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X:\TT\2020年\T20029_厚労省（広域連携・官民連携）\04_作業フォルダ\西山\多角的分析検討用\"/>
    </mc:Choice>
  </mc:AlternateContent>
  <xr:revisionPtr revIDLastSave="0" documentId="13_ncr:1_{C887770C-0F69-4C0E-9D5E-CAE993075CE5}" xr6:coauthVersionLast="46" xr6:coauthVersionMax="46" xr10:uidLastSave="{00000000-0000-0000-0000-000000000000}"/>
  <workbookProtection workbookAlgorithmName="SHA-512" workbookHashValue="tcfHX/gwGSB5/kBm76FpXTdkyIFV/bgxyB70HgvuKNgW+xEO/cz1ROhEIMOgi2EeSn/FXUWI8y9YcbEtTB8XeA==" workbookSaltValue="cJQVM9hVly0dEkiqjXVSQQ==" workbookSpinCount="100000" lockStructure="1"/>
  <bookViews>
    <workbookView xWindow="57480" yWindow="-285" windowWidth="29040" windowHeight="15840" xr2:uid="{8B7C5ADC-BE00-4A7E-ADD4-422EF79CB98D}"/>
  </bookViews>
  <sheets>
    <sheet name="はじめに" sheetId="31" r:id="rId1"/>
    <sheet name="分析ツール" sheetId="30" r:id="rId2"/>
    <sheet name="a" sheetId="24" state="hidden" r:id="rId3"/>
    <sheet name="b" sheetId="22" state="hidden" r:id="rId4"/>
    <sheet name="c" sheetId="27" state="hidden" r:id="rId5"/>
    <sheet name="d" sheetId="29" state="hidden" r:id="rId6"/>
    <sheet name="e" sheetId="20" state="hidden" r:id="rId7"/>
  </sheets>
  <definedNames>
    <definedName name="_xlnm._FilterDatabase" localSheetId="6" hidden="1">e!$A$2:$AQ$1422</definedName>
    <definedName name="_xlnm.Print_Area" localSheetId="4">'c'!$B$2:$BP$43</definedName>
    <definedName name="_xlnm.Print_Area" localSheetId="0">はじめに!$A$1:$D$68</definedName>
    <definedName name="_xlnm.Print_Area" localSheetId="1">分析ツール!$B$2:$BP$43</definedName>
    <definedName name="_xlnm.Print_Titles" localSheetId="4">'c'!$B:$C</definedName>
    <definedName name="_xlnm.Print_Titles" localSheetId="1">分析ツール!$B:$C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27" l="1"/>
  <c r="BC60" i="27" s="1"/>
  <c r="G4" i="27"/>
  <c r="E4" i="27"/>
  <c r="C29" i="27"/>
  <c r="C11" i="27"/>
  <c r="C4" i="27"/>
  <c r="C3" i="27"/>
  <c r="C10" i="30"/>
  <c r="H4" i="30"/>
  <c r="AN65" i="27"/>
  <c r="AH69" i="27"/>
  <c r="R65" i="27"/>
  <c r="K69" i="27"/>
  <c r="BC136" i="27"/>
  <c r="BC137" i="27"/>
  <c r="BC257" i="27"/>
  <c r="BC258" i="27"/>
  <c r="BC289" i="27"/>
  <c r="BC290" i="27"/>
  <c r="BC315" i="27"/>
  <c r="BC321" i="27"/>
  <c r="BC338" i="27"/>
  <c r="BC339" i="27"/>
  <c r="BC361" i="27"/>
  <c r="BC362" i="27"/>
  <c r="BC379" i="27"/>
  <c r="BC385" i="27"/>
  <c r="BC402" i="27"/>
  <c r="BC403" i="27"/>
  <c r="BC425" i="27"/>
  <c r="BC426" i="27"/>
  <c r="BC443" i="27"/>
  <c r="BC449" i="27"/>
  <c r="BC466" i="27"/>
  <c r="BC467" i="27"/>
  <c r="BC489" i="27"/>
  <c r="BC490" i="27"/>
  <c r="BC491" i="27"/>
  <c r="BC507" i="27"/>
  <c r="BC513" i="27"/>
  <c r="BC514" i="27"/>
  <c r="BC530" i="27"/>
  <c r="BC531" i="27"/>
  <c r="BC537" i="27"/>
  <c r="BC553" i="27"/>
  <c r="BC554" i="27"/>
  <c r="BC555" i="27"/>
  <c r="BC571" i="27"/>
  <c r="BC577" i="27"/>
  <c r="BC578" i="27"/>
  <c r="BC594" i="27"/>
  <c r="BC595" i="27"/>
  <c r="BC601" i="27"/>
  <c r="BC617" i="27"/>
  <c r="BC618" i="27"/>
  <c r="BC619" i="27"/>
  <c r="BC635" i="27"/>
  <c r="BC641" i="27"/>
  <c r="BC642" i="27"/>
  <c r="BC658" i="27"/>
  <c r="BC659" i="27"/>
  <c r="BC665" i="27"/>
  <c r="BC681" i="27"/>
  <c r="BC682" i="27"/>
  <c r="BC683" i="27"/>
  <c r="BC699" i="27"/>
  <c r="BC705" i="27"/>
  <c r="BC706" i="27"/>
  <c r="BC722" i="27"/>
  <c r="BC723" i="27"/>
  <c r="BC729" i="27"/>
  <c r="BC745" i="27"/>
  <c r="BC746" i="27"/>
  <c r="BC747" i="27"/>
  <c r="BC763" i="27"/>
  <c r="BC769" i="27"/>
  <c r="BC770" i="27"/>
  <c r="BC786" i="27"/>
  <c r="BC787" i="27"/>
  <c r="BC793" i="27"/>
  <c r="BC803" i="27"/>
  <c r="BC804" i="27"/>
  <c r="BC807" i="27"/>
  <c r="BC813" i="27"/>
  <c r="BC814" i="27"/>
  <c r="BC815" i="27"/>
  <c r="BC821" i="27"/>
  <c r="BC822" i="27"/>
  <c r="BC823" i="27"/>
  <c r="BC829" i="27"/>
  <c r="BC830" i="27"/>
  <c r="BC831" i="27"/>
  <c r="BC837" i="27"/>
  <c r="BC838" i="27"/>
  <c r="BC839" i="27"/>
  <c r="BC845" i="27"/>
  <c r="BC846" i="27"/>
  <c r="BC847" i="27"/>
  <c r="BC853" i="27"/>
  <c r="BC854" i="27"/>
  <c r="BC855" i="27"/>
  <c r="BC861" i="27"/>
  <c r="BC862" i="27"/>
  <c r="BC863" i="27"/>
  <c r="BC869" i="27"/>
  <c r="BC870" i="27"/>
  <c r="BC871" i="27"/>
  <c r="BC877" i="27"/>
  <c r="BC878" i="27"/>
  <c r="BC879" i="27"/>
  <c r="BC885" i="27"/>
  <c r="BC886" i="27"/>
  <c r="BC887" i="27"/>
  <c r="BC893" i="27"/>
  <c r="BC894" i="27"/>
  <c r="BC895" i="27"/>
  <c r="BC901" i="27"/>
  <c r="BC902" i="27"/>
  <c r="BC903" i="27"/>
  <c r="BC909" i="27"/>
  <c r="BC910" i="27"/>
  <c r="BC911" i="27"/>
  <c r="BC917" i="27"/>
  <c r="BC918" i="27"/>
  <c r="BC919" i="27"/>
  <c r="BC925" i="27"/>
  <c r="BC926" i="27"/>
  <c r="BC927" i="27"/>
  <c r="BC933" i="27"/>
  <c r="BC934" i="27"/>
  <c r="BC935" i="27"/>
  <c r="BC941" i="27"/>
  <c r="BC942" i="27"/>
  <c r="BC943" i="27"/>
  <c r="BC949" i="27"/>
  <c r="BC950" i="27"/>
  <c r="BC951" i="27"/>
  <c r="BC957" i="27"/>
  <c r="BC958" i="27"/>
  <c r="BC959" i="27"/>
  <c r="BC965" i="27"/>
  <c r="BC966" i="27"/>
  <c r="BC967" i="27"/>
  <c r="BC973" i="27"/>
  <c r="BC974" i="27"/>
  <c r="BC975" i="27"/>
  <c r="BC981" i="27"/>
  <c r="BC982" i="27"/>
  <c r="BC983" i="27"/>
  <c r="BC989" i="27"/>
  <c r="BC990" i="27"/>
  <c r="BC991" i="27"/>
  <c r="BC997" i="27"/>
  <c r="BC998" i="27"/>
  <c r="BC999" i="27"/>
  <c r="BC1005" i="27"/>
  <c r="BC1006" i="27"/>
  <c r="BC1007" i="27"/>
  <c r="BC1013" i="27"/>
  <c r="BC1014" i="27"/>
  <c r="BC1015" i="27"/>
  <c r="BC1021" i="27"/>
  <c r="BC1022" i="27"/>
  <c r="BC1023" i="27"/>
  <c r="BC1029" i="27"/>
  <c r="BC1030" i="27"/>
  <c r="BC1031" i="27"/>
  <c r="BC1033" i="27"/>
  <c r="BC1035" i="27"/>
  <c r="BC1036" i="27"/>
  <c r="BC1037" i="27"/>
  <c r="BC1038" i="27"/>
  <c r="BC1039" i="27"/>
  <c r="BC1040" i="27"/>
  <c r="BC1041" i="27"/>
  <c r="BC1042" i="27"/>
  <c r="BC1043" i="27"/>
  <c r="BC1044" i="27"/>
  <c r="BC1045" i="27"/>
  <c r="BC1046" i="27"/>
  <c r="BC1047" i="27"/>
  <c r="BC1048" i="27"/>
  <c r="BC1049" i="27"/>
  <c r="BC1050" i="27"/>
  <c r="BC1051" i="27"/>
  <c r="BC1052" i="27"/>
  <c r="BC1053" i="27"/>
  <c r="BC1054" i="27"/>
  <c r="BC1055" i="27"/>
  <c r="BC1056" i="27"/>
  <c r="BC1057" i="27"/>
  <c r="BC1058" i="27"/>
  <c r="BC1059" i="27"/>
  <c r="BC1060" i="27"/>
  <c r="BC1061" i="27"/>
  <c r="BC1062" i="27"/>
  <c r="BC1063" i="27"/>
  <c r="BC1064" i="27"/>
  <c r="BC1065" i="27"/>
  <c r="BC1066" i="27"/>
  <c r="BC1067" i="27"/>
  <c r="BC1068" i="27"/>
  <c r="BC1069" i="27"/>
  <c r="BC1070" i="27"/>
  <c r="BC1071" i="27"/>
  <c r="BC1072" i="27"/>
  <c r="BC1073" i="27"/>
  <c r="BC1074" i="27"/>
  <c r="BC1075" i="27"/>
  <c r="BC1076" i="27"/>
  <c r="BC1077" i="27"/>
  <c r="BC1078" i="27"/>
  <c r="BC1079" i="27"/>
  <c r="BC1080" i="27"/>
  <c r="BC1081" i="27"/>
  <c r="BC1082" i="27"/>
  <c r="BC1083" i="27"/>
  <c r="BC1084" i="27"/>
  <c r="BC1085" i="27"/>
  <c r="BC1086" i="27"/>
  <c r="BC1087" i="27"/>
  <c r="BC1088" i="27"/>
  <c r="BC1089" i="27"/>
  <c r="BC1090" i="27"/>
  <c r="BC1091" i="27"/>
  <c r="BC1092" i="27"/>
  <c r="BC1093" i="27"/>
  <c r="BC1094" i="27"/>
  <c r="BC1095" i="27"/>
  <c r="BC1096" i="27"/>
  <c r="BC1097" i="27"/>
  <c r="BC1098" i="27"/>
  <c r="BC1099" i="27"/>
  <c r="BC1100" i="27"/>
  <c r="BC1101" i="27"/>
  <c r="BC1102" i="27"/>
  <c r="BC1103" i="27"/>
  <c r="BC1104" i="27"/>
  <c r="BC1105" i="27"/>
  <c r="BC1106" i="27"/>
  <c r="BC1107" i="27"/>
  <c r="BC1108" i="27"/>
  <c r="BC1109" i="27"/>
  <c r="BC1110" i="27"/>
  <c r="BC1111" i="27"/>
  <c r="BC1112" i="27"/>
  <c r="BC1113" i="27"/>
  <c r="BC1114" i="27"/>
  <c r="BC1115" i="27"/>
  <c r="BC1116" i="27"/>
  <c r="BC1117" i="27"/>
  <c r="BC1118" i="27"/>
  <c r="BC1119" i="27"/>
  <c r="BC1120" i="27"/>
  <c r="BC1121" i="27"/>
  <c r="BC1122" i="27"/>
  <c r="BC1123" i="27"/>
  <c r="BC1124" i="27"/>
  <c r="BC1125" i="27"/>
  <c r="BC1126" i="27"/>
  <c r="BC1127" i="27"/>
  <c r="BC1128" i="27"/>
  <c r="BC1129" i="27"/>
  <c r="BC1130" i="27"/>
  <c r="BC1131" i="27"/>
  <c r="BC1132" i="27"/>
  <c r="BC1133" i="27"/>
  <c r="BC1134" i="27"/>
  <c r="BC1135" i="27"/>
  <c r="BC1136" i="27"/>
  <c r="BC1137" i="27"/>
  <c r="BC1138" i="27"/>
  <c r="BC1139" i="27"/>
  <c r="BC1140" i="27"/>
  <c r="BC1141" i="27"/>
  <c r="BC1142" i="27"/>
  <c r="BC1143" i="27"/>
  <c r="BC1144" i="27"/>
  <c r="BC1145" i="27"/>
  <c r="BC1146" i="27"/>
  <c r="BC1147" i="27"/>
  <c r="BC1148" i="27"/>
  <c r="BC1149" i="27"/>
  <c r="BC1150" i="27"/>
  <c r="BC1151" i="27"/>
  <c r="BC1152" i="27"/>
  <c r="BC1153" i="27"/>
  <c r="BC1154" i="27"/>
  <c r="BC1155" i="27"/>
  <c r="BC1156" i="27"/>
  <c r="BC1157" i="27"/>
  <c r="BC1158" i="27"/>
  <c r="BC1159" i="27"/>
  <c r="BC1160" i="27"/>
  <c r="BC1161" i="27"/>
  <c r="BC1162" i="27"/>
  <c r="BC1163" i="27"/>
  <c r="BC1164" i="27"/>
  <c r="BC1165" i="27"/>
  <c r="BC1166" i="27"/>
  <c r="BC1167" i="27"/>
  <c r="BC1168" i="27"/>
  <c r="BC1169" i="27"/>
  <c r="BC1170" i="27"/>
  <c r="BC1171" i="27"/>
  <c r="BC1172" i="27"/>
  <c r="BC1173" i="27"/>
  <c r="BC1174" i="27"/>
  <c r="BC1175" i="27"/>
  <c r="BC1176" i="27"/>
  <c r="BC1177" i="27"/>
  <c r="BC1178" i="27"/>
  <c r="BC1179" i="27"/>
  <c r="BC1180" i="27"/>
  <c r="BC1181" i="27"/>
  <c r="BC1182" i="27"/>
  <c r="BC1183" i="27"/>
  <c r="BC1184" i="27"/>
  <c r="BC1185" i="27"/>
  <c r="BC1186" i="27"/>
  <c r="BC1187" i="27"/>
  <c r="BC1188" i="27"/>
  <c r="BC1189" i="27"/>
  <c r="BC1190" i="27"/>
  <c r="BC1191" i="27"/>
  <c r="BC1192" i="27"/>
  <c r="BC1193" i="27"/>
  <c r="BC1194" i="27"/>
  <c r="BC1195" i="27"/>
  <c r="BC1196" i="27"/>
  <c r="BC1197" i="27"/>
  <c r="BC1198" i="27"/>
  <c r="BC1199" i="27"/>
  <c r="BC1200" i="27"/>
  <c r="BC1201" i="27"/>
  <c r="BC1202" i="27"/>
  <c r="BC1203" i="27"/>
  <c r="BC1204" i="27"/>
  <c r="BC1205" i="27"/>
  <c r="BC1206" i="27"/>
  <c r="BC1207" i="27"/>
  <c r="BC1208" i="27"/>
  <c r="BC1209" i="27"/>
  <c r="BC1210" i="27"/>
  <c r="BC1211" i="27"/>
  <c r="BC1212" i="27"/>
  <c r="BC1213" i="27"/>
  <c r="BC1214" i="27"/>
  <c r="BC1215" i="27"/>
  <c r="BC1216" i="27"/>
  <c r="BC1217" i="27"/>
  <c r="BC1218" i="27"/>
  <c r="BC1219" i="27"/>
  <c r="BC1220" i="27"/>
  <c r="BC1221" i="27"/>
  <c r="BC1222" i="27"/>
  <c r="BC1223" i="27"/>
  <c r="BC1224" i="27"/>
  <c r="BC1225" i="27"/>
  <c r="BC1226" i="27"/>
  <c r="BC1227" i="27"/>
  <c r="BC1228" i="27"/>
  <c r="BC1229" i="27"/>
  <c r="BC1230" i="27"/>
  <c r="BC1231" i="27"/>
  <c r="BC1232" i="27"/>
  <c r="BC1233" i="27"/>
  <c r="BC1234" i="27"/>
  <c r="BC1235" i="27"/>
  <c r="BC1236" i="27"/>
  <c r="BC1237" i="27"/>
  <c r="BC1238" i="27"/>
  <c r="BC1239" i="27"/>
  <c r="BC1240" i="27"/>
  <c r="BC1241" i="27"/>
  <c r="BC1242" i="27"/>
  <c r="BC1243" i="27"/>
  <c r="BC1244" i="27"/>
  <c r="BC1245" i="27"/>
  <c r="BC1246" i="27"/>
  <c r="BC1247" i="27"/>
  <c r="BC1248" i="27"/>
  <c r="BC1249" i="27"/>
  <c r="BC1250" i="27"/>
  <c r="BC1251" i="27"/>
  <c r="BC1252" i="27"/>
  <c r="BC1253" i="27"/>
  <c r="BC1254" i="27"/>
  <c r="BC1255" i="27"/>
  <c r="BC1256" i="27"/>
  <c r="BC1257" i="27"/>
  <c r="BC1258" i="27"/>
  <c r="BC1259" i="27"/>
  <c r="BC1260" i="27"/>
  <c r="BC1261" i="27"/>
  <c r="BC1262" i="27"/>
  <c r="BC1263" i="27"/>
  <c r="BC1264" i="27"/>
  <c r="BC1265" i="27"/>
  <c r="BC1266" i="27"/>
  <c r="BC1267" i="27"/>
  <c r="BC1268" i="27"/>
  <c r="BC1269" i="27"/>
  <c r="BC1270" i="27"/>
  <c r="BC1271" i="27"/>
  <c r="BC1272" i="27"/>
  <c r="BC1273" i="27"/>
  <c r="BC1274" i="27"/>
  <c r="BC1275" i="27"/>
  <c r="BC1276" i="27"/>
  <c r="BC1277" i="27"/>
  <c r="BC1278" i="27"/>
  <c r="BC1279" i="27"/>
  <c r="BC1280" i="27"/>
  <c r="BC1281" i="27"/>
  <c r="BC1282" i="27"/>
  <c r="BC1283" i="27"/>
  <c r="BC1284" i="27"/>
  <c r="BC1285" i="27"/>
  <c r="BC1286" i="27"/>
  <c r="BC1287" i="27"/>
  <c r="BC1288" i="27"/>
  <c r="BC1289" i="27"/>
  <c r="BC1290" i="27"/>
  <c r="BC1291" i="27"/>
  <c r="BC1292" i="27"/>
  <c r="BC1293" i="27"/>
  <c r="BC1294" i="27"/>
  <c r="BC1295" i="27"/>
  <c r="BC1296" i="27"/>
  <c r="BC1297" i="27"/>
  <c r="BC1298" i="27"/>
  <c r="BC1299" i="27"/>
  <c r="BC1300" i="27"/>
  <c r="BC1301" i="27"/>
  <c r="BC1302" i="27"/>
  <c r="BC1303" i="27"/>
  <c r="BC1304" i="27"/>
  <c r="BC1305" i="27"/>
  <c r="BC1306" i="27"/>
  <c r="BC1307" i="27"/>
  <c r="BC1308" i="27"/>
  <c r="BC1309" i="27"/>
  <c r="BC1310" i="27"/>
  <c r="BC1311" i="27"/>
  <c r="BC1312" i="27"/>
  <c r="BC1313" i="27"/>
  <c r="BC1314" i="27"/>
  <c r="BC1315" i="27"/>
  <c r="BC1316" i="27"/>
  <c r="BC1317" i="27"/>
  <c r="BC1318" i="27"/>
  <c r="BC1319" i="27"/>
  <c r="BC1320" i="27"/>
  <c r="BC1321" i="27"/>
  <c r="BC1322" i="27"/>
  <c r="BC1323" i="27"/>
  <c r="BC1324" i="27"/>
  <c r="BC1325" i="27"/>
  <c r="BC1326" i="27"/>
  <c r="BC1327" i="27"/>
  <c r="BC1328" i="27"/>
  <c r="BC1329" i="27"/>
  <c r="BC1330" i="27"/>
  <c r="BC1331" i="27"/>
  <c r="BC1332" i="27"/>
  <c r="BC1333" i="27"/>
  <c r="BC1334" i="27"/>
  <c r="BC1335" i="27"/>
  <c r="BC1336" i="27"/>
  <c r="BC1337" i="27"/>
  <c r="BC1338" i="27"/>
  <c r="BC1339" i="27"/>
  <c r="BC1340" i="27"/>
  <c r="BC1341" i="27"/>
  <c r="BC1342" i="27"/>
  <c r="BC1343" i="27"/>
  <c r="BC1344" i="27"/>
  <c r="BC1345" i="27"/>
  <c r="BC1346" i="27"/>
  <c r="BC1347" i="27"/>
  <c r="BC1348" i="27"/>
  <c r="BC1349" i="27"/>
  <c r="BC1350" i="27"/>
  <c r="BC1351" i="27"/>
  <c r="BC1352" i="27"/>
  <c r="BC1353" i="27"/>
  <c r="BC1354" i="27"/>
  <c r="BC1355" i="27"/>
  <c r="BC1356" i="27"/>
  <c r="BC1357" i="27"/>
  <c r="BC1358" i="27"/>
  <c r="BC1359" i="27"/>
  <c r="BC1360" i="27"/>
  <c r="BC1361" i="27"/>
  <c r="BC1362" i="27"/>
  <c r="BC1363" i="27"/>
  <c r="BC1364" i="27"/>
  <c r="BC1365" i="27"/>
  <c r="BC1366" i="27"/>
  <c r="BC1367" i="27"/>
  <c r="BC1368" i="27"/>
  <c r="BC1369" i="27"/>
  <c r="BC1370" i="27"/>
  <c r="BC1371" i="27"/>
  <c r="BC1372" i="27"/>
  <c r="BC1373" i="27"/>
  <c r="BC1374" i="27"/>
  <c r="BC1375" i="27"/>
  <c r="BC1376" i="27"/>
  <c r="BC1377" i="27"/>
  <c r="BC1378" i="27"/>
  <c r="BC1379" i="27"/>
  <c r="BC1380" i="27"/>
  <c r="BC1381" i="27"/>
  <c r="BC1382" i="27"/>
  <c r="BC1383" i="27"/>
  <c r="BC1384" i="27"/>
  <c r="BC1385" i="27"/>
  <c r="BC1386" i="27"/>
  <c r="BC1387" i="27"/>
  <c r="BC1388" i="27"/>
  <c r="BC1389" i="27"/>
  <c r="BC1390" i="27"/>
  <c r="BC1391" i="27"/>
  <c r="BC1392" i="27"/>
  <c r="BC1393" i="27"/>
  <c r="BC1394" i="27"/>
  <c r="BC1395" i="27"/>
  <c r="BC1396" i="27"/>
  <c r="BC1397" i="27"/>
  <c r="BC1398" i="27"/>
  <c r="BC1399" i="27"/>
  <c r="BC1400" i="27"/>
  <c r="BC1401" i="27"/>
  <c r="BC1402" i="27"/>
  <c r="BC1403" i="27"/>
  <c r="BC1404" i="27"/>
  <c r="BC1405" i="27"/>
  <c r="BC1406" i="27"/>
  <c r="BC1407" i="27"/>
  <c r="BC1408" i="27"/>
  <c r="BC1409" i="27"/>
  <c r="BC1410" i="27"/>
  <c r="BC1411" i="27"/>
  <c r="BC1412" i="27"/>
  <c r="BC1413" i="27"/>
  <c r="BC1414" i="27"/>
  <c r="BC1415" i="27"/>
  <c r="BC1416" i="27"/>
  <c r="BC1417" i="27"/>
  <c r="BC1418" i="27"/>
  <c r="BC1419" i="27"/>
  <c r="BC1420" i="27"/>
  <c r="BC1421" i="27"/>
  <c r="BC1422" i="27"/>
  <c r="BC1423" i="27"/>
  <c r="BC1424" i="27"/>
  <c r="BC1425" i="27"/>
  <c r="BC1426" i="27"/>
  <c r="BC1427" i="27"/>
  <c r="BC1428" i="27"/>
  <c r="BC1429" i="27"/>
  <c r="BC1430" i="27"/>
  <c r="BC1431" i="27"/>
  <c r="BC1432" i="27"/>
  <c r="BC1433" i="27"/>
  <c r="BC1434" i="27"/>
  <c r="BC1435" i="27"/>
  <c r="BC1436" i="27"/>
  <c r="BC1437" i="27"/>
  <c r="BC1438" i="27"/>
  <c r="BC1439" i="27"/>
  <c r="BC1440" i="27"/>
  <c r="BC1441" i="27"/>
  <c r="BC1442" i="27"/>
  <c r="BC1443" i="27"/>
  <c r="BC1444" i="27"/>
  <c r="BC1445" i="27"/>
  <c r="BC1446" i="27"/>
  <c r="BC1447" i="27"/>
  <c r="BC1448" i="27"/>
  <c r="BC1449" i="27"/>
  <c r="BC1450" i="27"/>
  <c r="BC1451" i="27"/>
  <c r="BC1452" i="27"/>
  <c r="BC1453" i="27"/>
  <c r="BC1454" i="27"/>
  <c r="BC1455" i="27"/>
  <c r="BC1456" i="27"/>
  <c r="BC1457" i="27"/>
  <c r="BC1458" i="27"/>
  <c r="BC1459" i="27"/>
  <c r="BC1460" i="27"/>
  <c r="BC1461" i="27"/>
  <c r="BC1462" i="27"/>
  <c r="BC1463" i="27"/>
  <c r="BC1464" i="27"/>
  <c r="BC1465" i="27"/>
  <c r="BC1466" i="27"/>
  <c r="BC1467" i="27"/>
  <c r="BC1468" i="27"/>
  <c r="BC1469" i="27"/>
  <c r="BC1470" i="27"/>
  <c r="BC1471" i="27"/>
  <c r="BC1472" i="27"/>
  <c r="BC1473" i="27"/>
  <c r="BC1474" i="27"/>
  <c r="BC55" i="27"/>
  <c r="BQ56" i="27"/>
  <c r="BH56" i="27"/>
  <c r="BH57" i="27" s="1"/>
  <c r="DG6" i="22"/>
  <c r="DG7" i="22"/>
  <c r="DG8" i="22"/>
  <c r="DG9" i="22"/>
  <c r="DG10" i="22"/>
  <c r="DG11" i="22"/>
  <c r="DG12" i="22"/>
  <c r="DG13" i="22"/>
  <c r="DG14" i="22"/>
  <c r="DG15" i="22"/>
  <c r="DG16" i="22"/>
  <c r="DG17" i="22"/>
  <c r="DG18" i="22"/>
  <c r="DG19" i="22"/>
  <c r="DG20" i="22"/>
  <c r="DG21" i="22"/>
  <c r="DG22" i="22"/>
  <c r="DG23" i="22"/>
  <c r="DG24" i="22"/>
  <c r="DG25" i="22"/>
  <c r="DG26" i="22"/>
  <c r="DG27" i="22"/>
  <c r="DG28" i="22"/>
  <c r="DG29" i="22"/>
  <c r="DG30" i="22"/>
  <c r="DG31" i="22"/>
  <c r="DG32" i="22"/>
  <c r="DG33" i="22"/>
  <c r="DG34" i="22"/>
  <c r="DG35" i="22"/>
  <c r="DG36" i="22"/>
  <c r="DG37" i="22"/>
  <c r="DG38" i="22"/>
  <c r="DG39" i="22"/>
  <c r="DG40" i="22"/>
  <c r="DG41" i="22"/>
  <c r="DG42" i="22"/>
  <c r="DG43" i="22"/>
  <c r="DG44" i="22"/>
  <c r="DG45" i="22"/>
  <c r="DG46" i="22"/>
  <c r="DG47" i="22"/>
  <c r="DG48" i="22"/>
  <c r="DG49" i="22"/>
  <c r="DG50" i="22"/>
  <c r="DG51" i="22"/>
  <c r="DG52" i="22"/>
  <c r="DG53" i="22"/>
  <c r="DG54" i="22"/>
  <c r="DG55" i="22"/>
  <c r="DG56" i="22"/>
  <c r="DG57" i="22"/>
  <c r="DG58" i="22"/>
  <c r="DG59" i="22"/>
  <c r="DG60" i="22"/>
  <c r="DG61" i="22"/>
  <c r="DG62" i="22"/>
  <c r="DG63" i="22"/>
  <c r="DG64" i="22"/>
  <c r="DG65" i="22"/>
  <c r="DG66" i="22"/>
  <c r="DG67" i="22"/>
  <c r="DG68" i="22"/>
  <c r="DG69" i="22"/>
  <c r="DG70" i="22"/>
  <c r="DG71" i="22"/>
  <c r="DG72" i="22"/>
  <c r="DG73" i="22"/>
  <c r="DG74" i="22"/>
  <c r="DG75" i="22"/>
  <c r="DG76" i="22"/>
  <c r="DG77" i="22"/>
  <c r="DG78" i="22"/>
  <c r="DG79" i="22"/>
  <c r="DG80" i="22"/>
  <c r="DG81" i="22"/>
  <c r="DG82" i="22"/>
  <c r="DG83" i="22"/>
  <c r="DG84" i="22"/>
  <c r="DG85" i="22"/>
  <c r="DG86" i="22"/>
  <c r="DG87" i="22"/>
  <c r="DG88" i="22"/>
  <c r="DG89" i="22"/>
  <c r="DG90" i="22"/>
  <c r="DG91" i="22"/>
  <c r="DG92" i="22"/>
  <c r="DG93" i="22"/>
  <c r="DG94" i="22"/>
  <c r="DG95" i="22"/>
  <c r="DG96" i="22"/>
  <c r="DG97" i="22"/>
  <c r="DG98" i="22"/>
  <c r="DG99" i="22"/>
  <c r="DG100" i="22"/>
  <c r="DG101" i="22"/>
  <c r="DG102" i="22"/>
  <c r="DG103" i="22"/>
  <c r="DG104" i="22"/>
  <c r="DG105" i="22"/>
  <c r="DG106" i="22"/>
  <c r="DG107" i="22"/>
  <c r="DG108" i="22"/>
  <c r="DG109" i="22"/>
  <c r="DG110" i="22"/>
  <c r="DG111" i="22"/>
  <c r="DG112" i="22"/>
  <c r="DG113" i="22"/>
  <c r="DG114" i="22"/>
  <c r="DG115" i="22"/>
  <c r="DG116" i="22"/>
  <c r="DG117" i="22"/>
  <c r="DG118" i="22"/>
  <c r="DG119" i="22"/>
  <c r="DG120" i="22"/>
  <c r="DG121" i="22"/>
  <c r="DG122" i="22"/>
  <c r="DG123" i="22"/>
  <c r="DG124" i="22"/>
  <c r="DG125" i="22"/>
  <c r="DG126" i="22"/>
  <c r="DG127" i="22"/>
  <c r="DG128" i="22"/>
  <c r="DG129" i="22"/>
  <c r="DG130" i="22"/>
  <c r="DG131" i="22"/>
  <c r="DG132" i="22"/>
  <c r="DG133" i="22"/>
  <c r="DG134" i="22"/>
  <c r="DG135" i="22"/>
  <c r="DG136" i="22"/>
  <c r="DG137" i="22"/>
  <c r="DG138" i="22"/>
  <c r="DG139" i="22"/>
  <c r="DG140" i="22"/>
  <c r="DG141" i="22"/>
  <c r="DG142" i="22"/>
  <c r="DG143" i="22"/>
  <c r="DG144" i="22"/>
  <c r="DG145" i="22"/>
  <c r="DG146" i="22"/>
  <c r="DG147" i="22"/>
  <c r="DG148" i="22"/>
  <c r="DG149" i="22"/>
  <c r="DG150" i="22"/>
  <c r="DG151" i="22"/>
  <c r="DG152" i="22"/>
  <c r="DG153" i="22"/>
  <c r="DG154" i="22"/>
  <c r="DG155" i="22"/>
  <c r="DG156" i="22"/>
  <c r="DG157" i="22"/>
  <c r="DG158" i="22"/>
  <c r="DG159" i="22"/>
  <c r="DG160" i="22"/>
  <c r="DG161" i="22"/>
  <c r="DG162" i="22"/>
  <c r="DG163" i="22"/>
  <c r="DG164" i="22"/>
  <c r="DG165" i="22"/>
  <c r="DG166" i="22"/>
  <c r="DG167" i="22"/>
  <c r="DG168" i="22"/>
  <c r="DG169" i="22"/>
  <c r="DG170" i="22"/>
  <c r="DG171" i="22"/>
  <c r="DG172" i="22"/>
  <c r="DG173" i="22"/>
  <c r="DG174" i="22"/>
  <c r="DG175" i="22"/>
  <c r="DG176" i="22"/>
  <c r="DG177" i="22"/>
  <c r="DG178" i="22"/>
  <c r="DG179" i="22"/>
  <c r="DG180" i="22"/>
  <c r="DG181" i="22"/>
  <c r="DG182" i="22"/>
  <c r="DG183" i="22"/>
  <c r="DG184" i="22"/>
  <c r="DG185" i="22"/>
  <c r="DG186" i="22"/>
  <c r="DG187" i="22"/>
  <c r="DG188" i="22"/>
  <c r="DG189" i="22"/>
  <c r="DG190" i="22"/>
  <c r="DG191" i="22"/>
  <c r="DG192" i="22"/>
  <c r="DG193" i="22"/>
  <c r="DG194" i="22"/>
  <c r="DG195" i="22"/>
  <c r="DG196" i="22"/>
  <c r="DG197" i="22"/>
  <c r="DG198" i="22"/>
  <c r="DG199" i="22"/>
  <c r="DG200" i="22"/>
  <c r="DG201" i="22"/>
  <c r="DG202" i="22"/>
  <c r="DG203" i="22"/>
  <c r="DG204" i="22"/>
  <c r="DG205" i="22"/>
  <c r="DG206" i="22"/>
  <c r="DG207" i="22"/>
  <c r="DG208" i="22"/>
  <c r="DG209" i="22"/>
  <c r="DG5" i="22"/>
  <c r="CF6" i="22"/>
  <c r="CF7" i="22"/>
  <c r="CF8" i="22"/>
  <c r="CF9" i="22"/>
  <c r="CF10" i="22"/>
  <c r="CF11" i="22"/>
  <c r="CF12" i="22"/>
  <c r="CF13" i="22"/>
  <c r="CF14" i="22"/>
  <c r="CF15" i="22"/>
  <c r="CF16" i="22"/>
  <c r="CF17" i="22"/>
  <c r="CF18" i="22"/>
  <c r="CF19" i="22"/>
  <c r="CF20" i="22"/>
  <c r="CF21" i="22"/>
  <c r="CF22" i="22"/>
  <c r="CF23" i="22"/>
  <c r="CF24" i="22"/>
  <c r="CF25" i="22"/>
  <c r="CF26" i="22"/>
  <c r="CF27" i="22"/>
  <c r="CF28" i="22"/>
  <c r="CF29" i="22"/>
  <c r="CF30" i="22"/>
  <c r="CF31" i="22"/>
  <c r="CF32" i="22"/>
  <c r="CF33" i="22"/>
  <c r="CF34" i="22"/>
  <c r="CF35" i="22"/>
  <c r="CF36" i="22"/>
  <c r="CF37" i="22"/>
  <c r="CF38" i="22"/>
  <c r="CF39" i="22"/>
  <c r="CF40" i="22"/>
  <c r="CF41" i="22"/>
  <c r="CF42" i="22"/>
  <c r="CF43" i="22"/>
  <c r="CF44" i="22"/>
  <c r="CF45" i="22"/>
  <c r="CF46" i="22"/>
  <c r="CF47" i="22"/>
  <c r="CF48" i="22"/>
  <c r="CF49" i="22"/>
  <c r="CF50" i="22"/>
  <c r="CF51" i="22"/>
  <c r="CF52" i="22"/>
  <c r="CF5" i="22"/>
  <c r="BE19" i="22"/>
  <c r="BE22" i="22"/>
  <c r="BE31" i="22"/>
  <c r="BE35" i="22"/>
  <c r="BE36" i="22"/>
  <c r="BE37" i="22"/>
  <c r="BE38" i="22"/>
  <c r="BE39" i="22"/>
  <c r="BE40" i="22"/>
  <c r="BE41" i="22"/>
  <c r="BE44" i="22"/>
  <c r="BE45" i="22"/>
  <c r="BE46" i="22"/>
  <c r="BE5" i="22"/>
  <c r="AD6" i="22"/>
  <c r="AD7" i="22"/>
  <c r="AD8" i="22"/>
  <c r="AD9" i="22"/>
  <c r="AD10" i="22"/>
  <c r="AD11" i="22"/>
  <c r="AD12" i="22"/>
  <c r="AD13" i="22"/>
  <c r="AD14" i="22"/>
  <c r="AD15" i="22"/>
  <c r="AD16" i="22"/>
  <c r="AD17" i="22"/>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BE30" i="22" s="1"/>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43" i="22"/>
  <c r="AD144" i="22"/>
  <c r="AD145" i="22"/>
  <c r="AD146" i="22"/>
  <c r="AD147" i="22"/>
  <c r="AD148" i="22"/>
  <c r="AD149" i="22"/>
  <c r="AD150" i="22"/>
  <c r="AD151" i="22"/>
  <c r="AD152" i="22"/>
  <c r="AD153" i="22"/>
  <c r="BE29" i="22" s="1"/>
  <c r="AD154" i="22"/>
  <c r="AD155" i="22"/>
  <c r="AD156" i="22"/>
  <c r="AD157" i="22"/>
  <c r="AD158" i="22"/>
  <c r="AD159" i="22"/>
  <c r="AD160" i="22"/>
  <c r="AD161" i="22"/>
  <c r="AD162" i="22"/>
  <c r="AD163" i="22"/>
  <c r="AD164" i="22"/>
  <c r="AD165" i="22"/>
  <c r="AD166" i="22"/>
  <c r="AD167" i="22"/>
  <c r="AD168" i="22"/>
  <c r="AD169" i="22"/>
  <c r="AD170" i="22"/>
  <c r="AD171" i="22"/>
  <c r="AD172" i="22"/>
  <c r="AD173" i="22"/>
  <c r="AD174" i="22"/>
  <c r="AD175" i="22"/>
  <c r="AD176" i="22"/>
  <c r="AD177" i="22"/>
  <c r="AD178" i="22"/>
  <c r="AD179" i="22"/>
  <c r="AD180" i="22"/>
  <c r="AD181" i="22"/>
  <c r="AD182" i="22"/>
  <c r="AD183" i="22"/>
  <c r="AD184" i="22"/>
  <c r="AD185" i="22"/>
  <c r="AD186" i="22"/>
  <c r="AD187" i="22"/>
  <c r="AD188" i="22"/>
  <c r="AD189" i="22"/>
  <c r="AD190" i="22"/>
  <c r="AD191" i="22"/>
  <c r="AD192" i="22"/>
  <c r="AD193" i="22"/>
  <c r="AD194" i="22"/>
  <c r="AD195" i="22"/>
  <c r="AD196" i="22"/>
  <c r="AD197" i="22"/>
  <c r="AD198" i="22"/>
  <c r="AD199" i="22"/>
  <c r="AD200" i="22"/>
  <c r="AD201" i="22"/>
  <c r="AD202" i="22"/>
  <c r="AD203" i="22"/>
  <c r="AD204" i="22"/>
  <c r="AD205" i="22"/>
  <c r="AD206" i="22"/>
  <c r="AD207" i="22"/>
  <c r="AD208" i="22"/>
  <c r="AD209" i="22"/>
  <c r="AD210" i="22"/>
  <c r="AD211" i="22"/>
  <c r="AD212" i="22"/>
  <c r="AD213" i="22"/>
  <c r="AD214" i="22"/>
  <c r="AD215" i="22"/>
  <c r="AD216" i="22"/>
  <c r="AD217" i="22"/>
  <c r="AD218" i="22"/>
  <c r="AD219" i="22"/>
  <c r="AD220" i="22"/>
  <c r="AD221" i="22"/>
  <c r="AD222" i="22"/>
  <c r="AD223" i="22"/>
  <c r="AD224" i="22"/>
  <c r="AD225" i="22"/>
  <c r="AD226" i="22"/>
  <c r="AD227" i="22"/>
  <c r="AD228" i="22"/>
  <c r="AD229" i="22"/>
  <c r="AD230" i="22"/>
  <c r="AD231" i="22"/>
  <c r="AD232" i="22"/>
  <c r="AD233" i="22"/>
  <c r="AD234" i="22"/>
  <c r="AD235" i="22"/>
  <c r="AD236" i="22"/>
  <c r="AD237" i="22"/>
  <c r="AD238" i="22"/>
  <c r="AD239" i="22"/>
  <c r="AD240" i="22"/>
  <c r="AD241" i="22"/>
  <c r="AD242" i="22"/>
  <c r="AD243" i="22"/>
  <c r="AD244" i="22"/>
  <c r="AD245" i="22"/>
  <c r="AD246" i="22"/>
  <c r="AD247" i="22"/>
  <c r="AD248" i="22"/>
  <c r="AD249" i="22"/>
  <c r="AD250" i="22"/>
  <c r="AD251" i="22"/>
  <c r="AD252" i="22"/>
  <c r="BE34" i="22" s="1"/>
  <c r="AD253" i="22"/>
  <c r="AD254" i="22"/>
  <c r="AD255" i="22"/>
  <c r="AD256" i="22"/>
  <c r="AD257" i="22"/>
  <c r="AD258" i="22"/>
  <c r="AD259" i="22"/>
  <c r="AD260" i="22"/>
  <c r="AD261" i="22"/>
  <c r="AD262" i="22"/>
  <c r="AD263" i="22"/>
  <c r="AD264" i="22"/>
  <c r="AD265" i="22"/>
  <c r="AD266" i="22"/>
  <c r="AD267" i="22"/>
  <c r="AD268" i="22"/>
  <c r="AD269" i="22"/>
  <c r="AD270" i="22"/>
  <c r="AD271" i="22"/>
  <c r="AD272" i="22"/>
  <c r="AD273" i="22"/>
  <c r="AD274" i="22"/>
  <c r="AD275" i="22"/>
  <c r="AD276" i="22"/>
  <c r="AD277" i="22"/>
  <c r="AD278" i="22"/>
  <c r="AD279" i="22"/>
  <c r="AD280" i="22"/>
  <c r="AD281" i="22"/>
  <c r="AD282" i="22"/>
  <c r="BE43" i="22" s="1"/>
  <c r="AD283" i="22"/>
  <c r="AD284" i="22"/>
  <c r="AD285" i="22"/>
  <c r="AD286" i="22"/>
  <c r="AD287" i="22"/>
  <c r="AD288" i="22"/>
  <c r="AD289" i="22"/>
  <c r="AD290" i="22"/>
  <c r="AD291" i="22"/>
  <c r="AD292" i="22"/>
  <c r="AD293" i="22"/>
  <c r="AD294" i="22"/>
  <c r="AD295" i="22"/>
  <c r="AD296" i="22"/>
  <c r="AD297" i="22"/>
  <c r="AD298" i="22"/>
  <c r="BE33" i="22" s="1"/>
  <c r="AD299" i="22"/>
  <c r="AD300" i="22"/>
  <c r="AD301" i="22"/>
  <c r="AD302" i="22"/>
  <c r="AD303" i="22"/>
  <c r="AD304" i="22"/>
  <c r="AD305" i="22"/>
  <c r="AD306" i="22"/>
  <c r="AD307" i="22"/>
  <c r="AD308" i="22"/>
  <c r="AD309" i="22"/>
  <c r="AD310" i="22"/>
  <c r="AD311" i="22"/>
  <c r="AD312" i="22"/>
  <c r="AD313" i="22"/>
  <c r="AD314" i="22"/>
  <c r="AD315" i="22"/>
  <c r="AD316" i="22"/>
  <c r="AD317" i="22"/>
  <c r="AD318" i="22"/>
  <c r="AD319" i="22"/>
  <c r="AD320" i="22"/>
  <c r="AD321" i="22"/>
  <c r="AD322" i="22"/>
  <c r="AD323" i="22"/>
  <c r="AD324" i="22"/>
  <c r="AD325" i="22"/>
  <c r="AD326" i="22"/>
  <c r="AD327" i="22"/>
  <c r="AD328" i="22"/>
  <c r="AD329" i="22"/>
  <c r="AD330" i="22"/>
  <c r="AD331" i="22"/>
  <c r="AD332" i="22"/>
  <c r="AD333" i="22"/>
  <c r="AD334" i="22"/>
  <c r="AD335" i="22"/>
  <c r="AD336" i="22"/>
  <c r="AD337" i="22"/>
  <c r="AD338" i="22"/>
  <c r="AD339" i="22"/>
  <c r="AD340" i="22"/>
  <c r="AD341" i="22"/>
  <c r="AD342" i="22"/>
  <c r="AD343" i="22"/>
  <c r="AD344" i="22"/>
  <c r="AD345" i="22"/>
  <c r="AD346" i="22"/>
  <c r="AD347" i="22"/>
  <c r="AD348" i="22"/>
  <c r="AD349" i="22"/>
  <c r="AD350" i="22"/>
  <c r="AD351" i="22"/>
  <c r="AD352" i="22"/>
  <c r="AD353" i="22"/>
  <c r="BE42" i="22" s="1"/>
  <c r="AD354" i="22"/>
  <c r="AD355" i="22"/>
  <c r="AD356" i="22"/>
  <c r="AD357" i="22"/>
  <c r="AD358" i="22"/>
  <c r="AD359" i="22"/>
  <c r="AD360" i="22"/>
  <c r="AD361" i="22"/>
  <c r="AD362" i="22"/>
  <c r="AD363" i="22"/>
  <c r="AD364" i="22"/>
  <c r="AD365" i="22"/>
  <c r="AD366" i="22"/>
  <c r="AD367" i="22"/>
  <c r="AD368" i="22"/>
  <c r="AD369" i="22"/>
  <c r="AD370" i="22"/>
  <c r="AD371" i="22"/>
  <c r="AD372" i="22"/>
  <c r="AD373" i="22"/>
  <c r="AD374" i="22"/>
  <c r="AD375" i="22"/>
  <c r="AD376" i="22"/>
  <c r="AD377" i="22"/>
  <c r="AD378" i="22"/>
  <c r="AD379" i="22"/>
  <c r="AD380" i="22"/>
  <c r="AD381" i="22"/>
  <c r="AD382" i="22"/>
  <c r="BE27" i="22" s="1"/>
  <c r="AD383" i="22"/>
  <c r="AD384" i="22"/>
  <c r="AD385" i="22"/>
  <c r="AD386" i="22"/>
  <c r="AD387" i="22"/>
  <c r="AD388" i="22"/>
  <c r="AD389" i="22"/>
  <c r="AD390" i="22"/>
  <c r="AD391" i="22"/>
  <c r="AD392" i="22"/>
  <c r="AD393" i="22"/>
  <c r="AD394" i="22"/>
  <c r="AD395" i="22"/>
  <c r="AD396" i="22"/>
  <c r="AD397" i="22"/>
  <c r="AD398" i="22"/>
  <c r="AD399" i="22"/>
  <c r="AD400" i="22"/>
  <c r="AD401" i="22"/>
  <c r="AD402" i="22"/>
  <c r="AD403" i="22"/>
  <c r="AD404" i="22"/>
  <c r="AD405" i="22"/>
  <c r="AD406" i="22"/>
  <c r="AD407" i="22"/>
  <c r="AD408" i="22"/>
  <c r="AD409" i="22"/>
  <c r="AD410" i="22"/>
  <c r="AD411" i="22"/>
  <c r="AD412" i="22"/>
  <c r="AD413" i="22"/>
  <c r="AD414" i="22"/>
  <c r="AD415" i="22"/>
  <c r="AD416" i="22"/>
  <c r="AD417" i="22"/>
  <c r="AD418" i="22"/>
  <c r="AD419" i="22"/>
  <c r="AD420" i="22"/>
  <c r="AD421" i="22"/>
  <c r="AD422" i="22"/>
  <c r="AD423" i="22"/>
  <c r="AD424" i="22"/>
  <c r="AD425" i="22"/>
  <c r="AD426" i="22"/>
  <c r="AD427" i="22"/>
  <c r="AD428" i="22"/>
  <c r="AD429" i="22"/>
  <c r="AD430" i="22"/>
  <c r="AD431" i="22"/>
  <c r="AD432" i="22"/>
  <c r="AD433" i="22"/>
  <c r="AD434" i="22"/>
  <c r="AD435" i="22"/>
  <c r="AD436" i="22"/>
  <c r="AD437" i="22"/>
  <c r="AD438" i="22"/>
  <c r="AD439" i="22"/>
  <c r="AD440" i="22"/>
  <c r="AD441" i="22"/>
  <c r="BE26" i="22" s="1"/>
  <c r="AD442" i="22"/>
  <c r="AD443" i="22"/>
  <c r="AD444" i="22"/>
  <c r="AD445" i="22"/>
  <c r="AD446" i="22"/>
  <c r="AD447" i="22"/>
  <c r="AD448" i="22"/>
  <c r="AD449" i="22"/>
  <c r="AD450" i="22"/>
  <c r="AD451" i="22"/>
  <c r="AD452" i="22"/>
  <c r="AD453" i="22"/>
  <c r="BE16" i="22" s="1"/>
  <c r="AD454" i="22"/>
  <c r="BE17" i="22" s="1"/>
  <c r="AD455" i="22"/>
  <c r="BE18" i="22" s="1"/>
  <c r="AD456" i="22"/>
  <c r="AD457" i="22"/>
  <c r="AD458" i="22"/>
  <c r="AD459" i="22"/>
  <c r="AD460" i="22"/>
  <c r="AD461" i="22"/>
  <c r="AD462" i="22"/>
  <c r="AD463" i="22"/>
  <c r="AD464" i="22"/>
  <c r="AD465" i="22"/>
  <c r="AD466" i="22"/>
  <c r="AD467" i="22"/>
  <c r="AD468" i="22"/>
  <c r="AD469" i="22"/>
  <c r="AD470" i="22"/>
  <c r="AD471" i="22"/>
  <c r="AD472" i="22"/>
  <c r="AD473" i="22"/>
  <c r="AD474" i="22"/>
  <c r="AD475" i="22"/>
  <c r="AD476" i="22"/>
  <c r="AD477" i="22"/>
  <c r="AD478" i="22"/>
  <c r="AD479" i="22"/>
  <c r="AD480" i="22"/>
  <c r="AD481" i="22"/>
  <c r="AD482" i="22"/>
  <c r="AD483" i="22"/>
  <c r="AD484" i="22"/>
  <c r="AD485" i="22"/>
  <c r="AD486" i="22"/>
  <c r="AD487" i="22"/>
  <c r="AD488" i="22"/>
  <c r="AD489" i="22"/>
  <c r="BE20" i="22" s="1"/>
  <c r="AD490" i="22"/>
  <c r="AD491" i="22"/>
  <c r="AD492" i="22"/>
  <c r="AD493" i="22"/>
  <c r="AD494" i="22"/>
  <c r="AD495" i="22"/>
  <c r="AD496" i="22"/>
  <c r="AD497" i="22"/>
  <c r="AD498" i="22"/>
  <c r="AD499" i="22"/>
  <c r="AD500" i="22"/>
  <c r="AD501" i="22"/>
  <c r="AD502" i="22"/>
  <c r="AD503" i="22"/>
  <c r="AD504" i="22"/>
  <c r="AD505" i="22"/>
  <c r="AD506" i="22"/>
  <c r="AD507" i="22"/>
  <c r="AD508" i="22"/>
  <c r="AD509" i="22"/>
  <c r="AD510" i="22"/>
  <c r="AD511" i="22"/>
  <c r="AD512" i="22"/>
  <c r="AD513" i="22"/>
  <c r="AD514" i="22"/>
  <c r="AD515" i="22"/>
  <c r="AD516" i="22"/>
  <c r="AD517" i="22"/>
  <c r="AD518" i="22"/>
  <c r="AD519" i="22"/>
  <c r="AD520" i="22"/>
  <c r="AD521" i="22"/>
  <c r="AD522" i="22"/>
  <c r="BE32" i="22" s="1"/>
  <c r="AD523" i="22"/>
  <c r="AD524" i="22"/>
  <c r="AD525" i="22"/>
  <c r="AD526" i="22"/>
  <c r="AD527" i="22"/>
  <c r="AD528" i="22"/>
  <c r="AD529" i="22"/>
  <c r="AD530" i="22"/>
  <c r="AD531" i="22"/>
  <c r="AD532" i="22"/>
  <c r="AD533" i="22"/>
  <c r="AD534" i="22"/>
  <c r="AD535" i="22"/>
  <c r="AD536" i="22"/>
  <c r="AD537" i="22"/>
  <c r="AD538" i="22"/>
  <c r="AD539" i="22"/>
  <c r="AD540" i="22"/>
  <c r="AD541" i="22"/>
  <c r="AD542" i="22"/>
  <c r="AD543" i="22"/>
  <c r="AD544" i="22"/>
  <c r="AD545" i="22"/>
  <c r="AD546" i="22"/>
  <c r="AD547" i="22"/>
  <c r="AD548" i="22"/>
  <c r="AD549" i="22"/>
  <c r="AD550" i="22"/>
  <c r="AD551" i="22"/>
  <c r="AD552" i="22"/>
  <c r="AD553" i="22"/>
  <c r="AD554" i="22"/>
  <c r="AD555" i="22"/>
  <c r="AD556" i="22"/>
  <c r="AD557" i="22"/>
  <c r="AD558" i="22"/>
  <c r="AD559" i="22"/>
  <c r="AD560" i="22"/>
  <c r="AD561" i="22"/>
  <c r="AD562" i="22"/>
  <c r="AD563" i="22"/>
  <c r="AD564" i="22"/>
  <c r="AD565" i="22"/>
  <c r="AD566" i="22"/>
  <c r="AD567" i="22"/>
  <c r="AD568" i="22"/>
  <c r="AD569" i="22"/>
  <c r="AD570" i="22"/>
  <c r="AD571" i="22"/>
  <c r="AD572" i="22"/>
  <c r="AD573" i="22"/>
  <c r="AD574" i="22"/>
  <c r="AD575" i="22"/>
  <c r="AD576" i="22"/>
  <c r="AD577" i="22"/>
  <c r="AD578" i="22"/>
  <c r="AD579" i="22"/>
  <c r="AD580" i="22"/>
  <c r="AD581" i="22"/>
  <c r="AD582" i="22"/>
  <c r="AD583" i="22"/>
  <c r="AD584" i="22"/>
  <c r="AD585" i="22"/>
  <c r="AD586" i="22"/>
  <c r="AD587" i="22"/>
  <c r="AD588" i="22"/>
  <c r="AD589" i="22"/>
  <c r="AD590" i="22"/>
  <c r="AD591" i="22"/>
  <c r="AD592" i="22"/>
  <c r="AD593" i="22"/>
  <c r="AD594" i="22"/>
  <c r="AD595" i="22"/>
  <c r="AD596" i="22"/>
  <c r="AD597" i="22"/>
  <c r="AD598" i="22"/>
  <c r="AD599" i="22"/>
  <c r="AD600" i="22"/>
  <c r="AD601" i="22"/>
  <c r="AD602" i="22"/>
  <c r="AD603" i="22"/>
  <c r="AD604" i="22"/>
  <c r="AD605" i="22"/>
  <c r="AD606" i="22"/>
  <c r="AD607" i="22"/>
  <c r="AD608" i="22"/>
  <c r="AD609" i="22"/>
  <c r="AD610" i="22"/>
  <c r="AD611" i="22"/>
  <c r="AD612" i="22"/>
  <c r="AD613" i="22"/>
  <c r="AD614" i="22"/>
  <c r="AD615" i="22"/>
  <c r="AD616" i="22"/>
  <c r="AD617" i="22"/>
  <c r="AD618" i="22"/>
  <c r="AD619" i="22"/>
  <c r="AD620" i="22"/>
  <c r="AD621" i="22"/>
  <c r="AD622" i="22"/>
  <c r="AD623" i="22"/>
  <c r="AD624" i="22"/>
  <c r="AD625" i="22"/>
  <c r="BE28" i="22" s="1"/>
  <c r="AD626" i="22"/>
  <c r="AD627" i="22"/>
  <c r="AD628" i="22"/>
  <c r="AD629" i="22"/>
  <c r="AD630" i="22"/>
  <c r="AD631" i="22"/>
  <c r="AD632" i="22"/>
  <c r="AD633" i="22"/>
  <c r="AD634" i="22"/>
  <c r="AD635" i="22"/>
  <c r="AD636" i="22"/>
  <c r="AD637" i="22"/>
  <c r="AD638" i="22"/>
  <c r="AD639" i="22"/>
  <c r="AD640" i="22"/>
  <c r="AD641" i="22"/>
  <c r="AD642" i="22"/>
  <c r="AD643" i="22"/>
  <c r="BE25" i="22" s="1"/>
  <c r="AD644" i="22"/>
  <c r="AD645" i="22"/>
  <c r="AD646" i="22"/>
  <c r="AD647" i="22"/>
  <c r="AD648" i="22"/>
  <c r="AD649" i="22"/>
  <c r="AD650" i="22"/>
  <c r="AD651" i="22"/>
  <c r="AD652" i="22"/>
  <c r="AD653" i="22"/>
  <c r="AD654" i="22"/>
  <c r="AD655" i="22"/>
  <c r="AD656" i="22"/>
  <c r="AD657" i="22"/>
  <c r="AD658" i="22"/>
  <c r="AD659" i="22"/>
  <c r="AD660" i="22"/>
  <c r="AD661" i="22"/>
  <c r="AD662" i="22"/>
  <c r="AD663" i="22"/>
  <c r="AD664" i="22"/>
  <c r="AD665" i="22"/>
  <c r="AD666" i="22"/>
  <c r="AD667" i="22"/>
  <c r="AD668" i="22"/>
  <c r="AD669" i="22"/>
  <c r="AD670" i="22"/>
  <c r="AD671" i="22"/>
  <c r="AD672" i="22"/>
  <c r="AD673" i="22"/>
  <c r="AD674" i="22"/>
  <c r="AD675" i="22"/>
  <c r="AD676" i="22"/>
  <c r="AD677" i="22"/>
  <c r="AD678" i="22"/>
  <c r="AD679" i="22"/>
  <c r="AD680" i="22"/>
  <c r="AD681" i="22"/>
  <c r="AD682" i="22"/>
  <c r="AD683" i="22"/>
  <c r="AD684" i="22"/>
  <c r="AD685" i="22"/>
  <c r="AD686" i="22"/>
  <c r="AD687" i="22"/>
  <c r="AD688" i="22"/>
  <c r="AD689" i="22"/>
  <c r="AD690" i="22"/>
  <c r="AD691" i="22"/>
  <c r="AD692" i="22"/>
  <c r="AD693" i="22"/>
  <c r="AD694" i="22"/>
  <c r="AD695" i="22"/>
  <c r="AD696" i="22"/>
  <c r="AD697" i="22"/>
  <c r="AD698" i="22"/>
  <c r="AD699" i="22"/>
  <c r="AD700" i="22"/>
  <c r="AD701" i="22"/>
  <c r="AD702" i="22"/>
  <c r="AD703" i="22"/>
  <c r="AD704" i="22"/>
  <c r="AD705" i="22"/>
  <c r="AD706" i="22"/>
  <c r="AD707" i="22"/>
  <c r="AD708" i="22"/>
  <c r="AD709" i="22"/>
  <c r="AD710" i="22"/>
  <c r="AD711" i="22"/>
  <c r="AD712" i="22"/>
  <c r="AD713" i="22"/>
  <c r="AD714" i="22"/>
  <c r="AD715" i="22"/>
  <c r="AD716" i="22"/>
  <c r="AD717" i="22"/>
  <c r="AD718" i="22"/>
  <c r="AD719" i="22"/>
  <c r="AD720" i="22"/>
  <c r="AD721" i="22"/>
  <c r="AD722" i="22"/>
  <c r="AD723" i="22"/>
  <c r="AD724" i="22"/>
  <c r="AD725" i="22"/>
  <c r="AD726" i="22"/>
  <c r="AD727" i="22"/>
  <c r="AD728" i="22"/>
  <c r="AD729" i="22"/>
  <c r="AD730" i="22"/>
  <c r="AD731" i="22"/>
  <c r="AD732" i="22"/>
  <c r="AD733" i="22"/>
  <c r="AD734" i="22"/>
  <c r="AD735" i="22"/>
  <c r="AD736" i="22"/>
  <c r="AD737" i="22"/>
  <c r="AD738" i="22"/>
  <c r="AD739" i="22"/>
  <c r="AD740" i="22"/>
  <c r="AD741" i="22"/>
  <c r="AD742" i="22"/>
  <c r="AD743" i="22"/>
  <c r="AD744" i="22"/>
  <c r="AD745" i="22"/>
  <c r="AD746" i="22"/>
  <c r="AD747" i="22"/>
  <c r="AD748" i="22"/>
  <c r="AD749" i="22"/>
  <c r="AD750" i="22"/>
  <c r="AD751" i="22"/>
  <c r="AD752" i="22"/>
  <c r="AD753" i="22"/>
  <c r="AD754" i="22"/>
  <c r="AD755" i="22"/>
  <c r="AD756" i="22"/>
  <c r="AD757" i="22"/>
  <c r="AD758" i="22"/>
  <c r="AD759" i="22"/>
  <c r="AD760" i="22"/>
  <c r="AD761" i="22"/>
  <c r="AD762" i="22"/>
  <c r="AD763" i="22"/>
  <c r="AD764" i="22"/>
  <c r="AD765" i="22"/>
  <c r="AD766" i="22"/>
  <c r="AD767" i="22"/>
  <c r="AD768" i="22"/>
  <c r="AD769" i="22"/>
  <c r="AD770" i="22"/>
  <c r="AD771" i="22"/>
  <c r="AD772" i="22"/>
  <c r="AD773" i="22"/>
  <c r="AD774" i="22"/>
  <c r="AD775" i="22"/>
  <c r="AD776" i="22"/>
  <c r="AD777" i="22"/>
  <c r="AD778" i="22"/>
  <c r="AD779" i="22"/>
  <c r="AD780" i="22"/>
  <c r="AD781" i="22"/>
  <c r="AD782" i="22"/>
  <c r="AD783" i="22"/>
  <c r="AD784" i="22"/>
  <c r="AD785" i="22"/>
  <c r="AD786" i="22"/>
  <c r="AD787" i="22"/>
  <c r="AD788" i="22"/>
  <c r="AD789" i="22"/>
  <c r="AD790" i="22"/>
  <c r="AD791" i="22"/>
  <c r="AD792" i="22"/>
  <c r="AD793" i="22"/>
  <c r="AD794" i="22"/>
  <c r="AD795" i="22"/>
  <c r="AD796" i="22"/>
  <c r="AD797" i="22"/>
  <c r="AD798" i="22"/>
  <c r="AD799" i="22"/>
  <c r="AD800" i="22"/>
  <c r="AD801" i="22"/>
  <c r="AD802" i="22"/>
  <c r="AD803" i="22"/>
  <c r="AD804" i="22"/>
  <c r="AD805" i="22"/>
  <c r="AD806" i="22"/>
  <c r="AD807" i="22"/>
  <c r="AD808" i="22"/>
  <c r="AD809" i="22"/>
  <c r="AD810" i="22"/>
  <c r="AD811" i="22"/>
  <c r="AD812" i="22"/>
  <c r="AD813" i="22"/>
  <c r="AD814" i="22"/>
  <c r="AD815" i="22"/>
  <c r="AD816" i="22"/>
  <c r="AD817" i="22"/>
  <c r="AD818" i="22"/>
  <c r="AD819" i="22"/>
  <c r="AD820" i="22"/>
  <c r="AD821" i="22"/>
  <c r="AD822" i="22"/>
  <c r="AD823" i="22"/>
  <c r="AD824" i="22"/>
  <c r="AD825" i="22"/>
  <c r="AD826" i="22"/>
  <c r="AD827" i="22"/>
  <c r="AD828" i="22"/>
  <c r="AD829" i="22"/>
  <c r="AD830" i="22"/>
  <c r="AD831" i="22"/>
  <c r="AD832" i="22"/>
  <c r="AD833" i="22"/>
  <c r="AD834" i="22"/>
  <c r="AD835" i="22"/>
  <c r="AD836" i="22"/>
  <c r="AD837" i="22"/>
  <c r="AD838" i="22"/>
  <c r="AD839" i="22"/>
  <c r="AD840" i="22"/>
  <c r="AD841" i="22"/>
  <c r="AD842" i="22"/>
  <c r="AD843" i="22"/>
  <c r="AD844" i="22"/>
  <c r="AD845" i="22"/>
  <c r="AD846" i="22"/>
  <c r="AD847" i="22"/>
  <c r="AD848" i="22"/>
  <c r="AD849" i="22"/>
  <c r="AD850" i="22"/>
  <c r="AD851" i="22"/>
  <c r="AD852" i="22"/>
  <c r="AD853" i="22"/>
  <c r="AD854" i="22"/>
  <c r="AD855" i="22"/>
  <c r="AD856" i="22"/>
  <c r="AD857" i="22"/>
  <c r="AD858" i="22"/>
  <c r="AD859" i="22"/>
  <c r="AD860" i="22"/>
  <c r="AD861" i="22"/>
  <c r="AD862" i="22"/>
  <c r="AD863" i="22"/>
  <c r="AD864" i="22"/>
  <c r="AD865" i="22"/>
  <c r="AD866" i="22"/>
  <c r="AD867" i="22"/>
  <c r="AD868" i="22"/>
  <c r="AD869" i="22"/>
  <c r="AD870" i="22"/>
  <c r="AD871" i="22"/>
  <c r="AD872" i="22"/>
  <c r="AD873" i="22"/>
  <c r="AD874" i="22"/>
  <c r="AD875" i="22"/>
  <c r="AD876" i="22"/>
  <c r="AD877" i="22"/>
  <c r="AD878" i="22"/>
  <c r="AD879" i="22"/>
  <c r="AD880" i="22"/>
  <c r="AD881" i="22"/>
  <c r="AD882" i="22"/>
  <c r="AD883" i="22"/>
  <c r="AD884" i="22"/>
  <c r="AD885" i="22"/>
  <c r="AD886" i="22"/>
  <c r="AD887" i="22"/>
  <c r="AD888" i="22"/>
  <c r="AD889" i="22"/>
  <c r="AD890" i="22"/>
  <c r="AD891" i="22"/>
  <c r="AD892" i="22"/>
  <c r="AD893" i="22"/>
  <c r="AD894" i="22"/>
  <c r="AD895" i="22"/>
  <c r="AD896" i="22"/>
  <c r="AD897" i="22"/>
  <c r="AD898" i="22"/>
  <c r="AD899" i="22"/>
  <c r="AD900" i="22"/>
  <c r="AD901" i="22"/>
  <c r="AD902" i="22"/>
  <c r="AD903" i="22"/>
  <c r="AD904" i="22"/>
  <c r="AD905" i="22"/>
  <c r="AD906" i="22"/>
  <c r="AD907" i="22"/>
  <c r="AD908" i="22"/>
  <c r="AD909" i="22"/>
  <c r="AD910" i="22"/>
  <c r="AD911" i="22"/>
  <c r="AD912" i="22"/>
  <c r="AD913" i="22"/>
  <c r="AD914" i="22"/>
  <c r="AD915" i="22"/>
  <c r="AD916" i="22"/>
  <c r="AD917" i="22"/>
  <c r="AD918" i="22"/>
  <c r="AD919" i="22"/>
  <c r="AD920" i="22"/>
  <c r="AD921" i="22"/>
  <c r="AD922" i="22"/>
  <c r="BE8" i="22" s="1"/>
  <c r="AD923" i="22"/>
  <c r="AD924" i="22"/>
  <c r="BE9" i="22" s="1"/>
  <c r="AD925" i="22"/>
  <c r="BE6" i="22" s="1"/>
  <c r="AD926" i="22"/>
  <c r="BE7" i="22" s="1"/>
  <c r="AD927" i="22"/>
  <c r="AD928" i="22"/>
  <c r="AD929" i="22"/>
  <c r="BE23" i="22" s="1"/>
  <c r="AD930" i="22"/>
  <c r="BE24" i="22" s="1"/>
  <c r="AD931" i="22"/>
  <c r="BE10" i="22" s="1"/>
  <c r="AD932" i="22"/>
  <c r="AD933" i="22"/>
  <c r="AD934" i="22"/>
  <c r="AD935" i="22"/>
  <c r="AD936" i="22"/>
  <c r="AD937" i="22"/>
  <c r="AD938" i="22"/>
  <c r="AD939" i="22"/>
  <c r="AD940" i="22"/>
  <c r="AD941" i="22"/>
  <c r="AD942" i="22"/>
  <c r="AD943" i="22"/>
  <c r="AD944" i="22"/>
  <c r="AD945" i="22"/>
  <c r="AD946" i="22"/>
  <c r="AD947" i="22"/>
  <c r="AD948" i="22"/>
  <c r="AD949" i="22"/>
  <c r="AD950" i="22"/>
  <c r="AD951" i="22"/>
  <c r="AD952" i="22"/>
  <c r="AD953" i="22"/>
  <c r="AD954" i="22"/>
  <c r="AD955" i="22"/>
  <c r="AD956" i="22"/>
  <c r="AD957" i="22"/>
  <c r="AD958" i="22"/>
  <c r="AD959" i="22"/>
  <c r="AD960" i="22"/>
  <c r="AD961" i="22"/>
  <c r="AD962" i="22"/>
  <c r="AD963" i="22"/>
  <c r="AD964" i="22"/>
  <c r="AD965" i="22"/>
  <c r="AD966" i="22"/>
  <c r="AD967" i="22"/>
  <c r="AD968" i="22"/>
  <c r="AD969" i="22"/>
  <c r="AD970" i="22"/>
  <c r="AD971" i="22"/>
  <c r="AD972" i="22"/>
  <c r="AD973" i="22"/>
  <c r="AD974" i="22"/>
  <c r="AD975" i="22"/>
  <c r="AD976" i="22"/>
  <c r="AD977" i="22"/>
  <c r="AD978" i="22"/>
  <c r="AD979" i="22"/>
  <c r="AD980" i="22"/>
  <c r="AD981" i="22"/>
  <c r="AD982" i="22"/>
  <c r="AD983" i="22"/>
  <c r="AD984" i="22"/>
  <c r="AD985" i="22"/>
  <c r="AD986" i="22"/>
  <c r="AD987" i="22"/>
  <c r="AD988" i="22"/>
  <c r="AD989" i="22"/>
  <c r="AD990" i="22"/>
  <c r="AD991" i="22"/>
  <c r="AD992" i="22"/>
  <c r="AD993" i="22"/>
  <c r="AD994" i="22"/>
  <c r="AD995" i="22"/>
  <c r="AD996" i="22"/>
  <c r="AD997" i="22"/>
  <c r="AD998" i="22"/>
  <c r="AD999" i="22"/>
  <c r="AD1000" i="22"/>
  <c r="AD1001" i="22"/>
  <c r="AD1002" i="22"/>
  <c r="AD1003" i="22"/>
  <c r="AD1004" i="22"/>
  <c r="AD1005" i="22"/>
  <c r="AD1006" i="22"/>
  <c r="AD1007" i="22"/>
  <c r="AD1008" i="22"/>
  <c r="AD1009" i="22"/>
  <c r="AD1010" i="22"/>
  <c r="AD1011" i="22"/>
  <c r="AD1012" i="22"/>
  <c r="AD1013" i="22"/>
  <c r="AD1014" i="22"/>
  <c r="AD1015" i="22"/>
  <c r="AD1016" i="22"/>
  <c r="AD1017" i="22"/>
  <c r="AD1018" i="22"/>
  <c r="AD1019" i="22"/>
  <c r="AD1020" i="22"/>
  <c r="AD1021" i="22"/>
  <c r="AD1022" i="22"/>
  <c r="AD1023" i="22"/>
  <c r="AD1024" i="22"/>
  <c r="AD1025" i="22"/>
  <c r="AD1026" i="22"/>
  <c r="AD1027" i="22"/>
  <c r="AD1028" i="22"/>
  <c r="AD1029" i="22"/>
  <c r="AD1030" i="22"/>
  <c r="AD1031" i="22"/>
  <c r="AD1032" i="22"/>
  <c r="AD1033" i="22"/>
  <c r="AD1034" i="22"/>
  <c r="AD1035" i="22"/>
  <c r="AD1036" i="22"/>
  <c r="AD1037" i="22"/>
  <c r="AD1038" i="22"/>
  <c r="AD1039" i="22"/>
  <c r="AD1040" i="22"/>
  <c r="AD1041" i="22"/>
  <c r="AD1042" i="22"/>
  <c r="AD1043" i="22"/>
  <c r="AD1044" i="22"/>
  <c r="AD1045" i="22"/>
  <c r="AD1046" i="22"/>
  <c r="AD1047" i="22"/>
  <c r="AD1048" i="22"/>
  <c r="AD1049" i="22"/>
  <c r="AD1050" i="22"/>
  <c r="AD1051" i="22"/>
  <c r="AD1052" i="22"/>
  <c r="AD1053" i="22"/>
  <c r="AD1054" i="22"/>
  <c r="AD1055" i="22"/>
  <c r="AD1056" i="22"/>
  <c r="AD1057" i="22"/>
  <c r="AD1058" i="22"/>
  <c r="AD1059" i="22"/>
  <c r="AD1060" i="22"/>
  <c r="AD1061" i="22"/>
  <c r="AD1062" i="22"/>
  <c r="AD1063" i="22"/>
  <c r="AD1064" i="22"/>
  <c r="AD1065" i="22"/>
  <c r="AD1066" i="22"/>
  <c r="AD1067" i="22"/>
  <c r="AD1068" i="22"/>
  <c r="AD1069" i="22"/>
  <c r="AD1070" i="22"/>
  <c r="AD1071" i="22"/>
  <c r="AD1072" i="22"/>
  <c r="AD1073" i="22"/>
  <c r="AD1074" i="22"/>
  <c r="AD1075" i="22"/>
  <c r="AD1076" i="22"/>
  <c r="AD1077" i="22"/>
  <c r="AD1078" i="22"/>
  <c r="AD1079" i="22"/>
  <c r="AD1080" i="22"/>
  <c r="AD1081" i="22"/>
  <c r="AD1082" i="22"/>
  <c r="AD1083" i="22"/>
  <c r="AD1084" i="22"/>
  <c r="AD1085" i="22"/>
  <c r="AD1086" i="22"/>
  <c r="AD1087" i="22"/>
  <c r="AD1088" i="22"/>
  <c r="AD1089" i="22"/>
  <c r="AD1090" i="22"/>
  <c r="AD1091" i="22"/>
  <c r="AD1092" i="22"/>
  <c r="AD1093" i="22"/>
  <c r="AD1094" i="22"/>
  <c r="AD1095" i="22"/>
  <c r="AD1096" i="22"/>
  <c r="AD1097" i="22"/>
  <c r="AD1098" i="22"/>
  <c r="AD1099" i="22"/>
  <c r="AD1100" i="22"/>
  <c r="AD1101" i="22"/>
  <c r="AD1102" i="22"/>
  <c r="AD1103" i="22"/>
  <c r="AD1104" i="22"/>
  <c r="AD1105" i="22"/>
  <c r="AD1106" i="22"/>
  <c r="AD1107" i="22"/>
  <c r="AD1108" i="22"/>
  <c r="AD1109" i="22"/>
  <c r="AD1110" i="22"/>
  <c r="AD1111" i="22"/>
  <c r="AD1112" i="22"/>
  <c r="AD1113" i="22"/>
  <c r="AD1114" i="22"/>
  <c r="AD1115" i="22"/>
  <c r="AD1116" i="22"/>
  <c r="AD1117" i="22"/>
  <c r="AD1118" i="22"/>
  <c r="AD1119" i="22"/>
  <c r="AD1120" i="22"/>
  <c r="AD1121" i="22"/>
  <c r="AD1122" i="22"/>
  <c r="AD1123" i="22"/>
  <c r="AD1124" i="22"/>
  <c r="AD1125" i="22"/>
  <c r="AD1126" i="22"/>
  <c r="AD1127" i="22"/>
  <c r="AD1128" i="22"/>
  <c r="AD1129" i="22"/>
  <c r="AD1130" i="22"/>
  <c r="AD1131" i="22"/>
  <c r="AD1132" i="22"/>
  <c r="AD1133" i="22"/>
  <c r="AD1134" i="22"/>
  <c r="AD1135" i="22"/>
  <c r="AD1136" i="22"/>
  <c r="AD1137" i="22"/>
  <c r="AD1138" i="22"/>
  <c r="AD1139" i="22"/>
  <c r="AD1140" i="22"/>
  <c r="AD1141" i="22"/>
  <c r="AD1142" i="22"/>
  <c r="AD1143" i="22"/>
  <c r="AD1144" i="22"/>
  <c r="AD1145" i="22"/>
  <c r="AD1146" i="22"/>
  <c r="AD1147" i="22"/>
  <c r="AD1148" i="22"/>
  <c r="AD1149" i="22"/>
  <c r="AD1150" i="22"/>
  <c r="AD1151" i="22"/>
  <c r="BE21" i="22" s="1"/>
  <c r="AD1152" i="22"/>
  <c r="AD1153" i="22"/>
  <c r="AD1154" i="22"/>
  <c r="AD1155" i="22"/>
  <c r="AD1156" i="22"/>
  <c r="AD1157" i="22"/>
  <c r="AD1158" i="22"/>
  <c r="AD1159" i="22"/>
  <c r="AD1160" i="22"/>
  <c r="AD1161" i="22"/>
  <c r="AD1162" i="22"/>
  <c r="AD1163" i="22"/>
  <c r="AD1164" i="22"/>
  <c r="AD1165" i="22"/>
  <c r="AD1166" i="22"/>
  <c r="AD1167" i="22"/>
  <c r="AD1168" i="22"/>
  <c r="AD1169" i="22"/>
  <c r="AD1170" i="22"/>
  <c r="AD1171" i="22"/>
  <c r="AD1172" i="22"/>
  <c r="AD1173" i="22"/>
  <c r="AD1174" i="22"/>
  <c r="AD1175" i="22"/>
  <c r="AD1176" i="22"/>
  <c r="AD1177" i="22"/>
  <c r="AD1178" i="22"/>
  <c r="AD1179" i="22"/>
  <c r="AD1180" i="22"/>
  <c r="AD1181" i="22"/>
  <c r="AD1182" i="22"/>
  <c r="AD1183" i="22"/>
  <c r="AD1184" i="22"/>
  <c r="AD1185" i="22"/>
  <c r="AD1186" i="22"/>
  <c r="AD1187" i="22"/>
  <c r="AD1188" i="22"/>
  <c r="AD1189" i="22"/>
  <c r="AD1190" i="22"/>
  <c r="AD1191" i="22"/>
  <c r="AD1192" i="22"/>
  <c r="AD1193" i="22"/>
  <c r="AD1194" i="22"/>
  <c r="AD1195" i="22"/>
  <c r="AD1196" i="22"/>
  <c r="AD1197" i="22"/>
  <c r="AD1198" i="22"/>
  <c r="AD1199" i="22"/>
  <c r="AD1200" i="22"/>
  <c r="AD1201" i="22"/>
  <c r="AD1202" i="22"/>
  <c r="AD1203" i="22"/>
  <c r="AD1204" i="22"/>
  <c r="AD1205" i="22"/>
  <c r="AD1206" i="22"/>
  <c r="BE11" i="22" s="1"/>
  <c r="AD1207" i="22"/>
  <c r="AD1208" i="22"/>
  <c r="AD1209" i="22"/>
  <c r="AD1210" i="22"/>
  <c r="AD1211" i="22"/>
  <c r="AD1212" i="22"/>
  <c r="AD1213" i="22"/>
  <c r="AD1214" i="22"/>
  <c r="AD1215" i="22"/>
  <c r="AD1216" i="22"/>
  <c r="AD1217" i="22"/>
  <c r="AD1218" i="22"/>
  <c r="AD1219" i="22"/>
  <c r="AD1220" i="22"/>
  <c r="AD1221" i="22"/>
  <c r="AD1222" i="22"/>
  <c r="AD1223" i="22"/>
  <c r="AD1224" i="22"/>
  <c r="AD1225" i="22"/>
  <c r="AD1226" i="22"/>
  <c r="AD1227" i="22"/>
  <c r="AD1228" i="22"/>
  <c r="AD1229" i="22"/>
  <c r="AD1230" i="22"/>
  <c r="AD1231" i="22"/>
  <c r="AD1232" i="22"/>
  <c r="AD1233" i="22"/>
  <c r="AD1234" i="22"/>
  <c r="AD1235" i="22"/>
  <c r="AD1236" i="22"/>
  <c r="AD1237" i="22"/>
  <c r="AD1238" i="22"/>
  <c r="AD1239" i="22"/>
  <c r="AD1240" i="22"/>
  <c r="AD1241" i="22"/>
  <c r="BE14" i="22" s="1"/>
  <c r="AD1242" i="22"/>
  <c r="BE13" i="22" s="1"/>
  <c r="AD1243" i="22"/>
  <c r="BE12" i="22" s="1"/>
  <c r="AD1244" i="22"/>
  <c r="AD1245" i="22"/>
  <c r="AD1246" i="22"/>
  <c r="AD1247" i="22"/>
  <c r="AD1248" i="22"/>
  <c r="AD1249" i="22"/>
  <c r="AD1250" i="22"/>
  <c r="AD1251" i="22"/>
  <c r="AD1252" i="22"/>
  <c r="AD1253" i="22"/>
  <c r="BE15" i="22" s="1"/>
  <c r="AD1254" i="22"/>
  <c r="AD1255" i="22"/>
  <c r="AD1256" i="22"/>
  <c r="AD1257" i="22"/>
  <c r="AD1258" i="22"/>
  <c r="AD1259" i="22"/>
  <c r="AD1260" i="22"/>
  <c r="AD1261" i="22"/>
  <c r="AD1262" i="22"/>
  <c r="AD1263" i="22"/>
  <c r="AD1264" i="22"/>
  <c r="AD1265" i="22"/>
  <c r="AD1266" i="22"/>
  <c r="AD1267" i="22"/>
  <c r="AD1268" i="22"/>
  <c r="AD1269" i="22"/>
  <c r="AD1270" i="22"/>
  <c r="AD1271" i="22"/>
  <c r="AD1272" i="22"/>
  <c r="AD1273" i="22"/>
  <c r="AD1274" i="22"/>
  <c r="AD1275" i="22"/>
  <c r="AD1276" i="22"/>
  <c r="AD1277" i="22"/>
  <c r="AD1278" i="22"/>
  <c r="AD1279" i="22"/>
  <c r="AD1280" i="22"/>
  <c r="AD1281" i="22"/>
  <c r="AD1282" i="22"/>
  <c r="AD1283" i="22"/>
  <c r="AD1284" i="22"/>
  <c r="AD1285" i="22"/>
  <c r="AD1286" i="22"/>
  <c r="AD1287" i="22"/>
  <c r="AD1288" i="22"/>
  <c r="AD1289" i="22"/>
  <c r="AD1290" i="22"/>
  <c r="AD1291" i="22"/>
  <c r="AD1292" i="22"/>
  <c r="AD1293" i="22"/>
  <c r="AD1294" i="22"/>
  <c r="AD1295" i="22"/>
  <c r="AD1296" i="22"/>
  <c r="AD1297" i="22"/>
  <c r="AD1298" i="22"/>
  <c r="AD1299" i="22"/>
  <c r="AD1300" i="22"/>
  <c r="AD1301" i="22"/>
  <c r="AD1302" i="22"/>
  <c r="AD1303" i="22"/>
  <c r="AD1304" i="22"/>
  <c r="AD1305" i="22"/>
  <c r="AD1306" i="22"/>
  <c r="AD1307" i="22"/>
  <c r="AD1308" i="22"/>
  <c r="AD1309" i="22"/>
  <c r="AD1310" i="22"/>
  <c r="AD1311" i="22"/>
  <c r="AD1312" i="22"/>
  <c r="AD1313" i="22"/>
  <c r="AD1314" i="22"/>
  <c r="AD1315" i="22"/>
  <c r="AD1316" i="22"/>
  <c r="AD1317" i="22"/>
  <c r="AD1318" i="22"/>
  <c r="AD1319" i="22"/>
  <c r="AD1320" i="22"/>
  <c r="AD1321" i="22"/>
  <c r="AD1322" i="22"/>
  <c r="AD1323" i="22"/>
  <c r="AD1324" i="22"/>
  <c r="AD1325" i="22"/>
  <c r="AD1326" i="22"/>
  <c r="AD1327" i="22"/>
  <c r="AD1328" i="22"/>
  <c r="AD1329" i="22"/>
  <c r="AD1330" i="22"/>
  <c r="AD1331" i="22"/>
  <c r="AD1332" i="22"/>
  <c r="AD1333" i="22"/>
  <c r="AD1334" i="22"/>
  <c r="AD1335" i="22"/>
  <c r="AD1336" i="22"/>
  <c r="AD1337" i="22"/>
  <c r="AD1338" i="22"/>
  <c r="AD1339" i="22"/>
  <c r="AD1340" i="22"/>
  <c r="AD1341" i="22"/>
  <c r="AD1342" i="22"/>
  <c r="AD1343" i="22"/>
  <c r="AD1344" i="22"/>
  <c r="AD1345" i="22"/>
  <c r="AD1346" i="22"/>
  <c r="AD1347" i="22"/>
  <c r="AD1348" i="22"/>
  <c r="AD1349" i="22"/>
  <c r="AD1350" i="22"/>
  <c r="AD1351" i="22"/>
  <c r="AD1352" i="22"/>
  <c r="AD1353" i="22"/>
  <c r="AD1354" i="22"/>
  <c r="AD1355" i="22"/>
  <c r="AD1356" i="22"/>
  <c r="AD1357" i="22"/>
  <c r="AD1358" i="22"/>
  <c r="AD1359" i="22"/>
  <c r="AD1360" i="22"/>
  <c r="AD1361" i="22"/>
  <c r="AD1362" i="22"/>
  <c r="AD1363" i="22"/>
  <c r="AD1364" i="22"/>
  <c r="AD1365" i="22"/>
  <c r="AD1366" i="22"/>
  <c r="AD1367" i="22"/>
  <c r="AD1368" i="22"/>
  <c r="AD1369" i="22"/>
  <c r="AD1370" i="22"/>
  <c r="AD1371" i="22"/>
  <c r="AD1372" i="22"/>
  <c r="AD1373" i="22"/>
  <c r="AD1374" i="22"/>
  <c r="AD1375" i="22"/>
  <c r="AD1376" i="22"/>
  <c r="AD1377" i="22"/>
  <c r="AD1378" i="22"/>
  <c r="AD1379" i="22"/>
  <c r="AD1380" i="22"/>
  <c r="AD1381" i="22"/>
  <c r="AD1382" i="22"/>
  <c r="AD1383" i="22"/>
  <c r="AD1384" i="22"/>
  <c r="AD1385" i="22"/>
  <c r="AD1386" i="22"/>
  <c r="AD1387" i="22"/>
  <c r="AD1388" i="22"/>
  <c r="AD1389" i="22"/>
  <c r="AD1390" i="22"/>
  <c r="AD1391" i="22"/>
  <c r="AD1392" i="22"/>
  <c r="AD1393" i="22"/>
  <c r="AD1394" i="22"/>
  <c r="AD1395" i="22"/>
  <c r="AD1396" i="22"/>
  <c r="AD1397" i="22"/>
  <c r="AD1398" i="22"/>
  <c r="AD1399" i="22"/>
  <c r="AD1400" i="22"/>
  <c r="AD1401" i="22"/>
  <c r="AD1402" i="22"/>
  <c r="AD1403" i="22"/>
  <c r="AD1404" i="22"/>
  <c r="AD1405" i="22"/>
  <c r="AD1406" i="22"/>
  <c r="AD1407" i="22"/>
  <c r="AD1408" i="22"/>
  <c r="AD1409" i="22"/>
  <c r="AD1410" i="22"/>
  <c r="AD1411" i="22"/>
  <c r="AD1412" i="22"/>
  <c r="AD1413" i="22"/>
  <c r="AD1414" i="22"/>
  <c r="AD1415" i="22"/>
  <c r="AD1416" i="22"/>
  <c r="AD1417" i="22"/>
  <c r="AD1418" i="22"/>
  <c r="AD1419" i="22"/>
  <c r="AD1420" i="22"/>
  <c r="AD1421" i="22"/>
  <c r="AD1422" i="22"/>
  <c r="AD1423" i="22"/>
  <c r="AD1424" i="22"/>
  <c r="AD5" i="22"/>
  <c r="BC1028" i="27" l="1"/>
  <c r="BC1020" i="27"/>
  <c r="BC1012" i="27"/>
  <c r="BC1004" i="27"/>
  <c r="BC996" i="27"/>
  <c r="BC988" i="27"/>
  <c r="BC980" i="27"/>
  <c r="BC972" i="27"/>
  <c r="BC964" i="27"/>
  <c r="BC956" i="27"/>
  <c r="BC948" i="27"/>
  <c r="BC940" i="27"/>
  <c r="BC932" i="27"/>
  <c r="BC924" i="27"/>
  <c r="BC916" i="27"/>
  <c r="BC908" i="27"/>
  <c r="BC900" i="27"/>
  <c r="BC892" i="27"/>
  <c r="BC884" i="27"/>
  <c r="BC876" i="27"/>
  <c r="BC868" i="27"/>
  <c r="BC860" i="27"/>
  <c r="BC852" i="27"/>
  <c r="BC844" i="27"/>
  <c r="BC836" i="27"/>
  <c r="BC828" i="27"/>
  <c r="BC820" i="27"/>
  <c r="BC812" i="27"/>
  <c r="BC802" i="27"/>
  <c r="BC785" i="27"/>
  <c r="BC762" i="27"/>
  <c r="BC739" i="27"/>
  <c r="BC721" i="27"/>
  <c r="BC698" i="27"/>
  <c r="BC675" i="27"/>
  <c r="BC657" i="27"/>
  <c r="BC634" i="27"/>
  <c r="BC611" i="27"/>
  <c r="BC593" i="27"/>
  <c r="BC570" i="27"/>
  <c r="BC547" i="27"/>
  <c r="BC529" i="27"/>
  <c r="BC506" i="27"/>
  <c r="BC483" i="27"/>
  <c r="BC465" i="27"/>
  <c r="BC442" i="27"/>
  <c r="BC419" i="27"/>
  <c r="BC401" i="27"/>
  <c r="BC378" i="27"/>
  <c r="BC355" i="27"/>
  <c r="BC337" i="27"/>
  <c r="BC314" i="27"/>
  <c r="BC282" i="27"/>
  <c r="BC233" i="27"/>
  <c r="BC95" i="27"/>
  <c r="BC1027" i="27"/>
  <c r="BC1019" i="27"/>
  <c r="BC1011" i="27"/>
  <c r="BC1003" i="27"/>
  <c r="BC995" i="27"/>
  <c r="BC987" i="27"/>
  <c r="BC979" i="27"/>
  <c r="BC971" i="27"/>
  <c r="BC963" i="27"/>
  <c r="BC955" i="27"/>
  <c r="BC947" i="27"/>
  <c r="BC939" i="27"/>
  <c r="BC931" i="27"/>
  <c r="BC923" i="27"/>
  <c r="BC915" i="27"/>
  <c r="BC907" i="27"/>
  <c r="BC899" i="27"/>
  <c r="BC891" i="27"/>
  <c r="BC883" i="27"/>
  <c r="BC875" i="27"/>
  <c r="BC867" i="27"/>
  <c r="BC859" i="27"/>
  <c r="BC851" i="27"/>
  <c r="BC843" i="27"/>
  <c r="BC835" i="27"/>
  <c r="BC827" i="27"/>
  <c r="BC819" i="27"/>
  <c r="BC811" i="27"/>
  <c r="BC801" i="27"/>
  <c r="BC779" i="27"/>
  <c r="BC761" i="27"/>
  <c r="BC738" i="27"/>
  <c r="BC715" i="27"/>
  <c r="BC697" i="27"/>
  <c r="BC674" i="27"/>
  <c r="BC651" i="27"/>
  <c r="BC633" i="27"/>
  <c r="BC610" i="27"/>
  <c r="BC587" i="27"/>
  <c r="BC569" i="27"/>
  <c r="BC546" i="27"/>
  <c r="BC523" i="27"/>
  <c r="BC505" i="27"/>
  <c r="BC482" i="27"/>
  <c r="BC459" i="27"/>
  <c r="BC441" i="27"/>
  <c r="BC418" i="27"/>
  <c r="BC395" i="27"/>
  <c r="BC377" i="27"/>
  <c r="BC354" i="27"/>
  <c r="BC331" i="27"/>
  <c r="BC313" i="27"/>
  <c r="BC281" i="27"/>
  <c r="BC232" i="27"/>
  <c r="BC93" i="27"/>
  <c r="BC1034" i="27"/>
  <c r="BC1026" i="27"/>
  <c r="BC1018" i="27"/>
  <c r="BC1010" i="27"/>
  <c r="BC1002" i="27"/>
  <c r="BC994" i="27"/>
  <c r="BC986" i="27"/>
  <c r="BC978" i="27"/>
  <c r="BC970" i="27"/>
  <c r="BC962" i="27"/>
  <c r="BC954" i="27"/>
  <c r="BC946" i="27"/>
  <c r="BC938" i="27"/>
  <c r="BC930" i="27"/>
  <c r="BC922" i="27"/>
  <c r="BC914" i="27"/>
  <c r="BC906" i="27"/>
  <c r="BC898" i="27"/>
  <c r="BC890" i="27"/>
  <c r="BC882" i="27"/>
  <c r="BC874" i="27"/>
  <c r="BC866" i="27"/>
  <c r="BC858" i="27"/>
  <c r="BC850" i="27"/>
  <c r="BC842" i="27"/>
  <c r="BC834" i="27"/>
  <c r="BC826" i="27"/>
  <c r="BC818" i="27"/>
  <c r="BC810" i="27"/>
  <c r="BC796" i="27"/>
  <c r="BC778" i="27"/>
  <c r="BC755" i="27"/>
  <c r="BC737" i="27"/>
  <c r="BC714" i="27"/>
  <c r="BC691" i="27"/>
  <c r="BC673" i="27"/>
  <c r="BC650" i="27"/>
  <c r="BC627" i="27"/>
  <c r="BC609" i="27"/>
  <c r="BC586" i="27"/>
  <c r="BC563" i="27"/>
  <c r="BC545" i="27"/>
  <c r="BC522" i="27"/>
  <c r="BC499" i="27"/>
  <c r="BC481" i="27"/>
  <c r="BC458" i="27"/>
  <c r="BC435" i="27"/>
  <c r="BC417" i="27"/>
  <c r="BC394" i="27"/>
  <c r="BC371" i="27"/>
  <c r="BC353" i="27"/>
  <c r="BC330" i="27"/>
  <c r="BC306" i="27"/>
  <c r="BC274" i="27"/>
  <c r="BC201" i="27"/>
  <c r="BC1025" i="27"/>
  <c r="BC1017" i="27"/>
  <c r="BC1009" i="27"/>
  <c r="BC1001" i="27"/>
  <c r="BC993" i="27"/>
  <c r="BC985" i="27"/>
  <c r="BC977" i="27"/>
  <c r="BC969" i="27"/>
  <c r="BC961" i="27"/>
  <c r="BC953" i="27"/>
  <c r="BC945" i="27"/>
  <c r="BC937" i="27"/>
  <c r="BC929" i="27"/>
  <c r="BC921" i="27"/>
  <c r="BC913" i="27"/>
  <c r="BC905" i="27"/>
  <c r="BC897" i="27"/>
  <c r="BC889" i="27"/>
  <c r="BC881" i="27"/>
  <c r="BC873" i="27"/>
  <c r="BC865" i="27"/>
  <c r="BC857" i="27"/>
  <c r="BC849" i="27"/>
  <c r="BC841" i="27"/>
  <c r="BC833" i="27"/>
  <c r="BC825" i="27"/>
  <c r="BC817" i="27"/>
  <c r="BC809" i="27"/>
  <c r="BC795" i="27"/>
  <c r="BC777" i="27"/>
  <c r="BC754" i="27"/>
  <c r="BC731" i="27"/>
  <c r="BC713" i="27"/>
  <c r="BC690" i="27"/>
  <c r="BC667" i="27"/>
  <c r="BC649" i="27"/>
  <c r="BC626" i="27"/>
  <c r="BC603" i="27"/>
  <c r="BC585" i="27"/>
  <c r="BC562" i="27"/>
  <c r="BC539" i="27"/>
  <c r="BC521" i="27"/>
  <c r="BC498" i="27"/>
  <c r="BC475" i="27"/>
  <c r="BC457" i="27"/>
  <c r="BC434" i="27"/>
  <c r="BC411" i="27"/>
  <c r="BC393" i="27"/>
  <c r="BC370" i="27"/>
  <c r="BC347" i="27"/>
  <c r="BC329" i="27"/>
  <c r="BC305" i="27"/>
  <c r="BC273" i="27"/>
  <c r="BC200" i="27"/>
  <c r="BC1032" i="27"/>
  <c r="BC1024" i="27"/>
  <c r="BC1016" i="27"/>
  <c r="BC1008" i="27"/>
  <c r="BC1000" i="27"/>
  <c r="BC992" i="27"/>
  <c r="BC984" i="27"/>
  <c r="BC976" i="27"/>
  <c r="BC968" i="27"/>
  <c r="BC960" i="27"/>
  <c r="BC952" i="27"/>
  <c r="BC944" i="27"/>
  <c r="BC936" i="27"/>
  <c r="BC928" i="27"/>
  <c r="BC920" i="27"/>
  <c r="BC912" i="27"/>
  <c r="BC904" i="27"/>
  <c r="BC896" i="27"/>
  <c r="BC888" i="27"/>
  <c r="BC880" i="27"/>
  <c r="BC872" i="27"/>
  <c r="BC864" i="27"/>
  <c r="BC856" i="27"/>
  <c r="BC848" i="27"/>
  <c r="BC840" i="27"/>
  <c r="BC832" i="27"/>
  <c r="BC824" i="27"/>
  <c r="BC816" i="27"/>
  <c r="BC808" i="27"/>
  <c r="BC794" i="27"/>
  <c r="BC771" i="27"/>
  <c r="BC753" i="27"/>
  <c r="BC730" i="27"/>
  <c r="BC707" i="27"/>
  <c r="BC689" i="27"/>
  <c r="BC666" i="27"/>
  <c r="BC643" i="27"/>
  <c r="BC625" i="27"/>
  <c r="BC602" i="27"/>
  <c r="BC579" i="27"/>
  <c r="BC561" i="27"/>
  <c r="BC538" i="27"/>
  <c r="BC515" i="27"/>
  <c r="BC497" i="27"/>
  <c r="BC474" i="27"/>
  <c r="BC451" i="27"/>
  <c r="BC433" i="27"/>
  <c r="BC410" i="27"/>
  <c r="BC387" i="27"/>
  <c r="BC369" i="27"/>
  <c r="BC346" i="27"/>
  <c r="BC323" i="27"/>
  <c r="BC298" i="27"/>
  <c r="BC266" i="27"/>
  <c r="BC169" i="27"/>
  <c r="BC473" i="27"/>
  <c r="BC450" i="27"/>
  <c r="BC427" i="27"/>
  <c r="BC409" i="27"/>
  <c r="BC386" i="27"/>
  <c r="BC363" i="27"/>
  <c r="BC345" i="27"/>
  <c r="BC322" i="27"/>
  <c r="BC297" i="27"/>
  <c r="BC265" i="27"/>
  <c r="BC168" i="27"/>
  <c r="BC800" i="27"/>
  <c r="BC792" i="27"/>
  <c r="BC784" i="27"/>
  <c r="BC776" i="27"/>
  <c r="BC768" i="27"/>
  <c r="BC760" i="27"/>
  <c r="BC752" i="27"/>
  <c r="BC744" i="27"/>
  <c r="BC736" i="27"/>
  <c r="BC728" i="27"/>
  <c r="BC720" i="27"/>
  <c r="BC712" i="27"/>
  <c r="BC704" i="27"/>
  <c r="BC696" i="27"/>
  <c r="BC688" i="27"/>
  <c r="BC680" i="27"/>
  <c r="BC672" i="27"/>
  <c r="BC664" i="27"/>
  <c r="BC656" i="27"/>
  <c r="BC648" i="27"/>
  <c r="BC640" i="27"/>
  <c r="BC632" i="27"/>
  <c r="BC624" i="27"/>
  <c r="BC616" i="27"/>
  <c r="BC608" i="27"/>
  <c r="BC600" i="27"/>
  <c r="BC592" i="27"/>
  <c r="BC584" i="27"/>
  <c r="BC576" i="27"/>
  <c r="BC568" i="27"/>
  <c r="BC560" i="27"/>
  <c r="BC552" i="27"/>
  <c r="BC544" i="27"/>
  <c r="BC536" i="27"/>
  <c r="BC528" i="27"/>
  <c r="BC520" i="27"/>
  <c r="BC512" i="27"/>
  <c r="BC504" i="27"/>
  <c r="BC496" i="27"/>
  <c r="BC488" i="27"/>
  <c r="BC480" i="27"/>
  <c r="BC472" i="27"/>
  <c r="BC464" i="27"/>
  <c r="BC456" i="27"/>
  <c r="BC448" i="27"/>
  <c r="BC440" i="27"/>
  <c r="BC432" i="27"/>
  <c r="BC424" i="27"/>
  <c r="BC416" i="27"/>
  <c r="BC408" i="27"/>
  <c r="BC400" i="27"/>
  <c r="BC392" i="27"/>
  <c r="BC384" i="27"/>
  <c r="BC376" i="27"/>
  <c r="BC368" i="27"/>
  <c r="BC360" i="27"/>
  <c r="BC352" i="27"/>
  <c r="BC344" i="27"/>
  <c r="BC336" i="27"/>
  <c r="BC328" i="27"/>
  <c r="BC320" i="27"/>
  <c r="BC312" i="27"/>
  <c r="BC304" i="27"/>
  <c r="BC296" i="27"/>
  <c r="BC288" i="27"/>
  <c r="BC280" i="27"/>
  <c r="BC272" i="27"/>
  <c r="BC264" i="27"/>
  <c r="BC256" i="27"/>
  <c r="BC225" i="27"/>
  <c r="BC193" i="27"/>
  <c r="BC161" i="27"/>
  <c r="BC129" i="27"/>
  <c r="BC59" i="27"/>
  <c r="BC799" i="27"/>
  <c r="BC791" i="27"/>
  <c r="BC783" i="27"/>
  <c r="BC775" i="27"/>
  <c r="BC767" i="27"/>
  <c r="BC759" i="27"/>
  <c r="BC751" i="27"/>
  <c r="BC743" i="27"/>
  <c r="BC735" i="27"/>
  <c r="BC727" i="27"/>
  <c r="BC719" i="27"/>
  <c r="BC711" i="27"/>
  <c r="BC703" i="27"/>
  <c r="BC695" i="27"/>
  <c r="BC687" i="27"/>
  <c r="BC679" i="27"/>
  <c r="BC671" i="27"/>
  <c r="BC663" i="27"/>
  <c r="BC655" i="27"/>
  <c r="BC647" i="27"/>
  <c r="BC639" i="27"/>
  <c r="BC631" i="27"/>
  <c r="BC623" i="27"/>
  <c r="BC615" i="27"/>
  <c r="BC607" i="27"/>
  <c r="BC599" i="27"/>
  <c r="BC591" i="27"/>
  <c r="BC583" i="27"/>
  <c r="BC575" i="27"/>
  <c r="BC567" i="27"/>
  <c r="BC559" i="27"/>
  <c r="BC551" i="27"/>
  <c r="BC543" i="27"/>
  <c r="BC535" i="27"/>
  <c r="BC527" i="27"/>
  <c r="BC519" i="27"/>
  <c r="BC511" i="27"/>
  <c r="BC503" i="27"/>
  <c r="BC495" i="27"/>
  <c r="BC487" i="27"/>
  <c r="BC479" i="27"/>
  <c r="BC471" i="27"/>
  <c r="BC463" i="27"/>
  <c r="BC455" i="27"/>
  <c r="BC447" i="27"/>
  <c r="BC439" i="27"/>
  <c r="BC431" i="27"/>
  <c r="BC423" i="27"/>
  <c r="BC415" i="27"/>
  <c r="BC407" i="27"/>
  <c r="BC399" i="27"/>
  <c r="BC391" i="27"/>
  <c r="BC383" i="27"/>
  <c r="BC375" i="27"/>
  <c r="BC367" i="27"/>
  <c r="BC359" i="27"/>
  <c r="BC351" i="27"/>
  <c r="BC343" i="27"/>
  <c r="BC335" i="27"/>
  <c r="BC327" i="27"/>
  <c r="BC319" i="27"/>
  <c r="BC311" i="27"/>
  <c r="BC303" i="27"/>
  <c r="BC295" i="27"/>
  <c r="BC287" i="27"/>
  <c r="BC279" i="27"/>
  <c r="BC271" i="27"/>
  <c r="BC263" i="27"/>
  <c r="BC255" i="27"/>
  <c r="BC224" i="27"/>
  <c r="BC192" i="27"/>
  <c r="BC160" i="27"/>
  <c r="BC128" i="27"/>
  <c r="BC58" i="27"/>
  <c r="BC806" i="27"/>
  <c r="BC798" i="27"/>
  <c r="BC790" i="27"/>
  <c r="BC782" i="27"/>
  <c r="BC774" i="27"/>
  <c r="BC766" i="27"/>
  <c r="BC758" i="27"/>
  <c r="BC750" i="27"/>
  <c r="BC742" i="27"/>
  <c r="BC734" i="27"/>
  <c r="BC726" i="27"/>
  <c r="BC718" i="27"/>
  <c r="BC710" i="27"/>
  <c r="BC702" i="27"/>
  <c r="BC694" i="27"/>
  <c r="BC686" i="27"/>
  <c r="BC678" i="27"/>
  <c r="BC670" i="27"/>
  <c r="BC662" i="27"/>
  <c r="BC654" i="27"/>
  <c r="BC646" i="27"/>
  <c r="BC638" i="27"/>
  <c r="BC630" i="27"/>
  <c r="BC622" i="27"/>
  <c r="BC614" i="27"/>
  <c r="BC606" i="27"/>
  <c r="BC598" i="27"/>
  <c r="BC590" i="27"/>
  <c r="BC582" i="27"/>
  <c r="BC574" i="27"/>
  <c r="BC566" i="27"/>
  <c r="BC558" i="27"/>
  <c r="BC550" i="27"/>
  <c r="BC542" i="27"/>
  <c r="BC534" i="27"/>
  <c r="BC526" i="27"/>
  <c r="BC518" i="27"/>
  <c r="BC510" i="27"/>
  <c r="BC502" i="27"/>
  <c r="BC494" i="27"/>
  <c r="BC486" i="27"/>
  <c r="BC478" i="27"/>
  <c r="BC470" i="27"/>
  <c r="BC462" i="27"/>
  <c r="BC454" i="27"/>
  <c r="BC446" i="27"/>
  <c r="BC438" i="27"/>
  <c r="BC430" i="27"/>
  <c r="BC422" i="27"/>
  <c r="BC414" i="27"/>
  <c r="BC406" i="27"/>
  <c r="BC398" i="27"/>
  <c r="BC390" i="27"/>
  <c r="BC382" i="27"/>
  <c r="BC374" i="27"/>
  <c r="BC366" i="27"/>
  <c r="BC358" i="27"/>
  <c r="BC350" i="27"/>
  <c r="BC342" i="27"/>
  <c r="BC334" i="27"/>
  <c r="BC326" i="27"/>
  <c r="BC318" i="27"/>
  <c r="BC310" i="27"/>
  <c r="BC302" i="27"/>
  <c r="BC294" i="27"/>
  <c r="BC286" i="27"/>
  <c r="BC278" i="27"/>
  <c r="BC270" i="27"/>
  <c r="BC262" i="27"/>
  <c r="BC249" i="27"/>
  <c r="BC217" i="27"/>
  <c r="BC185" i="27"/>
  <c r="BC153" i="27"/>
  <c r="BC121" i="27"/>
  <c r="BC805" i="27"/>
  <c r="BC797" i="27"/>
  <c r="BC789" i="27"/>
  <c r="BC781" i="27"/>
  <c r="BC773" i="27"/>
  <c r="BC765" i="27"/>
  <c r="BC757" i="27"/>
  <c r="BC749" i="27"/>
  <c r="BC741" i="27"/>
  <c r="BC733" i="27"/>
  <c r="BC725" i="27"/>
  <c r="BC717" i="27"/>
  <c r="BC709" i="27"/>
  <c r="BC701" i="27"/>
  <c r="BC693" i="27"/>
  <c r="BC685" i="27"/>
  <c r="BC677" i="27"/>
  <c r="BC669" i="27"/>
  <c r="BC661" i="27"/>
  <c r="BC653" i="27"/>
  <c r="BC645" i="27"/>
  <c r="BC637" i="27"/>
  <c r="BC629" i="27"/>
  <c r="BC621" i="27"/>
  <c r="BC613" i="27"/>
  <c r="BC605" i="27"/>
  <c r="BC597" i="27"/>
  <c r="BC589" i="27"/>
  <c r="BC581" i="27"/>
  <c r="BC573" i="27"/>
  <c r="BC565" i="27"/>
  <c r="BC557" i="27"/>
  <c r="BC549" i="27"/>
  <c r="BC541" i="27"/>
  <c r="BC533" i="27"/>
  <c r="BC525" i="27"/>
  <c r="BC517" i="27"/>
  <c r="BC509" i="27"/>
  <c r="BC501" i="27"/>
  <c r="BC493" i="27"/>
  <c r="BC485" i="27"/>
  <c r="BC477" i="27"/>
  <c r="BC469" i="27"/>
  <c r="BC461" i="27"/>
  <c r="BC453" i="27"/>
  <c r="BC445" i="27"/>
  <c r="BC437" i="27"/>
  <c r="BC429" i="27"/>
  <c r="BC421" i="27"/>
  <c r="BC413" i="27"/>
  <c r="BC405" i="27"/>
  <c r="BC397" i="27"/>
  <c r="BC389" i="27"/>
  <c r="BC381" i="27"/>
  <c r="BC373" i="27"/>
  <c r="BC365" i="27"/>
  <c r="BC357" i="27"/>
  <c r="BC349" i="27"/>
  <c r="BC341" i="27"/>
  <c r="BC333" i="27"/>
  <c r="BC325" i="27"/>
  <c r="BC317" i="27"/>
  <c r="BC309" i="27"/>
  <c r="BC301" i="27"/>
  <c r="BC293" i="27"/>
  <c r="BC285" i="27"/>
  <c r="BC277" i="27"/>
  <c r="BC269" i="27"/>
  <c r="BC261" i="27"/>
  <c r="BC248" i="27"/>
  <c r="BC216" i="27"/>
  <c r="BC184" i="27"/>
  <c r="BC152" i="27"/>
  <c r="BC120" i="27"/>
  <c r="BC788" i="27"/>
  <c r="BC780" i="27"/>
  <c r="BC772" i="27"/>
  <c r="BC764" i="27"/>
  <c r="BC756" i="27"/>
  <c r="BC748" i="27"/>
  <c r="BC740" i="27"/>
  <c r="BC732" i="27"/>
  <c r="BC724" i="27"/>
  <c r="BC716" i="27"/>
  <c r="BC708" i="27"/>
  <c r="BC700" i="27"/>
  <c r="BC692" i="27"/>
  <c r="BC684" i="27"/>
  <c r="BC676" i="27"/>
  <c r="BC668" i="27"/>
  <c r="BC660" i="27"/>
  <c r="BC652" i="27"/>
  <c r="BC644" i="27"/>
  <c r="BC636" i="27"/>
  <c r="BC628" i="27"/>
  <c r="BC620" i="27"/>
  <c r="BC612" i="27"/>
  <c r="BC604" i="27"/>
  <c r="BC596" i="27"/>
  <c r="BC588" i="27"/>
  <c r="BC580" i="27"/>
  <c r="BC572" i="27"/>
  <c r="BC564" i="27"/>
  <c r="BC556" i="27"/>
  <c r="BC548" i="27"/>
  <c r="BC540" i="27"/>
  <c r="BC532" i="27"/>
  <c r="BC524" i="27"/>
  <c r="BC516" i="27"/>
  <c r="BC508" i="27"/>
  <c r="BC500" i="27"/>
  <c r="BC492" i="27"/>
  <c r="BC484" i="27"/>
  <c r="BC476" i="27"/>
  <c r="BC468" i="27"/>
  <c r="BC460" i="27"/>
  <c r="BC452" i="27"/>
  <c r="BC444" i="27"/>
  <c r="BC436" i="27"/>
  <c r="BC428" i="27"/>
  <c r="BC420" i="27"/>
  <c r="BC412" i="27"/>
  <c r="BC404" i="27"/>
  <c r="BC396" i="27"/>
  <c r="BC388" i="27"/>
  <c r="BC380" i="27"/>
  <c r="BC372" i="27"/>
  <c r="BC364" i="27"/>
  <c r="BC356" i="27"/>
  <c r="BC348" i="27"/>
  <c r="BC340" i="27"/>
  <c r="BC332" i="27"/>
  <c r="BC324" i="27"/>
  <c r="BC316" i="27"/>
  <c r="BC308" i="27"/>
  <c r="BC300" i="27"/>
  <c r="BC292" i="27"/>
  <c r="BC284" i="27"/>
  <c r="BC276" i="27"/>
  <c r="BC268" i="27"/>
  <c r="BC260" i="27"/>
  <c r="BC241" i="27"/>
  <c r="BC209" i="27"/>
  <c r="BC177" i="27"/>
  <c r="BC145" i="27"/>
  <c r="BC111" i="27"/>
  <c r="BC307" i="27"/>
  <c r="BC299" i="27"/>
  <c r="BC291" i="27"/>
  <c r="BC283" i="27"/>
  <c r="BC275" i="27"/>
  <c r="BC267" i="27"/>
  <c r="BC259" i="27"/>
  <c r="BC240" i="27"/>
  <c r="BC208" i="27"/>
  <c r="BC176" i="27"/>
  <c r="BC144" i="27"/>
  <c r="BC110" i="27"/>
  <c r="BC247" i="27"/>
  <c r="BC239" i="27"/>
  <c r="BC231" i="27"/>
  <c r="BC223" i="27"/>
  <c r="BC215" i="27"/>
  <c r="BC207" i="27"/>
  <c r="BC199" i="27"/>
  <c r="BC191" i="27"/>
  <c r="BC183" i="27"/>
  <c r="BC175" i="27"/>
  <c r="BC167" i="27"/>
  <c r="BC159" i="27"/>
  <c r="BC151" i="27"/>
  <c r="BC143" i="27"/>
  <c r="BC135" i="27"/>
  <c r="BC127" i="27"/>
  <c r="BC119" i="27"/>
  <c r="BC106" i="27"/>
  <c r="BC83" i="27"/>
  <c r="BC57" i="27"/>
  <c r="BC254" i="27"/>
  <c r="BC246" i="27"/>
  <c r="BC238" i="27"/>
  <c r="BC230" i="27"/>
  <c r="BC222" i="27"/>
  <c r="BC214" i="27"/>
  <c r="BC206" i="27"/>
  <c r="BC198" i="27"/>
  <c r="BC190" i="27"/>
  <c r="BC182" i="27"/>
  <c r="BC174" i="27"/>
  <c r="BC166" i="27"/>
  <c r="BC158" i="27"/>
  <c r="BC150" i="27"/>
  <c r="BC142" i="27"/>
  <c r="BC134" i="27"/>
  <c r="BC126" i="27"/>
  <c r="BC118" i="27"/>
  <c r="BC105" i="27"/>
  <c r="BC82" i="27"/>
  <c r="BC56" i="27"/>
  <c r="BC253" i="27"/>
  <c r="BC245" i="27"/>
  <c r="BC237" i="27"/>
  <c r="BC229" i="27"/>
  <c r="BC221" i="27"/>
  <c r="BC213" i="27"/>
  <c r="BC205" i="27"/>
  <c r="BC197" i="27"/>
  <c r="BC189" i="27"/>
  <c r="BC181" i="27"/>
  <c r="BC173" i="27"/>
  <c r="BC165" i="27"/>
  <c r="BC157" i="27"/>
  <c r="BC149" i="27"/>
  <c r="BC141" i="27"/>
  <c r="BC133" i="27"/>
  <c r="BC125" i="27"/>
  <c r="BC117" i="27"/>
  <c r="BC102" i="27"/>
  <c r="BC81" i="27"/>
  <c r="BC252" i="27"/>
  <c r="BC244" i="27"/>
  <c r="BC236" i="27"/>
  <c r="BC228" i="27"/>
  <c r="BC220" i="27"/>
  <c r="BC212" i="27"/>
  <c r="BC204" i="27"/>
  <c r="BC196" i="27"/>
  <c r="BC188" i="27"/>
  <c r="BC180" i="27"/>
  <c r="BC172" i="27"/>
  <c r="BC164" i="27"/>
  <c r="BC156" i="27"/>
  <c r="BC148" i="27"/>
  <c r="BC140" i="27"/>
  <c r="BC132" i="27"/>
  <c r="BC124" i="27"/>
  <c r="BC116" i="27"/>
  <c r="BC98" i="27"/>
  <c r="BC74" i="27"/>
  <c r="BC251" i="27"/>
  <c r="BC243" i="27"/>
  <c r="BC235" i="27"/>
  <c r="BC227" i="27"/>
  <c r="BC219" i="27"/>
  <c r="BC211" i="27"/>
  <c r="BC203" i="27"/>
  <c r="BC195" i="27"/>
  <c r="BC187" i="27"/>
  <c r="BC179" i="27"/>
  <c r="BC171" i="27"/>
  <c r="BC163" i="27"/>
  <c r="BC155" i="27"/>
  <c r="BC147" i="27"/>
  <c r="BC139" i="27"/>
  <c r="BC131" i="27"/>
  <c r="BC123" i="27"/>
  <c r="BC113" i="27"/>
  <c r="BC97" i="27"/>
  <c r="BC73" i="27"/>
  <c r="BC250" i="27"/>
  <c r="BC242" i="27"/>
  <c r="BC234" i="27"/>
  <c r="BC226" i="27"/>
  <c r="BC218" i="27"/>
  <c r="BC210" i="27"/>
  <c r="BC202" i="27"/>
  <c r="BC194" i="27"/>
  <c r="BC186" i="27"/>
  <c r="BC178" i="27"/>
  <c r="BC170" i="27"/>
  <c r="BC162" i="27"/>
  <c r="BC154" i="27"/>
  <c r="BC146" i="27"/>
  <c r="BC138" i="27"/>
  <c r="BC130" i="27"/>
  <c r="BC122" i="27"/>
  <c r="BC112" i="27"/>
  <c r="BC96" i="27"/>
  <c r="BC72" i="27"/>
  <c r="BC115" i="27"/>
  <c r="BC104" i="27"/>
  <c r="BC88" i="27"/>
  <c r="BC71" i="27"/>
  <c r="BC114" i="27"/>
  <c r="BC103" i="27"/>
  <c r="BC87" i="27"/>
  <c r="BC67" i="27"/>
  <c r="BC109" i="27"/>
  <c r="BC101" i="27"/>
  <c r="BC91" i="27"/>
  <c r="BC80" i="27"/>
  <c r="BC66" i="27"/>
  <c r="BC108" i="27"/>
  <c r="BC100" i="27"/>
  <c r="BC90" i="27"/>
  <c r="BC79" i="27"/>
  <c r="BC65" i="27"/>
  <c r="BC107" i="27"/>
  <c r="BC99" i="27"/>
  <c r="BC89" i="27"/>
  <c r="BC75" i="27"/>
  <c r="BC64" i="27"/>
  <c r="BC63" i="27"/>
  <c r="BC94" i="27"/>
  <c r="BC86" i="27"/>
  <c r="BC78" i="27"/>
  <c r="BC70" i="27"/>
  <c r="BC62" i="27"/>
  <c r="BC85" i="27"/>
  <c r="BC77" i="27"/>
  <c r="BC69" i="27"/>
  <c r="BC61" i="27"/>
  <c r="BC92" i="27"/>
  <c r="BC84" i="27"/>
  <c r="BC76" i="27"/>
  <c r="BC68" i="27"/>
  <c r="BQ57" i="27"/>
  <c r="BH58" i="27"/>
  <c r="N28" i="29"/>
  <c r="N29" i="29"/>
  <c r="N30" i="29"/>
  <c r="N31" i="29"/>
  <c r="N32" i="29"/>
  <c r="N33" i="29"/>
  <c r="N34" i="29"/>
  <c r="N35" i="29"/>
  <c r="N36" i="29"/>
  <c r="N27" i="29"/>
  <c r="H4" i="27"/>
  <c r="BB58" i="27" l="1"/>
  <c r="BD58" i="27" s="1"/>
  <c r="BB66" i="27"/>
  <c r="BD66" i="27" s="1"/>
  <c r="BB74" i="27"/>
  <c r="BD74" i="27" s="1"/>
  <c r="BB82" i="27"/>
  <c r="BD82" i="27" s="1"/>
  <c r="BB90" i="27"/>
  <c r="BD90" i="27" s="1"/>
  <c r="BB98" i="27"/>
  <c r="BD98" i="27" s="1"/>
  <c r="BB106" i="27"/>
  <c r="BD106" i="27" s="1"/>
  <c r="BB114" i="27"/>
  <c r="BD114" i="27" s="1"/>
  <c r="BB122" i="27"/>
  <c r="BD122" i="27" s="1"/>
  <c r="BB130" i="27"/>
  <c r="BD130" i="27" s="1"/>
  <c r="BB138" i="27"/>
  <c r="BD138" i="27" s="1"/>
  <c r="BB146" i="27"/>
  <c r="BD146" i="27" s="1"/>
  <c r="BB154" i="27"/>
  <c r="BD154" i="27" s="1"/>
  <c r="BB162" i="27"/>
  <c r="BD162" i="27" s="1"/>
  <c r="BB170" i="27"/>
  <c r="BD170" i="27" s="1"/>
  <c r="BB178" i="27"/>
  <c r="BD178" i="27" s="1"/>
  <c r="BB186" i="27"/>
  <c r="BD186" i="27" s="1"/>
  <c r="BB194" i="27"/>
  <c r="BD194" i="27" s="1"/>
  <c r="BB202" i="27"/>
  <c r="BD202" i="27" s="1"/>
  <c r="BB210" i="27"/>
  <c r="BD210" i="27" s="1"/>
  <c r="BB218" i="27"/>
  <c r="BD218" i="27" s="1"/>
  <c r="BB226" i="27"/>
  <c r="BD226" i="27" s="1"/>
  <c r="BB234" i="27"/>
  <c r="BD234" i="27" s="1"/>
  <c r="BB242" i="27"/>
  <c r="BD242" i="27" s="1"/>
  <c r="BB250" i="27"/>
  <c r="BD250" i="27" s="1"/>
  <c r="BB258" i="27"/>
  <c r="BD258" i="27" s="1"/>
  <c r="BB266" i="27"/>
  <c r="BD266" i="27" s="1"/>
  <c r="BB274" i="27"/>
  <c r="BD274" i="27" s="1"/>
  <c r="BB282" i="27"/>
  <c r="BD282" i="27" s="1"/>
  <c r="BB290" i="27"/>
  <c r="BD290" i="27" s="1"/>
  <c r="BB298" i="27"/>
  <c r="BD298" i="27" s="1"/>
  <c r="BB306" i="27"/>
  <c r="BD306" i="27" s="1"/>
  <c r="BB314" i="27"/>
  <c r="BD314" i="27" s="1"/>
  <c r="BB322" i="27"/>
  <c r="BD322" i="27" s="1"/>
  <c r="BB330" i="27"/>
  <c r="BD330" i="27" s="1"/>
  <c r="BB338" i="27"/>
  <c r="BD338" i="27" s="1"/>
  <c r="BB346" i="27"/>
  <c r="BD346" i="27" s="1"/>
  <c r="BB354" i="27"/>
  <c r="BD354" i="27" s="1"/>
  <c r="BB362" i="27"/>
  <c r="BD362" i="27" s="1"/>
  <c r="BB370" i="27"/>
  <c r="BD370" i="27" s="1"/>
  <c r="BB378" i="27"/>
  <c r="BD378" i="27" s="1"/>
  <c r="BB386" i="27"/>
  <c r="BD386" i="27" s="1"/>
  <c r="BB394" i="27"/>
  <c r="BD394" i="27" s="1"/>
  <c r="BB402" i="27"/>
  <c r="BD402" i="27" s="1"/>
  <c r="BB410" i="27"/>
  <c r="BD410" i="27" s="1"/>
  <c r="BB418" i="27"/>
  <c r="BD418" i="27" s="1"/>
  <c r="BB426" i="27"/>
  <c r="BD426" i="27" s="1"/>
  <c r="BB434" i="27"/>
  <c r="BD434" i="27" s="1"/>
  <c r="BB442" i="27"/>
  <c r="BD442" i="27" s="1"/>
  <c r="BB450" i="27"/>
  <c r="BD450" i="27" s="1"/>
  <c r="BB458" i="27"/>
  <c r="BD458" i="27" s="1"/>
  <c r="BB466" i="27"/>
  <c r="BD466" i="27" s="1"/>
  <c r="BB474" i="27"/>
  <c r="BD474" i="27" s="1"/>
  <c r="BB482" i="27"/>
  <c r="BD482" i="27" s="1"/>
  <c r="BB490" i="27"/>
  <c r="BD490" i="27" s="1"/>
  <c r="BB498" i="27"/>
  <c r="BD498" i="27" s="1"/>
  <c r="BB506" i="27"/>
  <c r="BD506" i="27" s="1"/>
  <c r="BB514" i="27"/>
  <c r="BD514" i="27" s="1"/>
  <c r="BB522" i="27"/>
  <c r="BD522" i="27" s="1"/>
  <c r="BB530" i="27"/>
  <c r="BD530" i="27" s="1"/>
  <c r="BB538" i="27"/>
  <c r="BD538" i="27" s="1"/>
  <c r="BB546" i="27"/>
  <c r="BD546" i="27" s="1"/>
  <c r="BB554" i="27"/>
  <c r="BD554" i="27" s="1"/>
  <c r="BB562" i="27"/>
  <c r="BD562" i="27" s="1"/>
  <c r="BB570" i="27"/>
  <c r="BD570" i="27" s="1"/>
  <c r="BB578" i="27"/>
  <c r="BD578" i="27" s="1"/>
  <c r="BB586" i="27"/>
  <c r="BD586" i="27" s="1"/>
  <c r="BB594" i="27"/>
  <c r="BD594" i="27" s="1"/>
  <c r="BB602" i="27"/>
  <c r="BD602" i="27" s="1"/>
  <c r="BB610" i="27"/>
  <c r="BD610" i="27" s="1"/>
  <c r="BB618" i="27"/>
  <c r="BD618" i="27" s="1"/>
  <c r="BB626" i="27"/>
  <c r="BD626" i="27" s="1"/>
  <c r="BB634" i="27"/>
  <c r="BD634" i="27" s="1"/>
  <c r="BB642" i="27"/>
  <c r="BD642" i="27" s="1"/>
  <c r="BB650" i="27"/>
  <c r="BD650" i="27" s="1"/>
  <c r="BB658" i="27"/>
  <c r="BD658" i="27" s="1"/>
  <c r="BB59" i="27"/>
  <c r="BD59" i="27" s="1"/>
  <c r="BB67" i="27"/>
  <c r="BD67" i="27" s="1"/>
  <c r="BB75" i="27"/>
  <c r="BD75" i="27" s="1"/>
  <c r="BB83" i="27"/>
  <c r="BD83" i="27" s="1"/>
  <c r="BB91" i="27"/>
  <c r="BD91" i="27" s="1"/>
  <c r="BB99" i="27"/>
  <c r="BD99" i="27" s="1"/>
  <c r="BB107" i="27"/>
  <c r="BD107" i="27" s="1"/>
  <c r="BB115" i="27"/>
  <c r="BD115" i="27" s="1"/>
  <c r="BB123" i="27"/>
  <c r="BD123" i="27" s="1"/>
  <c r="BB131" i="27"/>
  <c r="BD131" i="27" s="1"/>
  <c r="BB139" i="27"/>
  <c r="BD139" i="27" s="1"/>
  <c r="BB147" i="27"/>
  <c r="BD147" i="27" s="1"/>
  <c r="BB155" i="27"/>
  <c r="BD155" i="27" s="1"/>
  <c r="BB163" i="27"/>
  <c r="BD163" i="27" s="1"/>
  <c r="BB171" i="27"/>
  <c r="BD171" i="27" s="1"/>
  <c r="BB179" i="27"/>
  <c r="BD179" i="27" s="1"/>
  <c r="BB187" i="27"/>
  <c r="BD187" i="27" s="1"/>
  <c r="BB195" i="27"/>
  <c r="BD195" i="27" s="1"/>
  <c r="BB203" i="27"/>
  <c r="BD203" i="27" s="1"/>
  <c r="BB211" i="27"/>
  <c r="BD211" i="27" s="1"/>
  <c r="BB219" i="27"/>
  <c r="BD219" i="27" s="1"/>
  <c r="BB227" i="27"/>
  <c r="BD227" i="27" s="1"/>
  <c r="BB235" i="27"/>
  <c r="BD235" i="27" s="1"/>
  <c r="BB243" i="27"/>
  <c r="BD243" i="27" s="1"/>
  <c r="BB251" i="27"/>
  <c r="BD251" i="27" s="1"/>
  <c r="BB259" i="27"/>
  <c r="BD259" i="27" s="1"/>
  <c r="BB267" i="27"/>
  <c r="BD267" i="27" s="1"/>
  <c r="BB275" i="27"/>
  <c r="BD275" i="27" s="1"/>
  <c r="BB283" i="27"/>
  <c r="BD283" i="27" s="1"/>
  <c r="BB291" i="27"/>
  <c r="BD291" i="27" s="1"/>
  <c r="BB299" i="27"/>
  <c r="BD299" i="27" s="1"/>
  <c r="BB307" i="27"/>
  <c r="BD307" i="27" s="1"/>
  <c r="BB315" i="27"/>
  <c r="BD315" i="27" s="1"/>
  <c r="BB323" i="27"/>
  <c r="BD323" i="27" s="1"/>
  <c r="BB331" i="27"/>
  <c r="BD331" i="27" s="1"/>
  <c r="BB339" i="27"/>
  <c r="BD339" i="27" s="1"/>
  <c r="BB347" i="27"/>
  <c r="BD347" i="27" s="1"/>
  <c r="BB355" i="27"/>
  <c r="BD355" i="27" s="1"/>
  <c r="BB363" i="27"/>
  <c r="BD363" i="27" s="1"/>
  <c r="BB371" i="27"/>
  <c r="BD371" i="27" s="1"/>
  <c r="BB379" i="27"/>
  <c r="BD379" i="27" s="1"/>
  <c r="BB387" i="27"/>
  <c r="BD387" i="27" s="1"/>
  <c r="BB395" i="27"/>
  <c r="BD395" i="27" s="1"/>
  <c r="BB403" i="27"/>
  <c r="BD403" i="27" s="1"/>
  <c r="BB411" i="27"/>
  <c r="BD411" i="27" s="1"/>
  <c r="BB419" i="27"/>
  <c r="BD419" i="27" s="1"/>
  <c r="BB427" i="27"/>
  <c r="BD427" i="27" s="1"/>
  <c r="BB435" i="27"/>
  <c r="BD435" i="27" s="1"/>
  <c r="BB443" i="27"/>
  <c r="BD443" i="27" s="1"/>
  <c r="BB451" i="27"/>
  <c r="BD451" i="27" s="1"/>
  <c r="BB459" i="27"/>
  <c r="BD459" i="27" s="1"/>
  <c r="BB467" i="27"/>
  <c r="BD467" i="27" s="1"/>
  <c r="BB475" i="27"/>
  <c r="BD475" i="27" s="1"/>
  <c r="BB483" i="27"/>
  <c r="BD483" i="27" s="1"/>
  <c r="BB491" i="27"/>
  <c r="BD491" i="27" s="1"/>
  <c r="BB499" i="27"/>
  <c r="BD499" i="27" s="1"/>
  <c r="BB507" i="27"/>
  <c r="BD507" i="27" s="1"/>
  <c r="BB515" i="27"/>
  <c r="BD515" i="27" s="1"/>
  <c r="BB523" i="27"/>
  <c r="BD523" i="27" s="1"/>
  <c r="BB531" i="27"/>
  <c r="BD531" i="27" s="1"/>
  <c r="BB539" i="27"/>
  <c r="BD539" i="27" s="1"/>
  <c r="BB547" i="27"/>
  <c r="BD547" i="27" s="1"/>
  <c r="BB555" i="27"/>
  <c r="BD555" i="27" s="1"/>
  <c r="BB563" i="27"/>
  <c r="BD563" i="27" s="1"/>
  <c r="BB571" i="27"/>
  <c r="BD571" i="27" s="1"/>
  <c r="BB579" i="27"/>
  <c r="BD579" i="27" s="1"/>
  <c r="BB587" i="27"/>
  <c r="BD587" i="27" s="1"/>
  <c r="BB595" i="27"/>
  <c r="BD595" i="27" s="1"/>
  <c r="BB603" i="27"/>
  <c r="BD603" i="27" s="1"/>
  <c r="BB611" i="27"/>
  <c r="BD611" i="27" s="1"/>
  <c r="BB619" i="27"/>
  <c r="BD619" i="27" s="1"/>
  <c r="BB627" i="27"/>
  <c r="BD627" i="27" s="1"/>
  <c r="BB635" i="27"/>
  <c r="BD635" i="27" s="1"/>
  <c r="BB643" i="27"/>
  <c r="BD643" i="27" s="1"/>
  <c r="BB651" i="27"/>
  <c r="BD651" i="27" s="1"/>
  <c r="BB659" i="27"/>
  <c r="BD659" i="27" s="1"/>
  <c r="BB667" i="27"/>
  <c r="BD667" i="27" s="1"/>
  <c r="BB60" i="27"/>
  <c r="BD60" i="27" s="1"/>
  <c r="BB68" i="27"/>
  <c r="BD68" i="27" s="1"/>
  <c r="BB76" i="27"/>
  <c r="BD76" i="27" s="1"/>
  <c r="BB84" i="27"/>
  <c r="BD84" i="27" s="1"/>
  <c r="BB92" i="27"/>
  <c r="BD92" i="27" s="1"/>
  <c r="BB100" i="27"/>
  <c r="BD100" i="27" s="1"/>
  <c r="BB108" i="27"/>
  <c r="BD108" i="27" s="1"/>
  <c r="BB116" i="27"/>
  <c r="BD116" i="27" s="1"/>
  <c r="BB124" i="27"/>
  <c r="BD124" i="27" s="1"/>
  <c r="BB132" i="27"/>
  <c r="BD132" i="27" s="1"/>
  <c r="BB140" i="27"/>
  <c r="BD140" i="27" s="1"/>
  <c r="BB148" i="27"/>
  <c r="BD148" i="27" s="1"/>
  <c r="BB156" i="27"/>
  <c r="BD156" i="27" s="1"/>
  <c r="BB164" i="27"/>
  <c r="BD164" i="27" s="1"/>
  <c r="BB172" i="27"/>
  <c r="BD172" i="27" s="1"/>
  <c r="BB180" i="27"/>
  <c r="BD180" i="27" s="1"/>
  <c r="BB188" i="27"/>
  <c r="BD188" i="27" s="1"/>
  <c r="BB196" i="27"/>
  <c r="BD196" i="27" s="1"/>
  <c r="BB204" i="27"/>
  <c r="BD204" i="27" s="1"/>
  <c r="BB212" i="27"/>
  <c r="BD212" i="27" s="1"/>
  <c r="BB220" i="27"/>
  <c r="BD220" i="27" s="1"/>
  <c r="BB228" i="27"/>
  <c r="BD228" i="27" s="1"/>
  <c r="BB236" i="27"/>
  <c r="BD236" i="27" s="1"/>
  <c r="BB244" i="27"/>
  <c r="BD244" i="27" s="1"/>
  <c r="BB252" i="27"/>
  <c r="BD252" i="27" s="1"/>
  <c r="BB260" i="27"/>
  <c r="BD260" i="27" s="1"/>
  <c r="BB268" i="27"/>
  <c r="BD268" i="27" s="1"/>
  <c r="BB276" i="27"/>
  <c r="BD276" i="27" s="1"/>
  <c r="BB284" i="27"/>
  <c r="BD284" i="27" s="1"/>
  <c r="BB292" i="27"/>
  <c r="BD292" i="27" s="1"/>
  <c r="BB300" i="27"/>
  <c r="BD300" i="27" s="1"/>
  <c r="BB308" i="27"/>
  <c r="BD308" i="27" s="1"/>
  <c r="BB316" i="27"/>
  <c r="BD316" i="27" s="1"/>
  <c r="BB324" i="27"/>
  <c r="BD324" i="27" s="1"/>
  <c r="BB332" i="27"/>
  <c r="BD332" i="27" s="1"/>
  <c r="BB340" i="27"/>
  <c r="BD340" i="27" s="1"/>
  <c r="BB348" i="27"/>
  <c r="BD348" i="27" s="1"/>
  <c r="BB356" i="27"/>
  <c r="BD356" i="27" s="1"/>
  <c r="BB364" i="27"/>
  <c r="BD364" i="27" s="1"/>
  <c r="BB372" i="27"/>
  <c r="BD372" i="27" s="1"/>
  <c r="BB380" i="27"/>
  <c r="BD380" i="27" s="1"/>
  <c r="BB388" i="27"/>
  <c r="BD388" i="27" s="1"/>
  <c r="BB396" i="27"/>
  <c r="BD396" i="27" s="1"/>
  <c r="BB404" i="27"/>
  <c r="BD404" i="27" s="1"/>
  <c r="BB412" i="27"/>
  <c r="BD412" i="27" s="1"/>
  <c r="BB420" i="27"/>
  <c r="BD420" i="27" s="1"/>
  <c r="BB428" i="27"/>
  <c r="BD428" i="27" s="1"/>
  <c r="BB436" i="27"/>
  <c r="BD436" i="27" s="1"/>
  <c r="BB444" i="27"/>
  <c r="BD444" i="27" s="1"/>
  <c r="BB452" i="27"/>
  <c r="BD452" i="27" s="1"/>
  <c r="BB460" i="27"/>
  <c r="BD460" i="27" s="1"/>
  <c r="BB468" i="27"/>
  <c r="BD468" i="27" s="1"/>
  <c r="BB476" i="27"/>
  <c r="BD476" i="27" s="1"/>
  <c r="BB484" i="27"/>
  <c r="BD484" i="27" s="1"/>
  <c r="BB492" i="27"/>
  <c r="BD492" i="27" s="1"/>
  <c r="BB500" i="27"/>
  <c r="BD500" i="27" s="1"/>
  <c r="BB508" i="27"/>
  <c r="BD508" i="27" s="1"/>
  <c r="BB516" i="27"/>
  <c r="BD516" i="27" s="1"/>
  <c r="BB524" i="27"/>
  <c r="BD524" i="27" s="1"/>
  <c r="BB532" i="27"/>
  <c r="BD532" i="27" s="1"/>
  <c r="BB540" i="27"/>
  <c r="BD540" i="27" s="1"/>
  <c r="BB548" i="27"/>
  <c r="BD548" i="27" s="1"/>
  <c r="BB556" i="27"/>
  <c r="BD556" i="27" s="1"/>
  <c r="BB564" i="27"/>
  <c r="BD564" i="27" s="1"/>
  <c r="BB572" i="27"/>
  <c r="BD572" i="27" s="1"/>
  <c r="BB580" i="27"/>
  <c r="BD580" i="27" s="1"/>
  <c r="BB588" i="27"/>
  <c r="BD588" i="27" s="1"/>
  <c r="BB596" i="27"/>
  <c r="BD596" i="27" s="1"/>
  <c r="BB604" i="27"/>
  <c r="BD604" i="27" s="1"/>
  <c r="BB612" i="27"/>
  <c r="BD612" i="27" s="1"/>
  <c r="BB620" i="27"/>
  <c r="BD620" i="27" s="1"/>
  <c r="BB628" i="27"/>
  <c r="BD628" i="27" s="1"/>
  <c r="BB636" i="27"/>
  <c r="BD636" i="27" s="1"/>
  <c r="BB644" i="27"/>
  <c r="BD644" i="27" s="1"/>
  <c r="BB652" i="27"/>
  <c r="BD652" i="27" s="1"/>
  <c r="BB660" i="27"/>
  <c r="BD660" i="27" s="1"/>
  <c r="BB668" i="27"/>
  <c r="BD668" i="27" s="1"/>
  <c r="BB676" i="27"/>
  <c r="BD676" i="27" s="1"/>
  <c r="BB684" i="27"/>
  <c r="BD684" i="27" s="1"/>
  <c r="BB692" i="27"/>
  <c r="BD692" i="27" s="1"/>
  <c r="BB700" i="27"/>
  <c r="BD700" i="27" s="1"/>
  <c r="BB708" i="27"/>
  <c r="BD708" i="27" s="1"/>
  <c r="BB716" i="27"/>
  <c r="BD716" i="27" s="1"/>
  <c r="BB724" i="27"/>
  <c r="BD724" i="27" s="1"/>
  <c r="BB732" i="27"/>
  <c r="BD732" i="27" s="1"/>
  <c r="BB61" i="27"/>
  <c r="BD61" i="27" s="1"/>
  <c r="BB69" i="27"/>
  <c r="BD69" i="27" s="1"/>
  <c r="BB77" i="27"/>
  <c r="BD77" i="27" s="1"/>
  <c r="BB85" i="27"/>
  <c r="BD85" i="27" s="1"/>
  <c r="BB93" i="27"/>
  <c r="BD93" i="27" s="1"/>
  <c r="BB101" i="27"/>
  <c r="BD101" i="27" s="1"/>
  <c r="BB109" i="27"/>
  <c r="BD109" i="27" s="1"/>
  <c r="BB117" i="27"/>
  <c r="BD117" i="27" s="1"/>
  <c r="BB125" i="27"/>
  <c r="BD125" i="27" s="1"/>
  <c r="BB133" i="27"/>
  <c r="BD133" i="27" s="1"/>
  <c r="BB141" i="27"/>
  <c r="BD141" i="27" s="1"/>
  <c r="BB149" i="27"/>
  <c r="BD149" i="27" s="1"/>
  <c r="BB157" i="27"/>
  <c r="BD157" i="27" s="1"/>
  <c r="BB165" i="27"/>
  <c r="BD165" i="27" s="1"/>
  <c r="BB173" i="27"/>
  <c r="BD173" i="27" s="1"/>
  <c r="BB181" i="27"/>
  <c r="BD181" i="27" s="1"/>
  <c r="BB189" i="27"/>
  <c r="BD189" i="27" s="1"/>
  <c r="BB197" i="27"/>
  <c r="BD197" i="27" s="1"/>
  <c r="BB205" i="27"/>
  <c r="BD205" i="27" s="1"/>
  <c r="BB213" i="27"/>
  <c r="BD213" i="27" s="1"/>
  <c r="BB221" i="27"/>
  <c r="BD221" i="27" s="1"/>
  <c r="BB229" i="27"/>
  <c r="BD229" i="27" s="1"/>
  <c r="BB237" i="27"/>
  <c r="BD237" i="27" s="1"/>
  <c r="BB245" i="27"/>
  <c r="BD245" i="27" s="1"/>
  <c r="BB253" i="27"/>
  <c r="BD253" i="27" s="1"/>
  <c r="BB261" i="27"/>
  <c r="BD261" i="27" s="1"/>
  <c r="BB269" i="27"/>
  <c r="BD269" i="27" s="1"/>
  <c r="BB277" i="27"/>
  <c r="BD277" i="27" s="1"/>
  <c r="BB285" i="27"/>
  <c r="BD285" i="27" s="1"/>
  <c r="BB293" i="27"/>
  <c r="BD293" i="27" s="1"/>
  <c r="BB301" i="27"/>
  <c r="BD301" i="27" s="1"/>
  <c r="BB309" i="27"/>
  <c r="BD309" i="27" s="1"/>
  <c r="BB317" i="27"/>
  <c r="BD317" i="27" s="1"/>
  <c r="BB325" i="27"/>
  <c r="BD325" i="27" s="1"/>
  <c r="BB333" i="27"/>
  <c r="BD333" i="27" s="1"/>
  <c r="BB341" i="27"/>
  <c r="BD341" i="27" s="1"/>
  <c r="BB349" i="27"/>
  <c r="BD349" i="27" s="1"/>
  <c r="BB357" i="27"/>
  <c r="BD357" i="27" s="1"/>
  <c r="BB365" i="27"/>
  <c r="BD365" i="27" s="1"/>
  <c r="BB373" i="27"/>
  <c r="BD373" i="27" s="1"/>
  <c r="BB381" i="27"/>
  <c r="BD381" i="27" s="1"/>
  <c r="BB389" i="27"/>
  <c r="BD389" i="27" s="1"/>
  <c r="BB397" i="27"/>
  <c r="BD397" i="27" s="1"/>
  <c r="BB405" i="27"/>
  <c r="BD405" i="27" s="1"/>
  <c r="BB413" i="27"/>
  <c r="BD413" i="27" s="1"/>
  <c r="BB421" i="27"/>
  <c r="BD421" i="27" s="1"/>
  <c r="BB429" i="27"/>
  <c r="BD429" i="27" s="1"/>
  <c r="BB437" i="27"/>
  <c r="BD437" i="27" s="1"/>
  <c r="BB445" i="27"/>
  <c r="BD445" i="27" s="1"/>
  <c r="BB453" i="27"/>
  <c r="BD453" i="27" s="1"/>
  <c r="BB461" i="27"/>
  <c r="BD461" i="27" s="1"/>
  <c r="BB469" i="27"/>
  <c r="BD469" i="27" s="1"/>
  <c r="BB477" i="27"/>
  <c r="BD477" i="27" s="1"/>
  <c r="BB485" i="27"/>
  <c r="BD485" i="27" s="1"/>
  <c r="BB493" i="27"/>
  <c r="BD493" i="27" s="1"/>
  <c r="BB501" i="27"/>
  <c r="BD501" i="27" s="1"/>
  <c r="BB509" i="27"/>
  <c r="BD509" i="27" s="1"/>
  <c r="BB517" i="27"/>
  <c r="BD517" i="27" s="1"/>
  <c r="BB525" i="27"/>
  <c r="BD525" i="27" s="1"/>
  <c r="BB533" i="27"/>
  <c r="BD533" i="27" s="1"/>
  <c r="BB541" i="27"/>
  <c r="BD541" i="27" s="1"/>
  <c r="BB549" i="27"/>
  <c r="BD549" i="27" s="1"/>
  <c r="BB557" i="27"/>
  <c r="BD557" i="27" s="1"/>
  <c r="BB565" i="27"/>
  <c r="BD565" i="27" s="1"/>
  <c r="BB573" i="27"/>
  <c r="BD573" i="27" s="1"/>
  <c r="BB581" i="27"/>
  <c r="BD581" i="27" s="1"/>
  <c r="BB589" i="27"/>
  <c r="BD589" i="27" s="1"/>
  <c r="BB597" i="27"/>
  <c r="BD597" i="27" s="1"/>
  <c r="BB605" i="27"/>
  <c r="BD605" i="27" s="1"/>
  <c r="BB613" i="27"/>
  <c r="BD613" i="27" s="1"/>
  <c r="BB621" i="27"/>
  <c r="BD621" i="27" s="1"/>
  <c r="BB629" i="27"/>
  <c r="BD629" i="27" s="1"/>
  <c r="BB637" i="27"/>
  <c r="BD637" i="27" s="1"/>
  <c r="BB645" i="27"/>
  <c r="BD645" i="27" s="1"/>
  <c r="BB653" i="27"/>
  <c r="BD653" i="27" s="1"/>
  <c r="BB661" i="27"/>
  <c r="BD661" i="27" s="1"/>
  <c r="BB669" i="27"/>
  <c r="BD669" i="27" s="1"/>
  <c r="BB677" i="27"/>
  <c r="BD677" i="27" s="1"/>
  <c r="BB685" i="27"/>
  <c r="BD685" i="27" s="1"/>
  <c r="BB693" i="27"/>
  <c r="BD693" i="27" s="1"/>
  <c r="BB701" i="27"/>
  <c r="BD701" i="27" s="1"/>
  <c r="BB709" i="27"/>
  <c r="BD709" i="27" s="1"/>
  <c r="BB717" i="27"/>
  <c r="BD717" i="27" s="1"/>
  <c r="BB725" i="27"/>
  <c r="BD725" i="27" s="1"/>
  <c r="BB733" i="27"/>
  <c r="BD733" i="27" s="1"/>
  <c r="BB63" i="27"/>
  <c r="BD63" i="27" s="1"/>
  <c r="BB71" i="27"/>
  <c r="BD71" i="27" s="1"/>
  <c r="BB79" i="27"/>
  <c r="BD79" i="27" s="1"/>
  <c r="BB87" i="27"/>
  <c r="BD87" i="27" s="1"/>
  <c r="BB95" i="27"/>
  <c r="BD95" i="27" s="1"/>
  <c r="BB103" i="27"/>
  <c r="BD103" i="27" s="1"/>
  <c r="BB111" i="27"/>
  <c r="BD111" i="27" s="1"/>
  <c r="BB119" i="27"/>
  <c r="BD119" i="27" s="1"/>
  <c r="BB127" i="27"/>
  <c r="BD127" i="27" s="1"/>
  <c r="BB135" i="27"/>
  <c r="BD135" i="27" s="1"/>
  <c r="BB143" i="27"/>
  <c r="BD143" i="27" s="1"/>
  <c r="BB151" i="27"/>
  <c r="BD151" i="27" s="1"/>
  <c r="BB159" i="27"/>
  <c r="BD159" i="27" s="1"/>
  <c r="BB167" i="27"/>
  <c r="BD167" i="27" s="1"/>
  <c r="BB175" i="27"/>
  <c r="BD175" i="27" s="1"/>
  <c r="BB183" i="27"/>
  <c r="BD183" i="27" s="1"/>
  <c r="BB191" i="27"/>
  <c r="BD191" i="27" s="1"/>
  <c r="BB199" i="27"/>
  <c r="BD199" i="27" s="1"/>
  <c r="BB207" i="27"/>
  <c r="BD207" i="27" s="1"/>
  <c r="BB215" i="27"/>
  <c r="BD215" i="27" s="1"/>
  <c r="BB223" i="27"/>
  <c r="BD223" i="27" s="1"/>
  <c r="BB231" i="27"/>
  <c r="BD231" i="27" s="1"/>
  <c r="BB239" i="27"/>
  <c r="BD239" i="27" s="1"/>
  <c r="BB247" i="27"/>
  <c r="BD247" i="27" s="1"/>
  <c r="BB255" i="27"/>
  <c r="BD255" i="27" s="1"/>
  <c r="BB263" i="27"/>
  <c r="BD263" i="27" s="1"/>
  <c r="BB271" i="27"/>
  <c r="BD271" i="27" s="1"/>
  <c r="BB279" i="27"/>
  <c r="BD279" i="27" s="1"/>
  <c r="BB287" i="27"/>
  <c r="BD287" i="27" s="1"/>
  <c r="BB295" i="27"/>
  <c r="BD295" i="27" s="1"/>
  <c r="BB303" i="27"/>
  <c r="BD303" i="27" s="1"/>
  <c r="BB311" i="27"/>
  <c r="BD311" i="27" s="1"/>
  <c r="BB319" i="27"/>
  <c r="BD319" i="27" s="1"/>
  <c r="BB327" i="27"/>
  <c r="BD327" i="27" s="1"/>
  <c r="BB335" i="27"/>
  <c r="BD335" i="27" s="1"/>
  <c r="BB343" i="27"/>
  <c r="BD343" i="27" s="1"/>
  <c r="BB351" i="27"/>
  <c r="BD351" i="27" s="1"/>
  <c r="BB359" i="27"/>
  <c r="BD359" i="27" s="1"/>
  <c r="BB367" i="27"/>
  <c r="BD367" i="27" s="1"/>
  <c r="BB375" i="27"/>
  <c r="BD375" i="27" s="1"/>
  <c r="BB383" i="27"/>
  <c r="BD383" i="27" s="1"/>
  <c r="BB391" i="27"/>
  <c r="BD391" i="27" s="1"/>
  <c r="BB399" i="27"/>
  <c r="BD399" i="27" s="1"/>
  <c r="BB407" i="27"/>
  <c r="BD407" i="27" s="1"/>
  <c r="BB415" i="27"/>
  <c r="BD415" i="27" s="1"/>
  <c r="BB423" i="27"/>
  <c r="BD423" i="27" s="1"/>
  <c r="BB431" i="27"/>
  <c r="BD431" i="27" s="1"/>
  <c r="BB439" i="27"/>
  <c r="BD439" i="27" s="1"/>
  <c r="BB447" i="27"/>
  <c r="BD447" i="27" s="1"/>
  <c r="BB455" i="27"/>
  <c r="BD455" i="27" s="1"/>
  <c r="BB463" i="27"/>
  <c r="BD463" i="27" s="1"/>
  <c r="BB471" i="27"/>
  <c r="BD471" i="27" s="1"/>
  <c r="BB479" i="27"/>
  <c r="BD479" i="27" s="1"/>
  <c r="BB487" i="27"/>
  <c r="BD487" i="27" s="1"/>
  <c r="BB495" i="27"/>
  <c r="BD495" i="27" s="1"/>
  <c r="BB503" i="27"/>
  <c r="BD503" i="27" s="1"/>
  <c r="BB511" i="27"/>
  <c r="BD511" i="27" s="1"/>
  <c r="BB519" i="27"/>
  <c r="BD519" i="27" s="1"/>
  <c r="BB527" i="27"/>
  <c r="BD527" i="27" s="1"/>
  <c r="BB535" i="27"/>
  <c r="BD535" i="27" s="1"/>
  <c r="BB543" i="27"/>
  <c r="BD543" i="27" s="1"/>
  <c r="BB551" i="27"/>
  <c r="BD551" i="27" s="1"/>
  <c r="BB559" i="27"/>
  <c r="BD559" i="27" s="1"/>
  <c r="BB567" i="27"/>
  <c r="BD567" i="27" s="1"/>
  <c r="BB575" i="27"/>
  <c r="BD575" i="27" s="1"/>
  <c r="BB583" i="27"/>
  <c r="BD583" i="27" s="1"/>
  <c r="BB591" i="27"/>
  <c r="BD591" i="27" s="1"/>
  <c r="BB599" i="27"/>
  <c r="BD599" i="27" s="1"/>
  <c r="BB607" i="27"/>
  <c r="BD607" i="27" s="1"/>
  <c r="BB615" i="27"/>
  <c r="BD615" i="27" s="1"/>
  <c r="BB623" i="27"/>
  <c r="BD623" i="27" s="1"/>
  <c r="BB631" i="27"/>
  <c r="BD631" i="27" s="1"/>
  <c r="BB639" i="27"/>
  <c r="BD639" i="27" s="1"/>
  <c r="BB647" i="27"/>
  <c r="BD647" i="27" s="1"/>
  <c r="BB655" i="27"/>
  <c r="BD655" i="27" s="1"/>
  <c r="BB663" i="27"/>
  <c r="BD663" i="27" s="1"/>
  <c r="BB671" i="27"/>
  <c r="BD671" i="27" s="1"/>
  <c r="BB62" i="27"/>
  <c r="BD62" i="27" s="1"/>
  <c r="BB81" i="27"/>
  <c r="BD81" i="27" s="1"/>
  <c r="BB104" i="27"/>
  <c r="BD104" i="27" s="1"/>
  <c r="BB126" i="27"/>
  <c r="BD126" i="27" s="1"/>
  <c r="BB145" i="27"/>
  <c r="BD145" i="27" s="1"/>
  <c r="BB168" i="27"/>
  <c r="BD168" i="27" s="1"/>
  <c r="BB190" i="27"/>
  <c r="BD190" i="27" s="1"/>
  <c r="BB209" i="27"/>
  <c r="BD209" i="27" s="1"/>
  <c r="BB232" i="27"/>
  <c r="BD232" i="27" s="1"/>
  <c r="BB254" i="27"/>
  <c r="BD254" i="27" s="1"/>
  <c r="BB273" i="27"/>
  <c r="BD273" i="27" s="1"/>
  <c r="BB296" i="27"/>
  <c r="BD296" i="27" s="1"/>
  <c r="BB318" i="27"/>
  <c r="BD318" i="27" s="1"/>
  <c r="BB337" i="27"/>
  <c r="BD337" i="27" s="1"/>
  <c r="BB360" i="27"/>
  <c r="BD360" i="27" s="1"/>
  <c r="BB382" i="27"/>
  <c r="BD382" i="27" s="1"/>
  <c r="BB401" i="27"/>
  <c r="BD401" i="27" s="1"/>
  <c r="BB424" i="27"/>
  <c r="BD424" i="27" s="1"/>
  <c r="BB446" i="27"/>
  <c r="BD446" i="27" s="1"/>
  <c r="BB465" i="27"/>
  <c r="BD465" i="27" s="1"/>
  <c r="BB488" i="27"/>
  <c r="BD488" i="27" s="1"/>
  <c r="BB510" i="27"/>
  <c r="BD510" i="27" s="1"/>
  <c r="BB529" i="27"/>
  <c r="BD529" i="27" s="1"/>
  <c r="BB552" i="27"/>
  <c r="BD552" i="27" s="1"/>
  <c r="BB574" i="27"/>
  <c r="BD574" i="27" s="1"/>
  <c r="BB593" i="27"/>
  <c r="BD593" i="27" s="1"/>
  <c r="BB616" i="27"/>
  <c r="BD616" i="27" s="1"/>
  <c r="BB638" i="27"/>
  <c r="BD638" i="27" s="1"/>
  <c r="BB657" i="27"/>
  <c r="BD657" i="27" s="1"/>
  <c r="BB674" i="27"/>
  <c r="BD674" i="27" s="1"/>
  <c r="BB686" i="27"/>
  <c r="BD686" i="27" s="1"/>
  <c r="BB696" i="27"/>
  <c r="BD696" i="27" s="1"/>
  <c r="BB706" i="27"/>
  <c r="BD706" i="27" s="1"/>
  <c r="BB718" i="27"/>
  <c r="BD718" i="27" s="1"/>
  <c r="BB728" i="27"/>
  <c r="BD728" i="27" s="1"/>
  <c r="BB738" i="27"/>
  <c r="BD738" i="27" s="1"/>
  <c r="BB746" i="27"/>
  <c r="BD746" i="27" s="1"/>
  <c r="BB754" i="27"/>
  <c r="BD754" i="27" s="1"/>
  <c r="BB762" i="27"/>
  <c r="BD762" i="27" s="1"/>
  <c r="BB770" i="27"/>
  <c r="BD770" i="27" s="1"/>
  <c r="BB778" i="27"/>
  <c r="BD778" i="27" s="1"/>
  <c r="BB786" i="27"/>
  <c r="BD786" i="27" s="1"/>
  <c r="BB794" i="27"/>
  <c r="BD794" i="27" s="1"/>
  <c r="BB802" i="27"/>
  <c r="BD802" i="27" s="1"/>
  <c r="BB810" i="27"/>
  <c r="BD810" i="27" s="1"/>
  <c r="BB818" i="27"/>
  <c r="BD818" i="27" s="1"/>
  <c r="BB826" i="27"/>
  <c r="BD826" i="27" s="1"/>
  <c r="BB834" i="27"/>
  <c r="BD834" i="27" s="1"/>
  <c r="BB842" i="27"/>
  <c r="BD842" i="27" s="1"/>
  <c r="BB850" i="27"/>
  <c r="BD850" i="27" s="1"/>
  <c r="BB858" i="27"/>
  <c r="BD858" i="27" s="1"/>
  <c r="BB866" i="27"/>
  <c r="BD866" i="27" s="1"/>
  <c r="BB874" i="27"/>
  <c r="BD874" i="27" s="1"/>
  <c r="BB882" i="27"/>
  <c r="BD882" i="27" s="1"/>
  <c r="BB890" i="27"/>
  <c r="BD890" i="27" s="1"/>
  <c r="BB898" i="27"/>
  <c r="BD898" i="27" s="1"/>
  <c r="BB906" i="27"/>
  <c r="BD906" i="27" s="1"/>
  <c r="BB914" i="27"/>
  <c r="BD914" i="27" s="1"/>
  <c r="BB922" i="27"/>
  <c r="BD922" i="27" s="1"/>
  <c r="BB930" i="27"/>
  <c r="BD930" i="27" s="1"/>
  <c r="BB938" i="27"/>
  <c r="BD938" i="27" s="1"/>
  <c r="BB946" i="27"/>
  <c r="BD946" i="27" s="1"/>
  <c r="BB954" i="27"/>
  <c r="BD954" i="27" s="1"/>
  <c r="BB962" i="27"/>
  <c r="BD962" i="27" s="1"/>
  <c r="BB970" i="27"/>
  <c r="BD970" i="27" s="1"/>
  <c r="BB978" i="27"/>
  <c r="BD978" i="27" s="1"/>
  <c r="BB986" i="27"/>
  <c r="BD986" i="27" s="1"/>
  <c r="BB994" i="27"/>
  <c r="BD994" i="27" s="1"/>
  <c r="BB1002" i="27"/>
  <c r="BD1002" i="27" s="1"/>
  <c r="BB1010" i="27"/>
  <c r="BD1010" i="27" s="1"/>
  <c r="BB1018" i="27"/>
  <c r="BD1018" i="27" s="1"/>
  <c r="BB1026" i="27"/>
  <c r="BD1026" i="27" s="1"/>
  <c r="BB1034" i="27"/>
  <c r="BD1034" i="27" s="1"/>
  <c r="BB64" i="27"/>
  <c r="BD64" i="27" s="1"/>
  <c r="BB86" i="27"/>
  <c r="BD86" i="27" s="1"/>
  <c r="BB105" i="27"/>
  <c r="BD105" i="27" s="1"/>
  <c r="BB128" i="27"/>
  <c r="BD128" i="27" s="1"/>
  <c r="BB150" i="27"/>
  <c r="BD150" i="27" s="1"/>
  <c r="BB169" i="27"/>
  <c r="BD169" i="27" s="1"/>
  <c r="BB192" i="27"/>
  <c r="BD192" i="27" s="1"/>
  <c r="BB214" i="27"/>
  <c r="BD214" i="27" s="1"/>
  <c r="BB233" i="27"/>
  <c r="BD233" i="27" s="1"/>
  <c r="BB256" i="27"/>
  <c r="BD256" i="27" s="1"/>
  <c r="BB278" i="27"/>
  <c r="BD278" i="27" s="1"/>
  <c r="BB297" i="27"/>
  <c r="BD297" i="27" s="1"/>
  <c r="BB320" i="27"/>
  <c r="BD320" i="27" s="1"/>
  <c r="BB342" i="27"/>
  <c r="BD342" i="27" s="1"/>
  <c r="BB361" i="27"/>
  <c r="BD361" i="27" s="1"/>
  <c r="BB384" i="27"/>
  <c r="BD384" i="27" s="1"/>
  <c r="BB406" i="27"/>
  <c r="BD406" i="27" s="1"/>
  <c r="BB425" i="27"/>
  <c r="BD425" i="27" s="1"/>
  <c r="BB448" i="27"/>
  <c r="BD448" i="27" s="1"/>
  <c r="BB470" i="27"/>
  <c r="BD470" i="27" s="1"/>
  <c r="BB489" i="27"/>
  <c r="BD489" i="27" s="1"/>
  <c r="BB512" i="27"/>
  <c r="BD512" i="27" s="1"/>
  <c r="BB534" i="27"/>
  <c r="BD534" i="27" s="1"/>
  <c r="BB553" i="27"/>
  <c r="BD553" i="27" s="1"/>
  <c r="BB576" i="27"/>
  <c r="BD576" i="27" s="1"/>
  <c r="BB598" i="27"/>
  <c r="BD598" i="27" s="1"/>
  <c r="BB617" i="27"/>
  <c r="BD617" i="27" s="1"/>
  <c r="BB640" i="27"/>
  <c r="BD640" i="27" s="1"/>
  <c r="BB662" i="27"/>
  <c r="BD662" i="27" s="1"/>
  <c r="BB675" i="27"/>
  <c r="BD675" i="27" s="1"/>
  <c r="BB687" i="27"/>
  <c r="BD687" i="27" s="1"/>
  <c r="BB697" i="27"/>
  <c r="BD697" i="27" s="1"/>
  <c r="BB707" i="27"/>
  <c r="BD707" i="27" s="1"/>
  <c r="BB719" i="27"/>
  <c r="BD719" i="27" s="1"/>
  <c r="BB729" i="27"/>
  <c r="BD729" i="27" s="1"/>
  <c r="BB739" i="27"/>
  <c r="BD739" i="27" s="1"/>
  <c r="BB747" i="27"/>
  <c r="BD747" i="27" s="1"/>
  <c r="BB755" i="27"/>
  <c r="BD755" i="27" s="1"/>
  <c r="BB763" i="27"/>
  <c r="BD763" i="27" s="1"/>
  <c r="BB771" i="27"/>
  <c r="BD771" i="27" s="1"/>
  <c r="BB779" i="27"/>
  <c r="BD779" i="27" s="1"/>
  <c r="BB787" i="27"/>
  <c r="BD787" i="27" s="1"/>
  <c r="BB795" i="27"/>
  <c r="BD795" i="27" s="1"/>
  <c r="BB803" i="27"/>
  <c r="BD803" i="27" s="1"/>
  <c r="BB811" i="27"/>
  <c r="BD811" i="27" s="1"/>
  <c r="BB819" i="27"/>
  <c r="BD819" i="27" s="1"/>
  <c r="BB827" i="27"/>
  <c r="BD827" i="27" s="1"/>
  <c r="BB835" i="27"/>
  <c r="BD835" i="27" s="1"/>
  <c r="BB843" i="27"/>
  <c r="BD843" i="27" s="1"/>
  <c r="BB851" i="27"/>
  <c r="BD851" i="27" s="1"/>
  <c r="BB859" i="27"/>
  <c r="BD859" i="27" s="1"/>
  <c r="BB867" i="27"/>
  <c r="BD867" i="27" s="1"/>
  <c r="BB875" i="27"/>
  <c r="BD875" i="27" s="1"/>
  <c r="BB883" i="27"/>
  <c r="BD883" i="27" s="1"/>
  <c r="BB891" i="27"/>
  <c r="BD891" i="27" s="1"/>
  <c r="BB899" i="27"/>
  <c r="BD899" i="27" s="1"/>
  <c r="BB907" i="27"/>
  <c r="BD907" i="27" s="1"/>
  <c r="BB915" i="27"/>
  <c r="BD915" i="27" s="1"/>
  <c r="BB923" i="27"/>
  <c r="BD923" i="27" s="1"/>
  <c r="BB931" i="27"/>
  <c r="BD931" i="27" s="1"/>
  <c r="BB939" i="27"/>
  <c r="BD939" i="27" s="1"/>
  <c r="BB947" i="27"/>
  <c r="BD947" i="27" s="1"/>
  <c r="BB955" i="27"/>
  <c r="BD955" i="27" s="1"/>
  <c r="BB963" i="27"/>
  <c r="BD963" i="27" s="1"/>
  <c r="BB971" i="27"/>
  <c r="BD971" i="27" s="1"/>
  <c r="BB979" i="27"/>
  <c r="BD979" i="27" s="1"/>
  <c r="BB987" i="27"/>
  <c r="BD987" i="27" s="1"/>
  <c r="BB995" i="27"/>
  <c r="BD995" i="27" s="1"/>
  <c r="BB1003" i="27"/>
  <c r="BD1003" i="27" s="1"/>
  <c r="BB1011" i="27"/>
  <c r="BD1011" i="27" s="1"/>
  <c r="BB1019" i="27"/>
  <c r="BD1019" i="27" s="1"/>
  <c r="BB1027" i="27"/>
  <c r="BD1027" i="27" s="1"/>
  <c r="BB1035" i="27"/>
  <c r="BD1035" i="27" s="1"/>
  <c r="BB1043" i="27"/>
  <c r="BD1043" i="27" s="1"/>
  <c r="BB1051" i="27"/>
  <c r="BD1051" i="27" s="1"/>
  <c r="BB1059" i="27"/>
  <c r="BD1059" i="27" s="1"/>
  <c r="BB1067" i="27"/>
  <c r="BD1067" i="27" s="1"/>
  <c r="BB1075" i="27"/>
  <c r="BD1075" i="27" s="1"/>
  <c r="BB1083" i="27"/>
  <c r="BD1083" i="27" s="1"/>
  <c r="BB1091" i="27"/>
  <c r="BD1091" i="27" s="1"/>
  <c r="BB1099" i="27"/>
  <c r="BD1099" i="27" s="1"/>
  <c r="BB1107" i="27"/>
  <c r="BD1107" i="27" s="1"/>
  <c r="BB1115" i="27"/>
  <c r="BD1115" i="27" s="1"/>
  <c r="BB1123" i="27"/>
  <c r="BD1123" i="27" s="1"/>
  <c r="BB1131" i="27"/>
  <c r="BD1131" i="27" s="1"/>
  <c r="BB65" i="27"/>
  <c r="BD65" i="27" s="1"/>
  <c r="BB88" i="27"/>
  <c r="BD88" i="27" s="1"/>
  <c r="BB110" i="27"/>
  <c r="BD110" i="27" s="1"/>
  <c r="BB129" i="27"/>
  <c r="BD129" i="27" s="1"/>
  <c r="BB152" i="27"/>
  <c r="BD152" i="27" s="1"/>
  <c r="BB174" i="27"/>
  <c r="BD174" i="27" s="1"/>
  <c r="BB193" i="27"/>
  <c r="BD193" i="27" s="1"/>
  <c r="BB216" i="27"/>
  <c r="BD216" i="27" s="1"/>
  <c r="BB238" i="27"/>
  <c r="BD238" i="27" s="1"/>
  <c r="BB257" i="27"/>
  <c r="BD257" i="27" s="1"/>
  <c r="BB280" i="27"/>
  <c r="BD280" i="27" s="1"/>
  <c r="BB302" i="27"/>
  <c r="BD302" i="27" s="1"/>
  <c r="BB321" i="27"/>
  <c r="BD321" i="27" s="1"/>
  <c r="BB344" i="27"/>
  <c r="BD344" i="27" s="1"/>
  <c r="BB366" i="27"/>
  <c r="BD366" i="27" s="1"/>
  <c r="BB385" i="27"/>
  <c r="BD385" i="27" s="1"/>
  <c r="BB408" i="27"/>
  <c r="BD408" i="27" s="1"/>
  <c r="BB430" i="27"/>
  <c r="BD430" i="27" s="1"/>
  <c r="BB449" i="27"/>
  <c r="BD449" i="27" s="1"/>
  <c r="BB472" i="27"/>
  <c r="BD472" i="27" s="1"/>
  <c r="BB494" i="27"/>
  <c r="BD494" i="27" s="1"/>
  <c r="BB513" i="27"/>
  <c r="BD513" i="27" s="1"/>
  <c r="BB536" i="27"/>
  <c r="BD536" i="27" s="1"/>
  <c r="BB558" i="27"/>
  <c r="BD558" i="27" s="1"/>
  <c r="BB577" i="27"/>
  <c r="BD577" i="27" s="1"/>
  <c r="BB600" i="27"/>
  <c r="BD600" i="27" s="1"/>
  <c r="BB622" i="27"/>
  <c r="BD622" i="27" s="1"/>
  <c r="BB641" i="27"/>
  <c r="BD641" i="27" s="1"/>
  <c r="BB664" i="27"/>
  <c r="BD664" i="27" s="1"/>
  <c r="BB678" i="27"/>
  <c r="BD678" i="27" s="1"/>
  <c r="BB688" i="27"/>
  <c r="BD688" i="27" s="1"/>
  <c r="BB698" i="27"/>
  <c r="BD698" i="27" s="1"/>
  <c r="BB710" i="27"/>
  <c r="BD710" i="27" s="1"/>
  <c r="BB720" i="27"/>
  <c r="BD720" i="27" s="1"/>
  <c r="BB730" i="27"/>
  <c r="BD730" i="27" s="1"/>
  <c r="BB740" i="27"/>
  <c r="BD740" i="27" s="1"/>
  <c r="BB748" i="27"/>
  <c r="BD748" i="27" s="1"/>
  <c r="BB756" i="27"/>
  <c r="BD756" i="27" s="1"/>
  <c r="BB764" i="27"/>
  <c r="BD764" i="27" s="1"/>
  <c r="BB772" i="27"/>
  <c r="BD772" i="27" s="1"/>
  <c r="BB780" i="27"/>
  <c r="BD780" i="27" s="1"/>
  <c r="BB788" i="27"/>
  <c r="BD788" i="27" s="1"/>
  <c r="BB796" i="27"/>
  <c r="BD796" i="27" s="1"/>
  <c r="BB804" i="27"/>
  <c r="BD804" i="27" s="1"/>
  <c r="BB812" i="27"/>
  <c r="BD812" i="27" s="1"/>
  <c r="BB820" i="27"/>
  <c r="BD820" i="27" s="1"/>
  <c r="BB828" i="27"/>
  <c r="BD828" i="27" s="1"/>
  <c r="BB836" i="27"/>
  <c r="BD836" i="27" s="1"/>
  <c r="BB844" i="27"/>
  <c r="BD844" i="27" s="1"/>
  <c r="BB852" i="27"/>
  <c r="BD852" i="27" s="1"/>
  <c r="BB860" i="27"/>
  <c r="BD860" i="27" s="1"/>
  <c r="BB868" i="27"/>
  <c r="BD868" i="27" s="1"/>
  <c r="BB876" i="27"/>
  <c r="BD876" i="27" s="1"/>
  <c r="BB884" i="27"/>
  <c r="BD884" i="27" s="1"/>
  <c r="BB892" i="27"/>
  <c r="BD892" i="27" s="1"/>
  <c r="BB900" i="27"/>
  <c r="BD900" i="27" s="1"/>
  <c r="BB908" i="27"/>
  <c r="BD908" i="27" s="1"/>
  <c r="BB916" i="27"/>
  <c r="BD916" i="27" s="1"/>
  <c r="BB924" i="27"/>
  <c r="BD924" i="27" s="1"/>
  <c r="BB932" i="27"/>
  <c r="BD932" i="27" s="1"/>
  <c r="BB940" i="27"/>
  <c r="BD940" i="27" s="1"/>
  <c r="BB948" i="27"/>
  <c r="BD948" i="27" s="1"/>
  <c r="BB956" i="27"/>
  <c r="BD956" i="27" s="1"/>
  <c r="BB964" i="27"/>
  <c r="BD964" i="27" s="1"/>
  <c r="BB972" i="27"/>
  <c r="BD972" i="27" s="1"/>
  <c r="BB980" i="27"/>
  <c r="BD980" i="27" s="1"/>
  <c r="BB988" i="27"/>
  <c r="BD988" i="27" s="1"/>
  <c r="BB996" i="27"/>
  <c r="BD996" i="27" s="1"/>
  <c r="BB1004" i="27"/>
  <c r="BD1004" i="27" s="1"/>
  <c r="BB1012" i="27"/>
  <c r="BD1012" i="27" s="1"/>
  <c r="BB1020" i="27"/>
  <c r="BD1020" i="27" s="1"/>
  <c r="BB1028" i="27"/>
  <c r="BD1028" i="27" s="1"/>
  <c r="BB1036" i="27"/>
  <c r="BD1036" i="27" s="1"/>
  <c r="BB1044" i="27"/>
  <c r="BD1044" i="27" s="1"/>
  <c r="BB1052" i="27"/>
  <c r="BD1052" i="27" s="1"/>
  <c r="BB1060" i="27"/>
  <c r="BD1060" i="27" s="1"/>
  <c r="BB1068" i="27"/>
  <c r="BD1068" i="27" s="1"/>
  <c r="BB70" i="27"/>
  <c r="BD70" i="27" s="1"/>
  <c r="BB89" i="27"/>
  <c r="BD89" i="27" s="1"/>
  <c r="BB112" i="27"/>
  <c r="BD112" i="27" s="1"/>
  <c r="BB134" i="27"/>
  <c r="BD134" i="27" s="1"/>
  <c r="BB153" i="27"/>
  <c r="BD153" i="27" s="1"/>
  <c r="BB176" i="27"/>
  <c r="BD176" i="27" s="1"/>
  <c r="BB198" i="27"/>
  <c r="BD198" i="27" s="1"/>
  <c r="BB217" i="27"/>
  <c r="BD217" i="27" s="1"/>
  <c r="BB240" i="27"/>
  <c r="BD240" i="27" s="1"/>
  <c r="BB262" i="27"/>
  <c r="BD262" i="27" s="1"/>
  <c r="BB281" i="27"/>
  <c r="BD281" i="27" s="1"/>
  <c r="BB304" i="27"/>
  <c r="BD304" i="27" s="1"/>
  <c r="BB326" i="27"/>
  <c r="BD326" i="27" s="1"/>
  <c r="BB345" i="27"/>
  <c r="BD345" i="27" s="1"/>
  <c r="BB368" i="27"/>
  <c r="BD368" i="27" s="1"/>
  <c r="BB390" i="27"/>
  <c r="BD390" i="27" s="1"/>
  <c r="BB409" i="27"/>
  <c r="BD409" i="27" s="1"/>
  <c r="BB432" i="27"/>
  <c r="BD432" i="27" s="1"/>
  <c r="BB454" i="27"/>
  <c r="BD454" i="27" s="1"/>
  <c r="BB473" i="27"/>
  <c r="BD473" i="27" s="1"/>
  <c r="BB496" i="27"/>
  <c r="BD496" i="27" s="1"/>
  <c r="BB518" i="27"/>
  <c r="BD518" i="27" s="1"/>
  <c r="BB537" i="27"/>
  <c r="BD537" i="27" s="1"/>
  <c r="BB560" i="27"/>
  <c r="BD560" i="27" s="1"/>
  <c r="BB582" i="27"/>
  <c r="BD582" i="27" s="1"/>
  <c r="BB601" i="27"/>
  <c r="BD601" i="27" s="1"/>
  <c r="BB624" i="27"/>
  <c r="BD624" i="27" s="1"/>
  <c r="BB646" i="27"/>
  <c r="BD646" i="27" s="1"/>
  <c r="BB665" i="27"/>
  <c r="BD665" i="27" s="1"/>
  <c r="BB679" i="27"/>
  <c r="BD679" i="27" s="1"/>
  <c r="BB689" i="27"/>
  <c r="BD689" i="27" s="1"/>
  <c r="BB699" i="27"/>
  <c r="BD699" i="27" s="1"/>
  <c r="BB711" i="27"/>
  <c r="BD711" i="27" s="1"/>
  <c r="BB721" i="27"/>
  <c r="BD721" i="27" s="1"/>
  <c r="BB731" i="27"/>
  <c r="BD731" i="27" s="1"/>
  <c r="BB741" i="27"/>
  <c r="BD741" i="27" s="1"/>
  <c r="BB749" i="27"/>
  <c r="BD749" i="27" s="1"/>
  <c r="BB757" i="27"/>
  <c r="BD757" i="27" s="1"/>
  <c r="BB765" i="27"/>
  <c r="BD765" i="27" s="1"/>
  <c r="BB773" i="27"/>
  <c r="BD773" i="27" s="1"/>
  <c r="BB781" i="27"/>
  <c r="BD781" i="27" s="1"/>
  <c r="BB789" i="27"/>
  <c r="BD789" i="27" s="1"/>
  <c r="BB797" i="27"/>
  <c r="BD797" i="27" s="1"/>
  <c r="BB805" i="27"/>
  <c r="BD805" i="27" s="1"/>
  <c r="BB813" i="27"/>
  <c r="BD813" i="27" s="1"/>
  <c r="BB821" i="27"/>
  <c r="BD821" i="27" s="1"/>
  <c r="BB829" i="27"/>
  <c r="BD829" i="27" s="1"/>
  <c r="BB837" i="27"/>
  <c r="BD837" i="27" s="1"/>
  <c r="BB845" i="27"/>
  <c r="BD845" i="27" s="1"/>
  <c r="BB853" i="27"/>
  <c r="BD853" i="27" s="1"/>
  <c r="BB861" i="27"/>
  <c r="BD861" i="27" s="1"/>
  <c r="BB869" i="27"/>
  <c r="BD869" i="27" s="1"/>
  <c r="BB877" i="27"/>
  <c r="BD877" i="27" s="1"/>
  <c r="BB885" i="27"/>
  <c r="BD885" i="27" s="1"/>
  <c r="BB893" i="27"/>
  <c r="BD893" i="27" s="1"/>
  <c r="BB901" i="27"/>
  <c r="BD901" i="27" s="1"/>
  <c r="BB909" i="27"/>
  <c r="BD909" i="27" s="1"/>
  <c r="BB917" i="27"/>
  <c r="BD917" i="27" s="1"/>
  <c r="BB925" i="27"/>
  <c r="BD925" i="27" s="1"/>
  <c r="BB933" i="27"/>
  <c r="BD933" i="27" s="1"/>
  <c r="BB941" i="27"/>
  <c r="BD941" i="27" s="1"/>
  <c r="BB949" i="27"/>
  <c r="BD949" i="27" s="1"/>
  <c r="BB957" i="27"/>
  <c r="BD957" i="27" s="1"/>
  <c r="BB965" i="27"/>
  <c r="BD965" i="27" s="1"/>
  <c r="BB973" i="27"/>
  <c r="BD973" i="27" s="1"/>
  <c r="BB981" i="27"/>
  <c r="BD981" i="27" s="1"/>
  <c r="BB989" i="27"/>
  <c r="BD989" i="27" s="1"/>
  <c r="BB997" i="27"/>
  <c r="BD997" i="27" s="1"/>
  <c r="BB1005" i="27"/>
  <c r="BD1005" i="27" s="1"/>
  <c r="BB1013" i="27"/>
  <c r="BD1013" i="27" s="1"/>
  <c r="BB1021" i="27"/>
  <c r="BD1021" i="27" s="1"/>
  <c r="BB1029" i="27"/>
  <c r="BD1029" i="27" s="1"/>
  <c r="BB1037" i="27"/>
  <c r="BD1037" i="27" s="1"/>
  <c r="BB1045" i="27"/>
  <c r="BD1045" i="27" s="1"/>
  <c r="BB1053" i="27"/>
  <c r="BD1053" i="27" s="1"/>
  <c r="BB1061" i="27"/>
  <c r="BD1061" i="27" s="1"/>
  <c r="BB1069" i="27"/>
  <c r="BD1069" i="27" s="1"/>
  <c r="BB72" i="27"/>
  <c r="BD72" i="27" s="1"/>
  <c r="BB94" i="27"/>
  <c r="BD94" i="27" s="1"/>
  <c r="BB113" i="27"/>
  <c r="BD113" i="27" s="1"/>
  <c r="BB136" i="27"/>
  <c r="BD136" i="27" s="1"/>
  <c r="BB158" i="27"/>
  <c r="BD158" i="27" s="1"/>
  <c r="BB177" i="27"/>
  <c r="BD177" i="27" s="1"/>
  <c r="BB200" i="27"/>
  <c r="BD200" i="27" s="1"/>
  <c r="BB222" i="27"/>
  <c r="BD222" i="27" s="1"/>
  <c r="BB241" i="27"/>
  <c r="BD241" i="27" s="1"/>
  <c r="BB264" i="27"/>
  <c r="BD264" i="27" s="1"/>
  <c r="BB286" i="27"/>
  <c r="BD286" i="27" s="1"/>
  <c r="BB305" i="27"/>
  <c r="BD305" i="27" s="1"/>
  <c r="BB328" i="27"/>
  <c r="BD328" i="27" s="1"/>
  <c r="BB350" i="27"/>
  <c r="BD350" i="27" s="1"/>
  <c r="BB369" i="27"/>
  <c r="BD369" i="27" s="1"/>
  <c r="BB392" i="27"/>
  <c r="BD392" i="27" s="1"/>
  <c r="BB414" i="27"/>
  <c r="BD414" i="27" s="1"/>
  <c r="BB433" i="27"/>
  <c r="BD433" i="27" s="1"/>
  <c r="BB456" i="27"/>
  <c r="BD456" i="27" s="1"/>
  <c r="BB478" i="27"/>
  <c r="BD478" i="27" s="1"/>
  <c r="BB497" i="27"/>
  <c r="BD497" i="27" s="1"/>
  <c r="BB520" i="27"/>
  <c r="BD520" i="27" s="1"/>
  <c r="BB542" i="27"/>
  <c r="BD542" i="27" s="1"/>
  <c r="BB561" i="27"/>
  <c r="BD561" i="27" s="1"/>
  <c r="BB584" i="27"/>
  <c r="BD584" i="27" s="1"/>
  <c r="BB606" i="27"/>
  <c r="BD606" i="27" s="1"/>
  <c r="BB625" i="27"/>
  <c r="BD625" i="27" s="1"/>
  <c r="BB648" i="27"/>
  <c r="BD648" i="27" s="1"/>
  <c r="BB666" i="27"/>
  <c r="BD666" i="27" s="1"/>
  <c r="BB680" i="27"/>
  <c r="BD680" i="27" s="1"/>
  <c r="BB690" i="27"/>
  <c r="BD690" i="27" s="1"/>
  <c r="BB702" i="27"/>
  <c r="BD702" i="27" s="1"/>
  <c r="BB712" i="27"/>
  <c r="BD712" i="27" s="1"/>
  <c r="BB722" i="27"/>
  <c r="BD722" i="27" s="1"/>
  <c r="BB734" i="27"/>
  <c r="BD734" i="27" s="1"/>
  <c r="BB742" i="27"/>
  <c r="BD742" i="27" s="1"/>
  <c r="BB750" i="27"/>
  <c r="BD750" i="27" s="1"/>
  <c r="BB758" i="27"/>
  <c r="BD758" i="27" s="1"/>
  <c r="BB766" i="27"/>
  <c r="BD766" i="27" s="1"/>
  <c r="BB774" i="27"/>
  <c r="BD774" i="27" s="1"/>
  <c r="BB782" i="27"/>
  <c r="BD782" i="27" s="1"/>
  <c r="BB790" i="27"/>
  <c r="BD790" i="27" s="1"/>
  <c r="BB798" i="27"/>
  <c r="BD798" i="27" s="1"/>
  <c r="BB806" i="27"/>
  <c r="BD806" i="27" s="1"/>
  <c r="BB814" i="27"/>
  <c r="BD814" i="27" s="1"/>
  <c r="BB822" i="27"/>
  <c r="BD822" i="27" s="1"/>
  <c r="BB830" i="27"/>
  <c r="BD830" i="27" s="1"/>
  <c r="BB838" i="27"/>
  <c r="BD838" i="27" s="1"/>
  <c r="BB846" i="27"/>
  <c r="BD846" i="27" s="1"/>
  <c r="BB854" i="27"/>
  <c r="BD854" i="27" s="1"/>
  <c r="BB862" i="27"/>
  <c r="BD862" i="27" s="1"/>
  <c r="BB870" i="27"/>
  <c r="BD870" i="27" s="1"/>
  <c r="BB878" i="27"/>
  <c r="BD878" i="27" s="1"/>
  <c r="BB886" i="27"/>
  <c r="BD886" i="27" s="1"/>
  <c r="BB894" i="27"/>
  <c r="BD894" i="27" s="1"/>
  <c r="BB902" i="27"/>
  <c r="BD902" i="27" s="1"/>
  <c r="BB910" i="27"/>
  <c r="BD910" i="27" s="1"/>
  <c r="BB918" i="27"/>
  <c r="BD918" i="27" s="1"/>
  <c r="BB926" i="27"/>
  <c r="BD926" i="27" s="1"/>
  <c r="BB934" i="27"/>
  <c r="BD934" i="27" s="1"/>
  <c r="BB942" i="27"/>
  <c r="BD942" i="27" s="1"/>
  <c r="BB950" i="27"/>
  <c r="BD950" i="27" s="1"/>
  <c r="BB958" i="27"/>
  <c r="BD958" i="27" s="1"/>
  <c r="BB966" i="27"/>
  <c r="BD966" i="27" s="1"/>
  <c r="BB974" i="27"/>
  <c r="BD974" i="27" s="1"/>
  <c r="BB982" i="27"/>
  <c r="BD982" i="27" s="1"/>
  <c r="BB990" i="27"/>
  <c r="BD990" i="27" s="1"/>
  <c r="BB998" i="27"/>
  <c r="BD998" i="27" s="1"/>
  <c r="BB1006" i="27"/>
  <c r="BD1006" i="27" s="1"/>
  <c r="BB1014" i="27"/>
  <c r="BD1014" i="27" s="1"/>
  <c r="BB1022" i="27"/>
  <c r="BD1022" i="27" s="1"/>
  <c r="BB1030" i="27"/>
  <c r="BD1030" i="27" s="1"/>
  <c r="BB1038" i="27"/>
  <c r="BD1038" i="27" s="1"/>
  <c r="BB1046" i="27"/>
  <c r="BD1046" i="27" s="1"/>
  <c r="BB1054" i="27"/>
  <c r="BD1054" i="27" s="1"/>
  <c r="BB1062" i="27"/>
  <c r="BD1062" i="27" s="1"/>
  <c r="BB1070" i="27"/>
  <c r="BD1070" i="27" s="1"/>
  <c r="BB1078" i="27"/>
  <c r="BD1078" i="27" s="1"/>
  <c r="BB1086" i="27"/>
  <c r="BD1086" i="27" s="1"/>
  <c r="BB1094" i="27"/>
  <c r="BD1094" i="27" s="1"/>
  <c r="BB73" i="27"/>
  <c r="BD73" i="27" s="1"/>
  <c r="BB96" i="27"/>
  <c r="BD96" i="27" s="1"/>
  <c r="BB118" i="27"/>
  <c r="BD118" i="27" s="1"/>
  <c r="BB137" i="27"/>
  <c r="BD137" i="27" s="1"/>
  <c r="BB160" i="27"/>
  <c r="BD160" i="27" s="1"/>
  <c r="BB182" i="27"/>
  <c r="BD182" i="27" s="1"/>
  <c r="BB201" i="27"/>
  <c r="BD201" i="27" s="1"/>
  <c r="BB224" i="27"/>
  <c r="BD224" i="27" s="1"/>
  <c r="BB246" i="27"/>
  <c r="BD246" i="27" s="1"/>
  <c r="BB265" i="27"/>
  <c r="BD265" i="27" s="1"/>
  <c r="BB288" i="27"/>
  <c r="BD288" i="27" s="1"/>
  <c r="BB310" i="27"/>
  <c r="BD310" i="27" s="1"/>
  <c r="BB329" i="27"/>
  <c r="BD329" i="27" s="1"/>
  <c r="BB352" i="27"/>
  <c r="BD352" i="27" s="1"/>
  <c r="BB374" i="27"/>
  <c r="BD374" i="27" s="1"/>
  <c r="BB393" i="27"/>
  <c r="BD393" i="27" s="1"/>
  <c r="BB416" i="27"/>
  <c r="BD416" i="27" s="1"/>
  <c r="BB438" i="27"/>
  <c r="BD438" i="27" s="1"/>
  <c r="BB457" i="27"/>
  <c r="BD457" i="27" s="1"/>
  <c r="BB480" i="27"/>
  <c r="BD480" i="27" s="1"/>
  <c r="BB502" i="27"/>
  <c r="BD502" i="27" s="1"/>
  <c r="BB521" i="27"/>
  <c r="BD521" i="27" s="1"/>
  <c r="BB544" i="27"/>
  <c r="BD544" i="27" s="1"/>
  <c r="BB566" i="27"/>
  <c r="BD566" i="27" s="1"/>
  <c r="BB585" i="27"/>
  <c r="BD585" i="27" s="1"/>
  <c r="BB608" i="27"/>
  <c r="BD608" i="27" s="1"/>
  <c r="BB630" i="27"/>
  <c r="BD630" i="27" s="1"/>
  <c r="BB649" i="27"/>
  <c r="BD649" i="27" s="1"/>
  <c r="BB670" i="27"/>
  <c r="BD670" i="27" s="1"/>
  <c r="BB681" i="27"/>
  <c r="BD681" i="27" s="1"/>
  <c r="BB691" i="27"/>
  <c r="BD691" i="27" s="1"/>
  <c r="BB703" i="27"/>
  <c r="BD703" i="27" s="1"/>
  <c r="BB713" i="27"/>
  <c r="BD713" i="27" s="1"/>
  <c r="BB723" i="27"/>
  <c r="BD723" i="27" s="1"/>
  <c r="BB735" i="27"/>
  <c r="BD735" i="27" s="1"/>
  <c r="BB743" i="27"/>
  <c r="BD743" i="27" s="1"/>
  <c r="BB751" i="27"/>
  <c r="BD751" i="27" s="1"/>
  <c r="BB759" i="27"/>
  <c r="BD759" i="27" s="1"/>
  <c r="BB767" i="27"/>
  <c r="BD767" i="27" s="1"/>
  <c r="BB775" i="27"/>
  <c r="BD775" i="27" s="1"/>
  <c r="BB783" i="27"/>
  <c r="BD783" i="27" s="1"/>
  <c r="BB791" i="27"/>
  <c r="BD791" i="27" s="1"/>
  <c r="BB799" i="27"/>
  <c r="BD799" i="27" s="1"/>
  <c r="BB807" i="27"/>
  <c r="BD807" i="27" s="1"/>
  <c r="BB815" i="27"/>
  <c r="BD815" i="27" s="1"/>
  <c r="BB823" i="27"/>
  <c r="BD823" i="27" s="1"/>
  <c r="BB831" i="27"/>
  <c r="BD831" i="27" s="1"/>
  <c r="BB839" i="27"/>
  <c r="BD839" i="27" s="1"/>
  <c r="BB847" i="27"/>
  <c r="BD847" i="27" s="1"/>
  <c r="BB855" i="27"/>
  <c r="BD855" i="27" s="1"/>
  <c r="BB863" i="27"/>
  <c r="BD863" i="27" s="1"/>
  <c r="BB871" i="27"/>
  <c r="BD871" i="27" s="1"/>
  <c r="BB879" i="27"/>
  <c r="BD879" i="27" s="1"/>
  <c r="BB887" i="27"/>
  <c r="BD887" i="27" s="1"/>
  <c r="BB895" i="27"/>
  <c r="BD895" i="27" s="1"/>
  <c r="BB903" i="27"/>
  <c r="BD903" i="27" s="1"/>
  <c r="BB911" i="27"/>
  <c r="BD911" i="27" s="1"/>
  <c r="BB919" i="27"/>
  <c r="BD919" i="27" s="1"/>
  <c r="BB927" i="27"/>
  <c r="BD927" i="27" s="1"/>
  <c r="BB935" i="27"/>
  <c r="BD935" i="27" s="1"/>
  <c r="BB943" i="27"/>
  <c r="BD943" i="27" s="1"/>
  <c r="BB951" i="27"/>
  <c r="BD951" i="27" s="1"/>
  <c r="BB959" i="27"/>
  <c r="BD959" i="27" s="1"/>
  <c r="BB967" i="27"/>
  <c r="BD967" i="27" s="1"/>
  <c r="BB975" i="27"/>
  <c r="BD975" i="27" s="1"/>
  <c r="BB983" i="27"/>
  <c r="BD983" i="27" s="1"/>
  <c r="BB991" i="27"/>
  <c r="BD991" i="27" s="1"/>
  <c r="BB999" i="27"/>
  <c r="BD999" i="27" s="1"/>
  <c r="BB1007" i="27"/>
  <c r="BD1007" i="27" s="1"/>
  <c r="BB1015" i="27"/>
  <c r="BD1015" i="27" s="1"/>
  <c r="BB1023" i="27"/>
  <c r="BD1023" i="27" s="1"/>
  <c r="BB1031" i="27"/>
  <c r="BD1031" i="27" s="1"/>
  <c r="BB1039" i="27"/>
  <c r="BD1039" i="27" s="1"/>
  <c r="BB1047" i="27"/>
  <c r="BD1047" i="27" s="1"/>
  <c r="BB1055" i="27"/>
  <c r="BD1055" i="27" s="1"/>
  <c r="BB1063" i="27"/>
  <c r="BD1063" i="27" s="1"/>
  <c r="BB1071" i="27"/>
  <c r="BD1071" i="27" s="1"/>
  <c r="BB1079" i="27"/>
  <c r="BD1079" i="27" s="1"/>
  <c r="BB1087" i="27"/>
  <c r="BD1087" i="27" s="1"/>
  <c r="BB1095" i="27"/>
  <c r="BD1095" i="27" s="1"/>
  <c r="BB1103" i="27"/>
  <c r="BD1103" i="27" s="1"/>
  <c r="BB1111" i="27"/>
  <c r="BD1111" i="27" s="1"/>
  <c r="BB1119" i="27"/>
  <c r="BD1119" i="27" s="1"/>
  <c r="BB1127" i="27"/>
  <c r="BD1127" i="27" s="1"/>
  <c r="BB1135" i="27"/>
  <c r="BD1135" i="27" s="1"/>
  <c r="BB78" i="27"/>
  <c r="BD78" i="27" s="1"/>
  <c r="BB161" i="27"/>
  <c r="BD161" i="27" s="1"/>
  <c r="BB248" i="27"/>
  <c r="BD248" i="27" s="1"/>
  <c r="BB334" i="27"/>
  <c r="BD334" i="27" s="1"/>
  <c r="BB417" i="27"/>
  <c r="BD417" i="27" s="1"/>
  <c r="BB504" i="27"/>
  <c r="BD504" i="27" s="1"/>
  <c r="BB590" i="27"/>
  <c r="BD590" i="27" s="1"/>
  <c r="BB672" i="27"/>
  <c r="BD672" i="27" s="1"/>
  <c r="BB714" i="27"/>
  <c r="BD714" i="27" s="1"/>
  <c r="BB752" i="27"/>
  <c r="BD752" i="27" s="1"/>
  <c r="BB784" i="27"/>
  <c r="BD784" i="27" s="1"/>
  <c r="BB816" i="27"/>
  <c r="BD816" i="27" s="1"/>
  <c r="BB848" i="27"/>
  <c r="BD848" i="27" s="1"/>
  <c r="BB880" i="27"/>
  <c r="BD880" i="27" s="1"/>
  <c r="BB912" i="27"/>
  <c r="BD912" i="27" s="1"/>
  <c r="BB944" i="27"/>
  <c r="BD944" i="27" s="1"/>
  <c r="BB976" i="27"/>
  <c r="BD976" i="27" s="1"/>
  <c r="BB1008" i="27"/>
  <c r="BD1008" i="27" s="1"/>
  <c r="BB1040" i="27"/>
  <c r="BD1040" i="27" s="1"/>
  <c r="BB1058" i="27"/>
  <c r="BD1058" i="27" s="1"/>
  <c r="BB1077" i="27"/>
  <c r="BD1077" i="27" s="1"/>
  <c r="BB1090" i="27"/>
  <c r="BD1090" i="27" s="1"/>
  <c r="BB1102" i="27"/>
  <c r="BD1102" i="27" s="1"/>
  <c r="BB1113" i="27"/>
  <c r="BD1113" i="27" s="1"/>
  <c r="BB1124" i="27"/>
  <c r="BD1124" i="27" s="1"/>
  <c r="BB1134" i="27"/>
  <c r="BD1134" i="27" s="1"/>
  <c r="BB1143" i="27"/>
  <c r="BD1143" i="27" s="1"/>
  <c r="BB1151" i="27"/>
  <c r="BD1151" i="27" s="1"/>
  <c r="BB1159" i="27"/>
  <c r="BD1159" i="27" s="1"/>
  <c r="BB1167" i="27"/>
  <c r="BD1167" i="27" s="1"/>
  <c r="BB1175" i="27"/>
  <c r="BD1175" i="27" s="1"/>
  <c r="BB1183" i="27"/>
  <c r="BD1183" i="27" s="1"/>
  <c r="BB1191" i="27"/>
  <c r="BD1191" i="27" s="1"/>
  <c r="BB1199" i="27"/>
  <c r="BD1199" i="27" s="1"/>
  <c r="BB1207" i="27"/>
  <c r="BD1207" i="27" s="1"/>
  <c r="BB1215" i="27"/>
  <c r="BD1215" i="27" s="1"/>
  <c r="BB1223" i="27"/>
  <c r="BD1223" i="27" s="1"/>
  <c r="BB1231" i="27"/>
  <c r="BD1231" i="27" s="1"/>
  <c r="BB1239" i="27"/>
  <c r="BD1239" i="27" s="1"/>
  <c r="BB1247" i="27"/>
  <c r="BD1247" i="27" s="1"/>
  <c r="BB1255" i="27"/>
  <c r="BD1255" i="27" s="1"/>
  <c r="BB1263" i="27"/>
  <c r="BD1263" i="27" s="1"/>
  <c r="BB1271" i="27"/>
  <c r="BD1271" i="27" s="1"/>
  <c r="BB1279" i="27"/>
  <c r="BD1279" i="27" s="1"/>
  <c r="BB1287" i="27"/>
  <c r="BD1287" i="27" s="1"/>
  <c r="BB1295" i="27"/>
  <c r="BD1295" i="27" s="1"/>
  <c r="BB1303" i="27"/>
  <c r="BD1303" i="27" s="1"/>
  <c r="BB1311" i="27"/>
  <c r="BD1311" i="27" s="1"/>
  <c r="BB1319" i="27"/>
  <c r="BD1319" i="27" s="1"/>
  <c r="BB1327" i="27"/>
  <c r="BD1327" i="27" s="1"/>
  <c r="BB1335" i="27"/>
  <c r="BD1335" i="27" s="1"/>
  <c r="BB1343" i="27"/>
  <c r="BD1343" i="27" s="1"/>
  <c r="BB1351" i="27"/>
  <c r="BD1351" i="27" s="1"/>
  <c r="BB1359" i="27"/>
  <c r="BD1359" i="27" s="1"/>
  <c r="BB1367" i="27"/>
  <c r="BD1367" i="27" s="1"/>
  <c r="BB1375" i="27"/>
  <c r="BD1375" i="27" s="1"/>
  <c r="BB1383" i="27"/>
  <c r="BD1383" i="27" s="1"/>
  <c r="BB1391" i="27"/>
  <c r="BD1391" i="27" s="1"/>
  <c r="BB1399" i="27"/>
  <c r="BD1399" i="27" s="1"/>
  <c r="BB1407" i="27"/>
  <c r="BD1407" i="27" s="1"/>
  <c r="BB1415" i="27"/>
  <c r="BD1415" i="27" s="1"/>
  <c r="BB1423" i="27"/>
  <c r="BD1423" i="27" s="1"/>
  <c r="BB1431" i="27"/>
  <c r="BD1431" i="27" s="1"/>
  <c r="BB1439" i="27"/>
  <c r="BD1439" i="27" s="1"/>
  <c r="BB1447" i="27"/>
  <c r="BD1447" i="27" s="1"/>
  <c r="BB1455" i="27"/>
  <c r="BD1455" i="27" s="1"/>
  <c r="BB1463" i="27"/>
  <c r="BD1463" i="27" s="1"/>
  <c r="BB1471" i="27"/>
  <c r="BD1471" i="27" s="1"/>
  <c r="BB80" i="27"/>
  <c r="BD80" i="27" s="1"/>
  <c r="BB166" i="27"/>
  <c r="BD166" i="27" s="1"/>
  <c r="BB249" i="27"/>
  <c r="BD249" i="27" s="1"/>
  <c r="BB336" i="27"/>
  <c r="BD336" i="27" s="1"/>
  <c r="BB422" i="27"/>
  <c r="BD422" i="27" s="1"/>
  <c r="BB505" i="27"/>
  <c r="BD505" i="27" s="1"/>
  <c r="BB592" i="27"/>
  <c r="BD592" i="27" s="1"/>
  <c r="BB673" i="27"/>
  <c r="BD673" i="27" s="1"/>
  <c r="BB715" i="27"/>
  <c r="BD715" i="27" s="1"/>
  <c r="BB753" i="27"/>
  <c r="BD753" i="27" s="1"/>
  <c r="BB785" i="27"/>
  <c r="BD785" i="27" s="1"/>
  <c r="BB817" i="27"/>
  <c r="BD817" i="27" s="1"/>
  <c r="BB849" i="27"/>
  <c r="BD849" i="27" s="1"/>
  <c r="BB881" i="27"/>
  <c r="BD881" i="27" s="1"/>
  <c r="BB913" i="27"/>
  <c r="BD913" i="27" s="1"/>
  <c r="BB945" i="27"/>
  <c r="BD945" i="27" s="1"/>
  <c r="BB977" i="27"/>
  <c r="BD977" i="27" s="1"/>
  <c r="BB1009" i="27"/>
  <c r="BD1009" i="27" s="1"/>
  <c r="BB1041" i="27"/>
  <c r="BD1041" i="27" s="1"/>
  <c r="BB1064" i="27"/>
  <c r="BD1064" i="27" s="1"/>
  <c r="BB1080" i="27"/>
  <c r="BD1080" i="27" s="1"/>
  <c r="BB1092" i="27"/>
  <c r="BD1092" i="27" s="1"/>
  <c r="BB1104" i="27"/>
  <c r="BD1104" i="27" s="1"/>
  <c r="BB1114" i="27"/>
  <c r="BD1114" i="27" s="1"/>
  <c r="BB1125" i="27"/>
  <c r="BD1125" i="27" s="1"/>
  <c r="BB1136" i="27"/>
  <c r="BD1136" i="27" s="1"/>
  <c r="BB1144" i="27"/>
  <c r="BD1144" i="27" s="1"/>
  <c r="BB1152" i="27"/>
  <c r="BD1152" i="27" s="1"/>
  <c r="BB1160" i="27"/>
  <c r="BD1160" i="27" s="1"/>
  <c r="BB1168" i="27"/>
  <c r="BD1168" i="27" s="1"/>
  <c r="BB1176" i="27"/>
  <c r="BD1176" i="27" s="1"/>
  <c r="BB1184" i="27"/>
  <c r="BD1184" i="27" s="1"/>
  <c r="BB1192" i="27"/>
  <c r="BD1192" i="27" s="1"/>
  <c r="BB1200" i="27"/>
  <c r="BD1200" i="27" s="1"/>
  <c r="BB1208" i="27"/>
  <c r="BD1208" i="27" s="1"/>
  <c r="BB1216" i="27"/>
  <c r="BD1216" i="27" s="1"/>
  <c r="BB1224" i="27"/>
  <c r="BD1224" i="27" s="1"/>
  <c r="BB1232" i="27"/>
  <c r="BD1232" i="27" s="1"/>
  <c r="BB1240" i="27"/>
  <c r="BD1240" i="27" s="1"/>
  <c r="BB1248" i="27"/>
  <c r="BD1248" i="27" s="1"/>
  <c r="BB1256" i="27"/>
  <c r="BD1256" i="27" s="1"/>
  <c r="BB1264" i="27"/>
  <c r="BD1264" i="27" s="1"/>
  <c r="BB1272" i="27"/>
  <c r="BD1272" i="27" s="1"/>
  <c r="BB1280" i="27"/>
  <c r="BD1280" i="27" s="1"/>
  <c r="BB1288" i="27"/>
  <c r="BD1288" i="27" s="1"/>
  <c r="BB1296" i="27"/>
  <c r="BD1296" i="27" s="1"/>
  <c r="BB1304" i="27"/>
  <c r="BD1304" i="27" s="1"/>
  <c r="BB1312" i="27"/>
  <c r="BD1312" i="27" s="1"/>
  <c r="BB1320" i="27"/>
  <c r="BD1320" i="27" s="1"/>
  <c r="BB1328" i="27"/>
  <c r="BD1328" i="27" s="1"/>
  <c r="BB1336" i="27"/>
  <c r="BD1336" i="27" s="1"/>
  <c r="BB1344" i="27"/>
  <c r="BD1344" i="27" s="1"/>
  <c r="BB1352" i="27"/>
  <c r="BD1352" i="27" s="1"/>
  <c r="BB1360" i="27"/>
  <c r="BD1360" i="27" s="1"/>
  <c r="BB1368" i="27"/>
  <c r="BD1368" i="27" s="1"/>
  <c r="BB1376" i="27"/>
  <c r="BD1376" i="27" s="1"/>
  <c r="BB1384" i="27"/>
  <c r="BD1384" i="27" s="1"/>
  <c r="BB1392" i="27"/>
  <c r="BD1392" i="27" s="1"/>
  <c r="BB1400" i="27"/>
  <c r="BD1400" i="27" s="1"/>
  <c r="BB1408" i="27"/>
  <c r="BD1408" i="27" s="1"/>
  <c r="BB1416" i="27"/>
  <c r="BD1416" i="27" s="1"/>
  <c r="BB1424" i="27"/>
  <c r="BD1424" i="27" s="1"/>
  <c r="BB1432" i="27"/>
  <c r="BD1432" i="27" s="1"/>
  <c r="BB1440" i="27"/>
  <c r="BD1440" i="27" s="1"/>
  <c r="BB1448" i="27"/>
  <c r="BD1448" i="27" s="1"/>
  <c r="BB1456" i="27"/>
  <c r="BD1456" i="27" s="1"/>
  <c r="BB1464" i="27"/>
  <c r="BD1464" i="27" s="1"/>
  <c r="BB1472" i="27"/>
  <c r="BD1472" i="27" s="1"/>
  <c r="BB225" i="27"/>
  <c r="BD225" i="27" s="1"/>
  <c r="BB704" i="27"/>
  <c r="BD704" i="27" s="1"/>
  <c r="BB904" i="27"/>
  <c r="BD904" i="27" s="1"/>
  <c r="BB1074" i="27"/>
  <c r="BD1074" i="27" s="1"/>
  <c r="BB1121" i="27"/>
  <c r="BD1121" i="27" s="1"/>
  <c r="BB1157" i="27"/>
  <c r="BD1157" i="27" s="1"/>
  <c r="BB1189" i="27"/>
  <c r="BD1189" i="27" s="1"/>
  <c r="BB1221" i="27"/>
  <c r="BD1221" i="27" s="1"/>
  <c r="BB1237" i="27"/>
  <c r="BD1237" i="27" s="1"/>
  <c r="BB1277" i="27"/>
  <c r="BD1277" i="27" s="1"/>
  <c r="BB1317" i="27"/>
  <c r="BD1317" i="27" s="1"/>
  <c r="BB1333" i="27"/>
  <c r="BD1333" i="27" s="1"/>
  <c r="BB1365" i="27"/>
  <c r="BD1365" i="27" s="1"/>
  <c r="BB1397" i="27"/>
  <c r="BD1397" i="27" s="1"/>
  <c r="BB1429" i="27"/>
  <c r="BD1429" i="27" s="1"/>
  <c r="BB1453" i="27"/>
  <c r="BD1453" i="27" s="1"/>
  <c r="BB97" i="27"/>
  <c r="BD97" i="27" s="1"/>
  <c r="BB184" i="27"/>
  <c r="BD184" i="27" s="1"/>
  <c r="BB270" i="27"/>
  <c r="BD270" i="27" s="1"/>
  <c r="BB353" i="27"/>
  <c r="BD353" i="27" s="1"/>
  <c r="BB440" i="27"/>
  <c r="BD440" i="27" s="1"/>
  <c r="BB526" i="27"/>
  <c r="BD526" i="27" s="1"/>
  <c r="BB609" i="27"/>
  <c r="BD609" i="27" s="1"/>
  <c r="BB682" i="27"/>
  <c r="BD682" i="27" s="1"/>
  <c r="BB726" i="27"/>
  <c r="BD726" i="27" s="1"/>
  <c r="BB760" i="27"/>
  <c r="BD760" i="27" s="1"/>
  <c r="BB792" i="27"/>
  <c r="BD792" i="27" s="1"/>
  <c r="BB824" i="27"/>
  <c r="BD824" i="27" s="1"/>
  <c r="BB856" i="27"/>
  <c r="BD856" i="27" s="1"/>
  <c r="BB888" i="27"/>
  <c r="BD888" i="27" s="1"/>
  <c r="BB920" i="27"/>
  <c r="BD920" i="27" s="1"/>
  <c r="BB952" i="27"/>
  <c r="BD952" i="27" s="1"/>
  <c r="BB984" i="27"/>
  <c r="BD984" i="27" s="1"/>
  <c r="BB1016" i="27"/>
  <c r="BD1016" i="27" s="1"/>
  <c r="BB1042" i="27"/>
  <c r="BD1042" i="27" s="1"/>
  <c r="BB1065" i="27"/>
  <c r="BD1065" i="27" s="1"/>
  <c r="BB1081" i="27"/>
  <c r="BD1081" i="27" s="1"/>
  <c r="BB1093" i="27"/>
  <c r="BD1093" i="27" s="1"/>
  <c r="BB1105" i="27"/>
  <c r="BD1105" i="27" s="1"/>
  <c r="BB1116" i="27"/>
  <c r="BD1116" i="27" s="1"/>
  <c r="BB1126" i="27"/>
  <c r="BD1126" i="27" s="1"/>
  <c r="BB1137" i="27"/>
  <c r="BD1137" i="27" s="1"/>
  <c r="BB1145" i="27"/>
  <c r="BD1145" i="27" s="1"/>
  <c r="BB1153" i="27"/>
  <c r="BD1153" i="27" s="1"/>
  <c r="BB1161" i="27"/>
  <c r="BD1161" i="27" s="1"/>
  <c r="BB1169" i="27"/>
  <c r="BD1169" i="27" s="1"/>
  <c r="BB1177" i="27"/>
  <c r="BD1177" i="27" s="1"/>
  <c r="BB1185" i="27"/>
  <c r="BD1185" i="27" s="1"/>
  <c r="BB1193" i="27"/>
  <c r="BD1193" i="27" s="1"/>
  <c r="BB1201" i="27"/>
  <c r="BD1201" i="27" s="1"/>
  <c r="BB1209" i="27"/>
  <c r="BD1209" i="27" s="1"/>
  <c r="BB1217" i="27"/>
  <c r="BD1217" i="27" s="1"/>
  <c r="BB1225" i="27"/>
  <c r="BD1225" i="27" s="1"/>
  <c r="BB1233" i="27"/>
  <c r="BD1233" i="27" s="1"/>
  <c r="BB1241" i="27"/>
  <c r="BD1241" i="27" s="1"/>
  <c r="BB1249" i="27"/>
  <c r="BD1249" i="27" s="1"/>
  <c r="BB1257" i="27"/>
  <c r="BD1257" i="27" s="1"/>
  <c r="BB1265" i="27"/>
  <c r="BD1265" i="27" s="1"/>
  <c r="BB1273" i="27"/>
  <c r="BD1273" i="27" s="1"/>
  <c r="BB1281" i="27"/>
  <c r="BD1281" i="27" s="1"/>
  <c r="BB1289" i="27"/>
  <c r="BD1289" i="27" s="1"/>
  <c r="BB1297" i="27"/>
  <c r="BD1297" i="27" s="1"/>
  <c r="BB1305" i="27"/>
  <c r="BD1305" i="27" s="1"/>
  <c r="BB1313" i="27"/>
  <c r="BD1313" i="27" s="1"/>
  <c r="BB1321" i="27"/>
  <c r="BD1321" i="27" s="1"/>
  <c r="BB1329" i="27"/>
  <c r="BD1329" i="27" s="1"/>
  <c r="BB1337" i="27"/>
  <c r="BD1337" i="27" s="1"/>
  <c r="BB1345" i="27"/>
  <c r="BD1345" i="27" s="1"/>
  <c r="BB1353" i="27"/>
  <c r="BD1353" i="27" s="1"/>
  <c r="BB1361" i="27"/>
  <c r="BD1361" i="27" s="1"/>
  <c r="BB1369" i="27"/>
  <c r="BD1369" i="27" s="1"/>
  <c r="BB1377" i="27"/>
  <c r="BD1377" i="27" s="1"/>
  <c r="BB1385" i="27"/>
  <c r="BD1385" i="27" s="1"/>
  <c r="BB1393" i="27"/>
  <c r="BD1393" i="27" s="1"/>
  <c r="BB1401" i="27"/>
  <c r="BD1401" i="27" s="1"/>
  <c r="BB1409" i="27"/>
  <c r="BD1409" i="27" s="1"/>
  <c r="BB1417" i="27"/>
  <c r="BD1417" i="27" s="1"/>
  <c r="BB1425" i="27"/>
  <c r="BD1425" i="27" s="1"/>
  <c r="BB1433" i="27"/>
  <c r="BD1433" i="27" s="1"/>
  <c r="BB1441" i="27"/>
  <c r="BD1441" i="27" s="1"/>
  <c r="BB1449" i="27"/>
  <c r="BD1449" i="27" s="1"/>
  <c r="BB1457" i="27"/>
  <c r="BD1457" i="27" s="1"/>
  <c r="BB1465" i="27"/>
  <c r="BD1465" i="27" s="1"/>
  <c r="BB1473" i="27"/>
  <c r="BD1473" i="27" s="1"/>
  <c r="BB398" i="27"/>
  <c r="BD398" i="27" s="1"/>
  <c r="BB102" i="27"/>
  <c r="BD102" i="27" s="1"/>
  <c r="BB185" i="27"/>
  <c r="BD185" i="27" s="1"/>
  <c r="BB272" i="27"/>
  <c r="BD272" i="27" s="1"/>
  <c r="BB358" i="27"/>
  <c r="BD358" i="27" s="1"/>
  <c r="BB441" i="27"/>
  <c r="BD441" i="27" s="1"/>
  <c r="BB528" i="27"/>
  <c r="BD528" i="27" s="1"/>
  <c r="BB614" i="27"/>
  <c r="BD614" i="27" s="1"/>
  <c r="BB683" i="27"/>
  <c r="BD683" i="27" s="1"/>
  <c r="BB727" i="27"/>
  <c r="BD727" i="27" s="1"/>
  <c r="BB761" i="27"/>
  <c r="BD761" i="27" s="1"/>
  <c r="BB793" i="27"/>
  <c r="BD793" i="27" s="1"/>
  <c r="BB825" i="27"/>
  <c r="BD825" i="27" s="1"/>
  <c r="BB857" i="27"/>
  <c r="BD857" i="27" s="1"/>
  <c r="BB889" i="27"/>
  <c r="BD889" i="27" s="1"/>
  <c r="BB921" i="27"/>
  <c r="BD921" i="27" s="1"/>
  <c r="BB953" i="27"/>
  <c r="BD953" i="27" s="1"/>
  <c r="BB985" i="27"/>
  <c r="BD985" i="27" s="1"/>
  <c r="BB1017" i="27"/>
  <c r="BD1017" i="27" s="1"/>
  <c r="BB1048" i="27"/>
  <c r="BD1048" i="27" s="1"/>
  <c r="BB1066" i="27"/>
  <c r="BD1066" i="27" s="1"/>
  <c r="BB1082" i="27"/>
  <c r="BD1082" i="27" s="1"/>
  <c r="BB1096" i="27"/>
  <c r="BD1096" i="27" s="1"/>
  <c r="BB1106" i="27"/>
  <c r="BD1106" i="27" s="1"/>
  <c r="BB1117" i="27"/>
  <c r="BD1117" i="27" s="1"/>
  <c r="BB1128" i="27"/>
  <c r="BD1128" i="27" s="1"/>
  <c r="BB1138" i="27"/>
  <c r="BD1138" i="27" s="1"/>
  <c r="BB1146" i="27"/>
  <c r="BD1146" i="27" s="1"/>
  <c r="BB1154" i="27"/>
  <c r="BD1154" i="27" s="1"/>
  <c r="BB1162" i="27"/>
  <c r="BD1162" i="27" s="1"/>
  <c r="BB1170" i="27"/>
  <c r="BD1170" i="27" s="1"/>
  <c r="BB1178" i="27"/>
  <c r="BD1178" i="27" s="1"/>
  <c r="BB1186" i="27"/>
  <c r="BD1186" i="27" s="1"/>
  <c r="BB1194" i="27"/>
  <c r="BD1194" i="27" s="1"/>
  <c r="BB1202" i="27"/>
  <c r="BD1202" i="27" s="1"/>
  <c r="BB1210" i="27"/>
  <c r="BD1210" i="27" s="1"/>
  <c r="BB1218" i="27"/>
  <c r="BD1218" i="27" s="1"/>
  <c r="BB1226" i="27"/>
  <c r="BD1226" i="27" s="1"/>
  <c r="BB1234" i="27"/>
  <c r="BD1234" i="27" s="1"/>
  <c r="BB1242" i="27"/>
  <c r="BD1242" i="27" s="1"/>
  <c r="BB1250" i="27"/>
  <c r="BD1250" i="27" s="1"/>
  <c r="BB1258" i="27"/>
  <c r="BD1258" i="27" s="1"/>
  <c r="BB1266" i="27"/>
  <c r="BD1266" i="27" s="1"/>
  <c r="BB1274" i="27"/>
  <c r="BD1274" i="27" s="1"/>
  <c r="BB1282" i="27"/>
  <c r="BD1282" i="27" s="1"/>
  <c r="BB1290" i="27"/>
  <c r="BD1290" i="27" s="1"/>
  <c r="BB1298" i="27"/>
  <c r="BD1298" i="27" s="1"/>
  <c r="BB1306" i="27"/>
  <c r="BD1306" i="27" s="1"/>
  <c r="BB1314" i="27"/>
  <c r="BD1314" i="27" s="1"/>
  <c r="BB1322" i="27"/>
  <c r="BD1322" i="27" s="1"/>
  <c r="BB1330" i="27"/>
  <c r="BD1330" i="27" s="1"/>
  <c r="BB1338" i="27"/>
  <c r="BD1338" i="27" s="1"/>
  <c r="BB1346" i="27"/>
  <c r="BD1346" i="27" s="1"/>
  <c r="BB1354" i="27"/>
  <c r="BD1354" i="27" s="1"/>
  <c r="BB1362" i="27"/>
  <c r="BD1362" i="27" s="1"/>
  <c r="BB1370" i="27"/>
  <c r="BD1370" i="27" s="1"/>
  <c r="BB1378" i="27"/>
  <c r="BD1378" i="27" s="1"/>
  <c r="BB1386" i="27"/>
  <c r="BD1386" i="27" s="1"/>
  <c r="BB1394" i="27"/>
  <c r="BD1394" i="27" s="1"/>
  <c r="BB1402" i="27"/>
  <c r="BD1402" i="27" s="1"/>
  <c r="BB1410" i="27"/>
  <c r="BD1410" i="27" s="1"/>
  <c r="BB1418" i="27"/>
  <c r="BD1418" i="27" s="1"/>
  <c r="BB1426" i="27"/>
  <c r="BD1426" i="27" s="1"/>
  <c r="BB1434" i="27"/>
  <c r="BD1434" i="27" s="1"/>
  <c r="BB1442" i="27"/>
  <c r="BD1442" i="27" s="1"/>
  <c r="BB1450" i="27"/>
  <c r="BD1450" i="27" s="1"/>
  <c r="BB1458" i="27"/>
  <c r="BD1458" i="27" s="1"/>
  <c r="BB1466" i="27"/>
  <c r="BD1466" i="27" s="1"/>
  <c r="BB1474" i="27"/>
  <c r="BD1474" i="27" s="1"/>
  <c r="BB56" i="27"/>
  <c r="BD56" i="27" s="1"/>
  <c r="BB481" i="27"/>
  <c r="BD481" i="27" s="1"/>
  <c r="BB744" i="27"/>
  <c r="BD744" i="27" s="1"/>
  <c r="BB840" i="27"/>
  <c r="BD840" i="27" s="1"/>
  <c r="BB968" i="27"/>
  <c r="BD968" i="27" s="1"/>
  <c r="BB1056" i="27"/>
  <c r="BD1056" i="27" s="1"/>
  <c r="BB1110" i="27"/>
  <c r="BD1110" i="27" s="1"/>
  <c r="BB1149" i="27"/>
  <c r="BD1149" i="27" s="1"/>
  <c r="BB1181" i="27"/>
  <c r="BD1181" i="27" s="1"/>
  <c r="BB1213" i="27"/>
  <c r="BD1213" i="27" s="1"/>
  <c r="BB1261" i="27"/>
  <c r="BD1261" i="27" s="1"/>
  <c r="BB1301" i="27"/>
  <c r="BD1301" i="27" s="1"/>
  <c r="BB1349" i="27"/>
  <c r="BD1349" i="27" s="1"/>
  <c r="BB1373" i="27"/>
  <c r="BD1373" i="27" s="1"/>
  <c r="BB1405" i="27"/>
  <c r="BD1405" i="27" s="1"/>
  <c r="BB1437" i="27"/>
  <c r="BD1437" i="27" s="1"/>
  <c r="BB120" i="27"/>
  <c r="BD120" i="27" s="1"/>
  <c r="BB206" i="27"/>
  <c r="BD206" i="27" s="1"/>
  <c r="BB289" i="27"/>
  <c r="BD289" i="27" s="1"/>
  <c r="BB376" i="27"/>
  <c r="BD376" i="27" s="1"/>
  <c r="BB462" i="27"/>
  <c r="BD462" i="27" s="1"/>
  <c r="BB545" i="27"/>
  <c r="BD545" i="27" s="1"/>
  <c r="BB632" i="27"/>
  <c r="BD632" i="27" s="1"/>
  <c r="BB694" i="27"/>
  <c r="BD694" i="27" s="1"/>
  <c r="BB736" i="27"/>
  <c r="BD736" i="27" s="1"/>
  <c r="BB768" i="27"/>
  <c r="BD768" i="27" s="1"/>
  <c r="BB800" i="27"/>
  <c r="BD800" i="27" s="1"/>
  <c r="BB832" i="27"/>
  <c r="BD832" i="27" s="1"/>
  <c r="BB864" i="27"/>
  <c r="BD864" i="27" s="1"/>
  <c r="BB896" i="27"/>
  <c r="BD896" i="27" s="1"/>
  <c r="BB928" i="27"/>
  <c r="BD928" i="27" s="1"/>
  <c r="BB960" i="27"/>
  <c r="BD960" i="27" s="1"/>
  <c r="BB992" i="27"/>
  <c r="BD992" i="27" s="1"/>
  <c r="BB1024" i="27"/>
  <c r="BD1024" i="27" s="1"/>
  <c r="BB1049" i="27"/>
  <c r="BD1049" i="27" s="1"/>
  <c r="BB1072" i="27"/>
  <c r="BD1072" i="27" s="1"/>
  <c r="BB1084" i="27"/>
  <c r="BD1084" i="27" s="1"/>
  <c r="BB1097" i="27"/>
  <c r="BD1097" i="27" s="1"/>
  <c r="BB1108" i="27"/>
  <c r="BD1108" i="27" s="1"/>
  <c r="BB1118" i="27"/>
  <c r="BD1118" i="27" s="1"/>
  <c r="BB1129" i="27"/>
  <c r="BD1129" i="27" s="1"/>
  <c r="BB1139" i="27"/>
  <c r="BD1139" i="27" s="1"/>
  <c r="BB1147" i="27"/>
  <c r="BD1147" i="27" s="1"/>
  <c r="BB1155" i="27"/>
  <c r="BD1155" i="27" s="1"/>
  <c r="BB1163" i="27"/>
  <c r="BD1163" i="27" s="1"/>
  <c r="BB1171" i="27"/>
  <c r="BD1171" i="27" s="1"/>
  <c r="BB1179" i="27"/>
  <c r="BD1179" i="27" s="1"/>
  <c r="BB1187" i="27"/>
  <c r="BD1187" i="27" s="1"/>
  <c r="BB1195" i="27"/>
  <c r="BD1195" i="27" s="1"/>
  <c r="BB1203" i="27"/>
  <c r="BD1203" i="27" s="1"/>
  <c r="BB1211" i="27"/>
  <c r="BD1211" i="27" s="1"/>
  <c r="BB1219" i="27"/>
  <c r="BD1219" i="27" s="1"/>
  <c r="BB1227" i="27"/>
  <c r="BD1227" i="27" s="1"/>
  <c r="BB1235" i="27"/>
  <c r="BD1235" i="27" s="1"/>
  <c r="BB1243" i="27"/>
  <c r="BD1243" i="27" s="1"/>
  <c r="BB1251" i="27"/>
  <c r="BD1251" i="27" s="1"/>
  <c r="BB1259" i="27"/>
  <c r="BD1259" i="27" s="1"/>
  <c r="BB1267" i="27"/>
  <c r="BD1267" i="27" s="1"/>
  <c r="BB1275" i="27"/>
  <c r="BD1275" i="27" s="1"/>
  <c r="BB1283" i="27"/>
  <c r="BD1283" i="27" s="1"/>
  <c r="BB1291" i="27"/>
  <c r="BD1291" i="27" s="1"/>
  <c r="BB1299" i="27"/>
  <c r="BD1299" i="27" s="1"/>
  <c r="BB1307" i="27"/>
  <c r="BD1307" i="27" s="1"/>
  <c r="BB1315" i="27"/>
  <c r="BD1315" i="27" s="1"/>
  <c r="BB1323" i="27"/>
  <c r="BD1323" i="27" s="1"/>
  <c r="BB1331" i="27"/>
  <c r="BD1331" i="27" s="1"/>
  <c r="BB1339" i="27"/>
  <c r="BD1339" i="27" s="1"/>
  <c r="BB1347" i="27"/>
  <c r="BD1347" i="27" s="1"/>
  <c r="BB1355" i="27"/>
  <c r="BD1355" i="27" s="1"/>
  <c r="BB1363" i="27"/>
  <c r="BD1363" i="27" s="1"/>
  <c r="BB1371" i="27"/>
  <c r="BD1371" i="27" s="1"/>
  <c r="BB1379" i="27"/>
  <c r="BD1379" i="27" s="1"/>
  <c r="BB1387" i="27"/>
  <c r="BD1387" i="27" s="1"/>
  <c r="BB1395" i="27"/>
  <c r="BD1395" i="27" s="1"/>
  <c r="BB1403" i="27"/>
  <c r="BD1403" i="27" s="1"/>
  <c r="BB1411" i="27"/>
  <c r="BD1411" i="27" s="1"/>
  <c r="BB1419" i="27"/>
  <c r="BD1419" i="27" s="1"/>
  <c r="BB1427" i="27"/>
  <c r="BD1427" i="27" s="1"/>
  <c r="BB1435" i="27"/>
  <c r="BD1435" i="27" s="1"/>
  <c r="BB1443" i="27"/>
  <c r="BD1443" i="27" s="1"/>
  <c r="BB1451" i="27"/>
  <c r="BD1451" i="27" s="1"/>
  <c r="BB1459" i="27"/>
  <c r="BD1459" i="27" s="1"/>
  <c r="BB1467" i="27"/>
  <c r="BD1467" i="27" s="1"/>
  <c r="BB55" i="27"/>
  <c r="BD55" i="27" s="1"/>
  <c r="BB142" i="27"/>
  <c r="BD142" i="27" s="1"/>
  <c r="BB568" i="27"/>
  <c r="BD568" i="27" s="1"/>
  <c r="BB776" i="27"/>
  <c r="BD776" i="27" s="1"/>
  <c r="BB872" i="27"/>
  <c r="BD872" i="27" s="1"/>
  <c r="BB936" i="27"/>
  <c r="BD936" i="27" s="1"/>
  <c r="BB1032" i="27"/>
  <c r="BD1032" i="27" s="1"/>
  <c r="BB1100" i="27"/>
  <c r="BD1100" i="27" s="1"/>
  <c r="BB1141" i="27"/>
  <c r="BD1141" i="27" s="1"/>
  <c r="BB1173" i="27"/>
  <c r="BD1173" i="27" s="1"/>
  <c r="BB1205" i="27"/>
  <c r="BD1205" i="27" s="1"/>
  <c r="BB1253" i="27"/>
  <c r="BD1253" i="27" s="1"/>
  <c r="BB1293" i="27"/>
  <c r="BD1293" i="27" s="1"/>
  <c r="BB1341" i="27"/>
  <c r="BD1341" i="27" s="1"/>
  <c r="BB1381" i="27"/>
  <c r="BD1381" i="27" s="1"/>
  <c r="BB1413" i="27"/>
  <c r="BD1413" i="27" s="1"/>
  <c r="BB1445" i="27"/>
  <c r="BD1445" i="27" s="1"/>
  <c r="BB121" i="27"/>
  <c r="BD121" i="27" s="1"/>
  <c r="BB208" i="27"/>
  <c r="BD208" i="27" s="1"/>
  <c r="BB294" i="27"/>
  <c r="BD294" i="27" s="1"/>
  <c r="BB377" i="27"/>
  <c r="BD377" i="27" s="1"/>
  <c r="BB464" i="27"/>
  <c r="BD464" i="27" s="1"/>
  <c r="BB550" i="27"/>
  <c r="BD550" i="27" s="1"/>
  <c r="BB633" i="27"/>
  <c r="BD633" i="27" s="1"/>
  <c r="BB695" i="27"/>
  <c r="BD695" i="27" s="1"/>
  <c r="BB737" i="27"/>
  <c r="BD737" i="27" s="1"/>
  <c r="BB769" i="27"/>
  <c r="BD769" i="27" s="1"/>
  <c r="BB801" i="27"/>
  <c r="BD801" i="27" s="1"/>
  <c r="BB833" i="27"/>
  <c r="BD833" i="27" s="1"/>
  <c r="BB865" i="27"/>
  <c r="BD865" i="27" s="1"/>
  <c r="BB897" i="27"/>
  <c r="BD897" i="27" s="1"/>
  <c r="BB929" i="27"/>
  <c r="BD929" i="27" s="1"/>
  <c r="BB961" i="27"/>
  <c r="BD961" i="27" s="1"/>
  <c r="BB993" i="27"/>
  <c r="BD993" i="27" s="1"/>
  <c r="BB1025" i="27"/>
  <c r="BD1025" i="27" s="1"/>
  <c r="BB1050" i="27"/>
  <c r="BD1050" i="27" s="1"/>
  <c r="BB1073" i="27"/>
  <c r="BD1073" i="27" s="1"/>
  <c r="BB1085" i="27"/>
  <c r="BD1085" i="27" s="1"/>
  <c r="BB1098" i="27"/>
  <c r="BD1098" i="27" s="1"/>
  <c r="BB1109" i="27"/>
  <c r="BD1109" i="27" s="1"/>
  <c r="BB1120" i="27"/>
  <c r="BD1120" i="27" s="1"/>
  <c r="BB1130" i="27"/>
  <c r="BD1130" i="27" s="1"/>
  <c r="BB1140" i="27"/>
  <c r="BD1140" i="27" s="1"/>
  <c r="BB1148" i="27"/>
  <c r="BD1148" i="27" s="1"/>
  <c r="BB1156" i="27"/>
  <c r="BD1156" i="27" s="1"/>
  <c r="BB1164" i="27"/>
  <c r="BD1164" i="27" s="1"/>
  <c r="BB1172" i="27"/>
  <c r="BD1172" i="27" s="1"/>
  <c r="BB1180" i="27"/>
  <c r="BD1180" i="27" s="1"/>
  <c r="BB1188" i="27"/>
  <c r="BD1188" i="27" s="1"/>
  <c r="BB1196" i="27"/>
  <c r="BD1196" i="27" s="1"/>
  <c r="BB1204" i="27"/>
  <c r="BD1204" i="27" s="1"/>
  <c r="BB1212" i="27"/>
  <c r="BD1212" i="27" s="1"/>
  <c r="BB1220" i="27"/>
  <c r="BD1220" i="27" s="1"/>
  <c r="BB1228" i="27"/>
  <c r="BD1228" i="27" s="1"/>
  <c r="BB1236" i="27"/>
  <c r="BD1236" i="27" s="1"/>
  <c r="BB1244" i="27"/>
  <c r="BD1244" i="27" s="1"/>
  <c r="BB1252" i="27"/>
  <c r="BD1252" i="27" s="1"/>
  <c r="BB1260" i="27"/>
  <c r="BD1260" i="27" s="1"/>
  <c r="BB1268" i="27"/>
  <c r="BD1268" i="27" s="1"/>
  <c r="BB1276" i="27"/>
  <c r="BD1276" i="27" s="1"/>
  <c r="BB1284" i="27"/>
  <c r="BD1284" i="27" s="1"/>
  <c r="BB1292" i="27"/>
  <c r="BD1292" i="27" s="1"/>
  <c r="BB1300" i="27"/>
  <c r="BD1300" i="27" s="1"/>
  <c r="BB1308" i="27"/>
  <c r="BD1308" i="27" s="1"/>
  <c r="BB1316" i="27"/>
  <c r="BD1316" i="27" s="1"/>
  <c r="BB1324" i="27"/>
  <c r="BD1324" i="27" s="1"/>
  <c r="BB1332" i="27"/>
  <c r="BD1332" i="27" s="1"/>
  <c r="BB1340" i="27"/>
  <c r="BD1340" i="27" s="1"/>
  <c r="BB1348" i="27"/>
  <c r="BD1348" i="27" s="1"/>
  <c r="BB1356" i="27"/>
  <c r="BD1356" i="27" s="1"/>
  <c r="BB1364" i="27"/>
  <c r="BD1364" i="27" s="1"/>
  <c r="BB1372" i="27"/>
  <c r="BD1372" i="27" s="1"/>
  <c r="BB1380" i="27"/>
  <c r="BD1380" i="27" s="1"/>
  <c r="BB1388" i="27"/>
  <c r="BD1388" i="27" s="1"/>
  <c r="BB1396" i="27"/>
  <c r="BD1396" i="27" s="1"/>
  <c r="BB1404" i="27"/>
  <c r="BD1404" i="27" s="1"/>
  <c r="BB1412" i="27"/>
  <c r="BD1412" i="27" s="1"/>
  <c r="BB1420" i="27"/>
  <c r="BD1420" i="27" s="1"/>
  <c r="BB1428" i="27"/>
  <c r="BD1428" i="27" s="1"/>
  <c r="BB1436" i="27"/>
  <c r="BD1436" i="27" s="1"/>
  <c r="BB1444" i="27"/>
  <c r="BD1444" i="27" s="1"/>
  <c r="BB1452" i="27"/>
  <c r="BD1452" i="27" s="1"/>
  <c r="BB1460" i="27"/>
  <c r="BD1460" i="27" s="1"/>
  <c r="BB1468" i="27"/>
  <c r="BD1468" i="27" s="1"/>
  <c r="BB312" i="27"/>
  <c r="BD312" i="27" s="1"/>
  <c r="BB654" i="27"/>
  <c r="BD654" i="27" s="1"/>
  <c r="BB808" i="27"/>
  <c r="BD808" i="27" s="1"/>
  <c r="BB1000" i="27"/>
  <c r="BD1000" i="27" s="1"/>
  <c r="BB1088" i="27"/>
  <c r="BD1088" i="27" s="1"/>
  <c r="BB1132" i="27"/>
  <c r="BD1132" i="27" s="1"/>
  <c r="BB1165" i="27"/>
  <c r="BD1165" i="27" s="1"/>
  <c r="BB1197" i="27"/>
  <c r="BD1197" i="27" s="1"/>
  <c r="BB1229" i="27"/>
  <c r="BD1229" i="27" s="1"/>
  <c r="BB1245" i="27"/>
  <c r="BD1245" i="27" s="1"/>
  <c r="BB1269" i="27"/>
  <c r="BD1269" i="27" s="1"/>
  <c r="BB1285" i="27"/>
  <c r="BD1285" i="27" s="1"/>
  <c r="BB1309" i="27"/>
  <c r="BD1309" i="27" s="1"/>
  <c r="BB1325" i="27"/>
  <c r="BD1325" i="27" s="1"/>
  <c r="BB1357" i="27"/>
  <c r="BD1357" i="27" s="1"/>
  <c r="BB1389" i="27"/>
  <c r="BD1389" i="27" s="1"/>
  <c r="BB1421" i="27"/>
  <c r="BD1421" i="27" s="1"/>
  <c r="BB1461" i="27"/>
  <c r="BD1461" i="27" s="1"/>
  <c r="BB230" i="27"/>
  <c r="BD230" i="27" s="1"/>
  <c r="BB777" i="27"/>
  <c r="BD777" i="27" s="1"/>
  <c r="BB1033" i="27"/>
  <c r="BD1033" i="27" s="1"/>
  <c r="BB1142" i="27"/>
  <c r="BD1142" i="27" s="1"/>
  <c r="BB1206" i="27"/>
  <c r="BD1206" i="27" s="1"/>
  <c r="BB1270" i="27"/>
  <c r="BD1270" i="27" s="1"/>
  <c r="BB1334" i="27"/>
  <c r="BD1334" i="27" s="1"/>
  <c r="BB1398" i="27"/>
  <c r="BD1398" i="27" s="1"/>
  <c r="BB1462" i="27"/>
  <c r="BD1462" i="27" s="1"/>
  <c r="BB656" i="27"/>
  <c r="BD656" i="27" s="1"/>
  <c r="BB1310" i="27"/>
  <c r="BD1310" i="27" s="1"/>
  <c r="BB969" i="27"/>
  <c r="BD969" i="27" s="1"/>
  <c r="BB1254" i="27"/>
  <c r="BD1254" i="27" s="1"/>
  <c r="BB1446" i="27"/>
  <c r="BD1446" i="27" s="1"/>
  <c r="BB313" i="27"/>
  <c r="BD313" i="27" s="1"/>
  <c r="BB809" i="27"/>
  <c r="BD809" i="27" s="1"/>
  <c r="BB1057" i="27"/>
  <c r="BD1057" i="27" s="1"/>
  <c r="BB1150" i="27"/>
  <c r="BD1150" i="27" s="1"/>
  <c r="BB1214" i="27"/>
  <c r="BD1214" i="27" s="1"/>
  <c r="BB1278" i="27"/>
  <c r="BD1278" i="27" s="1"/>
  <c r="BB1342" i="27"/>
  <c r="BD1342" i="27" s="1"/>
  <c r="BB1406" i="27"/>
  <c r="BD1406" i="27" s="1"/>
  <c r="BB1469" i="27"/>
  <c r="BD1469" i="27" s="1"/>
  <c r="BB1182" i="27"/>
  <c r="BD1182" i="27" s="1"/>
  <c r="BB1374" i="27"/>
  <c r="BD1374" i="27" s="1"/>
  <c r="BB1122" i="27"/>
  <c r="BD1122" i="27" s="1"/>
  <c r="BB1382" i="27"/>
  <c r="BD1382" i="27" s="1"/>
  <c r="BB400" i="27"/>
  <c r="BD400" i="27" s="1"/>
  <c r="BB841" i="27"/>
  <c r="BD841" i="27" s="1"/>
  <c r="BB1076" i="27"/>
  <c r="BD1076" i="27" s="1"/>
  <c r="BB1158" i="27"/>
  <c r="BD1158" i="27" s="1"/>
  <c r="BB1222" i="27"/>
  <c r="BD1222" i="27" s="1"/>
  <c r="BB1286" i="27"/>
  <c r="BD1286" i="27" s="1"/>
  <c r="BB1350" i="27"/>
  <c r="BD1350" i="27" s="1"/>
  <c r="BB1414" i="27"/>
  <c r="BD1414" i="27" s="1"/>
  <c r="BB1470" i="27"/>
  <c r="BD1470" i="27" s="1"/>
  <c r="BB1246" i="27"/>
  <c r="BD1246" i="27" s="1"/>
  <c r="BB486" i="27"/>
  <c r="BD486" i="27" s="1"/>
  <c r="BB873" i="27"/>
  <c r="BD873" i="27" s="1"/>
  <c r="BB1089" i="27"/>
  <c r="BD1089" i="27" s="1"/>
  <c r="BB1166" i="27"/>
  <c r="BD1166" i="27" s="1"/>
  <c r="BB1230" i="27"/>
  <c r="BD1230" i="27" s="1"/>
  <c r="BB1294" i="27"/>
  <c r="BD1294" i="27" s="1"/>
  <c r="BB1358" i="27"/>
  <c r="BD1358" i="27" s="1"/>
  <c r="BB1422" i="27"/>
  <c r="BD1422" i="27" s="1"/>
  <c r="BB569" i="27"/>
  <c r="BD569" i="27" s="1"/>
  <c r="BB905" i="27"/>
  <c r="BD905" i="27" s="1"/>
  <c r="BB1101" i="27"/>
  <c r="BD1101" i="27" s="1"/>
  <c r="BB1174" i="27"/>
  <c r="BD1174" i="27" s="1"/>
  <c r="BB1238" i="27"/>
  <c r="BD1238" i="27" s="1"/>
  <c r="BB1302" i="27"/>
  <c r="BD1302" i="27" s="1"/>
  <c r="BB1366" i="27"/>
  <c r="BD1366" i="27" s="1"/>
  <c r="BB1430" i="27"/>
  <c r="BD1430" i="27" s="1"/>
  <c r="BB1112" i="27"/>
  <c r="BD1112" i="27" s="1"/>
  <c r="BB1438" i="27"/>
  <c r="BD1438" i="27" s="1"/>
  <c r="BB705" i="27"/>
  <c r="BD705" i="27" s="1"/>
  <c r="BB1190" i="27"/>
  <c r="BD1190" i="27" s="1"/>
  <c r="BB144" i="27"/>
  <c r="BD144" i="27" s="1"/>
  <c r="BB745" i="27"/>
  <c r="BD745" i="27" s="1"/>
  <c r="BB1001" i="27"/>
  <c r="BD1001" i="27" s="1"/>
  <c r="BB1133" i="27"/>
  <c r="BD1133" i="27" s="1"/>
  <c r="BB1198" i="27"/>
  <c r="BD1198" i="27" s="1"/>
  <c r="BB1262" i="27"/>
  <c r="BD1262" i="27" s="1"/>
  <c r="BB1326" i="27"/>
  <c r="BD1326" i="27" s="1"/>
  <c r="BB1390" i="27"/>
  <c r="BD1390" i="27" s="1"/>
  <c r="BB1454" i="27"/>
  <c r="BD1454" i="27" s="1"/>
  <c r="BB937" i="27"/>
  <c r="BD937" i="27" s="1"/>
  <c r="BB57" i="27"/>
  <c r="BD57" i="27" s="1"/>
  <c r="BB1318" i="27"/>
  <c r="BD1318" i="27" s="1"/>
  <c r="BQ58" i="27"/>
  <c r="BH59" i="27"/>
  <c r="BQ59" i="27" l="1"/>
  <c r="BH60" i="27"/>
  <c r="BQ60" i="27" l="1"/>
  <c r="BH61" i="27"/>
  <c r="BQ61" i="27" l="1"/>
  <c r="BH62" i="27"/>
  <c r="BQ62" i="27" l="1"/>
  <c r="BH63" i="27"/>
  <c r="BQ63" i="27" l="1"/>
  <c r="BH64" i="27"/>
  <c r="BQ64" i="27" l="1"/>
  <c r="BH65" i="27"/>
  <c r="BQ65" i="27" l="1"/>
  <c r="BH66" i="27"/>
  <c r="BQ66" i="27" l="1"/>
  <c r="BH67" i="27"/>
  <c r="BQ67" i="27" l="1"/>
  <c r="BH68" i="27"/>
  <c r="BQ68" i="27" l="1"/>
  <c r="BH69" i="27"/>
  <c r="BQ69" i="27" l="1"/>
  <c r="BH70" i="27"/>
  <c r="BQ70" i="27" l="1"/>
  <c r="BH71" i="27"/>
  <c r="BQ71" i="27" l="1"/>
  <c r="BH72" i="27"/>
  <c r="BQ72" i="27" l="1"/>
  <c r="BH73" i="27"/>
  <c r="BQ73" i="27" l="1"/>
  <c r="BH74" i="27"/>
  <c r="BQ74" i="27" l="1"/>
  <c r="BH75" i="27"/>
  <c r="BQ75" i="27" l="1"/>
  <c r="BH76" i="27"/>
  <c r="BQ76" i="27" l="1"/>
  <c r="BH77" i="27"/>
  <c r="BQ77" i="27" l="1"/>
  <c r="BH78" i="27"/>
  <c r="BQ78" i="27" l="1"/>
  <c r="BH79" i="27"/>
  <c r="BQ79" i="27" l="1"/>
  <c r="BH80" i="27"/>
  <c r="BQ80" i="27" l="1"/>
  <c r="BH81" i="27"/>
  <c r="BQ81" i="27" l="1"/>
  <c r="BH82" i="27"/>
  <c r="BQ82" i="27" l="1"/>
  <c r="BH83" i="27"/>
  <c r="BQ83" i="27" l="1"/>
  <c r="BH84" i="27"/>
  <c r="BQ84" i="27" l="1"/>
  <c r="BH85" i="27"/>
  <c r="BQ85" i="27" l="1"/>
  <c r="BH86" i="27"/>
  <c r="BQ86" i="27" l="1"/>
  <c r="BH87" i="27"/>
  <c r="BQ87" i="27" l="1"/>
  <c r="BH88" i="27"/>
  <c r="BQ88" i="27" l="1"/>
  <c r="BH89" i="27"/>
  <c r="BQ89" i="27" l="1"/>
  <c r="BH90" i="27"/>
  <c r="BQ90" i="27" l="1"/>
  <c r="BH91" i="27"/>
  <c r="BQ91" i="27" l="1"/>
  <c r="BH92" i="27"/>
  <c r="BQ92" i="27" l="1"/>
  <c r="BH93" i="27"/>
  <c r="BQ93" i="27" l="1"/>
  <c r="BH94" i="27"/>
  <c r="BQ94" i="27" l="1"/>
  <c r="BH95" i="27"/>
  <c r="BQ95" i="27" l="1"/>
  <c r="BH96" i="27"/>
  <c r="BQ96" i="27" l="1"/>
  <c r="BH97" i="27"/>
  <c r="BQ97" i="27" l="1"/>
  <c r="BH98" i="27"/>
  <c r="BQ98" i="27" l="1"/>
  <c r="BH99" i="27"/>
  <c r="BQ99" i="27" l="1"/>
  <c r="BH100" i="27"/>
  <c r="BQ100" i="27" l="1"/>
  <c r="BH101" i="27"/>
  <c r="BQ101" i="27" l="1"/>
  <c r="BH102" i="27"/>
  <c r="BQ102" i="27" l="1"/>
  <c r="BH103" i="27"/>
  <c r="BQ103" i="27" l="1"/>
  <c r="BH104" i="27"/>
  <c r="BQ104" i="27" l="1"/>
  <c r="BH105" i="27"/>
  <c r="BQ105" i="27" l="1"/>
  <c r="BH106" i="27"/>
  <c r="BQ106" i="27" l="1"/>
  <c r="BH107" i="27"/>
  <c r="BQ107" i="27" l="1"/>
  <c r="BH108" i="27"/>
  <c r="BQ108" i="27" l="1"/>
  <c r="BH109" i="27"/>
  <c r="BQ109" i="27" l="1"/>
  <c r="BH110" i="27"/>
  <c r="BQ110" i="27" l="1"/>
  <c r="BH111" i="27"/>
  <c r="BQ111" i="27" l="1"/>
  <c r="BH112" i="27"/>
  <c r="BQ112" i="27" l="1"/>
  <c r="BH113" i="27"/>
  <c r="BQ113" i="27" l="1"/>
  <c r="BH114" i="27"/>
  <c r="BQ114" i="27" l="1"/>
  <c r="BH115" i="27"/>
  <c r="BQ115" i="27" l="1"/>
  <c r="BH116" i="27"/>
  <c r="BQ116" i="27" l="1"/>
  <c r="BH117" i="27"/>
  <c r="BQ117" i="27" l="1"/>
  <c r="BH118" i="27"/>
  <c r="BQ118" i="27" l="1"/>
  <c r="BH119" i="27"/>
  <c r="BQ119" i="27" l="1"/>
  <c r="BH120" i="27"/>
  <c r="BQ120" i="27" l="1"/>
  <c r="BH121" i="27"/>
  <c r="BQ121" i="27" l="1"/>
  <c r="BH122" i="27"/>
  <c r="BQ122" i="27" l="1"/>
  <c r="BH123" i="27"/>
  <c r="BQ123" i="27" l="1"/>
  <c r="BH124" i="27"/>
  <c r="BQ124" i="27" l="1"/>
  <c r="BH125" i="27"/>
  <c r="BQ125" i="27" l="1"/>
  <c r="BH126" i="27"/>
  <c r="BQ126" i="27" l="1"/>
  <c r="BH127" i="27"/>
  <c r="BQ127" i="27" l="1"/>
  <c r="BH128" i="27"/>
  <c r="BQ128" i="27" l="1"/>
  <c r="BH129" i="27"/>
  <c r="BQ129" i="27" l="1"/>
  <c r="BH130" i="27"/>
  <c r="BQ130" i="27" l="1"/>
  <c r="BH131" i="27"/>
  <c r="BQ131" i="27" l="1"/>
  <c r="BH132" i="27"/>
  <c r="BQ132" i="27" l="1"/>
  <c r="BH133" i="27"/>
  <c r="E52" i="27"/>
  <c r="BJ52" i="27" s="1"/>
  <c r="BL54" i="27" s="1"/>
  <c r="C10" i="27"/>
  <c r="G52" i="27" s="1"/>
  <c r="S6" i="29"/>
  <c r="S9" i="29" s="1"/>
  <c r="T9" i="29" s="1"/>
  <c r="U9" i="29" s="1"/>
  <c r="G23" i="29"/>
  <c r="I87" i="29" s="1"/>
  <c r="C48" i="27"/>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23" i="29"/>
  <c r="BL52" i="27" l="1"/>
  <c r="G692" i="27"/>
  <c r="V222" i="27" s="1"/>
  <c r="G1380" i="27"/>
  <c r="G614" i="27"/>
  <c r="G371" i="27"/>
  <c r="G907" i="27"/>
  <c r="G58" i="27"/>
  <c r="V134" i="27" s="1"/>
  <c r="G488" i="27"/>
  <c r="V164" i="27" s="1"/>
  <c r="G863" i="27"/>
  <c r="G625" i="27"/>
  <c r="G1033" i="27"/>
  <c r="V61" i="27" s="1"/>
  <c r="G1249" i="27"/>
  <c r="G194" i="27"/>
  <c r="G507" i="27"/>
  <c r="G444" i="27"/>
  <c r="G560" i="27"/>
  <c r="G450" i="27"/>
  <c r="G915" i="27"/>
  <c r="G924" i="27"/>
  <c r="G935" i="27"/>
  <c r="G1048" i="27"/>
  <c r="V70" i="27" s="1"/>
  <c r="G1260" i="27"/>
  <c r="V126" i="27" s="1"/>
  <c r="G126" i="27"/>
  <c r="G366" i="27"/>
  <c r="G1070" i="27"/>
  <c r="G72" i="27"/>
  <c r="G74" i="27"/>
  <c r="G388" i="27"/>
  <c r="G735" i="27"/>
  <c r="R71" i="27" s="1"/>
  <c r="G921" i="27"/>
  <c r="G586" i="27"/>
  <c r="G987" i="27"/>
  <c r="G996" i="27"/>
  <c r="G879" i="27"/>
  <c r="G928" i="27"/>
  <c r="G1460" i="27"/>
  <c r="G1256" i="27"/>
  <c r="K61" i="27" s="1"/>
  <c r="G502" i="27"/>
  <c r="V177" i="27" s="1"/>
  <c r="G332" i="27"/>
  <c r="G748" i="27"/>
  <c r="R72" i="27" s="1"/>
  <c r="G1333" i="27"/>
  <c r="G273" i="27"/>
  <c r="G83" i="27"/>
  <c r="G212" i="27"/>
  <c r="G724" i="27"/>
  <c r="V228" i="27" s="1"/>
  <c r="G559" i="27"/>
  <c r="G719" i="27"/>
  <c r="G733" i="27"/>
  <c r="G1062" i="27"/>
  <c r="G627" i="27"/>
  <c r="G1099" i="27"/>
  <c r="G250" i="27"/>
  <c r="G713" i="27"/>
  <c r="G1119" i="27"/>
  <c r="G115" i="27"/>
  <c r="G442" i="27"/>
  <c r="G1309" i="27"/>
  <c r="G59" i="27"/>
  <c r="G571" i="27"/>
  <c r="G508" i="27"/>
  <c r="G721" i="27"/>
  <c r="G514" i="27"/>
  <c r="G979" i="27"/>
  <c r="G988" i="27"/>
  <c r="G999" i="27"/>
  <c r="G1112" i="27"/>
  <c r="G1324" i="27"/>
  <c r="G1184" i="27"/>
  <c r="G494" i="27"/>
  <c r="G1198" i="27"/>
  <c r="G136" i="27"/>
  <c r="G138" i="27"/>
  <c r="G452" i="27"/>
  <c r="G376" i="27"/>
  <c r="G985" i="27"/>
  <c r="G650" i="27"/>
  <c r="G1051" i="27"/>
  <c r="V76" i="27" s="1"/>
  <c r="G1060" i="27"/>
  <c r="V85" i="27" s="1"/>
  <c r="G943" i="27"/>
  <c r="V192" i="27" s="1"/>
  <c r="G1056" i="27"/>
  <c r="V84" i="27" s="1"/>
  <c r="G1133" i="27"/>
  <c r="G1320" i="27"/>
  <c r="G630" i="27"/>
  <c r="G716" i="27"/>
  <c r="G1132" i="27"/>
  <c r="G1392" i="27"/>
  <c r="G401" i="27"/>
  <c r="G147" i="27"/>
  <c r="G276" i="27"/>
  <c r="V145" i="27" s="1"/>
  <c r="G111" i="27"/>
  <c r="G623" i="27"/>
  <c r="G1001" i="27"/>
  <c r="G666" i="27"/>
  <c r="K90" i="27" s="1"/>
  <c r="G884" i="27"/>
  <c r="G213" i="27"/>
  <c r="G1151" i="27"/>
  <c r="R101" i="27" s="1"/>
  <c r="G1153" i="27"/>
  <c r="G1122" i="27"/>
  <c r="G1035" i="27"/>
  <c r="V60" i="27" s="1"/>
  <c r="G118" i="27"/>
  <c r="G1382" i="27"/>
  <c r="G244" i="27"/>
  <c r="G1108" i="27"/>
  <c r="G307" i="27"/>
  <c r="V158" i="27" s="1"/>
  <c r="G969" i="27"/>
  <c r="V195" i="27" s="1"/>
  <c r="G1121" i="27"/>
  <c r="G499" i="27"/>
  <c r="V175" i="27" s="1"/>
  <c r="G634" i="27"/>
  <c r="G80" i="27"/>
  <c r="G123" i="27"/>
  <c r="G635" i="27"/>
  <c r="G572" i="27"/>
  <c r="K82" i="27" s="1"/>
  <c r="G785" i="27"/>
  <c r="G578" i="27"/>
  <c r="G1043" i="27"/>
  <c r="V78" i="27" s="1"/>
  <c r="G1052" i="27"/>
  <c r="V80" i="27" s="1"/>
  <c r="G1063" i="27"/>
  <c r="G970" i="27"/>
  <c r="V200" i="27" s="1"/>
  <c r="G1388" i="27"/>
  <c r="G1248" i="27"/>
  <c r="G622" i="27"/>
  <c r="G1454" i="27"/>
  <c r="G129" i="27"/>
  <c r="G202" i="27"/>
  <c r="G516" i="27"/>
  <c r="G991" i="27"/>
  <c r="G1247" i="27"/>
  <c r="G1446" i="27"/>
  <c r="G500" i="27"/>
  <c r="V176" i="27" s="1"/>
  <c r="G799" i="27"/>
  <c r="G563" i="27"/>
  <c r="G378" i="27"/>
  <c r="G1313" i="27"/>
  <c r="G180" i="27"/>
  <c r="G843" i="27"/>
  <c r="G64" i="27"/>
  <c r="G187" i="27"/>
  <c r="G124" i="27"/>
  <c r="G636" i="27"/>
  <c r="G977" i="27"/>
  <c r="V215" i="27" s="1"/>
  <c r="G642" i="27"/>
  <c r="G1107" i="27"/>
  <c r="G1116" i="27"/>
  <c r="G1127" i="27"/>
  <c r="G1034" i="27"/>
  <c r="V58" i="27" s="1"/>
  <c r="G1452" i="27"/>
  <c r="G1312" i="27"/>
  <c r="G750" i="27"/>
  <c r="G128" i="27"/>
  <c r="G193" i="27"/>
  <c r="G68" i="27"/>
  <c r="V55" i="27" s="1"/>
  <c r="G580" i="27"/>
  <c r="G504" i="27"/>
  <c r="G266" i="27"/>
  <c r="G842" i="27"/>
  <c r="G1179" i="27"/>
  <c r="G133" i="27"/>
  <c r="G1071" i="27"/>
  <c r="G978" i="27"/>
  <c r="G1261" i="27"/>
  <c r="V123" i="27" s="1"/>
  <c r="G1448" i="27"/>
  <c r="G1206" i="27"/>
  <c r="G679" i="27"/>
  <c r="G986" i="27"/>
  <c r="G88" i="27"/>
  <c r="G593" i="27"/>
  <c r="G275" i="27"/>
  <c r="G404" i="27"/>
  <c r="G239" i="27"/>
  <c r="G328" i="27"/>
  <c r="G282" i="27"/>
  <c r="G794" i="27"/>
  <c r="G1012" i="27"/>
  <c r="G341" i="27"/>
  <c r="G688" i="27"/>
  <c r="G1281" i="27"/>
  <c r="G1250" i="27"/>
  <c r="G186" i="27"/>
  <c r="V105" i="27" s="1"/>
  <c r="G1183" i="27"/>
  <c r="G1311" i="27"/>
  <c r="G241" i="27"/>
  <c r="G616" i="27"/>
  <c r="G1055" i="27"/>
  <c r="V77" i="27" s="1"/>
  <c r="G116" i="27"/>
  <c r="G570" i="27"/>
  <c r="G1441" i="27"/>
  <c r="G436" i="27"/>
  <c r="G1163" i="27"/>
  <c r="G121" i="27"/>
  <c r="G251" i="27"/>
  <c r="G188" i="27"/>
  <c r="G700" i="27"/>
  <c r="V235" i="27" s="1"/>
  <c r="G1041" i="27"/>
  <c r="V67" i="27" s="1"/>
  <c r="G706" i="27"/>
  <c r="G1171" i="27"/>
  <c r="G1180" i="27"/>
  <c r="G664" i="27"/>
  <c r="G1243" i="27"/>
  <c r="G1125" i="27"/>
  <c r="R73" i="27" s="1"/>
  <c r="G1376" i="27"/>
  <c r="G814" i="27"/>
  <c r="G57" i="27"/>
  <c r="G321" i="27"/>
  <c r="G132" i="27"/>
  <c r="G644" i="27"/>
  <c r="G568" i="27"/>
  <c r="V96" i="27" s="1"/>
  <c r="G330" i="27"/>
  <c r="G906" i="27"/>
  <c r="G740" i="27"/>
  <c r="G325" i="27"/>
  <c r="G1135" i="27"/>
  <c r="G1106" i="27"/>
  <c r="G1325" i="27"/>
  <c r="G1413" i="27"/>
  <c r="G1270" i="27"/>
  <c r="V241" i="27" s="1"/>
  <c r="G448" i="27"/>
  <c r="G1306" i="27"/>
  <c r="G152" i="27"/>
  <c r="G657" i="27"/>
  <c r="G531" i="27"/>
  <c r="G468" i="27"/>
  <c r="G303" i="27"/>
  <c r="V155" i="27" s="1"/>
  <c r="G456" i="27"/>
  <c r="G346" i="27"/>
  <c r="G858" i="27"/>
  <c r="G1076" i="27"/>
  <c r="G405" i="27"/>
  <c r="G816" i="27"/>
  <c r="G1345" i="27"/>
  <c r="G1427" i="27"/>
  <c r="G314" i="27"/>
  <c r="G296" i="27"/>
  <c r="G424" i="27"/>
  <c r="V166" i="27" s="1"/>
  <c r="G315" i="27"/>
  <c r="G432" i="27"/>
  <c r="G796" i="27"/>
  <c r="G1307" i="27"/>
  <c r="R94" i="27" s="1"/>
  <c r="G302" i="27"/>
  <c r="K84" i="27" s="1"/>
  <c r="G513" i="27"/>
  <c r="G440" i="27"/>
  <c r="G778" i="27"/>
  <c r="G1188" i="27"/>
  <c r="G1120" i="27"/>
  <c r="G1384" i="27"/>
  <c r="G423" i="27"/>
  <c r="R62" i="27" s="1"/>
  <c r="G446" i="27"/>
  <c r="G211" i="27"/>
  <c r="G175" i="27"/>
  <c r="V102" i="27" s="1"/>
  <c r="G937" i="27"/>
  <c r="G939" i="27"/>
  <c r="V188" i="27" s="1"/>
  <c r="G277" i="27"/>
  <c r="G1072" i="27"/>
  <c r="G1314" i="27"/>
  <c r="G86" i="27"/>
  <c r="G1336" i="27"/>
  <c r="G582" i="27"/>
  <c r="G396" i="27"/>
  <c r="G338" i="27"/>
  <c r="G77" i="27"/>
  <c r="G1434" i="27"/>
  <c r="G1328" i="27"/>
  <c r="G1342" i="27"/>
  <c r="G601" i="27"/>
  <c r="G475" i="27"/>
  <c r="G668" i="27"/>
  <c r="G503" i="27"/>
  <c r="G753" i="27"/>
  <c r="G674" i="27"/>
  <c r="G956" i="27"/>
  <c r="V115" i="27" s="1"/>
  <c r="G285" i="27"/>
  <c r="V148" i="27" s="1"/>
  <c r="G1159" i="27"/>
  <c r="G1225" i="27"/>
  <c r="G1258" i="27"/>
  <c r="G773" i="27"/>
  <c r="G1285" i="27"/>
  <c r="G1216" i="27"/>
  <c r="G526" i="27"/>
  <c r="V259" i="27" s="1"/>
  <c r="G1102" i="27"/>
  <c r="G268" i="27"/>
  <c r="G1123" i="27"/>
  <c r="G1404" i="27"/>
  <c r="G1470" i="27"/>
  <c r="G417" i="27"/>
  <c r="R60" i="27" s="1"/>
  <c r="G355" i="27"/>
  <c r="G255" i="27"/>
  <c r="G280" i="27"/>
  <c r="V146" i="27" s="1"/>
  <c r="G1017" i="27"/>
  <c r="G827" i="27"/>
  <c r="G836" i="27"/>
  <c r="G421" i="27"/>
  <c r="G975" i="27"/>
  <c r="G1105" i="27"/>
  <c r="G1138" i="27"/>
  <c r="G1411" i="27"/>
  <c r="G1165" i="27"/>
  <c r="G1316" i="27"/>
  <c r="R95" i="27" s="1"/>
  <c r="G506" i="27"/>
  <c r="V187" i="27" s="1"/>
  <c r="G779" i="27"/>
  <c r="G777" i="27"/>
  <c r="G379" i="27"/>
  <c r="G258" i="27"/>
  <c r="G860" i="27"/>
  <c r="G1371" i="27"/>
  <c r="G878" i="27"/>
  <c r="G641" i="27"/>
  <c r="G632" i="27"/>
  <c r="G1375" i="27"/>
  <c r="G715" i="27"/>
  <c r="V138" i="27" s="1"/>
  <c r="G971" i="27"/>
  <c r="V217" i="27" s="1"/>
  <c r="G927" i="27"/>
  <c r="G443" i="27"/>
  <c r="G322" i="27"/>
  <c r="G743" i="27"/>
  <c r="G1435" i="27"/>
  <c r="G942" i="27"/>
  <c r="V190" i="27" s="1"/>
  <c r="G196" i="27"/>
  <c r="G729" i="27"/>
  <c r="G859" i="27"/>
  <c r="G751" i="27"/>
  <c r="G1332" i="27"/>
  <c r="G310" i="27"/>
  <c r="V154" i="27" s="1"/>
  <c r="G786" i="27"/>
  <c r="G81" i="27"/>
  <c r="G84" i="27"/>
  <c r="G431" i="27"/>
  <c r="R59" i="27" s="1"/>
  <c r="G410" i="27"/>
  <c r="G820" i="27"/>
  <c r="G533" i="27"/>
  <c r="G1217" i="27"/>
  <c r="G1442" i="27"/>
  <c r="G1279" i="27"/>
  <c r="G1464" i="27"/>
  <c r="G1414" i="27"/>
  <c r="G103" i="27"/>
  <c r="G658" i="27"/>
  <c r="G461" i="27"/>
  <c r="G1468" i="27"/>
  <c r="G382" i="27"/>
  <c r="G96" i="27"/>
  <c r="G91" i="27"/>
  <c r="G603" i="27"/>
  <c r="G119" i="27"/>
  <c r="G1397" i="27"/>
  <c r="G1439" i="27"/>
  <c r="G1227" i="27"/>
  <c r="G656" i="27"/>
  <c r="G252" i="27"/>
  <c r="G386" i="27"/>
  <c r="G807" i="27"/>
  <c r="G1189" i="27"/>
  <c r="G1006" i="27"/>
  <c r="G260" i="27"/>
  <c r="G793" i="27"/>
  <c r="G923" i="27"/>
  <c r="G815" i="27"/>
  <c r="G1396" i="27"/>
  <c r="G438" i="27"/>
  <c r="G931" i="27"/>
  <c r="G145" i="27"/>
  <c r="V99" i="27" s="1"/>
  <c r="G148" i="27"/>
  <c r="G495" i="27"/>
  <c r="G474" i="27"/>
  <c r="G948" i="27"/>
  <c r="V197" i="27" s="1"/>
  <c r="G597" i="27"/>
  <c r="G1409" i="27"/>
  <c r="G765" i="27"/>
  <c r="G1343" i="27"/>
  <c r="G1429" i="27"/>
  <c r="G73" i="27"/>
  <c r="G295" i="27"/>
  <c r="G914" i="27"/>
  <c r="K85" i="27" s="1"/>
  <c r="G653" i="27"/>
  <c r="G821" i="27"/>
  <c r="G574" i="27"/>
  <c r="G89" i="27"/>
  <c r="G155" i="27"/>
  <c r="G667" i="27"/>
  <c r="G183" i="27"/>
  <c r="G695" i="27"/>
  <c r="G1009" i="27"/>
  <c r="G866" i="27"/>
  <c r="G1148" i="27"/>
  <c r="G477" i="27"/>
  <c r="G824" i="27"/>
  <c r="G1417" i="27"/>
  <c r="G1450" i="27"/>
  <c r="G965" i="27"/>
  <c r="V193" i="27" s="1"/>
  <c r="G158" i="27"/>
  <c r="G1408" i="27"/>
  <c r="G782" i="27"/>
  <c r="G1358" i="27"/>
  <c r="G615" i="27"/>
  <c r="G243" i="27"/>
  <c r="G294" i="27"/>
  <c r="G113" i="27"/>
  <c r="G1090" i="27"/>
  <c r="G912" i="27"/>
  <c r="G316" i="27"/>
  <c r="G723" i="27"/>
  <c r="G871" i="27"/>
  <c r="G1253" i="27"/>
  <c r="G249" i="27"/>
  <c r="G324" i="27"/>
  <c r="G1049" i="27"/>
  <c r="V69" i="27" s="1"/>
  <c r="G1115" i="27"/>
  <c r="G1007" i="27"/>
  <c r="G1197" i="27"/>
  <c r="G1142" i="27"/>
  <c r="G333" i="27"/>
  <c r="G465" i="27"/>
  <c r="G340" i="27"/>
  <c r="G264" i="27"/>
  <c r="G538" i="27"/>
  <c r="V255" i="27" s="1"/>
  <c r="G1140" i="27"/>
  <c r="G661" i="27"/>
  <c r="G1473" i="27"/>
  <c r="G829" i="27"/>
  <c r="G1407" i="27"/>
  <c r="G262" i="27"/>
  <c r="G585" i="27"/>
  <c r="G487" i="27"/>
  <c r="G867" i="27"/>
  <c r="G744" i="27"/>
  <c r="G949" i="27"/>
  <c r="V201" i="27" s="1"/>
  <c r="G638" i="27"/>
  <c r="G217" i="27"/>
  <c r="G219" i="27"/>
  <c r="G92" i="27"/>
  <c r="G247" i="27"/>
  <c r="G272" i="27"/>
  <c r="G290" i="27"/>
  <c r="G930" i="27"/>
  <c r="G1212" i="27"/>
  <c r="G541" i="27"/>
  <c r="G888" i="27"/>
  <c r="G938" i="27"/>
  <c r="G1275" i="27"/>
  <c r="G1029" i="27"/>
  <c r="G1287" i="27"/>
  <c r="V130" i="27" s="1"/>
  <c r="G1472" i="27"/>
  <c r="G846" i="27"/>
  <c r="G1422" i="27"/>
  <c r="G384" i="27"/>
  <c r="G951" i="27"/>
  <c r="V205" i="27" s="1"/>
  <c r="G1264" i="27"/>
  <c r="G97" i="27"/>
  <c r="G99" i="27"/>
  <c r="G611" i="27"/>
  <c r="G511" i="27"/>
  <c r="G600" i="27"/>
  <c r="G810" i="27"/>
  <c r="G1083" i="27"/>
  <c r="G165" i="27"/>
  <c r="G677" i="27"/>
  <c r="G1231" i="27"/>
  <c r="G1361" i="27"/>
  <c r="G1394" i="27"/>
  <c r="G845" i="27"/>
  <c r="G435" i="27"/>
  <c r="G497" i="27"/>
  <c r="V178" i="27" s="1"/>
  <c r="G433" i="27"/>
  <c r="G1363" i="27"/>
  <c r="G569" i="27"/>
  <c r="G380" i="27"/>
  <c r="G787" i="27"/>
  <c r="G728" i="27"/>
  <c r="G62" i="27"/>
  <c r="G633" i="27"/>
  <c r="G708" i="27"/>
  <c r="G394" i="27"/>
  <c r="G804" i="27"/>
  <c r="G672" i="27"/>
  <c r="G70" i="27"/>
  <c r="G144" i="27"/>
  <c r="K89" i="27" s="1"/>
  <c r="G308" i="27"/>
  <c r="G122" i="27"/>
  <c r="V100" i="27" s="1"/>
  <c r="G372" i="27"/>
  <c r="G305" i="27"/>
  <c r="G66" i="27"/>
  <c r="G1440" i="27"/>
  <c r="G795" i="27"/>
  <c r="G1192" i="27"/>
  <c r="G216" i="27"/>
  <c r="G367" i="27"/>
  <c r="G756" i="27"/>
  <c r="G1136" i="27"/>
  <c r="G214" i="27"/>
  <c r="G1350" i="27"/>
  <c r="G466" i="27"/>
  <c r="G1276" i="27"/>
  <c r="R76" i="27" s="1"/>
  <c r="G1406" i="27"/>
  <c r="V150" i="27" s="1"/>
  <c r="G539" i="27"/>
  <c r="G567" i="27"/>
  <c r="G418" i="27"/>
  <c r="R61" i="27" s="1"/>
  <c r="G1084" i="27"/>
  <c r="G775" i="27"/>
  <c r="G1002" i="27"/>
  <c r="G837" i="27"/>
  <c r="G1415" i="27"/>
  <c r="K96" i="27" s="1"/>
  <c r="G718" i="27"/>
  <c r="G146" i="27"/>
  <c r="V142" i="27" s="1"/>
  <c r="G525" i="27"/>
  <c r="V258" i="27" s="1"/>
  <c r="G318" i="27"/>
  <c r="G545" i="27"/>
  <c r="G547" i="27"/>
  <c r="G639" i="27"/>
  <c r="G1081" i="27"/>
  <c r="G1019" i="27"/>
  <c r="G293" i="27"/>
  <c r="G1039" i="27"/>
  <c r="V79" i="27" s="1"/>
  <c r="G1297" i="27"/>
  <c r="G1283" i="27"/>
  <c r="G1357" i="27"/>
  <c r="G1352" i="27"/>
  <c r="G662" i="27"/>
  <c r="G1238" i="27"/>
  <c r="G204" i="27"/>
  <c r="G801" i="27"/>
  <c r="G876" i="27"/>
  <c r="G680" i="27"/>
  <c r="G297" i="27"/>
  <c r="G178" i="27"/>
  <c r="R68" i="27" s="1"/>
  <c r="G491" i="27"/>
  <c r="K76" i="27" s="1"/>
  <c r="G364" i="27"/>
  <c r="G199" i="27"/>
  <c r="G711" i="27"/>
  <c r="G1025" i="27"/>
  <c r="K87" i="27" s="1"/>
  <c r="G818" i="27"/>
  <c r="G1091" i="27"/>
  <c r="G365" i="27"/>
  <c r="G919" i="27"/>
  <c r="G840" i="27"/>
  <c r="G1146" i="27"/>
  <c r="G1419" i="27"/>
  <c r="G917" i="27"/>
  <c r="G110" i="27"/>
  <c r="G350" i="27"/>
  <c r="G926" i="27"/>
  <c r="G1244" i="27"/>
  <c r="G174" i="27"/>
  <c r="G990" i="27"/>
  <c r="G107" i="27"/>
  <c r="G707" i="27"/>
  <c r="V225" i="27" s="1"/>
  <c r="G1047" i="27"/>
  <c r="V74" i="27" s="1"/>
  <c r="G1274" i="27"/>
  <c r="V245" i="27" s="1"/>
  <c r="G1303" i="27"/>
  <c r="K65" i="27" s="1"/>
  <c r="G1013" i="27"/>
  <c r="G518" i="27"/>
  <c r="G411" i="27"/>
  <c r="G130" i="27"/>
  <c r="G1405" i="27"/>
  <c r="G868" i="27"/>
  <c r="G246" i="27"/>
  <c r="G90" i="27"/>
  <c r="G584" i="27"/>
  <c r="G1204" i="27"/>
  <c r="G994" i="27"/>
  <c r="G1471" i="27"/>
  <c r="G210" i="27"/>
  <c r="G1059" i="27"/>
  <c r="G1141" i="27"/>
  <c r="G345" i="27"/>
  <c r="R99" i="27" s="1"/>
  <c r="G156" i="27"/>
  <c r="G631" i="27"/>
  <c r="G610" i="27"/>
  <c r="G93" i="27"/>
  <c r="G1223" i="27"/>
  <c r="G1130" i="27"/>
  <c r="G901" i="27"/>
  <c r="G1152" i="27"/>
  <c r="G910" i="27"/>
  <c r="G652" i="27"/>
  <c r="G1000" i="27"/>
  <c r="G510" i="27"/>
  <c r="G609" i="27"/>
  <c r="G63" i="27"/>
  <c r="G703" i="27"/>
  <c r="G682" i="27"/>
  <c r="G1147" i="27"/>
  <c r="G357" i="27"/>
  <c r="G1103" i="27"/>
  <c r="G1425" i="27"/>
  <c r="G1347" i="27"/>
  <c r="G102" i="27"/>
  <c r="G1416" i="27"/>
  <c r="G726" i="27"/>
  <c r="V234" i="27" s="1"/>
  <c r="G1302" i="27"/>
  <c r="G460" i="27"/>
  <c r="G993" i="27"/>
  <c r="G1004" i="27"/>
  <c r="G1064" i="27"/>
  <c r="G361" i="27"/>
  <c r="G242" i="27"/>
  <c r="G555" i="27"/>
  <c r="G428" i="27"/>
  <c r="G263" i="27"/>
  <c r="G288" i="27"/>
  <c r="V144" i="27" s="1"/>
  <c r="G306" i="27"/>
  <c r="G882" i="27"/>
  <c r="G1155" i="27"/>
  <c r="G429" i="27"/>
  <c r="V168" i="27" s="1"/>
  <c r="G983" i="27"/>
  <c r="G968" i="27"/>
  <c r="V189" i="27" s="1"/>
  <c r="G1210" i="27"/>
  <c r="G981" i="27"/>
  <c r="G414" i="27"/>
  <c r="R55" i="27" s="1"/>
  <c r="G492" i="27"/>
  <c r="R89" i="27" s="1"/>
  <c r="G352" i="27"/>
  <c r="G1219" i="27"/>
  <c r="G1113" i="27"/>
  <c r="G1045" i="27"/>
  <c r="V82" i="27" s="1"/>
  <c r="G478" i="27"/>
  <c r="G522" i="27"/>
  <c r="V253" i="27" s="1"/>
  <c r="G922" i="27"/>
  <c r="G1242" i="27"/>
  <c r="V133" i="27" s="1"/>
  <c r="G354" i="27"/>
  <c r="G727" i="27"/>
  <c r="V140" i="27" s="1"/>
  <c r="G60" i="27"/>
  <c r="G932" i="27"/>
  <c r="G329" i="27"/>
  <c r="G154" i="27"/>
  <c r="G648" i="27"/>
  <c r="G85" i="27"/>
  <c r="G1058" i="27"/>
  <c r="V72" i="27" s="1"/>
  <c r="G1208" i="27"/>
  <c r="G76" i="27"/>
  <c r="G812" i="27"/>
  <c r="G1205" i="27"/>
  <c r="G409" i="27"/>
  <c r="G220" i="27"/>
  <c r="G336" i="27"/>
  <c r="G738" i="27"/>
  <c r="G157" i="27"/>
  <c r="G696" i="27"/>
  <c r="V231" i="27" s="1"/>
  <c r="G1194" i="27"/>
  <c r="G1093" i="27"/>
  <c r="G1280" i="27"/>
  <c r="G974" i="27"/>
  <c r="G231" i="27"/>
  <c r="G1114" i="27"/>
  <c r="G160" i="27"/>
  <c r="G673" i="27"/>
  <c r="G127" i="27"/>
  <c r="G344" i="27"/>
  <c r="V89" i="27" s="1"/>
  <c r="G746" i="27"/>
  <c r="G1211" i="27"/>
  <c r="G485" i="27"/>
  <c r="G1167" i="27"/>
  <c r="G1010" i="27"/>
  <c r="G55" i="27"/>
  <c r="G166" i="27"/>
  <c r="G1445" i="27"/>
  <c r="G790" i="27"/>
  <c r="G1366" i="27"/>
  <c r="G588" i="27"/>
  <c r="G274" i="27"/>
  <c r="G1196" i="27"/>
  <c r="G1178" i="27"/>
  <c r="G425" i="27"/>
  <c r="G619" i="27"/>
  <c r="G327" i="27"/>
  <c r="G370" i="27"/>
  <c r="G493" i="27"/>
  <c r="G1308" i="27"/>
  <c r="G1054" i="27"/>
  <c r="V81" i="27" s="1"/>
  <c r="G628" i="27"/>
  <c r="G1021" i="27"/>
  <c r="G368" i="27"/>
  <c r="G449" i="27"/>
  <c r="G389" i="27"/>
  <c r="G82" i="27"/>
  <c r="G218" i="27"/>
  <c r="G745" i="27"/>
  <c r="G149" i="27"/>
  <c r="V97" i="27" s="1"/>
  <c r="G1186" i="27"/>
  <c r="G1272" i="27"/>
  <c r="V247" i="27" s="1"/>
  <c r="G140" i="27"/>
  <c r="V56" i="27" s="1"/>
  <c r="G1068" i="27"/>
  <c r="G1200" i="27"/>
  <c r="G537" i="27"/>
  <c r="G604" i="27"/>
  <c r="G400" i="27"/>
  <c r="G802" i="27"/>
  <c r="G221" i="27"/>
  <c r="G952" i="27"/>
  <c r="V202" i="27" s="1"/>
  <c r="G1322" i="27"/>
  <c r="G1157" i="27"/>
  <c r="G1344" i="27"/>
  <c r="G1038" i="27"/>
  <c r="V64" i="27" s="1"/>
  <c r="G640" i="27"/>
  <c r="G1370" i="27"/>
  <c r="G104" i="27"/>
  <c r="G163" i="27"/>
  <c r="V104" i="27" s="1"/>
  <c r="G191" i="27"/>
  <c r="G472" i="27"/>
  <c r="G874" i="27"/>
  <c r="G772" i="27"/>
  <c r="G549" i="27"/>
  <c r="V95" i="27" s="1"/>
  <c r="G832" i="27"/>
  <c r="G1074" i="27"/>
  <c r="G717" i="27"/>
  <c r="G1295" i="27"/>
  <c r="G278" i="27"/>
  <c r="V143" i="27" s="1"/>
  <c r="G854" i="27"/>
  <c r="G1430" i="27"/>
  <c r="G167" i="27"/>
  <c r="G530" i="27"/>
  <c r="G205" i="27"/>
  <c r="V107" i="27" s="1"/>
  <c r="G112" i="27"/>
  <c r="G489" i="27"/>
  <c r="G171" i="27"/>
  <c r="G683" i="27"/>
  <c r="G556" i="27"/>
  <c r="G391" i="27"/>
  <c r="G416" i="27"/>
  <c r="R58" i="27" s="1"/>
  <c r="G434" i="27"/>
  <c r="G771" i="27"/>
  <c r="G1100" i="27"/>
  <c r="G557" i="27"/>
  <c r="G1111" i="27"/>
  <c r="G1177" i="27"/>
  <c r="G1338" i="27"/>
  <c r="G1372" i="27"/>
  <c r="G1109" i="27"/>
  <c r="G1367" i="27"/>
  <c r="G606" i="27"/>
  <c r="G1246" i="27"/>
  <c r="G920" i="27"/>
  <c r="G660" i="27"/>
  <c r="G929" i="27"/>
  <c r="G439" i="27"/>
  <c r="G848" i="27"/>
  <c r="G851" i="27"/>
  <c r="G223" i="27"/>
  <c r="G800" i="27"/>
  <c r="G402" i="27"/>
  <c r="R100" i="27" s="1"/>
  <c r="G659" i="27"/>
  <c r="G1065" i="27"/>
  <c r="G469" i="27"/>
  <c r="G1378" i="27"/>
  <c r="G1400" i="27"/>
  <c r="G524" i="27"/>
  <c r="V257" i="27" s="1"/>
  <c r="G269" i="27"/>
  <c r="G254" i="27"/>
  <c r="G665" i="27"/>
  <c r="G732" i="27"/>
  <c r="G689" i="27"/>
  <c r="G764" i="27"/>
  <c r="G349" i="27"/>
  <c r="G1144" i="27"/>
  <c r="R74" i="27" s="1"/>
  <c r="G1386" i="27"/>
  <c r="G1221" i="27"/>
  <c r="G334" i="27"/>
  <c r="G1230" i="27"/>
  <c r="G594" i="27"/>
  <c r="G885" i="27"/>
  <c r="G232" i="27"/>
  <c r="G227" i="27"/>
  <c r="G319" i="27"/>
  <c r="G536" i="27"/>
  <c r="V256" i="27" s="1"/>
  <c r="G699" i="27"/>
  <c r="G900" i="27"/>
  <c r="G613" i="27"/>
  <c r="G896" i="27"/>
  <c r="G1202" i="27"/>
  <c r="G781" i="27"/>
  <c r="G1359" i="27"/>
  <c r="G406" i="27"/>
  <c r="G918" i="27"/>
  <c r="G208" i="27"/>
  <c r="G359" i="27"/>
  <c r="G722" i="27"/>
  <c r="G397" i="27"/>
  <c r="G176" i="27"/>
  <c r="G553" i="27"/>
  <c r="G235" i="27"/>
  <c r="G108" i="27"/>
  <c r="G620" i="27"/>
  <c r="G455" i="27"/>
  <c r="G480" i="27"/>
  <c r="V162" i="27" s="1"/>
  <c r="G498" i="27"/>
  <c r="V174" i="27" s="1"/>
  <c r="G835" i="27"/>
  <c r="G109" i="27"/>
  <c r="G621" i="27"/>
  <c r="G1175" i="27"/>
  <c r="G1241" i="27"/>
  <c r="G1402" i="27"/>
  <c r="G1436" i="27"/>
  <c r="G1173" i="27"/>
  <c r="V181" i="27" s="1"/>
  <c r="G1431" i="27"/>
  <c r="G670" i="27"/>
  <c r="G1310" i="27"/>
  <c r="G1466" i="27"/>
  <c r="G1237" i="27"/>
  <c r="G734" i="27"/>
  <c r="V221" i="27" s="1"/>
  <c r="G798" i="27"/>
  <c r="G198" i="27"/>
  <c r="G944" i="27"/>
  <c r="V206" i="27" s="1"/>
  <c r="G1278" i="27"/>
  <c r="V246" i="27" s="1"/>
  <c r="G1020" i="27"/>
  <c r="G179" i="27"/>
  <c r="G1235" i="27"/>
  <c r="G287" i="27"/>
  <c r="G864" i="27"/>
  <c r="G1340" i="27"/>
  <c r="G532" i="27"/>
  <c r="G602" i="27"/>
  <c r="G1215" i="27"/>
  <c r="G893" i="27"/>
  <c r="G390" i="27"/>
  <c r="G256" i="27"/>
  <c r="R69" i="27" s="1"/>
  <c r="G1128" i="27"/>
  <c r="G1150" i="27"/>
  <c r="G283" i="27"/>
  <c r="G311" i="27"/>
  <c r="V157" i="27" s="1"/>
  <c r="G817" i="27"/>
  <c r="G828" i="27"/>
  <c r="G413" i="27"/>
  <c r="V171" i="27" s="1"/>
  <c r="G1161" i="27"/>
  <c r="G1339" i="27"/>
  <c r="G1349" i="27"/>
  <c r="G398" i="27"/>
  <c r="G1294" i="27"/>
  <c r="G739" i="27"/>
  <c r="G1077" i="27"/>
  <c r="G225" i="27"/>
  <c r="G291" i="27"/>
  <c r="G383" i="27"/>
  <c r="G697" i="27"/>
  <c r="G763" i="27"/>
  <c r="G964" i="27"/>
  <c r="V203" i="27" s="1"/>
  <c r="G783" i="27"/>
  <c r="G1088" i="27"/>
  <c r="G1266" i="27"/>
  <c r="V132" i="27" s="1"/>
  <c r="G909" i="27"/>
  <c r="G1423" i="27"/>
  <c r="G470" i="27"/>
  <c r="G982" i="27"/>
  <c r="V220" i="27" s="1"/>
  <c r="G265" i="27"/>
  <c r="G551" i="27"/>
  <c r="G850" i="27"/>
  <c r="G589" i="27"/>
  <c r="G240" i="27"/>
  <c r="G617" i="27"/>
  <c r="G299" i="27"/>
  <c r="V159" i="27" s="1"/>
  <c r="G172" i="27"/>
  <c r="G684" i="27"/>
  <c r="G519" i="27"/>
  <c r="G608" i="27"/>
  <c r="G562" i="27"/>
  <c r="G899" i="27"/>
  <c r="G173" i="27"/>
  <c r="G685" i="27"/>
  <c r="G1239" i="27"/>
  <c r="G1305" i="27"/>
  <c r="G725" i="27"/>
  <c r="G1389" i="27"/>
  <c r="G564" i="27"/>
  <c r="G856" i="27"/>
  <c r="G458" i="27"/>
  <c r="G1268" i="27"/>
  <c r="V242" i="27" s="1"/>
  <c r="G757" i="27"/>
  <c r="G596" i="27"/>
  <c r="G730" i="27"/>
  <c r="V139" i="27" s="1"/>
  <c r="G880" i="27"/>
  <c r="G957" i="27"/>
  <c r="V111" i="27" s="1"/>
  <c r="G454" i="27"/>
  <c r="G737" i="27"/>
  <c r="G1050" i="27"/>
  <c r="V68" i="27" s="1"/>
  <c r="G1214" i="27"/>
  <c r="G347" i="27"/>
  <c r="G375" i="27"/>
  <c r="G945" i="27"/>
  <c r="V198" i="27" s="1"/>
  <c r="G892" i="27"/>
  <c r="G605" i="27"/>
  <c r="G1289" i="27"/>
  <c r="G1403" i="27"/>
  <c r="G94" i="27"/>
  <c r="G462" i="27"/>
  <c r="G137" i="27"/>
  <c r="G940" i="27"/>
  <c r="V191" i="27" s="1"/>
  <c r="G142" i="27"/>
  <c r="G289" i="27"/>
  <c r="G419" i="27"/>
  <c r="G447" i="27"/>
  <c r="G761" i="27"/>
  <c r="G891" i="27"/>
  <c r="G101" i="27"/>
  <c r="G847" i="27"/>
  <c r="G1169" i="27"/>
  <c r="G1330" i="27"/>
  <c r="G973" i="27"/>
  <c r="G1224" i="27"/>
  <c r="G534" i="27"/>
  <c r="G1046" i="27"/>
  <c r="V83" i="27" s="1"/>
  <c r="G457" i="27"/>
  <c r="G320" i="27"/>
  <c r="G803" i="27"/>
  <c r="G823" i="27"/>
  <c r="G105" i="27"/>
  <c r="V135" i="27" s="1"/>
  <c r="G681" i="27"/>
  <c r="G363" i="27"/>
  <c r="G236" i="27"/>
  <c r="G71" i="27"/>
  <c r="G583" i="27"/>
  <c r="G769" i="27"/>
  <c r="G626" i="27"/>
  <c r="G963" i="27"/>
  <c r="V118" i="27" s="1"/>
  <c r="G237" i="27"/>
  <c r="G791" i="27"/>
  <c r="G712" i="27"/>
  <c r="G1369" i="27"/>
  <c r="G1291" i="27"/>
  <c r="K64" i="27" s="1"/>
  <c r="G789" i="27"/>
  <c r="G1301" i="27"/>
  <c r="V121" i="27" s="1"/>
  <c r="G1453" i="27"/>
  <c r="G590" i="27"/>
  <c r="G955" i="27"/>
  <c r="V199" i="27" s="1"/>
  <c r="G1110" i="27"/>
  <c r="G300" i="27"/>
  <c r="V153" i="27" s="1"/>
  <c r="G776" i="27"/>
  <c r="G521" i="27"/>
  <c r="V254" i="27" s="1"/>
  <c r="G135" i="27"/>
  <c r="G141" i="27"/>
  <c r="G911" i="27"/>
  <c r="G576" i="27"/>
  <c r="G647" i="27"/>
  <c r="G1355" i="27"/>
  <c r="G1351" i="27"/>
  <c r="G1456" i="27"/>
  <c r="G1233" i="27"/>
  <c r="G995" i="27"/>
  <c r="G961" i="27"/>
  <c r="V112" i="27" s="1"/>
  <c r="G853" i="27"/>
  <c r="G1458" i="27"/>
  <c r="G1015" i="27"/>
  <c r="G1365" i="27"/>
  <c r="G483" i="27"/>
  <c r="G1037" i="27"/>
  <c r="V63" i="27" s="1"/>
  <c r="G286" i="27"/>
  <c r="G598" i="27"/>
  <c r="G669" i="27"/>
  <c r="G353" i="27"/>
  <c r="G754" i="27"/>
  <c r="G233" i="27"/>
  <c r="G855" i="27"/>
  <c r="G1353" i="27"/>
  <c r="G1027" i="27"/>
  <c r="G427" i="27"/>
  <c r="G229" i="27"/>
  <c r="G1433" i="27"/>
  <c r="G1467" i="27"/>
  <c r="G575" i="27"/>
  <c r="G1288" i="27"/>
  <c r="V128" i="27" s="1"/>
  <c r="G114" i="27"/>
  <c r="V98" i="27" s="1"/>
  <c r="G301" i="27"/>
  <c r="G862" i="27"/>
  <c r="G953" i="27"/>
  <c r="V211" i="27" s="1"/>
  <c r="G649" i="27"/>
  <c r="G1190" i="27"/>
  <c r="G1166" i="27"/>
  <c r="G1057" i="27"/>
  <c r="V73" i="27" s="1"/>
  <c r="G1098" i="27"/>
  <c r="G808" i="27"/>
  <c r="G1465" i="27"/>
  <c r="G270" i="27"/>
  <c r="G1104" i="27"/>
  <c r="G1143" i="27"/>
  <c r="G839" i="27"/>
  <c r="G838" i="27"/>
  <c r="G941" i="27"/>
  <c r="V204" i="27" s="1"/>
  <c r="G980" i="27"/>
  <c r="G192" i="27"/>
  <c r="G671" i="27"/>
  <c r="G709" i="27"/>
  <c r="V227" i="27" s="1"/>
  <c r="G595" i="27"/>
  <c r="G1398" i="27"/>
  <c r="G1164" i="27"/>
  <c r="R64" i="27" s="1"/>
  <c r="G1323" i="27"/>
  <c r="G56" i="27"/>
  <c r="G441" i="27"/>
  <c r="G760" i="27"/>
  <c r="G1168" i="27"/>
  <c r="G905" i="27"/>
  <c r="G312" i="27"/>
  <c r="G377" i="27"/>
  <c r="G1118" i="27"/>
  <c r="G1282" i="27"/>
  <c r="G1321" i="27"/>
  <c r="G403" i="27"/>
  <c r="K92" i="27" s="1"/>
  <c r="G161" i="27"/>
  <c r="G544" i="27"/>
  <c r="G766" i="27"/>
  <c r="G869" i="27"/>
  <c r="G972" i="27"/>
  <c r="G65" i="27"/>
  <c r="G512" i="27"/>
  <c r="G686" i="27"/>
  <c r="G407" i="27"/>
  <c r="G573" i="27"/>
  <c r="G61" i="27"/>
  <c r="G228" i="27"/>
  <c r="G331" i="27"/>
  <c r="K95" i="27" s="1"/>
  <c r="G426" i="27"/>
  <c r="V167" i="27" s="1"/>
  <c r="G1447" i="27"/>
  <c r="G78" i="27"/>
  <c r="G886" i="27"/>
  <c r="G861" i="27"/>
  <c r="G385" i="27"/>
  <c r="R90" i="27" s="1"/>
  <c r="G946" i="27"/>
  <c r="V194" i="27" s="1"/>
  <c r="G335" i="27"/>
  <c r="G501" i="27"/>
  <c r="V179" i="27" s="1"/>
  <c r="G476" i="27"/>
  <c r="G387" i="27"/>
  <c r="G226" i="27"/>
  <c r="G1254" i="27"/>
  <c r="G806" i="27"/>
  <c r="G1374" i="27"/>
  <c r="G230" i="27"/>
  <c r="G1236" i="27"/>
  <c r="G1032" i="27"/>
  <c r="V59" i="27" s="1"/>
  <c r="G1172" i="27"/>
  <c r="G1401" i="27"/>
  <c r="V149" i="27" s="1"/>
  <c r="G1317" i="27"/>
  <c r="G913" i="27"/>
  <c r="G1040" i="27"/>
  <c r="V75" i="27" s="1"/>
  <c r="G566" i="27"/>
  <c r="G774" i="27"/>
  <c r="R70" i="27" s="1"/>
  <c r="G877" i="27"/>
  <c r="G916" i="27"/>
  <c r="G1026" i="27"/>
  <c r="G607" i="27"/>
  <c r="G645" i="27"/>
  <c r="G1326" i="27"/>
  <c r="G1461" i="27"/>
  <c r="G1085" i="27"/>
  <c r="G1259" i="27"/>
  <c r="V127" i="27" s="1"/>
  <c r="G1418" i="27"/>
  <c r="G1457" i="27"/>
  <c r="G184" i="27"/>
  <c r="G1092" i="27"/>
  <c r="G873" i="27"/>
  <c r="G1412" i="27"/>
  <c r="G1293" i="27"/>
  <c r="K62" i="27" s="1"/>
  <c r="G960" i="27"/>
  <c r="V117" i="27" s="1"/>
  <c r="G1218" i="27"/>
  <c r="G1257" i="27"/>
  <c r="V124" i="27" s="1"/>
  <c r="G339" i="27"/>
  <c r="G1087" i="27"/>
  <c r="G374" i="27"/>
  <c r="G690" i="27"/>
  <c r="V223" i="27" s="1"/>
  <c r="G805" i="27"/>
  <c r="G908" i="27"/>
  <c r="G1075" i="27"/>
  <c r="G342" i="27"/>
  <c r="R91" i="27" s="1"/>
  <c r="G529" i="27"/>
  <c r="G343" i="27"/>
  <c r="V88" i="27" s="1"/>
  <c r="G509" i="27"/>
  <c r="G676" i="27"/>
  <c r="G164" i="27"/>
  <c r="G267" i="27"/>
  <c r="G362" i="27"/>
  <c r="G1383" i="27"/>
  <c r="G1079" i="27"/>
  <c r="G822" i="27"/>
  <c r="G797" i="27"/>
  <c r="G1131" i="27"/>
  <c r="G337" i="27"/>
  <c r="V152" i="27" s="1"/>
  <c r="G271" i="27"/>
  <c r="G437" i="27"/>
  <c r="G412" i="27"/>
  <c r="R56" i="27" s="1"/>
  <c r="G323" i="27"/>
  <c r="G162" i="27"/>
  <c r="G1299" i="27"/>
  <c r="G742" i="27"/>
  <c r="G1269" i="27"/>
  <c r="V239" i="27" s="1"/>
  <c r="G1364" i="27"/>
  <c r="G1459" i="27"/>
  <c r="G1203" i="27"/>
  <c r="G1381" i="27"/>
  <c r="G1337" i="27"/>
  <c r="G904" i="27"/>
  <c r="G592" i="27"/>
  <c r="G784" i="27"/>
  <c r="G393" i="27"/>
  <c r="G702" i="27"/>
  <c r="V232" i="27" s="1"/>
  <c r="G813" i="27"/>
  <c r="G852" i="27"/>
  <c r="G962" i="27"/>
  <c r="V113" i="27" s="1"/>
  <c r="G543" i="27"/>
  <c r="G581" i="27"/>
  <c r="G705" i="27"/>
  <c r="V86" i="27" s="1"/>
  <c r="G1245" i="27"/>
  <c r="G865" i="27"/>
  <c r="G1195" i="27"/>
  <c r="G1354" i="27"/>
  <c r="R82" i="27" s="1"/>
  <c r="G1393" i="27"/>
  <c r="G1277" i="27"/>
  <c r="V248" i="27" s="1"/>
  <c r="G881" i="27"/>
  <c r="G1158" i="27"/>
  <c r="G1348" i="27"/>
  <c r="G872" i="27"/>
  <c r="G694" i="27"/>
  <c r="G1154" i="27"/>
  <c r="G1193" i="27"/>
  <c r="G1327" i="27"/>
  <c r="G1023" i="27"/>
  <c r="G201" i="27"/>
  <c r="V106" i="27" s="1"/>
  <c r="G542" i="27"/>
  <c r="G741" i="27"/>
  <c r="G844" i="27"/>
  <c r="G1011" i="27"/>
  <c r="G169" i="27"/>
  <c r="G360" i="27"/>
  <c r="G279" i="27"/>
  <c r="V147" i="27" s="1"/>
  <c r="G445" i="27"/>
  <c r="G612" i="27"/>
  <c r="G100" i="27"/>
  <c r="G203" i="27"/>
  <c r="K79" i="27" s="1"/>
  <c r="G298" i="27"/>
  <c r="G1319" i="27"/>
  <c r="K94" i="27" s="1"/>
  <c r="G887" i="27"/>
  <c r="G758" i="27"/>
  <c r="G731" i="27"/>
  <c r="V236" i="27" s="1"/>
  <c r="G1067" i="27"/>
  <c r="G168" i="27"/>
  <c r="G207" i="27"/>
  <c r="G373" i="27"/>
  <c r="G348" i="27"/>
  <c r="K83" i="27" s="1"/>
  <c r="G259" i="27"/>
  <c r="G98" i="27"/>
  <c r="G1097" i="27"/>
  <c r="G678" i="27"/>
  <c r="V233" i="27" s="1"/>
  <c r="G1300" i="27"/>
  <c r="G897" i="27"/>
  <c r="G768" i="27"/>
  <c r="G206" i="27"/>
  <c r="G1331" i="27"/>
  <c r="G1273" i="27"/>
  <c r="V244" i="27" s="1"/>
  <c r="G1432" i="27"/>
  <c r="G1463" i="27"/>
  <c r="G248" i="27"/>
  <c r="G224" i="27"/>
  <c r="G561" i="27"/>
  <c r="G749" i="27"/>
  <c r="G788" i="27"/>
  <c r="G898" i="27"/>
  <c r="G479" i="27"/>
  <c r="V161" i="27" s="1"/>
  <c r="G517" i="27"/>
  <c r="G1101" i="27"/>
  <c r="G654" i="27"/>
  <c r="G464" i="27"/>
  <c r="G1129" i="27"/>
  <c r="G1290" i="27"/>
  <c r="G1329" i="27"/>
  <c r="G704" i="27"/>
  <c r="G505" i="27"/>
  <c r="G1469" i="27"/>
  <c r="G1284" i="27"/>
  <c r="V131" i="27" s="1"/>
  <c r="G1443" i="27"/>
  <c r="G1437" i="27"/>
  <c r="G1066" i="27"/>
  <c r="G1126" i="27"/>
  <c r="G1263" i="27"/>
  <c r="G959" i="27"/>
  <c r="V116" i="27" s="1"/>
  <c r="G1086" i="27"/>
  <c r="G369" i="27"/>
  <c r="V87" i="27" s="1"/>
  <c r="G646" i="27"/>
  <c r="G780" i="27"/>
  <c r="G947" i="27"/>
  <c r="V213" i="27" s="1"/>
  <c r="G1018" i="27"/>
  <c r="G190" i="27"/>
  <c r="G215" i="27"/>
  <c r="G381" i="27"/>
  <c r="G548" i="27"/>
  <c r="V93" i="27" s="1"/>
  <c r="G651" i="27"/>
  <c r="G139" i="27"/>
  <c r="R93" i="27" s="1"/>
  <c r="G234" i="27"/>
  <c r="G1255" i="27"/>
  <c r="G759" i="27"/>
  <c r="G520" i="27"/>
  <c r="G624" i="27"/>
  <c r="G1003" i="27"/>
  <c r="G655" i="27"/>
  <c r="G143" i="27"/>
  <c r="G309" i="27"/>
  <c r="V156" i="27" s="1"/>
  <c r="G284" i="27"/>
  <c r="G195" i="27"/>
  <c r="G486" i="27"/>
  <c r="G1373" i="27"/>
  <c r="G1444" i="27"/>
  <c r="G550" i="27"/>
  <c r="G1395" i="27"/>
  <c r="G1234" i="27"/>
  <c r="G1362" i="27"/>
  <c r="G1024" i="27"/>
  <c r="G1209" i="27"/>
  <c r="G1368" i="27"/>
  <c r="G1399" i="27"/>
  <c r="V151" i="27" s="1"/>
  <c r="G1095" i="27"/>
  <c r="G1094" i="27"/>
  <c r="G392" i="27"/>
  <c r="G496" i="27"/>
  <c r="V173" i="27" s="1"/>
  <c r="G720" i="27"/>
  <c r="V137" i="27" s="1"/>
  <c r="G834" i="27"/>
  <c r="G415" i="27"/>
  <c r="R57" i="27" s="1"/>
  <c r="G453" i="27"/>
  <c r="G1089" i="27"/>
  <c r="G1420" i="27"/>
  <c r="G1341" i="27"/>
  <c r="G992" i="27"/>
  <c r="G1226" i="27"/>
  <c r="G1265" i="27"/>
  <c r="G1424" i="27"/>
  <c r="G1455" i="27"/>
  <c r="G313" i="27"/>
  <c r="G1220" i="27"/>
  <c r="G1379" i="27"/>
  <c r="G1149" i="27"/>
  <c r="R102" i="27" s="1"/>
  <c r="G825" i="27"/>
  <c r="G984" i="27"/>
  <c r="G1199" i="27"/>
  <c r="G895" i="27"/>
  <c r="G1022" i="27"/>
  <c r="G200" i="27"/>
  <c r="G473" i="27"/>
  <c r="G710" i="27"/>
  <c r="V226" i="27" s="1"/>
  <c r="G883" i="27"/>
  <c r="G954" i="27"/>
  <c r="V208" i="27" s="1"/>
  <c r="G663" i="27"/>
  <c r="G151" i="27"/>
  <c r="G317" i="27"/>
  <c r="G484" i="27"/>
  <c r="G587" i="27"/>
  <c r="G75" i="27"/>
  <c r="G170" i="27"/>
  <c r="K91" i="27" s="1"/>
  <c r="G1191" i="27"/>
  <c r="G182" i="27"/>
  <c r="G177" i="27"/>
  <c r="G281" i="27"/>
  <c r="G875" i="27"/>
  <c r="G591" i="27"/>
  <c r="G79" i="27"/>
  <c r="G245" i="27"/>
  <c r="G643" i="27"/>
  <c r="G131" i="27"/>
  <c r="G1377" i="27"/>
  <c r="G185" i="27"/>
  <c r="G1252" i="27"/>
  <c r="G1267" i="27"/>
  <c r="V240" i="27" s="1"/>
  <c r="G1139" i="27"/>
  <c r="G1174" i="27"/>
  <c r="G1170" i="27"/>
  <c r="G481" i="27"/>
  <c r="V165" i="27" s="1"/>
  <c r="G1145" i="27"/>
  <c r="G1304" i="27"/>
  <c r="G1335" i="27"/>
  <c r="G1031" i="27"/>
  <c r="V57" i="27" s="1"/>
  <c r="G1030" i="27"/>
  <c r="G222" i="27"/>
  <c r="G326" i="27"/>
  <c r="G430" i="27"/>
  <c r="G770" i="27"/>
  <c r="G351" i="27"/>
  <c r="G261" i="27"/>
  <c r="G1222" i="27"/>
  <c r="G1356" i="27"/>
  <c r="G936" i="27"/>
  <c r="G736" i="27"/>
  <c r="G1162" i="27"/>
  <c r="G1201" i="27"/>
  <c r="K71" i="27" s="1"/>
  <c r="G1360" i="27"/>
  <c r="G1391" i="27"/>
  <c r="G1334" i="27"/>
  <c r="G1156" i="27"/>
  <c r="G1315" i="27"/>
  <c r="G1474" i="27"/>
  <c r="G358" i="27"/>
  <c r="G1160" i="27"/>
  <c r="G1134" i="27"/>
  <c r="G831" i="27"/>
  <c r="G958" i="27"/>
  <c r="V114" i="27" s="1"/>
  <c r="G1061" i="27"/>
  <c r="G304" i="27"/>
  <c r="G577" i="27"/>
  <c r="G819" i="27"/>
  <c r="G890" i="27"/>
  <c r="G599" i="27"/>
  <c r="G87" i="27"/>
  <c r="G253" i="27"/>
  <c r="G420" i="27"/>
  <c r="V169" i="27" s="1"/>
  <c r="G523" i="27"/>
  <c r="G618" i="27"/>
  <c r="G106" i="27"/>
  <c r="G1124" i="27"/>
  <c r="G1078" i="27"/>
  <c r="G1053" i="27"/>
  <c r="V65" i="27" s="1"/>
  <c r="G1028" i="27"/>
  <c r="G811" i="27"/>
  <c r="G527" i="27"/>
  <c r="G693" i="27"/>
  <c r="G181" i="27"/>
  <c r="G579" i="27"/>
  <c r="G67" i="27"/>
  <c r="G1185" i="27"/>
  <c r="G998" i="27"/>
  <c r="G1117" i="27"/>
  <c r="G1213" i="27"/>
  <c r="G1426" i="27"/>
  <c r="G1462" i="27"/>
  <c r="G1390" i="27"/>
  <c r="G1298" i="27"/>
  <c r="G1042" i="27"/>
  <c r="V71" i="27" s="1"/>
  <c r="G1240" i="27"/>
  <c r="G1271" i="27"/>
  <c r="V243" i="27" s="1"/>
  <c r="G967" i="27"/>
  <c r="V216" i="27" s="1"/>
  <c r="G966" i="27"/>
  <c r="V207" i="27" s="1"/>
  <c r="G1069" i="27"/>
  <c r="G153" i="27"/>
  <c r="G257" i="27"/>
  <c r="G552" i="27"/>
  <c r="G159" i="27"/>
  <c r="V103" i="27" s="1"/>
  <c r="G197" i="27"/>
  <c r="V109" i="27" s="1"/>
  <c r="G1182" i="27"/>
  <c r="G1292" i="27"/>
  <c r="K63" i="27" s="1"/>
  <c r="G1451" i="27"/>
  <c r="G120" i="27"/>
  <c r="G1082" i="27"/>
  <c r="G1137" i="27"/>
  <c r="G1296" i="27"/>
  <c r="G1262" i="27"/>
  <c r="V122" i="27" s="1"/>
  <c r="G1421" i="27"/>
  <c r="G1073" i="27"/>
  <c r="G1251" i="27"/>
  <c r="R86" i="27" s="1"/>
  <c r="G1410" i="27"/>
  <c r="G1449" i="27"/>
  <c r="G1080" i="27"/>
  <c r="G1008" i="27"/>
  <c r="G767" i="27"/>
  <c r="G894" i="27"/>
  <c r="G997" i="27"/>
  <c r="G134" i="27"/>
  <c r="G408" i="27"/>
  <c r="G755" i="27"/>
  <c r="G826" i="27"/>
  <c r="G535" i="27"/>
  <c r="G701" i="27"/>
  <c r="V229" i="27" s="1"/>
  <c r="G189" i="27"/>
  <c r="G356" i="27"/>
  <c r="G459" i="27"/>
  <c r="G554" i="27"/>
  <c r="V92" i="27" s="1"/>
  <c r="G849" i="27"/>
  <c r="G976" i="27"/>
  <c r="G1014" i="27"/>
  <c r="G989" i="27"/>
  <c r="G698" i="27"/>
  <c r="G747" i="27"/>
  <c r="G463" i="27"/>
  <c r="G629" i="27"/>
  <c r="G117" i="27"/>
  <c r="G515" i="27"/>
  <c r="G546" i="27"/>
  <c r="G1318" i="27"/>
  <c r="G934" i="27"/>
  <c r="G889" i="27"/>
  <c r="G528" i="27"/>
  <c r="G1428" i="27"/>
  <c r="G1286" i="27"/>
  <c r="G1096" i="27"/>
  <c r="G792" i="27"/>
  <c r="G1176" i="27"/>
  <c r="G1207" i="27"/>
  <c r="G903" i="27"/>
  <c r="G902" i="27"/>
  <c r="G1005" i="27"/>
  <c r="G1044" i="27"/>
  <c r="V66" i="27" s="1"/>
  <c r="G687" i="27"/>
  <c r="V224" i="27" s="1"/>
  <c r="G209" i="27"/>
  <c r="G95" i="27"/>
  <c r="G69" i="27"/>
  <c r="G809" i="27"/>
  <c r="G1228" i="27"/>
  <c r="G1387" i="27"/>
  <c r="G1181" i="27"/>
  <c r="G857" i="27"/>
  <c r="G1016" i="27"/>
  <c r="G1232" i="27"/>
  <c r="G1438" i="27"/>
  <c r="G1229" i="27"/>
  <c r="G833" i="27"/>
  <c r="G1187" i="27"/>
  <c r="G1346" i="27"/>
  <c r="G1385" i="27"/>
  <c r="G467" i="27"/>
  <c r="G752" i="27"/>
  <c r="G691" i="27"/>
  <c r="G830" i="27"/>
  <c r="G933" i="27"/>
  <c r="G1036" i="27"/>
  <c r="V62" i="27" s="1"/>
  <c r="G238" i="27"/>
  <c r="G675" i="27"/>
  <c r="G762" i="27"/>
  <c r="G471" i="27"/>
  <c r="V163" i="27" s="1"/>
  <c r="G637" i="27"/>
  <c r="G125" i="27"/>
  <c r="G292" i="27"/>
  <c r="G395" i="27"/>
  <c r="G490" i="27"/>
  <c r="G422" i="27"/>
  <c r="V170" i="27" s="1"/>
  <c r="G714" i="27"/>
  <c r="G950" i="27"/>
  <c r="V196" i="27" s="1"/>
  <c r="G925" i="27"/>
  <c r="G558" i="27"/>
  <c r="G150" i="27"/>
  <c r="G399" i="27"/>
  <c r="G565" i="27"/>
  <c r="G540" i="27"/>
  <c r="V252" i="27" s="1"/>
  <c r="G451" i="27"/>
  <c r="G482" i="27"/>
  <c r="G841" i="27"/>
  <c r="G870" i="27"/>
  <c r="BQ133" i="27"/>
  <c r="BH134" i="27"/>
  <c r="S8" i="29"/>
  <c r="S24" i="29"/>
  <c r="T24" i="29" s="1"/>
  <c r="U24" i="29" s="1"/>
  <c r="S16" i="29"/>
  <c r="T16" i="29" s="1"/>
  <c r="U16" i="29" s="1"/>
  <c r="S23" i="29"/>
  <c r="T23" i="29" s="1"/>
  <c r="U23" i="29" s="1"/>
  <c r="S22" i="29"/>
  <c r="T22" i="29" s="1"/>
  <c r="U22" i="29" s="1"/>
  <c r="S29" i="29"/>
  <c r="T29" i="29" s="1"/>
  <c r="U29" i="29" s="1"/>
  <c r="S21" i="29"/>
  <c r="T21" i="29" s="1"/>
  <c r="U21" i="29" s="1"/>
  <c r="S13" i="29"/>
  <c r="T13" i="29" s="1"/>
  <c r="U13" i="29" s="1"/>
  <c r="S15" i="29"/>
  <c r="T15" i="29" s="1"/>
  <c r="U15" i="29" s="1"/>
  <c r="S30" i="29"/>
  <c r="T30" i="29" s="1"/>
  <c r="U30" i="29" s="1"/>
  <c r="S28" i="29"/>
  <c r="T28" i="29" s="1"/>
  <c r="U28" i="29" s="1"/>
  <c r="S20" i="29"/>
  <c r="T20" i="29" s="1"/>
  <c r="U20" i="29" s="1"/>
  <c r="S12" i="29"/>
  <c r="T12" i="29" s="1"/>
  <c r="U12" i="29" s="1"/>
  <c r="S31" i="29"/>
  <c r="T31" i="29" s="1"/>
  <c r="U31" i="29" s="1"/>
  <c r="S14" i="29"/>
  <c r="T14" i="29" s="1"/>
  <c r="U14" i="29" s="1"/>
  <c r="S27" i="29"/>
  <c r="T27" i="29" s="1"/>
  <c r="U27" i="29" s="1"/>
  <c r="S19" i="29"/>
  <c r="T19" i="29" s="1"/>
  <c r="U19" i="29" s="1"/>
  <c r="S11" i="29"/>
  <c r="T11" i="29" s="1"/>
  <c r="U11" i="29" s="1"/>
  <c r="S26" i="29"/>
  <c r="T26" i="29" s="1"/>
  <c r="U26" i="29" s="1"/>
  <c r="S18" i="29"/>
  <c r="T18" i="29" s="1"/>
  <c r="U18" i="29" s="1"/>
  <c r="S10" i="29"/>
  <c r="T10" i="29" s="1"/>
  <c r="U10" i="29" s="1"/>
  <c r="S25" i="29"/>
  <c r="T25" i="29" s="1"/>
  <c r="U25" i="29" s="1"/>
  <c r="S17" i="29"/>
  <c r="T17" i="29" s="1"/>
  <c r="U17" i="29" s="1"/>
  <c r="I1314" i="29"/>
  <c r="I1425" i="29"/>
  <c r="I914" i="29"/>
  <c r="I1419" i="29"/>
  <c r="I786" i="29"/>
  <c r="I1377" i="29"/>
  <c r="I375" i="29"/>
  <c r="I1361" i="29"/>
  <c r="I1251" i="29"/>
  <c r="I1203" i="29"/>
  <c r="I1082" i="29"/>
  <c r="I1250" i="29"/>
  <c r="I1187" i="29"/>
  <c r="I908" i="29"/>
  <c r="I740" i="29"/>
  <c r="I1418" i="29"/>
  <c r="I1355" i="29"/>
  <c r="I1297" i="29"/>
  <c r="I1249" i="29"/>
  <c r="I1186" i="29"/>
  <c r="I1020" i="29"/>
  <c r="I892" i="29"/>
  <c r="I739" i="29"/>
  <c r="I1402" i="29"/>
  <c r="I1354" i="29"/>
  <c r="I1291" i="29"/>
  <c r="I1233" i="29"/>
  <c r="I1185" i="29"/>
  <c r="I1019" i="29"/>
  <c r="I851" i="29"/>
  <c r="I674" i="29"/>
  <c r="I1401" i="29"/>
  <c r="I1338" i="29"/>
  <c r="I1290" i="29"/>
  <c r="I1227" i="29"/>
  <c r="I1146" i="29"/>
  <c r="I1018" i="29"/>
  <c r="I850" i="29"/>
  <c r="I666" i="29"/>
  <c r="I1313" i="29"/>
  <c r="I1066" i="29"/>
  <c r="I1443" i="29"/>
  <c r="I1395" i="29"/>
  <c r="I1337" i="29"/>
  <c r="I1274" i="29"/>
  <c r="I1226" i="29"/>
  <c r="I1130" i="29"/>
  <c r="I972" i="29"/>
  <c r="I844" i="29"/>
  <c r="I665" i="29"/>
  <c r="I1442" i="29"/>
  <c r="I1379" i="29"/>
  <c r="I1331" i="29"/>
  <c r="I1273" i="29"/>
  <c r="I1210" i="29"/>
  <c r="I1124" i="29"/>
  <c r="I956" i="29"/>
  <c r="I803" i="29"/>
  <c r="I465" i="29"/>
  <c r="I1441" i="29"/>
  <c r="I1378" i="29"/>
  <c r="I1315" i="29"/>
  <c r="I1267" i="29"/>
  <c r="I1209" i="29"/>
  <c r="I1083" i="29"/>
  <c r="I955" i="29"/>
  <c r="I787" i="29"/>
  <c r="I441" i="29"/>
  <c r="I1435" i="29"/>
  <c r="I1417" i="29"/>
  <c r="I1394" i="29"/>
  <c r="I1371" i="29"/>
  <c r="I1353" i="29"/>
  <c r="I1330" i="29"/>
  <c r="I1307" i="29"/>
  <c r="I1289" i="29"/>
  <c r="I1266" i="29"/>
  <c r="I1243" i="29"/>
  <c r="I1225" i="29"/>
  <c r="I1202" i="29"/>
  <c r="I1171" i="29"/>
  <c r="I1123" i="29"/>
  <c r="I1060" i="29"/>
  <c r="I1002" i="29"/>
  <c r="I954" i="29"/>
  <c r="I891" i="29"/>
  <c r="I828" i="29"/>
  <c r="I780" i="29"/>
  <c r="I722" i="29"/>
  <c r="I631" i="29"/>
  <c r="I369" i="29"/>
  <c r="I1434" i="29"/>
  <c r="I1411" i="29"/>
  <c r="I1393" i="29"/>
  <c r="I1370" i="29"/>
  <c r="I1347" i="29"/>
  <c r="I1329" i="29"/>
  <c r="I1306" i="29"/>
  <c r="I1283" i="29"/>
  <c r="I1265" i="29"/>
  <c r="I1242" i="29"/>
  <c r="I1219" i="29"/>
  <c r="I1201" i="29"/>
  <c r="I1170" i="29"/>
  <c r="I1107" i="29"/>
  <c r="I1059" i="29"/>
  <c r="I996" i="29"/>
  <c r="I938" i="29"/>
  <c r="I890" i="29"/>
  <c r="I827" i="29"/>
  <c r="I764" i="29"/>
  <c r="I716" i="29"/>
  <c r="I625" i="29"/>
  <c r="I281" i="29"/>
  <c r="I723" i="29"/>
  <c r="I1433" i="29"/>
  <c r="I1410" i="29"/>
  <c r="I1387" i="29"/>
  <c r="I1369" i="29"/>
  <c r="I1346" i="29"/>
  <c r="I1323" i="29"/>
  <c r="I1305" i="29"/>
  <c r="I1282" i="29"/>
  <c r="I1259" i="29"/>
  <c r="I1241" i="29"/>
  <c r="I1218" i="29"/>
  <c r="I1195" i="29"/>
  <c r="I1164" i="29"/>
  <c r="I1106" i="29"/>
  <c r="I1043" i="29"/>
  <c r="I995" i="29"/>
  <c r="I932" i="29"/>
  <c r="I874" i="29"/>
  <c r="I826" i="29"/>
  <c r="I763" i="29"/>
  <c r="I698" i="29"/>
  <c r="I537" i="29"/>
  <c r="I279" i="29"/>
  <c r="I1427" i="29"/>
  <c r="I1409" i="29"/>
  <c r="I1386" i="29"/>
  <c r="I1363" i="29"/>
  <c r="I1345" i="29"/>
  <c r="I1322" i="29"/>
  <c r="I1299" i="29"/>
  <c r="I1281" i="29"/>
  <c r="I1258" i="29"/>
  <c r="I1235" i="29"/>
  <c r="I1217" i="29"/>
  <c r="I1194" i="29"/>
  <c r="I1148" i="29"/>
  <c r="I1100" i="29"/>
  <c r="I1042" i="29"/>
  <c r="I979" i="29"/>
  <c r="I931" i="29"/>
  <c r="I868" i="29"/>
  <c r="I810" i="29"/>
  <c r="I762" i="29"/>
  <c r="I697" i="29"/>
  <c r="I535" i="29"/>
  <c r="I209" i="29"/>
  <c r="I1426" i="29"/>
  <c r="I1403" i="29"/>
  <c r="I1385" i="29"/>
  <c r="I1362" i="29"/>
  <c r="I1339" i="29"/>
  <c r="I1321" i="29"/>
  <c r="I1298" i="29"/>
  <c r="I1275" i="29"/>
  <c r="I1257" i="29"/>
  <c r="I1234" i="29"/>
  <c r="I1211" i="29"/>
  <c r="I1193" i="29"/>
  <c r="I1147" i="29"/>
  <c r="I1084" i="29"/>
  <c r="I1036" i="29"/>
  <c r="I978" i="29"/>
  <c r="I915" i="29"/>
  <c r="I867" i="29"/>
  <c r="I804" i="29"/>
  <c r="I746" i="29"/>
  <c r="I695" i="29"/>
  <c r="I529" i="29"/>
  <c r="I185" i="29"/>
  <c r="I119" i="29"/>
  <c r="I113" i="29"/>
  <c r="I601" i="29"/>
  <c r="I439" i="29"/>
  <c r="I345" i="29"/>
  <c r="I1432" i="29"/>
  <c r="I1392" i="29"/>
  <c r="I1376" i="29"/>
  <c r="I1360" i="29"/>
  <c r="I1352" i="29"/>
  <c r="I1344" i="29"/>
  <c r="I1336" i="29"/>
  <c r="I1328" i="29"/>
  <c r="I1320" i="29"/>
  <c r="I1312" i="29"/>
  <c r="I1304" i="29"/>
  <c r="I1296" i="29"/>
  <c r="I1288" i="29"/>
  <c r="I1280" i="29"/>
  <c r="I1272" i="29"/>
  <c r="I1264" i="29"/>
  <c r="I1256" i="29"/>
  <c r="I1248" i="29"/>
  <c r="I1240" i="29"/>
  <c r="I1232" i="29"/>
  <c r="I1224" i="29"/>
  <c r="I1216" i="29"/>
  <c r="I1208" i="29"/>
  <c r="I1200" i="29"/>
  <c r="I1192" i="29"/>
  <c r="I1184" i="29"/>
  <c r="I1163" i="29"/>
  <c r="I1140" i="29"/>
  <c r="I1122" i="29"/>
  <c r="I1099" i="29"/>
  <c r="I1076" i="29"/>
  <c r="I1058" i="29"/>
  <c r="I1035" i="29"/>
  <c r="I1012" i="29"/>
  <c r="I994" i="29"/>
  <c r="I971" i="29"/>
  <c r="I948" i="29"/>
  <c r="I930" i="29"/>
  <c r="I907" i="29"/>
  <c r="I884" i="29"/>
  <c r="I866" i="29"/>
  <c r="I843" i="29"/>
  <c r="I820" i="29"/>
  <c r="I802" i="29"/>
  <c r="I779" i="29"/>
  <c r="I756" i="29"/>
  <c r="I738" i="29"/>
  <c r="I715" i="29"/>
  <c r="I687" i="29"/>
  <c r="I663" i="29"/>
  <c r="I599" i="29"/>
  <c r="I505" i="29"/>
  <c r="I433" i="29"/>
  <c r="I343" i="29"/>
  <c r="I249" i="29"/>
  <c r="I177" i="29"/>
  <c r="I26" i="29"/>
  <c r="I34" i="29"/>
  <c r="I42" i="29"/>
  <c r="I50" i="29"/>
  <c r="I58" i="29"/>
  <c r="I66" i="29"/>
  <c r="I74" i="29"/>
  <c r="I82" i="29"/>
  <c r="I90" i="29"/>
  <c r="I98" i="29"/>
  <c r="I106" i="29"/>
  <c r="I114" i="29"/>
  <c r="I122" i="29"/>
  <c r="I130" i="29"/>
  <c r="I138" i="29"/>
  <c r="I146" i="29"/>
  <c r="I154" i="29"/>
  <c r="I162" i="29"/>
  <c r="I170" i="29"/>
  <c r="I178" i="29"/>
  <c r="I186" i="29"/>
  <c r="I194" i="29"/>
  <c r="I202" i="29"/>
  <c r="I210" i="29"/>
  <c r="I218" i="29"/>
  <c r="I226" i="29"/>
  <c r="I234" i="29"/>
  <c r="I242" i="29"/>
  <c r="I250" i="29"/>
  <c r="I258" i="29"/>
  <c r="I266" i="29"/>
  <c r="I274" i="29"/>
  <c r="I282" i="29"/>
  <c r="I290" i="29"/>
  <c r="I298" i="29"/>
  <c r="I306" i="29"/>
  <c r="I314" i="29"/>
  <c r="I322" i="29"/>
  <c r="I330" i="29"/>
  <c r="I338" i="29"/>
  <c r="I346" i="29"/>
  <c r="I354" i="29"/>
  <c r="I362" i="29"/>
  <c r="I370" i="29"/>
  <c r="I378" i="29"/>
  <c r="I386" i="29"/>
  <c r="I394" i="29"/>
  <c r="I402" i="29"/>
  <c r="I410" i="29"/>
  <c r="I418" i="29"/>
  <c r="I426" i="29"/>
  <c r="I434" i="29"/>
  <c r="I442" i="29"/>
  <c r="I450" i="29"/>
  <c r="I458" i="29"/>
  <c r="I466" i="29"/>
  <c r="I474" i="29"/>
  <c r="I482" i="29"/>
  <c r="I490" i="29"/>
  <c r="I498" i="29"/>
  <c r="I506" i="29"/>
  <c r="I514" i="29"/>
  <c r="I522" i="29"/>
  <c r="I530" i="29"/>
  <c r="I538" i="29"/>
  <c r="I546" i="29"/>
  <c r="I554" i="29"/>
  <c r="I562" i="29"/>
  <c r="I570" i="29"/>
  <c r="I578" i="29"/>
  <c r="I586" i="29"/>
  <c r="I594" i="29"/>
  <c r="I602" i="29"/>
  <c r="I610" i="29"/>
  <c r="I618" i="29"/>
  <c r="I626" i="29"/>
  <c r="I634" i="29"/>
  <c r="I642" i="29"/>
  <c r="I27" i="29"/>
  <c r="I35" i="29"/>
  <c r="I43" i="29"/>
  <c r="I51" i="29"/>
  <c r="I59" i="29"/>
  <c r="I67" i="29"/>
  <c r="I75" i="29"/>
  <c r="I83" i="29"/>
  <c r="I91" i="29"/>
  <c r="I99" i="29"/>
  <c r="I107" i="29"/>
  <c r="I115" i="29"/>
  <c r="I123" i="29"/>
  <c r="I131" i="29"/>
  <c r="I139" i="29"/>
  <c r="I147" i="29"/>
  <c r="I155" i="29"/>
  <c r="I163" i="29"/>
  <c r="I171" i="29"/>
  <c r="I179" i="29"/>
  <c r="I187" i="29"/>
  <c r="I195" i="29"/>
  <c r="I203" i="29"/>
  <c r="I211" i="29"/>
  <c r="I219" i="29"/>
  <c r="I227" i="29"/>
  <c r="I235" i="29"/>
  <c r="I243" i="29"/>
  <c r="I251" i="29"/>
  <c r="I259" i="29"/>
  <c r="I267" i="29"/>
  <c r="I275" i="29"/>
  <c r="I283" i="29"/>
  <c r="I291" i="29"/>
  <c r="I299" i="29"/>
  <c r="I307" i="29"/>
  <c r="I315" i="29"/>
  <c r="I323" i="29"/>
  <c r="I331" i="29"/>
  <c r="I339" i="29"/>
  <c r="I347" i="29"/>
  <c r="I355" i="29"/>
  <c r="I363" i="29"/>
  <c r="I371" i="29"/>
  <c r="I379" i="29"/>
  <c r="I387" i="29"/>
  <c r="I395" i="29"/>
  <c r="I403" i="29"/>
  <c r="I411" i="29"/>
  <c r="I419" i="29"/>
  <c r="I427" i="29"/>
  <c r="I435" i="29"/>
  <c r="I443" i="29"/>
  <c r="I451" i="29"/>
  <c r="I459" i="29"/>
  <c r="I467" i="29"/>
  <c r="I475" i="29"/>
  <c r="I483" i="29"/>
  <c r="I491" i="29"/>
  <c r="I499" i="29"/>
  <c r="I507" i="29"/>
  <c r="I515" i="29"/>
  <c r="I523" i="29"/>
  <c r="I531" i="29"/>
  <c r="I539" i="29"/>
  <c r="I547" i="29"/>
  <c r="I555" i="29"/>
  <c r="I563" i="29"/>
  <c r="I571" i="29"/>
  <c r="I579" i="29"/>
  <c r="I587" i="29"/>
  <c r="I595" i="29"/>
  <c r="I603" i="29"/>
  <c r="I611" i="29"/>
  <c r="I619" i="29"/>
  <c r="I627" i="29"/>
  <c r="I635" i="29"/>
  <c r="I28" i="29"/>
  <c r="I36" i="29"/>
  <c r="I44" i="29"/>
  <c r="I52" i="29"/>
  <c r="I60" i="29"/>
  <c r="I68" i="29"/>
  <c r="I76" i="29"/>
  <c r="I84" i="29"/>
  <c r="I92" i="29"/>
  <c r="I100" i="29"/>
  <c r="I108" i="29"/>
  <c r="I116" i="29"/>
  <c r="I124" i="29"/>
  <c r="I132" i="29"/>
  <c r="I140" i="29"/>
  <c r="I148" i="29"/>
  <c r="I156" i="29"/>
  <c r="I164" i="29"/>
  <c r="I172" i="29"/>
  <c r="I180" i="29"/>
  <c r="I188" i="29"/>
  <c r="I196" i="29"/>
  <c r="I204" i="29"/>
  <c r="I212" i="29"/>
  <c r="I220" i="29"/>
  <c r="I228" i="29"/>
  <c r="I236" i="29"/>
  <c r="I244" i="29"/>
  <c r="I252" i="29"/>
  <c r="I260" i="29"/>
  <c r="I268" i="29"/>
  <c r="I276" i="29"/>
  <c r="I284" i="29"/>
  <c r="I292" i="29"/>
  <c r="I300" i="29"/>
  <c r="I308" i="29"/>
  <c r="I316" i="29"/>
  <c r="I324" i="29"/>
  <c r="I332" i="29"/>
  <c r="I340" i="29"/>
  <c r="I348" i="29"/>
  <c r="I356" i="29"/>
  <c r="I364" i="29"/>
  <c r="I372" i="29"/>
  <c r="I380" i="29"/>
  <c r="I388" i="29"/>
  <c r="I396" i="29"/>
  <c r="I404" i="29"/>
  <c r="I412" i="29"/>
  <c r="I420" i="29"/>
  <c r="I428" i="29"/>
  <c r="I436" i="29"/>
  <c r="I444" i="29"/>
  <c r="I452" i="29"/>
  <c r="I460" i="29"/>
  <c r="I468" i="29"/>
  <c r="I476" i="29"/>
  <c r="I484" i="29"/>
  <c r="I492" i="29"/>
  <c r="I500" i="29"/>
  <c r="I508" i="29"/>
  <c r="I516" i="29"/>
  <c r="I524" i="29"/>
  <c r="I532" i="29"/>
  <c r="I540" i="29"/>
  <c r="I548" i="29"/>
  <c r="I556" i="29"/>
  <c r="I564" i="29"/>
  <c r="I572" i="29"/>
  <c r="I580" i="29"/>
  <c r="I588" i="29"/>
  <c r="I596" i="29"/>
  <c r="I604" i="29"/>
  <c r="I612" i="29"/>
  <c r="I620" i="29"/>
  <c r="I628" i="29"/>
  <c r="I636" i="29"/>
  <c r="I644" i="29"/>
  <c r="I652" i="29"/>
  <c r="I660" i="29"/>
  <c r="I29" i="29"/>
  <c r="I37" i="29"/>
  <c r="I45" i="29"/>
  <c r="I53" i="29"/>
  <c r="I61" i="29"/>
  <c r="I69" i="29"/>
  <c r="I77" i="29"/>
  <c r="I85" i="29"/>
  <c r="I93" i="29"/>
  <c r="I101" i="29"/>
  <c r="I109" i="29"/>
  <c r="I117" i="29"/>
  <c r="I125" i="29"/>
  <c r="I133" i="29"/>
  <c r="I141" i="29"/>
  <c r="I149" i="29"/>
  <c r="I157" i="29"/>
  <c r="I165" i="29"/>
  <c r="I173" i="29"/>
  <c r="I181" i="29"/>
  <c r="I189" i="29"/>
  <c r="I197" i="29"/>
  <c r="I205" i="29"/>
  <c r="I213" i="29"/>
  <c r="I221" i="29"/>
  <c r="I229" i="29"/>
  <c r="I237" i="29"/>
  <c r="I245" i="29"/>
  <c r="I253" i="29"/>
  <c r="I261" i="29"/>
  <c r="I269" i="29"/>
  <c r="I277" i="29"/>
  <c r="I285" i="29"/>
  <c r="I293" i="29"/>
  <c r="I301" i="29"/>
  <c r="I309" i="29"/>
  <c r="I317" i="29"/>
  <c r="I325" i="29"/>
  <c r="I333" i="29"/>
  <c r="I341" i="29"/>
  <c r="I349" i="29"/>
  <c r="I357" i="29"/>
  <c r="I365" i="29"/>
  <c r="I373" i="29"/>
  <c r="I381" i="29"/>
  <c r="I389" i="29"/>
  <c r="I397" i="29"/>
  <c r="I405" i="29"/>
  <c r="I413" i="29"/>
  <c r="I421" i="29"/>
  <c r="I429" i="29"/>
  <c r="I437" i="29"/>
  <c r="I445" i="29"/>
  <c r="I453" i="29"/>
  <c r="I461" i="29"/>
  <c r="I469" i="29"/>
  <c r="I477" i="29"/>
  <c r="I485" i="29"/>
  <c r="I493" i="29"/>
  <c r="I501" i="29"/>
  <c r="I509" i="29"/>
  <c r="I517" i="29"/>
  <c r="I525" i="29"/>
  <c r="I533" i="29"/>
  <c r="I541" i="29"/>
  <c r="I549" i="29"/>
  <c r="I557" i="29"/>
  <c r="I565" i="29"/>
  <c r="I573" i="29"/>
  <c r="I581" i="29"/>
  <c r="I589" i="29"/>
  <c r="I597" i="29"/>
  <c r="I605" i="29"/>
  <c r="I613" i="29"/>
  <c r="I621" i="29"/>
  <c r="I629" i="29"/>
  <c r="I637" i="29"/>
  <c r="I645" i="29"/>
  <c r="I653" i="29"/>
  <c r="I661" i="29"/>
  <c r="I669" i="29"/>
  <c r="I677" i="29"/>
  <c r="I685" i="29"/>
  <c r="I693" i="29"/>
  <c r="I701" i="29"/>
  <c r="I30" i="29"/>
  <c r="I38" i="29"/>
  <c r="I46" i="29"/>
  <c r="I54" i="29"/>
  <c r="I62" i="29"/>
  <c r="I70" i="29"/>
  <c r="I78" i="29"/>
  <c r="I86" i="29"/>
  <c r="I94" i="29"/>
  <c r="I102" i="29"/>
  <c r="I110" i="29"/>
  <c r="I118" i="29"/>
  <c r="I126" i="29"/>
  <c r="I134" i="29"/>
  <c r="I142" i="29"/>
  <c r="I150" i="29"/>
  <c r="I158" i="29"/>
  <c r="I166" i="29"/>
  <c r="I174" i="29"/>
  <c r="I182" i="29"/>
  <c r="I190" i="29"/>
  <c r="I198" i="29"/>
  <c r="I206" i="29"/>
  <c r="I214" i="29"/>
  <c r="I222" i="29"/>
  <c r="I230" i="29"/>
  <c r="I238" i="29"/>
  <c r="I246" i="29"/>
  <c r="I254" i="29"/>
  <c r="I262" i="29"/>
  <c r="I270" i="29"/>
  <c r="I278" i="29"/>
  <c r="I286" i="29"/>
  <c r="I294" i="29"/>
  <c r="I302" i="29"/>
  <c r="I310" i="29"/>
  <c r="I318" i="29"/>
  <c r="I326" i="29"/>
  <c r="I334" i="29"/>
  <c r="I342" i="29"/>
  <c r="I350" i="29"/>
  <c r="I358" i="29"/>
  <c r="I366" i="29"/>
  <c r="I374" i="29"/>
  <c r="I382" i="29"/>
  <c r="I390" i="29"/>
  <c r="I398" i="29"/>
  <c r="I406" i="29"/>
  <c r="I414" i="29"/>
  <c r="I422" i="29"/>
  <c r="I430" i="29"/>
  <c r="I438" i="29"/>
  <c r="I446" i="29"/>
  <c r="I454" i="29"/>
  <c r="I462" i="29"/>
  <c r="I470" i="29"/>
  <c r="I478" i="29"/>
  <c r="I486" i="29"/>
  <c r="I494" i="29"/>
  <c r="I502" i="29"/>
  <c r="I510" i="29"/>
  <c r="I518" i="29"/>
  <c r="I526" i="29"/>
  <c r="I534" i="29"/>
  <c r="I542" i="29"/>
  <c r="I550" i="29"/>
  <c r="I558" i="29"/>
  <c r="I566" i="29"/>
  <c r="I574" i="29"/>
  <c r="I582" i="29"/>
  <c r="I590" i="29"/>
  <c r="I598" i="29"/>
  <c r="I606" i="29"/>
  <c r="I614" i="29"/>
  <c r="I622" i="29"/>
  <c r="I630" i="29"/>
  <c r="I638" i="29"/>
  <c r="I646" i="29"/>
  <c r="I32" i="29"/>
  <c r="I40" i="29"/>
  <c r="I48" i="29"/>
  <c r="I56" i="29"/>
  <c r="I64" i="29"/>
  <c r="I72" i="29"/>
  <c r="I80" i="29"/>
  <c r="I88" i="29"/>
  <c r="I96" i="29"/>
  <c r="I104" i="29"/>
  <c r="I112" i="29"/>
  <c r="I120" i="29"/>
  <c r="I128" i="29"/>
  <c r="I136" i="29"/>
  <c r="I144" i="29"/>
  <c r="I152" i="29"/>
  <c r="I160" i="29"/>
  <c r="I168" i="29"/>
  <c r="I176" i="29"/>
  <c r="I184" i="29"/>
  <c r="I192" i="29"/>
  <c r="I200" i="29"/>
  <c r="I208" i="29"/>
  <c r="I216" i="29"/>
  <c r="I224" i="29"/>
  <c r="I232" i="29"/>
  <c r="I240" i="29"/>
  <c r="I248" i="29"/>
  <c r="I256" i="29"/>
  <c r="I264" i="29"/>
  <c r="I272" i="29"/>
  <c r="I280" i="29"/>
  <c r="I288" i="29"/>
  <c r="I296" i="29"/>
  <c r="I304" i="29"/>
  <c r="I312" i="29"/>
  <c r="I320" i="29"/>
  <c r="I328" i="29"/>
  <c r="I336" i="29"/>
  <c r="I344" i="29"/>
  <c r="I352" i="29"/>
  <c r="I360" i="29"/>
  <c r="I368" i="29"/>
  <c r="I376" i="29"/>
  <c r="I384" i="29"/>
  <c r="I392" i="29"/>
  <c r="I400" i="29"/>
  <c r="I408" i="29"/>
  <c r="I416" i="29"/>
  <c r="I424" i="29"/>
  <c r="I432" i="29"/>
  <c r="I440" i="29"/>
  <c r="I448" i="29"/>
  <c r="I456" i="29"/>
  <c r="I464" i="29"/>
  <c r="I472" i="29"/>
  <c r="I480" i="29"/>
  <c r="I488" i="29"/>
  <c r="I496" i="29"/>
  <c r="I504" i="29"/>
  <c r="I512" i="29"/>
  <c r="I520" i="29"/>
  <c r="I528" i="29"/>
  <c r="I536" i="29"/>
  <c r="I544" i="29"/>
  <c r="I552" i="29"/>
  <c r="I560" i="29"/>
  <c r="I568" i="29"/>
  <c r="I576" i="29"/>
  <c r="I584" i="29"/>
  <c r="I592" i="29"/>
  <c r="I600" i="29"/>
  <c r="I608" i="29"/>
  <c r="I616" i="29"/>
  <c r="I624" i="29"/>
  <c r="I632" i="29"/>
  <c r="I640" i="29"/>
  <c r="I648" i="29"/>
  <c r="I656" i="29"/>
  <c r="I664" i="29"/>
  <c r="I672" i="29"/>
  <c r="I680" i="29"/>
  <c r="I688" i="29"/>
  <c r="I696" i="29"/>
  <c r="I704" i="29"/>
  <c r="I31" i="29"/>
  <c r="I63" i="29"/>
  <c r="I95" i="29"/>
  <c r="I127" i="29"/>
  <c r="I159" i="29"/>
  <c r="I191" i="29"/>
  <c r="I223" i="29"/>
  <c r="I255" i="29"/>
  <c r="I287" i="29"/>
  <c r="I319" i="29"/>
  <c r="I351" i="29"/>
  <c r="I383" i="29"/>
  <c r="I415" i="29"/>
  <c r="I447" i="29"/>
  <c r="I479" i="29"/>
  <c r="I511" i="29"/>
  <c r="I543" i="29"/>
  <c r="I575" i="29"/>
  <c r="I607" i="29"/>
  <c r="I639" i="29"/>
  <c r="I655" i="29"/>
  <c r="I667" i="29"/>
  <c r="I678" i="29"/>
  <c r="I689" i="29"/>
  <c r="I699" i="29"/>
  <c r="I709" i="29"/>
  <c r="I717" i="29"/>
  <c r="I725" i="29"/>
  <c r="I733" i="29"/>
  <c r="I741" i="29"/>
  <c r="I749" i="29"/>
  <c r="I757" i="29"/>
  <c r="I765" i="29"/>
  <c r="I773" i="29"/>
  <c r="I781" i="29"/>
  <c r="I789" i="29"/>
  <c r="I797" i="29"/>
  <c r="I805" i="29"/>
  <c r="I813" i="29"/>
  <c r="I821" i="29"/>
  <c r="I829" i="29"/>
  <c r="I837" i="29"/>
  <c r="I845" i="29"/>
  <c r="I853" i="29"/>
  <c r="I861" i="29"/>
  <c r="I869" i="29"/>
  <c r="I877" i="29"/>
  <c r="I885" i="29"/>
  <c r="I893" i="29"/>
  <c r="I901" i="29"/>
  <c r="I909" i="29"/>
  <c r="I917" i="29"/>
  <c r="I925" i="29"/>
  <c r="I933" i="29"/>
  <c r="I941" i="29"/>
  <c r="I949" i="29"/>
  <c r="I957" i="29"/>
  <c r="I965" i="29"/>
  <c r="I973" i="29"/>
  <c r="I981" i="29"/>
  <c r="I989" i="29"/>
  <c r="I997" i="29"/>
  <c r="I1005" i="29"/>
  <c r="I1013" i="29"/>
  <c r="I1021" i="29"/>
  <c r="I1029" i="29"/>
  <c r="I1037" i="29"/>
  <c r="I1045" i="29"/>
  <c r="I1053" i="29"/>
  <c r="I1061" i="29"/>
  <c r="I1069" i="29"/>
  <c r="I1077" i="29"/>
  <c r="I1085" i="29"/>
  <c r="I1093" i="29"/>
  <c r="I1101" i="29"/>
  <c r="I1109" i="29"/>
  <c r="I1117" i="29"/>
  <c r="I1125" i="29"/>
  <c r="I1133" i="29"/>
  <c r="I1141" i="29"/>
  <c r="I1149" i="29"/>
  <c r="I1157" i="29"/>
  <c r="I1165" i="29"/>
  <c r="I1173" i="29"/>
  <c r="I1181" i="29"/>
  <c r="I33" i="29"/>
  <c r="I65" i="29"/>
  <c r="I97" i="29"/>
  <c r="I129" i="29"/>
  <c r="I161" i="29"/>
  <c r="I193" i="29"/>
  <c r="I225" i="29"/>
  <c r="I257" i="29"/>
  <c r="I289" i="29"/>
  <c r="I321" i="29"/>
  <c r="I353" i="29"/>
  <c r="I385" i="29"/>
  <c r="I417" i="29"/>
  <c r="I449" i="29"/>
  <c r="I481" i="29"/>
  <c r="I513" i="29"/>
  <c r="I545" i="29"/>
  <c r="I577" i="29"/>
  <c r="I609" i="29"/>
  <c r="I641" i="29"/>
  <c r="I657" i="29"/>
  <c r="I668" i="29"/>
  <c r="I679" i="29"/>
  <c r="I690" i="29"/>
  <c r="I700" i="29"/>
  <c r="I710" i="29"/>
  <c r="I718" i="29"/>
  <c r="I726" i="29"/>
  <c r="I734" i="29"/>
  <c r="I742" i="29"/>
  <c r="I750" i="29"/>
  <c r="I758" i="29"/>
  <c r="I766" i="29"/>
  <c r="I774" i="29"/>
  <c r="I782" i="29"/>
  <c r="I790" i="29"/>
  <c r="I798" i="29"/>
  <c r="I806" i="29"/>
  <c r="I814" i="29"/>
  <c r="I822" i="29"/>
  <c r="I830" i="29"/>
  <c r="I838" i="29"/>
  <c r="I846" i="29"/>
  <c r="I854" i="29"/>
  <c r="I862" i="29"/>
  <c r="I870" i="29"/>
  <c r="I878" i="29"/>
  <c r="I886" i="29"/>
  <c r="I894" i="29"/>
  <c r="I902" i="29"/>
  <c r="I910" i="29"/>
  <c r="I918" i="29"/>
  <c r="I926" i="29"/>
  <c r="I934" i="29"/>
  <c r="I942" i="29"/>
  <c r="I950" i="29"/>
  <c r="I958" i="29"/>
  <c r="I966" i="29"/>
  <c r="I974" i="29"/>
  <c r="I982" i="29"/>
  <c r="I990" i="29"/>
  <c r="I998" i="29"/>
  <c r="I1006" i="29"/>
  <c r="I1014" i="29"/>
  <c r="I1022" i="29"/>
  <c r="I1030" i="29"/>
  <c r="I1038" i="29"/>
  <c r="I1046" i="29"/>
  <c r="I1054" i="29"/>
  <c r="I1062" i="29"/>
  <c r="I1070" i="29"/>
  <c r="I1078" i="29"/>
  <c r="I1086" i="29"/>
  <c r="I1094" i="29"/>
  <c r="I1102" i="29"/>
  <c r="I1110" i="29"/>
  <c r="I1118" i="29"/>
  <c r="I1126" i="29"/>
  <c r="I1134" i="29"/>
  <c r="I1142" i="29"/>
  <c r="I1150" i="29"/>
  <c r="I1158" i="29"/>
  <c r="I1166" i="29"/>
  <c r="I1174" i="29"/>
  <c r="I1182" i="29"/>
  <c r="I39" i="29"/>
  <c r="I71" i="29"/>
  <c r="I103" i="29"/>
  <c r="I135" i="29"/>
  <c r="I167" i="29"/>
  <c r="I199" i="29"/>
  <c r="I231" i="29"/>
  <c r="I263" i="29"/>
  <c r="I295" i="29"/>
  <c r="I327" i="29"/>
  <c r="I359" i="29"/>
  <c r="I391" i="29"/>
  <c r="I423" i="29"/>
  <c r="I455" i="29"/>
  <c r="I487" i="29"/>
  <c r="I519" i="29"/>
  <c r="I551" i="29"/>
  <c r="I583" i="29"/>
  <c r="I615" i="29"/>
  <c r="I643" i="29"/>
  <c r="I658" i="29"/>
  <c r="I670" i="29"/>
  <c r="I681" i="29"/>
  <c r="I691" i="29"/>
  <c r="I702" i="29"/>
  <c r="I711" i="29"/>
  <c r="I719" i="29"/>
  <c r="I727" i="29"/>
  <c r="I735" i="29"/>
  <c r="I743" i="29"/>
  <c r="I751" i="29"/>
  <c r="I759" i="29"/>
  <c r="I767" i="29"/>
  <c r="I775" i="29"/>
  <c r="I783" i="29"/>
  <c r="I791" i="29"/>
  <c r="I799" i="29"/>
  <c r="I807" i="29"/>
  <c r="I815" i="29"/>
  <c r="I823" i="29"/>
  <c r="I831" i="29"/>
  <c r="I839" i="29"/>
  <c r="I847" i="29"/>
  <c r="I855" i="29"/>
  <c r="I863" i="29"/>
  <c r="I871" i="29"/>
  <c r="I879" i="29"/>
  <c r="I887" i="29"/>
  <c r="I895" i="29"/>
  <c r="I903" i="29"/>
  <c r="I911" i="29"/>
  <c r="I919" i="29"/>
  <c r="I927" i="29"/>
  <c r="I935" i="29"/>
  <c r="I943" i="29"/>
  <c r="I951" i="29"/>
  <c r="I959" i="29"/>
  <c r="I967" i="29"/>
  <c r="I975" i="29"/>
  <c r="I983" i="29"/>
  <c r="I991" i="29"/>
  <c r="I999" i="29"/>
  <c r="I1007" i="29"/>
  <c r="I1015" i="29"/>
  <c r="I1023" i="29"/>
  <c r="I1031" i="29"/>
  <c r="I1039" i="29"/>
  <c r="I1047" i="29"/>
  <c r="I1055" i="29"/>
  <c r="I1063" i="29"/>
  <c r="I1071" i="29"/>
  <c r="I1079" i="29"/>
  <c r="I1087" i="29"/>
  <c r="I1095" i="29"/>
  <c r="I1103" i="29"/>
  <c r="I1111" i="29"/>
  <c r="I1119" i="29"/>
  <c r="I1127" i="29"/>
  <c r="I1135" i="29"/>
  <c r="I1143" i="29"/>
  <c r="I1151" i="29"/>
  <c r="I1159" i="29"/>
  <c r="I1167" i="29"/>
  <c r="I1175" i="29"/>
  <c r="I1183" i="29"/>
  <c r="I41" i="29"/>
  <c r="I73" i="29"/>
  <c r="I105" i="29"/>
  <c r="I137" i="29"/>
  <c r="I169" i="29"/>
  <c r="I201" i="29"/>
  <c r="I233" i="29"/>
  <c r="I265" i="29"/>
  <c r="I297" i="29"/>
  <c r="I329" i="29"/>
  <c r="I361" i="29"/>
  <c r="I393" i="29"/>
  <c r="I425" i="29"/>
  <c r="I457" i="29"/>
  <c r="I489" i="29"/>
  <c r="I521" i="29"/>
  <c r="I553" i="29"/>
  <c r="I585" i="29"/>
  <c r="I617" i="29"/>
  <c r="I647" i="29"/>
  <c r="I659" i="29"/>
  <c r="I671" i="29"/>
  <c r="I682" i="29"/>
  <c r="I692" i="29"/>
  <c r="I703" i="29"/>
  <c r="I712" i="29"/>
  <c r="I720" i="29"/>
  <c r="I728" i="29"/>
  <c r="I736" i="29"/>
  <c r="I744" i="29"/>
  <c r="I752" i="29"/>
  <c r="I760" i="29"/>
  <c r="I768" i="29"/>
  <c r="I776" i="29"/>
  <c r="I784" i="29"/>
  <c r="I792" i="29"/>
  <c r="I800" i="29"/>
  <c r="I808" i="29"/>
  <c r="I816" i="29"/>
  <c r="I824" i="29"/>
  <c r="I832" i="29"/>
  <c r="I840" i="29"/>
  <c r="I848" i="29"/>
  <c r="I856" i="29"/>
  <c r="I864" i="29"/>
  <c r="I872" i="29"/>
  <c r="I880" i="29"/>
  <c r="I888" i="29"/>
  <c r="I896" i="29"/>
  <c r="I904" i="29"/>
  <c r="I912" i="29"/>
  <c r="I920" i="29"/>
  <c r="I928" i="29"/>
  <c r="I936" i="29"/>
  <c r="I944" i="29"/>
  <c r="I952" i="29"/>
  <c r="I960" i="29"/>
  <c r="I968" i="29"/>
  <c r="I976" i="29"/>
  <c r="I984" i="29"/>
  <c r="I992" i="29"/>
  <c r="I1000" i="29"/>
  <c r="I1008" i="29"/>
  <c r="I1016" i="29"/>
  <c r="I1024" i="29"/>
  <c r="I1032" i="29"/>
  <c r="I1040" i="29"/>
  <c r="I1048" i="29"/>
  <c r="I1056" i="29"/>
  <c r="I1064" i="29"/>
  <c r="I1072" i="29"/>
  <c r="I1080" i="29"/>
  <c r="I1088" i="29"/>
  <c r="I1096" i="29"/>
  <c r="I1104" i="29"/>
  <c r="I1112" i="29"/>
  <c r="I1120" i="29"/>
  <c r="I1128" i="29"/>
  <c r="I1136" i="29"/>
  <c r="I1144" i="29"/>
  <c r="I1152" i="29"/>
  <c r="I1160" i="29"/>
  <c r="I1168" i="29"/>
  <c r="I1176" i="29"/>
  <c r="I47" i="29"/>
  <c r="I79" i="29"/>
  <c r="I111" i="29"/>
  <c r="I143" i="29"/>
  <c r="I175" i="29"/>
  <c r="I207" i="29"/>
  <c r="I239" i="29"/>
  <c r="I271" i="29"/>
  <c r="I303" i="29"/>
  <c r="I335" i="29"/>
  <c r="I367" i="29"/>
  <c r="I399" i="29"/>
  <c r="I431" i="29"/>
  <c r="I463" i="29"/>
  <c r="I495" i="29"/>
  <c r="I527" i="29"/>
  <c r="I559" i="29"/>
  <c r="I591" i="29"/>
  <c r="I623" i="29"/>
  <c r="I649" i="29"/>
  <c r="I662" i="29"/>
  <c r="I673" i="29"/>
  <c r="I683" i="29"/>
  <c r="I694" i="29"/>
  <c r="I705" i="29"/>
  <c r="I713" i="29"/>
  <c r="I721" i="29"/>
  <c r="I729" i="29"/>
  <c r="I737" i="29"/>
  <c r="I745" i="29"/>
  <c r="I753" i="29"/>
  <c r="I761" i="29"/>
  <c r="I769" i="29"/>
  <c r="I777" i="29"/>
  <c r="I785" i="29"/>
  <c r="I793" i="29"/>
  <c r="I801" i="29"/>
  <c r="I809" i="29"/>
  <c r="I817" i="29"/>
  <c r="I825" i="29"/>
  <c r="I833" i="29"/>
  <c r="I841" i="29"/>
  <c r="I849" i="29"/>
  <c r="I857" i="29"/>
  <c r="I865" i="29"/>
  <c r="I873" i="29"/>
  <c r="I881" i="29"/>
  <c r="I889" i="29"/>
  <c r="I897" i="29"/>
  <c r="I905" i="29"/>
  <c r="I913" i="29"/>
  <c r="I921" i="29"/>
  <c r="I929" i="29"/>
  <c r="I937" i="29"/>
  <c r="I945" i="29"/>
  <c r="I953" i="29"/>
  <c r="I961" i="29"/>
  <c r="I969" i="29"/>
  <c r="I977" i="29"/>
  <c r="I985" i="29"/>
  <c r="I993" i="29"/>
  <c r="I1001" i="29"/>
  <c r="I1009" i="29"/>
  <c r="I1017" i="29"/>
  <c r="I1025" i="29"/>
  <c r="I1033" i="29"/>
  <c r="I1041" i="29"/>
  <c r="I1049" i="29"/>
  <c r="I1057" i="29"/>
  <c r="I1065" i="29"/>
  <c r="I1073" i="29"/>
  <c r="I1081" i="29"/>
  <c r="I1089" i="29"/>
  <c r="I1097" i="29"/>
  <c r="I1105" i="29"/>
  <c r="I1113" i="29"/>
  <c r="I1121" i="29"/>
  <c r="I1129" i="29"/>
  <c r="I1137" i="29"/>
  <c r="I1145" i="29"/>
  <c r="I1153" i="29"/>
  <c r="I1161" i="29"/>
  <c r="I1169" i="29"/>
  <c r="I1177" i="29"/>
  <c r="I1431" i="29"/>
  <c r="I1415" i="29"/>
  <c r="I1399" i="29"/>
  <c r="I1391" i="29"/>
  <c r="I1383" i="29"/>
  <c r="I1375" i="29"/>
  <c r="I1367" i="29"/>
  <c r="I1359" i="29"/>
  <c r="I1351" i="29"/>
  <c r="I1343" i="29"/>
  <c r="I1335" i="29"/>
  <c r="I1327" i="29"/>
  <c r="I1319" i="29"/>
  <c r="I1311" i="29"/>
  <c r="I1303" i="29"/>
  <c r="I1295" i="29"/>
  <c r="I1287" i="29"/>
  <c r="I1279" i="29"/>
  <c r="I1271" i="29"/>
  <c r="I1263" i="29"/>
  <c r="I1255" i="29"/>
  <c r="I1247" i="29"/>
  <c r="I1239" i="29"/>
  <c r="I1231" i="29"/>
  <c r="I1223" i="29"/>
  <c r="I1215" i="29"/>
  <c r="I1207" i="29"/>
  <c r="I1199" i="29"/>
  <c r="I1191" i="29"/>
  <c r="I1180" i="29"/>
  <c r="I1162" i="29"/>
  <c r="I1139" i="29"/>
  <c r="I1116" i="29"/>
  <c r="I1098" i="29"/>
  <c r="I1075" i="29"/>
  <c r="I1052" i="29"/>
  <c r="I1034" i="29"/>
  <c r="I1011" i="29"/>
  <c r="I988" i="29"/>
  <c r="I970" i="29"/>
  <c r="I947" i="29"/>
  <c r="I924" i="29"/>
  <c r="I906" i="29"/>
  <c r="I883" i="29"/>
  <c r="I860" i="29"/>
  <c r="I842" i="29"/>
  <c r="I819" i="29"/>
  <c r="I796" i="29"/>
  <c r="I778" i="29"/>
  <c r="I755" i="29"/>
  <c r="I732" i="29"/>
  <c r="I714" i="29"/>
  <c r="I686" i="29"/>
  <c r="I654" i="29"/>
  <c r="I593" i="29"/>
  <c r="I503" i="29"/>
  <c r="I409" i="29"/>
  <c r="I337" i="29"/>
  <c r="I247" i="29"/>
  <c r="I153" i="29"/>
  <c r="I81" i="29"/>
  <c r="I89" i="29"/>
  <c r="I1440" i="29"/>
  <c r="I1416" i="29"/>
  <c r="I1368" i="29"/>
  <c r="I1439" i="29"/>
  <c r="I1423" i="29"/>
  <c r="I1407" i="29"/>
  <c r="I1438" i="29"/>
  <c r="I1430" i="29"/>
  <c r="I1422" i="29"/>
  <c r="I1414" i="29"/>
  <c r="I1406" i="29"/>
  <c r="I1398" i="29"/>
  <c r="I1390" i="29"/>
  <c r="I1382" i="29"/>
  <c r="I1374" i="29"/>
  <c r="I1366" i="29"/>
  <c r="I1358" i="29"/>
  <c r="I1350" i="29"/>
  <c r="I1342" i="29"/>
  <c r="I1334" i="29"/>
  <c r="I1326" i="29"/>
  <c r="I1318" i="29"/>
  <c r="I1310" i="29"/>
  <c r="I1302" i="29"/>
  <c r="I1294" i="29"/>
  <c r="I1286" i="29"/>
  <c r="I1278" i="29"/>
  <c r="I1270" i="29"/>
  <c r="I1262" i="29"/>
  <c r="I1254" i="29"/>
  <c r="I1246" i="29"/>
  <c r="I1238" i="29"/>
  <c r="I1230" i="29"/>
  <c r="I1222" i="29"/>
  <c r="I1214" i="29"/>
  <c r="I1206" i="29"/>
  <c r="I1198" i="29"/>
  <c r="I1190" i="29"/>
  <c r="I1179" i="29"/>
  <c r="I1156" i="29"/>
  <c r="I1138" i="29"/>
  <c r="I1115" i="29"/>
  <c r="I1092" i="29"/>
  <c r="I1074" i="29"/>
  <c r="I1051" i="29"/>
  <c r="I1028" i="29"/>
  <c r="I1010" i="29"/>
  <c r="I987" i="29"/>
  <c r="I964" i="29"/>
  <c r="I946" i="29"/>
  <c r="I923" i="29"/>
  <c r="I900" i="29"/>
  <c r="I882" i="29"/>
  <c r="I859" i="29"/>
  <c r="I836" i="29"/>
  <c r="I818" i="29"/>
  <c r="I795" i="29"/>
  <c r="I772" i="29"/>
  <c r="I754" i="29"/>
  <c r="I731" i="29"/>
  <c r="I708" i="29"/>
  <c r="I684" i="29"/>
  <c r="I651" i="29"/>
  <c r="I569" i="29"/>
  <c r="I497" i="29"/>
  <c r="I407" i="29"/>
  <c r="I313" i="29"/>
  <c r="I241" i="29"/>
  <c r="I151" i="29"/>
  <c r="I57" i="29"/>
  <c r="I273" i="29"/>
  <c r="I1400" i="29"/>
  <c r="I1437" i="29"/>
  <c r="I1421" i="29"/>
  <c r="I1405" i="29"/>
  <c r="I1397" i="29"/>
  <c r="I1389" i="29"/>
  <c r="I1381" i="29"/>
  <c r="I1373" i="29"/>
  <c r="I1365" i="29"/>
  <c r="I1357" i="29"/>
  <c r="I1349" i="29"/>
  <c r="I1341" i="29"/>
  <c r="I1333" i="29"/>
  <c r="I1325" i="29"/>
  <c r="I1317" i="29"/>
  <c r="I1309" i="29"/>
  <c r="I1301" i="29"/>
  <c r="I1293" i="29"/>
  <c r="I1285" i="29"/>
  <c r="I1277" i="29"/>
  <c r="I1269" i="29"/>
  <c r="I1261" i="29"/>
  <c r="I1253" i="29"/>
  <c r="I1245" i="29"/>
  <c r="I1237" i="29"/>
  <c r="I1229" i="29"/>
  <c r="I1221" i="29"/>
  <c r="I1213" i="29"/>
  <c r="I1205" i="29"/>
  <c r="I1197" i="29"/>
  <c r="I1189" i="29"/>
  <c r="I1178" i="29"/>
  <c r="I1155" i="29"/>
  <c r="I1132" i="29"/>
  <c r="I1114" i="29"/>
  <c r="I1091" i="29"/>
  <c r="I1068" i="29"/>
  <c r="I1050" i="29"/>
  <c r="I1027" i="29"/>
  <c r="I1004" i="29"/>
  <c r="I986" i="29"/>
  <c r="I963" i="29"/>
  <c r="I940" i="29"/>
  <c r="I922" i="29"/>
  <c r="I899" i="29"/>
  <c r="I876" i="29"/>
  <c r="I858" i="29"/>
  <c r="I835" i="29"/>
  <c r="I812" i="29"/>
  <c r="I794" i="29"/>
  <c r="I771" i="29"/>
  <c r="I748" i="29"/>
  <c r="I730" i="29"/>
  <c r="I707" i="29"/>
  <c r="I676" i="29"/>
  <c r="I650" i="29"/>
  <c r="I567" i="29"/>
  <c r="I473" i="29"/>
  <c r="I401" i="29"/>
  <c r="I311" i="29"/>
  <c r="I217" i="29"/>
  <c r="I145" i="29"/>
  <c r="I55" i="29"/>
  <c r="I183" i="29"/>
  <c r="I1424" i="29"/>
  <c r="I1408" i="29"/>
  <c r="I1384" i="29"/>
  <c r="I25" i="29"/>
  <c r="I1429" i="29"/>
  <c r="I1413" i="29"/>
  <c r="I1444" i="29"/>
  <c r="I1436" i="29"/>
  <c r="I1428" i="29"/>
  <c r="I1420" i="29"/>
  <c r="I1412" i="29"/>
  <c r="I1404" i="29"/>
  <c r="I1396" i="29"/>
  <c r="I1388" i="29"/>
  <c r="I1380" i="29"/>
  <c r="I1372" i="29"/>
  <c r="I1364" i="29"/>
  <c r="I1356" i="29"/>
  <c r="I1348" i="29"/>
  <c r="I1340" i="29"/>
  <c r="I1332" i="29"/>
  <c r="I1324" i="29"/>
  <c r="I1316" i="29"/>
  <c r="I1308" i="29"/>
  <c r="I1300" i="29"/>
  <c r="I1292" i="29"/>
  <c r="I1284" i="29"/>
  <c r="I1276" i="29"/>
  <c r="I1268" i="29"/>
  <c r="I1260" i="29"/>
  <c r="I1252" i="29"/>
  <c r="I1244" i="29"/>
  <c r="I1236" i="29"/>
  <c r="I1228" i="29"/>
  <c r="I1220" i="29"/>
  <c r="I1212" i="29"/>
  <c r="I1204" i="29"/>
  <c r="I1196" i="29"/>
  <c r="I1188" i="29"/>
  <c r="I1172" i="29"/>
  <c r="I1154" i="29"/>
  <c r="I1131" i="29"/>
  <c r="I1108" i="29"/>
  <c r="I1090" i="29"/>
  <c r="I1067" i="29"/>
  <c r="I1044" i="29"/>
  <c r="I1026" i="29"/>
  <c r="I1003" i="29"/>
  <c r="I980" i="29"/>
  <c r="I962" i="29"/>
  <c r="I939" i="29"/>
  <c r="I916" i="29"/>
  <c r="I898" i="29"/>
  <c r="I875" i="29"/>
  <c r="I852" i="29"/>
  <c r="I834" i="29"/>
  <c r="I811" i="29"/>
  <c r="I788" i="29"/>
  <c r="I770" i="29"/>
  <c r="I747" i="29"/>
  <c r="I724" i="29"/>
  <c r="I706" i="29"/>
  <c r="I675" i="29"/>
  <c r="I633" i="29"/>
  <c r="I561" i="29"/>
  <c r="I471" i="29"/>
  <c r="I377" i="29"/>
  <c r="I305" i="29"/>
  <c r="I215" i="29"/>
  <c r="I121" i="29"/>
  <c r="I49" i="29"/>
  <c r="F26" i="29"/>
  <c r="D71" i="29"/>
  <c r="R96" i="27" l="1"/>
  <c r="V251" i="27"/>
  <c r="K72" i="27"/>
  <c r="V210" i="27"/>
  <c r="K73" i="27"/>
  <c r="V119" i="27"/>
  <c r="V160" i="27"/>
  <c r="K93" i="27"/>
  <c r="C28" i="30"/>
  <c r="V101" i="27"/>
  <c r="R80" i="27"/>
  <c r="K80" i="27"/>
  <c r="K59" i="27"/>
  <c r="V219" i="27"/>
  <c r="V230" i="27"/>
  <c r="K78" i="27"/>
  <c r="K68" i="27"/>
  <c r="V186" i="27"/>
  <c r="K88" i="27"/>
  <c r="R87" i="27"/>
  <c r="K60" i="27"/>
  <c r="V110" i="27"/>
  <c r="V249" i="27"/>
  <c r="R77" i="27"/>
  <c r="K57" i="27"/>
  <c r="V214" i="27"/>
  <c r="K75" i="27"/>
  <c r="V237" i="27"/>
  <c r="V141" i="27"/>
  <c r="R92" i="27"/>
  <c r="V120" i="27"/>
  <c r="K74" i="27"/>
  <c r="K55" i="27"/>
  <c r="V209" i="27"/>
  <c r="K70" i="27"/>
  <c r="V183" i="27"/>
  <c r="R67" i="27"/>
  <c r="V182" i="27"/>
  <c r="V218" i="27"/>
  <c r="K58" i="27"/>
  <c r="V238" i="27"/>
  <c r="R85" i="27"/>
  <c r="K56" i="27"/>
  <c r="V212" i="27"/>
  <c r="V250" i="27"/>
  <c r="R98" i="27"/>
  <c r="K77" i="27"/>
  <c r="R63" i="27"/>
  <c r="V180" i="27"/>
  <c r="R66" i="27"/>
  <c r="V184" i="27"/>
  <c r="K66" i="27"/>
  <c r="V91" i="27"/>
  <c r="R78" i="27"/>
  <c r="K86" i="27"/>
  <c r="V136" i="27"/>
  <c r="R83" i="27"/>
  <c r="V90" i="27"/>
  <c r="R75" i="27"/>
  <c r="K81" i="27"/>
  <c r="V185" i="27"/>
  <c r="K67" i="27"/>
  <c r="BL56" i="27"/>
  <c r="BL64" i="27"/>
  <c r="BL72" i="27"/>
  <c r="BL80" i="27"/>
  <c r="BL88" i="27"/>
  <c r="BL96" i="27"/>
  <c r="BL104" i="27"/>
  <c r="BL112" i="27"/>
  <c r="BL120" i="27"/>
  <c r="BL128" i="27"/>
  <c r="BL136" i="27"/>
  <c r="BL144" i="27"/>
  <c r="BL152" i="27"/>
  <c r="BL160" i="27"/>
  <c r="BL168" i="27"/>
  <c r="BL176" i="27"/>
  <c r="BL57" i="27"/>
  <c r="BL65" i="27"/>
  <c r="BL73" i="27"/>
  <c r="BL81" i="27"/>
  <c r="BL89" i="27"/>
  <c r="BL97" i="27"/>
  <c r="BL105" i="27"/>
  <c r="BL113" i="27"/>
  <c r="BL121" i="27"/>
  <c r="BL129" i="27"/>
  <c r="BL137" i="27"/>
  <c r="BL145" i="27"/>
  <c r="BL153" i="27"/>
  <c r="BL161" i="27"/>
  <c r="BL169" i="27"/>
  <c r="BL177" i="27"/>
  <c r="BL185" i="27"/>
  <c r="BL193" i="27"/>
  <c r="BL201" i="27"/>
  <c r="BL209" i="27"/>
  <c r="BL217" i="27"/>
  <c r="BL225" i="27"/>
  <c r="BL233" i="27"/>
  <c r="BL241" i="27"/>
  <c r="BL249" i="27"/>
  <c r="BL257" i="27"/>
  <c r="BL265" i="27"/>
  <c r="BL273" i="27"/>
  <c r="BL281" i="27"/>
  <c r="BL289" i="27"/>
  <c r="BL297" i="27"/>
  <c r="BL305" i="27"/>
  <c r="BL313" i="27"/>
  <c r="BL321" i="27"/>
  <c r="BL329" i="27"/>
  <c r="BL337" i="27"/>
  <c r="BL345" i="27"/>
  <c r="BL353" i="27"/>
  <c r="BL361" i="27"/>
  <c r="BL369" i="27"/>
  <c r="BL377" i="27"/>
  <c r="BL385" i="27"/>
  <c r="BL393" i="27"/>
  <c r="BL401" i="27"/>
  <c r="BL409" i="27"/>
  <c r="BL417" i="27"/>
  <c r="BL425" i="27"/>
  <c r="BL433" i="27"/>
  <c r="BL441" i="27"/>
  <c r="BL449" i="27"/>
  <c r="BL457" i="27"/>
  <c r="BL465" i="27"/>
  <c r="BL473" i="27"/>
  <c r="BL481" i="27"/>
  <c r="BL489" i="27"/>
  <c r="BL497" i="27"/>
  <c r="BL505" i="27"/>
  <c r="BL513" i="27"/>
  <c r="BL521" i="27"/>
  <c r="BL529" i="27"/>
  <c r="BL537" i="27"/>
  <c r="BL545" i="27"/>
  <c r="BL553" i="27"/>
  <c r="BL561" i="27"/>
  <c r="BL569" i="27"/>
  <c r="BL577" i="27"/>
  <c r="BL585" i="27"/>
  <c r="BL593" i="27"/>
  <c r="BL601" i="27"/>
  <c r="BL609" i="27"/>
  <c r="BL617" i="27"/>
  <c r="BL625" i="27"/>
  <c r="BL633" i="27"/>
  <c r="BL641" i="27"/>
  <c r="BL58" i="27"/>
  <c r="BL66" i="27"/>
  <c r="BL74" i="27"/>
  <c r="BL82" i="27"/>
  <c r="BL90" i="27"/>
  <c r="BL98" i="27"/>
  <c r="BL106" i="27"/>
  <c r="BL114" i="27"/>
  <c r="BL122" i="27"/>
  <c r="BL130" i="27"/>
  <c r="BL138" i="27"/>
  <c r="BL146" i="27"/>
  <c r="BL154" i="27"/>
  <c r="BL162" i="27"/>
  <c r="BL170" i="27"/>
  <c r="BL178" i="27"/>
  <c r="BL186" i="27"/>
  <c r="BL194" i="27"/>
  <c r="BL202" i="27"/>
  <c r="BL210" i="27"/>
  <c r="BL218" i="27"/>
  <c r="BL226" i="27"/>
  <c r="BL234" i="27"/>
  <c r="BL242" i="27"/>
  <c r="BL250" i="27"/>
  <c r="BL258" i="27"/>
  <c r="BL266" i="27"/>
  <c r="BL274" i="27"/>
  <c r="BL282" i="27"/>
  <c r="BL290" i="27"/>
  <c r="BL298" i="27"/>
  <c r="BL306" i="27"/>
  <c r="BL314" i="27"/>
  <c r="BL322" i="27"/>
  <c r="BL330" i="27"/>
  <c r="BL338" i="27"/>
  <c r="BL346" i="27"/>
  <c r="BL354" i="27"/>
  <c r="BL362" i="27"/>
  <c r="BL370" i="27"/>
  <c r="BL378" i="27"/>
  <c r="BL386" i="27"/>
  <c r="BL394" i="27"/>
  <c r="BL402" i="27"/>
  <c r="BL410" i="27"/>
  <c r="BL418" i="27"/>
  <c r="BL426" i="27"/>
  <c r="BL434" i="27"/>
  <c r="BL442" i="27"/>
  <c r="BL450" i="27"/>
  <c r="BL458" i="27"/>
  <c r="BL466" i="27"/>
  <c r="BL474" i="27"/>
  <c r="BL482" i="27"/>
  <c r="BL490" i="27"/>
  <c r="BL498" i="27"/>
  <c r="BL506" i="27"/>
  <c r="BL514" i="27"/>
  <c r="BL522" i="27"/>
  <c r="BL530" i="27"/>
  <c r="BL538" i="27"/>
  <c r="BL546" i="27"/>
  <c r="BL554" i="27"/>
  <c r="BL562" i="27"/>
  <c r="BL570" i="27"/>
  <c r="BL578" i="27"/>
  <c r="BL586" i="27"/>
  <c r="BL594" i="27"/>
  <c r="BL602" i="27"/>
  <c r="BL610" i="27"/>
  <c r="BL618" i="27"/>
  <c r="BL626" i="27"/>
  <c r="BL634" i="27"/>
  <c r="BL642" i="27"/>
  <c r="BL650" i="27"/>
  <c r="BL658" i="27"/>
  <c r="BL666" i="27"/>
  <c r="BL674" i="27"/>
  <c r="BL682" i="27"/>
  <c r="BL690" i="27"/>
  <c r="BL698" i="27"/>
  <c r="BL706" i="27"/>
  <c r="BL714" i="27"/>
  <c r="BL722" i="27"/>
  <c r="BL730" i="27"/>
  <c r="BL59" i="27"/>
  <c r="BL67" i="27"/>
  <c r="BL75" i="27"/>
  <c r="BL83" i="27"/>
  <c r="BL91" i="27"/>
  <c r="BL99" i="27"/>
  <c r="BL107" i="27"/>
  <c r="BL115" i="27"/>
  <c r="BL123" i="27"/>
  <c r="BL131" i="27"/>
  <c r="BL139" i="27"/>
  <c r="BL147" i="27"/>
  <c r="BL155" i="27"/>
  <c r="BL163" i="27"/>
  <c r="BL171" i="27"/>
  <c r="BL179" i="27"/>
  <c r="BL187" i="27"/>
  <c r="BL195" i="27"/>
  <c r="BL203" i="27"/>
  <c r="BL211" i="27"/>
  <c r="BL219" i="27"/>
  <c r="BL227" i="27"/>
  <c r="BL235" i="27"/>
  <c r="BL243" i="27"/>
  <c r="BL251" i="27"/>
  <c r="BL259" i="27"/>
  <c r="BL267" i="27"/>
  <c r="BL275" i="27"/>
  <c r="BL283" i="27"/>
  <c r="BL291" i="27"/>
  <c r="BL299" i="27"/>
  <c r="BL307" i="27"/>
  <c r="BL315" i="27"/>
  <c r="BL323" i="27"/>
  <c r="BL331" i="27"/>
  <c r="BL339" i="27"/>
  <c r="BL347" i="27"/>
  <c r="BL355" i="27"/>
  <c r="BL363" i="27"/>
  <c r="BL371" i="27"/>
  <c r="BL379" i="27"/>
  <c r="BL387" i="27"/>
  <c r="BL395" i="27"/>
  <c r="BL403" i="27"/>
  <c r="BL411" i="27"/>
  <c r="BL419" i="27"/>
  <c r="BL427" i="27"/>
  <c r="BL435" i="27"/>
  <c r="BL443" i="27"/>
  <c r="BL451" i="27"/>
  <c r="BL459" i="27"/>
  <c r="BL467" i="27"/>
  <c r="BL475" i="27"/>
  <c r="BL483" i="27"/>
  <c r="BL491" i="27"/>
  <c r="BL499" i="27"/>
  <c r="BL507" i="27"/>
  <c r="BL515" i="27"/>
  <c r="BL523" i="27"/>
  <c r="BL531" i="27"/>
  <c r="BL539" i="27"/>
  <c r="BL547" i="27"/>
  <c r="BL555" i="27"/>
  <c r="BL563" i="27"/>
  <c r="BL571" i="27"/>
  <c r="BL579" i="27"/>
  <c r="BL587" i="27"/>
  <c r="BL595" i="27"/>
  <c r="BL603" i="27"/>
  <c r="BL611" i="27"/>
  <c r="BL619" i="27"/>
  <c r="BL627" i="27"/>
  <c r="BL635" i="27"/>
  <c r="BL643" i="27"/>
  <c r="BL651" i="27"/>
  <c r="BL659" i="27"/>
  <c r="BL667" i="27"/>
  <c r="BL675" i="27"/>
  <c r="BL60" i="27"/>
  <c r="BL68" i="27"/>
  <c r="BL76" i="27"/>
  <c r="BL84" i="27"/>
  <c r="BL92" i="27"/>
  <c r="BL100" i="27"/>
  <c r="BL108" i="27"/>
  <c r="BL116" i="27"/>
  <c r="BL124" i="27"/>
  <c r="BL132" i="27"/>
  <c r="BL140" i="27"/>
  <c r="BL148" i="27"/>
  <c r="BL156" i="27"/>
  <c r="BL164" i="27"/>
  <c r="BL172" i="27"/>
  <c r="BL180" i="27"/>
  <c r="BL188" i="27"/>
  <c r="BL196" i="27"/>
  <c r="BL204" i="27"/>
  <c r="BL212" i="27"/>
  <c r="BL220" i="27"/>
  <c r="BL228" i="27"/>
  <c r="BL236" i="27"/>
  <c r="BL244" i="27"/>
  <c r="BL252" i="27"/>
  <c r="BL260" i="27"/>
  <c r="BL268" i="27"/>
  <c r="BL276" i="27"/>
  <c r="BL284" i="27"/>
  <c r="BL292" i="27"/>
  <c r="BL300" i="27"/>
  <c r="BL308" i="27"/>
  <c r="BL316" i="27"/>
  <c r="BL324" i="27"/>
  <c r="BL332" i="27"/>
  <c r="BL340" i="27"/>
  <c r="BL348" i="27"/>
  <c r="BL356" i="27"/>
  <c r="BL364" i="27"/>
  <c r="BL372" i="27"/>
  <c r="BL380" i="27"/>
  <c r="BL388" i="27"/>
  <c r="BL396" i="27"/>
  <c r="BL404" i="27"/>
  <c r="BL412" i="27"/>
  <c r="BL420" i="27"/>
  <c r="BL428" i="27"/>
  <c r="BL436" i="27"/>
  <c r="BL444" i="27"/>
  <c r="BL452" i="27"/>
  <c r="BL460" i="27"/>
  <c r="BL468" i="27"/>
  <c r="BL476" i="27"/>
  <c r="BL484" i="27"/>
  <c r="BL492" i="27"/>
  <c r="BL500" i="27"/>
  <c r="BL508" i="27"/>
  <c r="BL516" i="27"/>
  <c r="BL524" i="27"/>
  <c r="BL532" i="27"/>
  <c r="BL540" i="27"/>
  <c r="BL548" i="27"/>
  <c r="BL556" i="27"/>
  <c r="BL564" i="27"/>
  <c r="BL572" i="27"/>
  <c r="BL580" i="27"/>
  <c r="BL588" i="27"/>
  <c r="BL596" i="27"/>
  <c r="BL604" i="27"/>
  <c r="BL612" i="27"/>
  <c r="BL620" i="27"/>
  <c r="BL61" i="27"/>
  <c r="BL69" i="27"/>
  <c r="BL77" i="27"/>
  <c r="BL85" i="27"/>
  <c r="BL93" i="27"/>
  <c r="BL101" i="27"/>
  <c r="BL109" i="27"/>
  <c r="BL117" i="27"/>
  <c r="BL125" i="27"/>
  <c r="BL133" i="27"/>
  <c r="BL141" i="27"/>
  <c r="BL149" i="27"/>
  <c r="BL157" i="27"/>
  <c r="BL165" i="27"/>
  <c r="BL173" i="27"/>
  <c r="BL181" i="27"/>
  <c r="BL189" i="27"/>
  <c r="BL197" i="27"/>
  <c r="BL205" i="27"/>
  <c r="BL213" i="27"/>
  <c r="BL221" i="27"/>
  <c r="BL229" i="27"/>
  <c r="BL237" i="27"/>
  <c r="BL245" i="27"/>
  <c r="BL253" i="27"/>
  <c r="BL261" i="27"/>
  <c r="BL269" i="27"/>
  <c r="BL277" i="27"/>
  <c r="BL285" i="27"/>
  <c r="BL293" i="27"/>
  <c r="BL301" i="27"/>
  <c r="BL309" i="27"/>
  <c r="BL317" i="27"/>
  <c r="BL325" i="27"/>
  <c r="BL333" i="27"/>
  <c r="BL341" i="27"/>
  <c r="BL349" i="27"/>
  <c r="BL357" i="27"/>
  <c r="BL365" i="27"/>
  <c r="BL373" i="27"/>
  <c r="BL381" i="27"/>
  <c r="BL389" i="27"/>
  <c r="BL397" i="27"/>
  <c r="BL405" i="27"/>
  <c r="BL413" i="27"/>
  <c r="BL421" i="27"/>
  <c r="BL429" i="27"/>
  <c r="BL437" i="27"/>
  <c r="BL445" i="27"/>
  <c r="BL453" i="27"/>
  <c r="BL461" i="27"/>
  <c r="BL469" i="27"/>
  <c r="BL477" i="27"/>
  <c r="BL485" i="27"/>
  <c r="BL493" i="27"/>
  <c r="BL501" i="27"/>
  <c r="BL509" i="27"/>
  <c r="BL517" i="27"/>
  <c r="BL525" i="27"/>
  <c r="BL533" i="27"/>
  <c r="BL541" i="27"/>
  <c r="BL549" i="27"/>
  <c r="BL557" i="27"/>
  <c r="BL565" i="27"/>
  <c r="BL573" i="27"/>
  <c r="BL581" i="27"/>
  <c r="BL589" i="27"/>
  <c r="BL597" i="27"/>
  <c r="BL605" i="27"/>
  <c r="BL613" i="27"/>
  <c r="BL621" i="27"/>
  <c r="BL629" i="27"/>
  <c r="BL637" i="27"/>
  <c r="BL645" i="27"/>
  <c r="BL653" i="27"/>
  <c r="BL661" i="27"/>
  <c r="BL669" i="27"/>
  <c r="BL677" i="27"/>
  <c r="BL685" i="27"/>
  <c r="BL693" i="27"/>
  <c r="BL701" i="27"/>
  <c r="BL709" i="27"/>
  <c r="BL717" i="27"/>
  <c r="BL725" i="27"/>
  <c r="BL733" i="27"/>
  <c r="BL62" i="27"/>
  <c r="BL70" i="27"/>
  <c r="BL78" i="27"/>
  <c r="BL86" i="27"/>
  <c r="BL94" i="27"/>
  <c r="BL102" i="27"/>
  <c r="BL110" i="27"/>
  <c r="BL118" i="27"/>
  <c r="BL126" i="27"/>
  <c r="BL134" i="27"/>
  <c r="BL142" i="27"/>
  <c r="BL150" i="27"/>
  <c r="BL158" i="27"/>
  <c r="BL166" i="27"/>
  <c r="BL174" i="27"/>
  <c r="BL182" i="27"/>
  <c r="BL190" i="27"/>
  <c r="BL198" i="27"/>
  <c r="BL206" i="27"/>
  <c r="BL214" i="27"/>
  <c r="BL222" i="27"/>
  <c r="BL230" i="27"/>
  <c r="BL238" i="27"/>
  <c r="BL246" i="27"/>
  <c r="BL254" i="27"/>
  <c r="BL262" i="27"/>
  <c r="BL270" i="27"/>
  <c r="BL278" i="27"/>
  <c r="BL286" i="27"/>
  <c r="BL294" i="27"/>
  <c r="BL302" i="27"/>
  <c r="BL310" i="27"/>
  <c r="BL318" i="27"/>
  <c r="BL326" i="27"/>
  <c r="BL334" i="27"/>
  <c r="BL342" i="27"/>
  <c r="BL350" i="27"/>
  <c r="BL358" i="27"/>
  <c r="BL366" i="27"/>
  <c r="BL374" i="27"/>
  <c r="BL382" i="27"/>
  <c r="BL390" i="27"/>
  <c r="BL398" i="27"/>
  <c r="BL406" i="27"/>
  <c r="BL414" i="27"/>
  <c r="BL422" i="27"/>
  <c r="BL430" i="27"/>
  <c r="BL438" i="27"/>
  <c r="BL446" i="27"/>
  <c r="BL454" i="27"/>
  <c r="BL462" i="27"/>
  <c r="BL470" i="27"/>
  <c r="BL478" i="27"/>
  <c r="BL486" i="27"/>
  <c r="BL494" i="27"/>
  <c r="BL502" i="27"/>
  <c r="BL71" i="27"/>
  <c r="BL135" i="27"/>
  <c r="BL191" i="27"/>
  <c r="BL223" i="27"/>
  <c r="BL255" i="27"/>
  <c r="BL287" i="27"/>
  <c r="BL319" i="27"/>
  <c r="BL351" i="27"/>
  <c r="BL383" i="27"/>
  <c r="BL415" i="27"/>
  <c r="BL447" i="27"/>
  <c r="BL479" i="27"/>
  <c r="BL510" i="27"/>
  <c r="BL528" i="27"/>
  <c r="BL551" i="27"/>
  <c r="BL574" i="27"/>
  <c r="BL592" i="27"/>
  <c r="BL615" i="27"/>
  <c r="BL632" i="27"/>
  <c r="BL648" i="27"/>
  <c r="BL662" i="27"/>
  <c r="BL673" i="27"/>
  <c r="BL686" i="27"/>
  <c r="BL696" i="27"/>
  <c r="BL707" i="27"/>
  <c r="BL718" i="27"/>
  <c r="BL728" i="27"/>
  <c r="BL738" i="27"/>
  <c r="BL746" i="27"/>
  <c r="BL754" i="27"/>
  <c r="BL762" i="27"/>
  <c r="BL770" i="27"/>
  <c r="BL778" i="27"/>
  <c r="BL786" i="27"/>
  <c r="BL794" i="27"/>
  <c r="BL802" i="27"/>
  <c r="BL810" i="27"/>
  <c r="BL818" i="27"/>
  <c r="BL826" i="27"/>
  <c r="BL834" i="27"/>
  <c r="BL842" i="27"/>
  <c r="BL850" i="27"/>
  <c r="BL858" i="27"/>
  <c r="BL866" i="27"/>
  <c r="BL874" i="27"/>
  <c r="BL882" i="27"/>
  <c r="BL890" i="27"/>
  <c r="BL898" i="27"/>
  <c r="BL906" i="27"/>
  <c r="BL914" i="27"/>
  <c r="BL922" i="27"/>
  <c r="BL930" i="27"/>
  <c r="BL938" i="27"/>
  <c r="BL946" i="27"/>
  <c r="BL954" i="27"/>
  <c r="BL962" i="27"/>
  <c r="BL970" i="27"/>
  <c r="BL978" i="27"/>
  <c r="BL986" i="27"/>
  <c r="BL994" i="27"/>
  <c r="BL1002" i="27"/>
  <c r="BL1010" i="27"/>
  <c r="BL1018" i="27"/>
  <c r="BL1026" i="27"/>
  <c r="BL1034" i="27"/>
  <c r="BL1042" i="27"/>
  <c r="BL1050" i="27"/>
  <c r="BL1058" i="27"/>
  <c r="BL1066" i="27"/>
  <c r="BL1074" i="27"/>
  <c r="BL1082" i="27"/>
  <c r="BL1090" i="27"/>
  <c r="BL1098" i="27"/>
  <c r="BL1106" i="27"/>
  <c r="BL1114" i="27"/>
  <c r="BL1122" i="27"/>
  <c r="BL1130" i="27"/>
  <c r="BL1138" i="27"/>
  <c r="BL1146" i="27"/>
  <c r="BL1154" i="27"/>
  <c r="BL1162" i="27"/>
  <c r="BL1170" i="27"/>
  <c r="BL1178" i="27"/>
  <c r="BL1186" i="27"/>
  <c r="BL1194" i="27"/>
  <c r="BL79" i="27"/>
  <c r="BL143" i="27"/>
  <c r="BL192" i="27"/>
  <c r="BL224" i="27"/>
  <c r="BL256" i="27"/>
  <c r="BL288" i="27"/>
  <c r="BL320" i="27"/>
  <c r="BL352" i="27"/>
  <c r="BL384" i="27"/>
  <c r="BL416" i="27"/>
  <c r="BL448" i="27"/>
  <c r="BL480" i="27"/>
  <c r="BL511" i="27"/>
  <c r="BL534" i="27"/>
  <c r="BL552" i="27"/>
  <c r="BL575" i="27"/>
  <c r="BL598" i="27"/>
  <c r="BL616" i="27"/>
  <c r="BL636" i="27"/>
  <c r="BL649" i="27"/>
  <c r="BL663" i="27"/>
  <c r="BL676" i="27"/>
  <c r="BL687" i="27"/>
  <c r="BL697" i="27"/>
  <c r="BL708" i="27"/>
  <c r="BL719" i="27"/>
  <c r="BL729" i="27"/>
  <c r="BL739" i="27"/>
  <c r="BL747" i="27"/>
  <c r="BL755" i="27"/>
  <c r="BL763" i="27"/>
  <c r="BL771" i="27"/>
  <c r="BL779" i="27"/>
  <c r="BL787" i="27"/>
  <c r="BL795" i="27"/>
  <c r="BL803" i="27"/>
  <c r="BL811" i="27"/>
  <c r="BL819" i="27"/>
  <c r="BL827" i="27"/>
  <c r="BL835" i="27"/>
  <c r="BL843" i="27"/>
  <c r="BL851" i="27"/>
  <c r="BL859" i="27"/>
  <c r="BL867" i="27"/>
  <c r="BL875" i="27"/>
  <c r="BL883" i="27"/>
  <c r="BL891" i="27"/>
  <c r="BL899" i="27"/>
  <c r="BL907" i="27"/>
  <c r="BL915" i="27"/>
  <c r="BL923" i="27"/>
  <c r="BL931" i="27"/>
  <c r="BL939" i="27"/>
  <c r="BL947" i="27"/>
  <c r="BL955" i="27"/>
  <c r="BL963" i="27"/>
  <c r="BL971" i="27"/>
  <c r="BL979" i="27"/>
  <c r="BL987" i="27"/>
  <c r="BL995" i="27"/>
  <c r="BL1003" i="27"/>
  <c r="BL1011" i="27"/>
  <c r="BL1019" i="27"/>
  <c r="BL1027" i="27"/>
  <c r="BL1035" i="27"/>
  <c r="BL1043" i="27"/>
  <c r="BL1051" i="27"/>
  <c r="BL1059" i="27"/>
  <c r="BL1067" i="27"/>
  <c r="BL1075" i="27"/>
  <c r="BL87" i="27"/>
  <c r="BL151" i="27"/>
  <c r="BL199" i="27"/>
  <c r="BL231" i="27"/>
  <c r="BL263" i="27"/>
  <c r="BL295" i="27"/>
  <c r="BL327" i="27"/>
  <c r="BL359" i="27"/>
  <c r="BL391" i="27"/>
  <c r="BL423" i="27"/>
  <c r="BL455" i="27"/>
  <c r="BL487" i="27"/>
  <c r="BL512" i="27"/>
  <c r="BL535" i="27"/>
  <c r="BL558" i="27"/>
  <c r="BL576" i="27"/>
  <c r="BL599" i="27"/>
  <c r="BL622" i="27"/>
  <c r="BL638" i="27"/>
  <c r="BL652" i="27"/>
  <c r="BL664" i="27"/>
  <c r="BL678" i="27"/>
  <c r="BL688" i="27"/>
  <c r="BL699" i="27"/>
  <c r="BL710" i="27"/>
  <c r="BL720" i="27"/>
  <c r="BL731" i="27"/>
  <c r="BL740" i="27"/>
  <c r="BL748" i="27"/>
  <c r="BL756" i="27"/>
  <c r="BL764" i="27"/>
  <c r="BL772" i="27"/>
  <c r="BL780" i="27"/>
  <c r="BL788" i="27"/>
  <c r="BL796" i="27"/>
  <c r="BL804" i="27"/>
  <c r="BL812" i="27"/>
  <c r="BL820" i="27"/>
  <c r="BL828" i="27"/>
  <c r="BL836" i="27"/>
  <c r="BL844" i="27"/>
  <c r="BL852" i="27"/>
  <c r="BL860" i="27"/>
  <c r="BL868" i="27"/>
  <c r="BL876" i="27"/>
  <c r="BL884" i="27"/>
  <c r="BL892" i="27"/>
  <c r="BL900" i="27"/>
  <c r="BL908" i="27"/>
  <c r="BL916" i="27"/>
  <c r="BL924" i="27"/>
  <c r="BL932" i="27"/>
  <c r="BL95" i="27"/>
  <c r="BL159" i="27"/>
  <c r="BL200" i="27"/>
  <c r="BL232" i="27"/>
  <c r="BL264" i="27"/>
  <c r="BL296" i="27"/>
  <c r="BL328" i="27"/>
  <c r="BL360" i="27"/>
  <c r="BL392" i="27"/>
  <c r="BL424" i="27"/>
  <c r="BL456" i="27"/>
  <c r="BL488" i="27"/>
  <c r="BL518" i="27"/>
  <c r="BL536" i="27"/>
  <c r="BL559" i="27"/>
  <c r="BL582" i="27"/>
  <c r="BL600" i="27"/>
  <c r="BL623" i="27"/>
  <c r="BL639" i="27"/>
  <c r="BL654" i="27"/>
  <c r="BL665" i="27"/>
  <c r="BL679" i="27"/>
  <c r="BL689" i="27"/>
  <c r="BL700" i="27"/>
  <c r="BL711" i="27"/>
  <c r="BL721" i="27"/>
  <c r="BL732" i="27"/>
  <c r="BL741" i="27"/>
  <c r="BL749" i="27"/>
  <c r="BL757" i="27"/>
  <c r="BL765" i="27"/>
  <c r="BL773" i="27"/>
  <c r="BL781" i="27"/>
  <c r="BL789" i="27"/>
  <c r="BL797" i="27"/>
  <c r="BL805" i="27"/>
  <c r="BL813" i="27"/>
  <c r="BL821" i="27"/>
  <c r="BL829" i="27"/>
  <c r="BL837" i="27"/>
  <c r="BL845" i="27"/>
  <c r="BL853" i="27"/>
  <c r="BL861" i="27"/>
  <c r="BL869" i="27"/>
  <c r="BL877" i="27"/>
  <c r="BL885" i="27"/>
  <c r="BL893" i="27"/>
  <c r="BL901" i="27"/>
  <c r="BL909" i="27"/>
  <c r="BL917" i="27"/>
  <c r="BL925" i="27"/>
  <c r="BL933" i="27"/>
  <c r="BL941" i="27"/>
  <c r="BL949" i="27"/>
  <c r="BL957" i="27"/>
  <c r="BL965" i="27"/>
  <c r="BL973" i="27"/>
  <c r="BL981" i="27"/>
  <c r="BL989" i="27"/>
  <c r="BL997" i="27"/>
  <c r="BL1005" i="27"/>
  <c r="BL1013" i="27"/>
  <c r="BL1021" i="27"/>
  <c r="BL1029" i="27"/>
  <c r="BL1037" i="27"/>
  <c r="BL1045" i="27"/>
  <c r="BL1053" i="27"/>
  <c r="BL1061" i="27"/>
  <c r="BL1069" i="27"/>
  <c r="BL1077" i="27"/>
  <c r="BL1085" i="27"/>
  <c r="BL1093" i="27"/>
  <c r="BL1101" i="27"/>
  <c r="BL1109" i="27"/>
  <c r="BL1117" i="27"/>
  <c r="BL1125" i="27"/>
  <c r="BL1133" i="27"/>
  <c r="BL1141" i="27"/>
  <c r="BL1149" i="27"/>
  <c r="BL1157" i="27"/>
  <c r="BL1165" i="27"/>
  <c r="BL1173" i="27"/>
  <c r="BL1181" i="27"/>
  <c r="BL1189" i="27"/>
  <c r="BL1197" i="27"/>
  <c r="BL103" i="27"/>
  <c r="BL167" i="27"/>
  <c r="BL207" i="27"/>
  <c r="BL239" i="27"/>
  <c r="BL271" i="27"/>
  <c r="BL303" i="27"/>
  <c r="BL335" i="27"/>
  <c r="BL367" i="27"/>
  <c r="BL399" i="27"/>
  <c r="BL431" i="27"/>
  <c r="BL463" i="27"/>
  <c r="BL495" i="27"/>
  <c r="BL519" i="27"/>
  <c r="BL542" i="27"/>
  <c r="BL560" i="27"/>
  <c r="BL583" i="27"/>
  <c r="BL606" i="27"/>
  <c r="BL624" i="27"/>
  <c r="BL640" i="27"/>
  <c r="BL655" i="27"/>
  <c r="BL668" i="27"/>
  <c r="BL680" i="27"/>
  <c r="BL691" i="27"/>
  <c r="BL702" i="27"/>
  <c r="BL712" i="27"/>
  <c r="BL723" i="27"/>
  <c r="BL734" i="27"/>
  <c r="BL742" i="27"/>
  <c r="BL750" i="27"/>
  <c r="BL758" i="27"/>
  <c r="BL766" i="27"/>
  <c r="BL774" i="27"/>
  <c r="BL782" i="27"/>
  <c r="BL790" i="27"/>
  <c r="BL798" i="27"/>
  <c r="BL806" i="27"/>
  <c r="BL814" i="27"/>
  <c r="BL822" i="27"/>
  <c r="BL830" i="27"/>
  <c r="BL838" i="27"/>
  <c r="BL846" i="27"/>
  <c r="BL854" i="27"/>
  <c r="BL862" i="27"/>
  <c r="BL870" i="27"/>
  <c r="BL878" i="27"/>
  <c r="BL886" i="27"/>
  <c r="BL894" i="27"/>
  <c r="BL902" i="27"/>
  <c r="BL910" i="27"/>
  <c r="BL918" i="27"/>
  <c r="BL926" i="27"/>
  <c r="BL934" i="27"/>
  <c r="BL942" i="27"/>
  <c r="BL950" i="27"/>
  <c r="BL958" i="27"/>
  <c r="BL966" i="27"/>
  <c r="BL974" i="27"/>
  <c r="BL982" i="27"/>
  <c r="BL990" i="27"/>
  <c r="BL998" i="27"/>
  <c r="BL1006" i="27"/>
  <c r="BL1014" i="27"/>
  <c r="BL1022" i="27"/>
  <c r="BL1030" i="27"/>
  <c r="BL1038" i="27"/>
  <c r="BL1046" i="27"/>
  <c r="BL1054" i="27"/>
  <c r="BL1062" i="27"/>
  <c r="BL1070" i="27"/>
  <c r="BL1078" i="27"/>
  <c r="BL1086" i="27"/>
  <c r="BL1094" i="27"/>
  <c r="BL1102" i="27"/>
  <c r="BL1110" i="27"/>
  <c r="BL1118" i="27"/>
  <c r="BL1126" i="27"/>
  <c r="BL1134" i="27"/>
  <c r="BL1142" i="27"/>
  <c r="BL1150" i="27"/>
  <c r="BL1158" i="27"/>
  <c r="BL1166" i="27"/>
  <c r="BL1174" i="27"/>
  <c r="BL1182" i="27"/>
  <c r="BL1190" i="27"/>
  <c r="BL111" i="27"/>
  <c r="BL175" i="27"/>
  <c r="BL208" i="27"/>
  <c r="BL240" i="27"/>
  <c r="BL272" i="27"/>
  <c r="BL304" i="27"/>
  <c r="BL336" i="27"/>
  <c r="BL368" i="27"/>
  <c r="BL400" i="27"/>
  <c r="BL432" i="27"/>
  <c r="BL464" i="27"/>
  <c r="BL496" i="27"/>
  <c r="BL520" i="27"/>
  <c r="BL543" i="27"/>
  <c r="BL566" i="27"/>
  <c r="BL584" i="27"/>
  <c r="BL607" i="27"/>
  <c r="BL628" i="27"/>
  <c r="BL644" i="27"/>
  <c r="BL656" i="27"/>
  <c r="BL670" i="27"/>
  <c r="BL681" i="27"/>
  <c r="BL692" i="27"/>
  <c r="BL703" i="27"/>
  <c r="BL713" i="27"/>
  <c r="BL724" i="27"/>
  <c r="BL735" i="27"/>
  <c r="BL743" i="27"/>
  <c r="BL751" i="27"/>
  <c r="BL759" i="27"/>
  <c r="BL767" i="27"/>
  <c r="BL775" i="27"/>
  <c r="BL783" i="27"/>
  <c r="BL791" i="27"/>
  <c r="BL799" i="27"/>
  <c r="BL807" i="27"/>
  <c r="BL815" i="27"/>
  <c r="BL823" i="27"/>
  <c r="BL831" i="27"/>
  <c r="BL839" i="27"/>
  <c r="BL847" i="27"/>
  <c r="BL855" i="27"/>
  <c r="BL863" i="27"/>
  <c r="BL871" i="27"/>
  <c r="BL879" i="27"/>
  <c r="BL887" i="27"/>
  <c r="BL895" i="27"/>
  <c r="BL903" i="27"/>
  <c r="BL911" i="27"/>
  <c r="BL119" i="27"/>
  <c r="BL183" i="27"/>
  <c r="BL215" i="27"/>
  <c r="BL247" i="27"/>
  <c r="BL279" i="27"/>
  <c r="BL311" i="27"/>
  <c r="BL343" i="27"/>
  <c r="BL375" i="27"/>
  <c r="BL407" i="27"/>
  <c r="BL439" i="27"/>
  <c r="BL471" i="27"/>
  <c r="BL503" i="27"/>
  <c r="BL526" i="27"/>
  <c r="BL544" i="27"/>
  <c r="BL567" i="27"/>
  <c r="BL590" i="27"/>
  <c r="BL608" i="27"/>
  <c r="BL630" i="27"/>
  <c r="BL646" i="27"/>
  <c r="BL657" i="27"/>
  <c r="BL671" i="27"/>
  <c r="BL683" i="27"/>
  <c r="BL694" i="27"/>
  <c r="BL704" i="27"/>
  <c r="BL715" i="27"/>
  <c r="BL726" i="27"/>
  <c r="BL736" i="27"/>
  <c r="BL744" i="27"/>
  <c r="BL752" i="27"/>
  <c r="BL760" i="27"/>
  <c r="BL768" i="27"/>
  <c r="BL776" i="27"/>
  <c r="BL784" i="27"/>
  <c r="BL792" i="27"/>
  <c r="BL800" i="27"/>
  <c r="BL808" i="27"/>
  <c r="BL816" i="27"/>
  <c r="BL824" i="27"/>
  <c r="BL832" i="27"/>
  <c r="BL840" i="27"/>
  <c r="BL848" i="27"/>
  <c r="BL856" i="27"/>
  <c r="BL864" i="27"/>
  <c r="BL872" i="27"/>
  <c r="BL880" i="27"/>
  <c r="BL888" i="27"/>
  <c r="BL896" i="27"/>
  <c r="BL904" i="27"/>
  <c r="BL912" i="27"/>
  <c r="BL920" i="27"/>
  <c r="BL928" i="27"/>
  <c r="BL936" i="27"/>
  <c r="BL944" i="27"/>
  <c r="BL952" i="27"/>
  <c r="BL960" i="27"/>
  <c r="BL968" i="27"/>
  <c r="BL976" i="27"/>
  <c r="BL984" i="27"/>
  <c r="BL992" i="27"/>
  <c r="BL1000" i="27"/>
  <c r="BL1008" i="27"/>
  <c r="BL1016" i="27"/>
  <c r="BL1024" i="27"/>
  <c r="BL1032" i="27"/>
  <c r="BL1040" i="27"/>
  <c r="BL1048" i="27"/>
  <c r="BL1056" i="27"/>
  <c r="BL1064" i="27"/>
  <c r="BL1072" i="27"/>
  <c r="BL1080" i="27"/>
  <c r="BL1088" i="27"/>
  <c r="BL1096" i="27"/>
  <c r="BL1104" i="27"/>
  <c r="BL1112" i="27"/>
  <c r="BL1120" i="27"/>
  <c r="BL1128" i="27"/>
  <c r="BL1136" i="27"/>
  <c r="BL1144" i="27"/>
  <c r="BL1152" i="27"/>
  <c r="BL1160" i="27"/>
  <c r="BL1168" i="27"/>
  <c r="BL1176" i="27"/>
  <c r="BL1184" i="27"/>
  <c r="BL1192" i="27"/>
  <c r="BL184" i="27"/>
  <c r="BL440" i="27"/>
  <c r="BL631" i="27"/>
  <c r="BL727" i="27"/>
  <c r="BL793" i="27"/>
  <c r="BL857" i="27"/>
  <c r="BL919" i="27"/>
  <c r="BL945" i="27"/>
  <c r="BL967" i="27"/>
  <c r="BL988" i="27"/>
  <c r="BL1009" i="27"/>
  <c r="BL1031" i="27"/>
  <c r="BL1052" i="27"/>
  <c r="BL1073" i="27"/>
  <c r="BL1091" i="27"/>
  <c r="BL1107" i="27"/>
  <c r="BL1123" i="27"/>
  <c r="BL1139" i="27"/>
  <c r="BL1155" i="27"/>
  <c r="BL1171" i="27"/>
  <c r="BL1187" i="27"/>
  <c r="BL1200" i="27"/>
  <c r="BL1208" i="27"/>
  <c r="BL1216" i="27"/>
  <c r="BL1224" i="27"/>
  <c r="BL1232" i="27"/>
  <c r="BL1240" i="27"/>
  <c r="BL1248" i="27"/>
  <c r="BL1256" i="27"/>
  <c r="BL1264" i="27"/>
  <c r="BL1272" i="27"/>
  <c r="BL1280" i="27"/>
  <c r="BL1288" i="27"/>
  <c r="BL1296" i="27"/>
  <c r="BL1304" i="27"/>
  <c r="BL1312" i="27"/>
  <c r="BL1320" i="27"/>
  <c r="BL1328" i="27"/>
  <c r="BL1336" i="27"/>
  <c r="BL1344" i="27"/>
  <c r="BL1352" i="27"/>
  <c r="BL1360" i="27"/>
  <c r="BL1368" i="27"/>
  <c r="BL1376" i="27"/>
  <c r="BL1384" i="27"/>
  <c r="BL1392" i="27"/>
  <c r="BL1416" i="27"/>
  <c r="BL216" i="27"/>
  <c r="BL472" i="27"/>
  <c r="BL647" i="27"/>
  <c r="BL737" i="27"/>
  <c r="BL801" i="27"/>
  <c r="BL865" i="27"/>
  <c r="BL921" i="27"/>
  <c r="BL948" i="27"/>
  <c r="BL969" i="27"/>
  <c r="BL991" i="27"/>
  <c r="BL1012" i="27"/>
  <c r="BL1033" i="27"/>
  <c r="BL1055" i="27"/>
  <c r="BL1076" i="27"/>
  <c r="BL1092" i="27"/>
  <c r="BL1108" i="27"/>
  <c r="BL1124" i="27"/>
  <c r="BL1140" i="27"/>
  <c r="BL1156" i="27"/>
  <c r="BL1172" i="27"/>
  <c r="BL1188" i="27"/>
  <c r="BL1201" i="27"/>
  <c r="BL1209" i="27"/>
  <c r="BL1217" i="27"/>
  <c r="BL1225" i="27"/>
  <c r="BL1233" i="27"/>
  <c r="BL1241" i="27"/>
  <c r="BL1249" i="27"/>
  <c r="BL1257" i="27"/>
  <c r="BL1265" i="27"/>
  <c r="BL1273" i="27"/>
  <c r="BL1281" i="27"/>
  <c r="BL1289" i="27"/>
  <c r="BL1297" i="27"/>
  <c r="BL1305" i="27"/>
  <c r="BL1313" i="27"/>
  <c r="BL1321" i="27"/>
  <c r="BL1329" i="27"/>
  <c r="BL1337" i="27"/>
  <c r="BL1345" i="27"/>
  <c r="BL1353" i="27"/>
  <c r="BL1361" i="27"/>
  <c r="BL1369" i="27"/>
  <c r="BL1377" i="27"/>
  <c r="BL1385" i="27"/>
  <c r="BL1393" i="27"/>
  <c r="BL1401" i="27"/>
  <c r="BL1409" i="27"/>
  <c r="BL1417" i="27"/>
  <c r="BL1425" i="27"/>
  <c r="BL1433" i="27"/>
  <c r="BL1441" i="27"/>
  <c r="BL1449" i="27"/>
  <c r="BL1457" i="27"/>
  <c r="BL1465" i="27"/>
  <c r="BL1473" i="27"/>
  <c r="BL568" i="27"/>
  <c r="BL833" i="27"/>
  <c r="BL937" i="27"/>
  <c r="BL1023" i="27"/>
  <c r="BL1084" i="27"/>
  <c r="BL1116" i="27"/>
  <c r="BL1148" i="27"/>
  <c r="BL1196" i="27"/>
  <c r="BL1229" i="27"/>
  <c r="BL1253" i="27"/>
  <c r="BL1269" i="27"/>
  <c r="BL1293" i="27"/>
  <c r="BL1325" i="27"/>
  <c r="BL1349" i="27"/>
  <c r="BL1365" i="27"/>
  <c r="BL1389" i="27"/>
  <c r="BL1413" i="27"/>
  <c r="BL1429" i="27"/>
  <c r="BL1453" i="27"/>
  <c r="BL1424" i="27"/>
  <c r="BL248" i="27"/>
  <c r="BL504" i="27"/>
  <c r="BL660" i="27"/>
  <c r="BL745" i="27"/>
  <c r="BL809" i="27"/>
  <c r="BL873" i="27"/>
  <c r="BL927" i="27"/>
  <c r="BL951" i="27"/>
  <c r="BL972" i="27"/>
  <c r="BL993" i="27"/>
  <c r="BL1015" i="27"/>
  <c r="BL1036" i="27"/>
  <c r="BL1057" i="27"/>
  <c r="BL1079" i="27"/>
  <c r="BL1095" i="27"/>
  <c r="BL1111" i="27"/>
  <c r="BL1127" i="27"/>
  <c r="BL1143" i="27"/>
  <c r="BL1159" i="27"/>
  <c r="BL1175" i="27"/>
  <c r="BL1191" i="27"/>
  <c r="BL1202" i="27"/>
  <c r="BL1210" i="27"/>
  <c r="BL1218" i="27"/>
  <c r="BL1226" i="27"/>
  <c r="BL1234" i="27"/>
  <c r="BL1242" i="27"/>
  <c r="BL1250" i="27"/>
  <c r="BL1258" i="27"/>
  <c r="BL1266" i="27"/>
  <c r="BL1274" i="27"/>
  <c r="BL1282" i="27"/>
  <c r="BL1290" i="27"/>
  <c r="BL1298" i="27"/>
  <c r="BL1306" i="27"/>
  <c r="BL1314" i="27"/>
  <c r="BL1322" i="27"/>
  <c r="BL1330" i="27"/>
  <c r="BL1338" i="27"/>
  <c r="BL1346" i="27"/>
  <c r="BL1354" i="27"/>
  <c r="BL1362" i="27"/>
  <c r="BL1370" i="27"/>
  <c r="BL1378" i="27"/>
  <c r="BL1386" i="27"/>
  <c r="BL1394" i="27"/>
  <c r="BL1402" i="27"/>
  <c r="BL1410" i="27"/>
  <c r="BL1418" i="27"/>
  <c r="BL1426" i="27"/>
  <c r="BL1434" i="27"/>
  <c r="BL1442" i="27"/>
  <c r="BL1450" i="27"/>
  <c r="BL1458" i="27"/>
  <c r="BL1466" i="27"/>
  <c r="BL1474" i="27"/>
  <c r="BL1213" i="27"/>
  <c r="BL280" i="27"/>
  <c r="BL527" i="27"/>
  <c r="BL672" i="27"/>
  <c r="BL753" i="27"/>
  <c r="BL817" i="27"/>
  <c r="BL881" i="27"/>
  <c r="BL929" i="27"/>
  <c r="BL953" i="27"/>
  <c r="BL975" i="27"/>
  <c r="BL996" i="27"/>
  <c r="BL1017" i="27"/>
  <c r="BL1039" i="27"/>
  <c r="BL1060" i="27"/>
  <c r="BL1081" i="27"/>
  <c r="BL1097" i="27"/>
  <c r="BL1113" i="27"/>
  <c r="BL1129" i="27"/>
  <c r="BL1145" i="27"/>
  <c r="BL1161" i="27"/>
  <c r="BL1177" i="27"/>
  <c r="BL1193" i="27"/>
  <c r="BL1203" i="27"/>
  <c r="BL1211" i="27"/>
  <c r="BL1219" i="27"/>
  <c r="BL1227" i="27"/>
  <c r="BL1235" i="27"/>
  <c r="BL1243" i="27"/>
  <c r="BL1251" i="27"/>
  <c r="BL1259" i="27"/>
  <c r="BL1267" i="27"/>
  <c r="BL1275" i="27"/>
  <c r="BL1283" i="27"/>
  <c r="BL1291" i="27"/>
  <c r="BL1299" i="27"/>
  <c r="BL1307" i="27"/>
  <c r="BL1315" i="27"/>
  <c r="BL1323" i="27"/>
  <c r="BL1331" i="27"/>
  <c r="BL1339" i="27"/>
  <c r="BL1347" i="27"/>
  <c r="BL1355" i="27"/>
  <c r="BL1363" i="27"/>
  <c r="BL1371" i="27"/>
  <c r="BL1379" i="27"/>
  <c r="BL1387" i="27"/>
  <c r="BL1395" i="27"/>
  <c r="BL1403" i="27"/>
  <c r="BL1411" i="27"/>
  <c r="BL1419" i="27"/>
  <c r="BL1427" i="27"/>
  <c r="BL1435" i="27"/>
  <c r="BL1443" i="27"/>
  <c r="BL1451" i="27"/>
  <c r="BL1459" i="27"/>
  <c r="BL1467" i="27"/>
  <c r="BL55" i="27"/>
  <c r="BL695" i="27"/>
  <c r="BL897" i="27"/>
  <c r="BL980" i="27"/>
  <c r="BL1044" i="27"/>
  <c r="BL1100" i="27"/>
  <c r="BL1180" i="27"/>
  <c r="BL1221" i="27"/>
  <c r="BL1245" i="27"/>
  <c r="BL1277" i="27"/>
  <c r="BL1309" i="27"/>
  <c r="BL1333" i="27"/>
  <c r="BL1357" i="27"/>
  <c r="BL1381" i="27"/>
  <c r="BL1405" i="27"/>
  <c r="BL1437" i="27"/>
  <c r="BL1469" i="27"/>
  <c r="BL1408" i="27"/>
  <c r="BL1440" i="27"/>
  <c r="BL1456" i="27"/>
  <c r="BL1472" i="27"/>
  <c r="BL312" i="27"/>
  <c r="BL550" i="27"/>
  <c r="BL684" i="27"/>
  <c r="BL761" i="27"/>
  <c r="BL825" i="27"/>
  <c r="BL889" i="27"/>
  <c r="BL935" i="27"/>
  <c r="BL956" i="27"/>
  <c r="BL977" i="27"/>
  <c r="BL999" i="27"/>
  <c r="BL1020" i="27"/>
  <c r="BL1041" i="27"/>
  <c r="BL1063" i="27"/>
  <c r="BL1083" i="27"/>
  <c r="BL1099" i="27"/>
  <c r="BL1115" i="27"/>
  <c r="BL1131" i="27"/>
  <c r="BL1147" i="27"/>
  <c r="BL1163" i="27"/>
  <c r="BL1179" i="27"/>
  <c r="BL1195" i="27"/>
  <c r="BL1204" i="27"/>
  <c r="BL1212" i="27"/>
  <c r="BL1220" i="27"/>
  <c r="BL1228" i="27"/>
  <c r="BL1236" i="27"/>
  <c r="BL1244" i="27"/>
  <c r="BL1252" i="27"/>
  <c r="BL1260" i="27"/>
  <c r="BL1268" i="27"/>
  <c r="BL1276" i="27"/>
  <c r="BL1284" i="27"/>
  <c r="BL1292" i="27"/>
  <c r="BL1300" i="27"/>
  <c r="BL1308" i="27"/>
  <c r="BL1316" i="27"/>
  <c r="BL1324" i="27"/>
  <c r="BL1332" i="27"/>
  <c r="BL1340" i="27"/>
  <c r="BL1348" i="27"/>
  <c r="BL1356" i="27"/>
  <c r="BL1364" i="27"/>
  <c r="BL1372" i="27"/>
  <c r="BL1380" i="27"/>
  <c r="BL1388" i="27"/>
  <c r="BL1396" i="27"/>
  <c r="BL1404" i="27"/>
  <c r="BL1412" i="27"/>
  <c r="BL1420" i="27"/>
  <c r="BL1428" i="27"/>
  <c r="BL1436" i="27"/>
  <c r="BL1444" i="27"/>
  <c r="BL1452" i="27"/>
  <c r="BL1460" i="27"/>
  <c r="BL1468" i="27"/>
  <c r="BL344" i="27"/>
  <c r="BL769" i="27"/>
  <c r="BL959" i="27"/>
  <c r="BL1001" i="27"/>
  <c r="BL1065" i="27"/>
  <c r="BL1132" i="27"/>
  <c r="BL1164" i="27"/>
  <c r="BL1205" i="27"/>
  <c r="BL1237" i="27"/>
  <c r="BL1261" i="27"/>
  <c r="BL1285" i="27"/>
  <c r="BL1301" i="27"/>
  <c r="BL1317" i="27"/>
  <c r="BL1341" i="27"/>
  <c r="BL1373" i="27"/>
  <c r="BL1397" i="27"/>
  <c r="BL1421" i="27"/>
  <c r="BL1445" i="27"/>
  <c r="BL1461" i="27"/>
  <c r="BL1432" i="27"/>
  <c r="BL63" i="27"/>
  <c r="BL376" i="27"/>
  <c r="BL591" i="27"/>
  <c r="BL705" i="27"/>
  <c r="BL777" i="27"/>
  <c r="BL841" i="27"/>
  <c r="BL905" i="27"/>
  <c r="BL940" i="27"/>
  <c r="BL961" i="27"/>
  <c r="BL983" i="27"/>
  <c r="BL1004" i="27"/>
  <c r="BL1025" i="27"/>
  <c r="BL1047" i="27"/>
  <c r="BL1068" i="27"/>
  <c r="BL1087" i="27"/>
  <c r="BL1103" i="27"/>
  <c r="BL1119" i="27"/>
  <c r="BL1135" i="27"/>
  <c r="BL1151" i="27"/>
  <c r="BL1167" i="27"/>
  <c r="BL1183" i="27"/>
  <c r="BL1198" i="27"/>
  <c r="BL1206" i="27"/>
  <c r="BL1214" i="27"/>
  <c r="BL1222" i="27"/>
  <c r="BL1230" i="27"/>
  <c r="BL1238" i="27"/>
  <c r="BL1246" i="27"/>
  <c r="BL1254" i="27"/>
  <c r="BL1262" i="27"/>
  <c r="BL1270" i="27"/>
  <c r="BL1278" i="27"/>
  <c r="BL1286" i="27"/>
  <c r="BL1294" i="27"/>
  <c r="BL1302" i="27"/>
  <c r="BL1310" i="27"/>
  <c r="BL1318" i="27"/>
  <c r="BL1326" i="27"/>
  <c r="BL1334" i="27"/>
  <c r="BL1342" i="27"/>
  <c r="BL1350" i="27"/>
  <c r="BL1358" i="27"/>
  <c r="BL1366" i="27"/>
  <c r="BL1374" i="27"/>
  <c r="BL1382" i="27"/>
  <c r="BL1390" i="27"/>
  <c r="BL1398" i="27"/>
  <c r="BL1406" i="27"/>
  <c r="BL1414" i="27"/>
  <c r="BL1422" i="27"/>
  <c r="BL1430" i="27"/>
  <c r="BL1438" i="27"/>
  <c r="BL1446" i="27"/>
  <c r="BL1454" i="27"/>
  <c r="BL1462" i="27"/>
  <c r="BL1470" i="27"/>
  <c r="BL849" i="27"/>
  <c r="BL1153" i="27"/>
  <c r="BL1169" i="27"/>
  <c r="BL1185" i="27"/>
  <c r="BL1199" i="27"/>
  <c r="BL1207" i="27"/>
  <c r="BL1215" i="27"/>
  <c r="BL1223" i="27"/>
  <c r="BL1231" i="27"/>
  <c r="BL1239" i="27"/>
  <c r="BL1247" i="27"/>
  <c r="BL1255" i="27"/>
  <c r="BL1263" i="27"/>
  <c r="BL1271" i="27"/>
  <c r="BL1279" i="27"/>
  <c r="BL1287" i="27"/>
  <c r="BL1295" i="27"/>
  <c r="BL1303" i="27"/>
  <c r="BL1311" i="27"/>
  <c r="BL1319" i="27"/>
  <c r="BL1335" i="27"/>
  <c r="BL1343" i="27"/>
  <c r="BL1351" i="27"/>
  <c r="BL1359" i="27"/>
  <c r="BL1367" i="27"/>
  <c r="BL1375" i="27"/>
  <c r="BL1383" i="27"/>
  <c r="BL1391" i="27"/>
  <c r="BL1399" i="27"/>
  <c r="BL1407" i="27"/>
  <c r="BL1415" i="27"/>
  <c r="BL1423" i="27"/>
  <c r="BL1431" i="27"/>
  <c r="BL1439" i="27"/>
  <c r="BL1447" i="27"/>
  <c r="BL1455" i="27"/>
  <c r="BL1463" i="27"/>
  <c r="BL1471" i="27"/>
  <c r="BL1400" i="27"/>
  <c r="BL1448" i="27"/>
  <c r="BL1464" i="27"/>
  <c r="BL127" i="27"/>
  <c r="BL408" i="27"/>
  <c r="BL614" i="27"/>
  <c r="BL716" i="27"/>
  <c r="BL785" i="27"/>
  <c r="BL913" i="27"/>
  <c r="BL943" i="27"/>
  <c r="BL964" i="27"/>
  <c r="BL985" i="27"/>
  <c r="BL1007" i="27"/>
  <c r="BL1028" i="27"/>
  <c r="BL1049" i="27"/>
  <c r="BL1071" i="27"/>
  <c r="BL1089" i="27"/>
  <c r="BL1105" i="27"/>
  <c r="BL1121" i="27"/>
  <c r="BL1137" i="27"/>
  <c r="BL1327" i="27"/>
  <c r="R81" i="27"/>
  <c r="V125" i="27"/>
  <c r="R79" i="27"/>
  <c r="V108" i="27"/>
  <c r="T8" i="29"/>
  <c r="U8" i="29" s="1"/>
  <c r="V129" i="27"/>
  <c r="R84" i="27"/>
  <c r="R88" i="27"/>
  <c r="V94" i="27"/>
  <c r="V172" i="27"/>
  <c r="R97" i="27"/>
  <c r="BQ134" i="27"/>
  <c r="BH135" i="27"/>
  <c r="AB52" i="27"/>
  <c r="BR52" i="27" s="1"/>
  <c r="BT54" i="27" s="1"/>
  <c r="C28" i="27"/>
  <c r="AD52" i="27" s="1"/>
  <c r="G25" i="29"/>
  <c r="G26" i="29"/>
  <c r="F27" i="29"/>
  <c r="E49" i="27" l="1"/>
  <c r="AD186" i="27"/>
  <c r="AR105" i="27" s="1"/>
  <c r="AD308" i="27"/>
  <c r="AD841" i="27"/>
  <c r="AD788" i="27"/>
  <c r="AD991" i="27"/>
  <c r="AD1185" i="27"/>
  <c r="AD1410" i="27"/>
  <c r="AD1252" i="27"/>
  <c r="AD733" i="27"/>
  <c r="AD989" i="27"/>
  <c r="AD1245" i="27"/>
  <c r="AD371" i="27"/>
  <c r="AD565" i="27"/>
  <c r="AD976" i="27"/>
  <c r="AD433" i="27"/>
  <c r="AD628" i="27"/>
  <c r="AD424" i="27"/>
  <c r="AR166" i="27" s="1"/>
  <c r="AD634" i="27"/>
  <c r="AD1044" i="27"/>
  <c r="AR66" i="27" s="1"/>
  <c r="AD927" i="27"/>
  <c r="AD1309" i="27"/>
  <c r="AD188" i="27"/>
  <c r="AD444" i="27"/>
  <c r="AD700" i="27"/>
  <c r="AR235" i="27" s="1"/>
  <c r="AD343" i="27"/>
  <c r="AR88" i="27" s="1"/>
  <c r="AD599" i="27"/>
  <c r="AD368" i="27"/>
  <c r="AD624" i="27"/>
  <c r="AD913" i="27"/>
  <c r="AD322" i="27"/>
  <c r="AD578" i="27"/>
  <c r="AD834" i="27"/>
  <c r="AD851" i="27"/>
  <c r="AD1107" i="27"/>
  <c r="AD860" i="27"/>
  <c r="AD1116" i="27"/>
  <c r="AD253" i="27"/>
  <c r="AD509" i="27"/>
  <c r="AD807" i="27"/>
  <c r="AD1063" i="27"/>
  <c r="AD728" i="27"/>
  <c r="AD984" i="27"/>
  <c r="AD1193" i="27"/>
  <c r="AD1449" i="27"/>
  <c r="AD1162" i="27"/>
  <c r="AD1418" i="27"/>
  <c r="AD1435" i="27"/>
  <c r="AD1452" i="27"/>
  <c r="AD933" i="27"/>
  <c r="AD1189" i="27"/>
  <c r="AD190" i="27"/>
  <c r="AD1447" i="27"/>
  <c r="AD1376" i="27"/>
  <c r="AD302" i="27"/>
  <c r="AH84" i="27" s="1"/>
  <c r="AD558" i="27"/>
  <c r="AD814" i="27"/>
  <c r="AD1070" i="27"/>
  <c r="AD1326" i="27"/>
  <c r="AD249" i="27"/>
  <c r="AD159" i="27"/>
  <c r="AR103" i="27" s="1"/>
  <c r="AD415" i="27"/>
  <c r="AN57" i="27" s="1"/>
  <c r="AD671" i="27"/>
  <c r="AD440" i="27"/>
  <c r="AD729" i="27"/>
  <c r="AD985" i="27"/>
  <c r="AD394" i="27"/>
  <c r="AD650" i="27"/>
  <c r="AD906" i="27"/>
  <c r="AD923" i="27"/>
  <c r="AD1179" i="27"/>
  <c r="AD932" i="27"/>
  <c r="AD1188" i="27"/>
  <c r="AD325" i="27"/>
  <c r="AD581" i="27"/>
  <c r="AD879" i="27"/>
  <c r="AD1135" i="27"/>
  <c r="AD800" i="27"/>
  <c r="AD1056" i="27"/>
  <c r="AR84" i="27" s="1"/>
  <c r="AD1265" i="27"/>
  <c r="AD978" i="27"/>
  <c r="AD1234" i="27"/>
  <c r="AD1251" i="27"/>
  <c r="AN86" i="27" s="1"/>
  <c r="AD1268" i="27"/>
  <c r="AR242" i="27" s="1"/>
  <c r="AD749" i="27"/>
  <c r="AD1005" i="27"/>
  <c r="AD177" i="27"/>
  <c r="AD243" i="27"/>
  <c r="AD692" i="27"/>
  <c r="AR222" i="27" s="1"/>
  <c r="AD1097" i="27"/>
  <c r="AD916" i="27"/>
  <c r="AD1183" i="27"/>
  <c r="AD1026" i="27"/>
  <c r="AD1474" i="27"/>
  <c r="AD1316" i="27"/>
  <c r="AN95" i="27" s="1"/>
  <c r="AD797" i="27"/>
  <c r="AD1053" i="27"/>
  <c r="AR65" i="27" s="1"/>
  <c r="AD1373" i="27"/>
  <c r="AD627" i="27"/>
  <c r="AD799" i="27"/>
  <c r="AD1377" i="27"/>
  <c r="AD372" i="27"/>
  <c r="AD1375" i="27"/>
  <c r="AD1432" i="27"/>
  <c r="AD358" i="27"/>
  <c r="AD614" i="27"/>
  <c r="AD870" i="27"/>
  <c r="AD1126" i="27"/>
  <c r="AD1382" i="27"/>
  <c r="AD497" i="27"/>
  <c r="AR178" i="27" s="1"/>
  <c r="AD463" i="27"/>
  <c r="AD905" i="27"/>
  <c r="AD715" i="27"/>
  <c r="AR138" i="27" s="1"/>
  <c r="AD1108" i="27"/>
  <c r="AD369" i="27"/>
  <c r="AR87" i="27" s="1"/>
  <c r="AD435" i="27"/>
  <c r="AD719" i="27"/>
  <c r="AD698" i="27"/>
  <c r="AD1172" i="27"/>
  <c r="AD848" i="27"/>
  <c r="AD1154" i="27"/>
  <c r="AD1299" i="27"/>
  <c r="AD1380" i="27"/>
  <c r="AD861" i="27"/>
  <c r="AD1117" i="27"/>
  <c r="AD244" i="27"/>
  <c r="AD1055" i="27"/>
  <c r="AR77" i="27" s="1"/>
  <c r="AD1439" i="27"/>
  <c r="AD564" i="27"/>
  <c r="AD180" i="27"/>
  <c r="AD399" i="27"/>
  <c r="AD1033" i="27"/>
  <c r="AR61" i="27" s="1"/>
  <c r="AD843" i="27"/>
  <c r="AD437" i="27"/>
  <c r="AD912" i="27"/>
  <c r="AD192" i="27"/>
  <c r="AD1247" i="27"/>
  <c r="AD1304" i="27"/>
  <c r="AD1461" i="27"/>
  <c r="AD486" i="27"/>
  <c r="AD742" i="27"/>
  <c r="AD998" i="27"/>
  <c r="AD1254" i="27"/>
  <c r="AD248" i="27"/>
  <c r="AD360" i="27"/>
  <c r="AD506" i="27"/>
  <c r="AR187" i="27" s="1"/>
  <c r="AD1099" i="27"/>
  <c r="AD563" i="27"/>
  <c r="AD335" i="27"/>
  <c r="AD713" i="27"/>
  <c r="AD826" i="27"/>
  <c r="AD980" i="27"/>
  <c r="AD693" i="27"/>
  <c r="AD1040" i="27"/>
  <c r="AR75" i="27" s="1"/>
  <c r="AD962" i="27"/>
  <c r="AR113" i="27" s="1"/>
  <c r="AD1363" i="27"/>
  <c r="AD625" i="27"/>
  <c r="AD185" i="27"/>
  <c r="AD569" i="27"/>
  <c r="AD187" i="27"/>
  <c r="AD443" i="27"/>
  <c r="AD373" i="27"/>
  <c r="AD550" i="27"/>
  <c r="AD241" i="27"/>
  <c r="AD762" i="27"/>
  <c r="AD250" i="27"/>
  <c r="AD779" i="27"/>
  <c r="AD1119" i="27"/>
  <c r="AD1346" i="27"/>
  <c r="AD1163" i="27"/>
  <c r="AD505" i="27"/>
  <c r="AD508" i="27"/>
  <c r="AD471" i="27"/>
  <c r="AR163" i="27" s="1"/>
  <c r="AD560" i="27"/>
  <c r="AD642" i="27"/>
  <c r="AD979" i="27"/>
  <c r="AD1052" i="27"/>
  <c r="AR80" i="27" s="1"/>
  <c r="AD871" i="27"/>
  <c r="AD856" i="27"/>
  <c r="AD1385" i="27"/>
  <c r="AD1260" i="27"/>
  <c r="AR126" i="27" s="1"/>
  <c r="AD1061" i="27"/>
  <c r="AD1383" i="27"/>
  <c r="AD622" i="27"/>
  <c r="AD1198" i="27"/>
  <c r="AD504" i="27"/>
  <c r="AD266" i="27"/>
  <c r="AD842" i="27"/>
  <c r="AD996" i="27"/>
  <c r="AD453" i="27"/>
  <c r="AD1071" i="27"/>
  <c r="AD1329" i="27"/>
  <c r="AD1362" i="27"/>
  <c r="AD1460" i="27"/>
  <c r="AD1261" i="27"/>
  <c r="AR123" i="27" s="1"/>
  <c r="AD1263" i="27"/>
  <c r="AD1192" i="27"/>
  <c r="AD1448" i="27"/>
  <c r="AD374" i="27"/>
  <c r="AD630" i="27"/>
  <c r="AD886" i="27"/>
  <c r="AD1142" i="27"/>
  <c r="AD1398" i="27"/>
  <c r="AD267" i="27"/>
  <c r="AD423" i="27"/>
  <c r="AN62" i="27" s="1"/>
  <c r="AD402" i="27"/>
  <c r="AN100" i="27" s="1"/>
  <c r="AD1132" i="27"/>
  <c r="AD808" i="27"/>
  <c r="AD1259" i="27"/>
  <c r="AR127" i="27" s="1"/>
  <c r="AD1333" i="27"/>
  <c r="AD446" i="27"/>
  <c r="AD401" i="27"/>
  <c r="AD657" i="27"/>
  <c r="AD239" i="27"/>
  <c r="AD495" i="27"/>
  <c r="AD264" i="27"/>
  <c r="AD520" i="27"/>
  <c r="AD809" i="27"/>
  <c r="AD1065" i="27"/>
  <c r="AD474" i="27"/>
  <c r="AD730" i="27"/>
  <c r="AR139" i="27" s="1"/>
  <c r="AD747" i="27"/>
  <c r="AD1003" i="27"/>
  <c r="AD756" i="27"/>
  <c r="AD1012" i="27"/>
  <c r="AD405" i="27"/>
  <c r="AD661" i="27"/>
  <c r="AD959" i="27"/>
  <c r="AR116" i="27" s="1"/>
  <c r="AD1215" i="27"/>
  <c r="AD880" i="27"/>
  <c r="AD1136" i="27"/>
  <c r="AD1345" i="27"/>
  <c r="AD1058" i="27"/>
  <c r="AR72" i="27" s="1"/>
  <c r="AD1314" i="27"/>
  <c r="AD1331" i="27"/>
  <c r="AD1348" i="27"/>
  <c r="AD829" i="27"/>
  <c r="AD1085" i="27"/>
  <c r="AD1341" i="27"/>
  <c r="AD1343" i="27"/>
  <c r="AD1272" i="27"/>
  <c r="AR247" i="27" s="1"/>
  <c r="AD1429" i="27"/>
  <c r="AD454" i="27"/>
  <c r="AD710" i="27"/>
  <c r="AR226" i="27" s="1"/>
  <c r="AD966" i="27"/>
  <c r="AR207" i="27" s="1"/>
  <c r="AD1222" i="27"/>
  <c r="AD691" i="27"/>
  <c r="AD925" i="27"/>
  <c r="AD1240" i="27"/>
  <c r="AD934" i="27"/>
  <c r="AD500" i="27"/>
  <c r="AR176" i="27" s="1"/>
  <c r="AD969" i="27"/>
  <c r="AR195" i="27" s="1"/>
  <c r="AD245" i="27"/>
  <c r="AD1441" i="27"/>
  <c r="AD207" i="27"/>
  <c r="AD656" i="27"/>
  <c r="AD507" i="27"/>
  <c r="AD252" i="27"/>
  <c r="AD215" i="27"/>
  <c r="AD304" i="27"/>
  <c r="AD386" i="27"/>
  <c r="AD723" i="27"/>
  <c r="AD796" i="27"/>
  <c r="AD573" i="27"/>
  <c r="AD1191" i="27"/>
  <c r="AD1129" i="27"/>
  <c r="AD1243" i="27"/>
  <c r="AD805" i="27"/>
  <c r="AD1282" i="27"/>
  <c r="AD294" i="27"/>
  <c r="AD1318" i="27"/>
  <c r="AD616" i="27"/>
  <c r="AD309" i="27"/>
  <c r="AR156" i="27" s="1"/>
  <c r="AD307" i="27"/>
  <c r="AR158" i="27" s="1"/>
  <c r="AD527" i="27"/>
  <c r="AD971" i="27"/>
  <c r="AR217" i="27" s="1"/>
  <c r="AD784" i="27"/>
  <c r="AD442" i="27"/>
  <c r="AD251" i="27"/>
  <c r="AD572" i="27"/>
  <c r="AH82" i="27" s="1"/>
  <c r="AD535" i="27"/>
  <c r="AD977" i="27"/>
  <c r="AR215" i="27" s="1"/>
  <c r="AD706" i="27"/>
  <c r="AD1043" i="27"/>
  <c r="AR78" i="27" s="1"/>
  <c r="AD317" i="27"/>
  <c r="AD935" i="27"/>
  <c r="AD920" i="27"/>
  <c r="AD1226" i="27"/>
  <c r="AD1035" i="27"/>
  <c r="AR60" i="27" s="1"/>
  <c r="AD182" i="27"/>
  <c r="AD678" i="27"/>
  <c r="AR233" i="27" s="1"/>
  <c r="AD907" i="27"/>
  <c r="AD378" i="27"/>
  <c r="AD501" i="27"/>
  <c r="AR179" i="27" s="1"/>
  <c r="AD1176" i="27"/>
  <c r="AD499" i="27"/>
  <c r="AR175" i="27" s="1"/>
  <c r="AD181" i="27"/>
  <c r="AD571" i="27"/>
  <c r="AD316" i="27"/>
  <c r="AD279" i="27"/>
  <c r="AR147" i="27" s="1"/>
  <c r="AD721" i="27"/>
  <c r="AD450" i="27"/>
  <c r="AD787" i="27"/>
  <c r="AD1180" i="27"/>
  <c r="AD637" i="27"/>
  <c r="AD664" i="27"/>
  <c r="AD970" i="27"/>
  <c r="AR200" i="27" s="1"/>
  <c r="AD1307" i="27"/>
  <c r="AN94" i="27" s="1"/>
  <c r="AD869" i="27"/>
  <c r="AD1184" i="27"/>
  <c r="AD430" i="27"/>
  <c r="AD1006" i="27"/>
  <c r="AD200" i="27"/>
  <c r="AD321" i="27"/>
  <c r="AD577" i="27"/>
  <c r="AD387" i="27"/>
  <c r="AD643" i="27"/>
  <c r="AD324" i="27"/>
  <c r="AD580" i="27"/>
  <c r="AD223" i="27"/>
  <c r="AD312" i="27"/>
  <c r="AD921" i="27"/>
  <c r="AD731" i="27"/>
  <c r="AR236" i="27" s="1"/>
  <c r="AD561" i="27"/>
  <c r="AD1444" i="27"/>
  <c r="AD1368" i="27"/>
  <c r="AD1062" i="27"/>
  <c r="AD179" i="27"/>
  <c r="AD271" i="27"/>
  <c r="AD296" i="27"/>
  <c r="AD1227" i="27"/>
  <c r="AD1090" i="27"/>
  <c r="AD655" i="27"/>
  <c r="AD1249" i="27"/>
  <c r="AD313" i="27"/>
  <c r="AD315" i="27"/>
  <c r="AD636" i="27"/>
  <c r="AD432" i="27"/>
  <c r="AD1041" i="27"/>
  <c r="AR67" i="27" s="1"/>
  <c r="AD770" i="27"/>
  <c r="AD924" i="27"/>
  <c r="AD381" i="27"/>
  <c r="AD999" i="27"/>
  <c r="AD1257" i="27"/>
  <c r="AR124" i="27" s="1"/>
  <c r="AD1290" i="27"/>
  <c r="AD1388" i="27"/>
  <c r="AD1255" i="27"/>
  <c r="AD1405" i="27"/>
  <c r="AD750" i="27"/>
  <c r="AD377" i="27"/>
  <c r="AD543" i="27"/>
  <c r="AD632" i="27"/>
  <c r="AD714" i="27"/>
  <c r="AD1051" i="27"/>
  <c r="AR76" i="27" s="1"/>
  <c r="AD1124" i="27"/>
  <c r="AD943" i="27"/>
  <c r="AR192" i="27" s="1"/>
  <c r="AD928" i="27"/>
  <c r="AD1457" i="27"/>
  <c r="AD1332" i="27"/>
  <c r="AD1133" i="27"/>
  <c r="AD1391" i="27"/>
  <c r="AD1320" i="27"/>
  <c r="AD246" i="27"/>
  <c r="AD502" i="27"/>
  <c r="AR177" i="27" s="1"/>
  <c r="AD758" i="27"/>
  <c r="AD1014" i="27"/>
  <c r="AD1270" i="27"/>
  <c r="AR241" i="27" s="1"/>
  <c r="AD332" i="27"/>
  <c r="AD448" i="27"/>
  <c r="AD931" i="27"/>
  <c r="AD759" i="27"/>
  <c r="AD986" i="27"/>
  <c r="AD757" i="27"/>
  <c r="AD1463" i="27"/>
  <c r="AD273" i="27"/>
  <c r="AD529" i="27"/>
  <c r="AD367" i="27"/>
  <c r="AD623" i="27"/>
  <c r="AD392" i="27"/>
  <c r="AD648" i="27"/>
  <c r="AD937" i="27"/>
  <c r="AD346" i="27"/>
  <c r="AD602" i="27"/>
  <c r="AD858" i="27"/>
  <c r="AD875" i="27"/>
  <c r="AD1131" i="27"/>
  <c r="AD884" i="27"/>
  <c r="AD1140" i="27"/>
  <c r="AD277" i="27"/>
  <c r="AD533" i="27"/>
  <c r="AD831" i="27"/>
  <c r="AD1087" i="27"/>
  <c r="AD752" i="27"/>
  <c r="AD1008" i="27"/>
  <c r="AD1217" i="27"/>
  <c r="AD1473" i="27"/>
  <c r="AD1186" i="27"/>
  <c r="AD1442" i="27"/>
  <c r="AD1459" i="27"/>
  <c r="AD701" i="27"/>
  <c r="AR229" i="27" s="1"/>
  <c r="AD957" i="27"/>
  <c r="AR111" i="27" s="1"/>
  <c r="AD1213" i="27"/>
  <c r="AD214" i="27"/>
  <c r="AD1471" i="27"/>
  <c r="AD1400" i="27"/>
  <c r="AD326" i="27"/>
  <c r="AD582" i="27"/>
  <c r="AD838" i="27"/>
  <c r="AD1104" i="27"/>
  <c r="AD422" i="27"/>
  <c r="AR170" i="27" s="1"/>
  <c r="AD1446" i="27"/>
  <c r="AD314" i="27"/>
  <c r="AD570" i="27"/>
  <c r="AD1121" i="27"/>
  <c r="AD184" i="27"/>
  <c r="AD890" i="27"/>
  <c r="AD194" i="27"/>
  <c r="AD635" i="27"/>
  <c r="AD380" i="27"/>
  <c r="AD663" i="27"/>
  <c r="AD785" i="27"/>
  <c r="AD514" i="27"/>
  <c r="AD1171" i="27"/>
  <c r="AD743" i="27"/>
  <c r="AD1048" i="27"/>
  <c r="AR70" i="27" s="1"/>
  <c r="AD1034" i="27"/>
  <c r="AR58" i="27" s="1"/>
  <c r="AD1427" i="27"/>
  <c r="AD1397" i="27"/>
  <c r="AD1190" i="27"/>
  <c r="AD591" i="27"/>
  <c r="AD720" i="27"/>
  <c r="AR137" i="27" s="1"/>
  <c r="AD1236" i="27"/>
  <c r="AD1313" i="27"/>
  <c r="AD305" i="27"/>
  <c r="AD777" i="27"/>
  <c r="AD727" i="27"/>
  <c r="AR140" i="27" s="1"/>
  <c r="AD849" i="27"/>
  <c r="AD898" i="27"/>
  <c r="AD1235" i="27"/>
  <c r="AD189" i="27"/>
  <c r="AD1127" i="27"/>
  <c r="AD1112" i="27"/>
  <c r="AD1098" i="27"/>
  <c r="AD741" i="27"/>
  <c r="AD1317" i="27"/>
  <c r="AD1312" i="27"/>
  <c r="AD878" i="27"/>
  <c r="AD1454" i="27"/>
  <c r="AD193" i="27"/>
  <c r="AD449" i="27"/>
  <c r="AD259" i="27"/>
  <c r="AD515" i="27"/>
  <c r="AD196" i="27"/>
  <c r="AD452" i="27"/>
  <c r="AD708" i="27"/>
  <c r="AD351" i="27"/>
  <c r="AD793" i="27"/>
  <c r="AD522" i="27"/>
  <c r="AR253" i="27" s="1"/>
  <c r="AD859" i="27"/>
  <c r="AD751" i="27"/>
  <c r="AD736" i="27"/>
  <c r="AD1042" i="27"/>
  <c r="AR71" i="27" s="1"/>
  <c r="AD1379" i="27"/>
  <c r="AD941" i="27"/>
  <c r="AR204" i="27" s="1"/>
  <c r="AD863" i="27"/>
  <c r="AD258" i="27"/>
  <c r="AD1324" i="27"/>
  <c r="AD997" i="27"/>
  <c r="AD942" i="27"/>
  <c r="AR190" i="27" s="1"/>
  <c r="AD513" i="27"/>
  <c r="AD516" i="27"/>
  <c r="AD607" i="27"/>
  <c r="AD778" i="27"/>
  <c r="AD645" i="27"/>
  <c r="AD1069" i="27"/>
  <c r="AD1455" i="27"/>
  <c r="AD822" i="27"/>
  <c r="AD333" i="27"/>
  <c r="AD958" i="27"/>
  <c r="AR114" i="27" s="1"/>
  <c r="AD209" i="27"/>
  <c r="AD175" i="27"/>
  <c r="AR102" i="27" s="1"/>
  <c r="AD745" i="27"/>
  <c r="AD922" i="27"/>
  <c r="AD1204" i="27"/>
  <c r="AD767" i="27"/>
  <c r="AD1153" i="27"/>
  <c r="AD1395" i="27"/>
  <c r="AD518" i="27"/>
  <c r="AD1158" i="27"/>
  <c r="AD210" i="27"/>
  <c r="AD256" i="27"/>
  <c r="AN69" i="27" s="1"/>
  <c r="AD338" i="27"/>
  <c r="AD867" i="27"/>
  <c r="AD1328" i="27"/>
  <c r="AD574" i="27"/>
  <c r="AD894" i="27"/>
  <c r="AD1278" i="27"/>
  <c r="AR246" i="27" s="1"/>
  <c r="AD345" i="27"/>
  <c r="AN99" i="27" s="1"/>
  <c r="AD601" i="27"/>
  <c r="AD347" i="27"/>
  <c r="AD603" i="27"/>
  <c r="AD375" i="27"/>
  <c r="AD631" i="27"/>
  <c r="AD400" i="27"/>
  <c r="AD689" i="27"/>
  <c r="AD945" i="27"/>
  <c r="AR198" i="27" s="1"/>
  <c r="AD354" i="27"/>
  <c r="AD610" i="27"/>
  <c r="AD866" i="27"/>
  <c r="AD883" i="27"/>
  <c r="AD1139" i="27"/>
  <c r="AD892" i="27"/>
  <c r="AD1148" i="27"/>
  <c r="AD158" i="27"/>
  <c r="AD1415" i="27"/>
  <c r="AH96" i="27" s="1"/>
  <c r="AD1344" i="27"/>
  <c r="AD270" i="27"/>
  <c r="AD526" i="27"/>
  <c r="AR259" i="27" s="1"/>
  <c r="AD782" i="27"/>
  <c r="AD1038" i="27"/>
  <c r="AR64" i="27" s="1"/>
  <c r="AD1294" i="27"/>
  <c r="AD652" i="27"/>
  <c r="AD640" i="27"/>
  <c r="AD1123" i="27"/>
  <c r="AD1264" i="27"/>
  <c r="AD766" i="27"/>
  <c r="AD289" i="27"/>
  <c r="AD545" i="27"/>
  <c r="AD291" i="27"/>
  <c r="AD547" i="27"/>
  <c r="AD229" i="27"/>
  <c r="AD485" i="27"/>
  <c r="AD783" i="27"/>
  <c r="AD1039" i="27"/>
  <c r="AR79" i="27" s="1"/>
  <c r="AD704" i="27"/>
  <c r="AD960" i="27"/>
  <c r="AR117" i="27" s="1"/>
  <c r="AD1169" i="27"/>
  <c r="AD1425" i="27"/>
  <c r="AD1138" i="27"/>
  <c r="AD1394" i="27"/>
  <c r="AD1411" i="27"/>
  <c r="AD166" i="27"/>
  <c r="AD1423" i="27"/>
  <c r="AD1352" i="27"/>
  <c r="AD278" i="27"/>
  <c r="AR143" i="27" s="1"/>
  <c r="AD534" i="27"/>
  <c r="AD790" i="27"/>
  <c r="AD1046" i="27"/>
  <c r="AR83" i="27" s="1"/>
  <c r="AD1302" i="27"/>
  <c r="AD265" i="27"/>
  <c r="AD176" i="27"/>
  <c r="AD178" i="27"/>
  <c r="AN68" i="27" s="1"/>
  <c r="AD172" i="27"/>
  <c r="AD428" i="27"/>
  <c r="AD684" i="27"/>
  <c r="AD327" i="27"/>
  <c r="AD583" i="27"/>
  <c r="AD352" i="27"/>
  <c r="AD608" i="27"/>
  <c r="AD897" i="27"/>
  <c r="AD306" i="27"/>
  <c r="AD562" i="27"/>
  <c r="AD818" i="27"/>
  <c r="AD835" i="27"/>
  <c r="AD1091" i="27"/>
  <c r="AD844" i="27"/>
  <c r="AD1100" i="27"/>
  <c r="AD1367" i="27"/>
  <c r="AD1296" i="27"/>
  <c r="AD1453" i="27"/>
  <c r="AD478" i="27"/>
  <c r="AD734" i="27"/>
  <c r="AR221" i="27" s="1"/>
  <c r="AD990" i="27"/>
  <c r="AD1246" i="27"/>
  <c r="AD488" i="27"/>
  <c r="AR164" i="27" s="1"/>
  <c r="AD988" i="27"/>
  <c r="AD1469" i="27"/>
  <c r="AD633" i="27"/>
  <c r="AD451" i="27"/>
  <c r="AD287" i="27"/>
  <c r="AD458" i="27"/>
  <c r="AD987" i="27"/>
  <c r="AD804" i="27"/>
  <c r="AD864" i="27"/>
  <c r="AD1137" i="27"/>
  <c r="AD1298" i="27"/>
  <c r="AD1413" i="27"/>
  <c r="AD1206" i="27"/>
  <c r="AD716" i="27"/>
  <c r="AD1306" i="27"/>
  <c r="AD593" i="27"/>
  <c r="AD403" i="27"/>
  <c r="AH92" i="27" s="1"/>
  <c r="AD659" i="27"/>
  <c r="AD340" i="27"/>
  <c r="AD596" i="27"/>
  <c r="AD559" i="27"/>
  <c r="AD282" i="27"/>
  <c r="AD1067" i="27"/>
  <c r="AD1151" i="27"/>
  <c r="AN101" i="27" s="1"/>
  <c r="AD994" i="27"/>
  <c r="AD765" i="27"/>
  <c r="AD1208" i="27"/>
  <c r="AD902" i="27"/>
  <c r="AD524" i="27"/>
  <c r="AR257" i="27" s="1"/>
  <c r="AD269" i="27"/>
  <c r="AD1079" i="27"/>
  <c r="AD1209" i="27"/>
  <c r="AD1434" i="27"/>
  <c r="AD821" i="27"/>
  <c r="AD1218" i="27"/>
  <c r="AD1248" i="27"/>
  <c r="AD1390" i="27"/>
  <c r="AD257" i="27"/>
  <c r="AD260" i="27"/>
  <c r="AD568" i="27"/>
  <c r="AR96" i="27" s="1"/>
  <c r="AD389" i="27"/>
  <c r="AD1443" i="27"/>
  <c r="AD813" i="27"/>
  <c r="AD198" i="27"/>
  <c r="AD566" i="27"/>
  <c r="AD441" i="27"/>
  <c r="AD792" i="27"/>
  <c r="AD1125" i="27"/>
  <c r="AN73" i="27" s="1"/>
  <c r="AD686" i="27"/>
  <c r="AD641" i="27"/>
  <c r="AD195" i="27"/>
  <c r="AD644" i="27"/>
  <c r="AD735" i="27"/>
  <c r="AN71" i="27" s="1"/>
  <c r="AD1049" i="27"/>
  <c r="AR69" i="27" s="1"/>
  <c r="AD868" i="27"/>
  <c r="AD815" i="27"/>
  <c r="AD1199" i="27"/>
  <c r="AD1201" i="27"/>
  <c r="AH71" i="27" s="1"/>
  <c r="AD1197" i="27"/>
  <c r="AD1256" i="27"/>
  <c r="AH61" i="27" s="1"/>
  <c r="AD950" i="27"/>
  <c r="AR196" i="27" s="1"/>
  <c r="AD1143" i="27"/>
  <c r="AD337" i="27"/>
  <c r="AR152" i="27" s="1"/>
  <c r="AD211" i="27"/>
  <c r="AD467" i="27"/>
  <c r="AD404" i="27"/>
  <c r="AD660" i="27"/>
  <c r="AD303" i="27"/>
  <c r="AR155" i="27" s="1"/>
  <c r="AD873" i="27"/>
  <c r="AD811" i="27"/>
  <c r="AD895" i="27"/>
  <c r="AD1281" i="27"/>
  <c r="AD1284" i="27"/>
  <c r="AR131" i="27" s="1"/>
  <c r="AD1279" i="27"/>
  <c r="AD646" i="27"/>
  <c r="AD1286" i="27"/>
  <c r="AD459" i="27"/>
  <c r="AD461" i="27"/>
  <c r="AD744" i="27"/>
  <c r="AD1401" i="27"/>
  <c r="AR149" i="27" s="1"/>
  <c r="AD1387" i="27"/>
  <c r="AD949" i="27"/>
  <c r="AR201" i="27" s="1"/>
  <c r="AD552" i="27"/>
  <c r="AD1311" i="27"/>
  <c r="AD407" i="27"/>
  <c r="AD445" i="27"/>
  <c r="AD1371" i="27"/>
  <c r="AD366" i="27"/>
  <c r="AD1134" i="27"/>
  <c r="AD579" i="27"/>
  <c r="AD586" i="27"/>
  <c r="AD1115" i="27"/>
  <c r="AD992" i="27"/>
  <c r="AD1106" i="27"/>
  <c r="AD1426" i="27"/>
  <c r="AD877" i="27"/>
  <c r="AD310" i="27"/>
  <c r="AR154" i="27" s="1"/>
  <c r="AD1334" i="27"/>
  <c r="AD679" i="27"/>
  <c r="AD1340" i="27"/>
  <c r="AD216" i="27"/>
  <c r="AD687" i="27"/>
  <c r="AR224" i="27" s="1"/>
  <c r="AD410" i="27"/>
  <c r="AD1195" i="27"/>
  <c r="AD213" i="27"/>
  <c r="AD688" i="27"/>
  <c r="AD1122" i="27"/>
  <c r="AD893" i="27"/>
  <c r="AD1336" i="27"/>
  <c r="AD1030" i="27"/>
  <c r="AD393" i="27"/>
  <c r="AD295" i="27"/>
  <c r="AD737" i="27"/>
  <c r="AD658" i="27"/>
  <c r="AD812" i="27"/>
  <c r="AD1399" i="27"/>
  <c r="AR151" i="27" s="1"/>
  <c r="AD254" i="27"/>
  <c r="AD702" i="27"/>
  <c r="AR232" i="27" s="1"/>
  <c r="AD1150" i="27"/>
  <c r="AD1406" i="27"/>
  <c r="AR150" i="27" s="1"/>
  <c r="AD217" i="27"/>
  <c r="AD473" i="27"/>
  <c r="AD219" i="27"/>
  <c r="AD475" i="27"/>
  <c r="AD247" i="27"/>
  <c r="AD503" i="27"/>
  <c r="AD272" i="27"/>
  <c r="AD528" i="27"/>
  <c r="AD817" i="27"/>
  <c r="AD1073" i="27"/>
  <c r="AD482" i="27"/>
  <c r="AD738" i="27"/>
  <c r="AD755" i="27"/>
  <c r="AD1011" i="27"/>
  <c r="AD764" i="27"/>
  <c r="AD1020" i="27"/>
  <c r="AD1287" i="27"/>
  <c r="AR130" i="27" s="1"/>
  <c r="AD1216" i="27"/>
  <c r="AD1472" i="27"/>
  <c r="AD398" i="27"/>
  <c r="AD654" i="27"/>
  <c r="AD910" i="27"/>
  <c r="AD1166" i="27"/>
  <c r="AD1422" i="27"/>
  <c r="AD523" i="27"/>
  <c r="AD615" i="27"/>
  <c r="AD594" i="27"/>
  <c r="AD318" i="27"/>
  <c r="AD160" i="27"/>
  <c r="AD161" i="27"/>
  <c r="AD417" i="27"/>
  <c r="AN60" i="27" s="1"/>
  <c r="AD673" i="27"/>
  <c r="AD163" i="27"/>
  <c r="AR104" i="27" s="1"/>
  <c r="AD419" i="27"/>
  <c r="AD675" i="27"/>
  <c r="AD357" i="27"/>
  <c r="AD613" i="27"/>
  <c r="AD911" i="27"/>
  <c r="AD1167" i="27"/>
  <c r="AD832" i="27"/>
  <c r="AD1088" i="27"/>
  <c r="AD1297" i="27"/>
  <c r="AD1010" i="27"/>
  <c r="AD1266" i="27"/>
  <c r="AR132" i="27" s="1"/>
  <c r="AD1283" i="27"/>
  <c r="AD1295" i="27"/>
  <c r="AD1224" i="27"/>
  <c r="AD1381" i="27"/>
  <c r="AD406" i="27"/>
  <c r="AD662" i="27"/>
  <c r="AD918" i="27"/>
  <c r="AD1174" i="27"/>
  <c r="AD1430" i="27"/>
  <c r="AD649" i="27"/>
  <c r="AD300" i="27"/>
  <c r="AR153" i="27" s="1"/>
  <c r="AD556" i="27"/>
  <c r="AD199" i="27"/>
  <c r="AD455" i="27"/>
  <c r="AD711" i="27"/>
  <c r="AD480" i="27"/>
  <c r="AR162" i="27" s="1"/>
  <c r="AD769" i="27"/>
  <c r="AD1025" i="27"/>
  <c r="AH87" i="27" s="1"/>
  <c r="AD434" i="27"/>
  <c r="AD690" i="27"/>
  <c r="AR223" i="27" s="1"/>
  <c r="AD707" i="27"/>
  <c r="AR225" i="27" s="1"/>
  <c r="AD963" i="27"/>
  <c r="AR118" i="27" s="1"/>
  <c r="AD1219" i="27"/>
  <c r="AD972" i="27"/>
  <c r="AD1228" i="27"/>
  <c r="AD238" i="27"/>
  <c r="AD1168" i="27"/>
  <c r="AD1424" i="27"/>
  <c r="AD350" i="27"/>
  <c r="AD606" i="27"/>
  <c r="AD862" i="27"/>
  <c r="AD1118" i="27"/>
  <c r="AD1374" i="27"/>
  <c r="AD525" i="27"/>
  <c r="AR258" i="27" s="1"/>
  <c r="AD1337" i="27"/>
  <c r="AD1404" i="27"/>
  <c r="AD356" i="27"/>
  <c r="AD612" i="27"/>
  <c r="AD255" i="27"/>
  <c r="AD511" i="27"/>
  <c r="AD280" i="27"/>
  <c r="AR146" i="27" s="1"/>
  <c r="AD536" i="27"/>
  <c r="AR256" i="27" s="1"/>
  <c r="AD825" i="27"/>
  <c r="AD1081" i="27"/>
  <c r="AD490" i="27"/>
  <c r="AD746" i="27"/>
  <c r="AD763" i="27"/>
  <c r="AD1019" i="27"/>
  <c r="AD772" i="27"/>
  <c r="AD1028" i="27"/>
  <c r="AD1364" i="27"/>
  <c r="AD845" i="27"/>
  <c r="AD1101" i="27"/>
  <c r="AD1357" i="27"/>
  <c r="AD204" i="27"/>
  <c r="AD359" i="27"/>
  <c r="AD801" i="27"/>
  <c r="AD722" i="27"/>
  <c r="AD1187" i="27"/>
  <c r="AD205" i="27"/>
  <c r="AR107" i="27" s="1"/>
  <c r="AD1015" i="27"/>
  <c r="AD1273" i="27"/>
  <c r="AR244" i="27" s="1"/>
  <c r="AD1086" i="27"/>
  <c r="AD169" i="27"/>
  <c r="AD425" i="27"/>
  <c r="AD681" i="27"/>
  <c r="AD171" i="27"/>
  <c r="AD427" i="27"/>
  <c r="AD683" i="27"/>
  <c r="AD365" i="27"/>
  <c r="AD621" i="27"/>
  <c r="AD919" i="27"/>
  <c r="AD1175" i="27"/>
  <c r="AD840" i="27"/>
  <c r="AD1096" i="27"/>
  <c r="AD1305" i="27"/>
  <c r="AD1018" i="27"/>
  <c r="AD1274" i="27"/>
  <c r="AR245" i="27" s="1"/>
  <c r="AD1291" i="27"/>
  <c r="AH64" i="27" s="1"/>
  <c r="AD1308" i="27"/>
  <c r="AD789" i="27"/>
  <c r="AD1045" i="27"/>
  <c r="AR82" i="27" s="1"/>
  <c r="AD1301" i="27"/>
  <c r="AR121" i="27" s="1"/>
  <c r="AD165" i="27"/>
  <c r="AD421" i="27"/>
  <c r="AD677" i="27"/>
  <c r="AD975" i="27"/>
  <c r="AD1231" i="27"/>
  <c r="AD1181" i="27"/>
  <c r="AD806" i="27"/>
  <c r="AD436" i="27"/>
  <c r="AD1321" i="27"/>
  <c r="AD1319" i="27"/>
  <c r="AH94" i="27" s="1"/>
  <c r="AD385" i="27"/>
  <c r="AN90" i="27" s="1"/>
  <c r="AD388" i="27"/>
  <c r="AD479" i="27"/>
  <c r="AR161" i="27" s="1"/>
  <c r="AD795" i="27"/>
  <c r="AD197" i="27"/>
  <c r="AR109" i="27" s="1"/>
  <c r="AD517" i="27"/>
  <c r="AD672" i="27"/>
  <c r="AD1327" i="27"/>
  <c r="AD694" i="27"/>
  <c r="AD748" i="27"/>
  <c r="AN72" i="27" s="1"/>
  <c r="AD1392" i="27"/>
  <c r="AD154" i="27"/>
  <c r="AD275" i="27"/>
  <c r="AD531" i="27"/>
  <c r="AD212" i="27"/>
  <c r="AD468" i="27"/>
  <c r="AD724" i="27"/>
  <c r="AR228" i="27" s="1"/>
  <c r="AD584" i="27"/>
  <c r="AD794" i="27"/>
  <c r="AD1076" i="27"/>
  <c r="AD597" i="27"/>
  <c r="AD1072" i="27"/>
  <c r="AD1267" i="27"/>
  <c r="AR240" i="27" s="1"/>
  <c r="AD1277" i="27"/>
  <c r="AR248" i="27" s="1"/>
  <c r="AD390" i="27"/>
  <c r="AD1350" i="27"/>
  <c r="AD653" i="27"/>
  <c r="AD936" i="27"/>
  <c r="AD1050" i="27"/>
  <c r="AR68" i="27" s="1"/>
  <c r="AD1276" i="27"/>
  <c r="AN76" i="27" s="1"/>
  <c r="AD1141" i="27"/>
  <c r="AD162" i="27"/>
  <c r="AD156" i="27"/>
  <c r="AD412" i="27"/>
  <c r="AN56" i="27" s="1"/>
  <c r="AD668" i="27"/>
  <c r="AD157" i="27"/>
  <c r="AD413" i="27"/>
  <c r="AR171" i="27" s="1"/>
  <c r="AD669" i="27"/>
  <c r="AD967" i="27"/>
  <c r="AR216" i="27" s="1"/>
  <c r="AD1223" i="27"/>
  <c r="AD888" i="27"/>
  <c r="AD1144" i="27"/>
  <c r="AN74" i="27" s="1"/>
  <c r="AD1353" i="27"/>
  <c r="AD1066" i="27"/>
  <c r="AD1322" i="27"/>
  <c r="AD1339" i="27"/>
  <c r="AD1356" i="27"/>
  <c r="AD837" i="27"/>
  <c r="AD1093" i="27"/>
  <c r="AD1349" i="27"/>
  <c r="AD629" i="27"/>
  <c r="AD496" i="27"/>
  <c r="AR173" i="27" s="1"/>
  <c r="AD1253" i="27"/>
  <c r="AD1440" i="27"/>
  <c r="AD323" i="27"/>
  <c r="AD376" i="27"/>
  <c r="AD330" i="27"/>
  <c r="AD1170" i="27"/>
  <c r="AD1396" i="27"/>
  <c r="AD1325" i="27"/>
  <c r="AD1384" i="27"/>
  <c r="AD1078" i="27"/>
  <c r="AD587" i="27"/>
  <c r="AD1145" i="27"/>
  <c r="AD465" i="27"/>
  <c r="AD431" i="27"/>
  <c r="AN59" i="27" s="1"/>
  <c r="AD1001" i="27"/>
  <c r="AD939" i="27"/>
  <c r="AR188" i="27" s="1"/>
  <c r="AD1023" i="27"/>
  <c r="AD1409" i="27"/>
  <c r="AD1412" i="27"/>
  <c r="AD1407" i="27"/>
  <c r="AD774" i="27"/>
  <c r="AN70" i="27" s="1"/>
  <c r="AD1094" i="27"/>
  <c r="AD585" i="27"/>
  <c r="AD487" i="27"/>
  <c r="AD929" i="27"/>
  <c r="AD914" i="27"/>
  <c r="AH85" i="27" s="1"/>
  <c r="AD1068" i="27"/>
  <c r="AD1200" i="27"/>
  <c r="AD382" i="27"/>
  <c r="AD830" i="27"/>
  <c r="AD1214" i="27"/>
  <c r="AD281" i="27"/>
  <c r="AD537" i="27"/>
  <c r="AD283" i="27"/>
  <c r="AD539" i="27"/>
  <c r="AD311" i="27"/>
  <c r="AR157" i="27" s="1"/>
  <c r="AD567" i="27"/>
  <c r="AD336" i="27"/>
  <c r="AD592" i="27"/>
  <c r="AD881" i="27"/>
  <c r="AD290" i="27"/>
  <c r="AD546" i="27"/>
  <c r="AD802" i="27"/>
  <c r="AD819" i="27"/>
  <c r="AD1075" i="27"/>
  <c r="AD828" i="27"/>
  <c r="AD1084" i="27"/>
  <c r="AD1351" i="27"/>
  <c r="AD1280" i="27"/>
  <c r="AD1437" i="27"/>
  <c r="AD462" i="27"/>
  <c r="AD718" i="27"/>
  <c r="AD974" i="27"/>
  <c r="AD1230" i="27"/>
  <c r="AD268" i="27"/>
  <c r="AD384" i="27"/>
  <c r="AD739" i="27"/>
  <c r="AD1335" i="27"/>
  <c r="AD510" i="27"/>
  <c r="AD225" i="27"/>
  <c r="AD481" i="27"/>
  <c r="AR165" i="27" s="1"/>
  <c r="AD227" i="27"/>
  <c r="AD483" i="27"/>
  <c r="AD1393" i="27"/>
  <c r="AD820" i="27"/>
  <c r="AD469" i="27"/>
  <c r="AD396" i="27"/>
  <c r="AD1262" i="27"/>
  <c r="AR122" i="27" s="1"/>
  <c r="AD206" i="27"/>
  <c r="AD595" i="27"/>
  <c r="AD666" i="27"/>
  <c r="AH90" i="27" s="1"/>
  <c r="AD1250" i="27"/>
  <c r="AD262" i="27"/>
  <c r="AD1059" i="27"/>
  <c r="AD887" i="27"/>
  <c r="AD226" i="27"/>
  <c r="AD411" i="27"/>
  <c r="AD476" i="27"/>
  <c r="AD418" i="27"/>
  <c r="AN61" i="27" s="1"/>
  <c r="AD775" i="27"/>
  <c r="AD760" i="27"/>
  <c r="AD1289" i="27"/>
  <c r="AD1403" i="27"/>
  <c r="AD965" i="27"/>
  <c r="AR193" i="27" s="1"/>
  <c r="AD1408" i="27"/>
  <c r="AD331" i="27"/>
  <c r="AH95" i="27" s="1"/>
  <c r="AD609" i="27"/>
  <c r="AD548" i="27"/>
  <c r="AR93" i="27" s="1"/>
  <c r="AD344" i="27"/>
  <c r="AR89" i="27" s="1"/>
  <c r="AD953" i="27"/>
  <c r="AR211" i="27" s="1"/>
  <c r="AD682" i="27"/>
  <c r="AD836" i="27"/>
  <c r="AD293" i="27"/>
  <c r="AD1233" i="27"/>
  <c r="AD781" i="27"/>
  <c r="AD470" i="27"/>
  <c r="AD208" i="27"/>
  <c r="AD588" i="27"/>
  <c r="AD530" i="27"/>
  <c r="AD680" i="27"/>
  <c r="AD240" i="27"/>
  <c r="AD361" i="27"/>
  <c r="AD235" i="27"/>
  <c r="AD236" i="27"/>
  <c r="AD647" i="27"/>
  <c r="AD370" i="27"/>
  <c r="AD1155" i="27"/>
  <c r="AD173" i="27"/>
  <c r="AD791" i="27"/>
  <c r="AD776" i="27"/>
  <c r="AD1082" i="27"/>
  <c r="AD1419" i="27"/>
  <c r="AD981" i="27"/>
  <c r="AD1303" i="27"/>
  <c r="AH65" i="27" s="1"/>
  <c r="AD670" i="27"/>
  <c r="AD521" i="27"/>
  <c r="AR254" i="27" s="1"/>
  <c r="AD298" i="27"/>
  <c r="AD954" i="27"/>
  <c r="AR208" i="27" s="1"/>
  <c r="AD542" i="27"/>
  <c r="AD1323" i="27"/>
  <c r="AD726" i="27"/>
  <c r="AR234" i="27" s="1"/>
  <c r="AD460" i="27"/>
  <c r="AD492" i="27"/>
  <c r="AN89" i="27" s="1"/>
  <c r="AD224" i="27"/>
  <c r="AD699" i="27"/>
  <c r="AD995" i="27"/>
  <c r="AD491" i="27"/>
  <c r="AH76" i="27" s="1"/>
  <c r="AD429" i="27"/>
  <c r="AR168" i="27" s="1"/>
  <c r="AD1032" i="27"/>
  <c r="AR59" i="27" s="1"/>
  <c r="AD915" i="27"/>
  <c r="AD261" i="27"/>
  <c r="AD1120" i="27"/>
  <c r="AD329" i="27"/>
  <c r="AD944" i="27"/>
  <c r="AR206" i="27" s="1"/>
  <c r="AD638" i="27"/>
  <c r="AD220" i="27"/>
  <c r="AD464" i="27"/>
  <c r="AD956" i="27"/>
  <c r="AR115" i="27" s="1"/>
  <c r="AD477" i="27"/>
  <c r="AD1095" i="27"/>
  <c r="AD1080" i="27"/>
  <c r="AD1386" i="27"/>
  <c r="AD709" i="27"/>
  <c r="AR227" i="27" s="1"/>
  <c r="AD1285" i="27"/>
  <c r="AD1358" i="27"/>
  <c r="AD885" i="27"/>
  <c r="AD611" i="27"/>
  <c r="AD292" i="27"/>
  <c r="AD575" i="27"/>
  <c r="AD697" i="27"/>
  <c r="AD426" i="27"/>
  <c r="AR167" i="27" s="1"/>
  <c r="AD1083" i="27"/>
  <c r="AD1156" i="27"/>
  <c r="AD1074" i="27"/>
  <c r="AD1300" i="27"/>
  <c r="AD1160" i="27"/>
  <c r="AD854" i="27"/>
  <c r="AD395" i="27"/>
  <c r="AD576" i="27"/>
  <c r="AD397" i="27"/>
  <c r="AD1178" i="27"/>
  <c r="AD555" i="27"/>
  <c r="AD620" i="27"/>
  <c r="AD544" i="27"/>
  <c r="AD754" i="27"/>
  <c r="AD1036" i="27"/>
  <c r="AR62" i="27" s="1"/>
  <c r="AD493" i="27"/>
  <c r="AD1111" i="27"/>
  <c r="AD1369" i="27"/>
  <c r="AD1402" i="27"/>
  <c r="AD725" i="27"/>
  <c r="AD1360" i="27"/>
  <c r="AD1054" i="27"/>
  <c r="AR81" i="27" s="1"/>
  <c r="AD1013" i="27"/>
  <c r="AD218" i="27"/>
  <c r="AD538" i="27"/>
  <c r="AR255" i="27" s="1"/>
  <c r="AD348" i="27"/>
  <c r="AH83" i="27" s="1"/>
  <c r="AD674" i="27"/>
  <c r="AD938" i="27"/>
  <c r="AD1157" i="27"/>
  <c r="AD1089" i="27"/>
  <c r="AD174" i="27"/>
  <c r="AD234" i="27"/>
  <c r="AD447" i="27"/>
  <c r="AD618" i="27"/>
  <c r="AD416" i="27"/>
  <c r="AN58" i="27" s="1"/>
  <c r="AD1241" i="27"/>
  <c r="AD1271" i="27"/>
  <c r="AR243" i="27" s="1"/>
  <c r="AD409" i="27"/>
  <c r="AD732" i="27"/>
  <c r="AD191" i="27"/>
  <c r="AD362" i="27"/>
  <c r="AD1037" i="27"/>
  <c r="AR63" i="27" s="1"/>
  <c r="AD1110" i="27"/>
  <c r="AD320" i="27"/>
  <c r="AD1465" i="27"/>
  <c r="AD617" i="27"/>
  <c r="AD263" i="27"/>
  <c r="AD1237" i="27"/>
  <c r="AD852" i="27"/>
  <c r="AD202" i="27"/>
  <c r="AD1060" i="27"/>
  <c r="AR85" i="27" s="1"/>
  <c r="AD948" i="27"/>
  <c r="AR197" i="27" s="1"/>
  <c r="AD1021" i="27"/>
  <c r="AD1242" i="27"/>
  <c r="AR133" i="27" s="1"/>
  <c r="AD153" i="27"/>
  <c r="AD540" i="27"/>
  <c r="AR252" i="27" s="1"/>
  <c r="AD183" i="27"/>
  <c r="AD930" i="27"/>
  <c r="AD221" i="27"/>
  <c r="AD839" i="27"/>
  <c r="AD824" i="27"/>
  <c r="AD1130" i="27"/>
  <c r="AD1467" i="27"/>
  <c r="AD1029" i="27"/>
  <c r="AD590" i="27"/>
  <c r="AD1057" i="27"/>
  <c r="AR73" i="27" s="1"/>
  <c r="AD1114" i="27"/>
  <c r="AD1456" i="27"/>
  <c r="AD319" i="27"/>
  <c r="AD408" i="27"/>
  <c r="AD1017" i="27"/>
  <c r="AD827" i="27"/>
  <c r="AD900" i="27"/>
  <c r="AD847" i="27"/>
  <c r="AD1024" i="27"/>
  <c r="AD1458" i="27"/>
  <c r="AD1165" i="27"/>
  <c r="AD1445" i="27"/>
  <c r="AD1238" i="27"/>
  <c r="AD167" i="27"/>
  <c r="AD876" i="27"/>
  <c r="AD872" i="27"/>
  <c r="AD299" i="27"/>
  <c r="AR159" i="27" s="1"/>
  <c r="AD391" i="27"/>
  <c r="AD961" i="27"/>
  <c r="AR112" i="27" s="1"/>
  <c r="AD899" i="27"/>
  <c r="AD237" i="27"/>
  <c r="AD855" i="27"/>
  <c r="AD1113" i="27"/>
  <c r="AD1146" i="27"/>
  <c r="AD1244" i="27"/>
  <c r="AD1365" i="27"/>
  <c r="AD414" i="27"/>
  <c r="AN55" i="27" s="1"/>
  <c r="AD1438" i="27"/>
  <c r="AD1433" i="27"/>
  <c r="AD1466" i="27"/>
  <c r="AD1431" i="27"/>
  <c r="AD605" i="27"/>
  <c r="AD1207" i="27"/>
  <c r="AD232" i="27"/>
  <c r="AD164" i="27"/>
  <c r="AD703" i="27"/>
  <c r="AD1211" i="27"/>
  <c r="AD1347" i="27"/>
  <c r="AD973" i="27"/>
  <c r="AD968" i="27"/>
  <c r="AR189" i="27" s="1"/>
  <c r="AD1173" i="27"/>
  <c r="AR181" i="27" s="1"/>
  <c r="AD274" i="27"/>
  <c r="AD626" i="27"/>
  <c r="AD908" i="27"/>
  <c r="AD947" i="27"/>
  <c r="AR213" i="27" s="1"/>
  <c r="AD1031" i="27"/>
  <c r="AR57" i="27" s="1"/>
  <c r="AD1002" i="27"/>
  <c r="AD1420" i="27"/>
  <c r="AD846" i="27"/>
  <c r="AD940" i="27"/>
  <c r="AR191" i="27" s="1"/>
  <c r="AD1000" i="27"/>
  <c r="AD228" i="27"/>
  <c r="AD600" i="27"/>
  <c r="AD1103" i="27"/>
  <c r="AD203" i="27"/>
  <c r="AH79" i="27" s="1"/>
  <c r="AD1047" i="27"/>
  <c r="AR74" i="27" s="1"/>
  <c r="AD1436" i="27"/>
  <c r="AD494" i="27"/>
  <c r="AD1315" i="27"/>
  <c r="AD865" i="27"/>
  <c r="AD339" i="27"/>
  <c r="AD532" i="27"/>
  <c r="AD328" i="27"/>
  <c r="AD1378" i="27"/>
  <c r="AD1414" i="27"/>
  <c r="AD466" i="27"/>
  <c r="AD1342" i="27"/>
  <c r="AD155" i="27"/>
  <c r="AD284" i="27"/>
  <c r="AD1009" i="27"/>
  <c r="AD541" i="27"/>
  <c r="AD1159" i="27"/>
  <c r="AD1417" i="27"/>
  <c r="AD1450" i="27"/>
  <c r="AD773" i="27"/>
  <c r="AD1152" i="27"/>
  <c r="AD951" i="27"/>
  <c r="AR205" i="27" s="1"/>
  <c r="AD1077" i="27"/>
  <c r="AD168" i="27"/>
  <c r="AD353" i="27"/>
  <c r="AD676" i="27"/>
  <c r="AD639" i="27"/>
  <c r="AD761" i="27"/>
  <c r="AD810" i="27"/>
  <c r="AD1147" i="27"/>
  <c r="AD1220" i="27"/>
  <c r="AD1361" i="27"/>
  <c r="AD909" i="27"/>
  <c r="AD230" i="27"/>
  <c r="AD598" i="27"/>
  <c r="AD457" i="27"/>
  <c r="AD651" i="27"/>
  <c r="AD850" i="27"/>
  <c r="AD589" i="27"/>
  <c r="AD1451" i="27"/>
  <c r="AD489" i="27"/>
  <c r="AD619" i="27"/>
  <c r="AD364" i="27"/>
  <c r="AD288" i="27"/>
  <c r="AR144" i="27" s="1"/>
  <c r="AD498" i="27"/>
  <c r="AR174" i="27" s="1"/>
  <c r="AD780" i="27"/>
  <c r="AD557" i="27"/>
  <c r="AD904" i="27"/>
  <c r="AD1109" i="27"/>
  <c r="AD798" i="27"/>
  <c r="AD1149" i="27"/>
  <c r="AN102" i="27" s="1"/>
  <c r="AD1128" i="27"/>
  <c r="AD1269" i="27"/>
  <c r="AR239" i="27" s="1"/>
  <c r="AD342" i="27"/>
  <c r="AN91" i="27" s="1"/>
  <c r="AD551" i="27"/>
  <c r="AD803" i="27"/>
  <c r="AD553" i="27"/>
  <c r="AD983" i="27"/>
  <c r="AD955" i="27"/>
  <c r="AR199" i="27" s="1"/>
  <c r="AD1359" i="27"/>
  <c r="AD1196" i="27"/>
  <c r="AD297" i="27"/>
  <c r="AD685" i="27"/>
  <c r="AD926" i="27"/>
  <c r="AD1016" i="27"/>
  <c r="AD1221" i="27"/>
  <c r="AD1092" i="27"/>
  <c r="AD896" i="27"/>
  <c r="AD1330" i="27"/>
  <c r="AD1416" i="27"/>
  <c r="AD1338" i="27"/>
  <c r="AD1310" i="27"/>
  <c r="AD379" i="27"/>
  <c r="AD857" i="27"/>
  <c r="AD740" i="27"/>
  <c r="AD341" i="27"/>
  <c r="AD1205" i="27"/>
  <c r="AD1421" i="27"/>
  <c r="AD665" i="27"/>
  <c r="AD604" i="27"/>
  <c r="AD695" i="27"/>
  <c r="AD1203" i="27"/>
  <c r="AD285" i="27"/>
  <c r="AR148" i="27" s="1"/>
  <c r="AD903" i="27"/>
  <c r="AD1161" i="27"/>
  <c r="AD1194" i="27"/>
  <c r="AD1292" i="27"/>
  <c r="AH63" i="27" s="1"/>
  <c r="AD1102" i="27"/>
  <c r="AD1370" i="27"/>
  <c r="AD170" i="27"/>
  <c r="AH91" i="27" s="1"/>
  <c r="AD355" i="27"/>
  <c r="AD420" i="27"/>
  <c r="AR169" i="27" s="1"/>
  <c r="AD383" i="27"/>
  <c r="AD472" i="27"/>
  <c r="AD554" i="27"/>
  <c r="AR92" i="27" s="1"/>
  <c r="AD891" i="27"/>
  <c r="AD964" i="27"/>
  <c r="AR203" i="27" s="1"/>
  <c r="AD768" i="27"/>
  <c r="AD1202" i="27"/>
  <c r="AD1428" i="27"/>
  <c r="AD1229" i="27"/>
  <c r="AD1288" i="27"/>
  <c r="AR128" i="27" s="1"/>
  <c r="AD982" i="27"/>
  <c r="AR220" i="27" s="1"/>
  <c r="AD993" i="27"/>
  <c r="AD1004" i="27"/>
  <c r="AD1064" i="27"/>
  <c r="AD233" i="27"/>
  <c r="AD242" i="27"/>
  <c r="AD363" i="27"/>
  <c r="AD705" i="27"/>
  <c r="AR86" i="27" s="1"/>
  <c r="AD882" i="27"/>
  <c r="AD1164" i="27"/>
  <c r="AN64" i="27" s="1"/>
  <c r="AD301" i="27"/>
  <c r="AD1239" i="27"/>
  <c r="AD1177" i="27"/>
  <c r="AD1210" i="27"/>
  <c r="AD853" i="27"/>
  <c r="AD1389" i="27"/>
  <c r="AD1182" i="27"/>
  <c r="AD1354" i="27"/>
  <c r="AN82" i="27" s="1"/>
  <c r="AD1007" i="27"/>
  <c r="AD438" i="27"/>
  <c r="AD1464" i="27"/>
  <c r="AD667" i="27"/>
  <c r="AD952" i="27"/>
  <c r="AR202" i="27" s="1"/>
  <c r="AD1275" i="27"/>
  <c r="AD334" i="27"/>
  <c r="AD231" i="27"/>
  <c r="AD874" i="27"/>
  <c r="AD549" i="27"/>
  <c r="AR95" i="27" s="1"/>
  <c r="AD1105" i="27"/>
  <c r="AD1366" i="27"/>
  <c r="AD823" i="27"/>
  <c r="AD519" i="27"/>
  <c r="AD1027" i="27"/>
  <c r="AD1372" i="27"/>
  <c r="AD484" i="27"/>
  <c r="AD889" i="27"/>
  <c r="AD946" i="27"/>
  <c r="AR194" i="27" s="1"/>
  <c r="AD717" i="27"/>
  <c r="AD1293" i="27"/>
  <c r="AH62" i="27" s="1"/>
  <c r="AD712" i="27"/>
  <c r="AD1355" i="27"/>
  <c r="AD917" i="27"/>
  <c r="AD1232" i="27"/>
  <c r="AD1468" i="27"/>
  <c r="AD439" i="27"/>
  <c r="AD1470" i="27"/>
  <c r="AD833" i="27"/>
  <c r="AD771" i="27"/>
  <c r="AD286" i="27"/>
  <c r="AD1462" i="27"/>
  <c r="AD786" i="27"/>
  <c r="AD276" i="27"/>
  <c r="AR145" i="27" s="1"/>
  <c r="AD456" i="27"/>
  <c r="AD816" i="27"/>
  <c r="AD201" i="27"/>
  <c r="AR106" i="27" s="1"/>
  <c r="AD512" i="27"/>
  <c r="AD1022" i="27"/>
  <c r="AD753" i="27"/>
  <c r="AD1212" i="27"/>
  <c r="AD349" i="27"/>
  <c r="AD696" i="27"/>
  <c r="AR231" i="27" s="1"/>
  <c r="AD1225" i="27"/>
  <c r="AD1258" i="27"/>
  <c r="AD901" i="27"/>
  <c r="AD222" i="27"/>
  <c r="AD56" i="27"/>
  <c r="AD117" i="27"/>
  <c r="AD58" i="27"/>
  <c r="AR134" i="27" s="1"/>
  <c r="AD116" i="27"/>
  <c r="AD130" i="27"/>
  <c r="AD124" i="27"/>
  <c r="AD61" i="27"/>
  <c r="AD57" i="27"/>
  <c r="AD60" i="27"/>
  <c r="AD65" i="27"/>
  <c r="AD132" i="27"/>
  <c r="AD69" i="27"/>
  <c r="AD88" i="27"/>
  <c r="AD145" i="27"/>
  <c r="AR99" i="27" s="1"/>
  <c r="AD83" i="27"/>
  <c r="AD149" i="27"/>
  <c r="AR97" i="27" s="1"/>
  <c r="AD76" i="27"/>
  <c r="AD103" i="27"/>
  <c r="AD78" i="27"/>
  <c r="AD92" i="27"/>
  <c r="AD142" i="27"/>
  <c r="AD97" i="27"/>
  <c r="AD101" i="27"/>
  <c r="AD114" i="27"/>
  <c r="AR98" i="27" s="1"/>
  <c r="AD135" i="27"/>
  <c r="AD110" i="27"/>
  <c r="AD133" i="27"/>
  <c r="AD82" i="27"/>
  <c r="AD152" i="27"/>
  <c r="AD90" i="27"/>
  <c r="AD147" i="27"/>
  <c r="AD111" i="27"/>
  <c r="AD86" i="27"/>
  <c r="AD73" i="27"/>
  <c r="AD140" i="27"/>
  <c r="AR56" i="27" s="1"/>
  <c r="AD89" i="27"/>
  <c r="AD146" i="27"/>
  <c r="AR142" i="27" s="1"/>
  <c r="AD99" i="27"/>
  <c r="AD63" i="27"/>
  <c r="AD67" i="27"/>
  <c r="AD79" i="27"/>
  <c r="AD120" i="27"/>
  <c r="AD115" i="27"/>
  <c r="AD121" i="27"/>
  <c r="AD125" i="27"/>
  <c r="AD72" i="27"/>
  <c r="AD129" i="27"/>
  <c r="AD118" i="27"/>
  <c r="AD113" i="27"/>
  <c r="AD80" i="27"/>
  <c r="AD59" i="27"/>
  <c r="AD87" i="27"/>
  <c r="AD62" i="27"/>
  <c r="AD136" i="27"/>
  <c r="AD74" i="27"/>
  <c r="AD131" i="27"/>
  <c r="AD95" i="27"/>
  <c r="AD70" i="27"/>
  <c r="AD84" i="27"/>
  <c r="AD150" i="27"/>
  <c r="AD139" i="27"/>
  <c r="AN93" i="27" s="1"/>
  <c r="AD91" i="27"/>
  <c r="AD106" i="27"/>
  <c r="AD127" i="27"/>
  <c r="AD102" i="27"/>
  <c r="AD75" i="27"/>
  <c r="AD105" i="27"/>
  <c r="AR135" i="27" s="1"/>
  <c r="AD109" i="27"/>
  <c r="AD122" i="27"/>
  <c r="AR100" i="27" s="1"/>
  <c r="AD143" i="27"/>
  <c r="AD64" i="27"/>
  <c r="AD66" i="27"/>
  <c r="AD123" i="27"/>
  <c r="AD151" i="27"/>
  <c r="AD126" i="27"/>
  <c r="AD128" i="27"/>
  <c r="AD138" i="27"/>
  <c r="AD68" i="27"/>
  <c r="AR55" i="27" s="1"/>
  <c r="AD134" i="27"/>
  <c r="AD144" i="27"/>
  <c r="AH89" i="27" s="1"/>
  <c r="AD81" i="27"/>
  <c r="AD148" i="27"/>
  <c r="AD85" i="27"/>
  <c r="AD77" i="27"/>
  <c r="AD96" i="27"/>
  <c r="AD98" i="27"/>
  <c r="AD119" i="27"/>
  <c r="AD94" i="27"/>
  <c r="AD137" i="27"/>
  <c r="AD141" i="27"/>
  <c r="AD100" i="27"/>
  <c r="AD55" i="27"/>
  <c r="AD112" i="27"/>
  <c r="AD107" i="27"/>
  <c r="AD71" i="27"/>
  <c r="AD93" i="27"/>
  <c r="AD104" i="27"/>
  <c r="AD108" i="27"/>
  <c r="BT52" i="27"/>
  <c r="BQ135" i="27"/>
  <c r="BH136" i="27"/>
  <c r="G27" i="29"/>
  <c r="F28" i="29"/>
  <c r="AH75" i="27" l="1"/>
  <c r="AR237" i="27"/>
  <c r="AH72" i="27"/>
  <c r="AR210" i="27"/>
  <c r="AN81" i="27"/>
  <c r="AR125" i="27"/>
  <c r="AR108" i="27"/>
  <c r="AN79" i="27"/>
  <c r="AH93" i="27"/>
  <c r="AR160" i="27"/>
  <c r="AH73" i="27"/>
  <c r="AR119" i="27"/>
  <c r="AH74" i="27"/>
  <c r="AR120" i="27"/>
  <c r="AN66" i="27"/>
  <c r="AR180" i="27"/>
  <c r="AR182" i="27"/>
  <c r="AN67" i="27"/>
  <c r="AH57" i="27"/>
  <c r="AR214" i="27"/>
  <c r="AR219" i="27"/>
  <c r="AH59" i="27"/>
  <c r="AH70" i="27"/>
  <c r="AR183" i="27"/>
  <c r="AR110" i="27"/>
  <c r="AH60" i="27"/>
  <c r="AN97" i="27"/>
  <c r="AR172" i="27"/>
  <c r="AR136" i="27"/>
  <c r="AN83" i="27"/>
  <c r="AH66" i="27"/>
  <c r="AR184" i="27"/>
  <c r="AN85" i="27"/>
  <c r="AR238" i="27"/>
  <c r="AH80" i="27"/>
  <c r="AN80" i="27"/>
  <c r="AR101" i="27"/>
  <c r="AH55" i="27"/>
  <c r="AR209" i="27"/>
  <c r="AN98" i="27"/>
  <c r="AR250" i="27"/>
  <c r="AH81" i="27"/>
  <c r="AN75" i="27"/>
  <c r="AR90" i="27"/>
  <c r="AH68" i="27"/>
  <c r="AR186" i="27"/>
  <c r="AN88" i="27"/>
  <c r="AR94" i="27"/>
  <c r="AN96" i="27"/>
  <c r="AR251" i="27"/>
  <c r="AH88" i="27"/>
  <c r="AN87" i="27"/>
  <c r="AH58" i="27"/>
  <c r="AR218" i="27"/>
  <c r="AN84" i="27"/>
  <c r="AR129" i="27"/>
  <c r="AR249" i="27"/>
  <c r="AN77" i="27"/>
  <c r="AH56" i="27"/>
  <c r="AR212" i="27"/>
  <c r="AR230" i="27"/>
  <c r="AH78" i="27"/>
  <c r="AH77" i="27"/>
  <c r="AN63" i="27"/>
  <c r="AH67" i="27"/>
  <c r="AR185" i="27"/>
  <c r="AH86" i="27"/>
  <c r="AN78" i="27"/>
  <c r="AR91" i="27"/>
  <c r="AR141" i="27"/>
  <c r="AN92" i="27"/>
  <c r="BT63" i="27"/>
  <c r="BT71" i="27"/>
  <c r="BT79" i="27"/>
  <c r="BT87" i="27"/>
  <c r="BT95" i="27"/>
  <c r="BT103" i="27"/>
  <c r="BT111" i="27"/>
  <c r="BT119" i="27"/>
  <c r="BT127" i="27"/>
  <c r="BT135" i="27"/>
  <c r="BT143" i="27"/>
  <c r="BT151" i="27"/>
  <c r="BT159" i="27"/>
  <c r="BT167" i="27"/>
  <c r="BT175" i="27"/>
  <c r="BT183" i="27"/>
  <c r="BT191" i="27"/>
  <c r="BT199" i="27"/>
  <c r="BT207" i="27"/>
  <c r="BT215" i="27"/>
  <c r="BT223" i="27"/>
  <c r="BT231" i="27"/>
  <c r="BT239" i="27"/>
  <c r="BT247" i="27"/>
  <c r="BT255" i="27"/>
  <c r="BT263" i="27"/>
  <c r="BT271" i="27"/>
  <c r="BT279" i="27"/>
  <c r="BT287" i="27"/>
  <c r="BT295" i="27"/>
  <c r="BT303" i="27"/>
  <c r="BT311" i="27"/>
  <c r="BT319" i="27"/>
  <c r="BT327" i="27"/>
  <c r="BT335" i="27"/>
  <c r="BT343" i="27"/>
  <c r="BT351" i="27"/>
  <c r="BT359" i="27"/>
  <c r="BT367" i="27"/>
  <c r="BT375" i="27"/>
  <c r="BT383" i="27"/>
  <c r="BT391" i="27"/>
  <c r="BT56" i="27"/>
  <c r="BT64" i="27"/>
  <c r="BT72" i="27"/>
  <c r="BT80" i="27"/>
  <c r="BT88" i="27"/>
  <c r="BT96" i="27"/>
  <c r="BT104" i="27"/>
  <c r="BT112" i="27"/>
  <c r="BT120" i="27"/>
  <c r="BT128" i="27"/>
  <c r="BT136" i="27"/>
  <c r="BT144" i="27"/>
  <c r="BT152" i="27"/>
  <c r="BT160" i="27"/>
  <c r="BT168" i="27"/>
  <c r="BT176" i="27"/>
  <c r="BT184" i="27"/>
  <c r="BT192" i="27"/>
  <c r="BT200" i="27"/>
  <c r="BT208" i="27"/>
  <c r="BT216" i="27"/>
  <c r="BT224" i="27"/>
  <c r="BT232" i="27"/>
  <c r="BT240" i="27"/>
  <c r="BT248" i="27"/>
  <c r="BT256" i="27"/>
  <c r="BT264" i="27"/>
  <c r="BT272" i="27"/>
  <c r="BT280" i="27"/>
  <c r="BT288" i="27"/>
  <c r="BT296" i="27"/>
  <c r="BT304" i="27"/>
  <c r="BT312" i="27"/>
  <c r="BT320" i="27"/>
  <c r="BT328" i="27"/>
  <c r="BT336" i="27"/>
  <c r="BT344" i="27"/>
  <c r="BT352" i="27"/>
  <c r="BT360" i="27"/>
  <c r="BT368" i="27"/>
  <c r="BT376" i="27"/>
  <c r="BT384" i="27"/>
  <c r="BT392" i="27"/>
  <c r="BT400" i="27"/>
  <c r="BT408" i="27"/>
  <c r="BT416" i="27"/>
  <c r="BT424" i="27"/>
  <c r="BT432" i="27"/>
  <c r="BT440" i="27"/>
  <c r="BT448" i="27"/>
  <c r="BT456" i="27"/>
  <c r="BT464" i="27"/>
  <c r="BT472" i="27"/>
  <c r="BT480" i="27"/>
  <c r="BT488" i="27"/>
  <c r="BT496" i="27"/>
  <c r="BT504" i="27"/>
  <c r="BT512" i="27"/>
  <c r="BT520" i="27"/>
  <c r="BT528" i="27"/>
  <c r="BT536" i="27"/>
  <c r="BT544" i="27"/>
  <c r="BT552" i="27"/>
  <c r="BT560" i="27"/>
  <c r="BT568" i="27"/>
  <c r="BT576" i="27"/>
  <c r="BT584" i="27"/>
  <c r="BT592" i="27"/>
  <c r="BT600" i="27"/>
  <c r="BT608" i="27"/>
  <c r="BT616" i="27"/>
  <c r="BT624" i="27"/>
  <c r="BT632" i="27"/>
  <c r="BT640" i="27"/>
  <c r="BT648" i="27"/>
  <c r="BT656" i="27"/>
  <c r="BT664" i="27"/>
  <c r="BT672" i="27"/>
  <c r="BT680" i="27"/>
  <c r="BT688" i="27"/>
  <c r="BT696" i="27"/>
  <c r="BT704" i="27"/>
  <c r="BT712" i="27"/>
  <c r="BT720" i="27"/>
  <c r="BT728" i="27"/>
  <c r="BT57" i="27"/>
  <c r="BT65" i="27"/>
  <c r="BT73" i="27"/>
  <c r="BT81" i="27"/>
  <c r="BT89" i="27"/>
  <c r="BT97" i="27"/>
  <c r="BT105" i="27"/>
  <c r="BT113" i="27"/>
  <c r="BT121" i="27"/>
  <c r="BT129" i="27"/>
  <c r="BT137" i="27"/>
  <c r="BT145" i="27"/>
  <c r="BT153" i="27"/>
  <c r="BT161" i="27"/>
  <c r="BT169" i="27"/>
  <c r="BT177" i="27"/>
  <c r="BT185" i="27"/>
  <c r="BT193" i="27"/>
  <c r="BT201" i="27"/>
  <c r="BT209" i="27"/>
  <c r="BT217" i="27"/>
  <c r="BT225" i="27"/>
  <c r="BT233" i="27"/>
  <c r="BT241" i="27"/>
  <c r="BT249" i="27"/>
  <c r="BT257" i="27"/>
  <c r="BT265" i="27"/>
  <c r="BT273" i="27"/>
  <c r="BT281" i="27"/>
  <c r="BT289" i="27"/>
  <c r="BT297" i="27"/>
  <c r="BT305" i="27"/>
  <c r="BT313" i="27"/>
  <c r="BT321" i="27"/>
  <c r="BT329" i="27"/>
  <c r="BT337" i="27"/>
  <c r="BT345" i="27"/>
  <c r="BT353" i="27"/>
  <c r="BT361" i="27"/>
  <c r="BT369" i="27"/>
  <c r="BT377" i="27"/>
  <c r="BT385" i="27"/>
  <c r="BT393" i="27"/>
  <c r="BT401" i="27"/>
  <c r="BT409" i="27"/>
  <c r="BT417" i="27"/>
  <c r="BT425" i="27"/>
  <c r="BT433" i="27"/>
  <c r="BT441" i="27"/>
  <c r="BT449" i="27"/>
  <c r="BT457" i="27"/>
  <c r="BT465" i="27"/>
  <c r="BT473" i="27"/>
  <c r="BT481" i="27"/>
  <c r="BT489" i="27"/>
  <c r="BT497" i="27"/>
  <c r="BT505" i="27"/>
  <c r="BT513" i="27"/>
  <c r="BT521" i="27"/>
  <c r="BT529" i="27"/>
  <c r="BT537" i="27"/>
  <c r="BT545" i="27"/>
  <c r="BT553" i="27"/>
  <c r="BT561" i="27"/>
  <c r="BT569" i="27"/>
  <c r="BT577" i="27"/>
  <c r="BT585" i="27"/>
  <c r="BT593" i="27"/>
  <c r="BT601" i="27"/>
  <c r="BT609" i="27"/>
  <c r="BT617" i="27"/>
  <c r="BT625" i="27"/>
  <c r="BT633" i="27"/>
  <c r="BT641" i="27"/>
  <c r="BT649" i="27"/>
  <c r="BT657" i="27"/>
  <c r="BT665" i="27"/>
  <c r="BT673" i="27"/>
  <c r="BT681" i="27"/>
  <c r="BT689" i="27"/>
  <c r="BT697" i="27"/>
  <c r="BT705" i="27"/>
  <c r="BT713" i="27"/>
  <c r="BT721" i="27"/>
  <c r="BT729" i="27"/>
  <c r="BT58" i="27"/>
  <c r="BT66" i="27"/>
  <c r="BT74" i="27"/>
  <c r="BT82" i="27"/>
  <c r="BT90" i="27"/>
  <c r="BT98" i="27"/>
  <c r="BT106" i="27"/>
  <c r="BT114" i="27"/>
  <c r="BT122" i="27"/>
  <c r="BT130" i="27"/>
  <c r="BT138" i="27"/>
  <c r="BT146" i="27"/>
  <c r="BT154" i="27"/>
  <c r="BT162" i="27"/>
  <c r="BT170" i="27"/>
  <c r="BT178" i="27"/>
  <c r="BT186" i="27"/>
  <c r="BT194" i="27"/>
  <c r="BT202" i="27"/>
  <c r="BT210" i="27"/>
  <c r="BT218" i="27"/>
  <c r="BT226" i="27"/>
  <c r="BT234" i="27"/>
  <c r="BT242" i="27"/>
  <c r="BT250" i="27"/>
  <c r="BT258" i="27"/>
  <c r="BT266" i="27"/>
  <c r="BT274" i="27"/>
  <c r="BT282" i="27"/>
  <c r="BT290" i="27"/>
  <c r="BT298" i="27"/>
  <c r="BT306" i="27"/>
  <c r="BT314" i="27"/>
  <c r="BT322" i="27"/>
  <c r="BT330" i="27"/>
  <c r="BT338" i="27"/>
  <c r="BT346" i="27"/>
  <c r="BT354" i="27"/>
  <c r="BT362" i="27"/>
  <c r="BT370" i="27"/>
  <c r="BT378" i="27"/>
  <c r="BT386" i="27"/>
  <c r="BT394" i="27"/>
  <c r="BT402" i="27"/>
  <c r="BT410" i="27"/>
  <c r="BT418" i="27"/>
  <c r="BT426" i="27"/>
  <c r="BT434" i="27"/>
  <c r="BT442" i="27"/>
  <c r="BT450" i="27"/>
  <c r="BT458" i="27"/>
  <c r="BT466" i="27"/>
  <c r="BT474" i="27"/>
  <c r="BT482" i="27"/>
  <c r="BT490" i="27"/>
  <c r="BT498" i="27"/>
  <c r="BT506" i="27"/>
  <c r="BT514" i="27"/>
  <c r="BT522" i="27"/>
  <c r="BT530" i="27"/>
  <c r="BT538" i="27"/>
  <c r="BT546" i="27"/>
  <c r="BT554" i="27"/>
  <c r="BT562" i="27"/>
  <c r="BT570" i="27"/>
  <c r="BT578" i="27"/>
  <c r="BT586" i="27"/>
  <c r="BT594" i="27"/>
  <c r="BT602" i="27"/>
  <c r="BT610" i="27"/>
  <c r="BT618" i="27"/>
  <c r="BT626" i="27"/>
  <c r="BT634" i="27"/>
  <c r="BT642" i="27"/>
  <c r="BT650" i="27"/>
  <c r="BT658" i="27"/>
  <c r="BT666" i="27"/>
  <c r="BT674" i="27"/>
  <c r="BT682" i="27"/>
  <c r="BT690" i="27"/>
  <c r="BT698" i="27"/>
  <c r="BT706" i="27"/>
  <c r="BT59" i="27"/>
  <c r="BT67" i="27"/>
  <c r="BT75" i="27"/>
  <c r="BT83" i="27"/>
  <c r="BT91" i="27"/>
  <c r="BT99" i="27"/>
  <c r="BT107" i="27"/>
  <c r="BT115" i="27"/>
  <c r="BT123" i="27"/>
  <c r="BT131" i="27"/>
  <c r="BT139" i="27"/>
  <c r="BT147" i="27"/>
  <c r="BT155" i="27"/>
  <c r="BT163" i="27"/>
  <c r="BT171" i="27"/>
  <c r="BT179" i="27"/>
  <c r="BT187" i="27"/>
  <c r="BT195" i="27"/>
  <c r="BT203" i="27"/>
  <c r="BT211" i="27"/>
  <c r="BT219" i="27"/>
  <c r="BT227" i="27"/>
  <c r="BT235" i="27"/>
  <c r="BT243" i="27"/>
  <c r="BT251" i="27"/>
  <c r="BT259" i="27"/>
  <c r="BT267" i="27"/>
  <c r="BT275" i="27"/>
  <c r="BT283" i="27"/>
  <c r="BT291" i="27"/>
  <c r="BT299" i="27"/>
  <c r="BT307" i="27"/>
  <c r="BT315" i="27"/>
  <c r="BT323" i="27"/>
  <c r="BT331" i="27"/>
  <c r="BT339" i="27"/>
  <c r="BT347" i="27"/>
  <c r="BT355" i="27"/>
  <c r="BT363" i="27"/>
  <c r="BT371" i="27"/>
  <c r="BT379" i="27"/>
  <c r="BT387" i="27"/>
  <c r="BT395" i="27"/>
  <c r="BT403" i="27"/>
  <c r="BT411" i="27"/>
  <c r="BT419" i="27"/>
  <c r="BT427" i="27"/>
  <c r="BT435" i="27"/>
  <c r="BT443" i="27"/>
  <c r="BT451" i="27"/>
  <c r="BT459" i="27"/>
  <c r="BT467" i="27"/>
  <c r="BT475" i="27"/>
  <c r="BT483" i="27"/>
  <c r="BT491" i="27"/>
  <c r="BT499" i="27"/>
  <c r="BT507" i="27"/>
  <c r="BT515" i="27"/>
  <c r="BT523" i="27"/>
  <c r="BT531" i="27"/>
  <c r="BT539" i="27"/>
  <c r="BT547" i="27"/>
  <c r="BT555" i="27"/>
  <c r="BT563" i="27"/>
  <c r="BT571" i="27"/>
  <c r="BT579" i="27"/>
  <c r="BT587" i="27"/>
  <c r="BT595" i="27"/>
  <c r="BT603" i="27"/>
  <c r="BT611" i="27"/>
  <c r="BT619" i="27"/>
  <c r="BT627" i="27"/>
  <c r="BT635" i="27"/>
  <c r="BT643" i="27"/>
  <c r="BT651" i="27"/>
  <c r="BT659" i="27"/>
  <c r="BT667" i="27"/>
  <c r="BT675" i="27"/>
  <c r="BT683" i="27"/>
  <c r="BT691" i="27"/>
  <c r="BT699" i="27"/>
  <c r="BT707" i="27"/>
  <c r="BT62" i="27"/>
  <c r="BT70" i="27"/>
  <c r="BT78" i="27"/>
  <c r="BT86" i="27"/>
  <c r="BT94" i="27"/>
  <c r="BT102" i="27"/>
  <c r="BT110" i="27"/>
  <c r="BT118" i="27"/>
  <c r="BT126" i="27"/>
  <c r="BT134" i="27"/>
  <c r="BT142" i="27"/>
  <c r="BT150" i="27"/>
  <c r="BT158" i="27"/>
  <c r="BT166" i="27"/>
  <c r="BT174" i="27"/>
  <c r="BT182" i="27"/>
  <c r="BT190" i="27"/>
  <c r="BT198" i="27"/>
  <c r="BT206" i="27"/>
  <c r="BT214" i="27"/>
  <c r="BT222" i="27"/>
  <c r="BT230" i="27"/>
  <c r="BT60" i="27"/>
  <c r="BT92" i="27"/>
  <c r="BT124" i="27"/>
  <c r="BT156" i="27"/>
  <c r="BT188" i="27"/>
  <c r="BT220" i="27"/>
  <c r="BT245" i="27"/>
  <c r="BT268" i="27"/>
  <c r="BT286" i="27"/>
  <c r="BT309" i="27"/>
  <c r="BT332" i="27"/>
  <c r="BT350" i="27"/>
  <c r="BT373" i="27"/>
  <c r="BT396" i="27"/>
  <c r="BT412" i="27"/>
  <c r="BT428" i="27"/>
  <c r="BT444" i="27"/>
  <c r="BT460" i="27"/>
  <c r="BT476" i="27"/>
  <c r="BT492" i="27"/>
  <c r="BT508" i="27"/>
  <c r="BT524" i="27"/>
  <c r="BT540" i="27"/>
  <c r="BT556" i="27"/>
  <c r="BT572" i="27"/>
  <c r="BT588" i="27"/>
  <c r="BT604" i="27"/>
  <c r="BT620" i="27"/>
  <c r="BT636" i="27"/>
  <c r="BT652" i="27"/>
  <c r="BT668" i="27"/>
  <c r="BT684" i="27"/>
  <c r="BT700" i="27"/>
  <c r="BT714" i="27"/>
  <c r="BT724" i="27"/>
  <c r="BT734" i="27"/>
  <c r="BT742" i="27"/>
  <c r="BT750" i="27"/>
  <c r="BT758" i="27"/>
  <c r="BT766" i="27"/>
  <c r="BT774" i="27"/>
  <c r="BT782" i="27"/>
  <c r="BT790" i="27"/>
  <c r="BT798" i="27"/>
  <c r="BT806" i="27"/>
  <c r="BT814" i="27"/>
  <c r="BT822" i="27"/>
  <c r="BT830" i="27"/>
  <c r="BT838" i="27"/>
  <c r="BT846" i="27"/>
  <c r="BT854" i="27"/>
  <c r="BT862" i="27"/>
  <c r="BT870" i="27"/>
  <c r="BT878" i="27"/>
  <c r="BT886" i="27"/>
  <c r="BT894" i="27"/>
  <c r="BT902" i="27"/>
  <c r="BT910" i="27"/>
  <c r="BT918" i="27"/>
  <c r="BT926" i="27"/>
  <c r="BT934" i="27"/>
  <c r="BT942" i="27"/>
  <c r="BT950" i="27"/>
  <c r="BT958" i="27"/>
  <c r="BT61" i="27"/>
  <c r="BT93" i="27"/>
  <c r="BT125" i="27"/>
  <c r="BT157" i="27"/>
  <c r="BT189" i="27"/>
  <c r="BT221" i="27"/>
  <c r="BT246" i="27"/>
  <c r="BT269" i="27"/>
  <c r="BT292" i="27"/>
  <c r="BT310" i="27"/>
  <c r="BT333" i="27"/>
  <c r="BT356" i="27"/>
  <c r="BT374" i="27"/>
  <c r="BT397" i="27"/>
  <c r="BT413" i="27"/>
  <c r="BT429" i="27"/>
  <c r="BT445" i="27"/>
  <c r="BT461" i="27"/>
  <c r="BT477" i="27"/>
  <c r="BT493" i="27"/>
  <c r="BT509" i="27"/>
  <c r="BT525" i="27"/>
  <c r="BT541" i="27"/>
  <c r="BT557" i="27"/>
  <c r="BT573" i="27"/>
  <c r="BT589" i="27"/>
  <c r="BT605" i="27"/>
  <c r="BT621" i="27"/>
  <c r="BT637" i="27"/>
  <c r="BT653" i="27"/>
  <c r="BT669" i="27"/>
  <c r="BT685" i="27"/>
  <c r="BT701" i="27"/>
  <c r="BT715" i="27"/>
  <c r="BT725" i="27"/>
  <c r="BT735" i="27"/>
  <c r="BT743" i="27"/>
  <c r="BT751" i="27"/>
  <c r="BT759" i="27"/>
  <c r="BT767" i="27"/>
  <c r="BT775" i="27"/>
  <c r="BT783" i="27"/>
  <c r="BT791" i="27"/>
  <c r="BT799" i="27"/>
  <c r="BT807" i="27"/>
  <c r="BT815" i="27"/>
  <c r="BT823" i="27"/>
  <c r="BT831" i="27"/>
  <c r="BT839" i="27"/>
  <c r="BT847" i="27"/>
  <c r="BT855" i="27"/>
  <c r="BT863" i="27"/>
  <c r="BT871" i="27"/>
  <c r="BT879" i="27"/>
  <c r="BT887" i="27"/>
  <c r="BT895" i="27"/>
  <c r="BT903" i="27"/>
  <c r="BT911" i="27"/>
  <c r="BT919" i="27"/>
  <c r="BT927" i="27"/>
  <c r="BT935" i="27"/>
  <c r="BT943" i="27"/>
  <c r="BT951" i="27"/>
  <c r="BT959" i="27"/>
  <c r="BT967" i="27"/>
  <c r="BT975" i="27"/>
  <c r="BT983" i="27"/>
  <c r="BT991" i="27"/>
  <c r="BT999" i="27"/>
  <c r="BT1007" i="27"/>
  <c r="BT1015" i="27"/>
  <c r="BT1023" i="27"/>
  <c r="BT1031" i="27"/>
  <c r="BT1039" i="27"/>
  <c r="BT1047" i="27"/>
  <c r="BT1055" i="27"/>
  <c r="BT1063" i="27"/>
  <c r="BT1071" i="27"/>
  <c r="BT1079" i="27"/>
  <c r="BT1087" i="27"/>
  <c r="BT1095" i="27"/>
  <c r="BT1103" i="27"/>
  <c r="BT1111" i="27"/>
  <c r="BT1119" i="27"/>
  <c r="BT1127" i="27"/>
  <c r="BT68" i="27"/>
  <c r="BT100" i="27"/>
  <c r="BT132" i="27"/>
  <c r="BT164" i="27"/>
  <c r="BT196" i="27"/>
  <c r="BT228" i="27"/>
  <c r="BT252" i="27"/>
  <c r="BT270" i="27"/>
  <c r="BT293" i="27"/>
  <c r="BT316" i="27"/>
  <c r="BT334" i="27"/>
  <c r="BT357" i="27"/>
  <c r="BT380" i="27"/>
  <c r="BT398" i="27"/>
  <c r="BT414" i="27"/>
  <c r="BT430" i="27"/>
  <c r="BT446" i="27"/>
  <c r="BT462" i="27"/>
  <c r="BT478" i="27"/>
  <c r="BT494" i="27"/>
  <c r="BT510" i="27"/>
  <c r="BT526" i="27"/>
  <c r="BT542" i="27"/>
  <c r="BT558" i="27"/>
  <c r="BT574" i="27"/>
  <c r="BT590" i="27"/>
  <c r="BT606" i="27"/>
  <c r="BT622" i="27"/>
  <c r="BT638" i="27"/>
  <c r="BT654" i="27"/>
  <c r="BT670" i="27"/>
  <c r="BT686" i="27"/>
  <c r="BT702" i="27"/>
  <c r="BT716" i="27"/>
  <c r="BT726" i="27"/>
  <c r="BT736" i="27"/>
  <c r="BT744" i="27"/>
  <c r="BT752" i="27"/>
  <c r="BT760" i="27"/>
  <c r="BT768" i="27"/>
  <c r="BT776" i="27"/>
  <c r="BT784" i="27"/>
  <c r="BT792" i="27"/>
  <c r="BT800" i="27"/>
  <c r="BT808" i="27"/>
  <c r="BT816" i="27"/>
  <c r="BT824" i="27"/>
  <c r="BT832" i="27"/>
  <c r="BT840" i="27"/>
  <c r="BT848" i="27"/>
  <c r="BT856" i="27"/>
  <c r="BT864" i="27"/>
  <c r="BT872" i="27"/>
  <c r="BT880" i="27"/>
  <c r="BT888" i="27"/>
  <c r="BT896" i="27"/>
  <c r="BT904" i="27"/>
  <c r="BT912" i="27"/>
  <c r="BT920" i="27"/>
  <c r="BT928" i="27"/>
  <c r="BT936" i="27"/>
  <c r="BT944" i="27"/>
  <c r="BT952" i="27"/>
  <c r="BT960" i="27"/>
  <c r="BT968" i="27"/>
  <c r="BT976" i="27"/>
  <c r="BT984" i="27"/>
  <c r="BT992" i="27"/>
  <c r="BT1000" i="27"/>
  <c r="BT1008" i="27"/>
  <c r="BT1016" i="27"/>
  <c r="BT1024" i="27"/>
  <c r="BT1032" i="27"/>
  <c r="BT1040" i="27"/>
  <c r="BT1048" i="27"/>
  <c r="BT1056" i="27"/>
  <c r="BT1064" i="27"/>
  <c r="BT1072" i="27"/>
  <c r="BT1080" i="27"/>
  <c r="BT1088" i="27"/>
  <c r="BT1096" i="27"/>
  <c r="BT1104" i="27"/>
  <c r="BT1112" i="27"/>
  <c r="BT1120" i="27"/>
  <c r="BT1128" i="27"/>
  <c r="BT76" i="27"/>
  <c r="BT108" i="27"/>
  <c r="BT140" i="27"/>
  <c r="BT172" i="27"/>
  <c r="BT204" i="27"/>
  <c r="BT236" i="27"/>
  <c r="BT254" i="27"/>
  <c r="BT277" i="27"/>
  <c r="BT300" i="27"/>
  <c r="BT318" i="27"/>
  <c r="BT341" i="27"/>
  <c r="BT364" i="27"/>
  <c r="BT382" i="27"/>
  <c r="BT404" i="27"/>
  <c r="BT420" i="27"/>
  <c r="BT436" i="27"/>
  <c r="BT452" i="27"/>
  <c r="BT468" i="27"/>
  <c r="BT484" i="27"/>
  <c r="BT500" i="27"/>
  <c r="BT516" i="27"/>
  <c r="BT532" i="27"/>
  <c r="BT548" i="27"/>
  <c r="BT564" i="27"/>
  <c r="BT580" i="27"/>
  <c r="BT596" i="27"/>
  <c r="BT612" i="27"/>
  <c r="BT628" i="27"/>
  <c r="BT644" i="27"/>
  <c r="BT660" i="27"/>
  <c r="BT676" i="27"/>
  <c r="BT692" i="27"/>
  <c r="BT708" i="27"/>
  <c r="BT718" i="27"/>
  <c r="BT730" i="27"/>
  <c r="BT738" i="27"/>
  <c r="BT746" i="27"/>
  <c r="BT754" i="27"/>
  <c r="BT762" i="27"/>
  <c r="BT770" i="27"/>
  <c r="BT778" i="27"/>
  <c r="BT786" i="27"/>
  <c r="BT794" i="27"/>
  <c r="BT802" i="27"/>
  <c r="BT810" i="27"/>
  <c r="BT818" i="27"/>
  <c r="BT826" i="27"/>
  <c r="BT834" i="27"/>
  <c r="BT842" i="27"/>
  <c r="BT850" i="27"/>
  <c r="BT858" i="27"/>
  <c r="BT866" i="27"/>
  <c r="BT874" i="27"/>
  <c r="BT882" i="27"/>
  <c r="BT890" i="27"/>
  <c r="BT898" i="27"/>
  <c r="BT906" i="27"/>
  <c r="BT914" i="27"/>
  <c r="BT922" i="27"/>
  <c r="BT930" i="27"/>
  <c r="BT938" i="27"/>
  <c r="BT946" i="27"/>
  <c r="BT954" i="27"/>
  <c r="BT962" i="27"/>
  <c r="BT970" i="27"/>
  <c r="BT978" i="27"/>
  <c r="BT986" i="27"/>
  <c r="BT994" i="27"/>
  <c r="BT1002" i="27"/>
  <c r="BT1010" i="27"/>
  <c r="BT1018" i="27"/>
  <c r="BT1026" i="27"/>
  <c r="BT1034" i="27"/>
  <c r="BT77" i="27"/>
  <c r="BT109" i="27"/>
  <c r="BT141" i="27"/>
  <c r="BT173" i="27"/>
  <c r="BT205" i="27"/>
  <c r="BT237" i="27"/>
  <c r="BT260" i="27"/>
  <c r="BT278" i="27"/>
  <c r="BT301" i="27"/>
  <c r="BT324" i="27"/>
  <c r="BT342" i="27"/>
  <c r="BT365" i="27"/>
  <c r="BT388" i="27"/>
  <c r="BT405" i="27"/>
  <c r="BT421" i="27"/>
  <c r="BT437" i="27"/>
  <c r="BT453" i="27"/>
  <c r="BT469" i="27"/>
  <c r="BT485" i="27"/>
  <c r="BT501" i="27"/>
  <c r="BT517" i="27"/>
  <c r="BT533" i="27"/>
  <c r="BT549" i="27"/>
  <c r="BT565" i="27"/>
  <c r="BT581" i="27"/>
  <c r="BT597" i="27"/>
  <c r="BT613" i="27"/>
  <c r="BT629" i="27"/>
  <c r="BT645" i="27"/>
  <c r="BT661" i="27"/>
  <c r="BT677" i="27"/>
  <c r="BT693" i="27"/>
  <c r="BT709" i="27"/>
  <c r="BT719" i="27"/>
  <c r="BT731" i="27"/>
  <c r="BT739" i="27"/>
  <c r="BT747" i="27"/>
  <c r="BT755" i="27"/>
  <c r="BT763" i="27"/>
  <c r="BT771" i="27"/>
  <c r="BT779" i="27"/>
  <c r="BT787" i="27"/>
  <c r="BT795" i="27"/>
  <c r="BT803" i="27"/>
  <c r="BT811" i="27"/>
  <c r="BT819" i="27"/>
  <c r="BT827" i="27"/>
  <c r="BT835" i="27"/>
  <c r="BT843" i="27"/>
  <c r="BT851" i="27"/>
  <c r="BT859" i="27"/>
  <c r="BT867" i="27"/>
  <c r="BT875" i="27"/>
  <c r="BT883" i="27"/>
  <c r="BT891" i="27"/>
  <c r="BT899" i="27"/>
  <c r="BT907" i="27"/>
  <c r="BT915" i="27"/>
  <c r="BT923" i="27"/>
  <c r="BT931" i="27"/>
  <c r="BT939" i="27"/>
  <c r="BT947" i="27"/>
  <c r="BT955" i="27"/>
  <c r="BT963" i="27"/>
  <c r="BT971" i="27"/>
  <c r="BT979" i="27"/>
  <c r="BT987" i="27"/>
  <c r="BT995" i="27"/>
  <c r="BT1003" i="27"/>
  <c r="BT1011" i="27"/>
  <c r="BT1019" i="27"/>
  <c r="BT1027" i="27"/>
  <c r="BT1035" i="27"/>
  <c r="BT148" i="27"/>
  <c r="BT229" i="27"/>
  <c r="BT285" i="27"/>
  <c r="BT348" i="27"/>
  <c r="BT399" i="27"/>
  <c r="BT439" i="27"/>
  <c r="BT486" i="27"/>
  <c r="BT527" i="27"/>
  <c r="BT567" i="27"/>
  <c r="BT614" i="27"/>
  <c r="BT655" i="27"/>
  <c r="BT695" i="27"/>
  <c r="BT732" i="27"/>
  <c r="BT753" i="27"/>
  <c r="BT773" i="27"/>
  <c r="BT796" i="27"/>
  <c r="BT817" i="27"/>
  <c r="BT837" i="27"/>
  <c r="BT860" i="27"/>
  <c r="BT881" i="27"/>
  <c r="BT901" i="27"/>
  <c r="BT924" i="27"/>
  <c r="BT945" i="27"/>
  <c r="BT965" i="27"/>
  <c r="BT981" i="27"/>
  <c r="BT997" i="27"/>
  <c r="BT1013" i="27"/>
  <c r="BT1029" i="27"/>
  <c r="BT1043" i="27"/>
  <c r="BT1053" i="27"/>
  <c r="BT1065" i="27"/>
  <c r="BT1075" i="27"/>
  <c r="BT1085" i="27"/>
  <c r="BT1097" i="27"/>
  <c r="BT1107" i="27"/>
  <c r="BT1117" i="27"/>
  <c r="BT1129" i="27"/>
  <c r="BT1137" i="27"/>
  <c r="BT1145" i="27"/>
  <c r="BT1153" i="27"/>
  <c r="BT1161" i="27"/>
  <c r="BT1169" i="27"/>
  <c r="BT1177" i="27"/>
  <c r="BT1185" i="27"/>
  <c r="BT1193" i="27"/>
  <c r="BT1201" i="27"/>
  <c r="BT1209" i="27"/>
  <c r="BT1217" i="27"/>
  <c r="BT1225" i="27"/>
  <c r="BT1233" i="27"/>
  <c r="BT1241" i="27"/>
  <c r="BT1249" i="27"/>
  <c r="BT1257" i="27"/>
  <c r="BT1265" i="27"/>
  <c r="BT1273" i="27"/>
  <c r="BT1281" i="27"/>
  <c r="BT1289" i="27"/>
  <c r="BT1297" i="27"/>
  <c r="BT1305" i="27"/>
  <c r="BT1313" i="27"/>
  <c r="BT1321" i="27"/>
  <c r="BT1329" i="27"/>
  <c r="BT1337" i="27"/>
  <c r="BT1345" i="27"/>
  <c r="BT1353" i="27"/>
  <c r="BT1361" i="27"/>
  <c r="BT1369" i="27"/>
  <c r="BT1377" i="27"/>
  <c r="BT1385" i="27"/>
  <c r="BT1393" i="27"/>
  <c r="BT1401" i="27"/>
  <c r="BT1409" i="27"/>
  <c r="BT1417" i="27"/>
  <c r="BT1425" i="27"/>
  <c r="BT1433" i="27"/>
  <c r="BT1441" i="27"/>
  <c r="BT1449" i="27"/>
  <c r="BT1457" i="27"/>
  <c r="BT1465" i="27"/>
  <c r="BT1473" i="27"/>
  <c r="BT69" i="27"/>
  <c r="BT149" i="27"/>
  <c r="BT238" i="27"/>
  <c r="BT294" i="27"/>
  <c r="BT349" i="27"/>
  <c r="BT406" i="27"/>
  <c r="BT447" i="27"/>
  <c r="BT487" i="27"/>
  <c r="BT534" i="27"/>
  <c r="BT575" i="27"/>
  <c r="BT615" i="27"/>
  <c r="BT662" i="27"/>
  <c r="BT703" i="27"/>
  <c r="BT733" i="27"/>
  <c r="BT756" i="27"/>
  <c r="BT777" i="27"/>
  <c r="BT797" i="27"/>
  <c r="BT820" i="27"/>
  <c r="BT841" i="27"/>
  <c r="BT861" i="27"/>
  <c r="BT884" i="27"/>
  <c r="BT905" i="27"/>
  <c r="BT925" i="27"/>
  <c r="BT948" i="27"/>
  <c r="BT966" i="27"/>
  <c r="BT982" i="27"/>
  <c r="BT998" i="27"/>
  <c r="BT1014" i="27"/>
  <c r="BT1030" i="27"/>
  <c r="BT1044" i="27"/>
  <c r="BT1054" i="27"/>
  <c r="BT1066" i="27"/>
  <c r="BT1076" i="27"/>
  <c r="BT1086" i="27"/>
  <c r="BT1098" i="27"/>
  <c r="BT1108" i="27"/>
  <c r="BT1118" i="27"/>
  <c r="BT1130" i="27"/>
  <c r="BT1138" i="27"/>
  <c r="BT1146" i="27"/>
  <c r="BT1154" i="27"/>
  <c r="BT1162" i="27"/>
  <c r="BT1170" i="27"/>
  <c r="BT1178" i="27"/>
  <c r="BT1186" i="27"/>
  <c r="BT1194" i="27"/>
  <c r="BT1202" i="27"/>
  <c r="BT1210" i="27"/>
  <c r="BT1218" i="27"/>
  <c r="BT1226" i="27"/>
  <c r="BT1234" i="27"/>
  <c r="BT1242" i="27"/>
  <c r="BT1250" i="27"/>
  <c r="BT1258" i="27"/>
  <c r="BT1266" i="27"/>
  <c r="BT1274" i="27"/>
  <c r="BT1282" i="27"/>
  <c r="BT1290" i="27"/>
  <c r="BT1298" i="27"/>
  <c r="BT1306" i="27"/>
  <c r="BT1314" i="27"/>
  <c r="BT1322" i="27"/>
  <c r="BT1330" i="27"/>
  <c r="BT1338" i="27"/>
  <c r="BT1346" i="27"/>
  <c r="BT1354" i="27"/>
  <c r="BT1362" i="27"/>
  <c r="BT1370" i="27"/>
  <c r="BT1378" i="27"/>
  <c r="BT1386" i="27"/>
  <c r="BT1394" i="27"/>
  <c r="BT1402" i="27"/>
  <c r="BT1410" i="27"/>
  <c r="BT1418" i="27"/>
  <c r="BT1426" i="27"/>
  <c r="BT1434" i="27"/>
  <c r="BT1442" i="27"/>
  <c r="BT1450" i="27"/>
  <c r="BT1458" i="27"/>
  <c r="BT1466" i="27"/>
  <c r="BT1474" i="27"/>
  <c r="BT84" i="27"/>
  <c r="BT165" i="27"/>
  <c r="BT244" i="27"/>
  <c r="BT302" i="27"/>
  <c r="BT358" i="27"/>
  <c r="BT407" i="27"/>
  <c r="BT454" i="27"/>
  <c r="BT495" i="27"/>
  <c r="BT535" i="27"/>
  <c r="BT582" i="27"/>
  <c r="BT623" i="27"/>
  <c r="BT663" i="27"/>
  <c r="BT710" i="27"/>
  <c r="BT737" i="27"/>
  <c r="BT757" i="27"/>
  <c r="BT780" i="27"/>
  <c r="BT801" i="27"/>
  <c r="BT821" i="27"/>
  <c r="BT844" i="27"/>
  <c r="BT865" i="27"/>
  <c r="BT885" i="27"/>
  <c r="BT908" i="27"/>
  <c r="BT929" i="27"/>
  <c r="BT949" i="27"/>
  <c r="BT969" i="27"/>
  <c r="BT985" i="27"/>
  <c r="BT1001" i="27"/>
  <c r="BT1017" i="27"/>
  <c r="BT1033" i="27"/>
  <c r="BT1045" i="27"/>
  <c r="BT1057" i="27"/>
  <c r="BT1067" i="27"/>
  <c r="BT1077" i="27"/>
  <c r="BT1089" i="27"/>
  <c r="BT1099" i="27"/>
  <c r="BT1109" i="27"/>
  <c r="BT1121" i="27"/>
  <c r="BT1131" i="27"/>
  <c r="BT1139" i="27"/>
  <c r="BT1147" i="27"/>
  <c r="BT1155" i="27"/>
  <c r="BT1163" i="27"/>
  <c r="BT1171" i="27"/>
  <c r="BT1179" i="27"/>
  <c r="BT1187" i="27"/>
  <c r="BT1195" i="27"/>
  <c r="BT1203" i="27"/>
  <c r="BT1211" i="27"/>
  <c r="BT1219" i="27"/>
  <c r="BT1227" i="27"/>
  <c r="BT1235" i="27"/>
  <c r="BT1243" i="27"/>
  <c r="BT1251" i="27"/>
  <c r="BT1259" i="27"/>
  <c r="BT1267" i="27"/>
  <c r="BT1275" i="27"/>
  <c r="BT1283" i="27"/>
  <c r="BT1291" i="27"/>
  <c r="BT1299" i="27"/>
  <c r="BT1307" i="27"/>
  <c r="BT1315" i="27"/>
  <c r="BT1323" i="27"/>
  <c r="BT1331" i="27"/>
  <c r="BT1339" i="27"/>
  <c r="BT1347" i="27"/>
  <c r="BT1355" i="27"/>
  <c r="BT1363" i="27"/>
  <c r="BT1371" i="27"/>
  <c r="BT1379" i="27"/>
  <c r="BT1387" i="27"/>
  <c r="BT1395" i="27"/>
  <c r="BT1403" i="27"/>
  <c r="BT1411" i="27"/>
  <c r="BT1419" i="27"/>
  <c r="BT1427" i="27"/>
  <c r="BT1435" i="27"/>
  <c r="BT1443" i="27"/>
  <c r="BT1451" i="27"/>
  <c r="BT1459" i="27"/>
  <c r="BT1467" i="27"/>
  <c r="BT55" i="27"/>
  <c r="BT85" i="27"/>
  <c r="BT180" i="27"/>
  <c r="BT253" i="27"/>
  <c r="BT308" i="27"/>
  <c r="BT366" i="27"/>
  <c r="BT415" i="27"/>
  <c r="BT455" i="27"/>
  <c r="BT502" i="27"/>
  <c r="BT543" i="27"/>
  <c r="BT583" i="27"/>
  <c r="BT630" i="27"/>
  <c r="BT671" i="27"/>
  <c r="BT711" i="27"/>
  <c r="BT740" i="27"/>
  <c r="BT761" i="27"/>
  <c r="BT781" i="27"/>
  <c r="BT804" i="27"/>
  <c r="BT825" i="27"/>
  <c r="BT845" i="27"/>
  <c r="BT868" i="27"/>
  <c r="BT889" i="27"/>
  <c r="BT909" i="27"/>
  <c r="BT932" i="27"/>
  <c r="BT953" i="27"/>
  <c r="BT972" i="27"/>
  <c r="BT988" i="27"/>
  <c r="BT1004" i="27"/>
  <c r="BT1020" i="27"/>
  <c r="BT1036" i="27"/>
  <c r="BT1046" i="27"/>
  <c r="BT1058" i="27"/>
  <c r="BT1068" i="27"/>
  <c r="BT1078" i="27"/>
  <c r="BT1090" i="27"/>
  <c r="BT1100" i="27"/>
  <c r="BT1110" i="27"/>
  <c r="BT1122" i="27"/>
  <c r="BT1132" i="27"/>
  <c r="BT1140" i="27"/>
  <c r="BT1148" i="27"/>
  <c r="BT1156" i="27"/>
  <c r="BT1164" i="27"/>
  <c r="BT1172" i="27"/>
  <c r="BT1180" i="27"/>
  <c r="BT1188" i="27"/>
  <c r="BT1196" i="27"/>
  <c r="BT1204" i="27"/>
  <c r="BT1212" i="27"/>
  <c r="BT1220" i="27"/>
  <c r="BT1228" i="27"/>
  <c r="BT1236" i="27"/>
  <c r="BT1244" i="27"/>
  <c r="BT1252" i="27"/>
  <c r="BT1260" i="27"/>
  <c r="BT1268" i="27"/>
  <c r="BT1276" i="27"/>
  <c r="BT1284" i="27"/>
  <c r="BT1292" i="27"/>
  <c r="BT1300" i="27"/>
  <c r="BT1308" i="27"/>
  <c r="BT1316" i="27"/>
  <c r="BT1324" i="27"/>
  <c r="BT1332" i="27"/>
  <c r="BT1340" i="27"/>
  <c r="BT1348" i="27"/>
  <c r="BT1356" i="27"/>
  <c r="BT1364" i="27"/>
  <c r="BT1372" i="27"/>
  <c r="BT1380" i="27"/>
  <c r="BT1388" i="27"/>
  <c r="BT1396" i="27"/>
  <c r="BT1404" i="27"/>
  <c r="BT1412" i="27"/>
  <c r="BT1420" i="27"/>
  <c r="BT1428" i="27"/>
  <c r="BT1436" i="27"/>
  <c r="BT1444" i="27"/>
  <c r="BT1452" i="27"/>
  <c r="BT1460" i="27"/>
  <c r="BT1468" i="27"/>
  <c r="BT1091" i="27"/>
  <c r="BT1141" i="27"/>
  <c r="BT1165" i="27"/>
  <c r="BT1181" i="27"/>
  <c r="BT101" i="27"/>
  <c r="BT181" i="27"/>
  <c r="BT261" i="27"/>
  <c r="BT317" i="27"/>
  <c r="BT372" i="27"/>
  <c r="BT422" i="27"/>
  <c r="BT463" i="27"/>
  <c r="BT503" i="27"/>
  <c r="BT550" i="27"/>
  <c r="BT591" i="27"/>
  <c r="BT631" i="27"/>
  <c r="BT678" i="27"/>
  <c r="BT717" i="27"/>
  <c r="BT741" i="27"/>
  <c r="BT764" i="27"/>
  <c r="BT785" i="27"/>
  <c r="BT805" i="27"/>
  <c r="BT828" i="27"/>
  <c r="BT892" i="27"/>
  <c r="BT913" i="27"/>
  <c r="BT933" i="27"/>
  <c r="BT956" i="27"/>
  <c r="BT973" i="27"/>
  <c r="BT989" i="27"/>
  <c r="BT1005" i="27"/>
  <c r="BT1021" i="27"/>
  <c r="BT1037" i="27"/>
  <c r="BT1049" i="27"/>
  <c r="BT1059" i="27"/>
  <c r="BT1069" i="27"/>
  <c r="BT1081" i="27"/>
  <c r="BT1101" i="27"/>
  <c r="BT1113" i="27"/>
  <c r="BT1123" i="27"/>
  <c r="BT1133" i="27"/>
  <c r="BT1149" i="27"/>
  <c r="BT1173" i="27"/>
  <c r="BT1189" i="27"/>
  <c r="BT116" i="27"/>
  <c r="BT197" i="27"/>
  <c r="BT262" i="27"/>
  <c r="BT325" i="27"/>
  <c r="BT381" i="27"/>
  <c r="BT423" i="27"/>
  <c r="BT470" i="27"/>
  <c r="BT511" i="27"/>
  <c r="BT551" i="27"/>
  <c r="BT598" i="27"/>
  <c r="BT639" i="27"/>
  <c r="BT679" i="27"/>
  <c r="BT722" i="27"/>
  <c r="BT745" i="27"/>
  <c r="BT765" i="27"/>
  <c r="BT788" i="27"/>
  <c r="BT809" i="27"/>
  <c r="BT829" i="27"/>
  <c r="BT852" i="27"/>
  <c r="BT873" i="27"/>
  <c r="BT893" i="27"/>
  <c r="BT916" i="27"/>
  <c r="BT937" i="27"/>
  <c r="BT957" i="27"/>
  <c r="BT974" i="27"/>
  <c r="BT990" i="27"/>
  <c r="BT1006" i="27"/>
  <c r="BT1022" i="27"/>
  <c r="BT1038" i="27"/>
  <c r="BT1050" i="27"/>
  <c r="BT1060" i="27"/>
  <c r="BT1070" i="27"/>
  <c r="BT1082" i="27"/>
  <c r="BT1092" i="27"/>
  <c r="BT1102" i="27"/>
  <c r="BT1114" i="27"/>
  <c r="BT1124" i="27"/>
  <c r="BT1134" i="27"/>
  <c r="BT1142" i="27"/>
  <c r="BT1150" i="27"/>
  <c r="BT1158" i="27"/>
  <c r="BT1166" i="27"/>
  <c r="BT1174" i="27"/>
  <c r="BT1182" i="27"/>
  <c r="BT1190" i="27"/>
  <c r="BT1198" i="27"/>
  <c r="BT1206" i="27"/>
  <c r="BT1214" i="27"/>
  <c r="BT1222" i="27"/>
  <c r="BT1230" i="27"/>
  <c r="BT1238" i="27"/>
  <c r="BT1246" i="27"/>
  <c r="BT1254" i="27"/>
  <c r="BT1262" i="27"/>
  <c r="BT1270" i="27"/>
  <c r="BT1278" i="27"/>
  <c r="BT1286" i="27"/>
  <c r="BT1294" i="27"/>
  <c r="BT1302" i="27"/>
  <c r="BT1310" i="27"/>
  <c r="BT1318" i="27"/>
  <c r="BT1326" i="27"/>
  <c r="BT1334" i="27"/>
  <c r="BT1342" i="27"/>
  <c r="BT1350" i="27"/>
  <c r="BT1358" i="27"/>
  <c r="BT1366" i="27"/>
  <c r="BT1374" i="27"/>
  <c r="BT1382" i="27"/>
  <c r="BT1390" i="27"/>
  <c r="BT1398" i="27"/>
  <c r="BT1406" i="27"/>
  <c r="BT1414" i="27"/>
  <c r="BT1422" i="27"/>
  <c r="BT1430" i="27"/>
  <c r="BT1438" i="27"/>
  <c r="BT1446" i="27"/>
  <c r="BT1454" i="27"/>
  <c r="BT1462" i="27"/>
  <c r="BT1470" i="27"/>
  <c r="BT117" i="27"/>
  <c r="BT212" i="27"/>
  <c r="BT276" i="27"/>
  <c r="BT326" i="27"/>
  <c r="BT389" i="27"/>
  <c r="BT431" i="27"/>
  <c r="BT471" i="27"/>
  <c r="BT518" i="27"/>
  <c r="BT559" i="27"/>
  <c r="BT599" i="27"/>
  <c r="BT646" i="27"/>
  <c r="BT687" i="27"/>
  <c r="BT723" i="27"/>
  <c r="BT748" i="27"/>
  <c r="BT769" i="27"/>
  <c r="BT789" i="27"/>
  <c r="BT812" i="27"/>
  <c r="BT833" i="27"/>
  <c r="BT853" i="27"/>
  <c r="BT876" i="27"/>
  <c r="BT897" i="27"/>
  <c r="BT917" i="27"/>
  <c r="BT940" i="27"/>
  <c r="BT961" i="27"/>
  <c r="BT977" i="27"/>
  <c r="BT993" i="27"/>
  <c r="BT1009" i="27"/>
  <c r="BT1025" i="27"/>
  <c r="BT1041" i="27"/>
  <c r="BT1051" i="27"/>
  <c r="BT1061" i="27"/>
  <c r="BT1073" i="27"/>
  <c r="BT1083" i="27"/>
  <c r="BT1093" i="27"/>
  <c r="BT1105" i="27"/>
  <c r="BT1115" i="27"/>
  <c r="BT1125" i="27"/>
  <c r="BT1135" i="27"/>
  <c r="BT1143" i="27"/>
  <c r="BT1151" i="27"/>
  <c r="BT1159" i="27"/>
  <c r="BT1167" i="27"/>
  <c r="BT1175" i="27"/>
  <c r="BT1183" i="27"/>
  <c r="BT1191" i="27"/>
  <c r="BT1199" i="27"/>
  <c r="BT1207" i="27"/>
  <c r="BT1215" i="27"/>
  <c r="BT1223" i="27"/>
  <c r="BT1231" i="27"/>
  <c r="BT1239" i="27"/>
  <c r="BT1247" i="27"/>
  <c r="BT1255" i="27"/>
  <c r="BT1263" i="27"/>
  <c r="BT1271" i="27"/>
  <c r="BT1279" i="27"/>
  <c r="BT1287" i="27"/>
  <c r="BT1295" i="27"/>
  <c r="BT1303" i="27"/>
  <c r="BT1311" i="27"/>
  <c r="BT1319" i="27"/>
  <c r="BT1327" i="27"/>
  <c r="BT1335" i="27"/>
  <c r="BT1343" i="27"/>
  <c r="BT1351" i="27"/>
  <c r="BT1359" i="27"/>
  <c r="BT1367" i="27"/>
  <c r="BT1375" i="27"/>
  <c r="BT1383" i="27"/>
  <c r="BT1391" i="27"/>
  <c r="BT1399" i="27"/>
  <c r="BT1407" i="27"/>
  <c r="BT1415" i="27"/>
  <c r="BT1423" i="27"/>
  <c r="BT1431" i="27"/>
  <c r="BT1439" i="27"/>
  <c r="BT1447" i="27"/>
  <c r="BT1455" i="27"/>
  <c r="BT1463" i="27"/>
  <c r="BT1471" i="27"/>
  <c r="BT519" i="27"/>
  <c r="BT793" i="27"/>
  <c r="BT921" i="27"/>
  <c r="BT1052" i="27"/>
  <c r="BT1136" i="27"/>
  <c r="BT1192" i="27"/>
  <c r="BT1224" i="27"/>
  <c r="BT1256" i="27"/>
  <c r="BT1288" i="27"/>
  <c r="BT1320" i="27"/>
  <c r="BT1352" i="27"/>
  <c r="BT1384" i="27"/>
  <c r="BT1416" i="27"/>
  <c r="BT1448" i="27"/>
  <c r="BT133" i="27"/>
  <c r="BT566" i="27"/>
  <c r="BT813" i="27"/>
  <c r="BT941" i="27"/>
  <c r="BT1062" i="27"/>
  <c r="BT1144" i="27"/>
  <c r="BT1197" i="27"/>
  <c r="BT1229" i="27"/>
  <c r="BT1261" i="27"/>
  <c r="BT1293" i="27"/>
  <c r="BT1325" i="27"/>
  <c r="BT1357" i="27"/>
  <c r="BT1389" i="27"/>
  <c r="BT1421" i="27"/>
  <c r="BT1453" i="27"/>
  <c r="BT213" i="27"/>
  <c r="BT607" i="27"/>
  <c r="BT836" i="27"/>
  <c r="BT964" i="27"/>
  <c r="BT1074" i="27"/>
  <c r="BT1152" i="27"/>
  <c r="BT1200" i="27"/>
  <c r="BT1232" i="27"/>
  <c r="BT1264" i="27"/>
  <c r="BT1296" i="27"/>
  <c r="BT1328" i="27"/>
  <c r="BT1360" i="27"/>
  <c r="BT1392" i="27"/>
  <c r="BT1424" i="27"/>
  <c r="BT1456" i="27"/>
  <c r="BT749" i="27"/>
  <c r="BT1176" i="27"/>
  <c r="BT1280" i="27"/>
  <c r="BT1376" i="27"/>
  <c r="BT1472" i="27"/>
  <c r="BT284" i="27"/>
  <c r="BT647" i="27"/>
  <c r="BT849" i="27"/>
  <c r="BT980" i="27"/>
  <c r="BT1084" i="27"/>
  <c r="BT1157" i="27"/>
  <c r="BT1205" i="27"/>
  <c r="BT1237" i="27"/>
  <c r="BT1269" i="27"/>
  <c r="BT1301" i="27"/>
  <c r="BT1333" i="27"/>
  <c r="BT1365" i="27"/>
  <c r="BT1397" i="27"/>
  <c r="BT1429" i="27"/>
  <c r="BT1461" i="27"/>
  <c r="BT1028" i="27"/>
  <c r="BT1312" i="27"/>
  <c r="BT340" i="27"/>
  <c r="BT694" i="27"/>
  <c r="BT857" i="27"/>
  <c r="BT996" i="27"/>
  <c r="BT1094" i="27"/>
  <c r="BT1160" i="27"/>
  <c r="BT1208" i="27"/>
  <c r="BT1240" i="27"/>
  <c r="BT1272" i="27"/>
  <c r="BT1304" i="27"/>
  <c r="BT1336" i="27"/>
  <c r="BT1368" i="27"/>
  <c r="BT1400" i="27"/>
  <c r="BT1432" i="27"/>
  <c r="BT1464" i="27"/>
  <c r="BT877" i="27"/>
  <c r="BT1216" i="27"/>
  <c r="BT1408" i="27"/>
  <c r="BT390" i="27"/>
  <c r="BT727" i="27"/>
  <c r="BT869" i="27"/>
  <c r="BT1012" i="27"/>
  <c r="BT1106" i="27"/>
  <c r="BT1168" i="27"/>
  <c r="BT1213" i="27"/>
  <c r="BT1245" i="27"/>
  <c r="BT1277" i="27"/>
  <c r="BT1309" i="27"/>
  <c r="BT1341" i="27"/>
  <c r="BT1373" i="27"/>
  <c r="BT1405" i="27"/>
  <c r="BT1437" i="27"/>
  <c r="BT1469" i="27"/>
  <c r="BT438" i="27"/>
  <c r="BT1116" i="27"/>
  <c r="BT1248" i="27"/>
  <c r="BT1344" i="27"/>
  <c r="BT1440" i="27"/>
  <c r="BT479" i="27"/>
  <c r="BT772" i="27"/>
  <c r="BT900" i="27"/>
  <c r="BT1042" i="27"/>
  <c r="BT1126" i="27"/>
  <c r="BT1184" i="27"/>
  <c r="BT1221" i="27"/>
  <c r="BT1253" i="27"/>
  <c r="BT1285" i="27"/>
  <c r="BT1317" i="27"/>
  <c r="BT1349" i="27"/>
  <c r="BT1381" i="27"/>
  <c r="BT1413" i="27"/>
  <c r="BT1445" i="27"/>
  <c r="BQ136" i="27"/>
  <c r="BH137" i="27"/>
  <c r="F29" i="29"/>
  <c r="G28" i="29"/>
  <c r="F49" i="27" l="1"/>
  <c r="BQ137" i="27"/>
  <c r="BH138" i="27"/>
  <c r="G29" i="29"/>
  <c r="F30" i="29"/>
  <c r="BQ138" i="27" l="1"/>
  <c r="BH139" i="27"/>
  <c r="G30" i="29"/>
  <c r="F31" i="29"/>
  <c r="BQ139" i="27" l="1"/>
  <c r="BH140" i="27"/>
  <c r="F32" i="29"/>
  <c r="G31" i="29"/>
  <c r="BQ140" i="27" l="1"/>
  <c r="BH141" i="27"/>
  <c r="F33" i="29"/>
  <c r="G32" i="29"/>
  <c r="BQ141" i="27" l="1"/>
  <c r="BH142" i="27"/>
  <c r="F34" i="29"/>
  <c r="G33" i="29"/>
  <c r="BQ142" i="27" l="1"/>
  <c r="BH143" i="27"/>
  <c r="F35" i="29"/>
  <c r="G34" i="29"/>
  <c r="BQ143" i="27" l="1"/>
  <c r="BH144" i="27"/>
  <c r="F36" i="29"/>
  <c r="G35" i="29"/>
  <c r="BQ144" i="27" l="1"/>
  <c r="BH145" i="27"/>
  <c r="F37" i="29"/>
  <c r="G36" i="29"/>
  <c r="BQ145" i="27" l="1"/>
  <c r="BH146" i="27"/>
  <c r="G37" i="29"/>
  <c r="F38" i="29"/>
  <c r="BQ146" i="27" l="1"/>
  <c r="BH147" i="27"/>
  <c r="F39" i="29"/>
  <c r="G38" i="29"/>
  <c r="BQ147" i="27" l="1"/>
  <c r="BH148" i="27"/>
  <c r="F40" i="29"/>
  <c r="G39" i="29"/>
  <c r="BQ148" i="27" l="1"/>
  <c r="BH149" i="27"/>
  <c r="G40" i="29"/>
  <c r="F41" i="29"/>
  <c r="BQ149" i="27" l="1"/>
  <c r="BH150" i="27"/>
  <c r="F42" i="29"/>
  <c r="G41" i="29"/>
  <c r="BQ150" i="27" l="1"/>
  <c r="BH151" i="27"/>
  <c r="F43" i="29"/>
  <c r="G42" i="29"/>
  <c r="BQ151" i="27" l="1"/>
  <c r="BH152" i="27"/>
  <c r="G43" i="29"/>
  <c r="F44" i="29"/>
  <c r="BQ152" i="27" l="1"/>
  <c r="BH153" i="27"/>
  <c r="G44" i="29"/>
  <c r="F45" i="29"/>
  <c r="BQ153" i="27" l="1"/>
  <c r="BH154" i="27"/>
  <c r="F46" i="29"/>
  <c r="G45" i="29"/>
  <c r="BQ154" i="27" l="1"/>
  <c r="BH155" i="27"/>
  <c r="F47" i="29"/>
  <c r="G46" i="29"/>
  <c r="BQ155" i="27" l="1"/>
  <c r="BH156" i="27"/>
  <c r="G47" i="29"/>
  <c r="F48" i="29"/>
  <c r="BQ156" i="27" l="1"/>
  <c r="BH157" i="27"/>
  <c r="F49" i="29"/>
  <c r="G48" i="29"/>
  <c r="BQ157" i="27" l="1"/>
  <c r="BH158" i="27"/>
  <c r="F50" i="29"/>
  <c r="G49" i="29"/>
  <c r="BQ158" i="27" l="1"/>
  <c r="BH159" i="27"/>
  <c r="F51" i="29"/>
  <c r="G50" i="29"/>
  <c r="BQ159" i="27" l="1"/>
  <c r="BH160" i="27"/>
  <c r="F52" i="29"/>
  <c r="G51" i="29"/>
  <c r="BQ160" i="27" l="1"/>
  <c r="BH161" i="27"/>
  <c r="F53" i="29"/>
  <c r="G52" i="29"/>
  <c r="BQ161" i="27" l="1"/>
  <c r="BH162" i="27"/>
  <c r="F54" i="29"/>
  <c r="G53" i="29"/>
  <c r="BQ162" i="27" l="1"/>
  <c r="BH163" i="27"/>
  <c r="F55" i="29"/>
  <c r="G54" i="29"/>
  <c r="BQ163" i="27" l="1"/>
  <c r="BH164" i="27"/>
  <c r="F56" i="29"/>
  <c r="G55" i="29"/>
  <c r="BQ164" i="27" l="1"/>
  <c r="BH165" i="27"/>
  <c r="F57" i="29"/>
  <c r="G56" i="29"/>
  <c r="BQ165" i="27" l="1"/>
  <c r="BH166" i="27"/>
  <c r="F58" i="29"/>
  <c r="G57" i="29"/>
  <c r="BQ166" i="27" l="1"/>
  <c r="BH167" i="27"/>
  <c r="F59" i="29"/>
  <c r="G58" i="29"/>
  <c r="BQ167" i="27" l="1"/>
  <c r="BH168" i="27"/>
  <c r="F60" i="29"/>
  <c r="G59" i="29"/>
  <c r="BQ168" i="27" l="1"/>
  <c r="BH169" i="27"/>
  <c r="F61" i="29"/>
  <c r="G60" i="29"/>
  <c r="BQ169" i="27" l="1"/>
  <c r="BH170" i="27"/>
  <c r="F62" i="29"/>
  <c r="G61" i="29"/>
  <c r="BQ170" i="27" l="1"/>
  <c r="BH171" i="27"/>
  <c r="F63" i="29"/>
  <c r="G62" i="29"/>
  <c r="BQ171" i="27" l="1"/>
  <c r="BH172" i="27"/>
  <c r="F64" i="29"/>
  <c r="G63" i="29"/>
  <c r="BQ172" i="27" l="1"/>
  <c r="BH173" i="27"/>
  <c r="F65" i="29"/>
  <c r="G64" i="29"/>
  <c r="BQ173" i="27" l="1"/>
  <c r="BH174" i="27"/>
  <c r="F66" i="29"/>
  <c r="G65" i="29"/>
  <c r="BQ174" i="27" l="1"/>
  <c r="BH175" i="27"/>
  <c r="F67" i="29"/>
  <c r="G66" i="29"/>
  <c r="BQ175" i="27" l="1"/>
  <c r="BH176" i="27"/>
  <c r="F68" i="29"/>
  <c r="G67" i="29"/>
  <c r="BQ176" i="27" l="1"/>
  <c r="BH177" i="27"/>
  <c r="F69" i="29"/>
  <c r="G68" i="29"/>
  <c r="BQ177" i="27" l="1"/>
  <c r="BH178" i="27"/>
  <c r="F70" i="29"/>
  <c r="G69" i="29"/>
  <c r="BQ178" i="27" l="1"/>
  <c r="BH179" i="27"/>
  <c r="F71" i="29"/>
  <c r="G70" i="29"/>
  <c r="BQ179" i="27" l="1"/>
  <c r="BH180" i="27"/>
  <c r="F72" i="29"/>
  <c r="G71" i="29"/>
  <c r="BQ180" i="27" l="1"/>
  <c r="BH181" i="27"/>
  <c r="F73" i="29"/>
  <c r="G72" i="29"/>
  <c r="BQ181" i="27" l="1"/>
  <c r="BH182" i="27"/>
  <c r="F74" i="29"/>
  <c r="G73" i="29"/>
  <c r="BQ182" i="27" l="1"/>
  <c r="BH183" i="27"/>
  <c r="F75" i="29"/>
  <c r="G74" i="29"/>
  <c r="BQ183" i="27" l="1"/>
  <c r="BH184" i="27"/>
  <c r="F76" i="29"/>
  <c r="G75" i="29"/>
  <c r="BQ184" i="27" l="1"/>
  <c r="BH185" i="27"/>
  <c r="F77" i="29"/>
  <c r="G76" i="29"/>
  <c r="BQ185" i="27" l="1"/>
  <c r="BH186" i="27"/>
  <c r="G77" i="29"/>
  <c r="F78" i="29"/>
  <c r="BQ186" i="27" l="1"/>
  <c r="BH187" i="27"/>
  <c r="G78" i="29"/>
  <c r="F79" i="29"/>
  <c r="BQ187" i="27" l="1"/>
  <c r="BH188" i="27"/>
  <c r="F80" i="29"/>
  <c r="G79" i="29"/>
  <c r="BQ188" i="27" l="1"/>
  <c r="BH189" i="27"/>
  <c r="G80" i="29"/>
  <c r="F81" i="29"/>
  <c r="BQ189" i="27" l="1"/>
  <c r="BH190" i="27"/>
  <c r="F82" i="29"/>
  <c r="G81" i="29"/>
  <c r="BQ190" i="27" l="1"/>
  <c r="BH191" i="27"/>
  <c r="F83" i="29"/>
  <c r="G82" i="29"/>
  <c r="BQ191" i="27" l="1"/>
  <c r="BH192" i="27"/>
  <c r="F84" i="29"/>
  <c r="G83" i="29"/>
  <c r="BQ192" i="27" l="1"/>
  <c r="BH193" i="27"/>
  <c r="F85" i="29"/>
  <c r="G84" i="29"/>
  <c r="BQ193" i="27" l="1"/>
  <c r="BH194" i="27"/>
  <c r="F86" i="29"/>
  <c r="G85" i="29"/>
  <c r="BQ194" i="27" l="1"/>
  <c r="BH195" i="27"/>
  <c r="F87" i="29"/>
  <c r="G86" i="29"/>
  <c r="BQ195" i="27" l="1"/>
  <c r="BH196" i="27"/>
  <c r="F88" i="29"/>
  <c r="G87" i="29"/>
  <c r="BQ196" i="27" l="1"/>
  <c r="BH197" i="27"/>
  <c r="F89" i="29"/>
  <c r="G88" i="29"/>
  <c r="BQ197" i="27" l="1"/>
  <c r="BH198" i="27"/>
  <c r="F90" i="29"/>
  <c r="G89" i="29"/>
  <c r="BQ198" i="27" l="1"/>
  <c r="BH199" i="27"/>
  <c r="F91" i="29"/>
  <c r="G90" i="29"/>
  <c r="BQ199" i="27" l="1"/>
  <c r="BH200" i="27"/>
  <c r="F92" i="29"/>
  <c r="G91" i="29"/>
  <c r="BQ200" i="27" l="1"/>
  <c r="BH201" i="27"/>
  <c r="F93" i="29"/>
  <c r="G92" i="29"/>
  <c r="BQ201" i="27" l="1"/>
  <c r="BH202" i="27"/>
  <c r="F94" i="29"/>
  <c r="G93" i="29"/>
  <c r="BQ202" i="27" l="1"/>
  <c r="BH203" i="27"/>
  <c r="F95" i="29"/>
  <c r="G94" i="29"/>
  <c r="BQ203" i="27" l="1"/>
  <c r="BH204" i="27"/>
  <c r="F96" i="29"/>
  <c r="G95" i="29"/>
  <c r="BQ204" i="27" l="1"/>
  <c r="BH205" i="27"/>
  <c r="F97" i="29"/>
  <c r="G96" i="29"/>
  <c r="BQ205" i="27" l="1"/>
  <c r="BH206" i="27"/>
  <c r="F98" i="29"/>
  <c r="G97" i="29"/>
  <c r="BQ206" i="27" l="1"/>
  <c r="BH207" i="27"/>
  <c r="F99" i="29"/>
  <c r="G98" i="29"/>
  <c r="BQ207" i="27" l="1"/>
  <c r="BH208" i="27"/>
  <c r="F100" i="29"/>
  <c r="G99" i="29"/>
  <c r="BQ208" i="27" l="1"/>
  <c r="BH209" i="27"/>
  <c r="F101" i="29"/>
  <c r="G100" i="29"/>
  <c r="BQ209" i="27" l="1"/>
  <c r="BH210" i="27"/>
  <c r="F102" i="29"/>
  <c r="G101" i="29"/>
  <c r="BQ210" i="27" l="1"/>
  <c r="BH211" i="27"/>
  <c r="F103" i="29"/>
  <c r="G102" i="29"/>
  <c r="BQ211" i="27" l="1"/>
  <c r="BH212" i="27"/>
  <c r="G103" i="29"/>
  <c r="F104" i="29"/>
  <c r="BQ212" i="27" l="1"/>
  <c r="BH213" i="27"/>
  <c r="F105" i="29"/>
  <c r="G104" i="29"/>
  <c r="BQ213" i="27" l="1"/>
  <c r="BH214" i="27"/>
  <c r="G105" i="29"/>
  <c r="F106" i="29"/>
  <c r="BQ214" i="27" l="1"/>
  <c r="BH215" i="27"/>
  <c r="G106" i="29"/>
  <c r="F107" i="29"/>
  <c r="BQ215" i="27" l="1"/>
  <c r="BH216" i="27"/>
  <c r="F108" i="29"/>
  <c r="G107" i="29"/>
  <c r="BQ216" i="27" l="1"/>
  <c r="BH217" i="27"/>
  <c r="G108" i="29"/>
  <c r="F109" i="29"/>
  <c r="BQ217" i="27" l="1"/>
  <c r="BH218" i="27"/>
  <c r="F110" i="29"/>
  <c r="G109" i="29"/>
  <c r="BQ218" i="27" l="1"/>
  <c r="BH219" i="27"/>
  <c r="F111" i="29"/>
  <c r="G110" i="29"/>
  <c r="BQ219" i="27" l="1"/>
  <c r="BH220" i="27"/>
  <c r="G111" i="29"/>
  <c r="F112" i="29"/>
  <c r="BQ220" i="27" l="1"/>
  <c r="BH221" i="27"/>
  <c r="F113" i="29"/>
  <c r="G112" i="29"/>
  <c r="BQ221" i="27" l="1"/>
  <c r="BH222" i="27"/>
  <c r="F114" i="29"/>
  <c r="G113" i="29"/>
  <c r="BQ222" i="27" l="1"/>
  <c r="BH223" i="27"/>
  <c r="F115" i="29"/>
  <c r="G114" i="29"/>
  <c r="BQ223" i="27" l="1"/>
  <c r="BH224" i="27"/>
  <c r="G115" i="29"/>
  <c r="F116" i="29"/>
  <c r="BQ224" i="27" l="1"/>
  <c r="BH225" i="27"/>
  <c r="G116" i="29"/>
  <c r="F117" i="29"/>
  <c r="BQ225" i="27" l="1"/>
  <c r="BH226" i="27"/>
  <c r="F118" i="29"/>
  <c r="G117" i="29"/>
  <c r="BQ226" i="27" l="1"/>
  <c r="BH227" i="27"/>
  <c r="G118" i="29"/>
  <c r="F119" i="29"/>
  <c r="BQ227" i="27" l="1"/>
  <c r="BH228" i="27"/>
  <c r="G119" i="29"/>
  <c r="F120" i="29"/>
  <c r="BQ228" i="27" l="1"/>
  <c r="BH229" i="27"/>
  <c r="G120" i="29"/>
  <c r="F121" i="29"/>
  <c r="BQ229" i="27" l="1"/>
  <c r="BH230" i="27"/>
  <c r="F122" i="29"/>
  <c r="G121" i="29"/>
  <c r="BQ230" i="27" l="1"/>
  <c r="BH231" i="27"/>
  <c r="F123" i="29"/>
  <c r="G122" i="29"/>
  <c r="BQ231" i="27" l="1"/>
  <c r="BH232" i="27"/>
  <c r="F124" i="29"/>
  <c r="G123" i="29"/>
  <c r="BQ232" i="27" l="1"/>
  <c r="BH233" i="27"/>
  <c r="F125" i="29"/>
  <c r="G124" i="29"/>
  <c r="BQ233" i="27" l="1"/>
  <c r="BH234" i="27"/>
  <c r="G125" i="29"/>
  <c r="F126" i="29"/>
  <c r="BQ234" i="27" l="1"/>
  <c r="BH235" i="27"/>
  <c r="G126" i="29"/>
  <c r="F127" i="29"/>
  <c r="BQ235" i="27" l="1"/>
  <c r="BH236" i="27"/>
  <c r="F128" i="29"/>
  <c r="G127" i="29"/>
  <c r="BQ236" i="27" l="1"/>
  <c r="BH237" i="27"/>
  <c r="F129" i="29"/>
  <c r="G128" i="29"/>
  <c r="BQ237" i="27" l="1"/>
  <c r="BH238" i="27"/>
  <c r="F130" i="29"/>
  <c r="G129" i="29"/>
  <c r="BQ238" i="27" l="1"/>
  <c r="BH239" i="27"/>
  <c r="G130" i="29"/>
  <c r="F131" i="29"/>
  <c r="BQ239" i="27" l="1"/>
  <c r="BH240" i="27"/>
  <c r="G131" i="29"/>
  <c r="F132" i="29"/>
  <c r="BQ240" i="27" l="1"/>
  <c r="BH241" i="27"/>
  <c r="F133" i="29"/>
  <c r="G132" i="29"/>
  <c r="BQ241" i="27" l="1"/>
  <c r="BH242" i="27"/>
  <c r="G133" i="29"/>
  <c r="F134" i="29"/>
  <c r="BQ242" i="27" l="1"/>
  <c r="BH243" i="27"/>
  <c r="G134" i="29"/>
  <c r="F135" i="29"/>
  <c r="BQ243" i="27" l="1"/>
  <c r="BH244" i="27"/>
  <c r="F136" i="29"/>
  <c r="G135" i="29"/>
  <c r="BQ244" i="27" l="1"/>
  <c r="BH245" i="27"/>
  <c r="F137" i="29"/>
  <c r="G136" i="29"/>
  <c r="BQ245" i="27" l="1"/>
  <c r="BH246" i="27"/>
  <c r="G137" i="29"/>
  <c r="F138" i="29"/>
  <c r="BQ246" i="27" l="1"/>
  <c r="BH247" i="27"/>
  <c r="G138" i="29"/>
  <c r="F139" i="29"/>
  <c r="BQ247" i="27" l="1"/>
  <c r="BH248" i="27"/>
  <c r="F140" i="29"/>
  <c r="G139" i="29"/>
  <c r="BQ248" i="27" l="1"/>
  <c r="BH249" i="27"/>
  <c r="G140" i="29"/>
  <c r="F141" i="29"/>
  <c r="BQ249" i="27" l="1"/>
  <c r="BH250" i="27"/>
  <c r="F142" i="29"/>
  <c r="G141" i="29"/>
  <c r="BQ250" i="27" l="1"/>
  <c r="BH251" i="27"/>
  <c r="F143" i="29"/>
  <c r="G142" i="29"/>
  <c r="BQ251" i="27" l="1"/>
  <c r="BH252" i="27"/>
  <c r="G143" i="29"/>
  <c r="F144" i="29"/>
  <c r="BQ252" i="27" l="1"/>
  <c r="BH253" i="27"/>
  <c r="G144" i="29"/>
  <c r="F145" i="29"/>
  <c r="BQ253" i="27" l="1"/>
  <c r="BH254" i="27"/>
  <c r="F146" i="29"/>
  <c r="G145" i="29"/>
  <c r="BQ254" i="27" l="1"/>
  <c r="BH255" i="27"/>
  <c r="G146" i="29"/>
  <c r="F147" i="29"/>
  <c r="BQ255" i="27" l="1"/>
  <c r="BH256" i="27"/>
  <c r="G147" i="29"/>
  <c r="F148" i="29"/>
  <c r="BQ256" i="27" l="1"/>
  <c r="BH257" i="27"/>
  <c r="F149" i="29"/>
  <c r="G149" i="29" s="1"/>
  <c r="G148" i="29"/>
  <c r="BQ257" i="27" l="1"/>
  <c r="BH258" i="27"/>
  <c r="B25" i="29"/>
  <c r="B26" i="29"/>
  <c r="B27" i="29"/>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24" i="29"/>
  <c r="AD54" i="27"/>
  <c r="G54" i="27"/>
  <c r="AA56" i="27"/>
  <c r="AA57" i="27" s="1"/>
  <c r="AA58" i="27" s="1"/>
  <c r="AA59" i="27" s="1"/>
  <c r="AA60" i="27" s="1"/>
  <c r="AA61" i="27" s="1"/>
  <c r="AA62" i="27" s="1"/>
  <c r="AA63" i="27" s="1"/>
  <c r="AA64" i="27" s="1"/>
  <c r="AA65" i="27" s="1"/>
  <c r="AA66" i="27" s="1"/>
  <c r="AA67" i="27" s="1"/>
  <c r="AA68" i="27" s="1"/>
  <c r="AA69" i="27" s="1"/>
  <c r="AA70" i="27" s="1"/>
  <c r="AA71" i="27" s="1"/>
  <c r="AA72" i="27" s="1"/>
  <c r="AA73" i="27" s="1"/>
  <c r="AA74" i="27" s="1"/>
  <c r="AA75" i="27" s="1"/>
  <c r="AA76" i="27" s="1"/>
  <c r="AA77" i="27" s="1"/>
  <c r="AA78" i="27" s="1"/>
  <c r="AA79" i="27" s="1"/>
  <c r="AA80" i="27" s="1"/>
  <c r="AA81" i="27" s="1"/>
  <c r="AA82" i="27" s="1"/>
  <c r="AA83" i="27" s="1"/>
  <c r="AA84" i="27" s="1"/>
  <c r="AA85" i="27" s="1"/>
  <c r="AA86" i="27" s="1"/>
  <c r="AA87" i="27" s="1"/>
  <c r="AA88" i="27" s="1"/>
  <c r="AA89" i="27" s="1"/>
  <c r="AA90" i="27" s="1"/>
  <c r="AA91" i="27" s="1"/>
  <c r="AA92" i="27" s="1"/>
  <c r="AA93" i="27" s="1"/>
  <c r="AA94" i="27" s="1"/>
  <c r="AA95" i="27" s="1"/>
  <c r="AA96" i="27" s="1"/>
  <c r="AA97" i="27" s="1"/>
  <c r="AA98" i="27" s="1"/>
  <c r="AA99" i="27" s="1"/>
  <c r="AA100" i="27" s="1"/>
  <c r="AA101" i="27" s="1"/>
  <c r="AA102" i="27" s="1"/>
  <c r="AA103" i="27" s="1"/>
  <c r="AA104" i="27" s="1"/>
  <c r="AA105" i="27" s="1"/>
  <c r="AA106" i="27" s="1"/>
  <c r="AA107" i="27" s="1"/>
  <c r="AA108" i="27" s="1"/>
  <c r="AA109" i="27" s="1"/>
  <c r="AA110" i="27" s="1"/>
  <c r="AA111" i="27" s="1"/>
  <c r="AA112" i="27" s="1"/>
  <c r="AA113" i="27" s="1"/>
  <c r="AA114" i="27" s="1"/>
  <c r="AA115" i="27" s="1"/>
  <c r="AA116" i="27" s="1"/>
  <c r="AA117" i="27" s="1"/>
  <c r="AA118" i="27" s="1"/>
  <c r="AA119" i="27" s="1"/>
  <c r="AA120" i="27" s="1"/>
  <c r="AA121" i="27" s="1"/>
  <c r="AA122" i="27" s="1"/>
  <c r="AA123" i="27" s="1"/>
  <c r="AA124" i="27" s="1"/>
  <c r="AA125" i="27" s="1"/>
  <c r="AA126" i="27" s="1"/>
  <c r="AA127" i="27" s="1"/>
  <c r="AA128" i="27" s="1"/>
  <c r="AA129" i="27" s="1"/>
  <c r="AA130" i="27" s="1"/>
  <c r="AA131" i="27" s="1"/>
  <c r="AA132" i="27" s="1"/>
  <c r="AA133" i="27" s="1"/>
  <c r="AA134" i="27" s="1"/>
  <c r="AA135" i="27" s="1"/>
  <c r="AA136" i="27" s="1"/>
  <c r="AA137" i="27" s="1"/>
  <c r="AA138" i="27" s="1"/>
  <c r="AA139" i="27" s="1"/>
  <c r="AA140" i="27" s="1"/>
  <c r="AA141" i="27" s="1"/>
  <c r="AA142" i="27" s="1"/>
  <c r="AA143" i="27" s="1"/>
  <c r="AA144" i="27" s="1"/>
  <c r="AA145" i="27" s="1"/>
  <c r="AA146" i="27" s="1"/>
  <c r="AA147" i="27" s="1"/>
  <c r="AA148" i="27" s="1"/>
  <c r="AA149" i="27" s="1"/>
  <c r="AA150" i="27" s="1"/>
  <c r="AA151" i="27" s="1"/>
  <c r="AA152" i="27" s="1"/>
  <c r="AA153" i="27" s="1"/>
  <c r="AA154" i="27" s="1"/>
  <c r="AA155" i="27" s="1"/>
  <c r="AA156" i="27" s="1"/>
  <c r="AA157" i="27" s="1"/>
  <c r="AA158" i="27" s="1"/>
  <c r="AA159" i="27" s="1"/>
  <c r="AA160" i="27" s="1"/>
  <c r="AA161" i="27" s="1"/>
  <c r="AA162" i="27" s="1"/>
  <c r="AA163" i="27" s="1"/>
  <c r="AA164" i="27" s="1"/>
  <c r="AA165" i="27" s="1"/>
  <c r="AA166" i="27" s="1"/>
  <c r="AA167" i="27" s="1"/>
  <c r="AA168" i="27" s="1"/>
  <c r="AA169" i="27" s="1"/>
  <c r="AA170" i="27" s="1"/>
  <c r="AA171" i="27" s="1"/>
  <c r="AA172" i="27" s="1"/>
  <c r="AA173" i="27" s="1"/>
  <c r="AA174" i="27" s="1"/>
  <c r="AA175" i="27" s="1"/>
  <c r="AA176" i="27" s="1"/>
  <c r="AA177" i="27" s="1"/>
  <c r="AA178" i="27" s="1"/>
  <c r="AA179" i="27" s="1"/>
  <c r="AA180" i="27" s="1"/>
  <c r="AA181" i="27" s="1"/>
  <c r="AA182" i="27" s="1"/>
  <c r="AA183" i="27" s="1"/>
  <c r="AA184" i="27" s="1"/>
  <c r="AA185" i="27" s="1"/>
  <c r="AA186" i="27" s="1"/>
  <c r="AA187" i="27" s="1"/>
  <c r="AA188" i="27" s="1"/>
  <c r="AA189" i="27" s="1"/>
  <c r="AA190" i="27" s="1"/>
  <c r="AA191" i="27" s="1"/>
  <c r="AA192" i="27" s="1"/>
  <c r="AA193" i="27" s="1"/>
  <c r="AA194" i="27" s="1"/>
  <c r="AA195" i="27" s="1"/>
  <c r="AA196" i="27" s="1"/>
  <c r="AA197" i="27" s="1"/>
  <c r="AA198" i="27" s="1"/>
  <c r="AA199" i="27" s="1"/>
  <c r="AA200" i="27" s="1"/>
  <c r="AA201" i="27" s="1"/>
  <c r="AA202" i="27" s="1"/>
  <c r="AA203" i="27" s="1"/>
  <c r="AA204" i="27" s="1"/>
  <c r="AA205" i="27" s="1"/>
  <c r="AA206" i="27" s="1"/>
  <c r="AA207" i="27" s="1"/>
  <c r="AA208" i="27" s="1"/>
  <c r="AA209" i="27" s="1"/>
  <c r="AA210" i="27" s="1"/>
  <c r="AA211" i="27" s="1"/>
  <c r="AA212" i="27" s="1"/>
  <c r="AA213" i="27" s="1"/>
  <c r="AA214" i="27" s="1"/>
  <c r="AA215" i="27" s="1"/>
  <c r="AA216" i="27" s="1"/>
  <c r="AA217" i="27" s="1"/>
  <c r="AA218" i="27" s="1"/>
  <c r="AA219" i="27" s="1"/>
  <c r="AA220" i="27" s="1"/>
  <c r="AA221" i="27" s="1"/>
  <c r="AA222" i="27" s="1"/>
  <c r="AA223" i="27" s="1"/>
  <c r="AA224" i="27" s="1"/>
  <c r="AA225" i="27" s="1"/>
  <c r="AA226" i="27" s="1"/>
  <c r="AA227" i="27" s="1"/>
  <c r="AA228" i="27" s="1"/>
  <c r="AA229" i="27" s="1"/>
  <c r="AA230" i="27" s="1"/>
  <c r="AA231" i="27" s="1"/>
  <c r="AA232" i="27" s="1"/>
  <c r="AA233" i="27" s="1"/>
  <c r="AA234" i="27" s="1"/>
  <c r="AA235" i="27" s="1"/>
  <c r="AA236" i="27" s="1"/>
  <c r="AA237" i="27" s="1"/>
  <c r="AA238" i="27" s="1"/>
  <c r="AA239" i="27" s="1"/>
  <c r="AA240" i="27" s="1"/>
  <c r="AA241" i="27" s="1"/>
  <c r="AA242" i="27" s="1"/>
  <c r="AA243" i="27" s="1"/>
  <c r="AA244" i="27" s="1"/>
  <c r="AA245" i="27" s="1"/>
  <c r="AA246" i="27" s="1"/>
  <c r="AA247" i="27" s="1"/>
  <c r="AA248" i="27" s="1"/>
  <c r="AA249" i="27" s="1"/>
  <c r="AA250" i="27" s="1"/>
  <c r="AA251" i="27" s="1"/>
  <c r="AA252" i="27" s="1"/>
  <c r="AA253" i="27" s="1"/>
  <c r="AA254" i="27" s="1"/>
  <c r="AA255" i="27" s="1"/>
  <c r="AA256" i="27" s="1"/>
  <c r="AA257" i="27" s="1"/>
  <c r="AA258" i="27" s="1"/>
  <c r="AA259" i="27" s="1"/>
  <c r="AA260" i="27" s="1"/>
  <c r="AA261" i="27" s="1"/>
  <c r="AA262" i="27" s="1"/>
  <c r="AA263" i="27" s="1"/>
  <c r="AA264" i="27" s="1"/>
  <c r="AA265" i="27" s="1"/>
  <c r="AA266" i="27" s="1"/>
  <c r="AA267" i="27" s="1"/>
  <c r="AA268" i="27" s="1"/>
  <c r="AA269" i="27" s="1"/>
  <c r="AA270" i="27" s="1"/>
  <c r="AA271" i="27" s="1"/>
  <c r="AA272" i="27" s="1"/>
  <c r="AA273" i="27" s="1"/>
  <c r="AA274" i="27" s="1"/>
  <c r="AA275" i="27" s="1"/>
  <c r="AA276" i="27" s="1"/>
  <c r="AA277" i="27" s="1"/>
  <c r="AA278" i="27" s="1"/>
  <c r="AA279" i="27" s="1"/>
  <c r="AA280" i="27" s="1"/>
  <c r="AA281" i="27" s="1"/>
  <c r="AA282" i="27" s="1"/>
  <c r="AA283" i="27" s="1"/>
  <c r="AA284" i="27" s="1"/>
  <c r="AA285" i="27" s="1"/>
  <c r="AA286" i="27" s="1"/>
  <c r="AA287" i="27" s="1"/>
  <c r="AA288" i="27" s="1"/>
  <c r="AA289" i="27" s="1"/>
  <c r="AA290" i="27" s="1"/>
  <c r="AA291" i="27" s="1"/>
  <c r="AA292" i="27" s="1"/>
  <c r="AA293" i="27" s="1"/>
  <c r="AA294" i="27" s="1"/>
  <c r="AA295" i="27" s="1"/>
  <c r="AA296" i="27" s="1"/>
  <c r="AA297" i="27" s="1"/>
  <c r="AA298" i="27" s="1"/>
  <c r="AA299" i="27" s="1"/>
  <c r="AA300" i="27" s="1"/>
  <c r="AA301" i="27" s="1"/>
  <c r="AA302" i="27" s="1"/>
  <c r="AA303" i="27" s="1"/>
  <c r="AA304" i="27" s="1"/>
  <c r="AA305" i="27" s="1"/>
  <c r="AA306" i="27" s="1"/>
  <c r="AA307" i="27" s="1"/>
  <c r="AA308" i="27" s="1"/>
  <c r="AA309" i="27" s="1"/>
  <c r="AA310" i="27" s="1"/>
  <c r="AA311" i="27" s="1"/>
  <c r="AA312" i="27" s="1"/>
  <c r="AA313" i="27" s="1"/>
  <c r="AA314" i="27" s="1"/>
  <c r="AA315" i="27" s="1"/>
  <c r="AA316" i="27" s="1"/>
  <c r="AA317" i="27" s="1"/>
  <c r="AA318" i="27" s="1"/>
  <c r="AA319" i="27" s="1"/>
  <c r="AA320" i="27" s="1"/>
  <c r="AA321" i="27" s="1"/>
  <c r="AA322" i="27" s="1"/>
  <c r="AA323" i="27" s="1"/>
  <c r="AA324" i="27" s="1"/>
  <c r="AA325" i="27" s="1"/>
  <c r="AA326" i="27" s="1"/>
  <c r="AA327" i="27" s="1"/>
  <c r="AA328" i="27" s="1"/>
  <c r="AA329" i="27" s="1"/>
  <c r="AA330" i="27" s="1"/>
  <c r="AA331" i="27" s="1"/>
  <c r="AA332" i="27" s="1"/>
  <c r="AA333" i="27" s="1"/>
  <c r="AA334" i="27" s="1"/>
  <c r="AA335" i="27" s="1"/>
  <c r="AA336" i="27" s="1"/>
  <c r="AA337" i="27" s="1"/>
  <c r="AA338" i="27" s="1"/>
  <c r="AA339" i="27" s="1"/>
  <c r="AA340" i="27" s="1"/>
  <c r="AA341" i="27" s="1"/>
  <c r="AA342" i="27" s="1"/>
  <c r="AA343" i="27" s="1"/>
  <c r="AA344" i="27" s="1"/>
  <c r="AA345" i="27" s="1"/>
  <c r="AA346" i="27" s="1"/>
  <c r="AA347" i="27" s="1"/>
  <c r="AA348" i="27" s="1"/>
  <c r="AA349" i="27" s="1"/>
  <c r="AA350" i="27" s="1"/>
  <c r="AA351" i="27" s="1"/>
  <c r="AA352" i="27" s="1"/>
  <c r="AA353" i="27" s="1"/>
  <c r="AA354" i="27" s="1"/>
  <c r="AA355" i="27" s="1"/>
  <c r="AA356" i="27" s="1"/>
  <c r="AA357" i="27" s="1"/>
  <c r="AA358" i="27" s="1"/>
  <c r="AA359" i="27" s="1"/>
  <c r="AA360" i="27" s="1"/>
  <c r="AA361" i="27" s="1"/>
  <c r="AA362" i="27" s="1"/>
  <c r="AA363" i="27" s="1"/>
  <c r="AA364" i="27" s="1"/>
  <c r="AA365" i="27" s="1"/>
  <c r="AA366" i="27" s="1"/>
  <c r="AA367" i="27" s="1"/>
  <c r="AA368" i="27" s="1"/>
  <c r="AA369" i="27" s="1"/>
  <c r="AA370" i="27" s="1"/>
  <c r="AA371" i="27" s="1"/>
  <c r="AA372" i="27" s="1"/>
  <c r="AA373" i="27" s="1"/>
  <c r="AA374" i="27" s="1"/>
  <c r="AA375" i="27" s="1"/>
  <c r="AA376" i="27" s="1"/>
  <c r="AA377" i="27" s="1"/>
  <c r="AA378" i="27" s="1"/>
  <c r="AA379" i="27" s="1"/>
  <c r="AA380" i="27" s="1"/>
  <c r="AA381" i="27" s="1"/>
  <c r="AA382" i="27" s="1"/>
  <c r="AA383" i="27" s="1"/>
  <c r="AA384" i="27" s="1"/>
  <c r="AA385" i="27" s="1"/>
  <c r="AA386" i="27" s="1"/>
  <c r="AA387" i="27" s="1"/>
  <c r="AA388" i="27" s="1"/>
  <c r="AA389" i="27" s="1"/>
  <c r="AA390" i="27" s="1"/>
  <c r="AA391" i="27" s="1"/>
  <c r="AA392" i="27" s="1"/>
  <c r="AA393" i="27" s="1"/>
  <c r="AA394" i="27" s="1"/>
  <c r="AA395" i="27" s="1"/>
  <c r="AA396" i="27" s="1"/>
  <c r="AA397" i="27" s="1"/>
  <c r="AA398" i="27" s="1"/>
  <c r="AA399" i="27" s="1"/>
  <c r="AA400" i="27" s="1"/>
  <c r="AA401" i="27" s="1"/>
  <c r="AA402" i="27" s="1"/>
  <c r="AA403" i="27" s="1"/>
  <c r="AA404" i="27" s="1"/>
  <c r="AA405" i="27" s="1"/>
  <c r="AA406" i="27" s="1"/>
  <c r="AA407" i="27" s="1"/>
  <c r="AA408" i="27" s="1"/>
  <c r="AA409" i="27" s="1"/>
  <c r="AA410" i="27" s="1"/>
  <c r="AA411" i="27" s="1"/>
  <c r="AA412" i="27" s="1"/>
  <c r="AA413" i="27" s="1"/>
  <c r="AA414" i="27" s="1"/>
  <c r="AA415" i="27" s="1"/>
  <c r="AA416" i="27" s="1"/>
  <c r="AA417" i="27" s="1"/>
  <c r="AA418" i="27" s="1"/>
  <c r="AA419" i="27" s="1"/>
  <c r="AA420" i="27" s="1"/>
  <c r="AA421" i="27" s="1"/>
  <c r="AA422" i="27" s="1"/>
  <c r="AA423" i="27" s="1"/>
  <c r="AA424" i="27" s="1"/>
  <c r="AA425" i="27" s="1"/>
  <c r="AA426" i="27" s="1"/>
  <c r="AA427" i="27" s="1"/>
  <c r="AA428" i="27" s="1"/>
  <c r="AA429" i="27" s="1"/>
  <c r="AA430" i="27" s="1"/>
  <c r="AA431" i="27" s="1"/>
  <c r="AA432" i="27" s="1"/>
  <c r="AA433" i="27" s="1"/>
  <c r="AA434" i="27" s="1"/>
  <c r="AA435" i="27" s="1"/>
  <c r="AA436" i="27" s="1"/>
  <c r="AA437" i="27" s="1"/>
  <c r="AA438" i="27" s="1"/>
  <c r="AA439" i="27" s="1"/>
  <c r="AA440" i="27" s="1"/>
  <c r="AA441" i="27" s="1"/>
  <c r="AA442" i="27" s="1"/>
  <c r="AA443" i="27" s="1"/>
  <c r="AA444" i="27" s="1"/>
  <c r="AA445" i="27" s="1"/>
  <c r="AA446" i="27" s="1"/>
  <c r="AA447" i="27" s="1"/>
  <c r="AA448" i="27" s="1"/>
  <c r="AA449" i="27" s="1"/>
  <c r="AA450" i="27" s="1"/>
  <c r="AA451" i="27" s="1"/>
  <c r="AA452" i="27" s="1"/>
  <c r="AA453" i="27" s="1"/>
  <c r="AA454" i="27" s="1"/>
  <c r="AA455" i="27" s="1"/>
  <c r="AA456" i="27" s="1"/>
  <c r="AA457" i="27" s="1"/>
  <c r="AA458" i="27" s="1"/>
  <c r="AA459" i="27" s="1"/>
  <c r="AA460" i="27" s="1"/>
  <c r="AA461" i="27" s="1"/>
  <c r="AA462" i="27" s="1"/>
  <c r="AA463" i="27" s="1"/>
  <c r="AA464" i="27" s="1"/>
  <c r="AA465" i="27" s="1"/>
  <c r="AA466" i="27" s="1"/>
  <c r="AA467" i="27" s="1"/>
  <c r="AA468" i="27" s="1"/>
  <c r="AA469" i="27" s="1"/>
  <c r="AA470" i="27" s="1"/>
  <c r="AA471" i="27" s="1"/>
  <c r="AA472" i="27" s="1"/>
  <c r="AA473" i="27" s="1"/>
  <c r="AA474" i="27" s="1"/>
  <c r="AA475" i="27" s="1"/>
  <c r="AA476" i="27" s="1"/>
  <c r="AA477" i="27" s="1"/>
  <c r="AA478" i="27" s="1"/>
  <c r="AA479" i="27" s="1"/>
  <c r="AA480" i="27" s="1"/>
  <c r="AA481" i="27" s="1"/>
  <c r="AA482" i="27" s="1"/>
  <c r="AA483" i="27" s="1"/>
  <c r="AA484" i="27" s="1"/>
  <c r="AA485" i="27" s="1"/>
  <c r="AA486" i="27" s="1"/>
  <c r="AA487" i="27" s="1"/>
  <c r="AA488" i="27" s="1"/>
  <c r="AA489" i="27" s="1"/>
  <c r="AA490" i="27" s="1"/>
  <c r="AA491" i="27" s="1"/>
  <c r="AA492" i="27" s="1"/>
  <c r="AA493" i="27" s="1"/>
  <c r="AA494" i="27" s="1"/>
  <c r="AA495" i="27" s="1"/>
  <c r="AA496" i="27" s="1"/>
  <c r="AA497" i="27" s="1"/>
  <c r="AA498" i="27" s="1"/>
  <c r="AA499" i="27" s="1"/>
  <c r="AA500" i="27" s="1"/>
  <c r="AA501" i="27" s="1"/>
  <c r="AA502" i="27" s="1"/>
  <c r="AA503" i="27" s="1"/>
  <c r="AA504" i="27" s="1"/>
  <c r="AA505" i="27" s="1"/>
  <c r="AA506" i="27" s="1"/>
  <c r="AA507" i="27" s="1"/>
  <c r="AA508" i="27" s="1"/>
  <c r="AA509" i="27" s="1"/>
  <c r="AA510" i="27" s="1"/>
  <c r="AA511" i="27" s="1"/>
  <c r="AA512" i="27" s="1"/>
  <c r="AA513" i="27" s="1"/>
  <c r="AA514" i="27" s="1"/>
  <c r="AA515" i="27" s="1"/>
  <c r="AA516" i="27" s="1"/>
  <c r="AA517" i="27" s="1"/>
  <c r="AA518" i="27" s="1"/>
  <c r="AA519" i="27" s="1"/>
  <c r="AA520" i="27" s="1"/>
  <c r="AA521" i="27" s="1"/>
  <c r="AA522" i="27" s="1"/>
  <c r="AA523" i="27" s="1"/>
  <c r="AA524" i="27" s="1"/>
  <c r="AA525" i="27" s="1"/>
  <c r="AA526" i="27" s="1"/>
  <c r="AA527" i="27" s="1"/>
  <c r="AA528" i="27" s="1"/>
  <c r="AA529" i="27" s="1"/>
  <c r="AA530" i="27" s="1"/>
  <c r="AA531" i="27" s="1"/>
  <c r="AA532" i="27" s="1"/>
  <c r="AA533" i="27" s="1"/>
  <c r="AA534" i="27" s="1"/>
  <c r="AA535" i="27" s="1"/>
  <c r="AA536" i="27" s="1"/>
  <c r="AA537" i="27" s="1"/>
  <c r="AA538" i="27" s="1"/>
  <c r="AA539" i="27" s="1"/>
  <c r="AA540" i="27" s="1"/>
  <c r="AA541" i="27" s="1"/>
  <c r="AA542" i="27" s="1"/>
  <c r="AA543" i="27" s="1"/>
  <c r="AA544" i="27" s="1"/>
  <c r="AA545" i="27" s="1"/>
  <c r="AA546" i="27" s="1"/>
  <c r="AA547" i="27" s="1"/>
  <c r="AA548" i="27" s="1"/>
  <c r="AA549" i="27" s="1"/>
  <c r="AA550" i="27" s="1"/>
  <c r="AA551" i="27" s="1"/>
  <c r="AA552" i="27" s="1"/>
  <c r="AA553" i="27" s="1"/>
  <c r="AA554" i="27" s="1"/>
  <c r="AA555" i="27" s="1"/>
  <c r="AA556" i="27" s="1"/>
  <c r="AA557" i="27" s="1"/>
  <c r="AA558" i="27" s="1"/>
  <c r="AA559" i="27" s="1"/>
  <c r="AA560" i="27" s="1"/>
  <c r="AA561" i="27" s="1"/>
  <c r="AA562" i="27" s="1"/>
  <c r="AA563" i="27" s="1"/>
  <c r="AA564" i="27" s="1"/>
  <c r="AA565" i="27" s="1"/>
  <c r="AA566" i="27" s="1"/>
  <c r="AA567" i="27" s="1"/>
  <c r="AA568" i="27" s="1"/>
  <c r="AA569" i="27" s="1"/>
  <c r="AA570" i="27" s="1"/>
  <c r="AA571" i="27" s="1"/>
  <c r="AA572" i="27" s="1"/>
  <c r="AA573" i="27" s="1"/>
  <c r="AA574" i="27" s="1"/>
  <c r="AA575" i="27" s="1"/>
  <c r="AA576" i="27" s="1"/>
  <c r="AA577" i="27" s="1"/>
  <c r="AA578" i="27" s="1"/>
  <c r="AA579" i="27" s="1"/>
  <c r="AA580" i="27" s="1"/>
  <c r="AA581" i="27" s="1"/>
  <c r="AA582" i="27" s="1"/>
  <c r="AA583" i="27" s="1"/>
  <c r="AA584" i="27" s="1"/>
  <c r="AA585" i="27" s="1"/>
  <c r="AA586" i="27" s="1"/>
  <c r="AA587" i="27" s="1"/>
  <c r="AA588" i="27" s="1"/>
  <c r="AA589" i="27" s="1"/>
  <c r="AA590" i="27" s="1"/>
  <c r="AA591" i="27" s="1"/>
  <c r="AA592" i="27" s="1"/>
  <c r="AA593" i="27" s="1"/>
  <c r="AA594" i="27" s="1"/>
  <c r="AA595" i="27" s="1"/>
  <c r="AA596" i="27" s="1"/>
  <c r="AA597" i="27" s="1"/>
  <c r="AA598" i="27" s="1"/>
  <c r="AA599" i="27" s="1"/>
  <c r="AA600" i="27" s="1"/>
  <c r="AA601" i="27" s="1"/>
  <c r="AA602" i="27" s="1"/>
  <c r="AA603" i="27" s="1"/>
  <c r="AA604" i="27" s="1"/>
  <c r="AA605" i="27" s="1"/>
  <c r="AA606" i="27" s="1"/>
  <c r="AA607" i="27" s="1"/>
  <c r="AA608" i="27" s="1"/>
  <c r="AA609" i="27" s="1"/>
  <c r="AA610" i="27" s="1"/>
  <c r="AA611" i="27" s="1"/>
  <c r="AA612" i="27" s="1"/>
  <c r="AA613" i="27" s="1"/>
  <c r="AA614" i="27" s="1"/>
  <c r="AA615" i="27" s="1"/>
  <c r="AA616" i="27" s="1"/>
  <c r="AA617" i="27" s="1"/>
  <c r="AA618" i="27" s="1"/>
  <c r="AA619" i="27" s="1"/>
  <c r="AA620" i="27" s="1"/>
  <c r="AA621" i="27" s="1"/>
  <c r="AA622" i="27" s="1"/>
  <c r="AA623" i="27" s="1"/>
  <c r="AA624" i="27" s="1"/>
  <c r="AA625" i="27" s="1"/>
  <c r="AA626" i="27" s="1"/>
  <c r="AA627" i="27" s="1"/>
  <c r="AA628" i="27" s="1"/>
  <c r="AA629" i="27" s="1"/>
  <c r="AA630" i="27" s="1"/>
  <c r="AA631" i="27" s="1"/>
  <c r="AA632" i="27" s="1"/>
  <c r="AA633" i="27" s="1"/>
  <c r="AA634" i="27" s="1"/>
  <c r="AA635" i="27" s="1"/>
  <c r="AA636" i="27" s="1"/>
  <c r="AA637" i="27" s="1"/>
  <c r="AA638" i="27" s="1"/>
  <c r="AA639" i="27" s="1"/>
  <c r="AA640" i="27" s="1"/>
  <c r="AA641" i="27" s="1"/>
  <c r="AA642" i="27" s="1"/>
  <c r="AA643" i="27" s="1"/>
  <c r="AA644" i="27" s="1"/>
  <c r="AA645" i="27" s="1"/>
  <c r="AA646" i="27" s="1"/>
  <c r="AA647" i="27" s="1"/>
  <c r="AA648" i="27" s="1"/>
  <c r="AA649" i="27" s="1"/>
  <c r="AA650" i="27" s="1"/>
  <c r="AA651" i="27" s="1"/>
  <c r="AA652" i="27" s="1"/>
  <c r="AA653" i="27" s="1"/>
  <c r="AA654" i="27" s="1"/>
  <c r="AA655" i="27" s="1"/>
  <c r="AA656" i="27" s="1"/>
  <c r="AA657" i="27" s="1"/>
  <c r="AA658" i="27" s="1"/>
  <c r="AA659" i="27" s="1"/>
  <c r="AA660" i="27" s="1"/>
  <c r="AA661" i="27" s="1"/>
  <c r="AA662" i="27" s="1"/>
  <c r="AA663" i="27" s="1"/>
  <c r="AA664" i="27" s="1"/>
  <c r="AA665" i="27" s="1"/>
  <c r="AA666" i="27" s="1"/>
  <c r="AA667" i="27" s="1"/>
  <c r="AA668" i="27" s="1"/>
  <c r="AA669" i="27" s="1"/>
  <c r="AA670" i="27" s="1"/>
  <c r="AA671" i="27" s="1"/>
  <c r="AA672" i="27" s="1"/>
  <c r="AA673" i="27" s="1"/>
  <c r="AA674" i="27" s="1"/>
  <c r="AA675" i="27" s="1"/>
  <c r="AA676" i="27" s="1"/>
  <c r="AA677" i="27" s="1"/>
  <c r="AA678" i="27" s="1"/>
  <c r="AA679" i="27" s="1"/>
  <c r="AA680" i="27" s="1"/>
  <c r="AA681" i="27" s="1"/>
  <c r="AA682" i="27" s="1"/>
  <c r="AA683" i="27" s="1"/>
  <c r="AA684" i="27" s="1"/>
  <c r="AA685" i="27" s="1"/>
  <c r="AA686" i="27" s="1"/>
  <c r="AA687" i="27" s="1"/>
  <c r="AA688" i="27" s="1"/>
  <c r="AA689" i="27" s="1"/>
  <c r="AA690" i="27" s="1"/>
  <c r="AA691" i="27" s="1"/>
  <c r="AA692" i="27" s="1"/>
  <c r="AA693" i="27" s="1"/>
  <c r="AA694" i="27" s="1"/>
  <c r="AA695" i="27" s="1"/>
  <c r="AA696" i="27" s="1"/>
  <c r="AA697" i="27" s="1"/>
  <c r="AA698" i="27" s="1"/>
  <c r="AA699" i="27" s="1"/>
  <c r="AA700" i="27" s="1"/>
  <c r="AA701" i="27" s="1"/>
  <c r="AA702" i="27" s="1"/>
  <c r="AA703" i="27" s="1"/>
  <c r="AA704" i="27" s="1"/>
  <c r="AA705" i="27" s="1"/>
  <c r="AA706" i="27" s="1"/>
  <c r="AA707" i="27" s="1"/>
  <c r="AA708" i="27" s="1"/>
  <c r="AA709" i="27" s="1"/>
  <c r="AA710" i="27" s="1"/>
  <c r="AA711" i="27" s="1"/>
  <c r="AA712" i="27" s="1"/>
  <c r="AA713" i="27" s="1"/>
  <c r="AA714" i="27" s="1"/>
  <c r="AA715" i="27" s="1"/>
  <c r="AA716" i="27" s="1"/>
  <c r="AA717" i="27" s="1"/>
  <c r="AA718" i="27" s="1"/>
  <c r="AA719" i="27" s="1"/>
  <c r="AA720" i="27" s="1"/>
  <c r="AA721" i="27" s="1"/>
  <c r="AA722" i="27" s="1"/>
  <c r="AA723" i="27" s="1"/>
  <c r="AA724" i="27" s="1"/>
  <c r="AA725" i="27" s="1"/>
  <c r="AA726" i="27" s="1"/>
  <c r="AA727" i="27" s="1"/>
  <c r="AA728" i="27" s="1"/>
  <c r="AA729" i="27" s="1"/>
  <c r="AA730" i="27" s="1"/>
  <c r="AA731" i="27" s="1"/>
  <c r="AA732" i="27" s="1"/>
  <c r="AA733" i="27" s="1"/>
  <c r="AA734" i="27" s="1"/>
  <c r="AA735" i="27" s="1"/>
  <c r="AA736" i="27" s="1"/>
  <c r="AA737" i="27" s="1"/>
  <c r="AA738" i="27" s="1"/>
  <c r="AA739" i="27" s="1"/>
  <c r="AA740" i="27" s="1"/>
  <c r="AA741" i="27" s="1"/>
  <c r="AA742" i="27" s="1"/>
  <c r="AA743" i="27" s="1"/>
  <c r="AA744" i="27" s="1"/>
  <c r="AA745" i="27" s="1"/>
  <c r="AA746" i="27" s="1"/>
  <c r="AA747" i="27" s="1"/>
  <c r="AA748" i="27" s="1"/>
  <c r="AA749" i="27" s="1"/>
  <c r="AA750" i="27" s="1"/>
  <c r="AA751" i="27" s="1"/>
  <c r="AA752" i="27" s="1"/>
  <c r="AA753" i="27" s="1"/>
  <c r="AA754" i="27" s="1"/>
  <c r="AA755" i="27" s="1"/>
  <c r="AA756" i="27" s="1"/>
  <c r="AA757" i="27" s="1"/>
  <c r="AA758" i="27" s="1"/>
  <c r="AA759" i="27" s="1"/>
  <c r="AA760" i="27" s="1"/>
  <c r="AA761" i="27" s="1"/>
  <c r="AA762" i="27" s="1"/>
  <c r="AA763" i="27" s="1"/>
  <c r="AA764" i="27" s="1"/>
  <c r="AA765" i="27" s="1"/>
  <c r="AA766" i="27" s="1"/>
  <c r="AA767" i="27" s="1"/>
  <c r="AA768" i="27" s="1"/>
  <c r="AA769" i="27" s="1"/>
  <c r="AA770" i="27" s="1"/>
  <c r="AA771" i="27" s="1"/>
  <c r="AA772" i="27" s="1"/>
  <c r="AA773" i="27" s="1"/>
  <c r="AA774" i="27" s="1"/>
  <c r="AA775" i="27" s="1"/>
  <c r="AA776" i="27" s="1"/>
  <c r="AA777" i="27" s="1"/>
  <c r="AA778" i="27" s="1"/>
  <c r="AA779" i="27" s="1"/>
  <c r="AA780" i="27" s="1"/>
  <c r="AA781" i="27" s="1"/>
  <c r="AA782" i="27" s="1"/>
  <c r="AA783" i="27" s="1"/>
  <c r="AA784" i="27" s="1"/>
  <c r="AA785" i="27" s="1"/>
  <c r="AA786" i="27" s="1"/>
  <c r="AA787" i="27" s="1"/>
  <c r="AA788" i="27" s="1"/>
  <c r="AA789" i="27" s="1"/>
  <c r="AA790" i="27" s="1"/>
  <c r="AA791" i="27" s="1"/>
  <c r="AA792" i="27" s="1"/>
  <c r="AA793" i="27" s="1"/>
  <c r="AA794" i="27" s="1"/>
  <c r="AA795" i="27" s="1"/>
  <c r="AA796" i="27" s="1"/>
  <c r="AA797" i="27" s="1"/>
  <c r="AA798" i="27" s="1"/>
  <c r="AA799" i="27" s="1"/>
  <c r="AA800" i="27" s="1"/>
  <c r="AA801" i="27" s="1"/>
  <c r="AA802" i="27" s="1"/>
  <c r="AA803" i="27" s="1"/>
  <c r="AA804" i="27" s="1"/>
  <c r="AA805" i="27" s="1"/>
  <c r="AA806" i="27" s="1"/>
  <c r="AA807" i="27" s="1"/>
  <c r="AA808" i="27" s="1"/>
  <c r="AA809" i="27" s="1"/>
  <c r="AA810" i="27" s="1"/>
  <c r="AA811" i="27" s="1"/>
  <c r="AA812" i="27" s="1"/>
  <c r="AA813" i="27" s="1"/>
  <c r="AA814" i="27" s="1"/>
  <c r="AA815" i="27" s="1"/>
  <c r="AA816" i="27" s="1"/>
  <c r="AA817" i="27" s="1"/>
  <c r="AA818" i="27" s="1"/>
  <c r="AA819" i="27" s="1"/>
  <c r="AA820" i="27" s="1"/>
  <c r="AA821" i="27" s="1"/>
  <c r="AA822" i="27" s="1"/>
  <c r="AA823" i="27" s="1"/>
  <c r="AA824" i="27" s="1"/>
  <c r="AA825" i="27" s="1"/>
  <c r="AA826" i="27" s="1"/>
  <c r="AA827" i="27" s="1"/>
  <c r="AA828" i="27" s="1"/>
  <c r="AA829" i="27" s="1"/>
  <c r="AA830" i="27" s="1"/>
  <c r="AA831" i="27" s="1"/>
  <c r="AA832" i="27" s="1"/>
  <c r="AA833" i="27" s="1"/>
  <c r="AA834" i="27" s="1"/>
  <c r="AA835" i="27" s="1"/>
  <c r="AA836" i="27" s="1"/>
  <c r="AA837" i="27" s="1"/>
  <c r="AA838" i="27" s="1"/>
  <c r="AA839" i="27" s="1"/>
  <c r="AA840" i="27" s="1"/>
  <c r="AA841" i="27" s="1"/>
  <c r="AA842" i="27" s="1"/>
  <c r="AA843" i="27" s="1"/>
  <c r="AA844" i="27" s="1"/>
  <c r="AA845" i="27" s="1"/>
  <c r="AA846" i="27" s="1"/>
  <c r="AA847" i="27" s="1"/>
  <c r="AA848" i="27" s="1"/>
  <c r="AA849" i="27" s="1"/>
  <c r="AA850" i="27" s="1"/>
  <c r="AA851" i="27" s="1"/>
  <c r="AA852" i="27" s="1"/>
  <c r="AA853" i="27" s="1"/>
  <c r="AA854" i="27" s="1"/>
  <c r="AA855" i="27" s="1"/>
  <c r="AA856" i="27" s="1"/>
  <c r="AA857" i="27" s="1"/>
  <c r="AA858" i="27" s="1"/>
  <c r="AA859" i="27" s="1"/>
  <c r="AA860" i="27" s="1"/>
  <c r="AA861" i="27" s="1"/>
  <c r="AA862" i="27" s="1"/>
  <c r="AA863" i="27" s="1"/>
  <c r="AA864" i="27" s="1"/>
  <c r="AA865" i="27" s="1"/>
  <c r="AA866" i="27" s="1"/>
  <c r="AA867" i="27" s="1"/>
  <c r="AA868" i="27" s="1"/>
  <c r="AA869" i="27" s="1"/>
  <c r="AA870" i="27" s="1"/>
  <c r="AA871" i="27" s="1"/>
  <c r="AA872" i="27" s="1"/>
  <c r="AA873" i="27" s="1"/>
  <c r="AA874" i="27" s="1"/>
  <c r="AA875" i="27" s="1"/>
  <c r="AA876" i="27" s="1"/>
  <c r="AA877" i="27" s="1"/>
  <c r="AA878" i="27" s="1"/>
  <c r="AA879" i="27" s="1"/>
  <c r="AA880" i="27" s="1"/>
  <c r="AA881" i="27" s="1"/>
  <c r="AA882" i="27" s="1"/>
  <c r="AA883" i="27" s="1"/>
  <c r="AA884" i="27" s="1"/>
  <c r="AA885" i="27" s="1"/>
  <c r="AA886" i="27" s="1"/>
  <c r="AA887" i="27" s="1"/>
  <c r="AA888" i="27" s="1"/>
  <c r="AA889" i="27" s="1"/>
  <c r="AA890" i="27" s="1"/>
  <c r="AA891" i="27" s="1"/>
  <c r="AA892" i="27" s="1"/>
  <c r="AA893" i="27" s="1"/>
  <c r="AA894" i="27" s="1"/>
  <c r="AA895" i="27" s="1"/>
  <c r="AA896" i="27" s="1"/>
  <c r="AA897" i="27" s="1"/>
  <c r="AA898" i="27" s="1"/>
  <c r="AA899" i="27" s="1"/>
  <c r="AA900" i="27" s="1"/>
  <c r="AA901" i="27" s="1"/>
  <c r="AA902" i="27" s="1"/>
  <c r="AA903" i="27" s="1"/>
  <c r="AA904" i="27" s="1"/>
  <c r="AA905" i="27" s="1"/>
  <c r="AA906" i="27" s="1"/>
  <c r="AA907" i="27" s="1"/>
  <c r="AA908" i="27" s="1"/>
  <c r="AA909" i="27" s="1"/>
  <c r="AA910" i="27" s="1"/>
  <c r="AA911" i="27" s="1"/>
  <c r="AA912" i="27" s="1"/>
  <c r="AA913" i="27" s="1"/>
  <c r="AA914" i="27" s="1"/>
  <c r="AA915" i="27" s="1"/>
  <c r="AA916" i="27" s="1"/>
  <c r="AA917" i="27" s="1"/>
  <c r="AA918" i="27" s="1"/>
  <c r="AA919" i="27" s="1"/>
  <c r="AA920" i="27" s="1"/>
  <c r="AA921" i="27" s="1"/>
  <c r="AA922" i="27" s="1"/>
  <c r="AA923" i="27" s="1"/>
  <c r="AA924" i="27" s="1"/>
  <c r="AA925" i="27" s="1"/>
  <c r="AA926" i="27" s="1"/>
  <c r="AA927" i="27" s="1"/>
  <c r="AA928" i="27" s="1"/>
  <c r="AA929" i="27" s="1"/>
  <c r="AA930" i="27" s="1"/>
  <c r="AA931" i="27" s="1"/>
  <c r="AA932" i="27" s="1"/>
  <c r="AA933" i="27" s="1"/>
  <c r="AA934" i="27" s="1"/>
  <c r="AA935" i="27" s="1"/>
  <c r="AA936" i="27" s="1"/>
  <c r="AA937" i="27" s="1"/>
  <c r="AA938" i="27" s="1"/>
  <c r="AA939" i="27" s="1"/>
  <c r="AA940" i="27" s="1"/>
  <c r="AA941" i="27" s="1"/>
  <c r="AA942" i="27" s="1"/>
  <c r="AA943" i="27" s="1"/>
  <c r="AA944" i="27" s="1"/>
  <c r="AA945" i="27" s="1"/>
  <c r="AA946" i="27" s="1"/>
  <c r="AA947" i="27" s="1"/>
  <c r="AA948" i="27" s="1"/>
  <c r="AA949" i="27" s="1"/>
  <c r="AA950" i="27" s="1"/>
  <c r="AA951" i="27" s="1"/>
  <c r="AA952" i="27" s="1"/>
  <c r="AA953" i="27" s="1"/>
  <c r="AA954" i="27" s="1"/>
  <c r="AA955" i="27" s="1"/>
  <c r="AA956" i="27" s="1"/>
  <c r="AA957" i="27" s="1"/>
  <c r="AA958" i="27" s="1"/>
  <c r="AA959" i="27" s="1"/>
  <c r="AA960" i="27" s="1"/>
  <c r="AA961" i="27" s="1"/>
  <c r="AA962" i="27" s="1"/>
  <c r="AA963" i="27" s="1"/>
  <c r="AA964" i="27" s="1"/>
  <c r="AA965" i="27" s="1"/>
  <c r="AA966" i="27" s="1"/>
  <c r="AA967" i="27" s="1"/>
  <c r="AA968" i="27" s="1"/>
  <c r="AA969" i="27" s="1"/>
  <c r="AA970" i="27" s="1"/>
  <c r="AA971" i="27" s="1"/>
  <c r="AA972" i="27" s="1"/>
  <c r="AA973" i="27" s="1"/>
  <c r="AA974" i="27" s="1"/>
  <c r="AA975" i="27" s="1"/>
  <c r="AA976" i="27" s="1"/>
  <c r="AA977" i="27" s="1"/>
  <c r="AA978" i="27" s="1"/>
  <c r="AA979" i="27" s="1"/>
  <c r="AA980" i="27" s="1"/>
  <c r="AA981" i="27" s="1"/>
  <c r="AA982" i="27" s="1"/>
  <c r="AA983" i="27" s="1"/>
  <c r="AA984" i="27" s="1"/>
  <c r="AA985" i="27" s="1"/>
  <c r="AA986" i="27" s="1"/>
  <c r="AA987" i="27" s="1"/>
  <c r="AA988" i="27" s="1"/>
  <c r="AA989" i="27" s="1"/>
  <c r="AA990" i="27" s="1"/>
  <c r="AA991" i="27" s="1"/>
  <c r="AA992" i="27" s="1"/>
  <c r="AA993" i="27" s="1"/>
  <c r="AA994" i="27" s="1"/>
  <c r="AA995" i="27" s="1"/>
  <c r="AA996" i="27" s="1"/>
  <c r="AA997" i="27" s="1"/>
  <c r="AA998" i="27" s="1"/>
  <c r="AA999" i="27" s="1"/>
  <c r="AA1000" i="27" s="1"/>
  <c r="AA1001" i="27" s="1"/>
  <c r="AA1002" i="27" s="1"/>
  <c r="AA1003" i="27" s="1"/>
  <c r="AA1004" i="27" s="1"/>
  <c r="AA1005" i="27" s="1"/>
  <c r="AA1006" i="27" s="1"/>
  <c r="AA1007" i="27" s="1"/>
  <c r="AA1008" i="27" s="1"/>
  <c r="AA1009" i="27" s="1"/>
  <c r="AA1010" i="27" s="1"/>
  <c r="AA1011" i="27" s="1"/>
  <c r="AA1012" i="27" s="1"/>
  <c r="AA1013" i="27" s="1"/>
  <c r="AA1014" i="27" s="1"/>
  <c r="AA1015" i="27" s="1"/>
  <c r="AA1016" i="27" s="1"/>
  <c r="AA1017" i="27" s="1"/>
  <c r="AA1018" i="27" s="1"/>
  <c r="AA1019" i="27" s="1"/>
  <c r="AA1020" i="27" s="1"/>
  <c r="AA1021" i="27" s="1"/>
  <c r="AA1022" i="27" s="1"/>
  <c r="AA1023" i="27" s="1"/>
  <c r="AA1024" i="27" s="1"/>
  <c r="AA1025" i="27" s="1"/>
  <c r="AA1026" i="27" s="1"/>
  <c r="AA1027" i="27" s="1"/>
  <c r="AA1028" i="27" s="1"/>
  <c r="AA1029" i="27" s="1"/>
  <c r="AA1030" i="27" s="1"/>
  <c r="AA1031" i="27" s="1"/>
  <c r="AA1032" i="27" s="1"/>
  <c r="AA1033" i="27" s="1"/>
  <c r="AA1034" i="27" s="1"/>
  <c r="AA1035" i="27" s="1"/>
  <c r="AA1036" i="27" s="1"/>
  <c r="AA1037" i="27" s="1"/>
  <c r="AA1038" i="27" s="1"/>
  <c r="AA1039" i="27" s="1"/>
  <c r="AA1040" i="27" s="1"/>
  <c r="AA1041" i="27" s="1"/>
  <c r="AA1042" i="27" s="1"/>
  <c r="AA1043" i="27" s="1"/>
  <c r="AA1044" i="27" s="1"/>
  <c r="AA1045" i="27" s="1"/>
  <c r="AA1046" i="27" s="1"/>
  <c r="AA1047" i="27" s="1"/>
  <c r="AA1048" i="27" s="1"/>
  <c r="AA1049" i="27" s="1"/>
  <c r="AA1050" i="27" s="1"/>
  <c r="AA1051" i="27" s="1"/>
  <c r="AA1052" i="27" s="1"/>
  <c r="AA1053" i="27" s="1"/>
  <c r="AA1054" i="27" s="1"/>
  <c r="AA1055" i="27" s="1"/>
  <c r="AA1056" i="27" s="1"/>
  <c r="AA1057" i="27" s="1"/>
  <c r="AA1058" i="27" s="1"/>
  <c r="AA1059" i="27" s="1"/>
  <c r="AA1060" i="27" s="1"/>
  <c r="AA1061" i="27" s="1"/>
  <c r="AA1062" i="27" s="1"/>
  <c r="AA1063" i="27" s="1"/>
  <c r="AA1064" i="27" s="1"/>
  <c r="AA1065" i="27" s="1"/>
  <c r="AA1066" i="27" s="1"/>
  <c r="AA1067" i="27" s="1"/>
  <c r="AA1068" i="27" s="1"/>
  <c r="AA1069" i="27" s="1"/>
  <c r="AA1070" i="27" s="1"/>
  <c r="AA1071" i="27" s="1"/>
  <c r="AA1072" i="27" s="1"/>
  <c r="AA1073" i="27" s="1"/>
  <c r="AA1074" i="27" s="1"/>
  <c r="AA1075" i="27" s="1"/>
  <c r="AA1076" i="27" s="1"/>
  <c r="AA1077" i="27" s="1"/>
  <c r="AA1078" i="27" s="1"/>
  <c r="AA1079" i="27" s="1"/>
  <c r="AA1080" i="27" s="1"/>
  <c r="AA1081" i="27" s="1"/>
  <c r="AA1082" i="27" s="1"/>
  <c r="AA1083" i="27" s="1"/>
  <c r="AA1084" i="27" s="1"/>
  <c r="AA1085" i="27" s="1"/>
  <c r="AA1086" i="27" s="1"/>
  <c r="AA1087" i="27" s="1"/>
  <c r="AA1088" i="27" s="1"/>
  <c r="AA1089" i="27" s="1"/>
  <c r="AA1090" i="27" s="1"/>
  <c r="AA1091" i="27" s="1"/>
  <c r="AA1092" i="27" s="1"/>
  <c r="AA1093" i="27" s="1"/>
  <c r="AA1094" i="27" s="1"/>
  <c r="AA1095" i="27" s="1"/>
  <c r="AA1096" i="27" s="1"/>
  <c r="AA1097" i="27" s="1"/>
  <c r="AA1098" i="27" s="1"/>
  <c r="AA1099" i="27" s="1"/>
  <c r="AA1100" i="27" s="1"/>
  <c r="AA1101" i="27" s="1"/>
  <c r="AA1102" i="27" s="1"/>
  <c r="AA1103" i="27" s="1"/>
  <c r="AA1104" i="27" s="1"/>
  <c r="AA1105" i="27" s="1"/>
  <c r="AA1106" i="27" s="1"/>
  <c r="AA1107" i="27" s="1"/>
  <c r="AA1108" i="27" s="1"/>
  <c r="AA1109" i="27" s="1"/>
  <c r="AA1110" i="27" s="1"/>
  <c r="AA1111" i="27" s="1"/>
  <c r="AA1112" i="27" s="1"/>
  <c r="AA1113" i="27" s="1"/>
  <c r="AA1114" i="27" s="1"/>
  <c r="AA1115" i="27" s="1"/>
  <c r="AA1116" i="27" s="1"/>
  <c r="AA1117" i="27" s="1"/>
  <c r="AA1118" i="27" s="1"/>
  <c r="AA1119" i="27" s="1"/>
  <c r="AA1120" i="27" s="1"/>
  <c r="AA1121" i="27" s="1"/>
  <c r="AA1122" i="27" s="1"/>
  <c r="AA1123" i="27" s="1"/>
  <c r="AA1124" i="27" s="1"/>
  <c r="AA1125" i="27" s="1"/>
  <c r="AA1126" i="27" s="1"/>
  <c r="AA1127" i="27" s="1"/>
  <c r="AA1128" i="27" s="1"/>
  <c r="AA1129" i="27" s="1"/>
  <c r="AA1130" i="27" s="1"/>
  <c r="AA1131" i="27" s="1"/>
  <c r="AA1132" i="27" s="1"/>
  <c r="AA1133" i="27" s="1"/>
  <c r="AA1134" i="27" s="1"/>
  <c r="AA1135" i="27" s="1"/>
  <c r="AA1136" i="27" s="1"/>
  <c r="AA1137" i="27" s="1"/>
  <c r="AA1138" i="27" s="1"/>
  <c r="AA1139" i="27" s="1"/>
  <c r="AA1140" i="27" s="1"/>
  <c r="AA1141" i="27" s="1"/>
  <c r="AA1142" i="27" s="1"/>
  <c r="AA1143" i="27" s="1"/>
  <c r="AA1144" i="27" s="1"/>
  <c r="AA1145" i="27" s="1"/>
  <c r="AA1146" i="27" s="1"/>
  <c r="AA1147" i="27" s="1"/>
  <c r="AA1148" i="27" s="1"/>
  <c r="AA1149" i="27" s="1"/>
  <c r="AA1150" i="27" s="1"/>
  <c r="AA1151" i="27" s="1"/>
  <c r="AA1152" i="27" s="1"/>
  <c r="AA1153" i="27" s="1"/>
  <c r="AA1154" i="27" s="1"/>
  <c r="AA1155" i="27" s="1"/>
  <c r="AA1156" i="27" s="1"/>
  <c r="AA1157" i="27" s="1"/>
  <c r="AA1158" i="27" s="1"/>
  <c r="AA1159" i="27" s="1"/>
  <c r="AA1160" i="27" s="1"/>
  <c r="AA1161" i="27" s="1"/>
  <c r="AA1162" i="27" s="1"/>
  <c r="AA1163" i="27" s="1"/>
  <c r="AA1164" i="27" s="1"/>
  <c r="AA1165" i="27" s="1"/>
  <c r="AA1166" i="27" s="1"/>
  <c r="AA1167" i="27" s="1"/>
  <c r="AA1168" i="27" s="1"/>
  <c r="AA1169" i="27" s="1"/>
  <c r="AA1170" i="27" s="1"/>
  <c r="AA1171" i="27" s="1"/>
  <c r="AA1172" i="27" s="1"/>
  <c r="AA1173" i="27" s="1"/>
  <c r="AA1174" i="27" s="1"/>
  <c r="AA1175" i="27" s="1"/>
  <c r="AA1176" i="27" s="1"/>
  <c r="AA1177" i="27" s="1"/>
  <c r="AA1178" i="27" s="1"/>
  <c r="AA1179" i="27" s="1"/>
  <c r="AA1180" i="27" s="1"/>
  <c r="AA1181" i="27" s="1"/>
  <c r="AA1182" i="27" s="1"/>
  <c r="AA1183" i="27" s="1"/>
  <c r="AA1184" i="27" s="1"/>
  <c r="AA1185" i="27" s="1"/>
  <c r="AA1186" i="27" s="1"/>
  <c r="AA1187" i="27" s="1"/>
  <c r="AA1188" i="27" s="1"/>
  <c r="AA1189" i="27" s="1"/>
  <c r="AA1190" i="27" s="1"/>
  <c r="AA1191" i="27" s="1"/>
  <c r="AA1192" i="27" s="1"/>
  <c r="AA1193" i="27" s="1"/>
  <c r="AA1194" i="27" s="1"/>
  <c r="AA1195" i="27" s="1"/>
  <c r="AA1196" i="27" s="1"/>
  <c r="AA1197" i="27" s="1"/>
  <c r="AA1198" i="27" s="1"/>
  <c r="AA1199" i="27" s="1"/>
  <c r="AA1200" i="27" s="1"/>
  <c r="AA1201" i="27" s="1"/>
  <c r="AA1202" i="27" s="1"/>
  <c r="AA1203" i="27" s="1"/>
  <c r="AA1204" i="27" s="1"/>
  <c r="AA1205" i="27" s="1"/>
  <c r="AA1206" i="27" s="1"/>
  <c r="AA1207" i="27" s="1"/>
  <c r="AA1208" i="27" s="1"/>
  <c r="AA1209" i="27" s="1"/>
  <c r="AA1210" i="27" s="1"/>
  <c r="AA1211" i="27" s="1"/>
  <c r="AA1212" i="27" s="1"/>
  <c r="AA1213" i="27" s="1"/>
  <c r="AA1214" i="27" s="1"/>
  <c r="AA1215" i="27" s="1"/>
  <c r="AA1216" i="27" s="1"/>
  <c r="AA1217" i="27" s="1"/>
  <c r="AA1218" i="27" s="1"/>
  <c r="AA1219" i="27" s="1"/>
  <c r="AA1220" i="27" s="1"/>
  <c r="AA1221" i="27" s="1"/>
  <c r="AA1222" i="27" s="1"/>
  <c r="AA1223" i="27" s="1"/>
  <c r="AA1224" i="27" s="1"/>
  <c r="AA1225" i="27" s="1"/>
  <c r="AA1226" i="27" s="1"/>
  <c r="AA1227" i="27" s="1"/>
  <c r="AA1228" i="27" s="1"/>
  <c r="AA1229" i="27" s="1"/>
  <c r="AA1230" i="27" s="1"/>
  <c r="AA1231" i="27" s="1"/>
  <c r="AA1232" i="27" s="1"/>
  <c r="AA1233" i="27" s="1"/>
  <c r="AA1234" i="27" s="1"/>
  <c r="AA1235" i="27" s="1"/>
  <c r="AA1236" i="27" s="1"/>
  <c r="AA1237" i="27" s="1"/>
  <c r="AA1238" i="27" s="1"/>
  <c r="AA1239" i="27" s="1"/>
  <c r="AA1240" i="27" s="1"/>
  <c r="AA1241" i="27" s="1"/>
  <c r="AA1242" i="27" s="1"/>
  <c r="AA1243" i="27" s="1"/>
  <c r="AA1244" i="27" s="1"/>
  <c r="AA1245" i="27" s="1"/>
  <c r="AA1246" i="27" s="1"/>
  <c r="AA1247" i="27" s="1"/>
  <c r="AA1248" i="27" s="1"/>
  <c r="AA1249" i="27" s="1"/>
  <c r="AA1250" i="27" s="1"/>
  <c r="AA1251" i="27" s="1"/>
  <c r="AA1252" i="27" s="1"/>
  <c r="AA1253" i="27" s="1"/>
  <c r="AA1254" i="27" s="1"/>
  <c r="AA1255" i="27" s="1"/>
  <c r="AA1256" i="27" s="1"/>
  <c r="AA1257" i="27" s="1"/>
  <c r="AA1258" i="27" s="1"/>
  <c r="AA1259" i="27" s="1"/>
  <c r="AA1260" i="27" s="1"/>
  <c r="AA1261" i="27" s="1"/>
  <c r="AA1262" i="27" s="1"/>
  <c r="AA1263" i="27" s="1"/>
  <c r="AA1264" i="27" s="1"/>
  <c r="AA1265" i="27" s="1"/>
  <c r="AA1266" i="27" s="1"/>
  <c r="AA1267" i="27" s="1"/>
  <c r="AA1268" i="27" s="1"/>
  <c r="AA1269" i="27" s="1"/>
  <c r="AA1270" i="27" s="1"/>
  <c r="AA1271" i="27" s="1"/>
  <c r="AA1272" i="27" s="1"/>
  <c r="AA1273" i="27" s="1"/>
  <c r="AA1274" i="27" s="1"/>
  <c r="AA1275" i="27" s="1"/>
  <c r="AA1276" i="27" s="1"/>
  <c r="AA1277" i="27" s="1"/>
  <c r="AA1278" i="27" s="1"/>
  <c r="AA1279" i="27" s="1"/>
  <c r="AA1280" i="27" s="1"/>
  <c r="AA1281" i="27" s="1"/>
  <c r="AA1282" i="27" s="1"/>
  <c r="AA1283" i="27" s="1"/>
  <c r="AA1284" i="27" s="1"/>
  <c r="AA1285" i="27" s="1"/>
  <c r="AA1286" i="27" s="1"/>
  <c r="AA1287" i="27" s="1"/>
  <c r="AA1288" i="27" s="1"/>
  <c r="AA1289" i="27" s="1"/>
  <c r="AA1290" i="27" s="1"/>
  <c r="AA1291" i="27" s="1"/>
  <c r="AA1292" i="27" s="1"/>
  <c r="AA1293" i="27" s="1"/>
  <c r="AA1294" i="27" s="1"/>
  <c r="AA1295" i="27" s="1"/>
  <c r="AA1296" i="27" s="1"/>
  <c r="AA1297" i="27" s="1"/>
  <c r="AA1298" i="27" s="1"/>
  <c r="AA1299" i="27" s="1"/>
  <c r="AA1300" i="27" s="1"/>
  <c r="AA1301" i="27" s="1"/>
  <c r="AA1302" i="27" s="1"/>
  <c r="AA1303" i="27" s="1"/>
  <c r="AA1304" i="27" s="1"/>
  <c r="AA1305" i="27" s="1"/>
  <c r="AA1306" i="27" s="1"/>
  <c r="AA1307" i="27" s="1"/>
  <c r="AA1308" i="27" s="1"/>
  <c r="AA1309" i="27" s="1"/>
  <c r="AA1310" i="27" s="1"/>
  <c r="AA1311" i="27" s="1"/>
  <c r="AA1312" i="27" s="1"/>
  <c r="AA1313" i="27" s="1"/>
  <c r="AA1314" i="27" s="1"/>
  <c r="AA1315" i="27" s="1"/>
  <c r="AA1316" i="27" s="1"/>
  <c r="AA1317" i="27" s="1"/>
  <c r="AA1318" i="27" s="1"/>
  <c r="AA1319" i="27" s="1"/>
  <c r="AA1320" i="27" s="1"/>
  <c r="AA1321" i="27" s="1"/>
  <c r="AA1322" i="27" s="1"/>
  <c r="AA1323" i="27" s="1"/>
  <c r="AA1324" i="27" s="1"/>
  <c r="AA1325" i="27" s="1"/>
  <c r="AA1326" i="27" s="1"/>
  <c r="AA1327" i="27" s="1"/>
  <c r="AA1328" i="27" s="1"/>
  <c r="AA1329" i="27" s="1"/>
  <c r="AA1330" i="27" s="1"/>
  <c r="AA1331" i="27" s="1"/>
  <c r="AA1332" i="27" s="1"/>
  <c r="AA1333" i="27" s="1"/>
  <c r="AA1334" i="27" s="1"/>
  <c r="AA1335" i="27" s="1"/>
  <c r="AA1336" i="27" s="1"/>
  <c r="AA1337" i="27" s="1"/>
  <c r="AA1338" i="27" s="1"/>
  <c r="AA1339" i="27" s="1"/>
  <c r="AA1340" i="27" s="1"/>
  <c r="AA1341" i="27" s="1"/>
  <c r="AA1342" i="27" s="1"/>
  <c r="AA1343" i="27" s="1"/>
  <c r="AA1344" i="27" s="1"/>
  <c r="AA1345" i="27" s="1"/>
  <c r="AA1346" i="27" s="1"/>
  <c r="AA1347" i="27" s="1"/>
  <c r="AA1348" i="27" s="1"/>
  <c r="AA1349" i="27" s="1"/>
  <c r="AA1350" i="27" s="1"/>
  <c r="AA1351" i="27" s="1"/>
  <c r="AA1352" i="27" s="1"/>
  <c r="AA1353" i="27" s="1"/>
  <c r="AA1354" i="27" s="1"/>
  <c r="AA1355" i="27" s="1"/>
  <c r="AA1356" i="27" s="1"/>
  <c r="AA1357" i="27" s="1"/>
  <c r="AA1358" i="27" s="1"/>
  <c r="AA1359" i="27" s="1"/>
  <c r="AA1360" i="27" s="1"/>
  <c r="AA1361" i="27" s="1"/>
  <c r="AA1362" i="27" s="1"/>
  <c r="AA1363" i="27" s="1"/>
  <c r="AA1364" i="27" s="1"/>
  <c r="AA1365" i="27" s="1"/>
  <c r="AA1366" i="27" s="1"/>
  <c r="AA1367" i="27" s="1"/>
  <c r="AA1368" i="27" s="1"/>
  <c r="AA1369" i="27" s="1"/>
  <c r="AA1370" i="27" s="1"/>
  <c r="AA1371" i="27" s="1"/>
  <c r="AA1372" i="27" s="1"/>
  <c r="AA1373" i="27" s="1"/>
  <c r="AA1374" i="27" s="1"/>
  <c r="AA1375" i="27" s="1"/>
  <c r="AA1376" i="27" s="1"/>
  <c r="AA1377" i="27" s="1"/>
  <c r="AA1378" i="27" s="1"/>
  <c r="AA1379" i="27" s="1"/>
  <c r="AA1380" i="27" s="1"/>
  <c r="AA1381" i="27" s="1"/>
  <c r="AA1382" i="27" s="1"/>
  <c r="AA1383" i="27" s="1"/>
  <c r="AA1384" i="27" s="1"/>
  <c r="AA1385" i="27" s="1"/>
  <c r="AA1386" i="27" s="1"/>
  <c r="AA1387" i="27" s="1"/>
  <c r="AA1388" i="27" s="1"/>
  <c r="AA1389" i="27" s="1"/>
  <c r="AA1390" i="27" s="1"/>
  <c r="AA1391" i="27" s="1"/>
  <c r="AA1392" i="27" s="1"/>
  <c r="AA1393" i="27" s="1"/>
  <c r="AA1394" i="27" s="1"/>
  <c r="AA1395" i="27" s="1"/>
  <c r="AA1396" i="27" s="1"/>
  <c r="AA1397" i="27" s="1"/>
  <c r="AA1398" i="27" s="1"/>
  <c r="AA1399" i="27" s="1"/>
  <c r="AA1400" i="27" s="1"/>
  <c r="AA1401" i="27" s="1"/>
  <c r="AA1402" i="27" s="1"/>
  <c r="AA1403" i="27" s="1"/>
  <c r="AA1404" i="27" s="1"/>
  <c r="AA1405" i="27" s="1"/>
  <c r="AA1406" i="27" s="1"/>
  <c r="AA1407" i="27" s="1"/>
  <c r="AA1408" i="27" s="1"/>
  <c r="AA1409" i="27" s="1"/>
  <c r="AA1410" i="27" s="1"/>
  <c r="AA1411" i="27" s="1"/>
  <c r="AA1412" i="27" s="1"/>
  <c r="AA1413" i="27" s="1"/>
  <c r="AA1414" i="27" s="1"/>
  <c r="AA1415" i="27" s="1"/>
  <c r="AA1416" i="27" s="1"/>
  <c r="AA1417" i="27" s="1"/>
  <c r="AA1418" i="27" s="1"/>
  <c r="AA1419" i="27" s="1"/>
  <c r="AA1420" i="27" s="1"/>
  <c r="AA1421" i="27" s="1"/>
  <c r="AA1422" i="27" s="1"/>
  <c r="AA1423" i="27" s="1"/>
  <c r="AA1424" i="27" s="1"/>
  <c r="AA1425" i="27" s="1"/>
  <c r="AA1426" i="27" s="1"/>
  <c r="AA1427" i="27" s="1"/>
  <c r="AA1428" i="27" s="1"/>
  <c r="AA1429" i="27" s="1"/>
  <c r="AA1430" i="27" s="1"/>
  <c r="AA1431" i="27" s="1"/>
  <c r="AA1432" i="27" s="1"/>
  <c r="AA1433" i="27" s="1"/>
  <c r="AA1434" i="27" s="1"/>
  <c r="AA1435" i="27" s="1"/>
  <c r="AA1436" i="27" s="1"/>
  <c r="AA1437" i="27" s="1"/>
  <c r="AA1438" i="27" s="1"/>
  <c r="AA1439" i="27" s="1"/>
  <c r="AA1440" i="27" s="1"/>
  <c r="AA1441" i="27" s="1"/>
  <c r="AA1442" i="27" s="1"/>
  <c r="AA1443" i="27" s="1"/>
  <c r="AA1444" i="27" s="1"/>
  <c r="AA1445" i="27" s="1"/>
  <c r="AA1446" i="27" s="1"/>
  <c r="AA1447" i="27" s="1"/>
  <c r="AA1448" i="27" s="1"/>
  <c r="AA1449" i="27" s="1"/>
  <c r="AA1450" i="27" s="1"/>
  <c r="AA1451" i="27" s="1"/>
  <c r="AA1452" i="27" s="1"/>
  <c r="AA1453" i="27" s="1"/>
  <c r="AA1454" i="27" s="1"/>
  <c r="AA1455" i="27" s="1"/>
  <c r="AA1456" i="27" s="1"/>
  <c r="AA1457" i="27" s="1"/>
  <c r="AA1458" i="27" s="1"/>
  <c r="AA1459" i="27" s="1"/>
  <c r="AA1460" i="27" s="1"/>
  <c r="AA1461" i="27" s="1"/>
  <c r="AA1462" i="27" s="1"/>
  <c r="AA1463" i="27" s="1"/>
  <c r="AA1464" i="27" s="1"/>
  <c r="AA1465" i="27" s="1"/>
  <c r="AA1466" i="27" s="1"/>
  <c r="AA1467" i="27" s="1"/>
  <c r="AA1468" i="27" s="1"/>
  <c r="AA1469" i="27" s="1"/>
  <c r="AA1470" i="27" s="1"/>
  <c r="AA1471" i="27" s="1"/>
  <c r="AA1472" i="27" s="1"/>
  <c r="AA1473" i="27" s="1"/>
  <c r="AA1474" i="27" s="1"/>
  <c r="R4" i="29"/>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C56" i="27"/>
  <c r="C57" i="27" s="1"/>
  <c r="C58" i="27" s="1"/>
  <c r="C59" i="27" s="1"/>
  <c r="C60" i="27" s="1"/>
  <c r="C61" i="27"/>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539" i="27" s="1"/>
  <c r="C540" i="27" s="1"/>
  <c r="C541" i="27" s="1"/>
  <c r="C542" i="27" s="1"/>
  <c r="C543" i="27" s="1"/>
  <c r="C544" i="27" s="1"/>
  <c r="C545" i="27" s="1"/>
  <c r="C546" i="27" s="1"/>
  <c r="C547" i="27" s="1"/>
  <c r="C548" i="27" s="1"/>
  <c r="C549" i="27" s="1"/>
  <c r="C550" i="27" s="1"/>
  <c r="C551" i="27" s="1"/>
  <c r="C552" i="27" s="1"/>
  <c r="C553" i="27" s="1"/>
  <c r="C554" i="27" s="1"/>
  <c r="C555" i="27" s="1"/>
  <c r="C556" i="27" s="1"/>
  <c r="C557" i="27" s="1"/>
  <c r="C558" i="27" s="1"/>
  <c r="C559" i="27" s="1"/>
  <c r="C560" i="27" s="1"/>
  <c r="C561" i="27" s="1"/>
  <c r="C562" i="27" s="1"/>
  <c r="C563" i="27" s="1"/>
  <c r="C564" i="27" s="1"/>
  <c r="C565" i="27" s="1"/>
  <c r="C566" i="27" s="1"/>
  <c r="C567" i="27" s="1"/>
  <c r="C568" i="27" s="1"/>
  <c r="C569" i="27" s="1"/>
  <c r="C570" i="27" s="1"/>
  <c r="C571" i="27" s="1"/>
  <c r="C572" i="27" s="1"/>
  <c r="C573" i="27" s="1"/>
  <c r="C574" i="27" s="1"/>
  <c r="C575" i="27" s="1"/>
  <c r="C576" i="27" s="1"/>
  <c r="C577" i="27" s="1"/>
  <c r="C578" i="27" s="1"/>
  <c r="C579" i="27" s="1"/>
  <c r="C580" i="27" s="1"/>
  <c r="C581" i="27" s="1"/>
  <c r="C582" i="27" s="1"/>
  <c r="C583" i="27" s="1"/>
  <c r="C584" i="27" s="1"/>
  <c r="C585" i="27" s="1"/>
  <c r="C586" i="27" s="1"/>
  <c r="C587" i="27" s="1"/>
  <c r="C588" i="27" s="1"/>
  <c r="C589" i="27" s="1"/>
  <c r="C590" i="27" s="1"/>
  <c r="C591" i="27" s="1"/>
  <c r="C592" i="27" s="1"/>
  <c r="C593" i="27" s="1"/>
  <c r="C594" i="27" s="1"/>
  <c r="C595" i="27" s="1"/>
  <c r="C596" i="27" s="1"/>
  <c r="C597" i="27" s="1"/>
  <c r="C598" i="27" s="1"/>
  <c r="C599" i="27" s="1"/>
  <c r="C600" i="27" s="1"/>
  <c r="C601" i="27" s="1"/>
  <c r="C602" i="27" s="1"/>
  <c r="C603" i="27" s="1"/>
  <c r="C604" i="27" s="1"/>
  <c r="C605" i="27" s="1"/>
  <c r="C606" i="27" s="1"/>
  <c r="C607" i="27" s="1"/>
  <c r="C608" i="27" s="1"/>
  <c r="C609" i="27" s="1"/>
  <c r="C610" i="27" s="1"/>
  <c r="C611" i="27" s="1"/>
  <c r="C612" i="27" s="1"/>
  <c r="C613" i="27" s="1"/>
  <c r="C614" i="27" s="1"/>
  <c r="C615" i="27" s="1"/>
  <c r="C616" i="27" s="1"/>
  <c r="C617" i="27" s="1"/>
  <c r="C618" i="27" s="1"/>
  <c r="C619" i="27" s="1"/>
  <c r="C620" i="27" s="1"/>
  <c r="C621" i="27" s="1"/>
  <c r="C622" i="27" s="1"/>
  <c r="C623" i="27" s="1"/>
  <c r="C624" i="27" s="1"/>
  <c r="C625" i="27" s="1"/>
  <c r="C626" i="27" s="1"/>
  <c r="C627" i="27" s="1"/>
  <c r="C628" i="27" s="1"/>
  <c r="C629" i="27" s="1"/>
  <c r="C630" i="27" s="1"/>
  <c r="C631" i="27" s="1"/>
  <c r="C632" i="27" s="1"/>
  <c r="C633" i="27" s="1"/>
  <c r="C634" i="27" s="1"/>
  <c r="C635" i="27" s="1"/>
  <c r="C636" i="27" s="1"/>
  <c r="C637" i="27" s="1"/>
  <c r="C638" i="27" s="1"/>
  <c r="C639" i="27" s="1"/>
  <c r="C640" i="27" s="1"/>
  <c r="C641" i="27" s="1"/>
  <c r="C642" i="27" s="1"/>
  <c r="C643" i="27" s="1"/>
  <c r="C644" i="27" s="1"/>
  <c r="C645" i="27" s="1"/>
  <c r="C646" i="27" s="1"/>
  <c r="C647" i="27" s="1"/>
  <c r="C648" i="27" s="1"/>
  <c r="C649" i="27" s="1"/>
  <c r="C650" i="27" s="1"/>
  <c r="C651" i="27" s="1"/>
  <c r="C652" i="27" s="1"/>
  <c r="C653" i="27" s="1"/>
  <c r="C654" i="27" s="1"/>
  <c r="C655" i="27" s="1"/>
  <c r="C656" i="27" s="1"/>
  <c r="C657" i="27" s="1"/>
  <c r="C658" i="27" s="1"/>
  <c r="C659" i="27" s="1"/>
  <c r="C660" i="27" s="1"/>
  <c r="C661" i="27" s="1"/>
  <c r="C662" i="27" s="1"/>
  <c r="C663" i="27" s="1"/>
  <c r="C664" i="27" s="1"/>
  <c r="C665" i="27" s="1"/>
  <c r="C666" i="27" s="1"/>
  <c r="C667" i="27" s="1"/>
  <c r="C668" i="27" s="1"/>
  <c r="C669" i="27" s="1"/>
  <c r="C670" i="27" s="1"/>
  <c r="C671" i="27" s="1"/>
  <c r="C672" i="27" s="1"/>
  <c r="C673" i="27" s="1"/>
  <c r="C674" i="27" s="1"/>
  <c r="C675" i="27" s="1"/>
  <c r="C676" i="27" s="1"/>
  <c r="C677" i="27" s="1"/>
  <c r="C678" i="27" s="1"/>
  <c r="C679" i="27" s="1"/>
  <c r="C680" i="27" s="1"/>
  <c r="C681" i="27" s="1"/>
  <c r="C682" i="27" s="1"/>
  <c r="C683" i="27" s="1"/>
  <c r="C684" i="27" s="1"/>
  <c r="C685" i="27" s="1"/>
  <c r="C686" i="27" s="1"/>
  <c r="C687" i="27" s="1"/>
  <c r="C688" i="27" s="1"/>
  <c r="C689" i="27" s="1"/>
  <c r="C690" i="27" s="1"/>
  <c r="C691" i="27" s="1"/>
  <c r="C692" i="27" s="1"/>
  <c r="C693" i="27" s="1"/>
  <c r="C694" i="27" s="1"/>
  <c r="C695" i="27" s="1"/>
  <c r="C696" i="27" s="1"/>
  <c r="C697" i="27" s="1"/>
  <c r="C698" i="27" s="1"/>
  <c r="C699" i="27" s="1"/>
  <c r="C700" i="27" s="1"/>
  <c r="C701" i="27" s="1"/>
  <c r="C702" i="27" s="1"/>
  <c r="C703" i="27" s="1"/>
  <c r="C704" i="27" s="1"/>
  <c r="C705" i="27" s="1"/>
  <c r="C706" i="27" s="1"/>
  <c r="C707" i="27" s="1"/>
  <c r="C708" i="27" s="1"/>
  <c r="C709" i="27" s="1"/>
  <c r="C710" i="27" s="1"/>
  <c r="C711" i="27" s="1"/>
  <c r="C712" i="27" s="1"/>
  <c r="C713" i="27" s="1"/>
  <c r="C714" i="27" s="1"/>
  <c r="C715" i="27" s="1"/>
  <c r="C716" i="27" s="1"/>
  <c r="C717" i="27" s="1"/>
  <c r="C718" i="27" s="1"/>
  <c r="C719" i="27" s="1"/>
  <c r="C720" i="27" s="1"/>
  <c r="C721" i="27" s="1"/>
  <c r="C722" i="27" s="1"/>
  <c r="C723" i="27" s="1"/>
  <c r="C724" i="27" s="1"/>
  <c r="C725" i="27" s="1"/>
  <c r="C726" i="27" s="1"/>
  <c r="C727" i="27" s="1"/>
  <c r="C728" i="27" s="1"/>
  <c r="C729" i="27" s="1"/>
  <c r="C730" i="27" s="1"/>
  <c r="C731" i="27" s="1"/>
  <c r="C732" i="27" s="1"/>
  <c r="C733" i="27" s="1"/>
  <c r="C734" i="27" s="1"/>
  <c r="C735" i="27" s="1"/>
  <c r="C736" i="27" s="1"/>
  <c r="C737" i="27" s="1"/>
  <c r="C738" i="27" s="1"/>
  <c r="C739" i="27" s="1"/>
  <c r="C740" i="27" s="1"/>
  <c r="C741" i="27" s="1"/>
  <c r="C742" i="27" s="1"/>
  <c r="C743" i="27" s="1"/>
  <c r="C744" i="27" s="1"/>
  <c r="C745" i="27" s="1"/>
  <c r="C746" i="27" s="1"/>
  <c r="C747" i="27" s="1"/>
  <c r="C748" i="27" s="1"/>
  <c r="C749" i="27" s="1"/>
  <c r="C750" i="27" s="1"/>
  <c r="C751" i="27" s="1"/>
  <c r="C752" i="27" s="1"/>
  <c r="C753" i="27" s="1"/>
  <c r="C754" i="27" s="1"/>
  <c r="C755" i="27" s="1"/>
  <c r="C756" i="27" s="1"/>
  <c r="C757" i="27" s="1"/>
  <c r="C758" i="27" s="1"/>
  <c r="C759" i="27" s="1"/>
  <c r="C760" i="27" s="1"/>
  <c r="C761" i="27" s="1"/>
  <c r="C762" i="27" s="1"/>
  <c r="C763" i="27" s="1"/>
  <c r="C764" i="27" s="1"/>
  <c r="C765" i="27" s="1"/>
  <c r="C766" i="27" s="1"/>
  <c r="C767" i="27" s="1"/>
  <c r="C768" i="27" s="1"/>
  <c r="C769" i="27" s="1"/>
  <c r="C770" i="27" s="1"/>
  <c r="C771" i="27" s="1"/>
  <c r="C772" i="27" s="1"/>
  <c r="C773" i="27" s="1"/>
  <c r="C774" i="27" s="1"/>
  <c r="C775" i="27" s="1"/>
  <c r="C776" i="27" s="1"/>
  <c r="C777" i="27" s="1"/>
  <c r="C778" i="27" s="1"/>
  <c r="C779" i="27" s="1"/>
  <c r="C780" i="27" s="1"/>
  <c r="C781" i="27" s="1"/>
  <c r="C782" i="27" s="1"/>
  <c r="C783" i="27" s="1"/>
  <c r="C784" i="27" s="1"/>
  <c r="C785" i="27" s="1"/>
  <c r="C786" i="27" s="1"/>
  <c r="C787" i="27" s="1"/>
  <c r="C788" i="27" s="1"/>
  <c r="C789" i="27" s="1"/>
  <c r="C790" i="27" s="1"/>
  <c r="C791" i="27" s="1"/>
  <c r="C792" i="27" s="1"/>
  <c r="C793" i="27" s="1"/>
  <c r="C794" i="27" s="1"/>
  <c r="C795" i="27" s="1"/>
  <c r="C796" i="27" s="1"/>
  <c r="C797" i="27" s="1"/>
  <c r="C798" i="27" s="1"/>
  <c r="C799" i="27" s="1"/>
  <c r="C800" i="27" s="1"/>
  <c r="C801" i="27" s="1"/>
  <c r="C802" i="27" s="1"/>
  <c r="C803" i="27" s="1"/>
  <c r="C804" i="27" s="1"/>
  <c r="C805" i="27" s="1"/>
  <c r="C806" i="27" s="1"/>
  <c r="C807" i="27" s="1"/>
  <c r="C808" i="27" s="1"/>
  <c r="C809" i="27" s="1"/>
  <c r="C810" i="27" s="1"/>
  <c r="C811" i="27" s="1"/>
  <c r="C812" i="27" s="1"/>
  <c r="C813" i="27" s="1"/>
  <c r="C814" i="27" s="1"/>
  <c r="C815" i="27" s="1"/>
  <c r="C816" i="27" s="1"/>
  <c r="C817" i="27" s="1"/>
  <c r="C818" i="27" s="1"/>
  <c r="C819" i="27" s="1"/>
  <c r="C820" i="27" s="1"/>
  <c r="C821" i="27" s="1"/>
  <c r="C822" i="27" s="1"/>
  <c r="C823" i="27" s="1"/>
  <c r="C824" i="27" s="1"/>
  <c r="C825" i="27" s="1"/>
  <c r="C826" i="27" s="1"/>
  <c r="C827" i="27" s="1"/>
  <c r="C828" i="27" s="1"/>
  <c r="C829" i="27" s="1"/>
  <c r="C830" i="27" s="1"/>
  <c r="C831" i="27" s="1"/>
  <c r="C832" i="27" s="1"/>
  <c r="C833" i="27" s="1"/>
  <c r="C834" i="27" s="1"/>
  <c r="C835" i="27" s="1"/>
  <c r="C836" i="27" s="1"/>
  <c r="C837" i="27" s="1"/>
  <c r="C838" i="27" s="1"/>
  <c r="C839" i="27" s="1"/>
  <c r="C840" i="27" s="1"/>
  <c r="C841" i="27" s="1"/>
  <c r="C842" i="27" s="1"/>
  <c r="C843" i="27" s="1"/>
  <c r="C844" i="27" s="1"/>
  <c r="C845" i="27" s="1"/>
  <c r="C846" i="27" s="1"/>
  <c r="C847" i="27" s="1"/>
  <c r="C848" i="27" s="1"/>
  <c r="C849" i="27" s="1"/>
  <c r="C850" i="27" s="1"/>
  <c r="C851" i="27" s="1"/>
  <c r="C852" i="27" s="1"/>
  <c r="C853" i="27" s="1"/>
  <c r="C854" i="27" s="1"/>
  <c r="C855" i="27" s="1"/>
  <c r="C856" i="27" s="1"/>
  <c r="C857" i="27" s="1"/>
  <c r="C858" i="27" s="1"/>
  <c r="C859" i="27" s="1"/>
  <c r="C860" i="27" s="1"/>
  <c r="C861" i="27" s="1"/>
  <c r="C862" i="27" s="1"/>
  <c r="C863" i="27" s="1"/>
  <c r="C864" i="27" s="1"/>
  <c r="C865" i="27" s="1"/>
  <c r="C866" i="27" s="1"/>
  <c r="C867" i="27" s="1"/>
  <c r="C868" i="27" s="1"/>
  <c r="C869" i="27" s="1"/>
  <c r="C870" i="27" s="1"/>
  <c r="C871" i="27" s="1"/>
  <c r="C872" i="27" s="1"/>
  <c r="C873" i="27" s="1"/>
  <c r="C874" i="27" s="1"/>
  <c r="C875" i="27" s="1"/>
  <c r="C876" i="27" s="1"/>
  <c r="C877" i="27" s="1"/>
  <c r="C878" i="27" s="1"/>
  <c r="C879" i="27" s="1"/>
  <c r="C880" i="27" s="1"/>
  <c r="C881" i="27" s="1"/>
  <c r="C882" i="27" s="1"/>
  <c r="C883" i="27" s="1"/>
  <c r="C884" i="27" s="1"/>
  <c r="C885" i="27" s="1"/>
  <c r="C886" i="27" s="1"/>
  <c r="C887" i="27" s="1"/>
  <c r="C888" i="27" s="1"/>
  <c r="C889" i="27" s="1"/>
  <c r="C890" i="27" s="1"/>
  <c r="C891" i="27" s="1"/>
  <c r="C892" i="27" s="1"/>
  <c r="C893" i="27" s="1"/>
  <c r="C894" i="27" s="1"/>
  <c r="C895" i="27" s="1"/>
  <c r="C896" i="27" s="1"/>
  <c r="C897" i="27" s="1"/>
  <c r="C898" i="27" s="1"/>
  <c r="C899" i="27" s="1"/>
  <c r="C900" i="27" s="1"/>
  <c r="C901" i="27" s="1"/>
  <c r="C902" i="27" s="1"/>
  <c r="C903" i="27" s="1"/>
  <c r="C904" i="27" s="1"/>
  <c r="C905" i="27" s="1"/>
  <c r="C906" i="27" s="1"/>
  <c r="C907" i="27" s="1"/>
  <c r="C908" i="27" s="1"/>
  <c r="C909" i="27" s="1"/>
  <c r="C910" i="27" s="1"/>
  <c r="C911" i="27" s="1"/>
  <c r="C912" i="27" s="1"/>
  <c r="C913" i="27" s="1"/>
  <c r="C914" i="27" s="1"/>
  <c r="C915" i="27" s="1"/>
  <c r="C916" i="27" s="1"/>
  <c r="C917" i="27" s="1"/>
  <c r="C918" i="27" s="1"/>
  <c r="C919" i="27" s="1"/>
  <c r="C920" i="27" s="1"/>
  <c r="C921" i="27" s="1"/>
  <c r="C922" i="27" s="1"/>
  <c r="C923" i="27" s="1"/>
  <c r="C924" i="27" s="1"/>
  <c r="C925" i="27" s="1"/>
  <c r="C926" i="27" s="1"/>
  <c r="C927" i="27" s="1"/>
  <c r="C928" i="27" s="1"/>
  <c r="C929" i="27" s="1"/>
  <c r="C930" i="27" s="1"/>
  <c r="C931" i="27" s="1"/>
  <c r="C932" i="27" s="1"/>
  <c r="C933" i="27" s="1"/>
  <c r="C934" i="27" s="1"/>
  <c r="C935" i="27" s="1"/>
  <c r="C936" i="27" s="1"/>
  <c r="C937" i="27" s="1"/>
  <c r="C938" i="27" s="1"/>
  <c r="C939" i="27" s="1"/>
  <c r="C940" i="27" s="1"/>
  <c r="C941" i="27" s="1"/>
  <c r="C942" i="27" s="1"/>
  <c r="C943" i="27" s="1"/>
  <c r="C944" i="27" s="1"/>
  <c r="C945" i="27" s="1"/>
  <c r="C946" i="27" s="1"/>
  <c r="C947" i="27" s="1"/>
  <c r="C948" i="27" s="1"/>
  <c r="C949" i="27" s="1"/>
  <c r="C950" i="27" s="1"/>
  <c r="C951" i="27" s="1"/>
  <c r="C952" i="27" s="1"/>
  <c r="C953" i="27" s="1"/>
  <c r="C954" i="27" s="1"/>
  <c r="C955" i="27" s="1"/>
  <c r="C956" i="27" s="1"/>
  <c r="C957" i="27" s="1"/>
  <c r="C958" i="27" s="1"/>
  <c r="C959" i="27" s="1"/>
  <c r="C960" i="27" s="1"/>
  <c r="C961" i="27" s="1"/>
  <c r="C962" i="27" s="1"/>
  <c r="C963" i="27" s="1"/>
  <c r="C964" i="27" s="1"/>
  <c r="C965" i="27" s="1"/>
  <c r="C966" i="27" s="1"/>
  <c r="C967" i="27" s="1"/>
  <c r="C968" i="27" s="1"/>
  <c r="C969" i="27" s="1"/>
  <c r="C970" i="27" s="1"/>
  <c r="C971" i="27" s="1"/>
  <c r="C972" i="27" s="1"/>
  <c r="C973" i="27" s="1"/>
  <c r="C974" i="27" s="1"/>
  <c r="C975" i="27" s="1"/>
  <c r="C976" i="27" s="1"/>
  <c r="C977" i="27" s="1"/>
  <c r="C978" i="27" s="1"/>
  <c r="C979" i="27" s="1"/>
  <c r="C980" i="27" s="1"/>
  <c r="C981" i="27" s="1"/>
  <c r="C982" i="27" s="1"/>
  <c r="C983" i="27" s="1"/>
  <c r="C984" i="27" s="1"/>
  <c r="C985" i="27" s="1"/>
  <c r="C986" i="27" s="1"/>
  <c r="C987" i="27" s="1"/>
  <c r="C988" i="27" s="1"/>
  <c r="C989" i="27" s="1"/>
  <c r="C990" i="27" s="1"/>
  <c r="C991" i="27" s="1"/>
  <c r="C992" i="27" s="1"/>
  <c r="C993" i="27" s="1"/>
  <c r="C994" i="27" s="1"/>
  <c r="C995" i="27" s="1"/>
  <c r="C996" i="27" s="1"/>
  <c r="C997" i="27" s="1"/>
  <c r="C998" i="27" s="1"/>
  <c r="C999" i="27" s="1"/>
  <c r="C1000" i="27" s="1"/>
  <c r="C1001" i="27" s="1"/>
  <c r="C1002" i="27" s="1"/>
  <c r="C1003" i="27" s="1"/>
  <c r="C1004" i="27" s="1"/>
  <c r="C1005" i="27" s="1"/>
  <c r="C1006" i="27" s="1"/>
  <c r="C1007" i="27" s="1"/>
  <c r="C1008" i="27" s="1"/>
  <c r="C1009" i="27" s="1"/>
  <c r="C1010" i="27" s="1"/>
  <c r="C1011" i="27" s="1"/>
  <c r="C1012" i="27" s="1"/>
  <c r="C1013" i="27" s="1"/>
  <c r="C1014" i="27" s="1"/>
  <c r="C1015" i="27" s="1"/>
  <c r="C1016" i="27" s="1"/>
  <c r="C1017" i="27" s="1"/>
  <c r="C1018" i="27" s="1"/>
  <c r="C1019" i="27" s="1"/>
  <c r="C1020" i="27" s="1"/>
  <c r="C1021" i="27" s="1"/>
  <c r="C1022" i="27" s="1"/>
  <c r="C1023" i="27" s="1"/>
  <c r="C1024" i="27" s="1"/>
  <c r="C1025" i="27" s="1"/>
  <c r="C1026" i="27" s="1"/>
  <c r="C1027" i="27" s="1"/>
  <c r="C1028" i="27" s="1"/>
  <c r="C1029" i="27" s="1"/>
  <c r="C1030" i="27" s="1"/>
  <c r="C1031" i="27" s="1"/>
  <c r="C1032" i="27" s="1"/>
  <c r="C1033" i="27" s="1"/>
  <c r="C1034" i="27" s="1"/>
  <c r="C1035" i="27" s="1"/>
  <c r="C1036" i="27" s="1"/>
  <c r="C1037" i="27" s="1"/>
  <c r="C1038" i="27" s="1"/>
  <c r="C1039" i="27" s="1"/>
  <c r="C1040" i="27" s="1"/>
  <c r="C1041" i="27" s="1"/>
  <c r="C1042" i="27" s="1"/>
  <c r="C1043" i="27" s="1"/>
  <c r="C1044" i="27" s="1"/>
  <c r="C1045" i="27" s="1"/>
  <c r="C1046" i="27" s="1"/>
  <c r="C1047" i="27" s="1"/>
  <c r="C1048" i="27" s="1"/>
  <c r="C1049" i="27" s="1"/>
  <c r="C1050" i="27" s="1"/>
  <c r="C1051" i="27" s="1"/>
  <c r="C1052" i="27" s="1"/>
  <c r="C1053" i="27" s="1"/>
  <c r="C1054" i="27" s="1"/>
  <c r="C1055" i="27" s="1"/>
  <c r="C1056" i="27" s="1"/>
  <c r="C1057" i="27" s="1"/>
  <c r="C1058" i="27" s="1"/>
  <c r="C1059" i="27" s="1"/>
  <c r="C1060" i="27" s="1"/>
  <c r="C1061" i="27" s="1"/>
  <c r="C1062" i="27" s="1"/>
  <c r="C1063" i="27" s="1"/>
  <c r="C1064" i="27" s="1"/>
  <c r="C1065" i="27" s="1"/>
  <c r="C1066" i="27" s="1"/>
  <c r="C1067" i="27" s="1"/>
  <c r="C1068" i="27" s="1"/>
  <c r="C1069" i="27" s="1"/>
  <c r="C1070" i="27" s="1"/>
  <c r="C1071" i="27" s="1"/>
  <c r="C1072" i="27" s="1"/>
  <c r="C1073" i="27" s="1"/>
  <c r="C1074" i="27" s="1"/>
  <c r="C1075" i="27" s="1"/>
  <c r="C1076" i="27" s="1"/>
  <c r="C1077" i="27" s="1"/>
  <c r="C1078" i="27" s="1"/>
  <c r="C1079" i="27" s="1"/>
  <c r="C1080" i="27" s="1"/>
  <c r="C1081" i="27" s="1"/>
  <c r="C1082" i="27" s="1"/>
  <c r="C1083" i="27" s="1"/>
  <c r="C1084" i="27" s="1"/>
  <c r="C1085" i="27" s="1"/>
  <c r="C1086" i="27" s="1"/>
  <c r="C1087" i="27" s="1"/>
  <c r="C1088" i="27" s="1"/>
  <c r="C1089" i="27" s="1"/>
  <c r="C1090" i="27" s="1"/>
  <c r="C1091" i="27" s="1"/>
  <c r="C1092" i="27" s="1"/>
  <c r="C1093" i="27" s="1"/>
  <c r="C1094" i="27" s="1"/>
  <c r="C1095" i="27" s="1"/>
  <c r="C1096" i="27" s="1"/>
  <c r="C1097" i="27" s="1"/>
  <c r="C1098" i="27" s="1"/>
  <c r="C1099" i="27" s="1"/>
  <c r="C1100" i="27" s="1"/>
  <c r="C1101" i="27" s="1"/>
  <c r="C1102" i="27" s="1"/>
  <c r="C1103" i="27" s="1"/>
  <c r="C1104" i="27" s="1"/>
  <c r="C1105" i="27" s="1"/>
  <c r="C1106" i="27" s="1"/>
  <c r="C1107" i="27" s="1"/>
  <c r="C1108" i="27" s="1"/>
  <c r="C1109" i="27" s="1"/>
  <c r="C1110" i="27" s="1"/>
  <c r="C1111" i="27" s="1"/>
  <c r="C1112" i="27" s="1"/>
  <c r="C1113" i="27" s="1"/>
  <c r="C1114" i="27" s="1"/>
  <c r="C1115" i="27" s="1"/>
  <c r="C1116" i="27" s="1"/>
  <c r="C1117" i="27" s="1"/>
  <c r="C1118" i="27" s="1"/>
  <c r="C1119" i="27" s="1"/>
  <c r="C1120" i="27" s="1"/>
  <c r="C1121" i="27" s="1"/>
  <c r="C1122" i="27" s="1"/>
  <c r="C1123" i="27" s="1"/>
  <c r="C1124" i="27" s="1"/>
  <c r="C1125" i="27" s="1"/>
  <c r="C1126" i="27" s="1"/>
  <c r="C1127" i="27" s="1"/>
  <c r="C1128" i="27" s="1"/>
  <c r="C1129" i="27" s="1"/>
  <c r="C1130" i="27" s="1"/>
  <c r="C1131" i="27" s="1"/>
  <c r="C1132" i="27" s="1"/>
  <c r="C1133" i="27" s="1"/>
  <c r="C1134" i="27" s="1"/>
  <c r="C1135" i="27" s="1"/>
  <c r="C1136" i="27" s="1"/>
  <c r="C1137" i="27" s="1"/>
  <c r="C1138" i="27" s="1"/>
  <c r="C1139" i="27" s="1"/>
  <c r="C1140" i="27" s="1"/>
  <c r="C1141" i="27" s="1"/>
  <c r="C1142" i="27" s="1"/>
  <c r="C1143" i="27" s="1"/>
  <c r="C1144" i="27" s="1"/>
  <c r="C1145" i="27" s="1"/>
  <c r="C1146" i="27" s="1"/>
  <c r="C1147" i="27" s="1"/>
  <c r="C1148" i="27" s="1"/>
  <c r="C1149" i="27" s="1"/>
  <c r="C1150" i="27" s="1"/>
  <c r="C1151" i="27" s="1"/>
  <c r="C1152" i="27" s="1"/>
  <c r="C1153" i="27" s="1"/>
  <c r="C1154" i="27" s="1"/>
  <c r="C1155" i="27" s="1"/>
  <c r="C1156" i="27" s="1"/>
  <c r="C1157" i="27" s="1"/>
  <c r="C1158" i="27" s="1"/>
  <c r="C1159" i="27" s="1"/>
  <c r="C1160" i="27" s="1"/>
  <c r="C1161" i="27" s="1"/>
  <c r="C1162" i="27" s="1"/>
  <c r="C1163" i="27" s="1"/>
  <c r="C1164" i="27" s="1"/>
  <c r="C1165" i="27" s="1"/>
  <c r="C1166" i="27" s="1"/>
  <c r="C1167" i="27" s="1"/>
  <c r="C1168" i="27" s="1"/>
  <c r="C1169" i="27" s="1"/>
  <c r="C1170" i="27" s="1"/>
  <c r="C1171" i="27" s="1"/>
  <c r="C1172" i="27" s="1"/>
  <c r="C1173" i="27" s="1"/>
  <c r="C1174" i="27" s="1"/>
  <c r="C1175" i="27" s="1"/>
  <c r="C1176" i="27" s="1"/>
  <c r="C1177" i="27" s="1"/>
  <c r="C1178" i="27" s="1"/>
  <c r="C1179" i="27" s="1"/>
  <c r="C1180" i="27" s="1"/>
  <c r="C1181" i="27" s="1"/>
  <c r="C1182" i="27" s="1"/>
  <c r="C1183" i="27" s="1"/>
  <c r="C1184" i="27" s="1"/>
  <c r="C1185" i="27" s="1"/>
  <c r="C1186" i="27" s="1"/>
  <c r="C1187" i="27" s="1"/>
  <c r="C1188" i="27" s="1"/>
  <c r="C1189" i="27" s="1"/>
  <c r="C1190" i="27" s="1"/>
  <c r="C1191" i="27" s="1"/>
  <c r="C1192" i="27" s="1"/>
  <c r="C1193" i="27" s="1"/>
  <c r="C1194" i="27" s="1"/>
  <c r="C1195" i="27" s="1"/>
  <c r="C1196" i="27" s="1"/>
  <c r="C1197" i="27" s="1"/>
  <c r="C1198" i="27" s="1"/>
  <c r="C1199" i="27" s="1"/>
  <c r="C1200" i="27" s="1"/>
  <c r="C1201" i="27" s="1"/>
  <c r="C1202" i="27" s="1"/>
  <c r="C1203" i="27" s="1"/>
  <c r="C1204" i="27" s="1"/>
  <c r="C1205" i="27" s="1"/>
  <c r="C1206" i="27" s="1"/>
  <c r="C1207" i="27" s="1"/>
  <c r="C1208" i="27" s="1"/>
  <c r="C1209" i="27" s="1"/>
  <c r="C1210" i="27" s="1"/>
  <c r="C1211" i="27" s="1"/>
  <c r="C1212" i="27" s="1"/>
  <c r="C1213" i="27" s="1"/>
  <c r="C1214" i="27" s="1"/>
  <c r="C1215" i="27" s="1"/>
  <c r="C1216" i="27" s="1"/>
  <c r="C1217" i="27" s="1"/>
  <c r="C1218" i="27" s="1"/>
  <c r="C1219" i="27" s="1"/>
  <c r="C1220" i="27" s="1"/>
  <c r="C1221" i="27" s="1"/>
  <c r="C1222" i="27" s="1"/>
  <c r="C1223" i="27" s="1"/>
  <c r="C1224" i="27" s="1"/>
  <c r="C1225" i="27" s="1"/>
  <c r="C1226" i="27" s="1"/>
  <c r="C1227" i="27" s="1"/>
  <c r="C1228" i="27" s="1"/>
  <c r="C1229" i="27" s="1"/>
  <c r="C1230" i="27" s="1"/>
  <c r="C1231" i="27" s="1"/>
  <c r="C1232" i="27" s="1"/>
  <c r="C1233" i="27" s="1"/>
  <c r="C1234" i="27" s="1"/>
  <c r="C1235" i="27" s="1"/>
  <c r="C1236" i="27" s="1"/>
  <c r="C1237" i="27" s="1"/>
  <c r="C1238" i="27" s="1"/>
  <c r="C1239" i="27" s="1"/>
  <c r="C1240" i="27" s="1"/>
  <c r="C1241" i="27" s="1"/>
  <c r="C1242" i="27" s="1"/>
  <c r="C1243" i="27" s="1"/>
  <c r="C1244" i="27" s="1"/>
  <c r="C1245" i="27" s="1"/>
  <c r="C1246" i="27" s="1"/>
  <c r="C1247" i="27" s="1"/>
  <c r="C1248" i="27" s="1"/>
  <c r="C1249" i="27" s="1"/>
  <c r="C1250" i="27" s="1"/>
  <c r="C1251" i="27" s="1"/>
  <c r="C1252" i="27" s="1"/>
  <c r="C1253" i="27" s="1"/>
  <c r="C1254" i="27" s="1"/>
  <c r="C1255" i="27" s="1"/>
  <c r="C1256" i="27" s="1"/>
  <c r="C1257" i="27" s="1"/>
  <c r="C1258" i="27" s="1"/>
  <c r="C1259" i="27" s="1"/>
  <c r="C1260" i="27" s="1"/>
  <c r="C1261" i="27" s="1"/>
  <c r="C1262" i="27" s="1"/>
  <c r="C1263" i="27" s="1"/>
  <c r="C1264" i="27" s="1"/>
  <c r="C1265" i="27" s="1"/>
  <c r="C1266" i="27" s="1"/>
  <c r="C1267" i="27" s="1"/>
  <c r="C1268" i="27" s="1"/>
  <c r="C1269" i="27" s="1"/>
  <c r="C1270" i="27" s="1"/>
  <c r="C1271" i="27" s="1"/>
  <c r="C1272" i="27" s="1"/>
  <c r="C1273" i="27" s="1"/>
  <c r="C1274" i="27" s="1"/>
  <c r="C1275" i="27" s="1"/>
  <c r="C1276" i="27" s="1"/>
  <c r="C1277" i="27" s="1"/>
  <c r="C1278" i="27" s="1"/>
  <c r="C1279" i="27" s="1"/>
  <c r="C1280" i="27" s="1"/>
  <c r="C1281" i="27" s="1"/>
  <c r="C1282" i="27" s="1"/>
  <c r="C1283" i="27" s="1"/>
  <c r="C1284" i="27" s="1"/>
  <c r="C1285" i="27" s="1"/>
  <c r="C1286" i="27" s="1"/>
  <c r="C1287" i="27" s="1"/>
  <c r="C1288" i="27" s="1"/>
  <c r="C1289" i="27" s="1"/>
  <c r="C1290" i="27" s="1"/>
  <c r="C1291" i="27" s="1"/>
  <c r="C1292" i="27" s="1"/>
  <c r="C1293" i="27" s="1"/>
  <c r="C1294" i="27" s="1"/>
  <c r="C1295" i="27" s="1"/>
  <c r="C1296" i="27" s="1"/>
  <c r="C1297" i="27" s="1"/>
  <c r="C1298" i="27" s="1"/>
  <c r="C1299" i="27" s="1"/>
  <c r="C1300" i="27" s="1"/>
  <c r="C1301" i="27" s="1"/>
  <c r="C1302" i="27" s="1"/>
  <c r="C1303" i="27" s="1"/>
  <c r="C1304" i="27" s="1"/>
  <c r="C1305" i="27" s="1"/>
  <c r="C1306" i="27" s="1"/>
  <c r="C1307" i="27" s="1"/>
  <c r="C1308" i="27" s="1"/>
  <c r="C1309" i="27" s="1"/>
  <c r="C1310" i="27" s="1"/>
  <c r="C1311" i="27" s="1"/>
  <c r="C1312" i="27" s="1"/>
  <c r="C1313" i="27" s="1"/>
  <c r="C1314" i="27" s="1"/>
  <c r="C1315" i="27" s="1"/>
  <c r="C1316" i="27" s="1"/>
  <c r="C1317" i="27" s="1"/>
  <c r="C1318" i="27" s="1"/>
  <c r="C1319" i="27" s="1"/>
  <c r="C1320" i="27" s="1"/>
  <c r="C1321" i="27" s="1"/>
  <c r="C1322" i="27" s="1"/>
  <c r="C1323" i="27" s="1"/>
  <c r="C1324" i="27" s="1"/>
  <c r="C1325" i="27" s="1"/>
  <c r="C1326" i="27" s="1"/>
  <c r="C1327" i="27" s="1"/>
  <c r="C1328" i="27" s="1"/>
  <c r="C1329" i="27" s="1"/>
  <c r="C1330" i="27" s="1"/>
  <c r="C1331" i="27" s="1"/>
  <c r="C1332" i="27" s="1"/>
  <c r="C1333" i="27" s="1"/>
  <c r="C1334" i="27" s="1"/>
  <c r="C1335" i="27" s="1"/>
  <c r="C1336" i="27" s="1"/>
  <c r="C1337" i="27" s="1"/>
  <c r="C1338" i="27" s="1"/>
  <c r="C1339" i="27" s="1"/>
  <c r="C1340" i="27" s="1"/>
  <c r="C1341" i="27" s="1"/>
  <c r="C1342" i="27" s="1"/>
  <c r="C1343" i="27" s="1"/>
  <c r="C1344" i="27" s="1"/>
  <c r="C1345" i="27" s="1"/>
  <c r="C1346" i="27" s="1"/>
  <c r="C1347" i="27" s="1"/>
  <c r="C1348" i="27" s="1"/>
  <c r="C1349" i="27" s="1"/>
  <c r="C1350" i="27" s="1"/>
  <c r="C1351" i="27" s="1"/>
  <c r="C1352" i="27" s="1"/>
  <c r="C1353" i="27" s="1"/>
  <c r="C1354" i="27" s="1"/>
  <c r="C1355" i="27" s="1"/>
  <c r="C1356" i="27" s="1"/>
  <c r="C1357" i="27" s="1"/>
  <c r="C1358" i="27" s="1"/>
  <c r="C1359" i="27" s="1"/>
  <c r="C1360" i="27" s="1"/>
  <c r="C1361" i="27" s="1"/>
  <c r="C1362" i="27" s="1"/>
  <c r="C1363" i="27" s="1"/>
  <c r="C1364" i="27" s="1"/>
  <c r="C1365" i="27" s="1"/>
  <c r="C1366" i="27" s="1"/>
  <c r="C1367" i="27" s="1"/>
  <c r="C1368" i="27" s="1"/>
  <c r="C1369" i="27" s="1"/>
  <c r="C1370" i="27" s="1"/>
  <c r="C1371" i="27" s="1"/>
  <c r="C1372" i="27" s="1"/>
  <c r="C1373" i="27" s="1"/>
  <c r="C1374" i="27" s="1"/>
  <c r="C1375" i="27" s="1"/>
  <c r="C1376" i="27" s="1"/>
  <c r="C1377" i="27" s="1"/>
  <c r="C1378" i="27" s="1"/>
  <c r="C1379" i="27" s="1"/>
  <c r="C1380" i="27" s="1"/>
  <c r="C1381" i="27" s="1"/>
  <c r="C1382" i="27" s="1"/>
  <c r="C1383" i="27" s="1"/>
  <c r="C1384" i="27" s="1"/>
  <c r="C1385" i="27" s="1"/>
  <c r="C1386" i="27" s="1"/>
  <c r="C1387" i="27" s="1"/>
  <c r="C1388" i="27" s="1"/>
  <c r="C1389" i="27" s="1"/>
  <c r="C1390" i="27" s="1"/>
  <c r="C1391" i="27" s="1"/>
  <c r="C1392" i="27" s="1"/>
  <c r="C1393" i="27" s="1"/>
  <c r="C1394" i="27" s="1"/>
  <c r="C1395" i="27" s="1"/>
  <c r="C1396" i="27" s="1"/>
  <c r="C1397" i="27" s="1"/>
  <c r="C1398" i="27" s="1"/>
  <c r="C1399" i="27" s="1"/>
  <c r="C1400" i="27" s="1"/>
  <c r="C1401" i="27" s="1"/>
  <c r="C1402" i="27" s="1"/>
  <c r="C1403" i="27" s="1"/>
  <c r="C1404" i="27" s="1"/>
  <c r="C1405" i="27" s="1"/>
  <c r="C1406" i="27" s="1"/>
  <c r="C1407" i="27" s="1"/>
  <c r="C1408" i="27" s="1"/>
  <c r="C1409" i="27" s="1"/>
  <c r="C1410" i="27" s="1"/>
  <c r="C1411" i="27" s="1"/>
  <c r="C1412" i="27" s="1"/>
  <c r="C1413" i="27" s="1"/>
  <c r="C1414" i="27" s="1"/>
  <c r="C1415" i="27" s="1"/>
  <c r="C1416" i="27" s="1"/>
  <c r="C1417" i="27" s="1"/>
  <c r="C1418" i="27" s="1"/>
  <c r="C1419" i="27" s="1"/>
  <c r="C1420" i="27" s="1"/>
  <c r="C1421" i="27" s="1"/>
  <c r="C1422" i="27" s="1"/>
  <c r="C1423" i="27" s="1"/>
  <c r="C1424" i="27" s="1"/>
  <c r="C1425" i="27" s="1"/>
  <c r="C1426" i="27" s="1"/>
  <c r="C1427" i="27" s="1"/>
  <c r="C1428" i="27" s="1"/>
  <c r="C1429" i="27" s="1"/>
  <c r="C1430" i="27" s="1"/>
  <c r="C1431" i="27" s="1"/>
  <c r="C1432" i="27" s="1"/>
  <c r="C1433" i="27" s="1"/>
  <c r="C1434" i="27" s="1"/>
  <c r="C1435" i="27" s="1"/>
  <c r="C1436" i="27" s="1"/>
  <c r="C1437" i="27" s="1"/>
  <c r="C1438" i="27" s="1"/>
  <c r="C1439" i="27" s="1"/>
  <c r="C1440" i="27" s="1"/>
  <c r="C1441" i="27" s="1"/>
  <c r="C1442" i="27" s="1"/>
  <c r="C1443" i="27" s="1"/>
  <c r="C1444" i="27" s="1"/>
  <c r="C1445" i="27" s="1"/>
  <c r="C1446" i="27" s="1"/>
  <c r="C1447" i="27" s="1"/>
  <c r="C1448" i="27" s="1"/>
  <c r="C1449" i="27" s="1"/>
  <c r="C1450" i="27" s="1"/>
  <c r="C1451" i="27" s="1"/>
  <c r="C1452" i="27" s="1"/>
  <c r="C1453" i="27" s="1"/>
  <c r="C1454" i="27" s="1"/>
  <c r="C1455" i="27" s="1"/>
  <c r="C1456" i="27" s="1"/>
  <c r="C1457" i="27" s="1"/>
  <c r="C1458" i="27" s="1"/>
  <c r="C1459" i="27" s="1"/>
  <c r="C1460" i="27" s="1"/>
  <c r="C1461" i="27" s="1"/>
  <c r="C1462" i="27" s="1"/>
  <c r="C1463" i="27" s="1"/>
  <c r="C1464" i="27" s="1"/>
  <c r="C1465" i="27" s="1"/>
  <c r="C1466" i="27" s="1"/>
  <c r="C1467" i="27" s="1"/>
  <c r="C1468" i="27" s="1"/>
  <c r="C1469" i="27" s="1"/>
  <c r="C1470" i="27" s="1"/>
  <c r="C1471" i="27" s="1"/>
  <c r="C1472" i="27" s="1"/>
  <c r="C1473" i="27" s="1"/>
  <c r="C1474" i="27" s="1"/>
  <c r="M5" i="29"/>
  <c r="M6" i="29"/>
  <c r="M7" i="29"/>
  <c r="M8" i="29"/>
  <c r="M9" i="29"/>
  <c r="M10" i="29"/>
  <c r="M11" i="29"/>
  <c r="M12" i="29"/>
  <c r="M13" i="29"/>
  <c r="M14" i="29"/>
  <c r="M15" i="29"/>
  <c r="M16" i="29"/>
  <c r="M17" i="29"/>
  <c r="M18" i="29"/>
  <c r="M19" i="29"/>
  <c r="M20" i="29"/>
  <c r="M4" i="29"/>
  <c r="F5" i="29"/>
  <c r="F6" i="29"/>
  <c r="F7" i="29"/>
  <c r="F8" i="29"/>
  <c r="F9" i="29"/>
  <c r="F4" i="29"/>
  <c r="BQ258" i="27" l="1"/>
  <c r="BH259" i="27"/>
  <c r="AR54" i="27"/>
  <c r="AN54" i="27"/>
  <c r="AH54" i="27"/>
  <c r="K54" i="27"/>
  <c r="R54" i="27"/>
  <c r="V54" i="27"/>
  <c r="R182" i="24"/>
  <c r="BQ259" i="27" l="1"/>
  <c r="BH260" i="27"/>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149" i="24"/>
  <c r="R150" i="24"/>
  <c r="R151" i="24"/>
  <c r="R152" i="24"/>
  <c r="R153" i="24"/>
  <c r="R154" i="24"/>
  <c r="R155" i="24"/>
  <c r="R156" i="24"/>
  <c r="R157" i="24"/>
  <c r="R158" i="24"/>
  <c r="R159" i="24"/>
  <c r="R160" i="24"/>
  <c r="R161" i="24"/>
  <c r="R162" i="24"/>
  <c r="R163" i="24"/>
  <c r="R164" i="24"/>
  <c r="R165" i="24"/>
  <c r="R166" i="24"/>
  <c r="R167" i="24"/>
  <c r="R168" i="24"/>
  <c r="R169" i="24"/>
  <c r="R170" i="24"/>
  <c r="R171" i="24"/>
  <c r="R172" i="24"/>
  <c r="R173" i="24"/>
  <c r="R174" i="24"/>
  <c r="R175" i="24"/>
  <c r="R176" i="24"/>
  <c r="R177" i="24"/>
  <c r="R178" i="24"/>
  <c r="R179" i="24"/>
  <c r="R180" i="24"/>
  <c r="R181" i="24"/>
  <c r="R183" i="24"/>
  <c r="R184" i="24"/>
  <c r="R185" i="24"/>
  <c r="R186" i="24"/>
  <c r="R187" i="24"/>
  <c r="R188" i="24"/>
  <c r="R189" i="24"/>
  <c r="R190" i="24"/>
  <c r="R191" i="24"/>
  <c r="R192" i="24"/>
  <c r="R193" i="24"/>
  <c r="R194" i="24"/>
  <c r="R195" i="24"/>
  <c r="R196" i="24"/>
  <c r="R197" i="24"/>
  <c r="R198" i="24"/>
  <c r="R199" i="24"/>
  <c r="R200" i="24"/>
  <c r="R201" i="24"/>
  <c r="R202" i="24"/>
  <c r="R203" i="24"/>
  <c r="R204" i="24"/>
  <c r="R205" i="24"/>
  <c r="R206" i="24"/>
  <c r="R207" i="24"/>
  <c r="R208" i="24"/>
  <c r="R209" i="24"/>
  <c r="R210" i="24"/>
  <c r="R211" i="24"/>
  <c r="R212" i="24"/>
  <c r="R213" i="24"/>
  <c r="R214" i="24"/>
  <c r="R215" i="24"/>
  <c r="R216" i="24"/>
  <c r="R217" i="24"/>
  <c r="R218" i="24"/>
  <c r="R219" i="24"/>
  <c r="R51" i="24"/>
  <c r="R52" i="24"/>
  <c r="R53" i="24"/>
  <c r="R54" i="24"/>
  <c r="R55" i="24"/>
  <c r="R56" i="24"/>
  <c r="R57"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3" i="24"/>
  <c r="AC6" i="22"/>
  <c r="AC7" i="22"/>
  <c r="AC8" i="22"/>
  <c r="AC9" i="22"/>
  <c r="AC10" i="22"/>
  <c r="AC11" i="22"/>
  <c r="AC12" i="22"/>
  <c r="AC13" i="22"/>
  <c r="AC14" i="22"/>
  <c r="AC15" i="22"/>
  <c r="AC16" i="22"/>
  <c r="AC17" i="22"/>
  <c r="AC18" i="22"/>
  <c r="AC19" i="22"/>
  <c r="AC20" i="22"/>
  <c r="AC21" i="22"/>
  <c r="AC22" i="22"/>
  <c r="AC23" i="22"/>
  <c r="AC24" i="22"/>
  <c r="AC25" i="22"/>
  <c r="AC26" i="22"/>
  <c r="AC27" i="22"/>
  <c r="AC28" i="22"/>
  <c r="AC29" i="22"/>
  <c r="AC30" i="22"/>
  <c r="AC31" i="22"/>
  <c r="AC32" i="22"/>
  <c r="AC33" i="22"/>
  <c r="AC34" i="22"/>
  <c r="AC35" i="22"/>
  <c r="AC36" i="22"/>
  <c r="AC37" i="22"/>
  <c r="AC38" i="22"/>
  <c r="AC39" i="22"/>
  <c r="AC40" i="22"/>
  <c r="AC41" i="22"/>
  <c r="AC42" i="22"/>
  <c r="AC43" i="22"/>
  <c r="AC44" i="22"/>
  <c r="AC45" i="22"/>
  <c r="AC46" i="22"/>
  <c r="AC47" i="22"/>
  <c r="AC48" i="22"/>
  <c r="AC49" i="22"/>
  <c r="AC50" i="22"/>
  <c r="AC51" i="22"/>
  <c r="AC52" i="22"/>
  <c r="AC53" i="22"/>
  <c r="AC54" i="22"/>
  <c r="AC55" i="22"/>
  <c r="AC56" i="22"/>
  <c r="AC57" i="22"/>
  <c r="AC58" i="22"/>
  <c r="AC59" i="22"/>
  <c r="AC60" i="22"/>
  <c r="AC61" i="22"/>
  <c r="AC62" i="22"/>
  <c r="AC63" i="22"/>
  <c r="AC64" i="22"/>
  <c r="AC65" i="22"/>
  <c r="AC66" i="22"/>
  <c r="AC67" i="22"/>
  <c r="AC68" i="22"/>
  <c r="AC69" i="22"/>
  <c r="AC70" i="22"/>
  <c r="AC71" i="22"/>
  <c r="AC72" i="22"/>
  <c r="AC73" i="22"/>
  <c r="AC74" i="22"/>
  <c r="AC75" i="22"/>
  <c r="AC76" i="22"/>
  <c r="AC77" i="22"/>
  <c r="AC78" i="22"/>
  <c r="AC79" i="22"/>
  <c r="AC80" i="22"/>
  <c r="AC81" i="22"/>
  <c r="AC82" i="22"/>
  <c r="AC83" i="22"/>
  <c r="AC84" i="22"/>
  <c r="AC85" i="22"/>
  <c r="AC86" i="22"/>
  <c r="AC87" i="22"/>
  <c r="AC88" i="22"/>
  <c r="AC89" i="22"/>
  <c r="AC90" i="22"/>
  <c r="AC91" i="22"/>
  <c r="AC92" i="22"/>
  <c r="AC93" i="22"/>
  <c r="AC94" i="22"/>
  <c r="AC95" i="22"/>
  <c r="AC96" i="22"/>
  <c r="AC97" i="22"/>
  <c r="AC98" i="22"/>
  <c r="AC99" i="22"/>
  <c r="AC100" i="22"/>
  <c r="AC101" i="22"/>
  <c r="AC102" i="22"/>
  <c r="AC103" i="22"/>
  <c r="AC104" i="22"/>
  <c r="AC105" i="22"/>
  <c r="AC106" i="22"/>
  <c r="AC107" i="22"/>
  <c r="AC108" i="22"/>
  <c r="AC109" i="22"/>
  <c r="AC110" i="22"/>
  <c r="AC111" i="22"/>
  <c r="AC112" i="22"/>
  <c r="AC113" i="22"/>
  <c r="AC114" i="22"/>
  <c r="AC115" i="22"/>
  <c r="AC116" i="22"/>
  <c r="AC117" i="22"/>
  <c r="AC118" i="22"/>
  <c r="AC119" i="22"/>
  <c r="AC120" i="22"/>
  <c r="AC121" i="22"/>
  <c r="AC122" i="22"/>
  <c r="AC123" i="22"/>
  <c r="AC124" i="22"/>
  <c r="AC125" i="22"/>
  <c r="AC126" i="22"/>
  <c r="AC127" i="22"/>
  <c r="AC128" i="22"/>
  <c r="AC129" i="22"/>
  <c r="AC130" i="22"/>
  <c r="AC131" i="22"/>
  <c r="AC132" i="22"/>
  <c r="AC133" i="22"/>
  <c r="AC134" i="22"/>
  <c r="AC135" i="22"/>
  <c r="AC136" i="22"/>
  <c r="AC137" i="22"/>
  <c r="AC138" i="22"/>
  <c r="AC139" i="22"/>
  <c r="AC140" i="22"/>
  <c r="AC141" i="22"/>
  <c r="AC142" i="22"/>
  <c r="AC143" i="22"/>
  <c r="AC144" i="22"/>
  <c r="AC145" i="22"/>
  <c r="AC146" i="22"/>
  <c r="AC147" i="22"/>
  <c r="AC148" i="22"/>
  <c r="AC149" i="22"/>
  <c r="AC150" i="22"/>
  <c r="AC151" i="22"/>
  <c r="AC152" i="22"/>
  <c r="AC153" i="22"/>
  <c r="AC154" i="22"/>
  <c r="AC155" i="22"/>
  <c r="AC156" i="22"/>
  <c r="AC157" i="22"/>
  <c r="AC158" i="22"/>
  <c r="AC159" i="22"/>
  <c r="AC160" i="22"/>
  <c r="AC161" i="22"/>
  <c r="AC162" i="22"/>
  <c r="AC163" i="22"/>
  <c r="AC164" i="22"/>
  <c r="AC165" i="22"/>
  <c r="AC166" i="22"/>
  <c r="AC167" i="22"/>
  <c r="AC168" i="22"/>
  <c r="AC169" i="22"/>
  <c r="AC170" i="22"/>
  <c r="AC171" i="22"/>
  <c r="AC172" i="22"/>
  <c r="AC173" i="22"/>
  <c r="AC174" i="22"/>
  <c r="AC175" i="22"/>
  <c r="AC176" i="22"/>
  <c r="AC177" i="22"/>
  <c r="AC178" i="22"/>
  <c r="AC179" i="22"/>
  <c r="AC180" i="22"/>
  <c r="AC181" i="22"/>
  <c r="AC182" i="22"/>
  <c r="AC183" i="22"/>
  <c r="AC184" i="22"/>
  <c r="AC185" i="22"/>
  <c r="AC186" i="22"/>
  <c r="AC187" i="22"/>
  <c r="AC188" i="22"/>
  <c r="AC189" i="22"/>
  <c r="AC190" i="22"/>
  <c r="AC191" i="22"/>
  <c r="AC192" i="22"/>
  <c r="AC193" i="22"/>
  <c r="AC194" i="22"/>
  <c r="AC195" i="22"/>
  <c r="AC196" i="22"/>
  <c r="AC197" i="22"/>
  <c r="AC198" i="22"/>
  <c r="AC199" i="22"/>
  <c r="AC200" i="22"/>
  <c r="AC201" i="22"/>
  <c r="AC202" i="22"/>
  <c r="AC203" i="22"/>
  <c r="AC204" i="22"/>
  <c r="AC205" i="22"/>
  <c r="AC206" i="22"/>
  <c r="AC207" i="22"/>
  <c r="AC208" i="22"/>
  <c r="AC209" i="22"/>
  <c r="AC210" i="22"/>
  <c r="AC211" i="22"/>
  <c r="AC212" i="22"/>
  <c r="AC213" i="22"/>
  <c r="AC214" i="22"/>
  <c r="AC215" i="22"/>
  <c r="AC216" i="22"/>
  <c r="AC217" i="22"/>
  <c r="AC218" i="22"/>
  <c r="AC219" i="22"/>
  <c r="AC220" i="22"/>
  <c r="AC221" i="22"/>
  <c r="AC222" i="22"/>
  <c r="AC223" i="22"/>
  <c r="AC224" i="22"/>
  <c r="AC225" i="22"/>
  <c r="AC226" i="22"/>
  <c r="AC227" i="22"/>
  <c r="AC228" i="22"/>
  <c r="AC229" i="22"/>
  <c r="AC230" i="22"/>
  <c r="AC231" i="22"/>
  <c r="AC232" i="22"/>
  <c r="AC233" i="22"/>
  <c r="AC234" i="22"/>
  <c r="AC235" i="22"/>
  <c r="AC236" i="22"/>
  <c r="AC237" i="22"/>
  <c r="AC238" i="22"/>
  <c r="AC239" i="22"/>
  <c r="AC240" i="22"/>
  <c r="AC241" i="22"/>
  <c r="AC242" i="22"/>
  <c r="AC243" i="22"/>
  <c r="AC244" i="22"/>
  <c r="AC245" i="22"/>
  <c r="AC246" i="22"/>
  <c r="AC247" i="22"/>
  <c r="AC248" i="22"/>
  <c r="AC249" i="22"/>
  <c r="AC250" i="22"/>
  <c r="AC251" i="22"/>
  <c r="AC252" i="22"/>
  <c r="AC253" i="22"/>
  <c r="AC254" i="22"/>
  <c r="AC255" i="22"/>
  <c r="AC256" i="22"/>
  <c r="AC257" i="22"/>
  <c r="AC258" i="22"/>
  <c r="AC259" i="22"/>
  <c r="AC260" i="22"/>
  <c r="AC261" i="22"/>
  <c r="AC262" i="22"/>
  <c r="AC263" i="22"/>
  <c r="AC264" i="22"/>
  <c r="AC265" i="22"/>
  <c r="AC266" i="22"/>
  <c r="AC267" i="22"/>
  <c r="AC268" i="22"/>
  <c r="AC269" i="22"/>
  <c r="AC270" i="22"/>
  <c r="AC271" i="22"/>
  <c r="AC272" i="22"/>
  <c r="AC273" i="22"/>
  <c r="AC274" i="22"/>
  <c r="AC275" i="22"/>
  <c r="AC276" i="22"/>
  <c r="AC277" i="22"/>
  <c r="AC278" i="22"/>
  <c r="AC279" i="22"/>
  <c r="AC280" i="22"/>
  <c r="AC281" i="22"/>
  <c r="AC282" i="22"/>
  <c r="AC283" i="22"/>
  <c r="AC284" i="22"/>
  <c r="AC285" i="22"/>
  <c r="AC286" i="22"/>
  <c r="AC287" i="22"/>
  <c r="AC288" i="22"/>
  <c r="AC289" i="22"/>
  <c r="AC290" i="22"/>
  <c r="AC291" i="22"/>
  <c r="AC292" i="22"/>
  <c r="AC293" i="22"/>
  <c r="AC294" i="22"/>
  <c r="AC295" i="22"/>
  <c r="AC296" i="22"/>
  <c r="AC297" i="22"/>
  <c r="AC298" i="22"/>
  <c r="AC299" i="22"/>
  <c r="AC300" i="22"/>
  <c r="AC301" i="22"/>
  <c r="AC302" i="22"/>
  <c r="AC303" i="22"/>
  <c r="AC304" i="22"/>
  <c r="AC305" i="22"/>
  <c r="AC306" i="22"/>
  <c r="AC307" i="22"/>
  <c r="AC308" i="22"/>
  <c r="AC309" i="22"/>
  <c r="AC310" i="22"/>
  <c r="AC311" i="22"/>
  <c r="AC312" i="22"/>
  <c r="AC313" i="22"/>
  <c r="AC314" i="22"/>
  <c r="AC315" i="22"/>
  <c r="AC316" i="22"/>
  <c r="AC317" i="22"/>
  <c r="AC318" i="22"/>
  <c r="AC319" i="22"/>
  <c r="AC320" i="22"/>
  <c r="AC321" i="22"/>
  <c r="AC322" i="22"/>
  <c r="AC323" i="22"/>
  <c r="AC324" i="22"/>
  <c r="AC325" i="22"/>
  <c r="AC326" i="22"/>
  <c r="AC327" i="22"/>
  <c r="AC328" i="22"/>
  <c r="AC329" i="22"/>
  <c r="AC330" i="22"/>
  <c r="AC331" i="22"/>
  <c r="AC332" i="22"/>
  <c r="AC333" i="22"/>
  <c r="AC334" i="22"/>
  <c r="AC335" i="22"/>
  <c r="AC336" i="22"/>
  <c r="AC337" i="22"/>
  <c r="AC338" i="22"/>
  <c r="AC339" i="22"/>
  <c r="AC340" i="22"/>
  <c r="AC341" i="22"/>
  <c r="AC342" i="22"/>
  <c r="AC343" i="22"/>
  <c r="AC344" i="22"/>
  <c r="AC345" i="22"/>
  <c r="AC346" i="22"/>
  <c r="AC347" i="22"/>
  <c r="AC348" i="22"/>
  <c r="AC349" i="22"/>
  <c r="AC350" i="22"/>
  <c r="AC351" i="22"/>
  <c r="AC352" i="22"/>
  <c r="AC353" i="22"/>
  <c r="AC354" i="22"/>
  <c r="AC355" i="22"/>
  <c r="AC356" i="22"/>
  <c r="AC357" i="22"/>
  <c r="AC358" i="22"/>
  <c r="AC359" i="22"/>
  <c r="AC360" i="22"/>
  <c r="AC361" i="22"/>
  <c r="AC362" i="22"/>
  <c r="AC363" i="22"/>
  <c r="AC364" i="22"/>
  <c r="AC365" i="22"/>
  <c r="AC366" i="22"/>
  <c r="AC367" i="22"/>
  <c r="AC368" i="22"/>
  <c r="AC369" i="22"/>
  <c r="AC370" i="22"/>
  <c r="AC371" i="22"/>
  <c r="AC372" i="22"/>
  <c r="AC373" i="22"/>
  <c r="AC374" i="22"/>
  <c r="AC375" i="22"/>
  <c r="AC376" i="22"/>
  <c r="AC377" i="22"/>
  <c r="AC378" i="22"/>
  <c r="AC379" i="22"/>
  <c r="AC380" i="22"/>
  <c r="AC381" i="22"/>
  <c r="AC382" i="22"/>
  <c r="AC383" i="22"/>
  <c r="AC384" i="22"/>
  <c r="AC385" i="22"/>
  <c r="AC386" i="22"/>
  <c r="AC387" i="22"/>
  <c r="AC388" i="22"/>
  <c r="AC389" i="22"/>
  <c r="AC390" i="22"/>
  <c r="AC391" i="22"/>
  <c r="AC392" i="22"/>
  <c r="AC393" i="22"/>
  <c r="AC394" i="22"/>
  <c r="AC395" i="22"/>
  <c r="AC396" i="22"/>
  <c r="AC397" i="22"/>
  <c r="AC398" i="22"/>
  <c r="AC399" i="22"/>
  <c r="AC400" i="22"/>
  <c r="AC401" i="22"/>
  <c r="AC402" i="22"/>
  <c r="AC403" i="22"/>
  <c r="AC404" i="22"/>
  <c r="AC405" i="22"/>
  <c r="AC406" i="22"/>
  <c r="AC407" i="22"/>
  <c r="AC408" i="22"/>
  <c r="AC409" i="22"/>
  <c r="AC410" i="22"/>
  <c r="AC411" i="22"/>
  <c r="AC412" i="22"/>
  <c r="AC413" i="22"/>
  <c r="AC414" i="22"/>
  <c r="AC415" i="22"/>
  <c r="AC416" i="22"/>
  <c r="AC417" i="22"/>
  <c r="AC418" i="22"/>
  <c r="AC419" i="22"/>
  <c r="AC420" i="22"/>
  <c r="AC421" i="22"/>
  <c r="AC422" i="22"/>
  <c r="AC423" i="22"/>
  <c r="AC424" i="22"/>
  <c r="AC425" i="22"/>
  <c r="AC426" i="22"/>
  <c r="AC427" i="22"/>
  <c r="AC428" i="22"/>
  <c r="AC429" i="22"/>
  <c r="AC430" i="22"/>
  <c r="AC431" i="22"/>
  <c r="AC432" i="22"/>
  <c r="AC433" i="22"/>
  <c r="AC434" i="22"/>
  <c r="AC435" i="22"/>
  <c r="AC436" i="22"/>
  <c r="AC437" i="22"/>
  <c r="AC438" i="22"/>
  <c r="AC439" i="22"/>
  <c r="AC440" i="22"/>
  <c r="AC441" i="22"/>
  <c r="AC442" i="22"/>
  <c r="AC443" i="22"/>
  <c r="AC444" i="22"/>
  <c r="AC445" i="22"/>
  <c r="AC446" i="22"/>
  <c r="AC447" i="22"/>
  <c r="AC448" i="22"/>
  <c r="AC449" i="22"/>
  <c r="AC450" i="22"/>
  <c r="AC451" i="22"/>
  <c r="AC452" i="22"/>
  <c r="AC453" i="22"/>
  <c r="AC454" i="22"/>
  <c r="AC455" i="22"/>
  <c r="AC456" i="22"/>
  <c r="AC457" i="22"/>
  <c r="AC458" i="22"/>
  <c r="AC459" i="22"/>
  <c r="AC460" i="22"/>
  <c r="AC461" i="22"/>
  <c r="AC462" i="22"/>
  <c r="AC463" i="22"/>
  <c r="AC464" i="22"/>
  <c r="AC465" i="22"/>
  <c r="AC466" i="22"/>
  <c r="AC467" i="22"/>
  <c r="AC468" i="22"/>
  <c r="AC469" i="22"/>
  <c r="AC470" i="22"/>
  <c r="AC471" i="22"/>
  <c r="AC472" i="22"/>
  <c r="AC473" i="22"/>
  <c r="AC474" i="22"/>
  <c r="AC475" i="22"/>
  <c r="AC476" i="22"/>
  <c r="AC477" i="22"/>
  <c r="AC478" i="22"/>
  <c r="AC479" i="22"/>
  <c r="AC480" i="22"/>
  <c r="AC481" i="22"/>
  <c r="AC482" i="22"/>
  <c r="AC483" i="22"/>
  <c r="AC484" i="22"/>
  <c r="AC485" i="22"/>
  <c r="AC486" i="22"/>
  <c r="AC487" i="22"/>
  <c r="AC488" i="22"/>
  <c r="AC489" i="22"/>
  <c r="AC490" i="22"/>
  <c r="AC491" i="22"/>
  <c r="AC492" i="22"/>
  <c r="AC493" i="22"/>
  <c r="AC494" i="22"/>
  <c r="AC495" i="22"/>
  <c r="AC496" i="22"/>
  <c r="AC497" i="22"/>
  <c r="AC498" i="22"/>
  <c r="AC499" i="22"/>
  <c r="AC500" i="22"/>
  <c r="AC501" i="22"/>
  <c r="AC502" i="22"/>
  <c r="AC503" i="22"/>
  <c r="AC504" i="22"/>
  <c r="AC505" i="22"/>
  <c r="AC506" i="22"/>
  <c r="AC507" i="22"/>
  <c r="AC508" i="22"/>
  <c r="AC509" i="22"/>
  <c r="AC510" i="22"/>
  <c r="AC511" i="22"/>
  <c r="AC512" i="22"/>
  <c r="AC513" i="22"/>
  <c r="AC514" i="22"/>
  <c r="AC515" i="22"/>
  <c r="AC516" i="22"/>
  <c r="AC517" i="22"/>
  <c r="AC518" i="22"/>
  <c r="AC519" i="22"/>
  <c r="AC520" i="22"/>
  <c r="AC521" i="22"/>
  <c r="AC522" i="22"/>
  <c r="AC523" i="22"/>
  <c r="AC524" i="22"/>
  <c r="AC525" i="22"/>
  <c r="AC526" i="22"/>
  <c r="AC527" i="22"/>
  <c r="AC528" i="22"/>
  <c r="AC529" i="22"/>
  <c r="AC530" i="22"/>
  <c r="AC531" i="22"/>
  <c r="AC532" i="22"/>
  <c r="AC533" i="22"/>
  <c r="AC534" i="22"/>
  <c r="AC535" i="22"/>
  <c r="AC536" i="22"/>
  <c r="AC537" i="22"/>
  <c r="AC538" i="22"/>
  <c r="AC539" i="22"/>
  <c r="AC540" i="22"/>
  <c r="AC541" i="22"/>
  <c r="AC542" i="22"/>
  <c r="AC543" i="22"/>
  <c r="AC544" i="22"/>
  <c r="AC545" i="22"/>
  <c r="AC546" i="22"/>
  <c r="AC547" i="22"/>
  <c r="AC548" i="22"/>
  <c r="AC549" i="22"/>
  <c r="AC550" i="22"/>
  <c r="AC551" i="22"/>
  <c r="AC552" i="22"/>
  <c r="AC553" i="22"/>
  <c r="AC554" i="22"/>
  <c r="AC555" i="22"/>
  <c r="AC556" i="22"/>
  <c r="AC557" i="22"/>
  <c r="AC558" i="22"/>
  <c r="AC559" i="22"/>
  <c r="AC560" i="22"/>
  <c r="AC561" i="22"/>
  <c r="AC562" i="22"/>
  <c r="AC563" i="22"/>
  <c r="AC564" i="22"/>
  <c r="AC565" i="22"/>
  <c r="AC566" i="22"/>
  <c r="AC567" i="22"/>
  <c r="AC568" i="22"/>
  <c r="AC569" i="22"/>
  <c r="AC570" i="22"/>
  <c r="AC571" i="22"/>
  <c r="AC572" i="22"/>
  <c r="AC573" i="22"/>
  <c r="AC574" i="22"/>
  <c r="AC575" i="22"/>
  <c r="AC576" i="22"/>
  <c r="AC577" i="22"/>
  <c r="AC578" i="22"/>
  <c r="AC579" i="22"/>
  <c r="AC580" i="22"/>
  <c r="AC581" i="22"/>
  <c r="AC582" i="22"/>
  <c r="AC583" i="22"/>
  <c r="AC584" i="22"/>
  <c r="AC585" i="22"/>
  <c r="AC586" i="22"/>
  <c r="AC587" i="22"/>
  <c r="AC588" i="22"/>
  <c r="AC589" i="22"/>
  <c r="AC590" i="22"/>
  <c r="AC591" i="22"/>
  <c r="AC592" i="22"/>
  <c r="AC593" i="22"/>
  <c r="AC594" i="22"/>
  <c r="AC595" i="22"/>
  <c r="AC596" i="22"/>
  <c r="AC597" i="22"/>
  <c r="AC598" i="22"/>
  <c r="AC599" i="22"/>
  <c r="AC600" i="22"/>
  <c r="AC601" i="22"/>
  <c r="AC602" i="22"/>
  <c r="AC603" i="22"/>
  <c r="AC604" i="22"/>
  <c r="AC605" i="22"/>
  <c r="AC606" i="22"/>
  <c r="AC607" i="22"/>
  <c r="AC608" i="22"/>
  <c r="AC609" i="22"/>
  <c r="AC610" i="22"/>
  <c r="AC611" i="22"/>
  <c r="AC612" i="22"/>
  <c r="AC613" i="22"/>
  <c r="AC614" i="22"/>
  <c r="AC615" i="22"/>
  <c r="AC616" i="22"/>
  <c r="AC617" i="22"/>
  <c r="AC618" i="22"/>
  <c r="AC619" i="22"/>
  <c r="AC620" i="22"/>
  <c r="AC621" i="22"/>
  <c r="AC622" i="22"/>
  <c r="AC623" i="22"/>
  <c r="AC624" i="22"/>
  <c r="AC625" i="22"/>
  <c r="AC626" i="22"/>
  <c r="AC627" i="22"/>
  <c r="AC628" i="22"/>
  <c r="AC629" i="22"/>
  <c r="AC630" i="22"/>
  <c r="AC631" i="22"/>
  <c r="AC632" i="22"/>
  <c r="AC633" i="22"/>
  <c r="AC634" i="22"/>
  <c r="AC635" i="22"/>
  <c r="AC636" i="22"/>
  <c r="AC637" i="22"/>
  <c r="AC638" i="22"/>
  <c r="AC639" i="22"/>
  <c r="AC640" i="22"/>
  <c r="AC641" i="22"/>
  <c r="AC642" i="22"/>
  <c r="AC643" i="22"/>
  <c r="AC644" i="22"/>
  <c r="AC645" i="22"/>
  <c r="AC646" i="22"/>
  <c r="AC647" i="22"/>
  <c r="AC648" i="22"/>
  <c r="AC649" i="22"/>
  <c r="AC650" i="22"/>
  <c r="AC651" i="22"/>
  <c r="AC652" i="22"/>
  <c r="AC653" i="22"/>
  <c r="AC654" i="22"/>
  <c r="AC655" i="22"/>
  <c r="AC656" i="22"/>
  <c r="AC657" i="22"/>
  <c r="AC658" i="22"/>
  <c r="AC659" i="22"/>
  <c r="AC660" i="22"/>
  <c r="AC661" i="22"/>
  <c r="AC662" i="22"/>
  <c r="AC663" i="22"/>
  <c r="AC664" i="22"/>
  <c r="AC665" i="22"/>
  <c r="AC666" i="22"/>
  <c r="AC667" i="22"/>
  <c r="AC668" i="22"/>
  <c r="AC669" i="22"/>
  <c r="AC670" i="22"/>
  <c r="AC671" i="22"/>
  <c r="AC672" i="22"/>
  <c r="AC673" i="22"/>
  <c r="AC674" i="22"/>
  <c r="AC675" i="22"/>
  <c r="AC676" i="22"/>
  <c r="AC677" i="22"/>
  <c r="AC678" i="22"/>
  <c r="AC679" i="22"/>
  <c r="AC680" i="22"/>
  <c r="AC681" i="22"/>
  <c r="AC682" i="22"/>
  <c r="AC683" i="22"/>
  <c r="AC684" i="22"/>
  <c r="AC685" i="22"/>
  <c r="AC686" i="22"/>
  <c r="AC687" i="22"/>
  <c r="AC688" i="22"/>
  <c r="AC689" i="22"/>
  <c r="AC690" i="22"/>
  <c r="AC691" i="22"/>
  <c r="AC692" i="22"/>
  <c r="AC693" i="22"/>
  <c r="AC694" i="22"/>
  <c r="AC695" i="22"/>
  <c r="AC696" i="22"/>
  <c r="AC697" i="22"/>
  <c r="AC698" i="22"/>
  <c r="AC699" i="22"/>
  <c r="AC700" i="22"/>
  <c r="AC701" i="22"/>
  <c r="AC702" i="22"/>
  <c r="AC703" i="22"/>
  <c r="AC704" i="22"/>
  <c r="AC705" i="22"/>
  <c r="AC706" i="22"/>
  <c r="AC707" i="22"/>
  <c r="AC708" i="22"/>
  <c r="AC709" i="22"/>
  <c r="AC710" i="22"/>
  <c r="AC711" i="22"/>
  <c r="AC712" i="22"/>
  <c r="AC713" i="22"/>
  <c r="AC714" i="22"/>
  <c r="AC715" i="22"/>
  <c r="AC716" i="22"/>
  <c r="AC717" i="22"/>
  <c r="AC718" i="22"/>
  <c r="AC719" i="22"/>
  <c r="AC720" i="22"/>
  <c r="AC721" i="22"/>
  <c r="AC722" i="22"/>
  <c r="AC723" i="22"/>
  <c r="AC724" i="22"/>
  <c r="AC725" i="22"/>
  <c r="AC726" i="22"/>
  <c r="AC727" i="22"/>
  <c r="AC728" i="22"/>
  <c r="AC729" i="22"/>
  <c r="AC730" i="22"/>
  <c r="AC731" i="22"/>
  <c r="AC732" i="22"/>
  <c r="AC733" i="22"/>
  <c r="AC734" i="22"/>
  <c r="AC735" i="22"/>
  <c r="AC736" i="22"/>
  <c r="AC737" i="22"/>
  <c r="AC738" i="22"/>
  <c r="AC739" i="22"/>
  <c r="AC740" i="22"/>
  <c r="AC741" i="22"/>
  <c r="AC742" i="22"/>
  <c r="AC743" i="22"/>
  <c r="AC744" i="22"/>
  <c r="AC745" i="22"/>
  <c r="AC746" i="22"/>
  <c r="AC747" i="22"/>
  <c r="AC748" i="22"/>
  <c r="AC749" i="22"/>
  <c r="AC750" i="22"/>
  <c r="AC751" i="22"/>
  <c r="AC752" i="22"/>
  <c r="AC753" i="22"/>
  <c r="AC754" i="22"/>
  <c r="AC755" i="22"/>
  <c r="AC756" i="22"/>
  <c r="AC757" i="22"/>
  <c r="AC758" i="22"/>
  <c r="AC759" i="22"/>
  <c r="AC760" i="22"/>
  <c r="AC761" i="22"/>
  <c r="AC762" i="22"/>
  <c r="AC763" i="22"/>
  <c r="AC764" i="22"/>
  <c r="AC765" i="22"/>
  <c r="AC766" i="22"/>
  <c r="AC767" i="22"/>
  <c r="AC768" i="22"/>
  <c r="AC769" i="22"/>
  <c r="AC770" i="22"/>
  <c r="AC771" i="22"/>
  <c r="AC772" i="22"/>
  <c r="AC773" i="22"/>
  <c r="AC774" i="22"/>
  <c r="AC775" i="22"/>
  <c r="AC776" i="22"/>
  <c r="AC777" i="22"/>
  <c r="AC778" i="22"/>
  <c r="AC779" i="22"/>
  <c r="AC780" i="22"/>
  <c r="AC781" i="22"/>
  <c r="AC782" i="22"/>
  <c r="AC783" i="22"/>
  <c r="AC784" i="22"/>
  <c r="AC785" i="22"/>
  <c r="AC786" i="22"/>
  <c r="AC787" i="22"/>
  <c r="AC788" i="22"/>
  <c r="AC789" i="22"/>
  <c r="AC790" i="22"/>
  <c r="AC791" i="22"/>
  <c r="AC792" i="22"/>
  <c r="AC793" i="22"/>
  <c r="AC794" i="22"/>
  <c r="AC795" i="22"/>
  <c r="AC796" i="22"/>
  <c r="AC797" i="22"/>
  <c r="AC798" i="22"/>
  <c r="AC799" i="22"/>
  <c r="AC800" i="22"/>
  <c r="AC801" i="22"/>
  <c r="AC802" i="22"/>
  <c r="AC803" i="22"/>
  <c r="AC804" i="22"/>
  <c r="AC805" i="22"/>
  <c r="AC806" i="22"/>
  <c r="AC807" i="22"/>
  <c r="AC808" i="22"/>
  <c r="AC809" i="22"/>
  <c r="AC810" i="22"/>
  <c r="AC811" i="22"/>
  <c r="AC812" i="22"/>
  <c r="AC813" i="22"/>
  <c r="AC814" i="22"/>
  <c r="AC815" i="22"/>
  <c r="AC816" i="22"/>
  <c r="AC817" i="22"/>
  <c r="AC818" i="22"/>
  <c r="AC819" i="22"/>
  <c r="AC820" i="22"/>
  <c r="AC821" i="22"/>
  <c r="AC822" i="22"/>
  <c r="AC823" i="22"/>
  <c r="AC824" i="22"/>
  <c r="AC825" i="22"/>
  <c r="AC826" i="22"/>
  <c r="AC827" i="22"/>
  <c r="AC828" i="22"/>
  <c r="AC829" i="22"/>
  <c r="AC830" i="22"/>
  <c r="AC831" i="22"/>
  <c r="AC832" i="22"/>
  <c r="AC833" i="22"/>
  <c r="AC834" i="22"/>
  <c r="AC835" i="22"/>
  <c r="AC836" i="22"/>
  <c r="AC837" i="22"/>
  <c r="AC838" i="22"/>
  <c r="AC839" i="22"/>
  <c r="AC840" i="22"/>
  <c r="AC841" i="22"/>
  <c r="AC842" i="22"/>
  <c r="AC843" i="22"/>
  <c r="AC844" i="22"/>
  <c r="AC845" i="22"/>
  <c r="AC846" i="22"/>
  <c r="AC847" i="22"/>
  <c r="AC848" i="22"/>
  <c r="AC849" i="22"/>
  <c r="AC850" i="22"/>
  <c r="AC851" i="22"/>
  <c r="AC852" i="22"/>
  <c r="AC853" i="22"/>
  <c r="AC854" i="22"/>
  <c r="AC855" i="22"/>
  <c r="AC856" i="22"/>
  <c r="AC857" i="22"/>
  <c r="AC858" i="22"/>
  <c r="AC859" i="22"/>
  <c r="AC860" i="22"/>
  <c r="AC861" i="22"/>
  <c r="AC862" i="22"/>
  <c r="AC863" i="22"/>
  <c r="AC864" i="22"/>
  <c r="AC865" i="22"/>
  <c r="AC866" i="22"/>
  <c r="AC867" i="22"/>
  <c r="AC868" i="22"/>
  <c r="AC869" i="22"/>
  <c r="AC870" i="22"/>
  <c r="AC871" i="22"/>
  <c r="AC872" i="22"/>
  <c r="AC873" i="22"/>
  <c r="AC874" i="22"/>
  <c r="AC875" i="22"/>
  <c r="AC876" i="22"/>
  <c r="AC877" i="22"/>
  <c r="AC878" i="22"/>
  <c r="AC879" i="22"/>
  <c r="AC880" i="22"/>
  <c r="AC881" i="22"/>
  <c r="AC882" i="22"/>
  <c r="AC883" i="22"/>
  <c r="AC884" i="22"/>
  <c r="AC885" i="22"/>
  <c r="AC886" i="22"/>
  <c r="AC887" i="22"/>
  <c r="AC888" i="22"/>
  <c r="AC889" i="22"/>
  <c r="AC890" i="22"/>
  <c r="AC891" i="22"/>
  <c r="AC892" i="22"/>
  <c r="AC893" i="22"/>
  <c r="AC894" i="22"/>
  <c r="AC895" i="22"/>
  <c r="AC896" i="22"/>
  <c r="AC897" i="22"/>
  <c r="AC898" i="22"/>
  <c r="AC899" i="22"/>
  <c r="AC900" i="22"/>
  <c r="AC901" i="22"/>
  <c r="AC902" i="22"/>
  <c r="AC903" i="22"/>
  <c r="AC904" i="22"/>
  <c r="AC905" i="22"/>
  <c r="AC906" i="22"/>
  <c r="AC907" i="22"/>
  <c r="AC908" i="22"/>
  <c r="AC909" i="22"/>
  <c r="AC910" i="22"/>
  <c r="AC911" i="22"/>
  <c r="AC912" i="22"/>
  <c r="AC913" i="22"/>
  <c r="AC914" i="22"/>
  <c r="AC915" i="22"/>
  <c r="AC916" i="22"/>
  <c r="AC917" i="22"/>
  <c r="AC918" i="22"/>
  <c r="AC919" i="22"/>
  <c r="AC920" i="22"/>
  <c r="AC921" i="22"/>
  <c r="AC922" i="22"/>
  <c r="AC923" i="22"/>
  <c r="BD5" i="22" s="1"/>
  <c r="AC924" i="22"/>
  <c r="AC925" i="22"/>
  <c r="AC926" i="22"/>
  <c r="AC927" i="22"/>
  <c r="AC928" i="22"/>
  <c r="AC929" i="22"/>
  <c r="AC930" i="22"/>
  <c r="AC931" i="22"/>
  <c r="AC932" i="22"/>
  <c r="AC933" i="22"/>
  <c r="AC934" i="22"/>
  <c r="AC935" i="22"/>
  <c r="AC936" i="22"/>
  <c r="AC937" i="22"/>
  <c r="AC938" i="22"/>
  <c r="AC939" i="22"/>
  <c r="AC940" i="22"/>
  <c r="AC941" i="22"/>
  <c r="AC942" i="22"/>
  <c r="AC943" i="22"/>
  <c r="AC944" i="22"/>
  <c r="AC945" i="22"/>
  <c r="AC946" i="22"/>
  <c r="AC947" i="22"/>
  <c r="AC948" i="22"/>
  <c r="AC949" i="22"/>
  <c r="AC950" i="22"/>
  <c r="AC951" i="22"/>
  <c r="AC952" i="22"/>
  <c r="AC953" i="22"/>
  <c r="AC954" i="22"/>
  <c r="AC955" i="22"/>
  <c r="AC956" i="22"/>
  <c r="AC957" i="22"/>
  <c r="AC958" i="22"/>
  <c r="AC959" i="22"/>
  <c r="AC960" i="22"/>
  <c r="AC961" i="22"/>
  <c r="AC962" i="22"/>
  <c r="AC963" i="22"/>
  <c r="AC964" i="22"/>
  <c r="AC965" i="22"/>
  <c r="AC966" i="22"/>
  <c r="AC967" i="22"/>
  <c r="AC968" i="22"/>
  <c r="AC969" i="22"/>
  <c r="AC970" i="22"/>
  <c r="AC971" i="22"/>
  <c r="AC972" i="22"/>
  <c r="AC973" i="22"/>
  <c r="AC974" i="22"/>
  <c r="AC975" i="22"/>
  <c r="AC976" i="22"/>
  <c r="AC977" i="22"/>
  <c r="AC978" i="22"/>
  <c r="AC979" i="22"/>
  <c r="AC980" i="22"/>
  <c r="AC981" i="22"/>
  <c r="AC982" i="22"/>
  <c r="AC983" i="22"/>
  <c r="AC984" i="22"/>
  <c r="AC985" i="22"/>
  <c r="AC986" i="22"/>
  <c r="AC987" i="22"/>
  <c r="AC988" i="22"/>
  <c r="AC989" i="22"/>
  <c r="AC990" i="22"/>
  <c r="AC991" i="22"/>
  <c r="AC992" i="22"/>
  <c r="AC993" i="22"/>
  <c r="AC994" i="22"/>
  <c r="AC995" i="22"/>
  <c r="AC996" i="22"/>
  <c r="AC997" i="22"/>
  <c r="AC998" i="22"/>
  <c r="AC999" i="22"/>
  <c r="AC1000" i="22"/>
  <c r="AC1001" i="22"/>
  <c r="AC1002" i="22"/>
  <c r="AC1003" i="22"/>
  <c r="AC1004" i="22"/>
  <c r="AC1005" i="22"/>
  <c r="AC1006" i="22"/>
  <c r="AC1007" i="22"/>
  <c r="AC1008" i="22"/>
  <c r="AC1009" i="22"/>
  <c r="AC1010" i="22"/>
  <c r="AC1011" i="22"/>
  <c r="AC1012" i="22"/>
  <c r="AC1013" i="22"/>
  <c r="AC1014" i="22"/>
  <c r="AC1015" i="22"/>
  <c r="AC1016" i="22"/>
  <c r="AC1017" i="22"/>
  <c r="AC1018" i="22"/>
  <c r="AC1019" i="22"/>
  <c r="AC1020" i="22"/>
  <c r="AC1021" i="22"/>
  <c r="AC1022" i="22"/>
  <c r="AC1023" i="22"/>
  <c r="AC1024" i="22"/>
  <c r="AC1025" i="22"/>
  <c r="AC1026" i="22"/>
  <c r="AC1027" i="22"/>
  <c r="AC1028" i="22"/>
  <c r="AC1029" i="22"/>
  <c r="AC1030" i="22"/>
  <c r="AC1031" i="22"/>
  <c r="AC1032" i="22"/>
  <c r="AC1033" i="22"/>
  <c r="AC1034" i="22"/>
  <c r="AC1035" i="22"/>
  <c r="AC1036" i="22"/>
  <c r="AC1037" i="22"/>
  <c r="AC1038" i="22"/>
  <c r="AC1039" i="22"/>
  <c r="AC1040" i="22"/>
  <c r="AC1041" i="22"/>
  <c r="AC1042" i="22"/>
  <c r="AC1043" i="22"/>
  <c r="AC1044" i="22"/>
  <c r="AC1045" i="22"/>
  <c r="AC1046" i="22"/>
  <c r="AC1047" i="22"/>
  <c r="AC1048" i="22"/>
  <c r="AC1049" i="22"/>
  <c r="AC1050" i="22"/>
  <c r="AC1051" i="22"/>
  <c r="AC1052" i="22"/>
  <c r="AC1053" i="22"/>
  <c r="AC1054" i="22"/>
  <c r="AC1055" i="22"/>
  <c r="AC1056" i="22"/>
  <c r="AC1057" i="22"/>
  <c r="AC1058" i="22"/>
  <c r="AC1059" i="22"/>
  <c r="AC1060" i="22"/>
  <c r="AC1061" i="22"/>
  <c r="AC1062" i="22"/>
  <c r="AC1063" i="22"/>
  <c r="AC1064" i="22"/>
  <c r="AC1065" i="22"/>
  <c r="AC1066" i="22"/>
  <c r="AC1067" i="22"/>
  <c r="AC1068" i="22"/>
  <c r="AC1069" i="22"/>
  <c r="AC1070" i="22"/>
  <c r="AC1071" i="22"/>
  <c r="AC1072" i="22"/>
  <c r="AC1073" i="22"/>
  <c r="AC1074" i="22"/>
  <c r="AC1075" i="22"/>
  <c r="AC1076" i="22"/>
  <c r="AC1077" i="22"/>
  <c r="AC1078" i="22"/>
  <c r="AC1079" i="22"/>
  <c r="AC1080" i="22"/>
  <c r="AC1081" i="22"/>
  <c r="AC1082" i="22"/>
  <c r="AC1083" i="22"/>
  <c r="AC1084" i="22"/>
  <c r="AC1085" i="22"/>
  <c r="AC1086" i="22"/>
  <c r="AC1087" i="22"/>
  <c r="AC1088" i="22"/>
  <c r="AC1089" i="22"/>
  <c r="AC1090" i="22"/>
  <c r="AC1091" i="22"/>
  <c r="AC1092" i="22"/>
  <c r="AC1093" i="22"/>
  <c r="AC1094" i="22"/>
  <c r="AC1095" i="22"/>
  <c r="AC1096" i="22"/>
  <c r="AC1097" i="22"/>
  <c r="AC1098" i="22"/>
  <c r="AC1099" i="22"/>
  <c r="AC1100" i="22"/>
  <c r="AC1101" i="22"/>
  <c r="AC1102" i="22"/>
  <c r="AC1103" i="22"/>
  <c r="AC1104" i="22"/>
  <c r="AC1105" i="22"/>
  <c r="AC1106" i="22"/>
  <c r="AC1107" i="22"/>
  <c r="AC1108" i="22"/>
  <c r="AC1109" i="22"/>
  <c r="AC1110" i="22"/>
  <c r="AC1111" i="22"/>
  <c r="AC1112" i="22"/>
  <c r="AC1113" i="22"/>
  <c r="AC1114" i="22"/>
  <c r="AC1115" i="22"/>
  <c r="AC1116" i="22"/>
  <c r="AC1117" i="22"/>
  <c r="AC1118" i="22"/>
  <c r="AC1119" i="22"/>
  <c r="AC1120" i="22"/>
  <c r="AC1121" i="22"/>
  <c r="AC1122" i="22"/>
  <c r="AC1123" i="22"/>
  <c r="AC1124" i="22"/>
  <c r="AC1125" i="22"/>
  <c r="AC1126" i="22"/>
  <c r="AC1127" i="22"/>
  <c r="AC1128" i="22"/>
  <c r="AC1129" i="22"/>
  <c r="AC1130" i="22"/>
  <c r="AC1131" i="22"/>
  <c r="AC1132" i="22"/>
  <c r="AC1133" i="22"/>
  <c r="AC1134" i="22"/>
  <c r="AC1135" i="22"/>
  <c r="AC1136" i="22"/>
  <c r="AC1137" i="22"/>
  <c r="AC1138" i="22"/>
  <c r="AC1139" i="22"/>
  <c r="AC1140" i="22"/>
  <c r="AC1141" i="22"/>
  <c r="AC1142" i="22"/>
  <c r="AC1143" i="22"/>
  <c r="AC1144" i="22"/>
  <c r="AC1145" i="22"/>
  <c r="AC1146" i="22"/>
  <c r="AC1147" i="22"/>
  <c r="AC1148" i="22"/>
  <c r="AC1149" i="22"/>
  <c r="AC1150" i="22"/>
  <c r="AC1151" i="22"/>
  <c r="AC1152" i="22"/>
  <c r="AC1153" i="22"/>
  <c r="AC1154" i="22"/>
  <c r="AC1155" i="22"/>
  <c r="AC1156" i="22"/>
  <c r="AC1157" i="22"/>
  <c r="AC1158" i="22"/>
  <c r="AC1159" i="22"/>
  <c r="AC1160" i="22"/>
  <c r="AC1161" i="22"/>
  <c r="AC1162" i="22"/>
  <c r="AC1163" i="22"/>
  <c r="AC1164" i="22"/>
  <c r="AC1165" i="22"/>
  <c r="AC1166" i="22"/>
  <c r="AC1167" i="22"/>
  <c r="AC1168" i="22"/>
  <c r="AC1169" i="22"/>
  <c r="AC1170" i="22"/>
  <c r="AC1171" i="22"/>
  <c r="AC1172" i="22"/>
  <c r="AC1173" i="22"/>
  <c r="AC1174" i="22"/>
  <c r="AC1175" i="22"/>
  <c r="AC1176" i="22"/>
  <c r="AC1177" i="22"/>
  <c r="AC1178" i="22"/>
  <c r="AC1179" i="22"/>
  <c r="AC1180" i="22"/>
  <c r="AC1181" i="22"/>
  <c r="AC1182" i="22"/>
  <c r="AC1183" i="22"/>
  <c r="AC1184" i="22"/>
  <c r="AC1185" i="22"/>
  <c r="AC1186" i="22"/>
  <c r="AC1187" i="22"/>
  <c r="AC1188" i="22"/>
  <c r="AC1189" i="22"/>
  <c r="AC1190" i="22"/>
  <c r="AC1191" i="22"/>
  <c r="AC1192" i="22"/>
  <c r="AC1193" i="22"/>
  <c r="AC1194" i="22"/>
  <c r="AC1195" i="22"/>
  <c r="AC1196" i="22"/>
  <c r="AC1197" i="22"/>
  <c r="AC1198" i="22"/>
  <c r="AC1199" i="22"/>
  <c r="AC1200" i="22"/>
  <c r="AC1201" i="22"/>
  <c r="AC1202" i="22"/>
  <c r="AC1203" i="22"/>
  <c r="AC1204" i="22"/>
  <c r="AC1205" i="22"/>
  <c r="AC1206" i="22"/>
  <c r="AC1207" i="22"/>
  <c r="AC1208" i="22"/>
  <c r="AC1209" i="22"/>
  <c r="AC1210" i="22"/>
  <c r="AC1211" i="22"/>
  <c r="AC1212" i="22"/>
  <c r="AC1213" i="22"/>
  <c r="AC1214" i="22"/>
  <c r="AC1215" i="22"/>
  <c r="AC1216" i="22"/>
  <c r="AC1217" i="22"/>
  <c r="AC1218" i="22"/>
  <c r="AC1219" i="22"/>
  <c r="AC1220" i="22"/>
  <c r="AC1221" i="22"/>
  <c r="AC1222" i="22"/>
  <c r="AC1223" i="22"/>
  <c r="AC1224" i="22"/>
  <c r="AC1225" i="22"/>
  <c r="AC1226" i="22"/>
  <c r="AC1227" i="22"/>
  <c r="AC1228" i="22"/>
  <c r="AC1229" i="22"/>
  <c r="AC1230" i="22"/>
  <c r="AC1231" i="22"/>
  <c r="AC1232" i="22"/>
  <c r="AC1233" i="22"/>
  <c r="AC1234" i="22"/>
  <c r="AC1235" i="22"/>
  <c r="AC1236" i="22"/>
  <c r="AC1237" i="22"/>
  <c r="AC1238" i="22"/>
  <c r="AC1239" i="22"/>
  <c r="AC1240" i="22"/>
  <c r="AC1241" i="22"/>
  <c r="AC1242" i="22"/>
  <c r="AC1243" i="22"/>
  <c r="AC1244" i="22"/>
  <c r="AC1245" i="22"/>
  <c r="AC1246" i="22"/>
  <c r="AC1247" i="22"/>
  <c r="AC1248" i="22"/>
  <c r="AC1249" i="22"/>
  <c r="AC1250" i="22"/>
  <c r="AC1251" i="22"/>
  <c r="AC1252" i="22"/>
  <c r="AC1253" i="22"/>
  <c r="AC1254" i="22"/>
  <c r="AC1255" i="22"/>
  <c r="AC1256" i="22"/>
  <c r="AC1257" i="22"/>
  <c r="AC1258" i="22"/>
  <c r="AC1259" i="22"/>
  <c r="AC1260" i="22"/>
  <c r="AC1261" i="22"/>
  <c r="AC1262" i="22"/>
  <c r="AC1263" i="22"/>
  <c r="AC1264" i="22"/>
  <c r="AC1265" i="22"/>
  <c r="AC1266" i="22"/>
  <c r="AC1267" i="22"/>
  <c r="AC1268" i="22"/>
  <c r="AC1269" i="22"/>
  <c r="AC1270" i="22"/>
  <c r="AC1271" i="22"/>
  <c r="AC1272" i="22"/>
  <c r="AC1273" i="22"/>
  <c r="AC1274" i="22"/>
  <c r="AC1275" i="22"/>
  <c r="AC1276" i="22"/>
  <c r="AC1277" i="22"/>
  <c r="AC1278" i="22"/>
  <c r="AC1279" i="22"/>
  <c r="AC1280" i="22"/>
  <c r="AC1281" i="22"/>
  <c r="AC1282" i="22"/>
  <c r="AC1283" i="22"/>
  <c r="AC1284" i="22"/>
  <c r="AC1285" i="22"/>
  <c r="AC1286" i="22"/>
  <c r="AC1287" i="22"/>
  <c r="AC1288" i="22"/>
  <c r="AC1289" i="22"/>
  <c r="AC1290" i="22"/>
  <c r="AC1291" i="22"/>
  <c r="AC1292" i="22"/>
  <c r="AC1293" i="22"/>
  <c r="AC1294" i="22"/>
  <c r="AC1295" i="22"/>
  <c r="AC1296" i="22"/>
  <c r="AC1297" i="22"/>
  <c r="AC1298" i="22"/>
  <c r="AC1299" i="22"/>
  <c r="AC1300" i="22"/>
  <c r="AC1301" i="22"/>
  <c r="AC1302" i="22"/>
  <c r="AC1303" i="22"/>
  <c r="AC1304" i="22"/>
  <c r="AC1305" i="22"/>
  <c r="AC1306" i="22"/>
  <c r="AC1307" i="22"/>
  <c r="AC1308" i="22"/>
  <c r="AC1309" i="22"/>
  <c r="AC1310" i="22"/>
  <c r="AC1311" i="22"/>
  <c r="AC1312" i="22"/>
  <c r="AC1313" i="22"/>
  <c r="AC1314" i="22"/>
  <c r="AC1315" i="22"/>
  <c r="AC1316" i="22"/>
  <c r="AC1317" i="22"/>
  <c r="AC1318" i="22"/>
  <c r="AC1319" i="22"/>
  <c r="AC1320" i="22"/>
  <c r="AC1321" i="22"/>
  <c r="AC1322" i="22"/>
  <c r="AC1323" i="22"/>
  <c r="AC1324" i="22"/>
  <c r="AC1325" i="22"/>
  <c r="AC1326" i="22"/>
  <c r="AC1327" i="22"/>
  <c r="AC1328" i="22"/>
  <c r="AC1329" i="22"/>
  <c r="AC1330" i="22"/>
  <c r="AC1331" i="22"/>
  <c r="AC1332" i="22"/>
  <c r="AC1333" i="22"/>
  <c r="AC1334" i="22"/>
  <c r="AC1335" i="22"/>
  <c r="AC1336" i="22"/>
  <c r="AC1337" i="22"/>
  <c r="AC1338" i="22"/>
  <c r="AC1339" i="22"/>
  <c r="AC1340" i="22"/>
  <c r="AC1341" i="22"/>
  <c r="AC1342" i="22"/>
  <c r="AC1343" i="22"/>
  <c r="AC1344" i="22"/>
  <c r="AC1345" i="22"/>
  <c r="AC1346" i="22"/>
  <c r="AC1347" i="22"/>
  <c r="AC1348" i="22"/>
  <c r="AC1349" i="22"/>
  <c r="AC1350" i="22"/>
  <c r="AC1351" i="22"/>
  <c r="AC1352" i="22"/>
  <c r="AC1353" i="22"/>
  <c r="AC1354" i="22"/>
  <c r="AC1355" i="22"/>
  <c r="AC1356" i="22"/>
  <c r="AC1357" i="22"/>
  <c r="AC1358" i="22"/>
  <c r="AC1359" i="22"/>
  <c r="AC1360" i="22"/>
  <c r="AC1361" i="22"/>
  <c r="AC1362" i="22"/>
  <c r="AC1363" i="22"/>
  <c r="AC1364" i="22"/>
  <c r="AC1365" i="22"/>
  <c r="AC1366" i="22"/>
  <c r="AC1367" i="22"/>
  <c r="AC1368" i="22"/>
  <c r="AC1369" i="22"/>
  <c r="AC1370" i="22"/>
  <c r="AC1371" i="22"/>
  <c r="AC1372" i="22"/>
  <c r="AC1373" i="22"/>
  <c r="AC1374" i="22"/>
  <c r="AC1375" i="22"/>
  <c r="AC1376" i="22"/>
  <c r="AC1377" i="22"/>
  <c r="AC1378" i="22"/>
  <c r="AC1379" i="22"/>
  <c r="AC1380" i="22"/>
  <c r="AC1381" i="22"/>
  <c r="AC1382" i="22"/>
  <c r="AC1383" i="22"/>
  <c r="AC1384" i="22"/>
  <c r="AC1385" i="22"/>
  <c r="AC1386" i="22"/>
  <c r="AC1387" i="22"/>
  <c r="AC1388" i="22"/>
  <c r="AC1389" i="22"/>
  <c r="AC1390" i="22"/>
  <c r="AC1391" i="22"/>
  <c r="AC1392" i="22"/>
  <c r="AC1393" i="22"/>
  <c r="AC1394" i="22"/>
  <c r="AC1395" i="22"/>
  <c r="AC1396" i="22"/>
  <c r="AC1397" i="22"/>
  <c r="AC1398" i="22"/>
  <c r="AC1399" i="22"/>
  <c r="AC1400" i="22"/>
  <c r="AC1401" i="22"/>
  <c r="AC1402" i="22"/>
  <c r="AC1403" i="22"/>
  <c r="AC1404" i="22"/>
  <c r="AC1405" i="22"/>
  <c r="AC1406" i="22"/>
  <c r="AC1407" i="22"/>
  <c r="AC1408" i="22"/>
  <c r="AC1409" i="22"/>
  <c r="AC1410" i="22"/>
  <c r="AC1411" i="22"/>
  <c r="AC1412" i="22"/>
  <c r="AC1413" i="22"/>
  <c r="AC1414" i="22"/>
  <c r="AC1415" i="22"/>
  <c r="AC1416" i="22"/>
  <c r="AC1417" i="22"/>
  <c r="AC1418" i="22"/>
  <c r="AC1419" i="22"/>
  <c r="AC1420" i="22"/>
  <c r="AC1421" i="22"/>
  <c r="AC1422" i="22"/>
  <c r="AC1423" i="22"/>
  <c r="AC1424" i="22"/>
  <c r="AC5" i="22"/>
  <c r="AB6" i="22"/>
  <c r="AB7" i="22"/>
  <c r="AB8" i="22"/>
  <c r="AB9" i="22"/>
  <c r="AB10" i="22"/>
  <c r="AB11" i="22"/>
  <c r="AB12" i="22"/>
  <c r="AB13" i="22"/>
  <c r="AB14" i="22"/>
  <c r="AB15" i="22"/>
  <c r="AB16" i="22"/>
  <c r="AB17" i="22"/>
  <c r="AB18" i="22"/>
  <c r="AB19" i="22"/>
  <c r="AB20" i="22"/>
  <c r="AB21" i="22"/>
  <c r="AB22" i="22"/>
  <c r="AB23" i="22"/>
  <c r="AB24" i="22"/>
  <c r="AB25" i="22"/>
  <c r="AB26" i="22"/>
  <c r="AB27" i="22"/>
  <c r="AB28" i="22"/>
  <c r="AB29" i="22"/>
  <c r="AB30" i="22"/>
  <c r="AB31" i="22"/>
  <c r="AB32" i="22"/>
  <c r="AB33" i="22"/>
  <c r="AB34" i="22"/>
  <c r="AB35" i="22"/>
  <c r="AB36" i="22"/>
  <c r="AB37" i="22"/>
  <c r="AB38" i="22"/>
  <c r="AB39" i="22"/>
  <c r="AB40" i="22"/>
  <c r="AB41" i="22"/>
  <c r="AB42" i="22"/>
  <c r="AB43" i="22"/>
  <c r="AB44" i="22"/>
  <c r="AB45" i="22"/>
  <c r="AB46" i="22"/>
  <c r="AB47" i="22"/>
  <c r="AB48" i="22"/>
  <c r="AB49" i="22"/>
  <c r="AB50" i="22"/>
  <c r="AB51" i="22"/>
  <c r="AB52" i="22"/>
  <c r="AB53" i="22"/>
  <c r="AB54" i="22"/>
  <c r="AB55" i="22"/>
  <c r="AB56" i="22"/>
  <c r="AB57" i="22"/>
  <c r="AB58" i="22"/>
  <c r="AB59" i="22"/>
  <c r="AB60" i="22"/>
  <c r="AB61" i="22"/>
  <c r="AB62" i="22"/>
  <c r="AB63" i="22"/>
  <c r="AB64" i="22"/>
  <c r="AB65" i="22"/>
  <c r="AB66" i="22"/>
  <c r="AB67" i="22"/>
  <c r="AB68" i="22"/>
  <c r="AB69" i="22"/>
  <c r="AB70" i="22"/>
  <c r="AB71" i="22"/>
  <c r="AB72" i="22"/>
  <c r="AB73" i="22"/>
  <c r="AB74" i="22"/>
  <c r="AB75" i="22"/>
  <c r="AB76" i="22"/>
  <c r="AB77" i="22"/>
  <c r="AB78" i="22"/>
  <c r="AB79" i="22"/>
  <c r="AB80" i="22"/>
  <c r="AB81" i="22"/>
  <c r="AB82" i="22"/>
  <c r="AB83" i="22"/>
  <c r="AB84" i="22"/>
  <c r="AB85" i="22"/>
  <c r="AB86" i="22"/>
  <c r="AB87" i="22"/>
  <c r="AB88" i="22"/>
  <c r="AB89" i="22"/>
  <c r="AB90" i="22"/>
  <c r="AB91" i="22"/>
  <c r="AB92" i="22"/>
  <c r="AB93" i="22"/>
  <c r="AB94" i="22"/>
  <c r="AB95" i="22"/>
  <c r="AB96" i="22"/>
  <c r="AB97" i="22"/>
  <c r="AB98" i="22"/>
  <c r="AB99" i="22"/>
  <c r="AB100" i="22"/>
  <c r="AB101" i="22"/>
  <c r="AB102" i="22"/>
  <c r="AB103" i="22"/>
  <c r="AB104" i="22"/>
  <c r="AB105" i="22"/>
  <c r="AB106" i="22"/>
  <c r="AB107" i="22"/>
  <c r="AB108" i="22"/>
  <c r="AB109" i="22"/>
  <c r="AB110" i="22"/>
  <c r="AB111" i="22"/>
  <c r="AB112" i="22"/>
  <c r="AB113" i="22"/>
  <c r="AB114" i="22"/>
  <c r="AB115" i="22"/>
  <c r="AB116" i="22"/>
  <c r="AB117" i="22"/>
  <c r="AB118" i="22"/>
  <c r="AB119" i="22"/>
  <c r="AB120" i="22"/>
  <c r="AB121" i="22"/>
  <c r="AB122" i="22"/>
  <c r="AB123" i="22"/>
  <c r="AB124" i="22"/>
  <c r="AB125" i="22"/>
  <c r="AB126" i="22"/>
  <c r="AB127" i="22"/>
  <c r="AB128" i="22"/>
  <c r="AB129" i="22"/>
  <c r="AB130" i="22"/>
  <c r="AB131" i="22"/>
  <c r="AB132" i="22"/>
  <c r="AB133" i="22"/>
  <c r="AB134" i="22"/>
  <c r="AB135" i="22"/>
  <c r="AB136" i="22"/>
  <c r="AB137" i="22"/>
  <c r="AB138" i="22"/>
  <c r="AB139" i="22"/>
  <c r="AB140" i="22"/>
  <c r="AB141" i="22"/>
  <c r="AB142" i="22"/>
  <c r="AB143" i="22"/>
  <c r="AB144" i="22"/>
  <c r="AB145" i="22"/>
  <c r="AB146" i="22"/>
  <c r="AB147" i="22"/>
  <c r="AB148" i="22"/>
  <c r="AB149" i="22"/>
  <c r="AB150" i="22"/>
  <c r="AB151" i="22"/>
  <c r="AB152" i="22"/>
  <c r="AB153" i="22"/>
  <c r="AB154" i="22"/>
  <c r="AB155" i="22"/>
  <c r="AB156" i="22"/>
  <c r="AB157" i="22"/>
  <c r="AB158" i="22"/>
  <c r="AB159" i="22"/>
  <c r="AB160" i="22"/>
  <c r="AB161" i="22"/>
  <c r="AB162" i="22"/>
  <c r="AB163" i="22"/>
  <c r="AB164" i="22"/>
  <c r="AB165" i="22"/>
  <c r="AB166" i="22"/>
  <c r="AB167" i="22"/>
  <c r="AB168" i="22"/>
  <c r="AB169" i="22"/>
  <c r="AB170" i="22"/>
  <c r="AB171" i="22"/>
  <c r="AB172" i="22"/>
  <c r="AB173" i="22"/>
  <c r="AB174" i="22"/>
  <c r="AB175" i="22"/>
  <c r="AB176" i="22"/>
  <c r="AB177" i="22"/>
  <c r="AB178" i="22"/>
  <c r="AB179" i="22"/>
  <c r="AB180" i="22"/>
  <c r="AB181" i="22"/>
  <c r="AB182" i="22"/>
  <c r="AB183" i="22"/>
  <c r="AB184" i="22"/>
  <c r="AB185" i="22"/>
  <c r="AB186" i="22"/>
  <c r="AB187" i="22"/>
  <c r="AB188" i="22"/>
  <c r="AB189" i="22"/>
  <c r="AB190" i="22"/>
  <c r="AB191" i="22"/>
  <c r="AB192" i="22"/>
  <c r="AB193" i="22"/>
  <c r="AB194" i="22"/>
  <c r="AB195" i="22"/>
  <c r="AB196" i="22"/>
  <c r="AB197" i="22"/>
  <c r="AB198" i="22"/>
  <c r="AB199" i="22"/>
  <c r="AB200" i="22"/>
  <c r="AB201" i="22"/>
  <c r="AB202" i="22"/>
  <c r="AB203" i="22"/>
  <c r="AB204" i="22"/>
  <c r="AB205" i="22"/>
  <c r="AB206" i="22"/>
  <c r="AB207" i="22"/>
  <c r="AB208" i="22"/>
  <c r="AB209" i="22"/>
  <c r="AB210" i="22"/>
  <c r="AB211" i="22"/>
  <c r="AB212" i="22"/>
  <c r="AB213" i="22"/>
  <c r="AB214" i="22"/>
  <c r="AB215" i="22"/>
  <c r="AB216" i="22"/>
  <c r="AB217" i="22"/>
  <c r="AB218" i="22"/>
  <c r="AB219" i="22"/>
  <c r="AB220" i="22"/>
  <c r="AB221" i="22"/>
  <c r="AB222" i="22"/>
  <c r="AB223" i="22"/>
  <c r="AB224" i="22"/>
  <c r="AB225" i="22"/>
  <c r="AB226" i="22"/>
  <c r="AB227" i="22"/>
  <c r="AB228" i="22"/>
  <c r="AB229" i="22"/>
  <c r="AB230" i="22"/>
  <c r="AB231" i="22"/>
  <c r="AB232" i="22"/>
  <c r="AB233" i="22"/>
  <c r="AB234" i="22"/>
  <c r="AB235" i="22"/>
  <c r="AB236" i="22"/>
  <c r="AB237" i="22"/>
  <c r="AB238" i="22"/>
  <c r="AB239" i="22"/>
  <c r="AB240" i="22"/>
  <c r="AB241" i="22"/>
  <c r="AB242" i="22"/>
  <c r="AB243" i="22"/>
  <c r="AB244" i="22"/>
  <c r="AB245" i="22"/>
  <c r="AB246" i="22"/>
  <c r="AB247" i="22"/>
  <c r="AB248" i="22"/>
  <c r="AB249" i="22"/>
  <c r="AB250" i="22"/>
  <c r="AB251" i="22"/>
  <c r="AB252" i="22"/>
  <c r="AB253" i="22"/>
  <c r="AB254" i="22"/>
  <c r="AB255" i="22"/>
  <c r="AB256" i="22"/>
  <c r="AB257" i="22"/>
  <c r="AB258" i="22"/>
  <c r="AB259" i="22"/>
  <c r="AB260" i="22"/>
  <c r="AB261" i="22"/>
  <c r="AB262" i="22"/>
  <c r="AB263" i="22"/>
  <c r="AB264" i="22"/>
  <c r="AB265" i="22"/>
  <c r="AB266" i="22"/>
  <c r="AB267" i="22"/>
  <c r="AB268" i="22"/>
  <c r="AB269" i="22"/>
  <c r="AB270" i="22"/>
  <c r="AB271" i="22"/>
  <c r="AB272" i="22"/>
  <c r="AB273" i="22"/>
  <c r="AB274" i="22"/>
  <c r="AB275" i="22"/>
  <c r="AB276" i="22"/>
  <c r="AB277" i="22"/>
  <c r="AB278" i="22"/>
  <c r="AB279" i="22"/>
  <c r="AB280" i="22"/>
  <c r="AB281" i="22"/>
  <c r="AB282" i="22"/>
  <c r="AB283" i="22"/>
  <c r="AB284" i="22"/>
  <c r="AB285" i="22"/>
  <c r="AB286" i="22"/>
  <c r="AB287" i="22"/>
  <c r="AB288" i="22"/>
  <c r="AB289" i="22"/>
  <c r="AB290" i="22"/>
  <c r="AB291" i="22"/>
  <c r="AB292" i="22"/>
  <c r="AB293" i="22"/>
  <c r="AB294" i="22"/>
  <c r="AB295" i="22"/>
  <c r="AB296" i="22"/>
  <c r="AB297" i="22"/>
  <c r="AB298" i="22"/>
  <c r="AB299" i="22"/>
  <c r="AB300" i="22"/>
  <c r="AB301" i="22"/>
  <c r="AB302" i="22"/>
  <c r="AB303" i="22"/>
  <c r="AB304" i="22"/>
  <c r="AB305" i="22"/>
  <c r="AB306" i="22"/>
  <c r="AB307" i="22"/>
  <c r="AB308" i="22"/>
  <c r="AB309" i="22"/>
  <c r="AB310" i="22"/>
  <c r="AB311" i="22"/>
  <c r="AB312" i="22"/>
  <c r="AB313" i="22"/>
  <c r="AB314" i="22"/>
  <c r="AB315" i="22"/>
  <c r="AB316" i="22"/>
  <c r="AB317" i="22"/>
  <c r="AB318" i="22"/>
  <c r="AB319" i="22"/>
  <c r="AB320" i="22"/>
  <c r="AB321" i="22"/>
  <c r="AB322" i="22"/>
  <c r="AB323" i="22"/>
  <c r="AB324" i="22"/>
  <c r="AB325" i="22"/>
  <c r="AB326" i="22"/>
  <c r="AB327" i="22"/>
  <c r="AB328" i="22"/>
  <c r="AB329" i="22"/>
  <c r="AB330" i="22"/>
  <c r="AB331" i="22"/>
  <c r="AB332" i="22"/>
  <c r="AB333" i="22"/>
  <c r="AB334" i="22"/>
  <c r="AB335" i="22"/>
  <c r="AB336" i="22"/>
  <c r="AB337" i="22"/>
  <c r="AB338" i="22"/>
  <c r="AB339" i="22"/>
  <c r="AB340" i="22"/>
  <c r="AB341" i="22"/>
  <c r="AB342" i="22"/>
  <c r="AB343" i="22"/>
  <c r="AB344" i="22"/>
  <c r="AB345" i="22"/>
  <c r="AB346" i="22"/>
  <c r="AB347" i="22"/>
  <c r="AB348" i="22"/>
  <c r="AB349" i="22"/>
  <c r="AB350" i="22"/>
  <c r="AB351" i="22"/>
  <c r="AB352" i="22"/>
  <c r="AB353" i="22"/>
  <c r="AB354" i="22"/>
  <c r="AB355" i="22"/>
  <c r="AB356" i="22"/>
  <c r="AB357" i="22"/>
  <c r="AB358" i="22"/>
  <c r="AB359" i="22"/>
  <c r="AB360" i="22"/>
  <c r="AB361" i="22"/>
  <c r="AB362" i="22"/>
  <c r="AB363" i="22"/>
  <c r="AB364" i="22"/>
  <c r="AB365" i="22"/>
  <c r="AB366" i="22"/>
  <c r="AB367" i="22"/>
  <c r="AB368" i="22"/>
  <c r="AB369" i="22"/>
  <c r="AB370" i="22"/>
  <c r="AB371" i="22"/>
  <c r="AB372" i="22"/>
  <c r="AB373" i="22"/>
  <c r="AB374" i="22"/>
  <c r="AB375" i="22"/>
  <c r="AB376" i="22"/>
  <c r="AB377" i="22"/>
  <c r="AB378" i="22"/>
  <c r="AB379" i="22"/>
  <c r="AB380" i="22"/>
  <c r="AB381" i="22"/>
  <c r="AB382" i="22"/>
  <c r="AB383" i="22"/>
  <c r="AB384" i="22"/>
  <c r="AB385" i="22"/>
  <c r="AB386" i="22"/>
  <c r="AB387" i="22"/>
  <c r="AB388" i="22"/>
  <c r="AB389" i="22"/>
  <c r="AB390" i="22"/>
  <c r="AB391" i="22"/>
  <c r="AB392" i="22"/>
  <c r="AB393" i="22"/>
  <c r="AB394" i="22"/>
  <c r="AB395" i="22"/>
  <c r="AB396" i="22"/>
  <c r="AB397" i="22"/>
  <c r="AB398" i="22"/>
  <c r="AB399" i="22"/>
  <c r="AB400" i="22"/>
  <c r="AB401" i="22"/>
  <c r="AB402" i="22"/>
  <c r="AB403" i="22"/>
  <c r="AB404" i="22"/>
  <c r="AB405" i="22"/>
  <c r="AB406" i="22"/>
  <c r="AB407" i="22"/>
  <c r="AB408" i="22"/>
  <c r="AB409" i="22"/>
  <c r="AB410" i="22"/>
  <c r="AB411" i="22"/>
  <c r="AB412" i="22"/>
  <c r="AB413" i="22"/>
  <c r="AB414" i="22"/>
  <c r="AB415" i="22"/>
  <c r="AB416" i="22"/>
  <c r="AB417" i="22"/>
  <c r="AB418" i="22"/>
  <c r="AB419" i="22"/>
  <c r="AB420" i="22"/>
  <c r="AB421" i="22"/>
  <c r="AB422" i="22"/>
  <c r="AB423" i="22"/>
  <c r="AB424" i="22"/>
  <c r="AB425" i="22"/>
  <c r="AB426" i="22"/>
  <c r="AB427" i="22"/>
  <c r="AB428" i="22"/>
  <c r="AB429" i="22"/>
  <c r="AB430" i="22"/>
  <c r="AB431" i="22"/>
  <c r="AB432" i="22"/>
  <c r="AB433" i="22"/>
  <c r="AB434" i="22"/>
  <c r="AB435" i="22"/>
  <c r="AB436" i="22"/>
  <c r="AB437" i="22"/>
  <c r="AB438" i="22"/>
  <c r="AB439" i="22"/>
  <c r="AB440" i="22"/>
  <c r="AB441" i="22"/>
  <c r="AB442" i="22"/>
  <c r="AB443" i="22"/>
  <c r="AB444" i="22"/>
  <c r="AB445" i="22"/>
  <c r="AB446" i="22"/>
  <c r="AB447" i="22"/>
  <c r="AB448" i="22"/>
  <c r="AB449" i="22"/>
  <c r="AB450" i="22"/>
  <c r="AB451" i="22"/>
  <c r="AB452" i="22"/>
  <c r="AB453" i="22"/>
  <c r="AB454" i="22"/>
  <c r="AB455" i="22"/>
  <c r="AB456" i="22"/>
  <c r="AB457" i="22"/>
  <c r="AB458" i="22"/>
  <c r="AB459" i="22"/>
  <c r="AB460" i="22"/>
  <c r="AB461" i="22"/>
  <c r="AB462" i="22"/>
  <c r="AB463" i="22"/>
  <c r="AB464" i="22"/>
  <c r="AB465" i="22"/>
  <c r="AB466" i="22"/>
  <c r="AB467" i="22"/>
  <c r="AB468" i="22"/>
  <c r="AB469" i="22"/>
  <c r="AB470" i="22"/>
  <c r="AB471" i="22"/>
  <c r="AB472" i="22"/>
  <c r="AB473" i="22"/>
  <c r="AB474" i="22"/>
  <c r="AB475" i="22"/>
  <c r="AB476" i="22"/>
  <c r="AB477" i="22"/>
  <c r="AB478" i="22"/>
  <c r="AB479" i="22"/>
  <c r="AB480" i="22"/>
  <c r="AB481" i="22"/>
  <c r="AB482" i="22"/>
  <c r="AB483" i="22"/>
  <c r="AB484" i="22"/>
  <c r="AB485" i="22"/>
  <c r="AB486" i="22"/>
  <c r="AB487" i="22"/>
  <c r="AB488" i="22"/>
  <c r="AB489" i="22"/>
  <c r="AB490" i="22"/>
  <c r="AB491" i="22"/>
  <c r="AB492" i="22"/>
  <c r="AB493" i="22"/>
  <c r="AB494" i="22"/>
  <c r="AB495" i="22"/>
  <c r="AB496" i="22"/>
  <c r="AB497" i="22"/>
  <c r="AB498" i="22"/>
  <c r="AB499" i="22"/>
  <c r="AB500" i="22"/>
  <c r="AB501" i="22"/>
  <c r="AB502" i="22"/>
  <c r="AB503" i="22"/>
  <c r="AB504" i="22"/>
  <c r="AB505" i="22"/>
  <c r="AB506" i="22"/>
  <c r="AB507" i="22"/>
  <c r="AB508" i="22"/>
  <c r="AB509" i="22"/>
  <c r="AB510" i="22"/>
  <c r="AB511" i="22"/>
  <c r="AB512" i="22"/>
  <c r="AB513" i="22"/>
  <c r="AB514" i="22"/>
  <c r="AB515" i="22"/>
  <c r="AB516" i="22"/>
  <c r="AB517" i="22"/>
  <c r="AB518" i="22"/>
  <c r="AB519" i="22"/>
  <c r="AB520" i="22"/>
  <c r="AB521" i="22"/>
  <c r="AB522" i="22"/>
  <c r="AB523" i="22"/>
  <c r="AB524" i="22"/>
  <c r="AB525" i="22"/>
  <c r="AB526" i="22"/>
  <c r="AB527" i="22"/>
  <c r="AB528" i="22"/>
  <c r="AB529" i="22"/>
  <c r="AB530" i="22"/>
  <c r="AB531" i="22"/>
  <c r="AB532" i="22"/>
  <c r="AB533" i="22"/>
  <c r="AB534" i="22"/>
  <c r="AB535" i="22"/>
  <c r="AB536" i="22"/>
  <c r="AB537" i="22"/>
  <c r="AB538" i="22"/>
  <c r="AB539" i="22"/>
  <c r="AB540" i="22"/>
  <c r="AB541" i="22"/>
  <c r="AB542" i="22"/>
  <c r="AB543" i="22"/>
  <c r="AB544" i="22"/>
  <c r="AB545" i="22"/>
  <c r="AB546" i="22"/>
  <c r="AB547" i="22"/>
  <c r="AB548" i="22"/>
  <c r="AB549" i="22"/>
  <c r="AB550" i="22"/>
  <c r="AB551" i="22"/>
  <c r="AB552" i="22"/>
  <c r="AB553" i="22"/>
  <c r="AB554" i="22"/>
  <c r="AB555" i="22"/>
  <c r="AB556" i="22"/>
  <c r="AB557" i="22"/>
  <c r="AB558" i="22"/>
  <c r="AB559" i="22"/>
  <c r="AB560" i="22"/>
  <c r="AB561" i="22"/>
  <c r="AB562" i="22"/>
  <c r="AB563" i="22"/>
  <c r="AB564" i="22"/>
  <c r="AB565" i="22"/>
  <c r="AB566" i="22"/>
  <c r="AB567" i="22"/>
  <c r="AB568" i="22"/>
  <c r="AB569" i="22"/>
  <c r="AB570" i="22"/>
  <c r="AB571" i="22"/>
  <c r="AB572" i="22"/>
  <c r="AB573" i="22"/>
  <c r="AB574" i="22"/>
  <c r="AB575" i="22"/>
  <c r="AB576" i="22"/>
  <c r="AB577" i="22"/>
  <c r="AB578" i="22"/>
  <c r="AB579" i="22"/>
  <c r="AB580" i="22"/>
  <c r="AB581" i="22"/>
  <c r="AB582" i="22"/>
  <c r="AB583" i="22"/>
  <c r="AB584" i="22"/>
  <c r="AB585" i="22"/>
  <c r="AB586" i="22"/>
  <c r="AB587" i="22"/>
  <c r="AB588" i="22"/>
  <c r="AB589" i="22"/>
  <c r="AB590" i="22"/>
  <c r="AB591" i="22"/>
  <c r="AB592" i="22"/>
  <c r="AB593" i="22"/>
  <c r="AB594" i="22"/>
  <c r="AB595" i="22"/>
  <c r="AB596" i="22"/>
  <c r="AB597" i="22"/>
  <c r="AB598" i="22"/>
  <c r="AB599" i="22"/>
  <c r="AB600" i="22"/>
  <c r="AB601" i="22"/>
  <c r="AB602" i="22"/>
  <c r="AB603" i="22"/>
  <c r="AB604" i="22"/>
  <c r="AB605" i="22"/>
  <c r="AB606" i="22"/>
  <c r="AB607" i="22"/>
  <c r="AB608" i="22"/>
  <c r="AB609" i="22"/>
  <c r="AB610" i="22"/>
  <c r="AB611" i="22"/>
  <c r="AB612" i="22"/>
  <c r="AB613" i="22"/>
  <c r="AB614" i="22"/>
  <c r="AB615" i="22"/>
  <c r="AB616" i="22"/>
  <c r="AB617" i="22"/>
  <c r="AB618" i="22"/>
  <c r="AB619" i="22"/>
  <c r="AB620" i="22"/>
  <c r="AB621" i="22"/>
  <c r="AB622" i="22"/>
  <c r="AB623" i="22"/>
  <c r="AB624" i="22"/>
  <c r="AB625" i="22"/>
  <c r="AB626" i="22"/>
  <c r="AB627" i="22"/>
  <c r="AB628" i="22"/>
  <c r="AB629" i="22"/>
  <c r="AB630" i="22"/>
  <c r="AB631" i="22"/>
  <c r="AB632" i="22"/>
  <c r="AB633" i="22"/>
  <c r="AB634" i="22"/>
  <c r="AB635" i="22"/>
  <c r="AB636" i="22"/>
  <c r="AB637" i="22"/>
  <c r="AB638" i="22"/>
  <c r="AB639" i="22"/>
  <c r="AB640" i="22"/>
  <c r="AB641" i="22"/>
  <c r="AB642" i="22"/>
  <c r="AB643" i="22"/>
  <c r="AB644" i="22"/>
  <c r="AB645" i="22"/>
  <c r="AB646" i="22"/>
  <c r="AB647" i="22"/>
  <c r="AB648" i="22"/>
  <c r="AB649" i="22"/>
  <c r="AB650" i="22"/>
  <c r="AB651" i="22"/>
  <c r="AB652" i="22"/>
  <c r="AB653" i="22"/>
  <c r="AB654" i="22"/>
  <c r="AB655" i="22"/>
  <c r="AB656" i="22"/>
  <c r="AB657" i="22"/>
  <c r="AB658" i="22"/>
  <c r="AB659" i="22"/>
  <c r="AB660" i="22"/>
  <c r="AB661" i="22"/>
  <c r="AB662" i="22"/>
  <c r="AB663" i="22"/>
  <c r="AB664" i="22"/>
  <c r="AB665" i="22"/>
  <c r="AB666" i="22"/>
  <c r="AB667" i="22"/>
  <c r="AB668" i="22"/>
  <c r="AB669" i="22"/>
  <c r="AB670" i="22"/>
  <c r="AB671" i="22"/>
  <c r="AB672" i="22"/>
  <c r="AB673" i="22"/>
  <c r="AB674" i="22"/>
  <c r="AB675" i="22"/>
  <c r="AB676" i="22"/>
  <c r="AB677" i="22"/>
  <c r="AB678" i="22"/>
  <c r="AB679" i="22"/>
  <c r="AB680" i="22"/>
  <c r="AB681" i="22"/>
  <c r="AB682" i="22"/>
  <c r="AB683" i="22"/>
  <c r="AB684" i="22"/>
  <c r="AB685" i="22"/>
  <c r="AB686" i="22"/>
  <c r="AB687" i="22"/>
  <c r="AB688" i="22"/>
  <c r="AB689" i="22"/>
  <c r="AB690" i="22"/>
  <c r="AB691" i="22"/>
  <c r="AB692" i="22"/>
  <c r="AB693" i="22"/>
  <c r="AB694" i="22"/>
  <c r="AB695" i="22"/>
  <c r="AB696" i="22"/>
  <c r="AB697" i="22"/>
  <c r="AB698" i="22"/>
  <c r="AB699" i="22"/>
  <c r="AB700" i="22"/>
  <c r="AB701" i="22"/>
  <c r="AB702" i="22"/>
  <c r="AB703" i="22"/>
  <c r="AB704" i="22"/>
  <c r="AB705" i="22"/>
  <c r="AB706" i="22"/>
  <c r="AB707" i="22"/>
  <c r="AB708" i="22"/>
  <c r="AB709" i="22"/>
  <c r="AB710" i="22"/>
  <c r="AB711" i="22"/>
  <c r="AB712" i="22"/>
  <c r="AB713" i="22"/>
  <c r="AB714" i="22"/>
  <c r="AB715" i="22"/>
  <c r="AB716" i="22"/>
  <c r="AB717" i="22"/>
  <c r="AB718" i="22"/>
  <c r="AB719" i="22"/>
  <c r="AB720" i="22"/>
  <c r="AB721" i="22"/>
  <c r="AB722" i="22"/>
  <c r="AB723" i="22"/>
  <c r="AB724" i="22"/>
  <c r="AB725" i="22"/>
  <c r="AB726" i="22"/>
  <c r="AB727" i="22"/>
  <c r="AB728" i="22"/>
  <c r="AB729" i="22"/>
  <c r="AB730" i="22"/>
  <c r="AB731" i="22"/>
  <c r="AB732" i="22"/>
  <c r="AB733" i="22"/>
  <c r="AB734" i="22"/>
  <c r="AB735" i="22"/>
  <c r="AB736" i="22"/>
  <c r="AB737" i="22"/>
  <c r="AB738" i="22"/>
  <c r="AB739" i="22"/>
  <c r="AB740" i="22"/>
  <c r="AB741" i="22"/>
  <c r="AB742" i="22"/>
  <c r="AB743" i="22"/>
  <c r="AB744" i="22"/>
  <c r="AB745" i="22"/>
  <c r="AB746" i="22"/>
  <c r="AB747" i="22"/>
  <c r="AB748" i="22"/>
  <c r="AB749" i="22"/>
  <c r="AB750" i="22"/>
  <c r="AB751" i="22"/>
  <c r="AB752" i="22"/>
  <c r="AB753" i="22"/>
  <c r="AB754" i="22"/>
  <c r="AB755" i="22"/>
  <c r="AB756" i="22"/>
  <c r="AB757" i="22"/>
  <c r="AB758" i="22"/>
  <c r="AB759" i="22"/>
  <c r="AB760" i="22"/>
  <c r="AB761" i="22"/>
  <c r="AB762" i="22"/>
  <c r="AB763" i="22"/>
  <c r="AB764" i="22"/>
  <c r="AB765" i="22"/>
  <c r="AB766" i="22"/>
  <c r="AB767" i="22"/>
  <c r="AB768" i="22"/>
  <c r="AB769" i="22"/>
  <c r="AB770" i="22"/>
  <c r="AB771" i="22"/>
  <c r="AB772" i="22"/>
  <c r="AB773" i="22"/>
  <c r="AB774" i="22"/>
  <c r="AB775" i="22"/>
  <c r="AB776" i="22"/>
  <c r="AB777" i="22"/>
  <c r="AB778" i="22"/>
  <c r="AB779" i="22"/>
  <c r="AB780" i="22"/>
  <c r="AB781" i="22"/>
  <c r="AB782" i="22"/>
  <c r="AB783" i="22"/>
  <c r="AB784" i="22"/>
  <c r="AB785" i="22"/>
  <c r="AB786" i="22"/>
  <c r="AB787" i="22"/>
  <c r="AB788" i="22"/>
  <c r="AB789" i="22"/>
  <c r="AB790" i="22"/>
  <c r="AB791" i="22"/>
  <c r="AB792" i="22"/>
  <c r="AB793" i="22"/>
  <c r="AB794" i="22"/>
  <c r="AB795" i="22"/>
  <c r="AB796" i="22"/>
  <c r="AB797" i="22"/>
  <c r="AB798" i="22"/>
  <c r="AB799" i="22"/>
  <c r="AB800" i="22"/>
  <c r="AB801" i="22"/>
  <c r="AB802" i="22"/>
  <c r="AB803" i="22"/>
  <c r="AB804" i="22"/>
  <c r="AB805" i="22"/>
  <c r="AB806" i="22"/>
  <c r="AB807" i="22"/>
  <c r="AB808" i="22"/>
  <c r="AB809" i="22"/>
  <c r="AB810" i="22"/>
  <c r="AB811" i="22"/>
  <c r="AB812" i="22"/>
  <c r="AB813" i="22"/>
  <c r="AB814" i="22"/>
  <c r="AB815" i="22"/>
  <c r="AB816" i="22"/>
  <c r="AB817" i="22"/>
  <c r="AB818" i="22"/>
  <c r="AB819" i="22"/>
  <c r="AB820" i="22"/>
  <c r="AB821" i="22"/>
  <c r="AB822" i="22"/>
  <c r="AB823" i="22"/>
  <c r="AB824" i="22"/>
  <c r="AB825" i="22"/>
  <c r="AB826" i="22"/>
  <c r="AB827" i="22"/>
  <c r="AB828" i="22"/>
  <c r="AB829" i="22"/>
  <c r="AB830" i="22"/>
  <c r="AB831" i="22"/>
  <c r="AB832" i="22"/>
  <c r="AB833" i="22"/>
  <c r="AB834" i="22"/>
  <c r="AB835" i="22"/>
  <c r="AB836" i="22"/>
  <c r="AB837" i="22"/>
  <c r="AB838" i="22"/>
  <c r="AB839" i="22"/>
  <c r="AB840" i="22"/>
  <c r="AB841" i="22"/>
  <c r="AB842" i="22"/>
  <c r="AB843" i="22"/>
  <c r="AB844" i="22"/>
  <c r="AB845" i="22"/>
  <c r="AB846" i="22"/>
  <c r="AB847" i="22"/>
  <c r="AB848" i="22"/>
  <c r="AB849" i="22"/>
  <c r="AB850" i="22"/>
  <c r="AB851" i="22"/>
  <c r="AB852" i="22"/>
  <c r="AB853" i="22"/>
  <c r="AB854" i="22"/>
  <c r="AB855" i="22"/>
  <c r="AB856" i="22"/>
  <c r="AB857" i="22"/>
  <c r="AB858" i="22"/>
  <c r="AB859" i="22"/>
  <c r="AB860" i="22"/>
  <c r="AB861" i="22"/>
  <c r="AB862" i="22"/>
  <c r="AB863" i="22"/>
  <c r="AB864" i="22"/>
  <c r="AB865" i="22"/>
  <c r="AB866" i="22"/>
  <c r="AB867" i="22"/>
  <c r="AB868" i="22"/>
  <c r="AB869" i="22"/>
  <c r="AB870" i="22"/>
  <c r="AB871" i="22"/>
  <c r="AB872" i="22"/>
  <c r="AB873" i="22"/>
  <c r="AB874" i="22"/>
  <c r="AB875" i="22"/>
  <c r="AB876" i="22"/>
  <c r="AB877" i="22"/>
  <c r="AB878" i="22"/>
  <c r="AB879" i="22"/>
  <c r="AB880" i="22"/>
  <c r="AB881" i="22"/>
  <c r="AB882" i="22"/>
  <c r="AB883" i="22"/>
  <c r="AB884" i="22"/>
  <c r="AB885" i="22"/>
  <c r="AB886" i="22"/>
  <c r="AB887" i="22"/>
  <c r="AB888" i="22"/>
  <c r="AB889" i="22"/>
  <c r="AB890" i="22"/>
  <c r="AB891" i="22"/>
  <c r="AB892" i="22"/>
  <c r="AB893" i="22"/>
  <c r="AB894" i="22"/>
  <c r="AB895" i="22"/>
  <c r="AB896" i="22"/>
  <c r="AB897" i="22"/>
  <c r="AB898" i="22"/>
  <c r="AB899" i="22"/>
  <c r="AB900" i="22"/>
  <c r="AB901" i="22"/>
  <c r="AB902" i="22"/>
  <c r="AB903" i="22"/>
  <c r="AB904" i="22"/>
  <c r="AB905" i="22"/>
  <c r="AB906" i="22"/>
  <c r="AB907" i="22"/>
  <c r="AB908" i="22"/>
  <c r="AB909" i="22"/>
  <c r="AB910" i="22"/>
  <c r="AB911" i="22"/>
  <c r="AB912" i="22"/>
  <c r="AB913" i="22"/>
  <c r="AB914" i="22"/>
  <c r="AB915" i="22"/>
  <c r="AB916" i="22"/>
  <c r="AB917" i="22"/>
  <c r="AB918" i="22"/>
  <c r="AB919" i="22"/>
  <c r="AB920" i="22"/>
  <c r="AB921" i="22"/>
  <c r="AB922" i="22"/>
  <c r="AB923" i="22"/>
  <c r="AB924" i="22"/>
  <c r="AB925" i="22"/>
  <c r="AB926" i="22"/>
  <c r="AB927" i="22"/>
  <c r="AB928" i="22"/>
  <c r="AB929" i="22"/>
  <c r="AB930" i="22"/>
  <c r="AB931" i="22"/>
  <c r="AB932" i="22"/>
  <c r="AB933" i="22"/>
  <c r="AB934" i="22"/>
  <c r="AB935" i="22"/>
  <c r="AB936" i="22"/>
  <c r="AB937" i="22"/>
  <c r="AB938" i="22"/>
  <c r="AB939" i="22"/>
  <c r="AB940" i="22"/>
  <c r="AB941" i="22"/>
  <c r="AB942" i="22"/>
  <c r="AB943" i="22"/>
  <c r="AB944" i="22"/>
  <c r="AB945" i="22"/>
  <c r="AB946" i="22"/>
  <c r="AB947" i="22"/>
  <c r="AB948" i="22"/>
  <c r="AB949" i="22"/>
  <c r="AB950" i="22"/>
  <c r="AB951" i="22"/>
  <c r="AB952" i="22"/>
  <c r="AB953" i="22"/>
  <c r="AB954" i="22"/>
  <c r="AB955" i="22"/>
  <c r="AB956" i="22"/>
  <c r="AB957" i="22"/>
  <c r="AB958" i="22"/>
  <c r="AB959" i="22"/>
  <c r="AB960" i="22"/>
  <c r="AB961" i="22"/>
  <c r="AB962" i="22"/>
  <c r="AB963" i="22"/>
  <c r="AB964" i="22"/>
  <c r="AB965" i="22"/>
  <c r="AB966" i="22"/>
  <c r="AB967" i="22"/>
  <c r="AB968" i="22"/>
  <c r="AB969" i="22"/>
  <c r="AB970" i="22"/>
  <c r="AB971" i="22"/>
  <c r="AB972" i="22"/>
  <c r="AB973" i="22"/>
  <c r="AB974" i="22"/>
  <c r="AB975" i="22"/>
  <c r="AB976" i="22"/>
  <c r="AB977" i="22"/>
  <c r="AB978" i="22"/>
  <c r="AB979" i="22"/>
  <c r="AB980" i="22"/>
  <c r="AB981" i="22"/>
  <c r="AB982" i="22"/>
  <c r="AB983" i="22"/>
  <c r="AB984" i="22"/>
  <c r="AB985" i="22"/>
  <c r="AB986" i="22"/>
  <c r="AB987" i="22"/>
  <c r="AB988" i="22"/>
  <c r="AB989" i="22"/>
  <c r="AB990" i="22"/>
  <c r="AB991" i="22"/>
  <c r="AB992" i="22"/>
  <c r="AB993" i="22"/>
  <c r="AB994" i="22"/>
  <c r="AB995" i="22"/>
  <c r="AB996" i="22"/>
  <c r="AB997" i="22"/>
  <c r="AB998" i="22"/>
  <c r="AB999" i="22"/>
  <c r="AB1000" i="22"/>
  <c r="AB1001" i="22"/>
  <c r="AB1002" i="22"/>
  <c r="AB1003" i="22"/>
  <c r="AB1004" i="22"/>
  <c r="AB1005" i="22"/>
  <c r="AB1006" i="22"/>
  <c r="AB1007" i="22"/>
  <c r="AB1008" i="22"/>
  <c r="AB1009" i="22"/>
  <c r="AB1010" i="22"/>
  <c r="AB1011" i="22"/>
  <c r="AB1012" i="22"/>
  <c r="AB1013" i="22"/>
  <c r="AB1014" i="22"/>
  <c r="AB1015" i="22"/>
  <c r="AB1016" i="22"/>
  <c r="AB1017" i="22"/>
  <c r="AB1018" i="22"/>
  <c r="AB1019" i="22"/>
  <c r="AB1020" i="22"/>
  <c r="AB1021" i="22"/>
  <c r="AB1022" i="22"/>
  <c r="AB1023" i="22"/>
  <c r="AB1024" i="22"/>
  <c r="AB1025" i="22"/>
  <c r="AB1026" i="22"/>
  <c r="AB1027" i="22"/>
  <c r="AB1028" i="22"/>
  <c r="AB1029" i="22"/>
  <c r="AB1030" i="22"/>
  <c r="AB1031" i="22"/>
  <c r="AB1032" i="22"/>
  <c r="AB1033" i="22"/>
  <c r="AB1034" i="22"/>
  <c r="AB1035" i="22"/>
  <c r="AB1036" i="22"/>
  <c r="AB1037" i="22"/>
  <c r="AB1038" i="22"/>
  <c r="AB1039" i="22"/>
  <c r="AB1040" i="22"/>
  <c r="AB1041" i="22"/>
  <c r="AB1042" i="22"/>
  <c r="AB1043" i="22"/>
  <c r="AB1044" i="22"/>
  <c r="AB1045" i="22"/>
  <c r="AB1046" i="22"/>
  <c r="AB1047" i="22"/>
  <c r="AB1048" i="22"/>
  <c r="AB1049" i="22"/>
  <c r="AB1050" i="22"/>
  <c r="AB1051" i="22"/>
  <c r="AB1052" i="22"/>
  <c r="AB1053" i="22"/>
  <c r="AB1054" i="22"/>
  <c r="AB1055" i="22"/>
  <c r="AB1056" i="22"/>
  <c r="AB1057" i="22"/>
  <c r="AB1058" i="22"/>
  <c r="AB1059" i="22"/>
  <c r="AB1060" i="22"/>
  <c r="AB1061" i="22"/>
  <c r="AB1062" i="22"/>
  <c r="AB1063" i="22"/>
  <c r="AB1064" i="22"/>
  <c r="AB1065" i="22"/>
  <c r="AB1066" i="22"/>
  <c r="AB1067" i="22"/>
  <c r="AB1068" i="22"/>
  <c r="AB1069" i="22"/>
  <c r="AB1070" i="22"/>
  <c r="AB1071" i="22"/>
  <c r="AB1072" i="22"/>
  <c r="AB1073" i="22"/>
  <c r="AB1074" i="22"/>
  <c r="AB1075" i="22"/>
  <c r="AB1076" i="22"/>
  <c r="AB1077" i="22"/>
  <c r="AB1078" i="22"/>
  <c r="AB1079" i="22"/>
  <c r="AB1080" i="22"/>
  <c r="AB1081" i="22"/>
  <c r="AB1082" i="22"/>
  <c r="AB1083" i="22"/>
  <c r="AB1084" i="22"/>
  <c r="AB1085" i="22"/>
  <c r="AB1086" i="22"/>
  <c r="AB1087" i="22"/>
  <c r="AB1088" i="22"/>
  <c r="AB1089" i="22"/>
  <c r="AB1090" i="22"/>
  <c r="AB1091" i="22"/>
  <c r="AB1092" i="22"/>
  <c r="AB1093" i="22"/>
  <c r="AB1094" i="22"/>
  <c r="AB1095" i="22"/>
  <c r="AB1096" i="22"/>
  <c r="AB1097" i="22"/>
  <c r="AB1098" i="22"/>
  <c r="AB1099" i="22"/>
  <c r="AB1100" i="22"/>
  <c r="AB1101" i="22"/>
  <c r="AB1102" i="22"/>
  <c r="AB1103" i="22"/>
  <c r="AB1104" i="22"/>
  <c r="AB1105" i="22"/>
  <c r="AB1106" i="22"/>
  <c r="AB1107" i="22"/>
  <c r="AB1108" i="22"/>
  <c r="AB1109" i="22"/>
  <c r="AB1110" i="22"/>
  <c r="AB1111" i="22"/>
  <c r="AB1112" i="22"/>
  <c r="AB1113" i="22"/>
  <c r="AB1114" i="22"/>
  <c r="AB1115" i="22"/>
  <c r="AB1116" i="22"/>
  <c r="AB1117" i="22"/>
  <c r="AB1118" i="22"/>
  <c r="AB1119" i="22"/>
  <c r="AB1120" i="22"/>
  <c r="AB1121" i="22"/>
  <c r="AB1122" i="22"/>
  <c r="AB1123" i="22"/>
  <c r="AB1124" i="22"/>
  <c r="AB1125" i="22"/>
  <c r="AB1126" i="22"/>
  <c r="AB1127" i="22"/>
  <c r="AB1128" i="22"/>
  <c r="AB1129" i="22"/>
  <c r="AB1130" i="22"/>
  <c r="AB1131" i="22"/>
  <c r="AB1132" i="22"/>
  <c r="AB1133" i="22"/>
  <c r="AB1134" i="22"/>
  <c r="AB1135" i="22"/>
  <c r="AB1136" i="22"/>
  <c r="AB1137" i="22"/>
  <c r="AB1138" i="22"/>
  <c r="AB1139" i="22"/>
  <c r="AB1140" i="22"/>
  <c r="AB1141" i="22"/>
  <c r="AB1142" i="22"/>
  <c r="AB1143" i="22"/>
  <c r="AB1144" i="22"/>
  <c r="AB1145" i="22"/>
  <c r="AB1146" i="22"/>
  <c r="AB1147" i="22"/>
  <c r="AB1148" i="22"/>
  <c r="AB1149" i="22"/>
  <c r="AB1150" i="22"/>
  <c r="AB1151" i="22"/>
  <c r="AB1152" i="22"/>
  <c r="AB1153" i="22"/>
  <c r="AB1154" i="22"/>
  <c r="AB1155" i="22"/>
  <c r="AB1156" i="22"/>
  <c r="AB1157" i="22"/>
  <c r="AB1158" i="22"/>
  <c r="AB1159" i="22"/>
  <c r="AB1160" i="22"/>
  <c r="AB1161" i="22"/>
  <c r="AB1162" i="22"/>
  <c r="AB1163" i="22"/>
  <c r="AB1164" i="22"/>
  <c r="AB1165" i="22"/>
  <c r="AB1166" i="22"/>
  <c r="AB1167" i="22"/>
  <c r="AB1168" i="22"/>
  <c r="AB1169" i="22"/>
  <c r="AB1170" i="22"/>
  <c r="AB1171" i="22"/>
  <c r="AB1172" i="22"/>
  <c r="AB1173" i="22"/>
  <c r="AB1174" i="22"/>
  <c r="AB1175" i="22"/>
  <c r="AB1176" i="22"/>
  <c r="AB1177" i="22"/>
  <c r="AB1178" i="22"/>
  <c r="AB1179" i="22"/>
  <c r="AB1180" i="22"/>
  <c r="AB1181" i="22"/>
  <c r="AB1182" i="22"/>
  <c r="AB1183" i="22"/>
  <c r="AB1184" i="22"/>
  <c r="AB1185" i="22"/>
  <c r="AB1186" i="22"/>
  <c r="AB1187" i="22"/>
  <c r="AB1188" i="22"/>
  <c r="AB1189" i="22"/>
  <c r="AB1190" i="22"/>
  <c r="AB1191" i="22"/>
  <c r="AB1192" i="22"/>
  <c r="AB1193" i="22"/>
  <c r="AB1194" i="22"/>
  <c r="AB1195" i="22"/>
  <c r="AB1196" i="22"/>
  <c r="AB1197" i="22"/>
  <c r="AB1198" i="22"/>
  <c r="AB1199" i="22"/>
  <c r="AB1200" i="22"/>
  <c r="AB1201" i="22"/>
  <c r="AB1202" i="22"/>
  <c r="AB1203" i="22"/>
  <c r="AB1204" i="22"/>
  <c r="AB1205" i="22"/>
  <c r="AB1206" i="22"/>
  <c r="AB1207" i="22"/>
  <c r="AB1208" i="22"/>
  <c r="AB1209" i="22"/>
  <c r="AB1210" i="22"/>
  <c r="AB1211" i="22"/>
  <c r="AB1212" i="22"/>
  <c r="AB1213" i="22"/>
  <c r="AB1214" i="22"/>
  <c r="AB1215" i="22"/>
  <c r="AB1216" i="22"/>
  <c r="AB1217" i="22"/>
  <c r="AB1218" i="22"/>
  <c r="AB1219" i="22"/>
  <c r="AB1220" i="22"/>
  <c r="AB1221" i="22"/>
  <c r="AB1222" i="22"/>
  <c r="AB1223" i="22"/>
  <c r="AB1224" i="22"/>
  <c r="AB1225" i="22"/>
  <c r="AB1226" i="22"/>
  <c r="AB1227" i="22"/>
  <c r="AB1228" i="22"/>
  <c r="AB1229" i="22"/>
  <c r="AB1230" i="22"/>
  <c r="AB1231" i="22"/>
  <c r="AB1232" i="22"/>
  <c r="AB1233" i="22"/>
  <c r="AB1234" i="22"/>
  <c r="AB1235" i="22"/>
  <c r="AB1236" i="22"/>
  <c r="AB1237" i="22"/>
  <c r="AB1238" i="22"/>
  <c r="AB1239" i="22"/>
  <c r="AB1240" i="22"/>
  <c r="AB1241" i="22"/>
  <c r="AB1242" i="22"/>
  <c r="AB1243" i="22"/>
  <c r="AB1244" i="22"/>
  <c r="AB1245" i="22"/>
  <c r="AB1246" i="22"/>
  <c r="AB1247" i="22"/>
  <c r="AB1248" i="22"/>
  <c r="AB1249" i="22"/>
  <c r="AB1250" i="22"/>
  <c r="AB1251" i="22"/>
  <c r="AB1252" i="22"/>
  <c r="AB1253" i="22"/>
  <c r="AB1254" i="22"/>
  <c r="AB1255" i="22"/>
  <c r="AB1256" i="22"/>
  <c r="AB1257" i="22"/>
  <c r="AB1258" i="22"/>
  <c r="AB1259" i="22"/>
  <c r="AB1260" i="22"/>
  <c r="AB1261" i="22"/>
  <c r="AB1262" i="22"/>
  <c r="AB1263" i="22"/>
  <c r="AB1264" i="22"/>
  <c r="AB1265" i="22"/>
  <c r="AB1266" i="22"/>
  <c r="AB1267" i="22"/>
  <c r="AB1268" i="22"/>
  <c r="AB1269" i="22"/>
  <c r="AB1270" i="22"/>
  <c r="AB1271" i="22"/>
  <c r="AB1272" i="22"/>
  <c r="AB1273" i="22"/>
  <c r="AB1274" i="22"/>
  <c r="AB1275" i="22"/>
  <c r="AB1276" i="22"/>
  <c r="AB1277" i="22"/>
  <c r="AB1278" i="22"/>
  <c r="AB1279" i="22"/>
  <c r="AB1280" i="22"/>
  <c r="AB1281" i="22"/>
  <c r="AB1282" i="22"/>
  <c r="AB1283" i="22"/>
  <c r="AB1284" i="22"/>
  <c r="AB1285" i="22"/>
  <c r="AB1286" i="22"/>
  <c r="AB1287" i="22"/>
  <c r="AB1288" i="22"/>
  <c r="AB1289" i="22"/>
  <c r="AB1290" i="22"/>
  <c r="AB1291" i="22"/>
  <c r="AB1292" i="22"/>
  <c r="AB1293" i="22"/>
  <c r="AB1294" i="22"/>
  <c r="AB1295" i="22"/>
  <c r="AB1296" i="22"/>
  <c r="AB1297" i="22"/>
  <c r="AB1298" i="22"/>
  <c r="AB1299" i="22"/>
  <c r="AB1300" i="22"/>
  <c r="AB1301" i="22"/>
  <c r="AB1302" i="22"/>
  <c r="AB1303" i="22"/>
  <c r="AB1304" i="22"/>
  <c r="AB1305" i="22"/>
  <c r="AB1306" i="22"/>
  <c r="AB1307" i="22"/>
  <c r="AB1308" i="22"/>
  <c r="AB1309" i="22"/>
  <c r="AB1310" i="22"/>
  <c r="AB1311" i="22"/>
  <c r="AB1312" i="22"/>
  <c r="AB1313" i="22"/>
  <c r="AB1314" i="22"/>
  <c r="AB1315" i="22"/>
  <c r="AB1316" i="22"/>
  <c r="AB1317" i="22"/>
  <c r="AB1318" i="22"/>
  <c r="AB1319" i="22"/>
  <c r="AB1320" i="22"/>
  <c r="AB1321" i="22"/>
  <c r="AB1322" i="22"/>
  <c r="AB1323" i="22"/>
  <c r="AB1324" i="22"/>
  <c r="AB1325" i="22"/>
  <c r="AB1326" i="22"/>
  <c r="AB1327" i="22"/>
  <c r="AB1328" i="22"/>
  <c r="AB1329" i="22"/>
  <c r="AB1330" i="22"/>
  <c r="AB1331" i="22"/>
  <c r="AB1332" i="22"/>
  <c r="AB1333" i="22"/>
  <c r="AB1334" i="22"/>
  <c r="AB1335" i="22"/>
  <c r="AB1336" i="22"/>
  <c r="AB1337" i="22"/>
  <c r="AB1338" i="22"/>
  <c r="AB1339" i="22"/>
  <c r="AB1340" i="22"/>
  <c r="AB1341" i="22"/>
  <c r="AB1342" i="22"/>
  <c r="AB1343" i="22"/>
  <c r="AB1344" i="22"/>
  <c r="AB1345" i="22"/>
  <c r="AB1346" i="22"/>
  <c r="AB1347" i="22"/>
  <c r="AB1348" i="22"/>
  <c r="AB1349" i="22"/>
  <c r="AB1350" i="22"/>
  <c r="AB1351" i="22"/>
  <c r="AB1352" i="22"/>
  <c r="AB1353" i="22"/>
  <c r="AB1354" i="22"/>
  <c r="AB1355" i="22"/>
  <c r="AB1356" i="22"/>
  <c r="AB1357" i="22"/>
  <c r="AB1358" i="22"/>
  <c r="AB1359" i="22"/>
  <c r="AB1360" i="22"/>
  <c r="AB1361" i="22"/>
  <c r="AB1362" i="22"/>
  <c r="AB1363" i="22"/>
  <c r="AB1364" i="22"/>
  <c r="AB1365" i="22"/>
  <c r="AB1366" i="22"/>
  <c r="AB1367" i="22"/>
  <c r="AB1368" i="22"/>
  <c r="AB1369" i="22"/>
  <c r="AB1370" i="22"/>
  <c r="AB1371" i="22"/>
  <c r="AB1372" i="22"/>
  <c r="AB1373" i="22"/>
  <c r="AB1374" i="22"/>
  <c r="AB1375" i="22"/>
  <c r="AB1376" i="22"/>
  <c r="AB1377" i="22"/>
  <c r="AB1378" i="22"/>
  <c r="AB1379" i="22"/>
  <c r="AB1380" i="22"/>
  <c r="AB1381" i="22"/>
  <c r="AB1382" i="22"/>
  <c r="AB1383" i="22"/>
  <c r="AB1384" i="22"/>
  <c r="AB1385" i="22"/>
  <c r="AB1386" i="22"/>
  <c r="AB1387" i="22"/>
  <c r="AB1388" i="22"/>
  <c r="AB1389" i="22"/>
  <c r="AB1390" i="22"/>
  <c r="AB1391" i="22"/>
  <c r="AB1392" i="22"/>
  <c r="AB1393" i="22"/>
  <c r="AB1394" i="22"/>
  <c r="AB1395" i="22"/>
  <c r="AB1396" i="22"/>
  <c r="AB1397" i="22"/>
  <c r="AB1398" i="22"/>
  <c r="AB1399" i="22"/>
  <c r="AB1400" i="22"/>
  <c r="AB1401" i="22"/>
  <c r="AB1402" i="22"/>
  <c r="AB1403" i="22"/>
  <c r="AB1404" i="22"/>
  <c r="AB1405" i="22"/>
  <c r="AB1406" i="22"/>
  <c r="AB1407" i="22"/>
  <c r="AB1408" i="22"/>
  <c r="AB1409" i="22"/>
  <c r="AB1410" i="22"/>
  <c r="AB1411" i="22"/>
  <c r="AB1412" i="22"/>
  <c r="AB1413" i="22"/>
  <c r="AB1414" i="22"/>
  <c r="AB1415" i="22"/>
  <c r="AB1416" i="22"/>
  <c r="AB1417" i="22"/>
  <c r="AB1418" i="22"/>
  <c r="AB1419" i="22"/>
  <c r="AB1420" i="22"/>
  <c r="AB1421" i="22"/>
  <c r="AB1422" i="22"/>
  <c r="AB1423" i="22"/>
  <c r="AB1424" i="22"/>
  <c r="AB5" i="22"/>
  <c r="X6" i="22"/>
  <c r="X7" i="22"/>
  <c r="X8" i="22"/>
  <c r="X9" i="22"/>
  <c r="X10" i="22"/>
  <c r="X11" i="22"/>
  <c r="X12" i="22"/>
  <c r="X13" i="22"/>
  <c r="X14"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X208" i="22"/>
  <c r="X209" i="22"/>
  <c r="X210" i="22"/>
  <c r="X211" i="22"/>
  <c r="X212" i="22"/>
  <c r="X213" i="22"/>
  <c r="X214" i="22"/>
  <c r="X215" i="22"/>
  <c r="X216" i="22"/>
  <c r="X217" i="22"/>
  <c r="X218" i="22"/>
  <c r="X219" i="22"/>
  <c r="X220" i="22"/>
  <c r="X221" i="22"/>
  <c r="X222" i="22"/>
  <c r="X223" i="22"/>
  <c r="X224" i="22"/>
  <c r="X225" i="22"/>
  <c r="X226" i="22"/>
  <c r="X227" i="22"/>
  <c r="X228" i="22"/>
  <c r="X229" i="22"/>
  <c r="X230" i="22"/>
  <c r="X231" i="22"/>
  <c r="X232" i="22"/>
  <c r="X233" i="22"/>
  <c r="X234" i="22"/>
  <c r="X235" i="22"/>
  <c r="X236" i="22"/>
  <c r="X237" i="22"/>
  <c r="X238" i="22"/>
  <c r="X239" i="22"/>
  <c r="X240" i="22"/>
  <c r="X241" i="22"/>
  <c r="X242" i="22"/>
  <c r="X243" i="22"/>
  <c r="X244" i="22"/>
  <c r="X245" i="22"/>
  <c r="X246" i="22"/>
  <c r="X247" i="22"/>
  <c r="X248" i="22"/>
  <c r="X249" i="22"/>
  <c r="X250" i="22"/>
  <c r="X251" i="22"/>
  <c r="X252" i="22"/>
  <c r="X253" i="22"/>
  <c r="X254" i="22"/>
  <c r="X255" i="22"/>
  <c r="X256" i="22"/>
  <c r="X257" i="22"/>
  <c r="X258" i="22"/>
  <c r="X259" i="22"/>
  <c r="X260" i="22"/>
  <c r="X261" i="22"/>
  <c r="X262" i="22"/>
  <c r="X263" i="22"/>
  <c r="X264" i="22"/>
  <c r="X265" i="22"/>
  <c r="X266" i="22"/>
  <c r="X267" i="22"/>
  <c r="X268" i="22"/>
  <c r="X269" i="22"/>
  <c r="X270" i="22"/>
  <c r="X271" i="22"/>
  <c r="X272" i="22"/>
  <c r="X273" i="22"/>
  <c r="X274" i="22"/>
  <c r="X275" i="22"/>
  <c r="X276" i="22"/>
  <c r="X277" i="22"/>
  <c r="X278" i="22"/>
  <c r="X279" i="22"/>
  <c r="X280" i="22"/>
  <c r="X281" i="22"/>
  <c r="X282" i="22"/>
  <c r="X283" i="22"/>
  <c r="X284" i="22"/>
  <c r="X285" i="22"/>
  <c r="X286" i="22"/>
  <c r="X287" i="22"/>
  <c r="X288" i="22"/>
  <c r="X289" i="22"/>
  <c r="X290" i="22"/>
  <c r="X291" i="22"/>
  <c r="X292" i="22"/>
  <c r="X293" i="22"/>
  <c r="X294" i="22"/>
  <c r="X295" i="22"/>
  <c r="X296" i="22"/>
  <c r="X297" i="22"/>
  <c r="X298" i="22"/>
  <c r="X299" i="22"/>
  <c r="X300" i="22"/>
  <c r="X301" i="22"/>
  <c r="X302" i="22"/>
  <c r="X303" i="22"/>
  <c r="X304" i="22"/>
  <c r="X305" i="22"/>
  <c r="X306" i="22"/>
  <c r="X307" i="22"/>
  <c r="X308" i="22"/>
  <c r="X309" i="22"/>
  <c r="X310" i="22"/>
  <c r="X311" i="22"/>
  <c r="X312" i="22"/>
  <c r="X313" i="22"/>
  <c r="X314" i="22"/>
  <c r="X315" i="22"/>
  <c r="X316" i="22"/>
  <c r="X317" i="22"/>
  <c r="X318" i="22"/>
  <c r="X319" i="22"/>
  <c r="X320" i="22"/>
  <c r="X321" i="22"/>
  <c r="X322" i="22"/>
  <c r="X323" i="22"/>
  <c r="X324" i="22"/>
  <c r="X325" i="22"/>
  <c r="X326" i="22"/>
  <c r="X327" i="22"/>
  <c r="X328" i="22"/>
  <c r="X329" i="22"/>
  <c r="X330" i="22"/>
  <c r="X331" i="22"/>
  <c r="X332" i="22"/>
  <c r="X333" i="22"/>
  <c r="X334" i="22"/>
  <c r="X335" i="22"/>
  <c r="X336" i="22"/>
  <c r="X337" i="22"/>
  <c r="X338" i="22"/>
  <c r="X339" i="22"/>
  <c r="X340" i="22"/>
  <c r="X341" i="22"/>
  <c r="X342" i="22"/>
  <c r="X343" i="22"/>
  <c r="X344" i="22"/>
  <c r="X345" i="22"/>
  <c r="X346" i="22"/>
  <c r="X347" i="22"/>
  <c r="X348" i="22"/>
  <c r="X349" i="22"/>
  <c r="X350" i="22"/>
  <c r="X351" i="22"/>
  <c r="X352" i="22"/>
  <c r="X353" i="22"/>
  <c r="X354" i="22"/>
  <c r="X355" i="22"/>
  <c r="X356" i="22"/>
  <c r="X357" i="22"/>
  <c r="X358" i="22"/>
  <c r="X359" i="22"/>
  <c r="X360" i="22"/>
  <c r="X361" i="22"/>
  <c r="X362" i="22"/>
  <c r="X363" i="22"/>
  <c r="X364" i="22"/>
  <c r="X365" i="22"/>
  <c r="X366" i="22"/>
  <c r="X367" i="22"/>
  <c r="X368" i="22"/>
  <c r="X369" i="22"/>
  <c r="X370" i="22"/>
  <c r="X371" i="22"/>
  <c r="X372" i="22"/>
  <c r="X373" i="22"/>
  <c r="X374" i="22"/>
  <c r="X375" i="22"/>
  <c r="X376" i="22"/>
  <c r="X377" i="22"/>
  <c r="X378" i="22"/>
  <c r="X379" i="22"/>
  <c r="X380" i="22"/>
  <c r="X381" i="22"/>
  <c r="X382" i="22"/>
  <c r="X383" i="22"/>
  <c r="X384" i="22"/>
  <c r="X385" i="22"/>
  <c r="X386" i="22"/>
  <c r="X387" i="22"/>
  <c r="X388" i="22"/>
  <c r="X389" i="22"/>
  <c r="X390" i="22"/>
  <c r="X391" i="22"/>
  <c r="X392" i="22"/>
  <c r="X393" i="22"/>
  <c r="X394" i="22"/>
  <c r="X395" i="22"/>
  <c r="X396" i="22"/>
  <c r="X397" i="22"/>
  <c r="X398" i="22"/>
  <c r="X399" i="22"/>
  <c r="X400" i="22"/>
  <c r="X401" i="22"/>
  <c r="X402" i="22"/>
  <c r="X403" i="22"/>
  <c r="X404" i="22"/>
  <c r="X405" i="22"/>
  <c r="X406" i="22"/>
  <c r="X407" i="22"/>
  <c r="X408" i="22"/>
  <c r="X409" i="22"/>
  <c r="X410" i="22"/>
  <c r="X411" i="22"/>
  <c r="X412" i="22"/>
  <c r="X413" i="22"/>
  <c r="X414" i="22"/>
  <c r="X415" i="22"/>
  <c r="X416" i="22"/>
  <c r="X417" i="22"/>
  <c r="X418" i="22"/>
  <c r="X419" i="22"/>
  <c r="X420" i="22"/>
  <c r="X421" i="22"/>
  <c r="X422" i="22"/>
  <c r="X423" i="22"/>
  <c r="X424" i="22"/>
  <c r="X425" i="22"/>
  <c r="X426" i="22"/>
  <c r="X427" i="22"/>
  <c r="X428" i="22"/>
  <c r="X429" i="22"/>
  <c r="X430" i="22"/>
  <c r="X431" i="22"/>
  <c r="X432" i="22"/>
  <c r="X433" i="22"/>
  <c r="X434" i="22"/>
  <c r="X435" i="22"/>
  <c r="X436" i="22"/>
  <c r="X437" i="22"/>
  <c r="X438" i="22"/>
  <c r="X439" i="22"/>
  <c r="X440" i="22"/>
  <c r="X441" i="22"/>
  <c r="X442" i="22"/>
  <c r="X443" i="22"/>
  <c r="X444" i="22"/>
  <c r="X445" i="22"/>
  <c r="X446" i="22"/>
  <c r="X447" i="22"/>
  <c r="X448" i="22"/>
  <c r="X449" i="22"/>
  <c r="X450" i="22"/>
  <c r="X451" i="22"/>
  <c r="X452" i="22"/>
  <c r="X453" i="22"/>
  <c r="X454" i="22"/>
  <c r="X455" i="22"/>
  <c r="X456" i="22"/>
  <c r="X457" i="22"/>
  <c r="X458" i="22"/>
  <c r="X459" i="22"/>
  <c r="X460" i="22"/>
  <c r="X461" i="22"/>
  <c r="X462" i="22"/>
  <c r="X463" i="22"/>
  <c r="X464" i="22"/>
  <c r="X465" i="22"/>
  <c r="X466" i="22"/>
  <c r="X467" i="22"/>
  <c r="X468" i="22"/>
  <c r="X469" i="22"/>
  <c r="X470" i="22"/>
  <c r="X471" i="22"/>
  <c r="X472" i="22"/>
  <c r="X473" i="22"/>
  <c r="X474" i="22"/>
  <c r="X475" i="22"/>
  <c r="X476" i="22"/>
  <c r="X477" i="22"/>
  <c r="X478" i="22"/>
  <c r="X479" i="22"/>
  <c r="X480" i="22"/>
  <c r="X481" i="22"/>
  <c r="X482" i="22"/>
  <c r="X483" i="22"/>
  <c r="X484" i="22"/>
  <c r="X485" i="22"/>
  <c r="X486" i="22"/>
  <c r="X487" i="22"/>
  <c r="X488" i="22"/>
  <c r="X489" i="22"/>
  <c r="X490" i="22"/>
  <c r="X491" i="22"/>
  <c r="X492" i="22"/>
  <c r="X493" i="22"/>
  <c r="X494" i="22"/>
  <c r="X495" i="22"/>
  <c r="X496" i="22"/>
  <c r="X497" i="22"/>
  <c r="X498" i="22"/>
  <c r="X499" i="22"/>
  <c r="X500" i="22"/>
  <c r="X501" i="22"/>
  <c r="X502" i="22"/>
  <c r="X503" i="22"/>
  <c r="X504" i="22"/>
  <c r="X505" i="22"/>
  <c r="X506" i="22"/>
  <c r="X507" i="22"/>
  <c r="X508" i="22"/>
  <c r="X509" i="22"/>
  <c r="X510" i="22"/>
  <c r="X511" i="22"/>
  <c r="X512" i="22"/>
  <c r="X513" i="22"/>
  <c r="X514" i="22"/>
  <c r="X515" i="22"/>
  <c r="X516" i="22"/>
  <c r="X517" i="22"/>
  <c r="X518" i="22"/>
  <c r="X519" i="22"/>
  <c r="X520" i="22"/>
  <c r="X521" i="22"/>
  <c r="X522" i="22"/>
  <c r="X523" i="22"/>
  <c r="X524" i="22"/>
  <c r="X525" i="22"/>
  <c r="X526" i="22"/>
  <c r="X527" i="22"/>
  <c r="X528" i="22"/>
  <c r="X529" i="22"/>
  <c r="X530" i="22"/>
  <c r="X531" i="22"/>
  <c r="X532" i="22"/>
  <c r="X533" i="22"/>
  <c r="X534" i="22"/>
  <c r="X535" i="22"/>
  <c r="X536" i="22"/>
  <c r="X537" i="22"/>
  <c r="X538" i="22"/>
  <c r="X539" i="22"/>
  <c r="X540" i="22"/>
  <c r="X541" i="22"/>
  <c r="X542" i="22"/>
  <c r="X543" i="22"/>
  <c r="X544" i="22"/>
  <c r="X545" i="22"/>
  <c r="X546" i="22"/>
  <c r="X547" i="22"/>
  <c r="X548" i="22"/>
  <c r="X549" i="22"/>
  <c r="X550" i="22"/>
  <c r="X551" i="22"/>
  <c r="X552" i="22"/>
  <c r="X553" i="22"/>
  <c r="X554" i="22"/>
  <c r="X555" i="22"/>
  <c r="X556" i="22"/>
  <c r="X557" i="22"/>
  <c r="X558" i="22"/>
  <c r="X559" i="22"/>
  <c r="X560" i="22"/>
  <c r="X561" i="22"/>
  <c r="X562" i="22"/>
  <c r="X563" i="22"/>
  <c r="X564" i="22"/>
  <c r="X565" i="22"/>
  <c r="X566" i="22"/>
  <c r="X567" i="22"/>
  <c r="X568" i="22"/>
  <c r="X569" i="22"/>
  <c r="X570" i="22"/>
  <c r="X571" i="22"/>
  <c r="X572" i="22"/>
  <c r="X573" i="22"/>
  <c r="X574" i="22"/>
  <c r="X575" i="22"/>
  <c r="X576" i="22"/>
  <c r="X577" i="22"/>
  <c r="X578" i="22"/>
  <c r="X579" i="22"/>
  <c r="X580" i="22"/>
  <c r="X581" i="22"/>
  <c r="X582" i="22"/>
  <c r="X583" i="22"/>
  <c r="X584" i="22"/>
  <c r="X585" i="22"/>
  <c r="X586" i="22"/>
  <c r="X587" i="22"/>
  <c r="X588" i="22"/>
  <c r="X589" i="22"/>
  <c r="X590" i="22"/>
  <c r="X591" i="22"/>
  <c r="X592" i="22"/>
  <c r="X593" i="22"/>
  <c r="X594" i="22"/>
  <c r="X595" i="22"/>
  <c r="X596" i="22"/>
  <c r="X597" i="22"/>
  <c r="X598" i="22"/>
  <c r="X599" i="22"/>
  <c r="X600" i="22"/>
  <c r="X601" i="22"/>
  <c r="X602" i="22"/>
  <c r="X603" i="22"/>
  <c r="X604" i="22"/>
  <c r="X605" i="22"/>
  <c r="X606" i="22"/>
  <c r="X607" i="22"/>
  <c r="X608" i="22"/>
  <c r="X609" i="22"/>
  <c r="X610" i="22"/>
  <c r="X611" i="22"/>
  <c r="X612" i="22"/>
  <c r="X613" i="22"/>
  <c r="X614" i="22"/>
  <c r="X615" i="22"/>
  <c r="X616" i="22"/>
  <c r="X617" i="22"/>
  <c r="X618" i="22"/>
  <c r="X619" i="22"/>
  <c r="X620" i="22"/>
  <c r="X621" i="22"/>
  <c r="X622" i="22"/>
  <c r="X623" i="22"/>
  <c r="X624" i="22"/>
  <c r="X625" i="22"/>
  <c r="X626" i="22"/>
  <c r="X627" i="22"/>
  <c r="X628" i="22"/>
  <c r="X629" i="22"/>
  <c r="X630" i="22"/>
  <c r="X631" i="22"/>
  <c r="X632" i="22"/>
  <c r="X633" i="22"/>
  <c r="X634" i="22"/>
  <c r="X635" i="22"/>
  <c r="X636" i="22"/>
  <c r="X637" i="22"/>
  <c r="X638" i="22"/>
  <c r="X639" i="22"/>
  <c r="X640" i="22"/>
  <c r="X641" i="22"/>
  <c r="X642" i="22"/>
  <c r="X643" i="22"/>
  <c r="X644" i="22"/>
  <c r="X645" i="22"/>
  <c r="X646" i="22"/>
  <c r="X647" i="22"/>
  <c r="X648" i="22"/>
  <c r="X649" i="22"/>
  <c r="X650" i="22"/>
  <c r="X651" i="22"/>
  <c r="X652" i="22"/>
  <c r="X653" i="22"/>
  <c r="X654" i="22"/>
  <c r="X655" i="22"/>
  <c r="X656" i="22"/>
  <c r="X657" i="22"/>
  <c r="X658" i="22"/>
  <c r="X659" i="22"/>
  <c r="X660" i="22"/>
  <c r="X661" i="22"/>
  <c r="X662" i="22"/>
  <c r="X663" i="22"/>
  <c r="X664" i="22"/>
  <c r="X665" i="22"/>
  <c r="X666" i="22"/>
  <c r="X667" i="22"/>
  <c r="X668" i="22"/>
  <c r="X669" i="22"/>
  <c r="X670" i="22"/>
  <c r="X671" i="22"/>
  <c r="X672" i="22"/>
  <c r="X673" i="22"/>
  <c r="X674" i="22"/>
  <c r="X675" i="22"/>
  <c r="X676" i="22"/>
  <c r="X677" i="22"/>
  <c r="X678" i="22"/>
  <c r="X679" i="22"/>
  <c r="X680" i="22"/>
  <c r="X681" i="22"/>
  <c r="X682" i="22"/>
  <c r="X683" i="22"/>
  <c r="X684" i="22"/>
  <c r="X685" i="22"/>
  <c r="X686" i="22"/>
  <c r="X687" i="22"/>
  <c r="X688" i="22"/>
  <c r="X689" i="22"/>
  <c r="X690" i="22"/>
  <c r="X691" i="22"/>
  <c r="X692" i="22"/>
  <c r="X693" i="22"/>
  <c r="X694" i="22"/>
  <c r="X695" i="22"/>
  <c r="X696" i="22"/>
  <c r="X697" i="22"/>
  <c r="X698" i="22"/>
  <c r="X699" i="22"/>
  <c r="X700" i="22"/>
  <c r="X701" i="22"/>
  <c r="X702" i="22"/>
  <c r="X703" i="22"/>
  <c r="X704" i="22"/>
  <c r="X705" i="22"/>
  <c r="X706" i="22"/>
  <c r="X707" i="22"/>
  <c r="X708" i="22"/>
  <c r="X709" i="22"/>
  <c r="X710" i="22"/>
  <c r="X711" i="22"/>
  <c r="X712" i="22"/>
  <c r="X713" i="22"/>
  <c r="X714" i="22"/>
  <c r="X715" i="22"/>
  <c r="X716" i="22"/>
  <c r="X717" i="22"/>
  <c r="X718" i="22"/>
  <c r="X719" i="22"/>
  <c r="X720" i="22"/>
  <c r="X721" i="22"/>
  <c r="X722" i="22"/>
  <c r="X723" i="22"/>
  <c r="X724" i="22"/>
  <c r="X725" i="22"/>
  <c r="X726" i="22"/>
  <c r="X727" i="22"/>
  <c r="X728" i="22"/>
  <c r="X729" i="22"/>
  <c r="X730" i="22"/>
  <c r="X731" i="22"/>
  <c r="X732" i="22"/>
  <c r="X733" i="22"/>
  <c r="X734" i="22"/>
  <c r="X735" i="22"/>
  <c r="X736" i="22"/>
  <c r="X737" i="22"/>
  <c r="X738" i="22"/>
  <c r="X739" i="22"/>
  <c r="X740" i="22"/>
  <c r="X741" i="22"/>
  <c r="X742" i="22"/>
  <c r="X743" i="22"/>
  <c r="X744" i="22"/>
  <c r="X745" i="22"/>
  <c r="X746" i="22"/>
  <c r="X747" i="22"/>
  <c r="X748" i="22"/>
  <c r="X749" i="22"/>
  <c r="X750" i="22"/>
  <c r="X751" i="22"/>
  <c r="X752" i="22"/>
  <c r="X753" i="22"/>
  <c r="X754" i="22"/>
  <c r="X755" i="22"/>
  <c r="X756" i="22"/>
  <c r="X757" i="22"/>
  <c r="X758" i="22"/>
  <c r="X759" i="22"/>
  <c r="X760" i="22"/>
  <c r="X761" i="22"/>
  <c r="X762" i="22"/>
  <c r="X763" i="22"/>
  <c r="X764" i="22"/>
  <c r="X765" i="22"/>
  <c r="X766" i="22"/>
  <c r="X767" i="22"/>
  <c r="X768" i="22"/>
  <c r="X769" i="22"/>
  <c r="X770" i="22"/>
  <c r="X771" i="22"/>
  <c r="X772" i="22"/>
  <c r="X773" i="22"/>
  <c r="X774" i="22"/>
  <c r="X775" i="22"/>
  <c r="X776" i="22"/>
  <c r="X777" i="22"/>
  <c r="X778" i="22"/>
  <c r="X779" i="22"/>
  <c r="X780" i="22"/>
  <c r="X781" i="22"/>
  <c r="X782" i="22"/>
  <c r="X783" i="22"/>
  <c r="X784" i="22"/>
  <c r="X785" i="22"/>
  <c r="X786" i="22"/>
  <c r="X787" i="22"/>
  <c r="X788" i="22"/>
  <c r="X789" i="22"/>
  <c r="X790" i="22"/>
  <c r="X791" i="22"/>
  <c r="X792" i="22"/>
  <c r="X793" i="22"/>
  <c r="X794" i="22"/>
  <c r="X795" i="22"/>
  <c r="X796" i="22"/>
  <c r="X797" i="22"/>
  <c r="X798" i="22"/>
  <c r="X799" i="22"/>
  <c r="X800" i="22"/>
  <c r="X801" i="22"/>
  <c r="X802" i="22"/>
  <c r="X803" i="22"/>
  <c r="X804" i="22"/>
  <c r="X805" i="22"/>
  <c r="X806" i="22"/>
  <c r="X807" i="22"/>
  <c r="X808" i="22"/>
  <c r="X809" i="22"/>
  <c r="X810" i="22"/>
  <c r="X811" i="22"/>
  <c r="X812" i="22"/>
  <c r="X813" i="22"/>
  <c r="X814" i="22"/>
  <c r="X815" i="22"/>
  <c r="X816" i="22"/>
  <c r="X817" i="22"/>
  <c r="X818" i="22"/>
  <c r="X819" i="22"/>
  <c r="X820" i="22"/>
  <c r="X821" i="22"/>
  <c r="X822" i="22"/>
  <c r="X823" i="22"/>
  <c r="X824" i="22"/>
  <c r="X825" i="22"/>
  <c r="X826" i="22"/>
  <c r="X827" i="22"/>
  <c r="X828" i="22"/>
  <c r="X829" i="22"/>
  <c r="X830" i="22"/>
  <c r="X831" i="22"/>
  <c r="X832" i="22"/>
  <c r="X833" i="22"/>
  <c r="X834" i="22"/>
  <c r="X835" i="22"/>
  <c r="X836" i="22"/>
  <c r="X837" i="22"/>
  <c r="X838" i="22"/>
  <c r="X839" i="22"/>
  <c r="X840" i="22"/>
  <c r="X841" i="22"/>
  <c r="X842" i="22"/>
  <c r="X843" i="22"/>
  <c r="X844" i="22"/>
  <c r="X845" i="22"/>
  <c r="X846" i="22"/>
  <c r="X847" i="22"/>
  <c r="X848" i="22"/>
  <c r="X849" i="22"/>
  <c r="X850" i="22"/>
  <c r="X851" i="22"/>
  <c r="X852" i="22"/>
  <c r="X853" i="22"/>
  <c r="X854" i="22"/>
  <c r="X855" i="22"/>
  <c r="X856" i="22"/>
  <c r="X857" i="22"/>
  <c r="X858" i="22"/>
  <c r="X859" i="22"/>
  <c r="X860" i="22"/>
  <c r="X861" i="22"/>
  <c r="X862" i="22"/>
  <c r="X863" i="22"/>
  <c r="X864" i="22"/>
  <c r="X865" i="22"/>
  <c r="X866" i="22"/>
  <c r="X867" i="22"/>
  <c r="X868" i="22"/>
  <c r="X869" i="22"/>
  <c r="X870" i="22"/>
  <c r="X871" i="22"/>
  <c r="X872" i="22"/>
  <c r="X873" i="22"/>
  <c r="X874" i="22"/>
  <c r="X875" i="22"/>
  <c r="X876" i="22"/>
  <c r="X877" i="22"/>
  <c r="X878" i="22"/>
  <c r="X879" i="22"/>
  <c r="X880" i="22"/>
  <c r="X881" i="22"/>
  <c r="X882" i="22"/>
  <c r="X883" i="22"/>
  <c r="X884" i="22"/>
  <c r="X885" i="22"/>
  <c r="X886" i="22"/>
  <c r="X887" i="22"/>
  <c r="X888" i="22"/>
  <c r="X889" i="22"/>
  <c r="X890" i="22"/>
  <c r="X891" i="22"/>
  <c r="X892" i="22"/>
  <c r="X893" i="22"/>
  <c r="X894" i="22"/>
  <c r="X895" i="22"/>
  <c r="X896" i="22"/>
  <c r="X897" i="22"/>
  <c r="X898" i="22"/>
  <c r="X899" i="22"/>
  <c r="X900" i="22"/>
  <c r="X901" i="22"/>
  <c r="X902" i="22"/>
  <c r="X903" i="22"/>
  <c r="X904" i="22"/>
  <c r="X905" i="22"/>
  <c r="X906" i="22"/>
  <c r="X907" i="22"/>
  <c r="X908" i="22"/>
  <c r="X909" i="22"/>
  <c r="X910" i="22"/>
  <c r="X911" i="22"/>
  <c r="X912" i="22"/>
  <c r="X913" i="22"/>
  <c r="X914" i="22"/>
  <c r="X915" i="22"/>
  <c r="X916" i="22"/>
  <c r="X917" i="22"/>
  <c r="X918" i="22"/>
  <c r="X919" i="22"/>
  <c r="X920" i="22"/>
  <c r="X921" i="22"/>
  <c r="X922" i="22"/>
  <c r="X923" i="22"/>
  <c r="X924" i="22"/>
  <c r="X925" i="22"/>
  <c r="X926" i="22"/>
  <c r="X927" i="22"/>
  <c r="X928" i="22"/>
  <c r="X929" i="22"/>
  <c r="X930" i="22"/>
  <c r="X931" i="22"/>
  <c r="X932" i="22"/>
  <c r="X933" i="22"/>
  <c r="X934" i="22"/>
  <c r="X935" i="22"/>
  <c r="X936" i="22"/>
  <c r="X937" i="22"/>
  <c r="X938" i="22"/>
  <c r="X939" i="22"/>
  <c r="X940" i="22"/>
  <c r="X941" i="22"/>
  <c r="X942" i="22"/>
  <c r="X943" i="22"/>
  <c r="X944" i="22"/>
  <c r="X945" i="22"/>
  <c r="X946" i="22"/>
  <c r="X947" i="22"/>
  <c r="X948" i="22"/>
  <c r="X949" i="22"/>
  <c r="X950" i="22"/>
  <c r="X951" i="22"/>
  <c r="X952" i="22"/>
  <c r="X953" i="22"/>
  <c r="X954" i="22"/>
  <c r="X955" i="22"/>
  <c r="X956" i="22"/>
  <c r="X957" i="22"/>
  <c r="X958" i="22"/>
  <c r="X959" i="22"/>
  <c r="X960" i="22"/>
  <c r="X961" i="22"/>
  <c r="X962" i="22"/>
  <c r="X963" i="22"/>
  <c r="X964" i="22"/>
  <c r="X965" i="22"/>
  <c r="X966" i="22"/>
  <c r="X967" i="22"/>
  <c r="X968" i="22"/>
  <c r="X969" i="22"/>
  <c r="X970" i="22"/>
  <c r="X971" i="22"/>
  <c r="X972" i="22"/>
  <c r="X973" i="22"/>
  <c r="X974" i="22"/>
  <c r="X975" i="22"/>
  <c r="X976" i="22"/>
  <c r="X977" i="22"/>
  <c r="X978" i="22"/>
  <c r="X979" i="22"/>
  <c r="X980" i="22"/>
  <c r="X981" i="22"/>
  <c r="X982" i="22"/>
  <c r="X983" i="22"/>
  <c r="X984" i="22"/>
  <c r="X985" i="22"/>
  <c r="X986" i="22"/>
  <c r="X987" i="22"/>
  <c r="X988" i="22"/>
  <c r="X989" i="22"/>
  <c r="X990" i="22"/>
  <c r="X991" i="22"/>
  <c r="X992" i="22"/>
  <c r="X993" i="22"/>
  <c r="X994" i="22"/>
  <c r="X995" i="22"/>
  <c r="X996" i="22"/>
  <c r="X997" i="22"/>
  <c r="X998" i="22"/>
  <c r="X999" i="22"/>
  <c r="X1000" i="22"/>
  <c r="X1001" i="22"/>
  <c r="X1002" i="22"/>
  <c r="X1003" i="22"/>
  <c r="X1004" i="22"/>
  <c r="X1005" i="22"/>
  <c r="X1006" i="22"/>
  <c r="X1007" i="22"/>
  <c r="X1008" i="22"/>
  <c r="X1009" i="22"/>
  <c r="X1010" i="22"/>
  <c r="X1011" i="22"/>
  <c r="X1012" i="22"/>
  <c r="X1013" i="22"/>
  <c r="X1014" i="22"/>
  <c r="X1015" i="22"/>
  <c r="X1016" i="22"/>
  <c r="X1017" i="22"/>
  <c r="X1018" i="22"/>
  <c r="X1019" i="22"/>
  <c r="X1020" i="22"/>
  <c r="X1021" i="22"/>
  <c r="X1022" i="22"/>
  <c r="X1023" i="22"/>
  <c r="X1024" i="22"/>
  <c r="X1025" i="22"/>
  <c r="X1026" i="22"/>
  <c r="X1027" i="22"/>
  <c r="X1028" i="22"/>
  <c r="X1029" i="22"/>
  <c r="X1030" i="22"/>
  <c r="X1031" i="22"/>
  <c r="X1032" i="22"/>
  <c r="X1033" i="22"/>
  <c r="X1034" i="22"/>
  <c r="X1035" i="22"/>
  <c r="X1036" i="22"/>
  <c r="X1037" i="22"/>
  <c r="X1038" i="22"/>
  <c r="X1039" i="22"/>
  <c r="X1040" i="22"/>
  <c r="X1041" i="22"/>
  <c r="X1042" i="22"/>
  <c r="X1043" i="22"/>
  <c r="X1044" i="22"/>
  <c r="X1045" i="22"/>
  <c r="X1046" i="22"/>
  <c r="X1047" i="22"/>
  <c r="X1048" i="22"/>
  <c r="X1049" i="22"/>
  <c r="X1050" i="22"/>
  <c r="X1051" i="22"/>
  <c r="X1052" i="22"/>
  <c r="X1053" i="22"/>
  <c r="X1054" i="22"/>
  <c r="X1055" i="22"/>
  <c r="X1056" i="22"/>
  <c r="X1057" i="22"/>
  <c r="X1058" i="22"/>
  <c r="X1059" i="22"/>
  <c r="X1060" i="22"/>
  <c r="X1061" i="22"/>
  <c r="X1062" i="22"/>
  <c r="X1063" i="22"/>
  <c r="X1064" i="22"/>
  <c r="X1065" i="22"/>
  <c r="X1066" i="22"/>
  <c r="X1067" i="22"/>
  <c r="X1068" i="22"/>
  <c r="X1069" i="22"/>
  <c r="X1070" i="22"/>
  <c r="X1071" i="22"/>
  <c r="X1072" i="22"/>
  <c r="X1073" i="22"/>
  <c r="X1074" i="22"/>
  <c r="X1075" i="22"/>
  <c r="X1076" i="22"/>
  <c r="X1077" i="22"/>
  <c r="X1078" i="22"/>
  <c r="X1079" i="22"/>
  <c r="X1080" i="22"/>
  <c r="X1081" i="22"/>
  <c r="X1082" i="22"/>
  <c r="X1083" i="22"/>
  <c r="X1084" i="22"/>
  <c r="X1085" i="22"/>
  <c r="X1086" i="22"/>
  <c r="X1087" i="22"/>
  <c r="X1088" i="22"/>
  <c r="X1089" i="22"/>
  <c r="X1090" i="22"/>
  <c r="X1091" i="22"/>
  <c r="X1092" i="22"/>
  <c r="X1093" i="22"/>
  <c r="X1094" i="22"/>
  <c r="X1095" i="22"/>
  <c r="X1096" i="22"/>
  <c r="X1097" i="22"/>
  <c r="X1098" i="22"/>
  <c r="X1099" i="22"/>
  <c r="X1100" i="22"/>
  <c r="X1101" i="22"/>
  <c r="X1102" i="22"/>
  <c r="X1103" i="22"/>
  <c r="X1104" i="22"/>
  <c r="X1105" i="22"/>
  <c r="X1106" i="22"/>
  <c r="X1107" i="22"/>
  <c r="X1108" i="22"/>
  <c r="X1109" i="22"/>
  <c r="X1110" i="22"/>
  <c r="X1111" i="22"/>
  <c r="X1112" i="22"/>
  <c r="X1113" i="22"/>
  <c r="X1114" i="22"/>
  <c r="X1115" i="22"/>
  <c r="X1116" i="22"/>
  <c r="X1117" i="22"/>
  <c r="X1118" i="22"/>
  <c r="X1119" i="22"/>
  <c r="X1120" i="22"/>
  <c r="X1121" i="22"/>
  <c r="X1122" i="22"/>
  <c r="X1123" i="22"/>
  <c r="X1124" i="22"/>
  <c r="X1125" i="22"/>
  <c r="X1126" i="22"/>
  <c r="X1127" i="22"/>
  <c r="X1128" i="22"/>
  <c r="X1129" i="22"/>
  <c r="X1130" i="22"/>
  <c r="X1131" i="22"/>
  <c r="X1132" i="22"/>
  <c r="X1133" i="22"/>
  <c r="X1134" i="22"/>
  <c r="X1135" i="22"/>
  <c r="X1136" i="22"/>
  <c r="X1137" i="22"/>
  <c r="X1138" i="22"/>
  <c r="X1139" i="22"/>
  <c r="X1140" i="22"/>
  <c r="X1141" i="22"/>
  <c r="X1142" i="22"/>
  <c r="X1143" i="22"/>
  <c r="X1144" i="22"/>
  <c r="X1145" i="22"/>
  <c r="X1146" i="22"/>
  <c r="X1147" i="22"/>
  <c r="X1148" i="22"/>
  <c r="X1149" i="22"/>
  <c r="X1150" i="22"/>
  <c r="X1151" i="22"/>
  <c r="X1152" i="22"/>
  <c r="X1153" i="22"/>
  <c r="X1154" i="22"/>
  <c r="X1155" i="22"/>
  <c r="X1156" i="22"/>
  <c r="X1157" i="22"/>
  <c r="X1158" i="22"/>
  <c r="X1159" i="22"/>
  <c r="X1160" i="22"/>
  <c r="X1161" i="22"/>
  <c r="X1162" i="22"/>
  <c r="X1163" i="22"/>
  <c r="X1164" i="22"/>
  <c r="X1165" i="22"/>
  <c r="X1166" i="22"/>
  <c r="X1167" i="22"/>
  <c r="X1168" i="22"/>
  <c r="X1169" i="22"/>
  <c r="X1170" i="22"/>
  <c r="X1171" i="22"/>
  <c r="X1172" i="22"/>
  <c r="X1173" i="22"/>
  <c r="X1174" i="22"/>
  <c r="X1175" i="22"/>
  <c r="X1176" i="22"/>
  <c r="X1177" i="22"/>
  <c r="X1178" i="22"/>
  <c r="X1179" i="22"/>
  <c r="X1180" i="22"/>
  <c r="X1181" i="22"/>
  <c r="X1182" i="22"/>
  <c r="X1183" i="22"/>
  <c r="X1184" i="22"/>
  <c r="X1185" i="22"/>
  <c r="X1186" i="22"/>
  <c r="X1187" i="22"/>
  <c r="X1188" i="22"/>
  <c r="X1189" i="22"/>
  <c r="X1190" i="22"/>
  <c r="X1191" i="22"/>
  <c r="X1192" i="22"/>
  <c r="X1193" i="22"/>
  <c r="X1194" i="22"/>
  <c r="X1195" i="22"/>
  <c r="X1196" i="22"/>
  <c r="X1197" i="22"/>
  <c r="X1198" i="22"/>
  <c r="X1199" i="22"/>
  <c r="X1200" i="22"/>
  <c r="X1201" i="22"/>
  <c r="X1202" i="22"/>
  <c r="X1203" i="22"/>
  <c r="X1204" i="22"/>
  <c r="X1205" i="22"/>
  <c r="X1206" i="22"/>
  <c r="X1207" i="22"/>
  <c r="X1208" i="22"/>
  <c r="X1209" i="22"/>
  <c r="X1210" i="22"/>
  <c r="X1211" i="22"/>
  <c r="X1212" i="22"/>
  <c r="X1213" i="22"/>
  <c r="X1214" i="22"/>
  <c r="X1215" i="22"/>
  <c r="X1216" i="22"/>
  <c r="X1217" i="22"/>
  <c r="X1218" i="22"/>
  <c r="X1219" i="22"/>
  <c r="X1220" i="22"/>
  <c r="X1221" i="22"/>
  <c r="X1222" i="22"/>
  <c r="X1223" i="22"/>
  <c r="X1224" i="22"/>
  <c r="X1225" i="22"/>
  <c r="X1226" i="22"/>
  <c r="X1227" i="22"/>
  <c r="X1228" i="22"/>
  <c r="X1229" i="22"/>
  <c r="X1230" i="22"/>
  <c r="X1231" i="22"/>
  <c r="X1232" i="22"/>
  <c r="X1233" i="22"/>
  <c r="X1234" i="22"/>
  <c r="X1235" i="22"/>
  <c r="X1236" i="22"/>
  <c r="X1237" i="22"/>
  <c r="X1238" i="22"/>
  <c r="X1239" i="22"/>
  <c r="X1240" i="22"/>
  <c r="X1241" i="22"/>
  <c r="X1242" i="22"/>
  <c r="X1243" i="22"/>
  <c r="X1244" i="22"/>
  <c r="X1245" i="22"/>
  <c r="X1246" i="22"/>
  <c r="X1247" i="22"/>
  <c r="X1248" i="22"/>
  <c r="X1249" i="22"/>
  <c r="X1250" i="22"/>
  <c r="X1251" i="22"/>
  <c r="X1252" i="22"/>
  <c r="X1253" i="22"/>
  <c r="X1254" i="22"/>
  <c r="X1255" i="22"/>
  <c r="X1256" i="22"/>
  <c r="X1257" i="22"/>
  <c r="X1258" i="22"/>
  <c r="X1259" i="22"/>
  <c r="X1260" i="22"/>
  <c r="X1261" i="22"/>
  <c r="X1262" i="22"/>
  <c r="X1263" i="22"/>
  <c r="X1264" i="22"/>
  <c r="X1265" i="22"/>
  <c r="X1266" i="22"/>
  <c r="X1267" i="22"/>
  <c r="X1268" i="22"/>
  <c r="X1269" i="22"/>
  <c r="X1270" i="22"/>
  <c r="X1271" i="22"/>
  <c r="X1272" i="22"/>
  <c r="X1273" i="22"/>
  <c r="X1274" i="22"/>
  <c r="X1275" i="22"/>
  <c r="X1276" i="22"/>
  <c r="X1277" i="22"/>
  <c r="X1278" i="22"/>
  <c r="X1279" i="22"/>
  <c r="X1280" i="22"/>
  <c r="X1281" i="22"/>
  <c r="X1282" i="22"/>
  <c r="X1283" i="22"/>
  <c r="X1284" i="22"/>
  <c r="X1285" i="22"/>
  <c r="X1286" i="22"/>
  <c r="X1287" i="22"/>
  <c r="X1288" i="22"/>
  <c r="X1289" i="22"/>
  <c r="X1290" i="22"/>
  <c r="X1291" i="22"/>
  <c r="X1292" i="22"/>
  <c r="X1293" i="22"/>
  <c r="X1294" i="22"/>
  <c r="X1295" i="22"/>
  <c r="X1296" i="22"/>
  <c r="X1297" i="22"/>
  <c r="X1298" i="22"/>
  <c r="X1299" i="22"/>
  <c r="X1300" i="22"/>
  <c r="X1301" i="22"/>
  <c r="X1302" i="22"/>
  <c r="X1303" i="22"/>
  <c r="X1304" i="22"/>
  <c r="X1305" i="22"/>
  <c r="X1306" i="22"/>
  <c r="X1307" i="22"/>
  <c r="X1308" i="22"/>
  <c r="X1309" i="22"/>
  <c r="X1310" i="22"/>
  <c r="X1311" i="22"/>
  <c r="X1312" i="22"/>
  <c r="X1313" i="22"/>
  <c r="X1314" i="22"/>
  <c r="X1315" i="22"/>
  <c r="X1316" i="22"/>
  <c r="X1317" i="22"/>
  <c r="X1318" i="22"/>
  <c r="X1319" i="22"/>
  <c r="X1320" i="22"/>
  <c r="X1321" i="22"/>
  <c r="X1322" i="22"/>
  <c r="X1323" i="22"/>
  <c r="X1324" i="22"/>
  <c r="X1325" i="22"/>
  <c r="X1326" i="22"/>
  <c r="X1327" i="22"/>
  <c r="X1328" i="22"/>
  <c r="X1329" i="22"/>
  <c r="X1330" i="22"/>
  <c r="X1331" i="22"/>
  <c r="X1332" i="22"/>
  <c r="X1333" i="22"/>
  <c r="X1334" i="22"/>
  <c r="X1335" i="22"/>
  <c r="X1336" i="22"/>
  <c r="X1337" i="22"/>
  <c r="X1338" i="22"/>
  <c r="X1339" i="22"/>
  <c r="X1340" i="22"/>
  <c r="X1341" i="22"/>
  <c r="X1342" i="22"/>
  <c r="X1343" i="22"/>
  <c r="X1344" i="22"/>
  <c r="X1345" i="22"/>
  <c r="X1346" i="22"/>
  <c r="X1347" i="22"/>
  <c r="X1348" i="22"/>
  <c r="X1349" i="22"/>
  <c r="X1350" i="22"/>
  <c r="X1351" i="22"/>
  <c r="X1352" i="22"/>
  <c r="X1353" i="22"/>
  <c r="X1354" i="22"/>
  <c r="X1355" i="22"/>
  <c r="X1356" i="22"/>
  <c r="X1357" i="22"/>
  <c r="X1358" i="22"/>
  <c r="X1359" i="22"/>
  <c r="X1360" i="22"/>
  <c r="X1361" i="22"/>
  <c r="X1362" i="22"/>
  <c r="X1363" i="22"/>
  <c r="X1364" i="22"/>
  <c r="X1365" i="22"/>
  <c r="X1366" i="22"/>
  <c r="X1367" i="22"/>
  <c r="X1368" i="22"/>
  <c r="X1369" i="22"/>
  <c r="X1370" i="22"/>
  <c r="X1371" i="22"/>
  <c r="X1372" i="22"/>
  <c r="X1373" i="22"/>
  <c r="X1374" i="22"/>
  <c r="X1375" i="22"/>
  <c r="X1376" i="22"/>
  <c r="X1377" i="22"/>
  <c r="X1378" i="22"/>
  <c r="X1379" i="22"/>
  <c r="X1380" i="22"/>
  <c r="X1381" i="22"/>
  <c r="X1382" i="22"/>
  <c r="X1383" i="22"/>
  <c r="X1384" i="22"/>
  <c r="X1385" i="22"/>
  <c r="X1386" i="22"/>
  <c r="X1387" i="22"/>
  <c r="X1388" i="22"/>
  <c r="X1389" i="22"/>
  <c r="X1390" i="22"/>
  <c r="X1391" i="22"/>
  <c r="X1392" i="22"/>
  <c r="X1393" i="22"/>
  <c r="X1394" i="22"/>
  <c r="X1395" i="22"/>
  <c r="X1396" i="22"/>
  <c r="X1397" i="22"/>
  <c r="X1398" i="22"/>
  <c r="X1399" i="22"/>
  <c r="X1400" i="22"/>
  <c r="X1401" i="22"/>
  <c r="X1402" i="22"/>
  <c r="X1403" i="22"/>
  <c r="X1404" i="22"/>
  <c r="X1405" i="22"/>
  <c r="X1406" i="22"/>
  <c r="X1407" i="22"/>
  <c r="X1408" i="22"/>
  <c r="X1409" i="22"/>
  <c r="X1410" i="22"/>
  <c r="X1411" i="22"/>
  <c r="X1412" i="22"/>
  <c r="X1413" i="22"/>
  <c r="X1414" i="22"/>
  <c r="X1415" i="22"/>
  <c r="X1416" i="22"/>
  <c r="X1417" i="22"/>
  <c r="X1418" i="22"/>
  <c r="X1419" i="22"/>
  <c r="X1420" i="22"/>
  <c r="X1421" i="22"/>
  <c r="X1422" i="22"/>
  <c r="X1423" i="22"/>
  <c r="X1424" i="22"/>
  <c r="X5" i="22"/>
  <c r="V6" i="22"/>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V209" i="22"/>
  <c r="V210" i="22"/>
  <c r="V211" i="22"/>
  <c r="V212" i="22"/>
  <c r="V213" i="22"/>
  <c r="V214" i="22"/>
  <c r="V215" i="22"/>
  <c r="V216" i="22"/>
  <c r="V217" i="22"/>
  <c r="V218" i="22"/>
  <c r="V219" i="22"/>
  <c r="V220" i="22"/>
  <c r="V221" i="22"/>
  <c r="V222" i="22"/>
  <c r="V223" i="22"/>
  <c r="V224" i="22"/>
  <c r="V225" i="22"/>
  <c r="V226" i="22"/>
  <c r="V227" i="22"/>
  <c r="V228" i="22"/>
  <c r="V229" i="22"/>
  <c r="V230" i="22"/>
  <c r="V231" i="22"/>
  <c r="V232" i="22"/>
  <c r="V233" i="22"/>
  <c r="V234" i="22"/>
  <c r="V235" i="22"/>
  <c r="V236" i="22"/>
  <c r="V237" i="22"/>
  <c r="V238" i="22"/>
  <c r="V239" i="22"/>
  <c r="V240" i="22"/>
  <c r="V241" i="22"/>
  <c r="V242" i="22"/>
  <c r="V243" i="22"/>
  <c r="V244" i="22"/>
  <c r="V245" i="22"/>
  <c r="V246" i="22"/>
  <c r="V247" i="22"/>
  <c r="V248" i="22"/>
  <c r="V249" i="22"/>
  <c r="V250" i="22"/>
  <c r="V251" i="22"/>
  <c r="V252" i="22"/>
  <c r="V253" i="22"/>
  <c r="V254" i="22"/>
  <c r="V255" i="22"/>
  <c r="V256" i="22"/>
  <c r="V257" i="22"/>
  <c r="V258" i="22"/>
  <c r="V259" i="22"/>
  <c r="V260" i="22"/>
  <c r="V261" i="22"/>
  <c r="V262" i="22"/>
  <c r="V263" i="22"/>
  <c r="V264" i="22"/>
  <c r="V265" i="22"/>
  <c r="V266" i="22"/>
  <c r="V267" i="22"/>
  <c r="V268" i="22"/>
  <c r="V269" i="22"/>
  <c r="V270" i="22"/>
  <c r="V271" i="22"/>
  <c r="V272" i="22"/>
  <c r="V273" i="22"/>
  <c r="V274" i="22"/>
  <c r="V275" i="22"/>
  <c r="V276" i="22"/>
  <c r="V277" i="22"/>
  <c r="V278" i="22"/>
  <c r="V279" i="22"/>
  <c r="V280" i="22"/>
  <c r="V281" i="22"/>
  <c r="V282" i="22"/>
  <c r="V283" i="22"/>
  <c r="V284" i="22"/>
  <c r="V285" i="22"/>
  <c r="V286" i="22"/>
  <c r="V287" i="22"/>
  <c r="V288" i="22"/>
  <c r="V289" i="22"/>
  <c r="V290" i="22"/>
  <c r="V291" i="22"/>
  <c r="V292" i="22"/>
  <c r="V293" i="22"/>
  <c r="V294" i="22"/>
  <c r="V295" i="22"/>
  <c r="V296" i="22"/>
  <c r="V297" i="22"/>
  <c r="V298" i="22"/>
  <c r="V299" i="22"/>
  <c r="V300" i="22"/>
  <c r="V301" i="22"/>
  <c r="V302" i="22"/>
  <c r="V303" i="22"/>
  <c r="V304" i="22"/>
  <c r="V305" i="22"/>
  <c r="V306" i="22"/>
  <c r="V307" i="22"/>
  <c r="V308" i="22"/>
  <c r="V309" i="22"/>
  <c r="V310" i="22"/>
  <c r="V311" i="22"/>
  <c r="V312" i="22"/>
  <c r="V313" i="22"/>
  <c r="V314" i="22"/>
  <c r="V315" i="22"/>
  <c r="V316" i="22"/>
  <c r="V317" i="22"/>
  <c r="V318" i="22"/>
  <c r="V319" i="22"/>
  <c r="V320" i="22"/>
  <c r="V321" i="22"/>
  <c r="V322" i="22"/>
  <c r="V323" i="22"/>
  <c r="V324" i="22"/>
  <c r="V325" i="22"/>
  <c r="V326" i="22"/>
  <c r="V327" i="22"/>
  <c r="V328" i="22"/>
  <c r="V329" i="22"/>
  <c r="V330" i="22"/>
  <c r="V331" i="22"/>
  <c r="V332" i="22"/>
  <c r="V333" i="22"/>
  <c r="V334" i="22"/>
  <c r="V335" i="22"/>
  <c r="V336" i="22"/>
  <c r="V337" i="22"/>
  <c r="V338" i="22"/>
  <c r="V339" i="22"/>
  <c r="V340" i="22"/>
  <c r="V341" i="22"/>
  <c r="V342" i="22"/>
  <c r="V343" i="22"/>
  <c r="V344" i="22"/>
  <c r="V345" i="22"/>
  <c r="V346" i="22"/>
  <c r="V347" i="22"/>
  <c r="V348" i="22"/>
  <c r="V349" i="22"/>
  <c r="V350" i="22"/>
  <c r="V351" i="22"/>
  <c r="V352" i="22"/>
  <c r="V353" i="22"/>
  <c r="V354" i="22"/>
  <c r="V355" i="22"/>
  <c r="V356" i="22"/>
  <c r="V357" i="22"/>
  <c r="V358" i="22"/>
  <c r="V359" i="22"/>
  <c r="V360" i="22"/>
  <c r="V361" i="22"/>
  <c r="V362" i="22"/>
  <c r="V363" i="22"/>
  <c r="V364" i="22"/>
  <c r="V365" i="22"/>
  <c r="V366" i="22"/>
  <c r="V367" i="22"/>
  <c r="V368" i="22"/>
  <c r="V369" i="22"/>
  <c r="V370" i="22"/>
  <c r="V371" i="22"/>
  <c r="V372" i="22"/>
  <c r="V373" i="22"/>
  <c r="V374" i="22"/>
  <c r="V375" i="22"/>
  <c r="V376" i="22"/>
  <c r="V377" i="22"/>
  <c r="V378" i="22"/>
  <c r="V379" i="22"/>
  <c r="V380" i="22"/>
  <c r="V381" i="22"/>
  <c r="V382" i="22"/>
  <c r="V383" i="22"/>
  <c r="V384" i="22"/>
  <c r="V385" i="22"/>
  <c r="V386" i="22"/>
  <c r="V387" i="22"/>
  <c r="V388" i="22"/>
  <c r="V389" i="22"/>
  <c r="V390" i="22"/>
  <c r="V391" i="22"/>
  <c r="V392" i="22"/>
  <c r="V393" i="22"/>
  <c r="V394" i="22"/>
  <c r="V395" i="22"/>
  <c r="V396" i="22"/>
  <c r="V397" i="22"/>
  <c r="V398" i="22"/>
  <c r="V399" i="22"/>
  <c r="V400" i="22"/>
  <c r="V401" i="22"/>
  <c r="V402" i="22"/>
  <c r="V403" i="22"/>
  <c r="V404" i="22"/>
  <c r="V405" i="22"/>
  <c r="V406" i="22"/>
  <c r="V407" i="22"/>
  <c r="V408" i="22"/>
  <c r="V409" i="22"/>
  <c r="V410" i="22"/>
  <c r="V411" i="22"/>
  <c r="V412" i="22"/>
  <c r="V413" i="22"/>
  <c r="V414" i="22"/>
  <c r="V415" i="22"/>
  <c r="V416" i="22"/>
  <c r="V417" i="22"/>
  <c r="V418" i="22"/>
  <c r="V419" i="22"/>
  <c r="V420" i="22"/>
  <c r="V421" i="22"/>
  <c r="V422" i="22"/>
  <c r="V423" i="22"/>
  <c r="V424" i="22"/>
  <c r="V425" i="22"/>
  <c r="V426" i="22"/>
  <c r="V427" i="22"/>
  <c r="V428" i="22"/>
  <c r="V429" i="22"/>
  <c r="V430" i="22"/>
  <c r="V431" i="22"/>
  <c r="V432" i="22"/>
  <c r="V433" i="22"/>
  <c r="V434" i="22"/>
  <c r="V435" i="22"/>
  <c r="V436" i="22"/>
  <c r="V437" i="22"/>
  <c r="V438" i="22"/>
  <c r="V439" i="22"/>
  <c r="V440" i="22"/>
  <c r="V441" i="22"/>
  <c r="V442" i="22"/>
  <c r="V443" i="22"/>
  <c r="V444" i="22"/>
  <c r="V445" i="22"/>
  <c r="V446" i="22"/>
  <c r="V447" i="22"/>
  <c r="V448" i="22"/>
  <c r="V449" i="22"/>
  <c r="V450" i="22"/>
  <c r="V451" i="22"/>
  <c r="V452" i="22"/>
  <c r="V453" i="22"/>
  <c r="V454" i="22"/>
  <c r="V455" i="22"/>
  <c r="V456" i="22"/>
  <c r="V457" i="22"/>
  <c r="V458" i="22"/>
  <c r="V459" i="22"/>
  <c r="V460" i="22"/>
  <c r="V461" i="22"/>
  <c r="V462" i="22"/>
  <c r="V463" i="22"/>
  <c r="V464" i="22"/>
  <c r="V465" i="22"/>
  <c r="V466" i="22"/>
  <c r="V467" i="22"/>
  <c r="V468" i="22"/>
  <c r="V469" i="22"/>
  <c r="V470" i="22"/>
  <c r="V471" i="22"/>
  <c r="V472" i="22"/>
  <c r="V473" i="22"/>
  <c r="V474" i="22"/>
  <c r="V475" i="22"/>
  <c r="V476" i="22"/>
  <c r="V477" i="22"/>
  <c r="V478" i="22"/>
  <c r="V479" i="22"/>
  <c r="V480" i="22"/>
  <c r="V481" i="22"/>
  <c r="V482" i="22"/>
  <c r="V483" i="22"/>
  <c r="V484" i="22"/>
  <c r="V485" i="22"/>
  <c r="V486" i="22"/>
  <c r="V487" i="22"/>
  <c r="V488" i="22"/>
  <c r="V489" i="22"/>
  <c r="V490" i="22"/>
  <c r="V491" i="22"/>
  <c r="V492" i="22"/>
  <c r="V493" i="22"/>
  <c r="V494" i="22"/>
  <c r="V495" i="22"/>
  <c r="V496" i="22"/>
  <c r="V497" i="22"/>
  <c r="V498" i="22"/>
  <c r="V499" i="22"/>
  <c r="V500" i="22"/>
  <c r="V501" i="22"/>
  <c r="V502" i="22"/>
  <c r="V503" i="22"/>
  <c r="V504" i="22"/>
  <c r="V505" i="22"/>
  <c r="V506" i="22"/>
  <c r="V507" i="22"/>
  <c r="V508" i="22"/>
  <c r="V509" i="22"/>
  <c r="V510" i="22"/>
  <c r="V511" i="22"/>
  <c r="V512" i="22"/>
  <c r="V513" i="22"/>
  <c r="V514" i="22"/>
  <c r="V515" i="22"/>
  <c r="V516" i="22"/>
  <c r="V517" i="22"/>
  <c r="V518" i="22"/>
  <c r="V519" i="22"/>
  <c r="V520" i="22"/>
  <c r="V521" i="22"/>
  <c r="V522" i="22"/>
  <c r="V523" i="22"/>
  <c r="V524" i="22"/>
  <c r="V525" i="22"/>
  <c r="V526" i="22"/>
  <c r="V527" i="22"/>
  <c r="V528" i="22"/>
  <c r="V529" i="22"/>
  <c r="V530" i="22"/>
  <c r="V531" i="22"/>
  <c r="V532" i="22"/>
  <c r="V533" i="22"/>
  <c r="V534" i="22"/>
  <c r="V535" i="22"/>
  <c r="V536" i="22"/>
  <c r="V537" i="22"/>
  <c r="V538" i="22"/>
  <c r="V539" i="22"/>
  <c r="V540" i="22"/>
  <c r="V541" i="22"/>
  <c r="V542" i="22"/>
  <c r="V543" i="22"/>
  <c r="V544" i="22"/>
  <c r="V545" i="22"/>
  <c r="V546" i="22"/>
  <c r="V547" i="22"/>
  <c r="V548" i="22"/>
  <c r="V549" i="22"/>
  <c r="V550" i="22"/>
  <c r="V551" i="22"/>
  <c r="V552" i="22"/>
  <c r="V553" i="22"/>
  <c r="V554" i="22"/>
  <c r="V555" i="22"/>
  <c r="V556" i="22"/>
  <c r="V557" i="22"/>
  <c r="V558" i="22"/>
  <c r="V559" i="22"/>
  <c r="V560" i="22"/>
  <c r="V561" i="22"/>
  <c r="V562" i="22"/>
  <c r="V563" i="22"/>
  <c r="V564" i="22"/>
  <c r="V565" i="22"/>
  <c r="V566" i="22"/>
  <c r="V567" i="22"/>
  <c r="V568" i="22"/>
  <c r="V569" i="22"/>
  <c r="V570" i="22"/>
  <c r="V571" i="22"/>
  <c r="V572" i="22"/>
  <c r="V573" i="22"/>
  <c r="V574" i="22"/>
  <c r="V575" i="22"/>
  <c r="V576" i="22"/>
  <c r="V577" i="22"/>
  <c r="V578" i="22"/>
  <c r="V579" i="22"/>
  <c r="V580" i="22"/>
  <c r="V581" i="22"/>
  <c r="V582" i="22"/>
  <c r="V583" i="22"/>
  <c r="V584" i="22"/>
  <c r="V585" i="22"/>
  <c r="V586" i="22"/>
  <c r="V587" i="22"/>
  <c r="V588" i="22"/>
  <c r="V589" i="22"/>
  <c r="V590" i="22"/>
  <c r="V591" i="22"/>
  <c r="V592" i="22"/>
  <c r="V593" i="22"/>
  <c r="V594" i="22"/>
  <c r="V595" i="22"/>
  <c r="V596" i="22"/>
  <c r="V597" i="22"/>
  <c r="V598" i="22"/>
  <c r="V599" i="22"/>
  <c r="V600" i="22"/>
  <c r="V601" i="22"/>
  <c r="V602" i="22"/>
  <c r="V603" i="22"/>
  <c r="V604" i="22"/>
  <c r="V605" i="22"/>
  <c r="V606" i="22"/>
  <c r="V607" i="22"/>
  <c r="V608" i="22"/>
  <c r="V609" i="22"/>
  <c r="V610" i="22"/>
  <c r="V611" i="22"/>
  <c r="V612" i="22"/>
  <c r="V613" i="22"/>
  <c r="V614" i="22"/>
  <c r="V615" i="22"/>
  <c r="V616" i="22"/>
  <c r="V617" i="22"/>
  <c r="V618" i="22"/>
  <c r="V619" i="22"/>
  <c r="V620" i="22"/>
  <c r="V621" i="22"/>
  <c r="V622" i="22"/>
  <c r="V623" i="22"/>
  <c r="V624" i="22"/>
  <c r="V625" i="22"/>
  <c r="V626" i="22"/>
  <c r="V627" i="22"/>
  <c r="V628" i="22"/>
  <c r="V629" i="22"/>
  <c r="V630" i="22"/>
  <c r="V631" i="22"/>
  <c r="V632" i="22"/>
  <c r="V633" i="22"/>
  <c r="V634" i="22"/>
  <c r="V635" i="22"/>
  <c r="V636" i="22"/>
  <c r="V637" i="22"/>
  <c r="V638" i="22"/>
  <c r="V639" i="22"/>
  <c r="V640" i="22"/>
  <c r="V641" i="22"/>
  <c r="V642" i="22"/>
  <c r="V643" i="22"/>
  <c r="V644" i="22"/>
  <c r="V645" i="22"/>
  <c r="V646" i="22"/>
  <c r="V647" i="22"/>
  <c r="V648" i="22"/>
  <c r="V649" i="22"/>
  <c r="V650" i="22"/>
  <c r="V651" i="22"/>
  <c r="V652" i="22"/>
  <c r="V653" i="22"/>
  <c r="V654" i="22"/>
  <c r="V655" i="22"/>
  <c r="V656" i="22"/>
  <c r="V657" i="22"/>
  <c r="V658" i="22"/>
  <c r="V659" i="22"/>
  <c r="V660" i="22"/>
  <c r="V661" i="22"/>
  <c r="V662" i="22"/>
  <c r="V663" i="22"/>
  <c r="V664" i="22"/>
  <c r="V665" i="22"/>
  <c r="V666" i="22"/>
  <c r="V667" i="22"/>
  <c r="V668" i="22"/>
  <c r="V669" i="22"/>
  <c r="V670" i="22"/>
  <c r="V671" i="22"/>
  <c r="V672" i="22"/>
  <c r="V673" i="22"/>
  <c r="V674" i="22"/>
  <c r="V675" i="22"/>
  <c r="V676" i="22"/>
  <c r="V677" i="22"/>
  <c r="V678" i="22"/>
  <c r="V679" i="22"/>
  <c r="V680" i="22"/>
  <c r="V681" i="22"/>
  <c r="V682" i="22"/>
  <c r="V683" i="22"/>
  <c r="V684" i="22"/>
  <c r="V685" i="22"/>
  <c r="V686" i="22"/>
  <c r="V687" i="22"/>
  <c r="V688" i="22"/>
  <c r="V689" i="22"/>
  <c r="V690" i="22"/>
  <c r="V691" i="22"/>
  <c r="V692" i="22"/>
  <c r="V693" i="22"/>
  <c r="V694" i="22"/>
  <c r="V695" i="22"/>
  <c r="V696" i="22"/>
  <c r="V697" i="22"/>
  <c r="V698" i="22"/>
  <c r="V699" i="22"/>
  <c r="V700" i="22"/>
  <c r="V701" i="22"/>
  <c r="V702" i="22"/>
  <c r="V703" i="22"/>
  <c r="V704" i="22"/>
  <c r="V705" i="22"/>
  <c r="V706" i="22"/>
  <c r="V707" i="22"/>
  <c r="V708" i="22"/>
  <c r="V709" i="22"/>
  <c r="V710" i="22"/>
  <c r="V711" i="22"/>
  <c r="V712" i="22"/>
  <c r="V713" i="22"/>
  <c r="V714" i="22"/>
  <c r="V715" i="22"/>
  <c r="V716" i="22"/>
  <c r="V717" i="22"/>
  <c r="V718" i="22"/>
  <c r="V719" i="22"/>
  <c r="V720" i="22"/>
  <c r="V721" i="22"/>
  <c r="V722" i="22"/>
  <c r="V723" i="22"/>
  <c r="V724" i="22"/>
  <c r="V725" i="22"/>
  <c r="V726" i="22"/>
  <c r="V727" i="22"/>
  <c r="V728" i="22"/>
  <c r="V729" i="22"/>
  <c r="V730" i="22"/>
  <c r="V731" i="22"/>
  <c r="V732" i="22"/>
  <c r="V733" i="22"/>
  <c r="V734" i="22"/>
  <c r="V735" i="22"/>
  <c r="V736" i="22"/>
  <c r="V737" i="22"/>
  <c r="V738" i="22"/>
  <c r="V739" i="22"/>
  <c r="V740" i="22"/>
  <c r="V741" i="22"/>
  <c r="V742" i="22"/>
  <c r="V743" i="22"/>
  <c r="V744" i="22"/>
  <c r="V745" i="22"/>
  <c r="V746" i="22"/>
  <c r="V747" i="22"/>
  <c r="V748" i="22"/>
  <c r="V749" i="22"/>
  <c r="V750" i="22"/>
  <c r="V751" i="22"/>
  <c r="V752" i="22"/>
  <c r="V753" i="22"/>
  <c r="V754" i="22"/>
  <c r="V755" i="22"/>
  <c r="V756" i="22"/>
  <c r="V757" i="22"/>
  <c r="V758" i="22"/>
  <c r="V759" i="22"/>
  <c r="V760" i="22"/>
  <c r="V761" i="22"/>
  <c r="V762" i="22"/>
  <c r="V763" i="22"/>
  <c r="V764" i="22"/>
  <c r="V765" i="22"/>
  <c r="V766" i="22"/>
  <c r="V767" i="22"/>
  <c r="V768" i="22"/>
  <c r="V769" i="22"/>
  <c r="V770" i="22"/>
  <c r="V771" i="22"/>
  <c r="V772" i="22"/>
  <c r="V773" i="22"/>
  <c r="V774" i="22"/>
  <c r="V775" i="22"/>
  <c r="V776" i="22"/>
  <c r="V777" i="22"/>
  <c r="V778" i="22"/>
  <c r="V779" i="22"/>
  <c r="V780" i="22"/>
  <c r="V781" i="22"/>
  <c r="V782" i="22"/>
  <c r="V783" i="22"/>
  <c r="V784" i="22"/>
  <c r="V785" i="22"/>
  <c r="V786" i="22"/>
  <c r="V787" i="22"/>
  <c r="V788" i="22"/>
  <c r="V789" i="22"/>
  <c r="V790" i="22"/>
  <c r="V791" i="22"/>
  <c r="V792" i="22"/>
  <c r="V793" i="22"/>
  <c r="V794" i="22"/>
  <c r="V795" i="22"/>
  <c r="V796" i="22"/>
  <c r="V797" i="22"/>
  <c r="V798" i="22"/>
  <c r="V799" i="22"/>
  <c r="V800" i="22"/>
  <c r="V801" i="22"/>
  <c r="V802" i="22"/>
  <c r="V803" i="22"/>
  <c r="V804" i="22"/>
  <c r="V805" i="22"/>
  <c r="V806" i="22"/>
  <c r="V807" i="22"/>
  <c r="V808" i="22"/>
  <c r="V809" i="22"/>
  <c r="V810" i="22"/>
  <c r="V811" i="22"/>
  <c r="V812" i="22"/>
  <c r="V813" i="22"/>
  <c r="V814" i="22"/>
  <c r="V815" i="22"/>
  <c r="V816" i="22"/>
  <c r="V817" i="22"/>
  <c r="V818" i="22"/>
  <c r="V819" i="22"/>
  <c r="V820" i="22"/>
  <c r="V821" i="22"/>
  <c r="V822" i="22"/>
  <c r="V823" i="22"/>
  <c r="V824" i="22"/>
  <c r="V825" i="22"/>
  <c r="V826" i="22"/>
  <c r="V827" i="22"/>
  <c r="V828" i="22"/>
  <c r="V829" i="22"/>
  <c r="V830" i="22"/>
  <c r="V831" i="22"/>
  <c r="V832" i="22"/>
  <c r="V833" i="22"/>
  <c r="V834" i="22"/>
  <c r="V835" i="22"/>
  <c r="V836" i="22"/>
  <c r="V837" i="22"/>
  <c r="V838" i="22"/>
  <c r="V839" i="22"/>
  <c r="V840" i="22"/>
  <c r="V841" i="22"/>
  <c r="V842" i="22"/>
  <c r="V843" i="22"/>
  <c r="V844" i="22"/>
  <c r="V845" i="22"/>
  <c r="V846" i="22"/>
  <c r="V847" i="22"/>
  <c r="V848" i="22"/>
  <c r="V849" i="22"/>
  <c r="V850" i="22"/>
  <c r="V851" i="22"/>
  <c r="V852" i="22"/>
  <c r="V853" i="22"/>
  <c r="V854" i="22"/>
  <c r="V855" i="22"/>
  <c r="V856" i="22"/>
  <c r="V857" i="22"/>
  <c r="V858" i="22"/>
  <c r="V859" i="22"/>
  <c r="V860" i="22"/>
  <c r="V861" i="22"/>
  <c r="V862" i="22"/>
  <c r="V863" i="22"/>
  <c r="V864" i="22"/>
  <c r="V865" i="22"/>
  <c r="V866" i="22"/>
  <c r="V867" i="22"/>
  <c r="V868" i="22"/>
  <c r="V869" i="22"/>
  <c r="V870" i="22"/>
  <c r="V871" i="22"/>
  <c r="V872" i="22"/>
  <c r="V873" i="22"/>
  <c r="V874" i="22"/>
  <c r="V875" i="22"/>
  <c r="V876" i="22"/>
  <c r="V877" i="22"/>
  <c r="V878" i="22"/>
  <c r="V879" i="22"/>
  <c r="V880" i="22"/>
  <c r="V881" i="22"/>
  <c r="V882" i="22"/>
  <c r="V883" i="22"/>
  <c r="V884" i="22"/>
  <c r="V885" i="22"/>
  <c r="V886" i="22"/>
  <c r="V887" i="22"/>
  <c r="V888" i="22"/>
  <c r="V889" i="22"/>
  <c r="V890" i="22"/>
  <c r="V891" i="22"/>
  <c r="V892" i="22"/>
  <c r="V893" i="22"/>
  <c r="V894" i="22"/>
  <c r="V895" i="22"/>
  <c r="V896" i="22"/>
  <c r="V897" i="22"/>
  <c r="V898" i="22"/>
  <c r="V899" i="22"/>
  <c r="V900" i="22"/>
  <c r="V901" i="22"/>
  <c r="V902" i="22"/>
  <c r="V903" i="22"/>
  <c r="V904" i="22"/>
  <c r="V905" i="22"/>
  <c r="V906" i="22"/>
  <c r="V907" i="22"/>
  <c r="V908" i="22"/>
  <c r="V909" i="22"/>
  <c r="V910" i="22"/>
  <c r="V911" i="22"/>
  <c r="V912" i="22"/>
  <c r="V913" i="22"/>
  <c r="V914" i="22"/>
  <c r="V915" i="22"/>
  <c r="V916" i="22"/>
  <c r="V917" i="22"/>
  <c r="V918" i="22"/>
  <c r="V919" i="22"/>
  <c r="V920" i="22"/>
  <c r="V921" i="22"/>
  <c r="V922" i="22"/>
  <c r="V923" i="22"/>
  <c r="V924" i="22"/>
  <c r="V925" i="22"/>
  <c r="V926" i="22"/>
  <c r="V927" i="22"/>
  <c r="V928" i="22"/>
  <c r="V929" i="22"/>
  <c r="V930" i="22"/>
  <c r="V931" i="22"/>
  <c r="V932" i="22"/>
  <c r="V933" i="22"/>
  <c r="V934" i="22"/>
  <c r="V935" i="22"/>
  <c r="V936" i="22"/>
  <c r="V937" i="22"/>
  <c r="V938" i="22"/>
  <c r="V939" i="22"/>
  <c r="V940" i="22"/>
  <c r="V941" i="22"/>
  <c r="V942" i="22"/>
  <c r="V943" i="22"/>
  <c r="V944" i="22"/>
  <c r="V945" i="22"/>
  <c r="V946" i="22"/>
  <c r="V947" i="22"/>
  <c r="V948" i="22"/>
  <c r="V949" i="22"/>
  <c r="V950" i="22"/>
  <c r="V951" i="22"/>
  <c r="V952" i="22"/>
  <c r="V953" i="22"/>
  <c r="V954" i="22"/>
  <c r="V955" i="22"/>
  <c r="V956" i="22"/>
  <c r="V957" i="22"/>
  <c r="V958" i="22"/>
  <c r="V959" i="22"/>
  <c r="V960" i="22"/>
  <c r="V961" i="22"/>
  <c r="V962" i="22"/>
  <c r="V963" i="22"/>
  <c r="V964" i="22"/>
  <c r="V965" i="22"/>
  <c r="V966" i="22"/>
  <c r="V967" i="22"/>
  <c r="V968" i="22"/>
  <c r="V969" i="22"/>
  <c r="V970" i="22"/>
  <c r="V971" i="22"/>
  <c r="V972" i="22"/>
  <c r="V973" i="22"/>
  <c r="V974" i="22"/>
  <c r="V975" i="22"/>
  <c r="V976" i="22"/>
  <c r="V977" i="22"/>
  <c r="V978" i="22"/>
  <c r="V979" i="22"/>
  <c r="V980" i="22"/>
  <c r="V981" i="22"/>
  <c r="V982" i="22"/>
  <c r="V983" i="22"/>
  <c r="V984" i="22"/>
  <c r="V985" i="22"/>
  <c r="V986" i="22"/>
  <c r="V987" i="22"/>
  <c r="V988" i="22"/>
  <c r="V989" i="22"/>
  <c r="V990" i="22"/>
  <c r="V991" i="22"/>
  <c r="V992" i="22"/>
  <c r="V993" i="22"/>
  <c r="V994" i="22"/>
  <c r="V995" i="22"/>
  <c r="V996" i="22"/>
  <c r="V997" i="22"/>
  <c r="V998" i="22"/>
  <c r="V999" i="22"/>
  <c r="V1000" i="22"/>
  <c r="V1001" i="22"/>
  <c r="V1002" i="22"/>
  <c r="V1003" i="22"/>
  <c r="V1004" i="22"/>
  <c r="V1005" i="22"/>
  <c r="V1006" i="22"/>
  <c r="V1007" i="22"/>
  <c r="V1008" i="22"/>
  <c r="V1009" i="22"/>
  <c r="V1010" i="22"/>
  <c r="V1011" i="22"/>
  <c r="V1012" i="22"/>
  <c r="V1013" i="22"/>
  <c r="V1014" i="22"/>
  <c r="V1015" i="22"/>
  <c r="V1016" i="22"/>
  <c r="V1017" i="22"/>
  <c r="V1018" i="22"/>
  <c r="V1019" i="22"/>
  <c r="V1020" i="22"/>
  <c r="V1021" i="22"/>
  <c r="V1022" i="22"/>
  <c r="V1023" i="22"/>
  <c r="V1024" i="22"/>
  <c r="V1025" i="22"/>
  <c r="V1026" i="22"/>
  <c r="V1027" i="22"/>
  <c r="V1028" i="22"/>
  <c r="V1029" i="22"/>
  <c r="V1030" i="22"/>
  <c r="V1031" i="22"/>
  <c r="V1032" i="22"/>
  <c r="V1033" i="22"/>
  <c r="V1034" i="22"/>
  <c r="V1035" i="22"/>
  <c r="V1036" i="22"/>
  <c r="V1037" i="22"/>
  <c r="V1038" i="22"/>
  <c r="V1039" i="22"/>
  <c r="V1040" i="22"/>
  <c r="V1041" i="22"/>
  <c r="V1042" i="22"/>
  <c r="V1043" i="22"/>
  <c r="V1044" i="22"/>
  <c r="V1045" i="22"/>
  <c r="V1046" i="22"/>
  <c r="V1047" i="22"/>
  <c r="V1048" i="22"/>
  <c r="V1049" i="22"/>
  <c r="V1050" i="22"/>
  <c r="V1051" i="22"/>
  <c r="V1052" i="22"/>
  <c r="V1053" i="22"/>
  <c r="V1054" i="22"/>
  <c r="V1055" i="22"/>
  <c r="V1056" i="22"/>
  <c r="V1057" i="22"/>
  <c r="V1058" i="22"/>
  <c r="V1059" i="22"/>
  <c r="V1060" i="22"/>
  <c r="V1061" i="22"/>
  <c r="V1062" i="22"/>
  <c r="V1063" i="22"/>
  <c r="V1064" i="22"/>
  <c r="V1065" i="22"/>
  <c r="V1066" i="22"/>
  <c r="V1067" i="22"/>
  <c r="V1068" i="22"/>
  <c r="V1069" i="22"/>
  <c r="V1070" i="22"/>
  <c r="V1071" i="22"/>
  <c r="V1072" i="22"/>
  <c r="V1073" i="22"/>
  <c r="V1074" i="22"/>
  <c r="V1075" i="22"/>
  <c r="V1076" i="22"/>
  <c r="V1077" i="22"/>
  <c r="V1078" i="22"/>
  <c r="V1079" i="22"/>
  <c r="V1080" i="22"/>
  <c r="V1081" i="22"/>
  <c r="V1082" i="22"/>
  <c r="V1083" i="22"/>
  <c r="V1084" i="22"/>
  <c r="V1085" i="22"/>
  <c r="V1086" i="22"/>
  <c r="V1087" i="22"/>
  <c r="V1088" i="22"/>
  <c r="V1089" i="22"/>
  <c r="V1090" i="22"/>
  <c r="V1091" i="22"/>
  <c r="V1092" i="22"/>
  <c r="V1093" i="22"/>
  <c r="V1094" i="22"/>
  <c r="V1095" i="22"/>
  <c r="V1096" i="22"/>
  <c r="V1097" i="22"/>
  <c r="V1098" i="22"/>
  <c r="V1099" i="22"/>
  <c r="V1100" i="22"/>
  <c r="V1101" i="22"/>
  <c r="V1102" i="22"/>
  <c r="V1103" i="22"/>
  <c r="V1104" i="22"/>
  <c r="V1105" i="22"/>
  <c r="V1106" i="22"/>
  <c r="V1107" i="22"/>
  <c r="V1108" i="22"/>
  <c r="V1109" i="22"/>
  <c r="V1110" i="22"/>
  <c r="V1111" i="22"/>
  <c r="V1112" i="22"/>
  <c r="V1113" i="22"/>
  <c r="V1114" i="22"/>
  <c r="V1115" i="22"/>
  <c r="V1116" i="22"/>
  <c r="V1117" i="22"/>
  <c r="V1118" i="22"/>
  <c r="V1119" i="22"/>
  <c r="V1120" i="22"/>
  <c r="V1121" i="22"/>
  <c r="V1122" i="22"/>
  <c r="V1123" i="22"/>
  <c r="V1124" i="22"/>
  <c r="V1125" i="22"/>
  <c r="V1126" i="22"/>
  <c r="V1127" i="22"/>
  <c r="V1128" i="22"/>
  <c r="V1129" i="22"/>
  <c r="V1130" i="22"/>
  <c r="V1131" i="22"/>
  <c r="V1132" i="22"/>
  <c r="V1133" i="22"/>
  <c r="V1134" i="22"/>
  <c r="V1135" i="22"/>
  <c r="V1136" i="22"/>
  <c r="V1137" i="22"/>
  <c r="V1138" i="22"/>
  <c r="V1139" i="22"/>
  <c r="V1140" i="22"/>
  <c r="V1141" i="22"/>
  <c r="V1142" i="22"/>
  <c r="V1143" i="22"/>
  <c r="V1144" i="22"/>
  <c r="V1145" i="22"/>
  <c r="V1146" i="22"/>
  <c r="V1147" i="22"/>
  <c r="V1148" i="22"/>
  <c r="V1149" i="22"/>
  <c r="V1150" i="22"/>
  <c r="V1151" i="22"/>
  <c r="V1152" i="22"/>
  <c r="V1153" i="22"/>
  <c r="V1154" i="22"/>
  <c r="V1155" i="22"/>
  <c r="V1156" i="22"/>
  <c r="V1157" i="22"/>
  <c r="V1158" i="22"/>
  <c r="V1159" i="22"/>
  <c r="V1160" i="22"/>
  <c r="V1161" i="22"/>
  <c r="V1162" i="22"/>
  <c r="V1163" i="22"/>
  <c r="V1164" i="22"/>
  <c r="V1165" i="22"/>
  <c r="V1166" i="22"/>
  <c r="V1167" i="22"/>
  <c r="V1168" i="22"/>
  <c r="V1169" i="22"/>
  <c r="V1170" i="22"/>
  <c r="V1171" i="22"/>
  <c r="V1172" i="22"/>
  <c r="V1173" i="22"/>
  <c r="V1174" i="22"/>
  <c r="V1175" i="22"/>
  <c r="V1176" i="22"/>
  <c r="V1177" i="22"/>
  <c r="V1178" i="22"/>
  <c r="V1179" i="22"/>
  <c r="V1180" i="22"/>
  <c r="V1181" i="22"/>
  <c r="V1182" i="22"/>
  <c r="V1183" i="22"/>
  <c r="V1184" i="22"/>
  <c r="V1185" i="22"/>
  <c r="V1186" i="22"/>
  <c r="V1187" i="22"/>
  <c r="V1188" i="22"/>
  <c r="V1189" i="22"/>
  <c r="V1190" i="22"/>
  <c r="V1191" i="22"/>
  <c r="V1192" i="22"/>
  <c r="V1193" i="22"/>
  <c r="V1194" i="22"/>
  <c r="V1195" i="22"/>
  <c r="V1196" i="22"/>
  <c r="V1197" i="22"/>
  <c r="V1198" i="22"/>
  <c r="V1199" i="22"/>
  <c r="V1200" i="22"/>
  <c r="V1201" i="22"/>
  <c r="V1202" i="22"/>
  <c r="V1203" i="22"/>
  <c r="V1204" i="22"/>
  <c r="V1205" i="22"/>
  <c r="V1206" i="22"/>
  <c r="V1207" i="22"/>
  <c r="V1208" i="22"/>
  <c r="V1209" i="22"/>
  <c r="V1210" i="22"/>
  <c r="V1211" i="22"/>
  <c r="V1212" i="22"/>
  <c r="V1213" i="22"/>
  <c r="V1214" i="22"/>
  <c r="V1215" i="22"/>
  <c r="V1216" i="22"/>
  <c r="V1217" i="22"/>
  <c r="V1218" i="22"/>
  <c r="V1219" i="22"/>
  <c r="V1220" i="22"/>
  <c r="V1221" i="22"/>
  <c r="V1222" i="22"/>
  <c r="V1223" i="22"/>
  <c r="V1224" i="22"/>
  <c r="V1225" i="22"/>
  <c r="V1226" i="22"/>
  <c r="V1227" i="22"/>
  <c r="V1228" i="22"/>
  <c r="V1229" i="22"/>
  <c r="V1230" i="22"/>
  <c r="V1231" i="22"/>
  <c r="V1232" i="22"/>
  <c r="V1233" i="22"/>
  <c r="V1234" i="22"/>
  <c r="V1235" i="22"/>
  <c r="V1236" i="22"/>
  <c r="V1237" i="22"/>
  <c r="V1238" i="22"/>
  <c r="V1239" i="22"/>
  <c r="V1240" i="22"/>
  <c r="V1241" i="22"/>
  <c r="V1242" i="22"/>
  <c r="V1243" i="22"/>
  <c r="V1244" i="22"/>
  <c r="V1245" i="22"/>
  <c r="V1246" i="22"/>
  <c r="V1247" i="22"/>
  <c r="V1248" i="22"/>
  <c r="V1249" i="22"/>
  <c r="V1250" i="22"/>
  <c r="V1251" i="22"/>
  <c r="V1252" i="22"/>
  <c r="V1253" i="22"/>
  <c r="V1254" i="22"/>
  <c r="V1255" i="22"/>
  <c r="V1256" i="22"/>
  <c r="V1257" i="22"/>
  <c r="V1258" i="22"/>
  <c r="V1259" i="22"/>
  <c r="V1260" i="22"/>
  <c r="V1261" i="22"/>
  <c r="V1262" i="22"/>
  <c r="V1263" i="22"/>
  <c r="V1264" i="22"/>
  <c r="V1265" i="22"/>
  <c r="V1266" i="22"/>
  <c r="V1267" i="22"/>
  <c r="V1268" i="22"/>
  <c r="V1269" i="22"/>
  <c r="V1270" i="22"/>
  <c r="V1271" i="22"/>
  <c r="V1272" i="22"/>
  <c r="V1273" i="22"/>
  <c r="V1274" i="22"/>
  <c r="V1275" i="22"/>
  <c r="V1276" i="22"/>
  <c r="V1277" i="22"/>
  <c r="V1278" i="22"/>
  <c r="V1279" i="22"/>
  <c r="V1280" i="22"/>
  <c r="V1281" i="22"/>
  <c r="V1282" i="22"/>
  <c r="V1283" i="22"/>
  <c r="V1284" i="22"/>
  <c r="V1285" i="22"/>
  <c r="V1286" i="22"/>
  <c r="V1287" i="22"/>
  <c r="V1288" i="22"/>
  <c r="V1289" i="22"/>
  <c r="V1290" i="22"/>
  <c r="V1291" i="22"/>
  <c r="V1292" i="22"/>
  <c r="V1293" i="22"/>
  <c r="V1294" i="22"/>
  <c r="V1295" i="22"/>
  <c r="V1296" i="22"/>
  <c r="V1297" i="22"/>
  <c r="V1298" i="22"/>
  <c r="V1299" i="22"/>
  <c r="V1300" i="22"/>
  <c r="V1301" i="22"/>
  <c r="V1302" i="22"/>
  <c r="V1303" i="22"/>
  <c r="V1304" i="22"/>
  <c r="V1305" i="22"/>
  <c r="V1306" i="22"/>
  <c r="V1307" i="22"/>
  <c r="V1308" i="22"/>
  <c r="V1309" i="22"/>
  <c r="V1310" i="22"/>
  <c r="V1311" i="22"/>
  <c r="V1312" i="22"/>
  <c r="V1313" i="22"/>
  <c r="V1314" i="22"/>
  <c r="V1315" i="22"/>
  <c r="V1316" i="22"/>
  <c r="V1317" i="22"/>
  <c r="V1318" i="22"/>
  <c r="V1319" i="22"/>
  <c r="V1320" i="22"/>
  <c r="V1321" i="22"/>
  <c r="V1322" i="22"/>
  <c r="V1323" i="22"/>
  <c r="V1324" i="22"/>
  <c r="V1325" i="22"/>
  <c r="V1326" i="22"/>
  <c r="V1327" i="22"/>
  <c r="V1328" i="22"/>
  <c r="V1329" i="22"/>
  <c r="V1330" i="22"/>
  <c r="V1331" i="22"/>
  <c r="V1332" i="22"/>
  <c r="V1333" i="22"/>
  <c r="V1334" i="22"/>
  <c r="V1335" i="22"/>
  <c r="V1336" i="22"/>
  <c r="V1337" i="22"/>
  <c r="V1338" i="22"/>
  <c r="V1339" i="22"/>
  <c r="V1340" i="22"/>
  <c r="V1341" i="22"/>
  <c r="V1342" i="22"/>
  <c r="V1343" i="22"/>
  <c r="V1344" i="22"/>
  <c r="V1345" i="22"/>
  <c r="V1346" i="22"/>
  <c r="V1347" i="22"/>
  <c r="V1348" i="22"/>
  <c r="V1349" i="22"/>
  <c r="V1350" i="22"/>
  <c r="V1351" i="22"/>
  <c r="V1352" i="22"/>
  <c r="V1353" i="22"/>
  <c r="V1354" i="22"/>
  <c r="V1355" i="22"/>
  <c r="V1356" i="22"/>
  <c r="V1357" i="22"/>
  <c r="V1358" i="22"/>
  <c r="V1359" i="22"/>
  <c r="V1360" i="22"/>
  <c r="V1361" i="22"/>
  <c r="V1362" i="22"/>
  <c r="V1363" i="22"/>
  <c r="V1364" i="22"/>
  <c r="V1365" i="22"/>
  <c r="V1366" i="22"/>
  <c r="V1367" i="22"/>
  <c r="V1368" i="22"/>
  <c r="V1369" i="22"/>
  <c r="V1370" i="22"/>
  <c r="V1371" i="22"/>
  <c r="V1372" i="22"/>
  <c r="V1373" i="22"/>
  <c r="V1374" i="22"/>
  <c r="V1375" i="22"/>
  <c r="V1376" i="22"/>
  <c r="V1377" i="22"/>
  <c r="V1378" i="22"/>
  <c r="V1379" i="22"/>
  <c r="V1380" i="22"/>
  <c r="V1381" i="22"/>
  <c r="V1382" i="22"/>
  <c r="V1383" i="22"/>
  <c r="V1384" i="22"/>
  <c r="V1385" i="22"/>
  <c r="V1386" i="22"/>
  <c r="V1387" i="22"/>
  <c r="V1388" i="22"/>
  <c r="V1389" i="22"/>
  <c r="V1390" i="22"/>
  <c r="V1391" i="22"/>
  <c r="V1392" i="22"/>
  <c r="V1393" i="22"/>
  <c r="V1394" i="22"/>
  <c r="V1395" i="22"/>
  <c r="V1396" i="22"/>
  <c r="V1397" i="22"/>
  <c r="V1398" i="22"/>
  <c r="V1399" i="22"/>
  <c r="V1400" i="22"/>
  <c r="V1401" i="22"/>
  <c r="V1402" i="22"/>
  <c r="V1403" i="22"/>
  <c r="V1404" i="22"/>
  <c r="V1405" i="22"/>
  <c r="V1406" i="22"/>
  <c r="V1407" i="22"/>
  <c r="V1408" i="22"/>
  <c r="V1409" i="22"/>
  <c r="V1410" i="22"/>
  <c r="V1411" i="22"/>
  <c r="V1412" i="22"/>
  <c r="V1413" i="22"/>
  <c r="V1414" i="22"/>
  <c r="V1415" i="22"/>
  <c r="V1416" i="22"/>
  <c r="V1417" i="22"/>
  <c r="V1418" i="22"/>
  <c r="V1419" i="22"/>
  <c r="V1420" i="22"/>
  <c r="V1421" i="22"/>
  <c r="V1422" i="22"/>
  <c r="V1423" i="22"/>
  <c r="V1424" i="22"/>
  <c r="V5" i="22"/>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63" i="22"/>
  <c r="U264" i="22"/>
  <c r="U265" i="22"/>
  <c r="U266" i="22"/>
  <c r="U267" i="22"/>
  <c r="U268" i="22"/>
  <c r="U269" i="22"/>
  <c r="U270" i="22"/>
  <c r="U271" i="22"/>
  <c r="U272" i="22"/>
  <c r="U273" i="22"/>
  <c r="U274" i="22"/>
  <c r="U275" i="22"/>
  <c r="U276" i="22"/>
  <c r="U277" i="22"/>
  <c r="U278" i="22"/>
  <c r="U279" i="22"/>
  <c r="U280" i="22"/>
  <c r="U281" i="22"/>
  <c r="U282" i="22"/>
  <c r="U283" i="22"/>
  <c r="U284" i="22"/>
  <c r="U285" i="22"/>
  <c r="U286" i="22"/>
  <c r="U287" i="22"/>
  <c r="U288" i="22"/>
  <c r="U289" i="22"/>
  <c r="U290" i="22"/>
  <c r="U291" i="22"/>
  <c r="U292" i="22"/>
  <c r="U293" i="22"/>
  <c r="U294" i="22"/>
  <c r="U295" i="22"/>
  <c r="U296" i="22"/>
  <c r="U297" i="22"/>
  <c r="U298" i="22"/>
  <c r="U299" i="22"/>
  <c r="U300" i="22"/>
  <c r="U301" i="22"/>
  <c r="U302" i="22"/>
  <c r="U303" i="22"/>
  <c r="U304" i="22"/>
  <c r="U305" i="22"/>
  <c r="U306" i="22"/>
  <c r="U307" i="22"/>
  <c r="U308" i="22"/>
  <c r="U309" i="22"/>
  <c r="U310" i="22"/>
  <c r="U311" i="22"/>
  <c r="U312" i="22"/>
  <c r="U313" i="22"/>
  <c r="U314" i="22"/>
  <c r="U315" i="22"/>
  <c r="U316" i="22"/>
  <c r="U317" i="22"/>
  <c r="U318" i="22"/>
  <c r="U319" i="22"/>
  <c r="U320" i="22"/>
  <c r="U321" i="22"/>
  <c r="U322" i="22"/>
  <c r="U323" i="22"/>
  <c r="U324" i="22"/>
  <c r="U325" i="22"/>
  <c r="U326" i="22"/>
  <c r="U327" i="22"/>
  <c r="U328" i="22"/>
  <c r="U329" i="22"/>
  <c r="U330" i="22"/>
  <c r="U331" i="22"/>
  <c r="U332" i="22"/>
  <c r="U333" i="22"/>
  <c r="U334" i="22"/>
  <c r="U335" i="22"/>
  <c r="U336" i="22"/>
  <c r="U337" i="22"/>
  <c r="U338" i="22"/>
  <c r="U339" i="22"/>
  <c r="U340" i="22"/>
  <c r="U341" i="22"/>
  <c r="U342" i="22"/>
  <c r="U343" i="22"/>
  <c r="U344" i="22"/>
  <c r="U345" i="22"/>
  <c r="U346" i="22"/>
  <c r="U347" i="22"/>
  <c r="U348" i="22"/>
  <c r="U349" i="22"/>
  <c r="U350" i="22"/>
  <c r="U351" i="22"/>
  <c r="U352" i="22"/>
  <c r="U353" i="22"/>
  <c r="U354" i="22"/>
  <c r="U355" i="22"/>
  <c r="U356" i="22"/>
  <c r="U357" i="22"/>
  <c r="U358" i="22"/>
  <c r="U359" i="22"/>
  <c r="U360" i="22"/>
  <c r="U361" i="22"/>
  <c r="U362" i="22"/>
  <c r="U363" i="22"/>
  <c r="U364" i="22"/>
  <c r="U365" i="22"/>
  <c r="U366" i="22"/>
  <c r="U367" i="22"/>
  <c r="U368" i="22"/>
  <c r="U369" i="22"/>
  <c r="U370" i="22"/>
  <c r="U371" i="22"/>
  <c r="U372" i="22"/>
  <c r="U373" i="22"/>
  <c r="U374" i="22"/>
  <c r="U375" i="22"/>
  <c r="U376" i="22"/>
  <c r="U377" i="22"/>
  <c r="U378" i="22"/>
  <c r="U379" i="22"/>
  <c r="U380" i="22"/>
  <c r="U381" i="22"/>
  <c r="U382" i="22"/>
  <c r="U383" i="22"/>
  <c r="U384" i="22"/>
  <c r="U385" i="22"/>
  <c r="U386" i="22"/>
  <c r="U387" i="22"/>
  <c r="U388" i="22"/>
  <c r="U389" i="22"/>
  <c r="U390" i="22"/>
  <c r="U391" i="22"/>
  <c r="U392" i="22"/>
  <c r="U393" i="22"/>
  <c r="U394" i="22"/>
  <c r="U395" i="22"/>
  <c r="U396" i="22"/>
  <c r="U397" i="22"/>
  <c r="U398" i="22"/>
  <c r="U399" i="22"/>
  <c r="U400" i="22"/>
  <c r="U401" i="22"/>
  <c r="U402" i="22"/>
  <c r="U403" i="22"/>
  <c r="U404" i="22"/>
  <c r="U405" i="22"/>
  <c r="U406" i="22"/>
  <c r="U407" i="22"/>
  <c r="U408" i="22"/>
  <c r="U409" i="22"/>
  <c r="U410" i="22"/>
  <c r="U411" i="22"/>
  <c r="U412" i="22"/>
  <c r="U413" i="22"/>
  <c r="U414" i="22"/>
  <c r="U415" i="22"/>
  <c r="U416" i="22"/>
  <c r="U417" i="22"/>
  <c r="U418" i="22"/>
  <c r="U419" i="22"/>
  <c r="U420" i="22"/>
  <c r="U421" i="22"/>
  <c r="U422" i="22"/>
  <c r="U423" i="22"/>
  <c r="U424" i="22"/>
  <c r="U425" i="22"/>
  <c r="U426" i="22"/>
  <c r="U427" i="22"/>
  <c r="U428" i="22"/>
  <c r="U429" i="22"/>
  <c r="U430" i="22"/>
  <c r="U431" i="22"/>
  <c r="U432" i="22"/>
  <c r="U433" i="22"/>
  <c r="U434" i="22"/>
  <c r="U435" i="22"/>
  <c r="U436" i="22"/>
  <c r="U437" i="22"/>
  <c r="U438" i="22"/>
  <c r="U439" i="22"/>
  <c r="U440" i="22"/>
  <c r="U441" i="22"/>
  <c r="U442" i="22"/>
  <c r="U443" i="22"/>
  <c r="U444" i="22"/>
  <c r="U445" i="22"/>
  <c r="U446" i="22"/>
  <c r="U447" i="22"/>
  <c r="U448" i="22"/>
  <c r="U449" i="22"/>
  <c r="U450" i="22"/>
  <c r="U451" i="22"/>
  <c r="U452" i="22"/>
  <c r="U453" i="22"/>
  <c r="U454" i="22"/>
  <c r="U455" i="22"/>
  <c r="U456" i="22"/>
  <c r="U457" i="22"/>
  <c r="U458" i="22"/>
  <c r="U459" i="22"/>
  <c r="U460" i="22"/>
  <c r="U461" i="22"/>
  <c r="U462" i="22"/>
  <c r="U463" i="22"/>
  <c r="U464" i="22"/>
  <c r="U465" i="22"/>
  <c r="U466" i="22"/>
  <c r="U467" i="22"/>
  <c r="U468" i="22"/>
  <c r="U469" i="22"/>
  <c r="U470" i="22"/>
  <c r="U471" i="22"/>
  <c r="U472" i="22"/>
  <c r="U473" i="22"/>
  <c r="U474" i="22"/>
  <c r="U475" i="22"/>
  <c r="U476" i="22"/>
  <c r="U477" i="22"/>
  <c r="U478" i="22"/>
  <c r="U479" i="22"/>
  <c r="U480" i="22"/>
  <c r="U481" i="22"/>
  <c r="U482" i="22"/>
  <c r="U483" i="22"/>
  <c r="U484" i="22"/>
  <c r="U485" i="22"/>
  <c r="U486" i="22"/>
  <c r="U487" i="22"/>
  <c r="U488" i="22"/>
  <c r="U489" i="22"/>
  <c r="U490" i="22"/>
  <c r="U491" i="22"/>
  <c r="U492" i="22"/>
  <c r="U493" i="22"/>
  <c r="U494" i="22"/>
  <c r="U495" i="22"/>
  <c r="U496" i="22"/>
  <c r="U497" i="22"/>
  <c r="U498" i="22"/>
  <c r="U499" i="22"/>
  <c r="U500" i="22"/>
  <c r="U501" i="22"/>
  <c r="U502" i="22"/>
  <c r="U503" i="22"/>
  <c r="U504" i="22"/>
  <c r="U505" i="22"/>
  <c r="U506" i="22"/>
  <c r="U507" i="22"/>
  <c r="U508" i="22"/>
  <c r="U509" i="22"/>
  <c r="U510" i="22"/>
  <c r="U511" i="22"/>
  <c r="U512" i="22"/>
  <c r="U513" i="22"/>
  <c r="U514" i="22"/>
  <c r="U515" i="22"/>
  <c r="U516" i="22"/>
  <c r="U517" i="22"/>
  <c r="U518" i="22"/>
  <c r="U519" i="22"/>
  <c r="U520" i="22"/>
  <c r="U521" i="22"/>
  <c r="U522" i="22"/>
  <c r="U523" i="22"/>
  <c r="U524" i="22"/>
  <c r="U525" i="22"/>
  <c r="U526" i="22"/>
  <c r="U527" i="22"/>
  <c r="U528" i="22"/>
  <c r="U529" i="22"/>
  <c r="U530" i="22"/>
  <c r="U531" i="22"/>
  <c r="U532" i="22"/>
  <c r="U533" i="22"/>
  <c r="U534" i="22"/>
  <c r="U535" i="22"/>
  <c r="U536" i="22"/>
  <c r="U537" i="22"/>
  <c r="U538" i="22"/>
  <c r="U539" i="22"/>
  <c r="U540" i="22"/>
  <c r="U541" i="22"/>
  <c r="U542" i="22"/>
  <c r="U543" i="22"/>
  <c r="U544" i="22"/>
  <c r="U545" i="22"/>
  <c r="U546" i="22"/>
  <c r="U547" i="22"/>
  <c r="U548" i="22"/>
  <c r="U549" i="22"/>
  <c r="U550" i="22"/>
  <c r="U551" i="22"/>
  <c r="U552" i="22"/>
  <c r="U553" i="22"/>
  <c r="U554" i="22"/>
  <c r="U555" i="22"/>
  <c r="U556" i="22"/>
  <c r="U557" i="22"/>
  <c r="U558" i="22"/>
  <c r="U559" i="22"/>
  <c r="U560" i="22"/>
  <c r="U561" i="22"/>
  <c r="U562" i="22"/>
  <c r="U563" i="22"/>
  <c r="U564" i="22"/>
  <c r="U565" i="22"/>
  <c r="U566" i="22"/>
  <c r="U567" i="22"/>
  <c r="U568" i="22"/>
  <c r="U569" i="22"/>
  <c r="U570" i="22"/>
  <c r="U571" i="22"/>
  <c r="U572" i="22"/>
  <c r="U573" i="22"/>
  <c r="U574" i="22"/>
  <c r="U575" i="22"/>
  <c r="U576" i="22"/>
  <c r="U577" i="22"/>
  <c r="U578" i="22"/>
  <c r="U579" i="22"/>
  <c r="U580" i="22"/>
  <c r="U581" i="22"/>
  <c r="U582" i="22"/>
  <c r="U583" i="22"/>
  <c r="U584" i="22"/>
  <c r="U585" i="22"/>
  <c r="U586" i="22"/>
  <c r="U587" i="22"/>
  <c r="U588" i="22"/>
  <c r="U589" i="22"/>
  <c r="U590" i="22"/>
  <c r="U591" i="22"/>
  <c r="U592" i="22"/>
  <c r="U593" i="22"/>
  <c r="U594" i="22"/>
  <c r="U595" i="22"/>
  <c r="U596" i="22"/>
  <c r="U597" i="22"/>
  <c r="U598" i="22"/>
  <c r="U599" i="22"/>
  <c r="U600" i="22"/>
  <c r="U601" i="22"/>
  <c r="U602" i="22"/>
  <c r="U603" i="22"/>
  <c r="U604" i="22"/>
  <c r="U605" i="22"/>
  <c r="U606" i="22"/>
  <c r="U607" i="22"/>
  <c r="U608" i="22"/>
  <c r="U609" i="22"/>
  <c r="U610" i="22"/>
  <c r="U611" i="22"/>
  <c r="U612" i="22"/>
  <c r="U613" i="22"/>
  <c r="U614" i="22"/>
  <c r="U615" i="22"/>
  <c r="U616" i="22"/>
  <c r="U617" i="22"/>
  <c r="U618" i="22"/>
  <c r="U619" i="22"/>
  <c r="U620" i="22"/>
  <c r="U621" i="22"/>
  <c r="U622" i="22"/>
  <c r="U623" i="22"/>
  <c r="U624" i="22"/>
  <c r="U625" i="22"/>
  <c r="U626" i="22"/>
  <c r="U627" i="22"/>
  <c r="U628" i="22"/>
  <c r="U629" i="22"/>
  <c r="U630" i="22"/>
  <c r="U631" i="22"/>
  <c r="U632" i="22"/>
  <c r="U633" i="22"/>
  <c r="U634" i="22"/>
  <c r="U635" i="22"/>
  <c r="U636" i="22"/>
  <c r="U637" i="22"/>
  <c r="U638" i="22"/>
  <c r="U639" i="22"/>
  <c r="U640" i="22"/>
  <c r="U641" i="22"/>
  <c r="U642" i="22"/>
  <c r="U643" i="22"/>
  <c r="U644" i="22"/>
  <c r="U645" i="22"/>
  <c r="U646" i="22"/>
  <c r="U647" i="22"/>
  <c r="U648" i="22"/>
  <c r="U649" i="22"/>
  <c r="U650" i="22"/>
  <c r="U651" i="22"/>
  <c r="U652" i="22"/>
  <c r="U653" i="22"/>
  <c r="U654" i="22"/>
  <c r="U655" i="22"/>
  <c r="U656" i="22"/>
  <c r="U657" i="22"/>
  <c r="U658" i="22"/>
  <c r="U659" i="22"/>
  <c r="U660" i="22"/>
  <c r="U661" i="22"/>
  <c r="U662" i="22"/>
  <c r="U663" i="22"/>
  <c r="U664" i="22"/>
  <c r="U665" i="22"/>
  <c r="U666" i="22"/>
  <c r="U667" i="22"/>
  <c r="U668" i="22"/>
  <c r="U669" i="22"/>
  <c r="U670" i="22"/>
  <c r="U671" i="22"/>
  <c r="U672" i="22"/>
  <c r="U673" i="22"/>
  <c r="U674" i="22"/>
  <c r="U675" i="22"/>
  <c r="U676" i="22"/>
  <c r="U677" i="22"/>
  <c r="U678" i="22"/>
  <c r="U679" i="22"/>
  <c r="U680" i="22"/>
  <c r="U681" i="22"/>
  <c r="U682" i="22"/>
  <c r="U683" i="22"/>
  <c r="U684" i="22"/>
  <c r="U685" i="22"/>
  <c r="U686" i="22"/>
  <c r="U687" i="22"/>
  <c r="U688" i="22"/>
  <c r="U689" i="22"/>
  <c r="U690" i="22"/>
  <c r="U691" i="22"/>
  <c r="U692" i="22"/>
  <c r="U693" i="22"/>
  <c r="U694" i="22"/>
  <c r="U695" i="22"/>
  <c r="U696" i="22"/>
  <c r="U697" i="22"/>
  <c r="U698" i="22"/>
  <c r="U699" i="22"/>
  <c r="U700" i="22"/>
  <c r="U701" i="22"/>
  <c r="U702" i="22"/>
  <c r="U703" i="22"/>
  <c r="U704" i="22"/>
  <c r="U705" i="22"/>
  <c r="U706" i="22"/>
  <c r="U707" i="22"/>
  <c r="U708" i="22"/>
  <c r="U709" i="22"/>
  <c r="U710" i="22"/>
  <c r="U711" i="22"/>
  <c r="U712" i="22"/>
  <c r="U713" i="22"/>
  <c r="U714" i="22"/>
  <c r="U715" i="22"/>
  <c r="U716" i="22"/>
  <c r="U717" i="22"/>
  <c r="U718" i="22"/>
  <c r="U719" i="22"/>
  <c r="U720" i="22"/>
  <c r="U721" i="22"/>
  <c r="U722" i="22"/>
  <c r="U723" i="22"/>
  <c r="U724" i="22"/>
  <c r="U725" i="22"/>
  <c r="U726" i="22"/>
  <c r="U727" i="22"/>
  <c r="U728" i="22"/>
  <c r="U729" i="22"/>
  <c r="U730" i="22"/>
  <c r="U731" i="22"/>
  <c r="U732" i="22"/>
  <c r="U733" i="22"/>
  <c r="U734" i="22"/>
  <c r="U735" i="22"/>
  <c r="U736" i="22"/>
  <c r="U737" i="22"/>
  <c r="U738" i="22"/>
  <c r="U739" i="22"/>
  <c r="U740" i="22"/>
  <c r="U741" i="22"/>
  <c r="U742" i="22"/>
  <c r="U743" i="22"/>
  <c r="U744" i="22"/>
  <c r="U745" i="22"/>
  <c r="U746" i="22"/>
  <c r="U747" i="22"/>
  <c r="U748" i="22"/>
  <c r="U749" i="22"/>
  <c r="U750" i="22"/>
  <c r="U751" i="22"/>
  <c r="U752" i="22"/>
  <c r="U753" i="22"/>
  <c r="U754" i="22"/>
  <c r="U755" i="22"/>
  <c r="U756" i="22"/>
  <c r="U757" i="22"/>
  <c r="U758" i="22"/>
  <c r="U759" i="22"/>
  <c r="U760" i="22"/>
  <c r="U761" i="22"/>
  <c r="U762" i="22"/>
  <c r="U763" i="22"/>
  <c r="U764" i="22"/>
  <c r="U765" i="22"/>
  <c r="U766" i="22"/>
  <c r="U767" i="22"/>
  <c r="U768" i="22"/>
  <c r="U769" i="22"/>
  <c r="U770" i="22"/>
  <c r="U771" i="22"/>
  <c r="U772" i="22"/>
  <c r="U773" i="22"/>
  <c r="U774" i="22"/>
  <c r="U775" i="22"/>
  <c r="U776" i="22"/>
  <c r="U777" i="22"/>
  <c r="U778" i="22"/>
  <c r="U779" i="22"/>
  <c r="U780" i="22"/>
  <c r="U781" i="22"/>
  <c r="U782" i="22"/>
  <c r="U783" i="22"/>
  <c r="U784" i="22"/>
  <c r="U785" i="22"/>
  <c r="U786" i="22"/>
  <c r="U787" i="22"/>
  <c r="U788" i="22"/>
  <c r="U789" i="22"/>
  <c r="U790" i="22"/>
  <c r="U791" i="22"/>
  <c r="U792" i="22"/>
  <c r="U793" i="22"/>
  <c r="U794" i="22"/>
  <c r="U795" i="22"/>
  <c r="U796" i="22"/>
  <c r="U797" i="22"/>
  <c r="U798" i="22"/>
  <c r="U799" i="22"/>
  <c r="U800" i="22"/>
  <c r="U801" i="22"/>
  <c r="U802" i="22"/>
  <c r="U803" i="22"/>
  <c r="U804" i="22"/>
  <c r="U805" i="22"/>
  <c r="U806" i="22"/>
  <c r="U807" i="22"/>
  <c r="U808" i="22"/>
  <c r="U809" i="22"/>
  <c r="U810" i="22"/>
  <c r="U811" i="22"/>
  <c r="U812" i="22"/>
  <c r="U813" i="22"/>
  <c r="U814" i="22"/>
  <c r="U815" i="22"/>
  <c r="U816" i="22"/>
  <c r="U817" i="22"/>
  <c r="U818" i="22"/>
  <c r="U819" i="22"/>
  <c r="U820" i="22"/>
  <c r="U821" i="22"/>
  <c r="U822" i="22"/>
  <c r="U823" i="22"/>
  <c r="U824" i="22"/>
  <c r="U825" i="22"/>
  <c r="U826" i="22"/>
  <c r="U827" i="22"/>
  <c r="U828" i="22"/>
  <c r="U829" i="22"/>
  <c r="U830" i="22"/>
  <c r="U831" i="22"/>
  <c r="U832" i="22"/>
  <c r="U833" i="22"/>
  <c r="U834" i="22"/>
  <c r="U835" i="22"/>
  <c r="U836" i="22"/>
  <c r="U837" i="22"/>
  <c r="U838" i="22"/>
  <c r="U839" i="22"/>
  <c r="U840" i="22"/>
  <c r="U841" i="22"/>
  <c r="U842" i="22"/>
  <c r="U843" i="22"/>
  <c r="U844" i="22"/>
  <c r="U845" i="22"/>
  <c r="U846" i="22"/>
  <c r="U847" i="22"/>
  <c r="U848" i="22"/>
  <c r="U849" i="22"/>
  <c r="U850" i="22"/>
  <c r="U851" i="22"/>
  <c r="U852" i="22"/>
  <c r="U853" i="22"/>
  <c r="U854" i="22"/>
  <c r="U855" i="22"/>
  <c r="U856" i="22"/>
  <c r="U857" i="22"/>
  <c r="U858" i="22"/>
  <c r="U859" i="22"/>
  <c r="U860" i="22"/>
  <c r="U861" i="22"/>
  <c r="U862" i="22"/>
  <c r="U863" i="22"/>
  <c r="U864" i="22"/>
  <c r="U865" i="22"/>
  <c r="U866" i="22"/>
  <c r="U867" i="22"/>
  <c r="U868" i="22"/>
  <c r="U869" i="22"/>
  <c r="U870" i="22"/>
  <c r="U871" i="22"/>
  <c r="U872" i="22"/>
  <c r="U873" i="22"/>
  <c r="U874" i="22"/>
  <c r="U875" i="22"/>
  <c r="U876" i="22"/>
  <c r="U877" i="22"/>
  <c r="U878" i="22"/>
  <c r="U879" i="22"/>
  <c r="U880" i="22"/>
  <c r="U881" i="22"/>
  <c r="U882" i="22"/>
  <c r="U883" i="22"/>
  <c r="U884" i="22"/>
  <c r="U885" i="22"/>
  <c r="U886" i="22"/>
  <c r="U887" i="22"/>
  <c r="U888" i="22"/>
  <c r="U889" i="22"/>
  <c r="U890" i="22"/>
  <c r="U891" i="22"/>
  <c r="U892" i="22"/>
  <c r="U893" i="22"/>
  <c r="U894" i="22"/>
  <c r="U895" i="22"/>
  <c r="U896" i="22"/>
  <c r="U897" i="22"/>
  <c r="U898" i="22"/>
  <c r="U899" i="22"/>
  <c r="U900" i="22"/>
  <c r="U901" i="22"/>
  <c r="U902" i="22"/>
  <c r="U903" i="22"/>
  <c r="U904" i="22"/>
  <c r="U905" i="22"/>
  <c r="U906" i="22"/>
  <c r="U907" i="22"/>
  <c r="U908" i="22"/>
  <c r="U909" i="22"/>
  <c r="U910" i="22"/>
  <c r="U911" i="22"/>
  <c r="U912" i="22"/>
  <c r="U913" i="22"/>
  <c r="U914" i="22"/>
  <c r="U915" i="22"/>
  <c r="U916" i="22"/>
  <c r="U917" i="22"/>
  <c r="U918" i="22"/>
  <c r="U919" i="22"/>
  <c r="U920" i="22"/>
  <c r="U921" i="22"/>
  <c r="U922" i="22"/>
  <c r="U923" i="22"/>
  <c r="U924" i="22"/>
  <c r="U925" i="22"/>
  <c r="U926" i="22"/>
  <c r="U927" i="22"/>
  <c r="U928" i="22"/>
  <c r="U929" i="22"/>
  <c r="U930" i="22"/>
  <c r="U931" i="22"/>
  <c r="U932" i="22"/>
  <c r="U933" i="22"/>
  <c r="U934" i="22"/>
  <c r="U935" i="22"/>
  <c r="U936" i="22"/>
  <c r="U937" i="22"/>
  <c r="U938" i="22"/>
  <c r="U939" i="22"/>
  <c r="U940" i="22"/>
  <c r="U941" i="22"/>
  <c r="U942" i="22"/>
  <c r="U943" i="22"/>
  <c r="U944" i="22"/>
  <c r="U945" i="22"/>
  <c r="U946" i="22"/>
  <c r="U947" i="22"/>
  <c r="U948" i="22"/>
  <c r="U949" i="22"/>
  <c r="U950" i="22"/>
  <c r="U951" i="22"/>
  <c r="U952" i="22"/>
  <c r="U953" i="22"/>
  <c r="U954" i="22"/>
  <c r="U955" i="22"/>
  <c r="U956" i="22"/>
  <c r="U957" i="22"/>
  <c r="U958" i="22"/>
  <c r="U959" i="22"/>
  <c r="U960" i="22"/>
  <c r="U961" i="22"/>
  <c r="U962" i="22"/>
  <c r="U963" i="22"/>
  <c r="U964" i="22"/>
  <c r="U965" i="22"/>
  <c r="U966" i="22"/>
  <c r="U967" i="22"/>
  <c r="U968" i="22"/>
  <c r="U969" i="22"/>
  <c r="U970" i="22"/>
  <c r="U971" i="22"/>
  <c r="U972" i="22"/>
  <c r="U973" i="22"/>
  <c r="U974" i="22"/>
  <c r="U975" i="22"/>
  <c r="U976" i="22"/>
  <c r="U977" i="22"/>
  <c r="U978" i="22"/>
  <c r="U979" i="22"/>
  <c r="U980" i="22"/>
  <c r="U981" i="22"/>
  <c r="U982" i="22"/>
  <c r="U983" i="22"/>
  <c r="U984" i="22"/>
  <c r="U985" i="22"/>
  <c r="U986" i="22"/>
  <c r="U987" i="22"/>
  <c r="U988" i="22"/>
  <c r="U989" i="22"/>
  <c r="U990" i="22"/>
  <c r="U991" i="22"/>
  <c r="U992" i="22"/>
  <c r="U993" i="22"/>
  <c r="U994" i="22"/>
  <c r="U995" i="22"/>
  <c r="U996" i="22"/>
  <c r="U997" i="22"/>
  <c r="U998" i="22"/>
  <c r="U999" i="22"/>
  <c r="U1000" i="22"/>
  <c r="U1001" i="22"/>
  <c r="U1002" i="22"/>
  <c r="U1003" i="22"/>
  <c r="U1004" i="22"/>
  <c r="U1005" i="22"/>
  <c r="U1006" i="22"/>
  <c r="U1007" i="22"/>
  <c r="U1008" i="22"/>
  <c r="U1009" i="22"/>
  <c r="U1010" i="22"/>
  <c r="U1011" i="22"/>
  <c r="U1012" i="22"/>
  <c r="U1013" i="22"/>
  <c r="U1014" i="22"/>
  <c r="U1015" i="22"/>
  <c r="U1016" i="22"/>
  <c r="U1017" i="22"/>
  <c r="U1018" i="22"/>
  <c r="U1019" i="22"/>
  <c r="U1020" i="22"/>
  <c r="U1021" i="22"/>
  <c r="U1022" i="22"/>
  <c r="U1023" i="22"/>
  <c r="U1024" i="22"/>
  <c r="U1025" i="22"/>
  <c r="U1026" i="22"/>
  <c r="U1027" i="22"/>
  <c r="U1028" i="22"/>
  <c r="U1029" i="22"/>
  <c r="U1030" i="22"/>
  <c r="U1031" i="22"/>
  <c r="U1032" i="22"/>
  <c r="U1033" i="22"/>
  <c r="U1034" i="22"/>
  <c r="U1035" i="22"/>
  <c r="U1036" i="22"/>
  <c r="U1037" i="22"/>
  <c r="U1038" i="22"/>
  <c r="U1039" i="22"/>
  <c r="U1040" i="22"/>
  <c r="U1041" i="22"/>
  <c r="U1042" i="22"/>
  <c r="U1043" i="22"/>
  <c r="U1044" i="22"/>
  <c r="U1045" i="22"/>
  <c r="U1046" i="22"/>
  <c r="U1047" i="22"/>
  <c r="U1048" i="22"/>
  <c r="U1049" i="22"/>
  <c r="U1050" i="22"/>
  <c r="U1051" i="22"/>
  <c r="U1052" i="22"/>
  <c r="U1053" i="22"/>
  <c r="U1054" i="22"/>
  <c r="U1055" i="22"/>
  <c r="U1056" i="22"/>
  <c r="U1057" i="22"/>
  <c r="U1058" i="22"/>
  <c r="U1059" i="22"/>
  <c r="U1060" i="22"/>
  <c r="U1061" i="22"/>
  <c r="U1062" i="22"/>
  <c r="U1063" i="22"/>
  <c r="U1064" i="22"/>
  <c r="U1065" i="22"/>
  <c r="U1066" i="22"/>
  <c r="U1067" i="22"/>
  <c r="U1068" i="22"/>
  <c r="U1069" i="22"/>
  <c r="U1070" i="22"/>
  <c r="U1071" i="22"/>
  <c r="U1072" i="22"/>
  <c r="U1073" i="22"/>
  <c r="U1074" i="22"/>
  <c r="U1075" i="22"/>
  <c r="U1076" i="22"/>
  <c r="U1077" i="22"/>
  <c r="U1078" i="22"/>
  <c r="U1079" i="22"/>
  <c r="U1080" i="22"/>
  <c r="U1081" i="22"/>
  <c r="U1082" i="22"/>
  <c r="U1083" i="22"/>
  <c r="U1084" i="22"/>
  <c r="U1085" i="22"/>
  <c r="U1086" i="22"/>
  <c r="U1087" i="22"/>
  <c r="U1088" i="22"/>
  <c r="U1089" i="22"/>
  <c r="U1090" i="22"/>
  <c r="U1091" i="22"/>
  <c r="U1092" i="22"/>
  <c r="U1093" i="22"/>
  <c r="U1094" i="22"/>
  <c r="U1095" i="22"/>
  <c r="U1096" i="22"/>
  <c r="U1097" i="22"/>
  <c r="U1098" i="22"/>
  <c r="U1099" i="22"/>
  <c r="U1100" i="22"/>
  <c r="U1101" i="22"/>
  <c r="U1102" i="22"/>
  <c r="U1103" i="22"/>
  <c r="U1104" i="22"/>
  <c r="U1105" i="22"/>
  <c r="U1106" i="22"/>
  <c r="U1107" i="22"/>
  <c r="U1108" i="22"/>
  <c r="U1109" i="22"/>
  <c r="U1110" i="22"/>
  <c r="U1111" i="22"/>
  <c r="U1112" i="22"/>
  <c r="U1113" i="22"/>
  <c r="U1114" i="22"/>
  <c r="U1115" i="22"/>
  <c r="U1116" i="22"/>
  <c r="U1117" i="22"/>
  <c r="U1118" i="22"/>
  <c r="U1119" i="22"/>
  <c r="U1120" i="22"/>
  <c r="U1121" i="22"/>
  <c r="U1122" i="22"/>
  <c r="U1123" i="22"/>
  <c r="U1124" i="22"/>
  <c r="U1125" i="22"/>
  <c r="U1126" i="22"/>
  <c r="U1127" i="22"/>
  <c r="U1128" i="22"/>
  <c r="U1129" i="22"/>
  <c r="U1130" i="22"/>
  <c r="U1131" i="22"/>
  <c r="U1132" i="22"/>
  <c r="U1133" i="22"/>
  <c r="U1134" i="22"/>
  <c r="U1135" i="22"/>
  <c r="U1136" i="22"/>
  <c r="U1137" i="22"/>
  <c r="U1138" i="22"/>
  <c r="U1139" i="22"/>
  <c r="U1140" i="22"/>
  <c r="U1141" i="22"/>
  <c r="U1142" i="22"/>
  <c r="U1143" i="22"/>
  <c r="U1144" i="22"/>
  <c r="U1145" i="22"/>
  <c r="U1146" i="22"/>
  <c r="U1147" i="22"/>
  <c r="U1148" i="22"/>
  <c r="U1149" i="22"/>
  <c r="U1150" i="22"/>
  <c r="U1151" i="22"/>
  <c r="U1152" i="22"/>
  <c r="U1153" i="22"/>
  <c r="U1154" i="22"/>
  <c r="U1155" i="22"/>
  <c r="U1156" i="22"/>
  <c r="U1157" i="22"/>
  <c r="U1158" i="22"/>
  <c r="U1159" i="22"/>
  <c r="U1160" i="22"/>
  <c r="U1161" i="22"/>
  <c r="U1162" i="22"/>
  <c r="U1163" i="22"/>
  <c r="U1164" i="22"/>
  <c r="U1165" i="22"/>
  <c r="U1166" i="22"/>
  <c r="U1167" i="22"/>
  <c r="U1168" i="22"/>
  <c r="U1169" i="22"/>
  <c r="U1170" i="22"/>
  <c r="U1171" i="22"/>
  <c r="U1172" i="22"/>
  <c r="U1173" i="22"/>
  <c r="U1174" i="22"/>
  <c r="U1175" i="22"/>
  <c r="U1176" i="22"/>
  <c r="U1177" i="22"/>
  <c r="U1178" i="22"/>
  <c r="U1179" i="22"/>
  <c r="U1180" i="22"/>
  <c r="U1181" i="22"/>
  <c r="U1182" i="22"/>
  <c r="U1183" i="22"/>
  <c r="U1184" i="22"/>
  <c r="U1185" i="22"/>
  <c r="U1186" i="22"/>
  <c r="U1187" i="22"/>
  <c r="U1188" i="22"/>
  <c r="U1189" i="22"/>
  <c r="U1190" i="22"/>
  <c r="U1191" i="22"/>
  <c r="U1192" i="22"/>
  <c r="U1193" i="22"/>
  <c r="U1194" i="22"/>
  <c r="U1195" i="22"/>
  <c r="U1196" i="22"/>
  <c r="U1197" i="22"/>
  <c r="U1198" i="22"/>
  <c r="U1199" i="22"/>
  <c r="U1200" i="22"/>
  <c r="U1201" i="22"/>
  <c r="U1202" i="22"/>
  <c r="U1203" i="22"/>
  <c r="U1204" i="22"/>
  <c r="U1205" i="22"/>
  <c r="U1206" i="22"/>
  <c r="U1207" i="22"/>
  <c r="U1208" i="22"/>
  <c r="U1209" i="22"/>
  <c r="U1210" i="22"/>
  <c r="U1211" i="22"/>
  <c r="U1212" i="22"/>
  <c r="U1213" i="22"/>
  <c r="U1214" i="22"/>
  <c r="U1215" i="22"/>
  <c r="U1216" i="22"/>
  <c r="U1217" i="22"/>
  <c r="U1218" i="22"/>
  <c r="U1219" i="22"/>
  <c r="U1220" i="22"/>
  <c r="U1221" i="22"/>
  <c r="U1222" i="22"/>
  <c r="U1223" i="22"/>
  <c r="U1224" i="22"/>
  <c r="U1225" i="22"/>
  <c r="U1226" i="22"/>
  <c r="U1227" i="22"/>
  <c r="U1228" i="22"/>
  <c r="U1229" i="22"/>
  <c r="U1230" i="22"/>
  <c r="U1231" i="22"/>
  <c r="U1232" i="22"/>
  <c r="U1233" i="22"/>
  <c r="U1234" i="22"/>
  <c r="U1235" i="22"/>
  <c r="U1236" i="22"/>
  <c r="U1237" i="22"/>
  <c r="U1238" i="22"/>
  <c r="U1239" i="22"/>
  <c r="U1240" i="22"/>
  <c r="U1241" i="22"/>
  <c r="U1242" i="22"/>
  <c r="U1243" i="22"/>
  <c r="U1244" i="22"/>
  <c r="U1245" i="22"/>
  <c r="U1246" i="22"/>
  <c r="U1247" i="22"/>
  <c r="U1248" i="22"/>
  <c r="U1249" i="22"/>
  <c r="U1250" i="22"/>
  <c r="U1251" i="22"/>
  <c r="U1252" i="22"/>
  <c r="U1253" i="22"/>
  <c r="U1254" i="22"/>
  <c r="U1255" i="22"/>
  <c r="U1256" i="22"/>
  <c r="U1257" i="22"/>
  <c r="U1258" i="22"/>
  <c r="U1259" i="22"/>
  <c r="U1260" i="22"/>
  <c r="U1261" i="22"/>
  <c r="U1262" i="22"/>
  <c r="U1263" i="22"/>
  <c r="U1264" i="22"/>
  <c r="U1265" i="22"/>
  <c r="U1266" i="22"/>
  <c r="U1267" i="22"/>
  <c r="U1268" i="22"/>
  <c r="U1269" i="22"/>
  <c r="U1270" i="22"/>
  <c r="U1271" i="22"/>
  <c r="U1272" i="22"/>
  <c r="U1273" i="22"/>
  <c r="U1274" i="22"/>
  <c r="U1275" i="22"/>
  <c r="U1276" i="22"/>
  <c r="U1277" i="22"/>
  <c r="U1278" i="22"/>
  <c r="U1279" i="22"/>
  <c r="U1280" i="22"/>
  <c r="U1281" i="22"/>
  <c r="U1282" i="22"/>
  <c r="U1283" i="22"/>
  <c r="U1284" i="22"/>
  <c r="U1285" i="22"/>
  <c r="U1286" i="22"/>
  <c r="U1287" i="22"/>
  <c r="U1288" i="22"/>
  <c r="U1289" i="22"/>
  <c r="U1290" i="22"/>
  <c r="U1291" i="22"/>
  <c r="U1292" i="22"/>
  <c r="U1293" i="22"/>
  <c r="U1294" i="22"/>
  <c r="U1295" i="22"/>
  <c r="U1296" i="22"/>
  <c r="U1297" i="22"/>
  <c r="U1298" i="22"/>
  <c r="U1299" i="22"/>
  <c r="U1300" i="22"/>
  <c r="U1301" i="22"/>
  <c r="U1302" i="22"/>
  <c r="U1303" i="22"/>
  <c r="U1304" i="22"/>
  <c r="U1305" i="22"/>
  <c r="U1306" i="22"/>
  <c r="U1307" i="22"/>
  <c r="U1308" i="22"/>
  <c r="U1309" i="22"/>
  <c r="U1310" i="22"/>
  <c r="U1311" i="22"/>
  <c r="U1312" i="22"/>
  <c r="U1313" i="22"/>
  <c r="U1314" i="22"/>
  <c r="U1315" i="22"/>
  <c r="U1316" i="22"/>
  <c r="U1317" i="22"/>
  <c r="U1318" i="22"/>
  <c r="U1319" i="22"/>
  <c r="U1320" i="22"/>
  <c r="U1321" i="22"/>
  <c r="U1322" i="22"/>
  <c r="U1323" i="22"/>
  <c r="U1324" i="22"/>
  <c r="U1325" i="22"/>
  <c r="U1326" i="22"/>
  <c r="U1327" i="22"/>
  <c r="U1328" i="22"/>
  <c r="U1329" i="22"/>
  <c r="U1330" i="22"/>
  <c r="U1331" i="22"/>
  <c r="U1332" i="22"/>
  <c r="U1333" i="22"/>
  <c r="U1334" i="22"/>
  <c r="U1335" i="22"/>
  <c r="U1336" i="22"/>
  <c r="U1337" i="22"/>
  <c r="U1338" i="22"/>
  <c r="U1339" i="22"/>
  <c r="U1340" i="22"/>
  <c r="U1341" i="22"/>
  <c r="U1342" i="22"/>
  <c r="U1343" i="22"/>
  <c r="U1344" i="22"/>
  <c r="U1345" i="22"/>
  <c r="U1346" i="22"/>
  <c r="U1347" i="22"/>
  <c r="U1348" i="22"/>
  <c r="U1349" i="22"/>
  <c r="U1350" i="22"/>
  <c r="U1351" i="22"/>
  <c r="U1352" i="22"/>
  <c r="U1353" i="22"/>
  <c r="U1354" i="22"/>
  <c r="U1355" i="22"/>
  <c r="U1356" i="22"/>
  <c r="U1357" i="22"/>
  <c r="U1358" i="22"/>
  <c r="U1359" i="22"/>
  <c r="U1360" i="22"/>
  <c r="U1361" i="22"/>
  <c r="U1362" i="22"/>
  <c r="U1363" i="22"/>
  <c r="U1364" i="22"/>
  <c r="U1365" i="22"/>
  <c r="U1366" i="22"/>
  <c r="U1367" i="22"/>
  <c r="U1368" i="22"/>
  <c r="U1369" i="22"/>
  <c r="U1370" i="22"/>
  <c r="U1371" i="22"/>
  <c r="U1372" i="22"/>
  <c r="U1373" i="22"/>
  <c r="U1374" i="22"/>
  <c r="U1375" i="22"/>
  <c r="U1376" i="22"/>
  <c r="U1377" i="22"/>
  <c r="U1378" i="22"/>
  <c r="U1379" i="22"/>
  <c r="U1380" i="22"/>
  <c r="U1381" i="22"/>
  <c r="U1382" i="22"/>
  <c r="U1383" i="22"/>
  <c r="U1384" i="22"/>
  <c r="U1385" i="22"/>
  <c r="U1386" i="22"/>
  <c r="U1387" i="22"/>
  <c r="U1388" i="22"/>
  <c r="U1389" i="22"/>
  <c r="U1390" i="22"/>
  <c r="U1391" i="22"/>
  <c r="U1392" i="22"/>
  <c r="U1393" i="22"/>
  <c r="U1394" i="22"/>
  <c r="U1395" i="22"/>
  <c r="U1396" i="22"/>
  <c r="U1397" i="22"/>
  <c r="U1398" i="22"/>
  <c r="U1399" i="22"/>
  <c r="U1400" i="22"/>
  <c r="U1401" i="22"/>
  <c r="U1402" i="22"/>
  <c r="U1403" i="22"/>
  <c r="U1404" i="22"/>
  <c r="U1405" i="22"/>
  <c r="U1406" i="22"/>
  <c r="U1407" i="22"/>
  <c r="U1408" i="22"/>
  <c r="U1409" i="22"/>
  <c r="U1410" i="22"/>
  <c r="U1411" i="22"/>
  <c r="U1412" i="22"/>
  <c r="U1413" i="22"/>
  <c r="U1414" i="22"/>
  <c r="U1415" i="22"/>
  <c r="U1416" i="22"/>
  <c r="U1417" i="22"/>
  <c r="U1418" i="22"/>
  <c r="U1419" i="22"/>
  <c r="U1420" i="22"/>
  <c r="U1421" i="22"/>
  <c r="U1422" i="22"/>
  <c r="U1423" i="22"/>
  <c r="U1424" i="22"/>
  <c r="U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18" i="22"/>
  <c r="T419" i="22"/>
  <c r="T420" i="22"/>
  <c r="T421" i="22"/>
  <c r="T422" i="22"/>
  <c r="T423" i="22"/>
  <c r="T424" i="22"/>
  <c r="T425" i="22"/>
  <c r="T426" i="22"/>
  <c r="T427" i="22"/>
  <c r="T428" i="22"/>
  <c r="T429" i="22"/>
  <c r="T430" i="22"/>
  <c r="T431" i="22"/>
  <c r="T432" i="22"/>
  <c r="T433" i="22"/>
  <c r="T434" i="22"/>
  <c r="T435" i="22"/>
  <c r="T436" i="22"/>
  <c r="T437" i="22"/>
  <c r="T438" i="22"/>
  <c r="T439" i="22"/>
  <c r="T440" i="22"/>
  <c r="T441" i="22"/>
  <c r="T442" i="22"/>
  <c r="T443" i="22"/>
  <c r="T444" i="22"/>
  <c r="T445" i="22"/>
  <c r="T446" i="22"/>
  <c r="T447" i="22"/>
  <c r="T448" i="22"/>
  <c r="T449" i="22"/>
  <c r="T450" i="22"/>
  <c r="T451" i="22"/>
  <c r="T452" i="22"/>
  <c r="T453" i="22"/>
  <c r="T454" i="22"/>
  <c r="T455" i="22"/>
  <c r="T456" i="22"/>
  <c r="T457" i="22"/>
  <c r="T458" i="22"/>
  <c r="T459" i="22"/>
  <c r="T460" i="22"/>
  <c r="T461" i="22"/>
  <c r="T462" i="22"/>
  <c r="T463" i="22"/>
  <c r="T464" i="22"/>
  <c r="T465" i="22"/>
  <c r="T466" i="22"/>
  <c r="T467" i="22"/>
  <c r="T468" i="22"/>
  <c r="T469" i="22"/>
  <c r="T470" i="22"/>
  <c r="T471" i="22"/>
  <c r="T472" i="22"/>
  <c r="T473" i="22"/>
  <c r="T474" i="22"/>
  <c r="T475" i="22"/>
  <c r="T476" i="22"/>
  <c r="T477" i="22"/>
  <c r="T478" i="22"/>
  <c r="T479" i="22"/>
  <c r="T480" i="22"/>
  <c r="T481" i="22"/>
  <c r="T482" i="22"/>
  <c r="T483" i="22"/>
  <c r="T484" i="22"/>
  <c r="T485" i="22"/>
  <c r="T486" i="22"/>
  <c r="T487" i="22"/>
  <c r="T488" i="22"/>
  <c r="T489" i="22"/>
  <c r="T490" i="22"/>
  <c r="T491" i="22"/>
  <c r="T492" i="22"/>
  <c r="T493" i="22"/>
  <c r="T494" i="22"/>
  <c r="T495" i="22"/>
  <c r="T496" i="22"/>
  <c r="T497" i="22"/>
  <c r="T498" i="22"/>
  <c r="T499" i="22"/>
  <c r="T500" i="22"/>
  <c r="T501" i="22"/>
  <c r="T502" i="22"/>
  <c r="T503" i="22"/>
  <c r="T504" i="22"/>
  <c r="T505" i="22"/>
  <c r="T506" i="22"/>
  <c r="T507" i="22"/>
  <c r="T508" i="22"/>
  <c r="T509" i="22"/>
  <c r="T510" i="22"/>
  <c r="T511" i="22"/>
  <c r="T512" i="22"/>
  <c r="T513" i="22"/>
  <c r="T514" i="22"/>
  <c r="T515" i="22"/>
  <c r="T516" i="22"/>
  <c r="T517" i="22"/>
  <c r="T518" i="22"/>
  <c r="T519" i="22"/>
  <c r="T520" i="22"/>
  <c r="T521" i="22"/>
  <c r="T522" i="22"/>
  <c r="T523" i="22"/>
  <c r="T524" i="22"/>
  <c r="T525" i="22"/>
  <c r="T526" i="22"/>
  <c r="T527" i="22"/>
  <c r="T528" i="22"/>
  <c r="T529" i="22"/>
  <c r="T530" i="22"/>
  <c r="T531" i="22"/>
  <c r="T532" i="22"/>
  <c r="T533" i="22"/>
  <c r="T534" i="22"/>
  <c r="T535" i="22"/>
  <c r="T536" i="22"/>
  <c r="T537" i="22"/>
  <c r="T538" i="22"/>
  <c r="T539" i="22"/>
  <c r="T540" i="22"/>
  <c r="T541" i="22"/>
  <c r="T542" i="22"/>
  <c r="T543" i="22"/>
  <c r="T544" i="22"/>
  <c r="T545" i="22"/>
  <c r="T546" i="22"/>
  <c r="T547" i="22"/>
  <c r="T548" i="22"/>
  <c r="T549" i="22"/>
  <c r="T550" i="22"/>
  <c r="T551" i="22"/>
  <c r="T552" i="22"/>
  <c r="T553" i="22"/>
  <c r="T554" i="22"/>
  <c r="T555" i="22"/>
  <c r="T556" i="22"/>
  <c r="T557" i="22"/>
  <c r="T558" i="22"/>
  <c r="T559" i="22"/>
  <c r="T560" i="22"/>
  <c r="T561" i="22"/>
  <c r="T562" i="22"/>
  <c r="T563" i="22"/>
  <c r="T564" i="22"/>
  <c r="T565" i="22"/>
  <c r="T566" i="22"/>
  <c r="T567" i="22"/>
  <c r="T568" i="22"/>
  <c r="T569" i="22"/>
  <c r="T570" i="22"/>
  <c r="T571" i="22"/>
  <c r="T572" i="22"/>
  <c r="T573" i="22"/>
  <c r="T574" i="22"/>
  <c r="T575" i="22"/>
  <c r="T576" i="22"/>
  <c r="T577" i="22"/>
  <c r="T578" i="22"/>
  <c r="T579" i="22"/>
  <c r="T580" i="22"/>
  <c r="T581" i="22"/>
  <c r="T582" i="22"/>
  <c r="T583" i="22"/>
  <c r="T584" i="22"/>
  <c r="T585" i="22"/>
  <c r="T586" i="22"/>
  <c r="T587" i="22"/>
  <c r="T588" i="22"/>
  <c r="T589" i="22"/>
  <c r="T590" i="22"/>
  <c r="T591" i="22"/>
  <c r="T592" i="22"/>
  <c r="T593" i="22"/>
  <c r="T594" i="22"/>
  <c r="T595" i="22"/>
  <c r="T596" i="22"/>
  <c r="T597" i="22"/>
  <c r="T598" i="22"/>
  <c r="T599" i="22"/>
  <c r="T600" i="22"/>
  <c r="T601" i="22"/>
  <c r="T602" i="22"/>
  <c r="T603" i="22"/>
  <c r="T604" i="22"/>
  <c r="T605" i="22"/>
  <c r="T606" i="22"/>
  <c r="T607" i="22"/>
  <c r="T608" i="22"/>
  <c r="T609" i="22"/>
  <c r="T610" i="22"/>
  <c r="T611" i="22"/>
  <c r="T612" i="22"/>
  <c r="T613" i="22"/>
  <c r="T614" i="22"/>
  <c r="T615" i="22"/>
  <c r="T616" i="22"/>
  <c r="T617" i="22"/>
  <c r="T618" i="22"/>
  <c r="T619" i="22"/>
  <c r="T620" i="22"/>
  <c r="T621" i="22"/>
  <c r="T622" i="22"/>
  <c r="T623" i="22"/>
  <c r="T624" i="22"/>
  <c r="T625" i="22"/>
  <c r="T626" i="22"/>
  <c r="T627" i="22"/>
  <c r="T628" i="22"/>
  <c r="T629" i="22"/>
  <c r="T630" i="22"/>
  <c r="T631" i="22"/>
  <c r="T632" i="22"/>
  <c r="T633" i="22"/>
  <c r="T634" i="22"/>
  <c r="T635" i="22"/>
  <c r="T636" i="22"/>
  <c r="T637" i="22"/>
  <c r="T638" i="22"/>
  <c r="T639" i="22"/>
  <c r="T640" i="22"/>
  <c r="T641" i="22"/>
  <c r="T642" i="22"/>
  <c r="T643" i="22"/>
  <c r="T644" i="22"/>
  <c r="T645" i="22"/>
  <c r="T646" i="22"/>
  <c r="T647" i="22"/>
  <c r="T648" i="22"/>
  <c r="T649" i="22"/>
  <c r="T650" i="22"/>
  <c r="T651" i="22"/>
  <c r="T652" i="22"/>
  <c r="T653" i="22"/>
  <c r="T654" i="22"/>
  <c r="T655" i="22"/>
  <c r="T656" i="22"/>
  <c r="T657" i="22"/>
  <c r="T658" i="22"/>
  <c r="T659" i="22"/>
  <c r="T660" i="22"/>
  <c r="T661" i="22"/>
  <c r="T662" i="22"/>
  <c r="T663" i="22"/>
  <c r="T664" i="22"/>
  <c r="T665" i="22"/>
  <c r="T666" i="22"/>
  <c r="T667" i="22"/>
  <c r="T668" i="22"/>
  <c r="T669" i="22"/>
  <c r="T670" i="22"/>
  <c r="T671" i="22"/>
  <c r="T672" i="22"/>
  <c r="T673" i="22"/>
  <c r="T674" i="22"/>
  <c r="T675" i="22"/>
  <c r="T676" i="22"/>
  <c r="T677" i="22"/>
  <c r="T678" i="22"/>
  <c r="T679" i="22"/>
  <c r="T680" i="22"/>
  <c r="T681" i="22"/>
  <c r="T682" i="22"/>
  <c r="T683" i="22"/>
  <c r="T684" i="22"/>
  <c r="T685" i="22"/>
  <c r="T686" i="22"/>
  <c r="T687" i="22"/>
  <c r="T688" i="22"/>
  <c r="T689" i="22"/>
  <c r="T690" i="22"/>
  <c r="T691" i="22"/>
  <c r="T692" i="22"/>
  <c r="T693" i="22"/>
  <c r="T694" i="22"/>
  <c r="T695" i="22"/>
  <c r="T696" i="22"/>
  <c r="T697" i="22"/>
  <c r="T698" i="22"/>
  <c r="T699" i="22"/>
  <c r="T700" i="22"/>
  <c r="T701" i="22"/>
  <c r="T702" i="22"/>
  <c r="T703" i="22"/>
  <c r="T704" i="22"/>
  <c r="T705" i="22"/>
  <c r="T706" i="22"/>
  <c r="T707" i="22"/>
  <c r="T708" i="22"/>
  <c r="T709" i="22"/>
  <c r="T710" i="22"/>
  <c r="T711" i="22"/>
  <c r="T712" i="22"/>
  <c r="T713" i="22"/>
  <c r="T714" i="22"/>
  <c r="T715" i="22"/>
  <c r="T716" i="22"/>
  <c r="T717" i="22"/>
  <c r="T718" i="22"/>
  <c r="T719" i="22"/>
  <c r="T720" i="22"/>
  <c r="T721" i="22"/>
  <c r="T722" i="22"/>
  <c r="T723" i="22"/>
  <c r="T724" i="22"/>
  <c r="T725" i="22"/>
  <c r="T726" i="22"/>
  <c r="T727" i="22"/>
  <c r="T728" i="22"/>
  <c r="T729" i="22"/>
  <c r="T730" i="22"/>
  <c r="T731" i="22"/>
  <c r="T732" i="22"/>
  <c r="T733" i="22"/>
  <c r="T734" i="22"/>
  <c r="T735" i="22"/>
  <c r="T736" i="22"/>
  <c r="T737" i="22"/>
  <c r="T738" i="22"/>
  <c r="T739" i="22"/>
  <c r="T740" i="22"/>
  <c r="T741" i="22"/>
  <c r="T742" i="22"/>
  <c r="T743" i="22"/>
  <c r="T744" i="22"/>
  <c r="T745" i="22"/>
  <c r="T746" i="22"/>
  <c r="T747" i="22"/>
  <c r="T748" i="22"/>
  <c r="T749" i="22"/>
  <c r="T750" i="22"/>
  <c r="T751" i="22"/>
  <c r="T752" i="22"/>
  <c r="T753" i="22"/>
  <c r="T754" i="22"/>
  <c r="T755" i="22"/>
  <c r="T756" i="22"/>
  <c r="T757" i="22"/>
  <c r="T758" i="22"/>
  <c r="T759" i="22"/>
  <c r="T760" i="22"/>
  <c r="T761" i="22"/>
  <c r="T762" i="22"/>
  <c r="T763" i="22"/>
  <c r="T764" i="22"/>
  <c r="T765" i="22"/>
  <c r="T766" i="22"/>
  <c r="T767" i="22"/>
  <c r="T768" i="22"/>
  <c r="T769" i="22"/>
  <c r="T770" i="22"/>
  <c r="T771" i="22"/>
  <c r="T772" i="22"/>
  <c r="T773" i="22"/>
  <c r="T774" i="22"/>
  <c r="T775" i="22"/>
  <c r="T776" i="22"/>
  <c r="T777" i="22"/>
  <c r="T778" i="22"/>
  <c r="T779" i="22"/>
  <c r="T780" i="22"/>
  <c r="T781" i="22"/>
  <c r="T782" i="22"/>
  <c r="T783" i="22"/>
  <c r="T784" i="22"/>
  <c r="T785" i="22"/>
  <c r="T786" i="22"/>
  <c r="T787" i="22"/>
  <c r="T788" i="22"/>
  <c r="T789" i="22"/>
  <c r="T790" i="22"/>
  <c r="T791" i="22"/>
  <c r="T792" i="22"/>
  <c r="T793" i="22"/>
  <c r="T794" i="22"/>
  <c r="T795" i="22"/>
  <c r="T796" i="22"/>
  <c r="T797" i="22"/>
  <c r="T798" i="22"/>
  <c r="T799" i="22"/>
  <c r="T800" i="22"/>
  <c r="T801" i="22"/>
  <c r="T802" i="22"/>
  <c r="T803" i="22"/>
  <c r="T804" i="22"/>
  <c r="T805" i="22"/>
  <c r="T806" i="22"/>
  <c r="T807" i="22"/>
  <c r="T808" i="22"/>
  <c r="T809" i="22"/>
  <c r="T810" i="22"/>
  <c r="T811" i="22"/>
  <c r="T812" i="22"/>
  <c r="T813" i="22"/>
  <c r="T814" i="22"/>
  <c r="T815" i="22"/>
  <c r="T816" i="22"/>
  <c r="T817" i="22"/>
  <c r="T818" i="22"/>
  <c r="T819" i="22"/>
  <c r="T820" i="22"/>
  <c r="T821" i="22"/>
  <c r="T822" i="22"/>
  <c r="T823" i="22"/>
  <c r="T824" i="22"/>
  <c r="T825" i="22"/>
  <c r="T826" i="22"/>
  <c r="T827" i="22"/>
  <c r="T828" i="22"/>
  <c r="T829" i="22"/>
  <c r="T830" i="22"/>
  <c r="T831" i="22"/>
  <c r="T832" i="22"/>
  <c r="T833" i="22"/>
  <c r="T834" i="22"/>
  <c r="T835" i="22"/>
  <c r="T836" i="22"/>
  <c r="T837" i="22"/>
  <c r="T838" i="22"/>
  <c r="T839" i="22"/>
  <c r="T840" i="22"/>
  <c r="T841" i="22"/>
  <c r="T842" i="22"/>
  <c r="T843" i="22"/>
  <c r="T844" i="22"/>
  <c r="T845" i="22"/>
  <c r="T846" i="22"/>
  <c r="T847" i="22"/>
  <c r="T848" i="22"/>
  <c r="T849" i="22"/>
  <c r="T850" i="22"/>
  <c r="T851" i="22"/>
  <c r="T852" i="22"/>
  <c r="T853" i="22"/>
  <c r="T854" i="22"/>
  <c r="T855" i="22"/>
  <c r="T856" i="22"/>
  <c r="T857" i="22"/>
  <c r="T858" i="22"/>
  <c r="T859" i="22"/>
  <c r="T860" i="22"/>
  <c r="T861" i="22"/>
  <c r="T862" i="22"/>
  <c r="T863" i="22"/>
  <c r="T864" i="22"/>
  <c r="T865" i="22"/>
  <c r="T866" i="22"/>
  <c r="T867" i="22"/>
  <c r="T868" i="22"/>
  <c r="T869" i="22"/>
  <c r="T870" i="22"/>
  <c r="T871" i="22"/>
  <c r="T872" i="22"/>
  <c r="T873" i="22"/>
  <c r="T874" i="22"/>
  <c r="T875" i="22"/>
  <c r="T876" i="22"/>
  <c r="T877" i="22"/>
  <c r="T878" i="22"/>
  <c r="T879" i="22"/>
  <c r="T880" i="22"/>
  <c r="T881" i="22"/>
  <c r="T882" i="22"/>
  <c r="T883" i="22"/>
  <c r="T884" i="22"/>
  <c r="T885" i="22"/>
  <c r="T886" i="22"/>
  <c r="T887" i="22"/>
  <c r="T888" i="22"/>
  <c r="T889" i="22"/>
  <c r="T890" i="22"/>
  <c r="T891" i="22"/>
  <c r="T892" i="22"/>
  <c r="T893" i="22"/>
  <c r="T894" i="22"/>
  <c r="T895" i="22"/>
  <c r="T896" i="22"/>
  <c r="T897" i="22"/>
  <c r="T898" i="22"/>
  <c r="T899" i="22"/>
  <c r="T900" i="22"/>
  <c r="T901" i="22"/>
  <c r="T902" i="22"/>
  <c r="T903" i="22"/>
  <c r="T904" i="22"/>
  <c r="T905" i="22"/>
  <c r="T906" i="22"/>
  <c r="T907" i="22"/>
  <c r="T908" i="22"/>
  <c r="T909" i="22"/>
  <c r="T910" i="22"/>
  <c r="T911" i="22"/>
  <c r="T912" i="22"/>
  <c r="T913" i="22"/>
  <c r="T914" i="22"/>
  <c r="T915" i="22"/>
  <c r="T916" i="22"/>
  <c r="T917" i="22"/>
  <c r="T918" i="22"/>
  <c r="T919" i="22"/>
  <c r="T920" i="22"/>
  <c r="T921" i="22"/>
  <c r="T922" i="22"/>
  <c r="T923" i="22"/>
  <c r="T924" i="22"/>
  <c r="T925" i="22"/>
  <c r="T926" i="22"/>
  <c r="T927" i="22"/>
  <c r="T928" i="22"/>
  <c r="T929" i="22"/>
  <c r="T930" i="22"/>
  <c r="T931" i="22"/>
  <c r="T932" i="22"/>
  <c r="T933" i="22"/>
  <c r="T934" i="22"/>
  <c r="T935" i="22"/>
  <c r="T936" i="22"/>
  <c r="T937" i="22"/>
  <c r="T938" i="22"/>
  <c r="T939" i="22"/>
  <c r="T940" i="22"/>
  <c r="T941" i="22"/>
  <c r="T942" i="22"/>
  <c r="T943" i="22"/>
  <c r="T944" i="22"/>
  <c r="T945" i="22"/>
  <c r="T946" i="22"/>
  <c r="T947" i="22"/>
  <c r="T948" i="22"/>
  <c r="T949" i="22"/>
  <c r="T950" i="22"/>
  <c r="T951" i="22"/>
  <c r="T952" i="22"/>
  <c r="T953" i="22"/>
  <c r="T954" i="22"/>
  <c r="T955" i="22"/>
  <c r="T956" i="22"/>
  <c r="T957" i="22"/>
  <c r="T958" i="22"/>
  <c r="T959" i="22"/>
  <c r="T960" i="22"/>
  <c r="T961" i="22"/>
  <c r="T962" i="22"/>
  <c r="T963" i="22"/>
  <c r="T964" i="22"/>
  <c r="T965" i="22"/>
  <c r="T966" i="22"/>
  <c r="T967" i="22"/>
  <c r="T968" i="22"/>
  <c r="T969" i="22"/>
  <c r="T970" i="22"/>
  <c r="T971" i="22"/>
  <c r="T972" i="22"/>
  <c r="T973" i="22"/>
  <c r="T974" i="22"/>
  <c r="T975" i="22"/>
  <c r="T976" i="22"/>
  <c r="T977" i="22"/>
  <c r="T978" i="22"/>
  <c r="T979" i="22"/>
  <c r="T980" i="22"/>
  <c r="T981" i="22"/>
  <c r="T982" i="22"/>
  <c r="T983" i="22"/>
  <c r="T984" i="22"/>
  <c r="T985" i="22"/>
  <c r="T986" i="22"/>
  <c r="T987" i="22"/>
  <c r="T988" i="22"/>
  <c r="T989" i="22"/>
  <c r="T990" i="22"/>
  <c r="T991" i="22"/>
  <c r="T992" i="22"/>
  <c r="T993" i="22"/>
  <c r="T994" i="22"/>
  <c r="T995" i="22"/>
  <c r="T996" i="22"/>
  <c r="T997" i="22"/>
  <c r="T998" i="22"/>
  <c r="T999" i="22"/>
  <c r="T1000" i="22"/>
  <c r="T1001" i="22"/>
  <c r="T1002" i="22"/>
  <c r="T1003" i="22"/>
  <c r="T1004" i="22"/>
  <c r="T1005" i="22"/>
  <c r="T1006" i="22"/>
  <c r="T1007" i="22"/>
  <c r="T1008" i="22"/>
  <c r="T1009" i="22"/>
  <c r="T1010" i="22"/>
  <c r="T1011" i="22"/>
  <c r="T1012" i="22"/>
  <c r="T1013" i="22"/>
  <c r="T1014" i="22"/>
  <c r="T1015" i="22"/>
  <c r="T1016" i="22"/>
  <c r="T1017" i="22"/>
  <c r="T1018" i="22"/>
  <c r="T1019" i="22"/>
  <c r="T1020" i="22"/>
  <c r="T1021" i="22"/>
  <c r="T1022" i="22"/>
  <c r="T1023" i="22"/>
  <c r="T1024" i="22"/>
  <c r="T1025" i="22"/>
  <c r="T1026" i="22"/>
  <c r="T1027" i="22"/>
  <c r="T1028" i="22"/>
  <c r="T1029" i="22"/>
  <c r="T1030" i="22"/>
  <c r="T1031" i="22"/>
  <c r="T1032" i="22"/>
  <c r="T1033" i="22"/>
  <c r="T1034" i="22"/>
  <c r="T1035" i="22"/>
  <c r="T1036" i="22"/>
  <c r="T1037" i="22"/>
  <c r="T1038" i="22"/>
  <c r="T1039" i="22"/>
  <c r="T1040" i="22"/>
  <c r="T1041" i="22"/>
  <c r="T1042" i="22"/>
  <c r="T1043" i="22"/>
  <c r="T1044" i="22"/>
  <c r="T1045" i="22"/>
  <c r="T1046" i="22"/>
  <c r="T1047" i="22"/>
  <c r="T1048" i="22"/>
  <c r="T1049" i="22"/>
  <c r="T1050" i="22"/>
  <c r="T1051" i="22"/>
  <c r="T1052" i="22"/>
  <c r="T1053" i="22"/>
  <c r="T1054" i="22"/>
  <c r="T1055" i="22"/>
  <c r="T1056" i="22"/>
  <c r="T1057" i="22"/>
  <c r="T1058" i="22"/>
  <c r="T1059" i="22"/>
  <c r="T1060" i="22"/>
  <c r="T1061" i="22"/>
  <c r="T1062" i="22"/>
  <c r="T1063" i="22"/>
  <c r="T1064" i="22"/>
  <c r="T1065" i="22"/>
  <c r="T1066" i="22"/>
  <c r="T1067" i="22"/>
  <c r="T1068" i="22"/>
  <c r="T1069" i="22"/>
  <c r="T1070" i="22"/>
  <c r="T1071" i="22"/>
  <c r="T1072" i="22"/>
  <c r="T1073" i="22"/>
  <c r="T1074" i="22"/>
  <c r="T1075" i="22"/>
  <c r="T1076" i="22"/>
  <c r="T1077" i="22"/>
  <c r="T1078" i="22"/>
  <c r="T1079" i="22"/>
  <c r="T1080" i="22"/>
  <c r="T1081" i="22"/>
  <c r="T1082" i="22"/>
  <c r="T1083" i="22"/>
  <c r="T1084" i="22"/>
  <c r="T1085" i="22"/>
  <c r="T1086" i="22"/>
  <c r="T1087" i="22"/>
  <c r="T1088" i="22"/>
  <c r="T1089" i="22"/>
  <c r="T1090" i="22"/>
  <c r="T1091" i="22"/>
  <c r="T1092" i="22"/>
  <c r="T1093" i="22"/>
  <c r="T1094" i="22"/>
  <c r="T1095" i="22"/>
  <c r="T1096" i="22"/>
  <c r="T1097" i="22"/>
  <c r="T1098" i="22"/>
  <c r="T1099" i="22"/>
  <c r="T1100" i="22"/>
  <c r="T1101" i="22"/>
  <c r="T1102" i="22"/>
  <c r="T1103" i="22"/>
  <c r="T1104" i="22"/>
  <c r="T1105" i="22"/>
  <c r="T1106" i="22"/>
  <c r="T1107" i="22"/>
  <c r="T1108" i="22"/>
  <c r="T1109" i="22"/>
  <c r="T1110" i="22"/>
  <c r="T1111" i="22"/>
  <c r="T1112" i="22"/>
  <c r="T1113" i="22"/>
  <c r="T1114" i="22"/>
  <c r="T1115" i="22"/>
  <c r="T1116" i="22"/>
  <c r="T1117" i="22"/>
  <c r="T1118" i="22"/>
  <c r="T1119" i="22"/>
  <c r="T1120" i="22"/>
  <c r="T1121" i="22"/>
  <c r="T1122" i="22"/>
  <c r="T1123" i="22"/>
  <c r="T1124" i="22"/>
  <c r="T1125" i="22"/>
  <c r="T1126" i="22"/>
  <c r="T1127" i="22"/>
  <c r="T1128" i="22"/>
  <c r="T1129" i="22"/>
  <c r="T1130" i="22"/>
  <c r="T1131" i="22"/>
  <c r="T1132" i="22"/>
  <c r="T1133" i="22"/>
  <c r="T1134" i="22"/>
  <c r="T1135" i="22"/>
  <c r="T1136" i="22"/>
  <c r="T1137" i="22"/>
  <c r="T1138" i="22"/>
  <c r="T1139" i="22"/>
  <c r="T1140" i="22"/>
  <c r="T1141" i="22"/>
  <c r="T1142" i="22"/>
  <c r="T1143" i="22"/>
  <c r="T1144" i="22"/>
  <c r="T1145" i="22"/>
  <c r="T1146" i="22"/>
  <c r="T1147" i="22"/>
  <c r="T1148" i="22"/>
  <c r="T1149" i="22"/>
  <c r="T1150" i="22"/>
  <c r="T1151" i="22"/>
  <c r="T1152" i="22"/>
  <c r="T1153" i="22"/>
  <c r="T1154" i="22"/>
  <c r="T1155" i="22"/>
  <c r="T1156" i="22"/>
  <c r="T1157" i="22"/>
  <c r="T1158" i="22"/>
  <c r="T1159" i="22"/>
  <c r="T1160" i="22"/>
  <c r="T1161" i="22"/>
  <c r="T1162" i="22"/>
  <c r="T1163" i="22"/>
  <c r="T1164" i="22"/>
  <c r="T1165" i="22"/>
  <c r="T1166" i="22"/>
  <c r="T1167" i="22"/>
  <c r="T1168" i="22"/>
  <c r="T1169" i="22"/>
  <c r="T1170" i="22"/>
  <c r="T1171" i="22"/>
  <c r="T1172" i="22"/>
  <c r="T1173" i="22"/>
  <c r="T1174" i="22"/>
  <c r="T1175" i="22"/>
  <c r="T1176" i="22"/>
  <c r="T1177" i="22"/>
  <c r="T1178" i="22"/>
  <c r="T1179" i="22"/>
  <c r="T1180" i="22"/>
  <c r="T1181" i="22"/>
  <c r="T1182" i="22"/>
  <c r="T1183" i="22"/>
  <c r="T1184" i="22"/>
  <c r="T1185" i="22"/>
  <c r="T1186" i="22"/>
  <c r="T1187" i="22"/>
  <c r="T1188" i="22"/>
  <c r="T1189" i="22"/>
  <c r="T1190" i="22"/>
  <c r="T1191" i="22"/>
  <c r="T1192" i="22"/>
  <c r="T1193" i="22"/>
  <c r="T1194" i="22"/>
  <c r="T1195" i="22"/>
  <c r="T1196" i="22"/>
  <c r="T1197" i="22"/>
  <c r="T1198" i="22"/>
  <c r="T1199" i="22"/>
  <c r="T1200" i="22"/>
  <c r="T1201" i="22"/>
  <c r="T1202" i="22"/>
  <c r="T1203" i="22"/>
  <c r="T1204" i="22"/>
  <c r="T1205" i="22"/>
  <c r="T1206" i="22"/>
  <c r="T1207" i="22"/>
  <c r="T1208" i="22"/>
  <c r="T1209" i="22"/>
  <c r="T1210" i="22"/>
  <c r="T1211" i="22"/>
  <c r="T1212" i="22"/>
  <c r="T1213" i="22"/>
  <c r="T1214" i="22"/>
  <c r="T1215" i="22"/>
  <c r="T1216" i="22"/>
  <c r="T1217" i="22"/>
  <c r="T1218" i="22"/>
  <c r="T1219" i="22"/>
  <c r="T1220" i="22"/>
  <c r="T1221" i="22"/>
  <c r="T1222" i="22"/>
  <c r="T1223" i="22"/>
  <c r="T1224" i="22"/>
  <c r="T1225" i="22"/>
  <c r="T1226" i="22"/>
  <c r="T1227" i="22"/>
  <c r="T1228" i="22"/>
  <c r="T1229" i="22"/>
  <c r="T1230" i="22"/>
  <c r="T1231" i="22"/>
  <c r="T1232" i="22"/>
  <c r="T1233" i="22"/>
  <c r="T1234" i="22"/>
  <c r="T1235" i="22"/>
  <c r="T1236" i="22"/>
  <c r="T1237" i="22"/>
  <c r="T1238" i="22"/>
  <c r="T1239" i="22"/>
  <c r="T1240" i="22"/>
  <c r="T1241" i="22"/>
  <c r="T1242" i="22"/>
  <c r="T1243" i="22"/>
  <c r="T1244" i="22"/>
  <c r="T1245" i="22"/>
  <c r="T1246" i="22"/>
  <c r="T1247" i="22"/>
  <c r="T1248" i="22"/>
  <c r="T1249" i="22"/>
  <c r="T1250" i="22"/>
  <c r="T1251" i="22"/>
  <c r="T1252" i="22"/>
  <c r="T1253" i="22"/>
  <c r="T1254" i="22"/>
  <c r="T1255" i="22"/>
  <c r="T1256" i="22"/>
  <c r="T1257" i="22"/>
  <c r="T1258" i="22"/>
  <c r="T1259" i="22"/>
  <c r="T1260" i="22"/>
  <c r="T1261" i="22"/>
  <c r="T1262" i="22"/>
  <c r="T1263" i="22"/>
  <c r="T1264" i="22"/>
  <c r="T1265" i="22"/>
  <c r="T1266" i="22"/>
  <c r="T1267" i="22"/>
  <c r="T1268" i="22"/>
  <c r="T1269" i="22"/>
  <c r="T1270" i="22"/>
  <c r="T1271" i="22"/>
  <c r="T1272" i="22"/>
  <c r="T1273" i="22"/>
  <c r="T1274" i="22"/>
  <c r="T1275" i="22"/>
  <c r="T1276" i="22"/>
  <c r="T1277" i="22"/>
  <c r="T1278" i="22"/>
  <c r="T1279" i="22"/>
  <c r="T1280" i="22"/>
  <c r="T1281" i="22"/>
  <c r="T1282" i="22"/>
  <c r="T1283" i="22"/>
  <c r="T1284" i="22"/>
  <c r="T1285" i="22"/>
  <c r="T1286" i="22"/>
  <c r="T1287" i="22"/>
  <c r="T1288" i="22"/>
  <c r="T1289" i="22"/>
  <c r="T1290" i="22"/>
  <c r="T1291" i="22"/>
  <c r="T1292" i="22"/>
  <c r="T1293" i="22"/>
  <c r="T1294" i="22"/>
  <c r="T1295" i="22"/>
  <c r="T1296" i="22"/>
  <c r="T1297" i="22"/>
  <c r="T1298" i="22"/>
  <c r="T1299" i="22"/>
  <c r="T1300" i="22"/>
  <c r="T1301" i="22"/>
  <c r="T1302" i="22"/>
  <c r="T1303" i="22"/>
  <c r="T1304" i="22"/>
  <c r="T1305" i="22"/>
  <c r="T1306" i="22"/>
  <c r="T1307" i="22"/>
  <c r="T1308" i="22"/>
  <c r="T1309" i="22"/>
  <c r="T1310" i="22"/>
  <c r="T1311" i="22"/>
  <c r="T1312" i="22"/>
  <c r="T1313" i="22"/>
  <c r="T1314" i="22"/>
  <c r="T1315" i="22"/>
  <c r="T1316" i="22"/>
  <c r="T1317" i="22"/>
  <c r="T1318" i="22"/>
  <c r="T1319" i="22"/>
  <c r="T1320" i="22"/>
  <c r="T1321" i="22"/>
  <c r="T1322" i="22"/>
  <c r="T1323" i="22"/>
  <c r="T1324" i="22"/>
  <c r="T1325" i="22"/>
  <c r="T1326" i="22"/>
  <c r="T1327" i="22"/>
  <c r="T1328" i="22"/>
  <c r="T1329" i="22"/>
  <c r="T1330" i="22"/>
  <c r="T1331" i="22"/>
  <c r="T1332" i="22"/>
  <c r="T1333" i="22"/>
  <c r="T1334" i="22"/>
  <c r="T1335" i="22"/>
  <c r="T1336" i="22"/>
  <c r="T1337" i="22"/>
  <c r="T1338" i="22"/>
  <c r="T1339" i="22"/>
  <c r="T1340" i="22"/>
  <c r="T1341" i="22"/>
  <c r="T1342" i="22"/>
  <c r="T1343" i="22"/>
  <c r="T1344" i="22"/>
  <c r="T1345" i="22"/>
  <c r="T1346" i="22"/>
  <c r="T1347" i="22"/>
  <c r="T1348" i="22"/>
  <c r="T1349" i="22"/>
  <c r="T1350" i="22"/>
  <c r="T1351" i="22"/>
  <c r="T1352" i="22"/>
  <c r="T1353" i="22"/>
  <c r="T1354" i="22"/>
  <c r="T1355" i="22"/>
  <c r="T1356" i="22"/>
  <c r="T1357" i="22"/>
  <c r="T1358" i="22"/>
  <c r="T1359" i="22"/>
  <c r="T1360" i="22"/>
  <c r="T1361" i="22"/>
  <c r="T1362" i="22"/>
  <c r="T1363" i="22"/>
  <c r="T1364" i="22"/>
  <c r="T1365" i="22"/>
  <c r="T1366" i="22"/>
  <c r="T1367" i="22"/>
  <c r="T1368" i="22"/>
  <c r="T1369" i="22"/>
  <c r="T1370" i="22"/>
  <c r="T1371" i="22"/>
  <c r="T1372" i="22"/>
  <c r="T1373" i="22"/>
  <c r="T1374" i="22"/>
  <c r="T1375" i="22"/>
  <c r="T1376" i="22"/>
  <c r="T1377" i="22"/>
  <c r="T1378" i="22"/>
  <c r="T1379" i="22"/>
  <c r="T1380" i="22"/>
  <c r="T1381" i="22"/>
  <c r="T1382" i="22"/>
  <c r="T1383" i="22"/>
  <c r="T1384" i="22"/>
  <c r="T1385" i="22"/>
  <c r="T1386" i="22"/>
  <c r="T1387" i="22"/>
  <c r="T1388" i="22"/>
  <c r="T1389" i="22"/>
  <c r="T1390" i="22"/>
  <c r="T1391" i="22"/>
  <c r="T1392" i="22"/>
  <c r="T1393" i="22"/>
  <c r="T1394" i="22"/>
  <c r="T1395" i="22"/>
  <c r="T1396" i="22"/>
  <c r="T1397" i="22"/>
  <c r="T1398" i="22"/>
  <c r="T1399" i="22"/>
  <c r="T1400" i="22"/>
  <c r="T1401" i="22"/>
  <c r="T1402" i="22"/>
  <c r="T1403" i="22"/>
  <c r="T1404" i="22"/>
  <c r="T1405" i="22"/>
  <c r="T1406" i="22"/>
  <c r="T1407" i="22"/>
  <c r="T1408" i="22"/>
  <c r="T1409" i="22"/>
  <c r="T1410" i="22"/>
  <c r="T1411" i="22"/>
  <c r="T1412" i="22"/>
  <c r="T1413" i="22"/>
  <c r="T1414" i="22"/>
  <c r="T1415" i="22"/>
  <c r="T1416" i="22"/>
  <c r="T1417" i="22"/>
  <c r="T1418" i="22"/>
  <c r="T1419" i="22"/>
  <c r="T1420" i="22"/>
  <c r="T1421" i="22"/>
  <c r="T1422" i="22"/>
  <c r="T1423" i="22"/>
  <c r="T1424" i="22"/>
  <c r="T5" i="22"/>
  <c r="R6" i="22"/>
  <c r="R7" i="22"/>
  <c r="R8" i="22"/>
  <c r="R9" i="22"/>
  <c r="R10" i="22"/>
  <c r="R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R64" i="22"/>
  <c r="R65" i="22"/>
  <c r="R66" i="22"/>
  <c r="R67" i="22"/>
  <c r="R68" i="22"/>
  <c r="R69" i="22"/>
  <c r="R70" i="22"/>
  <c r="R71" i="22"/>
  <c r="R72" i="22"/>
  <c r="R73" i="22"/>
  <c r="R74" i="22"/>
  <c r="R75" i="22"/>
  <c r="R76" i="22"/>
  <c r="R77" i="22"/>
  <c r="R78" i="22"/>
  <c r="R79" i="22"/>
  <c r="R80" i="22"/>
  <c r="R81" i="22"/>
  <c r="R82" i="22"/>
  <c r="R83" i="22"/>
  <c r="R84" i="22"/>
  <c r="R85" i="22"/>
  <c r="R86" i="22"/>
  <c r="R87" i="22"/>
  <c r="R88" i="22"/>
  <c r="R89" i="22"/>
  <c r="R90" i="22"/>
  <c r="R91" i="22"/>
  <c r="R92" i="22"/>
  <c r="R93" i="22"/>
  <c r="R94" i="22"/>
  <c r="R95" i="22"/>
  <c r="R96" i="22"/>
  <c r="R97" i="22"/>
  <c r="R98" i="22"/>
  <c r="R99" i="22"/>
  <c r="R100" i="22"/>
  <c r="R101" i="22"/>
  <c r="R102" i="22"/>
  <c r="R103" i="22"/>
  <c r="R104" i="22"/>
  <c r="R105" i="22"/>
  <c r="R106" i="22"/>
  <c r="R107" i="22"/>
  <c r="R108" i="22"/>
  <c r="R109" i="22"/>
  <c r="R110" i="22"/>
  <c r="R111" i="22"/>
  <c r="R112" i="22"/>
  <c r="R113" i="22"/>
  <c r="R114" i="22"/>
  <c r="R115" i="22"/>
  <c r="R116" i="22"/>
  <c r="R117" i="22"/>
  <c r="R118" i="22"/>
  <c r="R119" i="22"/>
  <c r="R120" i="22"/>
  <c r="R121" i="22"/>
  <c r="R122" i="22"/>
  <c r="R123" i="22"/>
  <c r="R124" i="22"/>
  <c r="R125" i="22"/>
  <c r="R126" i="22"/>
  <c r="R127" i="22"/>
  <c r="R128" i="22"/>
  <c r="R129" i="22"/>
  <c r="R130" i="22"/>
  <c r="R131" i="22"/>
  <c r="R132" i="22"/>
  <c r="R133" i="22"/>
  <c r="R134" i="22"/>
  <c r="R135" i="22"/>
  <c r="R136" i="22"/>
  <c r="R137" i="22"/>
  <c r="R138" i="22"/>
  <c r="R139" i="22"/>
  <c r="R140" i="22"/>
  <c r="R141" i="22"/>
  <c r="R142" i="22"/>
  <c r="R143" i="22"/>
  <c r="R144" i="22"/>
  <c r="R145" i="22"/>
  <c r="R146" i="22"/>
  <c r="R147" i="22"/>
  <c r="R148" i="22"/>
  <c r="R149" i="22"/>
  <c r="R150" i="22"/>
  <c r="R151" i="22"/>
  <c r="R152" i="22"/>
  <c r="R153" i="22"/>
  <c r="R154" i="22"/>
  <c r="R155" i="22"/>
  <c r="R156" i="22"/>
  <c r="R157" i="22"/>
  <c r="R158" i="22"/>
  <c r="R159" i="22"/>
  <c r="R160" i="22"/>
  <c r="R161" i="22"/>
  <c r="R162" i="22"/>
  <c r="R163" i="22"/>
  <c r="R164" i="22"/>
  <c r="R165" i="22"/>
  <c r="R166" i="22"/>
  <c r="R167" i="22"/>
  <c r="R168" i="22"/>
  <c r="R169" i="22"/>
  <c r="R170" i="22"/>
  <c r="R171" i="22"/>
  <c r="R172" i="22"/>
  <c r="R173" i="22"/>
  <c r="R174" i="22"/>
  <c r="R175" i="22"/>
  <c r="R176" i="22"/>
  <c r="R177" i="22"/>
  <c r="R178" i="22"/>
  <c r="R179" i="22"/>
  <c r="R180" i="22"/>
  <c r="R181" i="22"/>
  <c r="R182" i="22"/>
  <c r="R183" i="22"/>
  <c r="R184" i="22"/>
  <c r="R185" i="22"/>
  <c r="R186" i="22"/>
  <c r="R187" i="22"/>
  <c r="R188" i="22"/>
  <c r="R189" i="22"/>
  <c r="R190" i="22"/>
  <c r="R191" i="22"/>
  <c r="R192" i="22"/>
  <c r="R193" i="22"/>
  <c r="R194" i="22"/>
  <c r="R195" i="22"/>
  <c r="R196" i="22"/>
  <c r="R197" i="22"/>
  <c r="R198" i="22"/>
  <c r="R199" i="22"/>
  <c r="R200" i="22"/>
  <c r="R201" i="22"/>
  <c r="R202" i="22"/>
  <c r="R203" i="22"/>
  <c r="R204" i="22"/>
  <c r="R205" i="22"/>
  <c r="R206" i="22"/>
  <c r="R207" i="22"/>
  <c r="R208" i="22"/>
  <c r="R209" i="22"/>
  <c r="R210" i="22"/>
  <c r="R211" i="22"/>
  <c r="R212" i="22"/>
  <c r="R213" i="22"/>
  <c r="R214" i="22"/>
  <c r="R215" i="22"/>
  <c r="R216" i="22"/>
  <c r="R217" i="22"/>
  <c r="R218" i="22"/>
  <c r="R219" i="22"/>
  <c r="R220" i="22"/>
  <c r="R221" i="22"/>
  <c r="R222" i="22"/>
  <c r="R223" i="22"/>
  <c r="R224" i="22"/>
  <c r="R225" i="22"/>
  <c r="R226" i="22"/>
  <c r="R227" i="22"/>
  <c r="R228" i="22"/>
  <c r="R229" i="22"/>
  <c r="R230" i="22"/>
  <c r="R231" i="22"/>
  <c r="R232" i="22"/>
  <c r="R233" i="22"/>
  <c r="R234" i="22"/>
  <c r="R235" i="22"/>
  <c r="R236" i="22"/>
  <c r="R237" i="22"/>
  <c r="R238" i="22"/>
  <c r="R239" i="22"/>
  <c r="R240" i="22"/>
  <c r="R241" i="22"/>
  <c r="R242" i="22"/>
  <c r="R243" i="22"/>
  <c r="R244" i="22"/>
  <c r="R245" i="22"/>
  <c r="R246" i="22"/>
  <c r="R247" i="22"/>
  <c r="R248" i="22"/>
  <c r="R249" i="22"/>
  <c r="R250" i="22"/>
  <c r="R251" i="22"/>
  <c r="R252" i="22"/>
  <c r="R253" i="22"/>
  <c r="R254" i="22"/>
  <c r="R255" i="22"/>
  <c r="R256" i="22"/>
  <c r="R257" i="22"/>
  <c r="R258" i="22"/>
  <c r="R259" i="22"/>
  <c r="R260" i="22"/>
  <c r="R261" i="22"/>
  <c r="R262" i="22"/>
  <c r="R263" i="22"/>
  <c r="R264" i="22"/>
  <c r="R265" i="22"/>
  <c r="R266" i="22"/>
  <c r="R267" i="22"/>
  <c r="R268" i="22"/>
  <c r="R269" i="22"/>
  <c r="R270" i="22"/>
  <c r="R271" i="22"/>
  <c r="R272" i="22"/>
  <c r="R273" i="22"/>
  <c r="R274" i="22"/>
  <c r="R275" i="22"/>
  <c r="R276" i="22"/>
  <c r="R277" i="22"/>
  <c r="R278" i="22"/>
  <c r="R279" i="22"/>
  <c r="R280" i="22"/>
  <c r="R281" i="22"/>
  <c r="R282" i="22"/>
  <c r="R283" i="22"/>
  <c r="R284" i="22"/>
  <c r="R285" i="22"/>
  <c r="R286" i="22"/>
  <c r="R287" i="22"/>
  <c r="R288" i="22"/>
  <c r="R289" i="22"/>
  <c r="R290" i="22"/>
  <c r="R291" i="22"/>
  <c r="R292" i="22"/>
  <c r="R293" i="22"/>
  <c r="R294" i="22"/>
  <c r="R295" i="22"/>
  <c r="R296" i="22"/>
  <c r="R297" i="22"/>
  <c r="R298" i="22"/>
  <c r="R299" i="22"/>
  <c r="R300" i="22"/>
  <c r="R301" i="22"/>
  <c r="R302" i="22"/>
  <c r="R303" i="22"/>
  <c r="R304" i="22"/>
  <c r="R305" i="22"/>
  <c r="R306" i="22"/>
  <c r="R307" i="22"/>
  <c r="R308" i="22"/>
  <c r="R309" i="22"/>
  <c r="R310" i="22"/>
  <c r="R311" i="22"/>
  <c r="R312" i="22"/>
  <c r="R313" i="22"/>
  <c r="R314" i="22"/>
  <c r="R315" i="22"/>
  <c r="R316" i="22"/>
  <c r="R317" i="22"/>
  <c r="R318" i="22"/>
  <c r="R319" i="22"/>
  <c r="R320" i="22"/>
  <c r="R321" i="22"/>
  <c r="R322" i="22"/>
  <c r="R323" i="22"/>
  <c r="R324" i="22"/>
  <c r="R325" i="22"/>
  <c r="R326" i="22"/>
  <c r="R327" i="22"/>
  <c r="R328" i="22"/>
  <c r="R329" i="22"/>
  <c r="R330" i="22"/>
  <c r="R331" i="22"/>
  <c r="R332" i="22"/>
  <c r="R333" i="22"/>
  <c r="R334" i="22"/>
  <c r="R335" i="22"/>
  <c r="R336" i="22"/>
  <c r="R337" i="22"/>
  <c r="R338" i="22"/>
  <c r="R339" i="22"/>
  <c r="R340" i="22"/>
  <c r="R341" i="22"/>
  <c r="R342" i="22"/>
  <c r="R343" i="22"/>
  <c r="R344" i="22"/>
  <c r="R345" i="22"/>
  <c r="R346" i="22"/>
  <c r="R347" i="22"/>
  <c r="R348" i="22"/>
  <c r="R349" i="22"/>
  <c r="R350" i="22"/>
  <c r="R351" i="22"/>
  <c r="R352" i="22"/>
  <c r="R353" i="22"/>
  <c r="R354" i="22"/>
  <c r="R355" i="22"/>
  <c r="R356" i="22"/>
  <c r="R357" i="22"/>
  <c r="R358" i="22"/>
  <c r="R359" i="22"/>
  <c r="R360" i="22"/>
  <c r="R361" i="22"/>
  <c r="R362" i="22"/>
  <c r="R363" i="22"/>
  <c r="R364" i="22"/>
  <c r="R365" i="22"/>
  <c r="R366" i="22"/>
  <c r="R367" i="22"/>
  <c r="R368" i="22"/>
  <c r="R369" i="22"/>
  <c r="R370" i="22"/>
  <c r="R371" i="22"/>
  <c r="R372" i="22"/>
  <c r="R373" i="22"/>
  <c r="R374" i="22"/>
  <c r="R375" i="22"/>
  <c r="R376" i="22"/>
  <c r="R377" i="22"/>
  <c r="R378" i="22"/>
  <c r="R379" i="22"/>
  <c r="R380" i="22"/>
  <c r="R381" i="22"/>
  <c r="R382" i="22"/>
  <c r="R383" i="22"/>
  <c r="R384" i="22"/>
  <c r="R385" i="22"/>
  <c r="R386" i="22"/>
  <c r="R387" i="22"/>
  <c r="R388" i="22"/>
  <c r="R389" i="22"/>
  <c r="R390" i="22"/>
  <c r="R391" i="22"/>
  <c r="R392" i="22"/>
  <c r="R393" i="22"/>
  <c r="R394" i="22"/>
  <c r="R395" i="22"/>
  <c r="R396" i="22"/>
  <c r="R397" i="22"/>
  <c r="R398" i="22"/>
  <c r="R399" i="22"/>
  <c r="R400" i="22"/>
  <c r="R401" i="22"/>
  <c r="R402" i="22"/>
  <c r="R403" i="22"/>
  <c r="R404" i="22"/>
  <c r="R405" i="22"/>
  <c r="R406" i="22"/>
  <c r="R407" i="22"/>
  <c r="R408" i="22"/>
  <c r="R409" i="22"/>
  <c r="R410" i="22"/>
  <c r="R411" i="22"/>
  <c r="R412" i="22"/>
  <c r="R413" i="22"/>
  <c r="R414" i="22"/>
  <c r="R415" i="22"/>
  <c r="R416" i="22"/>
  <c r="R417" i="22"/>
  <c r="R418" i="22"/>
  <c r="R419" i="22"/>
  <c r="R420" i="22"/>
  <c r="R421" i="22"/>
  <c r="R422" i="22"/>
  <c r="R423" i="22"/>
  <c r="R424" i="22"/>
  <c r="R425" i="22"/>
  <c r="R426" i="22"/>
  <c r="R427" i="22"/>
  <c r="R428" i="22"/>
  <c r="R429" i="22"/>
  <c r="R430" i="22"/>
  <c r="R431" i="22"/>
  <c r="R432" i="22"/>
  <c r="R433" i="22"/>
  <c r="R434" i="22"/>
  <c r="R435" i="22"/>
  <c r="R436" i="22"/>
  <c r="R437" i="22"/>
  <c r="R438" i="22"/>
  <c r="R439" i="22"/>
  <c r="R440" i="22"/>
  <c r="R441" i="22"/>
  <c r="R442" i="22"/>
  <c r="R443" i="22"/>
  <c r="R444" i="22"/>
  <c r="R445" i="22"/>
  <c r="R446" i="22"/>
  <c r="R447" i="22"/>
  <c r="R448" i="22"/>
  <c r="R449" i="22"/>
  <c r="R450" i="22"/>
  <c r="R451" i="22"/>
  <c r="R452" i="22"/>
  <c r="R453" i="22"/>
  <c r="R454" i="22"/>
  <c r="R455" i="22"/>
  <c r="R456" i="22"/>
  <c r="R457" i="22"/>
  <c r="R458" i="22"/>
  <c r="R459" i="22"/>
  <c r="R460" i="22"/>
  <c r="R461" i="22"/>
  <c r="R462" i="22"/>
  <c r="R463" i="22"/>
  <c r="R464" i="22"/>
  <c r="R465" i="22"/>
  <c r="R466" i="22"/>
  <c r="R467" i="22"/>
  <c r="R468" i="22"/>
  <c r="R469" i="22"/>
  <c r="R470" i="22"/>
  <c r="R471" i="22"/>
  <c r="R472" i="22"/>
  <c r="R473" i="22"/>
  <c r="R474" i="22"/>
  <c r="R475" i="22"/>
  <c r="R476" i="22"/>
  <c r="R477" i="22"/>
  <c r="R478" i="22"/>
  <c r="R479" i="22"/>
  <c r="R480" i="22"/>
  <c r="R481" i="22"/>
  <c r="R482" i="22"/>
  <c r="R483" i="22"/>
  <c r="R484" i="22"/>
  <c r="R485" i="22"/>
  <c r="R486" i="22"/>
  <c r="R487" i="22"/>
  <c r="R488" i="22"/>
  <c r="R489" i="22"/>
  <c r="R490" i="22"/>
  <c r="R491" i="22"/>
  <c r="R492" i="22"/>
  <c r="R493" i="22"/>
  <c r="R494" i="22"/>
  <c r="R495" i="22"/>
  <c r="R496" i="22"/>
  <c r="R497" i="22"/>
  <c r="R498" i="22"/>
  <c r="R499" i="22"/>
  <c r="R500" i="22"/>
  <c r="R501" i="22"/>
  <c r="R502" i="22"/>
  <c r="R503" i="22"/>
  <c r="R504" i="22"/>
  <c r="R505" i="22"/>
  <c r="R506" i="22"/>
  <c r="R507" i="22"/>
  <c r="R508" i="22"/>
  <c r="R509" i="22"/>
  <c r="R510" i="22"/>
  <c r="R511" i="22"/>
  <c r="R512" i="22"/>
  <c r="R513" i="22"/>
  <c r="R514" i="22"/>
  <c r="R515" i="22"/>
  <c r="R516" i="22"/>
  <c r="R517" i="22"/>
  <c r="R518" i="22"/>
  <c r="R519" i="22"/>
  <c r="R520" i="22"/>
  <c r="R521" i="22"/>
  <c r="R522" i="22"/>
  <c r="R523" i="22"/>
  <c r="R524" i="22"/>
  <c r="R525" i="22"/>
  <c r="R526" i="22"/>
  <c r="R527" i="22"/>
  <c r="R528" i="22"/>
  <c r="R529" i="22"/>
  <c r="R530" i="22"/>
  <c r="R531" i="22"/>
  <c r="R532" i="22"/>
  <c r="R533" i="22"/>
  <c r="R534" i="22"/>
  <c r="R535" i="22"/>
  <c r="R536" i="22"/>
  <c r="R537" i="22"/>
  <c r="R538" i="22"/>
  <c r="R539" i="22"/>
  <c r="R540" i="22"/>
  <c r="R541" i="22"/>
  <c r="R542" i="22"/>
  <c r="R543" i="22"/>
  <c r="R544" i="22"/>
  <c r="R545" i="22"/>
  <c r="R546" i="22"/>
  <c r="R547" i="22"/>
  <c r="R548" i="22"/>
  <c r="R549" i="22"/>
  <c r="R550" i="22"/>
  <c r="R551" i="22"/>
  <c r="R552" i="22"/>
  <c r="R553" i="22"/>
  <c r="R554" i="22"/>
  <c r="R555" i="22"/>
  <c r="R556" i="22"/>
  <c r="R557" i="22"/>
  <c r="R558" i="22"/>
  <c r="R559" i="22"/>
  <c r="R560" i="22"/>
  <c r="R561" i="22"/>
  <c r="R562" i="22"/>
  <c r="R563" i="22"/>
  <c r="R564" i="22"/>
  <c r="R565" i="22"/>
  <c r="R566" i="22"/>
  <c r="R567" i="22"/>
  <c r="R568" i="22"/>
  <c r="R569" i="22"/>
  <c r="R570" i="22"/>
  <c r="R571" i="22"/>
  <c r="R572" i="22"/>
  <c r="R573" i="22"/>
  <c r="R574" i="22"/>
  <c r="R575" i="22"/>
  <c r="R576" i="22"/>
  <c r="R577" i="22"/>
  <c r="R578" i="22"/>
  <c r="R579" i="22"/>
  <c r="R580" i="22"/>
  <c r="R581" i="22"/>
  <c r="R582" i="22"/>
  <c r="R583" i="22"/>
  <c r="R584" i="22"/>
  <c r="R585" i="22"/>
  <c r="R586" i="22"/>
  <c r="R587" i="22"/>
  <c r="R588" i="22"/>
  <c r="R589" i="22"/>
  <c r="R590" i="22"/>
  <c r="R591" i="22"/>
  <c r="R592" i="22"/>
  <c r="R593" i="22"/>
  <c r="R594" i="22"/>
  <c r="R595" i="22"/>
  <c r="R596" i="22"/>
  <c r="R597" i="22"/>
  <c r="R598" i="22"/>
  <c r="R599" i="22"/>
  <c r="R600" i="22"/>
  <c r="R601" i="22"/>
  <c r="R602" i="22"/>
  <c r="R603" i="22"/>
  <c r="R604" i="22"/>
  <c r="R605" i="22"/>
  <c r="R606" i="22"/>
  <c r="R607" i="22"/>
  <c r="R608" i="22"/>
  <c r="R609" i="22"/>
  <c r="R610" i="22"/>
  <c r="R611" i="22"/>
  <c r="R612" i="22"/>
  <c r="R613" i="22"/>
  <c r="R614" i="22"/>
  <c r="R615" i="22"/>
  <c r="R616" i="22"/>
  <c r="R617" i="22"/>
  <c r="R618" i="22"/>
  <c r="R619" i="22"/>
  <c r="R620" i="22"/>
  <c r="R621" i="22"/>
  <c r="R622" i="22"/>
  <c r="R623" i="22"/>
  <c r="R624" i="22"/>
  <c r="R625" i="22"/>
  <c r="R626" i="22"/>
  <c r="R627" i="22"/>
  <c r="R628" i="22"/>
  <c r="R629" i="22"/>
  <c r="R630" i="22"/>
  <c r="R631" i="22"/>
  <c r="R632" i="22"/>
  <c r="R633" i="22"/>
  <c r="R634" i="22"/>
  <c r="R635" i="22"/>
  <c r="R636" i="22"/>
  <c r="R637" i="22"/>
  <c r="R638" i="22"/>
  <c r="R639" i="22"/>
  <c r="R640" i="22"/>
  <c r="R641" i="22"/>
  <c r="R642" i="22"/>
  <c r="R643" i="22"/>
  <c r="R644" i="22"/>
  <c r="R645" i="22"/>
  <c r="R646" i="22"/>
  <c r="R647" i="22"/>
  <c r="R648" i="22"/>
  <c r="R649" i="22"/>
  <c r="R650" i="22"/>
  <c r="R651" i="22"/>
  <c r="R652" i="22"/>
  <c r="R653" i="22"/>
  <c r="R654" i="22"/>
  <c r="R655" i="22"/>
  <c r="R656" i="22"/>
  <c r="R657" i="22"/>
  <c r="R658" i="22"/>
  <c r="R659" i="22"/>
  <c r="R660" i="22"/>
  <c r="R661" i="22"/>
  <c r="R662" i="22"/>
  <c r="R663" i="22"/>
  <c r="R664" i="22"/>
  <c r="R665" i="22"/>
  <c r="R666" i="22"/>
  <c r="R667" i="22"/>
  <c r="R668" i="22"/>
  <c r="R669" i="22"/>
  <c r="R670" i="22"/>
  <c r="R671" i="22"/>
  <c r="R672" i="22"/>
  <c r="R673" i="22"/>
  <c r="R674" i="22"/>
  <c r="R675" i="22"/>
  <c r="R676" i="22"/>
  <c r="R677" i="22"/>
  <c r="R678" i="22"/>
  <c r="R679" i="22"/>
  <c r="R680" i="22"/>
  <c r="R681" i="22"/>
  <c r="R682" i="22"/>
  <c r="R683" i="22"/>
  <c r="R684" i="22"/>
  <c r="R685" i="22"/>
  <c r="R686" i="22"/>
  <c r="R687" i="22"/>
  <c r="R688" i="22"/>
  <c r="R689" i="22"/>
  <c r="R690" i="22"/>
  <c r="R691" i="22"/>
  <c r="R692" i="22"/>
  <c r="R693" i="22"/>
  <c r="R694" i="22"/>
  <c r="R695" i="22"/>
  <c r="R696" i="22"/>
  <c r="R697" i="22"/>
  <c r="R698" i="22"/>
  <c r="R699" i="22"/>
  <c r="R700" i="22"/>
  <c r="R701" i="22"/>
  <c r="R702" i="22"/>
  <c r="R703" i="22"/>
  <c r="R704" i="22"/>
  <c r="R705" i="22"/>
  <c r="R706" i="22"/>
  <c r="R707" i="22"/>
  <c r="R708" i="22"/>
  <c r="R709" i="22"/>
  <c r="R710" i="22"/>
  <c r="R711" i="22"/>
  <c r="R712" i="22"/>
  <c r="R713" i="22"/>
  <c r="R714" i="22"/>
  <c r="R715" i="22"/>
  <c r="R716" i="22"/>
  <c r="R717" i="22"/>
  <c r="R718" i="22"/>
  <c r="R719" i="22"/>
  <c r="R720" i="22"/>
  <c r="R721" i="22"/>
  <c r="R722" i="22"/>
  <c r="R723" i="22"/>
  <c r="R724" i="22"/>
  <c r="R725" i="22"/>
  <c r="R726" i="22"/>
  <c r="R727" i="22"/>
  <c r="R728" i="22"/>
  <c r="R729" i="22"/>
  <c r="R730" i="22"/>
  <c r="R731" i="22"/>
  <c r="R732" i="22"/>
  <c r="R733" i="22"/>
  <c r="R734" i="22"/>
  <c r="R735" i="22"/>
  <c r="R736" i="22"/>
  <c r="R737" i="22"/>
  <c r="R738" i="22"/>
  <c r="R739" i="22"/>
  <c r="R740" i="22"/>
  <c r="R741" i="22"/>
  <c r="R742" i="22"/>
  <c r="R743" i="22"/>
  <c r="R744" i="22"/>
  <c r="R745" i="22"/>
  <c r="R746" i="22"/>
  <c r="R747" i="22"/>
  <c r="R748" i="22"/>
  <c r="R749" i="22"/>
  <c r="R750" i="22"/>
  <c r="R751" i="22"/>
  <c r="R752" i="22"/>
  <c r="R753" i="22"/>
  <c r="R754" i="22"/>
  <c r="R755" i="22"/>
  <c r="R756" i="22"/>
  <c r="R757" i="22"/>
  <c r="R758" i="22"/>
  <c r="R759" i="22"/>
  <c r="R760" i="22"/>
  <c r="R761" i="22"/>
  <c r="R762" i="22"/>
  <c r="R763" i="22"/>
  <c r="R764" i="22"/>
  <c r="R765" i="22"/>
  <c r="R766" i="22"/>
  <c r="R767" i="22"/>
  <c r="R768" i="22"/>
  <c r="R769" i="22"/>
  <c r="R770" i="22"/>
  <c r="R771" i="22"/>
  <c r="R772" i="22"/>
  <c r="R773" i="22"/>
  <c r="R774" i="22"/>
  <c r="R775" i="22"/>
  <c r="R776" i="22"/>
  <c r="R777" i="22"/>
  <c r="R778" i="22"/>
  <c r="R779" i="22"/>
  <c r="R780" i="22"/>
  <c r="R781" i="22"/>
  <c r="R782" i="22"/>
  <c r="R783" i="22"/>
  <c r="R784" i="22"/>
  <c r="R785" i="22"/>
  <c r="R786" i="22"/>
  <c r="R787" i="22"/>
  <c r="R788" i="22"/>
  <c r="R789" i="22"/>
  <c r="R790" i="22"/>
  <c r="R791" i="22"/>
  <c r="R792" i="22"/>
  <c r="R793" i="22"/>
  <c r="R794" i="22"/>
  <c r="R795" i="22"/>
  <c r="R796" i="22"/>
  <c r="R797" i="22"/>
  <c r="R798" i="22"/>
  <c r="R799" i="22"/>
  <c r="R800" i="22"/>
  <c r="R801" i="22"/>
  <c r="R802" i="22"/>
  <c r="R803" i="22"/>
  <c r="R804" i="22"/>
  <c r="R805" i="22"/>
  <c r="R806" i="22"/>
  <c r="R807" i="22"/>
  <c r="R808" i="22"/>
  <c r="R809" i="22"/>
  <c r="R810" i="22"/>
  <c r="R811" i="22"/>
  <c r="R812" i="22"/>
  <c r="R813" i="22"/>
  <c r="R814" i="22"/>
  <c r="R815" i="22"/>
  <c r="R816" i="22"/>
  <c r="R817" i="22"/>
  <c r="R818" i="22"/>
  <c r="R819" i="22"/>
  <c r="R820" i="22"/>
  <c r="R821" i="22"/>
  <c r="R822" i="22"/>
  <c r="R823" i="22"/>
  <c r="R824" i="22"/>
  <c r="R825" i="22"/>
  <c r="R826" i="22"/>
  <c r="R827" i="22"/>
  <c r="R828" i="22"/>
  <c r="R829" i="22"/>
  <c r="R830" i="22"/>
  <c r="R831" i="22"/>
  <c r="R832" i="22"/>
  <c r="R833" i="22"/>
  <c r="R834" i="22"/>
  <c r="R835" i="22"/>
  <c r="R836" i="22"/>
  <c r="R837" i="22"/>
  <c r="R838" i="22"/>
  <c r="R839" i="22"/>
  <c r="R840" i="22"/>
  <c r="R841" i="22"/>
  <c r="R842" i="22"/>
  <c r="R843" i="22"/>
  <c r="R844" i="22"/>
  <c r="R845" i="22"/>
  <c r="R846" i="22"/>
  <c r="R847" i="22"/>
  <c r="R848" i="22"/>
  <c r="R849" i="22"/>
  <c r="R850" i="22"/>
  <c r="R851" i="22"/>
  <c r="R852" i="22"/>
  <c r="R853" i="22"/>
  <c r="R854" i="22"/>
  <c r="R855" i="22"/>
  <c r="R856" i="22"/>
  <c r="R857" i="22"/>
  <c r="R858" i="22"/>
  <c r="R859" i="22"/>
  <c r="R860" i="22"/>
  <c r="R861" i="22"/>
  <c r="R862" i="22"/>
  <c r="R863" i="22"/>
  <c r="R864" i="22"/>
  <c r="R865" i="22"/>
  <c r="R866" i="22"/>
  <c r="R867" i="22"/>
  <c r="R868" i="22"/>
  <c r="R869" i="22"/>
  <c r="R870" i="22"/>
  <c r="R871" i="22"/>
  <c r="R872" i="22"/>
  <c r="R873" i="22"/>
  <c r="R874" i="22"/>
  <c r="R875" i="22"/>
  <c r="R876" i="22"/>
  <c r="R877" i="22"/>
  <c r="R878" i="22"/>
  <c r="R879" i="22"/>
  <c r="R880" i="22"/>
  <c r="R881" i="22"/>
  <c r="R882" i="22"/>
  <c r="R883" i="22"/>
  <c r="R884" i="22"/>
  <c r="R885" i="22"/>
  <c r="R886" i="22"/>
  <c r="R887" i="22"/>
  <c r="R888" i="22"/>
  <c r="R889" i="22"/>
  <c r="R890" i="22"/>
  <c r="R891" i="22"/>
  <c r="R892" i="22"/>
  <c r="R893" i="22"/>
  <c r="R894" i="22"/>
  <c r="R895" i="22"/>
  <c r="R896" i="22"/>
  <c r="R897" i="22"/>
  <c r="R898" i="22"/>
  <c r="R899" i="22"/>
  <c r="R900" i="22"/>
  <c r="R901" i="22"/>
  <c r="R902" i="22"/>
  <c r="R903" i="22"/>
  <c r="R904" i="22"/>
  <c r="R905" i="22"/>
  <c r="R906" i="22"/>
  <c r="R907" i="22"/>
  <c r="R908" i="22"/>
  <c r="R909" i="22"/>
  <c r="R910" i="22"/>
  <c r="R911" i="22"/>
  <c r="R912" i="22"/>
  <c r="R913" i="22"/>
  <c r="R914" i="22"/>
  <c r="R915" i="22"/>
  <c r="R916" i="22"/>
  <c r="R917" i="22"/>
  <c r="R918" i="22"/>
  <c r="R919" i="22"/>
  <c r="R920" i="22"/>
  <c r="R921" i="22"/>
  <c r="R922" i="22"/>
  <c r="R923" i="22"/>
  <c r="R924" i="22"/>
  <c r="R925" i="22"/>
  <c r="R926" i="22"/>
  <c r="R927" i="22"/>
  <c r="R928" i="22"/>
  <c r="R929" i="22"/>
  <c r="R930" i="22"/>
  <c r="R931" i="22"/>
  <c r="R932" i="22"/>
  <c r="R933" i="22"/>
  <c r="R934" i="22"/>
  <c r="R935" i="22"/>
  <c r="R936" i="22"/>
  <c r="R937" i="22"/>
  <c r="R938" i="22"/>
  <c r="R939" i="22"/>
  <c r="R940" i="22"/>
  <c r="R941" i="22"/>
  <c r="R942" i="22"/>
  <c r="R943" i="22"/>
  <c r="R944" i="22"/>
  <c r="R945" i="22"/>
  <c r="R946" i="22"/>
  <c r="R947" i="22"/>
  <c r="R948" i="22"/>
  <c r="R949" i="22"/>
  <c r="R950" i="22"/>
  <c r="R951" i="22"/>
  <c r="R952" i="22"/>
  <c r="R953" i="22"/>
  <c r="R954" i="22"/>
  <c r="R955" i="22"/>
  <c r="R956" i="22"/>
  <c r="R957" i="22"/>
  <c r="R958" i="22"/>
  <c r="R959" i="22"/>
  <c r="R960" i="22"/>
  <c r="R961" i="22"/>
  <c r="R962" i="22"/>
  <c r="R963" i="22"/>
  <c r="R964" i="22"/>
  <c r="R965" i="22"/>
  <c r="R966" i="22"/>
  <c r="R967" i="22"/>
  <c r="R968" i="22"/>
  <c r="R969" i="22"/>
  <c r="R970" i="22"/>
  <c r="R971" i="22"/>
  <c r="R972" i="22"/>
  <c r="R973" i="22"/>
  <c r="R974" i="22"/>
  <c r="R975" i="22"/>
  <c r="R976" i="22"/>
  <c r="R977" i="22"/>
  <c r="R978" i="22"/>
  <c r="R979" i="22"/>
  <c r="R980" i="22"/>
  <c r="R981" i="22"/>
  <c r="R982" i="22"/>
  <c r="R983" i="22"/>
  <c r="R984" i="22"/>
  <c r="R985" i="22"/>
  <c r="R986" i="22"/>
  <c r="R987" i="22"/>
  <c r="R988" i="22"/>
  <c r="R989" i="22"/>
  <c r="R990" i="22"/>
  <c r="R991" i="22"/>
  <c r="R992" i="22"/>
  <c r="R993" i="22"/>
  <c r="R994" i="22"/>
  <c r="R995" i="22"/>
  <c r="R996" i="22"/>
  <c r="R997" i="22"/>
  <c r="R998" i="22"/>
  <c r="R999" i="22"/>
  <c r="R1000" i="22"/>
  <c r="R1001" i="22"/>
  <c r="R1002" i="22"/>
  <c r="R1003" i="22"/>
  <c r="R1004" i="22"/>
  <c r="R1005" i="22"/>
  <c r="R1006" i="22"/>
  <c r="R1007" i="22"/>
  <c r="R1008" i="22"/>
  <c r="R1009" i="22"/>
  <c r="R1010" i="22"/>
  <c r="R1011" i="22"/>
  <c r="R1012" i="22"/>
  <c r="R1013" i="22"/>
  <c r="R1014" i="22"/>
  <c r="R1015" i="22"/>
  <c r="R1016" i="22"/>
  <c r="R1017" i="22"/>
  <c r="R1018" i="22"/>
  <c r="R1019" i="22"/>
  <c r="R1020" i="22"/>
  <c r="R1021" i="22"/>
  <c r="R1022" i="22"/>
  <c r="R1023" i="22"/>
  <c r="R1024" i="22"/>
  <c r="R1025" i="22"/>
  <c r="R1026" i="22"/>
  <c r="R1027" i="22"/>
  <c r="R1028" i="22"/>
  <c r="R1029" i="22"/>
  <c r="R1030" i="22"/>
  <c r="R1031" i="22"/>
  <c r="R1032" i="22"/>
  <c r="R1033" i="22"/>
  <c r="R1034" i="22"/>
  <c r="R1035" i="22"/>
  <c r="R1036" i="22"/>
  <c r="R1037" i="22"/>
  <c r="R1038" i="22"/>
  <c r="R1039" i="22"/>
  <c r="R1040" i="22"/>
  <c r="R1041" i="22"/>
  <c r="R1042" i="22"/>
  <c r="R1043" i="22"/>
  <c r="R1044" i="22"/>
  <c r="R1045" i="22"/>
  <c r="R1046" i="22"/>
  <c r="R1047" i="22"/>
  <c r="R1048" i="22"/>
  <c r="R1049" i="22"/>
  <c r="R1050" i="22"/>
  <c r="R1051" i="22"/>
  <c r="R1052" i="22"/>
  <c r="R1053" i="22"/>
  <c r="R1054" i="22"/>
  <c r="R1055" i="22"/>
  <c r="R1056" i="22"/>
  <c r="R1057" i="22"/>
  <c r="R1058" i="22"/>
  <c r="R1059" i="22"/>
  <c r="R1060" i="22"/>
  <c r="R1061" i="22"/>
  <c r="R1062" i="22"/>
  <c r="R1063" i="22"/>
  <c r="R1064" i="22"/>
  <c r="R1065" i="22"/>
  <c r="R1066" i="22"/>
  <c r="R1067" i="22"/>
  <c r="R1068" i="22"/>
  <c r="R1069" i="22"/>
  <c r="R1070" i="22"/>
  <c r="R1071" i="22"/>
  <c r="R1072" i="22"/>
  <c r="R1073" i="22"/>
  <c r="R1074" i="22"/>
  <c r="R1075" i="22"/>
  <c r="R1076" i="22"/>
  <c r="R1077" i="22"/>
  <c r="R1078" i="22"/>
  <c r="R1079" i="22"/>
  <c r="R1080" i="22"/>
  <c r="R1081" i="22"/>
  <c r="R1082" i="22"/>
  <c r="R1083" i="22"/>
  <c r="R1084" i="22"/>
  <c r="R1085" i="22"/>
  <c r="R1086" i="22"/>
  <c r="R1087" i="22"/>
  <c r="R1088" i="22"/>
  <c r="R1089" i="22"/>
  <c r="R1090" i="22"/>
  <c r="R1091" i="22"/>
  <c r="R1092" i="22"/>
  <c r="R1093" i="22"/>
  <c r="R1094" i="22"/>
  <c r="R1095" i="22"/>
  <c r="R1096" i="22"/>
  <c r="R1097" i="22"/>
  <c r="R1098" i="22"/>
  <c r="R1099" i="22"/>
  <c r="R1100" i="22"/>
  <c r="R1101" i="22"/>
  <c r="R1102" i="22"/>
  <c r="R1103" i="22"/>
  <c r="R1104" i="22"/>
  <c r="R1105" i="22"/>
  <c r="R1106" i="22"/>
  <c r="R1107" i="22"/>
  <c r="R1108" i="22"/>
  <c r="R1109" i="22"/>
  <c r="R1110" i="22"/>
  <c r="R1111" i="22"/>
  <c r="R1112" i="22"/>
  <c r="R1113" i="22"/>
  <c r="R1114" i="22"/>
  <c r="R1115" i="22"/>
  <c r="R1116" i="22"/>
  <c r="R1117" i="22"/>
  <c r="R1118" i="22"/>
  <c r="R1119" i="22"/>
  <c r="R1120" i="22"/>
  <c r="R1121" i="22"/>
  <c r="R1122" i="22"/>
  <c r="R1123" i="22"/>
  <c r="R1124" i="22"/>
  <c r="R1125" i="22"/>
  <c r="R1126" i="22"/>
  <c r="R1127" i="22"/>
  <c r="R1128" i="22"/>
  <c r="R1129" i="22"/>
  <c r="R1130" i="22"/>
  <c r="R1131" i="22"/>
  <c r="R1132" i="22"/>
  <c r="R1133" i="22"/>
  <c r="R1134" i="22"/>
  <c r="R1135" i="22"/>
  <c r="R1136" i="22"/>
  <c r="R1137" i="22"/>
  <c r="R1138" i="22"/>
  <c r="R1139" i="22"/>
  <c r="R1140" i="22"/>
  <c r="R1141" i="22"/>
  <c r="R1142" i="22"/>
  <c r="R1143" i="22"/>
  <c r="R1144" i="22"/>
  <c r="R1145" i="22"/>
  <c r="R1146" i="22"/>
  <c r="R1147" i="22"/>
  <c r="R1148" i="22"/>
  <c r="R1149" i="22"/>
  <c r="R1150" i="22"/>
  <c r="R1151" i="22"/>
  <c r="R1152" i="22"/>
  <c r="R1153" i="22"/>
  <c r="R1154" i="22"/>
  <c r="R1155" i="22"/>
  <c r="R1156" i="22"/>
  <c r="R1157" i="22"/>
  <c r="R1158" i="22"/>
  <c r="R1159" i="22"/>
  <c r="R1160" i="22"/>
  <c r="R1161" i="22"/>
  <c r="R1162" i="22"/>
  <c r="R1163" i="22"/>
  <c r="R1164" i="22"/>
  <c r="R1165" i="22"/>
  <c r="R1166" i="22"/>
  <c r="R1167" i="22"/>
  <c r="R1168" i="22"/>
  <c r="R1169" i="22"/>
  <c r="R1170" i="22"/>
  <c r="R1171" i="22"/>
  <c r="R1172" i="22"/>
  <c r="R1173" i="22"/>
  <c r="R1174" i="22"/>
  <c r="R1175" i="22"/>
  <c r="R1176" i="22"/>
  <c r="R1177" i="22"/>
  <c r="R1178" i="22"/>
  <c r="R1179" i="22"/>
  <c r="R1180" i="22"/>
  <c r="R1181" i="22"/>
  <c r="R1182" i="22"/>
  <c r="R1183" i="22"/>
  <c r="R1184" i="22"/>
  <c r="R1185" i="22"/>
  <c r="R1186" i="22"/>
  <c r="R1187" i="22"/>
  <c r="R1188" i="22"/>
  <c r="R1189" i="22"/>
  <c r="R1190" i="22"/>
  <c r="R1191" i="22"/>
  <c r="R1192" i="22"/>
  <c r="R1193" i="22"/>
  <c r="R1194" i="22"/>
  <c r="R1195" i="22"/>
  <c r="R1196" i="22"/>
  <c r="R1197" i="22"/>
  <c r="R1198" i="22"/>
  <c r="R1199" i="22"/>
  <c r="R1200" i="22"/>
  <c r="R1201" i="22"/>
  <c r="R1202" i="22"/>
  <c r="R1203" i="22"/>
  <c r="R1204" i="22"/>
  <c r="R1205" i="22"/>
  <c r="R1206" i="22"/>
  <c r="R1207" i="22"/>
  <c r="R1208" i="22"/>
  <c r="R1209" i="22"/>
  <c r="R1210" i="22"/>
  <c r="R1211" i="22"/>
  <c r="R1212" i="22"/>
  <c r="R1213" i="22"/>
  <c r="R1214" i="22"/>
  <c r="R1215" i="22"/>
  <c r="R1216" i="22"/>
  <c r="R1217" i="22"/>
  <c r="R1218" i="22"/>
  <c r="R1219" i="22"/>
  <c r="R1220" i="22"/>
  <c r="R1221" i="22"/>
  <c r="R1222" i="22"/>
  <c r="R1223" i="22"/>
  <c r="R1224" i="22"/>
  <c r="R1225" i="22"/>
  <c r="R1226" i="22"/>
  <c r="R1227" i="22"/>
  <c r="R1228" i="22"/>
  <c r="R1229" i="22"/>
  <c r="R1230" i="22"/>
  <c r="R1231" i="22"/>
  <c r="R1232" i="22"/>
  <c r="R1233" i="22"/>
  <c r="R1234" i="22"/>
  <c r="R1235" i="22"/>
  <c r="R1236" i="22"/>
  <c r="R1237" i="22"/>
  <c r="R1238" i="22"/>
  <c r="R1239" i="22"/>
  <c r="R1240" i="22"/>
  <c r="R1241" i="22"/>
  <c r="R1242" i="22"/>
  <c r="R1243" i="22"/>
  <c r="R1244" i="22"/>
  <c r="R1245" i="22"/>
  <c r="R1246" i="22"/>
  <c r="R1247" i="22"/>
  <c r="R1248" i="22"/>
  <c r="R1249" i="22"/>
  <c r="R1250" i="22"/>
  <c r="R1251" i="22"/>
  <c r="R1252" i="22"/>
  <c r="R1253" i="22"/>
  <c r="R1254" i="22"/>
  <c r="R1255" i="22"/>
  <c r="R1256" i="22"/>
  <c r="R1257" i="22"/>
  <c r="R1258" i="22"/>
  <c r="R1259" i="22"/>
  <c r="R1260" i="22"/>
  <c r="R1261" i="22"/>
  <c r="R1262" i="22"/>
  <c r="R1263" i="22"/>
  <c r="R1264" i="22"/>
  <c r="R1265" i="22"/>
  <c r="R1266" i="22"/>
  <c r="R1267" i="22"/>
  <c r="R1268" i="22"/>
  <c r="R1269" i="22"/>
  <c r="R1270" i="22"/>
  <c r="R1271" i="22"/>
  <c r="R1272" i="22"/>
  <c r="R1273" i="22"/>
  <c r="R1274" i="22"/>
  <c r="R1275" i="22"/>
  <c r="R1276" i="22"/>
  <c r="R1277" i="22"/>
  <c r="R1278" i="22"/>
  <c r="R1279" i="22"/>
  <c r="R1280" i="22"/>
  <c r="R1281" i="22"/>
  <c r="R1282" i="22"/>
  <c r="R1283" i="22"/>
  <c r="R1284" i="22"/>
  <c r="R1285" i="22"/>
  <c r="R1286" i="22"/>
  <c r="R1287" i="22"/>
  <c r="R1288" i="22"/>
  <c r="R1289" i="22"/>
  <c r="R1290" i="22"/>
  <c r="R1291" i="22"/>
  <c r="R1292" i="22"/>
  <c r="R1293" i="22"/>
  <c r="R1294" i="22"/>
  <c r="R1295" i="22"/>
  <c r="R1296" i="22"/>
  <c r="R1297" i="22"/>
  <c r="R1298" i="22"/>
  <c r="R1299" i="22"/>
  <c r="R1300" i="22"/>
  <c r="R1301" i="22"/>
  <c r="R1302" i="22"/>
  <c r="R1303" i="22"/>
  <c r="R1304" i="22"/>
  <c r="R1305" i="22"/>
  <c r="R1306" i="22"/>
  <c r="R1307" i="22"/>
  <c r="R1308" i="22"/>
  <c r="R1309" i="22"/>
  <c r="R1310" i="22"/>
  <c r="R1311" i="22"/>
  <c r="R1312" i="22"/>
  <c r="R1313" i="22"/>
  <c r="R1314" i="22"/>
  <c r="R1315" i="22"/>
  <c r="R1316" i="22"/>
  <c r="R1317" i="22"/>
  <c r="R1318" i="22"/>
  <c r="R1319" i="22"/>
  <c r="R1320" i="22"/>
  <c r="R1321" i="22"/>
  <c r="R1322" i="22"/>
  <c r="R1323" i="22"/>
  <c r="R1324" i="22"/>
  <c r="R1325" i="22"/>
  <c r="R1326" i="22"/>
  <c r="R1327" i="22"/>
  <c r="R1328" i="22"/>
  <c r="R1329" i="22"/>
  <c r="R1330" i="22"/>
  <c r="R1331" i="22"/>
  <c r="R1332" i="22"/>
  <c r="R1333" i="22"/>
  <c r="R1334" i="22"/>
  <c r="R1335" i="22"/>
  <c r="R1336" i="22"/>
  <c r="R1337" i="22"/>
  <c r="R1338" i="22"/>
  <c r="R1339" i="22"/>
  <c r="R1340" i="22"/>
  <c r="R1341" i="22"/>
  <c r="R1342" i="22"/>
  <c r="R1343" i="22"/>
  <c r="R1344" i="22"/>
  <c r="R1345" i="22"/>
  <c r="R1346" i="22"/>
  <c r="R1347" i="22"/>
  <c r="R1348" i="22"/>
  <c r="R1349" i="22"/>
  <c r="R1350" i="22"/>
  <c r="R1351" i="22"/>
  <c r="R1352" i="22"/>
  <c r="R1353" i="22"/>
  <c r="R1354" i="22"/>
  <c r="R1355" i="22"/>
  <c r="R1356" i="22"/>
  <c r="R1357" i="22"/>
  <c r="R1358" i="22"/>
  <c r="R1359" i="22"/>
  <c r="R1360" i="22"/>
  <c r="R1361" i="22"/>
  <c r="R1362" i="22"/>
  <c r="R1363" i="22"/>
  <c r="R1364" i="22"/>
  <c r="R1365" i="22"/>
  <c r="R1366" i="22"/>
  <c r="R1367" i="22"/>
  <c r="R1368" i="22"/>
  <c r="R1369" i="22"/>
  <c r="R1370" i="22"/>
  <c r="R1371" i="22"/>
  <c r="R1372" i="22"/>
  <c r="R1373" i="22"/>
  <c r="R1374" i="22"/>
  <c r="R1375" i="22"/>
  <c r="R1376" i="22"/>
  <c r="R1377" i="22"/>
  <c r="R1378" i="22"/>
  <c r="R1379" i="22"/>
  <c r="R1380" i="22"/>
  <c r="R1381" i="22"/>
  <c r="R1382" i="22"/>
  <c r="R1383" i="22"/>
  <c r="R1384" i="22"/>
  <c r="R1385" i="22"/>
  <c r="R1386" i="22"/>
  <c r="R1387" i="22"/>
  <c r="R1388" i="22"/>
  <c r="R1389" i="22"/>
  <c r="R1390" i="22"/>
  <c r="R1391" i="22"/>
  <c r="R1392" i="22"/>
  <c r="R1393" i="22"/>
  <c r="R1394" i="22"/>
  <c r="R1395" i="22"/>
  <c r="R1396" i="22"/>
  <c r="R1397" i="22"/>
  <c r="R1398" i="22"/>
  <c r="R1399" i="22"/>
  <c r="R1400" i="22"/>
  <c r="R1401" i="22"/>
  <c r="R1402" i="22"/>
  <c r="R1403" i="22"/>
  <c r="R1404" i="22"/>
  <c r="R1405" i="22"/>
  <c r="R1406" i="22"/>
  <c r="R1407" i="22"/>
  <c r="R1408" i="22"/>
  <c r="R1409" i="22"/>
  <c r="R1410" i="22"/>
  <c r="R1411" i="22"/>
  <c r="R1412" i="22"/>
  <c r="R1413" i="22"/>
  <c r="R1414" i="22"/>
  <c r="R1415" i="22"/>
  <c r="R1416" i="22"/>
  <c r="R1417" i="22"/>
  <c r="R1418" i="22"/>
  <c r="R1419" i="22"/>
  <c r="R1420" i="22"/>
  <c r="R1421" i="22"/>
  <c r="R1422" i="22"/>
  <c r="R1423" i="22"/>
  <c r="R1424" i="22"/>
  <c r="R5" i="22"/>
  <c r="Q6" i="22"/>
  <c r="Q7" i="22"/>
  <c r="Q8" i="22"/>
  <c r="Q9" i="22"/>
  <c r="Q10" i="22"/>
  <c r="Q11" i="22"/>
  <c r="Q12" i="22"/>
  <c r="Q13" i="22"/>
  <c r="Q14" i="22"/>
  <c r="Q15" i="22"/>
  <c r="Q16"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Q276" i="22"/>
  <c r="Q277" i="22"/>
  <c r="Q278" i="22"/>
  <c r="Q279" i="22"/>
  <c r="Q280" i="22"/>
  <c r="Q281" i="22"/>
  <c r="Q282" i="22"/>
  <c r="Q283" i="22"/>
  <c r="Q284" i="22"/>
  <c r="Q285" i="22"/>
  <c r="Q286" i="22"/>
  <c r="Q287" i="22"/>
  <c r="Q288" i="22"/>
  <c r="Q289" i="22"/>
  <c r="Q290" i="22"/>
  <c r="Q291" i="22"/>
  <c r="Q292" i="22"/>
  <c r="Q293" i="22"/>
  <c r="Q294" i="22"/>
  <c r="Q295" i="22"/>
  <c r="Q296" i="22"/>
  <c r="Q297" i="22"/>
  <c r="Q298" i="22"/>
  <c r="Q299" i="22"/>
  <c r="Q300" i="22"/>
  <c r="Q301" i="22"/>
  <c r="Q302" i="22"/>
  <c r="Q303" i="22"/>
  <c r="Q304" i="22"/>
  <c r="Q305" i="22"/>
  <c r="Q306" i="22"/>
  <c r="Q307" i="22"/>
  <c r="Q308" i="22"/>
  <c r="Q309" i="22"/>
  <c r="Q310" i="22"/>
  <c r="Q311" i="22"/>
  <c r="Q312" i="22"/>
  <c r="Q313" i="22"/>
  <c r="Q314" i="22"/>
  <c r="Q315" i="22"/>
  <c r="Q316" i="22"/>
  <c r="Q317" i="22"/>
  <c r="Q318" i="22"/>
  <c r="Q319" i="22"/>
  <c r="Q320" i="22"/>
  <c r="Q321" i="22"/>
  <c r="Q322" i="22"/>
  <c r="Q323" i="22"/>
  <c r="Q324" i="22"/>
  <c r="Q325" i="22"/>
  <c r="Q326" i="22"/>
  <c r="Q327" i="22"/>
  <c r="Q328" i="22"/>
  <c r="Q329" i="22"/>
  <c r="Q330" i="22"/>
  <c r="Q331" i="22"/>
  <c r="Q332" i="22"/>
  <c r="Q333" i="22"/>
  <c r="Q334" i="22"/>
  <c r="Q335" i="22"/>
  <c r="Q336" i="22"/>
  <c r="Q337" i="22"/>
  <c r="Q338" i="22"/>
  <c r="Q339" i="22"/>
  <c r="Q340" i="22"/>
  <c r="Q341" i="22"/>
  <c r="Q342" i="22"/>
  <c r="Q343" i="22"/>
  <c r="Q344" i="22"/>
  <c r="Q345" i="22"/>
  <c r="Q346" i="22"/>
  <c r="Q347" i="22"/>
  <c r="Q348" i="22"/>
  <c r="Q349" i="22"/>
  <c r="Q350" i="22"/>
  <c r="Q351" i="22"/>
  <c r="Q352" i="22"/>
  <c r="Q353" i="22"/>
  <c r="Q354" i="22"/>
  <c r="Q355" i="22"/>
  <c r="Q356" i="22"/>
  <c r="Q357" i="22"/>
  <c r="Q358" i="22"/>
  <c r="Q359" i="22"/>
  <c r="Q360" i="22"/>
  <c r="Q361" i="22"/>
  <c r="Q362" i="22"/>
  <c r="Q363" i="22"/>
  <c r="Q364" i="22"/>
  <c r="Q365" i="22"/>
  <c r="Q366" i="22"/>
  <c r="Q367" i="22"/>
  <c r="Q368" i="22"/>
  <c r="Q369" i="22"/>
  <c r="Q370" i="22"/>
  <c r="Q371" i="22"/>
  <c r="Q372" i="22"/>
  <c r="Q373" i="22"/>
  <c r="Q374" i="22"/>
  <c r="Q375" i="22"/>
  <c r="Q376" i="22"/>
  <c r="Q377" i="22"/>
  <c r="Q378" i="22"/>
  <c r="Q379" i="22"/>
  <c r="Q380" i="22"/>
  <c r="Q381" i="22"/>
  <c r="Q382" i="22"/>
  <c r="Q383" i="22"/>
  <c r="Q384" i="22"/>
  <c r="Q385" i="22"/>
  <c r="Q386" i="22"/>
  <c r="Q387" i="22"/>
  <c r="Q388" i="22"/>
  <c r="Q389" i="22"/>
  <c r="Q390" i="22"/>
  <c r="Q391" i="22"/>
  <c r="Q392" i="22"/>
  <c r="Q393" i="22"/>
  <c r="Q394" i="22"/>
  <c r="Q395" i="22"/>
  <c r="Q396" i="22"/>
  <c r="Q397" i="22"/>
  <c r="Q398" i="22"/>
  <c r="Q399" i="22"/>
  <c r="Q400" i="22"/>
  <c r="Q401" i="22"/>
  <c r="Q402" i="22"/>
  <c r="Q403" i="22"/>
  <c r="Q404" i="22"/>
  <c r="Q405" i="22"/>
  <c r="Q406" i="22"/>
  <c r="Q407" i="22"/>
  <c r="Q408" i="22"/>
  <c r="Q409" i="22"/>
  <c r="Q410" i="22"/>
  <c r="Q411" i="22"/>
  <c r="Q412" i="22"/>
  <c r="Q413" i="22"/>
  <c r="Q414" i="22"/>
  <c r="Q415" i="22"/>
  <c r="Q416" i="22"/>
  <c r="Q417" i="22"/>
  <c r="Q418" i="22"/>
  <c r="Q419" i="22"/>
  <c r="Q420" i="22"/>
  <c r="Q421" i="22"/>
  <c r="Q422" i="22"/>
  <c r="Q423" i="22"/>
  <c r="Q424" i="22"/>
  <c r="Q425" i="22"/>
  <c r="Q426" i="22"/>
  <c r="Q427" i="22"/>
  <c r="Q428" i="22"/>
  <c r="Q429" i="22"/>
  <c r="Q430" i="22"/>
  <c r="Q431" i="22"/>
  <c r="Q432" i="22"/>
  <c r="Q433" i="22"/>
  <c r="Q434" i="22"/>
  <c r="Q435" i="22"/>
  <c r="Q436" i="22"/>
  <c r="Q437" i="22"/>
  <c r="Q438" i="22"/>
  <c r="Q439" i="22"/>
  <c r="Q440" i="22"/>
  <c r="Q441" i="22"/>
  <c r="Q442" i="22"/>
  <c r="Q443" i="22"/>
  <c r="Q444" i="22"/>
  <c r="Q445" i="22"/>
  <c r="Q446" i="22"/>
  <c r="Q447" i="22"/>
  <c r="Q448" i="22"/>
  <c r="Q449" i="22"/>
  <c r="Q450" i="22"/>
  <c r="Q451" i="22"/>
  <c r="Q452" i="22"/>
  <c r="Q453" i="22"/>
  <c r="Q454" i="22"/>
  <c r="Q455" i="22"/>
  <c r="Q456" i="22"/>
  <c r="Q457" i="22"/>
  <c r="Q458" i="22"/>
  <c r="Q459" i="22"/>
  <c r="Q460" i="22"/>
  <c r="Q461" i="22"/>
  <c r="Q462" i="22"/>
  <c r="Q463" i="22"/>
  <c r="Q464" i="22"/>
  <c r="Q465" i="22"/>
  <c r="Q466" i="22"/>
  <c r="Q467" i="22"/>
  <c r="Q468" i="22"/>
  <c r="Q469" i="22"/>
  <c r="Q470" i="22"/>
  <c r="Q471" i="22"/>
  <c r="Q472" i="22"/>
  <c r="Q473" i="22"/>
  <c r="Q474" i="22"/>
  <c r="Q475" i="22"/>
  <c r="Q476" i="22"/>
  <c r="Q477" i="22"/>
  <c r="Q478" i="22"/>
  <c r="Q479" i="22"/>
  <c r="Q480" i="22"/>
  <c r="Q481" i="22"/>
  <c r="Q482" i="22"/>
  <c r="Q483" i="22"/>
  <c r="Q484" i="22"/>
  <c r="Q485" i="22"/>
  <c r="Q486" i="22"/>
  <c r="Q487" i="22"/>
  <c r="Q488" i="22"/>
  <c r="Q489" i="22"/>
  <c r="Q490" i="22"/>
  <c r="Q491" i="22"/>
  <c r="Q492" i="22"/>
  <c r="Q493" i="22"/>
  <c r="Q494" i="22"/>
  <c r="Q495" i="22"/>
  <c r="Q496" i="22"/>
  <c r="Q497" i="22"/>
  <c r="Q498" i="22"/>
  <c r="Q499" i="22"/>
  <c r="Q500" i="22"/>
  <c r="Q501" i="22"/>
  <c r="Q502" i="22"/>
  <c r="Q503" i="22"/>
  <c r="Q504" i="22"/>
  <c r="Q505" i="22"/>
  <c r="Q506" i="22"/>
  <c r="Q507" i="22"/>
  <c r="Q508" i="22"/>
  <c r="Q509" i="22"/>
  <c r="Q510" i="22"/>
  <c r="Q511" i="22"/>
  <c r="Q512" i="22"/>
  <c r="Q513" i="22"/>
  <c r="Q514" i="22"/>
  <c r="Q515" i="22"/>
  <c r="Q516" i="22"/>
  <c r="Q517" i="22"/>
  <c r="Q518" i="22"/>
  <c r="Q519" i="22"/>
  <c r="Q520" i="22"/>
  <c r="Q521" i="22"/>
  <c r="Q522" i="22"/>
  <c r="Q523" i="22"/>
  <c r="Q524" i="22"/>
  <c r="Q525" i="22"/>
  <c r="Q526" i="22"/>
  <c r="Q527" i="22"/>
  <c r="Q528" i="22"/>
  <c r="Q529" i="22"/>
  <c r="Q530" i="22"/>
  <c r="Q531" i="22"/>
  <c r="Q532" i="22"/>
  <c r="Q533" i="22"/>
  <c r="Q534" i="22"/>
  <c r="Q535" i="22"/>
  <c r="Q536" i="22"/>
  <c r="Q537" i="22"/>
  <c r="Q538" i="22"/>
  <c r="Q539" i="22"/>
  <c r="Q540" i="22"/>
  <c r="Q541" i="22"/>
  <c r="Q542" i="22"/>
  <c r="Q543" i="22"/>
  <c r="Q544" i="22"/>
  <c r="Q545" i="22"/>
  <c r="Q546" i="22"/>
  <c r="Q547" i="22"/>
  <c r="Q548" i="22"/>
  <c r="Q549" i="22"/>
  <c r="Q550" i="22"/>
  <c r="Q551" i="22"/>
  <c r="Q552" i="22"/>
  <c r="Q553" i="22"/>
  <c r="Q554" i="22"/>
  <c r="Q555" i="22"/>
  <c r="Q556" i="22"/>
  <c r="Q557" i="22"/>
  <c r="Q558" i="22"/>
  <c r="Q559" i="22"/>
  <c r="Q560" i="22"/>
  <c r="Q561" i="22"/>
  <c r="Q562" i="22"/>
  <c r="Q563" i="22"/>
  <c r="Q564" i="22"/>
  <c r="Q565" i="22"/>
  <c r="Q566" i="22"/>
  <c r="Q567" i="22"/>
  <c r="Q568" i="22"/>
  <c r="Q569" i="22"/>
  <c r="Q570" i="22"/>
  <c r="Q571" i="22"/>
  <c r="Q572" i="22"/>
  <c r="Q573" i="22"/>
  <c r="Q574" i="22"/>
  <c r="Q575" i="22"/>
  <c r="Q576" i="22"/>
  <c r="Q577" i="22"/>
  <c r="Q578" i="22"/>
  <c r="Q579" i="22"/>
  <c r="Q580" i="22"/>
  <c r="Q581" i="22"/>
  <c r="Q582" i="22"/>
  <c r="Q583" i="22"/>
  <c r="Q584" i="22"/>
  <c r="Q585" i="22"/>
  <c r="Q586" i="22"/>
  <c r="Q587" i="22"/>
  <c r="Q588" i="22"/>
  <c r="Q589" i="22"/>
  <c r="Q590" i="22"/>
  <c r="Q591" i="22"/>
  <c r="Q592" i="22"/>
  <c r="Q593" i="22"/>
  <c r="Q594" i="22"/>
  <c r="Q595" i="22"/>
  <c r="Q596" i="22"/>
  <c r="Q597" i="22"/>
  <c r="Q598" i="22"/>
  <c r="Q599" i="22"/>
  <c r="Q600" i="22"/>
  <c r="Q601" i="22"/>
  <c r="Q602" i="22"/>
  <c r="Q603" i="22"/>
  <c r="Q604" i="22"/>
  <c r="Q605" i="22"/>
  <c r="Q606" i="22"/>
  <c r="Q607" i="22"/>
  <c r="Q608" i="22"/>
  <c r="Q609" i="22"/>
  <c r="Q610" i="22"/>
  <c r="Q611" i="22"/>
  <c r="Q612" i="22"/>
  <c r="Q613" i="22"/>
  <c r="Q614" i="22"/>
  <c r="Q615" i="22"/>
  <c r="Q616" i="22"/>
  <c r="Q617" i="22"/>
  <c r="Q618" i="22"/>
  <c r="Q619" i="22"/>
  <c r="Q620" i="22"/>
  <c r="Q621" i="22"/>
  <c r="Q622" i="22"/>
  <c r="Q623" i="22"/>
  <c r="Q624" i="22"/>
  <c r="Q625" i="22"/>
  <c r="Q626" i="22"/>
  <c r="Q627" i="22"/>
  <c r="Q628" i="22"/>
  <c r="Q629" i="22"/>
  <c r="Q630" i="22"/>
  <c r="Q631" i="22"/>
  <c r="Q632" i="22"/>
  <c r="Q633" i="22"/>
  <c r="Q634" i="22"/>
  <c r="Q635" i="22"/>
  <c r="Q636" i="22"/>
  <c r="Q637" i="22"/>
  <c r="Q638" i="22"/>
  <c r="Q639" i="22"/>
  <c r="Q640" i="22"/>
  <c r="Q641" i="22"/>
  <c r="Q642" i="22"/>
  <c r="Q643" i="22"/>
  <c r="Q644" i="22"/>
  <c r="Q645" i="22"/>
  <c r="Q646" i="22"/>
  <c r="Q647" i="22"/>
  <c r="Q648" i="22"/>
  <c r="Q649" i="22"/>
  <c r="Q650" i="22"/>
  <c r="Q651" i="22"/>
  <c r="Q652" i="22"/>
  <c r="Q653" i="22"/>
  <c r="Q654" i="22"/>
  <c r="Q655" i="22"/>
  <c r="Q656" i="22"/>
  <c r="Q657" i="22"/>
  <c r="Q658" i="22"/>
  <c r="Q659" i="22"/>
  <c r="Q660" i="22"/>
  <c r="Q661" i="22"/>
  <c r="Q662" i="22"/>
  <c r="Q663" i="22"/>
  <c r="Q664" i="22"/>
  <c r="Q665" i="22"/>
  <c r="Q666" i="22"/>
  <c r="Q667" i="22"/>
  <c r="Q668" i="22"/>
  <c r="Q669" i="22"/>
  <c r="Q670" i="22"/>
  <c r="Q671" i="22"/>
  <c r="Q672" i="22"/>
  <c r="Q673" i="22"/>
  <c r="Q674" i="22"/>
  <c r="Q675" i="22"/>
  <c r="Q676" i="22"/>
  <c r="Q677" i="22"/>
  <c r="Q678" i="22"/>
  <c r="Q679" i="22"/>
  <c r="Q680" i="22"/>
  <c r="Q681" i="22"/>
  <c r="Q682" i="22"/>
  <c r="Q683" i="22"/>
  <c r="Q684" i="22"/>
  <c r="Q685" i="22"/>
  <c r="Q686" i="22"/>
  <c r="Q687" i="22"/>
  <c r="Q688" i="22"/>
  <c r="Q689" i="22"/>
  <c r="Q690" i="22"/>
  <c r="Q691" i="22"/>
  <c r="Q692" i="22"/>
  <c r="Q693" i="22"/>
  <c r="Q694" i="22"/>
  <c r="Q695" i="22"/>
  <c r="Q696" i="22"/>
  <c r="Q697" i="22"/>
  <c r="Q698" i="22"/>
  <c r="Q699" i="22"/>
  <c r="Q700" i="22"/>
  <c r="Q701" i="22"/>
  <c r="Q702" i="22"/>
  <c r="Q703" i="22"/>
  <c r="Q704" i="22"/>
  <c r="Q705" i="22"/>
  <c r="Q706" i="22"/>
  <c r="Q707" i="22"/>
  <c r="Q708" i="22"/>
  <c r="Q709" i="22"/>
  <c r="Q710" i="22"/>
  <c r="Q711" i="22"/>
  <c r="Q712" i="22"/>
  <c r="Q713" i="22"/>
  <c r="Q714" i="22"/>
  <c r="Q715" i="22"/>
  <c r="Q716" i="22"/>
  <c r="Q717" i="22"/>
  <c r="Q718" i="22"/>
  <c r="Q719" i="22"/>
  <c r="Q720" i="22"/>
  <c r="Q721" i="22"/>
  <c r="Q722" i="22"/>
  <c r="Q723" i="22"/>
  <c r="Q724" i="22"/>
  <c r="Q725" i="22"/>
  <c r="Q726" i="22"/>
  <c r="Q727" i="22"/>
  <c r="Q728" i="22"/>
  <c r="Q729" i="22"/>
  <c r="Q730" i="22"/>
  <c r="Q731" i="22"/>
  <c r="Q732" i="22"/>
  <c r="Q733" i="22"/>
  <c r="Q734" i="22"/>
  <c r="Q735" i="22"/>
  <c r="Q736" i="22"/>
  <c r="Q737" i="22"/>
  <c r="Q738" i="22"/>
  <c r="Q739" i="22"/>
  <c r="Q740" i="22"/>
  <c r="Q741" i="22"/>
  <c r="Q742" i="22"/>
  <c r="Q743" i="22"/>
  <c r="Q744" i="22"/>
  <c r="Q745" i="22"/>
  <c r="Q746" i="22"/>
  <c r="Q747" i="22"/>
  <c r="Q748" i="22"/>
  <c r="Q749" i="22"/>
  <c r="Q750" i="22"/>
  <c r="Q751" i="22"/>
  <c r="Q752" i="22"/>
  <c r="Q753" i="22"/>
  <c r="Q754" i="22"/>
  <c r="Q755" i="22"/>
  <c r="Q756" i="22"/>
  <c r="Q757" i="22"/>
  <c r="Q758" i="22"/>
  <c r="Q759" i="22"/>
  <c r="Q760" i="22"/>
  <c r="Q761" i="22"/>
  <c r="Q762" i="22"/>
  <c r="Q763" i="22"/>
  <c r="Q764" i="22"/>
  <c r="Q765" i="22"/>
  <c r="Q766" i="22"/>
  <c r="Q767" i="22"/>
  <c r="Q768" i="22"/>
  <c r="Q769" i="22"/>
  <c r="Q770" i="22"/>
  <c r="Q771" i="22"/>
  <c r="Q772" i="22"/>
  <c r="Q773" i="22"/>
  <c r="Q774" i="22"/>
  <c r="Q775" i="22"/>
  <c r="Q776" i="22"/>
  <c r="Q777" i="22"/>
  <c r="Q778" i="22"/>
  <c r="Q779" i="22"/>
  <c r="Q780" i="22"/>
  <c r="Q781" i="22"/>
  <c r="Q782" i="22"/>
  <c r="Q783" i="22"/>
  <c r="Q784" i="22"/>
  <c r="Q785" i="22"/>
  <c r="Q786" i="22"/>
  <c r="Q787" i="22"/>
  <c r="Q788" i="22"/>
  <c r="Q789" i="22"/>
  <c r="Q790" i="22"/>
  <c r="Q791" i="22"/>
  <c r="Q792" i="22"/>
  <c r="Q793" i="22"/>
  <c r="Q794" i="22"/>
  <c r="Q795" i="22"/>
  <c r="Q796" i="22"/>
  <c r="Q797" i="22"/>
  <c r="Q798" i="22"/>
  <c r="Q799" i="22"/>
  <c r="Q800" i="22"/>
  <c r="Q801" i="22"/>
  <c r="Q802" i="22"/>
  <c r="Q803" i="22"/>
  <c r="Q804" i="22"/>
  <c r="Q805" i="22"/>
  <c r="Q806" i="22"/>
  <c r="Q807" i="22"/>
  <c r="Q808" i="22"/>
  <c r="Q809" i="22"/>
  <c r="Q810" i="22"/>
  <c r="Q811" i="22"/>
  <c r="Q812" i="22"/>
  <c r="Q813" i="22"/>
  <c r="Q814" i="22"/>
  <c r="Q815" i="22"/>
  <c r="Q816" i="22"/>
  <c r="Q817" i="22"/>
  <c r="Q818" i="22"/>
  <c r="Q819" i="22"/>
  <c r="Q820" i="22"/>
  <c r="Q821" i="22"/>
  <c r="Q822" i="22"/>
  <c r="Q823" i="22"/>
  <c r="Q824" i="22"/>
  <c r="Q825" i="22"/>
  <c r="Q826" i="22"/>
  <c r="Q827" i="22"/>
  <c r="Q828" i="22"/>
  <c r="Q829" i="22"/>
  <c r="Q830" i="22"/>
  <c r="Q831" i="22"/>
  <c r="Q832" i="22"/>
  <c r="Q833" i="22"/>
  <c r="Q834" i="22"/>
  <c r="Q835" i="22"/>
  <c r="Q836" i="22"/>
  <c r="Q837" i="22"/>
  <c r="Q838" i="22"/>
  <c r="Q839" i="22"/>
  <c r="Q840" i="22"/>
  <c r="Q841" i="22"/>
  <c r="Q842" i="22"/>
  <c r="Q843" i="22"/>
  <c r="Q844" i="22"/>
  <c r="Q845" i="22"/>
  <c r="Q846" i="22"/>
  <c r="Q847" i="22"/>
  <c r="Q848" i="22"/>
  <c r="Q849" i="22"/>
  <c r="Q850" i="22"/>
  <c r="Q851" i="22"/>
  <c r="Q852" i="22"/>
  <c r="Q853" i="22"/>
  <c r="Q854" i="22"/>
  <c r="Q855" i="22"/>
  <c r="Q856" i="22"/>
  <c r="Q857" i="22"/>
  <c r="Q858" i="22"/>
  <c r="Q859" i="22"/>
  <c r="Q860" i="22"/>
  <c r="Q861" i="22"/>
  <c r="Q862" i="22"/>
  <c r="Q863" i="22"/>
  <c r="Q864" i="22"/>
  <c r="Q865" i="22"/>
  <c r="Q866" i="22"/>
  <c r="Q867" i="22"/>
  <c r="Q868" i="22"/>
  <c r="Q869" i="22"/>
  <c r="Q870" i="22"/>
  <c r="Q871" i="22"/>
  <c r="Q872" i="22"/>
  <c r="Q873" i="22"/>
  <c r="Q874" i="22"/>
  <c r="Q875" i="22"/>
  <c r="Q876" i="22"/>
  <c r="Q877" i="22"/>
  <c r="Q878" i="22"/>
  <c r="Q879" i="22"/>
  <c r="Q880" i="22"/>
  <c r="Q881" i="22"/>
  <c r="Q882" i="22"/>
  <c r="Q883" i="22"/>
  <c r="Q884" i="22"/>
  <c r="Q885" i="22"/>
  <c r="Q886" i="22"/>
  <c r="Q887" i="22"/>
  <c r="Q888" i="22"/>
  <c r="Q889" i="22"/>
  <c r="Q890" i="22"/>
  <c r="Q891" i="22"/>
  <c r="Q892" i="22"/>
  <c r="Q893" i="22"/>
  <c r="Q894" i="22"/>
  <c r="Q895" i="22"/>
  <c r="Q896" i="22"/>
  <c r="Q897" i="22"/>
  <c r="Q898" i="22"/>
  <c r="Q899" i="22"/>
  <c r="Q900" i="22"/>
  <c r="Q901" i="22"/>
  <c r="Q902" i="22"/>
  <c r="Q903" i="22"/>
  <c r="Q904" i="22"/>
  <c r="Q905" i="22"/>
  <c r="Q906" i="22"/>
  <c r="Q907" i="22"/>
  <c r="Q908" i="22"/>
  <c r="Q909" i="22"/>
  <c r="Q910" i="22"/>
  <c r="Q911" i="22"/>
  <c r="Q912" i="22"/>
  <c r="Q913" i="22"/>
  <c r="Q914" i="22"/>
  <c r="Q915" i="22"/>
  <c r="Q916" i="22"/>
  <c r="Q917" i="22"/>
  <c r="Q918" i="22"/>
  <c r="Q919" i="22"/>
  <c r="Q920" i="22"/>
  <c r="Q921" i="22"/>
  <c r="Q922" i="22"/>
  <c r="Q923" i="22"/>
  <c r="Q924" i="22"/>
  <c r="Q925" i="22"/>
  <c r="Q926" i="22"/>
  <c r="Q927" i="22"/>
  <c r="Q928" i="22"/>
  <c r="Q929" i="22"/>
  <c r="Q930" i="22"/>
  <c r="Q931" i="22"/>
  <c r="Q932" i="22"/>
  <c r="Q933" i="22"/>
  <c r="Q934" i="22"/>
  <c r="Q935" i="22"/>
  <c r="Q936" i="22"/>
  <c r="Q937" i="22"/>
  <c r="Q938" i="22"/>
  <c r="Q939" i="22"/>
  <c r="Q940" i="22"/>
  <c r="Q941" i="22"/>
  <c r="Q942" i="22"/>
  <c r="Q943" i="22"/>
  <c r="Q944" i="22"/>
  <c r="Q945" i="22"/>
  <c r="Q946" i="22"/>
  <c r="Q947" i="22"/>
  <c r="Q948" i="22"/>
  <c r="Q949" i="22"/>
  <c r="Q950" i="22"/>
  <c r="Q951" i="22"/>
  <c r="Q952" i="22"/>
  <c r="Q953" i="22"/>
  <c r="Q954" i="22"/>
  <c r="Q955" i="22"/>
  <c r="Q956" i="22"/>
  <c r="Q957" i="22"/>
  <c r="Q958" i="22"/>
  <c r="Q959" i="22"/>
  <c r="Q960" i="22"/>
  <c r="Q961" i="22"/>
  <c r="Q962" i="22"/>
  <c r="Q963" i="22"/>
  <c r="Q964" i="22"/>
  <c r="Q965" i="22"/>
  <c r="Q966" i="22"/>
  <c r="Q967" i="22"/>
  <c r="Q968" i="22"/>
  <c r="Q969" i="22"/>
  <c r="Q970" i="22"/>
  <c r="Q971" i="22"/>
  <c r="Q972" i="22"/>
  <c r="Q973" i="22"/>
  <c r="Q974" i="22"/>
  <c r="Q975" i="22"/>
  <c r="Q976" i="22"/>
  <c r="Q977" i="22"/>
  <c r="Q978" i="22"/>
  <c r="Q979" i="22"/>
  <c r="Q980" i="22"/>
  <c r="Q981" i="22"/>
  <c r="Q982" i="22"/>
  <c r="Q983" i="22"/>
  <c r="Q984" i="22"/>
  <c r="Q985" i="22"/>
  <c r="Q986" i="22"/>
  <c r="Q987" i="22"/>
  <c r="Q988" i="22"/>
  <c r="Q989" i="22"/>
  <c r="Q990" i="22"/>
  <c r="Q991" i="22"/>
  <c r="Q992" i="22"/>
  <c r="Q993" i="22"/>
  <c r="Q994" i="22"/>
  <c r="Q995" i="22"/>
  <c r="Q996" i="22"/>
  <c r="Q997" i="22"/>
  <c r="Q998" i="22"/>
  <c r="Q999" i="22"/>
  <c r="Q1000" i="22"/>
  <c r="Q1001" i="22"/>
  <c r="Q1002" i="22"/>
  <c r="Q1003" i="22"/>
  <c r="Q1004" i="22"/>
  <c r="Q1005" i="22"/>
  <c r="Q1006" i="22"/>
  <c r="Q1007" i="22"/>
  <c r="Q1008" i="22"/>
  <c r="Q1009" i="22"/>
  <c r="Q1010" i="22"/>
  <c r="Q1011" i="22"/>
  <c r="Q1012" i="22"/>
  <c r="Q1013" i="22"/>
  <c r="Q1014" i="22"/>
  <c r="Q1015" i="22"/>
  <c r="Q1016" i="22"/>
  <c r="Q1017" i="22"/>
  <c r="Q1018" i="22"/>
  <c r="Q1019" i="22"/>
  <c r="Q1020" i="22"/>
  <c r="Q1021" i="22"/>
  <c r="Q1022" i="22"/>
  <c r="Q1023" i="22"/>
  <c r="Q1024" i="22"/>
  <c r="Q1025" i="22"/>
  <c r="Q1026" i="22"/>
  <c r="Q1027" i="22"/>
  <c r="Q1028" i="22"/>
  <c r="Q1029" i="22"/>
  <c r="Q1030" i="22"/>
  <c r="Q1031" i="22"/>
  <c r="Q1032" i="22"/>
  <c r="Q1033" i="22"/>
  <c r="Q1034" i="22"/>
  <c r="Q1035" i="22"/>
  <c r="Q1036" i="22"/>
  <c r="Q1037" i="22"/>
  <c r="Q1038" i="22"/>
  <c r="Q1039" i="22"/>
  <c r="Q1040" i="22"/>
  <c r="Q1041" i="22"/>
  <c r="Q1042" i="22"/>
  <c r="Q1043" i="22"/>
  <c r="Q1044" i="22"/>
  <c r="Q1045" i="22"/>
  <c r="Q1046" i="22"/>
  <c r="Q1047" i="22"/>
  <c r="Q1048" i="22"/>
  <c r="Q1049" i="22"/>
  <c r="Q1050" i="22"/>
  <c r="Q1051" i="22"/>
  <c r="Q1052" i="22"/>
  <c r="Q1053" i="22"/>
  <c r="Q1054" i="22"/>
  <c r="Q1055" i="22"/>
  <c r="Q1056" i="22"/>
  <c r="Q1057" i="22"/>
  <c r="Q1058" i="22"/>
  <c r="Q1059" i="22"/>
  <c r="Q1060" i="22"/>
  <c r="Q1061" i="22"/>
  <c r="Q1062" i="22"/>
  <c r="Q1063" i="22"/>
  <c r="Q1064" i="22"/>
  <c r="Q1065" i="22"/>
  <c r="Q1066" i="22"/>
  <c r="Q1067" i="22"/>
  <c r="Q1068" i="22"/>
  <c r="Q1069" i="22"/>
  <c r="Q1070" i="22"/>
  <c r="Q1071" i="22"/>
  <c r="Q1072" i="22"/>
  <c r="Q1073" i="22"/>
  <c r="Q1074" i="22"/>
  <c r="Q1075" i="22"/>
  <c r="Q1076" i="22"/>
  <c r="Q1077" i="22"/>
  <c r="Q1078" i="22"/>
  <c r="Q1079" i="22"/>
  <c r="Q1080" i="22"/>
  <c r="Q1081" i="22"/>
  <c r="Q1082" i="22"/>
  <c r="Q1083" i="22"/>
  <c r="Q1084" i="22"/>
  <c r="Q1085" i="22"/>
  <c r="Q1086" i="22"/>
  <c r="Q1087" i="22"/>
  <c r="Q1088" i="22"/>
  <c r="Q1089" i="22"/>
  <c r="Q1090" i="22"/>
  <c r="Q1091" i="22"/>
  <c r="Q1092" i="22"/>
  <c r="Q1093" i="22"/>
  <c r="Q1094" i="22"/>
  <c r="Q1095" i="22"/>
  <c r="Q1096" i="22"/>
  <c r="Q1097" i="22"/>
  <c r="Q1098" i="22"/>
  <c r="Q1099" i="22"/>
  <c r="Q1100" i="22"/>
  <c r="Q1101" i="22"/>
  <c r="Q1102" i="22"/>
  <c r="Q1103" i="22"/>
  <c r="Q1104" i="22"/>
  <c r="Q1105" i="22"/>
  <c r="Q1106" i="22"/>
  <c r="Q1107" i="22"/>
  <c r="Q1108" i="22"/>
  <c r="Q1109" i="22"/>
  <c r="Q1110" i="22"/>
  <c r="Q1111" i="22"/>
  <c r="Q1112" i="22"/>
  <c r="Q1113" i="22"/>
  <c r="Q1114" i="22"/>
  <c r="Q1115" i="22"/>
  <c r="Q1116" i="22"/>
  <c r="Q1117" i="22"/>
  <c r="Q1118" i="22"/>
  <c r="Q1119" i="22"/>
  <c r="Q1120" i="22"/>
  <c r="Q1121" i="22"/>
  <c r="Q1122" i="22"/>
  <c r="Q1123" i="22"/>
  <c r="Q1124" i="22"/>
  <c r="Q1125" i="22"/>
  <c r="Q1126" i="22"/>
  <c r="Q1127" i="22"/>
  <c r="Q1128" i="22"/>
  <c r="Q1129" i="22"/>
  <c r="Q1130" i="22"/>
  <c r="Q1131" i="22"/>
  <c r="Q1132" i="22"/>
  <c r="Q1133" i="22"/>
  <c r="Q1134" i="22"/>
  <c r="Q1135" i="22"/>
  <c r="Q1136" i="22"/>
  <c r="Q1137" i="22"/>
  <c r="Q1138" i="22"/>
  <c r="Q1139" i="22"/>
  <c r="Q1140" i="22"/>
  <c r="Q1141" i="22"/>
  <c r="Q1142" i="22"/>
  <c r="Q1143" i="22"/>
  <c r="Q1144" i="22"/>
  <c r="Q1145" i="22"/>
  <c r="Q1146" i="22"/>
  <c r="Q1147" i="22"/>
  <c r="Q1148" i="22"/>
  <c r="Q1149" i="22"/>
  <c r="Q1150" i="22"/>
  <c r="Q1151" i="22"/>
  <c r="Q1152" i="22"/>
  <c r="Q1153" i="22"/>
  <c r="Q1154" i="22"/>
  <c r="Q1155" i="22"/>
  <c r="Q1156" i="22"/>
  <c r="Q1157" i="22"/>
  <c r="Q1158" i="22"/>
  <c r="Q1159" i="22"/>
  <c r="Q1160" i="22"/>
  <c r="Q1161" i="22"/>
  <c r="Q1162" i="22"/>
  <c r="Q1163" i="22"/>
  <c r="Q1164" i="22"/>
  <c r="Q1165" i="22"/>
  <c r="Q1166" i="22"/>
  <c r="Q1167" i="22"/>
  <c r="Q1168" i="22"/>
  <c r="Q1169" i="22"/>
  <c r="Q1170" i="22"/>
  <c r="Q1171" i="22"/>
  <c r="Q1172" i="22"/>
  <c r="Q1173" i="22"/>
  <c r="Q1174" i="22"/>
  <c r="Q1175" i="22"/>
  <c r="Q1176" i="22"/>
  <c r="Q1177" i="22"/>
  <c r="Q1178" i="22"/>
  <c r="Q1179" i="22"/>
  <c r="Q1180" i="22"/>
  <c r="Q1181" i="22"/>
  <c r="Q1182" i="22"/>
  <c r="Q1183" i="22"/>
  <c r="Q1184" i="22"/>
  <c r="Q1185" i="22"/>
  <c r="Q1186" i="22"/>
  <c r="Q1187" i="22"/>
  <c r="Q1188" i="22"/>
  <c r="Q1189" i="22"/>
  <c r="Q1190" i="22"/>
  <c r="Q1191" i="22"/>
  <c r="Q1192" i="22"/>
  <c r="Q1193" i="22"/>
  <c r="Q1194" i="22"/>
  <c r="Q1195" i="22"/>
  <c r="Q1196" i="22"/>
  <c r="Q1197" i="22"/>
  <c r="Q1198" i="22"/>
  <c r="Q1199" i="22"/>
  <c r="Q1200" i="22"/>
  <c r="Q1201" i="22"/>
  <c r="Q1202" i="22"/>
  <c r="Q1203" i="22"/>
  <c r="Q1204" i="22"/>
  <c r="Q1205" i="22"/>
  <c r="Q1206" i="22"/>
  <c r="Q1207" i="22"/>
  <c r="Q1208" i="22"/>
  <c r="Q1209" i="22"/>
  <c r="Q1210" i="22"/>
  <c r="Q1211" i="22"/>
  <c r="Q1212" i="22"/>
  <c r="Q1213" i="22"/>
  <c r="Q1214" i="22"/>
  <c r="Q1215" i="22"/>
  <c r="Q1216" i="22"/>
  <c r="Q1217" i="22"/>
  <c r="Q1218" i="22"/>
  <c r="Q1219" i="22"/>
  <c r="Q1220" i="22"/>
  <c r="Q1221" i="22"/>
  <c r="Q1222" i="22"/>
  <c r="Q1223" i="22"/>
  <c r="Q1224" i="22"/>
  <c r="Q1225" i="22"/>
  <c r="Q1226" i="22"/>
  <c r="Q1227" i="22"/>
  <c r="Q1228" i="22"/>
  <c r="Q1229" i="22"/>
  <c r="Q1230" i="22"/>
  <c r="Q1231" i="22"/>
  <c r="Q1232" i="22"/>
  <c r="Q1233" i="22"/>
  <c r="Q1234" i="22"/>
  <c r="Q1235" i="22"/>
  <c r="Q1236" i="22"/>
  <c r="Q1237" i="22"/>
  <c r="Q1238" i="22"/>
  <c r="Q1239" i="22"/>
  <c r="Q1240" i="22"/>
  <c r="Q1241" i="22"/>
  <c r="Q1242" i="22"/>
  <c r="Q1243" i="22"/>
  <c r="Q1244" i="22"/>
  <c r="Q1245" i="22"/>
  <c r="Q1246" i="22"/>
  <c r="Q1247" i="22"/>
  <c r="Q1248" i="22"/>
  <c r="Q1249" i="22"/>
  <c r="Q1250" i="22"/>
  <c r="Q1251" i="22"/>
  <c r="Q1252" i="22"/>
  <c r="Q1253" i="22"/>
  <c r="Q1254" i="22"/>
  <c r="Q1255" i="22"/>
  <c r="Q1256" i="22"/>
  <c r="Q1257" i="22"/>
  <c r="Q1258" i="22"/>
  <c r="Q1259" i="22"/>
  <c r="Q1260" i="22"/>
  <c r="Q1261" i="22"/>
  <c r="Q1262" i="22"/>
  <c r="Q1263" i="22"/>
  <c r="Q1264" i="22"/>
  <c r="Q1265" i="22"/>
  <c r="Q1266" i="22"/>
  <c r="Q1267" i="22"/>
  <c r="Q1268" i="22"/>
  <c r="Q1269" i="22"/>
  <c r="Q1270" i="22"/>
  <c r="Q1271" i="22"/>
  <c r="Q1272" i="22"/>
  <c r="Q1273" i="22"/>
  <c r="Q1274" i="22"/>
  <c r="Q1275" i="22"/>
  <c r="Q1276" i="22"/>
  <c r="Q1277" i="22"/>
  <c r="Q1278" i="22"/>
  <c r="Q1279" i="22"/>
  <c r="Q1280" i="22"/>
  <c r="Q1281" i="22"/>
  <c r="Q1282" i="22"/>
  <c r="Q1283" i="22"/>
  <c r="Q1284" i="22"/>
  <c r="Q1285" i="22"/>
  <c r="Q1286" i="22"/>
  <c r="Q1287" i="22"/>
  <c r="Q1288" i="22"/>
  <c r="Q1289" i="22"/>
  <c r="Q1290" i="22"/>
  <c r="Q1291" i="22"/>
  <c r="Q1292" i="22"/>
  <c r="Q1293" i="22"/>
  <c r="Q1294" i="22"/>
  <c r="Q1295" i="22"/>
  <c r="Q1296" i="22"/>
  <c r="Q1297" i="22"/>
  <c r="Q1298" i="22"/>
  <c r="Q1299" i="22"/>
  <c r="Q1300" i="22"/>
  <c r="Q1301" i="22"/>
  <c r="Q1302" i="22"/>
  <c r="Q1303" i="22"/>
  <c r="Q1304" i="22"/>
  <c r="Q1305" i="22"/>
  <c r="Q1306" i="22"/>
  <c r="Q1307" i="22"/>
  <c r="Q1308" i="22"/>
  <c r="Q1309" i="22"/>
  <c r="Q1310" i="22"/>
  <c r="Q1311" i="22"/>
  <c r="Q1312" i="22"/>
  <c r="Q1313" i="22"/>
  <c r="Q1314" i="22"/>
  <c r="Q1315" i="22"/>
  <c r="Q1316" i="22"/>
  <c r="Q1317" i="22"/>
  <c r="Q1318" i="22"/>
  <c r="Q1319" i="22"/>
  <c r="Q1320" i="22"/>
  <c r="Q1321" i="22"/>
  <c r="Q1322" i="22"/>
  <c r="Q1323" i="22"/>
  <c r="Q1324" i="22"/>
  <c r="Q1325" i="22"/>
  <c r="Q1326" i="22"/>
  <c r="Q1327" i="22"/>
  <c r="Q1328" i="22"/>
  <c r="Q1329" i="22"/>
  <c r="Q1330" i="22"/>
  <c r="Q1331" i="22"/>
  <c r="Q1332" i="22"/>
  <c r="Q1333" i="22"/>
  <c r="Q1334" i="22"/>
  <c r="Q1335" i="22"/>
  <c r="Q1336" i="22"/>
  <c r="Q1337" i="22"/>
  <c r="Q1338" i="22"/>
  <c r="Q1339" i="22"/>
  <c r="Q1340" i="22"/>
  <c r="Q1341" i="22"/>
  <c r="Q1342" i="22"/>
  <c r="Q1343" i="22"/>
  <c r="Q1344" i="22"/>
  <c r="Q1345" i="22"/>
  <c r="Q1346" i="22"/>
  <c r="Q1347" i="22"/>
  <c r="Q1348" i="22"/>
  <c r="Q1349" i="22"/>
  <c r="Q1350" i="22"/>
  <c r="Q1351" i="22"/>
  <c r="Q1352" i="22"/>
  <c r="Q1353" i="22"/>
  <c r="Q1354" i="22"/>
  <c r="Q1355" i="22"/>
  <c r="Q1356" i="22"/>
  <c r="Q1357" i="22"/>
  <c r="Q1358" i="22"/>
  <c r="Q1359" i="22"/>
  <c r="Q1360" i="22"/>
  <c r="Q1361" i="22"/>
  <c r="Q1362" i="22"/>
  <c r="Q1363" i="22"/>
  <c r="Q1364" i="22"/>
  <c r="Q1365" i="22"/>
  <c r="Q1366" i="22"/>
  <c r="Q1367" i="22"/>
  <c r="Q1368" i="22"/>
  <c r="Q1369" i="22"/>
  <c r="Q1370" i="22"/>
  <c r="Q1371" i="22"/>
  <c r="Q1372" i="22"/>
  <c r="Q1373" i="22"/>
  <c r="Q1374" i="22"/>
  <c r="Q1375" i="22"/>
  <c r="Q1376" i="22"/>
  <c r="Q1377" i="22"/>
  <c r="Q1378" i="22"/>
  <c r="Q1379" i="22"/>
  <c r="Q1380" i="22"/>
  <c r="Q1381" i="22"/>
  <c r="Q1382" i="22"/>
  <c r="Q1383" i="22"/>
  <c r="Q1384" i="22"/>
  <c r="Q1385" i="22"/>
  <c r="Q1386" i="22"/>
  <c r="Q1387" i="22"/>
  <c r="Q1388" i="22"/>
  <c r="Q1389" i="22"/>
  <c r="Q1390" i="22"/>
  <c r="Q1391" i="22"/>
  <c r="Q1392" i="22"/>
  <c r="Q1393" i="22"/>
  <c r="Q1394" i="22"/>
  <c r="Q1395" i="22"/>
  <c r="Q1396" i="22"/>
  <c r="Q1397" i="22"/>
  <c r="Q1398" i="22"/>
  <c r="Q1399" i="22"/>
  <c r="Q1400" i="22"/>
  <c r="Q1401" i="22"/>
  <c r="Q1402" i="22"/>
  <c r="Q1403" i="22"/>
  <c r="Q1404" i="22"/>
  <c r="Q1405" i="22"/>
  <c r="Q1406" i="22"/>
  <c r="Q1407" i="22"/>
  <c r="Q1408" i="22"/>
  <c r="Q1409" i="22"/>
  <c r="Q1410" i="22"/>
  <c r="Q1411" i="22"/>
  <c r="Q1412" i="22"/>
  <c r="Q1413" i="22"/>
  <c r="Q1414" i="22"/>
  <c r="Q1415" i="22"/>
  <c r="Q1416" i="22"/>
  <c r="Q1417" i="22"/>
  <c r="Q1418" i="22"/>
  <c r="Q1419" i="22"/>
  <c r="Q1420" i="22"/>
  <c r="Q1421" i="22"/>
  <c r="Q1422" i="22"/>
  <c r="Q1423" i="22"/>
  <c r="Q1424" i="22"/>
  <c r="Q5" i="22"/>
  <c r="O6" i="22"/>
  <c r="O7" i="22"/>
  <c r="O8" i="22"/>
  <c r="O9" i="22"/>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O408" i="22"/>
  <c r="O409" i="22"/>
  <c r="O410" i="22"/>
  <c r="O411" i="22"/>
  <c r="O412" i="22"/>
  <c r="O413" i="22"/>
  <c r="O414" i="22"/>
  <c r="O415" i="22"/>
  <c r="O416" i="22"/>
  <c r="O417" i="22"/>
  <c r="O418" i="22"/>
  <c r="O419" i="22"/>
  <c r="O420" i="22"/>
  <c r="O421" i="22"/>
  <c r="O422" i="22"/>
  <c r="O423" i="22"/>
  <c r="O424" i="22"/>
  <c r="O425" i="22"/>
  <c r="O426" i="22"/>
  <c r="O427" i="22"/>
  <c r="O428" i="22"/>
  <c r="O429" i="22"/>
  <c r="O430" i="22"/>
  <c r="O431" i="22"/>
  <c r="O432" i="22"/>
  <c r="O433" i="22"/>
  <c r="O434" i="22"/>
  <c r="O435" i="22"/>
  <c r="O436" i="22"/>
  <c r="O437" i="22"/>
  <c r="O438" i="22"/>
  <c r="O439" i="22"/>
  <c r="O440" i="22"/>
  <c r="O441" i="22"/>
  <c r="O442" i="22"/>
  <c r="O443" i="22"/>
  <c r="O444" i="22"/>
  <c r="O445" i="22"/>
  <c r="O446" i="22"/>
  <c r="O447" i="22"/>
  <c r="O448" i="22"/>
  <c r="O449" i="22"/>
  <c r="O450" i="22"/>
  <c r="O451" i="22"/>
  <c r="O452" i="22"/>
  <c r="O453" i="22"/>
  <c r="O454" i="22"/>
  <c r="O455" i="22"/>
  <c r="O456" i="22"/>
  <c r="O457" i="22"/>
  <c r="O458" i="22"/>
  <c r="O459" i="22"/>
  <c r="O460" i="22"/>
  <c r="O461" i="22"/>
  <c r="O462" i="22"/>
  <c r="O463" i="22"/>
  <c r="O464" i="22"/>
  <c r="O465" i="22"/>
  <c r="O466" i="22"/>
  <c r="O467" i="22"/>
  <c r="O468" i="22"/>
  <c r="O469" i="22"/>
  <c r="O470" i="22"/>
  <c r="O471" i="22"/>
  <c r="O472" i="22"/>
  <c r="O473" i="22"/>
  <c r="O474" i="22"/>
  <c r="O475" i="22"/>
  <c r="O476" i="22"/>
  <c r="O477" i="22"/>
  <c r="O478" i="22"/>
  <c r="O479" i="22"/>
  <c r="O480" i="22"/>
  <c r="O481" i="22"/>
  <c r="O482" i="22"/>
  <c r="O483" i="22"/>
  <c r="O484" i="22"/>
  <c r="O485" i="22"/>
  <c r="O486" i="22"/>
  <c r="O487" i="22"/>
  <c r="O488" i="22"/>
  <c r="O489" i="22"/>
  <c r="O490" i="22"/>
  <c r="O491" i="22"/>
  <c r="O492" i="22"/>
  <c r="O493" i="22"/>
  <c r="O494" i="22"/>
  <c r="O495" i="22"/>
  <c r="O496" i="22"/>
  <c r="O497" i="22"/>
  <c r="O498" i="22"/>
  <c r="O499" i="22"/>
  <c r="O500" i="22"/>
  <c r="O501" i="22"/>
  <c r="O502" i="22"/>
  <c r="O503" i="22"/>
  <c r="O504" i="22"/>
  <c r="O505" i="22"/>
  <c r="O506" i="22"/>
  <c r="O507" i="22"/>
  <c r="O508" i="22"/>
  <c r="O509" i="22"/>
  <c r="O510" i="22"/>
  <c r="O511" i="22"/>
  <c r="O512" i="22"/>
  <c r="O513" i="22"/>
  <c r="O514" i="22"/>
  <c r="O515" i="22"/>
  <c r="O516" i="22"/>
  <c r="O517" i="22"/>
  <c r="O518" i="22"/>
  <c r="O519" i="22"/>
  <c r="O520" i="22"/>
  <c r="O521" i="22"/>
  <c r="O522" i="22"/>
  <c r="O523" i="22"/>
  <c r="O524" i="22"/>
  <c r="O525" i="22"/>
  <c r="O526" i="22"/>
  <c r="O527" i="22"/>
  <c r="O528" i="22"/>
  <c r="O529" i="22"/>
  <c r="O530" i="22"/>
  <c r="O531" i="22"/>
  <c r="O532" i="22"/>
  <c r="O533" i="22"/>
  <c r="O534" i="22"/>
  <c r="O535" i="22"/>
  <c r="O536" i="22"/>
  <c r="O537" i="22"/>
  <c r="O538" i="22"/>
  <c r="O539" i="22"/>
  <c r="O540" i="22"/>
  <c r="O541" i="22"/>
  <c r="O542" i="22"/>
  <c r="O543" i="22"/>
  <c r="O544" i="22"/>
  <c r="O545" i="22"/>
  <c r="O546" i="22"/>
  <c r="O547" i="22"/>
  <c r="O548" i="22"/>
  <c r="O549" i="22"/>
  <c r="O550" i="22"/>
  <c r="O551" i="22"/>
  <c r="O552" i="22"/>
  <c r="O553" i="22"/>
  <c r="O554" i="22"/>
  <c r="O555" i="22"/>
  <c r="O556" i="22"/>
  <c r="O557" i="22"/>
  <c r="O558" i="22"/>
  <c r="O559" i="22"/>
  <c r="O560" i="22"/>
  <c r="O561" i="22"/>
  <c r="O562" i="22"/>
  <c r="O563" i="22"/>
  <c r="O564" i="22"/>
  <c r="O565" i="22"/>
  <c r="O566" i="22"/>
  <c r="O567" i="22"/>
  <c r="O568" i="22"/>
  <c r="O569" i="22"/>
  <c r="O570" i="22"/>
  <c r="O571" i="22"/>
  <c r="O572" i="22"/>
  <c r="O573" i="22"/>
  <c r="O574" i="22"/>
  <c r="O575" i="22"/>
  <c r="O576" i="22"/>
  <c r="O577" i="22"/>
  <c r="O578" i="22"/>
  <c r="O579" i="22"/>
  <c r="O580" i="22"/>
  <c r="O581" i="22"/>
  <c r="O582" i="22"/>
  <c r="O583" i="22"/>
  <c r="O584" i="22"/>
  <c r="O585" i="22"/>
  <c r="O586" i="22"/>
  <c r="O587" i="22"/>
  <c r="O588" i="22"/>
  <c r="O589" i="22"/>
  <c r="O590" i="22"/>
  <c r="O591" i="22"/>
  <c r="O592" i="22"/>
  <c r="O593" i="22"/>
  <c r="O594" i="22"/>
  <c r="O595" i="22"/>
  <c r="O596" i="22"/>
  <c r="O597" i="22"/>
  <c r="O598" i="22"/>
  <c r="O599" i="22"/>
  <c r="O600" i="22"/>
  <c r="O601" i="22"/>
  <c r="O602" i="22"/>
  <c r="O603" i="22"/>
  <c r="O604" i="22"/>
  <c r="O605" i="22"/>
  <c r="O606" i="22"/>
  <c r="O607" i="22"/>
  <c r="O608" i="22"/>
  <c r="O609" i="22"/>
  <c r="O610" i="22"/>
  <c r="O611" i="22"/>
  <c r="O612" i="22"/>
  <c r="O613" i="22"/>
  <c r="O614" i="22"/>
  <c r="O615" i="22"/>
  <c r="O616" i="22"/>
  <c r="O617" i="22"/>
  <c r="O618" i="22"/>
  <c r="O619" i="22"/>
  <c r="O620" i="22"/>
  <c r="O621" i="22"/>
  <c r="O622" i="22"/>
  <c r="O623" i="22"/>
  <c r="O624" i="22"/>
  <c r="O625" i="22"/>
  <c r="O626" i="22"/>
  <c r="O627" i="22"/>
  <c r="O628" i="22"/>
  <c r="O629" i="22"/>
  <c r="O630" i="22"/>
  <c r="O631" i="22"/>
  <c r="O632" i="22"/>
  <c r="O633" i="22"/>
  <c r="O634" i="22"/>
  <c r="O635" i="22"/>
  <c r="O636" i="22"/>
  <c r="O637" i="22"/>
  <c r="O638" i="22"/>
  <c r="O639" i="22"/>
  <c r="O640" i="22"/>
  <c r="O641" i="22"/>
  <c r="O642" i="22"/>
  <c r="O643" i="22"/>
  <c r="O644" i="22"/>
  <c r="O645" i="22"/>
  <c r="O646" i="22"/>
  <c r="O647" i="22"/>
  <c r="O648" i="22"/>
  <c r="O649" i="22"/>
  <c r="O650" i="22"/>
  <c r="O651" i="22"/>
  <c r="O652" i="22"/>
  <c r="O653" i="22"/>
  <c r="O654" i="22"/>
  <c r="O655" i="22"/>
  <c r="O656" i="22"/>
  <c r="O657" i="22"/>
  <c r="O658" i="22"/>
  <c r="O659" i="22"/>
  <c r="O660" i="22"/>
  <c r="O661" i="22"/>
  <c r="O662" i="22"/>
  <c r="O663" i="22"/>
  <c r="O664" i="22"/>
  <c r="O665" i="22"/>
  <c r="O666" i="22"/>
  <c r="O667" i="22"/>
  <c r="O668" i="22"/>
  <c r="O669" i="22"/>
  <c r="O670" i="22"/>
  <c r="O671" i="22"/>
  <c r="O672" i="22"/>
  <c r="O673" i="22"/>
  <c r="O674" i="22"/>
  <c r="O675" i="22"/>
  <c r="O676" i="22"/>
  <c r="O677" i="22"/>
  <c r="O678" i="22"/>
  <c r="O679" i="22"/>
  <c r="O680" i="22"/>
  <c r="O681" i="22"/>
  <c r="O682" i="22"/>
  <c r="O683" i="22"/>
  <c r="O684" i="22"/>
  <c r="O685" i="22"/>
  <c r="O686" i="22"/>
  <c r="O687" i="22"/>
  <c r="O688" i="22"/>
  <c r="O689" i="22"/>
  <c r="O690" i="22"/>
  <c r="O691" i="22"/>
  <c r="O692" i="22"/>
  <c r="O693" i="22"/>
  <c r="O694" i="22"/>
  <c r="O695" i="22"/>
  <c r="O696" i="22"/>
  <c r="O697" i="22"/>
  <c r="O698" i="22"/>
  <c r="O699" i="22"/>
  <c r="O700" i="22"/>
  <c r="O701" i="22"/>
  <c r="O702" i="22"/>
  <c r="O703" i="22"/>
  <c r="O704" i="22"/>
  <c r="O705" i="22"/>
  <c r="O706" i="22"/>
  <c r="O707" i="22"/>
  <c r="O708" i="22"/>
  <c r="O709" i="22"/>
  <c r="O710" i="22"/>
  <c r="O711" i="22"/>
  <c r="O712" i="22"/>
  <c r="O713" i="22"/>
  <c r="O714" i="22"/>
  <c r="O715" i="22"/>
  <c r="O716" i="22"/>
  <c r="O717" i="22"/>
  <c r="O718" i="22"/>
  <c r="O719" i="22"/>
  <c r="O720" i="22"/>
  <c r="O721" i="22"/>
  <c r="O722" i="22"/>
  <c r="O723" i="22"/>
  <c r="O724" i="22"/>
  <c r="O725" i="22"/>
  <c r="O726" i="22"/>
  <c r="O727" i="22"/>
  <c r="O728" i="22"/>
  <c r="O729" i="22"/>
  <c r="O730" i="22"/>
  <c r="O731" i="22"/>
  <c r="O732" i="22"/>
  <c r="O733" i="22"/>
  <c r="O734" i="22"/>
  <c r="O735" i="22"/>
  <c r="O736" i="22"/>
  <c r="O737" i="22"/>
  <c r="O738" i="22"/>
  <c r="O739" i="22"/>
  <c r="O740" i="22"/>
  <c r="O741" i="22"/>
  <c r="O742" i="22"/>
  <c r="O743" i="22"/>
  <c r="O744" i="22"/>
  <c r="O745" i="22"/>
  <c r="O746" i="22"/>
  <c r="O747" i="22"/>
  <c r="O748" i="22"/>
  <c r="O749" i="22"/>
  <c r="O750" i="22"/>
  <c r="O751" i="22"/>
  <c r="O752" i="22"/>
  <c r="O753" i="22"/>
  <c r="O754" i="22"/>
  <c r="O755" i="22"/>
  <c r="O756" i="22"/>
  <c r="O757" i="22"/>
  <c r="O758" i="22"/>
  <c r="O759" i="22"/>
  <c r="O760" i="22"/>
  <c r="O761" i="22"/>
  <c r="O762" i="22"/>
  <c r="O763" i="22"/>
  <c r="O764" i="22"/>
  <c r="O765" i="22"/>
  <c r="O766" i="22"/>
  <c r="O767" i="22"/>
  <c r="O768" i="22"/>
  <c r="O769" i="22"/>
  <c r="O770" i="22"/>
  <c r="O771" i="22"/>
  <c r="O772" i="22"/>
  <c r="O773" i="22"/>
  <c r="O774" i="22"/>
  <c r="O775" i="22"/>
  <c r="O776" i="22"/>
  <c r="O777" i="22"/>
  <c r="O778" i="22"/>
  <c r="O779" i="22"/>
  <c r="O780" i="22"/>
  <c r="O781" i="22"/>
  <c r="O782" i="22"/>
  <c r="O783" i="22"/>
  <c r="O784" i="22"/>
  <c r="O785" i="22"/>
  <c r="O786" i="22"/>
  <c r="O787" i="22"/>
  <c r="O788" i="22"/>
  <c r="O789" i="22"/>
  <c r="O790" i="22"/>
  <c r="O791" i="22"/>
  <c r="O792" i="22"/>
  <c r="O793" i="22"/>
  <c r="O794" i="22"/>
  <c r="O795" i="22"/>
  <c r="O796" i="22"/>
  <c r="O797" i="22"/>
  <c r="O798" i="22"/>
  <c r="O799" i="22"/>
  <c r="O800" i="22"/>
  <c r="O801" i="22"/>
  <c r="O802" i="22"/>
  <c r="O803" i="22"/>
  <c r="O804" i="22"/>
  <c r="O805" i="22"/>
  <c r="O806" i="22"/>
  <c r="O807" i="22"/>
  <c r="O808" i="22"/>
  <c r="O809" i="22"/>
  <c r="O810" i="22"/>
  <c r="O811" i="22"/>
  <c r="O812" i="22"/>
  <c r="O813" i="22"/>
  <c r="O814" i="22"/>
  <c r="O815" i="22"/>
  <c r="O816" i="22"/>
  <c r="O817" i="22"/>
  <c r="O818" i="22"/>
  <c r="O819" i="22"/>
  <c r="O820" i="22"/>
  <c r="O821" i="22"/>
  <c r="O822" i="22"/>
  <c r="O823" i="22"/>
  <c r="O824" i="22"/>
  <c r="O825" i="22"/>
  <c r="O826" i="22"/>
  <c r="O827" i="22"/>
  <c r="O828" i="22"/>
  <c r="O829" i="22"/>
  <c r="O830" i="22"/>
  <c r="O831" i="22"/>
  <c r="O832" i="22"/>
  <c r="O833" i="22"/>
  <c r="O834" i="22"/>
  <c r="O835" i="22"/>
  <c r="O836" i="22"/>
  <c r="O837" i="22"/>
  <c r="O838" i="22"/>
  <c r="O839" i="22"/>
  <c r="O840" i="22"/>
  <c r="O841" i="22"/>
  <c r="O842" i="22"/>
  <c r="O843" i="22"/>
  <c r="O844" i="22"/>
  <c r="O845" i="22"/>
  <c r="O846" i="22"/>
  <c r="O847" i="22"/>
  <c r="O848" i="22"/>
  <c r="O849" i="22"/>
  <c r="O850" i="22"/>
  <c r="O851" i="22"/>
  <c r="O852" i="22"/>
  <c r="O853" i="22"/>
  <c r="O854" i="22"/>
  <c r="O855" i="22"/>
  <c r="O856" i="22"/>
  <c r="O857" i="22"/>
  <c r="O858" i="22"/>
  <c r="O859" i="22"/>
  <c r="O860" i="22"/>
  <c r="O861" i="22"/>
  <c r="O862" i="22"/>
  <c r="O863" i="22"/>
  <c r="O864" i="22"/>
  <c r="O865" i="22"/>
  <c r="O866" i="22"/>
  <c r="O867" i="22"/>
  <c r="O868" i="22"/>
  <c r="O869" i="22"/>
  <c r="O870" i="22"/>
  <c r="O871" i="22"/>
  <c r="O872" i="22"/>
  <c r="O873" i="22"/>
  <c r="O874" i="22"/>
  <c r="O875" i="22"/>
  <c r="O876" i="22"/>
  <c r="O877" i="22"/>
  <c r="O878" i="22"/>
  <c r="O879" i="22"/>
  <c r="O880" i="22"/>
  <c r="O881" i="22"/>
  <c r="O882" i="22"/>
  <c r="O883" i="22"/>
  <c r="O884" i="22"/>
  <c r="O885" i="22"/>
  <c r="O886" i="22"/>
  <c r="O887" i="22"/>
  <c r="O888" i="22"/>
  <c r="O889" i="22"/>
  <c r="O890" i="22"/>
  <c r="O891" i="22"/>
  <c r="O892" i="22"/>
  <c r="O893" i="22"/>
  <c r="O894" i="22"/>
  <c r="O895" i="22"/>
  <c r="O896" i="22"/>
  <c r="O897" i="22"/>
  <c r="O898" i="22"/>
  <c r="O899" i="22"/>
  <c r="O900" i="22"/>
  <c r="O901" i="22"/>
  <c r="O902" i="22"/>
  <c r="O903" i="22"/>
  <c r="O904" i="22"/>
  <c r="O905" i="22"/>
  <c r="O906" i="22"/>
  <c r="O907" i="22"/>
  <c r="O908" i="22"/>
  <c r="O909" i="22"/>
  <c r="O910" i="22"/>
  <c r="O911" i="22"/>
  <c r="O912" i="22"/>
  <c r="O913" i="22"/>
  <c r="O914" i="22"/>
  <c r="O915" i="22"/>
  <c r="O916" i="22"/>
  <c r="O917" i="22"/>
  <c r="O918" i="22"/>
  <c r="O919" i="22"/>
  <c r="O920" i="22"/>
  <c r="O921" i="22"/>
  <c r="O922" i="22"/>
  <c r="O923" i="22"/>
  <c r="O924" i="22"/>
  <c r="O925" i="22"/>
  <c r="O926" i="22"/>
  <c r="O927" i="22"/>
  <c r="O928" i="22"/>
  <c r="O929" i="22"/>
  <c r="O930" i="22"/>
  <c r="O931" i="22"/>
  <c r="O932" i="22"/>
  <c r="O933" i="22"/>
  <c r="O934" i="22"/>
  <c r="O935" i="22"/>
  <c r="O936" i="22"/>
  <c r="O937" i="22"/>
  <c r="O938" i="22"/>
  <c r="O939" i="22"/>
  <c r="O940" i="22"/>
  <c r="O941" i="22"/>
  <c r="O942" i="22"/>
  <c r="O943" i="22"/>
  <c r="O944" i="22"/>
  <c r="O945" i="22"/>
  <c r="O946" i="22"/>
  <c r="O947" i="22"/>
  <c r="O948" i="22"/>
  <c r="O949" i="22"/>
  <c r="O950" i="22"/>
  <c r="O951" i="22"/>
  <c r="O952" i="22"/>
  <c r="O953" i="22"/>
  <c r="O954" i="22"/>
  <c r="O955" i="22"/>
  <c r="O956" i="22"/>
  <c r="O957" i="22"/>
  <c r="O958" i="22"/>
  <c r="O959" i="22"/>
  <c r="O960" i="22"/>
  <c r="O961" i="22"/>
  <c r="O962" i="22"/>
  <c r="O963" i="22"/>
  <c r="O964" i="22"/>
  <c r="O965" i="22"/>
  <c r="O966" i="22"/>
  <c r="O967" i="22"/>
  <c r="O968" i="22"/>
  <c r="O969" i="22"/>
  <c r="O970" i="22"/>
  <c r="O971" i="22"/>
  <c r="O972" i="22"/>
  <c r="O973" i="22"/>
  <c r="O974" i="22"/>
  <c r="O975" i="22"/>
  <c r="O976" i="22"/>
  <c r="O977" i="22"/>
  <c r="O978" i="22"/>
  <c r="O979" i="22"/>
  <c r="O980" i="22"/>
  <c r="O981" i="22"/>
  <c r="O982" i="22"/>
  <c r="O983" i="22"/>
  <c r="O984" i="22"/>
  <c r="O985" i="22"/>
  <c r="O986" i="22"/>
  <c r="O987" i="22"/>
  <c r="O988" i="22"/>
  <c r="O989" i="22"/>
  <c r="O990" i="22"/>
  <c r="O991" i="22"/>
  <c r="O992" i="22"/>
  <c r="O993" i="22"/>
  <c r="O994" i="22"/>
  <c r="O995" i="22"/>
  <c r="O996" i="22"/>
  <c r="O997" i="22"/>
  <c r="O998" i="22"/>
  <c r="O999" i="22"/>
  <c r="O1000" i="22"/>
  <c r="O1001" i="22"/>
  <c r="O1002" i="22"/>
  <c r="O1003" i="22"/>
  <c r="O1004" i="22"/>
  <c r="O1005" i="22"/>
  <c r="O1006" i="22"/>
  <c r="O1007" i="22"/>
  <c r="O1008" i="22"/>
  <c r="O1009" i="22"/>
  <c r="O1010" i="22"/>
  <c r="O1011" i="22"/>
  <c r="O1012" i="22"/>
  <c r="O1013" i="22"/>
  <c r="O1014" i="22"/>
  <c r="O1015" i="22"/>
  <c r="O1016" i="22"/>
  <c r="O1017" i="22"/>
  <c r="O1018" i="22"/>
  <c r="O1019" i="22"/>
  <c r="O1020" i="22"/>
  <c r="O1021" i="22"/>
  <c r="O1022" i="22"/>
  <c r="O1023" i="22"/>
  <c r="O1024" i="22"/>
  <c r="O1025" i="22"/>
  <c r="O1026" i="22"/>
  <c r="O1027" i="22"/>
  <c r="O1028" i="22"/>
  <c r="O1029" i="22"/>
  <c r="O1030" i="22"/>
  <c r="O1031" i="22"/>
  <c r="O1032" i="22"/>
  <c r="O1033" i="22"/>
  <c r="O1034" i="22"/>
  <c r="O1035" i="22"/>
  <c r="O1036" i="22"/>
  <c r="O1037" i="22"/>
  <c r="O1038" i="22"/>
  <c r="O1039" i="22"/>
  <c r="O1040" i="22"/>
  <c r="O1041" i="22"/>
  <c r="O1042" i="22"/>
  <c r="O1043" i="22"/>
  <c r="O1044" i="22"/>
  <c r="O1045" i="22"/>
  <c r="O1046" i="22"/>
  <c r="O1047" i="22"/>
  <c r="O1048" i="22"/>
  <c r="O1049" i="22"/>
  <c r="O1050" i="22"/>
  <c r="O1051" i="22"/>
  <c r="O1052" i="22"/>
  <c r="O1053" i="22"/>
  <c r="O1054" i="22"/>
  <c r="O1055" i="22"/>
  <c r="O1056" i="22"/>
  <c r="O1057" i="22"/>
  <c r="O1058" i="22"/>
  <c r="O1059" i="22"/>
  <c r="O1060" i="22"/>
  <c r="O1061" i="22"/>
  <c r="O1062" i="22"/>
  <c r="O1063" i="22"/>
  <c r="O1064" i="22"/>
  <c r="O1065" i="22"/>
  <c r="O1066" i="22"/>
  <c r="O1067" i="22"/>
  <c r="O1068" i="22"/>
  <c r="O1069" i="22"/>
  <c r="O1070" i="22"/>
  <c r="O1071" i="22"/>
  <c r="O1072" i="22"/>
  <c r="O1073" i="22"/>
  <c r="O1074" i="22"/>
  <c r="O1075" i="22"/>
  <c r="O1076" i="22"/>
  <c r="O1077" i="22"/>
  <c r="O1078" i="22"/>
  <c r="O1079" i="22"/>
  <c r="O1080" i="22"/>
  <c r="O1081" i="22"/>
  <c r="O1082" i="22"/>
  <c r="O1083" i="22"/>
  <c r="O1084" i="22"/>
  <c r="O1085" i="22"/>
  <c r="O1086" i="22"/>
  <c r="O1087" i="22"/>
  <c r="O1088" i="22"/>
  <c r="O1089" i="22"/>
  <c r="O1090" i="22"/>
  <c r="O1091" i="22"/>
  <c r="O1092" i="22"/>
  <c r="O1093" i="22"/>
  <c r="O1094" i="22"/>
  <c r="O1095" i="22"/>
  <c r="O1096" i="22"/>
  <c r="O1097" i="22"/>
  <c r="O1098" i="22"/>
  <c r="O1099" i="22"/>
  <c r="O1100" i="22"/>
  <c r="O1101" i="22"/>
  <c r="O1102" i="22"/>
  <c r="O1103" i="22"/>
  <c r="O1104" i="22"/>
  <c r="O1105" i="22"/>
  <c r="O1106" i="22"/>
  <c r="O1107" i="22"/>
  <c r="O1108" i="22"/>
  <c r="O1109" i="22"/>
  <c r="O1110" i="22"/>
  <c r="O1111" i="22"/>
  <c r="O1112" i="22"/>
  <c r="O1113" i="22"/>
  <c r="O1114" i="22"/>
  <c r="O1115" i="22"/>
  <c r="O1116" i="22"/>
  <c r="O1117" i="22"/>
  <c r="O1118" i="22"/>
  <c r="O1119" i="22"/>
  <c r="O1120" i="22"/>
  <c r="O1121" i="22"/>
  <c r="O1122" i="22"/>
  <c r="O1123" i="22"/>
  <c r="O1124" i="22"/>
  <c r="O1125" i="22"/>
  <c r="O1126" i="22"/>
  <c r="O1127" i="22"/>
  <c r="O1128" i="22"/>
  <c r="O1129" i="22"/>
  <c r="O1130" i="22"/>
  <c r="O1131" i="22"/>
  <c r="O1132" i="22"/>
  <c r="O1133" i="22"/>
  <c r="O1134" i="22"/>
  <c r="O1135" i="22"/>
  <c r="O1136" i="22"/>
  <c r="O1137" i="22"/>
  <c r="O1138" i="22"/>
  <c r="O1139" i="22"/>
  <c r="O1140" i="22"/>
  <c r="O1141" i="22"/>
  <c r="O1142" i="22"/>
  <c r="O1143" i="22"/>
  <c r="O1144" i="22"/>
  <c r="O1145" i="22"/>
  <c r="O1146" i="22"/>
  <c r="O1147" i="22"/>
  <c r="O1148" i="22"/>
  <c r="O1149" i="22"/>
  <c r="O1150" i="22"/>
  <c r="O1151" i="22"/>
  <c r="O1152" i="22"/>
  <c r="O1153" i="22"/>
  <c r="O1154" i="22"/>
  <c r="O1155" i="22"/>
  <c r="O1156" i="22"/>
  <c r="O1157" i="22"/>
  <c r="O1158" i="22"/>
  <c r="O1159" i="22"/>
  <c r="O1160" i="22"/>
  <c r="O1161" i="22"/>
  <c r="O1162" i="22"/>
  <c r="O1163" i="22"/>
  <c r="O1164" i="22"/>
  <c r="O1165" i="22"/>
  <c r="O1166" i="22"/>
  <c r="O1167" i="22"/>
  <c r="O1168" i="22"/>
  <c r="O1169" i="22"/>
  <c r="O1170" i="22"/>
  <c r="O1171" i="22"/>
  <c r="O1172" i="22"/>
  <c r="O1173" i="22"/>
  <c r="O1174" i="22"/>
  <c r="O1175" i="22"/>
  <c r="O1176" i="22"/>
  <c r="O1177" i="22"/>
  <c r="O1178" i="22"/>
  <c r="O1179" i="22"/>
  <c r="O1180" i="22"/>
  <c r="O1181" i="22"/>
  <c r="O1182" i="22"/>
  <c r="O1183" i="22"/>
  <c r="O1184" i="22"/>
  <c r="O1185" i="22"/>
  <c r="O1186" i="22"/>
  <c r="O1187" i="22"/>
  <c r="O1188" i="22"/>
  <c r="O1189" i="22"/>
  <c r="O1190" i="22"/>
  <c r="O1191" i="22"/>
  <c r="O1192" i="22"/>
  <c r="O1193" i="22"/>
  <c r="O1194" i="22"/>
  <c r="O1195" i="22"/>
  <c r="O1196" i="22"/>
  <c r="O1197" i="22"/>
  <c r="O1198" i="22"/>
  <c r="O1199" i="22"/>
  <c r="O1200" i="22"/>
  <c r="O1201" i="22"/>
  <c r="O1202" i="22"/>
  <c r="O1203" i="22"/>
  <c r="O1204" i="22"/>
  <c r="O1205" i="22"/>
  <c r="O1206" i="22"/>
  <c r="O1207" i="22"/>
  <c r="O1208" i="22"/>
  <c r="O1209" i="22"/>
  <c r="O1210" i="22"/>
  <c r="O1211" i="22"/>
  <c r="O1212" i="22"/>
  <c r="O1213" i="22"/>
  <c r="O1214" i="22"/>
  <c r="O1215" i="22"/>
  <c r="O1216" i="22"/>
  <c r="O1217" i="22"/>
  <c r="O1218" i="22"/>
  <c r="O1219" i="22"/>
  <c r="O1220" i="22"/>
  <c r="O1221" i="22"/>
  <c r="O1222" i="22"/>
  <c r="O1223" i="22"/>
  <c r="O1224" i="22"/>
  <c r="O1225" i="22"/>
  <c r="O1226" i="22"/>
  <c r="O1227" i="22"/>
  <c r="O1228" i="22"/>
  <c r="O1229" i="22"/>
  <c r="O1230" i="22"/>
  <c r="O1231" i="22"/>
  <c r="O1232" i="22"/>
  <c r="O1233" i="22"/>
  <c r="O1234" i="22"/>
  <c r="O1235" i="22"/>
  <c r="O1236" i="22"/>
  <c r="O1237" i="22"/>
  <c r="O1238" i="22"/>
  <c r="O1239" i="22"/>
  <c r="O1240" i="22"/>
  <c r="O1241" i="22"/>
  <c r="O1242" i="22"/>
  <c r="O1243" i="22"/>
  <c r="O1244" i="22"/>
  <c r="O1245" i="22"/>
  <c r="O1246" i="22"/>
  <c r="O1247" i="22"/>
  <c r="O1248" i="22"/>
  <c r="O1249" i="22"/>
  <c r="O1250" i="22"/>
  <c r="O1251" i="22"/>
  <c r="O1252" i="22"/>
  <c r="O1253" i="22"/>
  <c r="O1254" i="22"/>
  <c r="O1255" i="22"/>
  <c r="O1256" i="22"/>
  <c r="O1257" i="22"/>
  <c r="O1258" i="22"/>
  <c r="O1259" i="22"/>
  <c r="O1260" i="22"/>
  <c r="O1261" i="22"/>
  <c r="O1262" i="22"/>
  <c r="O1263" i="22"/>
  <c r="O1264" i="22"/>
  <c r="O1265" i="22"/>
  <c r="O1266" i="22"/>
  <c r="O1267" i="22"/>
  <c r="O1268" i="22"/>
  <c r="O1269" i="22"/>
  <c r="O1270" i="22"/>
  <c r="O1271" i="22"/>
  <c r="O1272" i="22"/>
  <c r="O1273" i="22"/>
  <c r="O1274" i="22"/>
  <c r="O1275" i="22"/>
  <c r="O1276" i="22"/>
  <c r="O1277" i="22"/>
  <c r="O1278" i="22"/>
  <c r="O1279" i="22"/>
  <c r="O1280" i="22"/>
  <c r="O1281" i="22"/>
  <c r="O1282" i="22"/>
  <c r="O1283" i="22"/>
  <c r="O1284" i="22"/>
  <c r="O1285" i="22"/>
  <c r="O1286" i="22"/>
  <c r="O1287" i="22"/>
  <c r="O1288" i="22"/>
  <c r="O1289" i="22"/>
  <c r="O1290" i="22"/>
  <c r="O1291" i="22"/>
  <c r="O1292" i="22"/>
  <c r="O1293" i="22"/>
  <c r="O1294" i="22"/>
  <c r="O1295" i="22"/>
  <c r="O1296" i="22"/>
  <c r="O1297" i="22"/>
  <c r="O1298" i="22"/>
  <c r="O1299" i="22"/>
  <c r="O1300" i="22"/>
  <c r="O1301" i="22"/>
  <c r="O1302" i="22"/>
  <c r="O1303" i="22"/>
  <c r="O1304" i="22"/>
  <c r="O1305" i="22"/>
  <c r="O1306" i="22"/>
  <c r="O1307" i="22"/>
  <c r="O1308" i="22"/>
  <c r="O1309" i="22"/>
  <c r="O1310" i="22"/>
  <c r="O1311" i="22"/>
  <c r="O1312" i="22"/>
  <c r="O1313" i="22"/>
  <c r="O1314" i="22"/>
  <c r="O1315" i="22"/>
  <c r="O1316" i="22"/>
  <c r="O1317" i="22"/>
  <c r="O1318" i="22"/>
  <c r="O1319" i="22"/>
  <c r="O1320" i="22"/>
  <c r="O1321" i="22"/>
  <c r="O1322" i="22"/>
  <c r="O1323" i="22"/>
  <c r="O1324" i="22"/>
  <c r="O1325" i="22"/>
  <c r="O1326" i="22"/>
  <c r="O1327" i="22"/>
  <c r="O1328" i="22"/>
  <c r="O1329" i="22"/>
  <c r="O1330" i="22"/>
  <c r="O1331" i="22"/>
  <c r="O1332" i="22"/>
  <c r="O1333" i="22"/>
  <c r="O1334" i="22"/>
  <c r="O1335" i="22"/>
  <c r="O1336" i="22"/>
  <c r="O1337" i="22"/>
  <c r="O1338" i="22"/>
  <c r="O1339" i="22"/>
  <c r="O1340" i="22"/>
  <c r="O1341" i="22"/>
  <c r="O1342" i="22"/>
  <c r="O1343" i="22"/>
  <c r="O1344" i="22"/>
  <c r="O1345" i="22"/>
  <c r="O1346" i="22"/>
  <c r="O1347" i="22"/>
  <c r="O1348" i="22"/>
  <c r="O1349" i="22"/>
  <c r="O1350" i="22"/>
  <c r="O1351" i="22"/>
  <c r="O1352" i="22"/>
  <c r="O1353" i="22"/>
  <c r="O1354" i="22"/>
  <c r="O1355" i="22"/>
  <c r="O1356" i="22"/>
  <c r="O1357" i="22"/>
  <c r="O1358" i="22"/>
  <c r="O1359" i="22"/>
  <c r="O1360" i="22"/>
  <c r="O1361" i="22"/>
  <c r="O1362" i="22"/>
  <c r="O1363" i="22"/>
  <c r="O1364" i="22"/>
  <c r="O1365" i="22"/>
  <c r="O1366" i="22"/>
  <c r="O1367" i="22"/>
  <c r="O1368" i="22"/>
  <c r="O1369" i="22"/>
  <c r="O1370" i="22"/>
  <c r="O1371" i="22"/>
  <c r="O1372" i="22"/>
  <c r="O1373" i="22"/>
  <c r="O1374" i="22"/>
  <c r="O1375" i="22"/>
  <c r="O1376" i="22"/>
  <c r="O1377" i="22"/>
  <c r="O1378" i="22"/>
  <c r="O1379" i="22"/>
  <c r="O1380" i="22"/>
  <c r="O1381" i="22"/>
  <c r="O1382" i="22"/>
  <c r="O1383" i="22"/>
  <c r="O1384" i="22"/>
  <c r="O1385" i="22"/>
  <c r="O1386" i="22"/>
  <c r="O1387" i="22"/>
  <c r="O1388" i="22"/>
  <c r="O1389" i="22"/>
  <c r="O1390" i="22"/>
  <c r="O1391" i="22"/>
  <c r="O1392" i="22"/>
  <c r="O1393" i="22"/>
  <c r="O1394" i="22"/>
  <c r="O1395" i="22"/>
  <c r="O1396" i="22"/>
  <c r="O1397" i="22"/>
  <c r="O1398" i="22"/>
  <c r="O1399" i="22"/>
  <c r="O1400" i="22"/>
  <c r="O1401" i="22"/>
  <c r="O1402" i="22"/>
  <c r="O1403" i="22"/>
  <c r="O1404" i="22"/>
  <c r="O1405" i="22"/>
  <c r="O1406" i="22"/>
  <c r="O1407" i="22"/>
  <c r="O1408" i="22"/>
  <c r="O1409" i="22"/>
  <c r="O1410" i="22"/>
  <c r="O1411" i="22"/>
  <c r="O1412" i="22"/>
  <c r="O1413" i="22"/>
  <c r="O1414" i="22"/>
  <c r="O1415" i="22"/>
  <c r="O1416" i="22"/>
  <c r="O1417" i="22"/>
  <c r="O1418" i="22"/>
  <c r="O1419" i="22"/>
  <c r="O1420" i="22"/>
  <c r="O1421" i="22"/>
  <c r="O1422" i="22"/>
  <c r="O1423" i="22"/>
  <c r="O1424" i="22"/>
  <c r="O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6" i="22"/>
  <c r="N417" i="22"/>
  <c r="N418" i="22"/>
  <c r="N419" i="22"/>
  <c r="N420" i="22"/>
  <c r="N421" i="22"/>
  <c r="N422" i="22"/>
  <c r="N423" i="22"/>
  <c r="N424" i="22"/>
  <c r="N425" i="22"/>
  <c r="N426" i="22"/>
  <c r="N427" i="22"/>
  <c r="N428" i="22"/>
  <c r="N429" i="22"/>
  <c r="N430" i="22"/>
  <c r="N431" i="22"/>
  <c r="N432" i="22"/>
  <c r="N433" i="22"/>
  <c r="N434" i="22"/>
  <c r="N435" i="22"/>
  <c r="N436" i="22"/>
  <c r="N437" i="22"/>
  <c r="N438" i="22"/>
  <c r="N439" i="22"/>
  <c r="N440" i="22"/>
  <c r="N441" i="22"/>
  <c r="N442" i="22"/>
  <c r="N443" i="22"/>
  <c r="N444" i="22"/>
  <c r="N445" i="22"/>
  <c r="N446" i="22"/>
  <c r="N447" i="22"/>
  <c r="N448" i="22"/>
  <c r="N449" i="22"/>
  <c r="N450" i="22"/>
  <c r="N451" i="22"/>
  <c r="N452" i="22"/>
  <c r="N453" i="22"/>
  <c r="N454" i="22"/>
  <c r="N455" i="22"/>
  <c r="N456" i="22"/>
  <c r="N457" i="22"/>
  <c r="N458" i="22"/>
  <c r="N459" i="22"/>
  <c r="N460" i="22"/>
  <c r="N461" i="22"/>
  <c r="N462" i="22"/>
  <c r="N463" i="22"/>
  <c r="N464" i="22"/>
  <c r="N465" i="22"/>
  <c r="N466" i="22"/>
  <c r="N467" i="22"/>
  <c r="N468" i="22"/>
  <c r="N469" i="22"/>
  <c r="N470" i="22"/>
  <c r="N471" i="22"/>
  <c r="N472" i="22"/>
  <c r="N473" i="22"/>
  <c r="N474" i="22"/>
  <c r="N475" i="22"/>
  <c r="N476" i="22"/>
  <c r="N477" i="22"/>
  <c r="N478" i="22"/>
  <c r="N479" i="22"/>
  <c r="N480" i="22"/>
  <c r="N481" i="22"/>
  <c r="N482" i="22"/>
  <c r="N483" i="22"/>
  <c r="N484" i="22"/>
  <c r="N485" i="22"/>
  <c r="N486" i="22"/>
  <c r="N487" i="22"/>
  <c r="N488" i="22"/>
  <c r="N489" i="22"/>
  <c r="N490" i="22"/>
  <c r="N491" i="22"/>
  <c r="N492" i="22"/>
  <c r="N493" i="22"/>
  <c r="N494" i="22"/>
  <c r="N495" i="22"/>
  <c r="N496" i="22"/>
  <c r="N497" i="22"/>
  <c r="N498" i="22"/>
  <c r="N499" i="22"/>
  <c r="N500" i="22"/>
  <c r="N501" i="22"/>
  <c r="N502" i="22"/>
  <c r="N503" i="22"/>
  <c r="N504" i="22"/>
  <c r="N505" i="22"/>
  <c r="N506" i="22"/>
  <c r="N507" i="22"/>
  <c r="N508" i="22"/>
  <c r="N509" i="22"/>
  <c r="N510" i="22"/>
  <c r="N511" i="22"/>
  <c r="N512" i="22"/>
  <c r="N513" i="22"/>
  <c r="N514" i="22"/>
  <c r="N515" i="22"/>
  <c r="N516" i="22"/>
  <c r="N517" i="22"/>
  <c r="N518" i="22"/>
  <c r="N519" i="22"/>
  <c r="N520" i="22"/>
  <c r="N521" i="22"/>
  <c r="N522" i="22"/>
  <c r="N523" i="22"/>
  <c r="N524" i="22"/>
  <c r="N525" i="22"/>
  <c r="N526" i="22"/>
  <c r="N527" i="22"/>
  <c r="N528" i="22"/>
  <c r="N529" i="22"/>
  <c r="N530" i="22"/>
  <c r="N531" i="22"/>
  <c r="N532" i="22"/>
  <c r="N533" i="22"/>
  <c r="N534" i="22"/>
  <c r="N535" i="22"/>
  <c r="N536" i="22"/>
  <c r="N537" i="22"/>
  <c r="N538" i="22"/>
  <c r="N539" i="22"/>
  <c r="N540" i="22"/>
  <c r="N541" i="22"/>
  <c r="N542" i="22"/>
  <c r="N543" i="22"/>
  <c r="N544" i="22"/>
  <c r="N545" i="22"/>
  <c r="N546" i="22"/>
  <c r="N547" i="22"/>
  <c r="N548" i="22"/>
  <c r="N549" i="22"/>
  <c r="N550" i="22"/>
  <c r="N551" i="22"/>
  <c r="N552" i="22"/>
  <c r="N553" i="22"/>
  <c r="N554" i="22"/>
  <c r="N555" i="22"/>
  <c r="N556" i="22"/>
  <c r="N557" i="22"/>
  <c r="N558" i="22"/>
  <c r="N559" i="22"/>
  <c r="N560" i="22"/>
  <c r="N561" i="22"/>
  <c r="N562" i="22"/>
  <c r="N563" i="22"/>
  <c r="N564" i="22"/>
  <c r="N565" i="22"/>
  <c r="N566" i="22"/>
  <c r="N567" i="22"/>
  <c r="N568" i="22"/>
  <c r="N569" i="22"/>
  <c r="N570" i="22"/>
  <c r="N571" i="22"/>
  <c r="N572" i="22"/>
  <c r="N573" i="22"/>
  <c r="N574" i="22"/>
  <c r="N575" i="22"/>
  <c r="N576" i="22"/>
  <c r="N577" i="22"/>
  <c r="N578" i="22"/>
  <c r="N579" i="22"/>
  <c r="N580" i="22"/>
  <c r="N581" i="22"/>
  <c r="N582" i="22"/>
  <c r="N583" i="22"/>
  <c r="N584" i="22"/>
  <c r="N585" i="22"/>
  <c r="N586" i="22"/>
  <c r="N587" i="22"/>
  <c r="N588" i="22"/>
  <c r="N589" i="22"/>
  <c r="N590" i="22"/>
  <c r="N591" i="22"/>
  <c r="N592" i="22"/>
  <c r="N593" i="22"/>
  <c r="N594" i="22"/>
  <c r="N595" i="22"/>
  <c r="N596" i="22"/>
  <c r="N597" i="22"/>
  <c r="N598" i="22"/>
  <c r="N599" i="22"/>
  <c r="N600" i="22"/>
  <c r="N601" i="22"/>
  <c r="N602" i="22"/>
  <c r="N603" i="22"/>
  <c r="N604" i="22"/>
  <c r="N605" i="22"/>
  <c r="N606" i="22"/>
  <c r="N607" i="22"/>
  <c r="N608" i="22"/>
  <c r="N609" i="22"/>
  <c r="N610" i="22"/>
  <c r="N611" i="22"/>
  <c r="N612" i="22"/>
  <c r="N613" i="22"/>
  <c r="N614" i="22"/>
  <c r="N615" i="22"/>
  <c r="N616" i="22"/>
  <c r="N617" i="22"/>
  <c r="N618" i="22"/>
  <c r="N619" i="22"/>
  <c r="N620" i="22"/>
  <c r="N621" i="22"/>
  <c r="N622" i="22"/>
  <c r="N623" i="22"/>
  <c r="N624" i="22"/>
  <c r="N625" i="22"/>
  <c r="N626" i="22"/>
  <c r="N627" i="22"/>
  <c r="N628" i="22"/>
  <c r="N629" i="22"/>
  <c r="N630" i="22"/>
  <c r="N631" i="22"/>
  <c r="N632" i="22"/>
  <c r="N633" i="22"/>
  <c r="N634" i="22"/>
  <c r="N635" i="22"/>
  <c r="N636" i="22"/>
  <c r="N637" i="22"/>
  <c r="N638" i="22"/>
  <c r="N639" i="22"/>
  <c r="N640" i="22"/>
  <c r="N641" i="22"/>
  <c r="N642" i="22"/>
  <c r="N643" i="22"/>
  <c r="N644" i="22"/>
  <c r="N645" i="22"/>
  <c r="N646" i="22"/>
  <c r="N647" i="22"/>
  <c r="N648" i="22"/>
  <c r="N649" i="22"/>
  <c r="N650" i="22"/>
  <c r="N651" i="22"/>
  <c r="N652" i="22"/>
  <c r="N653" i="22"/>
  <c r="N654" i="22"/>
  <c r="N655" i="22"/>
  <c r="N656" i="22"/>
  <c r="N657" i="22"/>
  <c r="N658" i="22"/>
  <c r="N659" i="22"/>
  <c r="N660" i="22"/>
  <c r="N661" i="22"/>
  <c r="N662" i="22"/>
  <c r="N663" i="22"/>
  <c r="N664" i="22"/>
  <c r="N665" i="22"/>
  <c r="N666" i="22"/>
  <c r="N667" i="22"/>
  <c r="N668" i="22"/>
  <c r="N669" i="22"/>
  <c r="N670" i="22"/>
  <c r="N671" i="22"/>
  <c r="N672" i="22"/>
  <c r="N673" i="22"/>
  <c r="N674" i="22"/>
  <c r="N675" i="22"/>
  <c r="N676" i="22"/>
  <c r="N677" i="22"/>
  <c r="N678" i="22"/>
  <c r="N679" i="22"/>
  <c r="N680" i="22"/>
  <c r="N681" i="22"/>
  <c r="N682" i="22"/>
  <c r="N683" i="22"/>
  <c r="N684" i="22"/>
  <c r="N685" i="22"/>
  <c r="N686" i="22"/>
  <c r="N687" i="22"/>
  <c r="N688" i="22"/>
  <c r="N689" i="22"/>
  <c r="N690" i="22"/>
  <c r="N691" i="22"/>
  <c r="N692" i="22"/>
  <c r="N693" i="22"/>
  <c r="N694" i="22"/>
  <c r="N695" i="22"/>
  <c r="N696" i="22"/>
  <c r="N697" i="22"/>
  <c r="N698" i="22"/>
  <c r="N699" i="22"/>
  <c r="N700" i="22"/>
  <c r="N701" i="22"/>
  <c r="N702" i="22"/>
  <c r="N703" i="22"/>
  <c r="N704" i="22"/>
  <c r="N705" i="22"/>
  <c r="N706" i="22"/>
  <c r="N707" i="22"/>
  <c r="N708" i="22"/>
  <c r="N709" i="22"/>
  <c r="N710" i="22"/>
  <c r="N711" i="22"/>
  <c r="N712" i="22"/>
  <c r="N713" i="22"/>
  <c r="N714" i="22"/>
  <c r="N715" i="22"/>
  <c r="N716" i="22"/>
  <c r="N717" i="22"/>
  <c r="N718" i="22"/>
  <c r="N719" i="22"/>
  <c r="N720" i="22"/>
  <c r="N721" i="22"/>
  <c r="N722" i="22"/>
  <c r="N723" i="22"/>
  <c r="N724" i="22"/>
  <c r="N725" i="22"/>
  <c r="N726" i="22"/>
  <c r="N727" i="22"/>
  <c r="N728" i="22"/>
  <c r="N729" i="22"/>
  <c r="N730" i="22"/>
  <c r="N731" i="22"/>
  <c r="N732" i="22"/>
  <c r="N733" i="22"/>
  <c r="N734" i="22"/>
  <c r="N735" i="22"/>
  <c r="N736" i="22"/>
  <c r="N737" i="22"/>
  <c r="N738" i="22"/>
  <c r="N739" i="22"/>
  <c r="N740" i="22"/>
  <c r="N741" i="22"/>
  <c r="N742" i="22"/>
  <c r="N743" i="22"/>
  <c r="N744" i="22"/>
  <c r="N745" i="22"/>
  <c r="N746" i="22"/>
  <c r="N747" i="22"/>
  <c r="N748" i="22"/>
  <c r="N749" i="22"/>
  <c r="N750" i="22"/>
  <c r="N751" i="22"/>
  <c r="N752" i="22"/>
  <c r="N753" i="22"/>
  <c r="N754" i="22"/>
  <c r="N755" i="22"/>
  <c r="N756" i="22"/>
  <c r="N757" i="22"/>
  <c r="N758" i="22"/>
  <c r="N759" i="22"/>
  <c r="N760" i="22"/>
  <c r="N761" i="22"/>
  <c r="N762" i="22"/>
  <c r="N763" i="22"/>
  <c r="N764" i="22"/>
  <c r="N765" i="22"/>
  <c r="N766" i="22"/>
  <c r="N767" i="22"/>
  <c r="N768" i="22"/>
  <c r="N769" i="22"/>
  <c r="N770" i="22"/>
  <c r="N771" i="22"/>
  <c r="N772" i="22"/>
  <c r="N773" i="22"/>
  <c r="N774" i="22"/>
  <c r="N775" i="22"/>
  <c r="N776" i="22"/>
  <c r="N777" i="22"/>
  <c r="N778" i="22"/>
  <c r="N779" i="22"/>
  <c r="N780" i="22"/>
  <c r="N781" i="22"/>
  <c r="N782" i="22"/>
  <c r="N783" i="22"/>
  <c r="N784" i="22"/>
  <c r="N785" i="22"/>
  <c r="N786" i="22"/>
  <c r="N787" i="22"/>
  <c r="N788" i="22"/>
  <c r="N789" i="22"/>
  <c r="N790" i="22"/>
  <c r="N791" i="22"/>
  <c r="N792" i="22"/>
  <c r="N793" i="22"/>
  <c r="N794" i="22"/>
  <c r="N795" i="22"/>
  <c r="N796" i="22"/>
  <c r="N797" i="22"/>
  <c r="N798" i="22"/>
  <c r="N799" i="22"/>
  <c r="N800" i="22"/>
  <c r="N801" i="22"/>
  <c r="N802" i="22"/>
  <c r="N803" i="22"/>
  <c r="N804" i="22"/>
  <c r="N805" i="22"/>
  <c r="N806" i="22"/>
  <c r="N807" i="22"/>
  <c r="N808" i="22"/>
  <c r="N809" i="22"/>
  <c r="N810" i="22"/>
  <c r="N811" i="22"/>
  <c r="N812" i="22"/>
  <c r="N813" i="22"/>
  <c r="N814" i="22"/>
  <c r="N815" i="22"/>
  <c r="N816" i="22"/>
  <c r="N817" i="22"/>
  <c r="N818" i="22"/>
  <c r="N819" i="22"/>
  <c r="N820" i="22"/>
  <c r="N821" i="22"/>
  <c r="N822" i="22"/>
  <c r="N823" i="22"/>
  <c r="N824" i="22"/>
  <c r="N825" i="22"/>
  <c r="N826" i="22"/>
  <c r="N827" i="22"/>
  <c r="N828" i="22"/>
  <c r="N829" i="22"/>
  <c r="N830" i="22"/>
  <c r="N831" i="22"/>
  <c r="N832" i="22"/>
  <c r="N833" i="22"/>
  <c r="N834" i="22"/>
  <c r="N835" i="22"/>
  <c r="N836" i="22"/>
  <c r="N837" i="22"/>
  <c r="N838" i="22"/>
  <c r="N839" i="22"/>
  <c r="N840" i="22"/>
  <c r="N841" i="22"/>
  <c r="N842" i="22"/>
  <c r="N843" i="22"/>
  <c r="N844" i="22"/>
  <c r="N845" i="22"/>
  <c r="N846" i="22"/>
  <c r="N847" i="22"/>
  <c r="N848" i="22"/>
  <c r="N849" i="22"/>
  <c r="N850" i="22"/>
  <c r="N851" i="22"/>
  <c r="N852" i="22"/>
  <c r="N853" i="22"/>
  <c r="N854" i="22"/>
  <c r="N855" i="22"/>
  <c r="N856" i="22"/>
  <c r="N857" i="22"/>
  <c r="N858" i="22"/>
  <c r="N859" i="22"/>
  <c r="N860" i="22"/>
  <c r="N861" i="22"/>
  <c r="N862" i="22"/>
  <c r="N863" i="22"/>
  <c r="N864" i="22"/>
  <c r="N865" i="22"/>
  <c r="N866" i="22"/>
  <c r="N867" i="22"/>
  <c r="N868" i="22"/>
  <c r="N869" i="22"/>
  <c r="N870" i="22"/>
  <c r="N871" i="22"/>
  <c r="N872" i="22"/>
  <c r="N873" i="22"/>
  <c r="N874" i="22"/>
  <c r="N875" i="22"/>
  <c r="N876" i="22"/>
  <c r="N877" i="22"/>
  <c r="N878" i="22"/>
  <c r="N879" i="22"/>
  <c r="N880" i="22"/>
  <c r="N881" i="22"/>
  <c r="N882" i="22"/>
  <c r="N883" i="22"/>
  <c r="N884" i="22"/>
  <c r="N885" i="22"/>
  <c r="N886" i="22"/>
  <c r="N887" i="22"/>
  <c r="N888" i="22"/>
  <c r="N889" i="22"/>
  <c r="N890" i="22"/>
  <c r="N891" i="22"/>
  <c r="N892" i="22"/>
  <c r="N893" i="22"/>
  <c r="N894" i="22"/>
  <c r="N895" i="22"/>
  <c r="N896" i="22"/>
  <c r="N897" i="22"/>
  <c r="N898" i="22"/>
  <c r="N899" i="22"/>
  <c r="N900" i="22"/>
  <c r="N901" i="22"/>
  <c r="N902" i="22"/>
  <c r="N903" i="22"/>
  <c r="N904" i="22"/>
  <c r="N905" i="22"/>
  <c r="N906" i="22"/>
  <c r="N907" i="22"/>
  <c r="N908" i="22"/>
  <c r="N909" i="22"/>
  <c r="N910" i="22"/>
  <c r="N911" i="22"/>
  <c r="N912" i="22"/>
  <c r="N913" i="22"/>
  <c r="N914" i="22"/>
  <c r="N915" i="22"/>
  <c r="N916" i="22"/>
  <c r="N917" i="22"/>
  <c r="N918" i="22"/>
  <c r="N919" i="22"/>
  <c r="N920" i="22"/>
  <c r="N921" i="22"/>
  <c r="N922" i="22"/>
  <c r="N923" i="22"/>
  <c r="N924" i="22"/>
  <c r="N925" i="22"/>
  <c r="N926" i="22"/>
  <c r="N927" i="22"/>
  <c r="N928" i="22"/>
  <c r="N929" i="22"/>
  <c r="N930" i="22"/>
  <c r="N931" i="22"/>
  <c r="N932" i="22"/>
  <c r="N933" i="22"/>
  <c r="N934" i="22"/>
  <c r="N935" i="22"/>
  <c r="N936" i="22"/>
  <c r="N937" i="22"/>
  <c r="N938" i="22"/>
  <c r="N939" i="22"/>
  <c r="N940" i="22"/>
  <c r="N941" i="22"/>
  <c r="N942" i="22"/>
  <c r="N943" i="22"/>
  <c r="N944" i="22"/>
  <c r="N945" i="22"/>
  <c r="N946" i="22"/>
  <c r="N947" i="22"/>
  <c r="N948" i="22"/>
  <c r="N949" i="22"/>
  <c r="N950" i="22"/>
  <c r="N951" i="22"/>
  <c r="N952" i="22"/>
  <c r="N953" i="22"/>
  <c r="N954" i="22"/>
  <c r="N955" i="22"/>
  <c r="N956" i="22"/>
  <c r="N957" i="22"/>
  <c r="N958" i="22"/>
  <c r="N959" i="22"/>
  <c r="N960" i="22"/>
  <c r="N961" i="22"/>
  <c r="N962" i="22"/>
  <c r="N963" i="22"/>
  <c r="N964" i="22"/>
  <c r="N965" i="22"/>
  <c r="N966" i="22"/>
  <c r="N967" i="22"/>
  <c r="N968" i="22"/>
  <c r="N969" i="22"/>
  <c r="N970" i="22"/>
  <c r="N971" i="22"/>
  <c r="N972" i="22"/>
  <c r="N973" i="22"/>
  <c r="N974" i="22"/>
  <c r="N975" i="22"/>
  <c r="N976" i="22"/>
  <c r="N977" i="22"/>
  <c r="N978" i="22"/>
  <c r="N979" i="22"/>
  <c r="N980" i="22"/>
  <c r="N981" i="22"/>
  <c r="N982" i="22"/>
  <c r="N983" i="22"/>
  <c r="N984" i="22"/>
  <c r="N985" i="22"/>
  <c r="N986" i="22"/>
  <c r="N987" i="22"/>
  <c r="N988" i="22"/>
  <c r="N989" i="22"/>
  <c r="N990" i="22"/>
  <c r="N991" i="22"/>
  <c r="N992" i="22"/>
  <c r="N993" i="22"/>
  <c r="N994" i="22"/>
  <c r="N995" i="22"/>
  <c r="N996" i="22"/>
  <c r="N997" i="22"/>
  <c r="N998" i="22"/>
  <c r="N999" i="22"/>
  <c r="N1000" i="22"/>
  <c r="N1001" i="22"/>
  <c r="N1002" i="22"/>
  <c r="N1003" i="22"/>
  <c r="N1004" i="22"/>
  <c r="N1005" i="22"/>
  <c r="N1006" i="22"/>
  <c r="N1007" i="22"/>
  <c r="N1008" i="22"/>
  <c r="N1009" i="22"/>
  <c r="N1010" i="22"/>
  <c r="N1011" i="22"/>
  <c r="N1012" i="22"/>
  <c r="N1013" i="22"/>
  <c r="N1014" i="22"/>
  <c r="N1015" i="22"/>
  <c r="N1016" i="22"/>
  <c r="N1017" i="22"/>
  <c r="N1018" i="22"/>
  <c r="N1019" i="22"/>
  <c r="N1020" i="22"/>
  <c r="N1021" i="22"/>
  <c r="N1022" i="22"/>
  <c r="N1023" i="22"/>
  <c r="N1024" i="22"/>
  <c r="N1025" i="22"/>
  <c r="N1026" i="22"/>
  <c r="N1027" i="22"/>
  <c r="N1028" i="22"/>
  <c r="N1029" i="22"/>
  <c r="N1030" i="22"/>
  <c r="N1031" i="22"/>
  <c r="N1032" i="22"/>
  <c r="N1033" i="22"/>
  <c r="N1034" i="22"/>
  <c r="N1035" i="22"/>
  <c r="N1036" i="22"/>
  <c r="N1037" i="22"/>
  <c r="N1038" i="22"/>
  <c r="N1039" i="22"/>
  <c r="N1040" i="22"/>
  <c r="N1041" i="22"/>
  <c r="N1042" i="22"/>
  <c r="N1043" i="22"/>
  <c r="N1044" i="22"/>
  <c r="N1045" i="22"/>
  <c r="N1046" i="22"/>
  <c r="N1047" i="22"/>
  <c r="N1048" i="22"/>
  <c r="N1049" i="22"/>
  <c r="N1050" i="22"/>
  <c r="N1051" i="22"/>
  <c r="N1052" i="22"/>
  <c r="N1053" i="22"/>
  <c r="N1054" i="22"/>
  <c r="N1055" i="22"/>
  <c r="N1056" i="22"/>
  <c r="N1057" i="22"/>
  <c r="N1058" i="22"/>
  <c r="N1059" i="22"/>
  <c r="N1060" i="22"/>
  <c r="N1061" i="22"/>
  <c r="N1062" i="22"/>
  <c r="N1063" i="22"/>
  <c r="N1064" i="22"/>
  <c r="N1065" i="22"/>
  <c r="N1066" i="22"/>
  <c r="N1067" i="22"/>
  <c r="N1068" i="22"/>
  <c r="N1069" i="22"/>
  <c r="N1070" i="22"/>
  <c r="N1071" i="22"/>
  <c r="N1072" i="22"/>
  <c r="N1073" i="22"/>
  <c r="N1074" i="22"/>
  <c r="N1075" i="22"/>
  <c r="N1076" i="22"/>
  <c r="N1077" i="22"/>
  <c r="N1078" i="22"/>
  <c r="N1079" i="22"/>
  <c r="N1080" i="22"/>
  <c r="N1081" i="22"/>
  <c r="N1082" i="22"/>
  <c r="N1083" i="22"/>
  <c r="N1084" i="22"/>
  <c r="N1085" i="22"/>
  <c r="N1086" i="22"/>
  <c r="N1087" i="22"/>
  <c r="N1088" i="22"/>
  <c r="N1089" i="22"/>
  <c r="N1090" i="22"/>
  <c r="N1091" i="22"/>
  <c r="N1092" i="22"/>
  <c r="N1093" i="22"/>
  <c r="N1094" i="22"/>
  <c r="N1095" i="22"/>
  <c r="N1096" i="22"/>
  <c r="N1097" i="22"/>
  <c r="N1098" i="22"/>
  <c r="N1099" i="22"/>
  <c r="N1100" i="22"/>
  <c r="N1101" i="22"/>
  <c r="N1102" i="22"/>
  <c r="N1103" i="22"/>
  <c r="N1104" i="22"/>
  <c r="N1105" i="22"/>
  <c r="N1106" i="22"/>
  <c r="N1107" i="22"/>
  <c r="N1108" i="22"/>
  <c r="N1109" i="22"/>
  <c r="N1110" i="22"/>
  <c r="N1111" i="22"/>
  <c r="N1112" i="22"/>
  <c r="N1113" i="22"/>
  <c r="N1114" i="22"/>
  <c r="N1115" i="22"/>
  <c r="N1116" i="22"/>
  <c r="N1117" i="22"/>
  <c r="N1118" i="22"/>
  <c r="N1119" i="22"/>
  <c r="N1120" i="22"/>
  <c r="N1121" i="22"/>
  <c r="N1122" i="22"/>
  <c r="N1123" i="22"/>
  <c r="N1124" i="22"/>
  <c r="N1125" i="22"/>
  <c r="N1126" i="22"/>
  <c r="N1127" i="22"/>
  <c r="N1128" i="22"/>
  <c r="N1129" i="22"/>
  <c r="N1130" i="22"/>
  <c r="N1131" i="22"/>
  <c r="N1132" i="22"/>
  <c r="N1133" i="22"/>
  <c r="N1134" i="22"/>
  <c r="N1135" i="22"/>
  <c r="N1136" i="22"/>
  <c r="N1137" i="22"/>
  <c r="N1138" i="22"/>
  <c r="N1139" i="22"/>
  <c r="N1140" i="22"/>
  <c r="N1141" i="22"/>
  <c r="N1142" i="22"/>
  <c r="N1143" i="22"/>
  <c r="N1144" i="22"/>
  <c r="N1145" i="22"/>
  <c r="N1146" i="22"/>
  <c r="N1147" i="22"/>
  <c r="N1148" i="22"/>
  <c r="N1149" i="22"/>
  <c r="N1150" i="22"/>
  <c r="N1151" i="22"/>
  <c r="N1152" i="22"/>
  <c r="N1153" i="22"/>
  <c r="N1154" i="22"/>
  <c r="N1155" i="22"/>
  <c r="N1156" i="22"/>
  <c r="N1157" i="22"/>
  <c r="N1158" i="22"/>
  <c r="N1159" i="22"/>
  <c r="N1160" i="22"/>
  <c r="N1161" i="22"/>
  <c r="N1162" i="22"/>
  <c r="N1163" i="22"/>
  <c r="N1164" i="22"/>
  <c r="N1165" i="22"/>
  <c r="N1166" i="22"/>
  <c r="N1167" i="22"/>
  <c r="N1168" i="22"/>
  <c r="N1169" i="22"/>
  <c r="N1170" i="22"/>
  <c r="N1171" i="22"/>
  <c r="N1172" i="22"/>
  <c r="N1173" i="22"/>
  <c r="N1174" i="22"/>
  <c r="N1175" i="22"/>
  <c r="N1176" i="22"/>
  <c r="N1177" i="22"/>
  <c r="N1178" i="22"/>
  <c r="N1179" i="22"/>
  <c r="N1180" i="22"/>
  <c r="N1181" i="22"/>
  <c r="N1182" i="22"/>
  <c r="N1183" i="22"/>
  <c r="N1184" i="22"/>
  <c r="N1185" i="22"/>
  <c r="N1186" i="22"/>
  <c r="N1187" i="22"/>
  <c r="N1188" i="22"/>
  <c r="N1189" i="22"/>
  <c r="N1190" i="22"/>
  <c r="N1191" i="22"/>
  <c r="N1192" i="22"/>
  <c r="N1193" i="22"/>
  <c r="N1194" i="22"/>
  <c r="N1195" i="22"/>
  <c r="N1196" i="22"/>
  <c r="N1197" i="22"/>
  <c r="N1198" i="22"/>
  <c r="N1199" i="22"/>
  <c r="N1200" i="22"/>
  <c r="N1201" i="22"/>
  <c r="N1202" i="22"/>
  <c r="N1203" i="22"/>
  <c r="N1204" i="22"/>
  <c r="N1205" i="22"/>
  <c r="N1206" i="22"/>
  <c r="N1207" i="22"/>
  <c r="N1208" i="22"/>
  <c r="N1209" i="22"/>
  <c r="N1210" i="22"/>
  <c r="N1211" i="22"/>
  <c r="N1212" i="22"/>
  <c r="N1213" i="22"/>
  <c r="N1214" i="22"/>
  <c r="N1215" i="22"/>
  <c r="N1216" i="22"/>
  <c r="N1217" i="22"/>
  <c r="N1218" i="22"/>
  <c r="N1219" i="22"/>
  <c r="N1220" i="22"/>
  <c r="N1221" i="22"/>
  <c r="N1222" i="22"/>
  <c r="N1223" i="22"/>
  <c r="N1224" i="22"/>
  <c r="N1225" i="22"/>
  <c r="N1226" i="22"/>
  <c r="N1227" i="22"/>
  <c r="N1228" i="22"/>
  <c r="N1229" i="22"/>
  <c r="N1230" i="22"/>
  <c r="N1231" i="22"/>
  <c r="N1232" i="22"/>
  <c r="N1233" i="22"/>
  <c r="N1234" i="22"/>
  <c r="N1235" i="22"/>
  <c r="N1236" i="22"/>
  <c r="N1237" i="22"/>
  <c r="N1238" i="22"/>
  <c r="N1239" i="22"/>
  <c r="N1240" i="22"/>
  <c r="N1241" i="22"/>
  <c r="N1242" i="22"/>
  <c r="N1243" i="22"/>
  <c r="N1244" i="22"/>
  <c r="N1245" i="22"/>
  <c r="N1246" i="22"/>
  <c r="N1247" i="22"/>
  <c r="N1248" i="22"/>
  <c r="N1249" i="22"/>
  <c r="N1250" i="22"/>
  <c r="N1251" i="22"/>
  <c r="N1252" i="22"/>
  <c r="N1253" i="22"/>
  <c r="N1254" i="22"/>
  <c r="N1255" i="22"/>
  <c r="N1256" i="22"/>
  <c r="N1257" i="22"/>
  <c r="N1258" i="22"/>
  <c r="N1259" i="22"/>
  <c r="N1260" i="22"/>
  <c r="N1261" i="22"/>
  <c r="N1262" i="22"/>
  <c r="N1263" i="22"/>
  <c r="N1264" i="22"/>
  <c r="N1265" i="22"/>
  <c r="N1266" i="22"/>
  <c r="N1267" i="22"/>
  <c r="N1268" i="22"/>
  <c r="N1269" i="22"/>
  <c r="N1270" i="22"/>
  <c r="N1271" i="22"/>
  <c r="N1272" i="22"/>
  <c r="N1273" i="22"/>
  <c r="N1274" i="22"/>
  <c r="N1275" i="22"/>
  <c r="N1276" i="22"/>
  <c r="N1277" i="22"/>
  <c r="N1278" i="22"/>
  <c r="N1279" i="22"/>
  <c r="N1280" i="22"/>
  <c r="N1281" i="22"/>
  <c r="N1282" i="22"/>
  <c r="N1283" i="22"/>
  <c r="N1284" i="22"/>
  <c r="N1285" i="22"/>
  <c r="N1286" i="22"/>
  <c r="N1287" i="22"/>
  <c r="N1288" i="22"/>
  <c r="N1289" i="22"/>
  <c r="N1290" i="22"/>
  <c r="N1291" i="22"/>
  <c r="N1292" i="22"/>
  <c r="N1293" i="22"/>
  <c r="N1294" i="22"/>
  <c r="N1295" i="22"/>
  <c r="N1296" i="22"/>
  <c r="N1297" i="22"/>
  <c r="N1298" i="22"/>
  <c r="N1299" i="22"/>
  <c r="N1300" i="22"/>
  <c r="N1301" i="22"/>
  <c r="N1302" i="22"/>
  <c r="N1303" i="22"/>
  <c r="N1304" i="22"/>
  <c r="N1305" i="22"/>
  <c r="N1306" i="22"/>
  <c r="N1307" i="22"/>
  <c r="N1308" i="22"/>
  <c r="N1309" i="22"/>
  <c r="N1310" i="22"/>
  <c r="N1311" i="22"/>
  <c r="N1312" i="22"/>
  <c r="N1313" i="22"/>
  <c r="N1314" i="22"/>
  <c r="N1315" i="22"/>
  <c r="N1316" i="22"/>
  <c r="N1317" i="22"/>
  <c r="N1318" i="22"/>
  <c r="N1319" i="22"/>
  <c r="N1320" i="22"/>
  <c r="N1321" i="22"/>
  <c r="N1322" i="22"/>
  <c r="N1323" i="22"/>
  <c r="N1324" i="22"/>
  <c r="N1325" i="22"/>
  <c r="N1326" i="22"/>
  <c r="N1327" i="22"/>
  <c r="N1328" i="22"/>
  <c r="N1329" i="22"/>
  <c r="N1330" i="22"/>
  <c r="N1331" i="22"/>
  <c r="N1332" i="22"/>
  <c r="N1333" i="22"/>
  <c r="N1334" i="22"/>
  <c r="N1335" i="22"/>
  <c r="N1336" i="22"/>
  <c r="N1337" i="22"/>
  <c r="N1338" i="22"/>
  <c r="N1339" i="22"/>
  <c r="N1340" i="22"/>
  <c r="N1341" i="22"/>
  <c r="N1342" i="22"/>
  <c r="N1343" i="22"/>
  <c r="N1344" i="22"/>
  <c r="N1345" i="22"/>
  <c r="N1346" i="22"/>
  <c r="N1347" i="22"/>
  <c r="N1348" i="22"/>
  <c r="N1349" i="22"/>
  <c r="N1350" i="22"/>
  <c r="N1351" i="22"/>
  <c r="N1352" i="22"/>
  <c r="N1353" i="22"/>
  <c r="N1354" i="22"/>
  <c r="N1355" i="22"/>
  <c r="N1356" i="22"/>
  <c r="N1357" i="22"/>
  <c r="N1358" i="22"/>
  <c r="N1359" i="22"/>
  <c r="N1360" i="22"/>
  <c r="N1361" i="22"/>
  <c r="N1362" i="22"/>
  <c r="N1363" i="22"/>
  <c r="N1364" i="22"/>
  <c r="N1365" i="22"/>
  <c r="N1366" i="22"/>
  <c r="N1367" i="22"/>
  <c r="N1368" i="22"/>
  <c r="N1369" i="22"/>
  <c r="N1370" i="22"/>
  <c r="N1371" i="22"/>
  <c r="N1372" i="22"/>
  <c r="N1373" i="22"/>
  <c r="N1374" i="22"/>
  <c r="N1375" i="22"/>
  <c r="N1376" i="22"/>
  <c r="N1377" i="22"/>
  <c r="N1378" i="22"/>
  <c r="N1379" i="22"/>
  <c r="N1380" i="22"/>
  <c r="N1381" i="22"/>
  <c r="N1382" i="22"/>
  <c r="N1383" i="22"/>
  <c r="N1384" i="22"/>
  <c r="N1385" i="22"/>
  <c r="N1386" i="22"/>
  <c r="N1387" i="22"/>
  <c r="N1388" i="22"/>
  <c r="N1389" i="22"/>
  <c r="N1390" i="22"/>
  <c r="N1391" i="22"/>
  <c r="N1392" i="22"/>
  <c r="N1393" i="22"/>
  <c r="N1394" i="22"/>
  <c r="N1395" i="22"/>
  <c r="N1396" i="22"/>
  <c r="N1397" i="22"/>
  <c r="N1398" i="22"/>
  <c r="N1399" i="22"/>
  <c r="N1400" i="22"/>
  <c r="N1401" i="22"/>
  <c r="N1402" i="22"/>
  <c r="N1403" i="22"/>
  <c r="N1404" i="22"/>
  <c r="N1405" i="22"/>
  <c r="N1406" i="22"/>
  <c r="N1407" i="22"/>
  <c r="N1408" i="22"/>
  <c r="N1409" i="22"/>
  <c r="N1410" i="22"/>
  <c r="N1411" i="22"/>
  <c r="N1412" i="22"/>
  <c r="N1413" i="22"/>
  <c r="N1414" i="22"/>
  <c r="N1415" i="22"/>
  <c r="N1416" i="22"/>
  <c r="N1417" i="22"/>
  <c r="N1418" i="22"/>
  <c r="N1419" i="22"/>
  <c r="N1420" i="22"/>
  <c r="N1421" i="22"/>
  <c r="N1422" i="22"/>
  <c r="N1423" i="22"/>
  <c r="N1424" i="22"/>
  <c r="N5" i="22"/>
  <c r="M6" i="22"/>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7" i="22"/>
  <c r="M198" i="22"/>
  <c r="M199" i="22"/>
  <c r="M200" i="22"/>
  <c r="M201" i="22"/>
  <c r="M202" i="22"/>
  <c r="M203" i="22"/>
  <c r="M204" i="22"/>
  <c r="M205" i="22"/>
  <c r="M206" i="22"/>
  <c r="M207" i="22"/>
  <c r="M208" i="22"/>
  <c r="M209" i="22"/>
  <c r="M210" i="22"/>
  <c r="M211" i="22"/>
  <c r="M212" i="22"/>
  <c r="M213" i="22"/>
  <c r="M214" i="22"/>
  <c r="M215" i="22"/>
  <c r="M216" i="22"/>
  <c r="M217" i="22"/>
  <c r="M218" i="22"/>
  <c r="M219" i="22"/>
  <c r="M220" i="22"/>
  <c r="M221" i="22"/>
  <c r="M222" i="22"/>
  <c r="M223" i="22"/>
  <c r="M224" i="22"/>
  <c r="M225" i="22"/>
  <c r="M226" i="22"/>
  <c r="M227" i="22"/>
  <c r="M228" i="22"/>
  <c r="M229" i="22"/>
  <c r="M230" i="22"/>
  <c r="M231" i="22"/>
  <c r="M232" i="22"/>
  <c r="M233" i="22"/>
  <c r="M234" i="22"/>
  <c r="M235" i="22"/>
  <c r="M236" i="22"/>
  <c r="M237" i="22"/>
  <c r="M238" i="22"/>
  <c r="M239" i="22"/>
  <c r="M240" i="22"/>
  <c r="M241" i="22"/>
  <c r="M242" i="22"/>
  <c r="M243" i="22"/>
  <c r="M244" i="22"/>
  <c r="M245" i="22"/>
  <c r="M246" i="22"/>
  <c r="M247" i="22"/>
  <c r="M248" i="22"/>
  <c r="M249" i="22"/>
  <c r="M250" i="22"/>
  <c r="M251" i="22"/>
  <c r="M252" i="22"/>
  <c r="M253" i="22"/>
  <c r="M254" i="22"/>
  <c r="M255" i="22"/>
  <c r="M256" i="22"/>
  <c r="M257" i="22"/>
  <c r="M258" i="22"/>
  <c r="M259" i="22"/>
  <c r="M260" i="22"/>
  <c r="M261" i="22"/>
  <c r="M262" i="22"/>
  <c r="M263" i="22"/>
  <c r="M264" i="22"/>
  <c r="M265" i="22"/>
  <c r="M266" i="22"/>
  <c r="M267" i="22"/>
  <c r="M268" i="22"/>
  <c r="M269" i="22"/>
  <c r="M270" i="22"/>
  <c r="M271" i="22"/>
  <c r="M272" i="22"/>
  <c r="M273" i="22"/>
  <c r="M274" i="22"/>
  <c r="M275" i="22"/>
  <c r="M276" i="22"/>
  <c r="M277" i="22"/>
  <c r="M278" i="22"/>
  <c r="M279" i="22"/>
  <c r="M280" i="22"/>
  <c r="M281" i="22"/>
  <c r="M282" i="22"/>
  <c r="M283" i="22"/>
  <c r="M284" i="22"/>
  <c r="M285" i="22"/>
  <c r="M286" i="22"/>
  <c r="M287" i="22"/>
  <c r="M288" i="22"/>
  <c r="M289" i="22"/>
  <c r="M290" i="22"/>
  <c r="M291" i="22"/>
  <c r="M292" i="22"/>
  <c r="M293" i="22"/>
  <c r="M294" i="22"/>
  <c r="M295" i="22"/>
  <c r="M296" i="22"/>
  <c r="M297" i="22"/>
  <c r="M298" i="22"/>
  <c r="M299" i="22"/>
  <c r="M300" i="22"/>
  <c r="M301" i="22"/>
  <c r="M302" i="22"/>
  <c r="M303" i="22"/>
  <c r="M304" i="22"/>
  <c r="M305" i="22"/>
  <c r="M306" i="22"/>
  <c r="M307" i="22"/>
  <c r="M308" i="22"/>
  <c r="M309" i="22"/>
  <c r="M310" i="22"/>
  <c r="M311" i="22"/>
  <c r="M312" i="22"/>
  <c r="M313" i="22"/>
  <c r="M314" i="22"/>
  <c r="M315" i="22"/>
  <c r="M316" i="22"/>
  <c r="M317" i="22"/>
  <c r="M318" i="22"/>
  <c r="M319" i="22"/>
  <c r="M320" i="22"/>
  <c r="M321" i="22"/>
  <c r="M322" i="22"/>
  <c r="M323" i="22"/>
  <c r="M324" i="22"/>
  <c r="M325" i="22"/>
  <c r="M326" i="22"/>
  <c r="M327" i="22"/>
  <c r="M328" i="22"/>
  <c r="M329" i="22"/>
  <c r="M330" i="22"/>
  <c r="M331" i="22"/>
  <c r="M332" i="22"/>
  <c r="M333" i="22"/>
  <c r="M334" i="22"/>
  <c r="M335" i="22"/>
  <c r="M336" i="22"/>
  <c r="M337" i="22"/>
  <c r="M338" i="22"/>
  <c r="M339" i="22"/>
  <c r="M340" i="22"/>
  <c r="M341" i="22"/>
  <c r="M342" i="22"/>
  <c r="M343" i="22"/>
  <c r="M344" i="22"/>
  <c r="M345" i="22"/>
  <c r="M346" i="22"/>
  <c r="M347" i="22"/>
  <c r="M348" i="22"/>
  <c r="M349" i="22"/>
  <c r="M350" i="22"/>
  <c r="M351" i="22"/>
  <c r="M352" i="22"/>
  <c r="M353" i="22"/>
  <c r="M354" i="22"/>
  <c r="M355" i="22"/>
  <c r="M356" i="22"/>
  <c r="M357" i="22"/>
  <c r="M358" i="22"/>
  <c r="M359" i="22"/>
  <c r="M360" i="22"/>
  <c r="M361" i="22"/>
  <c r="M362" i="22"/>
  <c r="M363" i="22"/>
  <c r="M364" i="22"/>
  <c r="M365" i="22"/>
  <c r="M366" i="22"/>
  <c r="M367" i="22"/>
  <c r="M368" i="22"/>
  <c r="M369" i="22"/>
  <c r="M370" i="22"/>
  <c r="M371" i="22"/>
  <c r="M372" i="22"/>
  <c r="M373" i="22"/>
  <c r="M374" i="22"/>
  <c r="M375" i="22"/>
  <c r="M376" i="22"/>
  <c r="M377" i="22"/>
  <c r="M378" i="22"/>
  <c r="M379" i="22"/>
  <c r="M380" i="22"/>
  <c r="M381" i="22"/>
  <c r="M382" i="22"/>
  <c r="M383" i="22"/>
  <c r="M384" i="22"/>
  <c r="M385" i="22"/>
  <c r="M386" i="22"/>
  <c r="M387" i="22"/>
  <c r="M388" i="22"/>
  <c r="M389" i="22"/>
  <c r="M390" i="22"/>
  <c r="M391" i="22"/>
  <c r="M392" i="22"/>
  <c r="M393" i="22"/>
  <c r="M394" i="22"/>
  <c r="M395" i="22"/>
  <c r="M396" i="22"/>
  <c r="M397" i="22"/>
  <c r="M398" i="22"/>
  <c r="M399" i="22"/>
  <c r="M400" i="22"/>
  <c r="M401" i="22"/>
  <c r="M402" i="22"/>
  <c r="M403" i="22"/>
  <c r="M404" i="22"/>
  <c r="M405" i="22"/>
  <c r="M406" i="22"/>
  <c r="M407" i="22"/>
  <c r="M408" i="22"/>
  <c r="M409" i="22"/>
  <c r="M410" i="22"/>
  <c r="M411" i="22"/>
  <c r="M412" i="22"/>
  <c r="M413" i="22"/>
  <c r="M414" i="22"/>
  <c r="M415" i="22"/>
  <c r="M416" i="22"/>
  <c r="M417" i="22"/>
  <c r="M418" i="22"/>
  <c r="M419" i="22"/>
  <c r="M420" i="22"/>
  <c r="M421" i="22"/>
  <c r="M422" i="22"/>
  <c r="M423" i="22"/>
  <c r="M424" i="22"/>
  <c r="M425" i="22"/>
  <c r="M426" i="22"/>
  <c r="M427" i="22"/>
  <c r="M428" i="22"/>
  <c r="M429" i="22"/>
  <c r="M430" i="22"/>
  <c r="M431" i="22"/>
  <c r="M432" i="22"/>
  <c r="M433" i="22"/>
  <c r="M434" i="22"/>
  <c r="M435" i="22"/>
  <c r="M436" i="22"/>
  <c r="M437" i="22"/>
  <c r="M438" i="22"/>
  <c r="M439" i="22"/>
  <c r="M440" i="22"/>
  <c r="M441" i="22"/>
  <c r="M442" i="22"/>
  <c r="M443" i="22"/>
  <c r="M444" i="22"/>
  <c r="M445" i="22"/>
  <c r="M446" i="22"/>
  <c r="M447" i="22"/>
  <c r="M448" i="22"/>
  <c r="M449" i="22"/>
  <c r="M450" i="22"/>
  <c r="M451" i="22"/>
  <c r="M452" i="22"/>
  <c r="M453" i="22"/>
  <c r="M454" i="22"/>
  <c r="M455" i="22"/>
  <c r="M456" i="22"/>
  <c r="M457" i="22"/>
  <c r="M458" i="22"/>
  <c r="M459" i="22"/>
  <c r="M460" i="22"/>
  <c r="M461" i="22"/>
  <c r="M462" i="22"/>
  <c r="M463" i="22"/>
  <c r="M464" i="22"/>
  <c r="M465" i="22"/>
  <c r="M466" i="22"/>
  <c r="M467" i="22"/>
  <c r="M468" i="22"/>
  <c r="M469" i="22"/>
  <c r="M470" i="22"/>
  <c r="M471" i="22"/>
  <c r="M472" i="22"/>
  <c r="M473" i="22"/>
  <c r="M474" i="22"/>
  <c r="M475" i="22"/>
  <c r="M476" i="22"/>
  <c r="M477" i="22"/>
  <c r="M478" i="22"/>
  <c r="M479" i="22"/>
  <c r="M480" i="22"/>
  <c r="M481" i="22"/>
  <c r="M482" i="22"/>
  <c r="M483" i="22"/>
  <c r="M484" i="22"/>
  <c r="M485" i="22"/>
  <c r="M486" i="22"/>
  <c r="M487" i="22"/>
  <c r="M488" i="22"/>
  <c r="M489" i="22"/>
  <c r="M490" i="22"/>
  <c r="M491" i="22"/>
  <c r="M492" i="22"/>
  <c r="M493" i="22"/>
  <c r="M494" i="22"/>
  <c r="M495" i="22"/>
  <c r="M496" i="22"/>
  <c r="M497" i="22"/>
  <c r="M498" i="22"/>
  <c r="M499" i="22"/>
  <c r="M500" i="22"/>
  <c r="M501" i="22"/>
  <c r="M502" i="22"/>
  <c r="M503" i="22"/>
  <c r="M504" i="22"/>
  <c r="M505" i="22"/>
  <c r="M506" i="22"/>
  <c r="M507" i="22"/>
  <c r="M508" i="22"/>
  <c r="M509" i="22"/>
  <c r="M510" i="22"/>
  <c r="M511" i="22"/>
  <c r="M512" i="22"/>
  <c r="M513" i="22"/>
  <c r="M514" i="22"/>
  <c r="M515" i="22"/>
  <c r="M516" i="22"/>
  <c r="M517" i="22"/>
  <c r="M518" i="22"/>
  <c r="M519" i="22"/>
  <c r="M520" i="22"/>
  <c r="M521" i="22"/>
  <c r="M522" i="22"/>
  <c r="M523" i="22"/>
  <c r="M524" i="22"/>
  <c r="M525" i="22"/>
  <c r="M526" i="22"/>
  <c r="M527" i="22"/>
  <c r="M528" i="22"/>
  <c r="M529" i="22"/>
  <c r="M530" i="22"/>
  <c r="M531" i="22"/>
  <c r="M532" i="22"/>
  <c r="M533" i="22"/>
  <c r="M534" i="22"/>
  <c r="M535" i="22"/>
  <c r="M536" i="22"/>
  <c r="M537" i="22"/>
  <c r="M538" i="22"/>
  <c r="M539" i="22"/>
  <c r="M540" i="22"/>
  <c r="M541" i="22"/>
  <c r="M542" i="22"/>
  <c r="M543" i="22"/>
  <c r="M544" i="22"/>
  <c r="M545" i="22"/>
  <c r="M546" i="22"/>
  <c r="M547" i="22"/>
  <c r="M548" i="22"/>
  <c r="M549" i="22"/>
  <c r="M550" i="22"/>
  <c r="M551" i="22"/>
  <c r="M552" i="22"/>
  <c r="M553" i="22"/>
  <c r="M554" i="22"/>
  <c r="M555" i="22"/>
  <c r="M556" i="22"/>
  <c r="M557" i="22"/>
  <c r="M558" i="22"/>
  <c r="M559" i="22"/>
  <c r="M560" i="22"/>
  <c r="M561" i="22"/>
  <c r="M562" i="22"/>
  <c r="M563" i="22"/>
  <c r="M564" i="22"/>
  <c r="M565" i="22"/>
  <c r="M566" i="22"/>
  <c r="M567" i="22"/>
  <c r="M568" i="22"/>
  <c r="M569" i="22"/>
  <c r="M570" i="22"/>
  <c r="M571" i="22"/>
  <c r="M572" i="22"/>
  <c r="M573" i="22"/>
  <c r="M574" i="22"/>
  <c r="M575" i="22"/>
  <c r="M576" i="22"/>
  <c r="M577" i="22"/>
  <c r="M578" i="22"/>
  <c r="M579" i="22"/>
  <c r="M580" i="22"/>
  <c r="M581" i="22"/>
  <c r="M582" i="22"/>
  <c r="M583" i="22"/>
  <c r="M584" i="22"/>
  <c r="M585" i="22"/>
  <c r="M586" i="22"/>
  <c r="M587" i="22"/>
  <c r="M588" i="22"/>
  <c r="M589" i="22"/>
  <c r="M590" i="22"/>
  <c r="M591" i="22"/>
  <c r="M592" i="22"/>
  <c r="M593" i="22"/>
  <c r="M594" i="22"/>
  <c r="M595" i="22"/>
  <c r="M596" i="22"/>
  <c r="M597" i="22"/>
  <c r="M598" i="22"/>
  <c r="M599" i="22"/>
  <c r="M600" i="22"/>
  <c r="M601" i="22"/>
  <c r="M602" i="22"/>
  <c r="M603" i="22"/>
  <c r="M604" i="22"/>
  <c r="M605" i="22"/>
  <c r="M606" i="22"/>
  <c r="M607" i="22"/>
  <c r="M608" i="22"/>
  <c r="M609" i="22"/>
  <c r="M610" i="22"/>
  <c r="M611" i="22"/>
  <c r="M612" i="22"/>
  <c r="M613" i="22"/>
  <c r="M614" i="22"/>
  <c r="M615" i="22"/>
  <c r="M616" i="22"/>
  <c r="M617" i="22"/>
  <c r="M618" i="22"/>
  <c r="M619" i="22"/>
  <c r="M620" i="22"/>
  <c r="M621" i="22"/>
  <c r="M622" i="22"/>
  <c r="M623" i="22"/>
  <c r="M624" i="22"/>
  <c r="M625" i="22"/>
  <c r="M626" i="22"/>
  <c r="M627" i="22"/>
  <c r="M628" i="22"/>
  <c r="M629" i="22"/>
  <c r="M630" i="22"/>
  <c r="M631" i="22"/>
  <c r="M632" i="22"/>
  <c r="M633" i="22"/>
  <c r="M634" i="22"/>
  <c r="M635" i="22"/>
  <c r="M636" i="22"/>
  <c r="M637" i="22"/>
  <c r="M638" i="22"/>
  <c r="M639" i="22"/>
  <c r="M640" i="22"/>
  <c r="M641" i="22"/>
  <c r="M642" i="22"/>
  <c r="M643" i="22"/>
  <c r="M644" i="22"/>
  <c r="M645" i="22"/>
  <c r="M646" i="22"/>
  <c r="M647" i="22"/>
  <c r="M648" i="22"/>
  <c r="M649" i="22"/>
  <c r="M650" i="22"/>
  <c r="M651" i="22"/>
  <c r="M652" i="22"/>
  <c r="M653" i="22"/>
  <c r="M654" i="22"/>
  <c r="M655" i="22"/>
  <c r="M656" i="22"/>
  <c r="M657" i="22"/>
  <c r="M658" i="22"/>
  <c r="M659" i="22"/>
  <c r="M660" i="22"/>
  <c r="M661" i="22"/>
  <c r="M662" i="22"/>
  <c r="M663" i="22"/>
  <c r="M664" i="22"/>
  <c r="M665" i="22"/>
  <c r="M666" i="22"/>
  <c r="M667" i="22"/>
  <c r="M668" i="22"/>
  <c r="M669" i="22"/>
  <c r="M670" i="22"/>
  <c r="M671" i="22"/>
  <c r="M672" i="22"/>
  <c r="M673" i="22"/>
  <c r="M674" i="22"/>
  <c r="M675" i="22"/>
  <c r="M676" i="22"/>
  <c r="M677" i="22"/>
  <c r="M678" i="22"/>
  <c r="M679" i="22"/>
  <c r="M680" i="22"/>
  <c r="M681" i="22"/>
  <c r="M682" i="22"/>
  <c r="M683" i="22"/>
  <c r="M684" i="22"/>
  <c r="M685" i="22"/>
  <c r="M686" i="22"/>
  <c r="M687" i="22"/>
  <c r="M688" i="22"/>
  <c r="M689" i="22"/>
  <c r="M690" i="22"/>
  <c r="M691" i="22"/>
  <c r="M692" i="22"/>
  <c r="M693" i="22"/>
  <c r="M694" i="22"/>
  <c r="M695" i="22"/>
  <c r="M696" i="22"/>
  <c r="M697" i="22"/>
  <c r="M698" i="22"/>
  <c r="M699" i="22"/>
  <c r="M700" i="22"/>
  <c r="M701" i="22"/>
  <c r="M702" i="22"/>
  <c r="M703" i="22"/>
  <c r="M704" i="22"/>
  <c r="M705" i="22"/>
  <c r="M706" i="22"/>
  <c r="M707" i="22"/>
  <c r="M708" i="22"/>
  <c r="M709" i="22"/>
  <c r="M710" i="22"/>
  <c r="M711" i="22"/>
  <c r="M712" i="22"/>
  <c r="M713" i="22"/>
  <c r="M714" i="22"/>
  <c r="M715" i="22"/>
  <c r="M716" i="22"/>
  <c r="M717" i="22"/>
  <c r="M718" i="22"/>
  <c r="M719" i="22"/>
  <c r="M720" i="22"/>
  <c r="M721" i="22"/>
  <c r="M722" i="22"/>
  <c r="M723" i="22"/>
  <c r="M724" i="22"/>
  <c r="M725" i="22"/>
  <c r="M726" i="22"/>
  <c r="M727" i="22"/>
  <c r="M728" i="22"/>
  <c r="M729" i="22"/>
  <c r="M730" i="22"/>
  <c r="M731" i="22"/>
  <c r="M732" i="22"/>
  <c r="M733" i="22"/>
  <c r="M734" i="22"/>
  <c r="M735" i="22"/>
  <c r="M736" i="22"/>
  <c r="M737" i="22"/>
  <c r="M738" i="22"/>
  <c r="M739" i="22"/>
  <c r="M740" i="22"/>
  <c r="M741" i="22"/>
  <c r="M742" i="22"/>
  <c r="M743" i="22"/>
  <c r="M744" i="22"/>
  <c r="M745" i="22"/>
  <c r="M746" i="22"/>
  <c r="M747" i="22"/>
  <c r="M748" i="22"/>
  <c r="M749" i="22"/>
  <c r="M750" i="22"/>
  <c r="M751" i="22"/>
  <c r="M752" i="22"/>
  <c r="M753" i="22"/>
  <c r="M754" i="22"/>
  <c r="M755" i="22"/>
  <c r="M756" i="22"/>
  <c r="M757" i="22"/>
  <c r="M758" i="22"/>
  <c r="M759" i="22"/>
  <c r="M760" i="22"/>
  <c r="M761" i="22"/>
  <c r="M762" i="22"/>
  <c r="M763" i="22"/>
  <c r="M764" i="22"/>
  <c r="M765" i="22"/>
  <c r="M766" i="22"/>
  <c r="M767" i="22"/>
  <c r="M768" i="22"/>
  <c r="M769" i="22"/>
  <c r="M770" i="22"/>
  <c r="M771" i="22"/>
  <c r="M772" i="22"/>
  <c r="M773" i="22"/>
  <c r="M774" i="22"/>
  <c r="M775" i="22"/>
  <c r="M776" i="22"/>
  <c r="M777" i="22"/>
  <c r="M778" i="22"/>
  <c r="M779" i="22"/>
  <c r="M780" i="22"/>
  <c r="M781" i="22"/>
  <c r="M782" i="22"/>
  <c r="M783" i="22"/>
  <c r="M784" i="22"/>
  <c r="M785" i="22"/>
  <c r="M786" i="22"/>
  <c r="M787" i="22"/>
  <c r="M788" i="22"/>
  <c r="M789" i="22"/>
  <c r="M790" i="22"/>
  <c r="M791" i="22"/>
  <c r="M792" i="22"/>
  <c r="M793" i="22"/>
  <c r="M794" i="22"/>
  <c r="M795" i="22"/>
  <c r="M796" i="22"/>
  <c r="M797" i="22"/>
  <c r="M798" i="22"/>
  <c r="M799" i="22"/>
  <c r="M800" i="22"/>
  <c r="M801" i="22"/>
  <c r="M802" i="22"/>
  <c r="M803" i="22"/>
  <c r="M804" i="22"/>
  <c r="M805" i="22"/>
  <c r="M806" i="22"/>
  <c r="M807" i="22"/>
  <c r="M808" i="22"/>
  <c r="M809" i="22"/>
  <c r="M810" i="22"/>
  <c r="M811" i="22"/>
  <c r="M812" i="22"/>
  <c r="M813" i="22"/>
  <c r="M814" i="22"/>
  <c r="M815" i="22"/>
  <c r="M816" i="22"/>
  <c r="M817" i="22"/>
  <c r="M818" i="22"/>
  <c r="M819" i="22"/>
  <c r="M820" i="22"/>
  <c r="M821" i="22"/>
  <c r="M822" i="22"/>
  <c r="M823" i="22"/>
  <c r="M824" i="22"/>
  <c r="M825" i="22"/>
  <c r="M826" i="22"/>
  <c r="M827" i="22"/>
  <c r="M828" i="22"/>
  <c r="M829" i="22"/>
  <c r="M830" i="22"/>
  <c r="M831" i="22"/>
  <c r="M832" i="22"/>
  <c r="M833" i="22"/>
  <c r="M834" i="22"/>
  <c r="M835" i="22"/>
  <c r="M836" i="22"/>
  <c r="M837" i="22"/>
  <c r="M838" i="22"/>
  <c r="M839" i="22"/>
  <c r="M840" i="22"/>
  <c r="M841" i="22"/>
  <c r="M842" i="22"/>
  <c r="M843" i="22"/>
  <c r="M844" i="22"/>
  <c r="M845" i="22"/>
  <c r="M846" i="22"/>
  <c r="M847" i="22"/>
  <c r="M848" i="22"/>
  <c r="M849" i="22"/>
  <c r="M850" i="22"/>
  <c r="M851" i="22"/>
  <c r="M852" i="22"/>
  <c r="M853" i="22"/>
  <c r="M854" i="22"/>
  <c r="M855" i="22"/>
  <c r="M856" i="22"/>
  <c r="M857" i="22"/>
  <c r="M858" i="22"/>
  <c r="M859" i="22"/>
  <c r="M860" i="22"/>
  <c r="M861" i="22"/>
  <c r="M862" i="22"/>
  <c r="M863" i="22"/>
  <c r="M864" i="22"/>
  <c r="M865" i="22"/>
  <c r="M866" i="22"/>
  <c r="M867" i="22"/>
  <c r="M868" i="22"/>
  <c r="M869" i="22"/>
  <c r="M870" i="22"/>
  <c r="M871" i="22"/>
  <c r="M872" i="22"/>
  <c r="M873" i="22"/>
  <c r="M874" i="22"/>
  <c r="M875" i="22"/>
  <c r="M876" i="22"/>
  <c r="M877" i="22"/>
  <c r="M878" i="22"/>
  <c r="M879" i="22"/>
  <c r="M880" i="22"/>
  <c r="M881" i="22"/>
  <c r="M882" i="22"/>
  <c r="M883" i="22"/>
  <c r="M884" i="22"/>
  <c r="M885" i="22"/>
  <c r="M886" i="22"/>
  <c r="M887" i="22"/>
  <c r="M888" i="22"/>
  <c r="M889" i="22"/>
  <c r="M890" i="22"/>
  <c r="M891" i="22"/>
  <c r="M892" i="22"/>
  <c r="M893" i="22"/>
  <c r="M894" i="22"/>
  <c r="M895" i="22"/>
  <c r="M896" i="22"/>
  <c r="M897" i="22"/>
  <c r="M898" i="22"/>
  <c r="M899" i="22"/>
  <c r="M900" i="22"/>
  <c r="M901" i="22"/>
  <c r="M902" i="22"/>
  <c r="M903" i="22"/>
  <c r="M904" i="22"/>
  <c r="M905" i="22"/>
  <c r="M906" i="22"/>
  <c r="M907" i="22"/>
  <c r="M908" i="22"/>
  <c r="M909" i="22"/>
  <c r="M910" i="22"/>
  <c r="M911" i="22"/>
  <c r="M912" i="22"/>
  <c r="M913" i="22"/>
  <c r="M914" i="22"/>
  <c r="M915" i="22"/>
  <c r="M916" i="22"/>
  <c r="M917" i="22"/>
  <c r="M918" i="22"/>
  <c r="M919" i="22"/>
  <c r="M920" i="22"/>
  <c r="M921" i="22"/>
  <c r="M922" i="22"/>
  <c r="M923" i="22"/>
  <c r="M924" i="22"/>
  <c r="M925" i="22"/>
  <c r="M926" i="22"/>
  <c r="M927" i="22"/>
  <c r="M928" i="22"/>
  <c r="M929" i="22"/>
  <c r="M930" i="22"/>
  <c r="M931" i="22"/>
  <c r="M932" i="22"/>
  <c r="M933" i="22"/>
  <c r="M934" i="22"/>
  <c r="M935" i="22"/>
  <c r="M936" i="22"/>
  <c r="M937" i="22"/>
  <c r="M938" i="22"/>
  <c r="M939" i="22"/>
  <c r="M940" i="22"/>
  <c r="M941" i="22"/>
  <c r="M942" i="22"/>
  <c r="M943" i="22"/>
  <c r="M944" i="22"/>
  <c r="M945" i="22"/>
  <c r="M946" i="22"/>
  <c r="M947" i="22"/>
  <c r="M948" i="22"/>
  <c r="M949" i="22"/>
  <c r="M950" i="22"/>
  <c r="M951" i="22"/>
  <c r="M952" i="22"/>
  <c r="M953" i="22"/>
  <c r="M954" i="22"/>
  <c r="M955" i="22"/>
  <c r="M956" i="22"/>
  <c r="M957" i="22"/>
  <c r="M958" i="22"/>
  <c r="M959" i="22"/>
  <c r="M960" i="22"/>
  <c r="M961" i="22"/>
  <c r="M962" i="22"/>
  <c r="M963" i="22"/>
  <c r="M964" i="22"/>
  <c r="M965" i="22"/>
  <c r="M966" i="22"/>
  <c r="M967" i="22"/>
  <c r="M968" i="22"/>
  <c r="M969" i="22"/>
  <c r="M970" i="22"/>
  <c r="M971" i="22"/>
  <c r="M972" i="22"/>
  <c r="M973" i="22"/>
  <c r="M974" i="22"/>
  <c r="M975" i="22"/>
  <c r="M976" i="22"/>
  <c r="M977" i="22"/>
  <c r="M978" i="22"/>
  <c r="M979" i="22"/>
  <c r="M980" i="22"/>
  <c r="M981" i="22"/>
  <c r="M982" i="22"/>
  <c r="M983" i="22"/>
  <c r="M984" i="22"/>
  <c r="M985" i="22"/>
  <c r="M986" i="22"/>
  <c r="M987" i="22"/>
  <c r="M988" i="22"/>
  <c r="M989" i="22"/>
  <c r="M990" i="22"/>
  <c r="M991" i="22"/>
  <c r="M992" i="22"/>
  <c r="M993" i="22"/>
  <c r="M994" i="22"/>
  <c r="M995" i="22"/>
  <c r="M996" i="22"/>
  <c r="M997" i="22"/>
  <c r="M998" i="22"/>
  <c r="M999" i="22"/>
  <c r="M1000" i="22"/>
  <c r="M1001" i="22"/>
  <c r="M1002" i="22"/>
  <c r="M1003" i="22"/>
  <c r="M1004" i="22"/>
  <c r="M1005" i="22"/>
  <c r="M1006" i="22"/>
  <c r="M1007" i="22"/>
  <c r="M1008" i="22"/>
  <c r="M1009" i="22"/>
  <c r="M1010" i="22"/>
  <c r="M1011" i="22"/>
  <c r="M1012" i="22"/>
  <c r="M1013" i="22"/>
  <c r="M1014" i="22"/>
  <c r="M1015" i="22"/>
  <c r="M1016" i="22"/>
  <c r="M1017" i="22"/>
  <c r="M1018" i="22"/>
  <c r="M1019" i="22"/>
  <c r="M1020" i="22"/>
  <c r="M1021" i="22"/>
  <c r="M1022" i="22"/>
  <c r="M1023" i="22"/>
  <c r="M1024" i="22"/>
  <c r="M1025" i="22"/>
  <c r="M1026" i="22"/>
  <c r="M1027" i="22"/>
  <c r="M1028" i="22"/>
  <c r="M1029" i="22"/>
  <c r="M1030" i="22"/>
  <c r="M1031" i="22"/>
  <c r="M1032" i="22"/>
  <c r="M1033" i="22"/>
  <c r="M1034" i="22"/>
  <c r="M1035" i="22"/>
  <c r="M1036" i="22"/>
  <c r="M1037" i="22"/>
  <c r="M1038" i="22"/>
  <c r="M1039" i="22"/>
  <c r="M1040" i="22"/>
  <c r="M1041" i="22"/>
  <c r="M1042" i="22"/>
  <c r="M1043" i="22"/>
  <c r="M1044" i="22"/>
  <c r="M1045" i="22"/>
  <c r="M1046" i="22"/>
  <c r="M1047" i="22"/>
  <c r="M1048" i="22"/>
  <c r="M1049" i="22"/>
  <c r="M1050" i="22"/>
  <c r="M1051" i="22"/>
  <c r="M1052" i="22"/>
  <c r="M1053" i="22"/>
  <c r="M1054" i="22"/>
  <c r="M1055" i="22"/>
  <c r="M1056" i="22"/>
  <c r="M1057" i="22"/>
  <c r="M1058" i="22"/>
  <c r="M1059" i="22"/>
  <c r="M1060" i="22"/>
  <c r="M1061" i="22"/>
  <c r="M1062" i="22"/>
  <c r="M1063" i="22"/>
  <c r="M1064" i="22"/>
  <c r="M1065" i="22"/>
  <c r="M1066" i="22"/>
  <c r="M1067" i="22"/>
  <c r="M1068" i="22"/>
  <c r="M1069" i="22"/>
  <c r="M1070" i="22"/>
  <c r="M1071" i="22"/>
  <c r="M1072" i="22"/>
  <c r="M1073" i="22"/>
  <c r="M1074" i="22"/>
  <c r="M1075" i="22"/>
  <c r="M1076" i="22"/>
  <c r="M1077" i="22"/>
  <c r="M1078" i="22"/>
  <c r="M1079" i="22"/>
  <c r="M1080" i="22"/>
  <c r="M1081" i="22"/>
  <c r="M1082" i="22"/>
  <c r="M1083" i="22"/>
  <c r="M1084" i="22"/>
  <c r="M1085" i="22"/>
  <c r="M1086" i="22"/>
  <c r="M1087" i="22"/>
  <c r="M1088" i="22"/>
  <c r="M1089" i="22"/>
  <c r="M1090" i="22"/>
  <c r="M1091" i="22"/>
  <c r="M1092" i="22"/>
  <c r="M1093" i="22"/>
  <c r="M1094" i="22"/>
  <c r="M1095" i="22"/>
  <c r="M1096" i="22"/>
  <c r="M1097" i="22"/>
  <c r="M1098" i="22"/>
  <c r="M1099" i="22"/>
  <c r="M1100" i="22"/>
  <c r="M1101" i="22"/>
  <c r="M1102" i="22"/>
  <c r="M1103" i="22"/>
  <c r="M1104" i="22"/>
  <c r="M1105" i="22"/>
  <c r="M1106" i="22"/>
  <c r="M1107" i="22"/>
  <c r="M1108" i="22"/>
  <c r="M1109" i="22"/>
  <c r="M1110" i="22"/>
  <c r="M1111" i="22"/>
  <c r="M1112" i="22"/>
  <c r="M1113" i="22"/>
  <c r="M1114" i="22"/>
  <c r="M1115" i="22"/>
  <c r="M1116" i="22"/>
  <c r="M1117" i="22"/>
  <c r="M1118" i="22"/>
  <c r="M1119" i="22"/>
  <c r="M1120" i="22"/>
  <c r="M1121" i="22"/>
  <c r="M1122" i="22"/>
  <c r="M1123" i="22"/>
  <c r="M1124" i="22"/>
  <c r="M1125" i="22"/>
  <c r="M1126" i="22"/>
  <c r="M1127" i="22"/>
  <c r="M1128" i="22"/>
  <c r="M1129" i="22"/>
  <c r="M1130" i="22"/>
  <c r="M1131" i="22"/>
  <c r="M1132" i="22"/>
  <c r="M1133" i="22"/>
  <c r="M1134" i="22"/>
  <c r="M1135" i="22"/>
  <c r="M1136" i="22"/>
  <c r="M1137" i="22"/>
  <c r="M1138" i="22"/>
  <c r="M1139" i="22"/>
  <c r="M1140" i="22"/>
  <c r="M1141" i="22"/>
  <c r="M1142" i="22"/>
  <c r="M1143" i="22"/>
  <c r="M1144" i="22"/>
  <c r="M1145" i="22"/>
  <c r="M1146" i="22"/>
  <c r="M1147" i="22"/>
  <c r="M1148" i="22"/>
  <c r="M1149" i="22"/>
  <c r="M1150" i="22"/>
  <c r="M1151" i="22"/>
  <c r="M1152" i="22"/>
  <c r="M1153" i="22"/>
  <c r="M1154" i="22"/>
  <c r="M1155" i="22"/>
  <c r="M1156" i="22"/>
  <c r="M1157" i="22"/>
  <c r="M1158" i="22"/>
  <c r="M1159" i="22"/>
  <c r="M1160" i="22"/>
  <c r="M1161" i="22"/>
  <c r="M1162" i="22"/>
  <c r="M1163" i="22"/>
  <c r="M1164" i="22"/>
  <c r="M1165" i="22"/>
  <c r="M1166" i="22"/>
  <c r="M1167" i="22"/>
  <c r="M1168" i="22"/>
  <c r="M1169" i="22"/>
  <c r="M1170" i="22"/>
  <c r="M1171" i="22"/>
  <c r="M1172" i="22"/>
  <c r="M1173" i="22"/>
  <c r="M1174" i="22"/>
  <c r="M1175" i="22"/>
  <c r="M1176" i="22"/>
  <c r="M1177" i="22"/>
  <c r="M1178" i="22"/>
  <c r="M1179" i="22"/>
  <c r="M1180" i="22"/>
  <c r="M1181" i="22"/>
  <c r="M1182" i="22"/>
  <c r="M1183" i="22"/>
  <c r="M1184" i="22"/>
  <c r="M1185" i="22"/>
  <c r="M1186" i="22"/>
  <c r="M1187" i="22"/>
  <c r="M1188" i="22"/>
  <c r="M1189" i="22"/>
  <c r="M1190" i="22"/>
  <c r="M1191" i="22"/>
  <c r="M1192" i="22"/>
  <c r="M1193" i="22"/>
  <c r="M1194" i="22"/>
  <c r="M1195" i="22"/>
  <c r="M1196" i="22"/>
  <c r="M1197" i="22"/>
  <c r="M1198" i="22"/>
  <c r="M1199" i="22"/>
  <c r="M1200" i="22"/>
  <c r="M1201" i="22"/>
  <c r="M1202" i="22"/>
  <c r="M1203" i="22"/>
  <c r="M1204" i="22"/>
  <c r="M1205" i="22"/>
  <c r="M1206" i="22"/>
  <c r="M1207" i="22"/>
  <c r="M1208" i="22"/>
  <c r="M1209" i="22"/>
  <c r="M1210" i="22"/>
  <c r="M1211" i="22"/>
  <c r="M1212" i="22"/>
  <c r="M1213" i="22"/>
  <c r="M1214" i="22"/>
  <c r="M1215" i="22"/>
  <c r="M1216" i="22"/>
  <c r="M1217" i="22"/>
  <c r="M1218" i="22"/>
  <c r="M1219" i="22"/>
  <c r="M1220" i="22"/>
  <c r="M1221" i="22"/>
  <c r="M1222" i="22"/>
  <c r="M1223" i="22"/>
  <c r="M1224" i="22"/>
  <c r="M1225" i="22"/>
  <c r="M1226" i="22"/>
  <c r="M1227" i="22"/>
  <c r="M1228" i="22"/>
  <c r="M1229" i="22"/>
  <c r="M1230" i="22"/>
  <c r="M1231" i="22"/>
  <c r="M1232" i="22"/>
  <c r="M1233" i="22"/>
  <c r="M1234" i="22"/>
  <c r="M1235" i="22"/>
  <c r="M1236" i="22"/>
  <c r="M1237" i="22"/>
  <c r="M1238" i="22"/>
  <c r="M1239" i="22"/>
  <c r="M1240" i="22"/>
  <c r="M1241" i="22"/>
  <c r="M1242" i="22"/>
  <c r="M1243" i="22"/>
  <c r="M1244" i="22"/>
  <c r="M1245" i="22"/>
  <c r="M1246" i="22"/>
  <c r="M1247" i="22"/>
  <c r="M1248" i="22"/>
  <c r="M1249" i="22"/>
  <c r="M1250" i="22"/>
  <c r="M1251" i="22"/>
  <c r="M1252" i="22"/>
  <c r="M1253" i="22"/>
  <c r="M1254" i="22"/>
  <c r="M1255" i="22"/>
  <c r="M1256" i="22"/>
  <c r="M1257" i="22"/>
  <c r="M1258" i="22"/>
  <c r="M1259" i="22"/>
  <c r="M1260" i="22"/>
  <c r="M1261" i="22"/>
  <c r="M1262" i="22"/>
  <c r="M1263" i="22"/>
  <c r="M1264" i="22"/>
  <c r="M1265" i="22"/>
  <c r="M1266" i="22"/>
  <c r="M1267" i="22"/>
  <c r="M1268" i="22"/>
  <c r="M1269" i="22"/>
  <c r="M1270" i="22"/>
  <c r="M1271" i="22"/>
  <c r="M1272" i="22"/>
  <c r="M1273" i="22"/>
  <c r="M1274" i="22"/>
  <c r="M1275" i="22"/>
  <c r="M1276" i="22"/>
  <c r="M1277" i="22"/>
  <c r="M1278" i="22"/>
  <c r="M1279" i="22"/>
  <c r="M1280" i="22"/>
  <c r="M1281" i="22"/>
  <c r="M1282" i="22"/>
  <c r="M1283" i="22"/>
  <c r="M1284" i="22"/>
  <c r="M1285" i="22"/>
  <c r="M1286" i="22"/>
  <c r="M1287" i="22"/>
  <c r="M1288" i="22"/>
  <c r="M1289" i="22"/>
  <c r="M1290" i="22"/>
  <c r="M1291" i="22"/>
  <c r="M1292" i="22"/>
  <c r="M1293" i="22"/>
  <c r="M1294" i="22"/>
  <c r="M1295" i="22"/>
  <c r="M1296" i="22"/>
  <c r="M1297" i="22"/>
  <c r="M1298" i="22"/>
  <c r="M1299" i="22"/>
  <c r="M1300" i="22"/>
  <c r="M1301" i="22"/>
  <c r="M1302" i="22"/>
  <c r="M1303" i="22"/>
  <c r="M1304" i="22"/>
  <c r="M1305" i="22"/>
  <c r="M1306" i="22"/>
  <c r="M1307" i="22"/>
  <c r="M1308" i="22"/>
  <c r="M1309" i="22"/>
  <c r="M1310" i="22"/>
  <c r="M1311" i="22"/>
  <c r="M1312" i="22"/>
  <c r="M1313" i="22"/>
  <c r="M1314" i="22"/>
  <c r="M1315" i="22"/>
  <c r="M1316" i="22"/>
  <c r="M1317" i="22"/>
  <c r="M1318" i="22"/>
  <c r="M1319" i="22"/>
  <c r="M1320" i="22"/>
  <c r="M1321" i="22"/>
  <c r="M1322" i="22"/>
  <c r="M1323" i="22"/>
  <c r="M1324" i="22"/>
  <c r="M1325" i="22"/>
  <c r="M1326" i="22"/>
  <c r="M1327" i="22"/>
  <c r="M1328" i="22"/>
  <c r="M1329" i="22"/>
  <c r="M1330" i="22"/>
  <c r="M1331" i="22"/>
  <c r="M1332" i="22"/>
  <c r="M1333" i="22"/>
  <c r="M1334" i="22"/>
  <c r="M1335" i="22"/>
  <c r="M1336" i="22"/>
  <c r="M1337" i="22"/>
  <c r="M1338" i="22"/>
  <c r="M1339" i="22"/>
  <c r="M1340" i="22"/>
  <c r="M1341" i="22"/>
  <c r="M1342" i="22"/>
  <c r="M1343" i="22"/>
  <c r="M1344" i="22"/>
  <c r="M1345" i="22"/>
  <c r="M1346" i="22"/>
  <c r="M1347" i="22"/>
  <c r="M1348" i="22"/>
  <c r="M1349" i="22"/>
  <c r="M1350" i="22"/>
  <c r="M1351" i="22"/>
  <c r="M1352" i="22"/>
  <c r="M1353" i="22"/>
  <c r="M1354" i="22"/>
  <c r="M1355" i="22"/>
  <c r="M1356" i="22"/>
  <c r="M1357" i="22"/>
  <c r="M1358" i="22"/>
  <c r="M1359" i="22"/>
  <c r="M1360" i="22"/>
  <c r="M1361" i="22"/>
  <c r="M1362" i="22"/>
  <c r="M1363" i="22"/>
  <c r="M1364" i="22"/>
  <c r="M1365" i="22"/>
  <c r="M1366" i="22"/>
  <c r="M1367" i="22"/>
  <c r="M1368" i="22"/>
  <c r="M1369" i="22"/>
  <c r="M1370" i="22"/>
  <c r="M1371" i="22"/>
  <c r="M1372" i="22"/>
  <c r="M1373" i="22"/>
  <c r="M1374" i="22"/>
  <c r="M1375" i="22"/>
  <c r="M1376" i="22"/>
  <c r="M1377" i="22"/>
  <c r="M1378" i="22"/>
  <c r="M1379" i="22"/>
  <c r="M1380" i="22"/>
  <c r="M1381" i="22"/>
  <c r="M1382" i="22"/>
  <c r="M1383" i="22"/>
  <c r="M1384" i="22"/>
  <c r="M1385" i="22"/>
  <c r="M1386" i="22"/>
  <c r="M1387" i="22"/>
  <c r="M1388" i="22"/>
  <c r="M1389" i="22"/>
  <c r="M1390" i="22"/>
  <c r="M1391" i="22"/>
  <c r="M1392" i="22"/>
  <c r="M1393" i="22"/>
  <c r="M1394" i="22"/>
  <c r="M1395" i="22"/>
  <c r="M1396" i="22"/>
  <c r="M1397" i="22"/>
  <c r="M1398" i="22"/>
  <c r="M1399" i="22"/>
  <c r="M1400" i="22"/>
  <c r="M1401" i="22"/>
  <c r="M1402" i="22"/>
  <c r="M1403" i="22"/>
  <c r="M1404" i="22"/>
  <c r="M1405" i="22"/>
  <c r="M1406" i="22"/>
  <c r="M1407" i="22"/>
  <c r="M1408" i="22"/>
  <c r="M1409" i="22"/>
  <c r="M1410" i="22"/>
  <c r="M1411" i="22"/>
  <c r="M1412" i="22"/>
  <c r="M1413" i="22"/>
  <c r="M1414" i="22"/>
  <c r="M1415" i="22"/>
  <c r="M1416" i="22"/>
  <c r="M1417" i="22"/>
  <c r="M1418" i="22"/>
  <c r="M1419" i="22"/>
  <c r="M1420" i="22"/>
  <c r="M1421" i="22"/>
  <c r="M1422" i="22"/>
  <c r="M1423" i="22"/>
  <c r="M1424" i="22"/>
  <c r="M5" i="22"/>
  <c r="BQ260" i="27" l="1"/>
  <c r="BH261" i="27"/>
  <c r="F4" i="24"/>
  <c r="F5" i="24"/>
  <c r="F6" i="24"/>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3" i="24"/>
  <c r="G493" i="22"/>
  <c r="H493" i="22"/>
  <c r="I493" i="22"/>
  <c r="J493" i="22"/>
  <c r="K493" i="22"/>
  <c r="AA493" i="22" s="1"/>
  <c r="Z493" i="22" s="1"/>
  <c r="L493" i="22"/>
  <c r="P493" i="22"/>
  <c r="G494" i="22"/>
  <c r="H494" i="22"/>
  <c r="I494" i="22"/>
  <c r="J494" i="22"/>
  <c r="K494" i="22"/>
  <c r="AA494" i="22" s="1"/>
  <c r="Z494" i="22" s="1"/>
  <c r="L494" i="22"/>
  <c r="Y494" i="22" s="1"/>
  <c r="P494" i="22"/>
  <c r="G495" i="22"/>
  <c r="H495" i="22"/>
  <c r="I495" i="22"/>
  <c r="J495" i="22"/>
  <c r="K495" i="22"/>
  <c r="AA495" i="22" s="1"/>
  <c r="Z495" i="22" s="1"/>
  <c r="L495" i="22"/>
  <c r="P495" i="22"/>
  <c r="G496" i="22"/>
  <c r="H496" i="22"/>
  <c r="I496" i="22"/>
  <c r="J496" i="22"/>
  <c r="K496" i="22"/>
  <c r="AA496" i="22" s="1"/>
  <c r="Z496" i="22" s="1"/>
  <c r="L496" i="22"/>
  <c r="Y496" i="22" s="1"/>
  <c r="P496" i="22"/>
  <c r="G497" i="22"/>
  <c r="H497" i="22"/>
  <c r="I497" i="22"/>
  <c r="J497" i="22"/>
  <c r="K497" i="22"/>
  <c r="AA497" i="22" s="1"/>
  <c r="Z497" i="22" s="1"/>
  <c r="L497" i="22"/>
  <c r="P497" i="22"/>
  <c r="G498" i="22"/>
  <c r="H498" i="22"/>
  <c r="I498" i="22"/>
  <c r="J498" i="22"/>
  <c r="K498" i="22"/>
  <c r="AA498" i="22" s="1"/>
  <c r="Z498" i="22" s="1"/>
  <c r="L498" i="22"/>
  <c r="P498" i="22"/>
  <c r="G499" i="22"/>
  <c r="H499" i="22"/>
  <c r="I499" i="22"/>
  <c r="J499" i="22"/>
  <c r="K499" i="22"/>
  <c r="AA499" i="22" s="1"/>
  <c r="Z499" i="22" s="1"/>
  <c r="L499" i="22"/>
  <c r="Y499" i="22" s="1"/>
  <c r="P499" i="22"/>
  <c r="G500" i="22"/>
  <c r="H500" i="22"/>
  <c r="I500" i="22"/>
  <c r="J500" i="22"/>
  <c r="K500" i="22"/>
  <c r="AA500" i="22" s="1"/>
  <c r="Z500" i="22" s="1"/>
  <c r="L500" i="22"/>
  <c r="P500" i="22"/>
  <c r="G501" i="22"/>
  <c r="H501" i="22"/>
  <c r="I501" i="22"/>
  <c r="J501" i="22"/>
  <c r="K501" i="22"/>
  <c r="AA501" i="22" s="1"/>
  <c r="Z501" i="22" s="1"/>
  <c r="L501" i="22"/>
  <c r="P501" i="22"/>
  <c r="G502" i="22"/>
  <c r="H502" i="22"/>
  <c r="I502" i="22"/>
  <c r="J502" i="22"/>
  <c r="K502" i="22"/>
  <c r="AA502" i="22" s="1"/>
  <c r="Z502" i="22" s="1"/>
  <c r="L502" i="22"/>
  <c r="Y502" i="22" s="1"/>
  <c r="P502" i="22"/>
  <c r="G503" i="22"/>
  <c r="H503" i="22"/>
  <c r="I503" i="22"/>
  <c r="J503" i="22"/>
  <c r="K503" i="22"/>
  <c r="AA503" i="22" s="1"/>
  <c r="Z503" i="22" s="1"/>
  <c r="L503" i="22"/>
  <c r="P503" i="22"/>
  <c r="G504" i="22"/>
  <c r="H504" i="22"/>
  <c r="I504" i="22"/>
  <c r="J504" i="22"/>
  <c r="K504" i="22"/>
  <c r="AA504" i="22" s="1"/>
  <c r="Z504" i="22" s="1"/>
  <c r="L504" i="22"/>
  <c r="P504" i="22"/>
  <c r="G505" i="22"/>
  <c r="H505" i="22"/>
  <c r="I505" i="22"/>
  <c r="J505" i="22"/>
  <c r="K505" i="22"/>
  <c r="AA505" i="22" s="1"/>
  <c r="Z505" i="22" s="1"/>
  <c r="L505" i="22"/>
  <c r="P505" i="22"/>
  <c r="G506" i="22"/>
  <c r="H506" i="22"/>
  <c r="I506" i="22"/>
  <c r="J506" i="22"/>
  <c r="K506" i="22"/>
  <c r="AA506" i="22" s="1"/>
  <c r="Z506" i="22" s="1"/>
  <c r="L506" i="22"/>
  <c r="P506" i="22"/>
  <c r="G507" i="22"/>
  <c r="H507" i="22"/>
  <c r="I507" i="22"/>
  <c r="J507" i="22"/>
  <c r="K507" i="22"/>
  <c r="AA507" i="22" s="1"/>
  <c r="Z507" i="22" s="1"/>
  <c r="L507" i="22"/>
  <c r="Y507" i="22" s="1"/>
  <c r="P507" i="22"/>
  <c r="G508" i="22"/>
  <c r="H508" i="22"/>
  <c r="I508" i="22"/>
  <c r="J508" i="22"/>
  <c r="K508" i="22"/>
  <c r="AA508" i="22" s="1"/>
  <c r="Z508" i="22" s="1"/>
  <c r="L508" i="22"/>
  <c r="P508" i="22"/>
  <c r="G509" i="22"/>
  <c r="H509" i="22"/>
  <c r="I509" i="22"/>
  <c r="J509" i="22"/>
  <c r="K509" i="22"/>
  <c r="AA509" i="22" s="1"/>
  <c r="Z509" i="22" s="1"/>
  <c r="L509" i="22"/>
  <c r="P509" i="22"/>
  <c r="G510" i="22"/>
  <c r="H510" i="22"/>
  <c r="I510" i="22"/>
  <c r="J510" i="22"/>
  <c r="K510" i="22"/>
  <c r="AA510" i="22" s="1"/>
  <c r="Z510" i="22" s="1"/>
  <c r="L510" i="22"/>
  <c r="Y510" i="22" s="1"/>
  <c r="P510" i="22"/>
  <c r="G511" i="22"/>
  <c r="H511" i="22"/>
  <c r="I511" i="22"/>
  <c r="J511" i="22"/>
  <c r="K511" i="22"/>
  <c r="AA511" i="22" s="1"/>
  <c r="Z511" i="22" s="1"/>
  <c r="L511" i="22"/>
  <c r="P511" i="22"/>
  <c r="G512" i="22"/>
  <c r="H512" i="22"/>
  <c r="I512" i="22"/>
  <c r="J512" i="22"/>
  <c r="K512" i="22"/>
  <c r="AA512" i="22" s="1"/>
  <c r="Z512" i="22" s="1"/>
  <c r="L512" i="22"/>
  <c r="P512" i="22"/>
  <c r="G513" i="22"/>
  <c r="H513" i="22"/>
  <c r="I513" i="22"/>
  <c r="J513" i="22"/>
  <c r="K513" i="22"/>
  <c r="AA513" i="22" s="1"/>
  <c r="Z513" i="22" s="1"/>
  <c r="L513" i="22"/>
  <c r="P513" i="22"/>
  <c r="G514" i="22"/>
  <c r="H514" i="22"/>
  <c r="I514" i="22"/>
  <c r="J514" i="22"/>
  <c r="K514" i="22"/>
  <c r="AA514" i="22" s="1"/>
  <c r="Z514" i="22" s="1"/>
  <c r="L514" i="22"/>
  <c r="P514" i="22"/>
  <c r="G515" i="22"/>
  <c r="H515" i="22"/>
  <c r="I515" i="22"/>
  <c r="J515" i="22"/>
  <c r="K515" i="22"/>
  <c r="AA515" i="22" s="1"/>
  <c r="Z515" i="22" s="1"/>
  <c r="L515" i="22"/>
  <c r="Y515" i="22" s="1"/>
  <c r="P515" i="22"/>
  <c r="G516" i="22"/>
  <c r="H516" i="22"/>
  <c r="I516" i="22"/>
  <c r="J516" i="22"/>
  <c r="K516" i="22"/>
  <c r="AA516" i="22" s="1"/>
  <c r="Z516" i="22" s="1"/>
  <c r="L516" i="22"/>
  <c r="P516" i="22"/>
  <c r="G517" i="22"/>
  <c r="H517" i="22"/>
  <c r="I517" i="22"/>
  <c r="J517" i="22"/>
  <c r="K517" i="22"/>
  <c r="AA517" i="22" s="1"/>
  <c r="Z517" i="22" s="1"/>
  <c r="L517" i="22"/>
  <c r="P517" i="22"/>
  <c r="G518" i="22"/>
  <c r="H518" i="22"/>
  <c r="I518" i="22"/>
  <c r="J518" i="22"/>
  <c r="K518" i="22"/>
  <c r="AA518" i="22" s="1"/>
  <c r="Z518" i="22" s="1"/>
  <c r="L518" i="22"/>
  <c r="Y518" i="22" s="1"/>
  <c r="P518" i="22"/>
  <c r="G519" i="22"/>
  <c r="H519" i="22"/>
  <c r="I519" i="22"/>
  <c r="J519" i="22"/>
  <c r="K519" i="22"/>
  <c r="AA519" i="22" s="1"/>
  <c r="Z519" i="22" s="1"/>
  <c r="L519" i="22"/>
  <c r="P519" i="22"/>
  <c r="G520" i="22"/>
  <c r="H520" i="22"/>
  <c r="I520" i="22"/>
  <c r="J520" i="22"/>
  <c r="K520" i="22"/>
  <c r="AA520" i="22" s="1"/>
  <c r="Z520" i="22" s="1"/>
  <c r="L520" i="22"/>
  <c r="P520" i="22"/>
  <c r="G521" i="22"/>
  <c r="H521" i="22"/>
  <c r="I521" i="22"/>
  <c r="J521" i="22"/>
  <c r="K521" i="22"/>
  <c r="AA521" i="22" s="1"/>
  <c r="Z521" i="22" s="1"/>
  <c r="L521" i="22"/>
  <c r="P521" i="22"/>
  <c r="G522" i="22"/>
  <c r="H522" i="22"/>
  <c r="I522" i="22"/>
  <c r="J522" i="22"/>
  <c r="K522" i="22"/>
  <c r="AA522" i="22" s="1"/>
  <c r="Z522" i="22" s="1"/>
  <c r="L522" i="22"/>
  <c r="P522" i="22"/>
  <c r="G523" i="22"/>
  <c r="H523" i="22"/>
  <c r="I523" i="22"/>
  <c r="J523" i="22"/>
  <c r="K523" i="22"/>
  <c r="AA523" i="22" s="1"/>
  <c r="Z523" i="22" s="1"/>
  <c r="L523" i="22"/>
  <c r="Y523" i="22" s="1"/>
  <c r="P523" i="22"/>
  <c r="G524" i="22"/>
  <c r="H524" i="22"/>
  <c r="I524" i="22"/>
  <c r="J524" i="22"/>
  <c r="K524" i="22"/>
  <c r="AA524" i="22" s="1"/>
  <c r="Z524" i="22" s="1"/>
  <c r="L524" i="22"/>
  <c r="P524" i="22"/>
  <c r="G525" i="22"/>
  <c r="H525" i="22"/>
  <c r="I525" i="22"/>
  <c r="J525" i="22"/>
  <c r="K525" i="22"/>
  <c r="AA525" i="22" s="1"/>
  <c r="Z525" i="22" s="1"/>
  <c r="L525" i="22"/>
  <c r="P525" i="22"/>
  <c r="G526" i="22"/>
  <c r="H526" i="22"/>
  <c r="I526" i="22"/>
  <c r="J526" i="22"/>
  <c r="K526" i="22"/>
  <c r="AA526" i="22" s="1"/>
  <c r="Z526" i="22" s="1"/>
  <c r="L526" i="22"/>
  <c r="Y526" i="22" s="1"/>
  <c r="P526" i="22"/>
  <c r="G527" i="22"/>
  <c r="H527" i="22"/>
  <c r="I527" i="22"/>
  <c r="J527" i="22"/>
  <c r="K527" i="22"/>
  <c r="AA527" i="22" s="1"/>
  <c r="Z527" i="22" s="1"/>
  <c r="L527" i="22"/>
  <c r="P527" i="22"/>
  <c r="G528" i="22"/>
  <c r="H528" i="22"/>
  <c r="I528" i="22"/>
  <c r="J528" i="22"/>
  <c r="K528" i="22"/>
  <c r="AA528" i="22" s="1"/>
  <c r="Z528" i="22" s="1"/>
  <c r="L528" i="22"/>
  <c r="P528" i="22"/>
  <c r="G529" i="22"/>
  <c r="H529" i="22"/>
  <c r="I529" i="22"/>
  <c r="J529" i="22"/>
  <c r="K529" i="22"/>
  <c r="AA529" i="22" s="1"/>
  <c r="Z529" i="22" s="1"/>
  <c r="L529" i="22"/>
  <c r="P529" i="22"/>
  <c r="G530" i="22"/>
  <c r="H530" i="22"/>
  <c r="I530" i="22"/>
  <c r="J530" i="22"/>
  <c r="K530" i="22"/>
  <c r="AA530" i="22" s="1"/>
  <c r="Z530" i="22" s="1"/>
  <c r="L530" i="22"/>
  <c r="P530" i="22"/>
  <c r="G531" i="22"/>
  <c r="H531" i="22"/>
  <c r="I531" i="22"/>
  <c r="J531" i="22"/>
  <c r="K531" i="22"/>
  <c r="AA531" i="22" s="1"/>
  <c r="Z531" i="22" s="1"/>
  <c r="L531" i="22"/>
  <c r="Y531" i="22" s="1"/>
  <c r="P531" i="22"/>
  <c r="G532" i="22"/>
  <c r="H532" i="22"/>
  <c r="I532" i="22"/>
  <c r="J532" i="22"/>
  <c r="K532" i="22"/>
  <c r="AA532" i="22" s="1"/>
  <c r="Z532" i="22" s="1"/>
  <c r="L532" i="22"/>
  <c r="P532" i="22"/>
  <c r="G533" i="22"/>
  <c r="H533" i="22"/>
  <c r="I533" i="22"/>
  <c r="J533" i="22"/>
  <c r="K533" i="22"/>
  <c r="AA533" i="22" s="1"/>
  <c r="Z533" i="22" s="1"/>
  <c r="L533" i="22"/>
  <c r="P533" i="22"/>
  <c r="G534" i="22"/>
  <c r="H534" i="22"/>
  <c r="I534" i="22"/>
  <c r="J534" i="22"/>
  <c r="K534" i="22"/>
  <c r="AA534" i="22" s="1"/>
  <c r="Z534" i="22" s="1"/>
  <c r="L534" i="22"/>
  <c r="Y534" i="22" s="1"/>
  <c r="P534" i="22"/>
  <c r="G535" i="22"/>
  <c r="H535" i="22"/>
  <c r="I535" i="22"/>
  <c r="J535" i="22"/>
  <c r="K535" i="22"/>
  <c r="AA535" i="22" s="1"/>
  <c r="Z535" i="22" s="1"/>
  <c r="L535" i="22"/>
  <c r="P535" i="22"/>
  <c r="G536" i="22"/>
  <c r="H536" i="22"/>
  <c r="I536" i="22"/>
  <c r="J536" i="22"/>
  <c r="K536" i="22"/>
  <c r="AA536" i="22" s="1"/>
  <c r="Z536" i="22" s="1"/>
  <c r="L536" i="22"/>
  <c r="Y536" i="22" s="1"/>
  <c r="P536" i="22"/>
  <c r="G537" i="22"/>
  <c r="H537" i="22"/>
  <c r="I537" i="22"/>
  <c r="J537" i="22"/>
  <c r="K537" i="22"/>
  <c r="AA537" i="22" s="1"/>
  <c r="Z537" i="22" s="1"/>
  <c r="L537" i="22"/>
  <c r="P537" i="22"/>
  <c r="G538" i="22"/>
  <c r="H538" i="22"/>
  <c r="I538" i="22"/>
  <c r="J538" i="22"/>
  <c r="K538" i="22"/>
  <c r="AA538" i="22" s="1"/>
  <c r="Z538" i="22" s="1"/>
  <c r="L538" i="22"/>
  <c r="P538" i="22"/>
  <c r="G539" i="22"/>
  <c r="H539" i="22"/>
  <c r="I539" i="22"/>
  <c r="J539" i="22"/>
  <c r="K539" i="22"/>
  <c r="AA539" i="22" s="1"/>
  <c r="Z539" i="22" s="1"/>
  <c r="L539" i="22"/>
  <c r="Y539" i="22" s="1"/>
  <c r="P539" i="22"/>
  <c r="G540" i="22"/>
  <c r="H540" i="22"/>
  <c r="I540" i="22"/>
  <c r="J540" i="22"/>
  <c r="K540" i="22"/>
  <c r="AA540" i="22" s="1"/>
  <c r="Z540" i="22" s="1"/>
  <c r="L540" i="22"/>
  <c r="P540" i="22"/>
  <c r="G541" i="22"/>
  <c r="H541" i="22"/>
  <c r="I541" i="22"/>
  <c r="J541" i="22"/>
  <c r="K541" i="22"/>
  <c r="AA541" i="22" s="1"/>
  <c r="Z541" i="22" s="1"/>
  <c r="L541" i="22"/>
  <c r="P541" i="22"/>
  <c r="G542" i="22"/>
  <c r="H542" i="22"/>
  <c r="I542" i="22"/>
  <c r="J542" i="22"/>
  <c r="K542" i="22"/>
  <c r="AA542" i="22" s="1"/>
  <c r="Z542" i="22" s="1"/>
  <c r="L542" i="22"/>
  <c r="Y542" i="22" s="1"/>
  <c r="P542" i="22"/>
  <c r="G543" i="22"/>
  <c r="H543" i="22"/>
  <c r="I543" i="22"/>
  <c r="J543" i="22"/>
  <c r="K543" i="22"/>
  <c r="AA543" i="22" s="1"/>
  <c r="Z543" i="22" s="1"/>
  <c r="L543" i="22"/>
  <c r="P543" i="22"/>
  <c r="G544" i="22"/>
  <c r="H544" i="22"/>
  <c r="I544" i="22"/>
  <c r="J544" i="22"/>
  <c r="K544" i="22"/>
  <c r="AA544" i="22" s="1"/>
  <c r="Z544" i="22" s="1"/>
  <c r="L544" i="22"/>
  <c r="Y544" i="22" s="1"/>
  <c r="P544" i="22"/>
  <c r="G545" i="22"/>
  <c r="H545" i="22"/>
  <c r="I545" i="22"/>
  <c r="J545" i="22"/>
  <c r="K545" i="22"/>
  <c r="AA545" i="22" s="1"/>
  <c r="Z545" i="22" s="1"/>
  <c r="L545" i="22"/>
  <c r="P545" i="22"/>
  <c r="G546" i="22"/>
  <c r="H546" i="22"/>
  <c r="I546" i="22"/>
  <c r="J546" i="22"/>
  <c r="K546" i="22"/>
  <c r="AA546" i="22" s="1"/>
  <c r="Z546" i="22" s="1"/>
  <c r="L546" i="22"/>
  <c r="P546" i="22"/>
  <c r="G547" i="22"/>
  <c r="H547" i="22"/>
  <c r="I547" i="22"/>
  <c r="J547" i="22"/>
  <c r="K547" i="22"/>
  <c r="AA547" i="22" s="1"/>
  <c r="Z547" i="22" s="1"/>
  <c r="L547" i="22"/>
  <c r="Y547" i="22" s="1"/>
  <c r="P547" i="22"/>
  <c r="G548" i="22"/>
  <c r="H548" i="22"/>
  <c r="I548" i="22"/>
  <c r="J548" i="22"/>
  <c r="K548" i="22"/>
  <c r="AA548" i="22" s="1"/>
  <c r="Z548" i="22" s="1"/>
  <c r="L548" i="22"/>
  <c r="P548" i="22"/>
  <c r="G549" i="22"/>
  <c r="H549" i="22"/>
  <c r="I549" i="22"/>
  <c r="J549" i="22"/>
  <c r="K549" i="22"/>
  <c r="AA549" i="22" s="1"/>
  <c r="Z549" i="22" s="1"/>
  <c r="L549" i="22"/>
  <c r="P549" i="22"/>
  <c r="G550" i="22"/>
  <c r="H550" i="22"/>
  <c r="I550" i="22"/>
  <c r="J550" i="22"/>
  <c r="K550" i="22"/>
  <c r="AA550" i="22" s="1"/>
  <c r="Z550" i="22" s="1"/>
  <c r="L550" i="22"/>
  <c r="Y550" i="22" s="1"/>
  <c r="P550" i="22"/>
  <c r="G551" i="22"/>
  <c r="H551" i="22"/>
  <c r="I551" i="22"/>
  <c r="J551" i="22"/>
  <c r="K551" i="22"/>
  <c r="AA551" i="22" s="1"/>
  <c r="Z551" i="22" s="1"/>
  <c r="L551" i="22"/>
  <c r="P551" i="22"/>
  <c r="G552" i="22"/>
  <c r="H552" i="22"/>
  <c r="I552" i="22"/>
  <c r="J552" i="22"/>
  <c r="K552" i="22"/>
  <c r="AA552" i="22" s="1"/>
  <c r="Z552" i="22" s="1"/>
  <c r="L552" i="22"/>
  <c r="Y552" i="22" s="1"/>
  <c r="P552" i="22"/>
  <c r="G553" i="22"/>
  <c r="H553" i="22"/>
  <c r="I553" i="22"/>
  <c r="J553" i="22"/>
  <c r="K553" i="22"/>
  <c r="AA553" i="22" s="1"/>
  <c r="Z553" i="22" s="1"/>
  <c r="L553" i="22"/>
  <c r="P553" i="22"/>
  <c r="G554" i="22"/>
  <c r="H554" i="22"/>
  <c r="I554" i="22"/>
  <c r="J554" i="22"/>
  <c r="K554" i="22"/>
  <c r="AA554" i="22" s="1"/>
  <c r="Z554" i="22" s="1"/>
  <c r="L554" i="22"/>
  <c r="P554" i="22"/>
  <c r="G555" i="22"/>
  <c r="H555" i="22"/>
  <c r="I555" i="22"/>
  <c r="J555" i="22"/>
  <c r="K555" i="22"/>
  <c r="AA555" i="22" s="1"/>
  <c r="Z555" i="22" s="1"/>
  <c r="L555" i="22"/>
  <c r="Y555" i="22" s="1"/>
  <c r="P555" i="22"/>
  <c r="G556" i="22"/>
  <c r="H556" i="22"/>
  <c r="I556" i="22"/>
  <c r="J556" i="22"/>
  <c r="K556" i="22"/>
  <c r="AA556" i="22" s="1"/>
  <c r="Z556" i="22" s="1"/>
  <c r="L556" i="22"/>
  <c r="P556" i="22"/>
  <c r="G557" i="22"/>
  <c r="H557" i="22"/>
  <c r="I557" i="22"/>
  <c r="J557" i="22"/>
  <c r="K557" i="22"/>
  <c r="AA557" i="22" s="1"/>
  <c r="Z557" i="22" s="1"/>
  <c r="L557" i="22"/>
  <c r="P557" i="22"/>
  <c r="G558" i="22"/>
  <c r="H558" i="22"/>
  <c r="I558" i="22"/>
  <c r="J558" i="22"/>
  <c r="K558" i="22"/>
  <c r="AA558" i="22" s="1"/>
  <c r="Z558" i="22" s="1"/>
  <c r="L558" i="22"/>
  <c r="Y558" i="22" s="1"/>
  <c r="P558" i="22"/>
  <c r="G559" i="22"/>
  <c r="H559" i="22"/>
  <c r="I559" i="22"/>
  <c r="J559" i="22"/>
  <c r="K559" i="22"/>
  <c r="AA559" i="22" s="1"/>
  <c r="Z559" i="22" s="1"/>
  <c r="L559" i="22"/>
  <c r="P559" i="22"/>
  <c r="G560" i="22"/>
  <c r="H560" i="22"/>
  <c r="I560" i="22"/>
  <c r="J560" i="22"/>
  <c r="K560" i="22"/>
  <c r="AA560" i="22" s="1"/>
  <c r="Z560" i="22" s="1"/>
  <c r="L560" i="22"/>
  <c r="Y560" i="22" s="1"/>
  <c r="P560" i="22"/>
  <c r="G561" i="22"/>
  <c r="H561" i="22"/>
  <c r="I561" i="22"/>
  <c r="J561" i="22"/>
  <c r="K561" i="22"/>
  <c r="AA561" i="22" s="1"/>
  <c r="Z561" i="22" s="1"/>
  <c r="L561" i="22"/>
  <c r="P561" i="22"/>
  <c r="G562" i="22"/>
  <c r="H562" i="22"/>
  <c r="I562" i="22"/>
  <c r="J562" i="22"/>
  <c r="K562" i="22"/>
  <c r="AA562" i="22" s="1"/>
  <c r="Z562" i="22" s="1"/>
  <c r="L562" i="22"/>
  <c r="P562" i="22"/>
  <c r="G563" i="22"/>
  <c r="H563" i="22"/>
  <c r="I563" i="22"/>
  <c r="J563" i="22"/>
  <c r="K563" i="22"/>
  <c r="AA563" i="22" s="1"/>
  <c r="Z563" i="22" s="1"/>
  <c r="L563" i="22"/>
  <c r="Y563" i="22" s="1"/>
  <c r="P563" i="22"/>
  <c r="G564" i="22"/>
  <c r="H564" i="22"/>
  <c r="I564" i="22"/>
  <c r="J564" i="22"/>
  <c r="K564" i="22"/>
  <c r="AA564" i="22" s="1"/>
  <c r="Z564" i="22" s="1"/>
  <c r="L564" i="22"/>
  <c r="P564" i="22"/>
  <c r="G565" i="22"/>
  <c r="H565" i="22"/>
  <c r="I565" i="22"/>
  <c r="J565" i="22"/>
  <c r="K565" i="22"/>
  <c r="AA565" i="22" s="1"/>
  <c r="Z565" i="22" s="1"/>
  <c r="L565" i="22"/>
  <c r="P565" i="22"/>
  <c r="G566" i="22"/>
  <c r="H566" i="22"/>
  <c r="I566" i="22"/>
  <c r="J566" i="22"/>
  <c r="K566" i="22"/>
  <c r="AA566" i="22" s="1"/>
  <c r="Z566" i="22" s="1"/>
  <c r="L566" i="22"/>
  <c r="P566" i="22"/>
  <c r="G567" i="22"/>
  <c r="H567" i="22"/>
  <c r="I567" i="22"/>
  <c r="J567" i="22"/>
  <c r="K567" i="22"/>
  <c r="AA567" i="22" s="1"/>
  <c r="Z567" i="22" s="1"/>
  <c r="L567" i="22"/>
  <c r="Y567" i="22" s="1"/>
  <c r="P567" i="22"/>
  <c r="G568" i="22"/>
  <c r="H568" i="22"/>
  <c r="I568" i="22"/>
  <c r="J568" i="22"/>
  <c r="K568" i="22"/>
  <c r="AA568" i="22" s="1"/>
  <c r="Z568" i="22" s="1"/>
  <c r="L568" i="22"/>
  <c r="Y568" i="22" s="1"/>
  <c r="P568" i="22"/>
  <c r="G569" i="22"/>
  <c r="H569" i="22"/>
  <c r="I569" i="22"/>
  <c r="J569" i="22"/>
  <c r="K569" i="22"/>
  <c r="AA569" i="22" s="1"/>
  <c r="Z569" i="22" s="1"/>
  <c r="L569" i="22"/>
  <c r="P569" i="22"/>
  <c r="G570" i="22"/>
  <c r="H570" i="22"/>
  <c r="I570" i="22"/>
  <c r="J570" i="22"/>
  <c r="K570" i="22"/>
  <c r="AA570" i="22" s="1"/>
  <c r="Z570" i="22" s="1"/>
  <c r="L570" i="22"/>
  <c r="P570" i="22"/>
  <c r="G571" i="22"/>
  <c r="H571" i="22"/>
  <c r="I571" i="22"/>
  <c r="J571" i="22"/>
  <c r="K571" i="22"/>
  <c r="AA571" i="22" s="1"/>
  <c r="Z571" i="22" s="1"/>
  <c r="L571" i="22"/>
  <c r="Y571" i="22" s="1"/>
  <c r="P571" i="22"/>
  <c r="G572" i="22"/>
  <c r="H572" i="22"/>
  <c r="I572" i="22"/>
  <c r="J572" i="22"/>
  <c r="K572" i="22"/>
  <c r="AA572" i="22" s="1"/>
  <c r="Z572" i="22" s="1"/>
  <c r="L572" i="22"/>
  <c r="P572" i="22"/>
  <c r="G573" i="22"/>
  <c r="H573" i="22"/>
  <c r="I573" i="22"/>
  <c r="J573" i="22"/>
  <c r="K573" i="22"/>
  <c r="AA573" i="22" s="1"/>
  <c r="Z573" i="22" s="1"/>
  <c r="L573" i="22"/>
  <c r="P573" i="22"/>
  <c r="G574" i="22"/>
  <c r="H574" i="22"/>
  <c r="I574" i="22"/>
  <c r="J574" i="22"/>
  <c r="K574" i="22"/>
  <c r="AA574" i="22" s="1"/>
  <c r="Z574" i="22" s="1"/>
  <c r="L574" i="22"/>
  <c r="P574" i="22"/>
  <c r="G575" i="22"/>
  <c r="H575" i="22"/>
  <c r="I575" i="22"/>
  <c r="J575" i="22"/>
  <c r="K575" i="22"/>
  <c r="AA575" i="22" s="1"/>
  <c r="Z575" i="22" s="1"/>
  <c r="L575" i="22"/>
  <c r="Y575" i="22" s="1"/>
  <c r="P575" i="22"/>
  <c r="G576" i="22"/>
  <c r="H576" i="22"/>
  <c r="I576" i="22"/>
  <c r="J576" i="22"/>
  <c r="K576" i="22"/>
  <c r="AA576" i="22" s="1"/>
  <c r="Z576" i="22" s="1"/>
  <c r="L576" i="22"/>
  <c r="Y576" i="22" s="1"/>
  <c r="P576" i="22"/>
  <c r="G577" i="22"/>
  <c r="H577" i="22"/>
  <c r="I577" i="22"/>
  <c r="J577" i="22"/>
  <c r="K577" i="22"/>
  <c r="AA577" i="22" s="1"/>
  <c r="Z577" i="22" s="1"/>
  <c r="L577" i="22"/>
  <c r="P577" i="22"/>
  <c r="G578" i="22"/>
  <c r="H578" i="22"/>
  <c r="I578" i="22"/>
  <c r="J578" i="22"/>
  <c r="K578" i="22"/>
  <c r="AA578" i="22" s="1"/>
  <c r="Z578" i="22" s="1"/>
  <c r="L578" i="22"/>
  <c r="P578" i="22"/>
  <c r="G579" i="22"/>
  <c r="H579" i="22"/>
  <c r="I579" i="22"/>
  <c r="J579" i="22"/>
  <c r="K579" i="22"/>
  <c r="AA579" i="22" s="1"/>
  <c r="Z579" i="22" s="1"/>
  <c r="L579" i="22"/>
  <c r="Y579" i="22" s="1"/>
  <c r="P579" i="22"/>
  <c r="G580" i="22"/>
  <c r="H580" i="22"/>
  <c r="I580" i="22"/>
  <c r="J580" i="22"/>
  <c r="K580" i="22"/>
  <c r="AA580" i="22" s="1"/>
  <c r="Z580" i="22" s="1"/>
  <c r="L580" i="22"/>
  <c r="P580" i="22"/>
  <c r="G581" i="22"/>
  <c r="H581" i="22"/>
  <c r="I581" i="22"/>
  <c r="J581" i="22"/>
  <c r="K581" i="22"/>
  <c r="AA581" i="22" s="1"/>
  <c r="Z581" i="22" s="1"/>
  <c r="L581" i="22"/>
  <c r="P581" i="22"/>
  <c r="G582" i="22"/>
  <c r="H582" i="22"/>
  <c r="I582" i="22"/>
  <c r="J582" i="22"/>
  <c r="K582" i="22"/>
  <c r="AA582" i="22" s="1"/>
  <c r="Z582" i="22" s="1"/>
  <c r="L582" i="22"/>
  <c r="P582" i="22"/>
  <c r="G583" i="22"/>
  <c r="H583" i="22"/>
  <c r="I583" i="22"/>
  <c r="J583" i="22"/>
  <c r="K583" i="22"/>
  <c r="AA583" i="22" s="1"/>
  <c r="Z583" i="22" s="1"/>
  <c r="L583" i="22"/>
  <c r="Y583" i="22" s="1"/>
  <c r="P583" i="22"/>
  <c r="G584" i="22"/>
  <c r="H584" i="22"/>
  <c r="I584" i="22"/>
  <c r="J584" i="22"/>
  <c r="K584" i="22"/>
  <c r="AA584" i="22" s="1"/>
  <c r="Z584" i="22" s="1"/>
  <c r="L584" i="22"/>
  <c r="Y584" i="22" s="1"/>
  <c r="P584" i="22"/>
  <c r="G585" i="22"/>
  <c r="H585" i="22"/>
  <c r="I585" i="22"/>
  <c r="J585" i="22"/>
  <c r="K585" i="22"/>
  <c r="AA585" i="22" s="1"/>
  <c r="Z585" i="22" s="1"/>
  <c r="L585" i="22"/>
  <c r="P585" i="22"/>
  <c r="G586" i="22"/>
  <c r="H586" i="22"/>
  <c r="I586" i="22"/>
  <c r="J586" i="22"/>
  <c r="K586" i="22"/>
  <c r="AA586" i="22" s="1"/>
  <c r="Z586" i="22" s="1"/>
  <c r="L586" i="22"/>
  <c r="P586" i="22"/>
  <c r="G587" i="22"/>
  <c r="H587" i="22"/>
  <c r="I587" i="22"/>
  <c r="J587" i="22"/>
  <c r="K587" i="22"/>
  <c r="AA587" i="22" s="1"/>
  <c r="Z587" i="22" s="1"/>
  <c r="L587" i="22"/>
  <c r="Y587" i="22" s="1"/>
  <c r="P587" i="22"/>
  <c r="G588" i="22"/>
  <c r="H588" i="22"/>
  <c r="I588" i="22"/>
  <c r="J588" i="22"/>
  <c r="K588" i="22"/>
  <c r="AA588" i="22" s="1"/>
  <c r="Z588" i="22" s="1"/>
  <c r="L588" i="22"/>
  <c r="P588" i="22"/>
  <c r="G589" i="22"/>
  <c r="H589" i="22"/>
  <c r="I589" i="22"/>
  <c r="J589" i="22"/>
  <c r="K589" i="22"/>
  <c r="AA589" i="22" s="1"/>
  <c r="Z589" i="22" s="1"/>
  <c r="L589" i="22"/>
  <c r="P589" i="22"/>
  <c r="G590" i="22"/>
  <c r="H590" i="22"/>
  <c r="I590" i="22"/>
  <c r="J590" i="22"/>
  <c r="K590" i="22"/>
  <c r="AA590" i="22" s="1"/>
  <c r="Z590" i="22" s="1"/>
  <c r="L590" i="22"/>
  <c r="P590" i="22"/>
  <c r="G591" i="22"/>
  <c r="H591" i="22"/>
  <c r="I591" i="22"/>
  <c r="J591" i="22"/>
  <c r="K591" i="22"/>
  <c r="AA591" i="22" s="1"/>
  <c r="Z591" i="22" s="1"/>
  <c r="L591" i="22"/>
  <c r="Y591" i="22" s="1"/>
  <c r="P591" i="22"/>
  <c r="G592" i="22"/>
  <c r="H592" i="22"/>
  <c r="I592" i="22"/>
  <c r="J592" i="22"/>
  <c r="K592" i="22"/>
  <c r="AA592" i="22" s="1"/>
  <c r="Z592" i="22" s="1"/>
  <c r="L592" i="22"/>
  <c r="Y592" i="22" s="1"/>
  <c r="P592" i="22"/>
  <c r="G593" i="22"/>
  <c r="H593" i="22"/>
  <c r="I593" i="22"/>
  <c r="J593" i="22"/>
  <c r="K593" i="22"/>
  <c r="AA593" i="22" s="1"/>
  <c r="Z593" i="22" s="1"/>
  <c r="L593" i="22"/>
  <c r="P593" i="22"/>
  <c r="G594" i="22"/>
  <c r="H594" i="22"/>
  <c r="I594" i="22"/>
  <c r="J594" i="22"/>
  <c r="K594" i="22"/>
  <c r="AA594" i="22" s="1"/>
  <c r="Z594" i="22" s="1"/>
  <c r="L594" i="22"/>
  <c r="P594" i="22"/>
  <c r="G595" i="22"/>
  <c r="H595" i="22"/>
  <c r="I595" i="22"/>
  <c r="J595" i="22"/>
  <c r="K595" i="22"/>
  <c r="AA595" i="22" s="1"/>
  <c r="Z595" i="22" s="1"/>
  <c r="L595" i="22"/>
  <c r="Y595" i="22" s="1"/>
  <c r="P595" i="22"/>
  <c r="G596" i="22"/>
  <c r="H596" i="22"/>
  <c r="I596" i="22"/>
  <c r="J596" i="22"/>
  <c r="K596" i="22"/>
  <c r="AA596" i="22" s="1"/>
  <c r="Z596" i="22" s="1"/>
  <c r="L596" i="22"/>
  <c r="P596" i="22"/>
  <c r="G597" i="22"/>
  <c r="H597" i="22"/>
  <c r="I597" i="22"/>
  <c r="J597" i="22"/>
  <c r="K597" i="22"/>
  <c r="AA597" i="22" s="1"/>
  <c r="Z597" i="22" s="1"/>
  <c r="L597" i="22"/>
  <c r="P597" i="22"/>
  <c r="G598" i="22"/>
  <c r="H598" i="22"/>
  <c r="I598" i="22"/>
  <c r="J598" i="22"/>
  <c r="K598" i="22"/>
  <c r="AA598" i="22" s="1"/>
  <c r="Z598" i="22" s="1"/>
  <c r="L598" i="22"/>
  <c r="P598" i="22"/>
  <c r="G599" i="22"/>
  <c r="H599" i="22"/>
  <c r="I599" i="22"/>
  <c r="J599" i="22"/>
  <c r="K599" i="22"/>
  <c r="AA599" i="22" s="1"/>
  <c r="Z599" i="22" s="1"/>
  <c r="L599" i="22"/>
  <c r="Y599" i="22" s="1"/>
  <c r="P599" i="22"/>
  <c r="G600" i="22"/>
  <c r="H600" i="22"/>
  <c r="I600" i="22"/>
  <c r="J600" i="22"/>
  <c r="K600" i="22"/>
  <c r="AA600" i="22" s="1"/>
  <c r="Z600" i="22" s="1"/>
  <c r="L600" i="22"/>
  <c r="Y600" i="22" s="1"/>
  <c r="P600" i="22"/>
  <c r="G601" i="22"/>
  <c r="H601" i="22"/>
  <c r="I601" i="22"/>
  <c r="J601" i="22"/>
  <c r="K601" i="22"/>
  <c r="AA601" i="22" s="1"/>
  <c r="Z601" i="22" s="1"/>
  <c r="L601" i="22"/>
  <c r="P601" i="22"/>
  <c r="G602" i="22"/>
  <c r="H602" i="22"/>
  <c r="I602" i="22"/>
  <c r="J602" i="22"/>
  <c r="K602" i="22"/>
  <c r="AA602" i="22" s="1"/>
  <c r="Z602" i="22" s="1"/>
  <c r="L602" i="22"/>
  <c r="P602" i="22"/>
  <c r="G603" i="22"/>
  <c r="H603" i="22"/>
  <c r="I603" i="22"/>
  <c r="J603" i="22"/>
  <c r="K603" i="22"/>
  <c r="AA603" i="22" s="1"/>
  <c r="Z603" i="22" s="1"/>
  <c r="L603" i="22"/>
  <c r="Y603" i="22" s="1"/>
  <c r="P603" i="22"/>
  <c r="G604" i="22"/>
  <c r="H604" i="22"/>
  <c r="I604" i="22"/>
  <c r="J604" i="22"/>
  <c r="K604" i="22"/>
  <c r="AA604" i="22" s="1"/>
  <c r="Z604" i="22" s="1"/>
  <c r="L604" i="22"/>
  <c r="P604" i="22"/>
  <c r="G605" i="22"/>
  <c r="H605" i="22"/>
  <c r="I605" i="22"/>
  <c r="J605" i="22"/>
  <c r="K605" i="22"/>
  <c r="AA605" i="22" s="1"/>
  <c r="Z605" i="22" s="1"/>
  <c r="L605" i="22"/>
  <c r="P605" i="22"/>
  <c r="G606" i="22"/>
  <c r="H606" i="22"/>
  <c r="I606" i="22"/>
  <c r="J606" i="22"/>
  <c r="K606" i="22"/>
  <c r="AA606" i="22" s="1"/>
  <c r="Z606" i="22" s="1"/>
  <c r="L606" i="22"/>
  <c r="P606" i="22"/>
  <c r="G607" i="22"/>
  <c r="H607" i="22"/>
  <c r="I607" i="22"/>
  <c r="J607" i="22"/>
  <c r="K607" i="22"/>
  <c r="AA607" i="22" s="1"/>
  <c r="Z607" i="22" s="1"/>
  <c r="L607" i="22"/>
  <c r="Y607" i="22" s="1"/>
  <c r="P607" i="22"/>
  <c r="G608" i="22"/>
  <c r="H608" i="22"/>
  <c r="I608" i="22"/>
  <c r="J608" i="22"/>
  <c r="K608" i="22"/>
  <c r="AA608" i="22" s="1"/>
  <c r="Z608" i="22" s="1"/>
  <c r="L608" i="22"/>
  <c r="Y608" i="22" s="1"/>
  <c r="P608" i="22"/>
  <c r="G609" i="22"/>
  <c r="H609" i="22"/>
  <c r="I609" i="22"/>
  <c r="J609" i="22"/>
  <c r="K609" i="22"/>
  <c r="AA609" i="22" s="1"/>
  <c r="Z609" i="22" s="1"/>
  <c r="L609" i="22"/>
  <c r="P609" i="22"/>
  <c r="G610" i="22"/>
  <c r="H610" i="22"/>
  <c r="I610" i="22"/>
  <c r="J610" i="22"/>
  <c r="K610" i="22"/>
  <c r="AA610" i="22" s="1"/>
  <c r="Z610" i="22" s="1"/>
  <c r="L610" i="22"/>
  <c r="P610" i="22"/>
  <c r="G611" i="22"/>
  <c r="H611" i="22"/>
  <c r="I611" i="22"/>
  <c r="J611" i="22"/>
  <c r="K611" i="22"/>
  <c r="AA611" i="22" s="1"/>
  <c r="Z611" i="22" s="1"/>
  <c r="L611" i="22"/>
  <c r="Y611" i="22" s="1"/>
  <c r="P611" i="22"/>
  <c r="G612" i="22"/>
  <c r="H612" i="22"/>
  <c r="I612" i="22"/>
  <c r="J612" i="22"/>
  <c r="K612" i="22"/>
  <c r="AA612" i="22" s="1"/>
  <c r="Z612" i="22" s="1"/>
  <c r="L612" i="22"/>
  <c r="P612" i="22"/>
  <c r="G613" i="22"/>
  <c r="H613" i="22"/>
  <c r="I613" i="22"/>
  <c r="J613" i="22"/>
  <c r="K613" i="22"/>
  <c r="AA613" i="22" s="1"/>
  <c r="Z613" i="22" s="1"/>
  <c r="L613" i="22"/>
  <c r="P613" i="22"/>
  <c r="G614" i="22"/>
  <c r="H614" i="22"/>
  <c r="I614" i="22"/>
  <c r="J614" i="22"/>
  <c r="K614" i="22"/>
  <c r="AA614" i="22" s="1"/>
  <c r="Z614" i="22" s="1"/>
  <c r="L614" i="22"/>
  <c r="P614" i="22"/>
  <c r="G615" i="22"/>
  <c r="H615" i="22"/>
  <c r="I615" i="22"/>
  <c r="J615" i="22"/>
  <c r="K615" i="22"/>
  <c r="AA615" i="22" s="1"/>
  <c r="Z615" i="22" s="1"/>
  <c r="L615" i="22"/>
  <c r="Y615" i="22" s="1"/>
  <c r="P615" i="22"/>
  <c r="G616" i="22"/>
  <c r="H616" i="22"/>
  <c r="I616" i="22"/>
  <c r="J616" i="22"/>
  <c r="K616" i="22"/>
  <c r="AA616" i="22" s="1"/>
  <c r="Z616" i="22" s="1"/>
  <c r="L616" i="22"/>
  <c r="Y616" i="22" s="1"/>
  <c r="P616" i="22"/>
  <c r="G617" i="22"/>
  <c r="H617" i="22"/>
  <c r="I617" i="22"/>
  <c r="J617" i="22"/>
  <c r="K617" i="22"/>
  <c r="AA617" i="22" s="1"/>
  <c r="Z617" i="22" s="1"/>
  <c r="L617" i="22"/>
  <c r="P617" i="22"/>
  <c r="G618" i="22"/>
  <c r="H618" i="22"/>
  <c r="I618" i="22"/>
  <c r="J618" i="22"/>
  <c r="K618" i="22"/>
  <c r="AA618" i="22" s="1"/>
  <c r="Z618" i="22" s="1"/>
  <c r="L618" i="22"/>
  <c r="P618" i="22"/>
  <c r="G619" i="22"/>
  <c r="H619" i="22"/>
  <c r="I619" i="22"/>
  <c r="J619" i="22"/>
  <c r="K619" i="22"/>
  <c r="AA619" i="22" s="1"/>
  <c r="Z619" i="22" s="1"/>
  <c r="L619" i="22"/>
  <c r="Y619" i="22" s="1"/>
  <c r="P619" i="22"/>
  <c r="G620" i="22"/>
  <c r="H620" i="22"/>
  <c r="I620" i="22"/>
  <c r="J620" i="22"/>
  <c r="K620" i="22"/>
  <c r="AA620" i="22" s="1"/>
  <c r="Z620" i="22" s="1"/>
  <c r="L620" i="22"/>
  <c r="P620" i="22"/>
  <c r="G621" i="22"/>
  <c r="H621" i="22"/>
  <c r="I621" i="22"/>
  <c r="J621" i="22"/>
  <c r="K621" i="22"/>
  <c r="AA621" i="22" s="1"/>
  <c r="Z621" i="22" s="1"/>
  <c r="L621" i="22"/>
  <c r="P621" i="22"/>
  <c r="G622" i="22"/>
  <c r="H622" i="22"/>
  <c r="I622" i="22"/>
  <c r="J622" i="22"/>
  <c r="K622" i="22"/>
  <c r="AA622" i="22" s="1"/>
  <c r="Z622" i="22" s="1"/>
  <c r="L622" i="22"/>
  <c r="P622" i="22"/>
  <c r="G623" i="22"/>
  <c r="H623" i="22"/>
  <c r="I623" i="22"/>
  <c r="J623" i="22"/>
  <c r="K623" i="22"/>
  <c r="AA623" i="22" s="1"/>
  <c r="Z623" i="22" s="1"/>
  <c r="L623" i="22"/>
  <c r="Y623" i="22" s="1"/>
  <c r="P623" i="22"/>
  <c r="G624" i="22"/>
  <c r="H624" i="22"/>
  <c r="I624" i="22"/>
  <c r="J624" i="22"/>
  <c r="K624" i="22"/>
  <c r="AA624" i="22" s="1"/>
  <c r="Z624" i="22" s="1"/>
  <c r="L624" i="22"/>
  <c r="P624" i="22"/>
  <c r="G625" i="22"/>
  <c r="H625" i="22"/>
  <c r="I625" i="22"/>
  <c r="J625" i="22"/>
  <c r="K625" i="22"/>
  <c r="AA625" i="22" s="1"/>
  <c r="Z625" i="22" s="1"/>
  <c r="L625" i="22"/>
  <c r="P625" i="22"/>
  <c r="G626" i="22"/>
  <c r="H626" i="22"/>
  <c r="I626" i="22"/>
  <c r="J626" i="22"/>
  <c r="K626" i="22"/>
  <c r="AA626" i="22" s="1"/>
  <c r="Z626" i="22" s="1"/>
  <c r="L626" i="22"/>
  <c r="P626" i="22"/>
  <c r="G627" i="22"/>
  <c r="H627" i="22"/>
  <c r="I627" i="22"/>
  <c r="J627" i="22"/>
  <c r="K627" i="22"/>
  <c r="AA627" i="22" s="1"/>
  <c r="Z627" i="22" s="1"/>
  <c r="L627" i="22"/>
  <c r="Y627" i="22" s="1"/>
  <c r="P627" i="22"/>
  <c r="G628" i="22"/>
  <c r="H628" i="22"/>
  <c r="I628" i="22"/>
  <c r="J628" i="22"/>
  <c r="K628" i="22"/>
  <c r="AA628" i="22" s="1"/>
  <c r="Z628" i="22" s="1"/>
  <c r="L628" i="22"/>
  <c r="P628" i="22"/>
  <c r="G629" i="22"/>
  <c r="H629" i="22"/>
  <c r="I629" i="22"/>
  <c r="J629" i="22"/>
  <c r="K629" i="22"/>
  <c r="AA629" i="22" s="1"/>
  <c r="Z629" i="22" s="1"/>
  <c r="L629" i="22"/>
  <c r="P629" i="22"/>
  <c r="G630" i="22"/>
  <c r="H630" i="22"/>
  <c r="I630" i="22"/>
  <c r="J630" i="22"/>
  <c r="K630" i="22"/>
  <c r="AA630" i="22" s="1"/>
  <c r="Z630" i="22" s="1"/>
  <c r="L630" i="22"/>
  <c r="P630" i="22"/>
  <c r="G631" i="22"/>
  <c r="H631" i="22"/>
  <c r="I631" i="22"/>
  <c r="J631" i="22"/>
  <c r="K631" i="22"/>
  <c r="AA631" i="22" s="1"/>
  <c r="Z631" i="22" s="1"/>
  <c r="L631" i="22"/>
  <c r="Y631" i="22" s="1"/>
  <c r="P631" i="22"/>
  <c r="G632" i="22"/>
  <c r="H632" i="22"/>
  <c r="I632" i="22"/>
  <c r="J632" i="22"/>
  <c r="K632" i="22"/>
  <c r="AA632" i="22" s="1"/>
  <c r="Z632" i="22" s="1"/>
  <c r="L632" i="22"/>
  <c r="P632" i="22"/>
  <c r="G633" i="22"/>
  <c r="H633" i="22"/>
  <c r="I633" i="22"/>
  <c r="J633" i="22"/>
  <c r="K633" i="22"/>
  <c r="AA633" i="22" s="1"/>
  <c r="Z633" i="22" s="1"/>
  <c r="L633" i="22"/>
  <c r="P633" i="22"/>
  <c r="G634" i="22"/>
  <c r="H634" i="22"/>
  <c r="I634" i="22"/>
  <c r="J634" i="22"/>
  <c r="K634" i="22"/>
  <c r="AA634" i="22" s="1"/>
  <c r="Z634" i="22" s="1"/>
  <c r="L634" i="22"/>
  <c r="P634" i="22"/>
  <c r="G635" i="22"/>
  <c r="H635" i="22"/>
  <c r="I635" i="22"/>
  <c r="J635" i="22"/>
  <c r="K635" i="22"/>
  <c r="AA635" i="22" s="1"/>
  <c r="Z635" i="22" s="1"/>
  <c r="L635" i="22"/>
  <c r="Y635" i="22" s="1"/>
  <c r="P635" i="22"/>
  <c r="G636" i="22"/>
  <c r="H636" i="22"/>
  <c r="I636" i="22"/>
  <c r="J636" i="22"/>
  <c r="K636" i="22"/>
  <c r="AA636" i="22" s="1"/>
  <c r="Z636" i="22" s="1"/>
  <c r="L636" i="22"/>
  <c r="P636" i="22"/>
  <c r="G637" i="22"/>
  <c r="H637" i="22"/>
  <c r="I637" i="22"/>
  <c r="J637" i="22"/>
  <c r="K637" i="22"/>
  <c r="AA637" i="22" s="1"/>
  <c r="Z637" i="22" s="1"/>
  <c r="L637" i="22"/>
  <c r="P637" i="22"/>
  <c r="G638" i="22"/>
  <c r="H638" i="22"/>
  <c r="I638" i="22"/>
  <c r="J638" i="22"/>
  <c r="K638" i="22"/>
  <c r="AA638" i="22" s="1"/>
  <c r="Z638" i="22" s="1"/>
  <c r="L638" i="22"/>
  <c r="P638" i="22"/>
  <c r="G639" i="22"/>
  <c r="H639" i="22"/>
  <c r="I639" i="22"/>
  <c r="J639" i="22"/>
  <c r="K639" i="22"/>
  <c r="AA639" i="22" s="1"/>
  <c r="Z639" i="22" s="1"/>
  <c r="L639" i="22"/>
  <c r="Y639" i="22" s="1"/>
  <c r="P639" i="22"/>
  <c r="G640" i="22"/>
  <c r="H640" i="22"/>
  <c r="I640" i="22"/>
  <c r="J640" i="22"/>
  <c r="K640" i="22"/>
  <c r="AA640" i="22" s="1"/>
  <c r="Z640" i="22" s="1"/>
  <c r="L640" i="22"/>
  <c r="P640" i="22"/>
  <c r="G641" i="22"/>
  <c r="H641" i="22"/>
  <c r="I641" i="22"/>
  <c r="J641" i="22"/>
  <c r="K641" i="22"/>
  <c r="AA641" i="22" s="1"/>
  <c r="Z641" i="22" s="1"/>
  <c r="L641" i="22"/>
  <c r="P641" i="22"/>
  <c r="G642" i="22"/>
  <c r="H642" i="22"/>
  <c r="I642" i="22"/>
  <c r="J642" i="22"/>
  <c r="K642" i="22"/>
  <c r="AA642" i="22" s="1"/>
  <c r="Z642" i="22" s="1"/>
  <c r="L642" i="22"/>
  <c r="P642" i="22"/>
  <c r="G643" i="22"/>
  <c r="H643" i="22"/>
  <c r="I643" i="22"/>
  <c r="J643" i="22"/>
  <c r="K643" i="22"/>
  <c r="AA643" i="22" s="1"/>
  <c r="Z643" i="22" s="1"/>
  <c r="L643" i="22"/>
  <c r="Y643" i="22" s="1"/>
  <c r="P643" i="22"/>
  <c r="G644" i="22"/>
  <c r="H644" i="22"/>
  <c r="I644" i="22"/>
  <c r="J644" i="22"/>
  <c r="K644" i="22"/>
  <c r="AA644" i="22" s="1"/>
  <c r="Z644" i="22" s="1"/>
  <c r="L644" i="22"/>
  <c r="P644" i="22"/>
  <c r="G645" i="22"/>
  <c r="H645" i="22"/>
  <c r="I645" i="22"/>
  <c r="J645" i="22"/>
  <c r="K645" i="22"/>
  <c r="AA645" i="22" s="1"/>
  <c r="Z645" i="22" s="1"/>
  <c r="L645" i="22"/>
  <c r="P645" i="22"/>
  <c r="G646" i="22"/>
  <c r="H646" i="22"/>
  <c r="I646" i="22"/>
  <c r="J646" i="22"/>
  <c r="K646" i="22"/>
  <c r="AA646" i="22" s="1"/>
  <c r="Z646" i="22" s="1"/>
  <c r="L646" i="22"/>
  <c r="P646" i="22"/>
  <c r="G647" i="22"/>
  <c r="H647" i="22"/>
  <c r="I647" i="22"/>
  <c r="J647" i="22"/>
  <c r="K647" i="22"/>
  <c r="AA647" i="22" s="1"/>
  <c r="Z647" i="22" s="1"/>
  <c r="L647" i="22"/>
  <c r="Y647" i="22" s="1"/>
  <c r="P647" i="22"/>
  <c r="G648" i="22"/>
  <c r="H648" i="22"/>
  <c r="I648" i="22"/>
  <c r="J648" i="22"/>
  <c r="K648" i="22"/>
  <c r="AA648" i="22" s="1"/>
  <c r="Z648" i="22" s="1"/>
  <c r="L648" i="22"/>
  <c r="P648" i="22"/>
  <c r="G649" i="22"/>
  <c r="H649" i="22"/>
  <c r="I649" i="22"/>
  <c r="J649" i="22"/>
  <c r="K649" i="22"/>
  <c r="AA649" i="22" s="1"/>
  <c r="Z649" i="22" s="1"/>
  <c r="L649" i="22"/>
  <c r="P649" i="22"/>
  <c r="G650" i="22"/>
  <c r="H650" i="22"/>
  <c r="I650" i="22"/>
  <c r="J650" i="22"/>
  <c r="K650" i="22"/>
  <c r="AA650" i="22" s="1"/>
  <c r="Z650" i="22" s="1"/>
  <c r="L650" i="22"/>
  <c r="P650" i="22"/>
  <c r="G651" i="22"/>
  <c r="H651" i="22"/>
  <c r="I651" i="22"/>
  <c r="J651" i="22"/>
  <c r="K651" i="22"/>
  <c r="AA651" i="22" s="1"/>
  <c r="Z651" i="22" s="1"/>
  <c r="L651" i="22"/>
  <c r="Y651" i="22" s="1"/>
  <c r="P651" i="22"/>
  <c r="G652" i="22"/>
  <c r="H652" i="22"/>
  <c r="I652" i="22"/>
  <c r="J652" i="22"/>
  <c r="K652" i="22"/>
  <c r="AA652" i="22" s="1"/>
  <c r="Z652" i="22" s="1"/>
  <c r="L652" i="22"/>
  <c r="P652" i="22"/>
  <c r="G653" i="22"/>
  <c r="H653" i="22"/>
  <c r="I653" i="22"/>
  <c r="J653" i="22"/>
  <c r="K653" i="22"/>
  <c r="AA653" i="22" s="1"/>
  <c r="Z653" i="22" s="1"/>
  <c r="L653" i="22"/>
  <c r="P653" i="22"/>
  <c r="G654" i="22"/>
  <c r="H654" i="22"/>
  <c r="I654" i="22"/>
  <c r="J654" i="22"/>
  <c r="K654" i="22"/>
  <c r="AA654" i="22" s="1"/>
  <c r="Z654" i="22" s="1"/>
  <c r="L654" i="22"/>
  <c r="P654" i="22"/>
  <c r="G655" i="22"/>
  <c r="H655" i="22"/>
  <c r="I655" i="22"/>
  <c r="J655" i="22"/>
  <c r="K655" i="22"/>
  <c r="AA655" i="22" s="1"/>
  <c r="Z655" i="22" s="1"/>
  <c r="L655" i="22"/>
  <c r="Y655" i="22" s="1"/>
  <c r="P655" i="22"/>
  <c r="G656" i="22"/>
  <c r="H656" i="22"/>
  <c r="I656" i="22"/>
  <c r="J656" i="22"/>
  <c r="K656" i="22"/>
  <c r="AA656" i="22" s="1"/>
  <c r="Z656" i="22" s="1"/>
  <c r="L656" i="22"/>
  <c r="P656" i="22"/>
  <c r="G657" i="22"/>
  <c r="H657" i="22"/>
  <c r="I657" i="22"/>
  <c r="J657" i="22"/>
  <c r="K657" i="22"/>
  <c r="AA657" i="22" s="1"/>
  <c r="Z657" i="22" s="1"/>
  <c r="L657" i="22"/>
  <c r="P657" i="22"/>
  <c r="G658" i="22"/>
  <c r="H658" i="22"/>
  <c r="I658" i="22"/>
  <c r="J658" i="22"/>
  <c r="K658" i="22"/>
  <c r="AA658" i="22" s="1"/>
  <c r="Z658" i="22" s="1"/>
  <c r="L658" i="22"/>
  <c r="P658" i="22"/>
  <c r="G659" i="22"/>
  <c r="H659" i="22"/>
  <c r="I659" i="22"/>
  <c r="J659" i="22"/>
  <c r="K659" i="22"/>
  <c r="AA659" i="22" s="1"/>
  <c r="Z659" i="22" s="1"/>
  <c r="L659" i="22"/>
  <c r="Y659" i="22" s="1"/>
  <c r="P659" i="22"/>
  <c r="G660" i="22"/>
  <c r="H660" i="22"/>
  <c r="I660" i="22"/>
  <c r="J660" i="22"/>
  <c r="K660" i="22"/>
  <c r="AA660" i="22" s="1"/>
  <c r="Z660" i="22" s="1"/>
  <c r="L660" i="22"/>
  <c r="P660" i="22"/>
  <c r="G661" i="22"/>
  <c r="H661" i="22"/>
  <c r="I661" i="22"/>
  <c r="J661" i="22"/>
  <c r="K661" i="22"/>
  <c r="AA661" i="22" s="1"/>
  <c r="Z661" i="22" s="1"/>
  <c r="L661" i="22"/>
  <c r="P661" i="22"/>
  <c r="G662" i="22"/>
  <c r="H662" i="22"/>
  <c r="I662" i="22"/>
  <c r="J662" i="22"/>
  <c r="K662" i="22"/>
  <c r="AA662" i="22" s="1"/>
  <c r="Z662" i="22" s="1"/>
  <c r="L662" i="22"/>
  <c r="P662" i="22"/>
  <c r="G663" i="22"/>
  <c r="H663" i="22"/>
  <c r="I663" i="22"/>
  <c r="J663" i="22"/>
  <c r="K663" i="22"/>
  <c r="AA663" i="22" s="1"/>
  <c r="Z663" i="22" s="1"/>
  <c r="L663" i="22"/>
  <c r="Y663" i="22" s="1"/>
  <c r="P663" i="22"/>
  <c r="G664" i="22"/>
  <c r="H664" i="22"/>
  <c r="I664" i="22"/>
  <c r="J664" i="22"/>
  <c r="K664" i="22"/>
  <c r="AA664" i="22" s="1"/>
  <c r="Z664" i="22" s="1"/>
  <c r="L664" i="22"/>
  <c r="P664" i="22"/>
  <c r="G665" i="22"/>
  <c r="H665" i="22"/>
  <c r="I665" i="22"/>
  <c r="J665" i="22"/>
  <c r="K665" i="22"/>
  <c r="AA665" i="22" s="1"/>
  <c r="Z665" i="22" s="1"/>
  <c r="L665" i="22"/>
  <c r="P665" i="22"/>
  <c r="G666" i="22"/>
  <c r="H666" i="22"/>
  <c r="I666" i="22"/>
  <c r="J666" i="22"/>
  <c r="K666" i="22"/>
  <c r="AA666" i="22" s="1"/>
  <c r="Z666" i="22" s="1"/>
  <c r="L666" i="22"/>
  <c r="P666" i="22"/>
  <c r="G667" i="22"/>
  <c r="H667" i="22"/>
  <c r="I667" i="22"/>
  <c r="J667" i="22"/>
  <c r="K667" i="22"/>
  <c r="AA667" i="22" s="1"/>
  <c r="Z667" i="22" s="1"/>
  <c r="L667" i="22"/>
  <c r="Y667" i="22" s="1"/>
  <c r="P667" i="22"/>
  <c r="G668" i="22"/>
  <c r="H668" i="22"/>
  <c r="I668" i="22"/>
  <c r="J668" i="22"/>
  <c r="K668" i="22"/>
  <c r="AA668" i="22" s="1"/>
  <c r="Z668" i="22" s="1"/>
  <c r="L668" i="22"/>
  <c r="P668" i="22"/>
  <c r="G669" i="22"/>
  <c r="H669" i="22"/>
  <c r="I669" i="22"/>
  <c r="J669" i="22"/>
  <c r="K669" i="22"/>
  <c r="AA669" i="22" s="1"/>
  <c r="Z669" i="22" s="1"/>
  <c r="L669" i="22"/>
  <c r="P669" i="22"/>
  <c r="G670" i="22"/>
  <c r="H670" i="22"/>
  <c r="I670" i="22"/>
  <c r="J670" i="22"/>
  <c r="K670" i="22"/>
  <c r="AA670" i="22" s="1"/>
  <c r="Z670" i="22" s="1"/>
  <c r="L670" i="22"/>
  <c r="P670" i="22"/>
  <c r="G671" i="22"/>
  <c r="H671" i="22"/>
  <c r="I671" i="22"/>
  <c r="J671" i="22"/>
  <c r="K671" i="22"/>
  <c r="AA671" i="22" s="1"/>
  <c r="Z671" i="22" s="1"/>
  <c r="L671" i="22"/>
  <c r="Y671" i="22" s="1"/>
  <c r="P671" i="22"/>
  <c r="G672" i="22"/>
  <c r="H672" i="22"/>
  <c r="I672" i="22"/>
  <c r="J672" i="22"/>
  <c r="K672" i="22"/>
  <c r="AA672" i="22" s="1"/>
  <c r="Z672" i="22" s="1"/>
  <c r="L672" i="22"/>
  <c r="P672" i="22"/>
  <c r="G673" i="22"/>
  <c r="H673" i="22"/>
  <c r="I673" i="22"/>
  <c r="J673" i="22"/>
  <c r="K673" i="22"/>
  <c r="AA673" i="22" s="1"/>
  <c r="Z673" i="22" s="1"/>
  <c r="L673" i="22"/>
  <c r="P673" i="22"/>
  <c r="G674" i="22"/>
  <c r="H674" i="22"/>
  <c r="I674" i="22"/>
  <c r="J674" i="22"/>
  <c r="K674" i="22"/>
  <c r="AA674" i="22" s="1"/>
  <c r="Z674" i="22" s="1"/>
  <c r="L674" i="22"/>
  <c r="P674" i="22"/>
  <c r="G675" i="22"/>
  <c r="H675" i="22"/>
  <c r="I675" i="22"/>
  <c r="J675" i="22"/>
  <c r="K675" i="22"/>
  <c r="AA675" i="22" s="1"/>
  <c r="Z675" i="22" s="1"/>
  <c r="L675" i="22"/>
  <c r="Y675" i="22" s="1"/>
  <c r="P675" i="22"/>
  <c r="G676" i="22"/>
  <c r="H676" i="22"/>
  <c r="I676" i="22"/>
  <c r="J676" i="22"/>
  <c r="K676" i="22"/>
  <c r="AA676" i="22" s="1"/>
  <c r="Z676" i="22" s="1"/>
  <c r="L676" i="22"/>
  <c r="P676" i="22"/>
  <c r="G677" i="22"/>
  <c r="H677" i="22"/>
  <c r="I677" i="22"/>
  <c r="J677" i="22"/>
  <c r="K677" i="22"/>
  <c r="AA677" i="22" s="1"/>
  <c r="Z677" i="22" s="1"/>
  <c r="L677" i="22"/>
  <c r="P677" i="22"/>
  <c r="G678" i="22"/>
  <c r="H678" i="22"/>
  <c r="I678" i="22"/>
  <c r="J678" i="22"/>
  <c r="K678" i="22"/>
  <c r="AA678" i="22" s="1"/>
  <c r="Z678" i="22" s="1"/>
  <c r="L678" i="22"/>
  <c r="P678" i="22"/>
  <c r="G679" i="22"/>
  <c r="H679" i="22"/>
  <c r="I679" i="22"/>
  <c r="J679" i="22"/>
  <c r="K679" i="22"/>
  <c r="AA679" i="22" s="1"/>
  <c r="Z679" i="22" s="1"/>
  <c r="L679" i="22"/>
  <c r="Y679" i="22" s="1"/>
  <c r="P679" i="22"/>
  <c r="G680" i="22"/>
  <c r="H680" i="22"/>
  <c r="I680" i="22"/>
  <c r="J680" i="22"/>
  <c r="K680" i="22"/>
  <c r="AA680" i="22" s="1"/>
  <c r="Z680" i="22" s="1"/>
  <c r="L680" i="22"/>
  <c r="P680" i="22"/>
  <c r="G681" i="22"/>
  <c r="H681" i="22"/>
  <c r="I681" i="22"/>
  <c r="J681" i="22"/>
  <c r="K681" i="22"/>
  <c r="AA681" i="22" s="1"/>
  <c r="Z681" i="22" s="1"/>
  <c r="L681" i="22"/>
  <c r="P681" i="22"/>
  <c r="G682" i="22"/>
  <c r="H682" i="22"/>
  <c r="I682" i="22"/>
  <c r="J682" i="22"/>
  <c r="K682" i="22"/>
  <c r="AA682" i="22" s="1"/>
  <c r="Z682" i="22" s="1"/>
  <c r="L682" i="22"/>
  <c r="P682" i="22"/>
  <c r="G683" i="22"/>
  <c r="H683" i="22"/>
  <c r="I683" i="22"/>
  <c r="J683" i="22"/>
  <c r="K683" i="22"/>
  <c r="AA683" i="22" s="1"/>
  <c r="Z683" i="22" s="1"/>
  <c r="L683" i="22"/>
  <c r="Y683" i="22" s="1"/>
  <c r="P683" i="22"/>
  <c r="G684" i="22"/>
  <c r="H684" i="22"/>
  <c r="I684" i="22"/>
  <c r="J684" i="22"/>
  <c r="K684" i="22"/>
  <c r="AA684" i="22" s="1"/>
  <c r="Z684" i="22" s="1"/>
  <c r="L684" i="22"/>
  <c r="P684" i="22"/>
  <c r="G685" i="22"/>
  <c r="H685" i="22"/>
  <c r="I685" i="22"/>
  <c r="J685" i="22"/>
  <c r="K685" i="22"/>
  <c r="AA685" i="22" s="1"/>
  <c r="Z685" i="22" s="1"/>
  <c r="L685" i="22"/>
  <c r="P685" i="22"/>
  <c r="G686" i="22"/>
  <c r="H686" i="22"/>
  <c r="I686" i="22"/>
  <c r="J686" i="22"/>
  <c r="K686" i="22"/>
  <c r="AA686" i="22" s="1"/>
  <c r="Z686" i="22" s="1"/>
  <c r="L686" i="22"/>
  <c r="P686" i="22"/>
  <c r="G687" i="22"/>
  <c r="H687" i="22"/>
  <c r="I687" i="22"/>
  <c r="J687" i="22"/>
  <c r="K687" i="22"/>
  <c r="AA687" i="22" s="1"/>
  <c r="Z687" i="22" s="1"/>
  <c r="L687" i="22"/>
  <c r="Y687" i="22" s="1"/>
  <c r="P687" i="22"/>
  <c r="G688" i="22"/>
  <c r="H688" i="22"/>
  <c r="I688" i="22"/>
  <c r="J688" i="22"/>
  <c r="K688" i="22"/>
  <c r="AA688" i="22" s="1"/>
  <c r="Z688" i="22" s="1"/>
  <c r="L688" i="22"/>
  <c r="P688" i="22"/>
  <c r="G689" i="22"/>
  <c r="H689" i="22"/>
  <c r="I689" i="22"/>
  <c r="J689" i="22"/>
  <c r="K689" i="22"/>
  <c r="AA689" i="22" s="1"/>
  <c r="Z689" i="22" s="1"/>
  <c r="L689" i="22"/>
  <c r="P689" i="22"/>
  <c r="G690" i="22"/>
  <c r="H690" i="22"/>
  <c r="I690" i="22"/>
  <c r="J690" i="22"/>
  <c r="K690" i="22"/>
  <c r="AA690" i="22" s="1"/>
  <c r="Z690" i="22" s="1"/>
  <c r="L690" i="22"/>
  <c r="P690" i="22"/>
  <c r="G691" i="22"/>
  <c r="H691" i="22"/>
  <c r="I691" i="22"/>
  <c r="J691" i="22"/>
  <c r="K691" i="22"/>
  <c r="AA691" i="22" s="1"/>
  <c r="Z691" i="22" s="1"/>
  <c r="L691" i="22"/>
  <c r="Y691" i="22" s="1"/>
  <c r="P691" i="22"/>
  <c r="G692" i="22"/>
  <c r="H692" i="22"/>
  <c r="I692" i="22"/>
  <c r="J692" i="22"/>
  <c r="K692" i="22"/>
  <c r="AA692" i="22" s="1"/>
  <c r="Z692" i="22" s="1"/>
  <c r="L692" i="22"/>
  <c r="P692" i="22"/>
  <c r="G693" i="22"/>
  <c r="H693" i="22"/>
  <c r="I693" i="22"/>
  <c r="J693" i="22"/>
  <c r="K693" i="22"/>
  <c r="AA693" i="22" s="1"/>
  <c r="Z693" i="22" s="1"/>
  <c r="L693" i="22"/>
  <c r="P693" i="22"/>
  <c r="G694" i="22"/>
  <c r="H694" i="22"/>
  <c r="I694" i="22"/>
  <c r="J694" i="22"/>
  <c r="K694" i="22"/>
  <c r="AA694" i="22" s="1"/>
  <c r="Z694" i="22" s="1"/>
  <c r="L694" i="22"/>
  <c r="P694" i="22"/>
  <c r="G695" i="22"/>
  <c r="H695" i="22"/>
  <c r="I695" i="22"/>
  <c r="J695" i="22"/>
  <c r="K695" i="22"/>
  <c r="AA695" i="22" s="1"/>
  <c r="Z695" i="22" s="1"/>
  <c r="L695" i="22"/>
  <c r="Y695" i="22" s="1"/>
  <c r="P695" i="22"/>
  <c r="G696" i="22"/>
  <c r="H696" i="22"/>
  <c r="I696" i="22"/>
  <c r="J696" i="22"/>
  <c r="K696" i="22"/>
  <c r="AA696" i="22" s="1"/>
  <c r="Z696" i="22" s="1"/>
  <c r="L696" i="22"/>
  <c r="P696" i="22"/>
  <c r="G697" i="22"/>
  <c r="H697" i="22"/>
  <c r="I697" i="22"/>
  <c r="J697" i="22"/>
  <c r="K697" i="22"/>
  <c r="AA697" i="22" s="1"/>
  <c r="Z697" i="22" s="1"/>
  <c r="L697" i="22"/>
  <c r="P697" i="22"/>
  <c r="G698" i="22"/>
  <c r="H698" i="22"/>
  <c r="I698" i="22"/>
  <c r="J698" i="22"/>
  <c r="K698" i="22"/>
  <c r="AA698" i="22" s="1"/>
  <c r="Z698" i="22" s="1"/>
  <c r="L698" i="22"/>
  <c r="P698" i="22"/>
  <c r="G699" i="22"/>
  <c r="H699" i="22"/>
  <c r="I699" i="22"/>
  <c r="J699" i="22"/>
  <c r="K699" i="22"/>
  <c r="AA699" i="22" s="1"/>
  <c r="Z699" i="22" s="1"/>
  <c r="L699" i="22"/>
  <c r="Y699" i="22" s="1"/>
  <c r="P699" i="22"/>
  <c r="G700" i="22"/>
  <c r="H700" i="22"/>
  <c r="I700" i="22"/>
  <c r="J700" i="22"/>
  <c r="K700" i="22"/>
  <c r="AA700" i="22" s="1"/>
  <c r="Z700" i="22" s="1"/>
  <c r="L700" i="22"/>
  <c r="P700" i="22"/>
  <c r="G701" i="22"/>
  <c r="H701" i="22"/>
  <c r="I701" i="22"/>
  <c r="J701" i="22"/>
  <c r="K701" i="22"/>
  <c r="AA701" i="22" s="1"/>
  <c r="Z701" i="22" s="1"/>
  <c r="L701" i="22"/>
  <c r="P701" i="22"/>
  <c r="G702" i="22"/>
  <c r="H702" i="22"/>
  <c r="I702" i="22"/>
  <c r="J702" i="22"/>
  <c r="K702" i="22"/>
  <c r="AA702" i="22" s="1"/>
  <c r="Z702" i="22" s="1"/>
  <c r="L702" i="22"/>
  <c r="P702" i="22"/>
  <c r="G703" i="22"/>
  <c r="H703" i="22"/>
  <c r="I703" i="22"/>
  <c r="J703" i="22"/>
  <c r="K703" i="22"/>
  <c r="AA703" i="22" s="1"/>
  <c r="Z703" i="22" s="1"/>
  <c r="L703" i="22"/>
  <c r="Y703" i="22" s="1"/>
  <c r="P703" i="22"/>
  <c r="G704" i="22"/>
  <c r="H704" i="22"/>
  <c r="I704" i="22"/>
  <c r="J704" i="22"/>
  <c r="K704" i="22"/>
  <c r="AA704" i="22" s="1"/>
  <c r="Z704" i="22" s="1"/>
  <c r="L704" i="22"/>
  <c r="P704" i="22"/>
  <c r="G705" i="22"/>
  <c r="H705" i="22"/>
  <c r="I705" i="22"/>
  <c r="J705" i="22"/>
  <c r="K705" i="22"/>
  <c r="AA705" i="22" s="1"/>
  <c r="Z705" i="22" s="1"/>
  <c r="L705" i="22"/>
  <c r="P705" i="22"/>
  <c r="G706" i="22"/>
  <c r="H706" i="22"/>
  <c r="I706" i="22"/>
  <c r="J706" i="22"/>
  <c r="K706" i="22"/>
  <c r="AA706" i="22" s="1"/>
  <c r="Z706" i="22" s="1"/>
  <c r="L706" i="22"/>
  <c r="P706" i="22"/>
  <c r="G707" i="22"/>
  <c r="H707" i="22"/>
  <c r="I707" i="22"/>
  <c r="J707" i="22"/>
  <c r="K707" i="22"/>
  <c r="AA707" i="22" s="1"/>
  <c r="Z707" i="22" s="1"/>
  <c r="L707" i="22"/>
  <c r="Y707" i="22" s="1"/>
  <c r="P707" i="22"/>
  <c r="G708" i="22"/>
  <c r="H708" i="22"/>
  <c r="I708" i="22"/>
  <c r="J708" i="22"/>
  <c r="K708" i="22"/>
  <c r="AA708" i="22" s="1"/>
  <c r="Z708" i="22" s="1"/>
  <c r="L708" i="22"/>
  <c r="P708" i="22"/>
  <c r="G709" i="22"/>
  <c r="H709" i="22"/>
  <c r="I709" i="22"/>
  <c r="J709" i="22"/>
  <c r="K709" i="22"/>
  <c r="AA709" i="22" s="1"/>
  <c r="Z709" i="22" s="1"/>
  <c r="L709" i="22"/>
  <c r="P709" i="22"/>
  <c r="G710" i="22"/>
  <c r="H710" i="22"/>
  <c r="I710" i="22"/>
  <c r="J710" i="22"/>
  <c r="K710" i="22"/>
  <c r="AA710" i="22" s="1"/>
  <c r="Z710" i="22" s="1"/>
  <c r="L710" i="22"/>
  <c r="P710" i="22"/>
  <c r="G711" i="22"/>
  <c r="H711" i="22"/>
  <c r="I711" i="22"/>
  <c r="J711" i="22"/>
  <c r="K711" i="22"/>
  <c r="AA711" i="22" s="1"/>
  <c r="Z711" i="22" s="1"/>
  <c r="L711" i="22"/>
  <c r="Y711" i="22" s="1"/>
  <c r="P711" i="22"/>
  <c r="G712" i="22"/>
  <c r="H712" i="22"/>
  <c r="I712" i="22"/>
  <c r="J712" i="22"/>
  <c r="K712" i="22"/>
  <c r="AA712" i="22" s="1"/>
  <c r="Z712" i="22" s="1"/>
  <c r="L712" i="22"/>
  <c r="P712" i="22"/>
  <c r="G713" i="22"/>
  <c r="H713" i="22"/>
  <c r="I713" i="22"/>
  <c r="J713" i="22"/>
  <c r="K713" i="22"/>
  <c r="AA713" i="22" s="1"/>
  <c r="Z713" i="22" s="1"/>
  <c r="L713" i="22"/>
  <c r="P713" i="22"/>
  <c r="G714" i="22"/>
  <c r="H714" i="22"/>
  <c r="I714" i="22"/>
  <c r="J714" i="22"/>
  <c r="K714" i="22"/>
  <c r="AA714" i="22" s="1"/>
  <c r="Z714" i="22" s="1"/>
  <c r="L714" i="22"/>
  <c r="P714" i="22"/>
  <c r="G715" i="22"/>
  <c r="H715" i="22"/>
  <c r="I715" i="22"/>
  <c r="J715" i="22"/>
  <c r="K715" i="22"/>
  <c r="AA715" i="22" s="1"/>
  <c r="Z715" i="22" s="1"/>
  <c r="L715" i="22"/>
  <c r="Y715" i="22" s="1"/>
  <c r="P715" i="22"/>
  <c r="G716" i="22"/>
  <c r="H716" i="22"/>
  <c r="I716" i="22"/>
  <c r="J716" i="22"/>
  <c r="K716" i="22"/>
  <c r="AA716" i="22" s="1"/>
  <c r="Z716" i="22" s="1"/>
  <c r="L716" i="22"/>
  <c r="P716" i="22"/>
  <c r="G717" i="22"/>
  <c r="H717" i="22"/>
  <c r="I717" i="22"/>
  <c r="J717" i="22"/>
  <c r="K717" i="22"/>
  <c r="AA717" i="22" s="1"/>
  <c r="Z717" i="22" s="1"/>
  <c r="L717" i="22"/>
  <c r="P717" i="22"/>
  <c r="G718" i="22"/>
  <c r="H718" i="22"/>
  <c r="I718" i="22"/>
  <c r="J718" i="22"/>
  <c r="K718" i="22"/>
  <c r="AA718" i="22" s="1"/>
  <c r="Z718" i="22" s="1"/>
  <c r="L718" i="22"/>
  <c r="P718" i="22"/>
  <c r="G719" i="22"/>
  <c r="H719" i="22"/>
  <c r="I719" i="22"/>
  <c r="J719" i="22"/>
  <c r="K719" i="22"/>
  <c r="AA719" i="22" s="1"/>
  <c r="Z719" i="22" s="1"/>
  <c r="L719" i="22"/>
  <c r="Y719" i="22" s="1"/>
  <c r="P719" i="22"/>
  <c r="G720" i="22"/>
  <c r="H720" i="22"/>
  <c r="I720" i="22"/>
  <c r="J720" i="22"/>
  <c r="K720" i="22"/>
  <c r="AA720" i="22" s="1"/>
  <c r="Z720" i="22" s="1"/>
  <c r="L720" i="22"/>
  <c r="P720" i="22"/>
  <c r="G721" i="22"/>
  <c r="H721" i="22"/>
  <c r="I721" i="22"/>
  <c r="J721" i="22"/>
  <c r="K721" i="22"/>
  <c r="AA721" i="22" s="1"/>
  <c r="Z721" i="22" s="1"/>
  <c r="L721" i="22"/>
  <c r="P721" i="22"/>
  <c r="G722" i="22"/>
  <c r="H722" i="22"/>
  <c r="I722" i="22"/>
  <c r="J722" i="22"/>
  <c r="K722" i="22"/>
  <c r="AA722" i="22" s="1"/>
  <c r="Z722" i="22" s="1"/>
  <c r="L722" i="22"/>
  <c r="P722" i="22"/>
  <c r="G723" i="22"/>
  <c r="H723" i="22"/>
  <c r="I723" i="22"/>
  <c r="J723" i="22"/>
  <c r="K723" i="22"/>
  <c r="AA723" i="22" s="1"/>
  <c r="Z723" i="22" s="1"/>
  <c r="L723" i="22"/>
  <c r="Y723" i="22" s="1"/>
  <c r="P723" i="22"/>
  <c r="G724" i="22"/>
  <c r="H724" i="22"/>
  <c r="I724" i="22"/>
  <c r="J724" i="22"/>
  <c r="K724" i="22"/>
  <c r="AA724" i="22" s="1"/>
  <c r="Z724" i="22" s="1"/>
  <c r="L724" i="22"/>
  <c r="P724" i="22"/>
  <c r="G725" i="22"/>
  <c r="H725" i="22"/>
  <c r="I725" i="22"/>
  <c r="J725" i="22"/>
  <c r="K725" i="22"/>
  <c r="AA725" i="22" s="1"/>
  <c r="Z725" i="22" s="1"/>
  <c r="L725" i="22"/>
  <c r="P725" i="22"/>
  <c r="G726" i="22"/>
  <c r="H726" i="22"/>
  <c r="I726" i="22"/>
  <c r="J726" i="22"/>
  <c r="K726" i="22"/>
  <c r="AA726" i="22" s="1"/>
  <c r="Z726" i="22" s="1"/>
  <c r="L726" i="22"/>
  <c r="P726" i="22"/>
  <c r="G727" i="22"/>
  <c r="H727" i="22"/>
  <c r="I727" i="22"/>
  <c r="J727" i="22"/>
  <c r="K727" i="22"/>
  <c r="AA727" i="22" s="1"/>
  <c r="Z727" i="22" s="1"/>
  <c r="L727" i="22"/>
  <c r="Y727" i="22" s="1"/>
  <c r="P727" i="22"/>
  <c r="G728" i="22"/>
  <c r="H728" i="22"/>
  <c r="I728" i="22"/>
  <c r="J728" i="22"/>
  <c r="K728" i="22"/>
  <c r="AA728" i="22" s="1"/>
  <c r="Z728" i="22" s="1"/>
  <c r="L728" i="22"/>
  <c r="P728" i="22"/>
  <c r="G729" i="22"/>
  <c r="H729" i="22"/>
  <c r="I729" i="22"/>
  <c r="J729" i="22"/>
  <c r="K729" i="22"/>
  <c r="AA729" i="22" s="1"/>
  <c r="Z729" i="22" s="1"/>
  <c r="L729" i="22"/>
  <c r="P729" i="22"/>
  <c r="G730" i="22"/>
  <c r="H730" i="22"/>
  <c r="I730" i="22"/>
  <c r="J730" i="22"/>
  <c r="K730" i="22"/>
  <c r="AA730" i="22" s="1"/>
  <c r="Z730" i="22" s="1"/>
  <c r="L730" i="22"/>
  <c r="P730" i="22"/>
  <c r="G731" i="22"/>
  <c r="H731" i="22"/>
  <c r="I731" i="22"/>
  <c r="J731" i="22"/>
  <c r="K731" i="22"/>
  <c r="AA731" i="22" s="1"/>
  <c r="Z731" i="22" s="1"/>
  <c r="L731" i="22"/>
  <c r="Y731" i="22" s="1"/>
  <c r="P731" i="22"/>
  <c r="G732" i="22"/>
  <c r="H732" i="22"/>
  <c r="I732" i="22"/>
  <c r="J732" i="22"/>
  <c r="K732" i="22"/>
  <c r="AA732" i="22" s="1"/>
  <c r="Z732" i="22" s="1"/>
  <c r="L732" i="22"/>
  <c r="P732" i="22"/>
  <c r="G733" i="22"/>
  <c r="H733" i="22"/>
  <c r="I733" i="22"/>
  <c r="J733" i="22"/>
  <c r="K733" i="22"/>
  <c r="AA733" i="22" s="1"/>
  <c r="Z733" i="22" s="1"/>
  <c r="L733" i="22"/>
  <c r="P733" i="22"/>
  <c r="G734" i="22"/>
  <c r="H734" i="22"/>
  <c r="I734" i="22"/>
  <c r="J734" i="22"/>
  <c r="K734" i="22"/>
  <c r="AA734" i="22" s="1"/>
  <c r="Z734" i="22" s="1"/>
  <c r="L734" i="22"/>
  <c r="P734" i="22"/>
  <c r="G735" i="22"/>
  <c r="H735" i="22"/>
  <c r="I735" i="22"/>
  <c r="J735" i="22"/>
  <c r="K735" i="22"/>
  <c r="AA735" i="22" s="1"/>
  <c r="Z735" i="22" s="1"/>
  <c r="L735" i="22"/>
  <c r="Y735" i="22" s="1"/>
  <c r="P735" i="22"/>
  <c r="G736" i="22"/>
  <c r="H736" i="22"/>
  <c r="I736" i="22"/>
  <c r="J736" i="22"/>
  <c r="K736" i="22"/>
  <c r="AA736" i="22" s="1"/>
  <c r="Z736" i="22" s="1"/>
  <c r="L736" i="22"/>
  <c r="P736" i="22"/>
  <c r="G737" i="22"/>
  <c r="H737" i="22"/>
  <c r="I737" i="22"/>
  <c r="J737" i="22"/>
  <c r="K737" i="22"/>
  <c r="AA737" i="22" s="1"/>
  <c r="Z737" i="22" s="1"/>
  <c r="L737" i="22"/>
  <c r="P737" i="22"/>
  <c r="G738" i="22"/>
  <c r="H738" i="22"/>
  <c r="I738" i="22"/>
  <c r="J738" i="22"/>
  <c r="K738" i="22"/>
  <c r="AA738" i="22" s="1"/>
  <c r="Z738" i="22" s="1"/>
  <c r="L738" i="22"/>
  <c r="P738" i="22"/>
  <c r="G739" i="22"/>
  <c r="H739" i="22"/>
  <c r="I739" i="22"/>
  <c r="J739" i="22"/>
  <c r="K739" i="22"/>
  <c r="AA739" i="22" s="1"/>
  <c r="Z739" i="22" s="1"/>
  <c r="L739" i="22"/>
  <c r="Y739" i="22" s="1"/>
  <c r="P739" i="22"/>
  <c r="G740" i="22"/>
  <c r="H740" i="22"/>
  <c r="I740" i="22"/>
  <c r="J740" i="22"/>
  <c r="K740" i="22"/>
  <c r="AA740" i="22" s="1"/>
  <c r="Z740" i="22" s="1"/>
  <c r="L740" i="22"/>
  <c r="P740" i="22"/>
  <c r="G741" i="22"/>
  <c r="H741" i="22"/>
  <c r="I741" i="22"/>
  <c r="J741" i="22"/>
  <c r="K741" i="22"/>
  <c r="AA741" i="22" s="1"/>
  <c r="Z741" i="22" s="1"/>
  <c r="L741" i="22"/>
  <c r="P741" i="22"/>
  <c r="G742" i="22"/>
  <c r="H742" i="22"/>
  <c r="I742" i="22"/>
  <c r="J742" i="22"/>
  <c r="K742" i="22"/>
  <c r="AA742" i="22" s="1"/>
  <c r="Z742" i="22" s="1"/>
  <c r="L742" i="22"/>
  <c r="P742" i="22"/>
  <c r="G743" i="22"/>
  <c r="H743" i="22"/>
  <c r="I743" i="22"/>
  <c r="J743" i="22"/>
  <c r="K743" i="22"/>
  <c r="AA743" i="22" s="1"/>
  <c r="Z743" i="22" s="1"/>
  <c r="L743" i="22"/>
  <c r="Y743" i="22" s="1"/>
  <c r="P743" i="22"/>
  <c r="G744" i="22"/>
  <c r="H744" i="22"/>
  <c r="I744" i="22"/>
  <c r="J744" i="22"/>
  <c r="K744" i="22"/>
  <c r="AA744" i="22" s="1"/>
  <c r="Z744" i="22" s="1"/>
  <c r="L744" i="22"/>
  <c r="P744" i="22"/>
  <c r="G745" i="22"/>
  <c r="H745" i="22"/>
  <c r="I745" i="22"/>
  <c r="J745" i="22"/>
  <c r="K745" i="22"/>
  <c r="AA745" i="22" s="1"/>
  <c r="Z745" i="22" s="1"/>
  <c r="L745" i="22"/>
  <c r="P745" i="22"/>
  <c r="G746" i="22"/>
  <c r="H746" i="22"/>
  <c r="I746" i="22"/>
  <c r="J746" i="22"/>
  <c r="K746" i="22"/>
  <c r="AA746" i="22" s="1"/>
  <c r="Z746" i="22" s="1"/>
  <c r="L746" i="22"/>
  <c r="P746" i="22"/>
  <c r="G747" i="22"/>
  <c r="H747" i="22"/>
  <c r="I747" i="22"/>
  <c r="J747" i="22"/>
  <c r="K747" i="22"/>
  <c r="AA747" i="22" s="1"/>
  <c r="Z747" i="22" s="1"/>
  <c r="L747" i="22"/>
  <c r="Y747" i="22" s="1"/>
  <c r="P747" i="22"/>
  <c r="G748" i="22"/>
  <c r="H748" i="22"/>
  <c r="I748" i="22"/>
  <c r="J748" i="22"/>
  <c r="K748" i="22"/>
  <c r="AA748" i="22" s="1"/>
  <c r="Z748" i="22" s="1"/>
  <c r="L748" i="22"/>
  <c r="P748" i="22"/>
  <c r="G749" i="22"/>
  <c r="H749" i="22"/>
  <c r="I749" i="22"/>
  <c r="J749" i="22"/>
  <c r="K749" i="22"/>
  <c r="AA749" i="22" s="1"/>
  <c r="Z749" i="22" s="1"/>
  <c r="L749" i="22"/>
  <c r="P749" i="22"/>
  <c r="G750" i="22"/>
  <c r="H750" i="22"/>
  <c r="I750" i="22"/>
  <c r="J750" i="22"/>
  <c r="K750" i="22"/>
  <c r="AA750" i="22" s="1"/>
  <c r="Z750" i="22" s="1"/>
  <c r="L750" i="22"/>
  <c r="P750" i="22"/>
  <c r="G751" i="22"/>
  <c r="H751" i="22"/>
  <c r="I751" i="22"/>
  <c r="J751" i="22"/>
  <c r="K751" i="22"/>
  <c r="AA751" i="22" s="1"/>
  <c r="Z751" i="22" s="1"/>
  <c r="L751" i="22"/>
  <c r="Y751" i="22" s="1"/>
  <c r="P751" i="22"/>
  <c r="G752" i="22"/>
  <c r="H752" i="22"/>
  <c r="I752" i="22"/>
  <c r="J752" i="22"/>
  <c r="K752" i="22"/>
  <c r="AA752" i="22" s="1"/>
  <c r="Z752" i="22" s="1"/>
  <c r="L752" i="22"/>
  <c r="P752" i="22"/>
  <c r="G753" i="22"/>
  <c r="H753" i="22"/>
  <c r="I753" i="22"/>
  <c r="J753" i="22"/>
  <c r="K753" i="22"/>
  <c r="AA753" i="22" s="1"/>
  <c r="Z753" i="22" s="1"/>
  <c r="L753" i="22"/>
  <c r="P753" i="22"/>
  <c r="G754" i="22"/>
  <c r="H754" i="22"/>
  <c r="I754" i="22"/>
  <c r="J754" i="22"/>
  <c r="K754" i="22"/>
  <c r="AA754" i="22" s="1"/>
  <c r="Z754" i="22" s="1"/>
  <c r="L754" i="22"/>
  <c r="P754" i="22"/>
  <c r="G755" i="22"/>
  <c r="H755" i="22"/>
  <c r="I755" i="22"/>
  <c r="J755" i="22"/>
  <c r="K755" i="22"/>
  <c r="AA755" i="22" s="1"/>
  <c r="Z755" i="22" s="1"/>
  <c r="L755" i="22"/>
  <c r="Y755" i="22" s="1"/>
  <c r="P755" i="22"/>
  <c r="G756" i="22"/>
  <c r="H756" i="22"/>
  <c r="I756" i="22"/>
  <c r="J756" i="22"/>
  <c r="K756" i="22"/>
  <c r="AA756" i="22" s="1"/>
  <c r="Z756" i="22" s="1"/>
  <c r="L756" i="22"/>
  <c r="P756" i="22"/>
  <c r="G757" i="22"/>
  <c r="H757" i="22"/>
  <c r="I757" i="22"/>
  <c r="J757" i="22"/>
  <c r="K757" i="22"/>
  <c r="AA757" i="22" s="1"/>
  <c r="Z757" i="22" s="1"/>
  <c r="L757" i="22"/>
  <c r="P757" i="22"/>
  <c r="G758" i="22"/>
  <c r="H758" i="22"/>
  <c r="I758" i="22"/>
  <c r="J758" i="22"/>
  <c r="K758" i="22"/>
  <c r="AA758" i="22" s="1"/>
  <c r="Z758" i="22" s="1"/>
  <c r="L758" i="22"/>
  <c r="P758" i="22"/>
  <c r="G759" i="22"/>
  <c r="H759" i="22"/>
  <c r="I759" i="22"/>
  <c r="J759" i="22"/>
  <c r="K759" i="22"/>
  <c r="AA759" i="22" s="1"/>
  <c r="Z759" i="22" s="1"/>
  <c r="L759" i="22"/>
  <c r="Y759" i="22" s="1"/>
  <c r="P759" i="22"/>
  <c r="G760" i="22"/>
  <c r="H760" i="22"/>
  <c r="I760" i="22"/>
  <c r="J760" i="22"/>
  <c r="K760" i="22"/>
  <c r="AA760" i="22" s="1"/>
  <c r="Z760" i="22" s="1"/>
  <c r="L760" i="22"/>
  <c r="P760" i="22"/>
  <c r="G761" i="22"/>
  <c r="H761" i="22"/>
  <c r="I761" i="22"/>
  <c r="J761" i="22"/>
  <c r="K761" i="22"/>
  <c r="AA761" i="22" s="1"/>
  <c r="Z761" i="22" s="1"/>
  <c r="L761" i="22"/>
  <c r="P761" i="22"/>
  <c r="G762" i="22"/>
  <c r="H762" i="22"/>
  <c r="I762" i="22"/>
  <c r="J762" i="22"/>
  <c r="K762" i="22"/>
  <c r="AA762" i="22" s="1"/>
  <c r="Z762" i="22" s="1"/>
  <c r="L762" i="22"/>
  <c r="P762" i="22"/>
  <c r="G763" i="22"/>
  <c r="H763" i="22"/>
  <c r="I763" i="22"/>
  <c r="J763" i="22"/>
  <c r="K763" i="22"/>
  <c r="AA763" i="22" s="1"/>
  <c r="Z763" i="22" s="1"/>
  <c r="L763" i="22"/>
  <c r="Y763" i="22" s="1"/>
  <c r="P763" i="22"/>
  <c r="G764" i="22"/>
  <c r="H764" i="22"/>
  <c r="I764" i="22"/>
  <c r="J764" i="22"/>
  <c r="K764" i="22"/>
  <c r="AA764" i="22" s="1"/>
  <c r="Z764" i="22" s="1"/>
  <c r="L764" i="22"/>
  <c r="P764" i="22"/>
  <c r="G765" i="22"/>
  <c r="H765" i="22"/>
  <c r="I765" i="22"/>
  <c r="J765" i="22"/>
  <c r="K765" i="22"/>
  <c r="AA765" i="22" s="1"/>
  <c r="Z765" i="22" s="1"/>
  <c r="L765" i="22"/>
  <c r="P765" i="22"/>
  <c r="G766" i="22"/>
  <c r="H766" i="22"/>
  <c r="I766" i="22"/>
  <c r="J766" i="22"/>
  <c r="K766" i="22"/>
  <c r="AA766" i="22" s="1"/>
  <c r="Z766" i="22" s="1"/>
  <c r="L766" i="22"/>
  <c r="P766" i="22"/>
  <c r="G767" i="22"/>
  <c r="H767" i="22"/>
  <c r="I767" i="22"/>
  <c r="J767" i="22"/>
  <c r="K767" i="22"/>
  <c r="AA767" i="22" s="1"/>
  <c r="Z767" i="22" s="1"/>
  <c r="L767" i="22"/>
  <c r="Y767" i="22" s="1"/>
  <c r="P767" i="22"/>
  <c r="G768" i="22"/>
  <c r="H768" i="22"/>
  <c r="I768" i="22"/>
  <c r="J768" i="22"/>
  <c r="K768" i="22"/>
  <c r="AA768" i="22" s="1"/>
  <c r="Z768" i="22" s="1"/>
  <c r="L768" i="22"/>
  <c r="P768" i="22"/>
  <c r="G769" i="22"/>
  <c r="H769" i="22"/>
  <c r="I769" i="22"/>
  <c r="J769" i="22"/>
  <c r="K769" i="22"/>
  <c r="AA769" i="22" s="1"/>
  <c r="Z769" i="22" s="1"/>
  <c r="L769" i="22"/>
  <c r="P769" i="22"/>
  <c r="G770" i="22"/>
  <c r="H770" i="22"/>
  <c r="I770" i="22"/>
  <c r="J770" i="22"/>
  <c r="K770" i="22"/>
  <c r="AA770" i="22" s="1"/>
  <c r="Z770" i="22" s="1"/>
  <c r="L770" i="22"/>
  <c r="P770" i="22"/>
  <c r="G771" i="22"/>
  <c r="H771" i="22"/>
  <c r="I771" i="22"/>
  <c r="J771" i="22"/>
  <c r="K771" i="22"/>
  <c r="AA771" i="22" s="1"/>
  <c r="Z771" i="22" s="1"/>
  <c r="L771" i="22"/>
  <c r="Y771" i="22" s="1"/>
  <c r="P771" i="22"/>
  <c r="G772" i="22"/>
  <c r="H772" i="22"/>
  <c r="I772" i="22"/>
  <c r="J772" i="22"/>
  <c r="K772" i="22"/>
  <c r="AA772" i="22" s="1"/>
  <c r="Z772" i="22" s="1"/>
  <c r="L772" i="22"/>
  <c r="P772" i="22"/>
  <c r="G773" i="22"/>
  <c r="H773" i="22"/>
  <c r="I773" i="22"/>
  <c r="J773" i="22"/>
  <c r="K773" i="22"/>
  <c r="AA773" i="22" s="1"/>
  <c r="Z773" i="22" s="1"/>
  <c r="L773" i="22"/>
  <c r="P773" i="22"/>
  <c r="G774" i="22"/>
  <c r="H774" i="22"/>
  <c r="I774" i="22"/>
  <c r="J774" i="22"/>
  <c r="K774" i="22"/>
  <c r="AA774" i="22" s="1"/>
  <c r="Z774" i="22" s="1"/>
  <c r="L774" i="22"/>
  <c r="P774" i="22"/>
  <c r="G775" i="22"/>
  <c r="H775" i="22"/>
  <c r="I775" i="22"/>
  <c r="J775" i="22"/>
  <c r="K775" i="22"/>
  <c r="AA775" i="22" s="1"/>
  <c r="Z775" i="22" s="1"/>
  <c r="L775" i="22"/>
  <c r="Y775" i="22" s="1"/>
  <c r="P775" i="22"/>
  <c r="G776" i="22"/>
  <c r="H776" i="22"/>
  <c r="I776" i="22"/>
  <c r="J776" i="22"/>
  <c r="K776" i="22"/>
  <c r="AA776" i="22" s="1"/>
  <c r="Z776" i="22" s="1"/>
  <c r="L776" i="22"/>
  <c r="P776" i="22"/>
  <c r="G777" i="22"/>
  <c r="H777" i="22"/>
  <c r="I777" i="22"/>
  <c r="J777" i="22"/>
  <c r="K777" i="22"/>
  <c r="AA777" i="22" s="1"/>
  <c r="Z777" i="22" s="1"/>
  <c r="L777" i="22"/>
  <c r="P777" i="22"/>
  <c r="G778" i="22"/>
  <c r="H778" i="22"/>
  <c r="I778" i="22"/>
  <c r="J778" i="22"/>
  <c r="K778" i="22"/>
  <c r="AA778" i="22" s="1"/>
  <c r="Z778" i="22" s="1"/>
  <c r="L778" i="22"/>
  <c r="P778" i="22"/>
  <c r="G779" i="22"/>
  <c r="H779" i="22"/>
  <c r="I779" i="22"/>
  <c r="J779" i="22"/>
  <c r="K779" i="22"/>
  <c r="AA779" i="22" s="1"/>
  <c r="Z779" i="22" s="1"/>
  <c r="L779" i="22"/>
  <c r="P779" i="22"/>
  <c r="G780" i="22"/>
  <c r="H780" i="22"/>
  <c r="I780" i="22"/>
  <c r="J780" i="22"/>
  <c r="K780" i="22"/>
  <c r="AA780" i="22" s="1"/>
  <c r="Z780" i="22" s="1"/>
  <c r="L780" i="22"/>
  <c r="P780" i="22"/>
  <c r="G781" i="22"/>
  <c r="H781" i="22"/>
  <c r="I781" i="22"/>
  <c r="J781" i="22"/>
  <c r="K781" i="22"/>
  <c r="AA781" i="22" s="1"/>
  <c r="Z781" i="22" s="1"/>
  <c r="L781" i="22"/>
  <c r="P781" i="22"/>
  <c r="G782" i="22"/>
  <c r="H782" i="22"/>
  <c r="I782" i="22"/>
  <c r="J782" i="22"/>
  <c r="K782" i="22"/>
  <c r="AA782" i="22" s="1"/>
  <c r="Z782" i="22" s="1"/>
  <c r="L782" i="22"/>
  <c r="P782" i="22"/>
  <c r="G783" i="22"/>
  <c r="H783" i="22"/>
  <c r="I783" i="22"/>
  <c r="J783" i="22"/>
  <c r="K783" i="22"/>
  <c r="AA783" i="22" s="1"/>
  <c r="Z783" i="22" s="1"/>
  <c r="L783" i="22"/>
  <c r="Y783" i="22" s="1"/>
  <c r="P783" i="22"/>
  <c r="G784" i="22"/>
  <c r="H784" i="22"/>
  <c r="I784" i="22"/>
  <c r="J784" i="22"/>
  <c r="K784" i="22"/>
  <c r="AA784" i="22" s="1"/>
  <c r="Z784" i="22" s="1"/>
  <c r="L784" i="22"/>
  <c r="P784" i="22"/>
  <c r="G785" i="22"/>
  <c r="H785" i="22"/>
  <c r="I785" i="22"/>
  <c r="J785" i="22"/>
  <c r="K785" i="22"/>
  <c r="AA785" i="22" s="1"/>
  <c r="Z785" i="22" s="1"/>
  <c r="L785" i="22"/>
  <c r="P785" i="22"/>
  <c r="G786" i="22"/>
  <c r="H786" i="22"/>
  <c r="I786" i="22"/>
  <c r="J786" i="22"/>
  <c r="K786" i="22"/>
  <c r="AA786" i="22" s="1"/>
  <c r="Z786" i="22" s="1"/>
  <c r="L786" i="22"/>
  <c r="P786" i="22"/>
  <c r="G787" i="22"/>
  <c r="H787" i="22"/>
  <c r="I787" i="22"/>
  <c r="J787" i="22"/>
  <c r="K787" i="22"/>
  <c r="AA787" i="22" s="1"/>
  <c r="Z787" i="22" s="1"/>
  <c r="L787" i="22"/>
  <c r="P787" i="22"/>
  <c r="G788" i="22"/>
  <c r="H788" i="22"/>
  <c r="I788" i="22"/>
  <c r="J788" i="22"/>
  <c r="K788" i="22"/>
  <c r="AA788" i="22" s="1"/>
  <c r="Z788" i="22" s="1"/>
  <c r="L788" i="22"/>
  <c r="P788" i="22"/>
  <c r="G789" i="22"/>
  <c r="H789" i="22"/>
  <c r="I789" i="22"/>
  <c r="J789" i="22"/>
  <c r="K789" i="22"/>
  <c r="AA789" i="22" s="1"/>
  <c r="Z789" i="22" s="1"/>
  <c r="L789" i="22"/>
  <c r="P789" i="22"/>
  <c r="G790" i="22"/>
  <c r="H790" i="22"/>
  <c r="I790" i="22"/>
  <c r="J790" i="22"/>
  <c r="K790" i="22"/>
  <c r="AA790" i="22" s="1"/>
  <c r="Z790" i="22" s="1"/>
  <c r="L790" i="22"/>
  <c r="P790" i="22"/>
  <c r="G791" i="22"/>
  <c r="H791" i="22"/>
  <c r="I791" i="22"/>
  <c r="J791" i="22"/>
  <c r="K791" i="22"/>
  <c r="AA791" i="22" s="1"/>
  <c r="Z791" i="22" s="1"/>
  <c r="L791" i="22"/>
  <c r="Y791" i="22" s="1"/>
  <c r="P791" i="22"/>
  <c r="G792" i="22"/>
  <c r="H792" i="22"/>
  <c r="I792" i="22"/>
  <c r="J792" i="22"/>
  <c r="K792" i="22"/>
  <c r="AA792" i="22" s="1"/>
  <c r="Z792" i="22" s="1"/>
  <c r="L792" i="22"/>
  <c r="P792" i="22"/>
  <c r="G793" i="22"/>
  <c r="H793" i="22"/>
  <c r="I793" i="22"/>
  <c r="J793" i="22"/>
  <c r="K793" i="22"/>
  <c r="AA793" i="22" s="1"/>
  <c r="Z793" i="22" s="1"/>
  <c r="L793" i="22"/>
  <c r="P793" i="22"/>
  <c r="G794" i="22"/>
  <c r="H794" i="22"/>
  <c r="I794" i="22"/>
  <c r="J794" i="22"/>
  <c r="K794" i="22"/>
  <c r="AA794" i="22" s="1"/>
  <c r="Z794" i="22" s="1"/>
  <c r="L794" i="22"/>
  <c r="P794" i="22"/>
  <c r="G795" i="22"/>
  <c r="H795" i="22"/>
  <c r="I795" i="22"/>
  <c r="J795" i="22"/>
  <c r="K795" i="22"/>
  <c r="AA795" i="22" s="1"/>
  <c r="Z795" i="22" s="1"/>
  <c r="L795" i="22"/>
  <c r="P795" i="22"/>
  <c r="G796" i="22"/>
  <c r="H796" i="22"/>
  <c r="I796" i="22"/>
  <c r="J796" i="22"/>
  <c r="K796" i="22"/>
  <c r="AA796" i="22" s="1"/>
  <c r="Z796" i="22" s="1"/>
  <c r="L796" i="22"/>
  <c r="P796" i="22"/>
  <c r="G797" i="22"/>
  <c r="H797" i="22"/>
  <c r="I797" i="22"/>
  <c r="J797" i="22"/>
  <c r="K797" i="22"/>
  <c r="AA797" i="22" s="1"/>
  <c r="Z797" i="22" s="1"/>
  <c r="L797" i="22"/>
  <c r="P797" i="22"/>
  <c r="G798" i="22"/>
  <c r="H798" i="22"/>
  <c r="I798" i="22"/>
  <c r="J798" i="22"/>
  <c r="K798" i="22"/>
  <c r="AA798" i="22" s="1"/>
  <c r="Z798" i="22" s="1"/>
  <c r="L798" i="22"/>
  <c r="P798" i="22"/>
  <c r="G799" i="22"/>
  <c r="H799" i="22"/>
  <c r="I799" i="22"/>
  <c r="J799" i="22"/>
  <c r="K799" i="22"/>
  <c r="AA799" i="22" s="1"/>
  <c r="Z799" i="22" s="1"/>
  <c r="L799" i="22"/>
  <c r="Y799" i="22" s="1"/>
  <c r="P799" i="22"/>
  <c r="G800" i="22"/>
  <c r="H800" i="22"/>
  <c r="I800" i="22"/>
  <c r="J800" i="22"/>
  <c r="K800" i="22"/>
  <c r="AA800" i="22" s="1"/>
  <c r="Z800" i="22" s="1"/>
  <c r="L800" i="22"/>
  <c r="P800" i="22"/>
  <c r="G801" i="22"/>
  <c r="H801" i="22"/>
  <c r="I801" i="22"/>
  <c r="J801" i="22"/>
  <c r="K801" i="22"/>
  <c r="AA801" i="22" s="1"/>
  <c r="Z801" i="22" s="1"/>
  <c r="L801" i="22"/>
  <c r="P801" i="22"/>
  <c r="G802" i="22"/>
  <c r="H802" i="22"/>
  <c r="I802" i="22"/>
  <c r="J802" i="22"/>
  <c r="K802" i="22"/>
  <c r="AA802" i="22" s="1"/>
  <c r="Z802" i="22" s="1"/>
  <c r="L802" i="22"/>
  <c r="P802" i="22"/>
  <c r="G803" i="22"/>
  <c r="H803" i="22"/>
  <c r="I803" i="22"/>
  <c r="J803" i="22"/>
  <c r="K803" i="22"/>
  <c r="AA803" i="22" s="1"/>
  <c r="Z803" i="22" s="1"/>
  <c r="L803" i="22"/>
  <c r="P803" i="22"/>
  <c r="G804" i="22"/>
  <c r="H804" i="22"/>
  <c r="I804" i="22"/>
  <c r="J804" i="22"/>
  <c r="K804" i="22"/>
  <c r="AA804" i="22" s="1"/>
  <c r="Z804" i="22" s="1"/>
  <c r="L804" i="22"/>
  <c r="P804" i="22"/>
  <c r="G805" i="22"/>
  <c r="H805" i="22"/>
  <c r="I805" i="22"/>
  <c r="J805" i="22"/>
  <c r="K805" i="22"/>
  <c r="AA805" i="22" s="1"/>
  <c r="Z805" i="22" s="1"/>
  <c r="L805" i="22"/>
  <c r="P805" i="22"/>
  <c r="G806" i="22"/>
  <c r="H806" i="22"/>
  <c r="I806" i="22"/>
  <c r="J806" i="22"/>
  <c r="K806" i="22"/>
  <c r="AA806" i="22" s="1"/>
  <c r="Z806" i="22" s="1"/>
  <c r="L806" i="22"/>
  <c r="P806" i="22"/>
  <c r="G807" i="22"/>
  <c r="H807" i="22"/>
  <c r="I807" i="22"/>
  <c r="J807" i="22"/>
  <c r="K807" i="22"/>
  <c r="AA807" i="22" s="1"/>
  <c r="Z807" i="22" s="1"/>
  <c r="L807" i="22"/>
  <c r="Y807" i="22" s="1"/>
  <c r="P807" i="22"/>
  <c r="G808" i="22"/>
  <c r="H808" i="22"/>
  <c r="I808" i="22"/>
  <c r="J808" i="22"/>
  <c r="K808" i="22"/>
  <c r="AA808" i="22" s="1"/>
  <c r="Z808" i="22" s="1"/>
  <c r="L808" i="22"/>
  <c r="P808" i="22"/>
  <c r="G809" i="22"/>
  <c r="H809" i="22"/>
  <c r="I809" i="22"/>
  <c r="J809" i="22"/>
  <c r="K809" i="22"/>
  <c r="AA809" i="22" s="1"/>
  <c r="Z809" i="22" s="1"/>
  <c r="L809" i="22"/>
  <c r="P809" i="22"/>
  <c r="G810" i="22"/>
  <c r="H810" i="22"/>
  <c r="I810" i="22"/>
  <c r="J810" i="22"/>
  <c r="K810" i="22"/>
  <c r="AA810" i="22" s="1"/>
  <c r="Z810" i="22" s="1"/>
  <c r="L810" i="22"/>
  <c r="P810" i="22"/>
  <c r="G811" i="22"/>
  <c r="H811" i="22"/>
  <c r="I811" i="22"/>
  <c r="J811" i="22"/>
  <c r="K811" i="22"/>
  <c r="AA811" i="22" s="1"/>
  <c r="Z811" i="22" s="1"/>
  <c r="L811" i="22"/>
  <c r="P811" i="22"/>
  <c r="G812" i="22"/>
  <c r="H812" i="22"/>
  <c r="I812" i="22"/>
  <c r="J812" i="22"/>
  <c r="K812" i="22"/>
  <c r="AA812" i="22" s="1"/>
  <c r="Z812" i="22" s="1"/>
  <c r="L812" i="22"/>
  <c r="P812" i="22"/>
  <c r="G813" i="22"/>
  <c r="H813" i="22"/>
  <c r="I813" i="22"/>
  <c r="J813" i="22"/>
  <c r="K813" i="22"/>
  <c r="AA813" i="22" s="1"/>
  <c r="Z813" i="22" s="1"/>
  <c r="L813" i="22"/>
  <c r="P813" i="22"/>
  <c r="G814" i="22"/>
  <c r="H814" i="22"/>
  <c r="I814" i="22"/>
  <c r="J814" i="22"/>
  <c r="K814" i="22"/>
  <c r="AA814" i="22" s="1"/>
  <c r="Z814" i="22" s="1"/>
  <c r="L814" i="22"/>
  <c r="P814" i="22"/>
  <c r="G815" i="22"/>
  <c r="H815" i="22"/>
  <c r="I815" i="22"/>
  <c r="J815" i="22"/>
  <c r="K815" i="22"/>
  <c r="AA815" i="22" s="1"/>
  <c r="Z815" i="22" s="1"/>
  <c r="L815" i="22"/>
  <c r="Y815" i="22" s="1"/>
  <c r="P815" i="22"/>
  <c r="G816" i="22"/>
  <c r="H816" i="22"/>
  <c r="I816" i="22"/>
  <c r="J816" i="22"/>
  <c r="K816" i="22"/>
  <c r="AA816" i="22" s="1"/>
  <c r="Z816" i="22" s="1"/>
  <c r="L816" i="22"/>
  <c r="P816" i="22"/>
  <c r="G817" i="22"/>
  <c r="H817" i="22"/>
  <c r="I817" i="22"/>
  <c r="J817" i="22"/>
  <c r="K817" i="22"/>
  <c r="AA817" i="22" s="1"/>
  <c r="Z817" i="22" s="1"/>
  <c r="L817" i="22"/>
  <c r="P817" i="22"/>
  <c r="G818" i="22"/>
  <c r="H818" i="22"/>
  <c r="I818" i="22"/>
  <c r="J818" i="22"/>
  <c r="K818" i="22"/>
  <c r="AA818" i="22" s="1"/>
  <c r="Z818" i="22" s="1"/>
  <c r="L818" i="22"/>
  <c r="P818" i="22"/>
  <c r="G819" i="22"/>
  <c r="H819" i="22"/>
  <c r="I819" i="22"/>
  <c r="J819" i="22"/>
  <c r="K819" i="22"/>
  <c r="AA819" i="22" s="1"/>
  <c r="Z819" i="22" s="1"/>
  <c r="L819" i="22"/>
  <c r="P819" i="22"/>
  <c r="G820" i="22"/>
  <c r="H820" i="22"/>
  <c r="I820" i="22"/>
  <c r="J820" i="22"/>
  <c r="K820" i="22"/>
  <c r="AA820" i="22" s="1"/>
  <c r="Z820" i="22" s="1"/>
  <c r="L820" i="22"/>
  <c r="P820" i="22"/>
  <c r="G821" i="22"/>
  <c r="H821" i="22"/>
  <c r="I821" i="22"/>
  <c r="J821" i="22"/>
  <c r="K821" i="22"/>
  <c r="AA821" i="22" s="1"/>
  <c r="Z821" i="22" s="1"/>
  <c r="L821" i="22"/>
  <c r="P821" i="22"/>
  <c r="G822" i="22"/>
  <c r="H822" i="22"/>
  <c r="I822" i="22"/>
  <c r="J822" i="22"/>
  <c r="K822" i="22"/>
  <c r="AA822" i="22" s="1"/>
  <c r="Z822" i="22" s="1"/>
  <c r="L822" i="22"/>
  <c r="P822" i="22"/>
  <c r="G823" i="22"/>
  <c r="H823" i="22"/>
  <c r="I823" i="22"/>
  <c r="J823" i="22"/>
  <c r="K823" i="22"/>
  <c r="AA823" i="22" s="1"/>
  <c r="Z823" i="22" s="1"/>
  <c r="L823" i="22"/>
  <c r="Y823" i="22" s="1"/>
  <c r="P823" i="22"/>
  <c r="G824" i="22"/>
  <c r="H824" i="22"/>
  <c r="I824" i="22"/>
  <c r="J824" i="22"/>
  <c r="K824" i="22"/>
  <c r="AA824" i="22" s="1"/>
  <c r="Z824" i="22" s="1"/>
  <c r="L824" i="22"/>
  <c r="P824" i="22"/>
  <c r="G825" i="22"/>
  <c r="H825" i="22"/>
  <c r="I825" i="22"/>
  <c r="J825" i="22"/>
  <c r="K825" i="22"/>
  <c r="AA825" i="22" s="1"/>
  <c r="Z825" i="22" s="1"/>
  <c r="L825" i="22"/>
  <c r="P825" i="22"/>
  <c r="G826" i="22"/>
  <c r="H826" i="22"/>
  <c r="I826" i="22"/>
  <c r="J826" i="22"/>
  <c r="K826" i="22"/>
  <c r="AA826" i="22" s="1"/>
  <c r="Z826" i="22" s="1"/>
  <c r="L826" i="22"/>
  <c r="P826" i="22"/>
  <c r="G827" i="22"/>
  <c r="H827" i="22"/>
  <c r="I827" i="22"/>
  <c r="J827" i="22"/>
  <c r="K827" i="22"/>
  <c r="AA827" i="22" s="1"/>
  <c r="Z827" i="22" s="1"/>
  <c r="L827" i="22"/>
  <c r="P827" i="22"/>
  <c r="G828" i="22"/>
  <c r="H828" i="22"/>
  <c r="I828" i="22"/>
  <c r="J828" i="22"/>
  <c r="K828" i="22"/>
  <c r="AA828" i="22" s="1"/>
  <c r="Z828" i="22" s="1"/>
  <c r="L828" i="22"/>
  <c r="P828" i="22"/>
  <c r="G829" i="22"/>
  <c r="H829" i="22"/>
  <c r="I829" i="22"/>
  <c r="J829" i="22"/>
  <c r="K829" i="22"/>
  <c r="AA829" i="22" s="1"/>
  <c r="Z829" i="22" s="1"/>
  <c r="L829" i="22"/>
  <c r="P829" i="22"/>
  <c r="G830" i="22"/>
  <c r="H830" i="22"/>
  <c r="I830" i="22"/>
  <c r="J830" i="22"/>
  <c r="K830" i="22"/>
  <c r="AA830" i="22" s="1"/>
  <c r="Z830" i="22" s="1"/>
  <c r="L830" i="22"/>
  <c r="P830" i="22"/>
  <c r="G831" i="22"/>
  <c r="H831" i="22"/>
  <c r="I831" i="22"/>
  <c r="J831" i="22"/>
  <c r="K831" i="22"/>
  <c r="AA831" i="22" s="1"/>
  <c r="Z831" i="22" s="1"/>
  <c r="L831" i="22"/>
  <c r="Y831" i="22" s="1"/>
  <c r="P831" i="22"/>
  <c r="G832" i="22"/>
  <c r="H832" i="22"/>
  <c r="I832" i="22"/>
  <c r="J832" i="22"/>
  <c r="K832" i="22"/>
  <c r="AA832" i="22" s="1"/>
  <c r="Z832" i="22" s="1"/>
  <c r="L832" i="22"/>
  <c r="P832" i="22"/>
  <c r="G833" i="22"/>
  <c r="H833" i="22"/>
  <c r="I833" i="22"/>
  <c r="J833" i="22"/>
  <c r="K833" i="22"/>
  <c r="AA833" i="22" s="1"/>
  <c r="Z833" i="22" s="1"/>
  <c r="L833" i="22"/>
  <c r="P833" i="22"/>
  <c r="G834" i="22"/>
  <c r="H834" i="22"/>
  <c r="I834" i="22"/>
  <c r="J834" i="22"/>
  <c r="K834" i="22"/>
  <c r="AA834" i="22" s="1"/>
  <c r="Z834" i="22" s="1"/>
  <c r="L834" i="22"/>
  <c r="P834" i="22"/>
  <c r="G835" i="22"/>
  <c r="H835" i="22"/>
  <c r="I835" i="22"/>
  <c r="J835" i="22"/>
  <c r="K835" i="22"/>
  <c r="AA835" i="22" s="1"/>
  <c r="Z835" i="22" s="1"/>
  <c r="L835" i="22"/>
  <c r="P835" i="22"/>
  <c r="G836" i="22"/>
  <c r="H836" i="22"/>
  <c r="I836" i="22"/>
  <c r="J836" i="22"/>
  <c r="K836" i="22"/>
  <c r="AA836" i="22" s="1"/>
  <c r="Z836" i="22" s="1"/>
  <c r="L836" i="22"/>
  <c r="P836" i="22"/>
  <c r="G837" i="22"/>
  <c r="H837" i="22"/>
  <c r="I837" i="22"/>
  <c r="J837" i="22"/>
  <c r="K837" i="22"/>
  <c r="AA837" i="22" s="1"/>
  <c r="Z837" i="22" s="1"/>
  <c r="L837" i="22"/>
  <c r="P837" i="22"/>
  <c r="G838" i="22"/>
  <c r="H838" i="22"/>
  <c r="I838" i="22"/>
  <c r="J838" i="22"/>
  <c r="K838" i="22"/>
  <c r="AA838" i="22" s="1"/>
  <c r="Z838" i="22" s="1"/>
  <c r="L838" i="22"/>
  <c r="P838" i="22"/>
  <c r="G839" i="22"/>
  <c r="H839" i="22"/>
  <c r="I839" i="22"/>
  <c r="J839" i="22"/>
  <c r="K839" i="22"/>
  <c r="AA839" i="22" s="1"/>
  <c r="Z839" i="22" s="1"/>
  <c r="L839" i="22"/>
  <c r="Y839" i="22" s="1"/>
  <c r="P839" i="22"/>
  <c r="G840" i="22"/>
  <c r="H840" i="22"/>
  <c r="I840" i="22"/>
  <c r="J840" i="22"/>
  <c r="K840" i="22"/>
  <c r="AA840" i="22" s="1"/>
  <c r="Z840" i="22" s="1"/>
  <c r="L840" i="22"/>
  <c r="P840" i="22"/>
  <c r="G841" i="22"/>
  <c r="H841" i="22"/>
  <c r="I841" i="22"/>
  <c r="J841" i="22"/>
  <c r="K841" i="22"/>
  <c r="AA841" i="22" s="1"/>
  <c r="Z841" i="22" s="1"/>
  <c r="L841" i="22"/>
  <c r="P841" i="22"/>
  <c r="G842" i="22"/>
  <c r="H842" i="22"/>
  <c r="I842" i="22"/>
  <c r="J842" i="22"/>
  <c r="K842" i="22"/>
  <c r="AA842" i="22" s="1"/>
  <c r="Z842" i="22" s="1"/>
  <c r="L842" i="22"/>
  <c r="P842" i="22"/>
  <c r="G843" i="22"/>
  <c r="H843" i="22"/>
  <c r="I843" i="22"/>
  <c r="J843" i="22"/>
  <c r="K843" i="22"/>
  <c r="AA843" i="22" s="1"/>
  <c r="Z843" i="22" s="1"/>
  <c r="L843" i="22"/>
  <c r="P843" i="22"/>
  <c r="G844" i="22"/>
  <c r="H844" i="22"/>
  <c r="I844" i="22"/>
  <c r="J844" i="22"/>
  <c r="K844" i="22"/>
  <c r="AA844" i="22" s="1"/>
  <c r="Z844" i="22" s="1"/>
  <c r="L844" i="22"/>
  <c r="P844" i="22"/>
  <c r="G845" i="22"/>
  <c r="H845" i="22"/>
  <c r="I845" i="22"/>
  <c r="J845" i="22"/>
  <c r="K845" i="22"/>
  <c r="AA845" i="22" s="1"/>
  <c r="Z845" i="22" s="1"/>
  <c r="L845" i="22"/>
  <c r="P845" i="22"/>
  <c r="G846" i="22"/>
  <c r="H846" i="22"/>
  <c r="I846" i="22"/>
  <c r="J846" i="22"/>
  <c r="K846" i="22"/>
  <c r="AA846" i="22" s="1"/>
  <c r="Z846" i="22" s="1"/>
  <c r="L846" i="22"/>
  <c r="P846" i="22"/>
  <c r="G847" i="22"/>
  <c r="H847" i="22"/>
  <c r="I847" i="22"/>
  <c r="J847" i="22"/>
  <c r="K847" i="22"/>
  <c r="AA847" i="22" s="1"/>
  <c r="Z847" i="22" s="1"/>
  <c r="L847" i="22"/>
  <c r="Y847" i="22" s="1"/>
  <c r="P847" i="22"/>
  <c r="G848" i="22"/>
  <c r="H848" i="22"/>
  <c r="I848" i="22"/>
  <c r="J848" i="22"/>
  <c r="K848" i="22"/>
  <c r="AA848" i="22" s="1"/>
  <c r="Z848" i="22" s="1"/>
  <c r="L848" i="22"/>
  <c r="P848" i="22"/>
  <c r="G849" i="22"/>
  <c r="H849" i="22"/>
  <c r="I849" i="22"/>
  <c r="J849" i="22"/>
  <c r="K849" i="22"/>
  <c r="AA849" i="22" s="1"/>
  <c r="Z849" i="22" s="1"/>
  <c r="L849" i="22"/>
  <c r="P849" i="22"/>
  <c r="G850" i="22"/>
  <c r="H850" i="22"/>
  <c r="I850" i="22"/>
  <c r="J850" i="22"/>
  <c r="K850" i="22"/>
  <c r="AA850" i="22" s="1"/>
  <c r="Z850" i="22" s="1"/>
  <c r="L850" i="22"/>
  <c r="P850" i="22"/>
  <c r="G851" i="22"/>
  <c r="H851" i="22"/>
  <c r="I851" i="22"/>
  <c r="J851" i="22"/>
  <c r="K851" i="22"/>
  <c r="AA851" i="22" s="1"/>
  <c r="Z851" i="22" s="1"/>
  <c r="L851" i="22"/>
  <c r="P851" i="22"/>
  <c r="G852" i="22"/>
  <c r="H852" i="22"/>
  <c r="I852" i="22"/>
  <c r="J852" i="22"/>
  <c r="K852" i="22"/>
  <c r="AA852" i="22" s="1"/>
  <c r="Z852" i="22" s="1"/>
  <c r="L852" i="22"/>
  <c r="P852" i="22"/>
  <c r="G853" i="22"/>
  <c r="H853" i="22"/>
  <c r="I853" i="22"/>
  <c r="J853" i="22"/>
  <c r="K853" i="22"/>
  <c r="AA853" i="22" s="1"/>
  <c r="Z853" i="22" s="1"/>
  <c r="L853" i="22"/>
  <c r="P853" i="22"/>
  <c r="G854" i="22"/>
  <c r="H854" i="22"/>
  <c r="I854" i="22"/>
  <c r="J854" i="22"/>
  <c r="K854" i="22"/>
  <c r="AA854" i="22" s="1"/>
  <c r="Z854" i="22" s="1"/>
  <c r="L854" i="22"/>
  <c r="P854" i="22"/>
  <c r="G855" i="22"/>
  <c r="H855" i="22"/>
  <c r="I855" i="22"/>
  <c r="J855" i="22"/>
  <c r="K855" i="22"/>
  <c r="AA855" i="22" s="1"/>
  <c r="Z855" i="22" s="1"/>
  <c r="L855" i="22"/>
  <c r="Y855" i="22" s="1"/>
  <c r="P855" i="22"/>
  <c r="G856" i="22"/>
  <c r="H856" i="22"/>
  <c r="I856" i="22"/>
  <c r="J856" i="22"/>
  <c r="K856" i="22"/>
  <c r="AA856" i="22" s="1"/>
  <c r="Z856" i="22" s="1"/>
  <c r="L856" i="22"/>
  <c r="P856" i="22"/>
  <c r="G857" i="22"/>
  <c r="H857" i="22"/>
  <c r="I857" i="22"/>
  <c r="J857" i="22"/>
  <c r="K857" i="22"/>
  <c r="AA857" i="22" s="1"/>
  <c r="Z857" i="22" s="1"/>
  <c r="L857" i="22"/>
  <c r="P857" i="22"/>
  <c r="G858" i="22"/>
  <c r="H858" i="22"/>
  <c r="I858" i="22"/>
  <c r="J858" i="22"/>
  <c r="K858" i="22"/>
  <c r="AA858" i="22" s="1"/>
  <c r="Z858" i="22" s="1"/>
  <c r="L858" i="22"/>
  <c r="P858" i="22"/>
  <c r="G859" i="22"/>
  <c r="H859" i="22"/>
  <c r="I859" i="22"/>
  <c r="J859" i="22"/>
  <c r="K859" i="22"/>
  <c r="AA859" i="22" s="1"/>
  <c r="Z859" i="22" s="1"/>
  <c r="L859" i="22"/>
  <c r="P859" i="22"/>
  <c r="G860" i="22"/>
  <c r="H860" i="22"/>
  <c r="I860" i="22"/>
  <c r="J860" i="22"/>
  <c r="K860" i="22"/>
  <c r="AA860" i="22" s="1"/>
  <c r="Z860" i="22" s="1"/>
  <c r="L860" i="22"/>
  <c r="P860" i="22"/>
  <c r="G861" i="22"/>
  <c r="H861" i="22"/>
  <c r="I861" i="22"/>
  <c r="J861" i="22"/>
  <c r="K861" i="22"/>
  <c r="AA861" i="22" s="1"/>
  <c r="Z861" i="22" s="1"/>
  <c r="L861" i="22"/>
  <c r="P861" i="22"/>
  <c r="G862" i="22"/>
  <c r="H862" i="22"/>
  <c r="I862" i="22"/>
  <c r="J862" i="22"/>
  <c r="K862" i="22"/>
  <c r="AA862" i="22" s="1"/>
  <c r="Z862" i="22" s="1"/>
  <c r="L862" i="22"/>
  <c r="P862" i="22"/>
  <c r="G863" i="22"/>
  <c r="H863" i="22"/>
  <c r="I863" i="22"/>
  <c r="J863" i="22"/>
  <c r="K863" i="22"/>
  <c r="AA863" i="22" s="1"/>
  <c r="Z863" i="22" s="1"/>
  <c r="L863" i="22"/>
  <c r="Y863" i="22" s="1"/>
  <c r="P863" i="22"/>
  <c r="G864" i="22"/>
  <c r="H864" i="22"/>
  <c r="I864" i="22"/>
  <c r="J864" i="22"/>
  <c r="K864" i="22"/>
  <c r="AA864" i="22" s="1"/>
  <c r="Z864" i="22" s="1"/>
  <c r="L864" i="22"/>
  <c r="P864" i="22"/>
  <c r="G865" i="22"/>
  <c r="H865" i="22"/>
  <c r="I865" i="22"/>
  <c r="J865" i="22"/>
  <c r="K865" i="22"/>
  <c r="AA865" i="22" s="1"/>
  <c r="Z865" i="22" s="1"/>
  <c r="L865" i="22"/>
  <c r="P865" i="22"/>
  <c r="G866" i="22"/>
  <c r="H866" i="22"/>
  <c r="I866" i="22"/>
  <c r="J866" i="22"/>
  <c r="K866" i="22"/>
  <c r="AA866" i="22" s="1"/>
  <c r="Z866" i="22" s="1"/>
  <c r="L866" i="22"/>
  <c r="P866" i="22"/>
  <c r="G867" i="22"/>
  <c r="H867" i="22"/>
  <c r="I867" i="22"/>
  <c r="J867" i="22"/>
  <c r="K867" i="22"/>
  <c r="AA867" i="22" s="1"/>
  <c r="Z867" i="22" s="1"/>
  <c r="L867" i="22"/>
  <c r="P867" i="22"/>
  <c r="G868" i="22"/>
  <c r="H868" i="22"/>
  <c r="I868" i="22"/>
  <c r="J868" i="22"/>
  <c r="K868" i="22"/>
  <c r="AA868" i="22" s="1"/>
  <c r="Z868" i="22" s="1"/>
  <c r="L868" i="22"/>
  <c r="P868" i="22"/>
  <c r="G869" i="22"/>
  <c r="H869" i="22"/>
  <c r="I869" i="22"/>
  <c r="J869" i="22"/>
  <c r="K869" i="22"/>
  <c r="AA869" i="22" s="1"/>
  <c r="Z869" i="22" s="1"/>
  <c r="L869" i="22"/>
  <c r="P869" i="22"/>
  <c r="G870" i="22"/>
  <c r="H870" i="22"/>
  <c r="I870" i="22"/>
  <c r="J870" i="22"/>
  <c r="K870" i="22"/>
  <c r="AA870" i="22" s="1"/>
  <c r="Z870" i="22" s="1"/>
  <c r="L870" i="22"/>
  <c r="P870" i="22"/>
  <c r="G871" i="22"/>
  <c r="H871" i="22"/>
  <c r="I871" i="22"/>
  <c r="J871" i="22"/>
  <c r="K871" i="22"/>
  <c r="AA871" i="22" s="1"/>
  <c r="Z871" i="22" s="1"/>
  <c r="L871" i="22"/>
  <c r="Y871" i="22" s="1"/>
  <c r="P871" i="22"/>
  <c r="G872" i="22"/>
  <c r="H872" i="22"/>
  <c r="I872" i="22"/>
  <c r="J872" i="22"/>
  <c r="K872" i="22"/>
  <c r="AA872" i="22" s="1"/>
  <c r="Z872" i="22" s="1"/>
  <c r="L872" i="22"/>
  <c r="P872" i="22"/>
  <c r="G873" i="22"/>
  <c r="H873" i="22"/>
  <c r="I873" i="22"/>
  <c r="J873" i="22"/>
  <c r="K873" i="22"/>
  <c r="AA873" i="22" s="1"/>
  <c r="Z873" i="22" s="1"/>
  <c r="L873" i="22"/>
  <c r="P873" i="22"/>
  <c r="G874" i="22"/>
  <c r="H874" i="22"/>
  <c r="I874" i="22"/>
  <c r="J874" i="22"/>
  <c r="K874" i="22"/>
  <c r="AA874" i="22" s="1"/>
  <c r="Z874" i="22" s="1"/>
  <c r="L874" i="22"/>
  <c r="P874" i="22"/>
  <c r="G875" i="22"/>
  <c r="H875" i="22"/>
  <c r="I875" i="22"/>
  <c r="J875" i="22"/>
  <c r="K875" i="22"/>
  <c r="AA875" i="22" s="1"/>
  <c r="Z875" i="22" s="1"/>
  <c r="L875" i="22"/>
  <c r="P875" i="22"/>
  <c r="G876" i="22"/>
  <c r="H876" i="22"/>
  <c r="I876" i="22"/>
  <c r="J876" i="22"/>
  <c r="K876" i="22"/>
  <c r="AA876" i="22" s="1"/>
  <c r="Z876" i="22" s="1"/>
  <c r="L876" i="22"/>
  <c r="P876" i="22"/>
  <c r="G877" i="22"/>
  <c r="H877" i="22"/>
  <c r="I877" i="22"/>
  <c r="J877" i="22"/>
  <c r="K877" i="22"/>
  <c r="AA877" i="22" s="1"/>
  <c r="Z877" i="22" s="1"/>
  <c r="L877" i="22"/>
  <c r="P877" i="22"/>
  <c r="G878" i="22"/>
  <c r="H878" i="22"/>
  <c r="I878" i="22"/>
  <c r="J878" i="22"/>
  <c r="K878" i="22"/>
  <c r="AA878" i="22" s="1"/>
  <c r="Z878" i="22" s="1"/>
  <c r="L878" i="22"/>
  <c r="P878" i="22"/>
  <c r="G879" i="22"/>
  <c r="H879" i="22"/>
  <c r="I879" i="22"/>
  <c r="J879" i="22"/>
  <c r="K879" i="22"/>
  <c r="AA879" i="22" s="1"/>
  <c r="Z879" i="22" s="1"/>
  <c r="L879" i="22"/>
  <c r="Y879" i="22" s="1"/>
  <c r="P879" i="22"/>
  <c r="G880" i="22"/>
  <c r="H880" i="22"/>
  <c r="I880" i="22"/>
  <c r="J880" i="22"/>
  <c r="K880" i="22"/>
  <c r="AA880" i="22" s="1"/>
  <c r="Z880" i="22" s="1"/>
  <c r="L880" i="22"/>
  <c r="P880" i="22"/>
  <c r="G881" i="22"/>
  <c r="H881" i="22"/>
  <c r="I881" i="22"/>
  <c r="J881" i="22"/>
  <c r="K881" i="22"/>
  <c r="AA881" i="22" s="1"/>
  <c r="Z881" i="22" s="1"/>
  <c r="L881" i="22"/>
  <c r="P881" i="22"/>
  <c r="G882" i="22"/>
  <c r="H882" i="22"/>
  <c r="I882" i="22"/>
  <c r="J882" i="22"/>
  <c r="K882" i="22"/>
  <c r="AA882" i="22" s="1"/>
  <c r="Z882" i="22" s="1"/>
  <c r="L882" i="22"/>
  <c r="P882" i="22"/>
  <c r="G883" i="22"/>
  <c r="H883" i="22"/>
  <c r="I883" i="22"/>
  <c r="J883" i="22"/>
  <c r="K883" i="22"/>
  <c r="AA883" i="22" s="1"/>
  <c r="Z883" i="22" s="1"/>
  <c r="L883" i="22"/>
  <c r="P883" i="22"/>
  <c r="G884" i="22"/>
  <c r="H884" i="22"/>
  <c r="I884" i="22"/>
  <c r="J884" i="22"/>
  <c r="K884" i="22"/>
  <c r="AA884" i="22" s="1"/>
  <c r="Z884" i="22" s="1"/>
  <c r="L884" i="22"/>
  <c r="P884" i="22"/>
  <c r="G885" i="22"/>
  <c r="H885" i="22"/>
  <c r="I885" i="22"/>
  <c r="J885" i="22"/>
  <c r="K885" i="22"/>
  <c r="AA885" i="22" s="1"/>
  <c r="Z885" i="22" s="1"/>
  <c r="L885" i="22"/>
  <c r="P885" i="22"/>
  <c r="G886" i="22"/>
  <c r="H886" i="22"/>
  <c r="I886" i="22"/>
  <c r="J886" i="22"/>
  <c r="K886" i="22"/>
  <c r="AA886" i="22" s="1"/>
  <c r="Z886" i="22" s="1"/>
  <c r="L886" i="22"/>
  <c r="P886" i="22"/>
  <c r="G887" i="22"/>
  <c r="H887" i="22"/>
  <c r="I887" i="22"/>
  <c r="J887" i="22"/>
  <c r="K887" i="22"/>
  <c r="AA887" i="22" s="1"/>
  <c r="Z887" i="22" s="1"/>
  <c r="L887" i="22"/>
  <c r="Y887" i="22" s="1"/>
  <c r="P887" i="22"/>
  <c r="G888" i="22"/>
  <c r="H888" i="22"/>
  <c r="I888" i="22"/>
  <c r="J888" i="22"/>
  <c r="K888" i="22"/>
  <c r="AA888" i="22" s="1"/>
  <c r="Z888" i="22" s="1"/>
  <c r="L888" i="22"/>
  <c r="P888" i="22"/>
  <c r="G889" i="22"/>
  <c r="H889" i="22"/>
  <c r="I889" i="22"/>
  <c r="J889" i="22"/>
  <c r="K889" i="22"/>
  <c r="AA889" i="22" s="1"/>
  <c r="Z889" i="22" s="1"/>
  <c r="L889" i="22"/>
  <c r="P889" i="22"/>
  <c r="G890" i="22"/>
  <c r="H890" i="22"/>
  <c r="I890" i="22"/>
  <c r="J890" i="22"/>
  <c r="K890" i="22"/>
  <c r="AA890" i="22" s="1"/>
  <c r="Z890" i="22" s="1"/>
  <c r="L890" i="22"/>
  <c r="P890" i="22"/>
  <c r="G891" i="22"/>
  <c r="H891" i="22"/>
  <c r="I891" i="22"/>
  <c r="J891" i="22"/>
  <c r="K891" i="22"/>
  <c r="AA891" i="22" s="1"/>
  <c r="Z891" i="22" s="1"/>
  <c r="L891" i="22"/>
  <c r="P891" i="22"/>
  <c r="G892" i="22"/>
  <c r="H892" i="22"/>
  <c r="I892" i="22"/>
  <c r="J892" i="22"/>
  <c r="K892" i="22"/>
  <c r="AA892" i="22" s="1"/>
  <c r="Z892" i="22" s="1"/>
  <c r="L892" i="22"/>
  <c r="P892" i="22"/>
  <c r="G893" i="22"/>
  <c r="H893" i="22"/>
  <c r="I893" i="22"/>
  <c r="J893" i="22"/>
  <c r="K893" i="22"/>
  <c r="AA893" i="22" s="1"/>
  <c r="Z893" i="22" s="1"/>
  <c r="L893" i="22"/>
  <c r="P893" i="22"/>
  <c r="G894" i="22"/>
  <c r="H894" i="22"/>
  <c r="I894" i="22"/>
  <c r="J894" i="22"/>
  <c r="K894" i="22"/>
  <c r="AA894" i="22" s="1"/>
  <c r="Z894" i="22" s="1"/>
  <c r="L894" i="22"/>
  <c r="P894" i="22"/>
  <c r="G895" i="22"/>
  <c r="H895" i="22"/>
  <c r="I895" i="22"/>
  <c r="J895" i="22"/>
  <c r="K895" i="22"/>
  <c r="AA895" i="22" s="1"/>
  <c r="Z895" i="22" s="1"/>
  <c r="L895" i="22"/>
  <c r="Y895" i="22" s="1"/>
  <c r="P895" i="22"/>
  <c r="G896" i="22"/>
  <c r="H896" i="22"/>
  <c r="I896" i="22"/>
  <c r="J896" i="22"/>
  <c r="K896" i="22"/>
  <c r="AA896" i="22" s="1"/>
  <c r="Z896" i="22" s="1"/>
  <c r="L896" i="22"/>
  <c r="P896" i="22"/>
  <c r="G897" i="22"/>
  <c r="H897" i="22"/>
  <c r="I897" i="22"/>
  <c r="J897" i="22"/>
  <c r="K897" i="22"/>
  <c r="AA897" i="22" s="1"/>
  <c r="Z897" i="22" s="1"/>
  <c r="L897" i="22"/>
  <c r="P897" i="22"/>
  <c r="G898" i="22"/>
  <c r="H898" i="22"/>
  <c r="I898" i="22"/>
  <c r="J898" i="22"/>
  <c r="K898" i="22"/>
  <c r="AA898" i="22" s="1"/>
  <c r="Z898" i="22" s="1"/>
  <c r="L898" i="22"/>
  <c r="P898" i="22"/>
  <c r="G899" i="22"/>
  <c r="H899" i="22"/>
  <c r="I899" i="22"/>
  <c r="J899" i="22"/>
  <c r="K899" i="22"/>
  <c r="AA899" i="22" s="1"/>
  <c r="Z899" i="22" s="1"/>
  <c r="L899" i="22"/>
  <c r="P899" i="22"/>
  <c r="G900" i="22"/>
  <c r="H900" i="22"/>
  <c r="I900" i="22"/>
  <c r="J900" i="22"/>
  <c r="K900" i="22"/>
  <c r="AA900" i="22" s="1"/>
  <c r="Z900" i="22" s="1"/>
  <c r="L900" i="22"/>
  <c r="P900" i="22"/>
  <c r="G901" i="22"/>
  <c r="H901" i="22"/>
  <c r="I901" i="22"/>
  <c r="J901" i="22"/>
  <c r="K901" i="22"/>
  <c r="AA901" i="22" s="1"/>
  <c r="Z901" i="22" s="1"/>
  <c r="L901" i="22"/>
  <c r="P901" i="22"/>
  <c r="G902" i="22"/>
  <c r="H902" i="22"/>
  <c r="I902" i="22"/>
  <c r="J902" i="22"/>
  <c r="K902" i="22"/>
  <c r="AA902" i="22" s="1"/>
  <c r="Z902" i="22" s="1"/>
  <c r="L902" i="22"/>
  <c r="P902" i="22"/>
  <c r="G903" i="22"/>
  <c r="H903" i="22"/>
  <c r="I903" i="22"/>
  <c r="J903" i="22"/>
  <c r="K903" i="22"/>
  <c r="AA903" i="22" s="1"/>
  <c r="Z903" i="22" s="1"/>
  <c r="L903" i="22"/>
  <c r="Y903" i="22" s="1"/>
  <c r="P903" i="22"/>
  <c r="G904" i="22"/>
  <c r="H904" i="22"/>
  <c r="I904" i="22"/>
  <c r="J904" i="22"/>
  <c r="K904" i="22"/>
  <c r="AA904" i="22" s="1"/>
  <c r="Z904" i="22" s="1"/>
  <c r="L904" i="22"/>
  <c r="P904" i="22"/>
  <c r="G905" i="22"/>
  <c r="H905" i="22"/>
  <c r="I905" i="22"/>
  <c r="J905" i="22"/>
  <c r="K905" i="22"/>
  <c r="AA905" i="22" s="1"/>
  <c r="Z905" i="22" s="1"/>
  <c r="L905" i="22"/>
  <c r="P905" i="22"/>
  <c r="G906" i="22"/>
  <c r="H906" i="22"/>
  <c r="I906" i="22"/>
  <c r="J906" i="22"/>
  <c r="K906" i="22"/>
  <c r="AA906" i="22" s="1"/>
  <c r="Z906" i="22" s="1"/>
  <c r="L906" i="22"/>
  <c r="P906" i="22"/>
  <c r="G907" i="22"/>
  <c r="H907" i="22"/>
  <c r="I907" i="22"/>
  <c r="J907" i="22"/>
  <c r="K907" i="22"/>
  <c r="AA907" i="22" s="1"/>
  <c r="Z907" i="22" s="1"/>
  <c r="L907" i="22"/>
  <c r="P907" i="22"/>
  <c r="G908" i="22"/>
  <c r="H908" i="22"/>
  <c r="I908" i="22"/>
  <c r="J908" i="22"/>
  <c r="K908" i="22"/>
  <c r="AA908" i="22" s="1"/>
  <c r="Z908" i="22" s="1"/>
  <c r="L908" i="22"/>
  <c r="P908" i="22"/>
  <c r="G909" i="22"/>
  <c r="H909" i="22"/>
  <c r="I909" i="22"/>
  <c r="J909" i="22"/>
  <c r="K909" i="22"/>
  <c r="AA909" i="22" s="1"/>
  <c r="Z909" i="22" s="1"/>
  <c r="L909" i="22"/>
  <c r="P909" i="22"/>
  <c r="G910" i="22"/>
  <c r="H910" i="22"/>
  <c r="I910" i="22"/>
  <c r="J910" i="22"/>
  <c r="K910" i="22"/>
  <c r="AA910" i="22" s="1"/>
  <c r="Z910" i="22" s="1"/>
  <c r="L910" i="22"/>
  <c r="P910" i="22"/>
  <c r="G911" i="22"/>
  <c r="H911" i="22"/>
  <c r="I911" i="22"/>
  <c r="J911" i="22"/>
  <c r="K911" i="22"/>
  <c r="AA911" i="22" s="1"/>
  <c r="Z911" i="22" s="1"/>
  <c r="L911" i="22"/>
  <c r="Y911" i="22" s="1"/>
  <c r="P911" i="22"/>
  <c r="G912" i="22"/>
  <c r="H912" i="22"/>
  <c r="I912" i="22"/>
  <c r="J912" i="22"/>
  <c r="K912" i="22"/>
  <c r="AA912" i="22" s="1"/>
  <c r="Z912" i="22" s="1"/>
  <c r="L912" i="22"/>
  <c r="P912" i="22"/>
  <c r="G913" i="22"/>
  <c r="H913" i="22"/>
  <c r="I913" i="22"/>
  <c r="J913" i="22"/>
  <c r="K913" i="22"/>
  <c r="AA913" i="22" s="1"/>
  <c r="Z913" i="22" s="1"/>
  <c r="L913" i="22"/>
  <c r="P913" i="22"/>
  <c r="G914" i="22"/>
  <c r="H914" i="22"/>
  <c r="I914" i="22"/>
  <c r="J914" i="22"/>
  <c r="K914" i="22"/>
  <c r="AA914" i="22" s="1"/>
  <c r="Z914" i="22" s="1"/>
  <c r="L914" i="22"/>
  <c r="P914" i="22"/>
  <c r="G915" i="22"/>
  <c r="H915" i="22"/>
  <c r="I915" i="22"/>
  <c r="J915" i="22"/>
  <c r="K915" i="22"/>
  <c r="AA915" i="22" s="1"/>
  <c r="Z915" i="22" s="1"/>
  <c r="L915" i="22"/>
  <c r="P915" i="22"/>
  <c r="G916" i="22"/>
  <c r="H916" i="22"/>
  <c r="I916" i="22"/>
  <c r="J916" i="22"/>
  <c r="K916" i="22"/>
  <c r="AA916" i="22" s="1"/>
  <c r="Z916" i="22" s="1"/>
  <c r="L916" i="22"/>
  <c r="P916" i="22"/>
  <c r="G917" i="22"/>
  <c r="H917" i="22"/>
  <c r="I917" i="22"/>
  <c r="J917" i="22"/>
  <c r="K917" i="22"/>
  <c r="AA917" i="22" s="1"/>
  <c r="Z917" i="22" s="1"/>
  <c r="L917" i="22"/>
  <c r="P917" i="22"/>
  <c r="G918" i="22"/>
  <c r="H918" i="22"/>
  <c r="I918" i="22"/>
  <c r="J918" i="22"/>
  <c r="K918" i="22"/>
  <c r="AA918" i="22" s="1"/>
  <c r="Z918" i="22" s="1"/>
  <c r="L918" i="22"/>
  <c r="P918" i="22"/>
  <c r="G919" i="22"/>
  <c r="H919" i="22"/>
  <c r="I919" i="22"/>
  <c r="J919" i="22"/>
  <c r="K919" i="22"/>
  <c r="AA919" i="22" s="1"/>
  <c r="Z919" i="22" s="1"/>
  <c r="L919" i="22"/>
  <c r="P919" i="22"/>
  <c r="G920" i="22"/>
  <c r="H920" i="22"/>
  <c r="I920" i="22"/>
  <c r="J920" i="22"/>
  <c r="K920" i="22"/>
  <c r="AA920" i="22" s="1"/>
  <c r="Z920" i="22" s="1"/>
  <c r="L920" i="22"/>
  <c r="P920" i="22"/>
  <c r="G921" i="22"/>
  <c r="H921" i="22"/>
  <c r="I921" i="22"/>
  <c r="J921" i="22"/>
  <c r="K921" i="22"/>
  <c r="AA921" i="22" s="1"/>
  <c r="Z921" i="22" s="1"/>
  <c r="L921" i="22"/>
  <c r="P921" i="22"/>
  <c r="G922" i="22"/>
  <c r="H922" i="22"/>
  <c r="I922" i="22"/>
  <c r="J922" i="22"/>
  <c r="K922" i="22"/>
  <c r="AA922" i="22" s="1"/>
  <c r="Z922" i="22" s="1"/>
  <c r="L922" i="22"/>
  <c r="P922" i="22"/>
  <c r="G923" i="22"/>
  <c r="H923" i="22"/>
  <c r="I923" i="22"/>
  <c r="J923" i="22"/>
  <c r="K923" i="22"/>
  <c r="AA923" i="22" s="1"/>
  <c r="Z923" i="22" s="1"/>
  <c r="L923" i="22"/>
  <c r="P923" i="22"/>
  <c r="G924" i="22"/>
  <c r="H924" i="22"/>
  <c r="I924" i="22"/>
  <c r="J924" i="22"/>
  <c r="K924" i="22"/>
  <c r="AA924" i="22" s="1"/>
  <c r="Z924" i="22" s="1"/>
  <c r="L924" i="22"/>
  <c r="P924" i="22"/>
  <c r="G925" i="22"/>
  <c r="H925" i="22"/>
  <c r="I925" i="22"/>
  <c r="J925" i="22"/>
  <c r="K925" i="22"/>
  <c r="AA925" i="22" s="1"/>
  <c r="Z925" i="22" s="1"/>
  <c r="L925" i="22"/>
  <c r="P925" i="22"/>
  <c r="G926" i="22"/>
  <c r="H926" i="22"/>
  <c r="I926" i="22"/>
  <c r="J926" i="22"/>
  <c r="K926" i="22"/>
  <c r="AA926" i="22" s="1"/>
  <c r="Z926" i="22" s="1"/>
  <c r="L926" i="22"/>
  <c r="P926" i="22"/>
  <c r="G927" i="22"/>
  <c r="H927" i="22"/>
  <c r="I927" i="22"/>
  <c r="J927" i="22"/>
  <c r="K927" i="22"/>
  <c r="AA927" i="22" s="1"/>
  <c r="Z927" i="22" s="1"/>
  <c r="L927" i="22"/>
  <c r="P927" i="22"/>
  <c r="G928" i="22"/>
  <c r="H928" i="22"/>
  <c r="I928" i="22"/>
  <c r="J928" i="22"/>
  <c r="K928" i="22"/>
  <c r="AA928" i="22" s="1"/>
  <c r="Z928" i="22" s="1"/>
  <c r="L928" i="22"/>
  <c r="P928" i="22"/>
  <c r="G929" i="22"/>
  <c r="H929" i="22"/>
  <c r="I929" i="22"/>
  <c r="J929" i="22"/>
  <c r="K929" i="22"/>
  <c r="AA929" i="22" s="1"/>
  <c r="Z929" i="22" s="1"/>
  <c r="L929" i="22"/>
  <c r="P929" i="22"/>
  <c r="G930" i="22"/>
  <c r="H930" i="22"/>
  <c r="I930" i="22"/>
  <c r="J930" i="22"/>
  <c r="K930" i="22"/>
  <c r="AA930" i="22" s="1"/>
  <c r="Z930" i="22" s="1"/>
  <c r="L930" i="22"/>
  <c r="P930" i="22"/>
  <c r="G931" i="22"/>
  <c r="H931" i="22"/>
  <c r="I931" i="22"/>
  <c r="J931" i="22"/>
  <c r="K931" i="22"/>
  <c r="AA931" i="22" s="1"/>
  <c r="Z931" i="22" s="1"/>
  <c r="L931" i="22"/>
  <c r="P931" i="22"/>
  <c r="G932" i="22"/>
  <c r="H932" i="22"/>
  <c r="I932" i="22"/>
  <c r="J932" i="22"/>
  <c r="K932" i="22"/>
  <c r="AA932" i="22" s="1"/>
  <c r="Z932" i="22" s="1"/>
  <c r="L932" i="22"/>
  <c r="P932" i="22"/>
  <c r="G933" i="22"/>
  <c r="H933" i="22"/>
  <c r="I933" i="22"/>
  <c r="J933" i="22"/>
  <c r="K933" i="22"/>
  <c r="AA933" i="22" s="1"/>
  <c r="Z933" i="22" s="1"/>
  <c r="L933" i="22"/>
  <c r="P933" i="22"/>
  <c r="G934" i="22"/>
  <c r="H934" i="22"/>
  <c r="I934" i="22"/>
  <c r="J934" i="22"/>
  <c r="K934" i="22"/>
  <c r="AA934" i="22" s="1"/>
  <c r="Z934" i="22" s="1"/>
  <c r="L934" i="22"/>
  <c r="P934" i="22"/>
  <c r="G935" i="22"/>
  <c r="H935" i="22"/>
  <c r="I935" i="22"/>
  <c r="J935" i="22"/>
  <c r="K935" i="22"/>
  <c r="AA935" i="22" s="1"/>
  <c r="Z935" i="22" s="1"/>
  <c r="L935" i="22"/>
  <c r="P935" i="22"/>
  <c r="G936" i="22"/>
  <c r="H936" i="22"/>
  <c r="I936" i="22"/>
  <c r="J936" i="22"/>
  <c r="K936" i="22"/>
  <c r="AA936" i="22" s="1"/>
  <c r="Z936" i="22" s="1"/>
  <c r="L936" i="22"/>
  <c r="P936" i="22"/>
  <c r="G937" i="22"/>
  <c r="H937" i="22"/>
  <c r="I937" i="22"/>
  <c r="J937" i="22"/>
  <c r="K937" i="22"/>
  <c r="AA937" i="22" s="1"/>
  <c r="Z937" i="22" s="1"/>
  <c r="L937" i="22"/>
  <c r="P937" i="22"/>
  <c r="G938" i="22"/>
  <c r="H938" i="22"/>
  <c r="I938" i="22"/>
  <c r="J938" i="22"/>
  <c r="K938" i="22"/>
  <c r="AA938" i="22" s="1"/>
  <c r="Z938" i="22" s="1"/>
  <c r="L938" i="22"/>
  <c r="P938" i="22"/>
  <c r="G939" i="22"/>
  <c r="H939" i="22"/>
  <c r="I939" i="22"/>
  <c r="J939" i="22"/>
  <c r="K939" i="22"/>
  <c r="AA939" i="22" s="1"/>
  <c r="Z939" i="22" s="1"/>
  <c r="L939" i="22"/>
  <c r="P939" i="22"/>
  <c r="G940" i="22"/>
  <c r="H940" i="22"/>
  <c r="I940" i="22"/>
  <c r="J940" i="22"/>
  <c r="K940" i="22"/>
  <c r="AA940" i="22" s="1"/>
  <c r="Z940" i="22" s="1"/>
  <c r="L940" i="22"/>
  <c r="P940" i="22"/>
  <c r="G941" i="22"/>
  <c r="H941" i="22"/>
  <c r="I941" i="22"/>
  <c r="J941" i="22"/>
  <c r="K941" i="22"/>
  <c r="AA941" i="22" s="1"/>
  <c r="Z941" i="22" s="1"/>
  <c r="L941" i="22"/>
  <c r="P941" i="22"/>
  <c r="G942" i="22"/>
  <c r="H942" i="22"/>
  <c r="I942" i="22"/>
  <c r="J942" i="22"/>
  <c r="K942" i="22"/>
  <c r="AA942" i="22" s="1"/>
  <c r="Z942" i="22" s="1"/>
  <c r="L942" i="22"/>
  <c r="P942" i="22"/>
  <c r="G943" i="22"/>
  <c r="H943" i="22"/>
  <c r="I943" i="22"/>
  <c r="J943" i="22"/>
  <c r="K943" i="22"/>
  <c r="AA943" i="22" s="1"/>
  <c r="Z943" i="22" s="1"/>
  <c r="L943" i="22"/>
  <c r="P943" i="22"/>
  <c r="G944" i="22"/>
  <c r="H944" i="22"/>
  <c r="I944" i="22"/>
  <c r="J944" i="22"/>
  <c r="K944" i="22"/>
  <c r="AA944" i="22" s="1"/>
  <c r="Z944" i="22" s="1"/>
  <c r="L944" i="22"/>
  <c r="P944" i="22"/>
  <c r="G945" i="22"/>
  <c r="H945" i="22"/>
  <c r="I945" i="22"/>
  <c r="J945" i="22"/>
  <c r="K945" i="22"/>
  <c r="AA945" i="22" s="1"/>
  <c r="Z945" i="22" s="1"/>
  <c r="L945" i="22"/>
  <c r="P945" i="22"/>
  <c r="G946" i="22"/>
  <c r="H946" i="22"/>
  <c r="I946" i="22"/>
  <c r="J946" i="22"/>
  <c r="K946" i="22"/>
  <c r="AA946" i="22" s="1"/>
  <c r="Z946" i="22" s="1"/>
  <c r="L946" i="22"/>
  <c r="P946" i="22"/>
  <c r="G947" i="22"/>
  <c r="H947" i="22"/>
  <c r="I947" i="22"/>
  <c r="J947" i="22"/>
  <c r="K947" i="22"/>
  <c r="AA947" i="22" s="1"/>
  <c r="Z947" i="22" s="1"/>
  <c r="L947" i="22"/>
  <c r="P947" i="22"/>
  <c r="G948" i="22"/>
  <c r="H948" i="22"/>
  <c r="I948" i="22"/>
  <c r="J948" i="22"/>
  <c r="K948" i="22"/>
  <c r="AA948" i="22" s="1"/>
  <c r="Z948" i="22" s="1"/>
  <c r="L948" i="22"/>
  <c r="P948" i="22"/>
  <c r="G949" i="22"/>
  <c r="H949" i="22"/>
  <c r="I949" i="22"/>
  <c r="J949" i="22"/>
  <c r="K949" i="22"/>
  <c r="AA949" i="22" s="1"/>
  <c r="Z949" i="22" s="1"/>
  <c r="L949" i="22"/>
  <c r="P949" i="22"/>
  <c r="G950" i="22"/>
  <c r="H950" i="22"/>
  <c r="I950" i="22"/>
  <c r="J950" i="22"/>
  <c r="K950" i="22"/>
  <c r="AA950" i="22" s="1"/>
  <c r="Z950" i="22" s="1"/>
  <c r="L950" i="22"/>
  <c r="P950" i="22"/>
  <c r="G951" i="22"/>
  <c r="H951" i="22"/>
  <c r="I951" i="22"/>
  <c r="J951" i="22"/>
  <c r="K951" i="22"/>
  <c r="AA951" i="22" s="1"/>
  <c r="Z951" i="22" s="1"/>
  <c r="L951" i="22"/>
  <c r="P951" i="22"/>
  <c r="G952" i="22"/>
  <c r="H952" i="22"/>
  <c r="I952" i="22"/>
  <c r="J952" i="22"/>
  <c r="K952" i="22"/>
  <c r="AA952" i="22" s="1"/>
  <c r="Z952" i="22" s="1"/>
  <c r="L952" i="22"/>
  <c r="P952" i="22"/>
  <c r="G953" i="22"/>
  <c r="H953" i="22"/>
  <c r="I953" i="22"/>
  <c r="J953" i="22"/>
  <c r="K953" i="22"/>
  <c r="AA953" i="22" s="1"/>
  <c r="Z953" i="22" s="1"/>
  <c r="L953" i="22"/>
  <c r="P953" i="22"/>
  <c r="G954" i="22"/>
  <c r="H954" i="22"/>
  <c r="I954" i="22"/>
  <c r="J954" i="22"/>
  <c r="K954" i="22"/>
  <c r="AA954" i="22" s="1"/>
  <c r="Z954" i="22" s="1"/>
  <c r="L954" i="22"/>
  <c r="P954" i="22"/>
  <c r="G955" i="22"/>
  <c r="H955" i="22"/>
  <c r="I955" i="22"/>
  <c r="J955" i="22"/>
  <c r="K955" i="22"/>
  <c r="AA955" i="22" s="1"/>
  <c r="Z955" i="22" s="1"/>
  <c r="L955" i="22"/>
  <c r="P955" i="22"/>
  <c r="G956" i="22"/>
  <c r="H956" i="22"/>
  <c r="I956" i="22"/>
  <c r="J956" i="22"/>
  <c r="K956" i="22"/>
  <c r="AA956" i="22" s="1"/>
  <c r="Z956" i="22" s="1"/>
  <c r="L956" i="22"/>
  <c r="P956" i="22"/>
  <c r="G957" i="22"/>
  <c r="H957" i="22"/>
  <c r="I957" i="22"/>
  <c r="J957" i="22"/>
  <c r="K957" i="22"/>
  <c r="AA957" i="22" s="1"/>
  <c r="Z957" i="22" s="1"/>
  <c r="L957" i="22"/>
  <c r="P957" i="22"/>
  <c r="G958" i="22"/>
  <c r="H958" i="22"/>
  <c r="I958" i="22"/>
  <c r="J958" i="22"/>
  <c r="K958" i="22"/>
  <c r="AA958" i="22" s="1"/>
  <c r="Z958" i="22" s="1"/>
  <c r="L958" i="22"/>
  <c r="P958" i="22"/>
  <c r="G959" i="22"/>
  <c r="H959" i="22"/>
  <c r="I959" i="22"/>
  <c r="J959" i="22"/>
  <c r="K959" i="22"/>
  <c r="AA959" i="22" s="1"/>
  <c r="Z959" i="22" s="1"/>
  <c r="L959" i="22"/>
  <c r="P959" i="22"/>
  <c r="G960" i="22"/>
  <c r="H960" i="22"/>
  <c r="I960" i="22"/>
  <c r="J960" i="22"/>
  <c r="K960" i="22"/>
  <c r="AA960" i="22" s="1"/>
  <c r="Z960" i="22" s="1"/>
  <c r="L960" i="22"/>
  <c r="P960" i="22"/>
  <c r="G961" i="22"/>
  <c r="H961" i="22"/>
  <c r="I961" i="22"/>
  <c r="J961" i="22"/>
  <c r="K961" i="22"/>
  <c r="AA961" i="22" s="1"/>
  <c r="Z961" i="22" s="1"/>
  <c r="L961" i="22"/>
  <c r="P961" i="22"/>
  <c r="G962" i="22"/>
  <c r="H962" i="22"/>
  <c r="I962" i="22"/>
  <c r="J962" i="22"/>
  <c r="K962" i="22"/>
  <c r="AA962" i="22" s="1"/>
  <c r="Z962" i="22" s="1"/>
  <c r="L962" i="22"/>
  <c r="P962" i="22"/>
  <c r="G963" i="22"/>
  <c r="H963" i="22"/>
  <c r="I963" i="22"/>
  <c r="J963" i="22"/>
  <c r="K963" i="22"/>
  <c r="AA963" i="22" s="1"/>
  <c r="Z963" i="22" s="1"/>
  <c r="L963" i="22"/>
  <c r="P963" i="22"/>
  <c r="G964" i="22"/>
  <c r="H964" i="22"/>
  <c r="I964" i="22"/>
  <c r="J964" i="22"/>
  <c r="K964" i="22"/>
  <c r="AA964" i="22" s="1"/>
  <c r="Z964" i="22" s="1"/>
  <c r="L964" i="22"/>
  <c r="P964" i="22"/>
  <c r="G965" i="22"/>
  <c r="H965" i="22"/>
  <c r="I965" i="22"/>
  <c r="J965" i="22"/>
  <c r="K965" i="22"/>
  <c r="AA965" i="22" s="1"/>
  <c r="Z965" i="22" s="1"/>
  <c r="L965" i="22"/>
  <c r="P965" i="22"/>
  <c r="G966" i="22"/>
  <c r="H966" i="22"/>
  <c r="I966" i="22"/>
  <c r="J966" i="22"/>
  <c r="K966" i="22"/>
  <c r="AA966" i="22" s="1"/>
  <c r="Z966" i="22" s="1"/>
  <c r="L966" i="22"/>
  <c r="P966" i="22"/>
  <c r="G967" i="22"/>
  <c r="H967" i="22"/>
  <c r="I967" i="22"/>
  <c r="J967" i="22"/>
  <c r="K967" i="22"/>
  <c r="AA967" i="22" s="1"/>
  <c r="Z967" i="22" s="1"/>
  <c r="L967" i="22"/>
  <c r="P967" i="22"/>
  <c r="G968" i="22"/>
  <c r="H968" i="22"/>
  <c r="I968" i="22"/>
  <c r="J968" i="22"/>
  <c r="K968" i="22"/>
  <c r="AA968" i="22" s="1"/>
  <c r="Z968" i="22" s="1"/>
  <c r="L968" i="22"/>
  <c r="P968" i="22"/>
  <c r="G969" i="22"/>
  <c r="H969" i="22"/>
  <c r="I969" i="22"/>
  <c r="J969" i="22"/>
  <c r="K969" i="22"/>
  <c r="AA969" i="22" s="1"/>
  <c r="Z969" i="22" s="1"/>
  <c r="L969" i="22"/>
  <c r="P969" i="22"/>
  <c r="G970" i="22"/>
  <c r="H970" i="22"/>
  <c r="I970" i="22"/>
  <c r="J970" i="22"/>
  <c r="K970" i="22"/>
  <c r="AA970" i="22" s="1"/>
  <c r="Z970" i="22" s="1"/>
  <c r="L970" i="22"/>
  <c r="P970" i="22"/>
  <c r="G971" i="22"/>
  <c r="H971" i="22"/>
  <c r="I971" i="22"/>
  <c r="J971" i="22"/>
  <c r="K971" i="22"/>
  <c r="AA971" i="22" s="1"/>
  <c r="Z971" i="22" s="1"/>
  <c r="L971" i="22"/>
  <c r="P971" i="22"/>
  <c r="G972" i="22"/>
  <c r="H972" i="22"/>
  <c r="I972" i="22"/>
  <c r="J972" i="22"/>
  <c r="K972" i="22"/>
  <c r="AA972" i="22" s="1"/>
  <c r="Z972" i="22" s="1"/>
  <c r="L972" i="22"/>
  <c r="P972" i="22"/>
  <c r="G973" i="22"/>
  <c r="H973" i="22"/>
  <c r="I973" i="22"/>
  <c r="J973" i="22"/>
  <c r="K973" i="22"/>
  <c r="AA973" i="22" s="1"/>
  <c r="Z973" i="22" s="1"/>
  <c r="L973" i="22"/>
  <c r="P973" i="22"/>
  <c r="G974" i="22"/>
  <c r="H974" i="22"/>
  <c r="I974" i="22"/>
  <c r="J974" i="22"/>
  <c r="K974" i="22"/>
  <c r="AA974" i="22" s="1"/>
  <c r="Z974" i="22" s="1"/>
  <c r="L974" i="22"/>
  <c r="P974" i="22"/>
  <c r="G975" i="22"/>
  <c r="H975" i="22"/>
  <c r="I975" i="22"/>
  <c r="J975" i="22"/>
  <c r="K975" i="22"/>
  <c r="AA975" i="22" s="1"/>
  <c r="Z975" i="22" s="1"/>
  <c r="L975" i="22"/>
  <c r="P975" i="22"/>
  <c r="G976" i="22"/>
  <c r="H976" i="22"/>
  <c r="I976" i="22"/>
  <c r="J976" i="22"/>
  <c r="K976" i="22"/>
  <c r="AA976" i="22" s="1"/>
  <c r="Z976" i="22" s="1"/>
  <c r="L976" i="22"/>
  <c r="P976" i="22"/>
  <c r="G977" i="22"/>
  <c r="H977" i="22"/>
  <c r="I977" i="22"/>
  <c r="J977" i="22"/>
  <c r="K977" i="22"/>
  <c r="AA977" i="22" s="1"/>
  <c r="Z977" i="22" s="1"/>
  <c r="L977" i="22"/>
  <c r="P977" i="22"/>
  <c r="G978" i="22"/>
  <c r="H978" i="22"/>
  <c r="I978" i="22"/>
  <c r="J978" i="22"/>
  <c r="K978" i="22"/>
  <c r="AA978" i="22" s="1"/>
  <c r="Z978" i="22" s="1"/>
  <c r="L978" i="22"/>
  <c r="P978" i="22"/>
  <c r="G979" i="22"/>
  <c r="H979" i="22"/>
  <c r="I979" i="22"/>
  <c r="J979" i="22"/>
  <c r="K979" i="22"/>
  <c r="AA979" i="22" s="1"/>
  <c r="Z979" i="22" s="1"/>
  <c r="L979" i="22"/>
  <c r="P979" i="22"/>
  <c r="G980" i="22"/>
  <c r="H980" i="22"/>
  <c r="I980" i="22"/>
  <c r="J980" i="22"/>
  <c r="K980" i="22"/>
  <c r="AA980" i="22" s="1"/>
  <c r="Z980" i="22" s="1"/>
  <c r="L980" i="22"/>
  <c r="P980" i="22"/>
  <c r="G981" i="22"/>
  <c r="H981" i="22"/>
  <c r="I981" i="22"/>
  <c r="J981" i="22"/>
  <c r="K981" i="22"/>
  <c r="AA981" i="22" s="1"/>
  <c r="Z981" i="22" s="1"/>
  <c r="L981" i="22"/>
  <c r="P981" i="22"/>
  <c r="G982" i="22"/>
  <c r="H982" i="22"/>
  <c r="I982" i="22"/>
  <c r="J982" i="22"/>
  <c r="K982" i="22"/>
  <c r="AA982" i="22" s="1"/>
  <c r="Z982" i="22" s="1"/>
  <c r="L982" i="22"/>
  <c r="P982" i="22"/>
  <c r="G983" i="22"/>
  <c r="H983" i="22"/>
  <c r="I983" i="22"/>
  <c r="J983" i="22"/>
  <c r="K983" i="22"/>
  <c r="AA983" i="22" s="1"/>
  <c r="Z983" i="22" s="1"/>
  <c r="L983" i="22"/>
  <c r="P983" i="22"/>
  <c r="G984" i="22"/>
  <c r="H984" i="22"/>
  <c r="I984" i="22"/>
  <c r="J984" i="22"/>
  <c r="K984" i="22"/>
  <c r="AA984" i="22" s="1"/>
  <c r="Z984" i="22" s="1"/>
  <c r="L984" i="22"/>
  <c r="P984" i="22"/>
  <c r="G985" i="22"/>
  <c r="H985" i="22"/>
  <c r="I985" i="22"/>
  <c r="J985" i="22"/>
  <c r="K985" i="22"/>
  <c r="AA985" i="22" s="1"/>
  <c r="Z985" i="22" s="1"/>
  <c r="L985" i="22"/>
  <c r="P985" i="22"/>
  <c r="G986" i="22"/>
  <c r="H986" i="22"/>
  <c r="I986" i="22"/>
  <c r="J986" i="22"/>
  <c r="K986" i="22"/>
  <c r="AA986" i="22" s="1"/>
  <c r="Z986" i="22" s="1"/>
  <c r="L986" i="22"/>
  <c r="P986" i="22"/>
  <c r="G987" i="22"/>
  <c r="H987" i="22"/>
  <c r="I987" i="22"/>
  <c r="J987" i="22"/>
  <c r="K987" i="22"/>
  <c r="AA987" i="22" s="1"/>
  <c r="Z987" i="22" s="1"/>
  <c r="L987" i="22"/>
  <c r="P987" i="22"/>
  <c r="G988" i="22"/>
  <c r="H988" i="22"/>
  <c r="I988" i="22"/>
  <c r="J988" i="22"/>
  <c r="K988" i="22"/>
  <c r="AA988" i="22" s="1"/>
  <c r="Z988" i="22" s="1"/>
  <c r="L988" i="22"/>
  <c r="P988" i="22"/>
  <c r="G989" i="22"/>
  <c r="H989" i="22"/>
  <c r="I989" i="22"/>
  <c r="J989" i="22"/>
  <c r="K989" i="22"/>
  <c r="AA989" i="22" s="1"/>
  <c r="Z989" i="22" s="1"/>
  <c r="L989" i="22"/>
  <c r="P989" i="22"/>
  <c r="G990" i="22"/>
  <c r="H990" i="22"/>
  <c r="I990" i="22"/>
  <c r="J990" i="22"/>
  <c r="K990" i="22"/>
  <c r="AA990" i="22" s="1"/>
  <c r="Z990" i="22" s="1"/>
  <c r="L990" i="22"/>
  <c r="P990" i="22"/>
  <c r="G991" i="22"/>
  <c r="H991" i="22"/>
  <c r="I991" i="22"/>
  <c r="J991" i="22"/>
  <c r="K991" i="22"/>
  <c r="AA991" i="22" s="1"/>
  <c r="Z991" i="22" s="1"/>
  <c r="L991" i="22"/>
  <c r="P991" i="22"/>
  <c r="G992" i="22"/>
  <c r="H992" i="22"/>
  <c r="I992" i="22"/>
  <c r="J992" i="22"/>
  <c r="K992" i="22"/>
  <c r="AA992" i="22" s="1"/>
  <c r="Z992" i="22" s="1"/>
  <c r="L992" i="22"/>
  <c r="P992" i="22"/>
  <c r="G993" i="22"/>
  <c r="H993" i="22"/>
  <c r="I993" i="22"/>
  <c r="J993" i="22"/>
  <c r="K993" i="22"/>
  <c r="AA993" i="22" s="1"/>
  <c r="Z993" i="22" s="1"/>
  <c r="L993" i="22"/>
  <c r="P993" i="22"/>
  <c r="G994" i="22"/>
  <c r="H994" i="22"/>
  <c r="I994" i="22"/>
  <c r="J994" i="22"/>
  <c r="K994" i="22"/>
  <c r="AA994" i="22" s="1"/>
  <c r="Z994" i="22" s="1"/>
  <c r="L994" i="22"/>
  <c r="P994" i="22"/>
  <c r="G995" i="22"/>
  <c r="H995" i="22"/>
  <c r="I995" i="22"/>
  <c r="J995" i="22"/>
  <c r="K995" i="22"/>
  <c r="AA995" i="22" s="1"/>
  <c r="Z995" i="22" s="1"/>
  <c r="L995" i="22"/>
  <c r="P995" i="22"/>
  <c r="G996" i="22"/>
  <c r="H996" i="22"/>
  <c r="I996" i="22"/>
  <c r="J996" i="22"/>
  <c r="K996" i="22"/>
  <c r="AA996" i="22" s="1"/>
  <c r="Z996" i="22" s="1"/>
  <c r="L996" i="22"/>
  <c r="P996" i="22"/>
  <c r="G997" i="22"/>
  <c r="H997" i="22"/>
  <c r="I997" i="22"/>
  <c r="J997" i="22"/>
  <c r="K997" i="22"/>
  <c r="AA997" i="22" s="1"/>
  <c r="Z997" i="22" s="1"/>
  <c r="L997" i="22"/>
  <c r="P997" i="22"/>
  <c r="G998" i="22"/>
  <c r="H998" i="22"/>
  <c r="I998" i="22"/>
  <c r="J998" i="22"/>
  <c r="K998" i="22"/>
  <c r="AA998" i="22" s="1"/>
  <c r="Z998" i="22" s="1"/>
  <c r="L998" i="22"/>
  <c r="P998" i="22"/>
  <c r="G999" i="22"/>
  <c r="H999" i="22"/>
  <c r="I999" i="22"/>
  <c r="J999" i="22"/>
  <c r="K999" i="22"/>
  <c r="AA999" i="22" s="1"/>
  <c r="Z999" i="22" s="1"/>
  <c r="L999" i="22"/>
  <c r="P999" i="22"/>
  <c r="G1000" i="22"/>
  <c r="H1000" i="22"/>
  <c r="I1000" i="22"/>
  <c r="J1000" i="22"/>
  <c r="K1000" i="22"/>
  <c r="AA1000" i="22" s="1"/>
  <c r="Z1000" i="22" s="1"/>
  <c r="L1000" i="22"/>
  <c r="P1000" i="22"/>
  <c r="G1001" i="22"/>
  <c r="H1001" i="22"/>
  <c r="I1001" i="22"/>
  <c r="J1001" i="22"/>
  <c r="K1001" i="22"/>
  <c r="AA1001" i="22" s="1"/>
  <c r="Z1001" i="22" s="1"/>
  <c r="L1001" i="22"/>
  <c r="P1001" i="22"/>
  <c r="G1002" i="22"/>
  <c r="H1002" i="22"/>
  <c r="I1002" i="22"/>
  <c r="J1002" i="22"/>
  <c r="K1002" i="22"/>
  <c r="AA1002" i="22" s="1"/>
  <c r="Z1002" i="22" s="1"/>
  <c r="L1002" i="22"/>
  <c r="P1002" i="22"/>
  <c r="G1003" i="22"/>
  <c r="H1003" i="22"/>
  <c r="I1003" i="22"/>
  <c r="J1003" i="22"/>
  <c r="K1003" i="22"/>
  <c r="AA1003" i="22" s="1"/>
  <c r="Z1003" i="22" s="1"/>
  <c r="L1003" i="22"/>
  <c r="P1003" i="22"/>
  <c r="G1004" i="22"/>
  <c r="H1004" i="22"/>
  <c r="I1004" i="22"/>
  <c r="J1004" i="22"/>
  <c r="K1004" i="22"/>
  <c r="AA1004" i="22" s="1"/>
  <c r="Z1004" i="22" s="1"/>
  <c r="L1004" i="22"/>
  <c r="P1004" i="22"/>
  <c r="G1005" i="22"/>
  <c r="H1005" i="22"/>
  <c r="I1005" i="22"/>
  <c r="J1005" i="22"/>
  <c r="K1005" i="22"/>
  <c r="AA1005" i="22" s="1"/>
  <c r="Z1005" i="22" s="1"/>
  <c r="L1005" i="22"/>
  <c r="P1005" i="22"/>
  <c r="G1006" i="22"/>
  <c r="H1006" i="22"/>
  <c r="I1006" i="22"/>
  <c r="J1006" i="22"/>
  <c r="K1006" i="22"/>
  <c r="AA1006" i="22" s="1"/>
  <c r="Z1006" i="22" s="1"/>
  <c r="L1006" i="22"/>
  <c r="P1006" i="22"/>
  <c r="G1007" i="22"/>
  <c r="H1007" i="22"/>
  <c r="I1007" i="22"/>
  <c r="J1007" i="22"/>
  <c r="K1007" i="22"/>
  <c r="AA1007" i="22" s="1"/>
  <c r="Z1007" i="22" s="1"/>
  <c r="L1007" i="22"/>
  <c r="P1007" i="22"/>
  <c r="G1008" i="22"/>
  <c r="H1008" i="22"/>
  <c r="I1008" i="22"/>
  <c r="J1008" i="22"/>
  <c r="K1008" i="22"/>
  <c r="AA1008" i="22" s="1"/>
  <c r="Z1008" i="22" s="1"/>
  <c r="L1008" i="22"/>
  <c r="P1008" i="22"/>
  <c r="G1009" i="22"/>
  <c r="H1009" i="22"/>
  <c r="I1009" i="22"/>
  <c r="J1009" i="22"/>
  <c r="K1009" i="22"/>
  <c r="AA1009" i="22" s="1"/>
  <c r="Z1009" i="22" s="1"/>
  <c r="L1009" i="22"/>
  <c r="P1009" i="22"/>
  <c r="G1010" i="22"/>
  <c r="H1010" i="22"/>
  <c r="I1010" i="22"/>
  <c r="J1010" i="22"/>
  <c r="K1010" i="22"/>
  <c r="AA1010" i="22" s="1"/>
  <c r="Z1010" i="22" s="1"/>
  <c r="L1010" i="22"/>
  <c r="P1010" i="22"/>
  <c r="G1011" i="22"/>
  <c r="H1011" i="22"/>
  <c r="I1011" i="22"/>
  <c r="J1011" i="22"/>
  <c r="K1011" i="22"/>
  <c r="AA1011" i="22" s="1"/>
  <c r="Z1011" i="22" s="1"/>
  <c r="L1011" i="22"/>
  <c r="P1011" i="22"/>
  <c r="G1012" i="22"/>
  <c r="H1012" i="22"/>
  <c r="I1012" i="22"/>
  <c r="J1012" i="22"/>
  <c r="K1012" i="22"/>
  <c r="AA1012" i="22" s="1"/>
  <c r="Z1012" i="22" s="1"/>
  <c r="L1012" i="22"/>
  <c r="P1012" i="22"/>
  <c r="G1013" i="22"/>
  <c r="H1013" i="22"/>
  <c r="I1013" i="22"/>
  <c r="J1013" i="22"/>
  <c r="K1013" i="22"/>
  <c r="AA1013" i="22" s="1"/>
  <c r="Z1013" i="22" s="1"/>
  <c r="L1013" i="22"/>
  <c r="P1013" i="22"/>
  <c r="G1014" i="22"/>
  <c r="H1014" i="22"/>
  <c r="I1014" i="22"/>
  <c r="J1014" i="22"/>
  <c r="K1014" i="22"/>
  <c r="AA1014" i="22" s="1"/>
  <c r="Z1014" i="22" s="1"/>
  <c r="L1014" i="22"/>
  <c r="P1014" i="22"/>
  <c r="G1015" i="22"/>
  <c r="H1015" i="22"/>
  <c r="I1015" i="22"/>
  <c r="J1015" i="22"/>
  <c r="K1015" i="22"/>
  <c r="AA1015" i="22" s="1"/>
  <c r="Z1015" i="22" s="1"/>
  <c r="L1015" i="22"/>
  <c r="P1015" i="22"/>
  <c r="G1016" i="22"/>
  <c r="H1016" i="22"/>
  <c r="I1016" i="22"/>
  <c r="J1016" i="22"/>
  <c r="K1016" i="22"/>
  <c r="AA1016" i="22" s="1"/>
  <c r="Z1016" i="22" s="1"/>
  <c r="L1016" i="22"/>
  <c r="P1016" i="22"/>
  <c r="G1017" i="22"/>
  <c r="H1017" i="22"/>
  <c r="I1017" i="22"/>
  <c r="J1017" i="22"/>
  <c r="K1017" i="22"/>
  <c r="AA1017" i="22" s="1"/>
  <c r="Z1017" i="22" s="1"/>
  <c r="L1017" i="22"/>
  <c r="P1017" i="22"/>
  <c r="G1018" i="22"/>
  <c r="H1018" i="22"/>
  <c r="I1018" i="22"/>
  <c r="J1018" i="22"/>
  <c r="K1018" i="22"/>
  <c r="AA1018" i="22" s="1"/>
  <c r="Z1018" i="22" s="1"/>
  <c r="L1018" i="22"/>
  <c r="P1018" i="22"/>
  <c r="G1019" i="22"/>
  <c r="H1019" i="22"/>
  <c r="I1019" i="22"/>
  <c r="J1019" i="22"/>
  <c r="K1019" i="22"/>
  <c r="AA1019" i="22" s="1"/>
  <c r="Z1019" i="22" s="1"/>
  <c r="L1019" i="22"/>
  <c r="P1019" i="22"/>
  <c r="G1020" i="22"/>
  <c r="H1020" i="22"/>
  <c r="I1020" i="22"/>
  <c r="J1020" i="22"/>
  <c r="K1020" i="22"/>
  <c r="AA1020" i="22" s="1"/>
  <c r="Z1020" i="22" s="1"/>
  <c r="L1020" i="22"/>
  <c r="P1020" i="22"/>
  <c r="G1021" i="22"/>
  <c r="H1021" i="22"/>
  <c r="I1021" i="22"/>
  <c r="J1021" i="22"/>
  <c r="K1021" i="22"/>
  <c r="AA1021" i="22" s="1"/>
  <c r="Z1021" i="22" s="1"/>
  <c r="L1021" i="22"/>
  <c r="P1021" i="22"/>
  <c r="G1022" i="22"/>
  <c r="H1022" i="22"/>
  <c r="I1022" i="22"/>
  <c r="J1022" i="22"/>
  <c r="K1022" i="22"/>
  <c r="AA1022" i="22" s="1"/>
  <c r="Z1022" i="22" s="1"/>
  <c r="L1022" i="22"/>
  <c r="P1022" i="22"/>
  <c r="G1023" i="22"/>
  <c r="H1023" i="22"/>
  <c r="I1023" i="22"/>
  <c r="J1023" i="22"/>
  <c r="K1023" i="22"/>
  <c r="AA1023" i="22" s="1"/>
  <c r="Z1023" i="22" s="1"/>
  <c r="L1023" i="22"/>
  <c r="P1023" i="22"/>
  <c r="G1024" i="22"/>
  <c r="H1024" i="22"/>
  <c r="I1024" i="22"/>
  <c r="J1024" i="22"/>
  <c r="K1024" i="22"/>
  <c r="AA1024" i="22" s="1"/>
  <c r="Z1024" i="22" s="1"/>
  <c r="L1024" i="22"/>
  <c r="P1024" i="22"/>
  <c r="G1025" i="22"/>
  <c r="H1025" i="22"/>
  <c r="I1025" i="22"/>
  <c r="J1025" i="22"/>
  <c r="K1025" i="22"/>
  <c r="AA1025" i="22" s="1"/>
  <c r="Z1025" i="22" s="1"/>
  <c r="L1025" i="22"/>
  <c r="P1025" i="22"/>
  <c r="G1026" i="22"/>
  <c r="H1026" i="22"/>
  <c r="I1026" i="22"/>
  <c r="J1026" i="22"/>
  <c r="K1026" i="22"/>
  <c r="AA1026" i="22" s="1"/>
  <c r="Z1026" i="22" s="1"/>
  <c r="L1026" i="22"/>
  <c r="P1026" i="22"/>
  <c r="G1027" i="22"/>
  <c r="H1027" i="22"/>
  <c r="I1027" i="22"/>
  <c r="J1027" i="22"/>
  <c r="K1027" i="22"/>
  <c r="AA1027" i="22" s="1"/>
  <c r="Z1027" i="22" s="1"/>
  <c r="L1027" i="22"/>
  <c r="P1027" i="22"/>
  <c r="G1028" i="22"/>
  <c r="H1028" i="22"/>
  <c r="I1028" i="22"/>
  <c r="J1028" i="22"/>
  <c r="K1028" i="22"/>
  <c r="AA1028" i="22" s="1"/>
  <c r="Z1028" i="22" s="1"/>
  <c r="L1028" i="22"/>
  <c r="P1028" i="22"/>
  <c r="G1029" i="22"/>
  <c r="H1029" i="22"/>
  <c r="I1029" i="22"/>
  <c r="J1029" i="22"/>
  <c r="K1029" i="22"/>
  <c r="AA1029" i="22" s="1"/>
  <c r="Z1029" i="22" s="1"/>
  <c r="L1029" i="22"/>
  <c r="P1029" i="22"/>
  <c r="G1030" i="22"/>
  <c r="H1030" i="22"/>
  <c r="I1030" i="22"/>
  <c r="J1030" i="22"/>
  <c r="K1030" i="22"/>
  <c r="AA1030" i="22" s="1"/>
  <c r="Z1030" i="22" s="1"/>
  <c r="L1030" i="22"/>
  <c r="P1030" i="22"/>
  <c r="G1031" i="22"/>
  <c r="H1031" i="22"/>
  <c r="I1031" i="22"/>
  <c r="J1031" i="22"/>
  <c r="K1031" i="22"/>
  <c r="AA1031" i="22" s="1"/>
  <c r="Z1031" i="22" s="1"/>
  <c r="L1031" i="22"/>
  <c r="P1031" i="22"/>
  <c r="G1032" i="22"/>
  <c r="H1032" i="22"/>
  <c r="I1032" i="22"/>
  <c r="J1032" i="22"/>
  <c r="K1032" i="22"/>
  <c r="AA1032" i="22" s="1"/>
  <c r="Z1032" i="22" s="1"/>
  <c r="L1032" i="22"/>
  <c r="P1032" i="22"/>
  <c r="G1033" i="22"/>
  <c r="H1033" i="22"/>
  <c r="I1033" i="22"/>
  <c r="J1033" i="22"/>
  <c r="K1033" i="22"/>
  <c r="AA1033" i="22" s="1"/>
  <c r="Z1033" i="22" s="1"/>
  <c r="L1033" i="22"/>
  <c r="P1033" i="22"/>
  <c r="G1034" i="22"/>
  <c r="H1034" i="22"/>
  <c r="I1034" i="22"/>
  <c r="J1034" i="22"/>
  <c r="K1034" i="22"/>
  <c r="AA1034" i="22" s="1"/>
  <c r="Z1034" i="22" s="1"/>
  <c r="L1034" i="22"/>
  <c r="P1034" i="22"/>
  <c r="G1035" i="22"/>
  <c r="H1035" i="22"/>
  <c r="I1035" i="22"/>
  <c r="J1035" i="22"/>
  <c r="K1035" i="22"/>
  <c r="AA1035" i="22" s="1"/>
  <c r="Z1035" i="22" s="1"/>
  <c r="L1035" i="22"/>
  <c r="P1035" i="22"/>
  <c r="G1036" i="22"/>
  <c r="H1036" i="22"/>
  <c r="I1036" i="22"/>
  <c r="J1036" i="22"/>
  <c r="K1036" i="22"/>
  <c r="AA1036" i="22" s="1"/>
  <c r="Z1036" i="22" s="1"/>
  <c r="L1036" i="22"/>
  <c r="P1036" i="22"/>
  <c r="G1037" i="22"/>
  <c r="H1037" i="22"/>
  <c r="I1037" i="22"/>
  <c r="J1037" i="22"/>
  <c r="K1037" i="22"/>
  <c r="AA1037" i="22" s="1"/>
  <c r="Z1037" i="22" s="1"/>
  <c r="L1037" i="22"/>
  <c r="P1037" i="22"/>
  <c r="G1038" i="22"/>
  <c r="H1038" i="22"/>
  <c r="I1038" i="22"/>
  <c r="J1038" i="22"/>
  <c r="K1038" i="22"/>
  <c r="AA1038" i="22" s="1"/>
  <c r="Z1038" i="22" s="1"/>
  <c r="L1038" i="22"/>
  <c r="P1038" i="22"/>
  <c r="G1039" i="22"/>
  <c r="H1039" i="22"/>
  <c r="I1039" i="22"/>
  <c r="J1039" i="22"/>
  <c r="K1039" i="22"/>
  <c r="AA1039" i="22" s="1"/>
  <c r="Z1039" i="22" s="1"/>
  <c r="L1039" i="22"/>
  <c r="P1039" i="22"/>
  <c r="G1040" i="22"/>
  <c r="H1040" i="22"/>
  <c r="I1040" i="22"/>
  <c r="J1040" i="22"/>
  <c r="K1040" i="22"/>
  <c r="AA1040" i="22" s="1"/>
  <c r="Z1040" i="22" s="1"/>
  <c r="L1040" i="22"/>
  <c r="P1040" i="22"/>
  <c r="G1041" i="22"/>
  <c r="H1041" i="22"/>
  <c r="I1041" i="22"/>
  <c r="J1041" i="22"/>
  <c r="K1041" i="22"/>
  <c r="AA1041" i="22" s="1"/>
  <c r="Z1041" i="22" s="1"/>
  <c r="L1041" i="22"/>
  <c r="P1041" i="22"/>
  <c r="G1042" i="22"/>
  <c r="H1042" i="22"/>
  <c r="I1042" i="22"/>
  <c r="J1042" i="22"/>
  <c r="K1042" i="22"/>
  <c r="AA1042" i="22" s="1"/>
  <c r="Z1042" i="22" s="1"/>
  <c r="L1042" i="22"/>
  <c r="P1042" i="22"/>
  <c r="G1043" i="22"/>
  <c r="H1043" i="22"/>
  <c r="I1043" i="22"/>
  <c r="J1043" i="22"/>
  <c r="K1043" i="22"/>
  <c r="AA1043" i="22" s="1"/>
  <c r="Z1043" i="22" s="1"/>
  <c r="L1043" i="22"/>
  <c r="P1043" i="22"/>
  <c r="G1044" i="22"/>
  <c r="H1044" i="22"/>
  <c r="I1044" i="22"/>
  <c r="J1044" i="22"/>
  <c r="K1044" i="22"/>
  <c r="AA1044" i="22" s="1"/>
  <c r="Z1044" i="22" s="1"/>
  <c r="L1044" i="22"/>
  <c r="P1044" i="22"/>
  <c r="G1045" i="22"/>
  <c r="H1045" i="22"/>
  <c r="I1045" i="22"/>
  <c r="J1045" i="22"/>
  <c r="K1045" i="22"/>
  <c r="AA1045" i="22" s="1"/>
  <c r="Z1045" i="22" s="1"/>
  <c r="L1045" i="22"/>
  <c r="P1045" i="22"/>
  <c r="G1046" i="22"/>
  <c r="H1046" i="22"/>
  <c r="I1046" i="22"/>
  <c r="J1046" i="22"/>
  <c r="K1046" i="22"/>
  <c r="AA1046" i="22" s="1"/>
  <c r="Z1046" i="22" s="1"/>
  <c r="L1046" i="22"/>
  <c r="P1046" i="22"/>
  <c r="G1047" i="22"/>
  <c r="H1047" i="22"/>
  <c r="I1047" i="22"/>
  <c r="J1047" i="22"/>
  <c r="K1047" i="22"/>
  <c r="AA1047" i="22" s="1"/>
  <c r="Z1047" i="22" s="1"/>
  <c r="L1047" i="22"/>
  <c r="P1047" i="22"/>
  <c r="G1048" i="22"/>
  <c r="H1048" i="22"/>
  <c r="I1048" i="22"/>
  <c r="J1048" i="22"/>
  <c r="K1048" i="22"/>
  <c r="AA1048" i="22" s="1"/>
  <c r="Z1048" i="22" s="1"/>
  <c r="L1048" i="22"/>
  <c r="P1048" i="22"/>
  <c r="G1049" i="22"/>
  <c r="H1049" i="22"/>
  <c r="I1049" i="22"/>
  <c r="J1049" i="22"/>
  <c r="K1049" i="22"/>
  <c r="AA1049" i="22" s="1"/>
  <c r="Z1049" i="22" s="1"/>
  <c r="L1049" i="22"/>
  <c r="P1049" i="22"/>
  <c r="G1050" i="22"/>
  <c r="H1050" i="22"/>
  <c r="I1050" i="22"/>
  <c r="J1050" i="22"/>
  <c r="K1050" i="22"/>
  <c r="AA1050" i="22" s="1"/>
  <c r="Z1050" i="22" s="1"/>
  <c r="L1050" i="22"/>
  <c r="P1050" i="22"/>
  <c r="G1051" i="22"/>
  <c r="H1051" i="22"/>
  <c r="I1051" i="22"/>
  <c r="J1051" i="22"/>
  <c r="K1051" i="22"/>
  <c r="AA1051" i="22" s="1"/>
  <c r="Z1051" i="22" s="1"/>
  <c r="L1051" i="22"/>
  <c r="P1051" i="22"/>
  <c r="G1052" i="22"/>
  <c r="H1052" i="22"/>
  <c r="I1052" i="22"/>
  <c r="J1052" i="22"/>
  <c r="K1052" i="22"/>
  <c r="AA1052" i="22" s="1"/>
  <c r="Z1052" i="22" s="1"/>
  <c r="L1052" i="22"/>
  <c r="P1052" i="22"/>
  <c r="G1053" i="22"/>
  <c r="H1053" i="22"/>
  <c r="I1053" i="22"/>
  <c r="J1053" i="22"/>
  <c r="K1053" i="22"/>
  <c r="AA1053" i="22" s="1"/>
  <c r="Z1053" i="22" s="1"/>
  <c r="L1053" i="22"/>
  <c r="P1053" i="22"/>
  <c r="G1054" i="22"/>
  <c r="H1054" i="22"/>
  <c r="I1054" i="22"/>
  <c r="J1054" i="22"/>
  <c r="K1054" i="22"/>
  <c r="AA1054" i="22" s="1"/>
  <c r="Z1054" i="22" s="1"/>
  <c r="L1054" i="22"/>
  <c r="P1054" i="22"/>
  <c r="G1055" i="22"/>
  <c r="H1055" i="22"/>
  <c r="I1055" i="22"/>
  <c r="J1055" i="22"/>
  <c r="K1055" i="22"/>
  <c r="AA1055" i="22" s="1"/>
  <c r="Z1055" i="22" s="1"/>
  <c r="L1055" i="22"/>
  <c r="P1055" i="22"/>
  <c r="G1056" i="22"/>
  <c r="H1056" i="22"/>
  <c r="I1056" i="22"/>
  <c r="J1056" i="22"/>
  <c r="K1056" i="22"/>
  <c r="AA1056" i="22" s="1"/>
  <c r="Z1056" i="22" s="1"/>
  <c r="L1056" i="22"/>
  <c r="P1056" i="22"/>
  <c r="G1057" i="22"/>
  <c r="H1057" i="22"/>
  <c r="I1057" i="22"/>
  <c r="J1057" i="22"/>
  <c r="K1057" i="22"/>
  <c r="AA1057" i="22" s="1"/>
  <c r="Z1057" i="22" s="1"/>
  <c r="L1057" i="22"/>
  <c r="P1057" i="22"/>
  <c r="G1058" i="22"/>
  <c r="H1058" i="22"/>
  <c r="I1058" i="22"/>
  <c r="J1058" i="22"/>
  <c r="K1058" i="22"/>
  <c r="AA1058" i="22" s="1"/>
  <c r="Z1058" i="22" s="1"/>
  <c r="L1058" i="22"/>
  <c r="P1058" i="22"/>
  <c r="G1059" i="22"/>
  <c r="H1059" i="22"/>
  <c r="I1059" i="22"/>
  <c r="J1059" i="22"/>
  <c r="K1059" i="22"/>
  <c r="AA1059" i="22" s="1"/>
  <c r="Z1059" i="22" s="1"/>
  <c r="L1059" i="22"/>
  <c r="P1059" i="22"/>
  <c r="G1060" i="22"/>
  <c r="H1060" i="22"/>
  <c r="I1060" i="22"/>
  <c r="J1060" i="22"/>
  <c r="K1060" i="22"/>
  <c r="AA1060" i="22" s="1"/>
  <c r="Z1060" i="22" s="1"/>
  <c r="L1060" i="22"/>
  <c r="P1060" i="22"/>
  <c r="G1061" i="22"/>
  <c r="H1061" i="22"/>
  <c r="I1061" i="22"/>
  <c r="J1061" i="22"/>
  <c r="K1061" i="22"/>
  <c r="AA1061" i="22" s="1"/>
  <c r="Z1061" i="22" s="1"/>
  <c r="L1061" i="22"/>
  <c r="P1061" i="22"/>
  <c r="G1062" i="22"/>
  <c r="H1062" i="22"/>
  <c r="I1062" i="22"/>
  <c r="J1062" i="22"/>
  <c r="K1062" i="22"/>
  <c r="AA1062" i="22" s="1"/>
  <c r="Z1062" i="22" s="1"/>
  <c r="L1062" i="22"/>
  <c r="P1062" i="22"/>
  <c r="G1063" i="22"/>
  <c r="H1063" i="22"/>
  <c r="I1063" i="22"/>
  <c r="J1063" i="22"/>
  <c r="K1063" i="22"/>
  <c r="AA1063" i="22" s="1"/>
  <c r="Z1063" i="22" s="1"/>
  <c r="L1063" i="22"/>
  <c r="P1063" i="22"/>
  <c r="G1064" i="22"/>
  <c r="H1064" i="22"/>
  <c r="I1064" i="22"/>
  <c r="J1064" i="22"/>
  <c r="K1064" i="22"/>
  <c r="AA1064" i="22" s="1"/>
  <c r="Z1064" i="22" s="1"/>
  <c r="L1064" i="22"/>
  <c r="P1064" i="22"/>
  <c r="G1065" i="22"/>
  <c r="H1065" i="22"/>
  <c r="I1065" i="22"/>
  <c r="J1065" i="22"/>
  <c r="K1065" i="22"/>
  <c r="AA1065" i="22" s="1"/>
  <c r="Z1065" i="22" s="1"/>
  <c r="L1065" i="22"/>
  <c r="P1065" i="22"/>
  <c r="G1066" i="22"/>
  <c r="H1066" i="22"/>
  <c r="I1066" i="22"/>
  <c r="J1066" i="22"/>
  <c r="K1066" i="22"/>
  <c r="AA1066" i="22" s="1"/>
  <c r="Z1066" i="22" s="1"/>
  <c r="L1066" i="22"/>
  <c r="P1066" i="22"/>
  <c r="G1067" i="22"/>
  <c r="H1067" i="22"/>
  <c r="I1067" i="22"/>
  <c r="J1067" i="22"/>
  <c r="K1067" i="22"/>
  <c r="AA1067" i="22" s="1"/>
  <c r="Z1067" i="22" s="1"/>
  <c r="L1067" i="22"/>
  <c r="P1067" i="22"/>
  <c r="G1068" i="22"/>
  <c r="H1068" i="22"/>
  <c r="I1068" i="22"/>
  <c r="J1068" i="22"/>
  <c r="K1068" i="22"/>
  <c r="AA1068" i="22" s="1"/>
  <c r="Z1068" i="22" s="1"/>
  <c r="L1068" i="22"/>
  <c r="P1068" i="22"/>
  <c r="G1069" i="22"/>
  <c r="H1069" i="22"/>
  <c r="I1069" i="22"/>
  <c r="J1069" i="22"/>
  <c r="K1069" i="22"/>
  <c r="AA1069" i="22" s="1"/>
  <c r="Z1069" i="22" s="1"/>
  <c r="L1069" i="22"/>
  <c r="P1069" i="22"/>
  <c r="G1070" i="22"/>
  <c r="H1070" i="22"/>
  <c r="I1070" i="22"/>
  <c r="J1070" i="22"/>
  <c r="K1070" i="22"/>
  <c r="AA1070" i="22" s="1"/>
  <c r="Z1070" i="22" s="1"/>
  <c r="L1070" i="22"/>
  <c r="P1070" i="22"/>
  <c r="G1071" i="22"/>
  <c r="H1071" i="22"/>
  <c r="I1071" i="22"/>
  <c r="J1071" i="22"/>
  <c r="K1071" i="22"/>
  <c r="AA1071" i="22" s="1"/>
  <c r="Z1071" i="22" s="1"/>
  <c r="L1071" i="22"/>
  <c r="P1071" i="22"/>
  <c r="G1072" i="22"/>
  <c r="H1072" i="22"/>
  <c r="I1072" i="22"/>
  <c r="J1072" i="22"/>
  <c r="K1072" i="22"/>
  <c r="AA1072" i="22" s="1"/>
  <c r="Z1072" i="22" s="1"/>
  <c r="L1072" i="22"/>
  <c r="P1072" i="22"/>
  <c r="G1073" i="22"/>
  <c r="H1073" i="22"/>
  <c r="I1073" i="22"/>
  <c r="J1073" i="22"/>
  <c r="K1073" i="22"/>
  <c r="AA1073" i="22" s="1"/>
  <c r="Z1073" i="22" s="1"/>
  <c r="L1073" i="22"/>
  <c r="P1073" i="22"/>
  <c r="G1074" i="22"/>
  <c r="H1074" i="22"/>
  <c r="I1074" i="22"/>
  <c r="J1074" i="22"/>
  <c r="K1074" i="22"/>
  <c r="AA1074" i="22" s="1"/>
  <c r="Z1074" i="22" s="1"/>
  <c r="L1074" i="22"/>
  <c r="P1074" i="22"/>
  <c r="G1075" i="22"/>
  <c r="H1075" i="22"/>
  <c r="I1075" i="22"/>
  <c r="J1075" i="22"/>
  <c r="K1075" i="22"/>
  <c r="AA1075" i="22" s="1"/>
  <c r="Z1075" i="22" s="1"/>
  <c r="L1075" i="22"/>
  <c r="P1075" i="22"/>
  <c r="G1076" i="22"/>
  <c r="H1076" i="22"/>
  <c r="I1076" i="22"/>
  <c r="J1076" i="22"/>
  <c r="K1076" i="22"/>
  <c r="AA1076" i="22" s="1"/>
  <c r="Z1076" i="22" s="1"/>
  <c r="L1076" i="22"/>
  <c r="P1076" i="22"/>
  <c r="G1077" i="22"/>
  <c r="H1077" i="22"/>
  <c r="I1077" i="22"/>
  <c r="J1077" i="22"/>
  <c r="K1077" i="22"/>
  <c r="AA1077" i="22" s="1"/>
  <c r="Z1077" i="22" s="1"/>
  <c r="L1077" i="22"/>
  <c r="P1077" i="22"/>
  <c r="G1078" i="22"/>
  <c r="H1078" i="22"/>
  <c r="I1078" i="22"/>
  <c r="J1078" i="22"/>
  <c r="K1078" i="22"/>
  <c r="AA1078" i="22" s="1"/>
  <c r="Z1078" i="22" s="1"/>
  <c r="L1078" i="22"/>
  <c r="P1078" i="22"/>
  <c r="G1079" i="22"/>
  <c r="H1079" i="22"/>
  <c r="I1079" i="22"/>
  <c r="J1079" i="22"/>
  <c r="K1079" i="22"/>
  <c r="AA1079" i="22" s="1"/>
  <c r="Z1079" i="22" s="1"/>
  <c r="L1079" i="22"/>
  <c r="P1079" i="22"/>
  <c r="G1080" i="22"/>
  <c r="H1080" i="22"/>
  <c r="I1080" i="22"/>
  <c r="J1080" i="22"/>
  <c r="K1080" i="22"/>
  <c r="AA1080" i="22" s="1"/>
  <c r="Z1080" i="22" s="1"/>
  <c r="L1080" i="22"/>
  <c r="P1080" i="22"/>
  <c r="G1081" i="22"/>
  <c r="H1081" i="22"/>
  <c r="I1081" i="22"/>
  <c r="J1081" i="22"/>
  <c r="K1081" i="22"/>
  <c r="AA1081" i="22" s="1"/>
  <c r="Z1081" i="22" s="1"/>
  <c r="L1081" i="22"/>
  <c r="P1081" i="22"/>
  <c r="G1082" i="22"/>
  <c r="H1082" i="22"/>
  <c r="I1082" i="22"/>
  <c r="J1082" i="22"/>
  <c r="K1082" i="22"/>
  <c r="AA1082" i="22" s="1"/>
  <c r="Z1082" i="22" s="1"/>
  <c r="L1082" i="22"/>
  <c r="P1082" i="22"/>
  <c r="G1083" i="22"/>
  <c r="H1083" i="22"/>
  <c r="I1083" i="22"/>
  <c r="J1083" i="22"/>
  <c r="K1083" i="22"/>
  <c r="AA1083" i="22" s="1"/>
  <c r="Z1083" i="22" s="1"/>
  <c r="L1083" i="22"/>
  <c r="P1083" i="22"/>
  <c r="G1084" i="22"/>
  <c r="H1084" i="22"/>
  <c r="I1084" i="22"/>
  <c r="J1084" i="22"/>
  <c r="K1084" i="22"/>
  <c r="AA1084" i="22" s="1"/>
  <c r="Z1084" i="22" s="1"/>
  <c r="L1084" i="22"/>
  <c r="P1084" i="22"/>
  <c r="G1085" i="22"/>
  <c r="H1085" i="22"/>
  <c r="I1085" i="22"/>
  <c r="J1085" i="22"/>
  <c r="K1085" i="22"/>
  <c r="AA1085" i="22" s="1"/>
  <c r="Z1085" i="22" s="1"/>
  <c r="L1085" i="22"/>
  <c r="P1085" i="22"/>
  <c r="G1086" i="22"/>
  <c r="H1086" i="22"/>
  <c r="I1086" i="22"/>
  <c r="J1086" i="22"/>
  <c r="K1086" i="22"/>
  <c r="AA1086" i="22" s="1"/>
  <c r="Z1086" i="22" s="1"/>
  <c r="L1086" i="22"/>
  <c r="P1086" i="22"/>
  <c r="G1087" i="22"/>
  <c r="H1087" i="22"/>
  <c r="I1087" i="22"/>
  <c r="J1087" i="22"/>
  <c r="K1087" i="22"/>
  <c r="AA1087" i="22" s="1"/>
  <c r="Z1087" i="22" s="1"/>
  <c r="L1087" i="22"/>
  <c r="P1087" i="22"/>
  <c r="G1088" i="22"/>
  <c r="H1088" i="22"/>
  <c r="I1088" i="22"/>
  <c r="J1088" i="22"/>
  <c r="K1088" i="22"/>
  <c r="AA1088" i="22" s="1"/>
  <c r="Z1088" i="22" s="1"/>
  <c r="L1088" i="22"/>
  <c r="P1088" i="22"/>
  <c r="G1089" i="22"/>
  <c r="H1089" i="22"/>
  <c r="I1089" i="22"/>
  <c r="J1089" i="22"/>
  <c r="K1089" i="22"/>
  <c r="AA1089" i="22" s="1"/>
  <c r="Z1089" i="22" s="1"/>
  <c r="L1089" i="22"/>
  <c r="P1089" i="22"/>
  <c r="G1090" i="22"/>
  <c r="H1090" i="22"/>
  <c r="I1090" i="22"/>
  <c r="J1090" i="22"/>
  <c r="K1090" i="22"/>
  <c r="AA1090" i="22" s="1"/>
  <c r="Z1090" i="22" s="1"/>
  <c r="L1090" i="22"/>
  <c r="P1090" i="22"/>
  <c r="G1091" i="22"/>
  <c r="H1091" i="22"/>
  <c r="I1091" i="22"/>
  <c r="J1091" i="22"/>
  <c r="K1091" i="22"/>
  <c r="AA1091" i="22" s="1"/>
  <c r="Z1091" i="22" s="1"/>
  <c r="L1091" i="22"/>
  <c r="P1091" i="22"/>
  <c r="G1092" i="22"/>
  <c r="H1092" i="22"/>
  <c r="I1092" i="22"/>
  <c r="J1092" i="22"/>
  <c r="K1092" i="22"/>
  <c r="AA1092" i="22" s="1"/>
  <c r="Z1092" i="22" s="1"/>
  <c r="L1092" i="22"/>
  <c r="P1092" i="22"/>
  <c r="G1093" i="22"/>
  <c r="H1093" i="22"/>
  <c r="I1093" i="22"/>
  <c r="J1093" i="22"/>
  <c r="K1093" i="22"/>
  <c r="AA1093" i="22" s="1"/>
  <c r="Z1093" i="22" s="1"/>
  <c r="L1093" i="22"/>
  <c r="P1093" i="22"/>
  <c r="G1094" i="22"/>
  <c r="H1094" i="22"/>
  <c r="I1094" i="22"/>
  <c r="J1094" i="22"/>
  <c r="K1094" i="22"/>
  <c r="AA1094" i="22" s="1"/>
  <c r="Z1094" i="22" s="1"/>
  <c r="L1094" i="22"/>
  <c r="P1094" i="22"/>
  <c r="G1095" i="22"/>
  <c r="H1095" i="22"/>
  <c r="I1095" i="22"/>
  <c r="J1095" i="22"/>
  <c r="K1095" i="22"/>
  <c r="AA1095" i="22" s="1"/>
  <c r="Z1095" i="22" s="1"/>
  <c r="L1095" i="22"/>
  <c r="P1095" i="22"/>
  <c r="G1096" i="22"/>
  <c r="H1096" i="22"/>
  <c r="I1096" i="22"/>
  <c r="J1096" i="22"/>
  <c r="K1096" i="22"/>
  <c r="AA1096" i="22" s="1"/>
  <c r="Z1096" i="22" s="1"/>
  <c r="L1096" i="22"/>
  <c r="P1096" i="22"/>
  <c r="G1097" i="22"/>
  <c r="H1097" i="22"/>
  <c r="I1097" i="22"/>
  <c r="J1097" i="22"/>
  <c r="K1097" i="22"/>
  <c r="AA1097" i="22" s="1"/>
  <c r="Z1097" i="22" s="1"/>
  <c r="L1097" i="22"/>
  <c r="P1097" i="22"/>
  <c r="G1098" i="22"/>
  <c r="H1098" i="22"/>
  <c r="I1098" i="22"/>
  <c r="J1098" i="22"/>
  <c r="K1098" i="22"/>
  <c r="AA1098" i="22" s="1"/>
  <c r="Z1098" i="22" s="1"/>
  <c r="L1098" i="22"/>
  <c r="P1098" i="22"/>
  <c r="G1099" i="22"/>
  <c r="H1099" i="22"/>
  <c r="I1099" i="22"/>
  <c r="J1099" i="22"/>
  <c r="K1099" i="22"/>
  <c r="AA1099" i="22" s="1"/>
  <c r="Z1099" i="22" s="1"/>
  <c r="L1099" i="22"/>
  <c r="P1099" i="22"/>
  <c r="G1100" i="22"/>
  <c r="H1100" i="22"/>
  <c r="I1100" i="22"/>
  <c r="J1100" i="22"/>
  <c r="K1100" i="22"/>
  <c r="AA1100" i="22" s="1"/>
  <c r="Z1100" i="22" s="1"/>
  <c r="L1100" i="22"/>
  <c r="P1100" i="22"/>
  <c r="G1101" i="22"/>
  <c r="H1101" i="22"/>
  <c r="I1101" i="22"/>
  <c r="J1101" i="22"/>
  <c r="K1101" i="22"/>
  <c r="AA1101" i="22" s="1"/>
  <c r="Z1101" i="22" s="1"/>
  <c r="L1101" i="22"/>
  <c r="P1101" i="22"/>
  <c r="G1102" i="22"/>
  <c r="H1102" i="22"/>
  <c r="I1102" i="22"/>
  <c r="J1102" i="22"/>
  <c r="K1102" i="22"/>
  <c r="AA1102" i="22" s="1"/>
  <c r="Z1102" i="22" s="1"/>
  <c r="L1102" i="22"/>
  <c r="P1102" i="22"/>
  <c r="G1103" i="22"/>
  <c r="H1103" i="22"/>
  <c r="I1103" i="22"/>
  <c r="J1103" i="22"/>
  <c r="K1103" i="22"/>
  <c r="AA1103" i="22" s="1"/>
  <c r="Z1103" i="22" s="1"/>
  <c r="L1103" i="22"/>
  <c r="P1103" i="22"/>
  <c r="G1104" i="22"/>
  <c r="H1104" i="22"/>
  <c r="I1104" i="22"/>
  <c r="J1104" i="22"/>
  <c r="K1104" i="22"/>
  <c r="AA1104" i="22" s="1"/>
  <c r="Z1104" i="22" s="1"/>
  <c r="L1104" i="22"/>
  <c r="P1104" i="22"/>
  <c r="G1105" i="22"/>
  <c r="H1105" i="22"/>
  <c r="I1105" i="22"/>
  <c r="J1105" i="22"/>
  <c r="K1105" i="22"/>
  <c r="AA1105" i="22" s="1"/>
  <c r="Z1105" i="22" s="1"/>
  <c r="L1105" i="22"/>
  <c r="P1105" i="22"/>
  <c r="G1106" i="22"/>
  <c r="H1106" i="22"/>
  <c r="I1106" i="22"/>
  <c r="J1106" i="22"/>
  <c r="K1106" i="22"/>
  <c r="AA1106" i="22" s="1"/>
  <c r="Z1106" i="22" s="1"/>
  <c r="L1106" i="22"/>
  <c r="P1106" i="22"/>
  <c r="G1107" i="22"/>
  <c r="H1107" i="22"/>
  <c r="I1107" i="22"/>
  <c r="J1107" i="22"/>
  <c r="K1107" i="22"/>
  <c r="AA1107" i="22" s="1"/>
  <c r="Z1107" i="22" s="1"/>
  <c r="L1107" i="22"/>
  <c r="P1107" i="22"/>
  <c r="G1108" i="22"/>
  <c r="H1108" i="22"/>
  <c r="I1108" i="22"/>
  <c r="J1108" i="22"/>
  <c r="K1108" i="22"/>
  <c r="AA1108" i="22" s="1"/>
  <c r="Z1108" i="22" s="1"/>
  <c r="L1108" i="22"/>
  <c r="P1108" i="22"/>
  <c r="G1109" i="22"/>
  <c r="H1109" i="22"/>
  <c r="I1109" i="22"/>
  <c r="J1109" i="22"/>
  <c r="K1109" i="22"/>
  <c r="AA1109" i="22" s="1"/>
  <c r="Z1109" i="22" s="1"/>
  <c r="L1109" i="22"/>
  <c r="P1109" i="22"/>
  <c r="G1110" i="22"/>
  <c r="H1110" i="22"/>
  <c r="I1110" i="22"/>
  <c r="J1110" i="22"/>
  <c r="K1110" i="22"/>
  <c r="AA1110" i="22" s="1"/>
  <c r="Z1110" i="22" s="1"/>
  <c r="L1110" i="22"/>
  <c r="P1110" i="22"/>
  <c r="G1111" i="22"/>
  <c r="H1111" i="22"/>
  <c r="I1111" i="22"/>
  <c r="J1111" i="22"/>
  <c r="K1111" i="22"/>
  <c r="AA1111" i="22" s="1"/>
  <c r="Z1111" i="22" s="1"/>
  <c r="L1111" i="22"/>
  <c r="P1111" i="22"/>
  <c r="G1112" i="22"/>
  <c r="H1112" i="22"/>
  <c r="I1112" i="22"/>
  <c r="J1112" i="22"/>
  <c r="K1112" i="22"/>
  <c r="AA1112" i="22" s="1"/>
  <c r="Z1112" i="22" s="1"/>
  <c r="L1112" i="22"/>
  <c r="P1112" i="22"/>
  <c r="G1113" i="22"/>
  <c r="H1113" i="22"/>
  <c r="I1113" i="22"/>
  <c r="J1113" i="22"/>
  <c r="K1113" i="22"/>
  <c r="AA1113" i="22" s="1"/>
  <c r="Z1113" i="22" s="1"/>
  <c r="L1113" i="22"/>
  <c r="P1113" i="22"/>
  <c r="G1114" i="22"/>
  <c r="H1114" i="22"/>
  <c r="I1114" i="22"/>
  <c r="J1114" i="22"/>
  <c r="K1114" i="22"/>
  <c r="AA1114" i="22" s="1"/>
  <c r="Z1114" i="22" s="1"/>
  <c r="L1114" i="22"/>
  <c r="P1114" i="22"/>
  <c r="G1115" i="22"/>
  <c r="H1115" i="22"/>
  <c r="I1115" i="22"/>
  <c r="J1115" i="22"/>
  <c r="K1115" i="22"/>
  <c r="AA1115" i="22" s="1"/>
  <c r="Z1115" i="22" s="1"/>
  <c r="L1115" i="22"/>
  <c r="P1115" i="22"/>
  <c r="G1116" i="22"/>
  <c r="H1116" i="22"/>
  <c r="I1116" i="22"/>
  <c r="J1116" i="22"/>
  <c r="K1116" i="22"/>
  <c r="AA1116" i="22" s="1"/>
  <c r="Z1116" i="22" s="1"/>
  <c r="L1116" i="22"/>
  <c r="P1116" i="22"/>
  <c r="G1117" i="22"/>
  <c r="H1117" i="22"/>
  <c r="I1117" i="22"/>
  <c r="J1117" i="22"/>
  <c r="K1117" i="22"/>
  <c r="AA1117" i="22" s="1"/>
  <c r="Z1117" i="22" s="1"/>
  <c r="L1117" i="22"/>
  <c r="P1117" i="22"/>
  <c r="G1118" i="22"/>
  <c r="H1118" i="22"/>
  <c r="I1118" i="22"/>
  <c r="J1118" i="22"/>
  <c r="K1118" i="22"/>
  <c r="AA1118" i="22" s="1"/>
  <c r="Z1118" i="22" s="1"/>
  <c r="L1118" i="22"/>
  <c r="P1118" i="22"/>
  <c r="G1119" i="22"/>
  <c r="H1119" i="22"/>
  <c r="I1119" i="22"/>
  <c r="J1119" i="22"/>
  <c r="K1119" i="22"/>
  <c r="AA1119" i="22" s="1"/>
  <c r="Z1119" i="22" s="1"/>
  <c r="L1119" i="22"/>
  <c r="P1119" i="22"/>
  <c r="G1120" i="22"/>
  <c r="H1120" i="22"/>
  <c r="I1120" i="22"/>
  <c r="J1120" i="22"/>
  <c r="K1120" i="22"/>
  <c r="AA1120" i="22" s="1"/>
  <c r="Z1120" i="22" s="1"/>
  <c r="L1120" i="22"/>
  <c r="P1120" i="22"/>
  <c r="G1121" i="22"/>
  <c r="H1121" i="22"/>
  <c r="I1121" i="22"/>
  <c r="J1121" i="22"/>
  <c r="K1121" i="22"/>
  <c r="AA1121" i="22" s="1"/>
  <c r="Z1121" i="22" s="1"/>
  <c r="L1121" i="22"/>
  <c r="P1121" i="22"/>
  <c r="G1122" i="22"/>
  <c r="H1122" i="22"/>
  <c r="I1122" i="22"/>
  <c r="J1122" i="22"/>
  <c r="K1122" i="22"/>
  <c r="AA1122" i="22" s="1"/>
  <c r="Z1122" i="22" s="1"/>
  <c r="L1122" i="22"/>
  <c r="P1122" i="22"/>
  <c r="G1123" i="22"/>
  <c r="H1123" i="22"/>
  <c r="I1123" i="22"/>
  <c r="J1123" i="22"/>
  <c r="K1123" i="22"/>
  <c r="AA1123" i="22" s="1"/>
  <c r="Z1123" i="22" s="1"/>
  <c r="L1123" i="22"/>
  <c r="P1123" i="22"/>
  <c r="G1124" i="22"/>
  <c r="H1124" i="22"/>
  <c r="I1124" i="22"/>
  <c r="J1124" i="22"/>
  <c r="K1124" i="22"/>
  <c r="AA1124" i="22" s="1"/>
  <c r="Z1124" i="22" s="1"/>
  <c r="L1124" i="22"/>
  <c r="P1124" i="22"/>
  <c r="G1125" i="22"/>
  <c r="H1125" i="22"/>
  <c r="I1125" i="22"/>
  <c r="J1125" i="22"/>
  <c r="K1125" i="22"/>
  <c r="AA1125" i="22" s="1"/>
  <c r="Z1125" i="22" s="1"/>
  <c r="L1125" i="22"/>
  <c r="P1125" i="22"/>
  <c r="G1126" i="22"/>
  <c r="H1126" i="22"/>
  <c r="I1126" i="22"/>
  <c r="J1126" i="22"/>
  <c r="K1126" i="22"/>
  <c r="AA1126" i="22" s="1"/>
  <c r="Z1126" i="22" s="1"/>
  <c r="L1126" i="22"/>
  <c r="P1126" i="22"/>
  <c r="G1127" i="22"/>
  <c r="H1127" i="22"/>
  <c r="I1127" i="22"/>
  <c r="J1127" i="22"/>
  <c r="K1127" i="22"/>
  <c r="AA1127" i="22" s="1"/>
  <c r="Z1127" i="22" s="1"/>
  <c r="L1127" i="22"/>
  <c r="P1127" i="22"/>
  <c r="G1128" i="22"/>
  <c r="H1128" i="22"/>
  <c r="I1128" i="22"/>
  <c r="J1128" i="22"/>
  <c r="K1128" i="22"/>
  <c r="AA1128" i="22" s="1"/>
  <c r="Z1128" i="22" s="1"/>
  <c r="L1128" i="22"/>
  <c r="P1128" i="22"/>
  <c r="G1129" i="22"/>
  <c r="H1129" i="22"/>
  <c r="I1129" i="22"/>
  <c r="J1129" i="22"/>
  <c r="K1129" i="22"/>
  <c r="AA1129" i="22" s="1"/>
  <c r="Z1129" i="22" s="1"/>
  <c r="L1129" i="22"/>
  <c r="P1129" i="22"/>
  <c r="G1130" i="22"/>
  <c r="H1130" i="22"/>
  <c r="I1130" i="22"/>
  <c r="J1130" i="22"/>
  <c r="K1130" i="22"/>
  <c r="AA1130" i="22" s="1"/>
  <c r="Z1130" i="22" s="1"/>
  <c r="L1130" i="22"/>
  <c r="P1130" i="22"/>
  <c r="G1131" i="22"/>
  <c r="H1131" i="22"/>
  <c r="I1131" i="22"/>
  <c r="J1131" i="22"/>
  <c r="K1131" i="22"/>
  <c r="AA1131" i="22" s="1"/>
  <c r="Z1131" i="22" s="1"/>
  <c r="L1131" i="22"/>
  <c r="P1131" i="22"/>
  <c r="G1132" i="22"/>
  <c r="H1132" i="22"/>
  <c r="I1132" i="22"/>
  <c r="J1132" i="22"/>
  <c r="K1132" i="22"/>
  <c r="AA1132" i="22" s="1"/>
  <c r="Z1132" i="22" s="1"/>
  <c r="L1132" i="22"/>
  <c r="P1132" i="22"/>
  <c r="G1133" i="22"/>
  <c r="H1133" i="22"/>
  <c r="I1133" i="22"/>
  <c r="J1133" i="22"/>
  <c r="K1133" i="22"/>
  <c r="AA1133" i="22" s="1"/>
  <c r="Z1133" i="22" s="1"/>
  <c r="L1133" i="22"/>
  <c r="P1133" i="22"/>
  <c r="G1134" i="22"/>
  <c r="H1134" i="22"/>
  <c r="I1134" i="22"/>
  <c r="J1134" i="22"/>
  <c r="K1134" i="22"/>
  <c r="AA1134" i="22" s="1"/>
  <c r="Z1134" i="22" s="1"/>
  <c r="L1134" i="22"/>
  <c r="P1134" i="22"/>
  <c r="G1135" i="22"/>
  <c r="H1135" i="22"/>
  <c r="I1135" i="22"/>
  <c r="J1135" i="22"/>
  <c r="K1135" i="22"/>
  <c r="AA1135" i="22" s="1"/>
  <c r="Z1135" i="22" s="1"/>
  <c r="L1135" i="22"/>
  <c r="P1135" i="22"/>
  <c r="G1136" i="22"/>
  <c r="H1136" i="22"/>
  <c r="I1136" i="22"/>
  <c r="J1136" i="22"/>
  <c r="K1136" i="22"/>
  <c r="AA1136" i="22" s="1"/>
  <c r="Z1136" i="22" s="1"/>
  <c r="L1136" i="22"/>
  <c r="P1136" i="22"/>
  <c r="G1137" i="22"/>
  <c r="H1137" i="22"/>
  <c r="I1137" i="22"/>
  <c r="J1137" i="22"/>
  <c r="K1137" i="22"/>
  <c r="AA1137" i="22" s="1"/>
  <c r="Z1137" i="22" s="1"/>
  <c r="L1137" i="22"/>
  <c r="P1137" i="22"/>
  <c r="G1138" i="22"/>
  <c r="H1138" i="22"/>
  <c r="I1138" i="22"/>
  <c r="J1138" i="22"/>
  <c r="K1138" i="22"/>
  <c r="AA1138" i="22" s="1"/>
  <c r="Z1138" i="22" s="1"/>
  <c r="L1138" i="22"/>
  <c r="P1138" i="22"/>
  <c r="G1139" i="22"/>
  <c r="H1139" i="22"/>
  <c r="I1139" i="22"/>
  <c r="J1139" i="22"/>
  <c r="K1139" i="22"/>
  <c r="AA1139" i="22" s="1"/>
  <c r="Z1139" i="22" s="1"/>
  <c r="L1139" i="22"/>
  <c r="P1139" i="22"/>
  <c r="G1140" i="22"/>
  <c r="H1140" i="22"/>
  <c r="I1140" i="22"/>
  <c r="J1140" i="22"/>
  <c r="K1140" i="22"/>
  <c r="AA1140" i="22" s="1"/>
  <c r="Z1140" i="22" s="1"/>
  <c r="L1140" i="22"/>
  <c r="P1140" i="22"/>
  <c r="G1141" i="22"/>
  <c r="H1141" i="22"/>
  <c r="I1141" i="22"/>
  <c r="J1141" i="22"/>
  <c r="K1141" i="22"/>
  <c r="AA1141" i="22" s="1"/>
  <c r="Z1141" i="22" s="1"/>
  <c r="L1141" i="22"/>
  <c r="P1141" i="22"/>
  <c r="G1142" i="22"/>
  <c r="H1142" i="22"/>
  <c r="I1142" i="22"/>
  <c r="J1142" i="22"/>
  <c r="K1142" i="22"/>
  <c r="AA1142" i="22" s="1"/>
  <c r="Z1142" i="22" s="1"/>
  <c r="L1142" i="22"/>
  <c r="P1142" i="22"/>
  <c r="G1143" i="22"/>
  <c r="H1143" i="22"/>
  <c r="I1143" i="22"/>
  <c r="J1143" i="22"/>
  <c r="K1143" i="22"/>
  <c r="AA1143" i="22" s="1"/>
  <c r="Z1143" i="22" s="1"/>
  <c r="L1143" i="22"/>
  <c r="P1143" i="22"/>
  <c r="G1144" i="22"/>
  <c r="H1144" i="22"/>
  <c r="I1144" i="22"/>
  <c r="J1144" i="22"/>
  <c r="K1144" i="22"/>
  <c r="AA1144" i="22" s="1"/>
  <c r="Z1144" i="22" s="1"/>
  <c r="L1144" i="22"/>
  <c r="P1144" i="22"/>
  <c r="G1145" i="22"/>
  <c r="H1145" i="22"/>
  <c r="I1145" i="22"/>
  <c r="J1145" i="22"/>
  <c r="K1145" i="22"/>
  <c r="AA1145" i="22" s="1"/>
  <c r="Z1145" i="22" s="1"/>
  <c r="L1145" i="22"/>
  <c r="P1145" i="22"/>
  <c r="G1146" i="22"/>
  <c r="H1146" i="22"/>
  <c r="I1146" i="22"/>
  <c r="J1146" i="22"/>
  <c r="K1146" i="22"/>
  <c r="AA1146" i="22" s="1"/>
  <c r="Z1146" i="22" s="1"/>
  <c r="L1146" i="22"/>
  <c r="P1146" i="22"/>
  <c r="G1147" i="22"/>
  <c r="H1147" i="22"/>
  <c r="I1147" i="22"/>
  <c r="J1147" i="22"/>
  <c r="K1147" i="22"/>
  <c r="AA1147" i="22" s="1"/>
  <c r="Z1147" i="22" s="1"/>
  <c r="L1147" i="22"/>
  <c r="P1147" i="22"/>
  <c r="G1148" i="22"/>
  <c r="H1148" i="22"/>
  <c r="I1148" i="22"/>
  <c r="J1148" i="22"/>
  <c r="K1148" i="22"/>
  <c r="AA1148" i="22" s="1"/>
  <c r="Z1148" i="22" s="1"/>
  <c r="L1148" i="22"/>
  <c r="P1148" i="22"/>
  <c r="G1149" i="22"/>
  <c r="H1149" i="22"/>
  <c r="I1149" i="22"/>
  <c r="J1149" i="22"/>
  <c r="K1149" i="22"/>
  <c r="AA1149" i="22" s="1"/>
  <c r="Z1149" i="22" s="1"/>
  <c r="L1149" i="22"/>
  <c r="P1149" i="22"/>
  <c r="G1150" i="22"/>
  <c r="H1150" i="22"/>
  <c r="I1150" i="22"/>
  <c r="J1150" i="22"/>
  <c r="K1150" i="22"/>
  <c r="AA1150" i="22" s="1"/>
  <c r="Z1150" i="22" s="1"/>
  <c r="L1150" i="22"/>
  <c r="P1150" i="22"/>
  <c r="G1151" i="22"/>
  <c r="H1151" i="22"/>
  <c r="I1151" i="22"/>
  <c r="J1151" i="22"/>
  <c r="K1151" i="22"/>
  <c r="AA1151" i="22" s="1"/>
  <c r="Z1151" i="22" s="1"/>
  <c r="L1151" i="22"/>
  <c r="P1151" i="22"/>
  <c r="G1152" i="22"/>
  <c r="H1152" i="22"/>
  <c r="I1152" i="22"/>
  <c r="J1152" i="22"/>
  <c r="K1152" i="22"/>
  <c r="AA1152" i="22" s="1"/>
  <c r="Z1152" i="22" s="1"/>
  <c r="L1152" i="22"/>
  <c r="P1152" i="22"/>
  <c r="G1153" i="22"/>
  <c r="H1153" i="22"/>
  <c r="I1153" i="22"/>
  <c r="J1153" i="22"/>
  <c r="K1153" i="22"/>
  <c r="AA1153" i="22" s="1"/>
  <c r="Z1153" i="22" s="1"/>
  <c r="L1153" i="22"/>
  <c r="P1153" i="22"/>
  <c r="G1154" i="22"/>
  <c r="H1154" i="22"/>
  <c r="I1154" i="22"/>
  <c r="J1154" i="22"/>
  <c r="K1154" i="22"/>
  <c r="AA1154" i="22" s="1"/>
  <c r="Z1154" i="22" s="1"/>
  <c r="L1154" i="22"/>
  <c r="P1154" i="22"/>
  <c r="G1155" i="22"/>
  <c r="H1155" i="22"/>
  <c r="I1155" i="22"/>
  <c r="J1155" i="22"/>
  <c r="K1155" i="22"/>
  <c r="AA1155" i="22" s="1"/>
  <c r="Z1155" i="22" s="1"/>
  <c r="L1155" i="22"/>
  <c r="P1155" i="22"/>
  <c r="G1156" i="22"/>
  <c r="H1156" i="22"/>
  <c r="I1156" i="22"/>
  <c r="J1156" i="22"/>
  <c r="K1156" i="22"/>
  <c r="AA1156" i="22" s="1"/>
  <c r="Z1156" i="22" s="1"/>
  <c r="L1156" i="22"/>
  <c r="P1156" i="22"/>
  <c r="G1157" i="22"/>
  <c r="H1157" i="22"/>
  <c r="I1157" i="22"/>
  <c r="J1157" i="22"/>
  <c r="K1157" i="22"/>
  <c r="AA1157" i="22" s="1"/>
  <c r="Z1157" i="22" s="1"/>
  <c r="L1157" i="22"/>
  <c r="P1157" i="22"/>
  <c r="G1158" i="22"/>
  <c r="H1158" i="22"/>
  <c r="I1158" i="22"/>
  <c r="J1158" i="22"/>
  <c r="K1158" i="22"/>
  <c r="AA1158" i="22" s="1"/>
  <c r="Z1158" i="22" s="1"/>
  <c r="L1158" i="22"/>
  <c r="P1158" i="22"/>
  <c r="G1159" i="22"/>
  <c r="H1159" i="22"/>
  <c r="I1159" i="22"/>
  <c r="J1159" i="22"/>
  <c r="K1159" i="22"/>
  <c r="AA1159" i="22" s="1"/>
  <c r="Z1159" i="22" s="1"/>
  <c r="L1159" i="22"/>
  <c r="P1159" i="22"/>
  <c r="G1160" i="22"/>
  <c r="H1160" i="22"/>
  <c r="I1160" i="22"/>
  <c r="J1160" i="22"/>
  <c r="K1160" i="22"/>
  <c r="AA1160" i="22" s="1"/>
  <c r="Z1160" i="22" s="1"/>
  <c r="L1160" i="22"/>
  <c r="P1160" i="22"/>
  <c r="G1161" i="22"/>
  <c r="H1161" i="22"/>
  <c r="I1161" i="22"/>
  <c r="J1161" i="22"/>
  <c r="K1161" i="22"/>
  <c r="AA1161" i="22" s="1"/>
  <c r="Z1161" i="22" s="1"/>
  <c r="L1161" i="22"/>
  <c r="P1161" i="22"/>
  <c r="G1162" i="22"/>
  <c r="H1162" i="22"/>
  <c r="I1162" i="22"/>
  <c r="J1162" i="22"/>
  <c r="K1162" i="22"/>
  <c r="AA1162" i="22" s="1"/>
  <c r="Z1162" i="22" s="1"/>
  <c r="L1162" i="22"/>
  <c r="P1162" i="22"/>
  <c r="G1163" i="22"/>
  <c r="H1163" i="22"/>
  <c r="I1163" i="22"/>
  <c r="J1163" i="22"/>
  <c r="K1163" i="22"/>
  <c r="AA1163" i="22" s="1"/>
  <c r="Z1163" i="22" s="1"/>
  <c r="L1163" i="22"/>
  <c r="P1163" i="22"/>
  <c r="G1164" i="22"/>
  <c r="H1164" i="22"/>
  <c r="I1164" i="22"/>
  <c r="J1164" i="22"/>
  <c r="K1164" i="22"/>
  <c r="AA1164" i="22" s="1"/>
  <c r="Z1164" i="22" s="1"/>
  <c r="L1164" i="22"/>
  <c r="P1164" i="22"/>
  <c r="G1165" i="22"/>
  <c r="H1165" i="22"/>
  <c r="I1165" i="22"/>
  <c r="J1165" i="22"/>
  <c r="K1165" i="22"/>
  <c r="AA1165" i="22" s="1"/>
  <c r="Z1165" i="22" s="1"/>
  <c r="L1165" i="22"/>
  <c r="P1165" i="22"/>
  <c r="G1166" i="22"/>
  <c r="H1166" i="22"/>
  <c r="I1166" i="22"/>
  <c r="J1166" i="22"/>
  <c r="K1166" i="22"/>
  <c r="AA1166" i="22" s="1"/>
  <c r="Z1166" i="22" s="1"/>
  <c r="L1166" i="22"/>
  <c r="P1166" i="22"/>
  <c r="G1167" i="22"/>
  <c r="H1167" i="22"/>
  <c r="I1167" i="22"/>
  <c r="J1167" i="22"/>
  <c r="K1167" i="22"/>
  <c r="AA1167" i="22" s="1"/>
  <c r="Z1167" i="22" s="1"/>
  <c r="L1167" i="22"/>
  <c r="P1167" i="22"/>
  <c r="G1168" i="22"/>
  <c r="H1168" i="22"/>
  <c r="I1168" i="22"/>
  <c r="J1168" i="22"/>
  <c r="K1168" i="22"/>
  <c r="AA1168" i="22" s="1"/>
  <c r="Z1168" i="22" s="1"/>
  <c r="L1168" i="22"/>
  <c r="P1168" i="22"/>
  <c r="G1169" i="22"/>
  <c r="H1169" i="22"/>
  <c r="I1169" i="22"/>
  <c r="J1169" i="22"/>
  <c r="K1169" i="22"/>
  <c r="AA1169" i="22" s="1"/>
  <c r="Z1169" i="22" s="1"/>
  <c r="L1169" i="22"/>
  <c r="P1169" i="22"/>
  <c r="G1170" i="22"/>
  <c r="H1170" i="22"/>
  <c r="I1170" i="22"/>
  <c r="J1170" i="22"/>
  <c r="K1170" i="22"/>
  <c r="AA1170" i="22" s="1"/>
  <c r="Z1170" i="22" s="1"/>
  <c r="L1170" i="22"/>
  <c r="P1170" i="22"/>
  <c r="G1171" i="22"/>
  <c r="H1171" i="22"/>
  <c r="I1171" i="22"/>
  <c r="J1171" i="22"/>
  <c r="K1171" i="22"/>
  <c r="AA1171" i="22" s="1"/>
  <c r="Z1171" i="22" s="1"/>
  <c r="L1171" i="22"/>
  <c r="P1171" i="22"/>
  <c r="G1172" i="22"/>
  <c r="H1172" i="22"/>
  <c r="I1172" i="22"/>
  <c r="J1172" i="22"/>
  <c r="K1172" i="22"/>
  <c r="AA1172" i="22" s="1"/>
  <c r="Z1172" i="22" s="1"/>
  <c r="L1172" i="22"/>
  <c r="P1172" i="22"/>
  <c r="G1173" i="22"/>
  <c r="H1173" i="22"/>
  <c r="I1173" i="22"/>
  <c r="J1173" i="22"/>
  <c r="K1173" i="22"/>
  <c r="AA1173" i="22" s="1"/>
  <c r="Z1173" i="22" s="1"/>
  <c r="L1173" i="22"/>
  <c r="P1173" i="22"/>
  <c r="G1174" i="22"/>
  <c r="H1174" i="22"/>
  <c r="I1174" i="22"/>
  <c r="J1174" i="22"/>
  <c r="K1174" i="22"/>
  <c r="AA1174" i="22" s="1"/>
  <c r="Z1174" i="22" s="1"/>
  <c r="L1174" i="22"/>
  <c r="P1174" i="22"/>
  <c r="G1175" i="22"/>
  <c r="H1175" i="22"/>
  <c r="I1175" i="22"/>
  <c r="J1175" i="22"/>
  <c r="K1175" i="22"/>
  <c r="AA1175" i="22" s="1"/>
  <c r="Z1175" i="22" s="1"/>
  <c r="L1175" i="22"/>
  <c r="P1175" i="22"/>
  <c r="G1176" i="22"/>
  <c r="H1176" i="22"/>
  <c r="I1176" i="22"/>
  <c r="J1176" i="22"/>
  <c r="K1176" i="22"/>
  <c r="AA1176" i="22" s="1"/>
  <c r="Z1176" i="22" s="1"/>
  <c r="L1176" i="22"/>
  <c r="P1176" i="22"/>
  <c r="G1177" i="22"/>
  <c r="H1177" i="22"/>
  <c r="I1177" i="22"/>
  <c r="J1177" i="22"/>
  <c r="K1177" i="22"/>
  <c r="AA1177" i="22" s="1"/>
  <c r="Z1177" i="22" s="1"/>
  <c r="L1177" i="22"/>
  <c r="P1177" i="22"/>
  <c r="G1178" i="22"/>
  <c r="H1178" i="22"/>
  <c r="I1178" i="22"/>
  <c r="J1178" i="22"/>
  <c r="K1178" i="22"/>
  <c r="AA1178" i="22" s="1"/>
  <c r="Z1178" i="22" s="1"/>
  <c r="L1178" i="22"/>
  <c r="P1178" i="22"/>
  <c r="G1179" i="22"/>
  <c r="H1179" i="22"/>
  <c r="I1179" i="22"/>
  <c r="J1179" i="22"/>
  <c r="K1179" i="22"/>
  <c r="AA1179" i="22" s="1"/>
  <c r="Z1179" i="22" s="1"/>
  <c r="L1179" i="22"/>
  <c r="P1179" i="22"/>
  <c r="G1180" i="22"/>
  <c r="H1180" i="22"/>
  <c r="I1180" i="22"/>
  <c r="J1180" i="22"/>
  <c r="K1180" i="22"/>
  <c r="AA1180" i="22" s="1"/>
  <c r="Z1180" i="22" s="1"/>
  <c r="L1180" i="22"/>
  <c r="P1180" i="22"/>
  <c r="G1181" i="22"/>
  <c r="H1181" i="22"/>
  <c r="I1181" i="22"/>
  <c r="J1181" i="22"/>
  <c r="K1181" i="22"/>
  <c r="AA1181" i="22" s="1"/>
  <c r="Z1181" i="22" s="1"/>
  <c r="L1181" i="22"/>
  <c r="P1181" i="22"/>
  <c r="G1182" i="22"/>
  <c r="H1182" i="22"/>
  <c r="I1182" i="22"/>
  <c r="J1182" i="22"/>
  <c r="K1182" i="22"/>
  <c r="AA1182" i="22" s="1"/>
  <c r="Z1182" i="22" s="1"/>
  <c r="L1182" i="22"/>
  <c r="P1182" i="22"/>
  <c r="G1183" i="22"/>
  <c r="H1183" i="22"/>
  <c r="I1183" i="22"/>
  <c r="J1183" i="22"/>
  <c r="K1183" i="22"/>
  <c r="AA1183" i="22" s="1"/>
  <c r="Z1183" i="22" s="1"/>
  <c r="L1183" i="22"/>
  <c r="P1183" i="22"/>
  <c r="G1184" i="22"/>
  <c r="H1184" i="22"/>
  <c r="I1184" i="22"/>
  <c r="J1184" i="22"/>
  <c r="K1184" i="22"/>
  <c r="AA1184" i="22" s="1"/>
  <c r="Z1184" i="22" s="1"/>
  <c r="L1184" i="22"/>
  <c r="P1184" i="22"/>
  <c r="G1185" i="22"/>
  <c r="H1185" i="22"/>
  <c r="I1185" i="22"/>
  <c r="J1185" i="22"/>
  <c r="K1185" i="22"/>
  <c r="AA1185" i="22" s="1"/>
  <c r="Z1185" i="22" s="1"/>
  <c r="L1185" i="22"/>
  <c r="P1185" i="22"/>
  <c r="G1186" i="22"/>
  <c r="H1186" i="22"/>
  <c r="I1186" i="22"/>
  <c r="J1186" i="22"/>
  <c r="K1186" i="22"/>
  <c r="AA1186" i="22" s="1"/>
  <c r="Z1186" i="22" s="1"/>
  <c r="L1186" i="22"/>
  <c r="P1186" i="22"/>
  <c r="G1187" i="22"/>
  <c r="H1187" i="22"/>
  <c r="I1187" i="22"/>
  <c r="J1187" i="22"/>
  <c r="K1187" i="22"/>
  <c r="AA1187" i="22" s="1"/>
  <c r="Z1187" i="22" s="1"/>
  <c r="L1187" i="22"/>
  <c r="P1187" i="22"/>
  <c r="G1188" i="22"/>
  <c r="H1188" i="22"/>
  <c r="I1188" i="22"/>
  <c r="J1188" i="22"/>
  <c r="K1188" i="22"/>
  <c r="AA1188" i="22" s="1"/>
  <c r="Z1188" i="22" s="1"/>
  <c r="L1188" i="22"/>
  <c r="P1188" i="22"/>
  <c r="G1189" i="22"/>
  <c r="H1189" i="22"/>
  <c r="I1189" i="22"/>
  <c r="J1189" i="22"/>
  <c r="K1189" i="22"/>
  <c r="AA1189" i="22" s="1"/>
  <c r="Z1189" i="22" s="1"/>
  <c r="L1189" i="22"/>
  <c r="P1189" i="22"/>
  <c r="G1190" i="22"/>
  <c r="H1190" i="22"/>
  <c r="I1190" i="22"/>
  <c r="J1190" i="22"/>
  <c r="K1190" i="22"/>
  <c r="AA1190" i="22" s="1"/>
  <c r="Z1190" i="22" s="1"/>
  <c r="L1190" i="22"/>
  <c r="P1190" i="22"/>
  <c r="G1191" i="22"/>
  <c r="H1191" i="22"/>
  <c r="I1191" i="22"/>
  <c r="J1191" i="22"/>
  <c r="K1191" i="22"/>
  <c r="AA1191" i="22" s="1"/>
  <c r="Z1191" i="22" s="1"/>
  <c r="L1191" i="22"/>
  <c r="P1191" i="22"/>
  <c r="G1192" i="22"/>
  <c r="H1192" i="22"/>
  <c r="I1192" i="22"/>
  <c r="J1192" i="22"/>
  <c r="K1192" i="22"/>
  <c r="AA1192" i="22" s="1"/>
  <c r="Z1192" i="22" s="1"/>
  <c r="L1192" i="22"/>
  <c r="P1192" i="22"/>
  <c r="G1193" i="22"/>
  <c r="H1193" i="22"/>
  <c r="I1193" i="22"/>
  <c r="J1193" i="22"/>
  <c r="K1193" i="22"/>
  <c r="AA1193" i="22" s="1"/>
  <c r="Z1193" i="22" s="1"/>
  <c r="L1193" i="22"/>
  <c r="P1193" i="22"/>
  <c r="G1194" i="22"/>
  <c r="H1194" i="22"/>
  <c r="I1194" i="22"/>
  <c r="J1194" i="22"/>
  <c r="K1194" i="22"/>
  <c r="AA1194" i="22" s="1"/>
  <c r="Z1194" i="22" s="1"/>
  <c r="L1194" i="22"/>
  <c r="P1194" i="22"/>
  <c r="G1195" i="22"/>
  <c r="H1195" i="22"/>
  <c r="I1195" i="22"/>
  <c r="J1195" i="22"/>
  <c r="K1195" i="22"/>
  <c r="AA1195" i="22" s="1"/>
  <c r="Z1195" i="22" s="1"/>
  <c r="L1195" i="22"/>
  <c r="P1195" i="22"/>
  <c r="G1196" i="22"/>
  <c r="H1196" i="22"/>
  <c r="I1196" i="22"/>
  <c r="J1196" i="22"/>
  <c r="K1196" i="22"/>
  <c r="AA1196" i="22" s="1"/>
  <c r="Z1196" i="22" s="1"/>
  <c r="L1196" i="22"/>
  <c r="P1196" i="22"/>
  <c r="G1197" i="22"/>
  <c r="H1197" i="22"/>
  <c r="I1197" i="22"/>
  <c r="J1197" i="22"/>
  <c r="K1197" i="22"/>
  <c r="AA1197" i="22" s="1"/>
  <c r="Z1197" i="22" s="1"/>
  <c r="L1197" i="22"/>
  <c r="P1197" i="22"/>
  <c r="G1198" i="22"/>
  <c r="H1198" i="22"/>
  <c r="I1198" i="22"/>
  <c r="J1198" i="22"/>
  <c r="K1198" i="22"/>
  <c r="AA1198" i="22" s="1"/>
  <c r="Z1198" i="22" s="1"/>
  <c r="L1198" i="22"/>
  <c r="P1198" i="22"/>
  <c r="G1199" i="22"/>
  <c r="H1199" i="22"/>
  <c r="I1199" i="22"/>
  <c r="J1199" i="22"/>
  <c r="K1199" i="22"/>
  <c r="AA1199" i="22" s="1"/>
  <c r="Z1199" i="22" s="1"/>
  <c r="L1199" i="22"/>
  <c r="P1199" i="22"/>
  <c r="G1200" i="22"/>
  <c r="H1200" i="22"/>
  <c r="I1200" i="22"/>
  <c r="J1200" i="22"/>
  <c r="K1200" i="22"/>
  <c r="AA1200" i="22" s="1"/>
  <c r="Z1200" i="22" s="1"/>
  <c r="L1200" i="22"/>
  <c r="P1200" i="22"/>
  <c r="G1201" i="22"/>
  <c r="H1201" i="22"/>
  <c r="I1201" i="22"/>
  <c r="J1201" i="22"/>
  <c r="K1201" i="22"/>
  <c r="AA1201" i="22" s="1"/>
  <c r="Z1201" i="22" s="1"/>
  <c r="L1201" i="22"/>
  <c r="P1201" i="22"/>
  <c r="G1202" i="22"/>
  <c r="H1202" i="22"/>
  <c r="I1202" i="22"/>
  <c r="J1202" i="22"/>
  <c r="K1202" i="22"/>
  <c r="AA1202" i="22" s="1"/>
  <c r="Z1202" i="22" s="1"/>
  <c r="L1202" i="22"/>
  <c r="P1202" i="22"/>
  <c r="G1203" i="22"/>
  <c r="H1203" i="22"/>
  <c r="I1203" i="22"/>
  <c r="J1203" i="22"/>
  <c r="K1203" i="22"/>
  <c r="AA1203" i="22" s="1"/>
  <c r="Z1203" i="22" s="1"/>
  <c r="L1203" i="22"/>
  <c r="P1203" i="22"/>
  <c r="G1204" i="22"/>
  <c r="H1204" i="22"/>
  <c r="I1204" i="22"/>
  <c r="J1204" i="22"/>
  <c r="K1204" i="22"/>
  <c r="AA1204" i="22" s="1"/>
  <c r="Z1204" i="22" s="1"/>
  <c r="L1204" i="22"/>
  <c r="P1204" i="22"/>
  <c r="G1205" i="22"/>
  <c r="H1205" i="22"/>
  <c r="I1205" i="22"/>
  <c r="J1205" i="22"/>
  <c r="K1205" i="22"/>
  <c r="AA1205" i="22" s="1"/>
  <c r="Z1205" i="22" s="1"/>
  <c r="L1205" i="22"/>
  <c r="P1205" i="22"/>
  <c r="G1206" i="22"/>
  <c r="H1206" i="22"/>
  <c r="I1206" i="22"/>
  <c r="J1206" i="22"/>
  <c r="K1206" i="22"/>
  <c r="AA1206" i="22" s="1"/>
  <c r="Z1206" i="22" s="1"/>
  <c r="L1206" i="22"/>
  <c r="P1206" i="22"/>
  <c r="G1207" i="22"/>
  <c r="H1207" i="22"/>
  <c r="I1207" i="22"/>
  <c r="J1207" i="22"/>
  <c r="K1207" i="22"/>
  <c r="AA1207" i="22" s="1"/>
  <c r="Z1207" i="22" s="1"/>
  <c r="L1207" i="22"/>
  <c r="P1207" i="22"/>
  <c r="G1208" i="22"/>
  <c r="H1208" i="22"/>
  <c r="I1208" i="22"/>
  <c r="J1208" i="22"/>
  <c r="K1208" i="22"/>
  <c r="AA1208" i="22" s="1"/>
  <c r="Z1208" i="22" s="1"/>
  <c r="L1208" i="22"/>
  <c r="P1208" i="22"/>
  <c r="G1209" i="22"/>
  <c r="H1209" i="22"/>
  <c r="I1209" i="22"/>
  <c r="J1209" i="22"/>
  <c r="K1209" i="22"/>
  <c r="AA1209" i="22" s="1"/>
  <c r="Z1209" i="22" s="1"/>
  <c r="L1209" i="22"/>
  <c r="P1209" i="22"/>
  <c r="G1210" i="22"/>
  <c r="H1210" i="22"/>
  <c r="I1210" i="22"/>
  <c r="J1210" i="22"/>
  <c r="K1210" i="22"/>
  <c r="AA1210" i="22" s="1"/>
  <c r="Z1210" i="22" s="1"/>
  <c r="L1210" i="22"/>
  <c r="P1210" i="22"/>
  <c r="G1211" i="22"/>
  <c r="H1211" i="22"/>
  <c r="I1211" i="22"/>
  <c r="J1211" i="22"/>
  <c r="K1211" i="22"/>
  <c r="AA1211" i="22" s="1"/>
  <c r="Z1211" i="22" s="1"/>
  <c r="L1211" i="22"/>
  <c r="P1211" i="22"/>
  <c r="G1212" i="22"/>
  <c r="H1212" i="22"/>
  <c r="I1212" i="22"/>
  <c r="J1212" i="22"/>
  <c r="K1212" i="22"/>
  <c r="AA1212" i="22" s="1"/>
  <c r="Z1212" i="22" s="1"/>
  <c r="L1212" i="22"/>
  <c r="P1212" i="22"/>
  <c r="G1213" i="22"/>
  <c r="H1213" i="22"/>
  <c r="I1213" i="22"/>
  <c r="J1213" i="22"/>
  <c r="K1213" i="22"/>
  <c r="AA1213" i="22" s="1"/>
  <c r="Z1213" i="22" s="1"/>
  <c r="L1213" i="22"/>
  <c r="P1213" i="22"/>
  <c r="G1214" i="22"/>
  <c r="H1214" i="22"/>
  <c r="I1214" i="22"/>
  <c r="J1214" i="22"/>
  <c r="K1214" i="22"/>
  <c r="AA1214" i="22" s="1"/>
  <c r="Z1214" i="22" s="1"/>
  <c r="L1214" i="22"/>
  <c r="P1214" i="22"/>
  <c r="G1215" i="22"/>
  <c r="H1215" i="22"/>
  <c r="I1215" i="22"/>
  <c r="J1215" i="22"/>
  <c r="K1215" i="22"/>
  <c r="AA1215" i="22" s="1"/>
  <c r="Z1215" i="22" s="1"/>
  <c r="L1215" i="22"/>
  <c r="Y1215" i="22" s="1"/>
  <c r="P1215" i="22"/>
  <c r="G1216" i="22"/>
  <c r="H1216" i="22"/>
  <c r="I1216" i="22"/>
  <c r="J1216" i="22"/>
  <c r="K1216" i="22"/>
  <c r="AA1216" i="22" s="1"/>
  <c r="Z1216" i="22" s="1"/>
  <c r="L1216" i="22"/>
  <c r="P1216" i="22"/>
  <c r="G1217" i="22"/>
  <c r="H1217" i="22"/>
  <c r="I1217" i="22"/>
  <c r="J1217" i="22"/>
  <c r="K1217" i="22"/>
  <c r="AA1217" i="22" s="1"/>
  <c r="Z1217" i="22" s="1"/>
  <c r="L1217" i="22"/>
  <c r="P1217" i="22"/>
  <c r="G1218" i="22"/>
  <c r="H1218" i="22"/>
  <c r="I1218" i="22"/>
  <c r="J1218" i="22"/>
  <c r="K1218" i="22"/>
  <c r="AA1218" i="22" s="1"/>
  <c r="Z1218" i="22" s="1"/>
  <c r="L1218" i="22"/>
  <c r="P1218" i="22"/>
  <c r="G1219" i="22"/>
  <c r="H1219" i="22"/>
  <c r="I1219" i="22"/>
  <c r="J1219" i="22"/>
  <c r="K1219" i="22"/>
  <c r="AA1219" i="22" s="1"/>
  <c r="Z1219" i="22" s="1"/>
  <c r="L1219" i="22"/>
  <c r="P1219" i="22"/>
  <c r="G1220" i="22"/>
  <c r="H1220" i="22"/>
  <c r="I1220" i="22"/>
  <c r="J1220" i="22"/>
  <c r="K1220" i="22"/>
  <c r="AA1220" i="22" s="1"/>
  <c r="Z1220" i="22" s="1"/>
  <c r="L1220" i="22"/>
  <c r="P1220" i="22"/>
  <c r="G1221" i="22"/>
  <c r="H1221" i="22"/>
  <c r="I1221" i="22"/>
  <c r="J1221" i="22"/>
  <c r="K1221" i="22"/>
  <c r="AA1221" i="22" s="1"/>
  <c r="Z1221" i="22" s="1"/>
  <c r="L1221" i="22"/>
  <c r="P1221" i="22"/>
  <c r="G1222" i="22"/>
  <c r="H1222" i="22"/>
  <c r="I1222" i="22"/>
  <c r="J1222" i="22"/>
  <c r="K1222" i="22"/>
  <c r="AA1222" i="22" s="1"/>
  <c r="Z1222" i="22" s="1"/>
  <c r="L1222" i="22"/>
  <c r="P1222" i="22"/>
  <c r="G1223" i="22"/>
  <c r="H1223" i="22"/>
  <c r="I1223" i="22"/>
  <c r="J1223" i="22"/>
  <c r="K1223" i="22"/>
  <c r="AA1223" i="22" s="1"/>
  <c r="Z1223" i="22" s="1"/>
  <c r="L1223" i="22"/>
  <c r="Y1223" i="22" s="1"/>
  <c r="P1223" i="22"/>
  <c r="G1224" i="22"/>
  <c r="H1224" i="22"/>
  <c r="I1224" i="22"/>
  <c r="J1224" i="22"/>
  <c r="K1224" i="22"/>
  <c r="AA1224" i="22" s="1"/>
  <c r="Z1224" i="22" s="1"/>
  <c r="L1224" i="22"/>
  <c r="P1224" i="22"/>
  <c r="G1225" i="22"/>
  <c r="H1225" i="22"/>
  <c r="I1225" i="22"/>
  <c r="J1225" i="22"/>
  <c r="K1225" i="22"/>
  <c r="AA1225" i="22" s="1"/>
  <c r="Z1225" i="22" s="1"/>
  <c r="L1225" i="22"/>
  <c r="P1225" i="22"/>
  <c r="G1226" i="22"/>
  <c r="H1226" i="22"/>
  <c r="I1226" i="22"/>
  <c r="J1226" i="22"/>
  <c r="K1226" i="22"/>
  <c r="AA1226" i="22" s="1"/>
  <c r="Z1226" i="22" s="1"/>
  <c r="L1226" i="22"/>
  <c r="P1226" i="22"/>
  <c r="G1227" i="22"/>
  <c r="H1227" i="22"/>
  <c r="I1227" i="22"/>
  <c r="J1227" i="22"/>
  <c r="K1227" i="22"/>
  <c r="AA1227" i="22" s="1"/>
  <c r="Z1227" i="22" s="1"/>
  <c r="L1227" i="22"/>
  <c r="P1227" i="22"/>
  <c r="G1228" i="22"/>
  <c r="H1228" i="22"/>
  <c r="I1228" i="22"/>
  <c r="J1228" i="22"/>
  <c r="K1228" i="22"/>
  <c r="AA1228" i="22" s="1"/>
  <c r="Z1228" i="22" s="1"/>
  <c r="L1228" i="22"/>
  <c r="P1228" i="22"/>
  <c r="G1229" i="22"/>
  <c r="H1229" i="22"/>
  <c r="I1229" i="22"/>
  <c r="J1229" i="22"/>
  <c r="K1229" i="22"/>
  <c r="AA1229" i="22" s="1"/>
  <c r="Z1229" i="22" s="1"/>
  <c r="L1229" i="22"/>
  <c r="P1229" i="22"/>
  <c r="G1230" i="22"/>
  <c r="H1230" i="22"/>
  <c r="I1230" i="22"/>
  <c r="J1230" i="22"/>
  <c r="K1230" i="22"/>
  <c r="AA1230" i="22" s="1"/>
  <c r="Z1230" i="22" s="1"/>
  <c r="L1230" i="22"/>
  <c r="P1230" i="22"/>
  <c r="G1231" i="22"/>
  <c r="H1231" i="22"/>
  <c r="I1231" i="22"/>
  <c r="J1231" i="22"/>
  <c r="K1231" i="22"/>
  <c r="AA1231" i="22" s="1"/>
  <c r="Z1231" i="22" s="1"/>
  <c r="L1231" i="22"/>
  <c r="Y1231" i="22" s="1"/>
  <c r="P1231" i="22"/>
  <c r="G1232" i="22"/>
  <c r="H1232" i="22"/>
  <c r="I1232" i="22"/>
  <c r="J1232" i="22"/>
  <c r="K1232" i="22"/>
  <c r="AA1232" i="22" s="1"/>
  <c r="Z1232" i="22" s="1"/>
  <c r="L1232" i="22"/>
  <c r="P1232" i="22"/>
  <c r="G1233" i="22"/>
  <c r="H1233" i="22"/>
  <c r="I1233" i="22"/>
  <c r="J1233" i="22"/>
  <c r="K1233" i="22"/>
  <c r="AA1233" i="22" s="1"/>
  <c r="Z1233" i="22" s="1"/>
  <c r="L1233" i="22"/>
  <c r="P1233" i="22"/>
  <c r="G1234" i="22"/>
  <c r="H1234" i="22"/>
  <c r="I1234" i="22"/>
  <c r="J1234" i="22"/>
  <c r="K1234" i="22"/>
  <c r="AA1234" i="22" s="1"/>
  <c r="Z1234" i="22" s="1"/>
  <c r="L1234" i="22"/>
  <c r="P1234" i="22"/>
  <c r="G1235" i="22"/>
  <c r="H1235" i="22"/>
  <c r="I1235" i="22"/>
  <c r="J1235" i="22"/>
  <c r="K1235" i="22"/>
  <c r="AA1235" i="22" s="1"/>
  <c r="Z1235" i="22" s="1"/>
  <c r="L1235" i="22"/>
  <c r="P1235" i="22"/>
  <c r="G1236" i="22"/>
  <c r="H1236" i="22"/>
  <c r="I1236" i="22"/>
  <c r="J1236" i="22"/>
  <c r="K1236" i="22"/>
  <c r="AA1236" i="22" s="1"/>
  <c r="Z1236" i="22" s="1"/>
  <c r="L1236" i="22"/>
  <c r="P1236" i="22"/>
  <c r="G1237" i="22"/>
  <c r="H1237" i="22"/>
  <c r="I1237" i="22"/>
  <c r="J1237" i="22"/>
  <c r="K1237" i="22"/>
  <c r="AA1237" i="22" s="1"/>
  <c r="Z1237" i="22" s="1"/>
  <c r="L1237" i="22"/>
  <c r="P1237" i="22"/>
  <c r="G1238" i="22"/>
  <c r="H1238" i="22"/>
  <c r="I1238" i="22"/>
  <c r="J1238" i="22"/>
  <c r="K1238" i="22"/>
  <c r="AA1238" i="22" s="1"/>
  <c r="Z1238" i="22" s="1"/>
  <c r="L1238" i="22"/>
  <c r="P1238" i="22"/>
  <c r="G1239" i="22"/>
  <c r="H1239" i="22"/>
  <c r="I1239" i="22"/>
  <c r="J1239" i="22"/>
  <c r="K1239" i="22"/>
  <c r="AA1239" i="22" s="1"/>
  <c r="Z1239" i="22" s="1"/>
  <c r="L1239" i="22"/>
  <c r="Y1239" i="22" s="1"/>
  <c r="P1239" i="22"/>
  <c r="G1240" i="22"/>
  <c r="H1240" i="22"/>
  <c r="I1240" i="22"/>
  <c r="J1240" i="22"/>
  <c r="K1240" i="22"/>
  <c r="AA1240" i="22" s="1"/>
  <c r="Z1240" i="22" s="1"/>
  <c r="L1240" i="22"/>
  <c r="P1240" i="22"/>
  <c r="G1241" i="22"/>
  <c r="H1241" i="22"/>
  <c r="I1241" i="22"/>
  <c r="J1241" i="22"/>
  <c r="K1241" i="22"/>
  <c r="AA1241" i="22" s="1"/>
  <c r="Z1241" i="22" s="1"/>
  <c r="L1241" i="22"/>
  <c r="P1241" i="22"/>
  <c r="G1242" i="22"/>
  <c r="H1242" i="22"/>
  <c r="I1242" i="22"/>
  <c r="J1242" i="22"/>
  <c r="K1242" i="22"/>
  <c r="AA1242" i="22" s="1"/>
  <c r="Z1242" i="22" s="1"/>
  <c r="L1242" i="22"/>
  <c r="P1242" i="22"/>
  <c r="G1243" i="22"/>
  <c r="H1243" i="22"/>
  <c r="I1243" i="22"/>
  <c r="J1243" i="22"/>
  <c r="K1243" i="22"/>
  <c r="AA1243" i="22" s="1"/>
  <c r="Z1243" i="22" s="1"/>
  <c r="L1243" i="22"/>
  <c r="P1243" i="22"/>
  <c r="G1244" i="22"/>
  <c r="H1244" i="22"/>
  <c r="I1244" i="22"/>
  <c r="J1244" i="22"/>
  <c r="K1244" i="22"/>
  <c r="AA1244" i="22" s="1"/>
  <c r="Z1244" i="22" s="1"/>
  <c r="L1244" i="22"/>
  <c r="P1244" i="22"/>
  <c r="G1245" i="22"/>
  <c r="H1245" i="22"/>
  <c r="I1245" i="22"/>
  <c r="J1245" i="22"/>
  <c r="K1245" i="22"/>
  <c r="AA1245" i="22" s="1"/>
  <c r="Z1245" i="22" s="1"/>
  <c r="L1245" i="22"/>
  <c r="P1245" i="22"/>
  <c r="G1246" i="22"/>
  <c r="H1246" i="22"/>
  <c r="I1246" i="22"/>
  <c r="J1246" i="22"/>
  <c r="K1246" i="22"/>
  <c r="AA1246" i="22" s="1"/>
  <c r="Z1246" i="22" s="1"/>
  <c r="L1246" i="22"/>
  <c r="P1246" i="22"/>
  <c r="G1247" i="22"/>
  <c r="H1247" i="22"/>
  <c r="I1247" i="22"/>
  <c r="J1247" i="22"/>
  <c r="K1247" i="22"/>
  <c r="AA1247" i="22" s="1"/>
  <c r="Z1247" i="22" s="1"/>
  <c r="L1247" i="22"/>
  <c r="Y1247" i="22" s="1"/>
  <c r="P1247" i="22"/>
  <c r="G1248" i="22"/>
  <c r="H1248" i="22"/>
  <c r="I1248" i="22"/>
  <c r="J1248" i="22"/>
  <c r="K1248" i="22"/>
  <c r="AA1248" i="22" s="1"/>
  <c r="Z1248" i="22" s="1"/>
  <c r="L1248" i="22"/>
  <c r="P1248" i="22"/>
  <c r="G1249" i="22"/>
  <c r="H1249" i="22"/>
  <c r="I1249" i="22"/>
  <c r="J1249" i="22"/>
  <c r="K1249" i="22"/>
  <c r="AA1249" i="22" s="1"/>
  <c r="Z1249" i="22" s="1"/>
  <c r="L1249" i="22"/>
  <c r="P1249" i="22"/>
  <c r="G1250" i="22"/>
  <c r="H1250" i="22"/>
  <c r="I1250" i="22"/>
  <c r="J1250" i="22"/>
  <c r="K1250" i="22"/>
  <c r="AA1250" i="22" s="1"/>
  <c r="Z1250" i="22" s="1"/>
  <c r="L1250" i="22"/>
  <c r="P1250" i="22"/>
  <c r="G1251" i="22"/>
  <c r="H1251" i="22"/>
  <c r="I1251" i="22"/>
  <c r="J1251" i="22"/>
  <c r="K1251" i="22"/>
  <c r="AA1251" i="22" s="1"/>
  <c r="Z1251" i="22" s="1"/>
  <c r="L1251" i="22"/>
  <c r="P1251" i="22"/>
  <c r="G1252" i="22"/>
  <c r="H1252" i="22"/>
  <c r="I1252" i="22"/>
  <c r="J1252" i="22"/>
  <c r="K1252" i="22"/>
  <c r="AA1252" i="22" s="1"/>
  <c r="Z1252" i="22" s="1"/>
  <c r="L1252" i="22"/>
  <c r="P1252" i="22"/>
  <c r="G1253" i="22"/>
  <c r="H1253" i="22"/>
  <c r="I1253" i="22"/>
  <c r="J1253" i="22"/>
  <c r="K1253" i="22"/>
  <c r="AA1253" i="22" s="1"/>
  <c r="Z1253" i="22" s="1"/>
  <c r="L1253" i="22"/>
  <c r="P1253" i="22"/>
  <c r="G1254" i="22"/>
  <c r="H1254" i="22"/>
  <c r="I1254" i="22"/>
  <c r="J1254" i="22"/>
  <c r="K1254" i="22"/>
  <c r="AA1254" i="22" s="1"/>
  <c r="Z1254" i="22" s="1"/>
  <c r="L1254" i="22"/>
  <c r="P1254" i="22"/>
  <c r="G1255" i="22"/>
  <c r="H1255" i="22"/>
  <c r="I1255" i="22"/>
  <c r="J1255" i="22"/>
  <c r="K1255" i="22"/>
  <c r="AA1255" i="22" s="1"/>
  <c r="Z1255" i="22" s="1"/>
  <c r="L1255" i="22"/>
  <c r="Y1255" i="22" s="1"/>
  <c r="P1255" i="22"/>
  <c r="G1256" i="22"/>
  <c r="H1256" i="22"/>
  <c r="I1256" i="22"/>
  <c r="J1256" i="22"/>
  <c r="K1256" i="22"/>
  <c r="AA1256" i="22" s="1"/>
  <c r="Z1256" i="22" s="1"/>
  <c r="L1256" i="22"/>
  <c r="P1256" i="22"/>
  <c r="G1257" i="22"/>
  <c r="H1257" i="22"/>
  <c r="I1257" i="22"/>
  <c r="J1257" i="22"/>
  <c r="K1257" i="22"/>
  <c r="AA1257" i="22" s="1"/>
  <c r="Z1257" i="22" s="1"/>
  <c r="L1257" i="22"/>
  <c r="P1257" i="22"/>
  <c r="G1258" i="22"/>
  <c r="H1258" i="22"/>
  <c r="I1258" i="22"/>
  <c r="J1258" i="22"/>
  <c r="K1258" i="22"/>
  <c r="AA1258" i="22" s="1"/>
  <c r="Z1258" i="22" s="1"/>
  <c r="L1258" i="22"/>
  <c r="P1258" i="22"/>
  <c r="G1259" i="22"/>
  <c r="H1259" i="22"/>
  <c r="I1259" i="22"/>
  <c r="J1259" i="22"/>
  <c r="K1259" i="22"/>
  <c r="AA1259" i="22" s="1"/>
  <c r="Z1259" i="22" s="1"/>
  <c r="L1259" i="22"/>
  <c r="P1259" i="22"/>
  <c r="G1260" i="22"/>
  <c r="H1260" i="22"/>
  <c r="I1260" i="22"/>
  <c r="J1260" i="22"/>
  <c r="K1260" i="22"/>
  <c r="AA1260" i="22" s="1"/>
  <c r="Z1260" i="22" s="1"/>
  <c r="L1260" i="22"/>
  <c r="P1260" i="22"/>
  <c r="G1261" i="22"/>
  <c r="H1261" i="22"/>
  <c r="I1261" i="22"/>
  <c r="J1261" i="22"/>
  <c r="K1261" i="22"/>
  <c r="AA1261" i="22" s="1"/>
  <c r="Z1261" i="22" s="1"/>
  <c r="L1261" i="22"/>
  <c r="P1261" i="22"/>
  <c r="G1262" i="22"/>
  <c r="H1262" i="22"/>
  <c r="I1262" i="22"/>
  <c r="J1262" i="22"/>
  <c r="K1262" i="22"/>
  <c r="AA1262" i="22" s="1"/>
  <c r="Z1262" i="22" s="1"/>
  <c r="L1262" i="22"/>
  <c r="P1262" i="22"/>
  <c r="G1263" i="22"/>
  <c r="H1263" i="22"/>
  <c r="I1263" i="22"/>
  <c r="J1263" i="22"/>
  <c r="K1263" i="22"/>
  <c r="AA1263" i="22" s="1"/>
  <c r="Z1263" i="22" s="1"/>
  <c r="L1263" i="22"/>
  <c r="Y1263" i="22" s="1"/>
  <c r="P1263" i="22"/>
  <c r="G1264" i="22"/>
  <c r="H1264" i="22"/>
  <c r="I1264" i="22"/>
  <c r="J1264" i="22"/>
  <c r="K1264" i="22"/>
  <c r="AA1264" i="22" s="1"/>
  <c r="Z1264" i="22" s="1"/>
  <c r="L1264" i="22"/>
  <c r="P1264" i="22"/>
  <c r="G1265" i="22"/>
  <c r="H1265" i="22"/>
  <c r="I1265" i="22"/>
  <c r="J1265" i="22"/>
  <c r="K1265" i="22"/>
  <c r="AA1265" i="22" s="1"/>
  <c r="Z1265" i="22" s="1"/>
  <c r="L1265" i="22"/>
  <c r="P1265" i="22"/>
  <c r="G1266" i="22"/>
  <c r="H1266" i="22"/>
  <c r="I1266" i="22"/>
  <c r="J1266" i="22"/>
  <c r="K1266" i="22"/>
  <c r="AA1266" i="22" s="1"/>
  <c r="Z1266" i="22" s="1"/>
  <c r="L1266" i="22"/>
  <c r="P1266" i="22"/>
  <c r="G1267" i="22"/>
  <c r="H1267" i="22"/>
  <c r="I1267" i="22"/>
  <c r="J1267" i="22"/>
  <c r="K1267" i="22"/>
  <c r="AA1267" i="22" s="1"/>
  <c r="Z1267" i="22" s="1"/>
  <c r="L1267" i="22"/>
  <c r="P1267" i="22"/>
  <c r="G1268" i="22"/>
  <c r="H1268" i="22"/>
  <c r="I1268" i="22"/>
  <c r="J1268" i="22"/>
  <c r="K1268" i="22"/>
  <c r="AA1268" i="22" s="1"/>
  <c r="Z1268" i="22" s="1"/>
  <c r="L1268" i="22"/>
  <c r="P1268" i="22"/>
  <c r="G1269" i="22"/>
  <c r="H1269" i="22"/>
  <c r="I1269" i="22"/>
  <c r="J1269" i="22"/>
  <c r="K1269" i="22"/>
  <c r="AA1269" i="22" s="1"/>
  <c r="Z1269" i="22" s="1"/>
  <c r="L1269" i="22"/>
  <c r="P1269" i="22"/>
  <c r="G1270" i="22"/>
  <c r="H1270" i="22"/>
  <c r="I1270" i="22"/>
  <c r="J1270" i="22"/>
  <c r="K1270" i="22"/>
  <c r="AA1270" i="22" s="1"/>
  <c r="Z1270" i="22" s="1"/>
  <c r="L1270" i="22"/>
  <c r="P1270" i="22"/>
  <c r="G1271" i="22"/>
  <c r="H1271" i="22"/>
  <c r="I1271" i="22"/>
  <c r="J1271" i="22"/>
  <c r="K1271" i="22"/>
  <c r="AA1271" i="22" s="1"/>
  <c r="Z1271" i="22" s="1"/>
  <c r="L1271" i="22"/>
  <c r="Y1271" i="22" s="1"/>
  <c r="P1271" i="22"/>
  <c r="G1272" i="22"/>
  <c r="H1272" i="22"/>
  <c r="I1272" i="22"/>
  <c r="J1272" i="22"/>
  <c r="K1272" i="22"/>
  <c r="AA1272" i="22" s="1"/>
  <c r="Z1272" i="22" s="1"/>
  <c r="L1272" i="22"/>
  <c r="P1272" i="22"/>
  <c r="G1273" i="22"/>
  <c r="H1273" i="22"/>
  <c r="I1273" i="22"/>
  <c r="J1273" i="22"/>
  <c r="K1273" i="22"/>
  <c r="AA1273" i="22" s="1"/>
  <c r="Z1273" i="22" s="1"/>
  <c r="L1273" i="22"/>
  <c r="P1273" i="22"/>
  <c r="G1274" i="22"/>
  <c r="H1274" i="22"/>
  <c r="I1274" i="22"/>
  <c r="J1274" i="22"/>
  <c r="K1274" i="22"/>
  <c r="AA1274" i="22" s="1"/>
  <c r="Z1274" i="22" s="1"/>
  <c r="L1274" i="22"/>
  <c r="P1274" i="22"/>
  <c r="G1275" i="22"/>
  <c r="H1275" i="22"/>
  <c r="I1275" i="22"/>
  <c r="J1275" i="22"/>
  <c r="K1275" i="22"/>
  <c r="AA1275" i="22" s="1"/>
  <c r="Z1275" i="22" s="1"/>
  <c r="L1275" i="22"/>
  <c r="P1275" i="22"/>
  <c r="G1276" i="22"/>
  <c r="H1276" i="22"/>
  <c r="I1276" i="22"/>
  <c r="J1276" i="22"/>
  <c r="K1276" i="22"/>
  <c r="AA1276" i="22" s="1"/>
  <c r="Z1276" i="22" s="1"/>
  <c r="L1276" i="22"/>
  <c r="P1276" i="22"/>
  <c r="G1277" i="22"/>
  <c r="H1277" i="22"/>
  <c r="I1277" i="22"/>
  <c r="J1277" i="22"/>
  <c r="K1277" i="22"/>
  <c r="AA1277" i="22" s="1"/>
  <c r="Z1277" i="22" s="1"/>
  <c r="L1277" i="22"/>
  <c r="P1277" i="22"/>
  <c r="G1278" i="22"/>
  <c r="H1278" i="22"/>
  <c r="I1278" i="22"/>
  <c r="J1278" i="22"/>
  <c r="K1278" i="22"/>
  <c r="AA1278" i="22" s="1"/>
  <c r="Z1278" i="22" s="1"/>
  <c r="L1278" i="22"/>
  <c r="P1278" i="22"/>
  <c r="G1279" i="22"/>
  <c r="H1279" i="22"/>
  <c r="I1279" i="22"/>
  <c r="J1279" i="22"/>
  <c r="K1279" i="22"/>
  <c r="AA1279" i="22" s="1"/>
  <c r="Z1279" i="22" s="1"/>
  <c r="L1279" i="22"/>
  <c r="Y1279" i="22" s="1"/>
  <c r="P1279" i="22"/>
  <c r="G1280" i="22"/>
  <c r="H1280" i="22"/>
  <c r="I1280" i="22"/>
  <c r="J1280" i="22"/>
  <c r="K1280" i="22"/>
  <c r="AA1280" i="22" s="1"/>
  <c r="Z1280" i="22" s="1"/>
  <c r="L1280" i="22"/>
  <c r="P1280" i="22"/>
  <c r="G1281" i="22"/>
  <c r="H1281" i="22"/>
  <c r="I1281" i="22"/>
  <c r="J1281" i="22"/>
  <c r="K1281" i="22"/>
  <c r="AA1281" i="22" s="1"/>
  <c r="Z1281" i="22" s="1"/>
  <c r="L1281" i="22"/>
  <c r="P1281" i="22"/>
  <c r="G1282" i="22"/>
  <c r="H1282" i="22"/>
  <c r="I1282" i="22"/>
  <c r="J1282" i="22"/>
  <c r="K1282" i="22"/>
  <c r="AA1282" i="22" s="1"/>
  <c r="Z1282" i="22" s="1"/>
  <c r="L1282" i="22"/>
  <c r="P1282" i="22"/>
  <c r="G1283" i="22"/>
  <c r="H1283" i="22"/>
  <c r="I1283" i="22"/>
  <c r="J1283" i="22"/>
  <c r="K1283" i="22"/>
  <c r="AA1283" i="22" s="1"/>
  <c r="Z1283" i="22" s="1"/>
  <c r="L1283" i="22"/>
  <c r="P1283" i="22"/>
  <c r="G1284" i="22"/>
  <c r="H1284" i="22"/>
  <c r="I1284" i="22"/>
  <c r="J1284" i="22"/>
  <c r="K1284" i="22"/>
  <c r="AA1284" i="22" s="1"/>
  <c r="Z1284" i="22" s="1"/>
  <c r="L1284" i="22"/>
  <c r="P1284" i="22"/>
  <c r="G1285" i="22"/>
  <c r="H1285" i="22"/>
  <c r="I1285" i="22"/>
  <c r="J1285" i="22"/>
  <c r="K1285" i="22"/>
  <c r="AA1285" i="22" s="1"/>
  <c r="Z1285" i="22" s="1"/>
  <c r="L1285" i="22"/>
  <c r="P1285" i="22"/>
  <c r="G1286" i="22"/>
  <c r="H1286" i="22"/>
  <c r="I1286" i="22"/>
  <c r="J1286" i="22"/>
  <c r="K1286" i="22"/>
  <c r="AA1286" i="22" s="1"/>
  <c r="Z1286" i="22" s="1"/>
  <c r="L1286" i="22"/>
  <c r="P1286" i="22"/>
  <c r="G1287" i="22"/>
  <c r="H1287" i="22"/>
  <c r="I1287" i="22"/>
  <c r="J1287" i="22"/>
  <c r="K1287" i="22"/>
  <c r="AA1287" i="22" s="1"/>
  <c r="Z1287" i="22" s="1"/>
  <c r="L1287" i="22"/>
  <c r="Y1287" i="22" s="1"/>
  <c r="P1287" i="22"/>
  <c r="G1288" i="22"/>
  <c r="H1288" i="22"/>
  <c r="I1288" i="22"/>
  <c r="J1288" i="22"/>
  <c r="K1288" i="22"/>
  <c r="AA1288" i="22" s="1"/>
  <c r="Z1288" i="22" s="1"/>
  <c r="L1288" i="22"/>
  <c r="P1288" i="22"/>
  <c r="G1289" i="22"/>
  <c r="H1289" i="22"/>
  <c r="I1289" i="22"/>
  <c r="J1289" i="22"/>
  <c r="K1289" i="22"/>
  <c r="AA1289" i="22" s="1"/>
  <c r="Z1289" i="22" s="1"/>
  <c r="L1289" i="22"/>
  <c r="P1289" i="22"/>
  <c r="G1290" i="22"/>
  <c r="H1290" i="22"/>
  <c r="I1290" i="22"/>
  <c r="J1290" i="22"/>
  <c r="K1290" i="22"/>
  <c r="AA1290" i="22" s="1"/>
  <c r="Z1290" i="22" s="1"/>
  <c r="L1290" i="22"/>
  <c r="P1290" i="22"/>
  <c r="G1291" i="22"/>
  <c r="H1291" i="22"/>
  <c r="I1291" i="22"/>
  <c r="J1291" i="22"/>
  <c r="K1291" i="22"/>
  <c r="AA1291" i="22" s="1"/>
  <c r="Z1291" i="22" s="1"/>
  <c r="L1291" i="22"/>
  <c r="P1291" i="22"/>
  <c r="G1292" i="22"/>
  <c r="H1292" i="22"/>
  <c r="I1292" i="22"/>
  <c r="J1292" i="22"/>
  <c r="K1292" i="22"/>
  <c r="AA1292" i="22" s="1"/>
  <c r="Z1292" i="22" s="1"/>
  <c r="L1292" i="22"/>
  <c r="P1292" i="22"/>
  <c r="G1293" i="22"/>
  <c r="H1293" i="22"/>
  <c r="I1293" i="22"/>
  <c r="J1293" i="22"/>
  <c r="K1293" i="22"/>
  <c r="AA1293" i="22" s="1"/>
  <c r="Z1293" i="22" s="1"/>
  <c r="L1293" i="22"/>
  <c r="P1293" i="22"/>
  <c r="G1294" i="22"/>
  <c r="H1294" i="22"/>
  <c r="I1294" i="22"/>
  <c r="J1294" i="22"/>
  <c r="K1294" i="22"/>
  <c r="AA1294" i="22" s="1"/>
  <c r="Z1294" i="22" s="1"/>
  <c r="L1294" i="22"/>
  <c r="P1294" i="22"/>
  <c r="G1295" i="22"/>
  <c r="H1295" i="22"/>
  <c r="I1295" i="22"/>
  <c r="J1295" i="22"/>
  <c r="K1295" i="22"/>
  <c r="AA1295" i="22" s="1"/>
  <c r="Z1295" i="22" s="1"/>
  <c r="L1295" i="22"/>
  <c r="Y1295" i="22" s="1"/>
  <c r="P1295" i="22"/>
  <c r="G1296" i="22"/>
  <c r="H1296" i="22"/>
  <c r="I1296" i="22"/>
  <c r="J1296" i="22"/>
  <c r="K1296" i="22"/>
  <c r="AA1296" i="22" s="1"/>
  <c r="Z1296" i="22" s="1"/>
  <c r="L1296" i="22"/>
  <c r="P1296" i="22"/>
  <c r="G1297" i="22"/>
  <c r="H1297" i="22"/>
  <c r="I1297" i="22"/>
  <c r="J1297" i="22"/>
  <c r="K1297" i="22"/>
  <c r="AA1297" i="22" s="1"/>
  <c r="Z1297" i="22" s="1"/>
  <c r="L1297" i="22"/>
  <c r="P1297" i="22"/>
  <c r="G1298" i="22"/>
  <c r="H1298" i="22"/>
  <c r="I1298" i="22"/>
  <c r="J1298" i="22"/>
  <c r="K1298" i="22"/>
  <c r="AA1298" i="22" s="1"/>
  <c r="Z1298" i="22" s="1"/>
  <c r="L1298" i="22"/>
  <c r="P1298" i="22"/>
  <c r="G1299" i="22"/>
  <c r="H1299" i="22"/>
  <c r="I1299" i="22"/>
  <c r="J1299" i="22"/>
  <c r="K1299" i="22"/>
  <c r="AA1299" i="22" s="1"/>
  <c r="Z1299" i="22" s="1"/>
  <c r="L1299" i="22"/>
  <c r="P1299" i="22"/>
  <c r="G1300" i="22"/>
  <c r="H1300" i="22"/>
  <c r="I1300" i="22"/>
  <c r="J1300" i="22"/>
  <c r="K1300" i="22"/>
  <c r="AA1300" i="22" s="1"/>
  <c r="Z1300" i="22" s="1"/>
  <c r="L1300" i="22"/>
  <c r="P1300" i="22"/>
  <c r="G1301" i="22"/>
  <c r="H1301" i="22"/>
  <c r="I1301" i="22"/>
  <c r="J1301" i="22"/>
  <c r="K1301" i="22"/>
  <c r="AA1301" i="22" s="1"/>
  <c r="Z1301" i="22" s="1"/>
  <c r="L1301" i="22"/>
  <c r="P1301" i="22"/>
  <c r="G1302" i="22"/>
  <c r="H1302" i="22"/>
  <c r="I1302" i="22"/>
  <c r="J1302" i="22"/>
  <c r="K1302" i="22"/>
  <c r="AA1302" i="22" s="1"/>
  <c r="Z1302" i="22" s="1"/>
  <c r="L1302" i="22"/>
  <c r="P1302" i="22"/>
  <c r="G1303" i="22"/>
  <c r="H1303" i="22"/>
  <c r="I1303" i="22"/>
  <c r="J1303" i="22"/>
  <c r="K1303" i="22"/>
  <c r="AA1303" i="22" s="1"/>
  <c r="Z1303" i="22" s="1"/>
  <c r="L1303" i="22"/>
  <c r="Y1303" i="22" s="1"/>
  <c r="P1303" i="22"/>
  <c r="G1304" i="22"/>
  <c r="H1304" i="22"/>
  <c r="I1304" i="22"/>
  <c r="J1304" i="22"/>
  <c r="K1304" i="22"/>
  <c r="AA1304" i="22" s="1"/>
  <c r="Z1304" i="22" s="1"/>
  <c r="L1304" i="22"/>
  <c r="P1304" i="22"/>
  <c r="G1305" i="22"/>
  <c r="H1305" i="22"/>
  <c r="I1305" i="22"/>
  <c r="J1305" i="22"/>
  <c r="K1305" i="22"/>
  <c r="AA1305" i="22" s="1"/>
  <c r="Z1305" i="22" s="1"/>
  <c r="L1305" i="22"/>
  <c r="P1305" i="22"/>
  <c r="G1306" i="22"/>
  <c r="H1306" i="22"/>
  <c r="I1306" i="22"/>
  <c r="J1306" i="22"/>
  <c r="K1306" i="22"/>
  <c r="AA1306" i="22" s="1"/>
  <c r="Z1306" i="22" s="1"/>
  <c r="L1306" i="22"/>
  <c r="P1306" i="22"/>
  <c r="G1307" i="22"/>
  <c r="H1307" i="22"/>
  <c r="I1307" i="22"/>
  <c r="J1307" i="22"/>
  <c r="K1307" i="22"/>
  <c r="AA1307" i="22" s="1"/>
  <c r="Z1307" i="22" s="1"/>
  <c r="L1307" i="22"/>
  <c r="P1307" i="22"/>
  <c r="G1308" i="22"/>
  <c r="H1308" i="22"/>
  <c r="I1308" i="22"/>
  <c r="J1308" i="22"/>
  <c r="K1308" i="22"/>
  <c r="AA1308" i="22" s="1"/>
  <c r="Z1308" i="22" s="1"/>
  <c r="L1308" i="22"/>
  <c r="P1308" i="22"/>
  <c r="G1309" i="22"/>
  <c r="H1309" i="22"/>
  <c r="I1309" i="22"/>
  <c r="J1309" i="22"/>
  <c r="K1309" i="22"/>
  <c r="AA1309" i="22" s="1"/>
  <c r="Z1309" i="22" s="1"/>
  <c r="L1309" i="22"/>
  <c r="P1309" i="22"/>
  <c r="G1310" i="22"/>
  <c r="H1310" i="22"/>
  <c r="I1310" i="22"/>
  <c r="J1310" i="22"/>
  <c r="K1310" i="22"/>
  <c r="AA1310" i="22" s="1"/>
  <c r="Z1310" i="22" s="1"/>
  <c r="L1310" i="22"/>
  <c r="P1310" i="22"/>
  <c r="G1311" i="22"/>
  <c r="H1311" i="22"/>
  <c r="I1311" i="22"/>
  <c r="J1311" i="22"/>
  <c r="K1311" i="22"/>
  <c r="AA1311" i="22" s="1"/>
  <c r="Z1311" i="22" s="1"/>
  <c r="L1311" i="22"/>
  <c r="Y1311" i="22" s="1"/>
  <c r="P1311" i="22"/>
  <c r="G1312" i="22"/>
  <c r="H1312" i="22"/>
  <c r="I1312" i="22"/>
  <c r="J1312" i="22"/>
  <c r="K1312" i="22"/>
  <c r="AA1312" i="22" s="1"/>
  <c r="Z1312" i="22" s="1"/>
  <c r="L1312" i="22"/>
  <c r="P1312" i="22"/>
  <c r="G1313" i="22"/>
  <c r="H1313" i="22"/>
  <c r="I1313" i="22"/>
  <c r="J1313" i="22"/>
  <c r="K1313" i="22"/>
  <c r="AA1313" i="22" s="1"/>
  <c r="Z1313" i="22" s="1"/>
  <c r="L1313" i="22"/>
  <c r="P1313" i="22"/>
  <c r="G1314" i="22"/>
  <c r="H1314" i="22"/>
  <c r="I1314" i="22"/>
  <c r="J1314" i="22"/>
  <c r="K1314" i="22"/>
  <c r="AA1314" i="22" s="1"/>
  <c r="Z1314" i="22" s="1"/>
  <c r="L1314" i="22"/>
  <c r="P1314" i="22"/>
  <c r="G1315" i="22"/>
  <c r="H1315" i="22"/>
  <c r="I1315" i="22"/>
  <c r="J1315" i="22"/>
  <c r="K1315" i="22"/>
  <c r="AA1315" i="22" s="1"/>
  <c r="Z1315" i="22" s="1"/>
  <c r="L1315" i="22"/>
  <c r="P1315" i="22"/>
  <c r="G1316" i="22"/>
  <c r="H1316" i="22"/>
  <c r="I1316" i="22"/>
  <c r="J1316" i="22"/>
  <c r="K1316" i="22"/>
  <c r="AA1316" i="22" s="1"/>
  <c r="Z1316" i="22" s="1"/>
  <c r="L1316" i="22"/>
  <c r="P1316" i="22"/>
  <c r="G1317" i="22"/>
  <c r="H1317" i="22"/>
  <c r="I1317" i="22"/>
  <c r="J1317" i="22"/>
  <c r="K1317" i="22"/>
  <c r="AA1317" i="22" s="1"/>
  <c r="Z1317" i="22" s="1"/>
  <c r="L1317" i="22"/>
  <c r="P1317" i="22"/>
  <c r="G1318" i="22"/>
  <c r="H1318" i="22"/>
  <c r="I1318" i="22"/>
  <c r="J1318" i="22"/>
  <c r="K1318" i="22"/>
  <c r="AA1318" i="22" s="1"/>
  <c r="Z1318" i="22" s="1"/>
  <c r="L1318" i="22"/>
  <c r="P1318" i="22"/>
  <c r="G1319" i="22"/>
  <c r="H1319" i="22"/>
  <c r="I1319" i="22"/>
  <c r="J1319" i="22"/>
  <c r="K1319" i="22"/>
  <c r="AA1319" i="22" s="1"/>
  <c r="Z1319" i="22" s="1"/>
  <c r="L1319" i="22"/>
  <c r="Y1319" i="22" s="1"/>
  <c r="P1319" i="22"/>
  <c r="G1320" i="22"/>
  <c r="H1320" i="22"/>
  <c r="I1320" i="22"/>
  <c r="J1320" i="22"/>
  <c r="K1320" i="22"/>
  <c r="AA1320" i="22" s="1"/>
  <c r="Z1320" i="22" s="1"/>
  <c r="L1320" i="22"/>
  <c r="P1320" i="22"/>
  <c r="G1321" i="22"/>
  <c r="H1321" i="22"/>
  <c r="I1321" i="22"/>
  <c r="J1321" i="22"/>
  <c r="K1321" i="22"/>
  <c r="AA1321" i="22" s="1"/>
  <c r="Z1321" i="22" s="1"/>
  <c r="L1321" i="22"/>
  <c r="P1321" i="22"/>
  <c r="G1322" i="22"/>
  <c r="H1322" i="22"/>
  <c r="I1322" i="22"/>
  <c r="J1322" i="22"/>
  <c r="K1322" i="22"/>
  <c r="AA1322" i="22" s="1"/>
  <c r="Z1322" i="22" s="1"/>
  <c r="L1322" i="22"/>
  <c r="P1322" i="22"/>
  <c r="G1323" i="22"/>
  <c r="H1323" i="22"/>
  <c r="I1323" i="22"/>
  <c r="J1323" i="22"/>
  <c r="K1323" i="22"/>
  <c r="AA1323" i="22" s="1"/>
  <c r="Z1323" i="22" s="1"/>
  <c r="L1323" i="22"/>
  <c r="P1323" i="22"/>
  <c r="G1324" i="22"/>
  <c r="H1324" i="22"/>
  <c r="I1324" i="22"/>
  <c r="J1324" i="22"/>
  <c r="K1324" i="22"/>
  <c r="AA1324" i="22" s="1"/>
  <c r="Z1324" i="22" s="1"/>
  <c r="L1324" i="22"/>
  <c r="P1324" i="22"/>
  <c r="G1325" i="22"/>
  <c r="H1325" i="22"/>
  <c r="I1325" i="22"/>
  <c r="J1325" i="22"/>
  <c r="K1325" i="22"/>
  <c r="AA1325" i="22" s="1"/>
  <c r="Z1325" i="22" s="1"/>
  <c r="L1325" i="22"/>
  <c r="P1325" i="22"/>
  <c r="G1326" i="22"/>
  <c r="H1326" i="22"/>
  <c r="I1326" i="22"/>
  <c r="J1326" i="22"/>
  <c r="K1326" i="22"/>
  <c r="AA1326" i="22" s="1"/>
  <c r="Z1326" i="22" s="1"/>
  <c r="L1326" i="22"/>
  <c r="P1326" i="22"/>
  <c r="G1327" i="22"/>
  <c r="H1327" i="22"/>
  <c r="I1327" i="22"/>
  <c r="J1327" i="22"/>
  <c r="K1327" i="22"/>
  <c r="AA1327" i="22" s="1"/>
  <c r="Z1327" i="22" s="1"/>
  <c r="L1327" i="22"/>
  <c r="Y1327" i="22" s="1"/>
  <c r="P1327" i="22"/>
  <c r="G1328" i="22"/>
  <c r="H1328" i="22"/>
  <c r="I1328" i="22"/>
  <c r="J1328" i="22"/>
  <c r="K1328" i="22"/>
  <c r="AA1328" i="22" s="1"/>
  <c r="Z1328" i="22" s="1"/>
  <c r="L1328" i="22"/>
  <c r="P1328" i="22"/>
  <c r="G1329" i="22"/>
  <c r="H1329" i="22"/>
  <c r="I1329" i="22"/>
  <c r="J1329" i="22"/>
  <c r="K1329" i="22"/>
  <c r="AA1329" i="22" s="1"/>
  <c r="Z1329" i="22" s="1"/>
  <c r="L1329" i="22"/>
  <c r="P1329" i="22"/>
  <c r="G1330" i="22"/>
  <c r="H1330" i="22"/>
  <c r="I1330" i="22"/>
  <c r="J1330" i="22"/>
  <c r="K1330" i="22"/>
  <c r="AA1330" i="22" s="1"/>
  <c r="Z1330" i="22" s="1"/>
  <c r="L1330" i="22"/>
  <c r="P1330" i="22"/>
  <c r="G1331" i="22"/>
  <c r="H1331" i="22"/>
  <c r="I1331" i="22"/>
  <c r="J1331" i="22"/>
  <c r="K1331" i="22"/>
  <c r="AA1331" i="22" s="1"/>
  <c r="Z1331" i="22" s="1"/>
  <c r="L1331" i="22"/>
  <c r="P1331" i="22"/>
  <c r="G1332" i="22"/>
  <c r="H1332" i="22"/>
  <c r="I1332" i="22"/>
  <c r="J1332" i="22"/>
  <c r="K1332" i="22"/>
  <c r="AA1332" i="22" s="1"/>
  <c r="Z1332" i="22" s="1"/>
  <c r="L1332" i="22"/>
  <c r="P1332" i="22"/>
  <c r="G1333" i="22"/>
  <c r="H1333" i="22"/>
  <c r="I1333" i="22"/>
  <c r="J1333" i="22"/>
  <c r="K1333" i="22"/>
  <c r="AA1333" i="22" s="1"/>
  <c r="Z1333" i="22" s="1"/>
  <c r="L1333" i="22"/>
  <c r="P1333" i="22"/>
  <c r="G1334" i="22"/>
  <c r="H1334" i="22"/>
  <c r="I1334" i="22"/>
  <c r="J1334" i="22"/>
  <c r="K1334" i="22"/>
  <c r="AA1334" i="22" s="1"/>
  <c r="Z1334" i="22" s="1"/>
  <c r="L1334" i="22"/>
  <c r="P1334" i="22"/>
  <c r="G1335" i="22"/>
  <c r="H1335" i="22"/>
  <c r="I1335" i="22"/>
  <c r="J1335" i="22"/>
  <c r="K1335" i="22"/>
  <c r="AA1335" i="22" s="1"/>
  <c r="Z1335" i="22" s="1"/>
  <c r="L1335" i="22"/>
  <c r="Y1335" i="22" s="1"/>
  <c r="P1335" i="22"/>
  <c r="G1336" i="22"/>
  <c r="H1336" i="22"/>
  <c r="I1336" i="22"/>
  <c r="J1336" i="22"/>
  <c r="K1336" i="22"/>
  <c r="AA1336" i="22" s="1"/>
  <c r="Z1336" i="22" s="1"/>
  <c r="L1336" i="22"/>
  <c r="P1336" i="22"/>
  <c r="G1337" i="22"/>
  <c r="H1337" i="22"/>
  <c r="I1337" i="22"/>
  <c r="J1337" i="22"/>
  <c r="K1337" i="22"/>
  <c r="AA1337" i="22" s="1"/>
  <c r="Z1337" i="22" s="1"/>
  <c r="L1337" i="22"/>
  <c r="P1337" i="22"/>
  <c r="G1338" i="22"/>
  <c r="H1338" i="22"/>
  <c r="I1338" i="22"/>
  <c r="J1338" i="22"/>
  <c r="K1338" i="22"/>
  <c r="AA1338" i="22" s="1"/>
  <c r="Z1338" i="22" s="1"/>
  <c r="L1338" i="22"/>
  <c r="P1338" i="22"/>
  <c r="G1339" i="22"/>
  <c r="H1339" i="22"/>
  <c r="I1339" i="22"/>
  <c r="J1339" i="22"/>
  <c r="K1339" i="22"/>
  <c r="AA1339" i="22" s="1"/>
  <c r="Z1339" i="22" s="1"/>
  <c r="L1339" i="22"/>
  <c r="P1339" i="22"/>
  <c r="G1340" i="22"/>
  <c r="H1340" i="22"/>
  <c r="I1340" i="22"/>
  <c r="J1340" i="22"/>
  <c r="K1340" i="22"/>
  <c r="AA1340" i="22" s="1"/>
  <c r="Z1340" i="22" s="1"/>
  <c r="L1340" i="22"/>
  <c r="P1340" i="22"/>
  <c r="G1341" i="22"/>
  <c r="H1341" i="22"/>
  <c r="I1341" i="22"/>
  <c r="J1341" i="22"/>
  <c r="K1341" i="22"/>
  <c r="AA1341" i="22" s="1"/>
  <c r="Z1341" i="22" s="1"/>
  <c r="L1341" i="22"/>
  <c r="P1341" i="22"/>
  <c r="G1342" i="22"/>
  <c r="H1342" i="22"/>
  <c r="I1342" i="22"/>
  <c r="J1342" i="22"/>
  <c r="K1342" i="22"/>
  <c r="AA1342" i="22" s="1"/>
  <c r="Z1342" i="22" s="1"/>
  <c r="L1342" i="22"/>
  <c r="P1342" i="22"/>
  <c r="G1343" i="22"/>
  <c r="H1343" i="22"/>
  <c r="I1343" i="22"/>
  <c r="J1343" i="22"/>
  <c r="K1343" i="22"/>
  <c r="AA1343" i="22" s="1"/>
  <c r="Z1343" i="22" s="1"/>
  <c r="L1343" i="22"/>
  <c r="Y1343" i="22" s="1"/>
  <c r="P1343" i="22"/>
  <c r="G1344" i="22"/>
  <c r="H1344" i="22"/>
  <c r="I1344" i="22"/>
  <c r="J1344" i="22"/>
  <c r="K1344" i="22"/>
  <c r="AA1344" i="22" s="1"/>
  <c r="Z1344" i="22" s="1"/>
  <c r="L1344" i="22"/>
  <c r="P1344" i="22"/>
  <c r="G1345" i="22"/>
  <c r="H1345" i="22"/>
  <c r="I1345" i="22"/>
  <c r="J1345" i="22"/>
  <c r="K1345" i="22"/>
  <c r="AA1345" i="22" s="1"/>
  <c r="Z1345" i="22" s="1"/>
  <c r="L1345" i="22"/>
  <c r="P1345" i="22"/>
  <c r="G1346" i="22"/>
  <c r="H1346" i="22"/>
  <c r="I1346" i="22"/>
  <c r="J1346" i="22"/>
  <c r="K1346" i="22"/>
  <c r="AA1346" i="22" s="1"/>
  <c r="Z1346" i="22" s="1"/>
  <c r="L1346" i="22"/>
  <c r="P1346" i="22"/>
  <c r="G1347" i="22"/>
  <c r="H1347" i="22"/>
  <c r="I1347" i="22"/>
  <c r="J1347" i="22"/>
  <c r="K1347" i="22"/>
  <c r="AA1347" i="22" s="1"/>
  <c r="Z1347" i="22" s="1"/>
  <c r="L1347" i="22"/>
  <c r="P1347" i="22"/>
  <c r="G1348" i="22"/>
  <c r="H1348" i="22"/>
  <c r="I1348" i="22"/>
  <c r="J1348" i="22"/>
  <c r="K1348" i="22"/>
  <c r="AA1348" i="22" s="1"/>
  <c r="Z1348" i="22" s="1"/>
  <c r="L1348" i="22"/>
  <c r="P1348" i="22"/>
  <c r="G1349" i="22"/>
  <c r="H1349" i="22"/>
  <c r="I1349" i="22"/>
  <c r="J1349" i="22"/>
  <c r="K1349" i="22"/>
  <c r="AA1349" i="22" s="1"/>
  <c r="Z1349" i="22" s="1"/>
  <c r="L1349" i="22"/>
  <c r="P1349" i="22"/>
  <c r="G1350" i="22"/>
  <c r="H1350" i="22"/>
  <c r="I1350" i="22"/>
  <c r="J1350" i="22"/>
  <c r="K1350" i="22"/>
  <c r="AA1350" i="22" s="1"/>
  <c r="Z1350" i="22" s="1"/>
  <c r="L1350" i="22"/>
  <c r="P1350" i="22"/>
  <c r="G1351" i="22"/>
  <c r="H1351" i="22"/>
  <c r="I1351" i="22"/>
  <c r="J1351" i="22"/>
  <c r="K1351" i="22"/>
  <c r="AA1351" i="22" s="1"/>
  <c r="Z1351" i="22" s="1"/>
  <c r="L1351" i="22"/>
  <c r="Y1351" i="22" s="1"/>
  <c r="P1351" i="22"/>
  <c r="G1352" i="22"/>
  <c r="H1352" i="22"/>
  <c r="I1352" i="22"/>
  <c r="J1352" i="22"/>
  <c r="K1352" i="22"/>
  <c r="AA1352" i="22" s="1"/>
  <c r="Z1352" i="22" s="1"/>
  <c r="L1352" i="22"/>
  <c r="P1352" i="22"/>
  <c r="G1353" i="22"/>
  <c r="H1353" i="22"/>
  <c r="I1353" i="22"/>
  <c r="J1353" i="22"/>
  <c r="K1353" i="22"/>
  <c r="AA1353" i="22" s="1"/>
  <c r="Z1353" i="22" s="1"/>
  <c r="L1353" i="22"/>
  <c r="P1353" i="22"/>
  <c r="G1354" i="22"/>
  <c r="H1354" i="22"/>
  <c r="I1354" i="22"/>
  <c r="J1354" i="22"/>
  <c r="K1354" i="22"/>
  <c r="AA1354" i="22" s="1"/>
  <c r="Z1354" i="22" s="1"/>
  <c r="L1354" i="22"/>
  <c r="P1354" i="22"/>
  <c r="G1355" i="22"/>
  <c r="H1355" i="22"/>
  <c r="I1355" i="22"/>
  <c r="J1355" i="22"/>
  <c r="K1355" i="22"/>
  <c r="AA1355" i="22" s="1"/>
  <c r="Z1355" i="22" s="1"/>
  <c r="L1355" i="22"/>
  <c r="P1355" i="22"/>
  <c r="G1356" i="22"/>
  <c r="H1356" i="22"/>
  <c r="I1356" i="22"/>
  <c r="J1356" i="22"/>
  <c r="K1356" i="22"/>
  <c r="AA1356" i="22" s="1"/>
  <c r="Z1356" i="22" s="1"/>
  <c r="L1356" i="22"/>
  <c r="P1356" i="22"/>
  <c r="G1357" i="22"/>
  <c r="H1357" i="22"/>
  <c r="I1357" i="22"/>
  <c r="J1357" i="22"/>
  <c r="K1357" i="22"/>
  <c r="AA1357" i="22" s="1"/>
  <c r="Z1357" i="22" s="1"/>
  <c r="L1357" i="22"/>
  <c r="P1357" i="22"/>
  <c r="G1358" i="22"/>
  <c r="H1358" i="22"/>
  <c r="I1358" i="22"/>
  <c r="J1358" i="22"/>
  <c r="K1358" i="22"/>
  <c r="AA1358" i="22" s="1"/>
  <c r="Z1358" i="22" s="1"/>
  <c r="L1358" i="22"/>
  <c r="P1358" i="22"/>
  <c r="G1359" i="22"/>
  <c r="H1359" i="22"/>
  <c r="I1359" i="22"/>
  <c r="J1359" i="22"/>
  <c r="K1359" i="22"/>
  <c r="AA1359" i="22" s="1"/>
  <c r="Z1359" i="22" s="1"/>
  <c r="L1359" i="22"/>
  <c r="Y1359" i="22" s="1"/>
  <c r="P1359" i="22"/>
  <c r="G1360" i="22"/>
  <c r="H1360" i="22"/>
  <c r="I1360" i="22"/>
  <c r="J1360" i="22"/>
  <c r="K1360" i="22"/>
  <c r="AA1360" i="22" s="1"/>
  <c r="Z1360" i="22" s="1"/>
  <c r="L1360" i="22"/>
  <c r="P1360" i="22"/>
  <c r="G1361" i="22"/>
  <c r="H1361" i="22"/>
  <c r="I1361" i="22"/>
  <c r="J1361" i="22"/>
  <c r="K1361" i="22"/>
  <c r="AA1361" i="22" s="1"/>
  <c r="Z1361" i="22" s="1"/>
  <c r="L1361" i="22"/>
  <c r="P1361" i="22"/>
  <c r="G1362" i="22"/>
  <c r="H1362" i="22"/>
  <c r="I1362" i="22"/>
  <c r="J1362" i="22"/>
  <c r="K1362" i="22"/>
  <c r="AA1362" i="22" s="1"/>
  <c r="Z1362" i="22" s="1"/>
  <c r="L1362" i="22"/>
  <c r="P1362" i="22"/>
  <c r="G1363" i="22"/>
  <c r="H1363" i="22"/>
  <c r="I1363" i="22"/>
  <c r="J1363" i="22"/>
  <c r="K1363" i="22"/>
  <c r="AA1363" i="22" s="1"/>
  <c r="Z1363" i="22" s="1"/>
  <c r="L1363" i="22"/>
  <c r="P1363" i="22"/>
  <c r="G1364" i="22"/>
  <c r="H1364" i="22"/>
  <c r="I1364" i="22"/>
  <c r="J1364" i="22"/>
  <c r="K1364" i="22"/>
  <c r="AA1364" i="22" s="1"/>
  <c r="Z1364" i="22" s="1"/>
  <c r="L1364" i="22"/>
  <c r="P1364" i="22"/>
  <c r="G1365" i="22"/>
  <c r="H1365" i="22"/>
  <c r="I1365" i="22"/>
  <c r="J1365" i="22"/>
  <c r="K1365" i="22"/>
  <c r="AA1365" i="22" s="1"/>
  <c r="Z1365" i="22" s="1"/>
  <c r="L1365" i="22"/>
  <c r="P1365" i="22"/>
  <c r="G1366" i="22"/>
  <c r="H1366" i="22"/>
  <c r="I1366" i="22"/>
  <c r="J1366" i="22"/>
  <c r="K1366" i="22"/>
  <c r="AA1366" i="22" s="1"/>
  <c r="Z1366" i="22" s="1"/>
  <c r="L1366" i="22"/>
  <c r="P1366" i="22"/>
  <c r="G1367" i="22"/>
  <c r="H1367" i="22"/>
  <c r="I1367" i="22"/>
  <c r="J1367" i="22"/>
  <c r="K1367" i="22"/>
  <c r="AA1367" i="22" s="1"/>
  <c r="Z1367" i="22" s="1"/>
  <c r="L1367" i="22"/>
  <c r="Y1367" i="22" s="1"/>
  <c r="P1367" i="22"/>
  <c r="G1368" i="22"/>
  <c r="H1368" i="22"/>
  <c r="I1368" i="22"/>
  <c r="J1368" i="22"/>
  <c r="K1368" i="22"/>
  <c r="AA1368" i="22" s="1"/>
  <c r="Z1368" i="22" s="1"/>
  <c r="L1368" i="22"/>
  <c r="P1368" i="22"/>
  <c r="G1369" i="22"/>
  <c r="H1369" i="22"/>
  <c r="I1369" i="22"/>
  <c r="J1369" i="22"/>
  <c r="K1369" i="22"/>
  <c r="AA1369" i="22" s="1"/>
  <c r="Z1369" i="22" s="1"/>
  <c r="L1369" i="22"/>
  <c r="P1369" i="22"/>
  <c r="G1370" i="22"/>
  <c r="H1370" i="22"/>
  <c r="I1370" i="22"/>
  <c r="J1370" i="22"/>
  <c r="K1370" i="22"/>
  <c r="AA1370" i="22" s="1"/>
  <c r="Z1370" i="22" s="1"/>
  <c r="L1370" i="22"/>
  <c r="P1370" i="22"/>
  <c r="G1371" i="22"/>
  <c r="H1371" i="22"/>
  <c r="I1371" i="22"/>
  <c r="J1371" i="22"/>
  <c r="K1371" i="22"/>
  <c r="AA1371" i="22" s="1"/>
  <c r="Z1371" i="22" s="1"/>
  <c r="L1371" i="22"/>
  <c r="P1371" i="22"/>
  <c r="G1372" i="22"/>
  <c r="H1372" i="22"/>
  <c r="I1372" i="22"/>
  <c r="J1372" i="22"/>
  <c r="K1372" i="22"/>
  <c r="AA1372" i="22" s="1"/>
  <c r="Z1372" i="22" s="1"/>
  <c r="L1372" i="22"/>
  <c r="P1372" i="22"/>
  <c r="G1373" i="22"/>
  <c r="H1373" i="22"/>
  <c r="I1373" i="22"/>
  <c r="J1373" i="22"/>
  <c r="K1373" i="22"/>
  <c r="AA1373" i="22" s="1"/>
  <c r="Z1373" i="22" s="1"/>
  <c r="L1373" i="22"/>
  <c r="P1373" i="22"/>
  <c r="G1374" i="22"/>
  <c r="H1374" i="22"/>
  <c r="I1374" i="22"/>
  <c r="J1374" i="22"/>
  <c r="K1374" i="22"/>
  <c r="AA1374" i="22" s="1"/>
  <c r="Z1374" i="22" s="1"/>
  <c r="L1374" i="22"/>
  <c r="P1374" i="22"/>
  <c r="G1375" i="22"/>
  <c r="H1375" i="22"/>
  <c r="I1375" i="22"/>
  <c r="J1375" i="22"/>
  <c r="K1375" i="22"/>
  <c r="AA1375" i="22" s="1"/>
  <c r="Z1375" i="22" s="1"/>
  <c r="L1375" i="22"/>
  <c r="Y1375" i="22" s="1"/>
  <c r="P1375" i="22"/>
  <c r="G1376" i="22"/>
  <c r="H1376" i="22"/>
  <c r="I1376" i="22"/>
  <c r="J1376" i="22"/>
  <c r="K1376" i="22"/>
  <c r="AA1376" i="22" s="1"/>
  <c r="Z1376" i="22" s="1"/>
  <c r="L1376" i="22"/>
  <c r="P1376" i="22"/>
  <c r="G1377" i="22"/>
  <c r="H1377" i="22"/>
  <c r="I1377" i="22"/>
  <c r="J1377" i="22"/>
  <c r="K1377" i="22"/>
  <c r="AA1377" i="22" s="1"/>
  <c r="Z1377" i="22" s="1"/>
  <c r="L1377" i="22"/>
  <c r="P1377" i="22"/>
  <c r="G1378" i="22"/>
  <c r="H1378" i="22"/>
  <c r="I1378" i="22"/>
  <c r="J1378" i="22"/>
  <c r="K1378" i="22"/>
  <c r="AA1378" i="22" s="1"/>
  <c r="Z1378" i="22" s="1"/>
  <c r="L1378" i="22"/>
  <c r="P1378" i="22"/>
  <c r="G1379" i="22"/>
  <c r="H1379" i="22"/>
  <c r="I1379" i="22"/>
  <c r="J1379" i="22"/>
  <c r="K1379" i="22"/>
  <c r="AA1379" i="22" s="1"/>
  <c r="Z1379" i="22" s="1"/>
  <c r="L1379" i="22"/>
  <c r="P1379" i="22"/>
  <c r="G1380" i="22"/>
  <c r="H1380" i="22"/>
  <c r="I1380" i="22"/>
  <c r="J1380" i="22"/>
  <c r="K1380" i="22"/>
  <c r="AA1380" i="22" s="1"/>
  <c r="Z1380" i="22" s="1"/>
  <c r="L1380" i="22"/>
  <c r="P1380" i="22"/>
  <c r="G1381" i="22"/>
  <c r="H1381" i="22"/>
  <c r="I1381" i="22"/>
  <c r="J1381" i="22"/>
  <c r="K1381" i="22"/>
  <c r="AA1381" i="22" s="1"/>
  <c r="Z1381" i="22" s="1"/>
  <c r="L1381" i="22"/>
  <c r="P1381" i="22"/>
  <c r="G1382" i="22"/>
  <c r="H1382" i="22"/>
  <c r="I1382" i="22"/>
  <c r="J1382" i="22"/>
  <c r="K1382" i="22"/>
  <c r="AA1382" i="22" s="1"/>
  <c r="Z1382" i="22" s="1"/>
  <c r="L1382" i="22"/>
  <c r="P1382" i="22"/>
  <c r="G1383" i="22"/>
  <c r="H1383" i="22"/>
  <c r="I1383" i="22"/>
  <c r="J1383" i="22"/>
  <c r="K1383" i="22"/>
  <c r="AA1383" i="22" s="1"/>
  <c r="Z1383" i="22" s="1"/>
  <c r="L1383" i="22"/>
  <c r="Y1383" i="22" s="1"/>
  <c r="P1383" i="22"/>
  <c r="G1384" i="22"/>
  <c r="H1384" i="22"/>
  <c r="I1384" i="22"/>
  <c r="J1384" i="22"/>
  <c r="K1384" i="22"/>
  <c r="AA1384" i="22" s="1"/>
  <c r="Z1384" i="22" s="1"/>
  <c r="L1384" i="22"/>
  <c r="P1384" i="22"/>
  <c r="G1385" i="22"/>
  <c r="H1385" i="22"/>
  <c r="I1385" i="22"/>
  <c r="J1385" i="22"/>
  <c r="K1385" i="22"/>
  <c r="AA1385" i="22" s="1"/>
  <c r="Z1385" i="22" s="1"/>
  <c r="L1385" i="22"/>
  <c r="P1385" i="22"/>
  <c r="G1386" i="22"/>
  <c r="H1386" i="22"/>
  <c r="I1386" i="22"/>
  <c r="J1386" i="22"/>
  <c r="K1386" i="22"/>
  <c r="AA1386" i="22" s="1"/>
  <c r="Z1386" i="22" s="1"/>
  <c r="L1386" i="22"/>
  <c r="P1386" i="22"/>
  <c r="G1387" i="22"/>
  <c r="H1387" i="22"/>
  <c r="I1387" i="22"/>
  <c r="J1387" i="22"/>
  <c r="K1387" i="22"/>
  <c r="AA1387" i="22" s="1"/>
  <c r="Z1387" i="22" s="1"/>
  <c r="L1387" i="22"/>
  <c r="P1387" i="22"/>
  <c r="G1388" i="22"/>
  <c r="H1388" i="22"/>
  <c r="I1388" i="22"/>
  <c r="J1388" i="22"/>
  <c r="K1388" i="22"/>
  <c r="AA1388" i="22" s="1"/>
  <c r="Z1388" i="22" s="1"/>
  <c r="L1388" i="22"/>
  <c r="P1388" i="22"/>
  <c r="G1389" i="22"/>
  <c r="H1389" i="22"/>
  <c r="I1389" i="22"/>
  <c r="J1389" i="22"/>
  <c r="K1389" i="22"/>
  <c r="AA1389" i="22" s="1"/>
  <c r="Z1389" i="22" s="1"/>
  <c r="L1389" i="22"/>
  <c r="P1389" i="22"/>
  <c r="G1390" i="22"/>
  <c r="H1390" i="22"/>
  <c r="I1390" i="22"/>
  <c r="J1390" i="22"/>
  <c r="K1390" i="22"/>
  <c r="AA1390" i="22" s="1"/>
  <c r="Z1390" i="22" s="1"/>
  <c r="L1390" i="22"/>
  <c r="P1390" i="22"/>
  <c r="G1391" i="22"/>
  <c r="H1391" i="22"/>
  <c r="I1391" i="22"/>
  <c r="J1391" i="22"/>
  <c r="K1391" i="22"/>
  <c r="AA1391" i="22" s="1"/>
  <c r="Z1391" i="22" s="1"/>
  <c r="L1391" i="22"/>
  <c r="Y1391" i="22" s="1"/>
  <c r="P1391" i="22"/>
  <c r="G1392" i="22"/>
  <c r="H1392" i="22"/>
  <c r="I1392" i="22"/>
  <c r="J1392" i="22"/>
  <c r="K1392" i="22"/>
  <c r="AA1392" i="22" s="1"/>
  <c r="Z1392" i="22" s="1"/>
  <c r="L1392" i="22"/>
  <c r="P1392" i="22"/>
  <c r="G1393" i="22"/>
  <c r="H1393" i="22"/>
  <c r="I1393" i="22"/>
  <c r="J1393" i="22"/>
  <c r="K1393" i="22"/>
  <c r="AA1393" i="22" s="1"/>
  <c r="Z1393" i="22" s="1"/>
  <c r="L1393" i="22"/>
  <c r="P1393" i="22"/>
  <c r="G1394" i="22"/>
  <c r="H1394" i="22"/>
  <c r="I1394" i="22"/>
  <c r="J1394" i="22"/>
  <c r="K1394" i="22"/>
  <c r="AA1394" i="22" s="1"/>
  <c r="Z1394" i="22" s="1"/>
  <c r="L1394" i="22"/>
  <c r="P1394" i="22"/>
  <c r="G1395" i="22"/>
  <c r="H1395" i="22"/>
  <c r="I1395" i="22"/>
  <c r="J1395" i="22"/>
  <c r="K1395" i="22"/>
  <c r="AA1395" i="22" s="1"/>
  <c r="Z1395" i="22" s="1"/>
  <c r="L1395" i="22"/>
  <c r="P1395" i="22"/>
  <c r="G1396" i="22"/>
  <c r="H1396" i="22"/>
  <c r="I1396" i="22"/>
  <c r="J1396" i="22"/>
  <c r="K1396" i="22"/>
  <c r="AA1396" i="22" s="1"/>
  <c r="Z1396" i="22" s="1"/>
  <c r="L1396" i="22"/>
  <c r="P1396" i="22"/>
  <c r="G1397" i="22"/>
  <c r="H1397" i="22"/>
  <c r="I1397" i="22"/>
  <c r="J1397" i="22"/>
  <c r="K1397" i="22"/>
  <c r="AA1397" i="22" s="1"/>
  <c r="Z1397" i="22" s="1"/>
  <c r="L1397" i="22"/>
  <c r="P1397" i="22"/>
  <c r="G1398" i="22"/>
  <c r="H1398" i="22"/>
  <c r="I1398" i="22"/>
  <c r="J1398" i="22"/>
  <c r="K1398" i="22"/>
  <c r="AA1398" i="22" s="1"/>
  <c r="Z1398" i="22" s="1"/>
  <c r="L1398" i="22"/>
  <c r="P1398" i="22"/>
  <c r="G1399" i="22"/>
  <c r="H1399" i="22"/>
  <c r="I1399" i="22"/>
  <c r="J1399" i="22"/>
  <c r="K1399" i="22"/>
  <c r="AA1399" i="22" s="1"/>
  <c r="Z1399" i="22" s="1"/>
  <c r="L1399" i="22"/>
  <c r="Y1399" i="22" s="1"/>
  <c r="P1399" i="22"/>
  <c r="G1400" i="22"/>
  <c r="H1400" i="22"/>
  <c r="I1400" i="22"/>
  <c r="J1400" i="22"/>
  <c r="K1400" i="22"/>
  <c r="AA1400" i="22" s="1"/>
  <c r="Z1400" i="22" s="1"/>
  <c r="L1400" i="22"/>
  <c r="P1400" i="22"/>
  <c r="G1401" i="22"/>
  <c r="H1401" i="22"/>
  <c r="I1401" i="22"/>
  <c r="J1401" i="22"/>
  <c r="K1401" i="22"/>
  <c r="AA1401" i="22" s="1"/>
  <c r="Z1401" i="22" s="1"/>
  <c r="L1401" i="22"/>
  <c r="P1401" i="22"/>
  <c r="G1402" i="22"/>
  <c r="H1402" i="22"/>
  <c r="I1402" i="22"/>
  <c r="J1402" i="22"/>
  <c r="K1402" i="22"/>
  <c r="AA1402" i="22" s="1"/>
  <c r="Z1402" i="22" s="1"/>
  <c r="L1402" i="22"/>
  <c r="P1402" i="22"/>
  <c r="G1403" i="22"/>
  <c r="H1403" i="22"/>
  <c r="I1403" i="22"/>
  <c r="J1403" i="22"/>
  <c r="K1403" i="22"/>
  <c r="AA1403" i="22" s="1"/>
  <c r="Z1403" i="22" s="1"/>
  <c r="L1403" i="22"/>
  <c r="P1403" i="22"/>
  <c r="G1404" i="22"/>
  <c r="H1404" i="22"/>
  <c r="I1404" i="22"/>
  <c r="J1404" i="22"/>
  <c r="K1404" i="22"/>
  <c r="AA1404" i="22" s="1"/>
  <c r="Z1404" i="22" s="1"/>
  <c r="L1404" i="22"/>
  <c r="P1404" i="22"/>
  <c r="G1405" i="22"/>
  <c r="H1405" i="22"/>
  <c r="I1405" i="22"/>
  <c r="J1405" i="22"/>
  <c r="K1405" i="22"/>
  <c r="AA1405" i="22" s="1"/>
  <c r="Z1405" i="22" s="1"/>
  <c r="L1405" i="22"/>
  <c r="P1405" i="22"/>
  <c r="G1406" i="22"/>
  <c r="H1406" i="22"/>
  <c r="I1406" i="22"/>
  <c r="J1406" i="22"/>
  <c r="K1406" i="22"/>
  <c r="AA1406" i="22" s="1"/>
  <c r="Z1406" i="22" s="1"/>
  <c r="L1406" i="22"/>
  <c r="P1406" i="22"/>
  <c r="G1407" i="22"/>
  <c r="H1407" i="22"/>
  <c r="I1407" i="22"/>
  <c r="J1407" i="22"/>
  <c r="K1407" i="22"/>
  <c r="AA1407" i="22" s="1"/>
  <c r="Z1407" i="22" s="1"/>
  <c r="L1407" i="22"/>
  <c r="Y1407" i="22" s="1"/>
  <c r="P1407" i="22"/>
  <c r="G1408" i="22"/>
  <c r="H1408" i="22"/>
  <c r="I1408" i="22"/>
  <c r="J1408" i="22"/>
  <c r="K1408" i="22"/>
  <c r="AA1408" i="22" s="1"/>
  <c r="Z1408" i="22" s="1"/>
  <c r="L1408" i="22"/>
  <c r="P1408" i="22"/>
  <c r="G1409" i="22"/>
  <c r="H1409" i="22"/>
  <c r="I1409" i="22"/>
  <c r="J1409" i="22"/>
  <c r="K1409" i="22"/>
  <c r="AA1409" i="22" s="1"/>
  <c r="Z1409" i="22" s="1"/>
  <c r="L1409" i="22"/>
  <c r="P1409" i="22"/>
  <c r="G1410" i="22"/>
  <c r="H1410" i="22"/>
  <c r="I1410" i="22"/>
  <c r="J1410" i="22"/>
  <c r="K1410" i="22"/>
  <c r="AA1410" i="22" s="1"/>
  <c r="Z1410" i="22" s="1"/>
  <c r="L1410" i="22"/>
  <c r="P1410" i="22"/>
  <c r="G1411" i="22"/>
  <c r="H1411" i="22"/>
  <c r="I1411" i="22"/>
  <c r="J1411" i="22"/>
  <c r="K1411" i="22"/>
  <c r="AA1411" i="22" s="1"/>
  <c r="Z1411" i="22" s="1"/>
  <c r="L1411" i="22"/>
  <c r="P1411" i="22"/>
  <c r="G1412" i="22"/>
  <c r="H1412" i="22"/>
  <c r="I1412" i="22"/>
  <c r="J1412" i="22"/>
  <c r="K1412" i="22"/>
  <c r="AA1412" i="22" s="1"/>
  <c r="Z1412" i="22" s="1"/>
  <c r="L1412" i="22"/>
  <c r="P1412" i="22"/>
  <c r="G1413" i="22"/>
  <c r="H1413" i="22"/>
  <c r="I1413" i="22"/>
  <c r="J1413" i="22"/>
  <c r="K1413" i="22"/>
  <c r="AA1413" i="22" s="1"/>
  <c r="Z1413" i="22" s="1"/>
  <c r="L1413" i="22"/>
  <c r="P1413" i="22"/>
  <c r="G1414" i="22"/>
  <c r="H1414" i="22"/>
  <c r="I1414" i="22"/>
  <c r="J1414" i="22"/>
  <c r="K1414" i="22"/>
  <c r="AA1414" i="22" s="1"/>
  <c r="Z1414" i="22" s="1"/>
  <c r="L1414" i="22"/>
  <c r="P1414" i="22"/>
  <c r="G1415" i="22"/>
  <c r="H1415" i="22"/>
  <c r="I1415" i="22"/>
  <c r="J1415" i="22"/>
  <c r="K1415" i="22"/>
  <c r="AA1415" i="22" s="1"/>
  <c r="Z1415" i="22" s="1"/>
  <c r="L1415" i="22"/>
  <c r="Y1415" i="22" s="1"/>
  <c r="P1415" i="22"/>
  <c r="G1416" i="22"/>
  <c r="H1416" i="22"/>
  <c r="I1416" i="22"/>
  <c r="J1416" i="22"/>
  <c r="K1416" i="22"/>
  <c r="AA1416" i="22" s="1"/>
  <c r="Z1416" i="22" s="1"/>
  <c r="L1416" i="22"/>
  <c r="P1416" i="22"/>
  <c r="G1417" i="22"/>
  <c r="H1417" i="22"/>
  <c r="I1417" i="22"/>
  <c r="J1417" i="22"/>
  <c r="K1417" i="22"/>
  <c r="AA1417" i="22" s="1"/>
  <c r="Z1417" i="22" s="1"/>
  <c r="L1417" i="22"/>
  <c r="P1417" i="22"/>
  <c r="G1418" i="22"/>
  <c r="H1418" i="22"/>
  <c r="I1418" i="22"/>
  <c r="J1418" i="22"/>
  <c r="K1418" i="22"/>
  <c r="AA1418" i="22" s="1"/>
  <c r="Z1418" i="22" s="1"/>
  <c r="L1418" i="22"/>
  <c r="P1418" i="22"/>
  <c r="G1419" i="22"/>
  <c r="H1419" i="22"/>
  <c r="I1419" i="22"/>
  <c r="J1419" i="22"/>
  <c r="K1419" i="22"/>
  <c r="AA1419" i="22" s="1"/>
  <c r="Z1419" i="22" s="1"/>
  <c r="L1419" i="22"/>
  <c r="P1419" i="22"/>
  <c r="G1420" i="22"/>
  <c r="H1420" i="22"/>
  <c r="I1420" i="22"/>
  <c r="J1420" i="22"/>
  <c r="K1420" i="22"/>
  <c r="AA1420" i="22" s="1"/>
  <c r="Z1420" i="22" s="1"/>
  <c r="L1420" i="22"/>
  <c r="P1420" i="22"/>
  <c r="G1421" i="22"/>
  <c r="H1421" i="22"/>
  <c r="I1421" i="22"/>
  <c r="J1421" i="22"/>
  <c r="K1421" i="22"/>
  <c r="AA1421" i="22" s="1"/>
  <c r="Z1421" i="22" s="1"/>
  <c r="L1421" i="22"/>
  <c r="P1421" i="22"/>
  <c r="G1422" i="22"/>
  <c r="H1422" i="22"/>
  <c r="I1422" i="22"/>
  <c r="J1422" i="22"/>
  <c r="K1422" i="22"/>
  <c r="AA1422" i="22" s="1"/>
  <c r="Z1422" i="22" s="1"/>
  <c r="L1422" i="22"/>
  <c r="P1422" i="22"/>
  <c r="G1423" i="22"/>
  <c r="H1423" i="22"/>
  <c r="I1423" i="22"/>
  <c r="J1423" i="22"/>
  <c r="K1423" i="22"/>
  <c r="AA1423" i="22" s="1"/>
  <c r="Z1423" i="22" s="1"/>
  <c r="L1423" i="22"/>
  <c r="Y1423" i="22" s="1"/>
  <c r="P1423" i="22"/>
  <c r="G1424" i="22"/>
  <c r="H1424" i="22"/>
  <c r="I1424" i="22"/>
  <c r="J1424" i="22"/>
  <c r="K1424" i="22"/>
  <c r="AA1424" i="22" s="1"/>
  <c r="Z1424" i="22" s="1"/>
  <c r="L1424" i="22"/>
  <c r="P1424" i="22"/>
  <c r="G492" i="22"/>
  <c r="H492" i="22"/>
  <c r="I492" i="22"/>
  <c r="J492" i="22"/>
  <c r="K492" i="22"/>
  <c r="AA492" i="22" s="1"/>
  <c r="Z492" i="22" s="1"/>
  <c r="L492" i="22"/>
  <c r="P492" i="22"/>
  <c r="G6" i="22"/>
  <c r="H6" i="22"/>
  <c r="I6" i="22"/>
  <c r="J6" i="22"/>
  <c r="K6" i="22"/>
  <c r="AA6" i="22" s="1"/>
  <c r="Z6" i="22" s="1"/>
  <c r="L6" i="22"/>
  <c r="P6" i="22"/>
  <c r="G7" i="22"/>
  <c r="H7" i="22"/>
  <c r="I7" i="22"/>
  <c r="J7" i="22"/>
  <c r="K7" i="22"/>
  <c r="AA7" i="22" s="1"/>
  <c r="Z7" i="22" s="1"/>
  <c r="L7" i="22"/>
  <c r="P7" i="22"/>
  <c r="G8" i="22"/>
  <c r="H8" i="22"/>
  <c r="I8" i="22"/>
  <c r="J8" i="22"/>
  <c r="K8" i="22"/>
  <c r="AA8" i="22" s="1"/>
  <c r="Z8" i="22" s="1"/>
  <c r="L8" i="22"/>
  <c r="P8" i="22"/>
  <c r="G9" i="22"/>
  <c r="H9" i="22"/>
  <c r="I9" i="22"/>
  <c r="J9" i="22"/>
  <c r="K9" i="22"/>
  <c r="AA9" i="22" s="1"/>
  <c r="Z9" i="22" s="1"/>
  <c r="L9" i="22"/>
  <c r="P9" i="22"/>
  <c r="G10" i="22"/>
  <c r="H10" i="22"/>
  <c r="I10" i="22"/>
  <c r="J10" i="22"/>
  <c r="K10" i="22"/>
  <c r="AA10" i="22" s="1"/>
  <c r="Z10" i="22" s="1"/>
  <c r="L10" i="22"/>
  <c r="P10" i="22"/>
  <c r="G11" i="22"/>
  <c r="H11" i="22"/>
  <c r="I11" i="22"/>
  <c r="J11" i="22"/>
  <c r="K11" i="22"/>
  <c r="AA11" i="22" s="1"/>
  <c r="Z11" i="22" s="1"/>
  <c r="L11" i="22"/>
  <c r="Y11" i="22" s="1"/>
  <c r="P11" i="22"/>
  <c r="G12" i="22"/>
  <c r="H12" i="22"/>
  <c r="I12" i="22"/>
  <c r="J12" i="22"/>
  <c r="K12" i="22"/>
  <c r="AA12" i="22" s="1"/>
  <c r="Z12" i="22" s="1"/>
  <c r="L12" i="22"/>
  <c r="P12" i="22"/>
  <c r="G13" i="22"/>
  <c r="H13" i="22"/>
  <c r="I13" i="22"/>
  <c r="J13" i="22"/>
  <c r="K13" i="22"/>
  <c r="AA13" i="22" s="1"/>
  <c r="Z13" i="22" s="1"/>
  <c r="L13" i="22"/>
  <c r="P13" i="22"/>
  <c r="G14" i="22"/>
  <c r="H14" i="22"/>
  <c r="I14" i="22"/>
  <c r="J14" i="22"/>
  <c r="K14" i="22"/>
  <c r="AA14" i="22" s="1"/>
  <c r="Z14" i="22" s="1"/>
  <c r="L14" i="22"/>
  <c r="Y14" i="22" s="1"/>
  <c r="P14" i="22"/>
  <c r="G15" i="22"/>
  <c r="H15" i="22"/>
  <c r="I15" i="22"/>
  <c r="J15" i="22"/>
  <c r="K15" i="22"/>
  <c r="AA15" i="22" s="1"/>
  <c r="Z15" i="22" s="1"/>
  <c r="L15" i="22"/>
  <c r="P15" i="22"/>
  <c r="G16" i="22"/>
  <c r="H16" i="22"/>
  <c r="I16" i="22"/>
  <c r="J16" i="22"/>
  <c r="K16" i="22"/>
  <c r="AA16" i="22" s="1"/>
  <c r="Z16" i="22" s="1"/>
  <c r="L16" i="22"/>
  <c r="P16" i="22"/>
  <c r="G17" i="22"/>
  <c r="H17" i="22"/>
  <c r="I17" i="22"/>
  <c r="J17" i="22"/>
  <c r="K17" i="22"/>
  <c r="AA17" i="22" s="1"/>
  <c r="Z17" i="22" s="1"/>
  <c r="L17" i="22"/>
  <c r="P17" i="22"/>
  <c r="G18" i="22"/>
  <c r="H18" i="22"/>
  <c r="I18" i="22"/>
  <c r="J18" i="22"/>
  <c r="K18" i="22"/>
  <c r="AA18" i="22" s="1"/>
  <c r="Z18" i="22" s="1"/>
  <c r="L18" i="22"/>
  <c r="P18" i="22"/>
  <c r="G19" i="22"/>
  <c r="H19" i="22"/>
  <c r="I19" i="22"/>
  <c r="J19" i="22"/>
  <c r="K19" i="22"/>
  <c r="AA19" i="22" s="1"/>
  <c r="Z19" i="22" s="1"/>
  <c r="L19" i="22"/>
  <c r="Y19" i="22" s="1"/>
  <c r="P19" i="22"/>
  <c r="G20" i="22"/>
  <c r="H20" i="22"/>
  <c r="I20" i="22"/>
  <c r="J20" i="22"/>
  <c r="K20" i="22"/>
  <c r="AA20" i="22" s="1"/>
  <c r="Z20" i="22" s="1"/>
  <c r="L20" i="22"/>
  <c r="P20" i="22"/>
  <c r="G21" i="22"/>
  <c r="H21" i="22"/>
  <c r="I21" i="22"/>
  <c r="J21" i="22"/>
  <c r="K21" i="22"/>
  <c r="AA21" i="22" s="1"/>
  <c r="Z21" i="22" s="1"/>
  <c r="L21" i="22"/>
  <c r="P21" i="22"/>
  <c r="G22" i="22"/>
  <c r="H22" i="22"/>
  <c r="I22" i="22"/>
  <c r="J22" i="22"/>
  <c r="K22" i="22"/>
  <c r="AA22" i="22" s="1"/>
  <c r="Z22" i="22" s="1"/>
  <c r="L22" i="22"/>
  <c r="Y22" i="22" s="1"/>
  <c r="P22" i="22"/>
  <c r="G23" i="22"/>
  <c r="H23" i="22"/>
  <c r="I23" i="22"/>
  <c r="J23" i="22"/>
  <c r="K23" i="22"/>
  <c r="AA23" i="22" s="1"/>
  <c r="Z23" i="22" s="1"/>
  <c r="L23" i="22"/>
  <c r="P23" i="22"/>
  <c r="G24" i="22"/>
  <c r="H24" i="22"/>
  <c r="I24" i="22"/>
  <c r="J24" i="22"/>
  <c r="K24" i="22"/>
  <c r="AA24" i="22" s="1"/>
  <c r="Z24" i="22" s="1"/>
  <c r="L24" i="22"/>
  <c r="P24" i="22"/>
  <c r="G25" i="22"/>
  <c r="H25" i="22"/>
  <c r="I25" i="22"/>
  <c r="J25" i="22"/>
  <c r="K25" i="22"/>
  <c r="AA25" i="22" s="1"/>
  <c r="Z25" i="22" s="1"/>
  <c r="L25" i="22"/>
  <c r="P25" i="22"/>
  <c r="G26" i="22"/>
  <c r="H26" i="22"/>
  <c r="I26" i="22"/>
  <c r="J26" i="22"/>
  <c r="K26" i="22"/>
  <c r="AA26" i="22" s="1"/>
  <c r="Z26" i="22" s="1"/>
  <c r="L26" i="22"/>
  <c r="P26" i="22"/>
  <c r="G27" i="22"/>
  <c r="H27" i="22"/>
  <c r="I27" i="22"/>
  <c r="J27" i="22"/>
  <c r="K27" i="22"/>
  <c r="AA27" i="22" s="1"/>
  <c r="Z27" i="22" s="1"/>
  <c r="L27" i="22"/>
  <c r="Y27" i="22" s="1"/>
  <c r="P27" i="22"/>
  <c r="G28" i="22"/>
  <c r="H28" i="22"/>
  <c r="I28" i="22"/>
  <c r="J28" i="22"/>
  <c r="K28" i="22"/>
  <c r="AA28" i="22" s="1"/>
  <c r="Z28" i="22" s="1"/>
  <c r="L28" i="22"/>
  <c r="P28" i="22"/>
  <c r="G29" i="22"/>
  <c r="H29" i="22"/>
  <c r="I29" i="22"/>
  <c r="J29" i="22"/>
  <c r="K29" i="22"/>
  <c r="AA29" i="22" s="1"/>
  <c r="Z29" i="22" s="1"/>
  <c r="L29" i="22"/>
  <c r="P29" i="22"/>
  <c r="G30" i="22"/>
  <c r="H30" i="22"/>
  <c r="I30" i="22"/>
  <c r="J30" i="22"/>
  <c r="K30" i="22"/>
  <c r="AA30" i="22" s="1"/>
  <c r="Z30" i="22" s="1"/>
  <c r="L30" i="22"/>
  <c r="Y30" i="22" s="1"/>
  <c r="P30" i="22"/>
  <c r="G31" i="22"/>
  <c r="H31" i="22"/>
  <c r="I31" i="22"/>
  <c r="J31" i="22"/>
  <c r="K31" i="22"/>
  <c r="AA31" i="22" s="1"/>
  <c r="Z31" i="22" s="1"/>
  <c r="L31" i="22"/>
  <c r="P31" i="22"/>
  <c r="G32" i="22"/>
  <c r="H32" i="22"/>
  <c r="I32" i="22"/>
  <c r="J32" i="22"/>
  <c r="K32" i="22"/>
  <c r="AA32" i="22" s="1"/>
  <c r="Z32" i="22" s="1"/>
  <c r="L32" i="22"/>
  <c r="P32" i="22"/>
  <c r="G33" i="22"/>
  <c r="H33" i="22"/>
  <c r="I33" i="22"/>
  <c r="J33" i="22"/>
  <c r="K33" i="22"/>
  <c r="AA33" i="22" s="1"/>
  <c r="Z33" i="22" s="1"/>
  <c r="L33" i="22"/>
  <c r="P33" i="22"/>
  <c r="G34" i="22"/>
  <c r="H34" i="22"/>
  <c r="I34" i="22"/>
  <c r="J34" i="22"/>
  <c r="K34" i="22"/>
  <c r="AA34" i="22" s="1"/>
  <c r="Z34" i="22" s="1"/>
  <c r="L34" i="22"/>
  <c r="P34" i="22"/>
  <c r="G35" i="22"/>
  <c r="H35" i="22"/>
  <c r="I35" i="22"/>
  <c r="J35" i="22"/>
  <c r="K35" i="22"/>
  <c r="AA35" i="22" s="1"/>
  <c r="Z35" i="22" s="1"/>
  <c r="L35" i="22"/>
  <c r="Y35" i="22" s="1"/>
  <c r="P35" i="22"/>
  <c r="G36" i="22"/>
  <c r="H36" i="22"/>
  <c r="I36" i="22"/>
  <c r="J36" i="22"/>
  <c r="K36" i="22"/>
  <c r="AA36" i="22" s="1"/>
  <c r="Z36" i="22" s="1"/>
  <c r="L36" i="22"/>
  <c r="P36" i="22"/>
  <c r="G37" i="22"/>
  <c r="H37" i="22"/>
  <c r="I37" i="22"/>
  <c r="J37" i="22"/>
  <c r="K37" i="22"/>
  <c r="AA37" i="22" s="1"/>
  <c r="Z37" i="22" s="1"/>
  <c r="L37" i="22"/>
  <c r="P37" i="22"/>
  <c r="G38" i="22"/>
  <c r="H38" i="22"/>
  <c r="I38" i="22"/>
  <c r="J38" i="22"/>
  <c r="K38" i="22"/>
  <c r="AA38" i="22" s="1"/>
  <c r="Z38" i="22" s="1"/>
  <c r="L38" i="22"/>
  <c r="Y38" i="22" s="1"/>
  <c r="P38" i="22"/>
  <c r="G39" i="22"/>
  <c r="H39" i="22"/>
  <c r="I39" i="22"/>
  <c r="J39" i="22"/>
  <c r="K39" i="22"/>
  <c r="AA39" i="22" s="1"/>
  <c r="Z39" i="22" s="1"/>
  <c r="L39" i="22"/>
  <c r="P39" i="22"/>
  <c r="G40" i="22"/>
  <c r="H40" i="22"/>
  <c r="I40" i="22"/>
  <c r="J40" i="22"/>
  <c r="K40" i="22"/>
  <c r="AA40" i="22" s="1"/>
  <c r="Z40" i="22" s="1"/>
  <c r="L40" i="22"/>
  <c r="P40" i="22"/>
  <c r="G41" i="22"/>
  <c r="H41" i="22"/>
  <c r="I41" i="22"/>
  <c r="J41" i="22"/>
  <c r="K41" i="22"/>
  <c r="AA41" i="22" s="1"/>
  <c r="Z41" i="22" s="1"/>
  <c r="L41" i="22"/>
  <c r="P41" i="22"/>
  <c r="G42" i="22"/>
  <c r="H42" i="22"/>
  <c r="I42" i="22"/>
  <c r="J42" i="22"/>
  <c r="K42" i="22"/>
  <c r="AA42" i="22" s="1"/>
  <c r="Z42" i="22" s="1"/>
  <c r="L42" i="22"/>
  <c r="P42" i="22"/>
  <c r="G43" i="22"/>
  <c r="H43" i="22"/>
  <c r="I43" i="22"/>
  <c r="J43" i="22"/>
  <c r="K43" i="22"/>
  <c r="AA43" i="22" s="1"/>
  <c r="Z43" i="22" s="1"/>
  <c r="L43" i="22"/>
  <c r="Y43" i="22" s="1"/>
  <c r="P43" i="22"/>
  <c r="G44" i="22"/>
  <c r="H44" i="22"/>
  <c r="I44" i="22"/>
  <c r="J44" i="22"/>
  <c r="K44" i="22"/>
  <c r="AA44" i="22" s="1"/>
  <c r="Z44" i="22" s="1"/>
  <c r="L44" i="22"/>
  <c r="P44" i="22"/>
  <c r="G45" i="22"/>
  <c r="H45" i="22"/>
  <c r="I45" i="22"/>
  <c r="J45" i="22"/>
  <c r="K45" i="22"/>
  <c r="AA45" i="22" s="1"/>
  <c r="Z45" i="22" s="1"/>
  <c r="L45" i="22"/>
  <c r="P45" i="22"/>
  <c r="G46" i="22"/>
  <c r="H46" i="22"/>
  <c r="I46" i="22"/>
  <c r="J46" i="22"/>
  <c r="K46" i="22"/>
  <c r="AA46" i="22" s="1"/>
  <c r="Z46" i="22" s="1"/>
  <c r="L46" i="22"/>
  <c r="Y46" i="22" s="1"/>
  <c r="P46" i="22"/>
  <c r="G47" i="22"/>
  <c r="H47" i="22"/>
  <c r="I47" i="22"/>
  <c r="J47" i="22"/>
  <c r="K47" i="22"/>
  <c r="AA47" i="22" s="1"/>
  <c r="Z47" i="22" s="1"/>
  <c r="L47" i="22"/>
  <c r="P47" i="22"/>
  <c r="G48" i="22"/>
  <c r="H48" i="22"/>
  <c r="I48" i="22"/>
  <c r="J48" i="22"/>
  <c r="K48" i="22"/>
  <c r="AA48" i="22" s="1"/>
  <c r="Z48" i="22" s="1"/>
  <c r="L48" i="22"/>
  <c r="P48" i="22"/>
  <c r="G49" i="22"/>
  <c r="H49" i="22"/>
  <c r="I49" i="22"/>
  <c r="J49" i="22"/>
  <c r="K49" i="22"/>
  <c r="AA49" i="22" s="1"/>
  <c r="Z49" i="22" s="1"/>
  <c r="L49" i="22"/>
  <c r="P49" i="22"/>
  <c r="G50" i="22"/>
  <c r="H50" i="22"/>
  <c r="I50" i="22"/>
  <c r="J50" i="22"/>
  <c r="K50" i="22"/>
  <c r="AA50" i="22" s="1"/>
  <c r="Z50" i="22" s="1"/>
  <c r="L50" i="22"/>
  <c r="P50" i="22"/>
  <c r="G51" i="22"/>
  <c r="H51" i="22"/>
  <c r="I51" i="22"/>
  <c r="J51" i="22"/>
  <c r="K51" i="22"/>
  <c r="AA51" i="22" s="1"/>
  <c r="Z51" i="22" s="1"/>
  <c r="L51" i="22"/>
  <c r="Y51" i="22" s="1"/>
  <c r="P51" i="22"/>
  <c r="G52" i="22"/>
  <c r="H52" i="22"/>
  <c r="I52" i="22"/>
  <c r="J52" i="22"/>
  <c r="K52" i="22"/>
  <c r="AA52" i="22" s="1"/>
  <c r="Z52" i="22" s="1"/>
  <c r="L52" i="22"/>
  <c r="P52" i="22"/>
  <c r="G53" i="22"/>
  <c r="H53" i="22"/>
  <c r="I53" i="22"/>
  <c r="J53" i="22"/>
  <c r="K53" i="22"/>
  <c r="AA53" i="22" s="1"/>
  <c r="Z53" i="22" s="1"/>
  <c r="L53" i="22"/>
  <c r="P53" i="22"/>
  <c r="G54" i="22"/>
  <c r="H54" i="22"/>
  <c r="I54" i="22"/>
  <c r="J54" i="22"/>
  <c r="K54" i="22"/>
  <c r="AA54" i="22" s="1"/>
  <c r="Z54" i="22" s="1"/>
  <c r="L54" i="22"/>
  <c r="Y54" i="22" s="1"/>
  <c r="P54" i="22"/>
  <c r="G55" i="22"/>
  <c r="H55" i="22"/>
  <c r="I55" i="22"/>
  <c r="J55" i="22"/>
  <c r="K55" i="22"/>
  <c r="AA55" i="22" s="1"/>
  <c r="Z55" i="22" s="1"/>
  <c r="L55" i="22"/>
  <c r="P55" i="22"/>
  <c r="G56" i="22"/>
  <c r="H56" i="22"/>
  <c r="I56" i="22"/>
  <c r="J56" i="22"/>
  <c r="K56" i="22"/>
  <c r="AA56" i="22" s="1"/>
  <c r="Z56" i="22" s="1"/>
  <c r="L56" i="22"/>
  <c r="P56" i="22"/>
  <c r="G57" i="22"/>
  <c r="H57" i="22"/>
  <c r="I57" i="22"/>
  <c r="J57" i="22"/>
  <c r="K57" i="22"/>
  <c r="AA57" i="22" s="1"/>
  <c r="Z57" i="22" s="1"/>
  <c r="L57" i="22"/>
  <c r="P57" i="22"/>
  <c r="G58" i="22"/>
  <c r="H58" i="22"/>
  <c r="I58" i="22"/>
  <c r="J58" i="22"/>
  <c r="K58" i="22"/>
  <c r="AA58" i="22" s="1"/>
  <c r="Z58" i="22" s="1"/>
  <c r="L58" i="22"/>
  <c r="P58" i="22"/>
  <c r="G59" i="22"/>
  <c r="H59" i="22"/>
  <c r="I59" i="22"/>
  <c r="J59" i="22"/>
  <c r="K59" i="22"/>
  <c r="AA59" i="22" s="1"/>
  <c r="Z59" i="22" s="1"/>
  <c r="L59" i="22"/>
  <c r="Y59" i="22" s="1"/>
  <c r="P59" i="22"/>
  <c r="G60" i="22"/>
  <c r="H60" i="22"/>
  <c r="I60" i="22"/>
  <c r="J60" i="22"/>
  <c r="K60" i="22"/>
  <c r="AA60" i="22" s="1"/>
  <c r="Z60" i="22" s="1"/>
  <c r="L60" i="22"/>
  <c r="P60" i="22"/>
  <c r="G61" i="22"/>
  <c r="H61" i="22"/>
  <c r="I61" i="22"/>
  <c r="J61" i="22"/>
  <c r="K61" i="22"/>
  <c r="AA61" i="22" s="1"/>
  <c r="Z61" i="22" s="1"/>
  <c r="L61" i="22"/>
  <c r="P61" i="22"/>
  <c r="G62" i="22"/>
  <c r="H62" i="22"/>
  <c r="I62" i="22"/>
  <c r="J62" i="22"/>
  <c r="K62" i="22"/>
  <c r="AA62" i="22" s="1"/>
  <c r="Z62" i="22" s="1"/>
  <c r="L62" i="22"/>
  <c r="Y62" i="22" s="1"/>
  <c r="P62" i="22"/>
  <c r="G63" i="22"/>
  <c r="H63" i="22"/>
  <c r="I63" i="22"/>
  <c r="J63" i="22"/>
  <c r="K63" i="22"/>
  <c r="AA63" i="22" s="1"/>
  <c r="Z63" i="22" s="1"/>
  <c r="L63" i="22"/>
  <c r="P63" i="22"/>
  <c r="G64" i="22"/>
  <c r="H64" i="22"/>
  <c r="I64" i="22"/>
  <c r="J64" i="22"/>
  <c r="K64" i="22"/>
  <c r="AA64" i="22" s="1"/>
  <c r="Z64" i="22" s="1"/>
  <c r="L64" i="22"/>
  <c r="P64" i="22"/>
  <c r="G65" i="22"/>
  <c r="H65" i="22"/>
  <c r="I65" i="22"/>
  <c r="J65" i="22"/>
  <c r="K65" i="22"/>
  <c r="AA65" i="22" s="1"/>
  <c r="Z65" i="22" s="1"/>
  <c r="L65" i="22"/>
  <c r="P65" i="22"/>
  <c r="G66" i="22"/>
  <c r="H66" i="22"/>
  <c r="I66" i="22"/>
  <c r="J66" i="22"/>
  <c r="K66" i="22"/>
  <c r="AA66" i="22" s="1"/>
  <c r="Z66" i="22" s="1"/>
  <c r="L66" i="22"/>
  <c r="P66" i="22"/>
  <c r="G67" i="22"/>
  <c r="H67" i="22"/>
  <c r="I67" i="22"/>
  <c r="J67" i="22"/>
  <c r="K67" i="22"/>
  <c r="AA67" i="22" s="1"/>
  <c r="Z67" i="22" s="1"/>
  <c r="L67" i="22"/>
  <c r="Y67" i="22" s="1"/>
  <c r="P67" i="22"/>
  <c r="G68" i="22"/>
  <c r="H68" i="22"/>
  <c r="I68" i="22"/>
  <c r="J68" i="22"/>
  <c r="K68" i="22"/>
  <c r="AA68" i="22" s="1"/>
  <c r="Z68" i="22" s="1"/>
  <c r="L68" i="22"/>
  <c r="P68" i="22"/>
  <c r="G69" i="22"/>
  <c r="H69" i="22"/>
  <c r="I69" i="22"/>
  <c r="J69" i="22"/>
  <c r="K69" i="22"/>
  <c r="AA69" i="22" s="1"/>
  <c r="Z69" i="22" s="1"/>
  <c r="L69" i="22"/>
  <c r="P69" i="22"/>
  <c r="G70" i="22"/>
  <c r="H70" i="22"/>
  <c r="I70" i="22"/>
  <c r="J70" i="22"/>
  <c r="K70" i="22"/>
  <c r="AA70" i="22" s="1"/>
  <c r="Z70" i="22" s="1"/>
  <c r="L70" i="22"/>
  <c r="Y70" i="22" s="1"/>
  <c r="P70" i="22"/>
  <c r="G71" i="22"/>
  <c r="H71" i="22"/>
  <c r="I71" i="22"/>
  <c r="J71" i="22"/>
  <c r="K71" i="22"/>
  <c r="AA71" i="22" s="1"/>
  <c r="Z71" i="22" s="1"/>
  <c r="L71" i="22"/>
  <c r="P71" i="22"/>
  <c r="G72" i="22"/>
  <c r="H72" i="22"/>
  <c r="I72" i="22"/>
  <c r="J72" i="22"/>
  <c r="K72" i="22"/>
  <c r="AA72" i="22" s="1"/>
  <c r="Z72" i="22" s="1"/>
  <c r="L72" i="22"/>
  <c r="P72" i="22"/>
  <c r="G73" i="22"/>
  <c r="H73" i="22"/>
  <c r="I73" i="22"/>
  <c r="J73" i="22"/>
  <c r="K73" i="22"/>
  <c r="AA73" i="22" s="1"/>
  <c r="Z73" i="22" s="1"/>
  <c r="L73" i="22"/>
  <c r="P73" i="22"/>
  <c r="G74" i="22"/>
  <c r="H74" i="22"/>
  <c r="I74" i="22"/>
  <c r="J74" i="22"/>
  <c r="K74" i="22"/>
  <c r="AA74" i="22" s="1"/>
  <c r="Z74" i="22" s="1"/>
  <c r="L74" i="22"/>
  <c r="P74" i="22"/>
  <c r="G75" i="22"/>
  <c r="H75" i="22"/>
  <c r="I75" i="22"/>
  <c r="J75" i="22"/>
  <c r="K75" i="22"/>
  <c r="AA75" i="22" s="1"/>
  <c r="Z75" i="22" s="1"/>
  <c r="L75" i="22"/>
  <c r="Y75" i="22" s="1"/>
  <c r="P75" i="22"/>
  <c r="G76" i="22"/>
  <c r="H76" i="22"/>
  <c r="I76" i="22"/>
  <c r="J76" i="22"/>
  <c r="K76" i="22"/>
  <c r="AA76" i="22" s="1"/>
  <c r="Z76" i="22" s="1"/>
  <c r="L76" i="22"/>
  <c r="P76" i="22"/>
  <c r="G77" i="22"/>
  <c r="H77" i="22"/>
  <c r="I77" i="22"/>
  <c r="J77" i="22"/>
  <c r="K77" i="22"/>
  <c r="AA77" i="22" s="1"/>
  <c r="Z77" i="22" s="1"/>
  <c r="L77" i="22"/>
  <c r="P77" i="22"/>
  <c r="G78" i="22"/>
  <c r="H78" i="22"/>
  <c r="I78" i="22"/>
  <c r="J78" i="22"/>
  <c r="K78" i="22"/>
  <c r="AA78" i="22" s="1"/>
  <c r="Z78" i="22" s="1"/>
  <c r="L78" i="22"/>
  <c r="Y78" i="22" s="1"/>
  <c r="P78" i="22"/>
  <c r="G79" i="22"/>
  <c r="H79" i="22"/>
  <c r="I79" i="22"/>
  <c r="J79" i="22"/>
  <c r="K79" i="22"/>
  <c r="AA79" i="22" s="1"/>
  <c r="Z79" i="22" s="1"/>
  <c r="L79" i="22"/>
  <c r="P79" i="22"/>
  <c r="G80" i="22"/>
  <c r="H80" i="22"/>
  <c r="I80" i="22"/>
  <c r="J80" i="22"/>
  <c r="K80" i="22"/>
  <c r="AA80" i="22" s="1"/>
  <c r="Z80" i="22" s="1"/>
  <c r="L80" i="22"/>
  <c r="P80" i="22"/>
  <c r="G81" i="22"/>
  <c r="H81" i="22"/>
  <c r="I81" i="22"/>
  <c r="J81" i="22"/>
  <c r="K81" i="22"/>
  <c r="AA81" i="22" s="1"/>
  <c r="Z81" i="22" s="1"/>
  <c r="L81" i="22"/>
  <c r="P81" i="22"/>
  <c r="G82" i="22"/>
  <c r="H82" i="22"/>
  <c r="I82" i="22"/>
  <c r="J82" i="22"/>
  <c r="K82" i="22"/>
  <c r="AA82" i="22" s="1"/>
  <c r="Z82" i="22" s="1"/>
  <c r="L82" i="22"/>
  <c r="P82" i="22"/>
  <c r="G83" i="22"/>
  <c r="H83" i="22"/>
  <c r="I83" i="22"/>
  <c r="J83" i="22"/>
  <c r="K83" i="22"/>
  <c r="AA83" i="22" s="1"/>
  <c r="Z83" i="22" s="1"/>
  <c r="L83" i="22"/>
  <c r="Y83" i="22" s="1"/>
  <c r="P83" i="22"/>
  <c r="G84" i="22"/>
  <c r="H84" i="22"/>
  <c r="I84" i="22"/>
  <c r="J84" i="22"/>
  <c r="K84" i="22"/>
  <c r="AA84" i="22" s="1"/>
  <c r="Z84" i="22" s="1"/>
  <c r="L84" i="22"/>
  <c r="P84" i="22"/>
  <c r="G85" i="22"/>
  <c r="H85" i="22"/>
  <c r="I85" i="22"/>
  <c r="J85" i="22"/>
  <c r="K85" i="22"/>
  <c r="AA85" i="22" s="1"/>
  <c r="Z85" i="22" s="1"/>
  <c r="L85" i="22"/>
  <c r="P85" i="22"/>
  <c r="G86" i="22"/>
  <c r="H86" i="22"/>
  <c r="I86" i="22"/>
  <c r="J86" i="22"/>
  <c r="K86" i="22"/>
  <c r="AA86" i="22" s="1"/>
  <c r="Z86" i="22" s="1"/>
  <c r="L86" i="22"/>
  <c r="Y86" i="22" s="1"/>
  <c r="P86" i="22"/>
  <c r="G87" i="22"/>
  <c r="H87" i="22"/>
  <c r="I87" i="22"/>
  <c r="J87" i="22"/>
  <c r="K87" i="22"/>
  <c r="AA87" i="22" s="1"/>
  <c r="Z87" i="22" s="1"/>
  <c r="L87" i="22"/>
  <c r="P87" i="22"/>
  <c r="G88" i="22"/>
  <c r="H88" i="22"/>
  <c r="I88" i="22"/>
  <c r="J88" i="22"/>
  <c r="K88" i="22"/>
  <c r="AA88" i="22" s="1"/>
  <c r="Z88" i="22" s="1"/>
  <c r="L88" i="22"/>
  <c r="P88" i="22"/>
  <c r="G89" i="22"/>
  <c r="H89" i="22"/>
  <c r="I89" i="22"/>
  <c r="J89" i="22"/>
  <c r="K89" i="22"/>
  <c r="AA89" i="22" s="1"/>
  <c r="Z89" i="22" s="1"/>
  <c r="L89" i="22"/>
  <c r="P89" i="22"/>
  <c r="G90" i="22"/>
  <c r="H90" i="22"/>
  <c r="I90" i="22"/>
  <c r="J90" i="22"/>
  <c r="K90" i="22"/>
  <c r="AA90" i="22" s="1"/>
  <c r="Z90" i="22" s="1"/>
  <c r="L90" i="22"/>
  <c r="P90" i="22"/>
  <c r="G91" i="22"/>
  <c r="H91" i="22"/>
  <c r="I91" i="22"/>
  <c r="J91" i="22"/>
  <c r="K91" i="22"/>
  <c r="AA91" i="22" s="1"/>
  <c r="Z91" i="22" s="1"/>
  <c r="L91" i="22"/>
  <c r="Y91" i="22" s="1"/>
  <c r="P91" i="22"/>
  <c r="G92" i="22"/>
  <c r="H92" i="22"/>
  <c r="I92" i="22"/>
  <c r="J92" i="22"/>
  <c r="K92" i="22"/>
  <c r="AA92" i="22" s="1"/>
  <c r="Z92" i="22" s="1"/>
  <c r="L92" i="22"/>
  <c r="P92" i="22"/>
  <c r="G93" i="22"/>
  <c r="H93" i="22"/>
  <c r="I93" i="22"/>
  <c r="J93" i="22"/>
  <c r="K93" i="22"/>
  <c r="AA93" i="22" s="1"/>
  <c r="Z93" i="22" s="1"/>
  <c r="L93" i="22"/>
  <c r="P93" i="22"/>
  <c r="G94" i="22"/>
  <c r="H94" i="22"/>
  <c r="I94" i="22"/>
  <c r="J94" i="22"/>
  <c r="K94" i="22"/>
  <c r="AA94" i="22" s="1"/>
  <c r="Z94" i="22" s="1"/>
  <c r="L94" i="22"/>
  <c r="Y94" i="22" s="1"/>
  <c r="P94" i="22"/>
  <c r="G95" i="22"/>
  <c r="H95" i="22"/>
  <c r="I95" i="22"/>
  <c r="J95" i="22"/>
  <c r="K95" i="22"/>
  <c r="AA95" i="22" s="1"/>
  <c r="Z95" i="22" s="1"/>
  <c r="L95" i="22"/>
  <c r="P95" i="22"/>
  <c r="G96" i="22"/>
  <c r="H96" i="22"/>
  <c r="I96" i="22"/>
  <c r="J96" i="22"/>
  <c r="K96" i="22"/>
  <c r="AA96" i="22" s="1"/>
  <c r="Z96" i="22" s="1"/>
  <c r="L96" i="22"/>
  <c r="P96" i="22"/>
  <c r="G97" i="22"/>
  <c r="H97" i="22"/>
  <c r="I97" i="22"/>
  <c r="J97" i="22"/>
  <c r="K97" i="22"/>
  <c r="AA97" i="22" s="1"/>
  <c r="Z97" i="22" s="1"/>
  <c r="L97" i="22"/>
  <c r="P97" i="22"/>
  <c r="G98" i="22"/>
  <c r="H98" i="22"/>
  <c r="I98" i="22"/>
  <c r="J98" i="22"/>
  <c r="K98" i="22"/>
  <c r="AA98" i="22" s="1"/>
  <c r="Z98" i="22" s="1"/>
  <c r="L98" i="22"/>
  <c r="P98" i="22"/>
  <c r="G99" i="22"/>
  <c r="H99" i="22"/>
  <c r="I99" i="22"/>
  <c r="J99" i="22"/>
  <c r="K99" i="22"/>
  <c r="AA99" i="22" s="1"/>
  <c r="Z99" i="22" s="1"/>
  <c r="L99" i="22"/>
  <c r="Y99" i="22" s="1"/>
  <c r="P99" i="22"/>
  <c r="G100" i="22"/>
  <c r="H100" i="22"/>
  <c r="I100" i="22"/>
  <c r="J100" i="22"/>
  <c r="K100" i="22"/>
  <c r="AA100" i="22" s="1"/>
  <c r="Z100" i="22" s="1"/>
  <c r="L100" i="22"/>
  <c r="P100" i="22"/>
  <c r="G101" i="22"/>
  <c r="H101" i="22"/>
  <c r="I101" i="22"/>
  <c r="J101" i="22"/>
  <c r="K101" i="22"/>
  <c r="AA101" i="22" s="1"/>
  <c r="Z101" i="22" s="1"/>
  <c r="L101" i="22"/>
  <c r="P101" i="22"/>
  <c r="G102" i="22"/>
  <c r="H102" i="22"/>
  <c r="I102" i="22"/>
  <c r="J102" i="22"/>
  <c r="K102" i="22"/>
  <c r="AA102" i="22" s="1"/>
  <c r="Z102" i="22" s="1"/>
  <c r="L102" i="22"/>
  <c r="Y102" i="22" s="1"/>
  <c r="P102" i="22"/>
  <c r="G103" i="22"/>
  <c r="H103" i="22"/>
  <c r="I103" i="22"/>
  <c r="J103" i="22"/>
  <c r="K103" i="22"/>
  <c r="AA103" i="22" s="1"/>
  <c r="Z103" i="22" s="1"/>
  <c r="L103" i="22"/>
  <c r="P103" i="22"/>
  <c r="G104" i="22"/>
  <c r="H104" i="22"/>
  <c r="I104" i="22"/>
  <c r="J104" i="22"/>
  <c r="K104" i="22"/>
  <c r="AA104" i="22" s="1"/>
  <c r="Z104" i="22" s="1"/>
  <c r="L104" i="22"/>
  <c r="P104" i="22"/>
  <c r="G105" i="22"/>
  <c r="H105" i="22"/>
  <c r="I105" i="22"/>
  <c r="J105" i="22"/>
  <c r="K105" i="22"/>
  <c r="AA105" i="22" s="1"/>
  <c r="Z105" i="22" s="1"/>
  <c r="L105" i="22"/>
  <c r="P105" i="22"/>
  <c r="G106" i="22"/>
  <c r="H106" i="22"/>
  <c r="I106" i="22"/>
  <c r="J106" i="22"/>
  <c r="K106" i="22"/>
  <c r="AA106" i="22" s="1"/>
  <c r="Z106" i="22" s="1"/>
  <c r="L106" i="22"/>
  <c r="P106" i="22"/>
  <c r="G107" i="22"/>
  <c r="H107" i="22"/>
  <c r="I107" i="22"/>
  <c r="J107" i="22"/>
  <c r="K107" i="22"/>
  <c r="AA107" i="22" s="1"/>
  <c r="Z107" i="22" s="1"/>
  <c r="L107" i="22"/>
  <c r="Y107" i="22" s="1"/>
  <c r="P107" i="22"/>
  <c r="G108" i="22"/>
  <c r="H108" i="22"/>
  <c r="I108" i="22"/>
  <c r="J108" i="22"/>
  <c r="K108" i="22"/>
  <c r="AA108" i="22" s="1"/>
  <c r="Z108" i="22" s="1"/>
  <c r="L108" i="22"/>
  <c r="P108" i="22"/>
  <c r="G109" i="22"/>
  <c r="H109" i="22"/>
  <c r="I109" i="22"/>
  <c r="J109" i="22"/>
  <c r="K109" i="22"/>
  <c r="AA109" i="22" s="1"/>
  <c r="Z109" i="22" s="1"/>
  <c r="L109" i="22"/>
  <c r="P109" i="22"/>
  <c r="G110" i="22"/>
  <c r="H110" i="22"/>
  <c r="I110" i="22"/>
  <c r="J110" i="22"/>
  <c r="K110" i="22"/>
  <c r="AA110" i="22" s="1"/>
  <c r="Z110" i="22" s="1"/>
  <c r="L110" i="22"/>
  <c r="Y110" i="22" s="1"/>
  <c r="P110" i="22"/>
  <c r="G111" i="22"/>
  <c r="H111" i="22"/>
  <c r="I111" i="22"/>
  <c r="J111" i="22"/>
  <c r="K111" i="22"/>
  <c r="AA111" i="22" s="1"/>
  <c r="Z111" i="22" s="1"/>
  <c r="L111" i="22"/>
  <c r="P111" i="22"/>
  <c r="G112" i="22"/>
  <c r="H112" i="22"/>
  <c r="I112" i="22"/>
  <c r="J112" i="22"/>
  <c r="K112" i="22"/>
  <c r="AA112" i="22" s="1"/>
  <c r="Z112" i="22" s="1"/>
  <c r="L112" i="22"/>
  <c r="P112" i="22"/>
  <c r="G113" i="22"/>
  <c r="H113" i="22"/>
  <c r="I113" i="22"/>
  <c r="J113" i="22"/>
  <c r="K113" i="22"/>
  <c r="AA113" i="22" s="1"/>
  <c r="Z113" i="22" s="1"/>
  <c r="L113" i="22"/>
  <c r="P113" i="22"/>
  <c r="G114" i="22"/>
  <c r="H114" i="22"/>
  <c r="I114" i="22"/>
  <c r="J114" i="22"/>
  <c r="K114" i="22"/>
  <c r="AA114" i="22" s="1"/>
  <c r="Z114" i="22" s="1"/>
  <c r="L114" i="22"/>
  <c r="P114" i="22"/>
  <c r="G115" i="22"/>
  <c r="H115" i="22"/>
  <c r="I115" i="22"/>
  <c r="J115" i="22"/>
  <c r="K115" i="22"/>
  <c r="AA115" i="22" s="1"/>
  <c r="Z115" i="22" s="1"/>
  <c r="L115" i="22"/>
  <c r="Y115" i="22" s="1"/>
  <c r="P115" i="22"/>
  <c r="G116" i="22"/>
  <c r="H116" i="22"/>
  <c r="I116" i="22"/>
  <c r="J116" i="22"/>
  <c r="K116" i="22"/>
  <c r="AA116" i="22" s="1"/>
  <c r="Z116" i="22" s="1"/>
  <c r="L116" i="22"/>
  <c r="P116" i="22"/>
  <c r="G117" i="22"/>
  <c r="H117" i="22"/>
  <c r="I117" i="22"/>
  <c r="J117" i="22"/>
  <c r="K117" i="22"/>
  <c r="AA117" i="22" s="1"/>
  <c r="Z117" i="22" s="1"/>
  <c r="L117" i="22"/>
  <c r="P117" i="22"/>
  <c r="G118" i="22"/>
  <c r="H118" i="22"/>
  <c r="I118" i="22"/>
  <c r="J118" i="22"/>
  <c r="K118" i="22"/>
  <c r="AA118" i="22" s="1"/>
  <c r="Z118" i="22" s="1"/>
  <c r="L118" i="22"/>
  <c r="Y118" i="22" s="1"/>
  <c r="P118" i="22"/>
  <c r="G119" i="22"/>
  <c r="H119" i="22"/>
  <c r="I119" i="22"/>
  <c r="J119" i="22"/>
  <c r="K119" i="22"/>
  <c r="AA119" i="22" s="1"/>
  <c r="Z119" i="22" s="1"/>
  <c r="L119" i="22"/>
  <c r="P119" i="22"/>
  <c r="G120" i="22"/>
  <c r="H120" i="22"/>
  <c r="I120" i="22"/>
  <c r="J120" i="22"/>
  <c r="K120" i="22"/>
  <c r="AA120" i="22" s="1"/>
  <c r="Z120" i="22" s="1"/>
  <c r="L120" i="22"/>
  <c r="P120" i="22"/>
  <c r="G121" i="22"/>
  <c r="H121" i="22"/>
  <c r="I121" i="22"/>
  <c r="J121" i="22"/>
  <c r="K121" i="22"/>
  <c r="AA121" i="22" s="1"/>
  <c r="Z121" i="22" s="1"/>
  <c r="L121" i="22"/>
  <c r="P121" i="22"/>
  <c r="G122" i="22"/>
  <c r="H122" i="22"/>
  <c r="I122" i="22"/>
  <c r="J122" i="22"/>
  <c r="K122" i="22"/>
  <c r="AA122" i="22" s="1"/>
  <c r="Z122" i="22" s="1"/>
  <c r="L122" i="22"/>
  <c r="P122" i="22"/>
  <c r="G123" i="22"/>
  <c r="H123" i="22"/>
  <c r="I123" i="22"/>
  <c r="J123" i="22"/>
  <c r="K123" i="22"/>
  <c r="AA123" i="22" s="1"/>
  <c r="Z123" i="22" s="1"/>
  <c r="L123" i="22"/>
  <c r="Y123" i="22" s="1"/>
  <c r="P123" i="22"/>
  <c r="G124" i="22"/>
  <c r="H124" i="22"/>
  <c r="I124" i="22"/>
  <c r="J124" i="22"/>
  <c r="K124" i="22"/>
  <c r="AA124" i="22" s="1"/>
  <c r="Z124" i="22" s="1"/>
  <c r="L124" i="22"/>
  <c r="P124" i="22"/>
  <c r="G125" i="22"/>
  <c r="H125" i="22"/>
  <c r="I125" i="22"/>
  <c r="J125" i="22"/>
  <c r="K125" i="22"/>
  <c r="AA125" i="22" s="1"/>
  <c r="Z125" i="22" s="1"/>
  <c r="L125" i="22"/>
  <c r="P125" i="22"/>
  <c r="G126" i="22"/>
  <c r="H126" i="22"/>
  <c r="I126" i="22"/>
  <c r="J126" i="22"/>
  <c r="K126" i="22"/>
  <c r="AA126" i="22" s="1"/>
  <c r="Z126" i="22" s="1"/>
  <c r="L126" i="22"/>
  <c r="Y126" i="22" s="1"/>
  <c r="P126" i="22"/>
  <c r="G127" i="22"/>
  <c r="H127" i="22"/>
  <c r="I127" i="22"/>
  <c r="J127" i="22"/>
  <c r="K127" i="22"/>
  <c r="AA127" i="22" s="1"/>
  <c r="Z127" i="22" s="1"/>
  <c r="L127" i="22"/>
  <c r="P127" i="22"/>
  <c r="G128" i="22"/>
  <c r="H128" i="22"/>
  <c r="I128" i="22"/>
  <c r="J128" i="22"/>
  <c r="K128" i="22"/>
  <c r="AA128" i="22" s="1"/>
  <c r="Z128" i="22" s="1"/>
  <c r="L128" i="22"/>
  <c r="P128" i="22"/>
  <c r="G129" i="22"/>
  <c r="H129" i="22"/>
  <c r="I129" i="22"/>
  <c r="J129" i="22"/>
  <c r="K129" i="22"/>
  <c r="AA129" i="22" s="1"/>
  <c r="Z129" i="22" s="1"/>
  <c r="L129" i="22"/>
  <c r="P129" i="22"/>
  <c r="G130" i="22"/>
  <c r="H130" i="22"/>
  <c r="I130" i="22"/>
  <c r="J130" i="22"/>
  <c r="K130" i="22"/>
  <c r="AA130" i="22" s="1"/>
  <c r="Z130" i="22" s="1"/>
  <c r="L130" i="22"/>
  <c r="P130" i="22"/>
  <c r="G131" i="22"/>
  <c r="H131" i="22"/>
  <c r="I131" i="22"/>
  <c r="J131" i="22"/>
  <c r="K131" i="22"/>
  <c r="AA131" i="22" s="1"/>
  <c r="Z131" i="22" s="1"/>
  <c r="L131" i="22"/>
  <c r="Y131" i="22" s="1"/>
  <c r="P131" i="22"/>
  <c r="G132" i="22"/>
  <c r="H132" i="22"/>
  <c r="I132" i="22"/>
  <c r="J132" i="22"/>
  <c r="K132" i="22"/>
  <c r="AA132" i="22" s="1"/>
  <c r="Z132" i="22" s="1"/>
  <c r="L132" i="22"/>
  <c r="P132" i="22"/>
  <c r="G133" i="22"/>
  <c r="H133" i="22"/>
  <c r="I133" i="22"/>
  <c r="J133" i="22"/>
  <c r="K133" i="22"/>
  <c r="AA133" i="22" s="1"/>
  <c r="Z133" i="22" s="1"/>
  <c r="L133" i="22"/>
  <c r="P133" i="22"/>
  <c r="G134" i="22"/>
  <c r="H134" i="22"/>
  <c r="I134" i="22"/>
  <c r="J134" i="22"/>
  <c r="K134" i="22"/>
  <c r="AA134" i="22" s="1"/>
  <c r="Z134" i="22" s="1"/>
  <c r="L134" i="22"/>
  <c r="Y134" i="22" s="1"/>
  <c r="P134" i="22"/>
  <c r="G135" i="22"/>
  <c r="H135" i="22"/>
  <c r="I135" i="22"/>
  <c r="J135" i="22"/>
  <c r="K135" i="22"/>
  <c r="AA135" i="22" s="1"/>
  <c r="Z135" i="22" s="1"/>
  <c r="L135" i="22"/>
  <c r="P135" i="22"/>
  <c r="G136" i="22"/>
  <c r="H136" i="22"/>
  <c r="I136" i="22"/>
  <c r="J136" i="22"/>
  <c r="K136" i="22"/>
  <c r="AA136" i="22" s="1"/>
  <c r="Z136" i="22" s="1"/>
  <c r="L136" i="22"/>
  <c r="P136" i="22"/>
  <c r="G137" i="22"/>
  <c r="H137" i="22"/>
  <c r="I137" i="22"/>
  <c r="J137" i="22"/>
  <c r="K137" i="22"/>
  <c r="AA137" i="22" s="1"/>
  <c r="Z137" i="22" s="1"/>
  <c r="L137" i="22"/>
  <c r="P137" i="22"/>
  <c r="G138" i="22"/>
  <c r="H138" i="22"/>
  <c r="I138" i="22"/>
  <c r="J138" i="22"/>
  <c r="K138" i="22"/>
  <c r="AA138" i="22" s="1"/>
  <c r="Z138" i="22" s="1"/>
  <c r="L138" i="22"/>
  <c r="P138" i="22"/>
  <c r="G139" i="22"/>
  <c r="H139" i="22"/>
  <c r="I139" i="22"/>
  <c r="J139" i="22"/>
  <c r="K139" i="22"/>
  <c r="AA139" i="22" s="1"/>
  <c r="Z139" i="22" s="1"/>
  <c r="L139" i="22"/>
  <c r="Y139" i="22" s="1"/>
  <c r="P139" i="22"/>
  <c r="G140" i="22"/>
  <c r="H140" i="22"/>
  <c r="I140" i="22"/>
  <c r="J140" i="22"/>
  <c r="K140" i="22"/>
  <c r="AA140" i="22" s="1"/>
  <c r="Z140" i="22" s="1"/>
  <c r="L140" i="22"/>
  <c r="P140" i="22"/>
  <c r="G141" i="22"/>
  <c r="H141" i="22"/>
  <c r="I141" i="22"/>
  <c r="J141" i="22"/>
  <c r="K141" i="22"/>
  <c r="AA141" i="22" s="1"/>
  <c r="Z141" i="22" s="1"/>
  <c r="L141" i="22"/>
  <c r="P141" i="22"/>
  <c r="G142" i="22"/>
  <c r="H142" i="22"/>
  <c r="I142" i="22"/>
  <c r="J142" i="22"/>
  <c r="K142" i="22"/>
  <c r="AA142" i="22" s="1"/>
  <c r="Z142" i="22" s="1"/>
  <c r="L142" i="22"/>
  <c r="Y142" i="22" s="1"/>
  <c r="P142" i="22"/>
  <c r="G143" i="22"/>
  <c r="H143" i="22"/>
  <c r="I143" i="22"/>
  <c r="J143" i="22"/>
  <c r="K143" i="22"/>
  <c r="AA143" i="22" s="1"/>
  <c r="Z143" i="22" s="1"/>
  <c r="L143" i="22"/>
  <c r="P143" i="22"/>
  <c r="G144" i="22"/>
  <c r="H144" i="22"/>
  <c r="I144" i="22"/>
  <c r="J144" i="22"/>
  <c r="K144" i="22"/>
  <c r="AA144" i="22" s="1"/>
  <c r="Z144" i="22" s="1"/>
  <c r="L144" i="22"/>
  <c r="P144" i="22"/>
  <c r="G145" i="22"/>
  <c r="H145" i="22"/>
  <c r="I145" i="22"/>
  <c r="J145" i="22"/>
  <c r="K145" i="22"/>
  <c r="AA145" i="22" s="1"/>
  <c r="Z145" i="22" s="1"/>
  <c r="L145" i="22"/>
  <c r="P145" i="22"/>
  <c r="G146" i="22"/>
  <c r="H146" i="22"/>
  <c r="I146" i="22"/>
  <c r="J146" i="22"/>
  <c r="K146" i="22"/>
  <c r="AA146" i="22" s="1"/>
  <c r="Z146" i="22" s="1"/>
  <c r="L146" i="22"/>
  <c r="P146" i="22"/>
  <c r="G147" i="22"/>
  <c r="H147" i="22"/>
  <c r="I147" i="22"/>
  <c r="J147" i="22"/>
  <c r="K147" i="22"/>
  <c r="AA147" i="22" s="1"/>
  <c r="Z147" i="22" s="1"/>
  <c r="L147" i="22"/>
  <c r="Y147" i="22" s="1"/>
  <c r="P147" i="22"/>
  <c r="G148" i="22"/>
  <c r="H148" i="22"/>
  <c r="I148" i="22"/>
  <c r="J148" i="22"/>
  <c r="K148" i="22"/>
  <c r="AA148" i="22" s="1"/>
  <c r="Z148" i="22" s="1"/>
  <c r="L148" i="22"/>
  <c r="P148" i="22"/>
  <c r="G149" i="22"/>
  <c r="H149" i="22"/>
  <c r="I149" i="22"/>
  <c r="J149" i="22"/>
  <c r="K149" i="22"/>
  <c r="AA149" i="22" s="1"/>
  <c r="Z149" i="22" s="1"/>
  <c r="L149" i="22"/>
  <c r="P149" i="22"/>
  <c r="G150" i="22"/>
  <c r="H150" i="22"/>
  <c r="I150" i="22"/>
  <c r="J150" i="22"/>
  <c r="K150" i="22"/>
  <c r="AA150" i="22" s="1"/>
  <c r="Z150" i="22" s="1"/>
  <c r="L150" i="22"/>
  <c r="P150" i="22"/>
  <c r="G151" i="22"/>
  <c r="H151" i="22"/>
  <c r="I151" i="22"/>
  <c r="J151" i="22"/>
  <c r="K151" i="22"/>
  <c r="AA151" i="22" s="1"/>
  <c r="Z151" i="22" s="1"/>
  <c r="L151" i="22"/>
  <c r="P151" i="22"/>
  <c r="G152" i="22"/>
  <c r="H152" i="22"/>
  <c r="I152" i="22"/>
  <c r="J152" i="22"/>
  <c r="K152" i="22"/>
  <c r="AA152" i="22" s="1"/>
  <c r="Z152" i="22" s="1"/>
  <c r="L152" i="22"/>
  <c r="P152" i="22"/>
  <c r="G153" i="22"/>
  <c r="H153" i="22"/>
  <c r="I153" i="22"/>
  <c r="J153" i="22"/>
  <c r="K153" i="22"/>
  <c r="AA153" i="22" s="1"/>
  <c r="Z153" i="22" s="1"/>
  <c r="L153" i="22"/>
  <c r="P153" i="22"/>
  <c r="G154" i="22"/>
  <c r="H154" i="22"/>
  <c r="I154" i="22"/>
  <c r="J154" i="22"/>
  <c r="K154" i="22"/>
  <c r="AA154" i="22" s="1"/>
  <c r="Z154" i="22" s="1"/>
  <c r="L154" i="22"/>
  <c r="P154" i="22"/>
  <c r="G155" i="22"/>
  <c r="H155" i="22"/>
  <c r="I155" i="22"/>
  <c r="J155" i="22"/>
  <c r="K155" i="22"/>
  <c r="AA155" i="22" s="1"/>
  <c r="Z155" i="22" s="1"/>
  <c r="L155" i="22"/>
  <c r="Y155" i="22" s="1"/>
  <c r="P155" i="22"/>
  <c r="G156" i="22"/>
  <c r="H156" i="22"/>
  <c r="I156" i="22"/>
  <c r="J156" i="22"/>
  <c r="K156" i="22"/>
  <c r="AA156" i="22" s="1"/>
  <c r="Z156" i="22" s="1"/>
  <c r="L156" i="22"/>
  <c r="P156" i="22"/>
  <c r="G157" i="22"/>
  <c r="H157" i="22"/>
  <c r="I157" i="22"/>
  <c r="J157" i="22"/>
  <c r="K157" i="22"/>
  <c r="AA157" i="22" s="1"/>
  <c r="Z157" i="22" s="1"/>
  <c r="L157" i="22"/>
  <c r="P157" i="22"/>
  <c r="G158" i="22"/>
  <c r="H158" i="22"/>
  <c r="I158" i="22"/>
  <c r="J158" i="22"/>
  <c r="K158" i="22"/>
  <c r="AA158" i="22" s="1"/>
  <c r="Z158" i="22" s="1"/>
  <c r="L158" i="22"/>
  <c r="P158" i="22"/>
  <c r="G159" i="22"/>
  <c r="H159" i="22"/>
  <c r="I159" i="22"/>
  <c r="J159" i="22"/>
  <c r="K159" i="22"/>
  <c r="AA159" i="22" s="1"/>
  <c r="Z159" i="22" s="1"/>
  <c r="L159" i="22"/>
  <c r="P159" i="22"/>
  <c r="G160" i="22"/>
  <c r="H160" i="22"/>
  <c r="I160" i="22"/>
  <c r="J160" i="22"/>
  <c r="K160" i="22"/>
  <c r="AA160" i="22" s="1"/>
  <c r="Z160" i="22" s="1"/>
  <c r="L160" i="22"/>
  <c r="P160" i="22"/>
  <c r="G161" i="22"/>
  <c r="H161" i="22"/>
  <c r="I161" i="22"/>
  <c r="J161" i="22"/>
  <c r="K161" i="22"/>
  <c r="AA161" i="22" s="1"/>
  <c r="Z161" i="22" s="1"/>
  <c r="L161" i="22"/>
  <c r="P161" i="22"/>
  <c r="G162" i="22"/>
  <c r="H162" i="22"/>
  <c r="I162" i="22"/>
  <c r="J162" i="22"/>
  <c r="K162" i="22"/>
  <c r="AA162" i="22" s="1"/>
  <c r="Z162" i="22" s="1"/>
  <c r="L162" i="22"/>
  <c r="P162" i="22"/>
  <c r="G163" i="22"/>
  <c r="H163" i="22"/>
  <c r="I163" i="22"/>
  <c r="J163" i="22"/>
  <c r="K163" i="22"/>
  <c r="AA163" i="22" s="1"/>
  <c r="Z163" i="22" s="1"/>
  <c r="L163" i="22"/>
  <c r="Y163" i="22" s="1"/>
  <c r="P163" i="22"/>
  <c r="G164" i="22"/>
  <c r="H164" i="22"/>
  <c r="I164" i="22"/>
  <c r="J164" i="22"/>
  <c r="K164" i="22"/>
  <c r="AA164" i="22" s="1"/>
  <c r="Z164" i="22" s="1"/>
  <c r="L164" i="22"/>
  <c r="P164" i="22"/>
  <c r="G165" i="22"/>
  <c r="H165" i="22"/>
  <c r="I165" i="22"/>
  <c r="J165" i="22"/>
  <c r="K165" i="22"/>
  <c r="AA165" i="22" s="1"/>
  <c r="Z165" i="22" s="1"/>
  <c r="L165" i="22"/>
  <c r="P165" i="22"/>
  <c r="G166" i="22"/>
  <c r="H166" i="22"/>
  <c r="I166" i="22"/>
  <c r="J166" i="22"/>
  <c r="K166" i="22"/>
  <c r="AA166" i="22" s="1"/>
  <c r="Z166" i="22" s="1"/>
  <c r="L166" i="22"/>
  <c r="P166" i="22"/>
  <c r="G167" i="22"/>
  <c r="H167" i="22"/>
  <c r="I167" i="22"/>
  <c r="J167" i="22"/>
  <c r="K167" i="22"/>
  <c r="AA167" i="22" s="1"/>
  <c r="Z167" i="22" s="1"/>
  <c r="L167" i="22"/>
  <c r="P167" i="22"/>
  <c r="G168" i="22"/>
  <c r="H168" i="22"/>
  <c r="I168" i="22"/>
  <c r="J168" i="22"/>
  <c r="K168" i="22"/>
  <c r="AA168" i="22" s="1"/>
  <c r="Z168" i="22" s="1"/>
  <c r="L168" i="22"/>
  <c r="P168" i="22"/>
  <c r="G169" i="22"/>
  <c r="H169" i="22"/>
  <c r="I169" i="22"/>
  <c r="J169" i="22"/>
  <c r="K169" i="22"/>
  <c r="AA169" i="22" s="1"/>
  <c r="Z169" i="22" s="1"/>
  <c r="L169" i="22"/>
  <c r="P169" i="22"/>
  <c r="G170" i="22"/>
  <c r="H170" i="22"/>
  <c r="I170" i="22"/>
  <c r="J170" i="22"/>
  <c r="K170" i="22"/>
  <c r="AA170" i="22" s="1"/>
  <c r="Z170" i="22" s="1"/>
  <c r="L170" i="22"/>
  <c r="P170" i="22"/>
  <c r="G171" i="22"/>
  <c r="H171" i="22"/>
  <c r="I171" i="22"/>
  <c r="J171" i="22"/>
  <c r="K171" i="22"/>
  <c r="AA171" i="22" s="1"/>
  <c r="Z171" i="22" s="1"/>
  <c r="L171" i="22"/>
  <c r="Y171" i="22" s="1"/>
  <c r="P171" i="22"/>
  <c r="G172" i="22"/>
  <c r="H172" i="22"/>
  <c r="I172" i="22"/>
  <c r="J172" i="22"/>
  <c r="K172" i="22"/>
  <c r="AA172" i="22" s="1"/>
  <c r="Z172" i="22" s="1"/>
  <c r="L172" i="22"/>
  <c r="P172" i="22"/>
  <c r="G173" i="22"/>
  <c r="H173" i="22"/>
  <c r="I173" i="22"/>
  <c r="J173" i="22"/>
  <c r="K173" i="22"/>
  <c r="AA173" i="22" s="1"/>
  <c r="Z173" i="22" s="1"/>
  <c r="L173" i="22"/>
  <c r="P173" i="22"/>
  <c r="G174" i="22"/>
  <c r="H174" i="22"/>
  <c r="I174" i="22"/>
  <c r="J174" i="22"/>
  <c r="K174" i="22"/>
  <c r="AA174" i="22" s="1"/>
  <c r="Z174" i="22" s="1"/>
  <c r="L174" i="22"/>
  <c r="P174" i="22"/>
  <c r="G175" i="22"/>
  <c r="H175" i="22"/>
  <c r="I175" i="22"/>
  <c r="J175" i="22"/>
  <c r="K175" i="22"/>
  <c r="AA175" i="22" s="1"/>
  <c r="Z175" i="22" s="1"/>
  <c r="L175" i="22"/>
  <c r="P175" i="22"/>
  <c r="G176" i="22"/>
  <c r="H176" i="22"/>
  <c r="I176" i="22"/>
  <c r="J176" i="22"/>
  <c r="K176" i="22"/>
  <c r="AA176" i="22" s="1"/>
  <c r="Z176" i="22" s="1"/>
  <c r="L176" i="22"/>
  <c r="P176" i="22"/>
  <c r="G177" i="22"/>
  <c r="H177" i="22"/>
  <c r="I177" i="22"/>
  <c r="J177" i="22"/>
  <c r="K177" i="22"/>
  <c r="AA177" i="22" s="1"/>
  <c r="Z177" i="22" s="1"/>
  <c r="L177" i="22"/>
  <c r="P177" i="22"/>
  <c r="G178" i="22"/>
  <c r="H178" i="22"/>
  <c r="I178" i="22"/>
  <c r="J178" i="22"/>
  <c r="K178" i="22"/>
  <c r="AA178" i="22" s="1"/>
  <c r="Z178" i="22" s="1"/>
  <c r="L178" i="22"/>
  <c r="P178" i="22"/>
  <c r="G179" i="22"/>
  <c r="H179" i="22"/>
  <c r="I179" i="22"/>
  <c r="J179" i="22"/>
  <c r="K179" i="22"/>
  <c r="AA179" i="22" s="1"/>
  <c r="Z179" i="22" s="1"/>
  <c r="L179" i="22"/>
  <c r="Y179" i="22" s="1"/>
  <c r="P179" i="22"/>
  <c r="G180" i="22"/>
  <c r="H180" i="22"/>
  <c r="I180" i="22"/>
  <c r="J180" i="22"/>
  <c r="K180" i="22"/>
  <c r="AA180" i="22" s="1"/>
  <c r="Z180" i="22" s="1"/>
  <c r="L180" i="22"/>
  <c r="P180" i="22"/>
  <c r="G181" i="22"/>
  <c r="H181" i="22"/>
  <c r="I181" i="22"/>
  <c r="J181" i="22"/>
  <c r="K181" i="22"/>
  <c r="AA181" i="22" s="1"/>
  <c r="Z181" i="22" s="1"/>
  <c r="L181" i="22"/>
  <c r="P181" i="22"/>
  <c r="G182" i="22"/>
  <c r="H182" i="22"/>
  <c r="I182" i="22"/>
  <c r="J182" i="22"/>
  <c r="K182" i="22"/>
  <c r="AA182" i="22" s="1"/>
  <c r="Z182" i="22" s="1"/>
  <c r="L182" i="22"/>
  <c r="P182" i="22"/>
  <c r="G183" i="22"/>
  <c r="H183" i="22"/>
  <c r="I183" i="22"/>
  <c r="J183" i="22"/>
  <c r="K183" i="22"/>
  <c r="AA183" i="22" s="1"/>
  <c r="Z183" i="22" s="1"/>
  <c r="L183" i="22"/>
  <c r="P183" i="22"/>
  <c r="G184" i="22"/>
  <c r="H184" i="22"/>
  <c r="I184" i="22"/>
  <c r="J184" i="22"/>
  <c r="K184" i="22"/>
  <c r="AA184" i="22" s="1"/>
  <c r="Z184" i="22" s="1"/>
  <c r="L184" i="22"/>
  <c r="P184" i="22"/>
  <c r="G185" i="22"/>
  <c r="H185" i="22"/>
  <c r="I185" i="22"/>
  <c r="J185" i="22"/>
  <c r="K185" i="22"/>
  <c r="AA185" i="22" s="1"/>
  <c r="Z185" i="22" s="1"/>
  <c r="L185" i="22"/>
  <c r="P185" i="22"/>
  <c r="G186" i="22"/>
  <c r="H186" i="22"/>
  <c r="I186" i="22"/>
  <c r="J186" i="22"/>
  <c r="K186" i="22"/>
  <c r="AA186" i="22" s="1"/>
  <c r="Z186" i="22" s="1"/>
  <c r="L186" i="22"/>
  <c r="P186" i="22"/>
  <c r="G187" i="22"/>
  <c r="H187" i="22"/>
  <c r="I187" i="22"/>
  <c r="J187" i="22"/>
  <c r="K187" i="22"/>
  <c r="AA187" i="22" s="1"/>
  <c r="Z187" i="22" s="1"/>
  <c r="L187" i="22"/>
  <c r="Y187" i="22" s="1"/>
  <c r="P187" i="22"/>
  <c r="G188" i="22"/>
  <c r="H188" i="22"/>
  <c r="I188" i="22"/>
  <c r="J188" i="22"/>
  <c r="K188" i="22"/>
  <c r="AA188" i="22" s="1"/>
  <c r="Z188" i="22" s="1"/>
  <c r="L188" i="22"/>
  <c r="P188" i="22"/>
  <c r="G189" i="22"/>
  <c r="H189" i="22"/>
  <c r="I189" i="22"/>
  <c r="J189" i="22"/>
  <c r="K189" i="22"/>
  <c r="AA189" i="22" s="1"/>
  <c r="Z189" i="22" s="1"/>
  <c r="L189" i="22"/>
  <c r="P189" i="22"/>
  <c r="G190" i="22"/>
  <c r="H190" i="22"/>
  <c r="I190" i="22"/>
  <c r="J190" i="22"/>
  <c r="K190" i="22"/>
  <c r="AA190" i="22" s="1"/>
  <c r="Z190" i="22" s="1"/>
  <c r="L190" i="22"/>
  <c r="P190" i="22"/>
  <c r="G191" i="22"/>
  <c r="H191" i="22"/>
  <c r="I191" i="22"/>
  <c r="J191" i="22"/>
  <c r="K191" i="22"/>
  <c r="AA191" i="22" s="1"/>
  <c r="Z191" i="22" s="1"/>
  <c r="L191" i="22"/>
  <c r="P191" i="22"/>
  <c r="G192" i="22"/>
  <c r="H192" i="22"/>
  <c r="I192" i="22"/>
  <c r="J192" i="22"/>
  <c r="K192" i="22"/>
  <c r="AA192" i="22" s="1"/>
  <c r="Z192" i="22" s="1"/>
  <c r="L192" i="22"/>
  <c r="P192" i="22"/>
  <c r="G193" i="22"/>
  <c r="H193" i="22"/>
  <c r="I193" i="22"/>
  <c r="J193" i="22"/>
  <c r="K193" i="22"/>
  <c r="AA193" i="22" s="1"/>
  <c r="Z193" i="22" s="1"/>
  <c r="L193" i="22"/>
  <c r="P193" i="22"/>
  <c r="G194" i="22"/>
  <c r="H194" i="22"/>
  <c r="I194" i="22"/>
  <c r="J194" i="22"/>
  <c r="K194" i="22"/>
  <c r="AA194" i="22" s="1"/>
  <c r="Z194" i="22" s="1"/>
  <c r="L194" i="22"/>
  <c r="P194" i="22"/>
  <c r="G195" i="22"/>
  <c r="H195" i="22"/>
  <c r="I195" i="22"/>
  <c r="J195" i="22"/>
  <c r="K195" i="22"/>
  <c r="AA195" i="22" s="1"/>
  <c r="Z195" i="22" s="1"/>
  <c r="L195" i="22"/>
  <c r="Y195" i="22" s="1"/>
  <c r="P195" i="22"/>
  <c r="G196" i="22"/>
  <c r="H196" i="22"/>
  <c r="I196" i="22"/>
  <c r="J196" i="22"/>
  <c r="K196" i="22"/>
  <c r="AA196" i="22" s="1"/>
  <c r="Z196" i="22" s="1"/>
  <c r="L196" i="22"/>
  <c r="P196" i="22"/>
  <c r="G197" i="22"/>
  <c r="H197" i="22"/>
  <c r="I197" i="22"/>
  <c r="J197" i="22"/>
  <c r="K197" i="22"/>
  <c r="AA197" i="22" s="1"/>
  <c r="Z197" i="22" s="1"/>
  <c r="L197" i="22"/>
  <c r="P197" i="22"/>
  <c r="G198" i="22"/>
  <c r="H198" i="22"/>
  <c r="I198" i="22"/>
  <c r="J198" i="22"/>
  <c r="K198" i="22"/>
  <c r="AA198" i="22" s="1"/>
  <c r="Z198" i="22" s="1"/>
  <c r="L198" i="22"/>
  <c r="P198" i="22"/>
  <c r="G199" i="22"/>
  <c r="H199" i="22"/>
  <c r="I199" i="22"/>
  <c r="J199" i="22"/>
  <c r="K199" i="22"/>
  <c r="AA199" i="22" s="1"/>
  <c r="Z199" i="22" s="1"/>
  <c r="L199" i="22"/>
  <c r="P199" i="22"/>
  <c r="G200" i="22"/>
  <c r="H200" i="22"/>
  <c r="I200" i="22"/>
  <c r="J200" i="22"/>
  <c r="K200" i="22"/>
  <c r="AA200" i="22" s="1"/>
  <c r="Z200" i="22" s="1"/>
  <c r="L200" i="22"/>
  <c r="P200" i="22"/>
  <c r="G201" i="22"/>
  <c r="H201" i="22"/>
  <c r="I201" i="22"/>
  <c r="J201" i="22"/>
  <c r="K201" i="22"/>
  <c r="AA201" i="22" s="1"/>
  <c r="Z201" i="22" s="1"/>
  <c r="L201" i="22"/>
  <c r="P201" i="22"/>
  <c r="G202" i="22"/>
  <c r="H202" i="22"/>
  <c r="I202" i="22"/>
  <c r="J202" i="22"/>
  <c r="K202" i="22"/>
  <c r="AA202" i="22" s="1"/>
  <c r="Z202" i="22" s="1"/>
  <c r="L202" i="22"/>
  <c r="P202" i="22"/>
  <c r="G203" i="22"/>
  <c r="H203" i="22"/>
  <c r="I203" i="22"/>
  <c r="J203" i="22"/>
  <c r="K203" i="22"/>
  <c r="AA203" i="22" s="1"/>
  <c r="Z203" i="22" s="1"/>
  <c r="L203" i="22"/>
  <c r="Y203" i="22" s="1"/>
  <c r="P203" i="22"/>
  <c r="G204" i="22"/>
  <c r="H204" i="22"/>
  <c r="I204" i="22"/>
  <c r="J204" i="22"/>
  <c r="K204" i="22"/>
  <c r="AA204" i="22" s="1"/>
  <c r="Z204" i="22" s="1"/>
  <c r="L204" i="22"/>
  <c r="P204" i="22"/>
  <c r="G205" i="22"/>
  <c r="H205" i="22"/>
  <c r="I205" i="22"/>
  <c r="J205" i="22"/>
  <c r="K205" i="22"/>
  <c r="AA205" i="22" s="1"/>
  <c r="Z205" i="22" s="1"/>
  <c r="L205" i="22"/>
  <c r="P205" i="22"/>
  <c r="G206" i="22"/>
  <c r="H206" i="22"/>
  <c r="I206" i="22"/>
  <c r="J206" i="22"/>
  <c r="K206" i="22"/>
  <c r="AA206" i="22" s="1"/>
  <c r="Z206" i="22" s="1"/>
  <c r="L206" i="22"/>
  <c r="P206" i="22"/>
  <c r="G207" i="22"/>
  <c r="H207" i="22"/>
  <c r="I207" i="22"/>
  <c r="J207" i="22"/>
  <c r="K207" i="22"/>
  <c r="AA207" i="22" s="1"/>
  <c r="Z207" i="22" s="1"/>
  <c r="L207" i="22"/>
  <c r="P207" i="22"/>
  <c r="G208" i="22"/>
  <c r="H208" i="22"/>
  <c r="I208" i="22"/>
  <c r="J208" i="22"/>
  <c r="K208" i="22"/>
  <c r="AA208" i="22" s="1"/>
  <c r="Z208" i="22" s="1"/>
  <c r="L208" i="22"/>
  <c r="P208" i="22"/>
  <c r="G209" i="22"/>
  <c r="H209" i="22"/>
  <c r="I209" i="22"/>
  <c r="J209" i="22"/>
  <c r="K209" i="22"/>
  <c r="AA209" i="22" s="1"/>
  <c r="Z209" i="22" s="1"/>
  <c r="L209" i="22"/>
  <c r="P209" i="22"/>
  <c r="G210" i="22"/>
  <c r="H210" i="22"/>
  <c r="I210" i="22"/>
  <c r="J210" i="22"/>
  <c r="K210" i="22"/>
  <c r="AA210" i="22" s="1"/>
  <c r="Z210" i="22" s="1"/>
  <c r="L210" i="22"/>
  <c r="P210" i="22"/>
  <c r="G211" i="22"/>
  <c r="H211" i="22"/>
  <c r="I211" i="22"/>
  <c r="J211" i="22"/>
  <c r="K211" i="22"/>
  <c r="AA211" i="22" s="1"/>
  <c r="Z211" i="22" s="1"/>
  <c r="L211" i="22"/>
  <c r="Y211" i="22" s="1"/>
  <c r="P211" i="22"/>
  <c r="G212" i="22"/>
  <c r="H212" i="22"/>
  <c r="I212" i="22"/>
  <c r="J212" i="22"/>
  <c r="K212" i="22"/>
  <c r="AA212" i="22" s="1"/>
  <c r="Z212" i="22" s="1"/>
  <c r="L212" i="22"/>
  <c r="P212" i="22"/>
  <c r="G213" i="22"/>
  <c r="H213" i="22"/>
  <c r="I213" i="22"/>
  <c r="J213" i="22"/>
  <c r="K213" i="22"/>
  <c r="AA213" i="22" s="1"/>
  <c r="Z213" i="22" s="1"/>
  <c r="L213" i="22"/>
  <c r="P213" i="22"/>
  <c r="G214" i="22"/>
  <c r="H214" i="22"/>
  <c r="I214" i="22"/>
  <c r="J214" i="22"/>
  <c r="K214" i="22"/>
  <c r="AA214" i="22" s="1"/>
  <c r="Z214" i="22" s="1"/>
  <c r="L214" i="22"/>
  <c r="P214" i="22"/>
  <c r="G215" i="22"/>
  <c r="H215" i="22"/>
  <c r="I215" i="22"/>
  <c r="J215" i="22"/>
  <c r="K215" i="22"/>
  <c r="AA215" i="22" s="1"/>
  <c r="Z215" i="22" s="1"/>
  <c r="L215" i="22"/>
  <c r="P215" i="22"/>
  <c r="G216" i="22"/>
  <c r="H216" i="22"/>
  <c r="I216" i="22"/>
  <c r="J216" i="22"/>
  <c r="K216" i="22"/>
  <c r="AA216" i="22" s="1"/>
  <c r="Z216" i="22" s="1"/>
  <c r="L216" i="22"/>
  <c r="P216" i="22"/>
  <c r="G217" i="22"/>
  <c r="H217" i="22"/>
  <c r="I217" i="22"/>
  <c r="J217" i="22"/>
  <c r="K217" i="22"/>
  <c r="AA217" i="22" s="1"/>
  <c r="Z217" i="22" s="1"/>
  <c r="L217" i="22"/>
  <c r="P217" i="22"/>
  <c r="G218" i="22"/>
  <c r="H218" i="22"/>
  <c r="I218" i="22"/>
  <c r="J218" i="22"/>
  <c r="K218" i="22"/>
  <c r="AA218" i="22" s="1"/>
  <c r="Z218" i="22" s="1"/>
  <c r="L218" i="22"/>
  <c r="P218" i="22"/>
  <c r="G219" i="22"/>
  <c r="H219" i="22"/>
  <c r="I219" i="22"/>
  <c r="J219" i="22"/>
  <c r="K219" i="22"/>
  <c r="AA219" i="22" s="1"/>
  <c r="Z219" i="22" s="1"/>
  <c r="L219" i="22"/>
  <c r="Y219" i="22" s="1"/>
  <c r="P219" i="22"/>
  <c r="G220" i="22"/>
  <c r="H220" i="22"/>
  <c r="I220" i="22"/>
  <c r="J220" i="22"/>
  <c r="K220" i="22"/>
  <c r="AA220" i="22" s="1"/>
  <c r="Z220" i="22" s="1"/>
  <c r="L220" i="22"/>
  <c r="P220" i="22"/>
  <c r="G221" i="22"/>
  <c r="H221" i="22"/>
  <c r="I221" i="22"/>
  <c r="J221" i="22"/>
  <c r="K221" i="22"/>
  <c r="AA221" i="22" s="1"/>
  <c r="Z221" i="22" s="1"/>
  <c r="L221" i="22"/>
  <c r="P221" i="22"/>
  <c r="G222" i="22"/>
  <c r="H222" i="22"/>
  <c r="I222" i="22"/>
  <c r="J222" i="22"/>
  <c r="K222" i="22"/>
  <c r="AA222" i="22" s="1"/>
  <c r="Z222" i="22" s="1"/>
  <c r="L222" i="22"/>
  <c r="P222" i="22"/>
  <c r="G223" i="22"/>
  <c r="H223" i="22"/>
  <c r="I223" i="22"/>
  <c r="J223" i="22"/>
  <c r="K223" i="22"/>
  <c r="AA223" i="22" s="1"/>
  <c r="Z223" i="22" s="1"/>
  <c r="L223" i="22"/>
  <c r="P223" i="22"/>
  <c r="G224" i="22"/>
  <c r="H224" i="22"/>
  <c r="I224" i="22"/>
  <c r="J224" i="22"/>
  <c r="K224" i="22"/>
  <c r="AA224" i="22" s="1"/>
  <c r="Z224" i="22" s="1"/>
  <c r="L224" i="22"/>
  <c r="P224" i="22"/>
  <c r="G225" i="22"/>
  <c r="H225" i="22"/>
  <c r="I225" i="22"/>
  <c r="J225" i="22"/>
  <c r="K225" i="22"/>
  <c r="AA225" i="22" s="1"/>
  <c r="Z225" i="22" s="1"/>
  <c r="L225" i="22"/>
  <c r="P225" i="22"/>
  <c r="G226" i="22"/>
  <c r="H226" i="22"/>
  <c r="I226" i="22"/>
  <c r="J226" i="22"/>
  <c r="K226" i="22"/>
  <c r="AA226" i="22" s="1"/>
  <c r="Z226" i="22" s="1"/>
  <c r="L226" i="22"/>
  <c r="P226" i="22"/>
  <c r="G227" i="22"/>
  <c r="H227" i="22"/>
  <c r="I227" i="22"/>
  <c r="J227" i="22"/>
  <c r="K227" i="22"/>
  <c r="AA227" i="22" s="1"/>
  <c r="Z227" i="22" s="1"/>
  <c r="L227" i="22"/>
  <c r="Y227" i="22" s="1"/>
  <c r="P227" i="22"/>
  <c r="G228" i="22"/>
  <c r="H228" i="22"/>
  <c r="I228" i="22"/>
  <c r="J228" i="22"/>
  <c r="K228" i="22"/>
  <c r="AA228" i="22" s="1"/>
  <c r="Z228" i="22" s="1"/>
  <c r="L228" i="22"/>
  <c r="P228" i="22"/>
  <c r="G229" i="22"/>
  <c r="H229" i="22"/>
  <c r="I229" i="22"/>
  <c r="J229" i="22"/>
  <c r="K229" i="22"/>
  <c r="AA229" i="22" s="1"/>
  <c r="Z229" i="22" s="1"/>
  <c r="L229" i="22"/>
  <c r="P229" i="22"/>
  <c r="G230" i="22"/>
  <c r="H230" i="22"/>
  <c r="I230" i="22"/>
  <c r="J230" i="22"/>
  <c r="K230" i="22"/>
  <c r="AA230" i="22" s="1"/>
  <c r="Z230" i="22" s="1"/>
  <c r="L230" i="22"/>
  <c r="P230" i="22"/>
  <c r="G231" i="22"/>
  <c r="H231" i="22"/>
  <c r="I231" i="22"/>
  <c r="J231" i="22"/>
  <c r="K231" i="22"/>
  <c r="AA231" i="22" s="1"/>
  <c r="Z231" i="22" s="1"/>
  <c r="L231" i="22"/>
  <c r="P231" i="22"/>
  <c r="G232" i="22"/>
  <c r="H232" i="22"/>
  <c r="I232" i="22"/>
  <c r="J232" i="22"/>
  <c r="K232" i="22"/>
  <c r="AA232" i="22" s="1"/>
  <c r="Z232" i="22" s="1"/>
  <c r="L232" i="22"/>
  <c r="P232" i="22"/>
  <c r="G233" i="22"/>
  <c r="H233" i="22"/>
  <c r="I233" i="22"/>
  <c r="J233" i="22"/>
  <c r="K233" i="22"/>
  <c r="AA233" i="22" s="1"/>
  <c r="Z233" i="22" s="1"/>
  <c r="L233" i="22"/>
  <c r="P233" i="22"/>
  <c r="G234" i="22"/>
  <c r="H234" i="22"/>
  <c r="I234" i="22"/>
  <c r="J234" i="22"/>
  <c r="K234" i="22"/>
  <c r="AA234" i="22" s="1"/>
  <c r="Z234" i="22" s="1"/>
  <c r="L234" i="22"/>
  <c r="P234" i="22"/>
  <c r="G235" i="22"/>
  <c r="H235" i="22"/>
  <c r="I235" i="22"/>
  <c r="J235" i="22"/>
  <c r="K235" i="22"/>
  <c r="AA235" i="22" s="1"/>
  <c r="Z235" i="22" s="1"/>
  <c r="L235" i="22"/>
  <c r="Y235" i="22" s="1"/>
  <c r="P235" i="22"/>
  <c r="G236" i="22"/>
  <c r="H236" i="22"/>
  <c r="I236" i="22"/>
  <c r="J236" i="22"/>
  <c r="K236" i="22"/>
  <c r="AA236" i="22" s="1"/>
  <c r="Z236" i="22" s="1"/>
  <c r="L236" i="22"/>
  <c r="P236" i="22"/>
  <c r="G237" i="22"/>
  <c r="H237" i="22"/>
  <c r="I237" i="22"/>
  <c r="J237" i="22"/>
  <c r="K237" i="22"/>
  <c r="AA237" i="22" s="1"/>
  <c r="Z237" i="22" s="1"/>
  <c r="L237" i="22"/>
  <c r="P237" i="22"/>
  <c r="G238" i="22"/>
  <c r="H238" i="22"/>
  <c r="I238" i="22"/>
  <c r="J238" i="22"/>
  <c r="K238" i="22"/>
  <c r="AA238" i="22" s="1"/>
  <c r="Z238" i="22" s="1"/>
  <c r="L238" i="22"/>
  <c r="P238" i="22"/>
  <c r="G239" i="22"/>
  <c r="H239" i="22"/>
  <c r="I239" i="22"/>
  <c r="J239" i="22"/>
  <c r="K239" i="22"/>
  <c r="AA239" i="22" s="1"/>
  <c r="Z239" i="22" s="1"/>
  <c r="L239" i="22"/>
  <c r="P239" i="22"/>
  <c r="G240" i="22"/>
  <c r="H240" i="22"/>
  <c r="I240" i="22"/>
  <c r="J240" i="22"/>
  <c r="K240" i="22"/>
  <c r="AA240" i="22" s="1"/>
  <c r="Z240" i="22" s="1"/>
  <c r="L240" i="22"/>
  <c r="P240" i="22"/>
  <c r="G241" i="22"/>
  <c r="H241" i="22"/>
  <c r="I241" i="22"/>
  <c r="J241" i="22"/>
  <c r="K241" i="22"/>
  <c r="AA241" i="22" s="1"/>
  <c r="Z241" i="22" s="1"/>
  <c r="L241" i="22"/>
  <c r="P241" i="22"/>
  <c r="G242" i="22"/>
  <c r="H242" i="22"/>
  <c r="I242" i="22"/>
  <c r="J242" i="22"/>
  <c r="K242" i="22"/>
  <c r="AA242" i="22" s="1"/>
  <c r="Z242" i="22" s="1"/>
  <c r="L242" i="22"/>
  <c r="P242" i="22"/>
  <c r="G243" i="22"/>
  <c r="H243" i="22"/>
  <c r="I243" i="22"/>
  <c r="J243" i="22"/>
  <c r="K243" i="22"/>
  <c r="AA243" i="22" s="1"/>
  <c r="Z243" i="22" s="1"/>
  <c r="L243" i="22"/>
  <c r="Y243" i="22" s="1"/>
  <c r="P243" i="22"/>
  <c r="G244" i="22"/>
  <c r="H244" i="22"/>
  <c r="I244" i="22"/>
  <c r="J244" i="22"/>
  <c r="K244" i="22"/>
  <c r="AA244" i="22" s="1"/>
  <c r="Z244" i="22" s="1"/>
  <c r="L244" i="22"/>
  <c r="P244" i="22"/>
  <c r="G245" i="22"/>
  <c r="H245" i="22"/>
  <c r="I245" i="22"/>
  <c r="J245" i="22"/>
  <c r="K245" i="22"/>
  <c r="AA245" i="22" s="1"/>
  <c r="Z245" i="22" s="1"/>
  <c r="L245" i="22"/>
  <c r="P245" i="22"/>
  <c r="G246" i="22"/>
  <c r="H246" i="22"/>
  <c r="I246" i="22"/>
  <c r="J246" i="22"/>
  <c r="K246" i="22"/>
  <c r="AA246" i="22" s="1"/>
  <c r="Z246" i="22" s="1"/>
  <c r="L246" i="22"/>
  <c r="P246" i="22"/>
  <c r="G247" i="22"/>
  <c r="H247" i="22"/>
  <c r="I247" i="22"/>
  <c r="J247" i="22"/>
  <c r="K247" i="22"/>
  <c r="AA247" i="22" s="1"/>
  <c r="Z247" i="22" s="1"/>
  <c r="L247" i="22"/>
  <c r="P247" i="22"/>
  <c r="G248" i="22"/>
  <c r="H248" i="22"/>
  <c r="I248" i="22"/>
  <c r="J248" i="22"/>
  <c r="K248" i="22"/>
  <c r="AA248" i="22" s="1"/>
  <c r="Z248" i="22" s="1"/>
  <c r="L248" i="22"/>
  <c r="P248" i="22"/>
  <c r="G249" i="22"/>
  <c r="H249" i="22"/>
  <c r="I249" i="22"/>
  <c r="J249" i="22"/>
  <c r="K249" i="22"/>
  <c r="AA249" i="22" s="1"/>
  <c r="Z249" i="22" s="1"/>
  <c r="L249" i="22"/>
  <c r="P249" i="22"/>
  <c r="G250" i="22"/>
  <c r="H250" i="22"/>
  <c r="I250" i="22"/>
  <c r="J250" i="22"/>
  <c r="K250" i="22"/>
  <c r="AA250" i="22" s="1"/>
  <c r="Z250" i="22" s="1"/>
  <c r="L250" i="22"/>
  <c r="P250" i="22"/>
  <c r="G251" i="22"/>
  <c r="H251" i="22"/>
  <c r="I251" i="22"/>
  <c r="J251" i="22"/>
  <c r="K251" i="22"/>
  <c r="AA251" i="22" s="1"/>
  <c r="Z251" i="22" s="1"/>
  <c r="L251" i="22"/>
  <c r="Y251" i="22" s="1"/>
  <c r="P251" i="22"/>
  <c r="G252" i="22"/>
  <c r="H252" i="22"/>
  <c r="I252" i="22"/>
  <c r="J252" i="22"/>
  <c r="K252" i="22"/>
  <c r="AA252" i="22" s="1"/>
  <c r="Z252" i="22" s="1"/>
  <c r="L252" i="22"/>
  <c r="P252" i="22"/>
  <c r="G253" i="22"/>
  <c r="H253" i="22"/>
  <c r="I253" i="22"/>
  <c r="J253" i="22"/>
  <c r="K253" i="22"/>
  <c r="AA253" i="22" s="1"/>
  <c r="Z253" i="22" s="1"/>
  <c r="L253" i="22"/>
  <c r="P253" i="22"/>
  <c r="G254" i="22"/>
  <c r="H254" i="22"/>
  <c r="I254" i="22"/>
  <c r="J254" i="22"/>
  <c r="K254" i="22"/>
  <c r="AA254" i="22" s="1"/>
  <c r="Z254" i="22" s="1"/>
  <c r="L254" i="22"/>
  <c r="P254" i="22"/>
  <c r="G255" i="22"/>
  <c r="H255" i="22"/>
  <c r="I255" i="22"/>
  <c r="J255" i="22"/>
  <c r="K255" i="22"/>
  <c r="AA255" i="22" s="1"/>
  <c r="Z255" i="22" s="1"/>
  <c r="L255" i="22"/>
  <c r="P255" i="22"/>
  <c r="G256" i="22"/>
  <c r="H256" i="22"/>
  <c r="I256" i="22"/>
  <c r="J256" i="22"/>
  <c r="K256" i="22"/>
  <c r="AA256" i="22" s="1"/>
  <c r="Z256" i="22" s="1"/>
  <c r="L256" i="22"/>
  <c r="P256" i="22"/>
  <c r="G257" i="22"/>
  <c r="H257" i="22"/>
  <c r="I257" i="22"/>
  <c r="J257" i="22"/>
  <c r="K257" i="22"/>
  <c r="AA257" i="22" s="1"/>
  <c r="Z257" i="22" s="1"/>
  <c r="L257" i="22"/>
  <c r="P257" i="22"/>
  <c r="G258" i="22"/>
  <c r="H258" i="22"/>
  <c r="I258" i="22"/>
  <c r="J258" i="22"/>
  <c r="K258" i="22"/>
  <c r="AA258" i="22" s="1"/>
  <c r="Z258" i="22" s="1"/>
  <c r="L258" i="22"/>
  <c r="P258" i="22"/>
  <c r="G259" i="22"/>
  <c r="H259" i="22"/>
  <c r="I259" i="22"/>
  <c r="J259" i="22"/>
  <c r="K259" i="22"/>
  <c r="AA259" i="22" s="1"/>
  <c r="Z259" i="22" s="1"/>
  <c r="L259" i="22"/>
  <c r="Y259" i="22" s="1"/>
  <c r="P259" i="22"/>
  <c r="G260" i="22"/>
  <c r="H260" i="22"/>
  <c r="I260" i="22"/>
  <c r="J260" i="22"/>
  <c r="K260" i="22"/>
  <c r="AA260" i="22" s="1"/>
  <c r="Z260" i="22" s="1"/>
  <c r="L260" i="22"/>
  <c r="P260" i="22"/>
  <c r="G261" i="22"/>
  <c r="H261" i="22"/>
  <c r="I261" i="22"/>
  <c r="J261" i="22"/>
  <c r="K261" i="22"/>
  <c r="AA261" i="22" s="1"/>
  <c r="Z261" i="22" s="1"/>
  <c r="L261" i="22"/>
  <c r="P261" i="22"/>
  <c r="G262" i="22"/>
  <c r="H262" i="22"/>
  <c r="I262" i="22"/>
  <c r="J262" i="22"/>
  <c r="K262" i="22"/>
  <c r="AA262" i="22" s="1"/>
  <c r="Z262" i="22" s="1"/>
  <c r="L262" i="22"/>
  <c r="P262" i="22"/>
  <c r="G263" i="22"/>
  <c r="H263" i="22"/>
  <c r="I263" i="22"/>
  <c r="J263" i="22"/>
  <c r="K263" i="22"/>
  <c r="AA263" i="22" s="1"/>
  <c r="Z263" i="22" s="1"/>
  <c r="L263" i="22"/>
  <c r="P263" i="22"/>
  <c r="G264" i="22"/>
  <c r="H264" i="22"/>
  <c r="I264" i="22"/>
  <c r="J264" i="22"/>
  <c r="K264" i="22"/>
  <c r="AA264" i="22" s="1"/>
  <c r="Z264" i="22" s="1"/>
  <c r="L264" i="22"/>
  <c r="P264" i="22"/>
  <c r="G265" i="22"/>
  <c r="H265" i="22"/>
  <c r="I265" i="22"/>
  <c r="J265" i="22"/>
  <c r="K265" i="22"/>
  <c r="AA265" i="22" s="1"/>
  <c r="Z265" i="22" s="1"/>
  <c r="L265" i="22"/>
  <c r="P265" i="22"/>
  <c r="G266" i="22"/>
  <c r="H266" i="22"/>
  <c r="I266" i="22"/>
  <c r="J266" i="22"/>
  <c r="K266" i="22"/>
  <c r="AA266" i="22" s="1"/>
  <c r="Z266" i="22" s="1"/>
  <c r="L266" i="22"/>
  <c r="P266" i="22"/>
  <c r="G267" i="22"/>
  <c r="H267" i="22"/>
  <c r="I267" i="22"/>
  <c r="J267" i="22"/>
  <c r="K267" i="22"/>
  <c r="AA267" i="22" s="1"/>
  <c r="Z267" i="22" s="1"/>
  <c r="L267" i="22"/>
  <c r="Y267" i="22" s="1"/>
  <c r="P267" i="22"/>
  <c r="G268" i="22"/>
  <c r="H268" i="22"/>
  <c r="I268" i="22"/>
  <c r="J268" i="22"/>
  <c r="K268" i="22"/>
  <c r="AA268" i="22" s="1"/>
  <c r="Z268" i="22" s="1"/>
  <c r="L268" i="22"/>
  <c r="P268" i="22"/>
  <c r="G269" i="22"/>
  <c r="H269" i="22"/>
  <c r="I269" i="22"/>
  <c r="J269" i="22"/>
  <c r="K269" i="22"/>
  <c r="AA269" i="22" s="1"/>
  <c r="Z269" i="22" s="1"/>
  <c r="L269" i="22"/>
  <c r="P269" i="22"/>
  <c r="G270" i="22"/>
  <c r="H270" i="22"/>
  <c r="I270" i="22"/>
  <c r="J270" i="22"/>
  <c r="K270" i="22"/>
  <c r="AA270" i="22" s="1"/>
  <c r="Z270" i="22" s="1"/>
  <c r="L270" i="22"/>
  <c r="P270" i="22"/>
  <c r="G271" i="22"/>
  <c r="H271" i="22"/>
  <c r="I271" i="22"/>
  <c r="J271" i="22"/>
  <c r="K271" i="22"/>
  <c r="AA271" i="22" s="1"/>
  <c r="Z271" i="22" s="1"/>
  <c r="L271" i="22"/>
  <c r="P271" i="22"/>
  <c r="G272" i="22"/>
  <c r="H272" i="22"/>
  <c r="I272" i="22"/>
  <c r="J272" i="22"/>
  <c r="K272" i="22"/>
  <c r="AA272" i="22" s="1"/>
  <c r="Z272" i="22" s="1"/>
  <c r="L272" i="22"/>
  <c r="P272" i="22"/>
  <c r="G273" i="22"/>
  <c r="H273" i="22"/>
  <c r="I273" i="22"/>
  <c r="J273" i="22"/>
  <c r="K273" i="22"/>
  <c r="AA273" i="22" s="1"/>
  <c r="Z273" i="22" s="1"/>
  <c r="L273" i="22"/>
  <c r="P273" i="22"/>
  <c r="G274" i="22"/>
  <c r="H274" i="22"/>
  <c r="I274" i="22"/>
  <c r="J274" i="22"/>
  <c r="K274" i="22"/>
  <c r="AA274" i="22" s="1"/>
  <c r="Z274" i="22" s="1"/>
  <c r="L274" i="22"/>
  <c r="P274" i="22"/>
  <c r="G275" i="22"/>
  <c r="H275" i="22"/>
  <c r="I275" i="22"/>
  <c r="J275" i="22"/>
  <c r="K275" i="22"/>
  <c r="AA275" i="22" s="1"/>
  <c r="Z275" i="22" s="1"/>
  <c r="L275" i="22"/>
  <c r="Y275" i="22" s="1"/>
  <c r="P275" i="22"/>
  <c r="G276" i="22"/>
  <c r="H276" i="22"/>
  <c r="I276" i="22"/>
  <c r="J276" i="22"/>
  <c r="K276" i="22"/>
  <c r="AA276" i="22" s="1"/>
  <c r="Z276" i="22" s="1"/>
  <c r="L276" i="22"/>
  <c r="P276" i="22"/>
  <c r="G277" i="22"/>
  <c r="H277" i="22"/>
  <c r="I277" i="22"/>
  <c r="J277" i="22"/>
  <c r="K277" i="22"/>
  <c r="AA277" i="22" s="1"/>
  <c r="Z277" i="22" s="1"/>
  <c r="L277" i="22"/>
  <c r="P277" i="22"/>
  <c r="G278" i="22"/>
  <c r="H278" i="22"/>
  <c r="I278" i="22"/>
  <c r="J278" i="22"/>
  <c r="K278" i="22"/>
  <c r="AA278" i="22" s="1"/>
  <c r="Z278" i="22" s="1"/>
  <c r="L278" i="22"/>
  <c r="P278" i="22"/>
  <c r="G279" i="22"/>
  <c r="H279" i="22"/>
  <c r="I279" i="22"/>
  <c r="J279" i="22"/>
  <c r="K279" i="22"/>
  <c r="AA279" i="22" s="1"/>
  <c r="Z279" i="22" s="1"/>
  <c r="L279" i="22"/>
  <c r="P279" i="22"/>
  <c r="G280" i="22"/>
  <c r="H280" i="22"/>
  <c r="I280" i="22"/>
  <c r="J280" i="22"/>
  <c r="K280" i="22"/>
  <c r="AA280" i="22" s="1"/>
  <c r="Z280" i="22" s="1"/>
  <c r="L280" i="22"/>
  <c r="P280" i="22"/>
  <c r="G281" i="22"/>
  <c r="H281" i="22"/>
  <c r="I281" i="22"/>
  <c r="J281" i="22"/>
  <c r="K281" i="22"/>
  <c r="AA281" i="22" s="1"/>
  <c r="Z281" i="22" s="1"/>
  <c r="L281" i="22"/>
  <c r="P281" i="22"/>
  <c r="G282" i="22"/>
  <c r="H282" i="22"/>
  <c r="I282" i="22"/>
  <c r="J282" i="22"/>
  <c r="K282" i="22"/>
  <c r="AA282" i="22" s="1"/>
  <c r="Z282" i="22" s="1"/>
  <c r="L282" i="22"/>
  <c r="P282" i="22"/>
  <c r="G283" i="22"/>
  <c r="H283" i="22"/>
  <c r="I283" i="22"/>
  <c r="J283" i="22"/>
  <c r="K283" i="22"/>
  <c r="AA283" i="22" s="1"/>
  <c r="Z283" i="22" s="1"/>
  <c r="L283" i="22"/>
  <c r="Y283" i="22" s="1"/>
  <c r="P283" i="22"/>
  <c r="G284" i="22"/>
  <c r="H284" i="22"/>
  <c r="I284" i="22"/>
  <c r="J284" i="22"/>
  <c r="K284" i="22"/>
  <c r="AA284" i="22" s="1"/>
  <c r="Z284" i="22" s="1"/>
  <c r="L284" i="22"/>
  <c r="P284" i="22"/>
  <c r="G285" i="22"/>
  <c r="H285" i="22"/>
  <c r="I285" i="22"/>
  <c r="J285" i="22"/>
  <c r="K285" i="22"/>
  <c r="AA285" i="22" s="1"/>
  <c r="Z285" i="22" s="1"/>
  <c r="L285" i="22"/>
  <c r="P285" i="22"/>
  <c r="G286" i="22"/>
  <c r="H286" i="22"/>
  <c r="I286" i="22"/>
  <c r="J286" i="22"/>
  <c r="K286" i="22"/>
  <c r="AA286" i="22" s="1"/>
  <c r="Z286" i="22" s="1"/>
  <c r="L286" i="22"/>
  <c r="P286" i="22"/>
  <c r="G287" i="22"/>
  <c r="H287" i="22"/>
  <c r="I287" i="22"/>
  <c r="J287" i="22"/>
  <c r="K287" i="22"/>
  <c r="AA287" i="22" s="1"/>
  <c r="Z287" i="22" s="1"/>
  <c r="L287" i="22"/>
  <c r="P287" i="22"/>
  <c r="G288" i="22"/>
  <c r="H288" i="22"/>
  <c r="I288" i="22"/>
  <c r="J288" i="22"/>
  <c r="K288" i="22"/>
  <c r="AA288" i="22" s="1"/>
  <c r="Z288" i="22" s="1"/>
  <c r="L288" i="22"/>
  <c r="P288" i="22"/>
  <c r="G289" i="22"/>
  <c r="H289" i="22"/>
  <c r="I289" i="22"/>
  <c r="J289" i="22"/>
  <c r="K289" i="22"/>
  <c r="AA289" i="22" s="1"/>
  <c r="Z289" i="22" s="1"/>
  <c r="L289" i="22"/>
  <c r="P289" i="22"/>
  <c r="G290" i="22"/>
  <c r="H290" i="22"/>
  <c r="I290" i="22"/>
  <c r="J290" i="22"/>
  <c r="K290" i="22"/>
  <c r="AA290" i="22" s="1"/>
  <c r="Z290" i="22" s="1"/>
  <c r="L290" i="22"/>
  <c r="P290" i="22"/>
  <c r="G291" i="22"/>
  <c r="H291" i="22"/>
  <c r="I291" i="22"/>
  <c r="J291" i="22"/>
  <c r="K291" i="22"/>
  <c r="AA291" i="22" s="1"/>
  <c r="Z291" i="22" s="1"/>
  <c r="L291" i="22"/>
  <c r="Y291" i="22" s="1"/>
  <c r="P291" i="22"/>
  <c r="G292" i="22"/>
  <c r="H292" i="22"/>
  <c r="I292" i="22"/>
  <c r="J292" i="22"/>
  <c r="K292" i="22"/>
  <c r="AA292" i="22" s="1"/>
  <c r="Z292" i="22" s="1"/>
  <c r="L292" i="22"/>
  <c r="P292" i="22"/>
  <c r="G293" i="22"/>
  <c r="H293" i="22"/>
  <c r="I293" i="22"/>
  <c r="J293" i="22"/>
  <c r="K293" i="22"/>
  <c r="AA293" i="22" s="1"/>
  <c r="Z293" i="22" s="1"/>
  <c r="L293" i="22"/>
  <c r="P293" i="22"/>
  <c r="G294" i="22"/>
  <c r="H294" i="22"/>
  <c r="I294" i="22"/>
  <c r="J294" i="22"/>
  <c r="K294" i="22"/>
  <c r="AA294" i="22" s="1"/>
  <c r="Z294" i="22" s="1"/>
  <c r="L294" i="22"/>
  <c r="P294" i="22"/>
  <c r="G295" i="22"/>
  <c r="H295" i="22"/>
  <c r="I295" i="22"/>
  <c r="J295" i="22"/>
  <c r="K295" i="22"/>
  <c r="AA295" i="22" s="1"/>
  <c r="Z295" i="22" s="1"/>
  <c r="L295" i="22"/>
  <c r="P295" i="22"/>
  <c r="G296" i="22"/>
  <c r="H296" i="22"/>
  <c r="I296" i="22"/>
  <c r="J296" i="22"/>
  <c r="K296" i="22"/>
  <c r="AA296" i="22" s="1"/>
  <c r="Z296" i="22" s="1"/>
  <c r="L296" i="22"/>
  <c r="P296" i="22"/>
  <c r="G297" i="22"/>
  <c r="H297" i="22"/>
  <c r="I297" i="22"/>
  <c r="J297" i="22"/>
  <c r="K297" i="22"/>
  <c r="AA297" i="22" s="1"/>
  <c r="Z297" i="22" s="1"/>
  <c r="L297" i="22"/>
  <c r="P297" i="22"/>
  <c r="G298" i="22"/>
  <c r="H298" i="22"/>
  <c r="I298" i="22"/>
  <c r="J298" i="22"/>
  <c r="K298" i="22"/>
  <c r="AA298" i="22" s="1"/>
  <c r="Z298" i="22" s="1"/>
  <c r="L298" i="22"/>
  <c r="P298" i="22"/>
  <c r="G299" i="22"/>
  <c r="H299" i="22"/>
  <c r="I299" i="22"/>
  <c r="J299" i="22"/>
  <c r="K299" i="22"/>
  <c r="AA299" i="22" s="1"/>
  <c r="Z299" i="22" s="1"/>
  <c r="L299" i="22"/>
  <c r="Y299" i="22" s="1"/>
  <c r="P299" i="22"/>
  <c r="G300" i="22"/>
  <c r="H300" i="22"/>
  <c r="I300" i="22"/>
  <c r="J300" i="22"/>
  <c r="K300" i="22"/>
  <c r="AA300" i="22" s="1"/>
  <c r="Z300" i="22" s="1"/>
  <c r="L300" i="22"/>
  <c r="P300" i="22"/>
  <c r="G301" i="22"/>
  <c r="H301" i="22"/>
  <c r="I301" i="22"/>
  <c r="J301" i="22"/>
  <c r="K301" i="22"/>
  <c r="AA301" i="22" s="1"/>
  <c r="Z301" i="22" s="1"/>
  <c r="L301" i="22"/>
  <c r="P301" i="22"/>
  <c r="G302" i="22"/>
  <c r="H302" i="22"/>
  <c r="I302" i="22"/>
  <c r="J302" i="22"/>
  <c r="K302" i="22"/>
  <c r="AA302" i="22" s="1"/>
  <c r="Z302" i="22" s="1"/>
  <c r="L302" i="22"/>
  <c r="P302" i="22"/>
  <c r="G303" i="22"/>
  <c r="H303" i="22"/>
  <c r="I303" i="22"/>
  <c r="J303" i="22"/>
  <c r="K303" i="22"/>
  <c r="AA303" i="22" s="1"/>
  <c r="Z303" i="22" s="1"/>
  <c r="L303" i="22"/>
  <c r="P303" i="22"/>
  <c r="G304" i="22"/>
  <c r="H304" i="22"/>
  <c r="I304" i="22"/>
  <c r="J304" i="22"/>
  <c r="K304" i="22"/>
  <c r="AA304" i="22" s="1"/>
  <c r="Z304" i="22" s="1"/>
  <c r="L304" i="22"/>
  <c r="P304" i="22"/>
  <c r="G305" i="22"/>
  <c r="H305" i="22"/>
  <c r="I305" i="22"/>
  <c r="J305" i="22"/>
  <c r="K305" i="22"/>
  <c r="AA305" i="22" s="1"/>
  <c r="Z305" i="22" s="1"/>
  <c r="L305" i="22"/>
  <c r="P305" i="22"/>
  <c r="G306" i="22"/>
  <c r="H306" i="22"/>
  <c r="I306" i="22"/>
  <c r="J306" i="22"/>
  <c r="K306" i="22"/>
  <c r="AA306" i="22" s="1"/>
  <c r="Z306" i="22" s="1"/>
  <c r="L306" i="22"/>
  <c r="P306" i="22"/>
  <c r="G307" i="22"/>
  <c r="H307" i="22"/>
  <c r="I307" i="22"/>
  <c r="J307" i="22"/>
  <c r="K307" i="22"/>
  <c r="AA307" i="22" s="1"/>
  <c r="Z307" i="22" s="1"/>
  <c r="L307" i="22"/>
  <c r="Y307" i="22" s="1"/>
  <c r="P307" i="22"/>
  <c r="G308" i="22"/>
  <c r="H308" i="22"/>
  <c r="I308" i="22"/>
  <c r="J308" i="22"/>
  <c r="K308" i="22"/>
  <c r="AA308" i="22" s="1"/>
  <c r="Z308" i="22" s="1"/>
  <c r="L308" i="22"/>
  <c r="P308" i="22"/>
  <c r="G309" i="22"/>
  <c r="H309" i="22"/>
  <c r="I309" i="22"/>
  <c r="J309" i="22"/>
  <c r="K309" i="22"/>
  <c r="AA309" i="22" s="1"/>
  <c r="Z309" i="22" s="1"/>
  <c r="L309" i="22"/>
  <c r="P309" i="22"/>
  <c r="G310" i="22"/>
  <c r="H310" i="22"/>
  <c r="I310" i="22"/>
  <c r="J310" i="22"/>
  <c r="K310" i="22"/>
  <c r="AA310" i="22" s="1"/>
  <c r="Z310" i="22" s="1"/>
  <c r="L310" i="22"/>
  <c r="P310" i="22"/>
  <c r="G311" i="22"/>
  <c r="H311" i="22"/>
  <c r="I311" i="22"/>
  <c r="J311" i="22"/>
  <c r="K311" i="22"/>
  <c r="AA311" i="22" s="1"/>
  <c r="Z311" i="22" s="1"/>
  <c r="L311" i="22"/>
  <c r="P311" i="22"/>
  <c r="G312" i="22"/>
  <c r="H312" i="22"/>
  <c r="I312" i="22"/>
  <c r="J312" i="22"/>
  <c r="K312" i="22"/>
  <c r="AA312" i="22" s="1"/>
  <c r="Z312" i="22" s="1"/>
  <c r="L312" i="22"/>
  <c r="P312" i="22"/>
  <c r="G313" i="22"/>
  <c r="H313" i="22"/>
  <c r="I313" i="22"/>
  <c r="J313" i="22"/>
  <c r="K313" i="22"/>
  <c r="AA313" i="22" s="1"/>
  <c r="Z313" i="22" s="1"/>
  <c r="L313" i="22"/>
  <c r="P313" i="22"/>
  <c r="G314" i="22"/>
  <c r="H314" i="22"/>
  <c r="I314" i="22"/>
  <c r="J314" i="22"/>
  <c r="K314" i="22"/>
  <c r="AA314" i="22" s="1"/>
  <c r="Z314" i="22" s="1"/>
  <c r="L314" i="22"/>
  <c r="P314" i="22"/>
  <c r="G315" i="22"/>
  <c r="H315" i="22"/>
  <c r="I315" i="22"/>
  <c r="J315" i="22"/>
  <c r="K315" i="22"/>
  <c r="AA315" i="22" s="1"/>
  <c r="Z315" i="22" s="1"/>
  <c r="L315" i="22"/>
  <c r="Y315" i="22" s="1"/>
  <c r="P315" i="22"/>
  <c r="G316" i="22"/>
  <c r="H316" i="22"/>
  <c r="I316" i="22"/>
  <c r="J316" i="22"/>
  <c r="K316" i="22"/>
  <c r="AA316" i="22" s="1"/>
  <c r="Z316" i="22" s="1"/>
  <c r="L316" i="22"/>
  <c r="P316" i="22"/>
  <c r="G317" i="22"/>
  <c r="H317" i="22"/>
  <c r="I317" i="22"/>
  <c r="J317" i="22"/>
  <c r="K317" i="22"/>
  <c r="AA317" i="22" s="1"/>
  <c r="Z317" i="22" s="1"/>
  <c r="L317" i="22"/>
  <c r="P317" i="22"/>
  <c r="G318" i="22"/>
  <c r="H318" i="22"/>
  <c r="I318" i="22"/>
  <c r="J318" i="22"/>
  <c r="K318" i="22"/>
  <c r="AA318" i="22" s="1"/>
  <c r="Z318" i="22" s="1"/>
  <c r="L318" i="22"/>
  <c r="P318" i="22"/>
  <c r="G319" i="22"/>
  <c r="H319" i="22"/>
  <c r="I319" i="22"/>
  <c r="J319" i="22"/>
  <c r="K319" i="22"/>
  <c r="AA319" i="22" s="1"/>
  <c r="Z319" i="22" s="1"/>
  <c r="L319" i="22"/>
  <c r="P319" i="22"/>
  <c r="G320" i="22"/>
  <c r="H320" i="22"/>
  <c r="I320" i="22"/>
  <c r="J320" i="22"/>
  <c r="K320" i="22"/>
  <c r="AA320" i="22" s="1"/>
  <c r="Z320" i="22" s="1"/>
  <c r="L320" i="22"/>
  <c r="P320" i="22"/>
  <c r="G321" i="22"/>
  <c r="H321" i="22"/>
  <c r="I321" i="22"/>
  <c r="J321" i="22"/>
  <c r="K321" i="22"/>
  <c r="AA321" i="22" s="1"/>
  <c r="Z321" i="22" s="1"/>
  <c r="L321" i="22"/>
  <c r="P321" i="22"/>
  <c r="G322" i="22"/>
  <c r="H322" i="22"/>
  <c r="I322" i="22"/>
  <c r="J322" i="22"/>
  <c r="K322" i="22"/>
  <c r="AA322" i="22" s="1"/>
  <c r="Z322" i="22" s="1"/>
  <c r="L322" i="22"/>
  <c r="P322" i="22"/>
  <c r="G323" i="22"/>
  <c r="H323" i="22"/>
  <c r="I323" i="22"/>
  <c r="J323" i="22"/>
  <c r="K323" i="22"/>
  <c r="AA323" i="22" s="1"/>
  <c r="Z323" i="22" s="1"/>
  <c r="L323" i="22"/>
  <c r="Y323" i="22" s="1"/>
  <c r="P323" i="22"/>
  <c r="G324" i="22"/>
  <c r="H324" i="22"/>
  <c r="I324" i="22"/>
  <c r="J324" i="22"/>
  <c r="K324" i="22"/>
  <c r="AA324" i="22" s="1"/>
  <c r="Z324" i="22" s="1"/>
  <c r="L324" i="22"/>
  <c r="P324" i="22"/>
  <c r="G325" i="22"/>
  <c r="H325" i="22"/>
  <c r="I325" i="22"/>
  <c r="J325" i="22"/>
  <c r="K325" i="22"/>
  <c r="AA325" i="22" s="1"/>
  <c r="Z325" i="22" s="1"/>
  <c r="L325" i="22"/>
  <c r="P325" i="22"/>
  <c r="G326" i="22"/>
  <c r="H326" i="22"/>
  <c r="I326" i="22"/>
  <c r="J326" i="22"/>
  <c r="K326" i="22"/>
  <c r="AA326" i="22" s="1"/>
  <c r="Z326" i="22" s="1"/>
  <c r="L326" i="22"/>
  <c r="P326" i="22"/>
  <c r="G327" i="22"/>
  <c r="H327" i="22"/>
  <c r="I327" i="22"/>
  <c r="J327" i="22"/>
  <c r="K327" i="22"/>
  <c r="AA327" i="22" s="1"/>
  <c r="Z327" i="22" s="1"/>
  <c r="L327" i="22"/>
  <c r="P327" i="22"/>
  <c r="G328" i="22"/>
  <c r="H328" i="22"/>
  <c r="I328" i="22"/>
  <c r="J328" i="22"/>
  <c r="K328" i="22"/>
  <c r="AA328" i="22" s="1"/>
  <c r="Z328" i="22" s="1"/>
  <c r="L328" i="22"/>
  <c r="P328" i="22"/>
  <c r="G329" i="22"/>
  <c r="H329" i="22"/>
  <c r="I329" i="22"/>
  <c r="J329" i="22"/>
  <c r="K329" i="22"/>
  <c r="AA329" i="22" s="1"/>
  <c r="Z329" i="22" s="1"/>
  <c r="L329" i="22"/>
  <c r="P329" i="22"/>
  <c r="G330" i="22"/>
  <c r="H330" i="22"/>
  <c r="I330" i="22"/>
  <c r="J330" i="22"/>
  <c r="K330" i="22"/>
  <c r="AA330" i="22" s="1"/>
  <c r="Z330" i="22" s="1"/>
  <c r="L330" i="22"/>
  <c r="P330" i="22"/>
  <c r="G331" i="22"/>
  <c r="H331" i="22"/>
  <c r="I331" i="22"/>
  <c r="J331" i="22"/>
  <c r="K331" i="22"/>
  <c r="AA331" i="22" s="1"/>
  <c r="Z331" i="22" s="1"/>
  <c r="L331" i="22"/>
  <c r="Y331" i="22" s="1"/>
  <c r="P331" i="22"/>
  <c r="G332" i="22"/>
  <c r="H332" i="22"/>
  <c r="I332" i="22"/>
  <c r="J332" i="22"/>
  <c r="K332" i="22"/>
  <c r="AA332" i="22" s="1"/>
  <c r="Z332" i="22" s="1"/>
  <c r="L332" i="22"/>
  <c r="P332" i="22"/>
  <c r="G333" i="22"/>
  <c r="H333" i="22"/>
  <c r="I333" i="22"/>
  <c r="J333" i="22"/>
  <c r="K333" i="22"/>
  <c r="AA333" i="22" s="1"/>
  <c r="Z333" i="22" s="1"/>
  <c r="L333" i="22"/>
  <c r="P333" i="22"/>
  <c r="G334" i="22"/>
  <c r="H334" i="22"/>
  <c r="I334" i="22"/>
  <c r="J334" i="22"/>
  <c r="K334" i="22"/>
  <c r="AA334" i="22" s="1"/>
  <c r="Z334" i="22" s="1"/>
  <c r="L334" i="22"/>
  <c r="P334" i="22"/>
  <c r="G335" i="22"/>
  <c r="H335" i="22"/>
  <c r="I335" i="22"/>
  <c r="J335" i="22"/>
  <c r="K335" i="22"/>
  <c r="AA335" i="22" s="1"/>
  <c r="Z335" i="22" s="1"/>
  <c r="L335" i="22"/>
  <c r="P335" i="22"/>
  <c r="G336" i="22"/>
  <c r="H336" i="22"/>
  <c r="I336" i="22"/>
  <c r="J336" i="22"/>
  <c r="K336" i="22"/>
  <c r="AA336" i="22" s="1"/>
  <c r="Z336" i="22" s="1"/>
  <c r="L336" i="22"/>
  <c r="P336" i="22"/>
  <c r="G337" i="22"/>
  <c r="H337" i="22"/>
  <c r="I337" i="22"/>
  <c r="J337" i="22"/>
  <c r="K337" i="22"/>
  <c r="AA337" i="22" s="1"/>
  <c r="Z337" i="22" s="1"/>
  <c r="L337" i="22"/>
  <c r="P337" i="22"/>
  <c r="G338" i="22"/>
  <c r="H338" i="22"/>
  <c r="I338" i="22"/>
  <c r="J338" i="22"/>
  <c r="K338" i="22"/>
  <c r="AA338" i="22" s="1"/>
  <c r="Z338" i="22" s="1"/>
  <c r="L338" i="22"/>
  <c r="P338" i="22"/>
  <c r="G339" i="22"/>
  <c r="H339" i="22"/>
  <c r="I339" i="22"/>
  <c r="J339" i="22"/>
  <c r="K339" i="22"/>
  <c r="AA339" i="22" s="1"/>
  <c r="Z339" i="22" s="1"/>
  <c r="L339" i="22"/>
  <c r="Y339" i="22" s="1"/>
  <c r="P339" i="22"/>
  <c r="G340" i="22"/>
  <c r="H340" i="22"/>
  <c r="I340" i="22"/>
  <c r="J340" i="22"/>
  <c r="K340" i="22"/>
  <c r="AA340" i="22" s="1"/>
  <c r="Z340" i="22" s="1"/>
  <c r="L340" i="22"/>
  <c r="P340" i="22"/>
  <c r="G341" i="22"/>
  <c r="H341" i="22"/>
  <c r="I341" i="22"/>
  <c r="J341" i="22"/>
  <c r="K341" i="22"/>
  <c r="AA341" i="22" s="1"/>
  <c r="Z341" i="22" s="1"/>
  <c r="L341" i="22"/>
  <c r="P341" i="22"/>
  <c r="G342" i="22"/>
  <c r="H342" i="22"/>
  <c r="I342" i="22"/>
  <c r="J342" i="22"/>
  <c r="K342" i="22"/>
  <c r="AA342" i="22" s="1"/>
  <c r="Z342" i="22" s="1"/>
  <c r="L342" i="22"/>
  <c r="P342" i="22"/>
  <c r="G343" i="22"/>
  <c r="H343" i="22"/>
  <c r="I343" i="22"/>
  <c r="J343" i="22"/>
  <c r="K343" i="22"/>
  <c r="AA343" i="22" s="1"/>
  <c r="Z343" i="22" s="1"/>
  <c r="L343" i="22"/>
  <c r="P343" i="22"/>
  <c r="G344" i="22"/>
  <c r="H344" i="22"/>
  <c r="I344" i="22"/>
  <c r="J344" i="22"/>
  <c r="K344" i="22"/>
  <c r="AA344" i="22" s="1"/>
  <c r="Z344" i="22" s="1"/>
  <c r="L344" i="22"/>
  <c r="P344" i="22"/>
  <c r="G345" i="22"/>
  <c r="H345" i="22"/>
  <c r="I345" i="22"/>
  <c r="J345" i="22"/>
  <c r="K345" i="22"/>
  <c r="AA345" i="22" s="1"/>
  <c r="Z345" i="22" s="1"/>
  <c r="L345" i="22"/>
  <c r="P345" i="22"/>
  <c r="G346" i="22"/>
  <c r="H346" i="22"/>
  <c r="I346" i="22"/>
  <c r="J346" i="22"/>
  <c r="K346" i="22"/>
  <c r="AA346" i="22" s="1"/>
  <c r="Z346" i="22" s="1"/>
  <c r="L346" i="22"/>
  <c r="P346" i="22"/>
  <c r="G347" i="22"/>
  <c r="H347" i="22"/>
  <c r="I347" i="22"/>
  <c r="J347" i="22"/>
  <c r="K347" i="22"/>
  <c r="AA347" i="22" s="1"/>
  <c r="Z347" i="22" s="1"/>
  <c r="L347" i="22"/>
  <c r="Y347" i="22" s="1"/>
  <c r="P347" i="22"/>
  <c r="G348" i="22"/>
  <c r="H348" i="22"/>
  <c r="I348" i="22"/>
  <c r="J348" i="22"/>
  <c r="K348" i="22"/>
  <c r="AA348" i="22" s="1"/>
  <c r="Z348" i="22" s="1"/>
  <c r="L348" i="22"/>
  <c r="P348" i="22"/>
  <c r="G349" i="22"/>
  <c r="H349" i="22"/>
  <c r="I349" i="22"/>
  <c r="J349" i="22"/>
  <c r="K349" i="22"/>
  <c r="AA349" i="22" s="1"/>
  <c r="Z349" i="22" s="1"/>
  <c r="L349" i="22"/>
  <c r="P349" i="22"/>
  <c r="G350" i="22"/>
  <c r="H350" i="22"/>
  <c r="I350" i="22"/>
  <c r="J350" i="22"/>
  <c r="K350" i="22"/>
  <c r="AA350" i="22" s="1"/>
  <c r="Z350" i="22" s="1"/>
  <c r="L350" i="22"/>
  <c r="P350" i="22"/>
  <c r="G351" i="22"/>
  <c r="H351" i="22"/>
  <c r="I351" i="22"/>
  <c r="J351" i="22"/>
  <c r="K351" i="22"/>
  <c r="AA351" i="22" s="1"/>
  <c r="Z351" i="22" s="1"/>
  <c r="L351" i="22"/>
  <c r="P351" i="22"/>
  <c r="G352" i="22"/>
  <c r="H352" i="22"/>
  <c r="I352" i="22"/>
  <c r="J352" i="22"/>
  <c r="K352" i="22"/>
  <c r="AA352" i="22" s="1"/>
  <c r="Z352" i="22" s="1"/>
  <c r="L352" i="22"/>
  <c r="P352" i="22"/>
  <c r="G353" i="22"/>
  <c r="H353" i="22"/>
  <c r="I353" i="22"/>
  <c r="J353" i="22"/>
  <c r="K353" i="22"/>
  <c r="AA353" i="22" s="1"/>
  <c r="Z353" i="22" s="1"/>
  <c r="L353" i="22"/>
  <c r="P353" i="22"/>
  <c r="G354" i="22"/>
  <c r="H354" i="22"/>
  <c r="I354" i="22"/>
  <c r="J354" i="22"/>
  <c r="K354" i="22"/>
  <c r="AA354" i="22" s="1"/>
  <c r="Z354" i="22" s="1"/>
  <c r="L354" i="22"/>
  <c r="P354" i="22"/>
  <c r="G355" i="22"/>
  <c r="H355" i="22"/>
  <c r="I355" i="22"/>
  <c r="J355" i="22"/>
  <c r="K355" i="22"/>
  <c r="AA355" i="22" s="1"/>
  <c r="Z355" i="22" s="1"/>
  <c r="L355" i="22"/>
  <c r="Y355" i="22" s="1"/>
  <c r="P355" i="22"/>
  <c r="G356" i="22"/>
  <c r="H356" i="22"/>
  <c r="I356" i="22"/>
  <c r="J356" i="22"/>
  <c r="K356" i="22"/>
  <c r="AA356" i="22" s="1"/>
  <c r="Z356" i="22" s="1"/>
  <c r="L356" i="22"/>
  <c r="P356" i="22"/>
  <c r="G357" i="22"/>
  <c r="H357" i="22"/>
  <c r="I357" i="22"/>
  <c r="J357" i="22"/>
  <c r="K357" i="22"/>
  <c r="AA357" i="22" s="1"/>
  <c r="Z357" i="22" s="1"/>
  <c r="L357" i="22"/>
  <c r="P357" i="22"/>
  <c r="G358" i="22"/>
  <c r="H358" i="22"/>
  <c r="I358" i="22"/>
  <c r="J358" i="22"/>
  <c r="K358" i="22"/>
  <c r="AA358" i="22" s="1"/>
  <c r="Z358" i="22" s="1"/>
  <c r="L358" i="22"/>
  <c r="P358" i="22"/>
  <c r="G359" i="22"/>
  <c r="H359" i="22"/>
  <c r="I359" i="22"/>
  <c r="J359" i="22"/>
  <c r="K359" i="22"/>
  <c r="AA359" i="22" s="1"/>
  <c r="Z359" i="22" s="1"/>
  <c r="L359" i="22"/>
  <c r="P359" i="22"/>
  <c r="G360" i="22"/>
  <c r="H360" i="22"/>
  <c r="I360" i="22"/>
  <c r="J360" i="22"/>
  <c r="K360" i="22"/>
  <c r="AA360" i="22" s="1"/>
  <c r="Z360" i="22" s="1"/>
  <c r="L360" i="22"/>
  <c r="P360" i="22"/>
  <c r="G361" i="22"/>
  <c r="H361" i="22"/>
  <c r="I361" i="22"/>
  <c r="J361" i="22"/>
  <c r="K361" i="22"/>
  <c r="AA361" i="22" s="1"/>
  <c r="Z361" i="22" s="1"/>
  <c r="L361" i="22"/>
  <c r="P361" i="22"/>
  <c r="G362" i="22"/>
  <c r="H362" i="22"/>
  <c r="I362" i="22"/>
  <c r="J362" i="22"/>
  <c r="K362" i="22"/>
  <c r="AA362" i="22" s="1"/>
  <c r="Z362" i="22" s="1"/>
  <c r="L362" i="22"/>
  <c r="P362" i="22"/>
  <c r="G363" i="22"/>
  <c r="H363" i="22"/>
  <c r="I363" i="22"/>
  <c r="J363" i="22"/>
  <c r="K363" i="22"/>
  <c r="AA363" i="22" s="1"/>
  <c r="Z363" i="22" s="1"/>
  <c r="L363" i="22"/>
  <c r="Y363" i="22" s="1"/>
  <c r="P363" i="22"/>
  <c r="G364" i="22"/>
  <c r="H364" i="22"/>
  <c r="I364" i="22"/>
  <c r="J364" i="22"/>
  <c r="K364" i="22"/>
  <c r="AA364" i="22" s="1"/>
  <c r="Z364" i="22" s="1"/>
  <c r="L364" i="22"/>
  <c r="P364" i="22"/>
  <c r="G365" i="22"/>
  <c r="H365" i="22"/>
  <c r="I365" i="22"/>
  <c r="J365" i="22"/>
  <c r="K365" i="22"/>
  <c r="AA365" i="22" s="1"/>
  <c r="Z365" i="22" s="1"/>
  <c r="L365" i="22"/>
  <c r="P365" i="22"/>
  <c r="G366" i="22"/>
  <c r="H366" i="22"/>
  <c r="I366" i="22"/>
  <c r="J366" i="22"/>
  <c r="K366" i="22"/>
  <c r="AA366" i="22" s="1"/>
  <c r="Z366" i="22" s="1"/>
  <c r="L366" i="22"/>
  <c r="P366" i="22"/>
  <c r="G367" i="22"/>
  <c r="H367" i="22"/>
  <c r="I367" i="22"/>
  <c r="J367" i="22"/>
  <c r="K367" i="22"/>
  <c r="AA367" i="22" s="1"/>
  <c r="Z367" i="22" s="1"/>
  <c r="L367" i="22"/>
  <c r="P367" i="22"/>
  <c r="G368" i="22"/>
  <c r="H368" i="22"/>
  <c r="I368" i="22"/>
  <c r="J368" i="22"/>
  <c r="K368" i="22"/>
  <c r="AA368" i="22" s="1"/>
  <c r="Z368" i="22" s="1"/>
  <c r="L368" i="22"/>
  <c r="P368" i="22"/>
  <c r="G369" i="22"/>
  <c r="H369" i="22"/>
  <c r="I369" i="22"/>
  <c r="J369" i="22"/>
  <c r="K369" i="22"/>
  <c r="AA369" i="22" s="1"/>
  <c r="Z369" i="22" s="1"/>
  <c r="L369" i="22"/>
  <c r="P369" i="22"/>
  <c r="G370" i="22"/>
  <c r="H370" i="22"/>
  <c r="I370" i="22"/>
  <c r="J370" i="22"/>
  <c r="K370" i="22"/>
  <c r="AA370" i="22" s="1"/>
  <c r="Z370" i="22" s="1"/>
  <c r="L370" i="22"/>
  <c r="P370" i="22"/>
  <c r="G371" i="22"/>
  <c r="H371" i="22"/>
  <c r="I371" i="22"/>
  <c r="J371" i="22"/>
  <c r="K371" i="22"/>
  <c r="AA371" i="22" s="1"/>
  <c r="Z371" i="22" s="1"/>
  <c r="L371" i="22"/>
  <c r="Y371" i="22" s="1"/>
  <c r="P371" i="22"/>
  <c r="G372" i="22"/>
  <c r="H372" i="22"/>
  <c r="I372" i="22"/>
  <c r="J372" i="22"/>
  <c r="K372" i="22"/>
  <c r="AA372" i="22" s="1"/>
  <c r="Z372" i="22" s="1"/>
  <c r="L372" i="22"/>
  <c r="P372" i="22"/>
  <c r="G373" i="22"/>
  <c r="H373" i="22"/>
  <c r="I373" i="22"/>
  <c r="J373" i="22"/>
  <c r="K373" i="22"/>
  <c r="AA373" i="22" s="1"/>
  <c r="Z373" i="22" s="1"/>
  <c r="L373" i="22"/>
  <c r="P373" i="22"/>
  <c r="G374" i="22"/>
  <c r="H374" i="22"/>
  <c r="I374" i="22"/>
  <c r="J374" i="22"/>
  <c r="K374" i="22"/>
  <c r="AA374" i="22" s="1"/>
  <c r="Z374" i="22" s="1"/>
  <c r="L374" i="22"/>
  <c r="P374" i="22"/>
  <c r="G375" i="22"/>
  <c r="H375" i="22"/>
  <c r="I375" i="22"/>
  <c r="J375" i="22"/>
  <c r="K375" i="22"/>
  <c r="AA375" i="22" s="1"/>
  <c r="Z375" i="22" s="1"/>
  <c r="L375" i="22"/>
  <c r="P375" i="22"/>
  <c r="G376" i="22"/>
  <c r="H376" i="22"/>
  <c r="I376" i="22"/>
  <c r="J376" i="22"/>
  <c r="K376" i="22"/>
  <c r="AA376" i="22" s="1"/>
  <c r="Z376" i="22" s="1"/>
  <c r="L376" i="22"/>
  <c r="P376" i="22"/>
  <c r="G377" i="22"/>
  <c r="H377" i="22"/>
  <c r="I377" i="22"/>
  <c r="J377" i="22"/>
  <c r="K377" i="22"/>
  <c r="AA377" i="22" s="1"/>
  <c r="Z377" i="22" s="1"/>
  <c r="L377" i="22"/>
  <c r="P377" i="22"/>
  <c r="G378" i="22"/>
  <c r="H378" i="22"/>
  <c r="I378" i="22"/>
  <c r="J378" i="22"/>
  <c r="K378" i="22"/>
  <c r="AA378" i="22" s="1"/>
  <c r="Z378" i="22" s="1"/>
  <c r="L378" i="22"/>
  <c r="P378" i="22"/>
  <c r="G379" i="22"/>
  <c r="H379" i="22"/>
  <c r="I379" i="22"/>
  <c r="J379" i="22"/>
  <c r="K379" i="22"/>
  <c r="AA379" i="22" s="1"/>
  <c r="Z379" i="22" s="1"/>
  <c r="L379" i="22"/>
  <c r="Y379" i="22" s="1"/>
  <c r="P379" i="22"/>
  <c r="G380" i="22"/>
  <c r="H380" i="22"/>
  <c r="I380" i="22"/>
  <c r="J380" i="22"/>
  <c r="K380" i="22"/>
  <c r="AA380" i="22" s="1"/>
  <c r="Z380" i="22" s="1"/>
  <c r="L380" i="22"/>
  <c r="P380" i="22"/>
  <c r="G381" i="22"/>
  <c r="H381" i="22"/>
  <c r="I381" i="22"/>
  <c r="J381" i="22"/>
  <c r="K381" i="22"/>
  <c r="AA381" i="22" s="1"/>
  <c r="Z381" i="22" s="1"/>
  <c r="L381" i="22"/>
  <c r="P381" i="22"/>
  <c r="G382" i="22"/>
  <c r="H382" i="22"/>
  <c r="I382" i="22"/>
  <c r="J382" i="22"/>
  <c r="K382" i="22"/>
  <c r="AA382" i="22" s="1"/>
  <c r="Z382" i="22" s="1"/>
  <c r="L382" i="22"/>
  <c r="P382" i="22"/>
  <c r="G383" i="22"/>
  <c r="H383" i="22"/>
  <c r="I383" i="22"/>
  <c r="J383" i="22"/>
  <c r="K383" i="22"/>
  <c r="AA383" i="22" s="1"/>
  <c r="Z383" i="22" s="1"/>
  <c r="L383" i="22"/>
  <c r="P383" i="22"/>
  <c r="G384" i="22"/>
  <c r="H384" i="22"/>
  <c r="I384" i="22"/>
  <c r="J384" i="22"/>
  <c r="K384" i="22"/>
  <c r="AA384" i="22" s="1"/>
  <c r="Z384" i="22" s="1"/>
  <c r="L384" i="22"/>
  <c r="P384" i="22"/>
  <c r="G385" i="22"/>
  <c r="H385" i="22"/>
  <c r="I385" i="22"/>
  <c r="J385" i="22"/>
  <c r="K385" i="22"/>
  <c r="AA385" i="22" s="1"/>
  <c r="Z385" i="22" s="1"/>
  <c r="L385" i="22"/>
  <c r="P385" i="22"/>
  <c r="G386" i="22"/>
  <c r="H386" i="22"/>
  <c r="I386" i="22"/>
  <c r="J386" i="22"/>
  <c r="K386" i="22"/>
  <c r="AA386" i="22" s="1"/>
  <c r="Z386" i="22" s="1"/>
  <c r="L386" i="22"/>
  <c r="P386" i="22"/>
  <c r="G387" i="22"/>
  <c r="H387" i="22"/>
  <c r="I387" i="22"/>
  <c r="J387" i="22"/>
  <c r="K387" i="22"/>
  <c r="AA387" i="22" s="1"/>
  <c r="Z387" i="22" s="1"/>
  <c r="L387" i="22"/>
  <c r="Y387" i="22" s="1"/>
  <c r="P387" i="22"/>
  <c r="G388" i="22"/>
  <c r="H388" i="22"/>
  <c r="I388" i="22"/>
  <c r="J388" i="22"/>
  <c r="K388" i="22"/>
  <c r="AA388" i="22" s="1"/>
  <c r="Z388" i="22" s="1"/>
  <c r="L388" i="22"/>
  <c r="P388" i="22"/>
  <c r="G389" i="22"/>
  <c r="H389" i="22"/>
  <c r="I389" i="22"/>
  <c r="J389" i="22"/>
  <c r="K389" i="22"/>
  <c r="AA389" i="22" s="1"/>
  <c r="Z389" i="22" s="1"/>
  <c r="L389" i="22"/>
  <c r="P389" i="22"/>
  <c r="G390" i="22"/>
  <c r="H390" i="22"/>
  <c r="I390" i="22"/>
  <c r="J390" i="22"/>
  <c r="K390" i="22"/>
  <c r="AA390" i="22" s="1"/>
  <c r="Z390" i="22" s="1"/>
  <c r="L390" i="22"/>
  <c r="P390" i="22"/>
  <c r="G391" i="22"/>
  <c r="H391" i="22"/>
  <c r="I391" i="22"/>
  <c r="J391" i="22"/>
  <c r="K391" i="22"/>
  <c r="AA391" i="22" s="1"/>
  <c r="Z391" i="22" s="1"/>
  <c r="L391" i="22"/>
  <c r="P391" i="22"/>
  <c r="G392" i="22"/>
  <c r="H392" i="22"/>
  <c r="I392" i="22"/>
  <c r="J392" i="22"/>
  <c r="K392" i="22"/>
  <c r="AA392" i="22" s="1"/>
  <c r="Z392" i="22" s="1"/>
  <c r="L392" i="22"/>
  <c r="P392" i="22"/>
  <c r="G393" i="22"/>
  <c r="H393" i="22"/>
  <c r="I393" i="22"/>
  <c r="J393" i="22"/>
  <c r="K393" i="22"/>
  <c r="AA393" i="22" s="1"/>
  <c r="Z393" i="22" s="1"/>
  <c r="L393" i="22"/>
  <c r="P393" i="22"/>
  <c r="G394" i="22"/>
  <c r="H394" i="22"/>
  <c r="I394" i="22"/>
  <c r="J394" i="22"/>
  <c r="K394" i="22"/>
  <c r="AA394" i="22" s="1"/>
  <c r="Z394" i="22" s="1"/>
  <c r="L394" i="22"/>
  <c r="P394" i="22"/>
  <c r="G395" i="22"/>
  <c r="H395" i="22"/>
  <c r="I395" i="22"/>
  <c r="J395" i="22"/>
  <c r="K395" i="22"/>
  <c r="AA395" i="22" s="1"/>
  <c r="Z395" i="22" s="1"/>
  <c r="L395" i="22"/>
  <c r="Y395" i="22" s="1"/>
  <c r="P395" i="22"/>
  <c r="G396" i="22"/>
  <c r="H396" i="22"/>
  <c r="I396" i="22"/>
  <c r="J396" i="22"/>
  <c r="K396" i="22"/>
  <c r="AA396" i="22" s="1"/>
  <c r="Z396" i="22" s="1"/>
  <c r="L396" i="22"/>
  <c r="P396" i="22"/>
  <c r="G397" i="22"/>
  <c r="H397" i="22"/>
  <c r="I397" i="22"/>
  <c r="J397" i="22"/>
  <c r="K397" i="22"/>
  <c r="AA397" i="22" s="1"/>
  <c r="Z397" i="22" s="1"/>
  <c r="L397" i="22"/>
  <c r="P397" i="22"/>
  <c r="G398" i="22"/>
  <c r="H398" i="22"/>
  <c r="I398" i="22"/>
  <c r="J398" i="22"/>
  <c r="K398" i="22"/>
  <c r="AA398" i="22" s="1"/>
  <c r="Z398" i="22" s="1"/>
  <c r="L398" i="22"/>
  <c r="P398" i="22"/>
  <c r="G399" i="22"/>
  <c r="H399" i="22"/>
  <c r="I399" i="22"/>
  <c r="J399" i="22"/>
  <c r="K399" i="22"/>
  <c r="AA399" i="22" s="1"/>
  <c r="Z399" i="22" s="1"/>
  <c r="L399" i="22"/>
  <c r="P399" i="22"/>
  <c r="G400" i="22"/>
  <c r="H400" i="22"/>
  <c r="I400" i="22"/>
  <c r="J400" i="22"/>
  <c r="K400" i="22"/>
  <c r="AA400" i="22" s="1"/>
  <c r="Z400" i="22" s="1"/>
  <c r="L400" i="22"/>
  <c r="P400" i="22"/>
  <c r="G401" i="22"/>
  <c r="H401" i="22"/>
  <c r="I401" i="22"/>
  <c r="J401" i="22"/>
  <c r="K401" i="22"/>
  <c r="AA401" i="22" s="1"/>
  <c r="Z401" i="22" s="1"/>
  <c r="L401" i="22"/>
  <c r="P401" i="22"/>
  <c r="G402" i="22"/>
  <c r="H402" i="22"/>
  <c r="I402" i="22"/>
  <c r="J402" i="22"/>
  <c r="K402" i="22"/>
  <c r="AA402" i="22" s="1"/>
  <c r="Z402" i="22" s="1"/>
  <c r="L402" i="22"/>
  <c r="P402" i="22"/>
  <c r="G403" i="22"/>
  <c r="H403" i="22"/>
  <c r="I403" i="22"/>
  <c r="J403" i="22"/>
  <c r="K403" i="22"/>
  <c r="AA403" i="22" s="1"/>
  <c r="Z403" i="22" s="1"/>
  <c r="L403" i="22"/>
  <c r="Y403" i="22" s="1"/>
  <c r="P403" i="22"/>
  <c r="G404" i="22"/>
  <c r="H404" i="22"/>
  <c r="I404" i="22"/>
  <c r="J404" i="22"/>
  <c r="K404" i="22"/>
  <c r="AA404" i="22" s="1"/>
  <c r="Z404" i="22" s="1"/>
  <c r="L404" i="22"/>
  <c r="P404" i="22"/>
  <c r="G405" i="22"/>
  <c r="H405" i="22"/>
  <c r="I405" i="22"/>
  <c r="J405" i="22"/>
  <c r="K405" i="22"/>
  <c r="AA405" i="22" s="1"/>
  <c r="Z405" i="22" s="1"/>
  <c r="L405" i="22"/>
  <c r="P405" i="22"/>
  <c r="G406" i="22"/>
  <c r="H406" i="22"/>
  <c r="I406" i="22"/>
  <c r="J406" i="22"/>
  <c r="K406" i="22"/>
  <c r="AA406" i="22" s="1"/>
  <c r="Z406" i="22" s="1"/>
  <c r="L406" i="22"/>
  <c r="P406" i="22"/>
  <c r="G407" i="22"/>
  <c r="H407" i="22"/>
  <c r="I407" i="22"/>
  <c r="J407" i="22"/>
  <c r="K407" i="22"/>
  <c r="AA407" i="22" s="1"/>
  <c r="Z407" i="22" s="1"/>
  <c r="L407" i="22"/>
  <c r="P407" i="22"/>
  <c r="G408" i="22"/>
  <c r="H408" i="22"/>
  <c r="I408" i="22"/>
  <c r="J408" i="22"/>
  <c r="K408" i="22"/>
  <c r="AA408" i="22" s="1"/>
  <c r="Z408" i="22" s="1"/>
  <c r="L408" i="22"/>
  <c r="P408" i="22"/>
  <c r="G409" i="22"/>
  <c r="H409" i="22"/>
  <c r="I409" i="22"/>
  <c r="J409" i="22"/>
  <c r="K409" i="22"/>
  <c r="AA409" i="22" s="1"/>
  <c r="Z409" i="22" s="1"/>
  <c r="L409" i="22"/>
  <c r="P409" i="22"/>
  <c r="G410" i="22"/>
  <c r="H410" i="22"/>
  <c r="I410" i="22"/>
  <c r="J410" i="22"/>
  <c r="K410" i="22"/>
  <c r="AA410" i="22" s="1"/>
  <c r="Z410" i="22" s="1"/>
  <c r="L410" i="22"/>
  <c r="P410" i="22"/>
  <c r="G411" i="22"/>
  <c r="H411" i="22"/>
  <c r="I411" i="22"/>
  <c r="J411" i="22"/>
  <c r="K411" i="22"/>
  <c r="AA411" i="22" s="1"/>
  <c r="Z411" i="22" s="1"/>
  <c r="L411" i="22"/>
  <c r="Y411" i="22" s="1"/>
  <c r="P411" i="22"/>
  <c r="G412" i="22"/>
  <c r="H412" i="22"/>
  <c r="I412" i="22"/>
  <c r="J412" i="22"/>
  <c r="K412" i="22"/>
  <c r="AA412" i="22" s="1"/>
  <c r="Z412" i="22" s="1"/>
  <c r="L412" i="22"/>
  <c r="P412" i="22"/>
  <c r="G413" i="22"/>
  <c r="H413" i="22"/>
  <c r="I413" i="22"/>
  <c r="J413" i="22"/>
  <c r="K413" i="22"/>
  <c r="AA413" i="22" s="1"/>
  <c r="Z413" i="22" s="1"/>
  <c r="L413" i="22"/>
  <c r="P413" i="22"/>
  <c r="G414" i="22"/>
  <c r="H414" i="22"/>
  <c r="I414" i="22"/>
  <c r="J414" i="22"/>
  <c r="K414" i="22"/>
  <c r="AA414" i="22" s="1"/>
  <c r="Z414" i="22" s="1"/>
  <c r="L414" i="22"/>
  <c r="P414" i="22"/>
  <c r="G415" i="22"/>
  <c r="H415" i="22"/>
  <c r="I415" i="22"/>
  <c r="J415" i="22"/>
  <c r="K415" i="22"/>
  <c r="AA415" i="22" s="1"/>
  <c r="Z415" i="22" s="1"/>
  <c r="L415" i="22"/>
  <c r="P415" i="22"/>
  <c r="G416" i="22"/>
  <c r="H416" i="22"/>
  <c r="I416" i="22"/>
  <c r="J416" i="22"/>
  <c r="K416" i="22"/>
  <c r="AA416" i="22" s="1"/>
  <c r="Z416" i="22" s="1"/>
  <c r="L416" i="22"/>
  <c r="P416" i="22"/>
  <c r="G417" i="22"/>
  <c r="H417" i="22"/>
  <c r="I417" i="22"/>
  <c r="J417" i="22"/>
  <c r="K417" i="22"/>
  <c r="AA417" i="22" s="1"/>
  <c r="Z417" i="22" s="1"/>
  <c r="L417" i="22"/>
  <c r="P417" i="22"/>
  <c r="G418" i="22"/>
  <c r="H418" i="22"/>
  <c r="I418" i="22"/>
  <c r="J418" i="22"/>
  <c r="K418" i="22"/>
  <c r="AA418" i="22" s="1"/>
  <c r="Z418" i="22" s="1"/>
  <c r="L418" i="22"/>
  <c r="P418" i="22"/>
  <c r="G419" i="22"/>
  <c r="H419" i="22"/>
  <c r="I419" i="22"/>
  <c r="J419" i="22"/>
  <c r="K419" i="22"/>
  <c r="AA419" i="22" s="1"/>
  <c r="Z419" i="22" s="1"/>
  <c r="L419" i="22"/>
  <c r="Y419" i="22" s="1"/>
  <c r="P419" i="22"/>
  <c r="G420" i="22"/>
  <c r="H420" i="22"/>
  <c r="I420" i="22"/>
  <c r="J420" i="22"/>
  <c r="K420" i="22"/>
  <c r="AA420" i="22" s="1"/>
  <c r="Z420" i="22" s="1"/>
  <c r="L420" i="22"/>
  <c r="P420" i="22"/>
  <c r="G421" i="22"/>
  <c r="H421" i="22"/>
  <c r="I421" i="22"/>
  <c r="J421" i="22"/>
  <c r="K421" i="22"/>
  <c r="AA421" i="22" s="1"/>
  <c r="Z421" i="22" s="1"/>
  <c r="L421" i="22"/>
  <c r="P421" i="22"/>
  <c r="G422" i="22"/>
  <c r="H422" i="22"/>
  <c r="I422" i="22"/>
  <c r="J422" i="22"/>
  <c r="K422" i="22"/>
  <c r="AA422" i="22" s="1"/>
  <c r="Z422" i="22" s="1"/>
  <c r="L422" i="22"/>
  <c r="P422" i="22"/>
  <c r="G423" i="22"/>
  <c r="H423" i="22"/>
  <c r="I423" i="22"/>
  <c r="J423" i="22"/>
  <c r="K423" i="22"/>
  <c r="AA423" i="22" s="1"/>
  <c r="Z423" i="22" s="1"/>
  <c r="L423" i="22"/>
  <c r="P423" i="22"/>
  <c r="G424" i="22"/>
  <c r="H424" i="22"/>
  <c r="I424" i="22"/>
  <c r="J424" i="22"/>
  <c r="K424" i="22"/>
  <c r="AA424" i="22" s="1"/>
  <c r="Z424" i="22" s="1"/>
  <c r="L424" i="22"/>
  <c r="P424" i="22"/>
  <c r="G425" i="22"/>
  <c r="H425" i="22"/>
  <c r="I425" i="22"/>
  <c r="J425" i="22"/>
  <c r="K425" i="22"/>
  <c r="AA425" i="22" s="1"/>
  <c r="Z425" i="22" s="1"/>
  <c r="L425" i="22"/>
  <c r="P425" i="22"/>
  <c r="G426" i="22"/>
  <c r="H426" i="22"/>
  <c r="I426" i="22"/>
  <c r="J426" i="22"/>
  <c r="K426" i="22"/>
  <c r="AA426" i="22" s="1"/>
  <c r="Z426" i="22" s="1"/>
  <c r="L426" i="22"/>
  <c r="P426" i="22"/>
  <c r="G427" i="22"/>
  <c r="H427" i="22"/>
  <c r="I427" i="22"/>
  <c r="J427" i="22"/>
  <c r="K427" i="22"/>
  <c r="AA427" i="22" s="1"/>
  <c r="Z427" i="22" s="1"/>
  <c r="L427" i="22"/>
  <c r="Y427" i="22" s="1"/>
  <c r="P427" i="22"/>
  <c r="G428" i="22"/>
  <c r="H428" i="22"/>
  <c r="I428" i="22"/>
  <c r="J428" i="22"/>
  <c r="K428" i="22"/>
  <c r="AA428" i="22" s="1"/>
  <c r="Z428" i="22" s="1"/>
  <c r="L428" i="22"/>
  <c r="P428" i="22"/>
  <c r="G429" i="22"/>
  <c r="H429" i="22"/>
  <c r="I429" i="22"/>
  <c r="J429" i="22"/>
  <c r="K429" i="22"/>
  <c r="AA429" i="22" s="1"/>
  <c r="Z429" i="22" s="1"/>
  <c r="L429" i="22"/>
  <c r="P429" i="22"/>
  <c r="G430" i="22"/>
  <c r="H430" i="22"/>
  <c r="I430" i="22"/>
  <c r="J430" i="22"/>
  <c r="K430" i="22"/>
  <c r="AA430" i="22" s="1"/>
  <c r="Z430" i="22" s="1"/>
  <c r="L430" i="22"/>
  <c r="P430" i="22"/>
  <c r="G431" i="22"/>
  <c r="H431" i="22"/>
  <c r="I431" i="22"/>
  <c r="J431" i="22"/>
  <c r="K431" i="22"/>
  <c r="AA431" i="22" s="1"/>
  <c r="Z431" i="22" s="1"/>
  <c r="L431" i="22"/>
  <c r="P431" i="22"/>
  <c r="G432" i="22"/>
  <c r="H432" i="22"/>
  <c r="I432" i="22"/>
  <c r="J432" i="22"/>
  <c r="K432" i="22"/>
  <c r="AA432" i="22" s="1"/>
  <c r="Z432" i="22" s="1"/>
  <c r="L432" i="22"/>
  <c r="P432" i="22"/>
  <c r="G433" i="22"/>
  <c r="H433" i="22"/>
  <c r="I433" i="22"/>
  <c r="J433" i="22"/>
  <c r="K433" i="22"/>
  <c r="AA433" i="22" s="1"/>
  <c r="Z433" i="22" s="1"/>
  <c r="L433" i="22"/>
  <c r="P433" i="22"/>
  <c r="G434" i="22"/>
  <c r="H434" i="22"/>
  <c r="I434" i="22"/>
  <c r="J434" i="22"/>
  <c r="K434" i="22"/>
  <c r="AA434" i="22" s="1"/>
  <c r="Z434" i="22" s="1"/>
  <c r="L434" i="22"/>
  <c r="P434" i="22"/>
  <c r="G435" i="22"/>
  <c r="H435" i="22"/>
  <c r="I435" i="22"/>
  <c r="J435" i="22"/>
  <c r="K435" i="22"/>
  <c r="AA435" i="22" s="1"/>
  <c r="Z435" i="22" s="1"/>
  <c r="L435" i="22"/>
  <c r="Y435" i="22" s="1"/>
  <c r="P435" i="22"/>
  <c r="G436" i="22"/>
  <c r="H436" i="22"/>
  <c r="I436" i="22"/>
  <c r="J436" i="22"/>
  <c r="K436" i="22"/>
  <c r="AA436" i="22" s="1"/>
  <c r="Z436" i="22" s="1"/>
  <c r="L436" i="22"/>
  <c r="P436" i="22"/>
  <c r="G437" i="22"/>
  <c r="H437" i="22"/>
  <c r="I437" i="22"/>
  <c r="J437" i="22"/>
  <c r="K437" i="22"/>
  <c r="AA437" i="22" s="1"/>
  <c r="Z437" i="22" s="1"/>
  <c r="L437" i="22"/>
  <c r="P437" i="22"/>
  <c r="G438" i="22"/>
  <c r="H438" i="22"/>
  <c r="I438" i="22"/>
  <c r="J438" i="22"/>
  <c r="K438" i="22"/>
  <c r="AA438" i="22" s="1"/>
  <c r="Z438" i="22" s="1"/>
  <c r="L438" i="22"/>
  <c r="P438" i="22"/>
  <c r="G439" i="22"/>
  <c r="H439" i="22"/>
  <c r="I439" i="22"/>
  <c r="J439" i="22"/>
  <c r="K439" i="22"/>
  <c r="AA439" i="22" s="1"/>
  <c r="Z439" i="22" s="1"/>
  <c r="L439" i="22"/>
  <c r="P439" i="22"/>
  <c r="G440" i="22"/>
  <c r="H440" i="22"/>
  <c r="I440" i="22"/>
  <c r="J440" i="22"/>
  <c r="K440" i="22"/>
  <c r="AA440" i="22" s="1"/>
  <c r="Z440" i="22" s="1"/>
  <c r="L440" i="22"/>
  <c r="P440" i="22"/>
  <c r="G441" i="22"/>
  <c r="H441" i="22"/>
  <c r="I441" i="22"/>
  <c r="J441" i="22"/>
  <c r="K441" i="22"/>
  <c r="AA441" i="22" s="1"/>
  <c r="Z441" i="22" s="1"/>
  <c r="L441" i="22"/>
  <c r="P441" i="22"/>
  <c r="G442" i="22"/>
  <c r="H442" i="22"/>
  <c r="I442" i="22"/>
  <c r="J442" i="22"/>
  <c r="K442" i="22"/>
  <c r="AA442" i="22" s="1"/>
  <c r="Z442" i="22" s="1"/>
  <c r="L442" i="22"/>
  <c r="P442" i="22"/>
  <c r="G443" i="22"/>
  <c r="H443" i="22"/>
  <c r="I443" i="22"/>
  <c r="J443" i="22"/>
  <c r="K443" i="22"/>
  <c r="AA443" i="22" s="1"/>
  <c r="Z443" i="22" s="1"/>
  <c r="L443" i="22"/>
  <c r="Y443" i="22" s="1"/>
  <c r="P443" i="22"/>
  <c r="G444" i="22"/>
  <c r="H444" i="22"/>
  <c r="I444" i="22"/>
  <c r="J444" i="22"/>
  <c r="K444" i="22"/>
  <c r="AA444" i="22" s="1"/>
  <c r="Z444" i="22" s="1"/>
  <c r="L444" i="22"/>
  <c r="P444" i="22"/>
  <c r="G445" i="22"/>
  <c r="H445" i="22"/>
  <c r="I445" i="22"/>
  <c r="J445" i="22"/>
  <c r="K445" i="22"/>
  <c r="AA445" i="22" s="1"/>
  <c r="Z445" i="22" s="1"/>
  <c r="L445" i="22"/>
  <c r="P445" i="22"/>
  <c r="G446" i="22"/>
  <c r="H446" i="22"/>
  <c r="I446" i="22"/>
  <c r="J446" i="22"/>
  <c r="K446" i="22"/>
  <c r="AA446" i="22" s="1"/>
  <c r="Z446" i="22" s="1"/>
  <c r="L446" i="22"/>
  <c r="P446" i="22"/>
  <c r="G447" i="22"/>
  <c r="H447" i="22"/>
  <c r="I447" i="22"/>
  <c r="J447" i="22"/>
  <c r="K447" i="22"/>
  <c r="AA447" i="22" s="1"/>
  <c r="Z447" i="22" s="1"/>
  <c r="L447" i="22"/>
  <c r="P447" i="22"/>
  <c r="G448" i="22"/>
  <c r="H448" i="22"/>
  <c r="I448" i="22"/>
  <c r="J448" i="22"/>
  <c r="K448" i="22"/>
  <c r="AA448" i="22" s="1"/>
  <c r="Z448" i="22" s="1"/>
  <c r="L448" i="22"/>
  <c r="P448" i="22"/>
  <c r="G449" i="22"/>
  <c r="H449" i="22"/>
  <c r="I449" i="22"/>
  <c r="J449" i="22"/>
  <c r="K449" i="22"/>
  <c r="AA449" i="22" s="1"/>
  <c r="Z449" i="22" s="1"/>
  <c r="L449" i="22"/>
  <c r="P449" i="22"/>
  <c r="G450" i="22"/>
  <c r="H450" i="22"/>
  <c r="I450" i="22"/>
  <c r="J450" i="22"/>
  <c r="K450" i="22"/>
  <c r="AA450" i="22" s="1"/>
  <c r="Z450" i="22" s="1"/>
  <c r="L450" i="22"/>
  <c r="P450" i="22"/>
  <c r="G451" i="22"/>
  <c r="H451" i="22"/>
  <c r="I451" i="22"/>
  <c r="J451" i="22"/>
  <c r="K451" i="22"/>
  <c r="AA451" i="22" s="1"/>
  <c r="Z451" i="22" s="1"/>
  <c r="L451" i="22"/>
  <c r="Y451" i="22" s="1"/>
  <c r="P451" i="22"/>
  <c r="G452" i="22"/>
  <c r="H452" i="22"/>
  <c r="I452" i="22"/>
  <c r="J452" i="22"/>
  <c r="K452" i="22"/>
  <c r="AA452" i="22" s="1"/>
  <c r="Z452" i="22" s="1"/>
  <c r="L452" i="22"/>
  <c r="P452" i="22"/>
  <c r="G453" i="22"/>
  <c r="H453" i="22"/>
  <c r="I453" i="22"/>
  <c r="J453" i="22"/>
  <c r="K453" i="22"/>
  <c r="AA453" i="22" s="1"/>
  <c r="Z453" i="22" s="1"/>
  <c r="L453" i="22"/>
  <c r="P453" i="22"/>
  <c r="G454" i="22"/>
  <c r="H454" i="22"/>
  <c r="I454" i="22"/>
  <c r="J454" i="22"/>
  <c r="K454" i="22"/>
  <c r="AA454" i="22" s="1"/>
  <c r="Z454" i="22" s="1"/>
  <c r="L454" i="22"/>
  <c r="P454" i="22"/>
  <c r="G455" i="22"/>
  <c r="H455" i="22"/>
  <c r="I455" i="22"/>
  <c r="J455" i="22"/>
  <c r="K455" i="22"/>
  <c r="AA455" i="22" s="1"/>
  <c r="Z455" i="22" s="1"/>
  <c r="L455" i="22"/>
  <c r="P455" i="22"/>
  <c r="G456" i="22"/>
  <c r="H456" i="22"/>
  <c r="I456" i="22"/>
  <c r="J456" i="22"/>
  <c r="K456" i="22"/>
  <c r="AA456" i="22" s="1"/>
  <c r="Z456" i="22" s="1"/>
  <c r="L456" i="22"/>
  <c r="P456" i="22"/>
  <c r="G457" i="22"/>
  <c r="H457" i="22"/>
  <c r="I457" i="22"/>
  <c r="J457" i="22"/>
  <c r="K457" i="22"/>
  <c r="AA457" i="22" s="1"/>
  <c r="Z457" i="22" s="1"/>
  <c r="L457" i="22"/>
  <c r="P457" i="22"/>
  <c r="G458" i="22"/>
  <c r="H458" i="22"/>
  <c r="I458" i="22"/>
  <c r="J458" i="22"/>
  <c r="K458" i="22"/>
  <c r="AA458" i="22" s="1"/>
  <c r="Z458" i="22" s="1"/>
  <c r="L458" i="22"/>
  <c r="P458" i="22"/>
  <c r="G459" i="22"/>
  <c r="H459" i="22"/>
  <c r="I459" i="22"/>
  <c r="J459" i="22"/>
  <c r="K459" i="22"/>
  <c r="AA459" i="22" s="1"/>
  <c r="Z459" i="22" s="1"/>
  <c r="L459" i="22"/>
  <c r="Y459" i="22" s="1"/>
  <c r="P459" i="22"/>
  <c r="G460" i="22"/>
  <c r="H460" i="22"/>
  <c r="I460" i="22"/>
  <c r="J460" i="22"/>
  <c r="K460" i="22"/>
  <c r="AA460" i="22" s="1"/>
  <c r="Z460" i="22" s="1"/>
  <c r="L460" i="22"/>
  <c r="P460" i="22"/>
  <c r="G461" i="22"/>
  <c r="H461" i="22"/>
  <c r="I461" i="22"/>
  <c r="J461" i="22"/>
  <c r="K461" i="22"/>
  <c r="AA461" i="22" s="1"/>
  <c r="Z461" i="22" s="1"/>
  <c r="L461" i="22"/>
  <c r="P461" i="22"/>
  <c r="G462" i="22"/>
  <c r="H462" i="22"/>
  <c r="I462" i="22"/>
  <c r="J462" i="22"/>
  <c r="K462" i="22"/>
  <c r="AA462" i="22" s="1"/>
  <c r="Z462" i="22" s="1"/>
  <c r="L462" i="22"/>
  <c r="P462" i="22"/>
  <c r="G463" i="22"/>
  <c r="H463" i="22"/>
  <c r="I463" i="22"/>
  <c r="J463" i="22"/>
  <c r="K463" i="22"/>
  <c r="AA463" i="22" s="1"/>
  <c r="Z463" i="22" s="1"/>
  <c r="L463" i="22"/>
  <c r="P463" i="22"/>
  <c r="G464" i="22"/>
  <c r="H464" i="22"/>
  <c r="I464" i="22"/>
  <c r="J464" i="22"/>
  <c r="K464" i="22"/>
  <c r="AA464" i="22" s="1"/>
  <c r="Z464" i="22" s="1"/>
  <c r="L464" i="22"/>
  <c r="P464" i="22"/>
  <c r="G465" i="22"/>
  <c r="H465" i="22"/>
  <c r="I465" i="22"/>
  <c r="J465" i="22"/>
  <c r="K465" i="22"/>
  <c r="AA465" i="22" s="1"/>
  <c r="Z465" i="22" s="1"/>
  <c r="L465" i="22"/>
  <c r="P465" i="22"/>
  <c r="G466" i="22"/>
  <c r="H466" i="22"/>
  <c r="I466" i="22"/>
  <c r="J466" i="22"/>
  <c r="K466" i="22"/>
  <c r="AA466" i="22" s="1"/>
  <c r="Z466" i="22" s="1"/>
  <c r="L466" i="22"/>
  <c r="P466" i="22"/>
  <c r="G467" i="22"/>
  <c r="H467" i="22"/>
  <c r="I467" i="22"/>
  <c r="J467" i="22"/>
  <c r="K467" i="22"/>
  <c r="AA467" i="22" s="1"/>
  <c r="Z467" i="22" s="1"/>
  <c r="L467" i="22"/>
  <c r="Y467" i="22" s="1"/>
  <c r="P467" i="22"/>
  <c r="G468" i="22"/>
  <c r="H468" i="22"/>
  <c r="I468" i="22"/>
  <c r="J468" i="22"/>
  <c r="K468" i="22"/>
  <c r="AA468" i="22" s="1"/>
  <c r="Z468" i="22" s="1"/>
  <c r="L468" i="22"/>
  <c r="P468" i="22"/>
  <c r="G469" i="22"/>
  <c r="H469" i="22"/>
  <c r="I469" i="22"/>
  <c r="J469" i="22"/>
  <c r="K469" i="22"/>
  <c r="AA469" i="22" s="1"/>
  <c r="Z469" i="22" s="1"/>
  <c r="L469" i="22"/>
  <c r="P469" i="22"/>
  <c r="G470" i="22"/>
  <c r="H470" i="22"/>
  <c r="I470" i="22"/>
  <c r="J470" i="22"/>
  <c r="K470" i="22"/>
  <c r="AA470" i="22" s="1"/>
  <c r="Z470" i="22" s="1"/>
  <c r="L470" i="22"/>
  <c r="P470" i="22"/>
  <c r="G471" i="22"/>
  <c r="H471" i="22"/>
  <c r="I471" i="22"/>
  <c r="J471" i="22"/>
  <c r="K471" i="22"/>
  <c r="AA471" i="22" s="1"/>
  <c r="Z471" i="22" s="1"/>
  <c r="L471" i="22"/>
  <c r="P471" i="22"/>
  <c r="G472" i="22"/>
  <c r="H472" i="22"/>
  <c r="I472" i="22"/>
  <c r="J472" i="22"/>
  <c r="K472" i="22"/>
  <c r="AA472" i="22" s="1"/>
  <c r="Z472" i="22" s="1"/>
  <c r="L472" i="22"/>
  <c r="P472" i="22"/>
  <c r="G473" i="22"/>
  <c r="H473" i="22"/>
  <c r="I473" i="22"/>
  <c r="J473" i="22"/>
  <c r="K473" i="22"/>
  <c r="AA473" i="22" s="1"/>
  <c r="Z473" i="22" s="1"/>
  <c r="L473" i="22"/>
  <c r="P473" i="22"/>
  <c r="G474" i="22"/>
  <c r="H474" i="22"/>
  <c r="I474" i="22"/>
  <c r="J474" i="22"/>
  <c r="K474" i="22"/>
  <c r="AA474" i="22" s="1"/>
  <c r="Z474" i="22" s="1"/>
  <c r="L474" i="22"/>
  <c r="P474" i="22"/>
  <c r="G475" i="22"/>
  <c r="H475" i="22"/>
  <c r="I475" i="22"/>
  <c r="J475" i="22"/>
  <c r="K475" i="22"/>
  <c r="AA475" i="22" s="1"/>
  <c r="Z475" i="22" s="1"/>
  <c r="L475" i="22"/>
  <c r="Y475" i="22" s="1"/>
  <c r="P475" i="22"/>
  <c r="G476" i="22"/>
  <c r="H476" i="22"/>
  <c r="I476" i="22"/>
  <c r="J476" i="22"/>
  <c r="K476" i="22"/>
  <c r="AA476" i="22" s="1"/>
  <c r="Z476" i="22" s="1"/>
  <c r="L476" i="22"/>
  <c r="P476" i="22"/>
  <c r="G477" i="22"/>
  <c r="H477" i="22"/>
  <c r="I477" i="22"/>
  <c r="J477" i="22"/>
  <c r="K477" i="22"/>
  <c r="AA477" i="22" s="1"/>
  <c r="Z477" i="22" s="1"/>
  <c r="L477" i="22"/>
  <c r="P477" i="22"/>
  <c r="G478" i="22"/>
  <c r="H478" i="22"/>
  <c r="I478" i="22"/>
  <c r="J478" i="22"/>
  <c r="K478" i="22"/>
  <c r="AA478" i="22" s="1"/>
  <c r="Z478" i="22" s="1"/>
  <c r="L478" i="22"/>
  <c r="P478" i="22"/>
  <c r="G479" i="22"/>
  <c r="H479" i="22"/>
  <c r="I479" i="22"/>
  <c r="J479" i="22"/>
  <c r="K479" i="22"/>
  <c r="AA479" i="22" s="1"/>
  <c r="Z479" i="22" s="1"/>
  <c r="L479" i="22"/>
  <c r="P479" i="22"/>
  <c r="G480" i="22"/>
  <c r="H480" i="22"/>
  <c r="I480" i="22"/>
  <c r="J480" i="22"/>
  <c r="K480" i="22"/>
  <c r="AA480" i="22" s="1"/>
  <c r="Z480" i="22" s="1"/>
  <c r="L480" i="22"/>
  <c r="P480" i="22"/>
  <c r="G481" i="22"/>
  <c r="H481" i="22"/>
  <c r="I481" i="22"/>
  <c r="J481" i="22"/>
  <c r="K481" i="22"/>
  <c r="AA481" i="22" s="1"/>
  <c r="Z481" i="22" s="1"/>
  <c r="L481" i="22"/>
  <c r="P481" i="22"/>
  <c r="G482" i="22"/>
  <c r="H482" i="22"/>
  <c r="I482" i="22"/>
  <c r="J482" i="22"/>
  <c r="K482" i="22"/>
  <c r="AA482" i="22" s="1"/>
  <c r="Z482" i="22" s="1"/>
  <c r="L482" i="22"/>
  <c r="P482" i="22"/>
  <c r="G483" i="22"/>
  <c r="H483" i="22"/>
  <c r="I483" i="22"/>
  <c r="J483" i="22"/>
  <c r="K483" i="22"/>
  <c r="AA483" i="22" s="1"/>
  <c r="Z483" i="22" s="1"/>
  <c r="L483" i="22"/>
  <c r="Y483" i="22" s="1"/>
  <c r="P483" i="22"/>
  <c r="G484" i="22"/>
  <c r="H484" i="22"/>
  <c r="I484" i="22"/>
  <c r="J484" i="22"/>
  <c r="K484" i="22"/>
  <c r="AA484" i="22" s="1"/>
  <c r="Z484" i="22" s="1"/>
  <c r="L484" i="22"/>
  <c r="P484" i="22"/>
  <c r="G485" i="22"/>
  <c r="H485" i="22"/>
  <c r="I485" i="22"/>
  <c r="J485" i="22"/>
  <c r="K485" i="22"/>
  <c r="AA485" i="22" s="1"/>
  <c r="Z485" i="22" s="1"/>
  <c r="L485" i="22"/>
  <c r="P485" i="22"/>
  <c r="G486" i="22"/>
  <c r="H486" i="22"/>
  <c r="I486" i="22"/>
  <c r="J486" i="22"/>
  <c r="K486" i="22"/>
  <c r="AA486" i="22" s="1"/>
  <c r="Z486" i="22" s="1"/>
  <c r="L486" i="22"/>
  <c r="P486" i="22"/>
  <c r="G487" i="22"/>
  <c r="H487" i="22"/>
  <c r="I487" i="22"/>
  <c r="J487" i="22"/>
  <c r="K487" i="22"/>
  <c r="AA487" i="22" s="1"/>
  <c r="Z487" i="22" s="1"/>
  <c r="L487" i="22"/>
  <c r="P487" i="22"/>
  <c r="G488" i="22"/>
  <c r="H488" i="22"/>
  <c r="I488" i="22"/>
  <c r="J488" i="22"/>
  <c r="K488" i="22"/>
  <c r="AA488" i="22" s="1"/>
  <c r="Z488" i="22" s="1"/>
  <c r="L488" i="22"/>
  <c r="P488" i="22"/>
  <c r="G489" i="22"/>
  <c r="H489" i="22"/>
  <c r="I489" i="22"/>
  <c r="J489" i="22"/>
  <c r="K489" i="22"/>
  <c r="AA489" i="22" s="1"/>
  <c r="Z489" i="22" s="1"/>
  <c r="L489" i="22"/>
  <c r="P489" i="22"/>
  <c r="G490" i="22"/>
  <c r="H490" i="22"/>
  <c r="I490" i="22"/>
  <c r="J490" i="22"/>
  <c r="K490" i="22"/>
  <c r="AA490" i="22" s="1"/>
  <c r="Z490" i="22" s="1"/>
  <c r="L490" i="22"/>
  <c r="P490" i="22"/>
  <c r="G491" i="22"/>
  <c r="H491" i="22"/>
  <c r="I491" i="22"/>
  <c r="J491" i="22"/>
  <c r="K491" i="22"/>
  <c r="AA491" i="22" s="1"/>
  <c r="Z491" i="22" s="1"/>
  <c r="L491" i="22"/>
  <c r="Y491" i="22" s="1"/>
  <c r="P491" i="22"/>
  <c r="BQ261" i="27" l="1"/>
  <c r="BH262" i="27"/>
  <c r="BI29" i="22"/>
  <c r="Y1207" i="22"/>
  <c r="Y1199" i="22"/>
  <c r="Y1191" i="22"/>
  <c r="Y1183" i="22"/>
  <c r="Y1175" i="22"/>
  <c r="Y1167" i="22"/>
  <c r="Y1159" i="22"/>
  <c r="Y1151" i="22"/>
  <c r="Y1143" i="22"/>
  <c r="Y1135" i="22"/>
  <c r="Y1127" i="22"/>
  <c r="Y1119" i="22"/>
  <c r="Y1111" i="22"/>
  <c r="Y1103" i="22"/>
  <c r="Y1095" i="22"/>
  <c r="Y1087" i="22"/>
  <c r="Y1079" i="22"/>
  <c r="Y1071" i="22"/>
  <c r="Y1063" i="22"/>
  <c r="Y1055" i="22"/>
  <c r="Y1047" i="22"/>
  <c r="Y1039" i="22"/>
  <c r="Y1031" i="22"/>
  <c r="Y1023" i="22"/>
  <c r="Y1015" i="22"/>
  <c r="Y1007" i="22"/>
  <c r="Y999" i="22"/>
  <c r="Y991" i="22"/>
  <c r="Y983" i="22"/>
  <c r="Y975" i="22"/>
  <c r="Y967" i="22"/>
  <c r="Y959" i="22"/>
  <c r="Y951" i="22"/>
  <c r="Y943" i="22"/>
  <c r="Y935" i="22"/>
  <c r="Y927" i="22"/>
  <c r="Y919" i="22"/>
  <c r="Y696" i="22"/>
  <c r="Y688" i="22"/>
  <c r="Y680" i="22"/>
  <c r="Y672" i="22"/>
  <c r="Y664" i="22"/>
  <c r="Y656" i="22"/>
  <c r="Y648" i="22"/>
  <c r="Y640" i="22"/>
  <c r="Y632" i="22"/>
  <c r="Y624" i="22"/>
  <c r="Y489" i="22"/>
  <c r="Y481" i="22"/>
  <c r="Y473" i="22"/>
  <c r="Y465" i="22"/>
  <c r="Y457" i="22"/>
  <c r="Y449" i="22"/>
  <c r="Y441" i="22"/>
  <c r="Y433" i="22"/>
  <c r="Y425" i="22"/>
  <c r="Y417" i="22"/>
  <c r="Y409" i="22"/>
  <c r="Y401" i="22"/>
  <c r="Y393" i="22"/>
  <c r="Y385" i="22"/>
  <c r="Y377" i="22"/>
  <c r="Y369" i="22"/>
  <c r="Y361" i="22"/>
  <c r="Y353" i="22"/>
  <c r="Y345" i="22"/>
  <c r="Y337" i="22"/>
  <c r="Y329" i="22"/>
  <c r="Y321" i="22"/>
  <c r="Y313" i="22"/>
  <c r="Y305" i="22"/>
  <c r="Y297" i="22"/>
  <c r="Y289" i="22"/>
  <c r="Y281" i="22"/>
  <c r="Y273" i="22"/>
  <c r="Y265" i="22"/>
  <c r="Y257" i="22"/>
  <c r="Y249" i="22"/>
  <c r="Y241" i="22"/>
  <c r="Y233" i="22"/>
  <c r="Y225" i="22"/>
  <c r="Y217" i="22"/>
  <c r="Y209" i="22"/>
  <c r="Y201" i="22"/>
  <c r="Y193" i="22"/>
  <c r="Y185" i="22"/>
  <c r="Y177" i="22"/>
  <c r="Y169" i="22"/>
  <c r="Y161" i="22"/>
  <c r="Y153" i="22"/>
  <c r="Y145" i="22"/>
  <c r="Y137" i="22"/>
  <c r="Y129" i="22"/>
  <c r="Y121" i="22"/>
  <c r="Y113" i="22"/>
  <c r="Y105" i="22"/>
  <c r="Y97" i="22"/>
  <c r="Y89" i="22"/>
  <c r="Y81" i="22"/>
  <c r="Y73" i="22"/>
  <c r="Y65" i="22"/>
  <c r="Y57" i="22"/>
  <c r="Y49" i="22"/>
  <c r="Y41" i="22"/>
  <c r="Y33" i="22"/>
  <c r="Y25" i="22"/>
  <c r="Y17" i="22"/>
  <c r="Y9" i="22"/>
  <c r="Y1421" i="22"/>
  <c r="Y1413" i="22"/>
  <c r="Y1405" i="22"/>
  <c r="Y1397" i="22"/>
  <c r="Y485" i="22"/>
  <c r="Y477" i="22"/>
  <c r="Y469" i="22"/>
  <c r="Y461" i="22"/>
  <c r="Y453" i="22"/>
  <c r="Y445" i="22"/>
  <c r="Y437" i="22"/>
  <c r="Y429" i="22"/>
  <c r="Y421" i="22"/>
  <c r="Y413" i="22"/>
  <c r="Y405" i="22"/>
  <c r="Y397" i="22"/>
  <c r="Y389" i="22"/>
  <c r="Y381" i="22"/>
  <c r="Y373" i="22"/>
  <c r="Y365" i="22"/>
  <c r="Y357" i="22"/>
  <c r="Y349" i="22"/>
  <c r="Y341" i="22"/>
  <c r="Y333" i="22"/>
  <c r="Y325" i="22"/>
  <c r="Y317" i="22"/>
  <c r="Y309" i="22"/>
  <c r="Y301" i="22"/>
  <c r="Y293" i="22"/>
  <c r="Y285" i="22"/>
  <c r="Y277" i="22"/>
  <c r="Y269" i="22"/>
  <c r="Y261" i="22"/>
  <c r="Y253" i="22"/>
  <c r="Y245" i="22"/>
  <c r="Y237" i="22"/>
  <c r="Y229" i="22"/>
  <c r="Y221" i="22"/>
  <c r="Y213" i="22"/>
  <c r="Y205" i="22"/>
  <c r="Y197" i="22"/>
  <c r="Y189" i="22"/>
  <c r="Y1281" i="22"/>
  <c r="Y1273" i="22"/>
  <c r="Y1265" i="22"/>
  <c r="Y1257" i="22"/>
  <c r="Y1249" i="22"/>
  <c r="Y1241" i="22"/>
  <c r="Y1233" i="22"/>
  <c r="Y1225" i="22"/>
  <c r="Y1217" i="22"/>
  <c r="Y1209" i="22"/>
  <c r="Y486" i="22"/>
  <c r="Y478" i="22"/>
  <c r="Y470" i="22"/>
  <c r="Y462" i="22"/>
  <c r="Y454" i="22"/>
  <c r="Y446" i="22"/>
  <c r="Y438" i="22"/>
  <c r="Y430" i="22"/>
  <c r="Y422" i="22"/>
  <c r="Y414" i="22"/>
  <c r="Y406" i="22"/>
  <c r="Y398" i="22"/>
  <c r="Y390" i="22"/>
  <c r="Y382" i="22"/>
  <c r="Y374" i="22"/>
  <c r="Y366" i="22"/>
  <c r="Y358" i="22"/>
  <c r="Y350" i="22"/>
  <c r="Y342" i="22"/>
  <c r="Y334" i="22"/>
  <c r="Y326" i="22"/>
  <c r="Y318" i="22"/>
  <c r="Y310" i="22"/>
  <c r="Y302" i="22"/>
  <c r="Y294" i="22"/>
  <c r="Y286" i="22"/>
  <c r="Y278" i="22"/>
  <c r="Y270" i="22"/>
  <c r="Y262" i="22"/>
  <c r="Y254" i="22"/>
  <c r="Y246" i="22"/>
  <c r="Y238" i="22"/>
  <c r="Y230" i="22"/>
  <c r="Y222" i="22"/>
  <c r="Y6" i="22"/>
  <c r="Y1418" i="22"/>
  <c r="Y1410" i="22"/>
  <c r="Y1402" i="22"/>
  <c r="Y1394" i="22"/>
  <c r="Y1386" i="22"/>
  <c r="Y1378" i="22"/>
  <c r="Y1370" i="22"/>
  <c r="Y1362" i="22"/>
  <c r="Y1354" i="22"/>
  <c r="Y1346" i="22"/>
  <c r="Y1338" i="22"/>
  <c r="Y1330" i="22"/>
  <c r="Y1322" i="22"/>
  <c r="Y1314" i="22"/>
  <c r="Y1306" i="22"/>
  <c r="Y1298" i="22"/>
  <c r="Y1290" i="22"/>
  <c r="Y1282" i="22"/>
  <c r="Y1274" i="22"/>
  <c r="Y1266" i="22"/>
  <c r="Y1258" i="22"/>
  <c r="Y1250" i="22"/>
  <c r="Y1242" i="22"/>
  <c r="Y1234" i="22"/>
  <c r="Y1226" i="22"/>
  <c r="Y1218" i="22"/>
  <c r="Y1210" i="22"/>
  <c r="Y1202" i="22"/>
  <c r="Y932" i="22"/>
  <c r="Y924" i="22"/>
  <c r="Y916" i="22"/>
  <c r="Y908" i="22"/>
  <c r="Y900" i="22"/>
  <c r="Y892" i="22"/>
  <c r="Y884" i="22"/>
  <c r="Y876" i="22"/>
  <c r="Y868" i="22"/>
  <c r="Y860" i="22"/>
  <c r="Y852" i="22"/>
  <c r="Y844" i="22"/>
  <c r="Y836" i="22"/>
  <c r="Y828" i="22"/>
  <c r="Y820" i="22"/>
  <c r="Y812" i="22"/>
  <c r="Y804" i="22"/>
  <c r="Y796" i="22"/>
  <c r="Y788" i="22"/>
  <c r="Y780" i="22"/>
  <c r="Y772" i="22"/>
  <c r="Y764" i="22"/>
  <c r="Y756" i="22"/>
  <c r="Y748" i="22"/>
  <c r="Y740" i="22"/>
  <c r="Y732" i="22"/>
  <c r="Y724" i="22"/>
  <c r="Y716" i="22"/>
  <c r="Y708" i="22"/>
  <c r="Y700" i="22"/>
  <c r="Y692" i="22"/>
  <c r="Y684" i="22"/>
  <c r="Y676" i="22"/>
  <c r="Y668" i="22"/>
  <c r="Y660" i="22"/>
  <c r="Y652" i="22"/>
  <c r="Y644" i="22"/>
  <c r="Y636" i="22"/>
  <c r="Y628" i="22"/>
  <c r="Y620" i="22"/>
  <c r="Y612" i="22"/>
  <c r="Y604" i="22"/>
  <c r="Y596" i="22"/>
  <c r="Y588" i="22"/>
  <c r="Y580" i="22"/>
  <c r="Y572" i="22"/>
  <c r="Y564" i="22"/>
  <c r="Y556" i="22"/>
  <c r="Y548" i="22"/>
  <c r="Y1389" i="22"/>
  <c r="Y1381" i="22"/>
  <c r="Y1373" i="22"/>
  <c r="Y1365" i="22"/>
  <c r="Y1357" i="22"/>
  <c r="Y1349" i="22"/>
  <c r="Y1341" i="22"/>
  <c r="Y1333" i="22"/>
  <c r="Y1325" i="22"/>
  <c r="Y1317" i="22"/>
  <c r="Y1309" i="22"/>
  <c r="Y1301" i="22"/>
  <c r="Y1293" i="22"/>
  <c r="Y1285" i="22"/>
  <c r="Y1277" i="22"/>
  <c r="Y1269" i="22"/>
  <c r="Y1261" i="22"/>
  <c r="Y1253" i="22"/>
  <c r="Y1245" i="22"/>
  <c r="Y1237" i="22"/>
  <c r="Y1229" i="22"/>
  <c r="Y1221" i="22"/>
  <c r="Y1213" i="22"/>
  <c r="Y1205" i="22"/>
  <c r="Y1197" i="22"/>
  <c r="Y1189" i="22"/>
  <c r="Y1181" i="22"/>
  <c r="Y1173" i="22"/>
  <c r="Y1165" i="22"/>
  <c r="Y1157" i="22"/>
  <c r="Y1149" i="22"/>
  <c r="Y1141" i="22"/>
  <c r="Y1133" i="22"/>
  <c r="Y1125" i="22"/>
  <c r="Y1117" i="22"/>
  <c r="Y1109" i="22"/>
  <c r="Y1101" i="22"/>
  <c r="Y1093" i="22"/>
  <c r="Y1085" i="22"/>
  <c r="Y1077" i="22"/>
  <c r="Y1069" i="22"/>
  <c r="Y1061" i="22"/>
  <c r="Y1053" i="22"/>
  <c r="Y1045" i="22"/>
  <c r="Y1037" i="22"/>
  <c r="Y1029" i="22"/>
  <c r="Y1021" i="22"/>
  <c r="Y1013" i="22"/>
  <c r="Y1005" i="22"/>
  <c r="Y997" i="22"/>
  <c r="Y989" i="22"/>
  <c r="Y981" i="22"/>
  <c r="Y792" i="22"/>
  <c r="Y784" i="22"/>
  <c r="Y776" i="22"/>
  <c r="Y768" i="22"/>
  <c r="Y760" i="22"/>
  <c r="Y752" i="22"/>
  <c r="Y744" i="22"/>
  <c r="Y736" i="22"/>
  <c r="Y728" i="22"/>
  <c r="Y720" i="22"/>
  <c r="Y712" i="22"/>
  <c r="Y704" i="22"/>
  <c r="Y181" i="22"/>
  <c r="Y173" i="22"/>
  <c r="Y165" i="22"/>
  <c r="Y157" i="22"/>
  <c r="Y149" i="22"/>
  <c r="Y141" i="22"/>
  <c r="Y133" i="22"/>
  <c r="Y125" i="22"/>
  <c r="Y117" i="22"/>
  <c r="Y109" i="22"/>
  <c r="Y101" i="22"/>
  <c r="Y93" i="22"/>
  <c r="Y85" i="22"/>
  <c r="Y77" i="22"/>
  <c r="Y69" i="22"/>
  <c r="Y61" i="22"/>
  <c r="Y53" i="22"/>
  <c r="Y45" i="22"/>
  <c r="Y37" i="22"/>
  <c r="Y29" i="22"/>
  <c r="Y21" i="22"/>
  <c r="Y13" i="22"/>
  <c r="Y492" i="22"/>
  <c r="Y1417" i="22"/>
  <c r="Y1409" i="22"/>
  <c r="Y1401" i="22"/>
  <c r="Y1393" i="22"/>
  <c r="Y1385" i="22"/>
  <c r="Y1377" i="22"/>
  <c r="Y1369" i="22"/>
  <c r="Y1361" i="22"/>
  <c r="Y1353" i="22"/>
  <c r="Y1345" i="22"/>
  <c r="Y1337" i="22"/>
  <c r="Y1329" i="22"/>
  <c r="Y1321" i="22"/>
  <c r="Y1313" i="22"/>
  <c r="Y1305" i="22"/>
  <c r="Y1297" i="22"/>
  <c r="Y1289" i="22"/>
  <c r="Y961" i="22"/>
  <c r="Y953" i="22"/>
  <c r="Y945" i="22"/>
  <c r="Y937" i="22"/>
  <c r="Y929" i="22"/>
  <c r="Y921" i="22"/>
  <c r="Y913" i="22"/>
  <c r="Y905" i="22"/>
  <c r="Y897" i="22"/>
  <c r="Y889" i="22"/>
  <c r="Y881" i="22"/>
  <c r="Y873" i="22"/>
  <c r="Y865" i="22"/>
  <c r="Y857" i="22"/>
  <c r="Y849" i="22"/>
  <c r="Y841" i="22"/>
  <c r="Y833" i="22"/>
  <c r="Y825" i="22"/>
  <c r="Y817" i="22"/>
  <c r="Y809" i="22"/>
  <c r="Y801" i="22"/>
  <c r="Y487" i="22"/>
  <c r="Y479" i="22"/>
  <c r="Y471" i="22"/>
  <c r="Y463" i="22"/>
  <c r="Y455" i="22"/>
  <c r="Y447" i="22"/>
  <c r="Y439" i="22"/>
  <c r="Y431" i="22"/>
  <c r="Y423" i="22"/>
  <c r="Y415" i="22"/>
  <c r="Y407" i="22"/>
  <c r="Y399" i="22"/>
  <c r="Y391" i="22"/>
  <c r="Y383" i="22"/>
  <c r="Y375" i="22"/>
  <c r="Y367" i="22"/>
  <c r="Y359" i="22"/>
  <c r="Y351" i="22"/>
  <c r="Y343" i="22"/>
  <c r="Y335" i="22"/>
  <c r="Y327" i="22"/>
  <c r="Y319" i="22"/>
  <c r="Y311" i="22"/>
  <c r="Y303" i="22"/>
  <c r="Y295" i="22"/>
  <c r="Y287" i="22"/>
  <c r="Y279" i="22"/>
  <c r="Y271" i="22"/>
  <c r="Y263" i="22"/>
  <c r="Y255" i="22"/>
  <c r="Y247" i="22"/>
  <c r="Y239" i="22"/>
  <c r="Y231" i="22"/>
  <c r="Y223" i="22"/>
  <c r="Y215" i="22"/>
  <c r="Y207" i="22"/>
  <c r="Y199" i="22"/>
  <c r="Y214" i="22"/>
  <c r="Y206" i="22"/>
  <c r="Y198" i="22"/>
  <c r="Y190" i="22"/>
  <c r="Y182" i="22"/>
  <c r="Y174" i="22"/>
  <c r="Y166" i="22"/>
  <c r="Y158" i="22"/>
  <c r="Y150" i="22"/>
  <c r="Y480" i="22"/>
  <c r="Y472" i="22"/>
  <c r="Y464" i="22"/>
  <c r="Y456" i="22"/>
  <c r="Y448" i="22"/>
  <c r="Y440" i="22"/>
  <c r="Y432" i="22"/>
  <c r="Y424" i="22"/>
  <c r="Y416" i="22"/>
  <c r="Y408" i="22"/>
  <c r="Y400" i="22"/>
  <c r="Y392" i="22"/>
  <c r="Y384" i="22"/>
  <c r="Y376" i="22"/>
  <c r="Y368" i="22"/>
  <c r="Y360" i="22"/>
  <c r="Y352" i="22"/>
  <c r="Y344" i="22"/>
  <c r="Y336" i="22"/>
  <c r="Y328" i="22"/>
  <c r="Y320" i="22"/>
  <c r="Y312" i="22"/>
  <c r="Y304" i="22"/>
  <c r="Y296" i="22"/>
  <c r="Y288" i="22"/>
  <c r="Y280" i="22"/>
  <c r="Y272" i="22"/>
  <c r="Y264" i="22"/>
  <c r="Y256" i="22"/>
  <c r="Y248" i="22"/>
  <c r="Y240" i="22"/>
  <c r="Y232" i="22"/>
  <c r="Y224" i="22"/>
  <c r="Y216" i="22"/>
  <c r="Y208" i="22"/>
  <c r="Y200" i="22"/>
  <c r="Y192" i="22"/>
  <c r="Y184" i="22"/>
  <c r="Y176" i="22"/>
  <c r="Y168" i="22"/>
  <c r="Y160" i="22"/>
  <c r="Y152" i="22"/>
  <c r="Y896" i="22"/>
  <c r="Y888" i="22"/>
  <c r="Y880" i="22"/>
  <c r="Y872" i="22"/>
  <c r="Y864" i="22"/>
  <c r="Y856" i="22"/>
  <c r="Y848" i="22"/>
  <c r="Y840" i="22"/>
  <c r="Y832" i="22"/>
  <c r="Y824" i="22"/>
  <c r="Y816" i="22"/>
  <c r="Y808" i="22"/>
  <c r="Y800" i="22"/>
  <c r="Y528" i="22"/>
  <c r="Y520" i="22"/>
  <c r="Y512" i="22"/>
  <c r="Y504" i="22"/>
  <c r="Y793" i="22"/>
  <c r="Y785" i="22"/>
  <c r="Y777" i="22"/>
  <c r="Y769" i="22"/>
  <c r="Y761" i="22"/>
  <c r="Y753" i="22"/>
  <c r="Y745" i="22"/>
  <c r="Y737" i="22"/>
  <c r="Y729" i="22"/>
  <c r="Y721" i="22"/>
  <c r="Y713" i="22"/>
  <c r="Y705" i="22"/>
  <c r="Y697" i="22"/>
  <c r="Y689" i="22"/>
  <c r="Y681" i="22"/>
  <c r="Y673" i="22"/>
  <c r="Y665" i="22"/>
  <c r="Y657" i="22"/>
  <c r="Y649" i="22"/>
  <c r="Y641" i="22"/>
  <c r="Y633" i="22"/>
  <c r="Y625" i="22"/>
  <c r="Y617" i="22"/>
  <c r="Y609" i="22"/>
  <c r="Y601" i="22"/>
  <c r="Y593" i="22"/>
  <c r="Y585" i="22"/>
  <c r="Y577" i="22"/>
  <c r="Y569" i="22"/>
  <c r="Y561" i="22"/>
  <c r="Y553" i="22"/>
  <c r="Y545" i="22"/>
  <c r="Y537" i="22"/>
  <c r="Y529" i="22"/>
  <c r="Y521" i="22"/>
  <c r="Y513" i="22"/>
  <c r="Y505" i="22"/>
  <c r="Y497" i="22"/>
  <c r="Y1194" i="22"/>
  <c r="Y1186" i="22"/>
  <c r="Y1178" i="22"/>
  <c r="Y1170" i="22"/>
  <c r="Y1162" i="22"/>
  <c r="Y1154" i="22"/>
  <c r="Y1146" i="22"/>
  <c r="Y1138" i="22"/>
  <c r="Y1130" i="22"/>
  <c r="Y1122" i="22"/>
  <c r="Y1114" i="22"/>
  <c r="Y1106" i="22"/>
  <c r="Y1098" i="22"/>
  <c r="Y1090" i="22"/>
  <c r="Y1082" i="22"/>
  <c r="Y1074" i="22"/>
  <c r="Y1066" i="22"/>
  <c r="Y1058" i="22"/>
  <c r="Y1050" i="22"/>
  <c r="Y1042" i="22"/>
  <c r="Y1034" i="22"/>
  <c r="Y1026" i="22"/>
  <c r="Y1018" i="22"/>
  <c r="Y1010" i="22"/>
  <c r="Y1002" i="22"/>
  <c r="Y994" i="22"/>
  <c r="Y986" i="22"/>
  <c r="Y978" i="22"/>
  <c r="Y970" i="22"/>
  <c r="Y144" i="22"/>
  <c r="Y136" i="22"/>
  <c r="Y128" i="22"/>
  <c r="Y120" i="22"/>
  <c r="Y112" i="22"/>
  <c r="Y104" i="22"/>
  <c r="Y96" i="22"/>
  <c r="Y88" i="22"/>
  <c r="Y80" i="22"/>
  <c r="Y72" i="22"/>
  <c r="Y64" i="22"/>
  <c r="Y56" i="22"/>
  <c r="Y48" i="22"/>
  <c r="Y40" i="22"/>
  <c r="Y32" i="22"/>
  <c r="Y24" i="22"/>
  <c r="Y16" i="22"/>
  <c r="Y8" i="22"/>
  <c r="Y1420" i="22"/>
  <c r="Y1412" i="22"/>
  <c r="Y1404" i="22"/>
  <c r="Y1396" i="22"/>
  <c r="Y1388" i="22"/>
  <c r="Y1380" i="22"/>
  <c r="Y1372" i="22"/>
  <c r="Y1364" i="22"/>
  <c r="Y1356" i="22"/>
  <c r="Y1348" i="22"/>
  <c r="Y1340" i="22"/>
  <c r="Y1332" i="22"/>
  <c r="Y1324" i="22"/>
  <c r="Y1316" i="22"/>
  <c r="Y1308" i="22"/>
  <c r="Y1300" i="22"/>
  <c r="Y1292" i="22"/>
  <c r="Y1284" i="22"/>
  <c r="Y1276" i="22"/>
  <c r="Y1268" i="22"/>
  <c r="Y1260" i="22"/>
  <c r="Y1252" i="22"/>
  <c r="Y1244" i="22"/>
  <c r="Y1236" i="22"/>
  <c r="Y1228" i="22"/>
  <c r="Y1220" i="22"/>
  <c r="Y1212" i="22"/>
  <c r="Y1204" i="22"/>
  <c r="Y1196" i="22"/>
  <c r="Y1188" i="22"/>
  <c r="Y1180" i="22"/>
  <c r="Y1172" i="22"/>
  <c r="Y1164" i="22"/>
  <c r="Y1156" i="22"/>
  <c r="Y1148" i="22"/>
  <c r="Y1140" i="22"/>
  <c r="Y1132" i="22"/>
  <c r="Y1124" i="22"/>
  <c r="Y1116" i="22"/>
  <c r="Y1108" i="22"/>
  <c r="Y1100" i="22"/>
  <c r="Y1092" i="22"/>
  <c r="Y1084" i="22"/>
  <c r="Y1076" i="22"/>
  <c r="Y1068" i="22"/>
  <c r="Y1060" i="22"/>
  <c r="Y1052" i="22"/>
  <c r="Y1044" i="22"/>
  <c r="Y1036" i="22"/>
  <c r="Y1028" i="22"/>
  <c r="Y1020" i="22"/>
  <c r="Y1012" i="22"/>
  <c r="Y1004" i="22"/>
  <c r="Y996" i="22"/>
  <c r="Y988" i="22"/>
  <c r="Y980" i="22"/>
  <c r="Y972" i="22"/>
  <c r="Y964" i="22"/>
  <c r="Y956" i="22"/>
  <c r="Y948" i="22"/>
  <c r="Y940" i="22"/>
  <c r="Y540" i="22"/>
  <c r="Y532" i="22"/>
  <c r="Y524" i="22"/>
  <c r="Y516" i="22"/>
  <c r="Y508" i="22"/>
  <c r="Y500" i="22"/>
  <c r="W475" i="22"/>
  <c r="S475" i="22"/>
  <c r="W451" i="22"/>
  <c r="S451" i="22"/>
  <c r="W363" i="22"/>
  <c r="S363" i="22"/>
  <c r="W291" i="22"/>
  <c r="S291" i="22"/>
  <c r="W267" i="22"/>
  <c r="S267" i="22"/>
  <c r="W259" i="22"/>
  <c r="S259" i="22"/>
  <c r="W195" i="22"/>
  <c r="S195" i="22"/>
  <c r="W484" i="22"/>
  <c r="S484" i="22"/>
  <c r="W460" i="22"/>
  <c r="S460" i="22"/>
  <c r="W436" i="22"/>
  <c r="S436" i="22"/>
  <c r="W428" i="22"/>
  <c r="S428" i="22"/>
  <c r="W372" i="22"/>
  <c r="S372" i="22"/>
  <c r="W364" i="22"/>
  <c r="S364" i="22"/>
  <c r="W332" i="22"/>
  <c r="S332" i="22"/>
  <c r="W324" i="22"/>
  <c r="S324" i="22"/>
  <c r="W316" i="22"/>
  <c r="S316" i="22"/>
  <c r="W308" i="22"/>
  <c r="S308" i="22"/>
  <c r="W260" i="22"/>
  <c r="S260" i="22"/>
  <c r="W148" i="22"/>
  <c r="S148" i="22"/>
  <c r="W487" i="22"/>
  <c r="S487" i="22"/>
  <c r="W479" i="22"/>
  <c r="S479" i="22"/>
  <c r="W471" i="22"/>
  <c r="S471" i="22"/>
  <c r="W463" i="22"/>
  <c r="S463" i="22"/>
  <c r="W455" i="22"/>
  <c r="S455" i="22"/>
  <c r="W447" i="22"/>
  <c r="S447" i="22"/>
  <c r="W439" i="22"/>
  <c r="S439" i="22"/>
  <c r="W431" i="22"/>
  <c r="S431" i="22"/>
  <c r="W423" i="22"/>
  <c r="S423" i="22"/>
  <c r="W415" i="22"/>
  <c r="S415" i="22"/>
  <c r="W407" i="22"/>
  <c r="S407" i="22"/>
  <c r="W399" i="22"/>
  <c r="S399" i="22"/>
  <c r="W391" i="22"/>
  <c r="S391" i="22"/>
  <c r="W383" i="22"/>
  <c r="S383" i="22"/>
  <c r="W375" i="22"/>
  <c r="S375" i="22"/>
  <c r="W367" i="22"/>
  <c r="S367" i="22"/>
  <c r="W359" i="22"/>
  <c r="S359" i="22"/>
  <c r="W351" i="22"/>
  <c r="S351" i="22"/>
  <c r="W343" i="22"/>
  <c r="S343" i="22"/>
  <c r="W335" i="22"/>
  <c r="S335" i="22"/>
  <c r="W327" i="22"/>
  <c r="S327" i="22"/>
  <c r="W319" i="22"/>
  <c r="S319" i="22"/>
  <c r="W311" i="22"/>
  <c r="S311" i="22"/>
  <c r="W303" i="22"/>
  <c r="S303" i="22"/>
  <c r="W295" i="22"/>
  <c r="S295" i="22"/>
  <c r="W287" i="22"/>
  <c r="S287" i="22"/>
  <c r="W279" i="22"/>
  <c r="S279" i="22"/>
  <c r="W271" i="22"/>
  <c r="S271" i="22"/>
  <c r="W263" i="22"/>
  <c r="S263" i="22"/>
  <c r="W255" i="22"/>
  <c r="S255" i="22"/>
  <c r="W247" i="22"/>
  <c r="S247" i="22"/>
  <c r="W239" i="22"/>
  <c r="S239" i="22"/>
  <c r="W231" i="22"/>
  <c r="S231" i="22"/>
  <c r="W223" i="22"/>
  <c r="S223" i="22"/>
  <c r="W215" i="22"/>
  <c r="S215" i="22"/>
  <c r="W207" i="22"/>
  <c r="S207" i="22"/>
  <c r="W199" i="22"/>
  <c r="S199" i="22"/>
  <c r="W191" i="22"/>
  <c r="S191" i="22"/>
  <c r="W183" i="22"/>
  <c r="S183" i="22"/>
  <c r="W175" i="22"/>
  <c r="S175" i="22"/>
  <c r="W167" i="22"/>
  <c r="S167" i="22"/>
  <c r="W159" i="22"/>
  <c r="S159" i="22"/>
  <c r="W151" i="22"/>
  <c r="S151" i="22"/>
  <c r="W143" i="22"/>
  <c r="S143" i="22"/>
  <c r="W135" i="22"/>
  <c r="S135" i="22"/>
  <c r="W127" i="22"/>
  <c r="S127" i="22"/>
  <c r="W119" i="22"/>
  <c r="S119" i="22"/>
  <c r="W111" i="22"/>
  <c r="S111" i="22"/>
  <c r="W103" i="22"/>
  <c r="S103" i="22"/>
  <c r="W95" i="22"/>
  <c r="S95" i="22"/>
  <c r="W87" i="22"/>
  <c r="S87" i="22"/>
  <c r="W79" i="22"/>
  <c r="S79" i="22"/>
  <c r="W71" i="22"/>
  <c r="S71" i="22"/>
  <c r="W63" i="22"/>
  <c r="S63" i="22"/>
  <c r="W55" i="22"/>
  <c r="S55" i="22"/>
  <c r="W47" i="22"/>
  <c r="S47" i="22"/>
  <c r="W39" i="22"/>
  <c r="S39" i="22"/>
  <c r="W31" i="22"/>
  <c r="S31" i="22"/>
  <c r="W23" i="22"/>
  <c r="S23" i="22"/>
  <c r="W15" i="22"/>
  <c r="S15" i="22"/>
  <c r="W7" i="22"/>
  <c r="S7" i="22"/>
  <c r="W1419" i="22"/>
  <c r="S1419" i="22"/>
  <c r="W1411" i="22"/>
  <c r="S1411" i="22"/>
  <c r="W1403" i="22"/>
  <c r="S1403" i="22"/>
  <c r="W1395" i="22"/>
  <c r="S1395" i="22"/>
  <c r="W1387" i="22"/>
  <c r="S1387" i="22"/>
  <c r="W1379" i="22"/>
  <c r="S1379" i="22"/>
  <c r="W1371" i="22"/>
  <c r="S1371" i="22"/>
  <c r="W1363" i="22"/>
  <c r="S1363" i="22"/>
  <c r="W1355" i="22"/>
  <c r="S1355" i="22"/>
  <c r="W1347" i="22"/>
  <c r="S1347" i="22"/>
  <c r="W1339" i="22"/>
  <c r="S1339" i="22"/>
  <c r="W1331" i="22"/>
  <c r="S1331" i="22"/>
  <c r="W1323" i="22"/>
  <c r="S1323" i="22"/>
  <c r="W1315" i="22"/>
  <c r="S1315" i="22"/>
  <c r="W1307" i="22"/>
  <c r="S1307" i="22"/>
  <c r="W1299" i="22"/>
  <c r="S1299" i="22"/>
  <c r="W1291" i="22"/>
  <c r="S1291" i="22"/>
  <c r="W1283" i="22"/>
  <c r="S1283" i="22"/>
  <c r="W1275" i="22"/>
  <c r="S1275" i="22"/>
  <c r="W1267" i="22"/>
  <c r="S1267" i="22"/>
  <c r="W1259" i="22"/>
  <c r="S1259" i="22"/>
  <c r="W1251" i="22"/>
  <c r="S1251" i="22"/>
  <c r="W1243" i="22"/>
  <c r="S1243" i="22"/>
  <c r="W1235" i="22"/>
  <c r="S1235" i="22"/>
  <c r="W1227" i="22"/>
  <c r="S1227" i="22"/>
  <c r="W1219" i="22"/>
  <c r="S1219" i="22"/>
  <c r="W1211" i="22"/>
  <c r="S1211" i="22"/>
  <c r="W1203" i="22"/>
  <c r="S1203" i="22"/>
  <c r="W1195" i="22"/>
  <c r="S1195" i="22"/>
  <c r="W1187" i="22"/>
  <c r="S1187" i="22"/>
  <c r="W1179" i="22"/>
  <c r="S1179" i="22"/>
  <c r="W1171" i="22"/>
  <c r="S1171" i="22"/>
  <c r="W1163" i="22"/>
  <c r="S1163" i="22"/>
  <c r="W1155" i="22"/>
  <c r="S1155" i="22"/>
  <c r="W1147" i="22"/>
  <c r="S1147" i="22"/>
  <c r="W1139" i="22"/>
  <c r="S1139" i="22"/>
  <c r="W1131" i="22"/>
  <c r="S1131" i="22"/>
  <c r="W1123" i="22"/>
  <c r="S1123" i="22"/>
  <c r="W1115" i="22"/>
  <c r="S1115" i="22"/>
  <c r="W1107" i="22"/>
  <c r="S1107" i="22"/>
  <c r="W1099" i="22"/>
  <c r="S1099" i="22"/>
  <c r="W1091" i="22"/>
  <c r="S1091" i="22"/>
  <c r="W1083" i="22"/>
  <c r="S1083" i="22"/>
  <c r="W1075" i="22"/>
  <c r="S1075" i="22"/>
  <c r="W1067" i="22"/>
  <c r="S1067" i="22"/>
  <c r="W1059" i="22"/>
  <c r="S1059" i="22"/>
  <c r="W1051" i="22"/>
  <c r="S1051" i="22"/>
  <c r="W1043" i="22"/>
  <c r="S1043" i="22"/>
  <c r="W1035" i="22"/>
  <c r="S1035" i="22"/>
  <c r="W1027" i="22"/>
  <c r="S1027" i="22"/>
  <c r="W1019" i="22"/>
  <c r="S1019" i="22"/>
  <c r="W1011" i="22"/>
  <c r="S1011" i="22"/>
  <c r="W1003" i="22"/>
  <c r="S1003" i="22"/>
  <c r="W995" i="22"/>
  <c r="S995" i="22"/>
  <c r="W987" i="22"/>
  <c r="S987" i="22"/>
  <c r="W979" i="22"/>
  <c r="S979" i="22"/>
  <c r="Y973" i="22"/>
  <c r="W971" i="22"/>
  <c r="S971" i="22"/>
  <c r="Y965" i="22"/>
  <c r="W963" i="22"/>
  <c r="S963" i="22"/>
  <c r="Y957" i="22"/>
  <c r="W955" i="22"/>
  <c r="S955" i="22"/>
  <c r="Y949" i="22"/>
  <c r="W947" i="22"/>
  <c r="S947" i="22"/>
  <c r="Y941" i="22"/>
  <c r="W939" i="22"/>
  <c r="S939" i="22"/>
  <c r="Y933" i="22"/>
  <c r="W931" i="22"/>
  <c r="S931" i="22"/>
  <c r="Y925" i="22"/>
  <c r="W923" i="22"/>
  <c r="S923" i="22"/>
  <c r="Y917" i="22"/>
  <c r="W915" i="22"/>
  <c r="S915" i="22"/>
  <c r="Y909" i="22"/>
  <c r="W907" i="22"/>
  <c r="S907" i="22"/>
  <c r="Y901" i="22"/>
  <c r="W899" i="22"/>
  <c r="S899" i="22"/>
  <c r="Y893" i="22"/>
  <c r="W891" i="22"/>
  <c r="S891" i="22"/>
  <c r="Y885" i="22"/>
  <c r="W883" i="22"/>
  <c r="S883" i="22"/>
  <c r="Y877" i="22"/>
  <c r="W875" i="22"/>
  <c r="S875" i="22"/>
  <c r="Y869" i="22"/>
  <c r="W867" i="22"/>
  <c r="S867" i="22"/>
  <c r="Y861" i="22"/>
  <c r="W859" i="22"/>
  <c r="S859" i="22"/>
  <c r="Y853" i="22"/>
  <c r="W851" i="22"/>
  <c r="S851" i="22"/>
  <c r="Y845" i="22"/>
  <c r="W843" i="22"/>
  <c r="S843" i="22"/>
  <c r="Y837" i="22"/>
  <c r="W835" i="22"/>
  <c r="S835" i="22"/>
  <c r="Y829" i="22"/>
  <c r="W827" i="22"/>
  <c r="S827" i="22"/>
  <c r="Y821" i="22"/>
  <c r="W819" i="22"/>
  <c r="S819" i="22"/>
  <c r="Y813" i="22"/>
  <c r="W811" i="22"/>
  <c r="S811" i="22"/>
  <c r="Y805" i="22"/>
  <c r="W803" i="22"/>
  <c r="S803" i="22"/>
  <c r="W443" i="22"/>
  <c r="S443" i="22"/>
  <c r="W435" i="22"/>
  <c r="S435" i="22"/>
  <c r="W427" i="22"/>
  <c r="S427" i="22"/>
  <c r="W235" i="22"/>
  <c r="S235" i="22"/>
  <c r="W219" i="22"/>
  <c r="S219" i="22"/>
  <c r="W452" i="22"/>
  <c r="S452" i="22"/>
  <c r="W396" i="22"/>
  <c r="S396" i="22"/>
  <c r="W268" i="22"/>
  <c r="S268" i="22"/>
  <c r="W236" i="22"/>
  <c r="S236" i="22"/>
  <c r="W228" i="22"/>
  <c r="S228" i="22"/>
  <c r="W204" i="22"/>
  <c r="S204" i="22"/>
  <c r="Y490" i="22"/>
  <c r="W488" i="22"/>
  <c r="S488" i="22"/>
  <c r="Y482" i="22"/>
  <c r="W480" i="22"/>
  <c r="S480" i="22"/>
  <c r="Y474" i="22"/>
  <c r="W472" i="22"/>
  <c r="S472" i="22"/>
  <c r="Y466" i="22"/>
  <c r="W464" i="22"/>
  <c r="S464" i="22"/>
  <c r="Y458" i="22"/>
  <c r="W456" i="22"/>
  <c r="S456" i="22"/>
  <c r="Y450" i="22"/>
  <c r="W448" i="22"/>
  <c r="S448" i="22"/>
  <c r="Y442" i="22"/>
  <c r="W440" i="22"/>
  <c r="S440" i="22"/>
  <c r="Y434" i="22"/>
  <c r="W432" i="22"/>
  <c r="S432" i="22"/>
  <c r="Y426" i="22"/>
  <c r="W424" i="22"/>
  <c r="S424" i="22"/>
  <c r="Y418" i="22"/>
  <c r="W416" i="22"/>
  <c r="S416" i="22"/>
  <c r="Y410" i="22"/>
  <c r="W408" i="22"/>
  <c r="S408" i="22"/>
  <c r="Y402" i="22"/>
  <c r="W400" i="22"/>
  <c r="S400" i="22"/>
  <c r="Y394" i="22"/>
  <c r="W392" i="22"/>
  <c r="S392" i="22"/>
  <c r="Y386" i="22"/>
  <c r="W384" i="22"/>
  <c r="S384" i="22"/>
  <c r="Y378" i="22"/>
  <c r="W376" i="22"/>
  <c r="S376" i="22"/>
  <c r="Y370" i="22"/>
  <c r="W368" i="22"/>
  <c r="S368" i="22"/>
  <c r="Y362" i="22"/>
  <c r="W360" i="22"/>
  <c r="S360" i="22"/>
  <c r="Y354" i="22"/>
  <c r="W352" i="22"/>
  <c r="S352" i="22"/>
  <c r="Y346" i="22"/>
  <c r="W344" i="22"/>
  <c r="S344" i="22"/>
  <c r="Y338" i="22"/>
  <c r="W336" i="22"/>
  <c r="S336" i="22"/>
  <c r="Y330" i="22"/>
  <c r="W328" i="22"/>
  <c r="S328" i="22"/>
  <c r="Y322" i="22"/>
  <c r="W320" i="22"/>
  <c r="S320" i="22"/>
  <c r="Y314" i="22"/>
  <c r="W312" i="22"/>
  <c r="S312" i="22"/>
  <c r="Y306" i="22"/>
  <c r="W304" i="22"/>
  <c r="S304" i="22"/>
  <c r="Y298" i="22"/>
  <c r="W296" i="22"/>
  <c r="S296" i="22"/>
  <c r="Y290" i="22"/>
  <c r="W288" i="22"/>
  <c r="S288" i="22"/>
  <c r="Y282" i="22"/>
  <c r="W280" i="22"/>
  <c r="S280" i="22"/>
  <c r="Y274" i="22"/>
  <c r="W272" i="22"/>
  <c r="S272" i="22"/>
  <c r="Y266" i="22"/>
  <c r="W264" i="22"/>
  <c r="S264" i="22"/>
  <c r="Y258" i="22"/>
  <c r="W256" i="22"/>
  <c r="S256" i="22"/>
  <c r="Y250" i="22"/>
  <c r="W248" i="22"/>
  <c r="S248" i="22"/>
  <c r="Y242" i="22"/>
  <c r="W240" i="22"/>
  <c r="S240" i="22"/>
  <c r="Y234" i="22"/>
  <c r="W232" i="22"/>
  <c r="S232" i="22"/>
  <c r="Y226" i="22"/>
  <c r="W224" i="22"/>
  <c r="S224" i="22"/>
  <c r="Y218" i="22"/>
  <c r="W216" i="22"/>
  <c r="S216" i="22"/>
  <c r="Y210" i="22"/>
  <c r="W208" i="22"/>
  <c r="S208" i="22"/>
  <c r="Y202" i="22"/>
  <c r="W200" i="22"/>
  <c r="S200" i="22"/>
  <c r="Y194" i="22"/>
  <c r="W192" i="22"/>
  <c r="S192" i="22"/>
  <c r="Y186" i="22"/>
  <c r="W184" i="22"/>
  <c r="S184" i="22"/>
  <c r="Y178" i="22"/>
  <c r="W176" i="22"/>
  <c r="S176" i="22"/>
  <c r="Y170" i="22"/>
  <c r="W168" i="22"/>
  <c r="S168" i="22"/>
  <c r="Y162" i="22"/>
  <c r="W160" i="22"/>
  <c r="S160" i="22"/>
  <c r="Y154" i="22"/>
  <c r="W152" i="22"/>
  <c r="S152" i="22"/>
  <c r="Y146" i="22"/>
  <c r="W144" i="22"/>
  <c r="S144" i="22"/>
  <c r="Y138" i="22"/>
  <c r="W136" i="22"/>
  <c r="S136" i="22"/>
  <c r="Y130" i="22"/>
  <c r="W128" i="22"/>
  <c r="S128" i="22"/>
  <c r="Y122" i="22"/>
  <c r="W120" i="22"/>
  <c r="S120" i="22"/>
  <c r="Y114" i="22"/>
  <c r="W112" i="22"/>
  <c r="S112" i="22"/>
  <c r="Y106" i="22"/>
  <c r="W104" i="22"/>
  <c r="S104" i="22"/>
  <c r="Y98" i="22"/>
  <c r="W96" i="22"/>
  <c r="S96" i="22"/>
  <c r="Y90" i="22"/>
  <c r="W88" i="22"/>
  <c r="S88" i="22"/>
  <c r="Y82" i="22"/>
  <c r="W80" i="22"/>
  <c r="S80" i="22"/>
  <c r="Y74" i="22"/>
  <c r="W72" i="22"/>
  <c r="S72" i="22"/>
  <c r="Y66" i="22"/>
  <c r="W64" i="22"/>
  <c r="S64" i="22"/>
  <c r="Y58" i="22"/>
  <c r="W56" i="22"/>
  <c r="S56" i="22"/>
  <c r="Y50" i="22"/>
  <c r="W48" i="22"/>
  <c r="S48" i="22"/>
  <c r="Y42" i="22"/>
  <c r="W40" i="22"/>
  <c r="S40" i="22"/>
  <c r="Y34" i="22"/>
  <c r="W32" i="22"/>
  <c r="S32" i="22"/>
  <c r="Y26" i="22"/>
  <c r="W24" i="22"/>
  <c r="S24" i="22"/>
  <c r="Y18" i="22"/>
  <c r="W16" i="22"/>
  <c r="S16" i="22"/>
  <c r="Y10" i="22"/>
  <c r="W8" i="22"/>
  <c r="S8" i="22"/>
  <c r="Y1422" i="22"/>
  <c r="W1420" i="22"/>
  <c r="S1420" i="22"/>
  <c r="Y1414" i="22"/>
  <c r="W1412" i="22"/>
  <c r="S1412" i="22"/>
  <c r="Y1406" i="22"/>
  <c r="W1404" i="22"/>
  <c r="S1404" i="22"/>
  <c r="Y1398" i="22"/>
  <c r="W1396" i="22"/>
  <c r="S1396" i="22"/>
  <c r="Y1390" i="22"/>
  <c r="W1388" i="22"/>
  <c r="S1388" i="22"/>
  <c r="Y1382" i="22"/>
  <c r="W1380" i="22"/>
  <c r="S1380" i="22"/>
  <c r="Y1374" i="22"/>
  <c r="W1372" i="22"/>
  <c r="S1372" i="22"/>
  <c r="Y1366" i="22"/>
  <c r="W1364" i="22"/>
  <c r="S1364" i="22"/>
  <c r="Y1358" i="22"/>
  <c r="W1356" i="22"/>
  <c r="S1356" i="22"/>
  <c r="Y1350" i="22"/>
  <c r="W1348" i="22"/>
  <c r="S1348" i="22"/>
  <c r="Y1342" i="22"/>
  <c r="W1340" i="22"/>
  <c r="S1340" i="22"/>
  <c r="Y1334" i="22"/>
  <c r="W1332" i="22"/>
  <c r="S1332" i="22"/>
  <c r="Y1326" i="22"/>
  <c r="W1324" i="22"/>
  <c r="S1324" i="22"/>
  <c r="Y1318" i="22"/>
  <c r="W1316" i="22"/>
  <c r="S1316" i="22"/>
  <c r="Y1310" i="22"/>
  <c r="W1308" i="22"/>
  <c r="S1308" i="22"/>
  <c r="Y1302" i="22"/>
  <c r="W1300" i="22"/>
  <c r="S1300" i="22"/>
  <c r="Y1294" i="22"/>
  <c r="W1292" i="22"/>
  <c r="S1292" i="22"/>
  <c r="Y1286" i="22"/>
  <c r="W1284" i="22"/>
  <c r="S1284" i="22"/>
  <c r="Y1278" i="22"/>
  <c r="W1276" i="22"/>
  <c r="S1276" i="22"/>
  <c r="Y1270" i="22"/>
  <c r="W1268" i="22"/>
  <c r="S1268" i="22"/>
  <c r="Y1262" i="22"/>
  <c r="W1260" i="22"/>
  <c r="S1260" i="22"/>
  <c r="Y1254" i="22"/>
  <c r="W1252" i="22"/>
  <c r="S1252" i="22"/>
  <c r="Y1246" i="22"/>
  <c r="W1244" i="22"/>
  <c r="S1244" i="22"/>
  <c r="Y1238" i="22"/>
  <c r="W1236" i="22"/>
  <c r="S1236" i="22"/>
  <c r="Y1230" i="22"/>
  <c r="W1228" i="22"/>
  <c r="S1228" i="22"/>
  <c r="Y1222" i="22"/>
  <c r="W1220" i="22"/>
  <c r="S1220" i="22"/>
  <c r="Y1214" i="22"/>
  <c r="W1212" i="22"/>
  <c r="S1212" i="22"/>
  <c r="Y1206" i="22"/>
  <c r="W1204" i="22"/>
  <c r="S1204" i="22"/>
  <c r="Y1198" i="22"/>
  <c r="W1196" i="22"/>
  <c r="S1196" i="22"/>
  <c r="Y1190" i="22"/>
  <c r="W1188" i="22"/>
  <c r="S1188" i="22"/>
  <c r="Y1182" i="22"/>
  <c r="W1180" i="22"/>
  <c r="S1180" i="22"/>
  <c r="Y1174" i="22"/>
  <c r="W1172" i="22"/>
  <c r="S1172" i="22"/>
  <c r="Y1166" i="22"/>
  <c r="W1164" i="22"/>
  <c r="S1164" i="22"/>
  <c r="Y1158" i="22"/>
  <c r="W1156" i="22"/>
  <c r="S1156" i="22"/>
  <c r="Y1150" i="22"/>
  <c r="W1148" i="22"/>
  <c r="S1148" i="22"/>
  <c r="Y1142" i="22"/>
  <c r="W1140" i="22"/>
  <c r="S1140" i="22"/>
  <c r="Y1134" i="22"/>
  <c r="W1132" i="22"/>
  <c r="S1132" i="22"/>
  <c r="Y1126" i="22"/>
  <c r="W1124" i="22"/>
  <c r="S1124" i="22"/>
  <c r="Y1118" i="22"/>
  <c r="W1116" i="22"/>
  <c r="S1116" i="22"/>
  <c r="Y1110" i="22"/>
  <c r="W1108" i="22"/>
  <c r="S1108" i="22"/>
  <c r="Y1102" i="22"/>
  <c r="W1100" i="22"/>
  <c r="S1100" i="22"/>
  <c r="Y1094" i="22"/>
  <c r="W1092" i="22"/>
  <c r="S1092" i="22"/>
  <c r="Y1086" i="22"/>
  <c r="W1084" i="22"/>
  <c r="S1084" i="22"/>
  <c r="Y1078" i="22"/>
  <c r="W1076" i="22"/>
  <c r="S1076" i="22"/>
  <c r="Y1070" i="22"/>
  <c r="W1068" i="22"/>
  <c r="S1068" i="22"/>
  <c r="Y1062" i="22"/>
  <c r="W1060" i="22"/>
  <c r="S1060" i="22"/>
  <c r="Y1054" i="22"/>
  <c r="W1052" i="22"/>
  <c r="S1052" i="22"/>
  <c r="Y1046" i="22"/>
  <c r="W1044" i="22"/>
  <c r="S1044" i="22"/>
  <c r="Y1038" i="22"/>
  <c r="W1036" i="22"/>
  <c r="S1036" i="22"/>
  <c r="Y1030" i="22"/>
  <c r="W1028" i="22"/>
  <c r="S1028" i="22"/>
  <c r="Y1022" i="22"/>
  <c r="W1020" i="22"/>
  <c r="S1020" i="22"/>
  <c r="Y1014" i="22"/>
  <c r="W1012" i="22"/>
  <c r="S1012" i="22"/>
  <c r="Y1006" i="22"/>
  <c r="W1004" i="22"/>
  <c r="S1004" i="22"/>
  <c r="Y998" i="22"/>
  <c r="W996" i="22"/>
  <c r="S996" i="22"/>
  <c r="Y990" i="22"/>
  <c r="W988" i="22"/>
  <c r="S988" i="22"/>
  <c r="Y982" i="22"/>
  <c r="W980" i="22"/>
  <c r="S980" i="22"/>
  <c r="Y974" i="22"/>
  <c r="W972" i="22"/>
  <c r="S972" i="22"/>
  <c r="Y966" i="22"/>
  <c r="W964" i="22"/>
  <c r="S964" i="22"/>
  <c r="Y958" i="22"/>
  <c r="W956" i="22"/>
  <c r="S956" i="22"/>
  <c r="Y950" i="22"/>
  <c r="W948" i="22"/>
  <c r="S948" i="22"/>
  <c r="Y942" i="22"/>
  <c r="W940" i="22"/>
  <c r="S940" i="22"/>
  <c r="Y934" i="22"/>
  <c r="W932" i="22"/>
  <c r="S932" i="22"/>
  <c r="Y926" i="22"/>
  <c r="W924" i="22"/>
  <c r="S924" i="22"/>
  <c r="Y918" i="22"/>
  <c r="W916" i="22"/>
  <c r="S916" i="22"/>
  <c r="Y910" i="22"/>
  <c r="W908" i="22"/>
  <c r="S908" i="22"/>
  <c r="Y902" i="22"/>
  <c r="W900" i="22"/>
  <c r="S900" i="22"/>
  <c r="Y894" i="22"/>
  <c r="W892" i="22"/>
  <c r="S892" i="22"/>
  <c r="Y886" i="22"/>
  <c r="W884" i="22"/>
  <c r="S884" i="22"/>
  <c r="Y878" i="22"/>
  <c r="W876" i="22"/>
  <c r="S876" i="22"/>
  <c r="Y870" i="22"/>
  <c r="W868" i="22"/>
  <c r="S868" i="22"/>
  <c r="Y862" i="22"/>
  <c r="W860" i="22"/>
  <c r="S860" i="22"/>
  <c r="Y854" i="22"/>
  <c r="W852" i="22"/>
  <c r="S852" i="22"/>
  <c r="Y846" i="22"/>
  <c r="W844" i="22"/>
  <c r="S844" i="22"/>
  <c r="Y838" i="22"/>
  <c r="W836" i="22"/>
  <c r="S836" i="22"/>
  <c r="Y830" i="22"/>
  <c r="W828" i="22"/>
  <c r="S828" i="22"/>
  <c r="Y822" i="22"/>
  <c r="W820" i="22"/>
  <c r="S820" i="22"/>
  <c r="Y814" i="22"/>
  <c r="W812" i="22"/>
  <c r="S812" i="22"/>
  <c r="Y806" i="22"/>
  <c r="W804" i="22"/>
  <c r="S804" i="22"/>
  <c r="Y798" i="22"/>
  <c r="W796" i="22"/>
  <c r="S796" i="22"/>
  <c r="Y790" i="22"/>
  <c r="W788" i="22"/>
  <c r="S788" i="22"/>
  <c r="Y782" i="22"/>
  <c r="W780" i="22"/>
  <c r="S780" i="22"/>
  <c r="Y774" i="22"/>
  <c r="W772" i="22"/>
  <c r="S772" i="22"/>
  <c r="Y766" i="22"/>
  <c r="W764" i="22"/>
  <c r="S764" i="22"/>
  <c r="Y758" i="22"/>
  <c r="W756" i="22"/>
  <c r="S756" i="22"/>
  <c r="Y750" i="22"/>
  <c r="W748" i="22"/>
  <c r="S748" i="22"/>
  <c r="Y742" i="22"/>
  <c r="W740" i="22"/>
  <c r="S740" i="22"/>
  <c r="Y734" i="22"/>
  <c r="W732" i="22"/>
  <c r="S732" i="22"/>
  <c r="Y726" i="22"/>
  <c r="W724" i="22"/>
  <c r="S724" i="22"/>
  <c r="W491" i="22"/>
  <c r="S491" i="22"/>
  <c r="W467" i="22"/>
  <c r="S467" i="22"/>
  <c r="W283" i="22"/>
  <c r="S283" i="22"/>
  <c r="W187" i="22"/>
  <c r="S187" i="22"/>
  <c r="W179" i="22"/>
  <c r="S179" i="22"/>
  <c r="W171" i="22"/>
  <c r="S171" i="22"/>
  <c r="W115" i="22"/>
  <c r="S115" i="22"/>
  <c r="W489" i="22"/>
  <c r="S489" i="22"/>
  <c r="W409" i="22"/>
  <c r="S409" i="22"/>
  <c r="W353" i="22"/>
  <c r="S353" i="22"/>
  <c r="W337" i="22"/>
  <c r="S337" i="22"/>
  <c r="W313" i="22"/>
  <c r="S313" i="22"/>
  <c r="W305" i="22"/>
  <c r="S305" i="22"/>
  <c r="W297" i="22"/>
  <c r="S297" i="22"/>
  <c r="W289" i="22"/>
  <c r="S289" i="22"/>
  <c r="W281" i="22"/>
  <c r="S281" i="22"/>
  <c r="W273" i="22"/>
  <c r="S273" i="22"/>
  <c r="W265" i="22"/>
  <c r="S265" i="22"/>
  <c r="W257" i="22"/>
  <c r="S257" i="22"/>
  <c r="W249" i="22"/>
  <c r="S249" i="22"/>
  <c r="W241" i="22"/>
  <c r="S241" i="22"/>
  <c r="W233" i="22"/>
  <c r="S233" i="22"/>
  <c r="W225" i="22"/>
  <c r="S225" i="22"/>
  <c r="W217" i="22"/>
  <c r="S217" i="22"/>
  <c r="W209" i="22"/>
  <c r="S209" i="22"/>
  <c r="W201" i="22"/>
  <c r="S201" i="22"/>
  <c r="W193" i="22"/>
  <c r="S193" i="22"/>
  <c r="W185" i="22"/>
  <c r="S185" i="22"/>
  <c r="W177" i="22"/>
  <c r="S177" i="22"/>
  <c r="W169" i="22"/>
  <c r="S169" i="22"/>
  <c r="W161" i="22"/>
  <c r="S161" i="22"/>
  <c r="W153" i="22"/>
  <c r="S153" i="22"/>
  <c r="W145" i="22"/>
  <c r="S145" i="22"/>
  <c r="W137" i="22"/>
  <c r="S137" i="22"/>
  <c r="W129" i="22"/>
  <c r="S129" i="22"/>
  <c r="W121" i="22"/>
  <c r="S121" i="22"/>
  <c r="W113" i="22"/>
  <c r="S113" i="22"/>
  <c r="W105" i="22"/>
  <c r="S105" i="22"/>
  <c r="W97" i="22"/>
  <c r="S97" i="22"/>
  <c r="W89" i="22"/>
  <c r="S89" i="22"/>
  <c r="W81" i="22"/>
  <c r="S81" i="22"/>
  <c r="W73" i="22"/>
  <c r="S73" i="22"/>
  <c r="W65" i="22"/>
  <c r="S65" i="22"/>
  <c r="W57" i="22"/>
  <c r="S57" i="22"/>
  <c r="W49" i="22"/>
  <c r="S49" i="22"/>
  <c r="W41" i="22"/>
  <c r="S41" i="22"/>
  <c r="W33" i="22"/>
  <c r="S33" i="22"/>
  <c r="W25" i="22"/>
  <c r="S25" i="22"/>
  <c r="W17" i="22"/>
  <c r="S17" i="22"/>
  <c r="W9" i="22"/>
  <c r="S9" i="22"/>
  <c r="W1421" i="22"/>
  <c r="S1421" i="22"/>
  <c r="W1413" i="22"/>
  <c r="S1413" i="22"/>
  <c r="W1405" i="22"/>
  <c r="S1405" i="22"/>
  <c r="W1397" i="22"/>
  <c r="S1397" i="22"/>
  <c r="W1389" i="22"/>
  <c r="S1389" i="22"/>
  <c r="W1381" i="22"/>
  <c r="S1381" i="22"/>
  <c r="W1373" i="22"/>
  <c r="S1373" i="22"/>
  <c r="W1365" i="22"/>
  <c r="S1365" i="22"/>
  <c r="W1357" i="22"/>
  <c r="S1357" i="22"/>
  <c r="W1349" i="22"/>
  <c r="S1349" i="22"/>
  <c r="W1341" i="22"/>
  <c r="S1341" i="22"/>
  <c r="W1333" i="22"/>
  <c r="S1333" i="22"/>
  <c r="W1325" i="22"/>
  <c r="S1325" i="22"/>
  <c r="W1317" i="22"/>
  <c r="S1317" i="22"/>
  <c r="W1309" i="22"/>
  <c r="S1309" i="22"/>
  <c r="W1301" i="22"/>
  <c r="S1301" i="22"/>
  <c r="W1293" i="22"/>
  <c r="S1293" i="22"/>
  <c r="W1285" i="22"/>
  <c r="S1285" i="22"/>
  <c r="W1277" i="22"/>
  <c r="S1277" i="22"/>
  <c r="W1269" i="22"/>
  <c r="S1269" i="22"/>
  <c r="W1261" i="22"/>
  <c r="S1261" i="22"/>
  <c r="W1253" i="22"/>
  <c r="S1253" i="22"/>
  <c r="W1245" i="22"/>
  <c r="S1245" i="22"/>
  <c r="W1237" i="22"/>
  <c r="S1237" i="22"/>
  <c r="W1229" i="22"/>
  <c r="S1229" i="22"/>
  <c r="W1221" i="22"/>
  <c r="S1221" i="22"/>
  <c r="W1213" i="22"/>
  <c r="S1213" i="22"/>
  <c r="W1205" i="22"/>
  <c r="S1205" i="22"/>
  <c r="W1197" i="22"/>
  <c r="S1197" i="22"/>
  <c r="W1189" i="22"/>
  <c r="S1189" i="22"/>
  <c r="W1181" i="22"/>
  <c r="S1181" i="22"/>
  <c r="W1173" i="22"/>
  <c r="S1173" i="22"/>
  <c r="W1165" i="22"/>
  <c r="S1165" i="22"/>
  <c r="W1157" i="22"/>
  <c r="S1157" i="22"/>
  <c r="W1149" i="22"/>
  <c r="S1149" i="22"/>
  <c r="W1141" i="22"/>
  <c r="S1141" i="22"/>
  <c r="W1133" i="22"/>
  <c r="S1133" i="22"/>
  <c r="W1125" i="22"/>
  <c r="S1125" i="22"/>
  <c r="W1117" i="22"/>
  <c r="S1117" i="22"/>
  <c r="W1109" i="22"/>
  <c r="S1109" i="22"/>
  <c r="W1101" i="22"/>
  <c r="S1101" i="22"/>
  <c r="W1093" i="22"/>
  <c r="S1093" i="22"/>
  <c r="W1085" i="22"/>
  <c r="S1085" i="22"/>
  <c r="W1077" i="22"/>
  <c r="S1077" i="22"/>
  <c r="W1069" i="22"/>
  <c r="S1069" i="22"/>
  <c r="W1061" i="22"/>
  <c r="S1061" i="22"/>
  <c r="W1053" i="22"/>
  <c r="S1053" i="22"/>
  <c r="W1045" i="22"/>
  <c r="S1045" i="22"/>
  <c r="W1037" i="22"/>
  <c r="S1037" i="22"/>
  <c r="W1029" i="22"/>
  <c r="S1029" i="22"/>
  <c r="W1021" i="22"/>
  <c r="S1021" i="22"/>
  <c r="W1013" i="22"/>
  <c r="S1013" i="22"/>
  <c r="W1005" i="22"/>
  <c r="S1005" i="22"/>
  <c r="W997" i="22"/>
  <c r="S997" i="22"/>
  <c r="W989" i="22"/>
  <c r="S989" i="22"/>
  <c r="W981" i="22"/>
  <c r="S981" i="22"/>
  <c r="W973" i="22"/>
  <c r="S973" i="22"/>
  <c r="W965" i="22"/>
  <c r="S965" i="22"/>
  <c r="W957" i="22"/>
  <c r="S957" i="22"/>
  <c r="W949" i="22"/>
  <c r="S949" i="22"/>
  <c r="W941" i="22"/>
  <c r="S941" i="22"/>
  <c r="W933" i="22"/>
  <c r="S933" i="22"/>
  <c r="W925" i="22"/>
  <c r="S925" i="22"/>
  <c r="W917" i="22"/>
  <c r="S917" i="22"/>
  <c r="W909" i="22"/>
  <c r="S909" i="22"/>
  <c r="W901" i="22"/>
  <c r="S901" i="22"/>
  <c r="W893" i="22"/>
  <c r="S893" i="22"/>
  <c r="W885" i="22"/>
  <c r="S885" i="22"/>
  <c r="W877" i="22"/>
  <c r="S877" i="22"/>
  <c r="W869" i="22"/>
  <c r="S869" i="22"/>
  <c r="W861" i="22"/>
  <c r="S861" i="22"/>
  <c r="W853" i="22"/>
  <c r="S853" i="22"/>
  <c r="W845" i="22"/>
  <c r="S845" i="22"/>
  <c r="W837" i="22"/>
  <c r="S837" i="22"/>
  <c r="W829" i="22"/>
  <c r="S829" i="22"/>
  <c r="W821" i="22"/>
  <c r="S821" i="22"/>
  <c r="W813" i="22"/>
  <c r="S813" i="22"/>
  <c r="W805" i="22"/>
  <c r="S805" i="22"/>
  <c r="W797" i="22"/>
  <c r="S797" i="22"/>
  <c r="W789" i="22"/>
  <c r="S789" i="22"/>
  <c r="W781" i="22"/>
  <c r="S781" i="22"/>
  <c r="W773" i="22"/>
  <c r="S773" i="22"/>
  <c r="W765" i="22"/>
  <c r="S765" i="22"/>
  <c r="W757" i="22"/>
  <c r="S757" i="22"/>
  <c r="W749" i="22"/>
  <c r="S749" i="22"/>
  <c r="W741" i="22"/>
  <c r="S741" i="22"/>
  <c r="W733" i="22"/>
  <c r="S733" i="22"/>
  <c r="W725" i="22"/>
  <c r="S725" i="22"/>
  <c r="W717" i="22"/>
  <c r="S717" i="22"/>
  <c r="W709" i="22"/>
  <c r="S709" i="22"/>
  <c r="W701" i="22"/>
  <c r="S701" i="22"/>
  <c r="W693" i="22"/>
  <c r="S693" i="22"/>
  <c r="W685" i="22"/>
  <c r="S685" i="22"/>
  <c r="W677" i="22"/>
  <c r="S677" i="22"/>
  <c r="W669" i="22"/>
  <c r="S669" i="22"/>
  <c r="W661" i="22"/>
  <c r="S661" i="22"/>
  <c r="W653" i="22"/>
  <c r="S653" i="22"/>
  <c r="W645" i="22"/>
  <c r="S645" i="22"/>
  <c r="W637" i="22"/>
  <c r="S637" i="22"/>
  <c r="W629" i="22"/>
  <c r="S629" i="22"/>
  <c r="W621" i="22"/>
  <c r="S621" i="22"/>
  <c r="W613" i="22"/>
  <c r="S613" i="22"/>
  <c r="W605" i="22"/>
  <c r="S605" i="22"/>
  <c r="W597" i="22"/>
  <c r="S597" i="22"/>
  <c r="W589" i="22"/>
  <c r="S589" i="22"/>
  <c r="W581" i="22"/>
  <c r="S581" i="22"/>
  <c r="W573" i="22"/>
  <c r="S573" i="22"/>
  <c r="W565" i="22"/>
  <c r="S565" i="22"/>
  <c r="W483" i="22"/>
  <c r="S483" i="22"/>
  <c r="W419" i="22"/>
  <c r="S419" i="22"/>
  <c r="W315" i="22"/>
  <c r="S315" i="22"/>
  <c r="W275" i="22"/>
  <c r="S275" i="22"/>
  <c r="W163" i="22"/>
  <c r="S163" i="22"/>
  <c r="W481" i="22"/>
  <c r="S481" i="22"/>
  <c r="W473" i="22"/>
  <c r="S473" i="22"/>
  <c r="W465" i="22"/>
  <c r="S465" i="22"/>
  <c r="W457" i="22"/>
  <c r="S457" i="22"/>
  <c r="W449" i="22"/>
  <c r="S449" i="22"/>
  <c r="W441" i="22"/>
  <c r="S441" i="22"/>
  <c r="W433" i="22"/>
  <c r="S433" i="22"/>
  <c r="W425" i="22"/>
  <c r="S425" i="22"/>
  <c r="W417" i="22"/>
  <c r="S417" i="22"/>
  <c r="W401" i="22"/>
  <c r="S401" i="22"/>
  <c r="W393" i="22"/>
  <c r="S393" i="22"/>
  <c r="W385" i="22"/>
  <c r="S385" i="22"/>
  <c r="W377" i="22"/>
  <c r="S377" i="22"/>
  <c r="W369" i="22"/>
  <c r="S369" i="22"/>
  <c r="W361" i="22"/>
  <c r="S361" i="22"/>
  <c r="W345" i="22"/>
  <c r="S345" i="22"/>
  <c r="W329" i="22"/>
  <c r="S329" i="22"/>
  <c r="W321" i="22"/>
  <c r="S321" i="22"/>
  <c r="W490" i="22"/>
  <c r="S490" i="22"/>
  <c r="Y484" i="22"/>
  <c r="W482" i="22"/>
  <c r="S482" i="22"/>
  <c r="Y476" i="22"/>
  <c r="W474" i="22"/>
  <c r="S474" i="22"/>
  <c r="Y468" i="22"/>
  <c r="S466" i="22"/>
  <c r="W466" i="22"/>
  <c r="Y460" i="22"/>
  <c r="W458" i="22"/>
  <c r="S458" i="22"/>
  <c r="Y452" i="22"/>
  <c r="W450" i="22"/>
  <c r="S450" i="22"/>
  <c r="Y444" i="22"/>
  <c r="W442" i="22"/>
  <c r="S442" i="22"/>
  <c r="Y436" i="22"/>
  <c r="S434" i="22"/>
  <c r="W434" i="22"/>
  <c r="Y428" i="22"/>
  <c r="W426" i="22"/>
  <c r="S426" i="22"/>
  <c r="Y420" i="22"/>
  <c r="W418" i="22"/>
  <c r="S418" i="22"/>
  <c r="Y412" i="22"/>
  <c r="W410" i="22"/>
  <c r="S410" i="22"/>
  <c r="Y404" i="22"/>
  <c r="S402" i="22"/>
  <c r="W402" i="22"/>
  <c r="Y396" i="22"/>
  <c r="W394" i="22"/>
  <c r="S394" i="22"/>
  <c r="Y388" i="22"/>
  <c r="W386" i="22"/>
  <c r="S386" i="22"/>
  <c r="Y380" i="22"/>
  <c r="W378" i="22"/>
  <c r="S378" i="22"/>
  <c r="Y372" i="22"/>
  <c r="S370" i="22"/>
  <c r="W370" i="22"/>
  <c r="Y364" i="22"/>
  <c r="W362" i="22"/>
  <c r="S362" i="22"/>
  <c r="Y356" i="22"/>
  <c r="W354" i="22"/>
  <c r="S354" i="22"/>
  <c r="Y348" i="22"/>
  <c r="W346" i="22"/>
  <c r="S346" i="22"/>
  <c r="Y340" i="22"/>
  <c r="S338" i="22"/>
  <c r="W338" i="22"/>
  <c r="Y332" i="22"/>
  <c r="W330" i="22"/>
  <c r="S330" i="22"/>
  <c r="Y324" i="22"/>
  <c r="W322" i="22"/>
  <c r="S322" i="22"/>
  <c r="Y316" i="22"/>
  <c r="W314" i="22"/>
  <c r="S314" i="22"/>
  <c r="Y308" i="22"/>
  <c r="S306" i="22"/>
  <c r="W306" i="22"/>
  <c r="Y300" i="22"/>
  <c r="W298" i="22"/>
  <c r="S298" i="22"/>
  <c r="Y292" i="22"/>
  <c r="W290" i="22"/>
  <c r="S290" i="22"/>
  <c r="Y284" i="22"/>
  <c r="W282" i="22"/>
  <c r="S282" i="22"/>
  <c r="Y276" i="22"/>
  <c r="S274" i="22"/>
  <c r="W274" i="22"/>
  <c r="Y268" i="22"/>
  <c r="W266" i="22"/>
  <c r="S266" i="22"/>
  <c r="Y260" i="22"/>
  <c r="W258" i="22"/>
  <c r="S258" i="22"/>
  <c r="Y252" i="22"/>
  <c r="W250" i="22"/>
  <c r="S250" i="22"/>
  <c r="Y244" i="22"/>
  <c r="S242" i="22"/>
  <c r="W242" i="22"/>
  <c r="Y236" i="22"/>
  <c r="W234" i="22"/>
  <c r="S234" i="22"/>
  <c r="Y228" i="22"/>
  <c r="W226" i="22"/>
  <c r="S226" i="22"/>
  <c r="Y220" i="22"/>
  <c r="W218" i="22"/>
  <c r="S218" i="22"/>
  <c r="Y212" i="22"/>
  <c r="S210" i="22"/>
  <c r="W210" i="22"/>
  <c r="Y204" i="22"/>
  <c r="W202" i="22"/>
  <c r="S202" i="22"/>
  <c r="Y196" i="22"/>
  <c r="W194" i="22"/>
  <c r="S194" i="22"/>
  <c r="Y188" i="22"/>
  <c r="W186" i="22"/>
  <c r="S186" i="22"/>
  <c r="Y180" i="22"/>
  <c r="S178" i="22"/>
  <c r="W178" i="22"/>
  <c r="Y172" i="22"/>
  <c r="W170" i="22"/>
  <c r="S170" i="22"/>
  <c r="Y164" i="22"/>
  <c r="W162" i="22"/>
  <c r="S162" i="22"/>
  <c r="Y156" i="22"/>
  <c r="W154" i="22"/>
  <c r="S154" i="22"/>
  <c r="Y148" i="22"/>
  <c r="S146" i="22"/>
  <c r="W146" i="22"/>
  <c r="Y140" i="22"/>
  <c r="W138" i="22"/>
  <c r="S138" i="22"/>
  <c r="Y132" i="22"/>
  <c r="W130" i="22"/>
  <c r="S130" i="22"/>
  <c r="Y124" i="22"/>
  <c r="W122" i="22"/>
  <c r="S122" i="22"/>
  <c r="Y116" i="22"/>
  <c r="S114" i="22"/>
  <c r="W114" i="22"/>
  <c r="Y108" i="22"/>
  <c r="W106" i="22"/>
  <c r="S106" i="22"/>
  <c r="Y100" i="22"/>
  <c r="W98" i="22"/>
  <c r="S98" i="22"/>
  <c r="Y92" i="22"/>
  <c r="W90" i="22"/>
  <c r="S90" i="22"/>
  <c r="Y84" i="22"/>
  <c r="S82" i="22"/>
  <c r="W82" i="22"/>
  <c r="Y76" i="22"/>
  <c r="W74" i="22"/>
  <c r="S74" i="22"/>
  <c r="Y68" i="22"/>
  <c r="W66" i="22"/>
  <c r="S66" i="22"/>
  <c r="Y60" i="22"/>
  <c r="W58" i="22"/>
  <c r="S58" i="22"/>
  <c r="Y52" i="22"/>
  <c r="S50" i="22"/>
  <c r="W50" i="22"/>
  <c r="Y44" i="22"/>
  <c r="W42" i="22"/>
  <c r="S42" i="22"/>
  <c r="Y36" i="22"/>
  <c r="W34" i="22"/>
  <c r="S34" i="22"/>
  <c r="Y28" i="22"/>
  <c r="W26" i="22"/>
  <c r="S26" i="22"/>
  <c r="Y20" i="22"/>
  <c r="S18" i="22"/>
  <c r="W18" i="22"/>
  <c r="Y12" i="22"/>
  <c r="W10" i="22"/>
  <c r="S10" i="22"/>
  <c r="Y1424" i="22"/>
  <c r="W1422" i="22"/>
  <c r="S1422" i="22"/>
  <c r="Y1416" i="22"/>
  <c r="W1414" i="22"/>
  <c r="S1414" i="22"/>
  <c r="Y1408" i="22"/>
  <c r="W1406" i="22"/>
  <c r="S1406" i="22"/>
  <c r="Y1400" i="22"/>
  <c r="W1398" i="22"/>
  <c r="S1398" i="22"/>
  <c r="Y1392" i="22"/>
  <c r="W1390" i="22"/>
  <c r="S1390" i="22"/>
  <c r="Y1384" i="22"/>
  <c r="W1382" i="22"/>
  <c r="S1382" i="22"/>
  <c r="Y1376" i="22"/>
  <c r="W1374" i="22"/>
  <c r="S1374" i="22"/>
  <c r="Y1368" i="22"/>
  <c r="W1366" i="22"/>
  <c r="S1366" i="22"/>
  <c r="Y1360" i="22"/>
  <c r="W1358" i="22"/>
  <c r="S1358" i="22"/>
  <c r="Y1352" i="22"/>
  <c r="W1350" i="22"/>
  <c r="S1350" i="22"/>
  <c r="Y1344" i="22"/>
  <c r="W1342" i="22"/>
  <c r="S1342" i="22"/>
  <c r="Y1336" i="22"/>
  <c r="W1334" i="22"/>
  <c r="S1334" i="22"/>
  <c r="Y1328" i="22"/>
  <c r="W1326" i="22"/>
  <c r="S1326" i="22"/>
  <c r="Y1320" i="22"/>
  <c r="W1318" i="22"/>
  <c r="S1318" i="22"/>
  <c r="Y1312" i="22"/>
  <c r="W1310" i="22"/>
  <c r="S1310" i="22"/>
  <c r="Y1304" i="22"/>
  <c r="W1302" i="22"/>
  <c r="S1302" i="22"/>
  <c r="Y1296" i="22"/>
  <c r="W1294" i="22"/>
  <c r="S1294" i="22"/>
  <c r="Y1288" i="22"/>
  <c r="W1286" i="22"/>
  <c r="S1286" i="22"/>
  <c r="Y1280" i="22"/>
  <c r="W1278" i="22"/>
  <c r="S1278" i="22"/>
  <c r="Y1272" i="22"/>
  <c r="W1270" i="22"/>
  <c r="S1270" i="22"/>
  <c r="Y1264" i="22"/>
  <c r="W1262" i="22"/>
  <c r="S1262" i="22"/>
  <c r="Y1256" i="22"/>
  <c r="W1254" i="22"/>
  <c r="S1254" i="22"/>
  <c r="Y1248" i="22"/>
  <c r="W1246" i="22"/>
  <c r="S1246" i="22"/>
  <c r="Y1240" i="22"/>
  <c r="W1238" i="22"/>
  <c r="S1238" i="22"/>
  <c r="Y1232" i="22"/>
  <c r="W1230" i="22"/>
  <c r="S1230" i="22"/>
  <c r="Y1224" i="22"/>
  <c r="W1222" i="22"/>
  <c r="S1222" i="22"/>
  <c r="Y1216" i="22"/>
  <c r="W1214" i="22"/>
  <c r="S1214" i="22"/>
  <c r="Y1208" i="22"/>
  <c r="W1206" i="22"/>
  <c r="S1206" i="22"/>
  <c r="Y1200" i="22"/>
  <c r="W1198" i="22"/>
  <c r="S1198" i="22"/>
  <c r="Y1192" i="22"/>
  <c r="W1190" i="22"/>
  <c r="S1190" i="22"/>
  <c r="Y1184" i="22"/>
  <c r="W1182" i="22"/>
  <c r="S1182" i="22"/>
  <c r="Y1176" i="22"/>
  <c r="W1174" i="22"/>
  <c r="S1174" i="22"/>
  <c r="Y1168" i="22"/>
  <c r="W1166" i="22"/>
  <c r="S1166" i="22"/>
  <c r="Y1160" i="22"/>
  <c r="W1158" i="22"/>
  <c r="S1158" i="22"/>
  <c r="Y1152" i="22"/>
  <c r="W1150" i="22"/>
  <c r="S1150" i="22"/>
  <c r="Y1144" i="22"/>
  <c r="W1142" i="22"/>
  <c r="S1142" i="22"/>
  <c r="Y1136" i="22"/>
  <c r="W1134" i="22"/>
  <c r="S1134" i="22"/>
  <c r="Y1128" i="22"/>
  <c r="W1126" i="22"/>
  <c r="S1126" i="22"/>
  <c r="Y1120" i="22"/>
  <c r="W1118" i="22"/>
  <c r="S1118" i="22"/>
  <c r="Y1112" i="22"/>
  <c r="W1110" i="22"/>
  <c r="S1110" i="22"/>
  <c r="Y1104" i="22"/>
  <c r="W1102" i="22"/>
  <c r="S1102" i="22"/>
  <c r="Y1096" i="22"/>
  <c r="W1094" i="22"/>
  <c r="S1094" i="22"/>
  <c r="Y1088" i="22"/>
  <c r="W1086" i="22"/>
  <c r="S1086" i="22"/>
  <c r="Y1080" i="22"/>
  <c r="W1078" i="22"/>
  <c r="S1078" i="22"/>
  <c r="Y1072" i="22"/>
  <c r="W1070" i="22"/>
  <c r="S1070" i="22"/>
  <c r="Y1064" i="22"/>
  <c r="W1062" i="22"/>
  <c r="S1062" i="22"/>
  <c r="Y1056" i="22"/>
  <c r="W1054" i="22"/>
  <c r="S1054" i="22"/>
  <c r="Y1048" i="22"/>
  <c r="W1046" i="22"/>
  <c r="S1046" i="22"/>
  <c r="Y1040" i="22"/>
  <c r="W1038" i="22"/>
  <c r="S1038" i="22"/>
  <c r="Y1032" i="22"/>
  <c r="W1030" i="22"/>
  <c r="S1030" i="22"/>
  <c r="Y1024" i="22"/>
  <c r="W1022" i="22"/>
  <c r="S1022" i="22"/>
  <c r="Y1016" i="22"/>
  <c r="W1014" i="22"/>
  <c r="S1014" i="22"/>
  <c r="Y1008" i="22"/>
  <c r="W1006" i="22"/>
  <c r="S1006" i="22"/>
  <c r="Y1000" i="22"/>
  <c r="W998" i="22"/>
  <c r="S998" i="22"/>
  <c r="Y992" i="22"/>
  <c r="W990" i="22"/>
  <c r="S990" i="22"/>
  <c r="Y984" i="22"/>
  <c r="W982" i="22"/>
  <c r="S982" i="22"/>
  <c r="Y976" i="22"/>
  <c r="W974" i="22"/>
  <c r="S974" i="22"/>
  <c r="Y968" i="22"/>
  <c r="W966" i="22"/>
  <c r="S966" i="22"/>
  <c r="Y960" i="22"/>
  <c r="W958" i="22"/>
  <c r="S958" i="22"/>
  <c r="Y952" i="22"/>
  <c r="W950" i="22"/>
  <c r="S950" i="22"/>
  <c r="Y944" i="22"/>
  <c r="W942" i="22"/>
  <c r="S942" i="22"/>
  <c r="Y936" i="22"/>
  <c r="W934" i="22"/>
  <c r="S934" i="22"/>
  <c r="Y928" i="22"/>
  <c r="W926" i="22"/>
  <c r="S926" i="22"/>
  <c r="Y920" i="22"/>
  <c r="W918" i="22"/>
  <c r="S918" i="22"/>
  <c r="Y912" i="22"/>
  <c r="W910" i="22"/>
  <c r="S910" i="22"/>
  <c r="Y904" i="22"/>
  <c r="W902" i="22"/>
  <c r="S902" i="22"/>
  <c r="W894" i="22"/>
  <c r="S894" i="22"/>
  <c r="W886" i="22"/>
  <c r="S886" i="22"/>
  <c r="W878" i="22"/>
  <c r="S878" i="22"/>
  <c r="W870" i="22"/>
  <c r="S870" i="22"/>
  <c r="W862" i="22"/>
  <c r="S862" i="22"/>
  <c r="W854" i="22"/>
  <c r="S854" i="22"/>
  <c r="W846" i="22"/>
  <c r="S846" i="22"/>
  <c r="W838" i="22"/>
  <c r="S838" i="22"/>
  <c r="W830" i="22"/>
  <c r="S830" i="22"/>
  <c r="W822" i="22"/>
  <c r="S822" i="22"/>
  <c r="W814" i="22"/>
  <c r="S814" i="22"/>
  <c r="W806" i="22"/>
  <c r="S806" i="22"/>
  <c r="W798" i="22"/>
  <c r="S798" i="22"/>
  <c r="W790" i="22"/>
  <c r="S790" i="22"/>
  <c r="W782" i="22"/>
  <c r="S782" i="22"/>
  <c r="W774" i="22"/>
  <c r="S774" i="22"/>
  <c r="W766" i="22"/>
  <c r="S766" i="22"/>
  <c r="W758" i="22"/>
  <c r="S758" i="22"/>
  <c r="W750" i="22"/>
  <c r="S750" i="22"/>
  <c r="W742" i="22"/>
  <c r="S742" i="22"/>
  <c r="W734" i="22"/>
  <c r="S734" i="22"/>
  <c r="W371" i="22"/>
  <c r="S371" i="22"/>
  <c r="W203" i="22"/>
  <c r="S203" i="22"/>
  <c r="W147" i="22"/>
  <c r="S147" i="22"/>
  <c r="W139" i="22"/>
  <c r="S139" i="22"/>
  <c r="W131" i="22"/>
  <c r="S131" i="22"/>
  <c r="W123" i="22"/>
  <c r="S123" i="22"/>
  <c r="W107" i="22"/>
  <c r="S107" i="22"/>
  <c r="W99" i="22"/>
  <c r="S99" i="22"/>
  <c r="W91" i="22"/>
  <c r="S91" i="22"/>
  <c r="W83" i="22"/>
  <c r="S83" i="22"/>
  <c r="W75" i="22"/>
  <c r="S75" i="22"/>
  <c r="W67" i="22"/>
  <c r="S67" i="22"/>
  <c r="W59" i="22"/>
  <c r="S59" i="22"/>
  <c r="W51" i="22"/>
  <c r="S51" i="22"/>
  <c r="W43" i="22"/>
  <c r="S43" i="22"/>
  <c r="W35" i="22"/>
  <c r="S35" i="22"/>
  <c r="W27" i="22"/>
  <c r="S27" i="22"/>
  <c r="W19" i="22"/>
  <c r="S19" i="22"/>
  <c r="W11" i="22"/>
  <c r="S11" i="22"/>
  <c r="W1423" i="22"/>
  <c r="S1423" i="22"/>
  <c r="W1415" i="22"/>
  <c r="S1415" i="22"/>
  <c r="W1407" i="22"/>
  <c r="S1407" i="22"/>
  <c r="W1399" i="22"/>
  <c r="S1399" i="22"/>
  <c r="W1391" i="22"/>
  <c r="S1391" i="22"/>
  <c r="W1383" i="22"/>
  <c r="S1383" i="22"/>
  <c r="W1375" i="22"/>
  <c r="S1375" i="22"/>
  <c r="W1367" i="22"/>
  <c r="S1367" i="22"/>
  <c r="W1359" i="22"/>
  <c r="S1359" i="22"/>
  <c r="W1351" i="22"/>
  <c r="S1351" i="22"/>
  <c r="W1343" i="22"/>
  <c r="S1343" i="22"/>
  <c r="W1335" i="22"/>
  <c r="S1335" i="22"/>
  <c r="W1327" i="22"/>
  <c r="S1327" i="22"/>
  <c r="W1319" i="22"/>
  <c r="S1319" i="22"/>
  <c r="W1311" i="22"/>
  <c r="S1311" i="22"/>
  <c r="W1303" i="22"/>
  <c r="S1303" i="22"/>
  <c r="W1295" i="22"/>
  <c r="S1295" i="22"/>
  <c r="W1287" i="22"/>
  <c r="S1287" i="22"/>
  <c r="W1279" i="22"/>
  <c r="S1279" i="22"/>
  <c r="W1271" i="22"/>
  <c r="S1271" i="22"/>
  <c r="W1263" i="22"/>
  <c r="S1263" i="22"/>
  <c r="W1255" i="22"/>
  <c r="S1255" i="22"/>
  <c r="W1247" i="22"/>
  <c r="S1247" i="22"/>
  <c r="W1239" i="22"/>
  <c r="S1239" i="22"/>
  <c r="W1231" i="22"/>
  <c r="S1231" i="22"/>
  <c r="W1223" i="22"/>
  <c r="S1223" i="22"/>
  <c r="W1215" i="22"/>
  <c r="S1215" i="22"/>
  <c r="W1207" i="22"/>
  <c r="S1207" i="22"/>
  <c r="Y1201" i="22"/>
  <c r="W1199" i="22"/>
  <c r="S1199" i="22"/>
  <c r="Y1193" i="22"/>
  <c r="W1191" i="22"/>
  <c r="S1191" i="22"/>
  <c r="Y1185" i="22"/>
  <c r="W1183" i="22"/>
  <c r="S1183" i="22"/>
  <c r="Y1177" i="22"/>
  <c r="W1175" i="22"/>
  <c r="S1175" i="22"/>
  <c r="Y1169" i="22"/>
  <c r="W1167" i="22"/>
  <c r="S1167" i="22"/>
  <c r="Y1161" i="22"/>
  <c r="W1159" i="22"/>
  <c r="S1159" i="22"/>
  <c r="Y1153" i="22"/>
  <c r="W1151" i="22"/>
  <c r="S1151" i="22"/>
  <c r="Y1145" i="22"/>
  <c r="W1143" i="22"/>
  <c r="S1143" i="22"/>
  <c r="Y1137" i="22"/>
  <c r="W1135" i="22"/>
  <c r="S1135" i="22"/>
  <c r="Y1129" i="22"/>
  <c r="W1127" i="22"/>
  <c r="S1127" i="22"/>
  <c r="Y1121" i="22"/>
  <c r="W1119" i="22"/>
  <c r="S1119" i="22"/>
  <c r="Y1113" i="22"/>
  <c r="W1111" i="22"/>
  <c r="S1111" i="22"/>
  <c r="Y1105" i="22"/>
  <c r="W1103" i="22"/>
  <c r="S1103" i="22"/>
  <c r="Y1097" i="22"/>
  <c r="W1095" i="22"/>
  <c r="S1095" i="22"/>
  <c r="Y1089" i="22"/>
  <c r="W1087" i="22"/>
  <c r="S1087" i="22"/>
  <c r="Y1081" i="22"/>
  <c r="W1079" i="22"/>
  <c r="S1079" i="22"/>
  <c r="Y1073" i="22"/>
  <c r="W1071" i="22"/>
  <c r="S1071" i="22"/>
  <c r="Y1065" i="22"/>
  <c r="W1063" i="22"/>
  <c r="S1063" i="22"/>
  <c r="Y1057" i="22"/>
  <c r="W1055" i="22"/>
  <c r="S1055" i="22"/>
  <c r="Y1049" i="22"/>
  <c r="W1047" i="22"/>
  <c r="S1047" i="22"/>
  <c r="Y1041" i="22"/>
  <c r="W1039" i="22"/>
  <c r="S1039" i="22"/>
  <c r="Y1033" i="22"/>
  <c r="W1031" i="22"/>
  <c r="S1031" i="22"/>
  <c r="Y1025" i="22"/>
  <c r="W1023" i="22"/>
  <c r="S1023" i="22"/>
  <c r="Y1017" i="22"/>
  <c r="W1015" i="22"/>
  <c r="S1015" i="22"/>
  <c r="Y1009" i="22"/>
  <c r="W1007" i="22"/>
  <c r="S1007" i="22"/>
  <c r="Y1001" i="22"/>
  <c r="W999" i="22"/>
  <c r="S999" i="22"/>
  <c r="Y993" i="22"/>
  <c r="W991" i="22"/>
  <c r="S991" i="22"/>
  <c r="Y985" i="22"/>
  <c r="W983" i="22"/>
  <c r="S983" i="22"/>
  <c r="Y977" i="22"/>
  <c r="W975" i="22"/>
  <c r="S975" i="22"/>
  <c r="Y969" i="22"/>
  <c r="W967" i="22"/>
  <c r="S967" i="22"/>
  <c r="W959" i="22"/>
  <c r="S959" i="22"/>
  <c r="W951" i="22"/>
  <c r="S951" i="22"/>
  <c r="W943" i="22"/>
  <c r="S943" i="22"/>
  <c r="W935" i="22"/>
  <c r="S935" i="22"/>
  <c r="W927" i="22"/>
  <c r="S927" i="22"/>
  <c r="W919" i="22"/>
  <c r="S919" i="22"/>
  <c r="W911" i="22"/>
  <c r="S911" i="22"/>
  <c r="W903" i="22"/>
  <c r="S903" i="22"/>
  <c r="W895" i="22"/>
  <c r="S895" i="22"/>
  <c r="W887" i="22"/>
  <c r="S887" i="22"/>
  <c r="W879" i="22"/>
  <c r="S879" i="22"/>
  <c r="W871" i="22"/>
  <c r="S871" i="22"/>
  <c r="W863" i="22"/>
  <c r="S863" i="22"/>
  <c r="W855" i="22"/>
  <c r="S855" i="22"/>
  <c r="W847" i="22"/>
  <c r="S847" i="22"/>
  <c r="W839" i="22"/>
  <c r="S839" i="22"/>
  <c r="W831" i="22"/>
  <c r="S831" i="22"/>
  <c r="W823" i="22"/>
  <c r="S823" i="22"/>
  <c r="W815" i="22"/>
  <c r="S815" i="22"/>
  <c r="W807" i="22"/>
  <c r="S807" i="22"/>
  <c r="W799" i="22"/>
  <c r="S799" i="22"/>
  <c r="W791" i="22"/>
  <c r="S791" i="22"/>
  <c r="W783" i="22"/>
  <c r="S783" i="22"/>
  <c r="W775" i="22"/>
  <c r="S775" i="22"/>
  <c r="W767" i="22"/>
  <c r="S767" i="22"/>
  <c r="W759" i="22"/>
  <c r="S759" i="22"/>
  <c r="W751" i="22"/>
  <c r="S751" i="22"/>
  <c r="W743" i="22"/>
  <c r="S743" i="22"/>
  <c r="W387" i="22"/>
  <c r="S387" i="22"/>
  <c r="W355" i="22"/>
  <c r="S355" i="22"/>
  <c r="W331" i="22"/>
  <c r="S331" i="22"/>
  <c r="W323" i="22"/>
  <c r="S323" i="22"/>
  <c r="W299" i="22"/>
  <c r="S299" i="22"/>
  <c r="W243" i="22"/>
  <c r="S243" i="22"/>
  <c r="W227" i="22"/>
  <c r="S227" i="22"/>
  <c r="W211" i="22"/>
  <c r="S211" i="22"/>
  <c r="W476" i="22"/>
  <c r="S476" i="22"/>
  <c r="W404" i="22"/>
  <c r="S404" i="22"/>
  <c r="W348" i="22"/>
  <c r="S348" i="22"/>
  <c r="W340" i="22"/>
  <c r="S340" i="22"/>
  <c r="W220" i="22"/>
  <c r="S220" i="22"/>
  <c r="W212" i="22"/>
  <c r="S212" i="22"/>
  <c r="W188" i="22"/>
  <c r="S188" i="22"/>
  <c r="W172" i="22"/>
  <c r="S172" i="22"/>
  <c r="W164" i="22"/>
  <c r="S164" i="22"/>
  <c r="W156" i="22"/>
  <c r="S156" i="22"/>
  <c r="W140" i="22"/>
  <c r="S140" i="22"/>
  <c r="W132" i="22"/>
  <c r="S132" i="22"/>
  <c r="W124" i="22"/>
  <c r="S124" i="22"/>
  <c r="W116" i="22"/>
  <c r="S116" i="22"/>
  <c r="W108" i="22"/>
  <c r="S108" i="22"/>
  <c r="W100" i="22"/>
  <c r="S100" i="22"/>
  <c r="W92" i="22"/>
  <c r="S92" i="22"/>
  <c r="W84" i="22"/>
  <c r="S84" i="22"/>
  <c r="W76" i="22"/>
  <c r="S76" i="22"/>
  <c r="W68" i="22"/>
  <c r="S68" i="22"/>
  <c r="W60" i="22"/>
  <c r="S60" i="22"/>
  <c r="W52" i="22"/>
  <c r="S52" i="22"/>
  <c r="W44" i="22"/>
  <c r="S44" i="22"/>
  <c r="W36" i="22"/>
  <c r="S36" i="22"/>
  <c r="W28" i="22"/>
  <c r="S28" i="22"/>
  <c r="W20" i="22"/>
  <c r="S20" i="22"/>
  <c r="W12" i="22"/>
  <c r="S12" i="22"/>
  <c r="W1424" i="22"/>
  <c r="S1424" i="22"/>
  <c r="W1416" i="22"/>
  <c r="S1416" i="22"/>
  <c r="W1408" i="22"/>
  <c r="S1408" i="22"/>
  <c r="W1400" i="22"/>
  <c r="S1400" i="22"/>
  <c r="W1392" i="22"/>
  <c r="S1392" i="22"/>
  <c r="W1384" i="22"/>
  <c r="S1384" i="22"/>
  <c r="W1376" i="22"/>
  <c r="S1376" i="22"/>
  <c r="W1368" i="22"/>
  <c r="S1368" i="22"/>
  <c r="W1360" i="22"/>
  <c r="S1360" i="22"/>
  <c r="W1352" i="22"/>
  <c r="S1352" i="22"/>
  <c r="W1344" i="22"/>
  <c r="S1344" i="22"/>
  <c r="W1336" i="22"/>
  <c r="S1336" i="22"/>
  <c r="W1328" i="22"/>
  <c r="S1328" i="22"/>
  <c r="W1320" i="22"/>
  <c r="S1320" i="22"/>
  <c r="W1312" i="22"/>
  <c r="S1312" i="22"/>
  <c r="W1304" i="22"/>
  <c r="S1304" i="22"/>
  <c r="W1296" i="22"/>
  <c r="S1296" i="22"/>
  <c r="W1288" i="22"/>
  <c r="S1288" i="22"/>
  <c r="W1280" i="22"/>
  <c r="S1280" i="22"/>
  <c r="W1272" i="22"/>
  <c r="S1272" i="22"/>
  <c r="W1264" i="22"/>
  <c r="S1264" i="22"/>
  <c r="W1256" i="22"/>
  <c r="S1256" i="22"/>
  <c r="W1248" i="22"/>
  <c r="S1248" i="22"/>
  <c r="W1240" i="22"/>
  <c r="S1240" i="22"/>
  <c r="W1232" i="22"/>
  <c r="S1232" i="22"/>
  <c r="W1224" i="22"/>
  <c r="S1224" i="22"/>
  <c r="W1216" i="22"/>
  <c r="S1216" i="22"/>
  <c r="W1208" i="22"/>
  <c r="S1208" i="22"/>
  <c r="W1200" i="22"/>
  <c r="S1200" i="22"/>
  <c r="W1192" i="22"/>
  <c r="S1192" i="22"/>
  <c r="W1184" i="22"/>
  <c r="S1184" i="22"/>
  <c r="W1176" i="22"/>
  <c r="S1176" i="22"/>
  <c r="W1168" i="22"/>
  <c r="S1168" i="22"/>
  <c r="W1160" i="22"/>
  <c r="S1160" i="22"/>
  <c r="W1152" i="22"/>
  <c r="S1152" i="22"/>
  <c r="W1144" i="22"/>
  <c r="S1144" i="22"/>
  <c r="W1136" i="22"/>
  <c r="S1136" i="22"/>
  <c r="W1128" i="22"/>
  <c r="S1128" i="22"/>
  <c r="W1120" i="22"/>
  <c r="S1120" i="22"/>
  <c r="W1112" i="22"/>
  <c r="S1112" i="22"/>
  <c r="W1104" i="22"/>
  <c r="S1104" i="22"/>
  <c r="W1096" i="22"/>
  <c r="S1096" i="22"/>
  <c r="W1088" i="22"/>
  <c r="S1088" i="22"/>
  <c r="W1080" i="22"/>
  <c r="S1080" i="22"/>
  <c r="W1072" i="22"/>
  <c r="S1072" i="22"/>
  <c r="W1064" i="22"/>
  <c r="S1064" i="22"/>
  <c r="W1056" i="22"/>
  <c r="S1056" i="22"/>
  <c r="W1048" i="22"/>
  <c r="S1048" i="22"/>
  <c r="W1040" i="22"/>
  <c r="S1040" i="22"/>
  <c r="W1032" i="22"/>
  <c r="S1032" i="22"/>
  <c r="W1024" i="22"/>
  <c r="S1024" i="22"/>
  <c r="W1016" i="22"/>
  <c r="S1016" i="22"/>
  <c r="W1008" i="22"/>
  <c r="S1008" i="22"/>
  <c r="W1000" i="22"/>
  <c r="S1000" i="22"/>
  <c r="W992" i="22"/>
  <c r="S992" i="22"/>
  <c r="W984" i="22"/>
  <c r="S984" i="22"/>
  <c r="W976" i="22"/>
  <c r="S976" i="22"/>
  <c r="W968" i="22"/>
  <c r="S968" i="22"/>
  <c r="Y962" i="22"/>
  <c r="W960" i="22"/>
  <c r="S960" i="22"/>
  <c r="Y954" i="22"/>
  <c r="W952" i="22"/>
  <c r="S952" i="22"/>
  <c r="Y946" i="22"/>
  <c r="W944" i="22"/>
  <c r="S944" i="22"/>
  <c r="Y938" i="22"/>
  <c r="W936" i="22"/>
  <c r="S936" i="22"/>
  <c r="Y930" i="22"/>
  <c r="W928" i="22"/>
  <c r="S928" i="22"/>
  <c r="Y922" i="22"/>
  <c r="W920" i="22"/>
  <c r="S920" i="22"/>
  <c r="Y914" i="22"/>
  <c r="W912" i="22"/>
  <c r="S912" i="22"/>
  <c r="Y906" i="22"/>
  <c r="W904" i="22"/>
  <c r="S904" i="22"/>
  <c r="Y898" i="22"/>
  <c r="W896" i="22"/>
  <c r="S896" i="22"/>
  <c r="Y890" i="22"/>
  <c r="W888" i="22"/>
  <c r="S888" i="22"/>
  <c r="Y882" i="22"/>
  <c r="W880" i="22"/>
  <c r="S880" i="22"/>
  <c r="Y874" i="22"/>
  <c r="W872" i="22"/>
  <c r="S872" i="22"/>
  <c r="Y866" i="22"/>
  <c r="W864" i="22"/>
  <c r="S864" i="22"/>
  <c r="Y858" i="22"/>
  <c r="W856" i="22"/>
  <c r="S856" i="22"/>
  <c r="Y850" i="22"/>
  <c r="W848" i="22"/>
  <c r="S848" i="22"/>
  <c r="Y842" i="22"/>
  <c r="W840" i="22"/>
  <c r="S840" i="22"/>
  <c r="Y834" i="22"/>
  <c r="W832" i="22"/>
  <c r="S832" i="22"/>
  <c r="Y826" i="22"/>
  <c r="W824" i="22"/>
  <c r="S824" i="22"/>
  <c r="Y818" i="22"/>
  <c r="W816" i="22"/>
  <c r="S816" i="22"/>
  <c r="Y810" i="22"/>
  <c r="W808" i="22"/>
  <c r="S808" i="22"/>
  <c r="Y802" i="22"/>
  <c r="W800" i="22"/>
  <c r="S800" i="22"/>
  <c r="Y794" i="22"/>
  <c r="W459" i="22"/>
  <c r="S459" i="22"/>
  <c r="W379" i="22"/>
  <c r="S379" i="22"/>
  <c r="W307" i="22"/>
  <c r="S307" i="22"/>
  <c r="W251" i="22"/>
  <c r="S251" i="22"/>
  <c r="W388" i="22"/>
  <c r="S388" i="22"/>
  <c r="W380" i="22"/>
  <c r="S380" i="22"/>
  <c r="W196" i="22"/>
  <c r="S196" i="22"/>
  <c r="W180" i="22"/>
  <c r="S180" i="22"/>
  <c r="W477" i="22"/>
  <c r="S477" i="22"/>
  <c r="W469" i="22"/>
  <c r="S469" i="22"/>
  <c r="W461" i="22"/>
  <c r="S461" i="22"/>
  <c r="W453" i="22"/>
  <c r="S453" i="22"/>
  <c r="W445" i="22"/>
  <c r="S445" i="22"/>
  <c r="W437" i="22"/>
  <c r="S437" i="22"/>
  <c r="W429" i="22"/>
  <c r="S429" i="22"/>
  <c r="W421" i="22"/>
  <c r="S421" i="22"/>
  <c r="W413" i="22"/>
  <c r="S413" i="22"/>
  <c r="W405" i="22"/>
  <c r="S405" i="22"/>
  <c r="W397" i="22"/>
  <c r="S397" i="22"/>
  <c r="W389" i="22"/>
  <c r="S389" i="22"/>
  <c r="W381" i="22"/>
  <c r="S381" i="22"/>
  <c r="W373" i="22"/>
  <c r="S373" i="22"/>
  <c r="W365" i="22"/>
  <c r="S365" i="22"/>
  <c r="W357" i="22"/>
  <c r="S357" i="22"/>
  <c r="W349" i="22"/>
  <c r="S349" i="22"/>
  <c r="W341" i="22"/>
  <c r="S341" i="22"/>
  <c r="W333" i="22"/>
  <c r="S333" i="22"/>
  <c r="W325" i="22"/>
  <c r="S325" i="22"/>
  <c r="W317" i="22"/>
  <c r="S317" i="22"/>
  <c r="W309" i="22"/>
  <c r="S309" i="22"/>
  <c r="W301" i="22"/>
  <c r="S301" i="22"/>
  <c r="W293" i="22"/>
  <c r="S293" i="22"/>
  <c r="W285" i="22"/>
  <c r="S285" i="22"/>
  <c r="W277" i="22"/>
  <c r="S277" i="22"/>
  <c r="W269" i="22"/>
  <c r="S269" i="22"/>
  <c r="W261" i="22"/>
  <c r="S261" i="22"/>
  <c r="W253" i="22"/>
  <c r="S253" i="22"/>
  <c r="W245" i="22"/>
  <c r="S245" i="22"/>
  <c r="W237" i="22"/>
  <c r="S237" i="22"/>
  <c r="W229" i="22"/>
  <c r="S229" i="22"/>
  <c r="W221" i="22"/>
  <c r="S221" i="22"/>
  <c r="W213" i="22"/>
  <c r="S213" i="22"/>
  <c r="W205" i="22"/>
  <c r="S205" i="22"/>
  <c r="W197" i="22"/>
  <c r="S197" i="22"/>
  <c r="Y191" i="22"/>
  <c r="W189" i="22"/>
  <c r="S189" i="22"/>
  <c r="Y183" i="22"/>
  <c r="W181" i="22"/>
  <c r="S181" i="22"/>
  <c r="Y175" i="22"/>
  <c r="W173" i="22"/>
  <c r="S173" i="22"/>
  <c r="Y167" i="22"/>
  <c r="W165" i="22"/>
  <c r="S165" i="22"/>
  <c r="Y159" i="22"/>
  <c r="W157" i="22"/>
  <c r="S157" i="22"/>
  <c r="Y151" i="22"/>
  <c r="W149" i="22"/>
  <c r="S149" i="22"/>
  <c r="Y143" i="22"/>
  <c r="W141" i="22"/>
  <c r="S141" i="22"/>
  <c r="Y135" i="22"/>
  <c r="W133" i="22"/>
  <c r="S133" i="22"/>
  <c r="Y127" i="22"/>
  <c r="W125" i="22"/>
  <c r="S125" i="22"/>
  <c r="Y119" i="22"/>
  <c r="W117" i="22"/>
  <c r="S117" i="22"/>
  <c r="Y111" i="22"/>
  <c r="W109" i="22"/>
  <c r="S109" i="22"/>
  <c r="Y103" i="22"/>
  <c r="W101" i="22"/>
  <c r="S101" i="22"/>
  <c r="Y95" i="22"/>
  <c r="W93" i="22"/>
  <c r="S93" i="22"/>
  <c r="Y87" i="22"/>
  <c r="W85" i="22"/>
  <c r="S85" i="22"/>
  <c r="Y79" i="22"/>
  <c r="W77" i="22"/>
  <c r="S77" i="22"/>
  <c r="Y71" i="22"/>
  <c r="W69" i="22"/>
  <c r="S69" i="22"/>
  <c r="Y63" i="22"/>
  <c r="W61" i="22"/>
  <c r="S61" i="22"/>
  <c r="Y55" i="22"/>
  <c r="W53" i="22"/>
  <c r="S53" i="22"/>
  <c r="Y47" i="22"/>
  <c r="W45" i="22"/>
  <c r="S45" i="22"/>
  <c r="Y39" i="22"/>
  <c r="W37" i="22"/>
  <c r="S37" i="22"/>
  <c r="Y31" i="22"/>
  <c r="W29" i="22"/>
  <c r="S29" i="22"/>
  <c r="Y23" i="22"/>
  <c r="W21" i="22"/>
  <c r="S21" i="22"/>
  <c r="Y15" i="22"/>
  <c r="W13" i="22"/>
  <c r="S13" i="22"/>
  <c r="Y7" i="22"/>
  <c r="W492" i="22"/>
  <c r="S492" i="22"/>
  <c r="Y1419" i="22"/>
  <c r="W1417" i="22"/>
  <c r="S1417" i="22"/>
  <c r="Y1411" i="22"/>
  <c r="W1409" i="22"/>
  <c r="S1409" i="22"/>
  <c r="Y1403" i="22"/>
  <c r="W1401" i="22"/>
  <c r="S1401" i="22"/>
  <c r="Y1395" i="22"/>
  <c r="W1393" i="22"/>
  <c r="S1393" i="22"/>
  <c r="Y1387" i="22"/>
  <c r="W1385" i="22"/>
  <c r="S1385" i="22"/>
  <c r="Y1379" i="22"/>
  <c r="W1377" i="22"/>
  <c r="S1377" i="22"/>
  <c r="Y1371" i="22"/>
  <c r="W1369" i="22"/>
  <c r="S1369" i="22"/>
  <c r="Y1363" i="22"/>
  <c r="W1361" i="22"/>
  <c r="S1361" i="22"/>
  <c r="Y1355" i="22"/>
  <c r="W1353" i="22"/>
  <c r="S1353" i="22"/>
  <c r="Y1347" i="22"/>
  <c r="W1345" i="22"/>
  <c r="S1345" i="22"/>
  <c r="Y1339" i="22"/>
  <c r="W1337" i="22"/>
  <c r="S1337" i="22"/>
  <c r="Y1331" i="22"/>
  <c r="W1329" i="22"/>
  <c r="S1329" i="22"/>
  <c r="Y1323" i="22"/>
  <c r="W1321" i="22"/>
  <c r="S1321" i="22"/>
  <c r="Y1315" i="22"/>
  <c r="W1313" i="22"/>
  <c r="S1313" i="22"/>
  <c r="Y1307" i="22"/>
  <c r="W1305" i="22"/>
  <c r="S1305" i="22"/>
  <c r="Y1299" i="22"/>
  <c r="W1297" i="22"/>
  <c r="S1297" i="22"/>
  <c r="Y1291" i="22"/>
  <c r="W1289" i="22"/>
  <c r="S1289" i="22"/>
  <c r="Y1283" i="22"/>
  <c r="W1281" i="22"/>
  <c r="S1281" i="22"/>
  <c r="Y1275" i="22"/>
  <c r="W1273" i="22"/>
  <c r="S1273" i="22"/>
  <c r="Y1267" i="22"/>
  <c r="W1265" i="22"/>
  <c r="S1265" i="22"/>
  <c r="Y1259" i="22"/>
  <c r="W1257" i="22"/>
  <c r="S1257" i="22"/>
  <c r="Y1251" i="22"/>
  <c r="W1249" i="22"/>
  <c r="S1249" i="22"/>
  <c r="Y1243" i="22"/>
  <c r="W1241" i="22"/>
  <c r="S1241" i="22"/>
  <c r="Y1235" i="22"/>
  <c r="W1233" i="22"/>
  <c r="S1233" i="22"/>
  <c r="Y1227" i="22"/>
  <c r="W1225" i="22"/>
  <c r="S1225" i="22"/>
  <c r="Y1219" i="22"/>
  <c r="W1217" i="22"/>
  <c r="S1217" i="22"/>
  <c r="Y1211" i="22"/>
  <c r="W1209" i="22"/>
  <c r="S1209" i="22"/>
  <c r="Y1203" i="22"/>
  <c r="W1201" i="22"/>
  <c r="S1201" i="22"/>
  <c r="Y1195" i="22"/>
  <c r="W1193" i="22"/>
  <c r="S1193" i="22"/>
  <c r="Y1187" i="22"/>
  <c r="W1185" i="22"/>
  <c r="S1185" i="22"/>
  <c r="Y1179" i="22"/>
  <c r="W1177" i="22"/>
  <c r="S1177" i="22"/>
  <c r="Y1171" i="22"/>
  <c r="W1169" i="22"/>
  <c r="S1169" i="22"/>
  <c r="Y1163" i="22"/>
  <c r="W1161" i="22"/>
  <c r="S1161" i="22"/>
  <c r="Y1155" i="22"/>
  <c r="W1153" i="22"/>
  <c r="S1153" i="22"/>
  <c r="Y1147" i="22"/>
  <c r="W1145" i="22"/>
  <c r="S1145" i="22"/>
  <c r="Y1139" i="22"/>
  <c r="W1137" i="22"/>
  <c r="S1137" i="22"/>
  <c r="Y1131" i="22"/>
  <c r="W1129" i="22"/>
  <c r="S1129" i="22"/>
  <c r="Y1123" i="22"/>
  <c r="W1121" i="22"/>
  <c r="S1121" i="22"/>
  <c r="Y1115" i="22"/>
  <c r="W1113" i="22"/>
  <c r="S1113" i="22"/>
  <c r="Y1107" i="22"/>
  <c r="W1105" i="22"/>
  <c r="S1105" i="22"/>
  <c r="Y1099" i="22"/>
  <c r="W1097" i="22"/>
  <c r="S1097" i="22"/>
  <c r="Y1091" i="22"/>
  <c r="W1089" i="22"/>
  <c r="S1089" i="22"/>
  <c r="Y1083" i="22"/>
  <c r="W1081" i="22"/>
  <c r="S1081" i="22"/>
  <c r="Y1075" i="22"/>
  <c r="W1073" i="22"/>
  <c r="S1073" i="22"/>
  <c r="Y1067" i="22"/>
  <c r="W1065" i="22"/>
  <c r="S1065" i="22"/>
  <c r="Y1059" i="22"/>
  <c r="W1057" i="22"/>
  <c r="S1057" i="22"/>
  <c r="Y1051" i="22"/>
  <c r="W1049" i="22"/>
  <c r="S1049" i="22"/>
  <c r="Y1043" i="22"/>
  <c r="W1041" i="22"/>
  <c r="S1041" i="22"/>
  <c r="Y1035" i="22"/>
  <c r="W1033" i="22"/>
  <c r="S1033" i="22"/>
  <c r="Y1027" i="22"/>
  <c r="W1025" i="22"/>
  <c r="S1025" i="22"/>
  <c r="Y1019" i="22"/>
  <c r="W1017" i="22"/>
  <c r="S1017" i="22"/>
  <c r="Y1011" i="22"/>
  <c r="W1009" i="22"/>
  <c r="S1009" i="22"/>
  <c r="Y1003" i="22"/>
  <c r="W1001" i="22"/>
  <c r="S1001" i="22"/>
  <c r="Y995" i="22"/>
  <c r="W993" i="22"/>
  <c r="S993" i="22"/>
  <c r="Y987" i="22"/>
  <c r="W985" i="22"/>
  <c r="S985" i="22"/>
  <c r="Y979" i="22"/>
  <c r="W977" i="22"/>
  <c r="S977" i="22"/>
  <c r="Y971" i="22"/>
  <c r="W969" i="22"/>
  <c r="S969" i="22"/>
  <c r="Y963" i="22"/>
  <c r="W961" i="22"/>
  <c r="S961" i="22"/>
  <c r="Y955" i="22"/>
  <c r="W953" i="22"/>
  <c r="S953" i="22"/>
  <c r="Y947" i="22"/>
  <c r="W945" i="22"/>
  <c r="S945" i="22"/>
  <c r="Y939" i="22"/>
  <c r="W937" i="22"/>
  <c r="S937" i="22"/>
  <c r="Y931" i="22"/>
  <c r="W929" i="22"/>
  <c r="S929" i="22"/>
  <c r="Y923" i="22"/>
  <c r="W921" i="22"/>
  <c r="S921" i="22"/>
  <c r="Y915" i="22"/>
  <c r="W913" i="22"/>
  <c r="S913" i="22"/>
  <c r="Y907" i="22"/>
  <c r="W905" i="22"/>
  <c r="S905" i="22"/>
  <c r="Y899" i="22"/>
  <c r="W897" i="22"/>
  <c r="S897" i="22"/>
  <c r="Y891" i="22"/>
  <c r="W889" i="22"/>
  <c r="S889" i="22"/>
  <c r="Y883" i="22"/>
  <c r="W881" i="22"/>
  <c r="S881" i="22"/>
  <c r="Y875" i="22"/>
  <c r="W873" i="22"/>
  <c r="S873" i="22"/>
  <c r="Y867" i="22"/>
  <c r="W865" i="22"/>
  <c r="S865" i="22"/>
  <c r="Y859" i="22"/>
  <c r="W857" i="22"/>
  <c r="S857" i="22"/>
  <c r="Y851" i="22"/>
  <c r="W849" i="22"/>
  <c r="S849" i="22"/>
  <c r="Y843" i="22"/>
  <c r="W841" i="22"/>
  <c r="S841" i="22"/>
  <c r="Y835" i="22"/>
  <c r="W833" i="22"/>
  <c r="S833" i="22"/>
  <c r="Y827" i="22"/>
  <c r="W825" i="22"/>
  <c r="S825" i="22"/>
  <c r="Y819" i="22"/>
  <c r="W817" i="22"/>
  <c r="S817" i="22"/>
  <c r="Y811" i="22"/>
  <c r="W809" i="22"/>
  <c r="S809" i="22"/>
  <c r="Y803" i="22"/>
  <c r="W801" i="22"/>
  <c r="S801" i="22"/>
  <c r="Y795" i="22"/>
  <c r="W793" i="22"/>
  <c r="S793" i="22"/>
  <c r="Y787" i="22"/>
  <c r="W785" i="22"/>
  <c r="S785" i="22"/>
  <c r="Y779" i="22"/>
  <c r="W777" i="22"/>
  <c r="S777" i="22"/>
  <c r="W769" i="22"/>
  <c r="S769" i="22"/>
  <c r="W761" i="22"/>
  <c r="S761" i="22"/>
  <c r="W753" i="22"/>
  <c r="S753" i="22"/>
  <c r="W745" i="22"/>
  <c r="S745" i="22"/>
  <c r="W737" i="22"/>
  <c r="S737" i="22"/>
  <c r="W411" i="22"/>
  <c r="S411" i="22"/>
  <c r="W403" i="22"/>
  <c r="S403" i="22"/>
  <c r="W395" i="22"/>
  <c r="S395" i="22"/>
  <c r="W347" i="22"/>
  <c r="S347" i="22"/>
  <c r="W339" i="22"/>
  <c r="S339" i="22"/>
  <c r="W155" i="22"/>
  <c r="S155" i="22"/>
  <c r="W468" i="22"/>
  <c r="S468" i="22"/>
  <c r="W444" i="22"/>
  <c r="S444" i="22"/>
  <c r="W420" i="22"/>
  <c r="S420" i="22"/>
  <c r="W412" i="22"/>
  <c r="S412" i="22"/>
  <c r="W356" i="22"/>
  <c r="S356" i="22"/>
  <c r="W300" i="22"/>
  <c r="S300" i="22"/>
  <c r="W292" i="22"/>
  <c r="S292" i="22"/>
  <c r="W284" i="22"/>
  <c r="S284" i="22"/>
  <c r="W276" i="22"/>
  <c r="S276" i="22"/>
  <c r="W252" i="22"/>
  <c r="S252" i="22"/>
  <c r="W244" i="22"/>
  <c r="S244" i="22"/>
  <c r="W485" i="22"/>
  <c r="S485" i="22"/>
  <c r="Y488" i="22"/>
  <c r="W486" i="22"/>
  <c r="S486" i="22"/>
  <c r="W478" i="22"/>
  <c r="S478" i="22"/>
  <c r="W470" i="22"/>
  <c r="S470" i="22"/>
  <c r="W462" i="22"/>
  <c r="S462" i="22"/>
  <c r="W454" i="22"/>
  <c r="S454" i="22"/>
  <c r="W446" i="22"/>
  <c r="S446" i="22"/>
  <c r="W438" i="22"/>
  <c r="S438" i="22"/>
  <c r="W430" i="22"/>
  <c r="S430" i="22"/>
  <c r="W422" i="22"/>
  <c r="S422" i="22"/>
  <c r="W414" i="22"/>
  <c r="S414" i="22"/>
  <c r="W406" i="22"/>
  <c r="S406" i="22"/>
  <c r="W398" i="22"/>
  <c r="S398" i="22"/>
  <c r="W390" i="22"/>
  <c r="S390" i="22"/>
  <c r="W382" i="22"/>
  <c r="S382" i="22"/>
  <c r="W374" i="22"/>
  <c r="S374" i="22"/>
  <c r="W366" i="22"/>
  <c r="S366" i="22"/>
  <c r="W358" i="22"/>
  <c r="S358" i="22"/>
  <c r="W350" i="22"/>
  <c r="S350" i="22"/>
  <c r="W342" i="22"/>
  <c r="S342" i="22"/>
  <c r="W334" i="22"/>
  <c r="S334" i="22"/>
  <c r="W326" i="22"/>
  <c r="S326" i="22"/>
  <c r="W318" i="22"/>
  <c r="S318" i="22"/>
  <c r="W310" i="22"/>
  <c r="S310" i="22"/>
  <c r="W302" i="22"/>
  <c r="S302" i="22"/>
  <c r="W294" i="22"/>
  <c r="S294" i="22"/>
  <c r="W286" i="22"/>
  <c r="S286" i="22"/>
  <c r="W278" i="22"/>
  <c r="S278" i="22"/>
  <c r="W270" i="22"/>
  <c r="S270" i="22"/>
  <c r="W262" i="22"/>
  <c r="S262" i="22"/>
  <c r="W254" i="22"/>
  <c r="S254" i="22"/>
  <c r="W246" i="22"/>
  <c r="S246" i="22"/>
  <c r="W238" i="22"/>
  <c r="S238" i="22"/>
  <c r="W230" i="22"/>
  <c r="S230" i="22"/>
  <c r="W222" i="22"/>
  <c r="S222" i="22"/>
  <c r="W214" i="22"/>
  <c r="S214" i="22"/>
  <c r="W206" i="22"/>
  <c r="S206" i="22"/>
  <c r="W198" i="22"/>
  <c r="S198" i="22"/>
  <c r="W190" i="22"/>
  <c r="S190" i="22"/>
  <c r="W182" i="22"/>
  <c r="S182" i="22"/>
  <c r="W174" i="22"/>
  <c r="S174" i="22"/>
  <c r="W166" i="22"/>
  <c r="S166" i="22"/>
  <c r="W158" i="22"/>
  <c r="S158" i="22"/>
  <c r="W150" i="22"/>
  <c r="S150" i="22"/>
  <c r="W142" i="22"/>
  <c r="S142" i="22"/>
  <c r="W134" i="22"/>
  <c r="S134" i="22"/>
  <c r="W126" i="22"/>
  <c r="S126" i="22"/>
  <c r="W118" i="22"/>
  <c r="S118" i="22"/>
  <c r="W110" i="22"/>
  <c r="S110" i="22"/>
  <c r="W102" i="22"/>
  <c r="S102" i="22"/>
  <c r="W94" i="22"/>
  <c r="S94" i="22"/>
  <c r="W86" i="22"/>
  <c r="S86" i="22"/>
  <c r="W78" i="22"/>
  <c r="S78" i="22"/>
  <c r="W70" i="22"/>
  <c r="S70" i="22"/>
  <c r="W62" i="22"/>
  <c r="S62" i="22"/>
  <c r="W54" i="22"/>
  <c r="S54" i="22"/>
  <c r="W46" i="22"/>
  <c r="S46" i="22"/>
  <c r="W38" i="22"/>
  <c r="S38" i="22"/>
  <c r="W30" i="22"/>
  <c r="S30" i="22"/>
  <c r="W22" i="22"/>
  <c r="S22" i="22"/>
  <c r="W14" i="22"/>
  <c r="S14" i="22"/>
  <c r="W6" i="22"/>
  <c r="S6" i="22"/>
  <c r="W1418" i="22"/>
  <c r="S1418" i="22"/>
  <c r="W1410" i="22"/>
  <c r="S1410" i="22"/>
  <c r="W1402" i="22"/>
  <c r="S1402" i="22"/>
  <c r="W1394" i="22"/>
  <c r="S1394" i="22"/>
  <c r="W1386" i="22"/>
  <c r="S1386" i="22"/>
  <c r="W1378" i="22"/>
  <c r="S1378" i="22"/>
  <c r="W1370" i="22"/>
  <c r="S1370" i="22"/>
  <c r="W1362" i="22"/>
  <c r="S1362" i="22"/>
  <c r="W1354" i="22"/>
  <c r="S1354" i="22"/>
  <c r="W1346" i="22"/>
  <c r="S1346" i="22"/>
  <c r="W1338" i="22"/>
  <c r="S1338" i="22"/>
  <c r="W1330" i="22"/>
  <c r="S1330" i="22"/>
  <c r="W1322" i="22"/>
  <c r="S1322" i="22"/>
  <c r="W1314" i="22"/>
  <c r="S1314" i="22"/>
  <c r="W1306" i="22"/>
  <c r="S1306" i="22"/>
  <c r="W1298" i="22"/>
  <c r="S1298" i="22"/>
  <c r="W1290" i="22"/>
  <c r="S1290" i="22"/>
  <c r="W1282" i="22"/>
  <c r="S1282" i="22"/>
  <c r="W1274" i="22"/>
  <c r="S1274" i="22"/>
  <c r="W1266" i="22"/>
  <c r="S1266" i="22"/>
  <c r="W1258" i="22"/>
  <c r="S1258" i="22"/>
  <c r="W1250" i="22"/>
  <c r="S1250" i="22"/>
  <c r="W1242" i="22"/>
  <c r="S1242" i="22"/>
  <c r="W1234" i="22"/>
  <c r="S1234" i="22"/>
  <c r="W1226" i="22"/>
  <c r="S1226" i="22"/>
  <c r="W1218" i="22"/>
  <c r="S1218" i="22"/>
  <c r="W1210" i="22"/>
  <c r="S1210" i="22"/>
  <c r="W1202" i="22"/>
  <c r="S1202" i="22"/>
  <c r="W1194" i="22"/>
  <c r="S1194" i="22"/>
  <c r="W1186" i="22"/>
  <c r="S1186" i="22"/>
  <c r="W1178" i="22"/>
  <c r="S1178" i="22"/>
  <c r="W1170" i="22"/>
  <c r="S1170" i="22"/>
  <c r="W1162" i="22"/>
  <c r="S1162" i="22"/>
  <c r="W1154" i="22"/>
  <c r="S1154" i="22"/>
  <c r="W1146" i="22"/>
  <c r="S1146" i="22"/>
  <c r="W1138" i="22"/>
  <c r="S1138" i="22"/>
  <c r="W1130" i="22"/>
  <c r="S1130" i="22"/>
  <c r="W1122" i="22"/>
  <c r="S1122" i="22"/>
  <c r="W1114" i="22"/>
  <c r="S1114" i="22"/>
  <c r="W1106" i="22"/>
  <c r="S1106" i="22"/>
  <c r="W1098" i="22"/>
  <c r="S1098" i="22"/>
  <c r="W1090" i="22"/>
  <c r="S1090" i="22"/>
  <c r="W1082" i="22"/>
  <c r="S1082" i="22"/>
  <c r="W1074" i="22"/>
  <c r="S1074" i="22"/>
  <c r="W1066" i="22"/>
  <c r="S1066" i="22"/>
  <c r="W1058" i="22"/>
  <c r="S1058" i="22"/>
  <c r="W1050" i="22"/>
  <c r="S1050" i="22"/>
  <c r="W1042" i="22"/>
  <c r="S1042" i="22"/>
  <c r="W1034" i="22"/>
  <c r="S1034" i="22"/>
  <c r="W1026" i="22"/>
  <c r="S1026" i="22"/>
  <c r="W1018" i="22"/>
  <c r="S1018" i="22"/>
  <c r="W1010" i="22"/>
  <c r="S1010" i="22"/>
  <c r="W1002" i="22"/>
  <c r="S1002" i="22"/>
  <c r="W994" i="22"/>
  <c r="S994" i="22"/>
  <c r="W986" i="22"/>
  <c r="S986" i="22"/>
  <c r="W978" i="22"/>
  <c r="S978" i="22"/>
  <c r="W970" i="22"/>
  <c r="S970" i="22"/>
  <c r="W962" i="22"/>
  <c r="S962" i="22"/>
  <c r="W954" i="22"/>
  <c r="S954" i="22"/>
  <c r="W946" i="22"/>
  <c r="S946" i="22"/>
  <c r="W938" i="22"/>
  <c r="S938" i="22"/>
  <c r="W930" i="22"/>
  <c r="S930" i="22"/>
  <c r="W922" i="22"/>
  <c r="S922" i="22"/>
  <c r="W914" i="22"/>
  <c r="S914" i="22"/>
  <c r="W906" i="22"/>
  <c r="S906" i="22"/>
  <c r="W898" i="22"/>
  <c r="S898" i="22"/>
  <c r="W890" i="22"/>
  <c r="S890" i="22"/>
  <c r="W882" i="22"/>
  <c r="S882" i="22"/>
  <c r="W874" i="22"/>
  <c r="S874" i="22"/>
  <c r="W866" i="22"/>
  <c r="S866" i="22"/>
  <c r="W858" i="22"/>
  <c r="S858" i="22"/>
  <c r="W850" i="22"/>
  <c r="S850" i="22"/>
  <c r="W842" i="22"/>
  <c r="S842" i="22"/>
  <c r="W834" i="22"/>
  <c r="S834" i="22"/>
  <c r="W826" i="22"/>
  <c r="S826" i="22"/>
  <c r="W818" i="22"/>
  <c r="S818" i="22"/>
  <c r="W810" i="22"/>
  <c r="S810" i="22"/>
  <c r="W802" i="22"/>
  <c r="S802" i="22"/>
  <c r="W794" i="22"/>
  <c r="S794" i="22"/>
  <c r="W786" i="22"/>
  <c r="S786" i="22"/>
  <c r="W778" i="22"/>
  <c r="S778" i="22"/>
  <c r="W792" i="22"/>
  <c r="S792" i="22"/>
  <c r="Y786" i="22"/>
  <c r="W784" i="22"/>
  <c r="S784" i="22"/>
  <c r="Y778" i="22"/>
  <c r="W776" i="22"/>
  <c r="S776" i="22"/>
  <c r="Y770" i="22"/>
  <c r="W768" i="22"/>
  <c r="S768" i="22"/>
  <c r="Y762" i="22"/>
  <c r="W760" i="22"/>
  <c r="S760" i="22"/>
  <c r="Y754" i="22"/>
  <c r="W752" i="22"/>
  <c r="S752" i="22"/>
  <c r="Y746" i="22"/>
  <c r="W744" i="22"/>
  <c r="S744" i="22"/>
  <c r="Y738" i="22"/>
  <c r="W736" i="22"/>
  <c r="S736" i="22"/>
  <c r="Y730" i="22"/>
  <c r="W728" i="22"/>
  <c r="S728" i="22"/>
  <c r="Y722" i="22"/>
  <c r="W720" i="22"/>
  <c r="S720" i="22"/>
  <c r="Y714" i="22"/>
  <c r="W712" i="22"/>
  <c r="S712" i="22"/>
  <c r="Y706" i="22"/>
  <c r="W704" i="22"/>
  <c r="S704" i="22"/>
  <c r="Y698" i="22"/>
  <c r="W696" i="22"/>
  <c r="S696" i="22"/>
  <c r="Y690" i="22"/>
  <c r="W688" i="22"/>
  <c r="S688" i="22"/>
  <c r="Y682" i="22"/>
  <c r="W680" i="22"/>
  <c r="S680" i="22"/>
  <c r="Y674" i="22"/>
  <c r="W672" i="22"/>
  <c r="S672" i="22"/>
  <c r="Y666" i="22"/>
  <c r="W664" i="22"/>
  <c r="S664" i="22"/>
  <c r="Y658" i="22"/>
  <c r="W656" i="22"/>
  <c r="S656" i="22"/>
  <c r="Y650" i="22"/>
  <c r="W648" i="22"/>
  <c r="S648" i="22"/>
  <c r="Y642" i="22"/>
  <c r="W640" i="22"/>
  <c r="S640" i="22"/>
  <c r="Y634" i="22"/>
  <c r="W632" i="22"/>
  <c r="S632" i="22"/>
  <c r="Y626" i="22"/>
  <c r="W624" i="22"/>
  <c r="S624" i="22"/>
  <c r="Y618" i="22"/>
  <c r="W616" i="22"/>
  <c r="S616" i="22"/>
  <c r="Y610" i="22"/>
  <c r="W608" i="22"/>
  <c r="S608" i="22"/>
  <c r="Y602" i="22"/>
  <c r="W600" i="22"/>
  <c r="S600" i="22"/>
  <c r="Y594" i="22"/>
  <c r="W592" i="22"/>
  <c r="S592" i="22"/>
  <c r="Y586" i="22"/>
  <c r="W584" i="22"/>
  <c r="S584" i="22"/>
  <c r="Y578" i="22"/>
  <c r="W576" i="22"/>
  <c r="S576" i="22"/>
  <c r="Y570" i="22"/>
  <c r="W568" i="22"/>
  <c r="S568" i="22"/>
  <c r="Y562" i="22"/>
  <c r="W560" i="22"/>
  <c r="S560" i="22"/>
  <c r="Y554" i="22"/>
  <c r="W552" i="22"/>
  <c r="S552" i="22"/>
  <c r="Y546" i="22"/>
  <c r="W544" i="22"/>
  <c r="S544" i="22"/>
  <c r="Y538" i="22"/>
  <c r="W536" i="22"/>
  <c r="S536" i="22"/>
  <c r="Y530" i="22"/>
  <c r="W528" i="22"/>
  <c r="S528" i="22"/>
  <c r="Y522" i="22"/>
  <c r="W520" i="22"/>
  <c r="S520" i="22"/>
  <c r="Y514" i="22"/>
  <c r="W512" i="22"/>
  <c r="S512" i="22"/>
  <c r="Y506" i="22"/>
  <c r="W504" i="22"/>
  <c r="S504" i="22"/>
  <c r="Y498" i="22"/>
  <c r="W496" i="22"/>
  <c r="S496" i="22"/>
  <c r="W729" i="22"/>
  <c r="S729" i="22"/>
  <c r="W721" i="22"/>
  <c r="S721" i="22"/>
  <c r="W713" i="22"/>
  <c r="S713" i="22"/>
  <c r="W705" i="22"/>
  <c r="S705" i="22"/>
  <c r="W697" i="22"/>
  <c r="S697" i="22"/>
  <c r="W689" i="22"/>
  <c r="S689" i="22"/>
  <c r="W681" i="22"/>
  <c r="S681" i="22"/>
  <c r="W673" i="22"/>
  <c r="S673" i="22"/>
  <c r="W665" i="22"/>
  <c r="S665" i="22"/>
  <c r="W657" i="22"/>
  <c r="S657" i="22"/>
  <c r="W649" i="22"/>
  <c r="S649" i="22"/>
  <c r="W641" i="22"/>
  <c r="S641" i="22"/>
  <c r="W633" i="22"/>
  <c r="S633" i="22"/>
  <c r="W625" i="22"/>
  <c r="S625" i="22"/>
  <c r="W617" i="22"/>
  <c r="S617" i="22"/>
  <c r="W609" i="22"/>
  <c r="S609" i="22"/>
  <c r="W601" i="22"/>
  <c r="S601" i="22"/>
  <c r="W593" i="22"/>
  <c r="S593" i="22"/>
  <c r="W585" i="22"/>
  <c r="S585" i="22"/>
  <c r="W577" i="22"/>
  <c r="S577" i="22"/>
  <c r="W569" i="22"/>
  <c r="S569" i="22"/>
  <c r="W561" i="22"/>
  <c r="S561" i="22"/>
  <c r="W553" i="22"/>
  <c r="S553" i="22"/>
  <c r="W545" i="22"/>
  <c r="S545" i="22"/>
  <c r="W537" i="22"/>
  <c r="S537" i="22"/>
  <c r="W529" i="22"/>
  <c r="S529" i="22"/>
  <c r="W521" i="22"/>
  <c r="S521" i="22"/>
  <c r="W513" i="22"/>
  <c r="S513" i="22"/>
  <c r="W505" i="22"/>
  <c r="S505" i="22"/>
  <c r="W497" i="22"/>
  <c r="S497" i="22"/>
  <c r="W770" i="22"/>
  <c r="S770" i="22"/>
  <c r="W762" i="22"/>
  <c r="S762" i="22"/>
  <c r="W754" i="22"/>
  <c r="S754" i="22"/>
  <c r="W746" i="22"/>
  <c r="S746" i="22"/>
  <c r="W738" i="22"/>
  <c r="S738" i="22"/>
  <c r="W730" i="22"/>
  <c r="S730" i="22"/>
  <c r="W722" i="22"/>
  <c r="S722" i="22"/>
  <c r="W714" i="22"/>
  <c r="S714" i="22"/>
  <c r="W706" i="22"/>
  <c r="S706" i="22"/>
  <c r="W698" i="22"/>
  <c r="S698" i="22"/>
  <c r="W690" i="22"/>
  <c r="S690" i="22"/>
  <c r="W682" i="22"/>
  <c r="S682" i="22"/>
  <c r="W674" i="22"/>
  <c r="S674" i="22"/>
  <c r="W666" i="22"/>
  <c r="S666" i="22"/>
  <c r="W658" i="22"/>
  <c r="S658" i="22"/>
  <c r="W650" i="22"/>
  <c r="S650" i="22"/>
  <c r="W642" i="22"/>
  <c r="S642" i="22"/>
  <c r="W634" i="22"/>
  <c r="S634" i="22"/>
  <c r="W626" i="22"/>
  <c r="S626" i="22"/>
  <c r="W618" i="22"/>
  <c r="S618" i="22"/>
  <c r="W610" i="22"/>
  <c r="S610" i="22"/>
  <c r="W602" i="22"/>
  <c r="S602" i="22"/>
  <c r="W594" i="22"/>
  <c r="S594" i="22"/>
  <c r="W586" i="22"/>
  <c r="S586" i="22"/>
  <c r="W578" i="22"/>
  <c r="S578" i="22"/>
  <c r="W570" i="22"/>
  <c r="S570" i="22"/>
  <c r="W562" i="22"/>
  <c r="S562" i="22"/>
  <c r="W554" i="22"/>
  <c r="S554" i="22"/>
  <c r="W546" i="22"/>
  <c r="S546" i="22"/>
  <c r="W538" i="22"/>
  <c r="S538" i="22"/>
  <c r="W530" i="22"/>
  <c r="S530" i="22"/>
  <c r="W522" i="22"/>
  <c r="S522" i="22"/>
  <c r="W514" i="22"/>
  <c r="S514" i="22"/>
  <c r="W506" i="22"/>
  <c r="S506" i="22"/>
  <c r="S498" i="22"/>
  <c r="W498" i="22"/>
  <c r="Y797" i="22"/>
  <c r="W795" i="22"/>
  <c r="S795" i="22"/>
  <c r="Y789" i="22"/>
  <c r="W787" i="22"/>
  <c r="S787" i="22"/>
  <c r="Y781" i="22"/>
  <c r="W779" i="22"/>
  <c r="S779" i="22"/>
  <c r="Y773" i="22"/>
  <c r="W771" i="22"/>
  <c r="S771" i="22"/>
  <c r="Y765" i="22"/>
  <c r="W763" i="22"/>
  <c r="S763" i="22"/>
  <c r="Y757" i="22"/>
  <c r="W755" i="22"/>
  <c r="S755" i="22"/>
  <c r="Y749" i="22"/>
  <c r="W747" i="22"/>
  <c r="S747" i="22"/>
  <c r="Y741" i="22"/>
  <c r="W739" i="22"/>
  <c r="S739" i="22"/>
  <c r="Y733" i="22"/>
  <c r="W731" i="22"/>
  <c r="S731" i="22"/>
  <c r="Y725" i="22"/>
  <c r="W723" i="22"/>
  <c r="S723" i="22"/>
  <c r="Y717" i="22"/>
  <c r="W715" i="22"/>
  <c r="S715" i="22"/>
  <c r="Y709" i="22"/>
  <c r="W707" i="22"/>
  <c r="S707" i="22"/>
  <c r="Y701" i="22"/>
  <c r="W699" i="22"/>
  <c r="S699" i="22"/>
  <c r="Y693" i="22"/>
  <c r="W691" i="22"/>
  <c r="S691" i="22"/>
  <c r="Y685" i="22"/>
  <c r="W683" i="22"/>
  <c r="S683" i="22"/>
  <c r="Y677" i="22"/>
  <c r="W675" i="22"/>
  <c r="S675" i="22"/>
  <c r="Y669" i="22"/>
  <c r="W667" i="22"/>
  <c r="S667" i="22"/>
  <c r="Y661" i="22"/>
  <c r="W659" i="22"/>
  <c r="S659" i="22"/>
  <c r="Y653" i="22"/>
  <c r="W651" i="22"/>
  <c r="S651" i="22"/>
  <c r="Y645" i="22"/>
  <c r="W643" i="22"/>
  <c r="S643" i="22"/>
  <c r="Y637" i="22"/>
  <c r="W635" i="22"/>
  <c r="S635" i="22"/>
  <c r="Y629" i="22"/>
  <c r="W627" i="22"/>
  <c r="S627" i="22"/>
  <c r="Y621" i="22"/>
  <c r="W619" i="22"/>
  <c r="S619" i="22"/>
  <c r="Y613" i="22"/>
  <c r="W611" i="22"/>
  <c r="S611" i="22"/>
  <c r="Y605" i="22"/>
  <c r="W603" i="22"/>
  <c r="S603" i="22"/>
  <c r="Y597" i="22"/>
  <c r="W595" i="22"/>
  <c r="S595" i="22"/>
  <c r="Y589" i="22"/>
  <c r="W587" i="22"/>
  <c r="S587" i="22"/>
  <c r="Y581" i="22"/>
  <c r="W579" i="22"/>
  <c r="S579" i="22"/>
  <c r="Y573" i="22"/>
  <c r="W571" i="22"/>
  <c r="S571" i="22"/>
  <c r="Y565" i="22"/>
  <c r="W563" i="22"/>
  <c r="S563" i="22"/>
  <c r="Y557" i="22"/>
  <c r="W555" i="22"/>
  <c r="S555" i="22"/>
  <c r="Y549" i="22"/>
  <c r="W547" i="22"/>
  <c r="S547" i="22"/>
  <c r="Y541" i="22"/>
  <c r="W539" i="22"/>
  <c r="S539" i="22"/>
  <c r="Y533" i="22"/>
  <c r="W531" i="22"/>
  <c r="S531" i="22"/>
  <c r="Y525" i="22"/>
  <c r="W523" i="22"/>
  <c r="S523" i="22"/>
  <c r="Y517" i="22"/>
  <c r="W515" i="22"/>
  <c r="S515" i="22"/>
  <c r="Y509" i="22"/>
  <c r="W507" i="22"/>
  <c r="S507" i="22"/>
  <c r="Y501" i="22"/>
  <c r="W499" i="22"/>
  <c r="S499" i="22"/>
  <c r="Y493" i="22"/>
  <c r="Y718" i="22"/>
  <c r="W716" i="22"/>
  <c r="S716" i="22"/>
  <c r="Y710" i="22"/>
  <c r="W708" i="22"/>
  <c r="S708" i="22"/>
  <c r="Y702" i="22"/>
  <c r="W700" i="22"/>
  <c r="S700" i="22"/>
  <c r="Y694" i="22"/>
  <c r="W692" i="22"/>
  <c r="S692" i="22"/>
  <c r="Y686" i="22"/>
  <c r="W684" i="22"/>
  <c r="S684" i="22"/>
  <c r="Y678" i="22"/>
  <c r="W676" i="22"/>
  <c r="S676" i="22"/>
  <c r="Y670" i="22"/>
  <c r="W668" i="22"/>
  <c r="S668" i="22"/>
  <c r="Y662" i="22"/>
  <c r="W660" i="22"/>
  <c r="S660" i="22"/>
  <c r="Y654" i="22"/>
  <c r="W652" i="22"/>
  <c r="S652" i="22"/>
  <c r="Y646" i="22"/>
  <c r="W644" i="22"/>
  <c r="S644" i="22"/>
  <c r="Y638" i="22"/>
  <c r="W636" i="22"/>
  <c r="S636" i="22"/>
  <c r="Y630" i="22"/>
  <c r="W628" i="22"/>
  <c r="S628" i="22"/>
  <c r="Y622" i="22"/>
  <c r="W620" i="22"/>
  <c r="S620" i="22"/>
  <c r="Y614" i="22"/>
  <c r="W612" i="22"/>
  <c r="S612" i="22"/>
  <c r="Y606" i="22"/>
  <c r="W604" i="22"/>
  <c r="S604" i="22"/>
  <c r="Y598" i="22"/>
  <c r="W596" i="22"/>
  <c r="S596" i="22"/>
  <c r="Y590" i="22"/>
  <c r="W588" i="22"/>
  <c r="S588" i="22"/>
  <c r="Y582" i="22"/>
  <c r="W580" i="22"/>
  <c r="S580" i="22"/>
  <c r="Y574" i="22"/>
  <c r="W572" i="22"/>
  <c r="S572" i="22"/>
  <c r="Y566" i="22"/>
  <c r="W564" i="22"/>
  <c r="S564" i="22"/>
  <c r="W556" i="22"/>
  <c r="S556" i="22"/>
  <c r="W548" i="22"/>
  <c r="S548" i="22"/>
  <c r="W540" i="22"/>
  <c r="S540" i="22"/>
  <c r="W532" i="22"/>
  <c r="S532" i="22"/>
  <c r="W524" i="22"/>
  <c r="S524" i="22"/>
  <c r="W516" i="22"/>
  <c r="S516" i="22"/>
  <c r="W508" i="22"/>
  <c r="S508" i="22"/>
  <c r="W500" i="22"/>
  <c r="S500" i="22"/>
  <c r="Y559" i="22"/>
  <c r="W557" i="22"/>
  <c r="S557" i="22"/>
  <c r="Y551" i="22"/>
  <c r="W549" i="22"/>
  <c r="S549" i="22"/>
  <c r="Y543" i="22"/>
  <c r="W541" i="22"/>
  <c r="S541" i="22"/>
  <c r="Y535" i="22"/>
  <c r="W533" i="22"/>
  <c r="S533" i="22"/>
  <c r="Y527" i="22"/>
  <c r="W525" i="22"/>
  <c r="S525" i="22"/>
  <c r="Y519" i="22"/>
  <c r="W517" i="22"/>
  <c r="S517" i="22"/>
  <c r="Y511" i="22"/>
  <c r="W509" i="22"/>
  <c r="S509" i="22"/>
  <c r="Y503" i="22"/>
  <c r="W501" i="22"/>
  <c r="S501" i="22"/>
  <c r="Y495" i="22"/>
  <c r="W493" i="22"/>
  <c r="S493" i="22"/>
  <c r="W726" i="22"/>
  <c r="S726" i="22"/>
  <c r="W718" i="22"/>
  <c r="S718" i="22"/>
  <c r="W710" i="22"/>
  <c r="S710" i="22"/>
  <c r="W702" i="22"/>
  <c r="S702" i="22"/>
  <c r="W694" i="22"/>
  <c r="S694" i="22"/>
  <c r="W686" i="22"/>
  <c r="S686" i="22"/>
  <c r="W678" i="22"/>
  <c r="S678" i="22"/>
  <c r="W670" i="22"/>
  <c r="S670" i="22"/>
  <c r="W662" i="22"/>
  <c r="S662" i="22"/>
  <c r="W654" i="22"/>
  <c r="S654" i="22"/>
  <c r="W646" i="22"/>
  <c r="S646" i="22"/>
  <c r="W638" i="22"/>
  <c r="S638" i="22"/>
  <c r="W630" i="22"/>
  <c r="S630" i="22"/>
  <c r="W622" i="22"/>
  <c r="S622" i="22"/>
  <c r="W614" i="22"/>
  <c r="S614" i="22"/>
  <c r="W606" i="22"/>
  <c r="S606" i="22"/>
  <c r="W598" i="22"/>
  <c r="S598" i="22"/>
  <c r="W590" i="22"/>
  <c r="S590" i="22"/>
  <c r="W582" i="22"/>
  <c r="S582" i="22"/>
  <c r="W574" i="22"/>
  <c r="S574" i="22"/>
  <c r="W566" i="22"/>
  <c r="S566" i="22"/>
  <c r="W558" i="22"/>
  <c r="S558" i="22"/>
  <c r="W550" i="22"/>
  <c r="S550" i="22"/>
  <c r="W542" i="22"/>
  <c r="S542" i="22"/>
  <c r="W534" i="22"/>
  <c r="S534" i="22"/>
  <c r="W526" i="22"/>
  <c r="S526" i="22"/>
  <c r="W518" i="22"/>
  <c r="S518" i="22"/>
  <c r="W510" i="22"/>
  <c r="S510" i="22"/>
  <c r="W502" i="22"/>
  <c r="S502" i="22"/>
  <c r="W494" i="22"/>
  <c r="S494" i="22"/>
  <c r="W735" i="22"/>
  <c r="S735" i="22"/>
  <c r="W727" i="22"/>
  <c r="S727" i="22"/>
  <c r="W719" i="22"/>
  <c r="S719" i="22"/>
  <c r="W711" i="22"/>
  <c r="S711" i="22"/>
  <c r="W703" i="22"/>
  <c r="S703" i="22"/>
  <c r="W695" i="22"/>
  <c r="S695" i="22"/>
  <c r="W687" i="22"/>
  <c r="S687" i="22"/>
  <c r="W679" i="22"/>
  <c r="S679" i="22"/>
  <c r="W671" i="22"/>
  <c r="S671" i="22"/>
  <c r="W663" i="22"/>
  <c r="S663" i="22"/>
  <c r="W655" i="22"/>
  <c r="S655" i="22"/>
  <c r="W647" i="22"/>
  <c r="S647" i="22"/>
  <c r="W639" i="22"/>
  <c r="S639" i="22"/>
  <c r="W631" i="22"/>
  <c r="S631" i="22"/>
  <c r="W623" i="22"/>
  <c r="S623" i="22"/>
  <c r="W615" i="22"/>
  <c r="S615" i="22"/>
  <c r="W607" i="22"/>
  <c r="S607" i="22"/>
  <c r="W599" i="22"/>
  <c r="S599" i="22"/>
  <c r="W591" i="22"/>
  <c r="S591" i="22"/>
  <c r="W583" i="22"/>
  <c r="S583" i="22"/>
  <c r="W575" i="22"/>
  <c r="S575" i="22"/>
  <c r="W567" i="22"/>
  <c r="S567" i="22"/>
  <c r="W559" i="22"/>
  <c r="S559" i="22"/>
  <c r="W551" i="22"/>
  <c r="S551" i="22"/>
  <c r="W543" i="22"/>
  <c r="S543" i="22"/>
  <c r="W535" i="22"/>
  <c r="S535" i="22"/>
  <c r="W527" i="22"/>
  <c r="S527" i="22"/>
  <c r="W519" i="22"/>
  <c r="S519" i="22"/>
  <c r="W511" i="22"/>
  <c r="S511" i="22"/>
  <c r="W503" i="22"/>
  <c r="S503" i="22"/>
  <c r="W495" i="22"/>
  <c r="S495" i="22"/>
  <c r="BQ262" i="27" l="1"/>
  <c r="BH263" i="27"/>
  <c r="P5" i="22"/>
  <c r="BQ263" i="27" l="1"/>
  <c r="BH264" i="27"/>
  <c r="L5" i="22"/>
  <c r="K5" i="22"/>
  <c r="AA5" i="22" s="1"/>
  <c r="Z5" i="22" s="1"/>
  <c r="J5" i="22"/>
  <c r="I5" i="22"/>
  <c r="H5" i="22"/>
  <c r="G5" i="22"/>
  <c r="F1424" i="22"/>
  <c r="F1423" i="22"/>
  <c r="F1422" i="22"/>
  <c r="F1421" i="22"/>
  <c r="F1420" i="22"/>
  <c r="F1419" i="22"/>
  <c r="F1418" i="22"/>
  <c r="F1417" i="22"/>
  <c r="F1416" i="22"/>
  <c r="F1415" i="22"/>
  <c r="F1414" i="22"/>
  <c r="F1413" i="22"/>
  <c r="F1412" i="22"/>
  <c r="F1411" i="22"/>
  <c r="F1410" i="22"/>
  <c r="F1409" i="22"/>
  <c r="F1408" i="22"/>
  <c r="F1407" i="22"/>
  <c r="F1406" i="22"/>
  <c r="F1405" i="22"/>
  <c r="F1404" i="22"/>
  <c r="F1403" i="22"/>
  <c r="F1402" i="22"/>
  <c r="F1401" i="22"/>
  <c r="F1400" i="22"/>
  <c r="F1399" i="22"/>
  <c r="F1398" i="22"/>
  <c r="F1397" i="22"/>
  <c r="F1396" i="22"/>
  <c r="F1395" i="22"/>
  <c r="F1394" i="22"/>
  <c r="F1393" i="22"/>
  <c r="F1392" i="22"/>
  <c r="F1391" i="22"/>
  <c r="F1390" i="22"/>
  <c r="F1389" i="22"/>
  <c r="F1388" i="22"/>
  <c r="F1387" i="22"/>
  <c r="F1386" i="22"/>
  <c r="F1385" i="22"/>
  <c r="F1384" i="22"/>
  <c r="F1383" i="22"/>
  <c r="F1382" i="22"/>
  <c r="F1381" i="22"/>
  <c r="F1380" i="22"/>
  <c r="F1379" i="22"/>
  <c r="F1378" i="22"/>
  <c r="F1377" i="22"/>
  <c r="F1376" i="22"/>
  <c r="F1375" i="22"/>
  <c r="F1374" i="22"/>
  <c r="F1373" i="22"/>
  <c r="F1372" i="22"/>
  <c r="F1371" i="22"/>
  <c r="F1370" i="22"/>
  <c r="F1369" i="22"/>
  <c r="F1368" i="22"/>
  <c r="F1367" i="22"/>
  <c r="F1366" i="22"/>
  <c r="F1365" i="22"/>
  <c r="F1364" i="22"/>
  <c r="F1363" i="22"/>
  <c r="F1362" i="22"/>
  <c r="F1361" i="22"/>
  <c r="F1360" i="22"/>
  <c r="F1359" i="22"/>
  <c r="F1358" i="22"/>
  <c r="F1357" i="22"/>
  <c r="F1356" i="22"/>
  <c r="F1355" i="22"/>
  <c r="F1354" i="22"/>
  <c r="F1353" i="22"/>
  <c r="F1352" i="22"/>
  <c r="F1351" i="22"/>
  <c r="F1350" i="22"/>
  <c r="F1349" i="22"/>
  <c r="F1348" i="22"/>
  <c r="F1347" i="22"/>
  <c r="F1346" i="22"/>
  <c r="F1345" i="22"/>
  <c r="F1344" i="22"/>
  <c r="F1343" i="22"/>
  <c r="F1342" i="22"/>
  <c r="F1341" i="22"/>
  <c r="F1340" i="22"/>
  <c r="F1339" i="22"/>
  <c r="F1338" i="22"/>
  <c r="F1337" i="22"/>
  <c r="F1336" i="22"/>
  <c r="F1335" i="22"/>
  <c r="F1334" i="22"/>
  <c r="F1333" i="22"/>
  <c r="F1332" i="22"/>
  <c r="F1331" i="22"/>
  <c r="F1330" i="22"/>
  <c r="F1329" i="22"/>
  <c r="F1328" i="22"/>
  <c r="F1327" i="22"/>
  <c r="F1326" i="22"/>
  <c r="F1325" i="22"/>
  <c r="F1324" i="22"/>
  <c r="F1323" i="22"/>
  <c r="F1322" i="22"/>
  <c r="F1321" i="22"/>
  <c r="F1320" i="22"/>
  <c r="F1319" i="22"/>
  <c r="F1318" i="22"/>
  <c r="F1317" i="22"/>
  <c r="F1316" i="22"/>
  <c r="F1315" i="22"/>
  <c r="F1314" i="22"/>
  <c r="F1313" i="22"/>
  <c r="F1312" i="22"/>
  <c r="F1311" i="22"/>
  <c r="F1310" i="22"/>
  <c r="F1309" i="22"/>
  <c r="F1308" i="22"/>
  <c r="F1307" i="22"/>
  <c r="F1306" i="22"/>
  <c r="F1305" i="22"/>
  <c r="F1304" i="22"/>
  <c r="F1303" i="22"/>
  <c r="F1302" i="22"/>
  <c r="F1301" i="22"/>
  <c r="F1300" i="22"/>
  <c r="F1299" i="22"/>
  <c r="F1298" i="22"/>
  <c r="F1297" i="22"/>
  <c r="F1296" i="22"/>
  <c r="F1295" i="22"/>
  <c r="F1294" i="22"/>
  <c r="F1293" i="22"/>
  <c r="F1292" i="22"/>
  <c r="F1291" i="22"/>
  <c r="F1290" i="22"/>
  <c r="F1289" i="22"/>
  <c r="F1288" i="22"/>
  <c r="F1287" i="22"/>
  <c r="F1286" i="22"/>
  <c r="F1285" i="22"/>
  <c r="F1284" i="22"/>
  <c r="F1283" i="22"/>
  <c r="F1282" i="22"/>
  <c r="F1281" i="22"/>
  <c r="F1280" i="22"/>
  <c r="F1279" i="22"/>
  <c r="F1278" i="22"/>
  <c r="F1277" i="22"/>
  <c r="F1276" i="22"/>
  <c r="F1275" i="22"/>
  <c r="F1274" i="22"/>
  <c r="F1273" i="22"/>
  <c r="F1272" i="22"/>
  <c r="F1271" i="22"/>
  <c r="F1270" i="22"/>
  <c r="F1269" i="22"/>
  <c r="F1268" i="22"/>
  <c r="F1267" i="22"/>
  <c r="F1266" i="22"/>
  <c r="F1265" i="22"/>
  <c r="F1264" i="22"/>
  <c r="F1263" i="22"/>
  <c r="F1262" i="22"/>
  <c r="F1261" i="22"/>
  <c r="F1260" i="22"/>
  <c r="F1259" i="22"/>
  <c r="F1258" i="22"/>
  <c r="F1257" i="22"/>
  <c r="F1256" i="22"/>
  <c r="F1255" i="22"/>
  <c r="F1254" i="22"/>
  <c r="F1253" i="22"/>
  <c r="F1252" i="22"/>
  <c r="F1251" i="22"/>
  <c r="F1250" i="22"/>
  <c r="F1249" i="22"/>
  <c r="F1248" i="22"/>
  <c r="F1247" i="22"/>
  <c r="F1246" i="22"/>
  <c r="F1245" i="22"/>
  <c r="F1244" i="22"/>
  <c r="F1243" i="22"/>
  <c r="F1242" i="22"/>
  <c r="F1241" i="22"/>
  <c r="F1240" i="22"/>
  <c r="F1239" i="22"/>
  <c r="F1238" i="22"/>
  <c r="F1237" i="22"/>
  <c r="F1236" i="22"/>
  <c r="F1235" i="22"/>
  <c r="F1234" i="22"/>
  <c r="F1233" i="22"/>
  <c r="F1232" i="22"/>
  <c r="F1231" i="22"/>
  <c r="F1230" i="22"/>
  <c r="F1229" i="22"/>
  <c r="F1228" i="22"/>
  <c r="F1227" i="22"/>
  <c r="F1226" i="22"/>
  <c r="F1225" i="22"/>
  <c r="F1224" i="22"/>
  <c r="F1223" i="22"/>
  <c r="F1222" i="22"/>
  <c r="F1221" i="22"/>
  <c r="F1220" i="22"/>
  <c r="F1219" i="22"/>
  <c r="F1218" i="22"/>
  <c r="F1217" i="22"/>
  <c r="F1216" i="22"/>
  <c r="F1215" i="22"/>
  <c r="F1214" i="22"/>
  <c r="F1213" i="22"/>
  <c r="F1212" i="22"/>
  <c r="F1211" i="22"/>
  <c r="F1210" i="22"/>
  <c r="F1209" i="22"/>
  <c r="F1208" i="22"/>
  <c r="F1207" i="22"/>
  <c r="F1206" i="22"/>
  <c r="F1205" i="22"/>
  <c r="F1204" i="22"/>
  <c r="F1203" i="22"/>
  <c r="F1202" i="22"/>
  <c r="F1201" i="22"/>
  <c r="F1200" i="22"/>
  <c r="F1199" i="22"/>
  <c r="F1198" i="22"/>
  <c r="F1197" i="22"/>
  <c r="F1196" i="22"/>
  <c r="F1195" i="22"/>
  <c r="F1194" i="22"/>
  <c r="F1193" i="22"/>
  <c r="F1192" i="22"/>
  <c r="F1191" i="22"/>
  <c r="F1190" i="22"/>
  <c r="F1189" i="22"/>
  <c r="F1188" i="22"/>
  <c r="F1187" i="22"/>
  <c r="F1186" i="22"/>
  <c r="F1185" i="22"/>
  <c r="F1184" i="22"/>
  <c r="F1183" i="22"/>
  <c r="F1182" i="22"/>
  <c r="F1181" i="22"/>
  <c r="F1180" i="22"/>
  <c r="F1179" i="22"/>
  <c r="F1178" i="22"/>
  <c r="F1177" i="22"/>
  <c r="F1176" i="22"/>
  <c r="F1175" i="22"/>
  <c r="F1174" i="22"/>
  <c r="F1173" i="22"/>
  <c r="F1172" i="22"/>
  <c r="F1171" i="22"/>
  <c r="F1170" i="22"/>
  <c r="F1169" i="22"/>
  <c r="F1168" i="22"/>
  <c r="F1167" i="22"/>
  <c r="F1166" i="22"/>
  <c r="F1165" i="22"/>
  <c r="F1164" i="22"/>
  <c r="F1163" i="22"/>
  <c r="F1162" i="22"/>
  <c r="F1161" i="22"/>
  <c r="F1160" i="22"/>
  <c r="F1159" i="22"/>
  <c r="F1158" i="22"/>
  <c r="F1157" i="22"/>
  <c r="F1156" i="22"/>
  <c r="F1155" i="22"/>
  <c r="F1154" i="22"/>
  <c r="F1153" i="22"/>
  <c r="F1152" i="22"/>
  <c r="F1151" i="22"/>
  <c r="F1150" i="22"/>
  <c r="F1149" i="22"/>
  <c r="F1148" i="22"/>
  <c r="F1147" i="22"/>
  <c r="F1146" i="22"/>
  <c r="F1145" i="22"/>
  <c r="F1144" i="22"/>
  <c r="F1143" i="22"/>
  <c r="F1142" i="22"/>
  <c r="F1141" i="22"/>
  <c r="F1140" i="22"/>
  <c r="F1139" i="22"/>
  <c r="F1138" i="22"/>
  <c r="F1137" i="22"/>
  <c r="F1136" i="22"/>
  <c r="F1135" i="22"/>
  <c r="F1134" i="22"/>
  <c r="F1133" i="22"/>
  <c r="F1132" i="22"/>
  <c r="F1131" i="22"/>
  <c r="F1130" i="22"/>
  <c r="F1129" i="22"/>
  <c r="F1128" i="22"/>
  <c r="F1127" i="22"/>
  <c r="F1126" i="22"/>
  <c r="F1125" i="22"/>
  <c r="F1124" i="22"/>
  <c r="F1123" i="22"/>
  <c r="F1122" i="22"/>
  <c r="F1121" i="22"/>
  <c r="F1120" i="22"/>
  <c r="F1119" i="22"/>
  <c r="F1118" i="22"/>
  <c r="F1117" i="22"/>
  <c r="F1116" i="22"/>
  <c r="F1115" i="22"/>
  <c r="F1114" i="22"/>
  <c r="F1113" i="22"/>
  <c r="F1112" i="22"/>
  <c r="F1111" i="22"/>
  <c r="F1110" i="22"/>
  <c r="F1109" i="22"/>
  <c r="F1108" i="22"/>
  <c r="F1107" i="22"/>
  <c r="F1106" i="22"/>
  <c r="F1105" i="22"/>
  <c r="F1104" i="22"/>
  <c r="F1103" i="22"/>
  <c r="F1102" i="22"/>
  <c r="F1101" i="22"/>
  <c r="F1100" i="22"/>
  <c r="F1099" i="22"/>
  <c r="F1098" i="22"/>
  <c r="F1097" i="22"/>
  <c r="F1096" i="22"/>
  <c r="F1095" i="22"/>
  <c r="F1094" i="22"/>
  <c r="F1093" i="22"/>
  <c r="F1092" i="22"/>
  <c r="F1091" i="22"/>
  <c r="F1090" i="22"/>
  <c r="F1089" i="22"/>
  <c r="F1088" i="22"/>
  <c r="F1087" i="22"/>
  <c r="F1086" i="22"/>
  <c r="F1085" i="22"/>
  <c r="F1084" i="22"/>
  <c r="F1083" i="22"/>
  <c r="F1082" i="22"/>
  <c r="F1081" i="22"/>
  <c r="F1080" i="22"/>
  <c r="F1079" i="22"/>
  <c r="F1078" i="22"/>
  <c r="F1077" i="22"/>
  <c r="F1076" i="22"/>
  <c r="F1075" i="22"/>
  <c r="F1074" i="22"/>
  <c r="F1073" i="22"/>
  <c r="F1072" i="22"/>
  <c r="F1071" i="22"/>
  <c r="F1070" i="22"/>
  <c r="F1069" i="22"/>
  <c r="F1068" i="22"/>
  <c r="F1067" i="22"/>
  <c r="F1066" i="22"/>
  <c r="F1065" i="22"/>
  <c r="F1064" i="22"/>
  <c r="F1063" i="22"/>
  <c r="F1062" i="22"/>
  <c r="F1061" i="22"/>
  <c r="F1060" i="22"/>
  <c r="F1059" i="22"/>
  <c r="F1058" i="22"/>
  <c r="F1057" i="22"/>
  <c r="F1056" i="22"/>
  <c r="F1055" i="22"/>
  <c r="F1054" i="22"/>
  <c r="F1053" i="22"/>
  <c r="F1052" i="22"/>
  <c r="F1051" i="22"/>
  <c r="F1050" i="22"/>
  <c r="F1049" i="22"/>
  <c r="F1048" i="22"/>
  <c r="F1047" i="22"/>
  <c r="F1046" i="22"/>
  <c r="F1045" i="22"/>
  <c r="F1044" i="22"/>
  <c r="F1043" i="22"/>
  <c r="F1042" i="22"/>
  <c r="F1041" i="22"/>
  <c r="F1040" i="22"/>
  <c r="F1039" i="22"/>
  <c r="F1038" i="22"/>
  <c r="F1037" i="22"/>
  <c r="F1036" i="22"/>
  <c r="F1035" i="22"/>
  <c r="F1034" i="22"/>
  <c r="F1033" i="22"/>
  <c r="F1032" i="22"/>
  <c r="F1031" i="22"/>
  <c r="F1030" i="22"/>
  <c r="F1029" i="22"/>
  <c r="F1028" i="22"/>
  <c r="F1027" i="22"/>
  <c r="F1026" i="22"/>
  <c r="F1025" i="22"/>
  <c r="F1024" i="22"/>
  <c r="F1023" i="22"/>
  <c r="F1022" i="22"/>
  <c r="F1021" i="22"/>
  <c r="F1020" i="22"/>
  <c r="F1019" i="22"/>
  <c r="F1018" i="22"/>
  <c r="F1017" i="22"/>
  <c r="F1016" i="22"/>
  <c r="F1015" i="22"/>
  <c r="F1014" i="22"/>
  <c r="F1013" i="22"/>
  <c r="F1012" i="22"/>
  <c r="F1011" i="22"/>
  <c r="F1010" i="22"/>
  <c r="F1009" i="22"/>
  <c r="F1008" i="22"/>
  <c r="F1007" i="22"/>
  <c r="F1006" i="22"/>
  <c r="F1005" i="22"/>
  <c r="F1004" i="22"/>
  <c r="F1003" i="22"/>
  <c r="F1002" i="22"/>
  <c r="F1001" i="22"/>
  <c r="F1000" i="22"/>
  <c r="F999" i="22"/>
  <c r="F998" i="22"/>
  <c r="F997" i="22"/>
  <c r="F996" i="22"/>
  <c r="F995" i="22"/>
  <c r="F994" i="22"/>
  <c r="F993" i="22"/>
  <c r="F992" i="22"/>
  <c r="F991" i="22"/>
  <c r="F990" i="22"/>
  <c r="F989" i="22"/>
  <c r="F988" i="22"/>
  <c r="F987" i="22"/>
  <c r="F986" i="22"/>
  <c r="F985" i="22"/>
  <c r="F984" i="22"/>
  <c r="F983" i="22"/>
  <c r="F982" i="22"/>
  <c r="F981" i="22"/>
  <c r="F980" i="22"/>
  <c r="F979" i="22"/>
  <c r="F978" i="22"/>
  <c r="F977" i="22"/>
  <c r="F976" i="22"/>
  <c r="F975" i="22"/>
  <c r="F974" i="22"/>
  <c r="F973" i="22"/>
  <c r="F972" i="22"/>
  <c r="F971"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3" i="22"/>
  <c r="F892" i="22"/>
  <c r="F891" i="22"/>
  <c r="F890" i="22"/>
  <c r="F889" i="22"/>
  <c r="F888" i="22"/>
  <c r="F887" i="22"/>
  <c r="F886" i="22"/>
  <c r="F885" i="22"/>
  <c r="F884" i="22"/>
  <c r="F883" i="22"/>
  <c r="F882" i="22"/>
  <c r="F881" i="22"/>
  <c r="F880" i="22"/>
  <c r="F879" i="22"/>
  <c r="F878" i="22"/>
  <c r="F877" i="22"/>
  <c r="F876" i="22"/>
  <c r="F875" i="22"/>
  <c r="F874" i="22"/>
  <c r="F873" i="22"/>
  <c r="F872" i="22"/>
  <c r="F871" i="22"/>
  <c r="F870" i="22"/>
  <c r="F869" i="22"/>
  <c r="F868" i="22"/>
  <c r="F867" i="22"/>
  <c r="F866" i="22"/>
  <c r="F865" i="22"/>
  <c r="F864" i="22"/>
  <c r="F863" i="22"/>
  <c r="F862" i="22"/>
  <c r="F861" i="22"/>
  <c r="F860" i="22"/>
  <c r="F859" i="22"/>
  <c r="F858" i="22"/>
  <c r="F857" i="22"/>
  <c r="F856" i="22"/>
  <c r="F855" i="22"/>
  <c r="F854" i="22"/>
  <c r="F853" i="22"/>
  <c r="F852" i="22"/>
  <c r="F851" i="22"/>
  <c r="F850" i="22"/>
  <c r="F849" i="22"/>
  <c r="F848" i="22"/>
  <c r="F847" i="22"/>
  <c r="F846" i="22"/>
  <c r="F845" i="22"/>
  <c r="F844" i="22"/>
  <c r="F843" i="22"/>
  <c r="F842" i="22"/>
  <c r="F841" i="22"/>
  <c r="F840" i="22"/>
  <c r="F839" i="22"/>
  <c r="F838" i="22"/>
  <c r="F837" i="22"/>
  <c r="F836" i="22"/>
  <c r="F835" i="22"/>
  <c r="F834" i="22"/>
  <c r="F833" i="22"/>
  <c r="F832" i="22"/>
  <c r="F831" i="22"/>
  <c r="F830" i="22"/>
  <c r="F829" i="22"/>
  <c r="F828" i="22"/>
  <c r="F827" i="22"/>
  <c r="F826" i="22"/>
  <c r="F825" i="22"/>
  <c r="F824" i="22"/>
  <c r="F823" i="22"/>
  <c r="F822" i="22"/>
  <c r="F821" i="22"/>
  <c r="F820" i="22"/>
  <c r="F819" i="22"/>
  <c r="F818" i="22"/>
  <c r="F817" i="22"/>
  <c r="F816" i="22"/>
  <c r="F815" i="22"/>
  <c r="F814" i="22"/>
  <c r="F813" i="22"/>
  <c r="F812" i="22"/>
  <c r="F811" i="22"/>
  <c r="F810" i="22"/>
  <c r="F809" i="22"/>
  <c r="F808" i="22"/>
  <c r="F807" i="22"/>
  <c r="F806" i="22"/>
  <c r="F805" i="22"/>
  <c r="F804" i="22"/>
  <c r="F803" i="22"/>
  <c r="F802" i="22"/>
  <c r="F801" i="22"/>
  <c r="F800" i="22"/>
  <c r="F799" i="22"/>
  <c r="F798" i="22"/>
  <c r="F797" i="22"/>
  <c r="F796" i="22"/>
  <c r="F795" i="22"/>
  <c r="F794" i="22"/>
  <c r="F793" i="22"/>
  <c r="F792" i="22"/>
  <c r="F791" i="22"/>
  <c r="F790" i="22"/>
  <c r="F789" i="22"/>
  <c r="F788" i="22"/>
  <c r="F787" i="22"/>
  <c r="F786" i="22"/>
  <c r="F785" i="22"/>
  <c r="F784" i="22"/>
  <c r="F783" i="22"/>
  <c r="F782" i="22"/>
  <c r="F781" i="22"/>
  <c r="F780" i="22"/>
  <c r="F779" i="22"/>
  <c r="F778" i="22"/>
  <c r="F777" i="22"/>
  <c r="F776" i="22"/>
  <c r="F775" i="22"/>
  <c r="F774" i="22"/>
  <c r="F773" i="22"/>
  <c r="F772" i="22"/>
  <c r="F771" i="22"/>
  <c r="F770" i="22"/>
  <c r="F769" i="22"/>
  <c r="F768" i="22"/>
  <c r="F767" i="22"/>
  <c r="F766" i="22"/>
  <c r="F765" i="22"/>
  <c r="F764" i="22"/>
  <c r="F763" i="22"/>
  <c r="F762" i="22"/>
  <c r="F761" i="22"/>
  <c r="F760" i="22"/>
  <c r="F759" i="22"/>
  <c r="F758" i="22"/>
  <c r="F757" i="22"/>
  <c r="F756" i="22"/>
  <c r="F755" i="22"/>
  <c r="F754" i="22"/>
  <c r="F753" i="22"/>
  <c r="F752" i="22"/>
  <c r="F751" i="22"/>
  <c r="F750" i="22"/>
  <c r="F749" i="22"/>
  <c r="F748" i="22"/>
  <c r="F747" i="22"/>
  <c r="F746" i="22"/>
  <c r="F745" i="22"/>
  <c r="F744" i="22"/>
  <c r="F743" i="22"/>
  <c r="F742" i="22"/>
  <c r="F741" i="22"/>
  <c r="F740" i="22"/>
  <c r="F739" i="22"/>
  <c r="F738" i="22"/>
  <c r="F737" i="22"/>
  <c r="F736" i="22"/>
  <c r="F735" i="22"/>
  <c r="F734" i="22"/>
  <c r="F733" i="22"/>
  <c r="F732" i="22"/>
  <c r="F731" i="22"/>
  <c r="F730" i="22"/>
  <c r="F729" i="22"/>
  <c r="F728" i="22"/>
  <c r="F727" i="22"/>
  <c r="F726"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72" i="22"/>
  <c r="F471" i="22"/>
  <c r="F470" i="22"/>
  <c r="F469" i="22"/>
  <c r="F468" i="22"/>
  <c r="F467" i="22"/>
  <c r="F466" i="22"/>
  <c r="F465" i="22"/>
  <c r="F464" i="22"/>
  <c r="F463" i="22"/>
  <c r="F462" i="22"/>
  <c r="F461" i="22"/>
  <c r="F460" i="22"/>
  <c r="F459" i="22"/>
  <c r="F458" i="22"/>
  <c r="F457"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BQ264" i="27" l="1"/>
  <c r="BH265" i="27"/>
  <c r="Y5" i="22"/>
  <c r="W5" i="22"/>
  <c r="S5" i="22"/>
  <c r="BI5" i="22"/>
  <c r="DE5" i="22"/>
  <c r="DE9" i="22"/>
  <c r="DE13" i="22"/>
  <c r="DE17" i="22"/>
  <c r="DE21" i="22"/>
  <c r="DE25" i="22"/>
  <c r="DE29" i="22"/>
  <c r="DE33" i="22"/>
  <c r="DE37" i="22"/>
  <c r="DE41" i="22"/>
  <c r="DE45" i="22"/>
  <c r="DE49" i="22"/>
  <c r="DE53" i="22"/>
  <c r="DE57" i="22"/>
  <c r="DE61" i="22"/>
  <c r="DE65" i="22"/>
  <c r="DE69" i="22"/>
  <c r="DE73" i="22"/>
  <c r="DE77" i="22"/>
  <c r="DE81" i="22"/>
  <c r="DE85" i="22"/>
  <c r="DE89" i="22"/>
  <c r="DE93" i="22"/>
  <c r="DE97" i="22"/>
  <c r="DE101" i="22"/>
  <c r="DE105" i="22"/>
  <c r="DE109" i="22"/>
  <c r="DE113" i="22"/>
  <c r="DE117" i="22"/>
  <c r="DE121" i="22"/>
  <c r="DE125" i="22"/>
  <c r="DE129" i="22"/>
  <c r="DE133" i="22"/>
  <c r="DE137" i="22"/>
  <c r="DE141" i="22"/>
  <c r="DE145" i="22"/>
  <c r="DE149" i="22"/>
  <c r="DE153" i="22"/>
  <c r="DE157" i="22"/>
  <c r="DE161" i="22"/>
  <c r="DE165" i="22"/>
  <c r="DE169" i="22"/>
  <c r="DE173" i="22"/>
  <c r="DE177" i="22"/>
  <c r="DE181" i="22"/>
  <c r="DE185" i="22"/>
  <c r="DE189" i="22"/>
  <c r="DE193" i="22"/>
  <c r="DE197" i="22"/>
  <c r="DE201" i="22"/>
  <c r="DE205" i="22"/>
  <c r="DE209" i="22"/>
  <c r="CQ5" i="22"/>
  <c r="CY5" i="22"/>
  <c r="CM6" i="22"/>
  <c r="CU6" i="22"/>
  <c r="DC6" i="22"/>
  <c r="CQ7" i="22"/>
  <c r="CY7" i="22"/>
  <c r="CM8" i="22"/>
  <c r="CU8" i="22"/>
  <c r="DC8" i="22"/>
  <c r="CQ9" i="22"/>
  <c r="CY9" i="22"/>
  <c r="CM10" i="22"/>
  <c r="CU10" i="22"/>
  <c r="DC10" i="22"/>
  <c r="CQ11" i="22"/>
  <c r="CY11" i="22"/>
  <c r="CM12" i="22"/>
  <c r="CU12" i="22"/>
  <c r="DC12" i="22"/>
  <c r="CQ13" i="22"/>
  <c r="CY13" i="22"/>
  <c r="CM14" i="22"/>
  <c r="CU14" i="22"/>
  <c r="DC14" i="22"/>
  <c r="CQ15" i="22"/>
  <c r="CY15" i="22"/>
  <c r="CM16" i="22"/>
  <c r="CU16" i="22"/>
  <c r="DC16" i="22"/>
  <c r="CQ17" i="22"/>
  <c r="CY17" i="22"/>
  <c r="CM18" i="22"/>
  <c r="DF5" i="22"/>
  <c r="DF9" i="22"/>
  <c r="DF13" i="22"/>
  <c r="DF17" i="22"/>
  <c r="DF21" i="22"/>
  <c r="DF25" i="22"/>
  <c r="DF29" i="22"/>
  <c r="DF33" i="22"/>
  <c r="DF37" i="22"/>
  <c r="DF41" i="22"/>
  <c r="DF45" i="22"/>
  <c r="DF49" i="22"/>
  <c r="DF53" i="22"/>
  <c r="DF57" i="22"/>
  <c r="DF61" i="22"/>
  <c r="DF65" i="22"/>
  <c r="DF69" i="22"/>
  <c r="DF73" i="22"/>
  <c r="DF77" i="22"/>
  <c r="DF81" i="22"/>
  <c r="DF85" i="22"/>
  <c r="DF89" i="22"/>
  <c r="DF93" i="22"/>
  <c r="DF97" i="22"/>
  <c r="DF101" i="22"/>
  <c r="DF105" i="22"/>
  <c r="DF109" i="22"/>
  <c r="DF113" i="22"/>
  <c r="DF117" i="22"/>
  <c r="DF121" i="22"/>
  <c r="DF125" i="22"/>
  <c r="DF129" i="22"/>
  <c r="DF133" i="22"/>
  <c r="DF137" i="22"/>
  <c r="DF141" i="22"/>
  <c r="DF145" i="22"/>
  <c r="DF149" i="22"/>
  <c r="DF153" i="22"/>
  <c r="DF157" i="22"/>
  <c r="DF161" i="22"/>
  <c r="DF165" i="22"/>
  <c r="DF169" i="22"/>
  <c r="DF173" i="22"/>
  <c r="DF177" i="22"/>
  <c r="DF181" i="22"/>
  <c r="DF185" i="22"/>
  <c r="DF189" i="22"/>
  <c r="DF193" i="22"/>
  <c r="DF197" i="22"/>
  <c r="DF201" i="22"/>
  <c r="DF205" i="22"/>
  <c r="DF209" i="22"/>
  <c r="CR5" i="22"/>
  <c r="CZ5" i="22"/>
  <c r="CN6" i="22"/>
  <c r="CV6" i="22"/>
  <c r="DD6" i="22"/>
  <c r="CR7" i="22"/>
  <c r="CZ7" i="22"/>
  <c r="CN8" i="22"/>
  <c r="CV8" i="22"/>
  <c r="DD8" i="22"/>
  <c r="CR9" i="22"/>
  <c r="CZ9" i="22"/>
  <c r="CN10" i="22"/>
  <c r="CV10" i="22"/>
  <c r="DD10" i="22"/>
  <c r="CR11" i="22"/>
  <c r="CZ11" i="22"/>
  <c r="CN12" i="22"/>
  <c r="CV12" i="22"/>
  <c r="DD12" i="22"/>
  <c r="CR13" i="22"/>
  <c r="CZ13" i="22"/>
  <c r="CN14" i="22"/>
  <c r="CV14" i="22"/>
  <c r="DD14" i="22"/>
  <c r="CR15" i="22"/>
  <c r="CZ15" i="22"/>
  <c r="CN16" i="22"/>
  <c r="CV16" i="22"/>
  <c r="DE6" i="22"/>
  <c r="DE10" i="22"/>
  <c r="DE14" i="22"/>
  <c r="DE18" i="22"/>
  <c r="DE22" i="22"/>
  <c r="DE26" i="22"/>
  <c r="DE30" i="22"/>
  <c r="DE34" i="22"/>
  <c r="DE38" i="22"/>
  <c r="DE42" i="22"/>
  <c r="DE46" i="22"/>
  <c r="DE50" i="22"/>
  <c r="DE54" i="22"/>
  <c r="DE58" i="22"/>
  <c r="DE62" i="22"/>
  <c r="DE66" i="22"/>
  <c r="DE70" i="22"/>
  <c r="DE74" i="22"/>
  <c r="DE78" i="22"/>
  <c r="DE82" i="22"/>
  <c r="DE86" i="22"/>
  <c r="DE90" i="22"/>
  <c r="DE94" i="22"/>
  <c r="DE98" i="22"/>
  <c r="DE102" i="22"/>
  <c r="DE106" i="22"/>
  <c r="DE110" i="22"/>
  <c r="DE114" i="22"/>
  <c r="DE118" i="22"/>
  <c r="DE122" i="22"/>
  <c r="DE126" i="22"/>
  <c r="DE130" i="22"/>
  <c r="DE134" i="22"/>
  <c r="DE138" i="22"/>
  <c r="DE142" i="22"/>
  <c r="DE146" i="22"/>
  <c r="DE150" i="22"/>
  <c r="DE154" i="22"/>
  <c r="DE158" i="22"/>
  <c r="DE162" i="22"/>
  <c r="DE166" i="22"/>
  <c r="DE170" i="22"/>
  <c r="DE174" i="22"/>
  <c r="DE178" i="22"/>
  <c r="DE182" i="22"/>
  <c r="DE186" i="22"/>
  <c r="DE190" i="22"/>
  <c r="DE194" i="22"/>
  <c r="DE198" i="22"/>
  <c r="DE202" i="22"/>
  <c r="DE206" i="22"/>
  <c r="CK5" i="22"/>
  <c r="CS5" i="22"/>
  <c r="DA5" i="22"/>
  <c r="CO6" i="22"/>
  <c r="CW6" i="22"/>
  <c r="CK7" i="22"/>
  <c r="CS7" i="22"/>
  <c r="DA7" i="22"/>
  <c r="CO8" i="22"/>
  <c r="CW8" i="22"/>
  <c r="CK9" i="22"/>
  <c r="CS9" i="22"/>
  <c r="DA9" i="22"/>
  <c r="CO10" i="22"/>
  <c r="CW10" i="22"/>
  <c r="CK11" i="22"/>
  <c r="CS11" i="22"/>
  <c r="DA11" i="22"/>
  <c r="CO12" i="22"/>
  <c r="CW12" i="22"/>
  <c r="CK13" i="22"/>
  <c r="CS13" i="22"/>
  <c r="DA13" i="22"/>
  <c r="CO14" i="22"/>
  <c r="CW14" i="22"/>
  <c r="CK15" i="22"/>
  <c r="CS15" i="22"/>
  <c r="DA15" i="22"/>
  <c r="CO16" i="22"/>
  <c r="CW16" i="22"/>
  <c r="CK17" i="22"/>
  <c r="CS17" i="22"/>
  <c r="DA17" i="22"/>
  <c r="DF6" i="22"/>
  <c r="DF10" i="22"/>
  <c r="DF14" i="22"/>
  <c r="DF18" i="22"/>
  <c r="DF22" i="22"/>
  <c r="DF26" i="22"/>
  <c r="DF30" i="22"/>
  <c r="DF34" i="22"/>
  <c r="DF38" i="22"/>
  <c r="DF42" i="22"/>
  <c r="DF46" i="22"/>
  <c r="DF50" i="22"/>
  <c r="DF54" i="22"/>
  <c r="DF58" i="22"/>
  <c r="DF62" i="22"/>
  <c r="DF66" i="22"/>
  <c r="DF70" i="22"/>
  <c r="DF74" i="22"/>
  <c r="DF78" i="22"/>
  <c r="DF82" i="22"/>
  <c r="DF86" i="22"/>
  <c r="DF90" i="22"/>
  <c r="DF94" i="22"/>
  <c r="DF98" i="22"/>
  <c r="DF102" i="22"/>
  <c r="DF106" i="22"/>
  <c r="DF110" i="22"/>
  <c r="DF114" i="22"/>
  <c r="DF118" i="22"/>
  <c r="DF122" i="22"/>
  <c r="DF126" i="22"/>
  <c r="DF130" i="22"/>
  <c r="DF134" i="22"/>
  <c r="DF138" i="22"/>
  <c r="DF142" i="22"/>
  <c r="DF146" i="22"/>
  <c r="DF150" i="22"/>
  <c r="DF154" i="22"/>
  <c r="DF158" i="22"/>
  <c r="DF162" i="22"/>
  <c r="DF166" i="22"/>
  <c r="DF170" i="22"/>
  <c r="DF174" i="22"/>
  <c r="DF178" i="22"/>
  <c r="DF182" i="22"/>
  <c r="DF186" i="22"/>
  <c r="DF190" i="22"/>
  <c r="DF194" i="22"/>
  <c r="DF198" i="22"/>
  <c r="DF202" i="22"/>
  <c r="DF206" i="22"/>
  <c r="CL5" i="22"/>
  <c r="CT5" i="22"/>
  <c r="DB5" i="22"/>
  <c r="CP6" i="22"/>
  <c r="CX6" i="22"/>
  <c r="CL7" i="22"/>
  <c r="CT7" i="22"/>
  <c r="DB7" i="22"/>
  <c r="CP8" i="22"/>
  <c r="CX8" i="22"/>
  <c r="CL9" i="22"/>
  <c r="CT9" i="22"/>
  <c r="DB9" i="22"/>
  <c r="CP10" i="22"/>
  <c r="CX10" i="22"/>
  <c r="CL11" i="22"/>
  <c r="CT11" i="22"/>
  <c r="DB11" i="22"/>
  <c r="CP12" i="22"/>
  <c r="CX12" i="22"/>
  <c r="CL13" i="22"/>
  <c r="CT13" i="22"/>
  <c r="DB13" i="22"/>
  <c r="CP14" i="22"/>
  <c r="CX14" i="22"/>
  <c r="CL15" i="22"/>
  <c r="CT15" i="22"/>
  <c r="DB15" i="22"/>
  <c r="CP16" i="22"/>
  <c r="CX16" i="22"/>
  <c r="CL17" i="22"/>
  <c r="CT17" i="22"/>
  <c r="DB17" i="22"/>
  <c r="CP18" i="22"/>
  <c r="DE7" i="22"/>
  <c r="DE11" i="22"/>
  <c r="DE15" i="22"/>
  <c r="DE19" i="22"/>
  <c r="DE23" i="22"/>
  <c r="DE27" i="22"/>
  <c r="DE31" i="22"/>
  <c r="DE35" i="22"/>
  <c r="DE39" i="22"/>
  <c r="DE43" i="22"/>
  <c r="DE47" i="22"/>
  <c r="DE51" i="22"/>
  <c r="DE55" i="22"/>
  <c r="DE59" i="22"/>
  <c r="DE63" i="22"/>
  <c r="DE67" i="22"/>
  <c r="DE71" i="22"/>
  <c r="DE75" i="22"/>
  <c r="DE79" i="22"/>
  <c r="DE83" i="22"/>
  <c r="DE87" i="22"/>
  <c r="DE91" i="22"/>
  <c r="DE95" i="22"/>
  <c r="DE99" i="22"/>
  <c r="DE103" i="22"/>
  <c r="DE107" i="22"/>
  <c r="DE111" i="22"/>
  <c r="DE115" i="22"/>
  <c r="DE119" i="22"/>
  <c r="DE123" i="22"/>
  <c r="DE127" i="22"/>
  <c r="DE131" i="22"/>
  <c r="DE135" i="22"/>
  <c r="DE139" i="22"/>
  <c r="DE143" i="22"/>
  <c r="DE147" i="22"/>
  <c r="DE151" i="22"/>
  <c r="DE155" i="22"/>
  <c r="DE159" i="22"/>
  <c r="DE163" i="22"/>
  <c r="DE167" i="22"/>
  <c r="DE171" i="22"/>
  <c r="DE175" i="22"/>
  <c r="DE179" i="22"/>
  <c r="DE183" i="22"/>
  <c r="DE187" i="22"/>
  <c r="DE191" i="22"/>
  <c r="DE195" i="22"/>
  <c r="DE199" i="22"/>
  <c r="DE203" i="22"/>
  <c r="DE207" i="22"/>
  <c r="CM5" i="22"/>
  <c r="CU5" i="22"/>
  <c r="DC5" i="22"/>
  <c r="CQ6" i="22"/>
  <c r="CY6" i="22"/>
  <c r="CM7" i="22"/>
  <c r="CU7" i="22"/>
  <c r="DC7" i="22"/>
  <c r="CQ8" i="22"/>
  <c r="CY8" i="22"/>
  <c r="CM9" i="22"/>
  <c r="CU9" i="22"/>
  <c r="DC9" i="22"/>
  <c r="CQ10" i="22"/>
  <c r="CY10" i="22"/>
  <c r="CM11" i="22"/>
  <c r="CU11" i="22"/>
  <c r="DC11" i="22"/>
  <c r="CQ12" i="22"/>
  <c r="CY12" i="22"/>
  <c r="CM13" i="22"/>
  <c r="CU13" i="22"/>
  <c r="DC13" i="22"/>
  <c r="CQ14" i="22"/>
  <c r="CY14" i="22"/>
  <c r="CM15" i="22"/>
  <c r="CU15" i="22"/>
  <c r="DC15" i="22"/>
  <c r="CQ16" i="22"/>
  <c r="CY16" i="22"/>
  <c r="CM17" i="22"/>
  <c r="CU17" i="22"/>
  <c r="DC17" i="22"/>
  <c r="CQ18" i="22"/>
  <c r="DF7" i="22"/>
  <c r="DE8" i="22"/>
  <c r="DE12" i="22"/>
  <c r="DE16" i="22"/>
  <c r="DE20" i="22"/>
  <c r="DE24" i="22"/>
  <c r="DE28" i="22"/>
  <c r="DE32" i="22"/>
  <c r="DE36" i="22"/>
  <c r="DE40" i="22"/>
  <c r="DE44" i="22"/>
  <c r="DE48" i="22"/>
  <c r="DE52" i="22"/>
  <c r="DE56" i="22"/>
  <c r="DE60" i="22"/>
  <c r="DE64" i="22"/>
  <c r="DE68" i="22"/>
  <c r="DE72" i="22"/>
  <c r="DE76" i="22"/>
  <c r="DE80" i="22"/>
  <c r="DE84" i="22"/>
  <c r="DE88" i="22"/>
  <c r="DE92" i="22"/>
  <c r="DE96" i="22"/>
  <c r="DE100" i="22"/>
  <c r="DE104" i="22"/>
  <c r="DE108" i="22"/>
  <c r="DE112" i="22"/>
  <c r="DE116" i="22"/>
  <c r="DE120" i="22"/>
  <c r="DE124" i="22"/>
  <c r="DE128" i="22"/>
  <c r="DE132" i="22"/>
  <c r="DE136" i="22"/>
  <c r="DE140" i="22"/>
  <c r="DE144" i="22"/>
  <c r="DE148" i="22"/>
  <c r="DE152" i="22"/>
  <c r="DE156" i="22"/>
  <c r="DE160" i="22"/>
  <c r="DE164" i="22"/>
  <c r="DE168" i="22"/>
  <c r="DE172" i="22"/>
  <c r="DE176" i="22"/>
  <c r="DE180" i="22"/>
  <c r="DE184" i="22"/>
  <c r="DE188" i="22"/>
  <c r="DE192" i="22"/>
  <c r="DE196" i="22"/>
  <c r="DE200" i="22"/>
  <c r="DE204" i="22"/>
  <c r="DE208" i="22"/>
  <c r="CO5" i="22"/>
  <c r="CW5" i="22"/>
  <c r="CK6" i="22"/>
  <c r="CS6" i="22"/>
  <c r="DA6" i="22"/>
  <c r="CO7" i="22"/>
  <c r="CW7" i="22"/>
  <c r="CK8" i="22"/>
  <c r="CS8" i="22"/>
  <c r="DA8" i="22"/>
  <c r="CO9" i="22"/>
  <c r="CW9" i="22"/>
  <c r="CK10" i="22"/>
  <c r="CS10" i="22"/>
  <c r="DA10" i="22"/>
  <c r="CO11" i="22"/>
  <c r="CW11" i="22"/>
  <c r="CK12" i="22"/>
  <c r="CS12" i="22"/>
  <c r="DA12" i="22"/>
  <c r="CO13" i="22"/>
  <c r="CW13" i="22"/>
  <c r="CK14" i="22"/>
  <c r="CS14" i="22"/>
  <c r="DA14" i="22"/>
  <c r="CO15" i="22"/>
  <c r="CW15" i="22"/>
  <c r="CK16" i="22"/>
  <c r="CS16" i="22"/>
  <c r="DA16" i="22"/>
  <c r="CO17" i="22"/>
  <c r="CW17" i="22"/>
  <c r="DF8" i="22"/>
  <c r="DF24" i="22"/>
  <c r="DF40" i="22"/>
  <c r="DF56" i="22"/>
  <c r="DF72" i="22"/>
  <c r="DF88" i="22"/>
  <c r="DF104" i="22"/>
  <c r="DF120" i="22"/>
  <c r="DF136" i="22"/>
  <c r="DF152" i="22"/>
  <c r="DF168" i="22"/>
  <c r="DF184" i="22"/>
  <c r="DF200" i="22"/>
  <c r="CX5" i="22"/>
  <c r="CP7" i="22"/>
  <c r="DB8" i="22"/>
  <c r="CT10" i="22"/>
  <c r="CL12" i="22"/>
  <c r="CX13" i="22"/>
  <c r="CP15" i="22"/>
  <c r="DB16" i="22"/>
  <c r="DD17" i="22"/>
  <c r="CU18" i="22"/>
  <c r="DC18" i="22"/>
  <c r="CQ19" i="22"/>
  <c r="CY19" i="22"/>
  <c r="CM20" i="22"/>
  <c r="CU20" i="22"/>
  <c r="DC20" i="22"/>
  <c r="CQ21" i="22"/>
  <c r="CY21" i="22"/>
  <c r="CM22" i="22"/>
  <c r="CU22" i="22"/>
  <c r="DC22" i="22"/>
  <c r="CQ23" i="22"/>
  <c r="CY23" i="22"/>
  <c r="CM24" i="22"/>
  <c r="CU24" i="22"/>
  <c r="DC24" i="22"/>
  <c r="CQ25" i="22"/>
  <c r="CY25" i="22"/>
  <c r="CM26" i="22"/>
  <c r="CU26" i="22"/>
  <c r="DC26" i="22"/>
  <c r="CQ27" i="22"/>
  <c r="CY27" i="22"/>
  <c r="CM28" i="22"/>
  <c r="CU28" i="22"/>
  <c r="DC28" i="22"/>
  <c r="CQ29" i="22"/>
  <c r="CY29" i="22"/>
  <c r="CM30" i="22"/>
  <c r="CU30" i="22"/>
  <c r="DC30" i="22"/>
  <c r="CQ31" i="22"/>
  <c r="CY31" i="22"/>
  <c r="CM32" i="22"/>
  <c r="CU32" i="22"/>
  <c r="DC32" i="22"/>
  <c r="CQ33" i="22"/>
  <c r="CY33" i="22"/>
  <c r="CM34" i="22"/>
  <c r="CU34" i="22"/>
  <c r="DC34" i="22"/>
  <c r="CQ35" i="22"/>
  <c r="CY35" i="22"/>
  <c r="CM36" i="22"/>
  <c r="CU36" i="22"/>
  <c r="DC36" i="22"/>
  <c r="CQ37" i="22"/>
  <c r="CY37" i="22"/>
  <c r="CM38" i="22"/>
  <c r="CU38" i="22"/>
  <c r="DC38" i="22"/>
  <c r="CQ39" i="22"/>
  <c r="CY39" i="22"/>
  <c r="CM40" i="22"/>
  <c r="CU40" i="22"/>
  <c r="DC40" i="22"/>
  <c r="DF11" i="22"/>
  <c r="DF27" i="22"/>
  <c r="DF43" i="22"/>
  <c r="DF59" i="22"/>
  <c r="DF75" i="22"/>
  <c r="DF91" i="22"/>
  <c r="DF107" i="22"/>
  <c r="DF123" i="22"/>
  <c r="DF139" i="22"/>
  <c r="DF155" i="22"/>
  <c r="DF171" i="22"/>
  <c r="DF187" i="22"/>
  <c r="DF203" i="22"/>
  <c r="DD5" i="22"/>
  <c r="CV7" i="22"/>
  <c r="CN9" i="22"/>
  <c r="CZ10" i="22"/>
  <c r="CR12" i="22"/>
  <c r="DD13" i="22"/>
  <c r="CV15" i="22"/>
  <c r="DD16" i="22"/>
  <c r="CK18" i="22"/>
  <c r="CV18" i="22"/>
  <c r="DD18" i="22"/>
  <c r="CR19" i="22"/>
  <c r="CZ19" i="22"/>
  <c r="CN20" i="22"/>
  <c r="CV20" i="22"/>
  <c r="DD20" i="22"/>
  <c r="CR21" i="22"/>
  <c r="CZ21" i="22"/>
  <c r="CN22" i="22"/>
  <c r="CV22" i="22"/>
  <c r="DD22" i="22"/>
  <c r="CR23" i="22"/>
  <c r="CZ23" i="22"/>
  <c r="CN24" i="22"/>
  <c r="CV24" i="22"/>
  <c r="DD24" i="22"/>
  <c r="CR25" i="22"/>
  <c r="CZ25" i="22"/>
  <c r="CN26" i="22"/>
  <c r="CV26" i="22"/>
  <c r="DD26" i="22"/>
  <c r="CR27" i="22"/>
  <c r="CZ27" i="22"/>
  <c r="CN28" i="22"/>
  <c r="CV28" i="22"/>
  <c r="DD28" i="22"/>
  <c r="CR29" i="22"/>
  <c r="CZ29" i="22"/>
  <c r="CN30" i="22"/>
  <c r="CV30" i="22"/>
  <c r="DD30" i="22"/>
  <c r="CR31" i="22"/>
  <c r="CZ31" i="22"/>
  <c r="CN32" i="22"/>
  <c r="CV32" i="22"/>
  <c r="DD32" i="22"/>
  <c r="CR33" i="22"/>
  <c r="CZ33" i="22"/>
  <c r="CN34" i="22"/>
  <c r="CV34" i="22"/>
  <c r="DD34" i="22"/>
  <c r="CR35" i="22"/>
  <c r="CZ35" i="22"/>
  <c r="CN36" i="22"/>
  <c r="CV36" i="22"/>
  <c r="DD36" i="22"/>
  <c r="CR37" i="22"/>
  <c r="CZ37" i="22"/>
  <c r="CN38" i="22"/>
  <c r="CV38" i="22"/>
  <c r="DD38" i="22"/>
  <c r="CR39" i="22"/>
  <c r="CZ39" i="22"/>
  <c r="CN40" i="22"/>
  <c r="CV40" i="22"/>
  <c r="DD40" i="22"/>
  <c r="CR41" i="22"/>
  <c r="DF12" i="22"/>
  <c r="DF28" i="22"/>
  <c r="DF44" i="22"/>
  <c r="DF60" i="22"/>
  <c r="DF76" i="22"/>
  <c r="DF92" i="22"/>
  <c r="DF108" i="22"/>
  <c r="DF124" i="22"/>
  <c r="DF140" i="22"/>
  <c r="DF156" i="22"/>
  <c r="DF172" i="22"/>
  <c r="DF188" i="22"/>
  <c r="DF204" i="22"/>
  <c r="CL6" i="22"/>
  <c r="CX7" i="22"/>
  <c r="CP9" i="22"/>
  <c r="DB10" i="22"/>
  <c r="CT12" i="22"/>
  <c r="CL14" i="22"/>
  <c r="CX15" i="22"/>
  <c r="CN17" i="22"/>
  <c r="CL18" i="22"/>
  <c r="CW18" i="22"/>
  <c r="CK19" i="22"/>
  <c r="CS19" i="22"/>
  <c r="DA19" i="22"/>
  <c r="CO20" i="22"/>
  <c r="CW20" i="22"/>
  <c r="CK21" i="22"/>
  <c r="CS21" i="22"/>
  <c r="DA21" i="22"/>
  <c r="CO22" i="22"/>
  <c r="CW22" i="22"/>
  <c r="CK23" i="22"/>
  <c r="CS23" i="22"/>
  <c r="DA23" i="22"/>
  <c r="CO24" i="22"/>
  <c r="CW24" i="22"/>
  <c r="CK25" i="22"/>
  <c r="CS25" i="22"/>
  <c r="DA25" i="22"/>
  <c r="CO26" i="22"/>
  <c r="CW26" i="22"/>
  <c r="CK27" i="22"/>
  <c r="CS27" i="22"/>
  <c r="DA27" i="22"/>
  <c r="CO28" i="22"/>
  <c r="CW28" i="22"/>
  <c r="CK29" i="22"/>
  <c r="CS29" i="22"/>
  <c r="DA29" i="22"/>
  <c r="CO30" i="22"/>
  <c r="CW30" i="22"/>
  <c r="CK31" i="22"/>
  <c r="CS31" i="22"/>
  <c r="DA31" i="22"/>
  <c r="CO32" i="22"/>
  <c r="CW32" i="22"/>
  <c r="CK33" i="22"/>
  <c r="CS33" i="22"/>
  <c r="DA33" i="22"/>
  <c r="CO34" i="22"/>
  <c r="CW34" i="22"/>
  <c r="CK35" i="22"/>
  <c r="CS35" i="22"/>
  <c r="DA35" i="22"/>
  <c r="CO36" i="22"/>
  <c r="CW36" i="22"/>
  <c r="CK37" i="22"/>
  <c r="CS37" i="22"/>
  <c r="DA37" i="22"/>
  <c r="CO38" i="22"/>
  <c r="CW38" i="22"/>
  <c r="CK39" i="22"/>
  <c r="CS39" i="22"/>
  <c r="DA39" i="22"/>
  <c r="CO40" i="22"/>
  <c r="CW40" i="22"/>
  <c r="CK41" i="22"/>
  <c r="CS41" i="22"/>
  <c r="DA41" i="22"/>
  <c r="DF15" i="22"/>
  <c r="DF31" i="22"/>
  <c r="DF47" i="22"/>
  <c r="DF63" i="22"/>
  <c r="DF79" i="22"/>
  <c r="DF95" i="22"/>
  <c r="DF111" i="22"/>
  <c r="DF127" i="22"/>
  <c r="DF143" i="22"/>
  <c r="DF159" i="22"/>
  <c r="DF175" i="22"/>
  <c r="DF191" i="22"/>
  <c r="DF207" i="22"/>
  <c r="CR6" i="22"/>
  <c r="DD7" i="22"/>
  <c r="CV9" i="22"/>
  <c r="CN11" i="22"/>
  <c r="CZ12" i="22"/>
  <c r="CR14" i="22"/>
  <c r="DD15" i="22"/>
  <c r="CP17" i="22"/>
  <c r="CN18" i="22"/>
  <c r="CX18" i="22"/>
  <c r="CL19" i="22"/>
  <c r="CT19" i="22"/>
  <c r="DB19" i="22"/>
  <c r="CP20" i="22"/>
  <c r="CX20" i="22"/>
  <c r="CL21" i="22"/>
  <c r="CT21" i="22"/>
  <c r="DB21" i="22"/>
  <c r="CP22" i="22"/>
  <c r="CX22" i="22"/>
  <c r="CL23" i="22"/>
  <c r="CT23" i="22"/>
  <c r="DB23" i="22"/>
  <c r="CP24" i="22"/>
  <c r="CX24" i="22"/>
  <c r="CL25" i="22"/>
  <c r="CT25" i="22"/>
  <c r="DB25" i="22"/>
  <c r="CP26" i="22"/>
  <c r="CX26" i="22"/>
  <c r="CL27" i="22"/>
  <c r="DF16" i="22"/>
  <c r="DF32" i="22"/>
  <c r="DF48" i="22"/>
  <c r="DF64" i="22"/>
  <c r="DF80" i="22"/>
  <c r="DF96" i="22"/>
  <c r="DF112" i="22"/>
  <c r="DF128" i="22"/>
  <c r="DF144" i="22"/>
  <c r="DF160" i="22"/>
  <c r="DF176" i="22"/>
  <c r="DF192" i="22"/>
  <c r="DF208" i="22"/>
  <c r="CT6" i="22"/>
  <c r="CL8" i="22"/>
  <c r="CX9" i="22"/>
  <c r="CP11" i="22"/>
  <c r="DB12" i="22"/>
  <c r="CT14" i="22"/>
  <c r="CL16" i="22"/>
  <c r="CR17" i="22"/>
  <c r="CO18" i="22"/>
  <c r="CY18" i="22"/>
  <c r="CM19" i="22"/>
  <c r="CU19" i="22"/>
  <c r="DC19" i="22"/>
  <c r="CQ20" i="22"/>
  <c r="CY20" i="22"/>
  <c r="CM21" i="22"/>
  <c r="CU21" i="22"/>
  <c r="DC21" i="22"/>
  <c r="CQ22" i="22"/>
  <c r="CY22" i="22"/>
  <c r="CM23" i="22"/>
  <c r="CU23" i="22"/>
  <c r="DC23" i="22"/>
  <c r="CQ24" i="22"/>
  <c r="CY24" i="22"/>
  <c r="CM25" i="22"/>
  <c r="CU25" i="22"/>
  <c r="DC25" i="22"/>
  <c r="CQ26" i="22"/>
  <c r="CY26" i="22"/>
  <c r="CM27" i="22"/>
  <c r="CU27" i="22"/>
  <c r="DC27" i="22"/>
  <c r="CQ28" i="22"/>
  <c r="CY28" i="22"/>
  <c r="CM29" i="22"/>
  <c r="CU29" i="22"/>
  <c r="DC29" i="22"/>
  <c r="CQ30" i="22"/>
  <c r="CY30" i="22"/>
  <c r="CM31" i="22"/>
  <c r="CU31" i="22"/>
  <c r="DC31" i="22"/>
  <c r="CQ32" i="22"/>
  <c r="CY32" i="22"/>
  <c r="CM33" i="22"/>
  <c r="CU33" i="22"/>
  <c r="DC33" i="22"/>
  <c r="CQ34" i="22"/>
  <c r="CY34" i="22"/>
  <c r="CM35" i="22"/>
  <c r="CU35" i="22"/>
  <c r="DC35" i="22"/>
  <c r="CQ36" i="22"/>
  <c r="CY36" i="22"/>
  <c r="CM37" i="22"/>
  <c r="CU37" i="22"/>
  <c r="DC37" i="22"/>
  <c r="CQ38" i="22"/>
  <c r="CY38" i="22"/>
  <c r="CM39" i="22"/>
  <c r="CU39" i="22"/>
  <c r="DC39" i="22"/>
  <c r="CQ40" i="22"/>
  <c r="CY40" i="22"/>
  <c r="CM41" i="22"/>
  <c r="CU41" i="22"/>
  <c r="DC41" i="22"/>
  <c r="CQ42" i="22"/>
  <c r="CY42" i="22"/>
  <c r="CM43" i="22"/>
  <c r="CU43" i="22"/>
  <c r="DF19" i="22"/>
  <c r="DF35" i="22"/>
  <c r="DF51" i="22"/>
  <c r="DF67" i="22"/>
  <c r="DF23" i="22"/>
  <c r="DF39" i="22"/>
  <c r="DF55" i="22"/>
  <c r="DF71" i="22"/>
  <c r="DF87" i="22"/>
  <c r="DF103" i="22"/>
  <c r="DF119" i="22"/>
  <c r="DF135" i="22"/>
  <c r="DF151" i="22"/>
  <c r="DF167" i="22"/>
  <c r="DF183" i="22"/>
  <c r="DF199" i="22"/>
  <c r="CV5" i="22"/>
  <c r="CN7" i="22"/>
  <c r="CZ8" i="22"/>
  <c r="CR10" i="22"/>
  <c r="DD11" i="22"/>
  <c r="CV13" i="22"/>
  <c r="CN15" i="22"/>
  <c r="CZ16" i="22"/>
  <c r="CZ17" i="22"/>
  <c r="CT18" i="22"/>
  <c r="DB18" i="22"/>
  <c r="CP19" i="22"/>
  <c r="CX19" i="22"/>
  <c r="CL20" i="22"/>
  <c r="CT20" i="22"/>
  <c r="DB20" i="22"/>
  <c r="CP21" i="22"/>
  <c r="CX21" i="22"/>
  <c r="CL22" i="22"/>
  <c r="CT22" i="22"/>
  <c r="DB22" i="22"/>
  <c r="CP23" i="22"/>
  <c r="CX23" i="22"/>
  <c r="CL24" i="22"/>
  <c r="CT24" i="22"/>
  <c r="DB24" i="22"/>
  <c r="CP25" i="22"/>
  <c r="CX25" i="22"/>
  <c r="CL26" i="22"/>
  <c r="CT26" i="22"/>
  <c r="DB26" i="22"/>
  <c r="CP27" i="22"/>
  <c r="CX27" i="22"/>
  <c r="CL28" i="22"/>
  <c r="CT28" i="22"/>
  <c r="DB28" i="22"/>
  <c r="CP29" i="22"/>
  <c r="CX29" i="22"/>
  <c r="CL30" i="22"/>
  <c r="CT30" i="22"/>
  <c r="DB30" i="22"/>
  <c r="CP31" i="22"/>
  <c r="CX31" i="22"/>
  <c r="CL32" i="22"/>
  <c r="CT32" i="22"/>
  <c r="DB32" i="22"/>
  <c r="CP33" i="22"/>
  <c r="CX33" i="22"/>
  <c r="CL34" i="22"/>
  <c r="CT34" i="22"/>
  <c r="DB34" i="22"/>
  <c r="CP35" i="22"/>
  <c r="CX35" i="22"/>
  <c r="CL36" i="22"/>
  <c r="CT36" i="22"/>
  <c r="DB36" i="22"/>
  <c r="CP37" i="22"/>
  <c r="CX37" i="22"/>
  <c r="CL38" i="22"/>
  <c r="CT38" i="22"/>
  <c r="DB38" i="22"/>
  <c r="DF20" i="22"/>
  <c r="DF115" i="22"/>
  <c r="DF179" i="22"/>
  <c r="CR8" i="22"/>
  <c r="CZ14" i="22"/>
  <c r="CZ18" i="22"/>
  <c r="CR20" i="22"/>
  <c r="DD21" i="22"/>
  <c r="CV23" i="22"/>
  <c r="CN25" i="22"/>
  <c r="CZ26" i="22"/>
  <c r="DD27" i="22"/>
  <c r="CL29" i="22"/>
  <c r="CK30" i="22"/>
  <c r="CN31" i="22"/>
  <c r="CP32" i="22"/>
  <c r="CO33" i="22"/>
  <c r="CR34" i="22"/>
  <c r="CT35" i="22"/>
  <c r="CS36" i="22"/>
  <c r="CV37" i="22"/>
  <c r="CX38" i="22"/>
  <c r="CV39" i="22"/>
  <c r="CR40" i="22"/>
  <c r="CN41" i="22"/>
  <c r="CY41" i="22"/>
  <c r="CO42" i="22"/>
  <c r="CX42" i="22"/>
  <c r="CN43" i="22"/>
  <c r="CW43" i="22"/>
  <c r="CK44" i="22"/>
  <c r="CS44" i="22"/>
  <c r="DA44" i="22"/>
  <c r="CO45" i="22"/>
  <c r="CW45" i="22"/>
  <c r="CK46" i="22"/>
  <c r="CS46" i="22"/>
  <c r="DA46" i="22"/>
  <c r="CO47" i="22"/>
  <c r="CW47" i="22"/>
  <c r="CK48" i="22"/>
  <c r="CS48" i="22"/>
  <c r="DA48" i="22"/>
  <c r="CO49" i="22"/>
  <c r="CW49" i="22"/>
  <c r="CK50" i="22"/>
  <c r="CS50" i="22"/>
  <c r="DA50" i="22"/>
  <c r="CO51" i="22"/>
  <c r="CW51" i="22"/>
  <c r="CK52" i="22"/>
  <c r="CS52" i="22"/>
  <c r="DA52" i="22"/>
  <c r="CO53" i="22"/>
  <c r="CW53" i="22"/>
  <c r="CK54" i="22"/>
  <c r="CS54" i="22"/>
  <c r="DA54" i="22"/>
  <c r="CO55" i="22"/>
  <c r="CW55" i="22"/>
  <c r="CK56" i="22"/>
  <c r="CS56" i="22"/>
  <c r="DA56" i="22"/>
  <c r="CO57" i="22"/>
  <c r="CW57" i="22"/>
  <c r="CK58" i="22"/>
  <c r="CS58" i="22"/>
  <c r="DF36" i="22"/>
  <c r="DF116" i="22"/>
  <c r="DF180" i="22"/>
  <c r="CT8" i="22"/>
  <c r="DB14" i="22"/>
  <c r="DA18" i="22"/>
  <c r="CS20" i="22"/>
  <c r="CK22" i="22"/>
  <c r="CW23" i="22"/>
  <c r="CO25" i="22"/>
  <c r="DA26" i="22"/>
  <c r="CK28" i="22"/>
  <c r="CN29" i="22"/>
  <c r="CP30" i="22"/>
  <c r="CO31" i="22"/>
  <c r="CR32" i="22"/>
  <c r="CT33" i="22"/>
  <c r="CS34" i="22"/>
  <c r="CV35" i="22"/>
  <c r="CX36" i="22"/>
  <c r="CW37" i="22"/>
  <c r="CZ38" i="22"/>
  <c r="CW39" i="22"/>
  <c r="CS40" i="22"/>
  <c r="CO41" i="22"/>
  <c r="CZ41" i="22"/>
  <c r="CP42" i="22"/>
  <c r="CZ42" i="22"/>
  <c r="CO43" i="22"/>
  <c r="CX43" i="22"/>
  <c r="CL44" i="22"/>
  <c r="CT44" i="22"/>
  <c r="DB44" i="22"/>
  <c r="CP45" i="22"/>
  <c r="CX45" i="22"/>
  <c r="CL46" i="22"/>
  <c r="CT46" i="22"/>
  <c r="DB46" i="22"/>
  <c r="CP47" i="22"/>
  <c r="CX47" i="22"/>
  <c r="CL48" i="22"/>
  <c r="CT48" i="22"/>
  <c r="DB48" i="22"/>
  <c r="CP49" i="22"/>
  <c r="CX49" i="22"/>
  <c r="CL50" i="22"/>
  <c r="CT50" i="22"/>
  <c r="DB50" i="22"/>
  <c r="CP51" i="22"/>
  <c r="CX51" i="22"/>
  <c r="CL52" i="22"/>
  <c r="CT52" i="22"/>
  <c r="DB52" i="22"/>
  <c r="CP53" i="22"/>
  <c r="CX53" i="22"/>
  <c r="CL54" i="22"/>
  <c r="CT54" i="22"/>
  <c r="DB54" i="22"/>
  <c r="CP55" i="22"/>
  <c r="CX55" i="22"/>
  <c r="CL56" i="22"/>
  <c r="DF52" i="22"/>
  <c r="DF131" i="22"/>
  <c r="DF195" i="22"/>
  <c r="DD9" i="22"/>
  <c r="CR16" i="22"/>
  <c r="CN19" i="22"/>
  <c r="CZ20" i="22"/>
  <c r="CR22" i="22"/>
  <c r="DD23" i="22"/>
  <c r="CV25" i="22"/>
  <c r="CN27" i="22"/>
  <c r="CP28" i="22"/>
  <c r="CO29" i="22"/>
  <c r="CR30" i="22"/>
  <c r="CT31" i="22"/>
  <c r="CS32" i="22"/>
  <c r="CV33" i="22"/>
  <c r="CX34" i="22"/>
  <c r="CW35" i="22"/>
  <c r="CZ36" i="22"/>
  <c r="DB37" i="22"/>
  <c r="DA38" i="22"/>
  <c r="CX39" i="22"/>
  <c r="CT40" i="22"/>
  <c r="CP41" i="22"/>
  <c r="DB41" i="22"/>
  <c r="CR42" i="22"/>
  <c r="DA42" i="22"/>
  <c r="CP43" i="22"/>
  <c r="CY43" i="22"/>
  <c r="CM44" i="22"/>
  <c r="CU44" i="22"/>
  <c r="DC44" i="22"/>
  <c r="CQ45" i="22"/>
  <c r="CY45" i="22"/>
  <c r="CM46" i="22"/>
  <c r="CU46" i="22"/>
  <c r="DC46" i="22"/>
  <c r="CQ47" i="22"/>
  <c r="CY47" i="22"/>
  <c r="CM48" i="22"/>
  <c r="CU48" i="22"/>
  <c r="DC48" i="22"/>
  <c r="CQ49" i="22"/>
  <c r="CY49" i="22"/>
  <c r="CM50" i="22"/>
  <c r="CU50" i="22"/>
  <c r="DC50" i="22"/>
  <c r="CQ51" i="22"/>
  <c r="CY51" i="22"/>
  <c r="CM52" i="22"/>
  <c r="CU52" i="22"/>
  <c r="DC52" i="22"/>
  <c r="CQ53" i="22"/>
  <c r="CY53" i="22"/>
  <c r="CM54" i="22"/>
  <c r="CU54" i="22"/>
  <c r="DC54" i="22"/>
  <c r="CQ55" i="22"/>
  <c r="CY55" i="22"/>
  <c r="CM56" i="22"/>
  <c r="CU56" i="22"/>
  <c r="DF68" i="22"/>
  <c r="DF132" i="22"/>
  <c r="DF196" i="22"/>
  <c r="CL10" i="22"/>
  <c r="CT16" i="22"/>
  <c r="CO19" i="22"/>
  <c r="DA20" i="22"/>
  <c r="CS22" i="22"/>
  <c r="CK24" i="22"/>
  <c r="CW25" i="22"/>
  <c r="CO27" i="22"/>
  <c r="CR28" i="22"/>
  <c r="CT29" i="22"/>
  <c r="CS30" i="22"/>
  <c r="CV31" i="22"/>
  <c r="CX32" i="22"/>
  <c r="CW33" i="22"/>
  <c r="CZ34" i="22"/>
  <c r="DB35" i="22"/>
  <c r="DA36" i="22"/>
  <c r="DD37" i="22"/>
  <c r="CL39" i="22"/>
  <c r="DB39" i="22"/>
  <c r="CX40" i="22"/>
  <c r="CQ41" i="22"/>
  <c r="DD41" i="22"/>
  <c r="CS42" i="22"/>
  <c r="DB42" i="22"/>
  <c r="CQ43" i="22"/>
  <c r="CZ43" i="22"/>
  <c r="CN44" i="22"/>
  <c r="CV44" i="22"/>
  <c r="DD44" i="22"/>
  <c r="CR45" i="22"/>
  <c r="CZ45" i="22"/>
  <c r="CN46" i="22"/>
  <c r="CV46" i="22"/>
  <c r="DD46" i="22"/>
  <c r="CR47" i="22"/>
  <c r="CZ47" i="22"/>
  <c r="CN48" i="22"/>
  <c r="CV48" i="22"/>
  <c r="DD48" i="22"/>
  <c r="CR49" i="22"/>
  <c r="CZ49" i="22"/>
  <c r="CN50" i="22"/>
  <c r="CV50" i="22"/>
  <c r="DD50" i="22"/>
  <c r="CR51" i="22"/>
  <c r="CZ51" i="22"/>
  <c r="CN52" i="22"/>
  <c r="CV52" i="22"/>
  <c r="DD52" i="22"/>
  <c r="CR53" i="22"/>
  <c r="CZ53" i="22"/>
  <c r="CN54" i="22"/>
  <c r="CV54" i="22"/>
  <c r="DD54" i="22"/>
  <c r="CR55" i="22"/>
  <c r="CZ55" i="22"/>
  <c r="CN56" i="22"/>
  <c r="CV56" i="22"/>
  <c r="DD56" i="22"/>
  <c r="CR57" i="22"/>
  <c r="CZ57" i="22"/>
  <c r="CN58" i="22"/>
  <c r="DF83" i="22"/>
  <c r="DF147" i="22"/>
  <c r="CN5" i="22"/>
  <c r="CV11" i="22"/>
  <c r="CV17" i="22"/>
  <c r="CV19" i="22"/>
  <c r="CN21" i="22"/>
  <c r="CZ22" i="22"/>
  <c r="CR24" i="22"/>
  <c r="DD25" i="22"/>
  <c r="CT27" i="22"/>
  <c r="CS28" i="22"/>
  <c r="CV29" i="22"/>
  <c r="CX30" i="22"/>
  <c r="CW31" i="22"/>
  <c r="CZ32" i="22"/>
  <c r="DB33" i="22"/>
  <c r="DA34" i="22"/>
  <c r="DD35" i="22"/>
  <c r="CL37" i="22"/>
  <c r="CK38" i="22"/>
  <c r="CN39" i="22"/>
  <c r="DD39" i="22"/>
  <c r="CZ40" i="22"/>
  <c r="CT41" i="22"/>
  <c r="CK42" i="22"/>
  <c r="CT42" i="22"/>
  <c r="DC42" i="22"/>
  <c r="CR43" i="22"/>
  <c r="DA43" i="22"/>
  <c r="CO44" i="22"/>
  <c r="CW44" i="22"/>
  <c r="CK45" i="22"/>
  <c r="CS45" i="22"/>
  <c r="DA45" i="22"/>
  <c r="CO46" i="22"/>
  <c r="CW46" i="22"/>
  <c r="CK47" i="22"/>
  <c r="CS47" i="22"/>
  <c r="DA47" i="22"/>
  <c r="CO48" i="22"/>
  <c r="CW48" i="22"/>
  <c r="CK49" i="22"/>
  <c r="CS49" i="22"/>
  <c r="DA49" i="22"/>
  <c r="CO50" i="22"/>
  <c r="CW50" i="22"/>
  <c r="CK51" i="22"/>
  <c r="CS51" i="22"/>
  <c r="DA51" i="22"/>
  <c r="CO52" i="22"/>
  <c r="CW52" i="22"/>
  <c r="CK53" i="22"/>
  <c r="CS53" i="22"/>
  <c r="DA53" i="22"/>
  <c r="CO54" i="22"/>
  <c r="CW54" i="22"/>
  <c r="CK55" i="22"/>
  <c r="CS55" i="22"/>
  <c r="DA55" i="22"/>
  <c r="CO56" i="22"/>
  <c r="CW56" i="22"/>
  <c r="CK57" i="22"/>
  <c r="CS57" i="22"/>
  <c r="DA57" i="22"/>
  <c r="CO58" i="22"/>
  <c r="CW58" i="22"/>
  <c r="CK59" i="22"/>
  <c r="CS59" i="22"/>
  <c r="DA59" i="22"/>
  <c r="CO60" i="22"/>
  <c r="CW60" i="22"/>
  <c r="CK61" i="22"/>
  <c r="CS61" i="22"/>
  <c r="DA61" i="22"/>
  <c r="CO62" i="22"/>
  <c r="CW62" i="22"/>
  <c r="CK63" i="22"/>
  <c r="CS63" i="22"/>
  <c r="DA63" i="22"/>
  <c r="CO64" i="22"/>
  <c r="CW64" i="22"/>
  <c r="CK65" i="22"/>
  <c r="CS65" i="22"/>
  <c r="DA65" i="22"/>
  <c r="CO66" i="22"/>
  <c r="DF84" i="22"/>
  <c r="DF148" i="22"/>
  <c r="CP5" i="22"/>
  <c r="CX11" i="22"/>
  <c r="CX17" i="22"/>
  <c r="CW19" i="22"/>
  <c r="CO21" i="22"/>
  <c r="DA22" i="22"/>
  <c r="CS24" i="22"/>
  <c r="CK26" i="22"/>
  <c r="CV27" i="22"/>
  <c r="CX28" i="22"/>
  <c r="CW29" i="22"/>
  <c r="CZ30" i="22"/>
  <c r="DB31" i="22"/>
  <c r="DA32" i="22"/>
  <c r="DD33" i="22"/>
  <c r="CL35" i="22"/>
  <c r="CK36" i="22"/>
  <c r="CN37" i="22"/>
  <c r="CP38" i="22"/>
  <c r="CO39" i="22"/>
  <c r="CK40" i="22"/>
  <c r="DA40" i="22"/>
  <c r="CV41" i="22"/>
  <c r="CL42" i="22"/>
  <c r="CU42" i="22"/>
  <c r="DD42" i="22"/>
  <c r="CS43" i="22"/>
  <c r="DB43" i="22"/>
  <c r="CP44" i="22"/>
  <c r="CX44" i="22"/>
  <c r="CL45" i="22"/>
  <c r="CT45" i="22"/>
  <c r="DB45" i="22"/>
  <c r="CP46" i="22"/>
  <c r="CX46" i="22"/>
  <c r="CL47" i="22"/>
  <c r="CT47" i="22"/>
  <c r="DB47" i="22"/>
  <c r="CP48" i="22"/>
  <c r="CX48" i="22"/>
  <c r="CL49" i="22"/>
  <c r="CT49" i="22"/>
  <c r="DB49" i="22"/>
  <c r="CP50" i="22"/>
  <c r="CX50" i="22"/>
  <c r="CL51" i="22"/>
  <c r="CT51" i="22"/>
  <c r="DB51" i="22"/>
  <c r="CP52" i="22"/>
  <c r="CX52" i="22"/>
  <c r="CL53" i="22"/>
  <c r="CT53" i="22"/>
  <c r="DB53" i="22"/>
  <c r="CP54" i="22"/>
  <c r="CX54" i="22"/>
  <c r="CL55" i="22"/>
  <c r="CT55" i="22"/>
  <c r="DB55" i="22"/>
  <c r="CP56" i="22"/>
  <c r="CX56" i="22"/>
  <c r="CL57" i="22"/>
  <c r="CT57" i="22"/>
  <c r="DB57" i="22"/>
  <c r="CP58" i="22"/>
  <c r="CX58" i="22"/>
  <c r="CL59" i="22"/>
  <c r="CT59" i="22"/>
  <c r="DB59" i="22"/>
  <c r="CP60" i="22"/>
  <c r="DF100" i="22"/>
  <c r="DF164" i="22"/>
  <c r="DB6" i="22"/>
  <c r="CP13" i="22"/>
  <c r="CS18" i="22"/>
  <c r="CK20" i="22"/>
  <c r="CW21" i="22"/>
  <c r="CO23" i="22"/>
  <c r="DA24" i="22"/>
  <c r="CS26" i="22"/>
  <c r="DB27" i="22"/>
  <c r="DA28" i="22"/>
  <c r="DD29" i="22"/>
  <c r="CL31" i="22"/>
  <c r="CK32" i="22"/>
  <c r="CN33" i="22"/>
  <c r="CP34" i="22"/>
  <c r="CO35" i="22"/>
  <c r="CR36" i="22"/>
  <c r="CT37" i="22"/>
  <c r="CS38" i="22"/>
  <c r="CT39" i="22"/>
  <c r="CP40" i="22"/>
  <c r="CL41" i="22"/>
  <c r="CX41" i="22"/>
  <c r="CN42" i="22"/>
  <c r="CW42" i="22"/>
  <c r="CL43" i="22"/>
  <c r="CV43" i="22"/>
  <c r="DD43" i="22"/>
  <c r="CR44" i="22"/>
  <c r="CZ44" i="22"/>
  <c r="CN45" i="22"/>
  <c r="CV45" i="22"/>
  <c r="DD45" i="22"/>
  <c r="CR46" i="22"/>
  <c r="CZ46" i="22"/>
  <c r="CN47" i="22"/>
  <c r="CV47" i="22"/>
  <c r="DD47" i="22"/>
  <c r="CR48" i="22"/>
  <c r="CZ48" i="22"/>
  <c r="CN49" i="22"/>
  <c r="CV49" i="22"/>
  <c r="DD49" i="22"/>
  <c r="CR50" i="22"/>
  <c r="CZ50" i="22"/>
  <c r="CN51" i="22"/>
  <c r="CV51" i="22"/>
  <c r="DD51" i="22"/>
  <c r="CR52" i="22"/>
  <c r="CZ52" i="22"/>
  <c r="CN53" i="22"/>
  <c r="CV53" i="22"/>
  <c r="DD53" i="22"/>
  <c r="CR54" i="22"/>
  <c r="CZ54" i="22"/>
  <c r="CN55" i="22"/>
  <c r="CV55" i="22"/>
  <c r="DD55" i="22"/>
  <c r="CR56" i="22"/>
  <c r="CZ56" i="22"/>
  <c r="CN57" i="22"/>
  <c r="CV57" i="22"/>
  <c r="DD57" i="22"/>
  <c r="CR58" i="22"/>
  <c r="CZ58" i="22"/>
  <c r="CN59" i="22"/>
  <c r="CV59" i="22"/>
  <c r="DD59" i="22"/>
  <c r="CR60" i="22"/>
  <c r="CZ60" i="22"/>
  <c r="CN61" i="22"/>
  <c r="CV61" i="22"/>
  <c r="DD61" i="22"/>
  <c r="CR62" i="22"/>
  <c r="CZ62" i="22"/>
  <c r="CN63" i="22"/>
  <c r="CV63" i="22"/>
  <c r="DD63" i="22"/>
  <c r="CR64" i="22"/>
  <c r="CZ64" i="22"/>
  <c r="CN65" i="22"/>
  <c r="CV65" i="22"/>
  <c r="DD65" i="22"/>
  <c r="DF99" i="22"/>
  <c r="CZ24" i="22"/>
  <c r="CK34" i="22"/>
  <c r="CW41" i="22"/>
  <c r="CM45" i="22"/>
  <c r="CQ48" i="22"/>
  <c r="CU51" i="22"/>
  <c r="CY54" i="22"/>
  <c r="DC56" i="22"/>
  <c r="CL58" i="22"/>
  <c r="DB58" i="22"/>
  <c r="CU59" i="22"/>
  <c r="CM60" i="22"/>
  <c r="CY60" i="22"/>
  <c r="CP61" i="22"/>
  <c r="CZ61" i="22"/>
  <c r="CQ62" i="22"/>
  <c r="DB62" i="22"/>
  <c r="CR63" i="22"/>
  <c r="DC63" i="22"/>
  <c r="CT64" i="22"/>
  <c r="DD64" i="22"/>
  <c r="CU65" i="22"/>
  <c r="CL66" i="22"/>
  <c r="CU66" i="22"/>
  <c r="DC66" i="22"/>
  <c r="CQ67" i="22"/>
  <c r="CY67" i="22"/>
  <c r="CM68" i="22"/>
  <c r="CU68" i="22"/>
  <c r="DC68" i="22"/>
  <c r="CQ69" i="22"/>
  <c r="CY69" i="22"/>
  <c r="CM70" i="22"/>
  <c r="CU70" i="22"/>
  <c r="DC70" i="22"/>
  <c r="CQ71" i="22"/>
  <c r="CY71" i="22"/>
  <c r="CM72" i="22"/>
  <c r="CU72" i="22"/>
  <c r="DC72" i="22"/>
  <c r="CQ73" i="22"/>
  <c r="CY73" i="22"/>
  <c r="CM74" i="22"/>
  <c r="CU74" i="22"/>
  <c r="DC74" i="22"/>
  <c r="CQ75" i="22"/>
  <c r="DF163" i="22"/>
  <c r="CR26" i="22"/>
  <c r="CN35" i="22"/>
  <c r="CM42" i="22"/>
  <c r="CU45" i="22"/>
  <c r="CY48" i="22"/>
  <c r="DC51" i="22"/>
  <c r="CM55" i="22"/>
  <c r="CM57" i="22"/>
  <c r="CM58" i="22"/>
  <c r="DC58" i="22"/>
  <c r="CW59" i="22"/>
  <c r="CN60" i="22"/>
  <c r="DA60" i="22"/>
  <c r="CQ61" i="22"/>
  <c r="DB61" i="22"/>
  <c r="CS62" i="22"/>
  <c r="DC62" i="22"/>
  <c r="CT63" i="22"/>
  <c r="CK64" i="22"/>
  <c r="CU64" i="22"/>
  <c r="CL65" i="22"/>
  <c r="CW65" i="22"/>
  <c r="CM66" i="22"/>
  <c r="CV66" i="22"/>
  <c r="DD66" i="22"/>
  <c r="CR67" i="22"/>
  <c r="CZ67" i="22"/>
  <c r="CN68" i="22"/>
  <c r="CV68" i="22"/>
  <c r="DD68" i="22"/>
  <c r="CR69" i="22"/>
  <c r="CZ69" i="22"/>
  <c r="CN70" i="22"/>
  <c r="CV70" i="22"/>
  <c r="DD70" i="22"/>
  <c r="CR71" i="22"/>
  <c r="CZ71" i="22"/>
  <c r="CN72" i="22"/>
  <c r="CV72" i="22"/>
  <c r="DD72" i="22"/>
  <c r="CR73" i="22"/>
  <c r="CZ73" i="22"/>
  <c r="CN74" i="22"/>
  <c r="CV74" i="22"/>
  <c r="DD74" i="22"/>
  <c r="CR75" i="22"/>
  <c r="CZ75" i="22"/>
  <c r="CN76" i="22"/>
  <c r="CV76" i="22"/>
  <c r="DD76" i="22"/>
  <c r="CR77" i="22"/>
  <c r="CZ77" i="22"/>
  <c r="CN78" i="22"/>
  <c r="CV78" i="22"/>
  <c r="DD78" i="22"/>
  <c r="CR79" i="22"/>
  <c r="CZ79" i="22"/>
  <c r="CN80" i="22"/>
  <c r="CZ6" i="22"/>
  <c r="CW27" i="22"/>
  <c r="CP36" i="22"/>
  <c r="CV42" i="22"/>
  <c r="DC45" i="22"/>
  <c r="CM49" i="22"/>
  <c r="CQ52" i="22"/>
  <c r="CU55" i="22"/>
  <c r="CP57" i="22"/>
  <c r="CQ58" i="22"/>
  <c r="DD58" i="22"/>
  <c r="CX59" i="22"/>
  <c r="CQ60" i="22"/>
  <c r="DB60" i="22"/>
  <c r="CR61" i="22"/>
  <c r="DC61" i="22"/>
  <c r="CT62" i="22"/>
  <c r="DD62" i="22"/>
  <c r="CU63" i="22"/>
  <c r="CL64" i="22"/>
  <c r="CV64" i="22"/>
  <c r="CM65" i="22"/>
  <c r="CX65" i="22"/>
  <c r="CN66" i="22"/>
  <c r="CW66" i="22"/>
  <c r="CK67" i="22"/>
  <c r="CS67" i="22"/>
  <c r="DA67" i="22"/>
  <c r="CO68" i="22"/>
  <c r="CW68" i="22"/>
  <c r="CK69" i="22"/>
  <c r="CS69" i="22"/>
  <c r="DA69" i="22"/>
  <c r="CO70" i="22"/>
  <c r="CW70" i="22"/>
  <c r="CK71" i="22"/>
  <c r="CS71" i="22"/>
  <c r="DA71" i="22"/>
  <c r="CO72" i="22"/>
  <c r="CW72" i="22"/>
  <c r="CK73" i="22"/>
  <c r="CS73" i="22"/>
  <c r="DA73" i="22"/>
  <c r="CO74" i="22"/>
  <c r="CW74" i="22"/>
  <c r="CK75" i="22"/>
  <c r="CS75" i="22"/>
  <c r="DA75" i="22"/>
  <c r="CO76" i="22"/>
  <c r="CW76" i="22"/>
  <c r="CK77" i="22"/>
  <c r="CS77" i="22"/>
  <c r="DA77" i="22"/>
  <c r="CO78" i="22"/>
  <c r="CW78" i="22"/>
  <c r="CK79" i="22"/>
  <c r="CS79" i="22"/>
  <c r="DA79" i="22"/>
  <c r="CO80" i="22"/>
  <c r="CW80" i="22"/>
  <c r="CN13" i="22"/>
  <c r="CZ28" i="22"/>
  <c r="CO37" i="22"/>
  <c r="CK43" i="22"/>
  <c r="CQ46" i="22"/>
  <c r="CU49" i="22"/>
  <c r="CY52" i="22"/>
  <c r="DC55" i="22"/>
  <c r="CQ57" i="22"/>
  <c r="CT58" i="22"/>
  <c r="CM59" i="22"/>
  <c r="CY59" i="22"/>
  <c r="CS60" i="22"/>
  <c r="DC60" i="22"/>
  <c r="CT61" i="22"/>
  <c r="CK62" i="22"/>
  <c r="CU62" i="22"/>
  <c r="CL63" i="22"/>
  <c r="CW63" i="22"/>
  <c r="CM64" i="22"/>
  <c r="CX64" i="22"/>
  <c r="CO65" i="22"/>
  <c r="CY65" i="22"/>
  <c r="CP66" i="22"/>
  <c r="CX66" i="22"/>
  <c r="CL67" i="22"/>
  <c r="CT67" i="22"/>
  <c r="DB67" i="22"/>
  <c r="CP68" i="22"/>
  <c r="CX68" i="22"/>
  <c r="CL69" i="22"/>
  <c r="CT69" i="22"/>
  <c r="DB69" i="22"/>
  <c r="CP70" i="22"/>
  <c r="CX70" i="22"/>
  <c r="CL71" i="22"/>
  <c r="CT71" i="22"/>
  <c r="DB71" i="22"/>
  <c r="CP72" i="22"/>
  <c r="CX72" i="22"/>
  <c r="CL73" i="22"/>
  <c r="CT73" i="22"/>
  <c r="DB73" i="22"/>
  <c r="CP74" i="22"/>
  <c r="CX74" i="22"/>
  <c r="CL75" i="22"/>
  <c r="CT75" i="22"/>
  <c r="DB75" i="22"/>
  <c r="CP76" i="22"/>
  <c r="CX76" i="22"/>
  <c r="CL77" i="22"/>
  <c r="CT77" i="22"/>
  <c r="DB77" i="22"/>
  <c r="CP78" i="22"/>
  <c r="CX78" i="22"/>
  <c r="CL79" i="22"/>
  <c r="CT79" i="22"/>
  <c r="DB79" i="22"/>
  <c r="CP80" i="22"/>
  <c r="CX80" i="22"/>
  <c r="CL81" i="22"/>
  <c r="CT81" i="22"/>
  <c r="DB81" i="22"/>
  <c r="CP82" i="22"/>
  <c r="CX82" i="22"/>
  <c r="CR18" i="22"/>
  <c r="DB29" i="22"/>
  <c r="CR38" i="22"/>
  <c r="CT43" i="22"/>
  <c r="CY46" i="22"/>
  <c r="DC49" i="22"/>
  <c r="CM53" i="22"/>
  <c r="CQ56" i="22"/>
  <c r="CU57" i="22"/>
  <c r="CU58" i="22"/>
  <c r="CO59" i="22"/>
  <c r="CZ59" i="22"/>
  <c r="CT60" i="22"/>
  <c r="DD60" i="22"/>
  <c r="CU61" i="22"/>
  <c r="CL62" i="22"/>
  <c r="CV62" i="22"/>
  <c r="CM63" i="22"/>
  <c r="CX63" i="22"/>
  <c r="CN64" i="22"/>
  <c r="CY64" i="22"/>
  <c r="CP65" i="22"/>
  <c r="CZ65" i="22"/>
  <c r="CQ66" i="22"/>
  <c r="CY66" i="22"/>
  <c r="CM67" i="22"/>
  <c r="CU67" i="22"/>
  <c r="DC67" i="22"/>
  <c r="CQ68" i="22"/>
  <c r="CY68" i="22"/>
  <c r="CM69" i="22"/>
  <c r="CU69" i="22"/>
  <c r="DC69" i="22"/>
  <c r="CQ70" i="22"/>
  <c r="CY70" i="22"/>
  <c r="CM71" i="22"/>
  <c r="CU71" i="22"/>
  <c r="DC71" i="22"/>
  <c r="CQ72" i="22"/>
  <c r="CY72" i="22"/>
  <c r="CM73" i="22"/>
  <c r="CU73" i="22"/>
  <c r="DC73" i="22"/>
  <c r="CQ74" i="22"/>
  <c r="CY74" i="22"/>
  <c r="CM75" i="22"/>
  <c r="CU75" i="22"/>
  <c r="DC75" i="22"/>
  <c r="DD19" i="22"/>
  <c r="DA30" i="22"/>
  <c r="CP39" i="22"/>
  <c r="DC43" i="22"/>
  <c r="CM47" i="22"/>
  <c r="CQ50" i="22"/>
  <c r="CU53" i="22"/>
  <c r="CT56" i="22"/>
  <c r="CX57" i="22"/>
  <c r="CV58" i="22"/>
  <c r="CP59" i="22"/>
  <c r="DC59" i="22"/>
  <c r="CU60" i="22"/>
  <c r="CL61" i="22"/>
  <c r="CW61" i="22"/>
  <c r="CM62" i="22"/>
  <c r="CX62" i="22"/>
  <c r="CO63" i="22"/>
  <c r="CY63" i="22"/>
  <c r="CP64" i="22"/>
  <c r="DA64" i="22"/>
  <c r="CQ65" i="22"/>
  <c r="DB65" i="22"/>
  <c r="CR66" i="22"/>
  <c r="CZ66" i="22"/>
  <c r="CN67" i="22"/>
  <c r="CV67" i="22"/>
  <c r="DD67" i="22"/>
  <c r="CR68" i="22"/>
  <c r="CZ68" i="22"/>
  <c r="CN69" i="22"/>
  <c r="CV69" i="22"/>
  <c r="DD69" i="22"/>
  <c r="CR70" i="22"/>
  <c r="CZ70" i="22"/>
  <c r="CN71" i="22"/>
  <c r="CV71" i="22"/>
  <c r="DD71" i="22"/>
  <c r="CR72" i="22"/>
  <c r="CZ72" i="22"/>
  <c r="CN73" i="22"/>
  <c r="CV73" i="22"/>
  <c r="DD73" i="22"/>
  <c r="CR74" i="22"/>
  <c r="CZ74" i="22"/>
  <c r="CN75" i="22"/>
  <c r="CV75" i="22"/>
  <c r="DD75" i="22"/>
  <c r="CR76" i="22"/>
  <c r="CZ76" i="22"/>
  <c r="CN77" i="22"/>
  <c r="CV77" i="22"/>
  <c r="DD77" i="22"/>
  <c r="CR78" i="22"/>
  <c r="CZ78" i="22"/>
  <c r="CN79" i="22"/>
  <c r="CV79" i="22"/>
  <c r="DD79" i="22"/>
  <c r="CR80" i="22"/>
  <c r="CZ80" i="22"/>
  <c r="CN81" i="22"/>
  <c r="CV81" i="22"/>
  <c r="DD81" i="22"/>
  <c r="CR82" i="22"/>
  <c r="CZ82" i="22"/>
  <c r="CN83" i="22"/>
  <c r="CV83" i="22"/>
  <c r="DD83" i="22"/>
  <c r="CR84" i="22"/>
  <c r="CZ84" i="22"/>
  <c r="CN85" i="22"/>
  <c r="CV85" i="22"/>
  <c r="DD85" i="22"/>
  <c r="CR86" i="22"/>
  <c r="CZ86" i="22"/>
  <c r="CN87" i="22"/>
  <c r="CV87" i="22"/>
  <c r="DD87" i="22"/>
  <c r="CR88" i="22"/>
  <c r="CZ88" i="22"/>
  <c r="CN89" i="22"/>
  <c r="CV89" i="22"/>
  <c r="DD89" i="22"/>
  <c r="CR90" i="22"/>
  <c r="CZ90" i="22"/>
  <c r="CV21" i="22"/>
  <c r="DD31" i="22"/>
  <c r="CL40" i="22"/>
  <c r="CQ44" i="22"/>
  <c r="CU47" i="22"/>
  <c r="CY50" i="22"/>
  <c r="DC53" i="22"/>
  <c r="CY56" i="22"/>
  <c r="CY57" i="22"/>
  <c r="CY58" i="22"/>
  <c r="CQ59" i="22"/>
  <c r="CK60" i="22"/>
  <c r="CV60" i="22"/>
  <c r="CM61" i="22"/>
  <c r="CX61" i="22"/>
  <c r="CN62" i="22"/>
  <c r="CY62" i="22"/>
  <c r="CP63" i="22"/>
  <c r="CZ63" i="22"/>
  <c r="CQ64" i="22"/>
  <c r="DB64" i="22"/>
  <c r="CR65" i="22"/>
  <c r="DC65" i="22"/>
  <c r="CS66" i="22"/>
  <c r="DA66" i="22"/>
  <c r="CO67" i="22"/>
  <c r="CW67" i="22"/>
  <c r="CK68" i="22"/>
  <c r="CS68" i="22"/>
  <c r="DA68" i="22"/>
  <c r="CO69" i="22"/>
  <c r="CW69" i="22"/>
  <c r="CK70" i="22"/>
  <c r="CS70" i="22"/>
  <c r="DA70" i="22"/>
  <c r="CO71" i="22"/>
  <c r="CW71" i="22"/>
  <c r="CK72" i="22"/>
  <c r="CS72" i="22"/>
  <c r="DA72" i="22"/>
  <c r="CO73" i="22"/>
  <c r="CW73" i="22"/>
  <c r="CK74" i="22"/>
  <c r="CS74" i="22"/>
  <c r="DA74" i="22"/>
  <c r="CO75" i="22"/>
  <c r="CW75" i="22"/>
  <c r="CK76" i="22"/>
  <c r="CS76" i="22"/>
  <c r="DA76" i="22"/>
  <c r="CO77" i="22"/>
  <c r="CW77" i="22"/>
  <c r="CK78" i="22"/>
  <c r="CS78" i="22"/>
  <c r="DA78" i="22"/>
  <c r="CO79" i="22"/>
  <c r="CW79" i="22"/>
  <c r="CK80" i="22"/>
  <c r="CS80" i="22"/>
  <c r="DA80" i="22"/>
  <c r="CO81" i="22"/>
  <c r="CW81" i="22"/>
  <c r="CK82" i="22"/>
  <c r="CS82" i="22"/>
  <c r="DA82" i="22"/>
  <c r="CO83" i="22"/>
  <c r="CW83" i="22"/>
  <c r="CK84" i="22"/>
  <c r="CS84" i="22"/>
  <c r="DA84" i="22"/>
  <c r="CO85" i="22"/>
  <c r="CW85" i="22"/>
  <c r="CK86" i="22"/>
  <c r="CS86" i="22"/>
  <c r="DA86" i="22"/>
  <c r="CO87" i="22"/>
  <c r="CW87" i="22"/>
  <c r="CK88" i="22"/>
  <c r="CS88" i="22"/>
  <c r="DA88" i="22"/>
  <c r="CO89" i="22"/>
  <c r="CN23" i="22"/>
  <c r="DC57" i="22"/>
  <c r="DA62" i="22"/>
  <c r="DB66" i="22"/>
  <c r="CL70" i="22"/>
  <c r="CP73" i="22"/>
  <c r="CL76" i="22"/>
  <c r="CM77" i="22"/>
  <c r="CM78" i="22"/>
  <c r="CP79" i="22"/>
  <c r="CQ80" i="22"/>
  <c r="CK81" i="22"/>
  <c r="CY81" i="22"/>
  <c r="CQ82" i="22"/>
  <c r="DD82" i="22"/>
  <c r="CT83" i="22"/>
  <c r="CL84" i="22"/>
  <c r="CV84" i="22"/>
  <c r="CL85" i="22"/>
  <c r="CX85" i="22"/>
  <c r="CN86" i="22"/>
  <c r="CX86" i="22"/>
  <c r="CP87" i="22"/>
  <c r="CZ87" i="22"/>
  <c r="CP88" i="22"/>
  <c r="DB88" i="22"/>
  <c r="CR89" i="22"/>
  <c r="DA89" i="22"/>
  <c r="CP90" i="22"/>
  <c r="CY90" i="22"/>
  <c r="CN91" i="22"/>
  <c r="CV91" i="22"/>
  <c r="DD91" i="22"/>
  <c r="CR92" i="22"/>
  <c r="CZ92" i="22"/>
  <c r="CN93" i="22"/>
  <c r="CV93" i="22"/>
  <c r="DD93" i="22"/>
  <c r="CR94" i="22"/>
  <c r="CZ94" i="22"/>
  <c r="CN95" i="22"/>
  <c r="CV95" i="22"/>
  <c r="DD95" i="22"/>
  <c r="CR96" i="22"/>
  <c r="CZ96" i="22"/>
  <c r="CN97" i="22"/>
  <c r="CV97" i="22"/>
  <c r="DD97" i="22"/>
  <c r="CR98" i="22"/>
  <c r="CZ98" i="22"/>
  <c r="CN99" i="22"/>
  <c r="CV99" i="22"/>
  <c r="DD99" i="22"/>
  <c r="CR100" i="22"/>
  <c r="CZ100" i="22"/>
  <c r="CN101" i="22"/>
  <c r="CV101" i="22"/>
  <c r="DD101" i="22"/>
  <c r="CR102" i="22"/>
  <c r="CZ102" i="22"/>
  <c r="CN103" i="22"/>
  <c r="CV103" i="22"/>
  <c r="DD103" i="22"/>
  <c r="CR104" i="22"/>
  <c r="CZ104" i="22"/>
  <c r="CN105" i="22"/>
  <c r="CV105" i="22"/>
  <c r="DD105" i="22"/>
  <c r="CR106" i="22"/>
  <c r="CZ106" i="22"/>
  <c r="CN107" i="22"/>
  <c r="CV107" i="22"/>
  <c r="DD107" i="22"/>
  <c r="CR108" i="22"/>
  <c r="CZ108" i="22"/>
  <c r="CN109" i="22"/>
  <c r="CV109" i="22"/>
  <c r="DD109" i="22"/>
  <c r="CR110" i="22"/>
  <c r="CL33" i="22"/>
  <c r="DA58" i="22"/>
  <c r="CQ63" i="22"/>
  <c r="CP67" i="22"/>
  <c r="CT70" i="22"/>
  <c r="CX73" i="22"/>
  <c r="CM76" i="22"/>
  <c r="CP77" i="22"/>
  <c r="CQ78" i="22"/>
  <c r="CQ79" i="22"/>
  <c r="CT80" i="22"/>
  <c r="CM81" i="22"/>
  <c r="CZ81" i="22"/>
  <c r="CT82" i="22"/>
  <c r="CK83" i="22"/>
  <c r="CU83" i="22"/>
  <c r="CM84" i="22"/>
  <c r="CW84" i="22"/>
  <c r="CM85" i="22"/>
  <c r="CY85" i="22"/>
  <c r="CO86" i="22"/>
  <c r="CY86" i="22"/>
  <c r="CQ87" i="22"/>
  <c r="DA87" i="22"/>
  <c r="CQ88" i="22"/>
  <c r="DC88" i="22"/>
  <c r="CS89" i="22"/>
  <c r="DB89" i="22"/>
  <c r="CQ90" i="22"/>
  <c r="DA90" i="22"/>
  <c r="CO91" i="22"/>
  <c r="CW91" i="22"/>
  <c r="CK92" i="22"/>
  <c r="CS92" i="22"/>
  <c r="DA92" i="22"/>
  <c r="CO93" i="22"/>
  <c r="CW93" i="22"/>
  <c r="CK94" i="22"/>
  <c r="CS94" i="22"/>
  <c r="DA94" i="22"/>
  <c r="CO95" i="22"/>
  <c r="CW95" i="22"/>
  <c r="CK96" i="22"/>
  <c r="CS96" i="22"/>
  <c r="DA96" i="22"/>
  <c r="CO97" i="22"/>
  <c r="CW97" i="22"/>
  <c r="CK98" i="22"/>
  <c r="CS98" i="22"/>
  <c r="DA98" i="22"/>
  <c r="CO99" i="22"/>
  <c r="CW99" i="22"/>
  <c r="CK100" i="22"/>
  <c r="CS100" i="22"/>
  <c r="DA100" i="22"/>
  <c r="CO101" i="22"/>
  <c r="CW101" i="22"/>
  <c r="CK102" i="22"/>
  <c r="CS102" i="22"/>
  <c r="DA102" i="22"/>
  <c r="CO103" i="22"/>
  <c r="CW103" i="22"/>
  <c r="CK104" i="22"/>
  <c r="CS104" i="22"/>
  <c r="DA104" i="22"/>
  <c r="CO105" i="22"/>
  <c r="CW105" i="22"/>
  <c r="CK106" i="22"/>
  <c r="CS106" i="22"/>
  <c r="DA106" i="22"/>
  <c r="DB40" i="22"/>
  <c r="CR59" i="22"/>
  <c r="DB63" i="22"/>
  <c r="CX67" i="22"/>
  <c r="DB70" i="22"/>
  <c r="CL74" i="22"/>
  <c r="CQ76" i="22"/>
  <c r="CQ77" i="22"/>
  <c r="CT78" i="22"/>
  <c r="CU79" i="22"/>
  <c r="CU80" i="22"/>
  <c r="CP81" i="22"/>
  <c r="DA81" i="22"/>
  <c r="CU82" i="22"/>
  <c r="CL83" i="22"/>
  <c r="CX83" i="22"/>
  <c r="CN84" i="22"/>
  <c r="CX84" i="22"/>
  <c r="CP85" i="22"/>
  <c r="CZ85" i="22"/>
  <c r="CP86" i="22"/>
  <c r="DB86" i="22"/>
  <c r="CR87" i="22"/>
  <c r="DB87" i="22"/>
  <c r="CT88" i="22"/>
  <c r="DD88" i="22"/>
  <c r="CT89" i="22"/>
  <c r="DC89" i="22"/>
  <c r="CS90" i="22"/>
  <c r="DB90" i="22"/>
  <c r="CP91" i="22"/>
  <c r="CX91" i="22"/>
  <c r="CL92" i="22"/>
  <c r="CT92" i="22"/>
  <c r="DB92" i="22"/>
  <c r="CP93" i="22"/>
  <c r="CX93" i="22"/>
  <c r="CL94" i="22"/>
  <c r="CT94" i="22"/>
  <c r="DB94" i="22"/>
  <c r="CP95" i="22"/>
  <c r="CX95" i="22"/>
  <c r="CL96" i="22"/>
  <c r="CT96" i="22"/>
  <c r="DB96" i="22"/>
  <c r="CP97" i="22"/>
  <c r="CX97" i="22"/>
  <c r="CL98" i="22"/>
  <c r="CT98" i="22"/>
  <c r="DB98" i="22"/>
  <c r="CP99" i="22"/>
  <c r="CX99" i="22"/>
  <c r="CL100" i="22"/>
  <c r="CT100" i="22"/>
  <c r="DB100" i="22"/>
  <c r="CP101" i="22"/>
  <c r="CX101" i="22"/>
  <c r="CL102" i="22"/>
  <c r="CT102" i="22"/>
  <c r="DB102" i="22"/>
  <c r="CP103" i="22"/>
  <c r="CX103" i="22"/>
  <c r="CL104" i="22"/>
  <c r="CT104" i="22"/>
  <c r="DB104" i="22"/>
  <c r="CP105" i="22"/>
  <c r="CX105" i="22"/>
  <c r="CL106" i="22"/>
  <c r="CT106" i="22"/>
  <c r="DB106" i="22"/>
  <c r="CP107" i="22"/>
  <c r="CX107" i="22"/>
  <c r="CL108" i="22"/>
  <c r="CT108" i="22"/>
  <c r="CY44" i="22"/>
  <c r="CL60" i="22"/>
  <c r="CS64" i="22"/>
  <c r="CL68" i="22"/>
  <c r="CP71" i="22"/>
  <c r="CT74" i="22"/>
  <c r="CT76" i="22"/>
  <c r="CU77" i="22"/>
  <c r="CU78" i="22"/>
  <c r="CX79" i="22"/>
  <c r="CV80" i="22"/>
  <c r="CQ81" i="22"/>
  <c r="DC81" i="22"/>
  <c r="CV82" i="22"/>
  <c r="CM83" i="22"/>
  <c r="CY83" i="22"/>
  <c r="CO84" i="22"/>
  <c r="CY84" i="22"/>
  <c r="CQ85" i="22"/>
  <c r="DA85" i="22"/>
  <c r="CQ86" i="22"/>
  <c r="DC86" i="22"/>
  <c r="CS87" i="22"/>
  <c r="DC87" i="22"/>
  <c r="CU88" i="22"/>
  <c r="CK89" i="22"/>
  <c r="CU89" i="22"/>
  <c r="CK90" i="22"/>
  <c r="CT90" i="22"/>
  <c r="DC90" i="22"/>
  <c r="CQ91" i="22"/>
  <c r="CY91" i="22"/>
  <c r="CM92" i="22"/>
  <c r="CU92" i="22"/>
  <c r="DC92" i="22"/>
  <c r="CQ93" i="22"/>
  <c r="CY93" i="22"/>
  <c r="CM94" i="22"/>
  <c r="CU94" i="22"/>
  <c r="DC94" i="22"/>
  <c r="CQ95" i="22"/>
  <c r="CY95" i="22"/>
  <c r="CM96" i="22"/>
  <c r="CU96" i="22"/>
  <c r="DC96" i="22"/>
  <c r="CQ97" i="22"/>
  <c r="CY97" i="22"/>
  <c r="CM98" i="22"/>
  <c r="CU98" i="22"/>
  <c r="DC98" i="22"/>
  <c r="CQ99" i="22"/>
  <c r="CY99" i="22"/>
  <c r="CM100" i="22"/>
  <c r="CU100" i="22"/>
  <c r="DC100" i="22"/>
  <c r="CQ101" i="22"/>
  <c r="CY101" i="22"/>
  <c r="CM102" i="22"/>
  <c r="CU102" i="22"/>
  <c r="DC102" i="22"/>
  <c r="CQ103" i="22"/>
  <c r="CY103" i="22"/>
  <c r="CM104" i="22"/>
  <c r="CU104" i="22"/>
  <c r="DC104" i="22"/>
  <c r="CQ105" i="22"/>
  <c r="CY105" i="22"/>
  <c r="CM106" i="22"/>
  <c r="CU106" i="22"/>
  <c r="DC106" i="22"/>
  <c r="CQ107" i="22"/>
  <c r="CY107" i="22"/>
  <c r="CM108" i="22"/>
  <c r="CU108" i="22"/>
  <c r="DC108" i="22"/>
  <c r="CQ109" i="22"/>
  <c r="CY109" i="22"/>
  <c r="CM110" i="22"/>
  <c r="CU110" i="22"/>
  <c r="DC110" i="22"/>
  <c r="CQ111" i="22"/>
  <c r="CY111" i="22"/>
  <c r="CM112" i="22"/>
  <c r="CU112" i="22"/>
  <c r="DC112" i="22"/>
  <c r="DC47" i="22"/>
  <c r="CX60" i="22"/>
  <c r="DC64" i="22"/>
  <c r="CT68" i="22"/>
  <c r="CX71" i="22"/>
  <c r="DB74" i="22"/>
  <c r="CU76" i="22"/>
  <c r="CX77" i="22"/>
  <c r="CY78" i="22"/>
  <c r="CY79" i="22"/>
  <c r="CY80" i="22"/>
  <c r="CR81" i="22"/>
  <c r="CL82" i="22"/>
  <c r="CW82" i="22"/>
  <c r="CP83" i="22"/>
  <c r="CZ83" i="22"/>
  <c r="CP84" i="22"/>
  <c r="DB84" i="22"/>
  <c r="CR85" i="22"/>
  <c r="DB85" i="22"/>
  <c r="CT86" i="22"/>
  <c r="DD86" i="22"/>
  <c r="CT87" i="22"/>
  <c r="CL88" i="22"/>
  <c r="CV88" i="22"/>
  <c r="CL89" i="22"/>
  <c r="CW89" i="22"/>
  <c r="CL90" i="22"/>
  <c r="CU90" i="22"/>
  <c r="DD90" i="22"/>
  <c r="CR91" i="22"/>
  <c r="CZ91" i="22"/>
  <c r="CN92" i="22"/>
  <c r="CV92" i="22"/>
  <c r="DD92" i="22"/>
  <c r="CR93" i="22"/>
  <c r="CZ93" i="22"/>
  <c r="CN94" i="22"/>
  <c r="CV94" i="22"/>
  <c r="DD94" i="22"/>
  <c r="CR95" i="22"/>
  <c r="CZ95" i="22"/>
  <c r="CN96" i="22"/>
  <c r="CV96" i="22"/>
  <c r="DD96" i="22"/>
  <c r="CR97" i="22"/>
  <c r="CZ97" i="22"/>
  <c r="CN98" i="22"/>
  <c r="CV98" i="22"/>
  <c r="DD98" i="22"/>
  <c r="CR99" i="22"/>
  <c r="CZ99" i="22"/>
  <c r="CN100" i="22"/>
  <c r="CV100" i="22"/>
  <c r="DD100" i="22"/>
  <c r="CR101" i="22"/>
  <c r="CZ101" i="22"/>
  <c r="CN102" i="22"/>
  <c r="CV102" i="22"/>
  <c r="DD102" i="22"/>
  <c r="CR103" i="22"/>
  <c r="CZ103" i="22"/>
  <c r="CN104" i="22"/>
  <c r="CV104" i="22"/>
  <c r="DD104" i="22"/>
  <c r="CR105" i="22"/>
  <c r="CZ105" i="22"/>
  <c r="CN106" i="22"/>
  <c r="CV106" i="22"/>
  <c r="DD106" i="22"/>
  <c r="CR107" i="22"/>
  <c r="CZ107" i="22"/>
  <c r="CN108" i="22"/>
  <c r="CV108" i="22"/>
  <c r="DD108" i="22"/>
  <c r="CR109" i="22"/>
  <c r="CZ109" i="22"/>
  <c r="CN110" i="22"/>
  <c r="CV110" i="22"/>
  <c r="DD110" i="22"/>
  <c r="CR111" i="22"/>
  <c r="CZ111" i="22"/>
  <c r="CN112" i="22"/>
  <c r="CV112" i="22"/>
  <c r="DD112" i="22"/>
  <c r="CR113" i="22"/>
  <c r="CZ113" i="22"/>
  <c r="CN114" i="22"/>
  <c r="CV114" i="22"/>
  <c r="DD114" i="22"/>
  <c r="CR115" i="22"/>
  <c r="CZ115" i="22"/>
  <c r="CN116" i="22"/>
  <c r="CV116" i="22"/>
  <c r="DD116" i="22"/>
  <c r="CR117" i="22"/>
  <c r="CZ117" i="22"/>
  <c r="CN118" i="22"/>
  <c r="CM51" i="22"/>
  <c r="CO61" i="22"/>
  <c r="CT65" i="22"/>
  <c r="DB68" i="22"/>
  <c r="CL72" i="22"/>
  <c r="CP75" i="22"/>
  <c r="CY76" i="22"/>
  <c r="CY77" i="22"/>
  <c r="DB78" i="22"/>
  <c r="DC79" i="22"/>
  <c r="DB80" i="22"/>
  <c r="CS81" i="22"/>
  <c r="CM82" i="22"/>
  <c r="CY82" i="22"/>
  <c r="CQ83" i="22"/>
  <c r="DA83" i="22"/>
  <c r="CQ84" i="22"/>
  <c r="DC84" i="22"/>
  <c r="CS85" i="22"/>
  <c r="DC85" i="22"/>
  <c r="CU86" i="22"/>
  <c r="CK87" i="22"/>
  <c r="CU87" i="22"/>
  <c r="CM88" i="22"/>
  <c r="CW88" i="22"/>
  <c r="CM89" i="22"/>
  <c r="CX89" i="22"/>
  <c r="CM90" i="22"/>
  <c r="CV90" i="22"/>
  <c r="CK91" i="22"/>
  <c r="CS91" i="22"/>
  <c r="DA91" i="22"/>
  <c r="CO92" i="22"/>
  <c r="CW92" i="22"/>
  <c r="CK93" i="22"/>
  <c r="CS93" i="22"/>
  <c r="DA93" i="22"/>
  <c r="CO94" i="22"/>
  <c r="CW94" i="22"/>
  <c r="CK95" i="22"/>
  <c r="CS95" i="22"/>
  <c r="DA95" i="22"/>
  <c r="CO96" i="22"/>
  <c r="CW96" i="22"/>
  <c r="CK97" i="22"/>
  <c r="CS97" i="22"/>
  <c r="DA97" i="22"/>
  <c r="CO98" i="22"/>
  <c r="CW98" i="22"/>
  <c r="CK99" i="22"/>
  <c r="CS99" i="22"/>
  <c r="DA99" i="22"/>
  <c r="CO100" i="22"/>
  <c r="CW100" i="22"/>
  <c r="CK101" i="22"/>
  <c r="CS101" i="22"/>
  <c r="DA101" i="22"/>
  <c r="CO102" i="22"/>
  <c r="CW102" i="22"/>
  <c r="CK103" i="22"/>
  <c r="CS103" i="22"/>
  <c r="DA103" i="22"/>
  <c r="CO104" i="22"/>
  <c r="CW104" i="22"/>
  <c r="CK105" i="22"/>
  <c r="CS105" i="22"/>
  <c r="DA105" i="22"/>
  <c r="CO106" i="22"/>
  <c r="CW106" i="22"/>
  <c r="CK107" i="22"/>
  <c r="CS107" i="22"/>
  <c r="DA107" i="22"/>
  <c r="CO108" i="22"/>
  <c r="CW108" i="22"/>
  <c r="CK109" i="22"/>
  <c r="CS109" i="22"/>
  <c r="DA109" i="22"/>
  <c r="CO110" i="22"/>
  <c r="CW110" i="22"/>
  <c r="CK111" i="22"/>
  <c r="CS111" i="22"/>
  <c r="DA111" i="22"/>
  <c r="CO112" i="22"/>
  <c r="CW112" i="22"/>
  <c r="CK113" i="22"/>
  <c r="CS113" i="22"/>
  <c r="DB56" i="22"/>
  <c r="CP62" i="22"/>
  <c r="CT66" i="22"/>
  <c r="CX69" i="22"/>
  <c r="DB72" i="22"/>
  <c r="CY75" i="22"/>
  <c r="DC76" i="22"/>
  <c r="CL78" i="22"/>
  <c r="CM79" i="22"/>
  <c r="CM80" i="22"/>
  <c r="DD80" i="22"/>
  <c r="CX81" i="22"/>
  <c r="CO82" i="22"/>
  <c r="DC82" i="22"/>
  <c r="CS83" i="22"/>
  <c r="DC83" i="22"/>
  <c r="CU84" i="22"/>
  <c r="CK85" i="22"/>
  <c r="CU85" i="22"/>
  <c r="CM86" i="22"/>
  <c r="CW86" i="22"/>
  <c r="CM87" i="22"/>
  <c r="CY87" i="22"/>
  <c r="CO88" i="22"/>
  <c r="CY88" i="22"/>
  <c r="CQ89" i="22"/>
  <c r="CZ89" i="22"/>
  <c r="CO90" i="22"/>
  <c r="CX90" i="22"/>
  <c r="CM91" i="22"/>
  <c r="CU91" i="22"/>
  <c r="DC91" i="22"/>
  <c r="CQ92" i="22"/>
  <c r="CY92" i="22"/>
  <c r="CM93" i="22"/>
  <c r="CU93" i="22"/>
  <c r="DC93" i="22"/>
  <c r="CQ94" i="22"/>
  <c r="CY94" i="22"/>
  <c r="CM95" i="22"/>
  <c r="CU95" i="22"/>
  <c r="DC95" i="22"/>
  <c r="CQ96" i="22"/>
  <c r="CY96" i="22"/>
  <c r="CM97" i="22"/>
  <c r="CU97" i="22"/>
  <c r="DC97" i="22"/>
  <c r="CQ98" i="22"/>
  <c r="CY98" i="22"/>
  <c r="CM99" i="22"/>
  <c r="CU99" i="22"/>
  <c r="DC99" i="22"/>
  <c r="CQ100" i="22"/>
  <c r="CY100" i="22"/>
  <c r="CM101" i="22"/>
  <c r="CU101" i="22"/>
  <c r="DC101" i="22"/>
  <c r="CQ102" i="22"/>
  <c r="CY102" i="22"/>
  <c r="CM103" i="22"/>
  <c r="CU103" i="22"/>
  <c r="DC103" i="22"/>
  <c r="CQ104" i="22"/>
  <c r="CY104" i="22"/>
  <c r="CM105" i="22"/>
  <c r="CU105" i="22"/>
  <c r="DC105" i="22"/>
  <c r="CQ106" i="22"/>
  <c r="CY106" i="22"/>
  <c r="CM107" i="22"/>
  <c r="CU107" i="22"/>
  <c r="DC107" i="22"/>
  <c r="CQ108" i="22"/>
  <c r="CY108" i="22"/>
  <c r="CM109" i="22"/>
  <c r="CU109" i="22"/>
  <c r="DC109" i="22"/>
  <c r="CQ110" i="22"/>
  <c r="CY110" i="22"/>
  <c r="CM111" i="22"/>
  <c r="CU111" i="22"/>
  <c r="DC111" i="22"/>
  <c r="CQ112" i="22"/>
  <c r="CY112" i="22"/>
  <c r="CM113" i="22"/>
  <c r="CU113" i="22"/>
  <c r="DC113" i="22"/>
  <c r="CQ114" i="22"/>
  <c r="CY114" i="22"/>
  <c r="CM115" i="22"/>
  <c r="CU115" i="22"/>
  <c r="DC115" i="22"/>
  <c r="CQ116" i="22"/>
  <c r="CY116" i="22"/>
  <c r="CM117" i="22"/>
  <c r="CU117" i="22"/>
  <c r="DC117" i="22"/>
  <c r="CQ54" i="22"/>
  <c r="DC78" i="22"/>
  <c r="CT84" i="22"/>
  <c r="CX88" i="22"/>
  <c r="CP92" i="22"/>
  <c r="CT95" i="22"/>
  <c r="CX98" i="22"/>
  <c r="DB101" i="22"/>
  <c r="CL105" i="22"/>
  <c r="CW107" i="22"/>
  <c r="CL109" i="22"/>
  <c r="CL110" i="22"/>
  <c r="CL111" i="22"/>
  <c r="DB111" i="22"/>
  <c r="CX112" i="22"/>
  <c r="CQ113" i="22"/>
  <c r="DD113" i="22"/>
  <c r="CT114" i="22"/>
  <c r="CK115" i="22"/>
  <c r="CV115" i="22"/>
  <c r="CL116" i="22"/>
  <c r="CW116" i="22"/>
  <c r="CN117" i="22"/>
  <c r="CX117" i="22"/>
  <c r="CO118" i="22"/>
  <c r="CW118" i="22"/>
  <c r="CK119" i="22"/>
  <c r="CS119" i="22"/>
  <c r="DA119" i="22"/>
  <c r="CO120" i="22"/>
  <c r="CW120" i="22"/>
  <c r="CK121" i="22"/>
  <c r="CS121" i="22"/>
  <c r="DA121" i="22"/>
  <c r="CO122" i="22"/>
  <c r="CW122" i="22"/>
  <c r="CK123" i="22"/>
  <c r="CS123" i="22"/>
  <c r="DA123" i="22"/>
  <c r="CO124" i="22"/>
  <c r="CW124" i="22"/>
  <c r="CK125" i="22"/>
  <c r="CS125" i="22"/>
  <c r="DA125" i="22"/>
  <c r="CO126" i="22"/>
  <c r="CW126" i="22"/>
  <c r="CK127" i="22"/>
  <c r="CS127" i="22"/>
  <c r="DA127" i="22"/>
  <c r="CO128" i="22"/>
  <c r="CW128" i="22"/>
  <c r="CK129" i="22"/>
  <c r="CS129" i="22"/>
  <c r="DA129" i="22"/>
  <c r="CO130" i="22"/>
  <c r="CW130" i="22"/>
  <c r="CK131" i="22"/>
  <c r="CS131" i="22"/>
  <c r="DA131" i="22"/>
  <c r="CO132" i="22"/>
  <c r="CW132" i="22"/>
  <c r="CK133" i="22"/>
  <c r="CS133" i="22"/>
  <c r="DA133" i="22"/>
  <c r="CO134" i="22"/>
  <c r="CW134" i="22"/>
  <c r="CK135" i="22"/>
  <c r="CS135" i="22"/>
  <c r="CY61" i="22"/>
  <c r="CL80" i="22"/>
  <c r="DD84" i="22"/>
  <c r="CP89" i="22"/>
  <c r="CX92" i="22"/>
  <c r="DB95" i="22"/>
  <c r="CL99" i="22"/>
  <c r="CP102" i="22"/>
  <c r="CT105" i="22"/>
  <c r="DB107" i="22"/>
  <c r="CO109" i="22"/>
  <c r="CP110" i="22"/>
  <c r="CN111" i="22"/>
  <c r="DD111" i="22"/>
  <c r="CZ112" i="22"/>
  <c r="CT113" i="22"/>
  <c r="CK114" i="22"/>
  <c r="CU114" i="22"/>
  <c r="CL115" i="22"/>
  <c r="CW115" i="22"/>
  <c r="CM116" i="22"/>
  <c r="CX116" i="22"/>
  <c r="CO117" i="22"/>
  <c r="CY117" i="22"/>
  <c r="CP118" i="22"/>
  <c r="CX118" i="22"/>
  <c r="CL119" i="22"/>
  <c r="CT119" i="22"/>
  <c r="DB119" i="22"/>
  <c r="CP120" i="22"/>
  <c r="CX120" i="22"/>
  <c r="CL121" i="22"/>
  <c r="CT121" i="22"/>
  <c r="DB121" i="22"/>
  <c r="CP122" i="22"/>
  <c r="CX122" i="22"/>
  <c r="CL123" i="22"/>
  <c r="CT123" i="22"/>
  <c r="DB123" i="22"/>
  <c r="CP124" i="22"/>
  <c r="CX124" i="22"/>
  <c r="CL125" i="22"/>
  <c r="CT125" i="22"/>
  <c r="DB125" i="22"/>
  <c r="CP126" i="22"/>
  <c r="CX126" i="22"/>
  <c r="CL127" i="22"/>
  <c r="CT127" i="22"/>
  <c r="DB127" i="22"/>
  <c r="CP128" i="22"/>
  <c r="CX128" i="22"/>
  <c r="CL129" i="22"/>
  <c r="CT129" i="22"/>
  <c r="DB129" i="22"/>
  <c r="CP130" i="22"/>
  <c r="CX130" i="22"/>
  <c r="CL131" i="22"/>
  <c r="CT131" i="22"/>
  <c r="DB131" i="22"/>
  <c r="CP132" i="22"/>
  <c r="CX132" i="22"/>
  <c r="CL133" i="22"/>
  <c r="CT133" i="22"/>
  <c r="DB133" i="22"/>
  <c r="CP134" i="22"/>
  <c r="CX134" i="22"/>
  <c r="CL135" i="22"/>
  <c r="CT135" i="22"/>
  <c r="DB135" i="22"/>
  <c r="CK66" i="22"/>
  <c r="DC80" i="22"/>
  <c r="CT85" i="22"/>
  <c r="CY89" i="22"/>
  <c r="CL93" i="22"/>
  <c r="CP96" i="22"/>
  <c r="CT99" i="22"/>
  <c r="CX102" i="22"/>
  <c r="DB105" i="22"/>
  <c r="CK108" i="22"/>
  <c r="CP109" i="22"/>
  <c r="CS110" i="22"/>
  <c r="CO111" i="22"/>
  <c r="CK112" i="22"/>
  <c r="DA112" i="22"/>
  <c r="CV113" i="22"/>
  <c r="CL114" i="22"/>
  <c r="CW114" i="22"/>
  <c r="CN115" i="22"/>
  <c r="CX115" i="22"/>
  <c r="CO116" i="22"/>
  <c r="CZ116" i="22"/>
  <c r="CP117" i="22"/>
  <c r="DA117" i="22"/>
  <c r="CQ118" i="22"/>
  <c r="CY118" i="22"/>
  <c r="CM119" i="22"/>
  <c r="CU119" i="22"/>
  <c r="DC119" i="22"/>
  <c r="CQ120" i="22"/>
  <c r="CY120" i="22"/>
  <c r="CM121" i="22"/>
  <c r="CU121" i="22"/>
  <c r="DC121" i="22"/>
  <c r="CQ122" i="22"/>
  <c r="CY122" i="22"/>
  <c r="CM123" i="22"/>
  <c r="CU123" i="22"/>
  <c r="DC123" i="22"/>
  <c r="CQ124" i="22"/>
  <c r="CY124" i="22"/>
  <c r="CM125" i="22"/>
  <c r="CU125" i="22"/>
  <c r="DC125" i="22"/>
  <c r="CQ126" i="22"/>
  <c r="CY126" i="22"/>
  <c r="CM127" i="22"/>
  <c r="CU127" i="22"/>
  <c r="DC127" i="22"/>
  <c r="CQ128" i="22"/>
  <c r="CY128" i="22"/>
  <c r="CM129" i="22"/>
  <c r="CU129" i="22"/>
  <c r="DC129" i="22"/>
  <c r="CQ130" i="22"/>
  <c r="CY130" i="22"/>
  <c r="CM131" i="22"/>
  <c r="CU131" i="22"/>
  <c r="DC131" i="22"/>
  <c r="CQ132" i="22"/>
  <c r="CY132" i="22"/>
  <c r="CM133" i="22"/>
  <c r="CU133" i="22"/>
  <c r="DC133" i="22"/>
  <c r="CQ134" i="22"/>
  <c r="CY134" i="22"/>
  <c r="CM135" i="22"/>
  <c r="CU135" i="22"/>
  <c r="DC135" i="22"/>
  <c r="CQ136" i="22"/>
  <c r="CY136" i="22"/>
  <c r="CM137" i="22"/>
  <c r="CU137" i="22"/>
  <c r="DC137" i="22"/>
  <c r="CQ138" i="22"/>
  <c r="CY138" i="22"/>
  <c r="CM139" i="22"/>
  <c r="CP69" i="22"/>
  <c r="CU81" i="22"/>
  <c r="CL86" i="22"/>
  <c r="CN90" i="22"/>
  <c r="CT93" i="22"/>
  <c r="CX96" i="22"/>
  <c r="DB99" i="22"/>
  <c r="CL103" i="22"/>
  <c r="CP106" i="22"/>
  <c r="CP108" i="22"/>
  <c r="CT109" i="22"/>
  <c r="CT110" i="22"/>
  <c r="CP111" i="22"/>
  <c r="CL112" i="22"/>
  <c r="DB112" i="22"/>
  <c r="CW113" i="22"/>
  <c r="CM114" i="22"/>
  <c r="CX114" i="22"/>
  <c r="CO115" i="22"/>
  <c r="CY115" i="22"/>
  <c r="CP116" i="22"/>
  <c r="DA116" i="22"/>
  <c r="CQ117" i="22"/>
  <c r="DB117" i="22"/>
  <c r="CR118" i="22"/>
  <c r="CZ118" i="22"/>
  <c r="CN119" i="22"/>
  <c r="CV119" i="22"/>
  <c r="DD119" i="22"/>
  <c r="CR120" i="22"/>
  <c r="CZ120" i="22"/>
  <c r="CN121" i="22"/>
  <c r="CV121" i="22"/>
  <c r="DD121" i="22"/>
  <c r="CR122" i="22"/>
  <c r="CZ122" i="22"/>
  <c r="CN123" i="22"/>
  <c r="CV123" i="22"/>
  <c r="DD123" i="22"/>
  <c r="CR124" i="22"/>
  <c r="CZ124" i="22"/>
  <c r="CN125" i="22"/>
  <c r="CV125" i="22"/>
  <c r="DD125" i="22"/>
  <c r="CR126" i="22"/>
  <c r="CZ126" i="22"/>
  <c r="CN127" i="22"/>
  <c r="CV127" i="22"/>
  <c r="DD127" i="22"/>
  <c r="CR128" i="22"/>
  <c r="CZ128" i="22"/>
  <c r="CN129" i="22"/>
  <c r="CV129" i="22"/>
  <c r="DD129" i="22"/>
  <c r="CR130" i="22"/>
  <c r="CZ130" i="22"/>
  <c r="CN131" i="22"/>
  <c r="CV131" i="22"/>
  <c r="DD131" i="22"/>
  <c r="CR132" i="22"/>
  <c r="CZ132" i="22"/>
  <c r="CN133" i="22"/>
  <c r="CV133" i="22"/>
  <c r="DD133" i="22"/>
  <c r="CT72" i="22"/>
  <c r="CN82" i="22"/>
  <c r="CV86" i="22"/>
  <c r="CW90" i="22"/>
  <c r="DB93" i="22"/>
  <c r="CL97" i="22"/>
  <c r="CP100" i="22"/>
  <c r="CT103" i="22"/>
  <c r="CX106" i="22"/>
  <c r="CS108" i="22"/>
  <c r="CW109" i="22"/>
  <c r="CX110" i="22"/>
  <c r="CT111" i="22"/>
  <c r="CP112" i="22"/>
  <c r="CL113" i="22"/>
  <c r="CX113" i="22"/>
  <c r="CO114" i="22"/>
  <c r="CZ114" i="22"/>
  <c r="CP115" i="22"/>
  <c r="DA115" i="22"/>
  <c r="CR116" i="22"/>
  <c r="DB116" i="22"/>
  <c r="CS117" i="22"/>
  <c r="DD117" i="22"/>
  <c r="CS118" i="22"/>
  <c r="DA118" i="22"/>
  <c r="CO119" i="22"/>
  <c r="CW119" i="22"/>
  <c r="CK120" i="22"/>
  <c r="CS120" i="22"/>
  <c r="DA120" i="22"/>
  <c r="CO121" i="22"/>
  <c r="CW121" i="22"/>
  <c r="CK122" i="22"/>
  <c r="CS122" i="22"/>
  <c r="DA122" i="22"/>
  <c r="CO123" i="22"/>
  <c r="CW123" i="22"/>
  <c r="CK124" i="22"/>
  <c r="CS124" i="22"/>
  <c r="DA124" i="22"/>
  <c r="CO125" i="22"/>
  <c r="CW125" i="22"/>
  <c r="CK126" i="22"/>
  <c r="CS126" i="22"/>
  <c r="DA126" i="22"/>
  <c r="CO127" i="22"/>
  <c r="CW127" i="22"/>
  <c r="CK128" i="22"/>
  <c r="CS128" i="22"/>
  <c r="DA128" i="22"/>
  <c r="CO129" i="22"/>
  <c r="CW129" i="22"/>
  <c r="CK130" i="22"/>
  <c r="CS130" i="22"/>
  <c r="DA130" i="22"/>
  <c r="CO131" i="22"/>
  <c r="CW131" i="22"/>
  <c r="CK132" i="22"/>
  <c r="CS132" i="22"/>
  <c r="DA132" i="22"/>
  <c r="CO133" i="22"/>
  <c r="CW133" i="22"/>
  <c r="CK134" i="22"/>
  <c r="CX75" i="22"/>
  <c r="DB82" i="22"/>
  <c r="CL87" i="22"/>
  <c r="CL91" i="22"/>
  <c r="CP94" i="22"/>
  <c r="CT97" i="22"/>
  <c r="CX100" i="22"/>
  <c r="DB103" i="22"/>
  <c r="CL107" i="22"/>
  <c r="CX108" i="22"/>
  <c r="CX109" i="22"/>
  <c r="CZ110" i="22"/>
  <c r="CV111" i="22"/>
  <c r="CR112" i="22"/>
  <c r="CN113" i="22"/>
  <c r="CY113" i="22"/>
  <c r="CP114" i="22"/>
  <c r="DA114" i="22"/>
  <c r="CQ115" i="22"/>
  <c r="DB115" i="22"/>
  <c r="CS116" i="22"/>
  <c r="DC116" i="22"/>
  <c r="CT117" i="22"/>
  <c r="CK118" i="22"/>
  <c r="CT118" i="22"/>
  <c r="DB118" i="22"/>
  <c r="CP119" i="22"/>
  <c r="CX119" i="22"/>
  <c r="CL120" i="22"/>
  <c r="CT120" i="22"/>
  <c r="DB120" i="22"/>
  <c r="CP121" i="22"/>
  <c r="CX121" i="22"/>
  <c r="CL122" i="22"/>
  <c r="CT122" i="22"/>
  <c r="DB122" i="22"/>
  <c r="CP123" i="22"/>
  <c r="CX123" i="22"/>
  <c r="CL124" i="22"/>
  <c r="CT124" i="22"/>
  <c r="DB124" i="22"/>
  <c r="CP125" i="22"/>
  <c r="CX125" i="22"/>
  <c r="CL126" i="22"/>
  <c r="CT126" i="22"/>
  <c r="DB126" i="22"/>
  <c r="CP127" i="22"/>
  <c r="CX127" i="22"/>
  <c r="CL128" i="22"/>
  <c r="CT128" i="22"/>
  <c r="DB128" i="22"/>
  <c r="CP129" i="22"/>
  <c r="CX129" i="22"/>
  <c r="CL130" i="22"/>
  <c r="CT130" i="22"/>
  <c r="DB130" i="22"/>
  <c r="CP131" i="22"/>
  <c r="CX131" i="22"/>
  <c r="CL132" i="22"/>
  <c r="CT132" i="22"/>
  <c r="DB132" i="22"/>
  <c r="CP133" i="22"/>
  <c r="CX133" i="22"/>
  <c r="CL134" i="22"/>
  <c r="CT134" i="22"/>
  <c r="DB134" i="22"/>
  <c r="CP135" i="22"/>
  <c r="CX135" i="22"/>
  <c r="CL136" i="22"/>
  <c r="CT136" i="22"/>
  <c r="DB136" i="22"/>
  <c r="CP137" i="22"/>
  <c r="CX137" i="22"/>
  <c r="CL138" i="22"/>
  <c r="CT138" i="22"/>
  <c r="DB138" i="22"/>
  <c r="CP139" i="22"/>
  <c r="CX139" i="22"/>
  <c r="CL140" i="22"/>
  <c r="CT140" i="22"/>
  <c r="DB140" i="22"/>
  <c r="CP141" i="22"/>
  <c r="CX141" i="22"/>
  <c r="CL142" i="22"/>
  <c r="CT142" i="22"/>
  <c r="DB142" i="22"/>
  <c r="CP143" i="22"/>
  <c r="CX143" i="22"/>
  <c r="CL144" i="22"/>
  <c r="CT144" i="22"/>
  <c r="DB144" i="22"/>
  <c r="DB76" i="22"/>
  <c r="CR83" i="22"/>
  <c r="CX87" i="22"/>
  <c r="CT91" i="22"/>
  <c r="CX94" i="22"/>
  <c r="DB97" i="22"/>
  <c r="CL101" i="22"/>
  <c r="CP104" i="22"/>
  <c r="CO107" i="22"/>
  <c r="DA108" i="22"/>
  <c r="DB109" i="22"/>
  <c r="DA110" i="22"/>
  <c r="CW111" i="22"/>
  <c r="CS112" i="22"/>
  <c r="CO113" i="22"/>
  <c r="DA113" i="22"/>
  <c r="CR114" i="22"/>
  <c r="DB114" i="22"/>
  <c r="CS115" i="22"/>
  <c r="DD115" i="22"/>
  <c r="CT116" i="22"/>
  <c r="CK117" i="22"/>
  <c r="CV117" i="22"/>
  <c r="CL118" i="22"/>
  <c r="CU118" i="22"/>
  <c r="DC118" i="22"/>
  <c r="CQ119" i="22"/>
  <c r="CY119" i="22"/>
  <c r="CM120" i="22"/>
  <c r="CU120" i="22"/>
  <c r="DC120" i="22"/>
  <c r="CQ121" i="22"/>
  <c r="CY121" i="22"/>
  <c r="CM122" i="22"/>
  <c r="CU122" i="22"/>
  <c r="DC122" i="22"/>
  <c r="CQ123" i="22"/>
  <c r="CY123" i="22"/>
  <c r="CM124" i="22"/>
  <c r="CU124" i="22"/>
  <c r="DC124" i="22"/>
  <c r="CQ125" i="22"/>
  <c r="CY125" i="22"/>
  <c r="CM126" i="22"/>
  <c r="CU126" i="22"/>
  <c r="DC126" i="22"/>
  <c r="CQ127" i="22"/>
  <c r="CY127" i="22"/>
  <c r="CM128" i="22"/>
  <c r="CU128" i="22"/>
  <c r="DC128" i="22"/>
  <c r="CQ129" i="22"/>
  <c r="CY129" i="22"/>
  <c r="CM130" i="22"/>
  <c r="CU130" i="22"/>
  <c r="DC130" i="22"/>
  <c r="CQ131" i="22"/>
  <c r="CY131" i="22"/>
  <c r="CM132" i="22"/>
  <c r="CU132" i="22"/>
  <c r="DC132" i="22"/>
  <c r="CQ133" i="22"/>
  <c r="CY133" i="22"/>
  <c r="CM134" i="22"/>
  <c r="CU134" i="22"/>
  <c r="DC134" i="22"/>
  <c r="CQ135" i="22"/>
  <c r="CY135" i="22"/>
  <c r="CM136" i="22"/>
  <c r="CU136" i="22"/>
  <c r="DC136" i="22"/>
  <c r="CQ137" i="22"/>
  <c r="CY137" i="22"/>
  <c r="CM138" i="22"/>
  <c r="CU138" i="22"/>
  <c r="DC138" i="22"/>
  <c r="CQ139" i="22"/>
  <c r="CY139" i="22"/>
  <c r="CM140" i="22"/>
  <c r="CU140" i="22"/>
  <c r="DC140" i="22"/>
  <c r="CQ141" i="22"/>
  <c r="CY141" i="22"/>
  <c r="CM142" i="22"/>
  <c r="CU142" i="22"/>
  <c r="DC77" i="22"/>
  <c r="DB83" i="22"/>
  <c r="CN88" i="22"/>
  <c r="DB91" i="22"/>
  <c r="CL95" i="22"/>
  <c r="CP98" i="22"/>
  <c r="CT101" i="22"/>
  <c r="CX104" i="22"/>
  <c r="CT107" i="22"/>
  <c r="DB108" i="22"/>
  <c r="CK110" i="22"/>
  <c r="DB110" i="22"/>
  <c r="CX111" i="22"/>
  <c r="CT112" i="22"/>
  <c r="CP113" i="22"/>
  <c r="DB113" i="22"/>
  <c r="CS114" i="22"/>
  <c r="DC114" i="22"/>
  <c r="CT115" i="22"/>
  <c r="CK116" i="22"/>
  <c r="CU116" i="22"/>
  <c r="CL117" i="22"/>
  <c r="CW117" i="22"/>
  <c r="CM118" i="22"/>
  <c r="CV118" i="22"/>
  <c r="DD118" i="22"/>
  <c r="CR119" i="22"/>
  <c r="CZ119" i="22"/>
  <c r="CN120" i="22"/>
  <c r="CV120" i="22"/>
  <c r="DD120" i="22"/>
  <c r="CR121" i="22"/>
  <c r="CZ121" i="22"/>
  <c r="CN122" i="22"/>
  <c r="CV122" i="22"/>
  <c r="DD122" i="22"/>
  <c r="CR123" i="22"/>
  <c r="CZ123" i="22"/>
  <c r="CN124" i="22"/>
  <c r="CV124" i="22"/>
  <c r="DD124" i="22"/>
  <c r="CR125" i="22"/>
  <c r="CZ125" i="22"/>
  <c r="CN126" i="22"/>
  <c r="CV126" i="22"/>
  <c r="DD126" i="22"/>
  <c r="CR127" i="22"/>
  <c r="CZ127" i="22"/>
  <c r="CN128" i="22"/>
  <c r="CV128" i="22"/>
  <c r="DD128" i="22"/>
  <c r="CR129" i="22"/>
  <c r="CZ129" i="22"/>
  <c r="CN130" i="22"/>
  <c r="CV130" i="22"/>
  <c r="DD130" i="22"/>
  <c r="CR131" i="22"/>
  <c r="CZ131" i="22"/>
  <c r="CN132" i="22"/>
  <c r="CV132" i="22"/>
  <c r="DD132" i="22"/>
  <c r="DA134" i="22"/>
  <c r="DA135" i="22"/>
  <c r="CV136" i="22"/>
  <c r="CN137" i="22"/>
  <c r="DA137" i="22"/>
  <c r="CS138" i="22"/>
  <c r="CL139" i="22"/>
  <c r="CW139" i="22"/>
  <c r="CO140" i="22"/>
  <c r="CY140" i="22"/>
  <c r="CO141" i="22"/>
  <c r="DA141" i="22"/>
  <c r="CQ142" i="22"/>
  <c r="DA142" i="22"/>
  <c r="CQ143" i="22"/>
  <c r="CZ143" i="22"/>
  <c r="CO144" i="22"/>
  <c r="CX144" i="22"/>
  <c r="CM145" i="22"/>
  <c r="CU145" i="22"/>
  <c r="DC145" i="22"/>
  <c r="CQ146" i="22"/>
  <c r="CY146" i="22"/>
  <c r="CM147" i="22"/>
  <c r="CU147" i="22"/>
  <c r="DC147" i="22"/>
  <c r="CQ148" i="22"/>
  <c r="CY148" i="22"/>
  <c r="CM149" i="22"/>
  <c r="CU149" i="22"/>
  <c r="DC149" i="22"/>
  <c r="CQ150" i="22"/>
  <c r="CY150" i="22"/>
  <c r="CM151" i="22"/>
  <c r="CU151" i="22"/>
  <c r="DC151" i="22"/>
  <c r="CQ152" i="22"/>
  <c r="CY152" i="22"/>
  <c r="CM153" i="22"/>
  <c r="CU153" i="22"/>
  <c r="DC153" i="22"/>
  <c r="CQ154" i="22"/>
  <c r="CY154" i="22"/>
  <c r="CM155" i="22"/>
  <c r="CU155" i="22"/>
  <c r="DC155" i="22"/>
  <c r="CQ156" i="22"/>
  <c r="CY156" i="22"/>
  <c r="CM157" i="22"/>
  <c r="CU157" i="22"/>
  <c r="DC157" i="22"/>
  <c r="CQ158" i="22"/>
  <c r="CY158" i="22"/>
  <c r="CM159" i="22"/>
  <c r="CU159" i="22"/>
  <c r="DC159" i="22"/>
  <c r="CQ160" i="22"/>
  <c r="CY160" i="22"/>
  <c r="CM161" i="22"/>
  <c r="CU161" i="22"/>
  <c r="DC161" i="22"/>
  <c r="CQ162" i="22"/>
  <c r="CY162" i="22"/>
  <c r="CM163" i="22"/>
  <c r="CU163" i="22"/>
  <c r="DC163" i="22"/>
  <c r="CQ164" i="22"/>
  <c r="CY164" i="22"/>
  <c r="CM165" i="22"/>
  <c r="CU165" i="22"/>
  <c r="DC165" i="22"/>
  <c r="CQ166" i="22"/>
  <c r="CY166" i="22"/>
  <c r="CM167" i="22"/>
  <c r="CU167" i="22"/>
  <c r="DC167" i="22"/>
  <c r="CQ168" i="22"/>
  <c r="CY168" i="22"/>
  <c r="CM169" i="22"/>
  <c r="CU169" i="22"/>
  <c r="DC169" i="22"/>
  <c r="CQ170" i="22"/>
  <c r="CY170" i="22"/>
  <c r="CM171" i="22"/>
  <c r="CR133" i="22"/>
  <c r="DD134" i="22"/>
  <c r="DD135" i="22"/>
  <c r="CW136" i="22"/>
  <c r="CO137" i="22"/>
  <c r="DB137" i="22"/>
  <c r="CV138" i="22"/>
  <c r="CN139" i="22"/>
  <c r="CZ139" i="22"/>
  <c r="CP140" i="22"/>
  <c r="CZ140" i="22"/>
  <c r="CR141" i="22"/>
  <c r="DB141" i="22"/>
  <c r="CR142" i="22"/>
  <c r="DC142" i="22"/>
  <c r="CR143" i="22"/>
  <c r="DA143" i="22"/>
  <c r="CP144" i="22"/>
  <c r="CY144" i="22"/>
  <c r="CN145" i="22"/>
  <c r="CV145" i="22"/>
  <c r="DD145" i="22"/>
  <c r="CR146" i="22"/>
  <c r="CZ146" i="22"/>
  <c r="CN147" i="22"/>
  <c r="CV147" i="22"/>
  <c r="DD147" i="22"/>
  <c r="CR148" i="22"/>
  <c r="CZ148" i="22"/>
  <c r="CN149" i="22"/>
  <c r="CV149" i="22"/>
  <c r="DD149" i="22"/>
  <c r="CR150" i="22"/>
  <c r="CZ150" i="22"/>
  <c r="CN151" i="22"/>
  <c r="CV151" i="22"/>
  <c r="DD151" i="22"/>
  <c r="CR152" i="22"/>
  <c r="CZ152" i="22"/>
  <c r="CN153" i="22"/>
  <c r="CV153" i="22"/>
  <c r="DD153" i="22"/>
  <c r="CR154" i="22"/>
  <c r="CZ154" i="22"/>
  <c r="CN155" i="22"/>
  <c r="CV155" i="22"/>
  <c r="DD155" i="22"/>
  <c r="CR156" i="22"/>
  <c r="CZ156" i="22"/>
  <c r="CN157" i="22"/>
  <c r="CV157" i="22"/>
  <c r="DD157" i="22"/>
  <c r="CR158" i="22"/>
  <c r="CZ158" i="22"/>
  <c r="CN159" i="22"/>
  <c r="CV159" i="22"/>
  <c r="DD159" i="22"/>
  <c r="CR160" i="22"/>
  <c r="CZ160" i="22"/>
  <c r="CN161" i="22"/>
  <c r="CV161" i="22"/>
  <c r="DD161" i="22"/>
  <c r="CR162" i="22"/>
  <c r="CZ162" i="22"/>
  <c r="CN163" i="22"/>
  <c r="CV163" i="22"/>
  <c r="DD163" i="22"/>
  <c r="CR164" i="22"/>
  <c r="CZ164" i="22"/>
  <c r="CN165" i="22"/>
  <c r="CV165" i="22"/>
  <c r="DD165" i="22"/>
  <c r="CR166" i="22"/>
  <c r="CZ166" i="22"/>
  <c r="CN167" i="22"/>
  <c r="CV167" i="22"/>
  <c r="DD167" i="22"/>
  <c r="CR168" i="22"/>
  <c r="CZ168" i="22"/>
  <c r="CN169" i="22"/>
  <c r="CV169" i="22"/>
  <c r="DD169" i="22"/>
  <c r="CZ133" i="22"/>
  <c r="CN135" i="22"/>
  <c r="CK136" i="22"/>
  <c r="CX136" i="22"/>
  <c r="CR137" i="22"/>
  <c r="DD137" i="22"/>
  <c r="CW138" i="22"/>
  <c r="CO139" i="22"/>
  <c r="DA139" i="22"/>
  <c r="CQ140" i="22"/>
  <c r="DA140" i="22"/>
  <c r="CS141" i="22"/>
  <c r="DC141" i="22"/>
  <c r="CS142" i="22"/>
  <c r="DD142" i="22"/>
  <c r="CS143" i="22"/>
  <c r="DB143" i="22"/>
  <c r="CQ144" i="22"/>
  <c r="CZ144" i="22"/>
  <c r="CO145" i="22"/>
  <c r="CW145" i="22"/>
  <c r="CK146" i="22"/>
  <c r="CS146" i="22"/>
  <c r="DA146" i="22"/>
  <c r="CO147" i="22"/>
  <c r="CW147" i="22"/>
  <c r="CK148" i="22"/>
  <c r="CS148" i="22"/>
  <c r="DA148" i="22"/>
  <c r="CO149" i="22"/>
  <c r="CW149" i="22"/>
  <c r="CK150" i="22"/>
  <c r="CS150" i="22"/>
  <c r="DA150" i="22"/>
  <c r="CO151" i="22"/>
  <c r="CW151" i="22"/>
  <c r="CK152" i="22"/>
  <c r="CS152" i="22"/>
  <c r="DA152" i="22"/>
  <c r="CO153" i="22"/>
  <c r="CW153" i="22"/>
  <c r="CK154" i="22"/>
  <c r="CS154" i="22"/>
  <c r="DA154" i="22"/>
  <c r="CO155" i="22"/>
  <c r="CW155" i="22"/>
  <c r="CK156" i="22"/>
  <c r="CS156" i="22"/>
  <c r="DA156" i="22"/>
  <c r="CO157" i="22"/>
  <c r="CW157" i="22"/>
  <c r="CK158" i="22"/>
  <c r="CS158" i="22"/>
  <c r="DA158" i="22"/>
  <c r="CO159" i="22"/>
  <c r="CW159" i="22"/>
  <c r="CK160" i="22"/>
  <c r="CS160" i="22"/>
  <c r="DA160" i="22"/>
  <c r="CO161" i="22"/>
  <c r="CW161" i="22"/>
  <c r="CK162" i="22"/>
  <c r="CS162" i="22"/>
  <c r="DA162" i="22"/>
  <c r="CO163" i="22"/>
  <c r="CW163" i="22"/>
  <c r="CK164" i="22"/>
  <c r="CS164" i="22"/>
  <c r="DA164" i="22"/>
  <c r="CO165" i="22"/>
  <c r="CW165" i="22"/>
  <c r="CK166" i="22"/>
  <c r="CS166" i="22"/>
  <c r="DA166" i="22"/>
  <c r="CO167" i="22"/>
  <c r="CW167" i="22"/>
  <c r="CK168" i="22"/>
  <c r="CS168" i="22"/>
  <c r="DA168" i="22"/>
  <c r="CO169" i="22"/>
  <c r="CW169" i="22"/>
  <c r="CK170" i="22"/>
  <c r="CS170" i="22"/>
  <c r="CN134" i="22"/>
  <c r="CO135" i="22"/>
  <c r="CN136" i="22"/>
  <c r="CZ136" i="22"/>
  <c r="CS137" i="22"/>
  <c r="CK138" i="22"/>
  <c r="CX138" i="22"/>
  <c r="CR139" i="22"/>
  <c r="DB139" i="22"/>
  <c r="CR140" i="22"/>
  <c r="DD140" i="22"/>
  <c r="CT141" i="22"/>
  <c r="DD141" i="22"/>
  <c r="CV142" i="22"/>
  <c r="CK143" i="22"/>
  <c r="CT143" i="22"/>
  <c r="DC143" i="22"/>
  <c r="CR144" i="22"/>
  <c r="DA144" i="22"/>
  <c r="CP145" i="22"/>
  <c r="CX145" i="22"/>
  <c r="CL146" i="22"/>
  <c r="CT146" i="22"/>
  <c r="DB146" i="22"/>
  <c r="CP147" i="22"/>
  <c r="CX147" i="22"/>
  <c r="CL148" i="22"/>
  <c r="CT148" i="22"/>
  <c r="DB148" i="22"/>
  <c r="CP149" i="22"/>
  <c r="CX149" i="22"/>
  <c r="CL150" i="22"/>
  <c r="CT150" i="22"/>
  <c r="DB150" i="22"/>
  <c r="CP151" i="22"/>
  <c r="CX151" i="22"/>
  <c r="CL152" i="22"/>
  <c r="CT152" i="22"/>
  <c r="DB152" i="22"/>
  <c r="CP153" i="22"/>
  <c r="CX153" i="22"/>
  <c r="CL154" i="22"/>
  <c r="CT154" i="22"/>
  <c r="DB154" i="22"/>
  <c r="CP155" i="22"/>
  <c r="CX155" i="22"/>
  <c r="CL156" i="22"/>
  <c r="CT156" i="22"/>
  <c r="DB156" i="22"/>
  <c r="CP157" i="22"/>
  <c r="CX157" i="22"/>
  <c r="CL158" i="22"/>
  <c r="CT158" i="22"/>
  <c r="DB158" i="22"/>
  <c r="CP159" i="22"/>
  <c r="CX159" i="22"/>
  <c r="CL160" i="22"/>
  <c r="CT160" i="22"/>
  <c r="DB160" i="22"/>
  <c r="CP161" i="22"/>
  <c r="CX161" i="22"/>
  <c r="CL162" i="22"/>
  <c r="CT162" i="22"/>
  <c r="DB162" i="22"/>
  <c r="CP163" i="22"/>
  <c r="CX163" i="22"/>
  <c r="CL164" i="22"/>
  <c r="CT164" i="22"/>
  <c r="DB164" i="22"/>
  <c r="CP165" i="22"/>
  <c r="CX165" i="22"/>
  <c r="CL166" i="22"/>
  <c r="CT166" i="22"/>
  <c r="DB166" i="22"/>
  <c r="CP167" i="22"/>
  <c r="CX167" i="22"/>
  <c r="CL168" i="22"/>
  <c r="CT168" i="22"/>
  <c r="DB168" i="22"/>
  <c r="CP169" i="22"/>
  <c r="CX169" i="22"/>
  <c r="CL170" i="22"/>
  <c r="CT170" i="22"/>
  <c r="DB170" i="22"/>
  <c r="CP171" i="22"/>
  <c r="CX171" i="22"/>
  <c r="CL172" i="22"/>
  <c r="CT172" i="22"/>
  <c r="DB172" i="22"/>
  <c r="CP173" i="22"/>
  <c r="CX173" i="22"/>
  <c r="CL174" i="22"/>
  <c r="CT174" i="22"/>
  <c r="DB174" i="22"/>
  <c r="CP175" i="22"/>
  <c r="CX175" i="22"/>
  <c r="CL176" i="22"/>
  <c r="CT176" i="22"/>
  <c r="DB176" i="22"/>
  <c r="CP177" i="22"/>
  <c r="CX177" i="22"/>
  <c r="CL178" i="22"/>
  <c r="CT178" i="22"/>
  <c r="DB178" i="22"/>
  <c r="CP179" i="22"/>
  <c r="CR134" i="22"/>
  <c r="CR135" i="22"/>
  <c r="CO136" i="22"/>
  <c r="DA136" i="22"/>
  <c r="CT137" i="22"/>
  <c r="CN138" i="22"/>
  <c r="CZ138" i="22"/>
  <c r="CS139" i="22"/>
  <c r="DC139" i="22"/>
  <c r="CS140" i="22"/>
  <c r="CK141" i="22"/>
  <c r="CU141" i="22"/>
  <c r="CK142" i="22"/>
  <c r="CW142" i="22"/>
  <c r="CL143" i="22"/>
  <c r="CU143" i="22"/>
  <c r="DD143" i="22"/>
  <c r="CS144" i="22"/>
  <c r="DC144" i="22"/>
  <c r="CQ145" i="22"/>
  <c r="CY145" i="22"/>
  <c r="CM146" i="22"/>
  <c r="CU146" i="22"/>
  <c r="DC146" i="22"/>
  <c r="CQ147" i="22"/>
  <c r="CY147" i="22"/>
  <c r="CM148" i="22"/>
  <c r="CU148" i="22"/>
  <c r="DC148" i="22"/>
  <c r="CQ149" i="22"/>
  <c r="CY149" i="22"/>
  <c r="CM150" i="22"/>
  <c r="CU150" i="22"/>
  <c r="DC150" i="22"/>
  <c r="CQ151" i="22"/>
  <c r="CY151" i="22"/>
  <c r="CM152" i="22"/>
  <c r="CU152" i="22"/>
  <c r="DC152" i="22"/>
  <c r="CQ153" i="22"/>
  <c r="CY153" i="22"/>
  <c r="CM154" i="22"/>
  <c r="CU154" i="22"/>
  <c r="DC154" i="22"/>
  <c r="CQ155" i="22"/>
  <c r="CY155" i="22"/>
  <c r="CM156" i="22"/>
  <c r="CU156" i="22"/>
  <c r="DC156" i="22"/>
  <c r="CQ157" i="22"/>
  <c r="CY157" i="22"/>
  <c r="CM158" i="22"/>
  <c r="CU158" i="22"/>
  <c r="DC158" i="22"/>
  <c r="CQ159" i="22"/>
  <c r="CY159" i="22"/>
  <c r="CM160" i="22"/>
  <c r="CU160" i="22"/>
  <c r="DC160" i="22"/>
  <c r="CQ161" i="22"/>
  <c r="CY161" i="22"/>
  <c r="CM162" i="22"/>
  <c r="CU162" i="22"/>
  <c r="DC162" i="22"/>
  <c r="CQ163" i="22"/>
  <c r="CY163" i="22"/>
  <c r="CM164" i="22"/>
  <c r="CU164" i="22"/>
  <c r="DC164" i="22"/>
  <c r="CQ165" i="22"/>
  <c r="CY165" i="22"/>
  <c r="CM166" i="22"/>
  <c r="CU166" i="22"/>
  <c r="DC166" i="22"/>
  <c r="CQ167" i="22"/>
  <c r="CY167" i="22"/>
  <c r="CM168" i="22"/>
  <c r="CU168" i="22"/>
  <c r="DC168" i="22"/>
  <c r="CQ169" i="22"/>
  <c r="CY169" i="22"/>
  <c r="CM170" i="22"/>
  <c r="CU170" i="22"/>
  <c r="DC170" i="22"/>
  <c r="CQ171" i="22"/>
  <c r="CS134" i="22"/>
  <c r="CV135" i="22"/>
  <c r="CP136" i="22"/>
  <c r="DD136" i="22"/>
  <c r="CV137" i="22"/>
  <c r="CO138" i="22"/>
  <c r="DA138" i="22"/>
  <c r="CT139" i="22"/>
  <c r="DD139" i="22"/>
  <c r="CV140" i="22"/>
  <c r="CL141" i="22"/>
  <c r="CV141" i="22"/>
  <c r="CN142" i="22"/>
  <c r="CX142" i="22"/>
  <c r="CM143" i="22"/>
  <c r="CV143" i="22"/>
  <c r="CK144" i="22"/>
  <c r="CU144" i="22"/>
  <c r="DD144" i="22"/>
  <c r="CR145" i="22"/>
  <c r="CZ145" i="22"/>
  <c r="CN146" i="22"/>
  <c r="CV146" i="22"/>
  <c r="DD146" i="22"/>
  <c r="CR147" i="22"/>
  <c r="CZ147" i="22"/>
  <c r="CN148" i="22"/>
  <c r="CV148" i="22"/>
  <c r="DD148" i="22"/>
  <c r="CR149" i="22"/>
  <c r="CZ149" i="22"/>
  <c r="CN150" i="22"/>
  <c r="CV150" i="22"/>
  <c r="DD150" i="22"/>
  <c r="CR151" i="22"/>
  <c r="CZ151" i="22"/>
  <c r="CN152" i="22"/>
  <c r="CV152" i="22"/>
  <c r="DD152" i="22"/>
  <c r="CR153" i="22"/>
  <c r="CZ153" i="22"/>
  <c r="CN154" i="22"/>
  <c r="CV154" i="22"/>
  <c r="DD154" i="22"/>
  <c r="CR155" i="22"/>
  <c r="CZ155" i="22"/>
  <c r="CN156" i="22"/>
  <c r="CV156" i="22"/>
  <c r="DD156" i="22"/>
  <c r="CR157" i="22"/>
  <c r="CZ157" i="22"/>
  <c r="CN158" i="22"/>
  <c r="CV158" i="22"/>
  <c r="DD158" i="22"/>
  <c r="CR159" i="22"/>
  <c r="CZ159" i="22"/>
  <c r="CN160" i="22"/>
  <c r="CV160" i="22"/>
  <c r="DD160" i="22"/>
  <c r="CR161" i="22"/>
  <c r="CZ161" i="22"/>
  <c r="CN162" i="22"/>
  <c r="CV162" i="22"/>
  <c r="DD162" i="22"/>
  <c r="CR163" i="22"/>
  <c r="CZ163" i="22"/>
  <c r="CN164" i="22"/>
  <c r="CV164" i="22"/>
  <c r="DD164" i="22"/>
  <c r="CR165" i="22"/>
  <c r="CZ165" i="22"/>
  <c r="CN166" i="22"/>
  <c r="CV166" i="22"/>
  <c r="DD166" i="22"/>
  <c r="CR167" i="22"/>
  <c r="CZ167" i="22"/>
  <c r="CN168" i="22"/>
  <c r="CV168" i="22"/>
  <c r="DD168" i="22"/>
  <c r="CR169" i="22"/>
  <c r="CZ169" i="22"/>
  <c r="CN170" i="22"/>
  <c r="CV170" i="22"/>
  <c r="CV134" i="22"/>
  <c r="CW135" i="22"/>
  <c r="CR136" i="22"/>
  <c r="CK137" i="22"/>
  <c r="CW137" i="22"/>
  <c r="CP138" i="22"/>
  <c r="DD138" i="22"/>
  <c r="CU139" i="22"/>
  <c r="CK140" i="22"/>
  <c r="CW140" i="22"/>
  <c r="CM141" i="22"/>
  <c r="CW141" i="22"/>
  <c r="CO142" i="22"/>
  <c r="CY142" i="22"/>
  <c r="CN143" i="22"/>
  <c r="CW143" i="22"/>
  <c r="CM144" i="22"/>
  <c r="CV144" i="22"/>
  <c r="CK145" i="22"/>
  <c r="CS145" i="22"/>
  <c r="DA145" i="22"/>
  <c r="CO146" i="22"/>
  <c r="CW146" i="22"/>
  <c r="CK147" i="22"/>
  <c r="CS147" i="22"/>
  <c r="DA147" i="22"/>
  <c r="CO148" i="22"/>
  <c r="CW148" i="22"/>
  <c r="CK149" i="22"/>
  <c r="CS149" i="22"/>
  <c r="DA149" i="22"/>
  <c r="CO150" i="22"/>
  <c r="CW150" i="22"/>
  <c r="CK151" i="22"/>
  <c r="CS151" i="22"/>
  <c r="DA151" i="22"/>
  <c r="CO152" i="22"/>
  <c r="CW152" i="22"/>
  <c r="CK153" i="22"/>
  <c r="CS153" i="22"/>
  <c r="DA153" i="22"/>
  <c r="CO154" i="22"/>
  <c r="CW154" i="22"/>
  <c r="CK155" i="22"/>
  <c r="CS155" i="22"/>
  <c r="DA155" i="22"/>
  <c r="CO156" i="22"/>
  <c r="CW156" i="22"/>
  <c r="CK157" i="22"/>
  <c r="CS157" i="22"/>
  <c r="DA157" i="22"/>
  <c r="CO158" i="22"/>
  <c r="CW158" i="22"/>
  <c r="CK159" i="22"/>
  <c r="CS159" i="22"/>
  <c r="DA159" i="22"/>
  <c r="CO160" i="22"/>
  <c r="CW160" i="22"/>
  <c r="CK161" i="22"/>
  <c r="CS161" i="22"/>
  <c r="DA161" i="22"/>
  <c r="CO162" i="22"/>
  <c r="CW162" i="22"/>
  <c r="CK163" i="22"/>
  <c r="CS163" i="22"/>
  <c r="DA163" i="22"/>
  <c r="CO164" i="22"/>
  <c r="CW164" i="22"/>
  <c r="CK165" i="22"/>
  <c r="CS165" i="22"/>
  <c r="DA165" i="22"/>
  <c r="CO166" i="22"/>
  <c r="CW166" i="22"/>
  <c r="CK167" i="22"/>
  <c r="CS167" i="22"/>
  <c r="CZ134" i="22"/>
  <c r="CZ135" i="22"/>
  <c r="CS136" i="22"/>
  <c r="CL137" i="22"/>
  <c r="CZ137" i="22"/>
  <c r="CR138" i="22"/>
  <c r="CK139" i="22"/>
  <c r="CV139" i="22"/>
  <c r="CN140" i="22"/>
  <c r="CX140" i="22"/>
  <c r="CN141" i="22"/>
  <c r="CZ141" i="22"/>
  <c r="CP142" i="22"/>
  <c r="CZ142" i="22"/>
  <c r="CO143" i="22"/>
  <c r="CY143" i="22"/>
  <c r="CN144" i="22"/>
  <c r="CW144" i="22"/>
  <c r="CL145" i="22"/>
  <c r="CT145" i="22"/>
  <c r="DB145" i="22"/>
  <c r="CP146" i="22"/>
  <c r="CX146" i="22"/>
  <c r="CL147" i="22"/>
  <c r="CT147" i="22"/>
  <c r="DB147" i="22"/>
  <c r="CP148" i="22"/>
  <c r="CX148" i="22"/>
  <c r="CL149" i="22"/>
  <c r="CT149" i="22"/>
  <c r="DB149" i="22"/>
  <c r="CP150" i="22"/>
  <c r="CX150" i="22"/>
  <c r="CL151" i="22"/>
  <c r="CT151" i="22"/>
  <c r="DB151" i="22"/>
  <c r="CP152" i="22"/>
  <c r="CX152" i="22"/>
  <c r="CL153" i="22"/>
  <c r="CT153" i="22"/>
  <c r="DB153" i="22"/>
  <c r="CP154" i="22"/>
  <c r="CX154" i="22"/>
  <c r="CL155" i="22"/>
  <c r="CT155" i="22"/>
  <c r="DB155" i="22"/>
  <c r="CP156" i="22"/>
  <c r="CX156" i="22"/>
  <c r="CL157" i="22"/>
  <c r="CT157" i="22"/>
  <c r="DB157" i="22"/>
  <c r="CP158" i="22"/>
  <c r="CX158" i="22"/>
  <c r="CL159" i="22"/>
  <c r="CT159" i="22"/>
  <c r="DB159" i="22"/>
  <c r="CP160" i="22"/>
  <c r="CX160" i="22"/>
  <c r="CL161" i="22"/>
  <c r="CT161" i="22"/>
  <c r="DB161" i="22"/>
  <c r="CP162" i="22"/>
  <c r="CX162" i="22"/>
  <c r="CL163" i="22"/>
  <c r="CT163" i="22"/>
  <c r="DB163" i="22"/>
  <c r="CP164" i="22"/>
  <c r="CX164" i="22"/>
  <c r="CL165" i="22"/>
  <c r="CT165" i="22"/>
  <c r="DB165" i="22"/>
  <c r="CP166" i="22"/>
  <c r="CX166" i="22"/>
  <c r="CL167" i="22"/>
  <c r="CT167" i="22"/>
  <c r="DB167" i="22"/>
  <c r="CP168" i="22"/>
  <c r="CX168" i="22"/>
  <c r="CL169" i="22"/>
  <c r="CT169" i="22"/>
  <c r="DB169" i="22"/>
  <c r="CP170" i="22"/>
  <c r="CX170" i="22"/>
  <c r="CL171" i="22"/>
  <c r="CT171" i="22"/>
  <c r="DB171" i="22"/>
  <c r="CP172" i="22"/>
  <c r="CX172" i="22"/>
  <c r="CL173" i="22"/>
  <c r="CT173" i="22"/>
  <c r="DB173" i="22"/>
  <c r="CP174" i="22"/>
  <c r="CX174" i="22"/>
  <c r="CL175" i="22"/>
  <c r="CT175" i="22"/>
  <c r="DB175" i="22"/>
  <c r="CP176" i="22"/>
  <c r="CX176" i="22"/>
  <c r="CL177" i="22"/>
  <c r="CT177" i="22"/>
  <c r="DB177" i="22"/>
  <c r="CP178" i="22"/>
  <c r="CX178" i="22"/>
  <c r="CL179" i="22"/>
  <c r="CT179" i="22"/>
  <c r="DA167" i="22"/>
  <c r="CW170" i="22"/>
  <c r="CS171" i="22"/>
  <c r="DD171" i="22"/>
  <c r="CU172" i="22"/>
  <c r="CK173" i="22"/>
  <c r="CV173" i="22"/>
  <c r="CM174" i="22"/>
  <c r="CW174" i="22"/>
  <c r="CN175" i="22"/>
  <c r="CY175" i="22"/>
  <c r="CO176" i="22"/>
  <c r="CZ176" i="22"/>
  <c r="CQ177" i="22"/>
  <c r="DA177" i="22"/>
  <c r="CR178" i="22"/>
  <c r="DC178" i="22"/>
  <c r="CS179" i="22"/>
  <c r="DB179" i="22"/>
  <c r="CP180" i="22"/>
  <c r="CX180" i="22"/>
  <c r="CL181" i="22"/>
  <c r="CT181" i="22"/>
  <c r="DB181" i="22"/>
  <c r="CP182" i="22"/>
  <c r="CX182" i="22"/>
  <c r="CL183" i="22"/>
  <c r="CT183" i="22"/>
  <c r="DB183" i="22"/>
  <c r="CP184" i="22"/>
  <c r="CX184" i="22"/>
  <c r="CL185" i="22"/>
  <c r="CT185" i="22"/>
  <c r="DB185" i="22"/>
  <c r="CP186" i="22"/>
  <c r="CX186" i="22"/>
  <c r="CL187" i="22"/>
  <c r="CT187" i="22"/>
  <c r="DB187" i="22"/>
  <c r="CP188" i="22"/>
  <c r="CX188" i="22"/>
  <c r="CL189" i="22"/>
  <c r="CT189" i="22"/>
  <c r="DB189" i="22"/>
  <c r="CP190" i="22"/>
  <c r="CX190" i="22"/>
  <c r="CL191" i="22"/>
  <c r="CT191" i="22"/>
  <c r="DB191" i="22"/>
  <c r="CP192" i="22"/>
  <c r="CX192" i="22"/>
  <c r="CL193" i="22"/>
  <c r="CT193" i="22"/>
  <c r="DB193" i="22"/>
  <c r="CP194" i="22"/>
  <c r="CX194" i="22"/>
  <c r="CL195" i="22"/>
  <c r="CT195" i="22"/>
  <c r="DB195" i="22"/>
  <c r="CP196" i="22"/>
  <c r="CX196" i="22"/>
  <c r="CL197" i="22"/>
  <c r="CT197" i="22"/>
  <c r="DB197" i="22"/>
  <c r="CP198" i="22"/>
  <c r="CX198" i="22"/>
  <c r="CL199" i="22"/>
  <c r="CT199" i="22"/>
  <c r="DB199" i="22"/>
  <c r="CP200" i="22"/>
  <c r="CX200" i="22"/>
  <c r="CL201" i="22"/>
  <c r="CT201" i="22"/>
  <c r="DB201" i="22"/>
  <c r="CP202" i="22"/>
  <c r="CX202" i="22"/>
  <c r="CL203" i="22"/>
  <c r="CT203" i="22"/>
  <c r="DB203" i="22"/>
  <c r="CP204" i="22"/>
  <c r="CX204" i="22"/>
  <c r="CL205" i="22"/>
  <c r="CT205" i="22"/>
  <c r="DB205" i="22"/>
  <c r="CP206" i="22"/>
  <c r="CO168" i="22"/>
  <c r="CZ170" i="22"/>
  <c r="CU171" i="22"/>
  <c r="CK172" i="22"/>
  <c r="CV172" i="22"/>
  <c r="CM173" i="22"/>
  <c r="CW173" i="22"/>
  <c r="CN174" i="22"/>
  <c r="CY174" i="22"/>
  <c r="CO175" i="22"/>
  <c r="CZ175" i="22"/>
  <c r="CQ176" i="22"/>
  <c r="DA176" i="22"/>
  <c r="CR177" i="22"/>
  <c r="DC177" i="22"/>
  <c r="CS178" i="22"/>
  <c r="DD178" i="22"/>
  <c r="CU179" i="22"/>
  <c r="DC179" i="22"/>
  <c r="CQ180" i="22"/>
  <c r="CY180" i="22"/>
  <c r="CM181" i="22"/>
  <c r="CU181" i="22"/>
  <c r="DC181" i="22"/>
  <c r="CQ182" i="22"/>
  <c r="CY182" i="22"/>
  <c r="CM183" i="22"/>
  <c r="CU183" i="22"/>
  <c r="DC183" i="22"/>
  <c r="CQ184" i="22"/>
  <c r="CY184" i="22"/>
  <c r="CM185" i="22"/>
  <c r="CU185" i="22"/>
  <c r="DC185" i="22"/>
  <c r="CQ186" i="22"/>
  <c r="CY186" i="22"/>
  <c r="CM187" i="22"/>
  <c r="CU187" i="22"/>
  <c r="DC187" i="22"/>
  <c r="CQ188" i="22"/>
  <c r="CY188" i="22"/>
  <c r="CM189" i="22"/>
  <c r="CU189" i="22"/>
  <c r="DC189" i="22"/>
  <c r="CQ190" i="22"/>
  <c r="CY190" i="22"/>
  <c r="CM191" i="22"/>
  <c r="CU191" i="22"/>
  <c r="DC191" i="22"/>
  <c r="CQ192" i="22"/>
  <c r="CY192" i="22"/>
  <c r="CM193" i="22"/>
  <c r="CU193" i="22"/>
  <c r="DC193" i="22"/>
  <c r="CQ194" i="22"/>
  <c r="CY194" i="22"/>
  <c r="CM195" i="22"/>
  <c r="CU195" i="22"/>
  <c r="DC195" i="22"/>
  <c r="CQ196" i="22"/>
  <c r="CY196" i="22"/>
  <c r="CM197" i="22"/>
  <c r="CU197" i="22"/>
  <c r="DC197" i="22"/>
  <c r="CQ198" i="22"/>
  <c r="CY198" i="22"/>
  <c r="CM199" i="22"/>
  <c r="CU199" i="22"/>
  <c r="DC199" i="22"/>
  <c r="CQ200" i="22"/>
  <c r="CY200" i="22"/>
  <c r="CM201" i="22"/>
  <c r="CU201" i="22"/>
  <c r="DC201" i="22"/>
  <c r="CQ202" i="22"/>
  <c r="CY202" i="22"/>
  <c r="CM203" i="22"/>
  <c r="CU203" i="22"/>
  <c r="DC203" i="22"/>
  <c r="CQ204" i="22"/>
  <c r="CY204" i="22"/>
  <c r="CM205" i="22"/>
  <c r="CU205" i="22"/>
  <c r="CW168" i="22"/>
  <c r="DA170" i="22"/>
  <c r="CV171" i="22"/>
  <c r="CM172" i="22"/>
  <c r="CW172" i="22"/>
  <c r="CN173" i="22"/>
  <c r="CY173" i="22"/>
  <c r="CO174" i="22"/>
  <c r="CZ174" i="22"/>
  <c r="CQ175" i="22"/>
  <c r="DA175" i="22"/>
  <c r="CR176" i="22"/>
  <c r="DC176" i="22"/>
  <c r="CS177" i="22"/>
  <c r="DD177" i="22"/>
  <c r="CU178" i="22"/>
  <c r="CK179" i="22"/>
  <c r="CV179" i="22"/>
  <c r="DD179" i="22"/>
  <c r="CR180" i="22"/>
  <c r="CZ180" i="22"/>
  <c r="CN181" i="22"/>
  <c r="CV181" i="22"/>
  <c r="DD181" i="22"/>
  <c r="CR182" i="22"/>
  <c r="CZ182" i="22"/>
  <c r="CN183" i="22"/>
  <c r="CV183" i="22"/>
  <c r="DD183" i="22"/>
  <c r="CR184" i="22"/>
  <c r="CZ184" i="22"/>
  <c r="CN185" i="22"/>
  <c r="CV185" i="22"/>
  <c r="DD185" i="22"/>
  <c r="CR186" i="22"/>
  <c r="CZ186" i="22"/>
  <c r="CN187" i="22"/>
  <c r="CV187" i="22"/>
  <c r="DD187" i="22"/>
  <c r="CR188" i="22"/>
  <c r="CZ188" i="22"/>
  <c r="CN189" i="22"/>
  <c r="CV189" i="22"/>
  <c r="DD189" i="22"/>
  <c r="CR190" i="22"/>
  <c r="CZ190" i="22"/>
  <c r="CN191" i="22"/>
  <c r="CV191" i="22"/>
  <c r="DD191" i="22"/>
  <c r="CR192" i="22"/>
  <c r="CZ192" i="22"/>
  <c r="CN193" i="22"/>
  <c r="CV193" i="22"/>
  <c r="DD193" i="22"/>
  <c r="CR194" i="22"/>
  <c r="CZ194" i="22"/>
  <c r="CN195" i="22"/>
  <c r="CV195" i="22"/>
  <c r="DD195" i="22"/>
  <c r="CR196" i="22"/>
  <c r="CZ196" i="22"/>
  <c r="CN197" i="22"/>
  <c r="CV197" i="22"/>
  <c r="DD197" i="22"/>
  <c r="CR198" i="22"/>
  <c r="CZ198" i="22"/>
  <c r="CN199" i="22"/>
  <c r="CV199" i="22"/>
  <c r="DD199" i="22"/>
  <c r="CR200" i="22"/>
  <c r="CZ200" i="22"/>
  <c r="CN201" i="22"/>
  <c r="CV201" i="22"/>
  <c r="DD201" i="22"/>
  <c r="CR202" i="22"/>
  <c r="CZ202" i="22"/>
  <c r="CN203" i="22"/>
  <c r="CV203" i="22"/>
  <c r="DD203" i="22"/>
  <c r="CR204" i="22"/>
  <c r="CZ204" i="22"/>
  <c r="CN205" i="22"/>
  <c r="CV205" i="22"/>
  <c r="DD205" i="22"/>
  <c r="CR206" i="22"/>
  <c r="CK169" i="22"/>
  <c r="DD170" i="22"/>
  <c r="CW171" i="22"/>
  <c r="CN172" i="22"/>
  <c r="CY172" i="22"/>
  <c r="CO173" i="22"/>
  <c r="CZ173" i="22"/>
  <c r="CQ174" i="22"/>
  <c r="DA174" i="22"/>
  <c r="CR175" i="22"/>
  <c r="DC175" i="22"/>
  <c r="CS176" i="22"/>
  <c r="DD176" i="22"/>
  <c r="CU177" i="22"/>
  <c r="CK178" i="22"/>
  <c r="CV178" i="22"/>
  <c r="CM179" i="22"/>
  <c r="CW179" i="22"/>
  <c r="CK180" i="22"/>
  <c r="CS180" i="22"/>
  <c r="DA180" i="22"/>
  <c r="CO181" i="22"/>
  <c r="CW181" i="22"/>
  <c r="CK182" i="22"/>
  <c r="CS182" i="22"/>
  <c r="DA182" i="22"/>
  <c r="CO183" i="22"/>
  <c r="CW183" i="22"/>
  <c r="CK184" i="22"/>
  <c r="CS184" i="22"/>
  <c r="DA184" i="22"/>
  <c r="CO185" i="22"/>
  <c r="CW185" i="22"/>
  <c r="CK186" i="22"/>
  <c r="CS186" i="22"/>
  <c r="DA186" i="22"/>
  <c r="CO187" i="22"/>
  <c r="CW187" i="22"/>
  <c r="CK188" i="22"/>
  <c r="CS188" i="22"/>
  <c r="DA188" i="22"/>
  <c r="CO189" i="22"/>
  <c r="CW189" i="22"/>
  <c r="CK190" i="22"/>
  <c r="CS190" i="22"/>
  <c r="DA190" i="22"/>
  <c r="CO191" i="22"/>
  <c r="CW191" i="22"/>
  <c r="CK192" i="22"/>
  <c r="CS192" i="22"/>
  <c r="DA192" i="22"/>
  <c r="CO193" i="22"/>
  <c r="CW193" i="22"/>
  <c r="CK194" i="22"/>
  <c r="CS194" i="22"/>
  <c r="DA194" i="22"/>
  <c r="CO195" i="22"/>
  <c r="CW195" i="22"/>
  <c r="CK196" i="22"/>
  <c r="CS196" i="22"/>
  <c r="DA196" i="22"/>
  <c r="CO197" i="22"/>
  <c r="CW197" i="22"/>
  <c r="CK198" i="22"/>
  <c r="CS198" i="22"/>
  <c r="DA198" i="22"/>
  <c r="CO199" i="22"/>
  <c r="CW199" i="22"/>
  <c r="CK200" i="22"/>
  <c r="CS200" i="22"/>
  <c r="DA200" i="22"/>
  <c r="CO201" i="22"/>
  <c r="CW201" i="22"/>
  <c r="CK202" i="22"/>
  <c r="CS202" i="22"/>
  <c r="DA202" i="22"/>
  <c r="CO203" i="22"/>
  <c r="CW203" i="22"/>
  <c r="CK204" i="22"/>
  <c r="CS204" i="22"/>
  <c r="DA204" i="22"/>
  <c r="CO205" i="22"/>
  <c r="CW205" i="22"/>
  <c r="CK206" i="22"/>
  <c r="CS206" i="22"/>
  <c r="DA206" i="22"/>
  <c r="CO207" i="22"/>
  <c r="CW207" i="22"/>
  <c r="CK208" i="22"/>
  <c r="CS208" i="22"/>
  <c r="DA208" i="22"/>
  <c r="CO209" i="22"/>
  <c r="CW209" i="22"/>
  <c r="CJ59" i="22"/>
  <c r="CJ67" i="22"/>
  <c r="CJ75" i="22"/>
  <c r="CJ83" i="22"/>
  <c r="CJ91" i="22"/>
  <c r="CJ99" i="22"/>
  <c r="CJ107" i="22"/>
  <c r="CJ115" i="22"/>
  <c r="CJ123" i="22"/>
  <c r="CJ131" i="22"/>
  <c r="CJ139" i="22"/>
  <c r="CJ147" i="22"/>
  <c r="CS169" i="22"/>
  <c r="CK171" i="22"/>
  <c r="CY171" i="22"/>
  <c r="CO172" i="22"/>
  <c r="CZ172" i="22"/>
  <c r="CQ173" i="22"/>
  <c r="DA173" i="22"/>
  <c r="CR174" i="22"/>
  <c r="DC174" i="22"/>
  <c r="CS175" i="22"/>
  <c r="DD175" i="22"/>
  <c r="CU176" i="22"/>
  <c r="CK177" i="22"/>
  <c r="CV177" i="22"/>
  <c r="CM178" i="22"/>
  <c r="CW178" i="22"/>
  <c r="CN179" i="22"/>
  <c r="CX179" i="22"/>
  <c r="CL180" i="22"/>
  <c r="CT180" i="22"/>
  <c r="DB180" i="22"/>
  <c r="CP181" i="22"/>
  <c r="CX181" i="22"/>
  <c r="CL182" i="22"/>
  <c r="CT182" i="22"/>
  <c r="DB182" i="22"/>
  <c r="CP183" i="22"/>
  <c r="CX183" i="22"/>
  <c r="CL184" i="22"/>
  <c r="CT184" i="22"/>
  <c r="DB184" i="22"/>
  <c r="CP185" i="22"/>
  <c r="CX185" i="22"/>
  <c r="CL186" i="22"/>
  <c r="CT186" i="22"/>
  <c r="DB186" i="22"/>
  <c r="CP187" i="22"/>
  <c r="CX187" i="22"/>
  <c r="CL188" i="22"/>
  <c r="CT188" i="22"/>
  <c r="DB188" i="22"/>
  <c r="CP189" i="22"/>
  <c r="CX189" i="22"/>
  <c r="CL190" i="22"/>
  <c r="CT190" i="22"/>
  <c r="DB190" i="22"/>
  <c r="CP191" i="22"/>
  <c r="CX191" i="22"/>
  <c r="CL192" i="22"/>
  <c r="CT192" i="22"/>
  <c r="DB192" i="22"/>
  <c r="CP193" i="22"/>
  <c r="CX193" i="22"/>
  <c r="CL194" i="22"/>
  <c r="CT194" i="22"/>
  <c r="DB194" i="22"/>
  <c r="CP195" i="22"/>
  <c r="CX195" i="22"/>
  <c r="CL196" i="22"/>
  <c r="CT196" i="22"/>
  <c r="DB196" i="22"/>
  <c r="CP197" i="22"/>
  <c r="CX197" i="22"/>
  <c r="CL198" i="22"/>
  <c r="CT198" i="22"/>
  <c r="DB198" i="22"/>
  <c r="CP199" i="22"/>
  <c r="CX199" i="22"/>
  <c r="CL200" i="22"/>
  <c r="CT200" i="22"/>
  <c r="DB200" i="22"/>
  <c r="CP201" i="22"/>
  <c r="CX201" i="22"/>
  <c r="CL202" i="22"/>
  <c r="CT202" i="22"/>
  <c r="DB202" i="22"/>
  <c r="CP203" i="22"/>
  <c r="CX203" i="22"/>
  <c r="CL204" i="22"/>
  <c r="CT204" i="22"/>
  <c r="DB204" i="22"/>
  <c r="CP205" i="22"/>
  <c r="CX205" i="22"/>
  <c r="CL206" i="22"/>
  <c r="CT206" i="22"/>
  <c r="DB206" i="22"/>
  <c r="DA169" i="22"/>
  <c r="CN171" i="22"/>
  <c r="CZ171" i="22"/>
  <c r="CQ172" i="22"/>
  <c r="DA172" i="22"/>
  <c r="CR173" i="22"/>
  <c r="DC173" i="22"/>
  <c r="CS174" i="22"/>
  <c r="DD174" i="22"/>
  <c r="CU175" i="22"/>
  <c r="CK176" i="22"/>
  <c r="CV176" i="22"/>
  <c r="CM177" i="22"/>
  <c r="CW177" i="22"/>
  <c r="CN178" i="22"/>
  <c r="CY178" i="22"/>
  <c r="CO179" i="22"/>
  <c r="CY179" i="22"/>
  <c r="CM180" i="22"/>
  <c r="CU180" i="22"/>
  <c r="DC180" i="22"/>
  <c r="CQ181" i="22"/>
  <c r="CY181" i="22"/>
  <c r="CM182" i="22"/>
  <c r="CU182" i="22"/>
  <c r="DC182" i="22"/>
  <c r="CQ183" i="22"/>
  <c r="CY183" i="22"/>
  <c r="CM184" i="22"/>
  <c r="CU184" i="22"/>
  <c r="DC184" i="22"/>
  <c r="CQ185" i="22"/>
  <c r="CY185" i="22"/>
  <c r="CM186" i="22"/>
  <c r="CU186" i="22"/>
  <c r="DC186" i="22"/>
  <c r="CQ187" i="22"/>
  <c r="CY187" i="22"/>
  <c r="CM188" i="22"/>
  <c r="CU188" i="22"/>
  <c r="DC188" i="22"/>
  <c r="CQ189" i="22"/>
  <c r="CY189" i="22"/>
  <c r="CM190" i="22"/>
  <c r="CU190" i="22"/>
  <c r="DC190" i="22"/>
  <c r="CQ191" i="22"/>
  <c r="CY191" i="22"/>
  <c r="CM192" i="22"/>
  <c r="CU192" i="22"/>
  <c r="DC192" i="22"/>
  <c r="CQ193" i="22"/>
  <c r="CY193" i="22"/>
  <c r="CM194" i="22"/>
  <c r="CU194" i="22"/>
  <c r="DC194" i="22"/>
  <c r="CQ195" i="22"/>
  <c r="CY195" i="22"/>
  <c r="CM196" i="22"/>
  <c r="CU196" i="22"/>
  <c r="DC196" i="22"/>
  <c r="CQ197" i="22"/>
  <c r="CY197" i="22"/>
  <c r="CM198" i="22"/>
  <c r="CU198" i="22"/>
  <c r="DC198" i="22"/>
  <c r="CQ199" i="22"/>
  <c r="CY199" i="22"/>
  <c r="CM200" i="22"/>
  <c r="CU200" i="22"/>
  <c r="DC200" i="22"/>
  <c r="CQ201" i="22"/>
  <c r="CY201" i="22"/>
  <c r="CM202" i="22"/>
  <c r="CU202" i="22"/>
  <c r="DC202" i="22"/>
  <c r="CQ203" i="22"/>
  <c r="CY203" i="22"/>
  <c r="CM204" i="22"/>
  <c r="CU204" i="22"/>
  <c r="DC204" i="22"/>
  <c r="CQ205" i="22"/>
  <c r="CY205" i="22"/>
  <c r="CM206" i="22"/>
  <c r="CU206" i="22"/>
  <c r="CO170" i="22"/>
  <c r="CO171" i="22"/>
  <c r="DA171" i="22"/>
  <c r="CR172" i="22"/>
  <c r="DC172" i="22"/>
  <c r="CS173" i="22"/>
  <c r="DD173" i="22"/>
  <c r="CU174" i="22"/>
  <c r="CK175" i="22"/>
  <c r="CV175" i="22"/>
  <c r="CM176" i="22"/>
  <c r="CW176" i="22"/>
  <c r="CN177" i="22"/>
  <c r="CY177" i="22"/>
  <c r="CO178" i="22"/>
  <c r="CZ178" i="22"/>
  <c r="CQ179" i="22"/>
  <c r="CZ179" i="22"/>
  <c r="CN180" i="22"/>
  <c r="CV180" i="22"/>
  <c r="DD180" i="22"/>
  <c r="CR181" i="22"/>
  <c r="CZ181" i="22"/>
  <c r="CN182" i="22"/>
  <c r="CV182" i="22"/>
  <c r="DD182" i="22"/>
  <c r="CR183" i="22"/>
  <c r="CZ183" i="22"/>
  <c r="CN184" i="22"/>
  <c r="CV184" i="22"/>
  <c r="DD184" i="22"/>
  <c r="CR185" i="22"/>
  <c r="CZ185" i="22"/>
  <c r="CN186" i="22"/>
  <c r="CV186" i="22"/>
  <c r="DD186" i="22"/>
  <c r="CR187" i="22"/>
  <c r="CZ187" i="22"/>
  <c r="CN188" i="22"/>
  <c r="CV188" i="22"/>
  <c r="DD188" i="22"/>
  <c r="CR189" i="22"/>
  <c r="CZ189" i="22"/>
  <c r="CN190" i="22"/>
  <c r="CV190" i="22"/>
  <c r="DD190" i="22"/>
  <c r="CR191" i="22"/>
  <c r="CZ191" i="22"/>
  <c r="CN192" i="22"/>
  <c r="CV192" i="22"/>
  <c r="DD192" i="22"/>
  <c r="CR193" i="22"/>
  <c r="CZ193" i="22"/>
  <c r="CN194" i="22"/>
  <c r="CV194" i="22"/>
  <c r="DD194" i="22"/>
  <c r="CR195" i="22"/>
  <c r="CZ195" i="22"/>
  <c r="CN196" i="22"/>
  <c r="CV196" i="22"/>
  <c r="DD196" i="22"/>
  <c r="CR197" i="22"/>
  <c r="CZ197" i="22"/>
  <c r="CN198" i="22"/>
  <c r="CV198" i="22"/>
  <c r="DD198" i="22"/>
  <c r="CR199" i="22"/>
  <c r="CZ199" i="22"/>
  <c r="CN200" i="22"/>
  <c r="CV200" i="22"/>
  <c r="DD200" i="22"/>
  <c r="CR201" i="22"/>
  <c r="CZ201" i="22"/>
  <c r="CN202" i="22"/>
  <c r="CV202" i="22"/>
  <c r="DD202" i="22"/>
  <c r="CR203" i="22"/>
  <c r="CR170" i="22"/>
  <c r="CR171" i="22"/>
  <c r="DC171" i="22"/>
  <c r="CS172" i="22"/>
  <c r="DD172" i="22"/>
  <c r="CU173" i="22"/>
  <c r="CK174" i="22"/>
  <c r="CV174" i="22"/>
  <c r="CM175" i="22"/>
  <c r="CW175" i="22"/>
  <c r="CN176" i="22"/>
  <c r="CY176" i="22"/>
  <c r="CO177" i="22"/>
  <c r="CZ177" i="22"/>
  <c r="CQ178" i="22"/>
  <c r="DA178" i="22"/>
  <c r="CR179" i="22"/>
  <c r="DA179" i="22"/>
  <c r="CO180" i="22"/>
  <c r="CW180" i="22"/>
  <c r="CK181" i="22"/>
  <c r="CS181" i="22"/>
  <c r="DA181" i="22"/>
  <c r="CO182" i="22"/>
  <c r="CW182" i="22"/>
  <c r="CK183" i="22"/>
  <c r="CS183" i="22"/>
  <c r="DA183" i="22"/>
  <c r="CO184" i="22"/>
  <c r="CW184" i="22"/>
  <c r="CK185" i="22"/>
  <c r="CS185" i="22"/>
  <c r="DA185" i="22"/>
  <c r="CO186" i="22"/>
  <c r="CW186" i="22"/>
  <c r="CK187" i="22"/>
  <c r="CS187" i="22"/>
  <c r="DA187" i="22"/>
  <c r="CO188" i="22"/>
  <c r="CW188" i="22"/>
  <c r="CK189" i="22"/>
  <c r="CS189" i="22"/>
  <c r="DA189" i="22"/>
  <c r="CO190" i="22"/>
  <c r="CW190" i="22"/>
  <c r="CK191" i="22"/>
  <c r="CS191" i="22"/>
  <c r="DA191" i="22"/>
  <c r="CO192" i="22"/>
  <c r="CW192" i="22"/>
  <c r="CK193" i="22"/>
  <c r="CS193" i="22"/>
  <c r="DA193" i="22"/>
  <c r="CO194" i="22"/>
  <c r="CW194" i="22"/>
  <c r="CK195" i="22"/>
  <c r="CS195" i="22"/>
  <c r="DA195" i="22"/>
  <c r="CO196" i="22"/>
  <c r="CW196" i="22"/>
  <c r="CK197" i="22"/>
  <c r="CS197" i="22"/>
  <c r="DA197" i="22"/>
  <c r="CO198" i="22"/>
  <c r="CW198" i="22"/>
  <c r="CK199" i="22"/>
  <c r="CS199" i="22"/>
  <c r="DA199" i="22"/>
  <c r="CO200" i="22"/>
  <c r="CW200" i="22"/>
  <c r="CK201" i="22"/>
  <c r="CS201" i="22"/>
  <c r="DA201" i="22"/>
  <c r="CO202" i="22"/>
  <c r="CW202" i="22"/>
  <c r="CK203" i="22"/>
  <c r="CS203" i="22"/>
  <c r="DA203" i="22"/>
  <c r="CO204" i="22"/>
  <c r="CW204" i="22"/>
  <c r="CK205" i="22"/>
  <c r="CS205" i="22"/>
  <c r="DA205" i="22"/>
  <c r="CO206" i="22"/>
  <c r="CW206" i="22"/>
  <c r="CK207" i="22"/>
  <c r="CS207" i="22"/>
  <c r="DA207" i="22"/>
  <c r="CO208" i="22"/>
  <c r="CW208" i="22"/>
  <c r="CK209" i="22"/>
  <c r="CS209" i="22"/>
  <c r="DA209" i="22"/>
  <c r="CJ63" i="22"/>
  <c r="CJ71" i="22"/>
  <c r="CJ79" i="22"/>
  <c r="CJ87" i="22"/>
  <c r="CJ95" i="22"/>
  <c r="CJ103" i="22"/>
  <c r="CJ111" i="22"/>
  <c r="CJ119" i="22"/>
  <c r="CJ127" i="22"/>
  <c r="CJ135" i="22"/>
  <c r="CJ143" i="22"/>
  <c r="CJ151" i="22"/>
  <c r="CZ203" i="22"/>
  <c r="CQ206" i="22"/>
  <c r="CM207" i="22"/>
  <c r="CX207" i="22"/>
  <c r="CN208" i="22"/>
  <c r="CY208" i="22"/>
  <c r="CP209" i="22"/>
  <c r="CJ65" i="22"/>
  <c r="CJ76" i="22"/>
  <c r="CJ97" i="22"/>
  <c r="CJ129" i="22"/>
  <c r="CJ159" i="22"/>
  <c r="CJ183" i="22"/>
  <c r="CJ199" i="22"/>
  <c r="CJ19" i="22"/>
  <c r="CJ43" i="22"/>
  <c r="CJ152" i="22"/>
  <c r="CJ176" i="22"/>
  <c r="CJ200" i="22"/>
  <c r="CJ20" i="22"/>
  <c r="CJ44" i="22"/>
  <c r="CJ209" i="22"/>
  <c r="CJ37" i="22"/>
  <c r="CN204" i="22"/>
  <c r="CV206" i="22"/>
  <c r="CN207" i="22"/>
  <c r="CY207" i="22"/>
  <c r="CP208" i="22"/>
  <c r="CZ208" i="22"/>
  <c r="CQ209" i="22"/>
  <c r="DB209" i="22"/>
  <c r="CJ66" i="22"/>
  <c r="CJ77" i="22"/>
  <c r="CJ88" i="22"/>
  <c r="CJ98" i="22"/>
  <c r="CJ109" i="22"/>
  <c r="CJ120" i="22"/>
  <c r="CJ130" i="22"/>
  <c r="CJ141" i="22"/>
  <c r="CJ168" i="22"/>
  <c r="CJ192" i="22"/>
  <c r="CJ12" i="22"/>
  <c r="CJ36" i="22"/>
  <c r="CJ21" i="22"/>
  <c r="CJ53" i="22"/>
  <c r="CV204" i="22"/>
  <c r="CX206" i="22"/>
  <c r="CP207" i="22"/>
  <c r="CZ207" i="22"/>
  <c r="CQ208" i="22"/>
  <c r="DB208" i="22"/>
  <c r="CR209" i="22"/>
  <c r="DC209" i="22"/>
  <c r="CJ68" i="22"/>
  <c r="CJ78" i="22"/>
  <c r="CJ89" i="22"/>
  <c r="CJ100" i="22"/>
  <c r="CJ110" i="22"/>
  <c r="CJ121" i="22"/>
  <c r="CJ132" i="22"/>
  <c r="CJ142" i="22"/>
  <c r="CJ153" i="22"/>
  <c r="CJ161" i="22"/>
  <c r="CJ169" i="22"/>
  <c r="CJ177" i="22"/>
  <c r="CJ185" i="22"/>
  <c r="CJ193" i="22"/>
  <c r="CJ201" i="22"/>
  <c r="CJ29" i="22"/>
  <c r="DD204" i="22"/>
  <c r="CY206" i="22"/>
  <c r="CQ207" i="22"/>
  <c r="DB207" i="22"/>
  <c r="CR208" i="22"/>
  <c r="DC208" i="22"/>
  <c r="CT209" i="22"/>
  <c r="DD209" i="22"/>
  <c r="CJ69" i="22"/>
  <c r="CJ80" i="22"/>
  <c r="CJ90" i="22"/>
  <c r="CJ101" i="22"/>
  <c r="CJ112" i="22"/>
  <c r="CJ122" i="22"/>
  <c r="CJ133" i="22"/>
  <c r="CJ144" i="22"/>
  <c r="CJ154" i="22"/>
  <c r="CJ162" i="22"/>
  <c r="CJ170" i="22"/>
  <c r="CJ178" i="22"/>
  <c r="CJ186" i="22"/>
  <c r="CJ194" i="22"/>
  <c r="CJ202" i="22"/>
  <c r="CJ6" i="22"/>
  <c r="CJ14" i="22"/>
  <c r="CJ22" i="22"/>
  <c r="CJ30" i="22"/>
  <c r="CJ38" i="22"/>
  <c r="CJ46" i="22"/>
  <c r="CJ54" i="22"/>
  <c r="CJ60" i="22"/>
  <c r="CJ92" i="22"/>
  <c r="CJ113" i="22"/>
  <c r="CJ124" i="22"/>
  <c r="CJ145" i="22"/>
  <c r="CJ163" i="22"/>
  <c r="CJ171" i="22"/>
  <c r="CJ187" i="22"/>
  <c r="CJ195" i="22"/>
  <c r="CJ7" i="22"/>
  <c r="CJ15" i="22"/>
  <c r="CJ31" i="22"/>
  <c r="CJ47" i="22"/>
  <c r="CJ55" i="22"/>
  <c r="CJ156" i="22"/>
  <c r="CJ188" i="22"/>
  <c r="CJ8" i="22"/>
  <c r="CJ32" i="22"/>
  <c r="CJ56" i="22"/>
  <c r="CJ9" i="22"/>
  <c r="CJ41" i="22"/>
  <c r="CR205" i="22"/>
  <c r="CZ206" i="22"/>
  <c r="CR207" i="22"/>
  <c r="DC207" i="22"/>
  <c r="CT208" i="22"/>
  <c r="DD208" i="22"/>
  <c r="CU209" i="22"/>
  <c r="CJ70" i="22"/>
  <c r="CJ81" i="22"/>
  <c r="CJ102" i="22"/>
  <c r="CJ134" i="22"/>
  <c r="CJ155" i="22"/>
  <c r="CJ179" i="22"/>
  <c r="CJ203" i="22"/>
  <c r="CJ23" i="22"/>
  <c r="CJ39" i="22"/>
  <c r="CJ164" i="22"/>
  <c r="CJ180" i="22"/>
  <c r="CJ204" i="22"/>
  <c r="CJ24" i="22"/>
  <c r="CJ40" i="22"/>
  <c r="CJ189" i="22"/>
  <c r="CJ17" i="22"/>
  <c r="CJ49" i="22"/>
  <c r="CZ205" i="22"/>
  <c r="DC206" i="22"/>
  <c r="CT207" i="22"/>
  <c r="DD207" i="22"/>
  <c r="CU208" i="22"/>
  <c r="CL209" i="22"/>
  <c r="CV209" i="22"/>
  <c r="CJ61" i="22"/>
  <c r="CJ72" i="22"/>
  <c r="CJ82" i="22"/>
  <c r="CJ93" i="22"/>
  <c r="CJ104" i="22"/>
  <c r="CJ114" i="22"/>
  <c r="CJ125" i="22"/>
  <c r="CJ136" i="22"/>
  <c r="CJ146" i="22"/>
  <c r="CJ172" i="22"/>
  <c r="CJ196" i="22"/>
  <c r="CJ16" i="22"/>
  <c r="CJ48" i="22"/>
  <c r="CJ205" i="22"/>
  <c r="CJ33" i="22"/>
  <c r="CJ57" i="22"/>
  <c r="DC205" i="22"/>
  <c r="DD206" i="22"/>
  <c r="CU207" i="22"/>
  <c r="CL208" i="22"/>
  <c r="CV208" i="22"/>
  <c r="CM209" i="22"/>
  <c r="CX209" i="22"/>
  <c r="CJ62" i="22"/>
  <c r="CJ73" i="22"/>
  <c r="CJ84" i="22"/>
  <c r="CJ94" i="22"/>
  <c r="CJ105" i="22"/>
  <c r="CJ116" i="22"/>
  <c r="CJ126" i="22"/>
  <c r="CJ137" i="22"/>
  <c r="CJ148" i="22"/>
  <c r="CJ157" i="22"/>
  <c r="CJ165" i="22"/>
  <c r="CJ173" i="22"/>
  <c r="CJ181" i="22"/>
  <c r="CJ197" i="22"/>
  <c r="CJ25" i="22"/>
  <c r="CN206" i="22"/>
  <c r="CL207" i="22"/>
  <c r="CV207" i="22"/>
  <c r="CM208" i="22"/>
  <c r="CX208" i="22"/>
  <c r="CN209" i="22"/>
  <c r="CY209" i="22"/>
  <c r="CJ64" i="22"/>
  <c r="CJ74" i="22"/>
  <c r="CJ85" i="22"/>
  <c r="CJ96" i="22"/>
  <c r="CJ106" i="22"/>
  <c r="CJ117" i="22"/>
  <c r="CJ128" i="22"/>
  <c r="CJ138" i="22"/>
  <c r="CJ149" i="22"/>
  <c r="CJ158" i="22"/>
  <c r="CJ166" i="22"/>
  <c r="CJ174" i="22"/>
  <c r="CJ182" i="22"/>
  <c r="CJ190" i="22"/>
  <c r="CJ198" i="22"/>
  <c r="CJ206" i="22"/>
  <c r="CJ10" i="22"/>
  <c r="CJ18" i="22"/>
  <c r="CJ26" i="22"/>
  <c r="CJ34" i="22"/>
  <c r="CJ42" i="22"/>
  <c r="CJ50" i="22"/>
  <c r="CJ58" i="22"/>
  <c r="CZ209" i="22"/>
  <c r="CJ86" i="22"/>
  <c r="CJ108" i="22"/>
  <c r="CJ118" i="22"/>
  <c r="CJ140" i="22"/>
  <c r="CJ150" i="22"/>
  <c r="CJ167" i="22"/>
  <c r="CJ175" i="22"/>
  <c r="CJ191" i="22"/>
  <c r="CJ207" i="22"/>
  <c r="CJ11" i="22"/>
  <c r="CJ27" i="22"/>
  <c r="CJ35" i="22"/>
  <c r="CJ51" i="22"/>
  <c r="CJ5" i="22"/>
  <c r="CJ160" i="22"/>
  <c r="CJ184" i="22"/>
  <c r="CJ208" i="22"/>
  <c r="CJ28" i="22"/>
  <c r="CJ52" i="22"/>
  <c r="CJ13" i="22"/>
  <c r="CJ45" i="22"/>
  <c r="AR5" i="22"/>
  <c r="AM6" i="22"/>
  <c r="AU6" i="22"/>
  <c r="BC6" i="22"/>
  <c r="AN7" i="22"/>
  <c r="AV7" i="22"/>
  <c r="BD7" i="22"/>
  <c r="AO8" i="22"/>
  <c r="AW8" i="22"/>
  <c r="AH9" i="22"/>
  <c r="AP9" i="22"/>
  <c r="AX9" i="22"/>
  <c r="AI16" i="22"/>
  <c r="AQ16" i="22"/>
  <c r="AY16" i="22"/>
  <c r="AJ17" i="22"/>
  <c r="AR17" i="22"/>
  <c r="AZ17" i="22"/>
  <c r="AK18" i="22"/>
  <c r="AS18" i="22"/>
  <c r="BA18" i="22"/>
  <c r="AL20" i="22"/>
  <c r="AT20" i="22"/>
  <c r="BB20" i="22"/>
  <c r="AM22" i="22"/>
  <c r="AU22" i="22"/>
  <c r="BC22" i="22"/>
  <c r="AN23" i="22"/>
  <c r="AV23" i="22"/>
  <c r="BD23" i="22"/>
  <c r="AO25" i="22"/>
  <c r="AW25" i="22"/>
  <c r="AH26" i="22"/>
  <c r="AP26" i="22"/>
  <c r="AX26" i="22"/>
  <c r="AI27" i="22"/>
  <c r="AQ27" i="22"/>
  <c r="AY27" i="22"/>
  <c r="AJ28" i="22"/>
  <c r="AR28" i="22"/>
  <c r="AZ28" i="22"/>
  <c r="AK29" i="22"/>
  <c r="AS29" i="22"/>
  <c r="BA29" i="22"/>
  <c r="AL30" i="22"/>
  <c r="AT30" i="22"/>
  <c r="BB30" i="22"/>
  <c r="AM32" i="22"/>
  <c r="AU32" i="22"/>
  <c r="BC32" i="22"/>
  <c r="AN33" i="22"/>
  <c r="AV33" i="22"/>
  <c r="BD33" i="22"/>
  <c r="AO34" i="22"/>
  <c r="AW34" i="22"/>
  <c r="AH35" i="22"/>
  <c r="AP35" i="22"/>
  <c r="AX35" i="22"/>
  <c r="AI38" i="22"/>
  <c r="AQ38" i="22"/>
  <c r="AY38" i="22"/>
  <c r="AJ39" i="22"/>
  <c r="AR39" i="22"/>
  <c r="AZ39" i="22"/>
  <c r="AK40" i="22"/>
  <c r="AS40" i="22"/>
  <c r="BA40" i="22"/>
  <c r="AL41" i="22"/>
  <c r="AT41" i="22"/>
  <c r="BB41" i="22"/>
  <c r="AM42" i="22"/>
  <c r="AU42" i="22"/>
  <c r="BC42" i="22"/>
  <c r="AN43" i="22"/>
  <c r="AV43" i="22"/>
  <c r="BD43" i="22"/>
  <c r="AO45" i="22"/>
  <c r="AW45" i="22"/>
  <c r="AI5" i="22"/>
  <c r="AQ5" i="22"/>
  <c r="AZ5" i="22"/>
  <c r="AN6" i="22"/>
  <c r="AV6" i="22"/>
  <c r="BD6" i="22"/>
  <c r="AO7" i="22"/>
  <c r="AW7" i="22"/>
  <c r="AH8" i="22"/>
  <c r="AP8" i="22"/>
  <c r="AX8" i="22"/>
  <c r="AI9" i="22"/>
  <c r="AQ9" i="22"/>
  <c r="AY9" i="22"/>
  <c r="AJ16" i="22"/>
  <c r="AR16" i="22"/>
  <c r="AZ16" i="22"/>
  <c r="AK17" i="22"/>
  <c r="AS17" i="22"/>
  <c r="BA17" i="22"/>
  <c r="AL18" i="22"/>
  <c r="AT18" i="22"/>
  <c r="BB18" i="22"/>
  <c r="AM20" i="22"/>
  <c r="AU20" i="22"/>
  <c r="BC20" i="22"/>
  <c r="AN22" i="22"/>
  <c r="AV22" i="22"/>
  <c r="BD22" i="22"/>
  <c r="AO23" i="22"/>
  <c r="AW23" i="22"/>
  <c r="AH25" i="22"/>
  <c r="AP25" i="22"/>
  <c r="AX25" i="22"/>
  <c r="AI26" i="22"/>
  <c r="AQ26" i="22"/>
  <c r="AY26" i="22"/>
  <c r="AJ27" i="22"/>
  <c r="AR27" i="22"/>
  <c r="AZ27" i="22"/>
  <c r="AK28" i="22"/>
  <c r="AS28" i="22"/>
  <c r="BA28" i="22"/>
  <c r="AL29" i="22"/>
  <c r="AT29" i="22"/>
  <c r="BB29" i="22"/>
  <c r="AM30" i="22"/>
  <c r="AU30" i="22"/>
  <c r="BC30" i="22"/>
  <c r="AN32" i="22"/>
  <c r="AV32" i="22"/>
  <c r="BD32" i="22"/>
  <c r="AO33" i="22"/>
  <c r="AW33" i="22"/>
  <c r="AH34" i="22"/>
  <c r="AP34" i="22"/>
  <c r="AX34" i="22"/>
  <c r="AI35" i="22"/>
  <c r="AQ35" i="22"/>
  <c r="AY35" i="22"/>
  <c r="AJ38" i="22"/>
  <c r="AR38" i="22"/>
  <c r="AZ38" i="22"/>
  <c r="AK39" i="22"/>
  <c r="AS39" i="22"/>
  <c r="BA39" i="22"/>
  <c r="AL40" i="22"/>
  <c r="AT40" i="22"/>
  <c r="BB40" i="22"/>
  <c r="AM41" i="22"/>
  <c r="AU41" i="22"/>
  <c r="BC41" i="22"/>
  <c r="AN42" i="22"/>
  <c r="AV42" i="22"/>
  <c r="BD42" i="22"/>
  <c r="AO43" i="22"/>
  <c r="AW43" i="22"/>
  <c r="AH45" i="22"/>
  <c r="AP45" i="22"/>
  <c r="AX45" i="22"/>
  <c r="AJ5" i="22"/>
  <c r="AS5" i="22"/>
  <c r="BA5" i="22"/>
  <c r="AO6" i="22"/>
  <c r="AW6" i="22"/>
  <c r="AH7" i="22"/>
  <c r="AP7" i="22"/>
  <c r="AX7" i="22"/>
  <c r="AI8" i="22"/>
  <c r="AQ8" i="22"/>
  <c r="AY8" i="22"/>
  <c r="AJ9" i="22"/>
  <c r="AR9" i="22"/>
  <c r="AZ9" i="22"/>
  <c r="AK16" i="22"/>
  <c r="AS16" i="22"/>
  <c r="BA16" i="22"/>
  <c r="AL17" i="22"/>
  <c r="AT17" i="22"/>
  <c r="BB17" i="22"/>
  <c r="AM18" i="22"/>
  <c r="AU18" i="22"/>
  <c r="BC18" i="22"/>
  <c r="AN20" i="22"/>
  <c r="AV20" i="22"/>
  <c r="BD20" i="22"/>
  <c r="AO22" i="22"/>
  <c r="AW22" i="22"/>
  <c r="AH23" i="22"/>
  <c r="AP23" i="22"/>
  <c r="AX23" i="22"/>
  <c r="AI25" i="22"/>
  <c r="AQ25" i="22"/>
  <c r="AY25" i="22"/>
  <c r="AJ26" i="22"/>
  <c r="AR26" i="22"/>
  <c r="AZ26" i="22"/>
  <c r="AK27" i="22"/>
  <c r="AS27" i="22"/>
  <c r="BA27" i="22"/>
  <c r="AL28" i="22"/>
  <c r="AT28" i="22"/>
  <c r="BB28" i="22"/>
  <c r="AM29" i="22"/>
  <c r="AU29" i="22"/>
  <c r="BC29" i="22"/>
  <c r="AN30" i="22"/>
  <c r="AV30" i="22"/>
  <c r="BD30" i="22"/>
  <c r="AO32" i="22"/>
  <c r="AW32" i="22"/>
  <c r="AH33" i="22"/>
  <c r="AP33" i="22"/>
  <c r="AX33" i="22"/>
  <c r="AI34" i="22"/>
  <c r="AQ34" i="22"/>
  <c r="AY34" i="22"/>
  <c r="AJ35" i="22"/>
  <c r="AR35" i="22"/>
  <c r="AZ35" i="22"/>
  <c r="AK38" i="22"/>
  <c r="AS38" i="22"/>
  <c r="BA38" i="22"/>
  <c r="AL39" i="22"/>
  <c r="AT39" i="22"/>
  <c r="BB39" i="22"/>
  <c r="AM40" i="22"/>
  <c r="AU40" i="22"/>
  <c r="BC40" i="22"/>
  <c r="AN41" i="22"/>
  <c r="AV41" i="22"/>
  <c r="BD41" i="22"/>
  <c r="AO42" i="22"/>
  <c r="AW42" i="22"/>
  <c r="AH43" i="22"/>
  <c r="AP43" i="22"/>
  <c r="AX43" i="22"/>
  <c r="AI45" i="22"/>
  <c r="AQ45" i="22"/>
  <c r="AY45" i="22"/>
  <c r="AK5" i="22"/>
  <c r="AT5" i="22"/>
  <c r="BB5" i="22"/>
  <c r="AH6" i="22"/>
  <c r="AP6" i="22"/>
  <c r="AX6" i="22"/>
  <c r="AI7" i="22"/>
  <c r="AQ7" i="22"/>
  <c r="AY7" i="22"/>
  <c r="AJ8" i="22"/>
  <c r="AR8" i="22"/>
  <c r="AZ8" i="22"/>
  <c r="AK9" i="22"/>
  <c r="AS9" i="22"/>
  <c r="BA9" i="22"/>
  <c r="AL16" i="22"/>
  <c r="AT16" i="22"/>
  <c r="BB16" i="22"/>
  <c r="AM17" i="22"/>
  <c r="AU17" i="22"/>
  <c r="BC17" i="22"/>
  <c r="AN18" i="22"/>
  <c r="AV18" i="22"/>
  <c r="BD18" i="22"/>
  <c r="AO20" i="22"/>
  <c r="AW20" i="22"/>
  <c r="AH22" i="22"/>
  <c r="AP22" i="22"/>
  <c r="AX22" i="22"/>
  <c r="AI23" i="22"/>
  <c r="AQ23" i="22"/>
  <c r="AY23" i="22"/>
  <c r="AJ25" i="22"/>
  <c r="AR25" i="22"/>
  <c r="AZ25" i="22"/>
  <c r="AK26" i="22"/>
  <c r="AS26" i="22"/>
  <c r="BA26" i="22"/>
  <c r="AL27" i="22"/>
  <c r="AT27" i="22"/>
  <c r="BB27" i="22"/>
  <c r="AM28" i="22"/>
  <c r="AU28" i="22"/>
  <c r="BC28" i="22"/>
  <c r="AN29" i="22"/>
  <c r="AV29" i="22"/>
  <c r="BD29" i="22"/>
  <c r="AO30" i="22"/>
  <c r="AW30" i="22"/>
  <c r="AH32" i="22"/>
  <c r="AP32" i="22"/>
  <c r="AX32" i="22"/>
  <c r="AI33" i="22"/>
  <c r="AQ33" i="22"/>
  <c r="AY33" i="22"/>
  <c r="AJ34" i="22"/>
  <c r="AR34" i="22"/>
  <c r="AZ34" i="22"/>
  <c r="AK35" i="22"/>
  <c r="AS35" i="22"/>
  <c r="BA35" i="22"/>
  <c r="AL38" i="22"/>
  <c r="AT38" i="22"/>
  <c r="BB38" i="22"/>
  <c r="AM39" i="22"/>
  <c r="AU39" i="22"/>
  <c r="BC39" i="22"/>
  <c r="AN40" i="22"/>
  <c r="AV40" i="22"/>
  <c r="BD40" i="22"/>
  <c r="AO41" i="22"/>
  <c r="AW41" i="22"/>
  <c r="AH42" i="22"/>
  <c r="AP42" i="22"/>
  <c r="AX42" i="22"/>
  <c r="AI43" i="22"/>
  <c r="AQ43" i="22"/>
  <c r="AY43" i="22"/>
  <c r="AJ45" i="22"/>
  <c r="AR45" i="22"/>
  <c r="AZ45" i="22"/>
  <c r="AL5" i="22"/>
  <c r="AU5" i="22"/>
  <c r="BC5" i="22"/>
  <c r="AI6" i="22"/>
  <c r="AQ6" i="22"/>
  <c r="AY6" i="22"/>
  <c r="AJ7" i="22"/>
  <c r="AR7" i="22"/>
  <c r="AZ7" i="22"/>
  <c r="AK8" i="22"/>
  <c r="AS8" i="22"/>
  <c r="BA8" i="22"/>
  <c r="AL9" i="22"/>
  <c r="AT9" i="22"/>
  <c r="BB9" i="22"/>
  <c r="AM16" i="22"/>
  <c r="AU16" i="22"/>
  <c r="BC16" i="22"/>
  <c r="AN17" i="22"/>
  <c r="AV17" i="22"/>
  <c r="BD17" i="22"/>
  <c r="AO18" i="22"/>
  <c r="AW18" i="22"/>
  <c r="AH20" i="22"/>
  <c r="AP20" i="22"/>
  <c r="AX20" i="22"/>
  <c r="AI22" i="22"/>
  <c r="AQ22" i="22"/>
  <c r="AY22" i="22"/>
  <c r="AJ23" i="22"/>
  <c r="AR23" i="22"/>
  <c r="AZ23" i="22"/>
  <c r="AK25" i="22"/>
  <c r="AS25" i="22"/>
  <c r="BA25" i="22"/>
  <c r="AL26" i="22"/>
  <c r="AT26" i="22"/>
  <c r="BB26" i="22"/>
  <c r="AM27" i="22"/>
  <c r="AU27" i="22"/>
  <c r="BC27" i="22"/>
  <c r="AN28" i="22"/>
  <c r="AV28" i="22"/>
  <c r="BD28" i="22"/>
  <c r="AO29" i="22"/>
  <c r="AW29" i="22"/>
  <c r="AH30" i="22"/>
  <c r="AP30" i="22"/>
  <c r="AX30" i="22"/>
  <c r="AI32" i="22"/>
  <c r="AQ32" i="22"/>
  <c r="AY32" i="22"/>
  <c r="AJ33" i="22"/>
  <c r="AR33" i="22"/>
  <c r="AZ33" i="22"/>
  <c r="AK34" i="22"/>
  <c r="AS34" i="22"/>
  <c r="BA34" i="22"/>
  <c r="AL35" i="22"/>
  <c r="AT35" i="22"/>
  <c r="BB35" i="22"/>
  <c r="AM38" i="22"/>
  <c r="AU38" i="22"/>
  <c r="BC38" i="22"/>
  <c r="AN39" i="22"/>
  <c r="AV39" i="22"/>
  <c r="BD39" i="22"/>
  <c r="AO40" i="22"/>
  <c r="AW40" i="22"/>
  <c r="AH41" i="22"/>
  <c r="AP41" i="22"/>
  <c r="AX41" i="22"/>
  <c r="AI42" i="22"/>
  <c r="AQ42" i="22"/>
  <c r="AY42" i="22"/>
  <c r="AJ43" i="22"/>
  <c r="AR43" i="22"/>
  <c r="AZ43" i="22"/>
  <c r="AK45" i="22"/>
  <c r="AS45" i="22"/>
  <c r="BA45" i="22"/>
  <c r="AM5" i="22"/>
  <c r="AV5" i="22"/>
  <c r="AJ6" i="22"/>
  <c r="AR6" i="22"/>
  <c r="AZ6" i="22"/>
  <c r="AK7" i="22"/>
  <c r="AS7" i="22"/>
  <c r="BA7" i="22"/>
  <c r="AL8" i="22"/>
  <c r="AT8" i="22"/>
  <c r="BB8" i="22"/>
  <c r="AM9" i="22"/>
  <c r="AU9" i="22"/>
  <c r="BC9" i="22"/>
  <c r="AN16" i="22"/>
  <c r="AV16" i="22"/>
  <c r="BD16" i="22"/>
  <c r="AO17" i="22"/>
  <c r="AW17" i="22"/>
  <c r="AH18" i="22"/>
  <c r="AP18" i="22"/>
  <c r="AX18" i="22"/>
  <c r="AI20" i="22"/>
  <c r="AQ20" i="22"/>
  <c r="AY20" i="22"/>
  <c r="AJ22" i="22"/>
  <c r="AR22" i="22"/>
  <c r="AZ22" i="22"/>
  <c r="AK23" i="22"/>
  <c r="AS23" i="22"/>
  <c r="BA23" i="22"/>
  <c r="AL25" i="22"/>
  <c r="AT25" i="22"/>
  <c r="BB25" i="22"/>
  <c r="AM26" i="22"/>
  <c r="AU26" i="22"/>
  <c r="BC26" i="22"/>
  <c r="AN27" i="22"/>
  <c r="AV27" i="22"/>
  <c r="BD27" i="22"/>
  <c r="AO28" i="22"/>
  <c r="AW28" i="22"/>
  <c r="AH29" i="22"/>
  <c r="AP29" i="22"/>
  <c r="AX29" i="22"/>
  <c r="AI30" i="22"/>
  <c r="AQ30" i="22"/>
  <c r="AY30" i="22"/>
  <c r="AJ32" i="22"/>
  <c r="AR32" i="22"/>
  <c r="AZ32" i="22"/>
  <c r="AK33" i="22"/>
  <c r="AS33" i="22"/>
  <c r="BA33" i="22"/>
  <c r="AL34" i="22"/>
  <c r="AT34" i="22"/>
  <c r="BB34" i="22"/>
  <c r="AM35" i="22"/>
  <c r="AU35" i="22"/>
  <c r="BC35" i="22"/>
  <c r="AN38" i="22"/>
  <c r="AV38" i="22"/>
  <c r="BD38" i="22"/>
  <c r="AO39" i="22"/>
  <c r="AW39" i="22"/>
  <c r="AH40" i="22"/>
  <c r="AP40" i="22"/>
  <c r="AX40" i="22"/>
  <c r="AI41" i="22"/>
  <c r="AQ41" i="22"/>
  <c r="AY41" i="22"/>
  <c r="AJ42" i="22"/>
  <c r="AR42" i="22"/>
  <c r="AZ42" i="22"/>
  <c r="AK43" i="22"/>
  <c r="AS43" i="22"/>
  <c r="BA43" i="22"/>
  <c r="AL45" i="22"/>
  <c r="AT45" i="22"/>
  <c r="BB45" i="22"/>
  <c r="AN5" i="22"/>
  <c r="AW5" i="22"/>
  <c r="AH5" i="22"/>
  <c r="AK6" i="22"/>
  <c r="AS6" i="22"/>
  <c r="BA6" i="22"/>
  <c r="AL7" i="22"/>
  <c r="AT7" i="22"/>
  <c r="BB7" i="22"/>
  <c r="AM8" i="22"/>
  <c r="AU8" i="22"/>
  <c r="BC8" i="22"/>
  <c r="AN9" i="22"/>
  <c r="AV9" i="22"/>
  <c r="BD9" i="22"/>
  <c r="AO16" i="22"/>
  <c r="AW16" i="22"/>
  <c r="AH17" i="22"/>
  <c r="AP17" i="22"/>
  <c r="AX17" i="22"/>
  <c r="AI18" i="22"/>
  <c r="AQ18" i="22"/>
  <c r="AY18" i="22"/>
  <c r="AJ20" i="22"/>
  <c r="AR20" i="22"/>
  <c r="AZ20" i="22"/>
  <c r="AK22" i="22"/>
  <c r="AS22" i="22"/>
  <c r="BA22" i="22"/>
  <c r="AL23" i="22"/>
  <c r="AT23" i="22"/>
  <c r="BB23" i="22"/>
  <c r="AM25" i="22"/>
  <c r="AU25" i="22"/>
  <c r="BC25" i="22"/>
  <c r="AN26" i="22"/>
  <c r="AV26" i="22"/>
  <c r="BD26" i="22"/>
  <c r="AO27" i="22"/>
  <c r="AW27" i="22"/>
  <c r="AH28" i="22"/>
  <c r="AP28" i="22"/>
  <c r="AX28" i="22"/>
  <c r="AI29" i="22"/>
  <c r="AQ29" i="22"/>
  <c r="AY29" i="22"/>
  <c r="AJ30" i="22"/>
  <c r="AR30" i="22"/>
  <c r="AZ30" i="22"/>
  <c r="AK32" i="22"/>
  <c r="AS32" i="22"/>
  <c r="BA32" i="22"/>
  <c r="AL33" i="22"/>
  <c r="AT33" i="22"/>
  <c r="BB33" i="22"/>
  <c r="AM34" i="22"/>
  <c r="AU34" i="22"/>
  <c r="BC34" i="22"/>
  <c r="AN35" i="22"/>
  <c r="AV35" i="22"/>
  <c r="BD35" i="22"/>
  <c r="AO38" i="22"/>
  <c r="AW38" i="22"/>
  <c r="AH39" i="22"/>
  <c r="AP39" i="22"/>
  <c r="AX39" i="22"/>
  <c r="AI40" i="22"/>
  <c r="AQ40" i="22"/>
  <c r="AY40" i="22"/>
  <c r="AJ41" i="22"/>
  <c r="AR41" i="22"/>
  <c r="AZ41" i="22"/>
  <c r="AK42" i="22"/>
  <c r="AS42" i="22"/>
  <c r="BA42" i="22"/>
  <c r="AL43" i="22"/>
  <c r="AT43" i="22"/>
  <c r="BB43" i="22"/>
  <c r="AM45" i="22"/>
  <c r="AU45" i="22"/>
  <c r="BC45" i="22"/>
  <c r="AO5" i="22"/>
  <c r="AX5" i="22"/>
  <c r="BI38" i="22"/>
  <c r="AL6" i="22"/>
  <c r="AT6" i="22"/>
  <c r="BB6" i="22"/>
  <c r="AM7" i="22"/>
  <c r="AU7" i="22"/>
  <c r="BC7" i="22"/>
  <c r="AN8" i="22"/>
  <c r="AV8" i="22"/>
  <c r="BD8" i="22"/>
  <c r="AO9" i="22"/>
  <c r="AW9" i="22"/>
  <c r="AH16" i="22"/>
  <c r="AP16" i="22"/>
  <c r="AX16" i="22"/>
  <c r="AI17" i="22"/>
  <c r="AQ17" i="22"/>
  <c r="AY17" i="22"/>
  <c r="AJ18" i="22"/>
  <c r="AR18" i="22"/>
  <c r="AZ18" i="22"/>
  <c r="AK20" i="22"/>
  <c r="AS20" i="22"/>
  <c r="BA20" i="22"/>
  <c r="AL22" i="22"/>
  <c r="AT22" i="22"/>
  <c r="BB22" i="22"/>
  <c r="AM23" i="22"/>
  <c r="AU23" i="22"/>
  <c r="BC23" i="22"/>
  <c r="AN25" i="22"/>
  <c r="AV25" i="22"/>
  <c r="BD25" i="22"/>
  <c r="AO26" i="22"/>
  <c r="AW26" i="22"/>
  <c r="AH27" i="22"/>
  <c r="AP27" i="22"/>
  <c r="AX27" i="22"/>
  <c r="AI28" i="22"/>
  <c r="AQ28" i="22"/>
  <c r="AY28" i="22"/>
  <c r="AJ29" i="22"/>
  <c r="AR29" i="22"/>
  <c r="AZ29" i="22"/>
  <c r="AK30" i="22"/>
  <c r="AS30" i="22"/>
  <c r="BA30" i="22"/>
  <c r="AL32" i="22"/>
  <c r="AT32" i="22"/>
  <c r="BB32" i="22"/>
  <c r="AM33" i="22"/>
  <c r="AU33" i="22"/>
  <c r="BC33" i="22"/>
  <c r="AN34" i="22"/>
  <c r="AV34" i="22"/>
  <c r="BD34" i="22"/>
  <c r="AO35" i="22"/>
  <c r="AW35" i="22"/>
  <c r="AH38" i="22"/>
  <c r="AP38" i="22"/>
  <c r="AX38" i="22"/>
  <c r="AI39" i="22"/>
  <c r="AQ39" i="22"/>
  <c r="AY39" i="22"/>
  <c r="AJ40" i="22"/>
  <c r="AR40" i="22"/>
  <c r="AZ40" i="22"/>
  <c r="AK41" i="22"/>
  <c r="AS41" i="22"/>
  <c r="BA41" i="22"/>
  <c r="AL42" i="22"/>
  <c r="AT42" i="22"/>
  <c r="BB42" i="22"/>
  <c r="AM43" i="22"/>
  <c r="AU43" i="22"/>
  <c r="BC43" i="22"/>
  <c r="AN45" i="22"/>
  <c r="AV45" i="22"/>
  <c r="BD45" i="22"/>
  <c r="AP5" i="22"/>
  <c r="AY5" i="22"/>
  <c r="BT40" i="22"/>
  <c r="CD9" i="22"/>
  <c r="BX43" i="22"/>
  <c r="BZ46" i="22"/>
  <c r="BK12" i="22"/>
  <c r="BV10" i="22"/>
  <c r="BX11" i="22"/>
  <c r="CC42" i="22"/>
  <c r="BN47" i="22"/>
  <c r="BM21" i="22"/>
  <c r="BI50" i="22"/>
  <c r="BL40" i="22"/>
  <c r="BQ10" i="22"/>
  <c r="BM50" i="22"/>
  <c r="BV11" i="22"/>
  <c r="BL43" i="22"/>
  <c r="BT9" i="22"/>
  <c r="BX6" i="22"/>
  <c r="BZ40" i="22"/>
  <c r="BQ12" i="22"/>
  <c r="CD49" i="22"/>
  <c r="BR9" i="22"/>
  <c r="BM6" i="22"/>
  <c r="BO40" i="22"/>
  <c r="BL10" i="22"/>
  <c r="BP19" i="22"/>
  <c r="BJ49" i="22"/>
  <c r="BZ11" i="22"/>
  <c r="BO43" i="22"/>
  <c r="BT13" i="22"/>
  <c r="BM5" i="22"/>
  <c r="BI19" i="22"/>
  <c r="CA46" i="22"/>
  <c r="BV29" i="22"/>
  <c r="BQ46" i="22"/>
  <c r="BT11" i="22"/>
  <c r="BN5" i="22"/>
  <c r="BP18" i="22"/>
  <c r="BW19" i="22"/>
  <c r="BT30" i="22"/>
  <c r="CD13" i="22"/>
  <c r="BR11" i="22"/>
  <c r="BO7" i="22"/>
  <c r="BN43" i="22"/>
  <c r="CD30" i="22"/>
  <c r="BS39" i="22"/>
  <c r="BW9" i="22"/>
  <c r="BM10" i="22"/>
  <c r="CD6" i="22"/>
  <c r="BR29" i="22"/>
  <c r="BV46" i="22"/>
  <c r="BK19" i="22"/>
  <c r="BQ30" i="22"/>
  <c r="BI37" i="22"/>
  <c r="BO11" i="22"/>
  <c r="BL7" i="22"/>
  <c r="CC19" i="22"/>
  <c r="BX30" i="22"/>
  <c r="CE47" i="22"/>
  <c r="BV20" i="22"/>
  <c r="BS42" i="22"/>
  <c r="CE41" i="22"/>
  <c r="BT41" i="22"/>
  <c r="BS41" i="22"/>
  <c r="BX42" i="22"/>
  <c r="BQ41" i="22"/>
  <c r="BW20" i="22"/>
  <c r="CD20" i="22"/>
  <c r="CE38" i="22"/>
  <c r="BJ20" i="22"/>
  <c r="BI20" i="22"/>
  <c r="BN21" i="22"/>
  <c r="BT38" i="22"/>
  <c r="BZ38" i="22"/>
  <c r="CE13" i="22"/>
  <c r="BI10" i="22"/>
  <c r="BW49" i="22"/>
  <c r="BM11" i="22"/>
  <c r="BL9" i="22"/>
  <c r="BO6" i="22"/>
  <c r="BI12" i="22"/>
  <c r="BT49" i="22"/>
  <c r="BQ43" i="22"/>
  <c r="BW13" i="22"/>
  <c r="BZ50" i="22"/>
  <c r="BP11" i="22"/>
  <c r="BT50" i="22"/>
  <c r="BR6" i="22"/>
  <c r="BW29" i="22"/>
  <c r="BN29" i="22"/>
  <c r="BL11" i="22"/>
  <c r="BW6" i="22"/>
  <c r="BN19" i="22"/>
  <c r="BL30" i="22"/>
  <c r="BJ11" i="22"/>
  <c r="BV19" i="22"/>
  <c r="BK37" i="22"/>
  <c r="BN9" i="22"/>
  <c r="BS6" i="22"/>
  <c r="BJ29" i="22"/>
  <c r="BZ29" i="22"/>
  <c r="BS47" i="22"/>
  <c r="CD10" i="22"/>
  <c r="BR19" i="22"/>
  <c r="BV47" i="22"/>
  <c r="BM20" i="22"/>
  <c r="BV41" i="22"/>
  <c r="BK41" i="22"/>
  <c r="BO42" i="22"/>
  <c r="BN20" i="22"/>
  <c r="BS20" i="22"/>
  <c r="BZ22" i="22"/>
  <c r="BS38" i="22"/>
  <c r="BW38" i="22"/>
  <c r="BW50" i="22"/>
  <c r="BV49" i="22"/>
  <c r="BQ40" i="22"/>
  <c r="BJ9" i="22"/>
  <c r="BY8" i="22"/>
  <c r="BV40" i="22"/>
  <c r="BL13" i="22"/>
  <c r="BR46" i="22"/>
  <c r="BI46" i="22"/>
  <c r="BM30" i="22"/>
  <c r="BS13" i="22"/>
  <c r="CD5" i="22"/>
  <c r="BS30" i="22"/>
  <c r="BZ8" i="22"/>
  <c r="BM46" i="22"/>
  <c r="BI30" i="22"/>
  <c r="BY5" i="22"/>
  <c r="BP30" i="22"/>
  <c r="BK42" i="22"/>
  <c r="BL41" i="22"/>
  <c r="BI41" i="22"/>
  <c r="BT20" i="22"/>
  <c r="BP22" i="22"/>
  <c r="BL38" i="22"/>
  <c r="BV50" i="22"/>
  <c r="CE12" i="22"/>
  <c r="BV8" i="22"/>
  <c r="BO49" i="22"/>
  <c r="BZ10" i="22"/>
  <c r="BN49" i="22"/>
  <c r="BX10" i="22"/>
  <c r="CE43" i="22"/>
  <c r="BI40" i="22"/>
  <c r="CE11" i="22"/>
  <c r="BL49" i="22"/>
  <c r="BZ12" i="22"/>
  <c r="BI43" i="22"/>
  <c r="BN13" i="22"/>
  <c r="BS7" i="22"/>
  <c r="BJ50" i="22"/>
  <c r="BN40" i="22"/>
  <c r="CE10" i="22"/>
  <c r="BO50" i="22"/>
  <c r="BR10" i="22"/>
  <c r="BJ6" i="22"/>
  <c r="BO29" i="22"/>
  <c r="BJ46" i="22"/>
  <c r="BY18" i="22"/>
  <c r="BM13" i="22"/>
  <c r="BP10" i="22"/>
  <c r="BN6" i="22"/>
  <c r="BY46" i="22"/>
  <c r="CE29" i="22"/>
  <c r="BX46" i="22"/>
  <c r="BK13" i="22"/>
  <c r="BW10" i="22"/>
  <c r="BT5" i="22"/>
  <c r="BM19" i="22"/>
  <c r="BK30" i="22"/>
  <c r="BK39" i="22"/>
  <c r="CC12" i="22"/>
  <c r="BR8" i="22"/>
  <c r="BK6" i="22"/>
  <c r="CE18" i="22"/>
  <c r="CD39" i="22"/>
  <c r="BQ29" i="22"/>
  <c r="CD46" i="22"/>
  <c r="BK47" i="22"/>
  <c r="BS10" i="22"/>
  <c r="BQ5" i="22"/>
  <c r="BJ19" i="22"/>
  <c r="CC46" i="22"/>
  <c r="BM47" i="22"/>
  <c r="BT22" i="22"/>
  <c r="BR37" i="22"/>
  <c r="BM41" i="22"/>
  <c r="BQ42" i="22"/>
  <c r="BZ42" i="22"/>
  <c r="BW39" i="22"/>
  <c r="BW42" i="22"/>
  <c r="CE22" i="22"/>
  <c r="BL20" i="22"/>
  <c r="BK20" i="22"/>
  <c r="BQ22" i="22"/>
  <c r="BW21" i="22"/>
  <c r="BK38" i="22"/>
  <c r="CD38" i="22"/>
  <c r="BO38" i="22"/>
  <c r="CC9" i="22"/>
  <c r="BV13" i="22"/>
  <c r="BY49" i="22"/>
  <c r="BU29" i="22"/>
  <c r="BZ18" i="22"/>
  <c r="BQ18" i="22"/>
  <c r="BQ9" i="22"/>
  <c r="BP43" i="22"/>
  <c r="BP46" i="22"/>
  <c r="BO46" i="22"/>
  <c r="BN10" i="22"/>
  <c r="BL5" i="22"/>
  <c r="BW46" i="22"/>
  <c r="BR12" i="22"/>
  <c r="BJ8" i="22"/>
  <c r="BU18" i="22"/>
  <c r="CD37" i="22"/>
  <c r="BT46" i="22"/>
  <c r="BX41" i="22"/>
  <c r="BK10" i="22"/>
  <c r="BX29" i="22"/>
  <c r="BS46" i="22"/>
  <c r="BL22" i="22"/>
  <c r="BR39" i="22"/>
  <c r="BR42" i="22"/>
  <c r="BP42" i="22"/>
  <c r="BN42" i="22"/>
  <c r="BV22" i="22"/>
  <c r="BR22" i="22"/>
  <c r="BO21" i="22"/>
  <c r="BX20" i="22"/>
  <c r="BN38" i="22"/>
  <c r="CC6" i="22"/>
  <c r="BL50" i="22"/>
  <c r="BR5" i="22"/>
  <c r="BM7" i="22"/>
  <c r="BK49" i="22"/>
  <c r="BW12" i="22"/>
  <c r="BO18" i="22"/>
  <c r="BV18" i="22"/>
  <c r="BI11" i="22"/>
  <c r="BJ30" i="22"/>
  <c r="BQ39" i="22"/>
  <c r="BS18" i="22"/>
  <c r="BR47" i="22"/>
  <c r="BW47" i="22"/>
  <c r="BL21" i="22"/>
  <c r="BO22" i="22"/>
  <c r="BM38" i="22"/>
  <c r="BR50" i="22"/>
  <c r="BM9" i="22"/>
  <c r="BJ5" i="22"/>
  <c r="BV6" i="22"/>
  <c r="BR49" i="22"/>
  <c r="BU5" i="22"/>
  <c r="CD11" i="22"/>
  <c r="CE30" i="22"/>
  <c r="BN18" i="22"/>
  <c r="BK5" i="22"/>
  <c r="BZ30" i="22"/>
  <c r="BK18" i="22"/>
  <c r="BJ47" i="22"/>
  <c r="CD22" i="22"/>
  <c r="BQ20" i="22"/>
  <c r="BN50" i="22"/>
  <c r="BT12" i="22"/>
  <c r="BZ7" i="22"/>
  <c r="CD40" i="22"/>
  <c r="BT8" i="22"/>
  <c r="CC40" i="22"/>
  <c r="BO10" i="22"/>
  <c r="CD50" i="22"/>
  <c r="BP13" i="22"/>
  <c r="BS11" i="22"/>
  <c r="BX40" i="22"/>
  <c r="BQ8" i="22"/>
  <c r="BU30" i="22"/>
  <c r="BK7" i="22"/>
  <c r="BQ50" i="22"/>
  <c r="BO8" i="22"/>
  <c r="BJ10" i="22"/>
  <c r="BX37" i="22"/>
  <c r="CE8" i="22"/>
  <c r="BT29" i="22"/>
  <c r="BX9" i="22"/>
  <c r="CD29" i="22"/>
  <c r="BT42" i="22"/>
  <c r="BV43" i="22"/>
  <c r="BQ6" i="22"/>
  <c r="BZ41" i="22"/>
  <c r="BI42" i="22"/>
  <c r="BW37" i="22"/>
  <c r="BS22" i="22"/>
  <c r="BI22" i="22"/>
  <c r="BR38" i="22"/>
  <c r="BV9" i="22"/>
  <c r="BK9" i="22"/>
  <c r="BZ43" i="22"/>
  <c r="BU40" i="22"/>
  <c r="BW30" i="22"/>
  <c r="BI7" i="22"/>
  <c r="BS12" i="22"/>
  <c r="CE37" i="22"/>
  <c r="BT19" i="22"/>
  <c r="BP12" i="22"/>
  <c r="BV42" i="22"/>
  <c r="BZ47" i="22"/>
  <c r="BI21" i="22"/>
  <c r="CE50" i="22"/>
  <c r="CB12" i="22"/>
  <c r="BZ19" i="22"/>
  <c r="BO30" i="22"/>
  <c r="BM39" i="22"/>
  <c r="BW43" i="22"/>
  <c r="CE46" i="22"/>
  <c r="BK43" i="22"/>
  <c r="CD41" i="22"/>
  <c r="BR20" i="22"/>
  <c r="BU49" i="22"/>
  <c r="BX49" i="22"/>
  <c r="BL12" i="22"/>
  <c r="BP7" i="22"/>
  <c r="BS40" i="22"/>
  <c r="BL8" i="22"/>
  <c r="BR40" i="22"/>
  <c r="CD8" i="22"/>
  <c r="BS50" i="22"/>
  <c r="CE9" i="22"/>
  <c r="BK11" i="22"/>
  <c r="BP40" i="22"/>
  <c r="BI8" i="22"/>
  <c r="CC49" i="22"/>
  <c r="BX12" i="22"/>
  <c r="BW5" i="22"/>
  <c r="BX50" i="22"/>
  <c r="BZ9" i="22"/>
  <c r="CD7" i="22"/>
  <c r="BQ49" i="22"/>
  <c r="BW8" i="22"/>
  <c r="CC43" i="22"/>
  <c r="BR18" i="22"/>
  <c r="BX39" i="22"/>
  <c r="BI18" i="22"/>
  <c r="BI9" i="22"/>
  <c r="BM8" i="22"/>
  <c r="BX19" i="22"/>
  <c r="BV39" i="22"/>
  <c r="BL29" i="22"/>
  <c r="BT37" i="22"/>
  <c r="BO9" i="22"/>
  <c r="CC8" i="22"/>
  <c r="CE6" i="22"/>
  <c r="BS29" i="22"/>
  <c r="BN46" i="22"/>
  <c r="BL42" i="22"/>
  <c r="BJ12" i="22"/>
  <c r="BW7" i="22"/>
  <c r="BM43" i="22"/>
  <c r="BM18" i="22"/>
  <c r="BT47" i="22"/>
  <c r="CD18" i="22"/>
  <c r="BL46" i="22"/>
  <c r="BO41" i="22"/>
  <c r="BX8" i="22"/>
  <c r="BI6" i="22"/>
  <c r="BP29" i="22"/>
  <c r="BK46" i="22"/>
  <c r="BP41" i="22"/>
  <c r="CE21" i="22"/>
  <c r="BJ37" i="22"/>
  <c r="BJ42" i="22"/>
  <c r="BP37" i="22"/>
  <c r="BX47" i="22"/>
  <c r="BN39" i="22"/>
  <c r="BS21" i="22"/>
  <c r="BM22" i="22"/>
  <c r="BK22" i="22"/>
  <c r="BJ22" i="22"/>
  <c r="BX21" i="22"/>
  <c r="BZ20" i="22"/>
  <c r="BO20" i="22"/>
  <c r="BJ38" i="22"/>
  <c r="BP38" i="22"/>
  <c r="CE39" i="22"/>
  <c r="BQ11" i="22"/>
  <c r="CE19" i="22"/>
  <c r="BL47" i="22"/>
  <c r="BQ37" i="22"/>
  <c r="BP8" i="22"/>
  <c r="CC18" i="22"/>
  <c r="CE42" i="22"/>
  <c r="BJ39" i="22"/>
  <c r="BP39" i="22"/>
  <c r="BN37" i="22"/>
  <c r="BK21" i="22"/>
  <c r="CD21" i="22"/>
  <c r="BP21" i="22"/>
  <c r="BW22" i="22"/>
  <c r="CC38" i="22"/>
  <c r="BN11" i="22"/>
  <c r="BQ13" i="22"/>
  <c r="BP5" i="22"/>
  <c r="BZ49" i="22"/>
  <c r="CC7" i="22"/>
  <c r="BO37" i="22"/>
  <c r="BM12" i="22"/>
  <c r="BM29" i="22"/>
  <c r="BL37" i="22"/>
  <c r="BL6" i="22"/>
  <c r="BS5" i="22"/>
  <c r="BL18" i="22"/>
  <c r="BS43" i="22"/>
  <c r="BN41" i="22"/>
  <c r="BR41" i="22"/>
  <c r="BR21" i="22"/>
  <c r="BQ38" i="22"/>
  <c r="CC10" i="22"/>
  <c r="BI13" i="22"/>
  <c r="CB19" i="22"/>
  <c r="BT10" i="22"/>
  <c r="BM40" i="22"/>
  <c r="CC47" i="22"/>
  <c r="BX18" i="22"/>
  <c r="BX7" i="22"/>
  <c r="BJ13" i="22"/>
  <c r="BS19" i="22"/>
  <c r="BT7" i="22"/>
  <c r="BM42" i="22"/>
  <c r="BJ41" i="22"/>
  <c r="BJ21" i="22"/>
  <c r="BX38" i="22"/>
  <c r="BY13" i="22"/>
  <c r="BP49" i="22"/>
  <c r="BW11" i="22"/>
  <c r="CE5" i="22"/>
  <c r="BK40" i="22"/>
  <c r="BZ6" i="22"/>
  <c r="BJ40" i="22"/>
  <c r="BZ5" i="22"/>
  <c r="BK50" i="22"/>
  <c r="BS9" i="22"/>
  <c r="BV7" i="22"/>
  <c r="BX13" i="22"/>
  <c r="BX5" i="22"/>
  <c r="BS49" i="22"/>
  <c r="BO12" i="22"/>
  <c r="BO5" i="22"/>
  <c r="BP50" i="22"/>
  <c r="BP9" i="22"/>
  <c r="BR7" i="22"/>
  <c r="BI49" i="22"/>
  <c r="BN8" i="22"/>
  <c r="BR43" i="22"/>
  <c r="BJ18" i="22"/>
  <c r="BO39" i="22"/>
  <c r="BV30" i="22"/>
  <c r="BV12" i="22"/>
  <c r="BQ7" i="22"/>
  <c r="BO19" i="22"/>
  <c r="BV37" i="22"/>
  <c r="BW18" i="22"/>
  <c r="BT39" i="22"/>
  <c r="CD12" i="22"/>
  <c r="BS8" i="22"/>
  <c r="BT6" i="22"/>
  <c r="BK29" i="22"/>
  <c r="BZ13" i="22"/>
  <c r="BN7" i="22"/>
  <c r="BR30" i="22"/>
  <c r="BT18" i="22"/>
  <c r="CD42" i="22"/>
  <c r="CD43" i="22"/>
  <c r="BZ37" i="22"/>
  <c r="BW41" i="22"/>
  <c r="BQ47" i="22"/>
  <c r="BO47" i="22"/>
  <c r="BT21" i="22"/>
  <c r="BZ21" i="22"/>
  <c r="BP20" i="22"/>
  <c r="BV38" i="22"/>
  <c r="CE40" i="22"/>
  <c r="BP6" i="22"/>
  <c r="CE49" i="22"/>
  <c r="BO13" i="22"/>
  <c r="CC11" i="22"/>
  <c r="BJ7" i="22"/>
  <c r="BJ43" i="22"/>
  <c r="BN30" i="22"/>
  <c r="BM37" i="22"/>
  <c r="BK8" i="22"/>
  <c r="BR13" i="22"/>
  <c r="CD19" i="22"/>
  <c r="CE7" i="22"/>
  <c r="BZ39" i="22"/>
  <c r="BI47" i="22"/>
  <c r="CE20" i="22"/>
  <c r="BQ21" i="22"/>
  <c r="BN22" i="22"/>
  <c r="BT43" i="22"/>
  <c r="BM49" i="22"/>
  <c r="BW40" i="22"/>
  <c r="BN12" i="22"/>
  <c r="BQ19" i="22"/>
  <c r="BV5" i="22"/>
  <c r="BL39" i="22"/>
  <c r="BS37" i="22"/>
  <c r="BL19" i="22"/>
  <c r="BI39" i="22"/>
  <c r="CD47" i="22"/>
  <c r="BP47" i="22"/>
  <c r="BX22" i="22"/>
  <c r="BV21" i="22"/>
  <c r="BU20" i="22"/>
  <c r="CC29" i="22"/>
  <c r="BY21" i="22"/>
  <c r="BY47" i="22"/>
  <c r="BY12" i="22"/>
  <c r="CA40" i="22"/>
  <c r="CC21" i="22"/>
  <c r="CA13" i="22"/>
  <c r="CA20" i="22"/>
  <c r="CA39" i="22"/>
  <c r="CB7" i="22"/>
  <c r="CB43" i="22"/>
  <c r="CB42" i="22"/>
  <c r="BY37" i="22"/>
  <c r="CB10" i="22"/>
  <c r="CB6" i="22"/>
  <c r="CB9" i="22"/>
  <c r="CC41" i="22"/>
  <c r="CA47" i="22"/>
  <c r="CA6" i="22"/>
  <c r="CA5" i="22"/>
  <c r="CA30" i="22"/>
  <c r="BY10" i="22"/>
  <c r="BU11" i="22"/>
  <c r="CC5" i="22"/>
  <c r="CC13" i="22"/>
  <c r="CB40" i="22"/>
  <c r="CB18" i="22"/>
  <c r="CA12" i="22"/>
  <c r="BU47" i="22"/>
  <c r="BY40" i="22"/>
  <c r="CA49" i="22"/>
  <c r="CC39" i="22"/>
  <c r="BY6" i="22"/>
  <c r="CB47" i="22"/>
  <c r="BY9" i="22"/>
  <c r="BU46" i="22"/>
  <c r="CC50" i="22"/>
  <c r="CA29" i="22"/>
  <c r="BU37" i="22"/>
  <c r="CA10" i="22"/>
  <c r="CA11" i="22"/>
  <c r="CA37" i="22"/>
  <c r="BY22" i="22"/>
  <c r="BU7" i="22"/>
  <c r="BY50" i="22"/>
  <c r="BU13" i="22"/>
  <c r="BU21" i="22"/>
  <c r="BY20" i="22"/>
  <c r="CB46" i="22"/>
  <c r="CB11" i="22"/>
  <c r="CA9" i="22"/>
  <c r="BY43" i="22"/>
  <c r="BY41" i="22"/>
  <c r="CA7" i="22"/>
  <c r="BY19" i="22"/>
  <c r="CB30" i="22"/>
  <c r="BU6" i="22"/>
  <c r="BU19" i="22"/>
  <c r="BU10" i="22"/>
  <c r="BU41" i="22"/>
  <c r="CC22" i="22"/>
  <c r="CC30" i="22"/>
  <c r="BY11" i="22"/>
  <c r="CA43" i="22"/>
  <c r="CA38" i="22"/>
  <c r="BY7" i="22"/>
  <c r="CA18" i="22"/>
  <c r="CB38" i="22"/>
  <c r="BU50" i="22"/>
  <c r="BU12" i="22"/>
  <c r="BU43" i="22"/>
  <c r="BU22" i="22"/>
  <c r="CA21" i="22"/>
  <c r="CA42" i="22"/>
  <c r="CA22" i="22"/>
  <c r="CA8" i="22"/>
  <c r="BY38" i="22"/>
  <c r="CA50" i="22"/>
  <c r="CC37" i="22"/>
  <c r="BU9" i="22"/>
  <c r="BU8" i="22"/>
  <c r="CA19" i="22"/>
  <c r="BY29" i="22"/>
  <c r="CB8" i="22"/>
  <c r="BY42" i="22"/>
  <c r="BU39" i="22"/>
  <c r="CC20" i="22"/>
  <c r="BU42" i="22"/>
  <c r="CB49" i="22"/>
  <c r="CA41" i="22"/>
  <c r="BU38" i="22"/>
  <c r="BY30" i="22"/>
  <c r="BY39" i="22"/>
  <c r="CB41" i="22"/>
  <c r="CB21" i="22"/>
  <c r="CB5" i="22"/>
  <c r="CB39" i="22"/>
  <c r="CB20" i="22"/>
  <c r="CB29" i="22"/>
  <c r="CB22" i="22"/>
  <c r="CB13" i="22"/>
  <c r="CB37" i="22"/>
  <c r="CB50" i="22"/>
  <c r="AR44" i="22"/>
  <c r="AN10" i="22"/>
  <c r="AV10" i="22"/>
  <c r="BD10" i="22"/>
  <c r="AO11" i="22"/>
  <c r="AW11" i="22"/>
  <c r="AH12" i="22"/>
  <c r="AP12" i="22"/>
  <c r="AX12" i="22"/>
  <c r="AI13" i="22"/>
  <c r="AQ13" i="22"/>
  <c r="AY13" i="22"/>
  <c r="AJ14" i="22"/>
  <c r="AR14" i="22"/>
  <c r="AZ14" i="22"/>
  <c r="AK15" i="22"/>
  <c r="AS15" i="22"/>
  <c r="BA15" i="22"/>
  <c r="AO10" i="22"/>
  <c r="AW10" i="22"/>
  <c r="AH11" i="22"/>
  <c r="AP11" i="22"/>
  <c r="AX11" i="22"/>
  <c r="AI12" i="22"/>
  <c r="AQ12" i="22"/>
  <c r="AY12" i="22"/>
  <c r="AJ13" i="22"/>
  <c r="AR13" i="22"/>
  <c r="AZ13" i="22"/>
  <c r="AK14" i="22"/>
  <c r="AS14" i="22"/>
  <c r="BA14" i="22"/>
  <c r="AL15" i="22"/>
  <c r="AT15" i="22"/>
  <c r="BB15" i="22"/>
  <c r="AH10" i="22"/>
  <c r="AP10" i="22"/>
  <c r="AX10" i="22"/>
  <c r="AI11" i="22"/>
  <c r="AQ11" i="22"/>
  <c r="AY11" i="22"/>
  <c r="AJ12" i="22"/>
  <c r="AR12" i="22"/>
  <c r="AZ12" i="22"/>
  <c r="AK13" i="22"/>
  <c r="AS13" i="22"/>
  <c r="BA13" i="22"/>
  <c r="AL14" i="22"/>
  <c r="AT14" i="22"/>
  <c r="BB14" i="22"/>
  <c r="AM15" i="22"/>
  <c r="AU15" i="22"/>
  <c r="BC15" i="22"/>
  <c r="AI19" i="22"/>
  <c r="AQ19" i="22"/>
  <c r="AY19" i="22"/>
  <c r="AK21" i="22"/>
  <c r="AS21" i="22"/>
  <c r="BA21" i="22"/>
  <c r="AN24" i="22"/>
  <c r="AV24" i="22"/>
  <c r="BD24" i="22"/>
  <c r="AM31" i="22"/>
  <c r="AU31" i="22"/>
  <c r="BC31" i="22"/>
  <c r="AJ36" i="22"/>
  <c r="AR36" i="22"/>
  <c r="AZ36" i="22"/>
  <c r="AK37" i="22"/>
  <c r="AS37" i="22"/>
  <c r="BA37" i="22"/>
  <c r="AJ44" i="22"/>
  <c r="AS44" i="22"/>
  <c r="BA44" i="22"/>
  <c r="AM46" i="22"/>
  <c r="AU46" i="22"/>
  <c r="BC46" i="22"/>
  <c r="BM15" i="22"/>
  <c r="BR15" i="22"/>
  <c r="BZ15" i="22"/>
  <c r="BB21" i="22"/>
  <c r="AS36" i="22"/>
  <c r="AT37" i="22"/>
  <c r="AK44" i="22"/>
  <c r="BB44" i="22"/>
  <c r="AV46" i="22"/>
  <c r="BJ15" i="22"/>
  <c r="CA15" i="22"/>
  <c r="AI37" i="22"/>
  <c r="AH44" i="22"/>
  <c r="BI15" i="22"/>
  <c r="AP19" i="22"/>
  <c r="AZ21" i="22"/>
  <c r="AU24" i="22"/>
  <c r="BB31" i="22"/>
  <c r="AY36" i="22"/>
  <c r="AQ44" i="22"/>
  <c r="AL46" i="22"/>
  <c r="AI10" i="22"/>
  <c r="AQ10" i="22"/>
  <c r="AY10" i="22"/>
  <c r="AJ11" i="22"/>
  <c r="AR11" i="22"/>
  <c r="AZ11" i="22"/>
  <c r="AK12" i="22"/>
  <c r="AS12" i="22"/>
  <c r="BA12" i="22"/>
  <c r="AL13" i="22"/>
  <c r="AT13" i="22"/>
  <c r="BB13" i="22"/>
  <c r="AM14" i="22"/>
  <c r="AU14" i="22"/>
  <c r="BC14" i="22"/>
  <c r="AN15" i="22"/>
  <c r="AV15" i="22"/>
  <c r="BD15" i="22"/>
  <c r="AJ19" i="22"/>
  <c r="AR19" i="22"/>
  <c r="AZ19" i="22"/>
  <c r="AL21" i="22"/>
  <c r="AT21" i="22"/>
  <c r="AO24" i="22"/>
  <c r="AW24" i="22"/>
  <c r="AN31" i="22"/>
  <c r="AV31" i="22"/>
  <c r="BD31" i="22"/>
  <c r="AK36" i="22"/>
  <c r="BA36" i="22"/>
  <c r="AL37" i="22"/>
  <c r="BB37" i="22"/>
  <c r="AT44" i="22"/>
  <c r="AN46" i="22"/>
  <c r="BD46" i="22"/>
  <c r="BS15" i="22"/>
  <c r="AT24" i="22"/>
  <c r="AS31" i="22"/>
  <c r="AH36" i="22"/>
  <c r="AY44" i="22"/>
  <c r="AS46" i="22"/>
  <c r="BP15" i="22"/>
  <c r="AJ21" i="22"/>
  <c r="AM24" i="22"/>
  <c r="AI36" i="22"/>
  <c r="AZ37" i="22"/>
  <c r="AI44" i="22"/>
  <c r="BY15" i="22"/>
  <c r="AJ10" i="22"/>
  <c r="AR10" i="22"/>
  <c r="AZ10" i="22"/>
  <c r="AK11" i="22"/>
  <c r="AS11" i="22"/>
  <c r="BA11" i="22"/>
  <c r="AL12" i="22"/>
  <c r="AT12" i="22"/>
  <c r="BB12" i="22"/>
  <c r="AM13" i="22"/>
  <c r="AU13" i="22"/>
  <c r="BC13" i="22"/>
  <c r="AN14" i="22"/>
  <c r="AV14" i="22"/>
  <c r="BD14" i="22"/>
  <c r="AO15" i="22"/>
  <c r="AW15" i="22"/>
  <c r="AK19" i="22"/>
  <c r="AS19" i="22"/>
  <c r="BA19" i="22"/>
  <c r="AM21" i="22"/>
  <c r="AU21" i="22"/>
  <c r="BC21" i="22"/>
  <c r="AH24" i="22"/>
  <c r="AP24" i="22"/>
  <c r="AX24" i="22"/>
  <c r="AO31" i="22"/>
  <c r="AW31" i="22"/>
  <c r="AL36" i="22"/>
  <c r="AT36" i="22"/>
  <c r="BB36" i="22"/>
  <c r="AM37" i="22"/>
  <c r="AU37" i="22"/>
  <c r="BC37" i="22"/>
  <c r="AL44" i="22"/>
  <c r="AU44" i="22"/>
  <c r="BC44" i="22"/>
  <c r="AO46" i="22"/>
  <c r="AW46" i="22"/>
  <c r="BK15" i="22"/>
  <c r="BT15" i="22"/>
  <c r="CB15" i="22"/>
  <c r="AN19" i="22"/>
  <c r="AH37" i="22"/>
  <c r="AX37" i="22"/>
  <c r="AX44" i="22"/>
  <c r="AJ46" i="22"/>
  <c r="BW15" i="22"/>
  <c r="AI21" i="22"/>
  <c r="BB24" i="22"/>
  <c r="AK31" i="22"/>
  <c r="AP36" i="22"/>
  <c r="AY37" i="22"/>
  <c r="AP44" i="22"/>
  <c r="AK46" i="22"/>
  <c r="AR37" i="22"/>
  <c r="BB46" i="22"/>
  <c r="AK10" i="22"/>
  <c r="AS10" i="22"/>
  <c r="BA10" i="22"/>
  <c r="AL11" i="22"/>
  <c r="AT11" i="22"/>
  <c r="BB11" i="22"/>
  <c r="AM12" i="22"/>
  <c r="AU12" i="22"/>
  <c r="BC12" i="22"/>
  <c r="AN13" i="22"/>
  <c r="AV13" i="22"/>
  <c r="BD13" i="22"/>
  <c r="AO14" i="22"/>
  <c r="AW14" i="22"/>
  <c r="AH15" i="22"/>
  <c r="AP15" i="22"/>
  <c r="AX15" i="22"/>
  <c r="AL19" i="22"/>
  <c r="AT19" i="22"/>
  <c r="BB19" i="22"/>
  <c r="AN21" i="22"/>
  <c r="AV21" i="22"/>
  <c r="BD21" i="22"/>
  <c r="AI24" i="22"/>
  <c r="AQ24" i="22"/>
  <c r="AY24" i="22"/>
  <c r="AH31" i="22"/>
  <c r="AP31" i="22"/>
  <c r="AX31" i="22"/>
  <c r="AM36" i="22"/>
  <c r="AU36" i="22"/>
  <c r="BC36" i="22"/>
  <c r="AN37" i="22"/>
  <c r="AV37" i="22"/>
  <c r="BD37" i="22"/>
  <c r="AM44" i="22"/>
  <c r="AV44" i="22"/>
  <c r="BD44" i="22"/>
  <c r="AH46" i="22"/>
  <c r="AP46" i="22"/>
  <c r="AX46" i="22"/>
  <c r="BL15" i="22"/>
  <c r="BU15" i="22"/>
  <c r="CC15" i="22"/>
  <c r="AO12" i="22"/>
  <c r="AP21" i="22"/>
  <c r="AS24" i="22"/>
  <c r="AR31" i="22"/>
  <c r="AW36" i="22"/>
  <c r="AO44" i="22"/>
  <c r="AR46" i="22"/>
  <c r="CE15" i="22"/>
  <c r="AW19" i="22"/>
  <c r="AQ21" i="22"/>
  <c r="BA31" i="22"/>
  <c r="AX36" i="22"/>
  <c r="BA46" i="22"/>
  <c r="AH19" i="22"/>
  <c r="AL31" i="22"/>
  <c r="AQ36" i="22"/>
  <c r="AL10" i="22"/>
  <c r="AT10" i="22"/>
  <c r="BB10" i="22"/>
  <c r="AM11" i="22"/>
  <c r="AU11" i="22"/>
  <c r="BC11" i="22"/>
  <c r="AN12" i="22"/>
  <c r="AV12" i="22"/>
  <c r="BD12" i="22"/>
  <c r="AO13" i="22"/>
  <c r="AW13" i="22"/>
  <c r="AH14" i="22"/>
  <c r="AP14" i="22"/>
  <c r="AX14" i="22"/>
  <c r="AI15" i="22"/>
  <c r="AQ15" i="22"/>
  <c r="AY15" i="22"/>
  <c r="AM19" i="22"/>
  <c r="AU19" i="22"/>
  <c r="BC19" i="22"/>
  <c r="AO21" i="22"/>
  <c r="AW21" i="22"/>
  <c r="AJ24" i="22"/>
  <c r="AR24" i="22"/>
  <c r="AZ24" i="22"/>
  <c r="AI31" i="22"/>
  <c r="AQ31" i="22"/>
  <c r="AY31" i="22"/>
  <c r="AN36" i="22"/>
  <c r="AV36" i="22"/>
  <c r="BD36" i="22"/>
  <c r="AO37" i="22"/>
  <c r="AW37" i="22"/>
  <c r="AN44" i="22"/>
  <c r="AW44" i="22"/>
  <c r="AI46" i="22"/>
  <c r="AQ46" i="22"/>
  <c r="AY46" i="22"/>
  <c r="BN15" i="22"/>
  <c r="BV15" i="22"/>
  <c r="CD15" i="22"/>
  <c r="BD11" i="22"/>
  <c r="AW12" i="22"/>
  <c r="AH13" i="22"/>
  <c r="AP13" i="22"/>
  <c r="AX13" i="22"/>
  <c r="AI14" i="22"/>
  <c r="AQ14" i="22"/>
  <c r="AY14" i="22"/>
  <c r="AJ15" i="22"/>
  <c r="AR15" i="22"/>
  <c r="AZ15" i="22"/>
  <c r="AV19" i="22"/>
  <c r="BD19" i="22"/>
  <c r="AH21" i="22"/>
  <c r="AX21" i="22"/>
  <c r="AK24" i="22"/>
  <c r="BA24" i="22"/>
  <c r="AJ31" i="22"/>
  <c r="AZ31" i="22"/>
  <c r="AO36" i="22"/>
  <c r="AP37" i="22"/>
  <c r="AZ46" i="22"/>
  <c r="BO15" i="22"/>
  <c r="AY21" i="22"/>
  <c r="AL24" i="22"/>
  <c r="AQ37" i="22"/>
  <c r="BX15" i="22"/>
  <c r="AX19" i="22"/>
  <c r="AR21" i="22"/>
  <c r="BC24" i="22"/>
  <c r="AT31" i="22"/>
  <c r="AJ37" i="22"/>
  <c r="AZ44" i="22"/>
  <c r="AT46" i="22"/>
  <c r="BQ15" i="22"/>
  <c r="AM10" i="22"/>
  <c r="AU10" i="22"/>
  <c r="BC10" i="22"/>
  <c r="AN11" i="22"/>
  <c r="AV11" i="22"/>
  <c r="AO19" i="22"/>
  <c r="BN31" i="22"/>
  <c r="CA32" i="22"/>
  <c r="BZ44" i="22"/>
  <c r="BO44" i="22"/>
  <c r="BQ28" i="22"/>
  <c r="BO25" i="22"/>
  <c r="CD27" i="22"/>
  <c r="BR51" i="22"/>
  <c r="BJ28" i="22"/>
  <c r="BP26" i="22"/>
  <c r="CE33" i="22"/>
  <c r="BS51" i="22"/>
  <c r="BL24" i="22"/>
  <c r="BP28" i="22"/>
  <c r="BN26" i="22"/>
  <c r="BZ33" i="22"/>
  <c r="BI36" i="22"/>
  <c r="BT52" i="22"/>
  <c r="BL31" i="22"/>
  <c r="BX17" i="22"/>
  <c r="BM14" i="22"/>
  <c r="BT48" i="22"/>
  <c r="BX34" i="22"/>
  <c r="BO33" i="22"/>
  <c r="CD25" i="22"/>
  <c r="BW35" i="22"/>
  <c r="BR52" i="22"/>
  <c r="BP27" i="22"/>
  <c r="BW51" i="22"/>
  <c r="BP16" i="22"/>
  <c r="BL23" i="22"/>
  <c r="BV35" i="22"/>
  <c r="BI52" i="22"/>
  <c r="BM36" i="22"/>
  <c r="BO16" i="22"/>
  <c r="BP52" i="22"/>
  <c r="BT36" i="22"/>
  <c r="BR23" i="22"/>
  <c r="BK24" i="22"/>
  <c r="CE16" i="22"/>
  <c r="BZ24" i="22"/>
  <c r="CD16" i="22"/>
  <c r="BI24" i="22"/>
  <c r="BW14" i="22"/>
  <c r="BM24" i="22"/>
  <c r="BP23" i="22"/>
  <c r="BS36" i="22"/>
  <c r="BM48" i="22"/>
  <c r="BN28" i="22"/>
  <c r="BV51" i="22"/>
  <c r="BT51" i="22"/>
  <c r="BK17" i="22"/>
  <c r="CC36" i="22"/>
  <c r="BR32" i="22"/>
  <c r="BQ44" i="22"/>
  <c r="CC45" i="22"/>
  <c r="BI28" i="22"/>
  <c r="CE44" i="22"/>
  <c r="BJ36" i="22"/>
  <c r="CE34" i="22"/>
  <c r="BS33" i="22"/>
  <c r="BK36" i="22"/>
  <c r="CC23" i="22"/>
  <c r="BZ34" i="22"/>
  <c r="BQ33" i="22"/>
  <c r="BV25" i="22"/>
  <c r="BN14" i="22"/>
  <c r="BL52" i="22"/>
  <c r="BR27" i="22"/>
  <c r="BZ36" i="22"/>
  <c r="BP17" i="22"/>
  <c r="BL48" i="22"/>
  <c r="BP34" i="22"/>
  <c r="BL26" i="22"/>
  <c r="CD31" i="22"/>
  <c r="BT25" i="22"/>
  <c r="BO35" i="22"/>
  <c r="BJ52" i="22"/>
  <c r="BN36" i="22"/>
  <c r="BS14" i="22"/>
  <c r="CE32" i="22"/>
  <c r="BN35" i="22"/>
  <c r="BR26" i="22"/>
  <c r="BU33" i="22"/>
  <c r="BM51" i="22"/>
  <c r="BZ14" i="22"/>
  <c r="CD32" i="22"/>
  <c r="CE35" i="22"/>
  <c r="BQ26" i="22"/>
  <c r="BT33" i="22"/>
  <c r="BL51" i="22"/>
  <c r="BT14" i="22"/>
  <c r="BJ23" i="22"/>
  <c r="BQ23" i="22"/>
  <c r="BS16" i="22"/>
  <c r="BR24" i="22"/>
  <c r="BR16" i="22"/>
  <c r="BW23" i="22"/>
  <c r="BK23" i="22"/>
  <c r="BQ16" i="22"/>
  <c r="BT31" i="22"/>
  <c r="BW33" i="22"/>
  <c r="BZ16" i="22"/>
  <c r="BL17" i="22"/>
  <c r="BR35" i="22"/>
  <c r="CC51" i="22"/>
  <c r="BJ32" i="22"/>
  <c r="BI44" i="22"/>
  <c r="BZ32" i="22"/>
  <c r="CD34" i="22"/>
  <c r="BT44" i="22"/>
  <c r="BJ51" i="22"/>
  <c r="BT34" i="22"/>
  <c r="CE27" i="22"/>
  <c r="BK33" i="22"/>
  <c r="BK51" i="22"/>
  <c r="BR34" i="22"/>
  <c r="CC27" i="22"/>
  <c r="BI33" i="22"/>
  <c r="BN25" i="22"/>
  <c r="BQ35" i="22"/>
  <c r="CE26" i="22"/>
  <c r="BJ27" i="22"/>
  <c r="BZ51" i="22"/>
  <c r="CE14" i="22"/>
  <c r="CE52" i="22"/>
  <c r="BS31" i="22"/>
  <c r="BL25" i="22"/>
  <c r="BW32" i="22"/>
  <c r="CE28" i="22"/>
  <c r="BS26" i="22"/>
  <c r="BV33" i="22"/>
  <c r="BN51" i="22"/>
  <c r="BV32" i="22"/>
  <c r="CD28" i="22"/>
  <c r="BM33" i="22"/>
  <c r="BZ25" i="22"/>
  <c r="BN24" i="22"/>
  <c r="BT32" i="22"/>
  <c r="BM35" i="22"/>
  <c r="BL33" i="22"/>
  <c r="BL36" i="22"/>
  <c r="BW17" i="22"/>
  <c r="BI23" i="22"/>
  <c r="BK16" i="22"/>
  <c r="BI14" i="22"/>
  <c r="BJ24" i="22"/>
  <c r="BJ16" i="22"/>
  <c r="BO23" i="22"/>
  <c r="BX24" i="22"/>
  <c r="BL14" i="22"/>
  <c r="CE23" i="22"/>
  <c r="BJ17" i="22"/>
  <c r="CD14" i="22"/>
  <c r="BP14" i="22"/>
  <c r="BL45" i="22"/>
  <c r="BR36" i="22"/>
  <c r="BZ28" i="22"/>
  <c r="BT26" i="22"/>
  <c r="BW36" i="22"/>
  <c r="BX16" i="22"/>
  <c r="BV24" i="22"/>
  <c r="BV45" i="22"/>
  <c r="BJ35" i="22"/>
  <c r="CC35" i="22"/>
  <c r="CD45" i="22"/>
  <c r="BQ32" i="22"/>
  <c r="BY44" i="22"/>
  <c r="BT27" i="22"/>
  <c r="BV44" i="22"/>
  <c r="BL44" i="22"/>
  <c r="CE48" i="22"/>
  <c r="CC32" i="22"/>
  <c r="CD35" i="22"/>
  <c r="BL34" i="22"/>
  <c r="BW31" i="22"/>
  <c r="BX25" i="22"/>
  <c r="BJ34" i="22"/>
  <c r="BU31" i="22"/>
  <c r="BY17" i="22"/>
  <c r="BY32" i="22"/>
  <c r="BI35" i="22"/>
  <c r="BP36" i="22"/>
  <c r="BS52" i="22"/>
  <c r="BQ27" i="22"/>
  <c r="BK31" i="22"/>
  <c r="BN32" i="22"/>
  <c r="BV28" i="22"/>
  <c r="BN33" i="22"/>
  <c r="BS25" i="22"/>
  <c r="BM32" i="22"/>
  <c r="BT28" i="22"/>
  <c r="BJ26" i="22"/>
  <c r="BY31" i="22"/>
  <c r="BR25" i="22"/>
  <c r="BW45" i="22"/>
  <c r="BL32" i="22"/>
  <c r="CC28" i="22"/>
  <c r="BX31" i="22"/>
  <c r="BQ25" i="22"/>
  <c r="BO17" i="22"/>
  <c r="CE24" i="22"/>
  <c r="BY14" i="22"/>
  <c r="BX23" i="22"/>
  <c r="BX14" i="22"/>
  <c r="BZ17" i="22"/>
  <c r="BO14" i="22"/>
  <c r="BP24" i="22"/>
  <c r="BX44" i="22"/>
  <c r="BI34" i="22"/>
  <c r="BP45" i="22"/>
  <c r="BJ14" i="22"/>
  <c r="BS24" i="22"/>
  <c r="CC44" i="22"/>
  <c r="CD44" i="22"/>
  <c r="BM45" i="22"/>
  <c r="CD33" i="22"/>
  <c r="BW52" i="22"/>
  <c r="BS45" i="22"/>
  <c r="BI32" i="22"/>
  <c r="BP44" i="22"/>
  <c r="BW44" i="22"/>
  <c r="BM44" i="22"/>
  <c r="BX45" i="22"/>
  <c r="BX26" i="22"/>
  <c r="BS32" i="22"/>
  <c r="BT35" i="22"/>
  <c r="BX52" i="22"/>
  <c r="BV27" i="22"/>
  <c r="BO31" i="22"/>
  <c r="BP25" i="22"/>
  <c r="BV52" i="22"/>
  <c r="BS27" i="22"/>
  <c r="BM31" i="22"/>
  <c r="BQ17" i="22"/>
  <c r="BP32" i="22"/>
  <c r="BX28" i="22"/>
  <c r="BV26" i="22"/>
  <c r="BX33" i="22"/>
  <c r="BP51" i="22"/>
  <c r="CD24" i="22"/>
  <c r="BX35" i="22"/>
  <c r="BK52" i="22"/>
  <c r="BX36" i="22"/>
  <c r="BS48" i="22"/>
  <c r="BM28" i="22"/>
  <c r="BK26" i="22"/>
  <c r="BZ31" i="22"/>
  <c r="BK25" i="22"/>
  <c r="BK14" i="22"/>
  <c r="BR48" i="22"/>
  <c r="BL28" i="22"/>
  <c r="BQ31" i="22"/>
  <c r="BJ25" i="22"/>
  <c r="BR14" i="22"/>
  <c r="BN45" i="22"/>
  <c r="BZ48" i="22"/>
  <c r="BS28" i="22"/>
  <c r="BI26" i="22"/>
  <c r="BP31" i="22"/>
  <c r="BI25" i="22"/>
  <c r="BW24" i="22"/>
  <c r="BW16" i="22"/>
  <c r="BR17" i="22"/>
  <c r="BT17" i="22"/>
  <c r="BN23" i="22"/>
  <c r="BO48" i="22"/>
  <c r="BP48" i="22"/>
  <c r="BI51" i="22"/>
  <c r="BO51" i="22"/>
  <c r="BT23" i="22"/>
  <c r="BZ52" i="22"/>
  <c r="BZ23" i="22"/>
  <c r="BR44" i="22"/>
  <c r="BS44" i="22"/>
  <c r="BR33" i="22"/>
  <c r="CE45" i="22"/>
  <c r="BN52" i="22"/>
  <c r="BK45" i="22"/>
  <c r="BZ35" i="22"/>
  <c r="BQ45" i="22"/>
  <c r="BW48" i="22"/>
  <c r="BL27" i="22"/>
  <c r="BN44" i="22"/>
  <c r="BO45" i="22"/>
  <c r="BS35" i="22"/>
  <c r="BK32" i="22"/>
  <c r="BL35" i="22"/>
  <c r="BO52" i="22"/>
  <c r="CD36" i="22"/>
  <c r="BV16" i="22"/>
  <c r="BM52" i="22"/>
  <c r="BQ36" i="22"/>
  <c r="BI17" i="22"/>
  <c r="BR45" i="22"/>
  <c r="CD48" i="22"/>
  <c r="BO28" i="22"/>
  <c r="BP33" i="22"/>
  <c r="CE25" i="22"/>
  <c r="BU14" i="22"/>
  <c r="CA23" i="22"/>
  <c r="BP35" i="22"/>
  <c r="CD26" i="22"/>
  <c r="BX51" i="22"/>
  <c r="BK48" i="22"/>
  <c r="BW34" i="22"/>
  <c r="BR31" i="22"/>
  <c r="BV17" i="22"/>
  <c r="BJ48" i="22"/>
  <c r="BV34" i="22"/>
  <c r="BX27" i="22"/>
  <c r="BI31" i="22"/>
  <c r="BU17" i="22"/>
  <c r="BQ48" i="22"/>
  <c r="BK28" i="22"/>
  <c r="BW27" i="22"/>
  <c r="CE36" i="22"/>
  <c r="BO24" i="22"/>
  <c r="BN16" i="22"/>
  <c r="BS23" i="22"/>
  <c r="CE17" i="22"/>
  <c r="CD17" i="22"/>
  <c r="BV23" i="22"/>
  <c r="CD23" i="22"/>
  <c r="BS17" i="22"/>
  <c r="BL16" i="22"/>
  <c r="CA28" i="22"/>
  <c r="BW25" i="22"/>
  <c r="BT24" i="22"/>
  <c r="BO32" i="22"/>
  <c r="CD52" i="22"/>
  <c r="BO27" i="22"/>
  <c r="BN27" i="22"/>
  <c r="BQ24" i="22"/>
  <c r="BJ44" i="22"/>
  <c r="BK44" i="22"/>
  <c r="BJ33" i="22"/>
  <c r="BT45" i="22"/>
  <c r="BT16" i="22"/>
  <c r="BS34" i="22"/>
  <c r="BX48" i="22"/>
  <c r="BI45" i="22"/>
  <c r="BN48" i="22"/>
  <c r="BO26" i="22"/>
  <c r="BK35" i="22"/>
  <c r="BY48" i="22"/>
  <c r="CB28" i="22"/>
  <c r="BZ26" i="22"/>
  <c r="BM27" i="22"/>
  <c r="CD51" i="22"/>
  <c r="BM16" i="22"/>
  <c r="BW26" i="22"/>
  <c r="BK27" i="22"/>
  <c r="BQ51" i="22"/>
  <c r="BV14" i="22"/>
  <c r="BJ45" i="22"/>
  <c r="BV48" i="22"/>
  <c r="BQ34" i="22"/>
  <c r="BM26" i="22"/>
  <c r="CE31" i="22"/>
  <c r="BU25" i="22"/>
  <c r="BX32" i="22"/>
  <c r="BW28" i="22"/>
  <c r="BI27" i="22"/>
  <c r="BO36" i="22"/>
  <c r="BZ45" i="22"/>
  <c r="BO34" i="22"/>
  <c r="BZ27" i="22"/>
  <c r="BJ31" i="22"/>
  <c r="BN17" i="22"/>
  <c r="BN34" i="22"/>
  <c r="BV36" i="22"/>
  <c r="BM17" i="22"/>
  <c r="BI48" i="22"/>
  <c r="BM34" i="22"/>
  <c r="CE51" i="22"/>
  <c r="BQ14" i="22"/>
  <c r="BV31" i="22"/>
  <c r="BK34" i="22"/>
  <c r="BR28" i="22"/>
  <c r="BM25" i="22"/>
  <c r="BQ52" i="22"/>
  <c r="BM23" i="22"/>
  <c r="BI16" i="22"/>
  <c r="BY52" i="22"/>
  <c r="BY35" i="22"/>
  <c r="BU35" i="22"/>
  <c r="CC25" i="22"/>
  <c r="BY45" i="22"/>
  <c r="CC17" i="22"/>
  <c r="CA14" i="22"/>
  <c r="CB35" i="22"/>
  <c r="CC52" i="22"/>
  <c r="CA27" i="22"/>
  <c r="CC34" i="22"/>
  <c r="BY34" i="22"/>
  <c r="BU23" i="22"/>
  <c r="CC24" i="22"/>
  <c r="BU48" i="22"/>
  <c r="BY23" i="22"/>
  <c r="CA35" i="22"/>
  <c r="CA24" i="22"/>
  <c r="CA52" i="22"/>
  <c r="BU27" i="22"/>
  <c r="CB32" i="22"/>
  <c r="BU16" i="22"/>
  <c r="CB27" i="22"/>
  <c r="CA33" i="22"/>
  <c r="BU52" i="22"/>
  <c r="CA36" i="22"/>
  <c r="BU36" i="22"/>
  <c r="CA17" i="22"/>
  <c r="CA16" i="22"/>
  <c r="CA26" i="22"/>
  <c r="CA48" i="22"/>
  <c r="CC33" i="22"/>
  <c r="BY27" i="22"/>
  <c r="CB23" i="22"/>
  <c r="BU51" i="22"/>
  <c r="BU24" i="22"/>
  <c r="BU45" i="22"/>
  <c r="BY28" i="22"/>
  <c r="CB34" i="22"/>
  <c r="BY33" i="22"/>
  <c r="CA51" i="22"/>
  <c r="CC14" i="22"/>
  <c r="BU44" i="22"/>
  <c r="BU26" i="22"/>
  <c r="CC26" i="22"/>
  <c r="CB51" i="22"/>
  <c r="CC16" i="22"/>
  <c r="CA25" i="22"/>
  <c r="CC31" i="22"/>
  <c r="BU34" i="22"/>
  <c r="CB44" i="22"/>
  <c r="CA45" i="22"/>
  <c r="BY51" i="22"/>
  <c r="BY16" i="22"/>
  <c r="CB36" i="22"/>
  <c r="BY25" i="22"/>
  <c r="CA44" i="22"/>
  <c r="BY36" i="22"/>
  <c r="CA31" i="22"/>
  <c r="CB45" i="22"/>
  <c r="BY26" i="22"/>
  <c r="CA34" i="22"/>
  <c r="CC48" i="22"/>
  <c r="BU28" i="22"/>
  <c r="BU32" i="22"/>
  <c r="BY24" i="22"/>
  <c r="CB31" i="22"/>
  <c r="CB48" i="22"/>
  <c r="CB17" i="22"/>
  <c r="CB24" i="22"/>
  <c r="CB16" i="22"/>
  <c r="CB33" i="22"/>
  <c r="CB52" i="22"/>
  <c r="CB26" i="22"/>
  <c r="CB25" i="22"/>
  <c r="CB14" i="22"/>
  <c r="E4" i="20"/>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19" i="20"/>
  <c r="E320" i="20"/>
  <c r="E321" i="20"/>
  <c r="E322" i="20"/>
  <c r="E323" i="20"/>
  <c r="E324" i="20"/>
  <c r="E325" i="20"/>
  <c r="E326" i="20"/>
  <c r="E327" i="20"/>
  <c r="E328" i="20"/>
  <c r="E329" i="20"/>
  <c r="E330" i="20"/>
  <c r="E331" i="20"/>
  <c r="E332" i="20"/>
  <c r="E333" i="20"/>
  <c r="E334" i="20"/>
  <c r="E335" i="20"/>
  <c r="E336" i="20"/>
  <c r="E337" i="20"/>
  <c r="E338" i="20"/>
  <c r="E339" i="20"/>
  <c r="E340" i="20"/>
  <c r="E341" i="20"/>
  <c r="E342" i="20"/>
  <c r="E343" i="20"/>
  <c r="E344" i="20"/>
  <c r="E345" i="20"/>
  <c r="E346" i="20"/>
  <c r="E347" i="20"/>
  <c r="E348" i="20"/>
  <c r="E349" i="20"/>
  <c r="E350" i="20"/>
  <c r="E351" i="20"/>
  <c r="E352" i="20"/>
  <c r="E353" i="20"/>
  <c r="E354" i="20"/>
  <c r="E355" i="20"/>
  <c r="E356" i="20"/>
  <c r="E357" i="20"/>
  <c r="E358" i="20"/>
  <c r="E359" i="20"/>
  <c r="E360" i="20"/>
  <c r="E361" i="20"/>
  <c r="E362" i="20"/>
  <c r="E363" i="20"/>
  <c r="E364" i="20"/>
  <c r="E365" i="20"/>
  <c r="E366" i="20"/>
  <c r="E367" i="20"/>
  <c r="E368" i="20"/>
  <c r="E369" i="20"/>
  <c r="E370" i="20"/>
  <c r="E371" i="20"/>
  <c r="E372" i="20"/>
  <c r="E373" i="20"/>
  <c r="E374" i="20"/>
  <c r="E375" i="20"/>
  <c r="E376" i="20"/>
  <c r="E377" i="20"/>
  <c r="E378" i="20"/>
  <c r="E379" i="20"/>
  <c r="E380" i="20"/>
  <c r="E381" i="20"/>
  <c r="E382" i="20"/>
  <c r="E383" i="20"/>
  <c r="E384" i="20"/>
  <c r="E385" i="20"/>
  <c r="E386" i="20"/>
  <c r="E387" i="20"/>
  <c r="E388" i="20"/>
  <c r="E389" i="20"/>
  <c r="E390" i="20"/>
  <c r="E391" i="20"/>
  <c r="E392" i="20"/>
  <c r="E393" i="20"/>
  <c r="E394" i="20"/>
  <c r="E395" i="20"/>
  <c r="E396" i="20"/>
  <c r="E397" i="20"/>
  <c r="E398" i="20"/>
  <c r="E399" i="20"/>
  <c r="E400" i="20"/>
  <c r="E401" i="20"/>
  <c r="E402" i="20"/>
  <c r="E403" i="20"/>
  <c r="E404" i="20"/>
  <c r="E405" i="20"/>
  <c r="E406" i="20"/>
  <c r="E407" i="20"/>
  <c r="E408" i="20"/>
  <c r="E409" i="20"/>
  <c r="E410" i="20"/>
  <c r="E411" i="20"/>
  <c r="E412" i="20"/>
  <c r="E413" i="20"/>
  <c r="E414" i="20"/>
  <c r="E415" i="20"/>
  <c r="E416" i="20"/>
  <c r="E417" i="20"/>
  <c r="E418" i="20"/>
  <c r="E419" i="20"/>
  <c r="E420" i="20"/>
  <c r="E421" i="20"/>
  <c r="E422" i="20"/>
  <c r="E423" i="20"/>
  <c r="E424" i="20"/>
  <c r="E425" i="20"/>
  <c r="E426" i="20"/>
  <c r="E427" i="20"/>
  <c r="E428" i="20"/>
  <c r="E429" i="20"/>
  <c r="E430" i="20"/>
  <c r="E431" i="20"/>
  <c r="E432" i="20"/>
  <c r="E433" i="20"/>
  <c r="E434" i="20"/>
  <c r="E435" i="20"/>
  <c r="E436" i="20"/>
  <c r="E437" i="20"/>
  <c r="E438" i="20"/>
  <c r="E439" i="20"/>
  <c r="E440" i="20"/>
  <c r="E441" i="20"/>
  <c r="E442" i="20"/>
  <c r="E443" i="20"/>
  <c r="E444" i="20"/>
  <c r="E445" i="20"/>
  <c r="E446" i="20"/>
  <c r="E447" i="20"/>
  <c r="E448" i="20"/>
  <c r="E449" i="20"/>
  <c r="E450" i="20"/>
  <c r="E451" i="20"/>
  <c r="E452" i="20"/>
  <c r="E453" i="20"/>
  <c r="E454" i="20"/>
  <c r="E455" i="20"/>
  <c r="E456" i="20"/>
  <c r="E457" i="20"/>
  <c r="E458" i="20"/>
  <c r="E459" i="20"/>
  <c r="E460" i="20"/>
  <c r="E461" i="20"/>
  <c r="E462" i="20"/>
  <c r="E463" i="20"/>
  <c r="E464" i="20"/>
  <c r="E465" i="20"/>
  <c r="E466" i="20"/>
  <c r="E467" i="20"/>
  <c r="E468" i="20"/>
  <c r="E469" i="20"/>
  <c r="E470" i="20"/>
  <c r="E471" i="20"/>
  <c r="E472" i="20"/>
  <c r="E473" i="20"/>
  <c r="E474" i="20"/>
  <c r="E475" i="20"/>
  <c r="E476" i="20"/>
  <c r="E477" i="20"/>
  <c r="E478" i="20"/>
  <c r="E479" i="20"/>
  <c r="E480" i="20"/>
  <c r="E481" i="20"/>
  <c r="E482" i="20"/>
  <c r="E483" i="20"/>
  <c r="E484" i="20"/>
  <c r="E485" i="20"/>
  <c r="E486" i="20"/>
  <c r="E487" i="20"/>
  <c r="E488" i="20"/>
  <c r="E489" i="20"/>
  <c r="E490" i="20"/>
  <c r="E491" i="20"/>
  <c r="E492" i="20"/>
  <c r="E493" i="20"/>
  <c r="E494" i="20"/>
  <c r="E495" i="20"/>
  <c r="E496" i="20"/>
  <c r="E497" i="20"/>
  <c r="E498" i="20"/>
  <c r="E499" i="20"/>
  <c r="E500" i="20"/>
  <c r="E501" i="20"/>
  <c r="E502" i="20"/>
  <c r="E503" i="20"/>
  <c r="E504" i="20"/>
  <c r="E505" i="20"/>
  <c r="E506" i="20"/>
  <c r="E507" i="20"/>
  <c r="E508" i="20"/>
  <c r="E509" i="20"/>
  <c r="E510" i="20"/>
  <c r="E511" i="20"/>
  <c r="E512" i="20"/>
  <c r="E513" i="20"/>
  <c r="E514" i="20"/>
  <c r="E515" i="20"/>
  <c r="E516" i="20"/>
  <c r="E517" i="20"/>
  <c r="E518" i="20"/>
  <c r="E519" i="20"/>
  <c r="E520" i="20"/>
  <c r="E521" i="20"/>
  <c r="E522" i="20"/>
  <c r="E523" i="20"/>
  <c r="E524" i="20"/>
  <c r="E525" i="20"/>
  <c r="E526" i="20"/>
  <c r="E527" i="20"/>
  <c r="E528" i="20"/>
  <c r="E529" i="20"/>
  <c r="E530" i="20"/>
  <c r="E531" i="20"/>
  <c r="E532" i="20"/>
  <c r="E533" i="20"/>
  <c r="E534" i="20"/>
  <c r="E535" i="20"/>
  <c r="E536" i="20"/>
  <c r="E537" i="20"/>
  <c r="E538" i="20"/>
  <c r="E539" i="20"/>
  <c r="E540" i="20"/>
  <c r="E541" i="20"/>
  <c r="E542" i="20"/>
  <c r="E543" i="20"/>
  <c r="E544" i="20"/>
  <c r="E545" i="20"/>
  <c r="E546" i="20"/>
  <c r="E547" i="20"/>
  <c r="E548" i="20"/>
  <c r="E549" i="20"/>
  <c r="E550" i="20"/>
  <c r="E551" i="20"/>
  <c r="E552" i="20"/>
  <c r="E553" i="20"/>
  <c r="E554" i="20"/>
  <c r="E555" i="20"/>
  <c r="E556" i="20"/>
  <c r="E557" i="20"/>
  <c r="E558" i="20"/>
  <c r="E559" i="20"/>
  <c r="E560" i="20"/>
  <c r="E561" i="20"/>
  <c r="E562" i="20"/>
  <c r="E563" i="20"/>
  <c r="E564" i="20"/>
  <c r="E565" i="20"/>
  <c r="E566" i="20"/>
  <c r="E567" i="20"/>
  <c r="E568" i="20"/>
  <c r="E569" i="20"/>
  <c r="E570" i="20"/>
  <c r="E571" i="20"/>
  <c r="E572" i="20"/>
  <c r="E573" i="20"/>
  <c r="E574" i="20"/>
  <c r="E575" i="20"/>
  <c r="E576" i="20"/>
  <c r="E577" i="20"/>
  <c r="E578" i="20"/>
  <c r="E579" i="20"/>
  <c r="E580" i="20"/>
  <c r="E581" i="20"/>
  <c r="E582" i="20"/>
  <c r="E583" i="20"/>
  <c r="E584" i="20"/>
  <c r="E585" i="20"/>
  <c r="E586" i="20"/>
  <c r="E587" i="20"/>
  <c r="E588" i="20"/>
  <c r="E589" i="20"/>
  <c r="E590" i="20"/>
  <c r="E591" i="20"/>
  <c r="E592" i="20"/>
  <c r="E593" i="20"/>
  <c r="E594" i="20"/>
  <c r="E595" i="20"/>
  <c r="E596" i="20"/>
  <c r="E597" i="20"/>
  <c r="E598" i="20"/>
  <c r="E599" i="20"/>
  <c r="E600" i="20"/>
  <c r="E601" i="20"/>
  <c r="E602" i="20"/>
  <c r="E603" i="20"/>
  <c r="E604" i="20"/>
  <c r="E605" i="20"/>
  <c r="E606" i="20"/>
  <c r="E607" i="20"/>
  <c r="E608" i="20"/>
  <c r="E609" i="20"/>
  <c r="E610" i="20"/>
  <c r="E611" i="20"/>
  <c r="E612" i="20"/>
  <c r="E613" i="20"/>
  <c r="E614" i="20"/>
  <c r="E615" i="20"/>
  <c r="E616" i="20"/>
  <c r="E617" i="20"/>
  <c r="E618" i="20"/>
  <c r="E619" i="20"/>
  <c r="E620" i="20"/>
  <c r="E621" i="20"/>
  <c r="E622" i="20"/>
  <c r="E623" i="20"/>
  <c r="E624" i="20"/>
  <c r="E625" i="20"/>
  <c r="E626" i="20"/>
  <c r="E627" i="20"/>
  <c r="E628" i="20"/>
  <c r="E629" i="20"/>
  <c r="E630" i="20"/>
  <c r="E631" i="20"/>
  <c r="E632" i="20"/>
  <c r="E633" i="20"/>
  <c r="E634" i="20"/>
  <c r="E635" i="20"/>
  <c r="E636" i="20"/>
  <c r="E637" i="20"/>
  <c r="E638" i="20"/>
  <c r="E639" i="20"/>
  <c r="E640" i="20"/>
  <c r="E641" i="20"/>
  <c r="E642" i="20"/>
  <c r="E643" i="20"/>
  <c r="E644" i="20"/>
  <c r="E645" i="20"/>
  <c r="E646" i="20"/>
  <c r="E647" i="20"/>
  <c r="E648" i="20"/>
  <c r="E649" i="20"/>
  <c r="E650" i="20"/>
  <c r="E651" i="20"/>
  <c r="E652" i="20"/>
  <c r="E653" i="20"/>
  <c r="E654" i="20"/>
  <c r="E655" i="20"/>
  <c r="E656" i="20"/>
  <c r="E657" i="20"/>
  <c r="E658" i="20"/>
  <c r="E659" i="20"/>
  <c r="E660" i="20"/>
  <c r="E661" i="20"/>
  <c r="E662" i="20"/>
  <c r="E663" i="20"/>
  <c r="E664" i="20"/>
  <c r="E665" i="20"/>
  <c r="E666" i="20"/>
  <c r="E667" i="20"/>
  <c r="E668" i="20"/>
  <c r="E669" i="20"/>
  <c r="E670" i="20"/>
  <c r="E671" i="20"/>
  <c r="E672" i="20"/>
  <c r="E673" i="20"/>
  <c r="E674" i="20"/>
  <c r="E675" i="20"/>
  <c r="E676" i="20"/>
  <c r="E677" i="20"/>
  <c r="E678" i="20"/>
  <c r="E679" i="20"/>
  <c r="E680" i="20"/>
  <c r="E681" i="20"/>
  <c r="E682" i="20"/>
  <c r="E683" i="20"/>
  <c r="E684" i="20"/>
  <c r="E685" i="20"/>
  <c r="E686" i="20"/>
  <c r="E687" i="20"/>
  <c r="E688" i="20"/>
  <c r="E689" i="20"/>
  <c r="E690" i="20"/>
  <c r="E691" i="20"/>
  <c r="E692" i="20"/>
  <c r="E693" i="20"/>
  <c r="E694" i="20"/>
  <c r="E695" i="20"/>
  <c r="E696" i="20"/>
  <c r="E697" i="20"/>
  <c r="E698" i="20"/>
  <c r="E699" i="20"/>
  <c r="E700" i="20"/>
  <c r="E701" i="20"/>
  <c r="E702" i="20"/>
  <c r="E703" i="20"/>
  <c r="E704" i="20"/>
  <c r="E705" i="20"/>
  <c r="E706" i="20"/>
  <c r="E707" i="20"/>
  <c r="E708" i="20"/>
  <c r="E709" i="20"/>
  <c r="E710" i="20"/>
  <c r="E711" i="20"/>
  <c r="E712" i="20"/>
  <c r="E713" i="20"/>
  <c r="E714" i="20"/>
  <c r="E715" i="20"/>
  <c r="E716" i="20"/>
  <c r="E717" i="20"/>
  <c r="E718" i="20"/>
  <c r="E719" i="20"/>
  <c r="E720" i="20"/>
  <c r="E721" i="20"/>
  <c r="E722" i="20"/>
  <c r="E723" i="20"/>
  <c r="E724" i="20"/>
  <c r="E725" i="20"/>
  <c r="E726" i="20"/>
  <c r="E727" i="20"/>
  <c r="E728" i="20"/>
  <c r="E729" i="20"/>
  <c r="E730" i="20"/>
  <c r="E731" i="20"/>
  <c r="E732" i="20"/>
  <c r="E733" i="20"/>
  <c r="E734" i="20"/>
  <c r="E735" i="20"/>
  <c r="E736" i="20"/>
  <c r="E737" i="20"/>
  <c r="E738" i="20"/>
  <c r="E739" i="20"/>
  <c r="E740" i="20"/>
  <c r="E741" i="20"/>
  <c r="E742" i="20"/>
  <c r="E743" i="20"/>
  <c r="E744" i="20"/>
  <c r="E745" i="20"/>
  <c r="E746" i="20"/>
  <c r="E747" i="20"/>
  <c r="E748" i="20"/>
  <c r="E749" i="20"/>
  <c r="E750" i="20"/>
  <c r="E751" i="20"/>
  <c r="E752" i="20"/>
  <c r="E753" i="20"/>
  <c r="E754" i="20"/>
  <c r="E755" i="20"/>
  <c r="E756" i="20"/>
  <c r="E757" i="20"/>
  <c r="E758" i="20"/>
  <c r="E759" i="20"/>
  <c r="E760" i="20"/>
  <c r="E761" i="20"/>
  <c r="E762" i="20"/>
  <c r="E763" i="20"/>
  <c r="E764" i="20"/>
  <c r="E765" i="20"/>
  <c r="E766" i="20"/>
  <c r="E767" i="20"/>
  <c r="E768" i="20"/>
  <c r="E769" i="20"/>
  <c r="E770" i="20"/>
  <c r="E771" i="20"/>
  <c r="E772" i="20"/>
  <c r="E773" i="20"/>
  <c r="E774" i="20"/>
  <c r="E775" i="20"/>
  <c r="E776" i="20"/>
  <c r="E777" i="20"/>
  <c r="E778" i="20"/>
  <c r="E779" i="20"/>
  <c r="E780" i="20"/>
  <c r="E781" i="20"/>
  <c r="E782" i="20"/>
  <c r="E783" i="20"/>
  <c r="E784" i="20"/>
  <c r="E785" i="20"/>
  <c r="E786" i="20"/>
  <c r="E787" i="20"/>
  <c r="E788" i="20"/>
  <c r="E789" i="20"/>
  <c r="E790" i="20"/>
  <c r="E791" i="20"/>
  <c r="E792" i="20"/>
  <c r="E793" i="20"/>
  <c r="E794" i="20"/>
  <c r="E795" i="20"/>
  <c r="E796" i="20"/>
  <c r="E797" i="20"/>
  <c r="E798" i="20"/>
  <c r="E799" i="20"/>
  <c r="E800" i="20"/>
  <c r="E801" i="20"/>
  <c r="E802" i="20"/>
  <c r="E803" i="20"/>
  <c r="E804" i="20"/>
  <c r="E805" i="20"/>
  <c r="E806" i="20"/>
  <c r="E807" i="20"/>
  <c r="E808" i="20"/>
  <c r="E809" i="20"/>
  <c r="E810" i="20"/>
  <c r="E811" i="20"/>
  <c r="E812" i="20"/>
  <c r="E813" i="20"/>
  <c r="E814" i="20"/>
  <c r="E815" i="20"/>
  <c r="E816" i="20"/>
  <c r="E817" i="20"/>
  <c r="E818" i="20"/>
  <c r="E819" i="20"/>
  <c r="E820" i="20"/>
  <c r="E821" i="20"/>
  <c r="E822" i="20"/>
  <c r="E823" i="20"/>
  <c r="E824" i="20"/>
  <c r="E825" i="20"/>
  <c r="E826" i="20"/>
  <c r="E827" i="20"/>
  <c r="E828" i="20"/>
  <c r="E829" i="20"/>
  <c r="E830" i="20"/>
  <c r="E831" i="20"/>
  <c r="E832" i="20"/>
  <c r="E833" i="20"/>
  <c r="E834" i="20"/>
  <c r="E835" i="20"/>
  <c r="E836" i="20"/>
  <c r="E837" i="20"/>
  <c r="E838" i="20"/>
  <c r="E839" i="20"/>
  <c r="E840" i="20"/>
  <c r="E841" i="20"/>
  <c r="E842" i="20"/>
  <c r="E843" i="20"/>
  <c r="E844" i="20"/>
  <c r="E845" i="20"/>
  <c r="E846" i="20"/>
  <c r="E847" i="20"/>
  <c r="E848" i="20"/>
  <c r="E849" i="20"/>
  <c r="E850" i="20"/>
  <c r="E851" i="20"/>
  <c r="E852" i="20"/>
  <c r="E853" i="20"/>
  <c r="E854" i="20"/>
  <c r="E855" i="20"/>
  <c r="E856" i="20"/>
  <c r="E857" i="20"/>
  <c r="E858" i="20"/>
  <c r="E859" i="20"/>
  <c r="E860" i="20"/>
  <c r="E861" i="20"/>
  <c r="E862" i="20"/>
  <c r="E863" i="20"/>
  <c r="E864" i="20"/>
  <c r="E865" i="20"/>
  <c r="E866" i="20"/>
  <c r="E867" i="20"/>
  <c r="E868" i="20"/>
  <c r="E869" i="20"/>
  <c r="E870" i="20"/>
  <c r="E871" i="20"/>
  <c r="E872" i="20"/>
  <c r="E873" i="20"/>
  <c r="E874" i="20"/>
  <c r="E875" i="20"/>
  <c r="E876" i="20"/>
  <c r="E877" i="20"/>
  <c r="E878" i="20"/>
  <c r="E879" i="20"/>
  <c r="E880" i="20"/>
  <c r="E881" i="20"/>
  <c r="E882" i="20"/>
  <c r="E883" i="20"/>
  <c r="E884" i="20"/>
  <c r="E885" i="20"/>
  <c r="E886" i="20"/>
  <c r="E887" i="20"/>
  <c r="E888" i="20"/>
  <c r="E889" i="20"/>
  <c r="E890" i="20"/>
  <c r="E891" i="20"/>
  <c r="E892" i="20"/>
  <c r="E893" i="20"/>
  <c r="E894" i="20"/>
  <c r="E895" i="20"/>
  <c r="E896" i="20"/>
  <c r="E897" i="20"/>
  <c r="E898" i="20"/>
  <c r="E899" i="20"/>
  <c r="E900" i="20"/>
  <c r="E901" i="20"/>
  <c r="E902" i="20"/>
  <c r="E903" i="20"/>
  <c r="E904" i="20"/>
  <c r="E905" i="20"/>
  <c r="E906" i="20"/>
  <c r="E907" i="20"/>
  <c r="E908" i="20"/>
  <c r="E909" i="20"/>
  <c r="E910" i="20"/>
  <c r="E911" i="20"/>
  <c r="E912" i="20"/>
  <c r="E913" i="20"/>
  <c r="E914" i="20"/>
  <c r="E915" i="20"/>
  <c r="E916" i="20"/>
  <c r="E917" i="20"/>
  <c r="E918" i="20"/>
  <c r="E919" i="20"/>
  <c r="E920" i="20"/>
  <c r="E921" i="20"/>
  <c r="E922" i="20"/>
  <c r="E923" i="20"/>
  <c r="E924" i="20"/>
  <c r="E925" i="20"/>
  <c r="E926" i="20"/>
  <c r="E927" i="20"/>
  <c r="E928" i="20"/>
  <c r="E929" i="20"/>
  <c r="E930" i="20"/>
  <c r="E931" i="20"/>
  <c r="E932" i="20"/>
  <c r="E933" i="20"/>
  <c r="E934" i="20"/>
  <c r="E935" i="20"/>
  <c r="E936" i="20"/>
  <c r="E937" i="20"/>
  <c r="E938" i="20"/>
  <c r="E939" i="20"/>
  <c r="E940" i="20"/>
  <c r="E941" i="20"/>
  <c r="E942" i="20"/>
  <c r="E943" i="20"/>
  <c r="E944" i="20"/>
  <c r="E945" i="20"/>
  <c r="E946" i="20"/>
  <c r="E947" i="20"/>
  <c r="E948" i="20"/>
  <c r="E949" i="20"/>
  <c r="E950" i="20"/>
  <c r="E951" i="20"/>
  <c r="E952" i="20"/>
  <c r="E953" i="20"/>
  <c r="E954" i="20"/>
  <c r="E955" i="20"/>
  <c r="E956" i="20"/>
  <c r="E957" i="20"/>
  <c r="E958" i="20"/>
  <c r="E959" i="20"/>
  <c r="E960" i="20"/>
  <c r="E961" i="20"/>
  <c r="E962" i="20"/>
  <c r="E963" i="20"/>
  <c r="E964" i="20"/>
  <c r="E965" i="20"/>
  <c r="E966" i="20"/>
  <c r="E967" i="20"/>
  <c r="E968" i="20"/>
  <c r="E969" i="20"/>
  <c r="E970" i="20"/>
  <c r="E971" i="20"/>
  <c r="E972" i="20"/>
  <c r="E973" i="20"/>
  <c r="E974" i="20"/>
  <c r="E975" i="20"/>
  <c r="E976" i="20"/>
  <c r="E977" i="20"/>
  <c r="E978" i="20"/>
  <c r="E979" i="20"/>
  <c r="E980" i="20"/>
  <c r="E981" i="20"/>
  <c r="E982" i="20"/>
  <c r="E983" i="20"/>
  <c r="E984" i="20"/>
  <c r="E985" i="20"/>
  <c r="E986" i="20"/>
  <c r="E987" i="20"/>
  <c r="E988" i="20"/>
  <c r="E989" i="20"/>
  <c r="E990" i="20"/>
  <c r="E991" i="20"/>
  <c r="E992" i="20"/>
  <c r="E993" i="20"/>
  <c r="E994" i="20"/>
  <c r="E995" i="20"/>
  <c r="E996" i="20"/>
  <c r="E997" i="20"/>
  <c r="E998" i="20"/>
  <c r="E999" i="20"/>
  <c r="E1000" i="20"/>
  <c r="E1001" i="20"/>
  <c r="E1002" i="20"/>
  <c r="E1003" i="20"/>
  <c r="E1004" i="20"/>
  <c r="E1005" i="20"/>
  <c r="E1006" i="20"/>
  <c r="E1007" i="20"/>
  <c r="E1008" i="20"/>
  <c r="E1009" i="20"/>
  <c r="E1010" i="20"/>
  <c r="E1011" i="20"/>
  <c r="E1012" i="20"/>
  <c r="E1013" i="20"/>
  <c r="E1014" i="20"/>
  <c r="E1015" i="20"/>
  <c r="E1016" i="20"/>
  <c r="E1017" i="20"/>
  <c r="E1018" i="20"/>
  <c r="E1019" i="20"/>
  <c r="E1020" i="20"/>
  <c r="E1021" i="20"/>
  <c r="E1022" i="20"/>
  <c r="E1023" i="20"/>
  <c r="E1024" i="20"/>
  <c r="E1025" i="20"/>
  <c r="E1026" i="20"/>
  <c r="E1027" i="20"/>
  <c r="E1028" i="20"/>
  <c r="E1029" i="20"/>
  <c r="E1030" i="20"/>
  <c r="E1031" i="20"/>
  <c r="E1032" i="20"/>
  <c r="E1033" i="20"/>
  <c r="E1034" i="20"/>
  <c r="E1035" i="20"/>
  <c r="E1036" i="20"/>
  <c r="E1037" i="20"/>
  <c r="E1038" i="20"/>
  <c r="E1039" i="20"/>
  <c r="E1040" i="20"/>
  <c r="E1041" i="20"/>
  <c r="E1042" i="20"/>
  <c r="E1043" i="20"/>
  <c r="E1044" i="20"/>
  <c r="E1045" i="20"/>
  <c r="E1046" i="20"/>
  <c r="E1047" i="20"/>
  <c r="E1048" i="20"/>
  <c r="E1049" i="20"/>
  <c r="E1050" i="20"/>
  <c r="E1051" i="20"/>
  <c r="E1052" i="20"/>
  <c r="E1053" i="20"/>
  <c r="E1054" i="20"/>
  <c r="E1055" i="20"/>
  <c r="E1056" i="20"/>
  <c r="E1057" i="20"/>
  <c r="E1058" i="20"/>
  <c r="E1059" i="20"/>
  <c r="E1060" i="20"/>
  <c r="E1061" i="20"/>
  <c r="E1062" i="20"/>
  <c r="E1063" i="20"/>
  <c r="E1064" i="20"/>
  <c r="E1065" i="20"/>
  <c r="E1066" i="20"/>
  <c r="E1067" i="20"/>
  <c r="E1068" i="20"/>
  <c r="E1069" i="20"/>
  <c r="E1070" i="20"/>
  <c r="E1071" i="20"/>
  <c r="E1072" i="20"/>
  <c r="E1073" i="20"/>
  <c r="E1074" i="20"/>
  <c r="E1075" i="20"/>
  <c r="E1076" i="20"/>
  <c r="E1077" i="20"/>
  <c r="E1078" i="20"/>
  <c r="E1079" i="20"/>
  <c r="E1080" i="20"/>
  <c r="E1081" i="20"/>
  <c r="E1082" i="20"/>
  <c r="E1083" i="20"/>
  <c r="E1084" i="20"/>
  <c r="E1085" i="20"/>
  <c r="E1086" i="20"/>
  <c r="E1087" i="20"/>
  <c r="E1088" i="20"/>
  <c r="E1089" i="20"/>
  <c r="E1090" i="20"/>
  <c r="E1091" i="20"/>
  <c r="E1092" i="20"/>
  <c r="E1093" i="20"/>
  <c r="E1094" i="20"/>
  <c r="E1095" i="20"/>
  <c r="E1096" i="20"/>
  <c r="E1097" i="20"/>
  <c r="E1098" i="20"/>
  <c r="E1099" i="20"/>
  <c r="E1100" i="20"/>
  <c r="E1101" i="20"/>
  <c r="E1102" i="20"/>
  <c r="E1103" i="20"/>
  <c r="E1104" i="20"/>
  <c r="E1105" i="20"/>
  <c r="E1106" i="20"/>
  <c r="E1107" i="20"/>
  <c r="E1108" i="20"/>
  <c r="E1109" i="20"/>
  <c r="E1110" i="20"/>
  <c r="E1111" i="20"/>
  <c r="E1112" i="20"/>
  <c r="E1113" i="20"/>
  <c r="E1114" i="20"/>
  <c r="E1115" i="20"/>
  <c r="E1116" i="20"/>
  <c r="E1117" i="20"/>
  <c r="E1118" i="20"/>
  <c r="E1119" i="20"/>
  <c r="E1120" i="20"/>
  <c r="E1121" i="20"/>
  <c r="E1122" i="20"/>
  <c r="E1123" i="20"/>
  <c r="E1124" i="20"/>
  <c r="E1125" i="20"/>
  <c r="E1126" i="20"/>
  <c r="E1127" i="20"/>
  <c r="E1128" i="20"/>
  <c r="E1129" i="20"/>
  <c r="E1130" i="20"/>
  <c r="E1131" i="20"/>
  <c r="E1132" i="20"/>
  <c r="E1133" i="20"/>
  <c r="E1134" i="20"/>
  <c r="E1135" i="20"/>
  <c r="E1136" i="20"/>
  <c r="E1137" i="20"/>
  <c r="E1138" i="20"/>
  <c r="E1139" i="20"/>
  <c r="E1140" i="20"/>
  <c r="E1141" i="20"/>
  <c r="E1142" i="20"/>
  <c r="E1143" i="20"/>
  <c r="E1144" i="20"/>
  <c r="E1145" i="20"/>
  <c r="E1146" i="20"/>
  <c r="E1147" i="20"/>
  <c r="E1148" i="20"/>
  <c r="E1149" i="20"/>
  <c r="E1150" i="20"/>
  <c r="E1151" i="20"/>
  <c r="E1152" i="20"/>
  <c r="E1153" i="20"/>
  <c r="E1154" i="20"/>
  <c r="E1155" i="20"/>
  <c r="E1156" i="20"/>
  <c r="E1157" i="20"/>
  <c r="E1158" i="20"/>
  <c r="E1159" i="20"/>
  <c r="E1160" i="20"/>
  <c r="E1161" i="20"/>
  <c r="E1162" i="20"/>
  <c r="E1163" i="20"/>
  <c r="E1164" i="20"/>
  <c r="E1165" i="20"/>
  <c r="E1166" i="20"/>
  <c r="E1167" i="20"/>
  <c r="E1168" i="20"/>
  <c r="E1169" i="20"/>
  <c r="E1170" i="20"/>
  <c r="E1171" i="20"/>
  <c r="E1172" i="20"/>
  <c r="E1173" i="20"/>
  <c r="E1174" i="20"/>
  <c r="E1175" i="20"/>
  <c r="E1176" i="20"/>
  <c r="E1177" i="20"/>
  <c r="E1178" i="20"/>
  <c r="E1179" i="20"/>
  <c r="E1180" i="20"/>
  <c r="E1181" i="20"/>
  <c r="E1182" i="20"/>
  <c r="E1183" i="20"/>
  <c r="E1184" i="20"/>
  <c r="E1185" i="20"/>
  <c r="E1186" i="20"/>
  <c r="E1187" i="20"/>
  <c r="E1188" i="20"/>
  <c r="E1189" i="20"/>
  <c r="E1190" i="20"/>
  <c r="E1191" i="20"/>
  <c r="E1192" i="20"/>
  <c r="E1193" i="20"/>
  <c r="E1194" i="20"/>
  <c r="E1195" i="20"/>
  <c r="E1196" i="20"/>
  <c r="E1197" i="20"/>
  <c r="E1198" i="20"/>
  <c r="E1199" i="20"/>
  <c r="E1200" i="20"/>
  <c r="E1201" i="20"/>
  <c r="E1202" i="20"/>
  <c r="E1203" i="20"/>
  <c r="E1204" i="20"/>
  <c r="E1205" i="20"/>
  <c r="E1206" i="20"/>
  <c r="E1207" i="20"/>
  <c r="E1208" i="20"/>
  <c r="E1209" i="20"/>
  <c r="E1210" i="20"/>
  <c r="E1211" i="20"/>
  <c r="E1212" i="20"/>
  <c r="E1213" i="20"/>
  <c r="E1214" i="20"/>
  <c r="E1215" i="20"/>
  <c r="E1216" i="20"/>
  <c r="E1217" i="20"/>
  <c r="E1218" i="20"/>
  <c r="E1219" i="20"/>
  <c r="E1220" i="20"/>
  <c r="E1221" i="20"/>
  <c r="E1222" i="20"/>
  <c r="E1223" i="20"/>
  <c r="E1224" i="20"/>
  <c r="E1225" i="20"/>
  <c r="E1226" i="20"/>
  <c r="E1227" i="20"/>
  <c r="E1228" i="20"/>
  <c r="E1229" i="20"/>
  <c r="E1230" i="20"/>
  <c r="E1231" i="20"/>
  <c r="E1232" i="20"/>
  <c r="E1233" i="20"/>
  <c r="E1234" i="20"/>
  <c r="E1235" i="20"/>
  <c r="E1236" i="20"/>
  <c r="E1237" i="20"/>
  <c r="E1238" i="20"/>
  <c r="E1239" i="20"/>
  <c r="E1240" i="20"/>
  <c r="E1241" i="20"/>
  <c r="E1242" i="20"/>
  <c r="E1243" i="20"/>
  <c r="E1244" i="20"/>
  <c r="E1245" i="20"/>
  <c r="E1246" i="20"/>
  <c r="E1247" i="20"/>
  <c r="E1248" i="20"/>
  <c r="E1249" i="20"/>
  <c r="E1250" i="20"/>
  <c r="E1251" i="20"/>
  <c r="E1252" i="20"/>
  <c r="E1253" i="20"/>
  <c r="E1254" i="20"/>
  <c r="E1255" i="20"/>
  <c r="E1256" i="20"/>
  <c r="E1257" i="20"/>
  <c r="E1258" i="20"/>
  <c r="E1259" i="20"/>
  <c r="E1260" i="20"/>
  <c r="E1261" i="20"/>
  <c r="E1262" i="20"/>
  <c r="E1263" i="20"/>
  <c r="E1264" i="20"/>
  <c r="E1265" i="20"/>
  <c r="E1266" i="20"/>
  <c r="E1267" i="20"/>
  <c r="E1268" i="20"/>
  <c r="E1269" i="20"/>
  <c r="E1270" i="20"/>
  <c r="E1271" i="20"/>
  <c r="E1272" i="20"/>
  <c r="E1273" i="20"/>
  <c r="E1274" i="20"/>
  <c r="E1275" i="20"/>
  <c r="E1276" i="20"/>
  <c r="E1277" i="20"/>
  <c r="E1278" i="20"/>
  <c r="E1279" i="20"/>
  <c r="E1280" i="20"/>
  <c r="E1281" i="20"/>
  <c r="E1282" i="20"/>
  <c r="E1283" i="20"/>
  <c r="E1284" i="20"/>
  <c r="E1285" i="20"/>
  <c r="E1286" i="20"/>
  <c r="E1287" i="20"/>
  <c r="E1288" i="20"/>
  <c r="E1289" i="20"/>
  <c r="E1290" i="20"/>
  <c r="E1291" i="20"/>
  <c r="E1292" i="20"/>
  <c r="E1293" i="20"/>
  <c r="E1294" i="20"/>
  <c r="E1295" i="20"/>
  <c r="E1296" i="20"/>
  <c r="E1297" i="20"/>
  <c r="E1298" i="20"/>
  <c r="E1299" i="20"/>
  <c r="E1300" i="20"/>
  <c r="E1301" i="20"/>
  <c r="E1302" i="20"/>
  <c r="E1303" i="20"/>
  <c r="E1304" i="20"/>
  <c r="E1305" i="20"/>
  <c r="E1306" i="20"/>
  <c r="E1307" i="20"/>
  <c r="E1308" i="20"/>
  <c r="E1309" i="20"/>
  <c r="E1310" i="20"/>
  <c r="E1311" i="20"/>
  <c r="E1312" i="20"/>
  <c r="E1313" i="20"/>
  <c r="E1314" i="20"/>
  <c r="E1315" i="20"/>
  <c r="E1316" i="20"/>
  <c r="E1317" i="20"/>
  <c r="E1318" i="20"/>
  <c r="E1319" i="20"/>
  <c r="E1320" i="20"/>
  <c r="E1321" i="20"/>
  <c r="E1322" i="20"/>
  <c r="E1323" i="20"/>
  <c r="E1324" i="20"/>
  <c r="E1325" i="20"/>
  <c r="E1326" i="20"/>
  <c r="E1327" i="20"/>
  <c r="E1328" i="20"/>
  <c r="E1329" i="20"/>
  <c r="E1330" i="20"/>
  <c r="E1331" i="20"/>
  <c r="E1332" i="20"/>
  <c r="E1333" i="20"/>
  <c r="E1334" i="20"/>
  <c r="E1335" i="20"/>
  <c r="E1336" i="20"/>
  <c r="E1337" i="20"/>
  <c r="E1338" i="20"/>
  <c r="E1339" i="20"/>
  <c r="E1340" i="20"/>
  <c r="E1341" i="20"/>
  <c r="E1342" i="20"/>
  <c r="E1343" i="20"/>
  <c r="E1344" i="20"/>
  <c r="E1345" i="20"/>
  <c r="E1346" i="20"/>
  <c r="E1347" i="20"/>
  <c r="E1348" i="20"/>
  <c r="E1349" i="20"/>
  <c r="E1350" i="20"/>
  <c r="E1351" i="20"/>
  <c r="E1352" i="20"/>
  <c r="E1353" i="20"/>
  <c r="E1354" i="20"/>
  <c r="E1355" i="20"/>
  <c r="E1356" i="20"/>
  <c r="E1357" i="20"/>
  <c r="E1358" i="20"/>
  <c r="E1359" i="20"/>
  <c r="E1360" i="20"/>
  <c r="E1361" i="20"/>
  <c r="E1362" i="20"/>
  <c r="E1363" i="20"/>
  <c r="E1364" i="20"/>
  <c r="E1365" i="20"/>
  <c r="E1366" i="20"/>
  <c r="E1367" i="20"/>
  <c r="E1368" i="20"/>
  <c r="E1369" i="20"/>
  <c r="E1370" i="20"/>
  <c r="E1371" i="20"/>
  <c r="E1372" i="20"/>
  <c r="E1373" i="20"/>
  <c r="E1374" i="20"/>
  <c r="E1375" i="20"/>
  <c r="E1376" i="20"/>
  <c r="E1377" i="20"/>
  <c r="E1378" i="20"/>
  <c r="E1379" i="20"/>
  <c r="E1380" i="20"/>
  <c r="E1381" i="20"/>
  <c r="E1382" i="20"/>
  <c r="E1383" i="20"/>
  <c r="E1384" i="20"/>
  <c r="E1385" i="20"/>
  <c r="E1386" i="20"/>
  <c r="E1387" i="20"/>
  <c r="E1388" i="20"/>
  <c r="E1389" i="20"/>
  <c r="E1390" i="20"/>
  <c r="E1391" i="20"/>
  <c r="E1392" i="20"/>
  <c r="E1393" i="20"/>
  <c r="E1394" i="20"/>
  <c r="E1395" i="20"/>
  <c r="E1396" i="20"/>
  <c r="E1397" i="20"/>
  <c r="E1398" i="20"/>
  <c r="E1399" i="20"/>
  <c r="E1400" i="20"/>
  <c r="E1401" i="20"/>
  <c r="E1402" i="20"/>
  <c r="E1403" i="20"/>
  <c r="E1404" i="20"/>
  <c r="E1405" i="20"/>
  <c r="E1406" i="20"/>
  <c r="E1407" i="20"/>
  <c r="E1408" i="20"/>
  <c r="E1409" i="20"/>
  <c r="E1410" i="20"/>
  <c r="E1411" i="20"/>
  <c r="E1412" i="20"/>
  <c r="E1413" i="20"/>
  <c r="E1414" i="20"/>
  <c r="E1415" i="20"/>
  <c r="E1416" i="20"/>
  <c r="E1417" i="20"/>
  <c r="E1418" i="20"/>
  <c r="E1419" i="20"/>
  <c r="E1420" i="20"/>
  <c r="E1421" i="20"/>
  <c r="E1422" i="20"/>
  <c r="E3" i="20"/>
  <c r="BQ265" i="27" l="1"/>
  <c r="BH266" i="27"/>
  <c r="BQ266" i="27" l="1"/>
  <c r="BH267" i="27"/>
  <c r="BQ267" i="27" l="1"/>
  <c r="BH268" i="27"/>
  <c r="BQ268" i="27" l="1"/>
  <c r="BH269" i="27"/>
  <c r="BQ269" i="27" l="1"/>
  <c r="BH270" i="27"/>
  <c r="BQ270" i="27" l="1"/>
  <c r="BH271" i="27"/>
  <c r="BQ271" i="27" l="1"/>
  <c r="BH272" i="27"/>
  <c r="BQ272" i="27" l="1"/>
  <c r="BH273" i="27"/>
  <c r="BQ273" i="27" l="1"/>
  <c r="BH274" i="27"/>
  <c r="BQ274" i="27" l="1"/>
  <c r="BH275" i="27"/>
  <c r="BQ275" i="27" l="1"/>
  <c r="BH276" i="27"/>
  <c r="BQ276" i="27" l="1"/>
  <c r="BH277" i="27"/>
  <c r="BQ277" i="27" l="1"/>
  <c r="BH278" i="27"/>
  <c r="BQ278" i="27" l="1"/>
  <c r="BH279" i="27"/>
  <c r="BQ279" i="27" l="1"/>
  <c r="BH280" i="27"/>
  <c r="BQ280" i="27" l="1"/>
  <c r="BH281" i="27"/>
  <c r="BQ281" i="27" l="1"/>
  <c r="BH282" i="27"/>
  <c r="BQ282" i="27" l="1"/>
  <c r="BH283" i="27"/>
  <c r="BQ283" i="27" l="1"/>
  <c r="BH284" i="27"/>
  <c r="BQ284" i="27" l="1"/>
  <c r="BH285" i="27"/>
  <c r="BQ285" i="27" l="1"/>
  <c r="BH286" i="27"/>
  <c r="BQ286" i="27" l="1"/>
  <c r="BH287" i="27"/>
  <c r="BQ287" i="27" l="1"/>
  <c r="BH288" i="27"/>
  <c r="BQ288" i="27" l="1"/>
  <c r="BH289" i="27"/>
  <c r="BQ289" i="27" l="1"/>
  <c r="BH290" i="27"/>
  <c r="BQ290" i="27" l="1"/>
  <c r="BH291" i="27"/>
  <c r="BQ291" i="27" l="1"/>
  <c r="BH292" i="27"/>
  <c r="BQ292" i="27" l="1"/>
  <c r="BH293" i="27"/>
  <c r="BQ293" i="27" l="1"/>
  <c r="BH294" i="27"/>
  <c r="BQ294" i="27" l="1"/>
  <c r="BH295" i="27"/>
  <c r="BQ295" i="27" l="1"/>
  <c r="BH296" i="27"/>
  <c r="BQ296" i="27" l="1"/>
  <c r="BH297" i="27"/>
  <c r="BQ297" i="27" l="1"/>
  <c r="BH298" i="27"/>
  <c r="BQ298" i="27" l="1"/>
  <c r="BH299" i="27"/>
  <c r="BQ299" i="27" l="1"/>
  <c r="BH300" i="27"/>
  <c r="BQ300" i="27" l="1"/>
  <c r="BH301" i="27"/>
  <c r="BQ301" i="27" l="1"/>
  <c r="BH302" i="27"/>
  <c r="BQ302" i="27" l="1"/>
  <c r="BH303" i="27"/>
  <c r="BQ303" i="27" l="1"/>
  <c r="BH304" i="27"/>
  <c r="BQ304" i="27" l="1"/>
  <c r="BH305" i="27"/>
  <c r="BQ305" i="27" l="1"/>
  <c r="BH306" i="27"/>
  <c r="BQ306" i="27" l="1"/>
  <c r="BH307" i="27"/>
  <c r="BQ307" i="27" l="1"/>
  <c r="BH308" i="27"/>
  <c r="BQ308" i="27" l="1"/>
  <c r="BH309" i="27"/>
  <c r="BQ309" i="27" l="1"/>
  <c r="BH310" i="27"/>
  <c r="BQ310" i="27" l="1"/>
  <c r="BH311" i="27"/>
  <c r="BQ311" i="27" l="1"/>
  <c r="BH312" i="27"/>
  <c r="BQ312" i="27" l="1"/>
  <c r="BH313" i="27"/>
  <c r="BQ313" i="27" l="1"/>
  <c r="BH314" i="27"/>
  <c r="BQ314" i="27" l="1"/>
  <c r="BH315" i="27"/>
  <c r="BQ315" i="27" l="1"/>
  <c r="BH316" i="27"/>
  <c r="BQ316" i="27" l="1"/>
  <c r="BH317" i="27"/>
  <c r="BQ317" i="27" l="1"/>
  <c r="BH318" i="27"/>
  <c r="BQ318" i="27" l="1"/>
  <c r="BH319" i="27"/>
  <c r="BQ319" i="27" l="1"/>
  <c r="BH320" i="27"/>
  <c r="BQ320" i="27" l="1"/>
  <c r="BH321" i="27"/>
  <c r="BQ321" i="27" l="1"/>
  <c r="BH322" i="27"/>
  <c r="BQ322" i="27" l="1"/>
  <c r="BH323" i="27"/>
  <c r="BQ323" i="27" l="1"/>
  <c r="BH324" i="27"/>
  <c r="BQ324" i="27" l="1"/>
  <c r="BH325" i="27"/>
  <c r="BQ325" i="27" l="1"/>
  <c r="BH326" i="27"/>
  <c r="BQ326" i="27" l="1"/>
  <c r="BH327" i="27"/>
  <c r="BQ327" i="27" l="1"/>
  <c r="BH328" i="27"/>
  <c r="BQ328" i="27" l="1"/>
  <c r="BH329" i="27"/>
  <c r="BQ329" i="27" l="1"/>
  <c r="BH330" i="27"/>
  <c r="BQ330" i="27" l="1"/>
  <c r="BH331" i="27"/>
  <c r="BQ331" i="27" l="1"/>
  <c r="BH332" i="27"/>
  <c r="BQ332" i="27" l="1"/>
  <c r="BH333" i="27"/>
  <c r="BQ333" i="27" l="1"/>
  <c r="BH334" i="27"/>
  <c r="BQ334" i="27" l="1"/>
  <c r="BH335" i="27"/>
  <c r="BQ335" i="27" l="1"/>
  <c r="BH336" i="27"/>
  <c r="BQ336" i="27" l="1"/>
  <c r="BH337" i="27"/>
  <c r="BQ337" i="27" l="1"/>
  <c r="BH338" i="27"/>
  <c r="BQ338" i="27" l="1"/>
  <c r="BH339" i="27"/>
  <c r="BQ339" i="27" l="1"/>
  <c r="BH340" i="27"/>
  <c r="BQ340" i="27" l="1"/>
  <c r="BH341" i="27"/>
  <c r="BQ341" i="27" l="1"/>
  <c r="BH342" i="27"/>
  <c r="BQ342" i="27" l="1"/>
  <c r="BH343" i="27"/>
  <c r="BQ343" i="27" l="1"/>
  <c r="BH344" i="27"/>
  <c r="BQ344" i="27" l="1"/>
  <c r="BH345" i="27"/>
  <c r="BQ345" i="27" l="1"/>
  <c r="BH346" i="27"/>
  <c r="BQ346" i="27" l="1"/>
  <c r="BH347" i="27"/>
  <c r="BQ347" i="27" l="1"/>
  <c r="BH348" i="27"/>
  <c r="BQ348" i="27" l="1"/>
  <c r="BH349" i="27"/>
  <c r="BQ349" i="27" l="1"/>
  <c r="BH350" i="27"/>
  <c r="BQ350" i="27" l="1"/>
  <c r="BH351" i="27"/>
  <c r="BQ351" i="27" l="1"/>
  <c r="BH352" i="27"/>
  <c r="BQ352" i="27" l="1"/>
  <c r="BH353" i="27"/>
  <c r="BQ353" i="27" l="1"/>
  <c r="BH354" i="27"/>
  <c r="BQ354" i="27" l="1"/>
  <c r="BH355" i="27"/>
  <c r="BQ355" i="27" l="1"/>
  <c r="BH356" i="27"/>
  <c r="BQ356" i="27" l="1"/>
  <c r="BH357" i="27"/>
  <c r="BQ357" i="27" l="1"/>
  <c r="BH358" i="27"/>
  <c r="BQ358" i="27" l="1"/>
  <c r="BH359" i="27"/>
  <c r="BQ359" i="27" l="1"/>
  <c r="BH360" i="27"/>
  <c r="BQ360" i="27" l="1"/>
  <c r="BH361" i="27"/>
  <c r="BQ361" i="27" l="1"/>
  <c r="BH362" i="27"/>
  <c r="BQ362" i="27" l="1"/>
  <c r="BH363" i="27"/>
  <c r="BQ363" i="27" l="1"/>
  <c r="BH364" i="27"/>
  <c r="BQ364" i="27" l="1"/>
  <c r="BH365" i="27"/>
  <c r="BQ365" i="27" l="1"/>
  <c r="BH366" i="27"/>
  <c r="BQ366" i="27" l="1"/>
  <c r="BH367" i="27"/>
  <c r="BQ367" i="27" l="1"/>
  <c r="BH368" i="27"/>
  <c r="BQ368" i="27" l="1"/>
  <c r="BH369" i="27"/>
  <c r="BQ369" i="27" l="1"/>
  <c r="BH370" i="27"/>
  <c r="BQ370" i="27" l="1"/>
  <c r="BH371" i="27"/>
  <c r="BQ371" i="27" l="1"/>
  <c r="BH372" i="27"/>
  <c r="BQ372" i="27" l="1"/>
  <c r="BH373" i="27"/>
  <c r="BQ373" i="27" l="1"/>
  <c r="BH374" i="27"/>
  <c r="BQ374" i="27" l="1"/>
  <c r="BH375" i="27"/>
  <c r="BQ375" i="27" l="1"/>
  <c r="BH376" i="27"/>
  <c r="BQ376" i="27" l="1"/>
  <c r="BH377" i="27"/>
  <c r="BQ377" i="27" l="1"/>
  <c r="BH378" i="27"/>
  <c r="BQ378" i="27" l="1"/>
  <c r="BH379" i="27"/>
  <c r="BQ379" i="27" l="1"/>
  <c r="BH380" i="27"/>
  <c r="BQ380" i="27" l="1"/>
  <c r="BH381" i="27"/>
  <c r="BQ381" i="27" l="1"/>
  <c r="BH382" i="27"/>
  <c r="BQ382" i="27" l="1"/>
  <c r="BH383" i="27"/>
  <c r="BQ383" i="27" l="1"/>
  <c r="BH384" i="27"/>
  <c r="BQ384" i="27" l="1"/>
  <c r="BH385" i="27"/>
  <c r="BQ385" i="27" l="1"/>
  <c r="BH386" i="27"/>
  <c r="BQ386" i="27" l="1"/>
  <c r="BH387" i="27"/>
  <c r="BQ387" i="27" l="1"/>
  <c r="BH388" i="27"/>
  <c r="BQ388" i="27" l="1"/>
  <c r="BH389" i="27"/>
  <c r="BQ389" i="27" l="1"/>
  <c r="BH390" i="27"/>
  <c r="BQ390" i="27" l="1"/>
  <c r="BH391" i="27"/>
  <c r="BQ391" i="27" l="1"/>
  <c r="BH392" i="27"/>
  <c r="BQ392" i="27" l="1"/>
  <c r="BH393" i="27"/>
  <c r="BQ393" i="27" l="1"/>
  <c r="BH394" i="27"/>
  <c r="BQ394" i="27" l="1"/>
  <c r="BH395" i="27"/>
  <c r="BQ395" i="27" l="1"/>
  <c r="BH396" i="27"/>
  <c r="BQ396" i="27" l="1"/>
  <c r="BH397" i="27"/>
  <c r="BQ397" i="27" l="1"/>
  <c r="BH398" i="27"/>
  <c r="BQ398" i="27" l="1"/>
  <c r="BH399" i="27"/>
  <c r="BQ399" i="27" l="1"/>
  <c r="BH400" i="27"/>
  <c r="BQ400" i="27" l="1"/>
  <c r="BH401" i="27"/>
  <c r="BQ401" i="27" l="1"/>
  <c r="BH402" i="27"/>
  <c r="BQ402" i="27" l="1"/>
  <c r="BH403" i="27"/>
  <c r="BQ403" i="27" l="1"/>
  <c r="BH404" i="27"/>
  <c r="BQ404" i="27" l="1"/>
  <c r="BH405" i="27"/>
  <c r="BQ405" i="27" l="1"/>
  <c r="BH406" i="27"/>
  <c r="BQ406" i="27" l="1"/>
  <c r="BH407" i="27"/>
  <c r="BQ407" i="27" l="1"/>
  <c r="BH408" i="27"/>
  <c r="BQ408" i="27" l="1"/>
  <c r="BH409" i="27"/>
  <c r="BQ409" i="27" l="1"/>
  <c r="BH410" i="27"/>
  <c r="BQ410" i="27" l="1"/>
  <c r="BH411" i="27"/>
  <c r="BQ411" i="27" l="1"/>
  <c r="BH412" i="27"/>
  <c r="BQ412" i="27" l="1"/>
  <c r="BH413" i="27"/>
  <c r="BQ413" i="27" l="1"/>
  <c r="BH414" i="27"/>
  <c r="BQ414" i="27" l="1"/>
  <c r="BH415" i="27"/>
  <c r="BQ415" i="27" l="1"/>
  <c r="BH416" i="27"/>
  <c r="BQ416" i="27" l="1"/>
  <c r="BH417" i="27"/>
  <c r="BQ417" i="27" l="1"/>
  <c r="BH418" i="27"/>
  <c r="BQ418" i="27" l="1"/>
  <c r="BH419" i="27"/>
  <c r="BQ419" i="27" l="1"/>
  <c r="BH420" i="27"/>
  <c r="BQ420" i="27" l="1"/>
  <c r="BH421" i="27"/>
  <c r="BQ421" i="27" l="1"/>
  <c r="BH422" i="27"/>
  <c r="BQ422" i="27" l="1"/>
  <c r="BH423" i="27"/>
  <c r="BQ423" i="27" l="1"/>
  <c r="BH424" i="27"/>
  <c r="BQ424" i="27" l="1"/>
  <c r="BH425" i="27"/>
  <c r="BQ425" i="27" l="1"/>
  <c r="BH426" i="27"/>
  <c r="BQ426" i="27" l="1"/>
  <c r="BH427" i="27"/>
  <c r="BQ427" i="27" l="1"/>
  <c r="BH428" i="27"/>
  <c r="BQ428" i="27" l="1"/>
  <c r="BH429" i="27"/>
  <c r="BQ429" i="27" l="1"/>
  <c r="BH430" i="27"/>
  <c r="BQ430" i="27" l="1"/>
  <c r="BH431" i="27"/>
  <c r="BQ431" i="27" l="1"/>
  <c r="BH432" i="27"/>
  <c r="BQ432" i="27" l="1"/>
  <c r="BH433" i="27"/>
  <c r="BQ433" i="27" l="1"/>
  <c r="BH434" i="27"/>
  <c r="BQ434" i="27" l="1"/>
  <c r="BH435" i="27"/>
  <c r="BQ435" i="27" l="1"/>
  <c r="BH436" i="27"/>
  <c r="BQ436" i="27" l="1"/>
  <c r="BH437" i="27"/>
  <c r="BQ437" i="27" l="1"/>
  <c r="BH438" i="27"/>
  <c r="BQ438" i="27" l="1"/>
  <c r="BH439" i="27"/>
  <c r="BQ439" i="27" l="1"/>
  <c r="BH440" i="27"/>
  <c r="BQ440" i="27" l="1"/>
  <c r="BH441" i="27"/>
  <c r="BQ441" i="27" l="1"/>
  <c r="BH442" i="27"/>
  <c r="BQ442" i="27" l="1"/>
  <c r="BH443" i="27"/>
  <c r="BQ443" i="27" l="1"/>
  <c r="BH444" i="27"/>
  <c r="BQ444" i="27" l="1"/>
  <c r="BH445" i="27"/>
  <c r="BQ445" i="27" l="1"/>
  <c r="BH446" i="27"/>
  <c r="BQ446" i="27" l="1"/>
  <c r="BH447" i="27"/>
  <c r="BQ447" i="27" l="1"/>
  <c r="BH448" i="27"/>
  <c r="BQ448" i="27" l="1"/>
  <c r="BH449" i="27"/>
  <c r="BQ449" i="27" l="1"/>
  <c r="BH450" i="27"/>
  <c r="BQ450" i="27" l="1"/>
  <c r="BH451" i="27"/>
  <c r="BQ451" i="27" l="1"/>
  <c r="BH452" i="27"/>
  <c r="BQ452" i="27" l="1"/>
  <c r="BH453" i="27"/>
  <c r="BQ453" i="27" l="1"/>
  <c r="BH454" i="27"/>
  <c r="BQ454" i="27" l="1"/>
  <c r="BH455" i="27"/>
  <c r="BQ455" i="27" l="1"/>
  <c r="BH456" i="27"/>
  <c r="BQ456" i="27" l="1"/>
  <c r="BH457" i="27"/>
  <c r="BQ457" i="27" l="1"/>
  <c r="BH458" i="27"/>
  <c r="BQ458" i="27" l="1"/>
  <c r="BH459" i="27"/>
  <c r="BQ459" i="27" l="1"/>
  <c r="BH460" i="27"/>
  <c r="BQ460" i="27" l="1"/>
  <c r="BH461" i="27"/>
  <c r="BQ461" i="27" l="1"/>
  <c r="BH462" i="27"/>
  <c r="BQ462" i="27" l="1"/>
  <c r="BH463" i="27"/>
  <c r="BQ463" i="27" l="1"/>
  <c r="BH464" i="27"/>
  <c r="BQ464" i="27" l="1"/>
  <c r="BH465" i="27"/>
  <c r="BQ465" i="27" l="1"/>
  <c r="BH466" i="27"/>
  <c r="BQ466" i="27" l="1"/>
  <c r="BH467" i="27"/>
  <c r="BQ467" i="27" l="1"/>
  <c r="BH468" i="27"/>
  <c r="BQ468" i="27" l="1"/>
  <c r="BH469" i="27"/>
  <c r="BQ469" i="27" l="1"/>
  <c r="BH470" i="27"/>
  <c r="BQ470" i="27" l="1"/>
  <c r="BH471" i="27"/>
  <c r="BQ471" i="27" l="1"/>
  <c r="BH472" i="27"/>
  <c r="BQ472" i="27" l="1"/>
  <c r="BH473" i="27"/>
  <c r="BQ473" i="27" l="1"/>
  <c r="BH474" i="27"/>
  <c r="BQ474" i="27" l="1"/>
  <c r="BH475" i="27"/>
  <c r="BQ475" i="27" l="1"/>
  <c r="BH476" i="27"/>
  <c r="BQ476" i="27" l="1"/>
  <c r="BH477" i="27"/>
  <c r="BQ477" i="27" l="1"/>
  <c r="BH478" i="27"/>
  <c r="BQ478" i="27" l="1"/>
  <c r="BH479" i="27"/>
  <c r="BQ479" i="27" l="1"/>
  <c r="BH480" i="27"/>
  <c r="BQ480" i="27" l="1"/>
  <c r="BH481" i="27"/>
  <c r="BQ481" i="27" l="1"/>
  <c r="BH482" i="27"/>
  <c r="BQ482" i="27" l="1"/>
  <c r="BH483" i="27"/>
  <c r="BQ483" i="27" l="1"/>
  <c r="BH484" i="27"/>
  <c r="BQ484" i="27" l="1"/>
  <c r="BH485" i="27"/>
  <c r="BQ485" i="27" l="1"/>
  <c r="BH486" i="27"/>
  <c r="BQ486" i="27" l="1"/>
  <c r="BH487" i="27"/>
  <c r="BQ487" i="27" l="1"/>
  <c r="BH488" i="27"/>
  <c r="BQ488" i="27" l="1"/>
  <c r="BH489" i="27"/>
  <c r="BQ489" i="27" l="1"/>
  <c r="BH490" i="27"/>
  <c r="BQ490" i="27" l="1"/>
  <c r="BH491" i="27"/>
  <c r="BQ491" i="27" l="1"/>
  <c r="BH492" i="27"/>
  <c r="BQ492" i="27" l="1"/>
  <c r="BH493" i="27"/>
  <c r="BQ493" i="27" l="1"/>
  <c r="BH494" i="27"/>
  <c r="BQ494" i="27" l="1"/>
  <c r="BH495" i="27"/>
  <c r="BQ495" i="27" l="1"/>
  <c r="BH496" i="27"/>
  <c r="BQ496" i="27" l="1"/>
  <c r="BH497" i="27"/>
  <c r="BQ497" i="27" l="1"/>
  <c r="BH498" i="27"/>
  <c r="BQ498" i="27" l="1"/>
  <c r="BH499" i="27"/>
  <c r="BQ499" i="27" l="1"/>
  <c r="BH500" i="27"/>
  <c r="BQ500" i="27" l="1"/>
  <c r="BH501" i="27"/>
  <c r="BQ501" i="27" l="1"/>
  <c r="BH502" i="27"/>
  <c r="BQ502" i="27" l="1"/>
  <c r="BH503" i="27"/>
  <c r="BQ503" i="27" l="1"/>
  <c r="BH504" i="27"/>
  <c r="BQ504" i="27" l="1"/>
  <c r="BH505" i="27"/>
  <c r="BQ505" i="27" l="1"/>
  <c r="BH506" i="27"/>
  <c r="BQ506" i="27" l="1"/>
  <c r="BH507" i="27"/>
  <c r="BQ507" i="27" l="1"/>
  <c r="BH508" i="27"/>
  <c r="BQ508" i="27" l="1"/>
  <c r="BH509" i="27"/>
  <c r="BQ509" i="27" l="1"/>
  <c r="BH510" i="27"/>
  <c r="BQ510" i="27" l="1"/>
  <c r="BH511" i="27"/>
  <c r="BQ511" i="27" l="1"/>
  <c r="BH512" i="27"/>
  <c r="BQ512" i="27" l="1"/>
  <c r="BH513" i="27"/>
  <c r="BQ513" i="27" l="1"/>
  <c r="BH514" i="27"/>
  <c r="BQ514" i="27" l="1"/>
  <c r="BH515" i="27"/>
  <c r="BQ515" i="27" l="1"/>
  <c r="BH516" i="27"/>
  <c r="BQ516" i="27" l="1"/>
  <c r="BH517" i="27"/>
  <c r="BQ517" i="27" l="1"/>
  <c r="BH518" i="27"/>
  <c r="BQ518" i="27" l="1"/>
  <c r="BH519" i="27"/>
  <c r="BQ519" i="27" l="1"/>
  <c r="BH520" i="27"/>
  <c r="BQ520" i="27" l="1"/>
  <c r="BH521" i="27"/>
  <c r="BQ521" i="27" l="1"/>
  <c r="BH522" i="27"/>
  <c r="BQ522" i="27" l="1"/>
  <c r="BH523" i="27"/>
  <c r="BQ523" i="27" l="1"/>
  <c r="BH524" i="27"/>
  <c r="BQ524" i="27" l="1"/>
  <c r="BH525" i="27"/>
  <c r="BQ525" i="27" l="1"/>
  <c r="BH526" i="27"/>
  <c r="BQ526" i="27" l="1"/>
  <c r="BH527" i="27"/>
  <c r="BQ527" i="27" l="1"/>
  <c r="BH528" i="27"/>
  <c r="BQ528" i="27" l="1"/>
  <c r="BH529" i="27"/>
  <c r="BQ529" i="27" l="1"/>
  <c r="BH530" i="27"/>
  <c r="BQ530" i="27" l="1"/>
  <c r="BH531" i="27"/>
  <c r="BQ531" i="27" l="1"/>
  <c r="BH532" i="27"/>
  <c r="BQ532" i="27" l="1"/>
  <c r="BH533" i="27"/>
  <c r="BQ533" i="27" l="1"/>
  <c r="BH534" i="27"/>
  <c r="BQ534" i="27" l="1"/>
  <c r="BH535" i="27"/>
  <c r="BQ535" i="27" l="1"/>
  <c r="BH536" i="27"/>
  <c r="BQ536" i="27" l="1"/>
  <c r="BH537" i="27"/>
  <c r="BQ537" i="27" l="1"/>
  <c r="BH538" i="27"/>
  <c r="BQ538" i="27" l="1"/>
  <c r="BH539" i="27"/>
  <c r="BQ539" i="27" l="1"/>
  <c r="BH540" i="27"/>
  <c r="BQ540" i="27" l="1"/>
  <c r="BH541" i="27"/>
  <c r="BQ541" i="27" l="1"/>
  <c r="BH542" i="27"/>
  <c r="BQ542" i="27" l="1"/>
  <c r="BH543" i="27"/>
  <c r="BQ543" i="27" l="1"/>
  <c r="BH544" i="27"/>
  <c r="BQ544" i="27" l="1"/>
  <c r="BH545" i="27"/>
  <c r="BQ545" i="27" l="1"/>
  <c r="BH546" i="27"/>
  <c r="BQ546" i="27" l="1"/>
  <c r="BH547" i="27"/>
  <c r="BQ547" i="27" l="1"/>
  <c r="BH548" i="27"/>
  <c r="BQ548" i="27" l="1"/>
  <c r="BH549" i="27"/>
  <c r="BQ549" i="27" l="1"/>
  <c r="BH550" i="27"/>
  <c r="BQ550" i="27" l="1"/>
  <c r="BH551" i="27"/>
  <c r="BQ551" i="27" l="1"/>
  <c r="BH552" i="27"/>
  <c r="BQ552" i="27" l="1"/>
  <c r="BH553" i="27"/>
  <c r="BQ553" i="27" l="1"/>
  <c r="BH554" i="27"/>
  <c r="BQ554" i="27" l="1"/>
  <c r="BH555" i="27"/>
  <c r="BQ555" i="27" l="1"/>
  <c r="BH556" i="27"/>
  <c r="BQ556" i="27" l="1"/>
  <c r="BH557" i="27"/>
  <c r="BQ557" i="27" l="1"/>
  <c r="BH558" i="27"/>
  <c r="BQ558" i="27" l="1"/>
  <c r="BH559" i="27"/>
  <c r="BQ559" i="27" l="1"/>
  <c r="BH560" i="27"/>
  <c r="BQ560" i="27" l="1"/>
  <c r="BH561" i="27"/>
  <c r="BQ561" i="27" l="1"/>
  <c r="BH562" i="27"/>
  <c r="BQ562" i="27" l="1"/>
  <c r="BH563" i="27"/>
  <c r="BQ563" i="27" l="1"/>
  <c r="BH564" i="27"/>
  <c r="BQ564" i="27" l="1"/>
  <c r="BH565" i="27"/>
  <c r="BQ565" i="27" l="1"/>
  <c r="BH566" i="27"/>
  <c r="BQ566" i="27" l="1"/>
  <c r="BH567" i="27"/>
  <c r="BQ567" i="27" l="1"/>
  <c r="BH568" i="27"/>
  <c r="BQ568" i="27" l="1"/>
  <c r="BH569" i="27"/>
  <c r="BQ569" i="27" l="1"/>
  <c r="BH570" i="27"/>
  <c r="BQ570" i="27" l="1"/>
  <c r="BH571" i="27"/>
  <c r="BQ571" i="27" l="1"/>
  <c r="BH572" i="27"/>
  <c r="BQ572" i="27" l="1"/>
  <c r="BH573" i="27"/>
  <c r="BQ573" i="27" l="1"/>
  <c r="BH574" i="27"/>
  <c r="BQ574" i="27" l="1"/>
  <c r="BH575" i="27"/>
  <c r="BQ575" i="27" l="1"/>
  <c r="BH576" i="27"/>
  <c r="BQ576" i="27" l="1"/>
  <c r="BH577" i="27"/>
  <c r="BQ577" i="27" l="1"/>
  <c r="BH578" i="27"/>
  <c r="BQ578" i="27" l="1"/>
  <c r="BH579" i="27"/>
  <c r="BQ579" i="27" l="1"/>
  <c r="BH580" i="27"/>
  <c r="BQ580" i="27" l="1"/>
  <c r="BH581" i="27"/>
  <c r="BQ581" i="27" l="1"/>
  <c r="BH582" i="27"/>
  <c r="BQ582" i="27" l="1"/>
  <c r="BH583" i="27"/>
  <c r="BQ583" i="27" l="1"/>
  <c r="BH584" i="27"/>
  <c r="BQ584" i="27" l="1"/>
  <c r="BH585" i="27"/>
  <c r="BQ585" i="27" l="1"/>
  <c r="BH586" i="27"/>
  <c r="BQ586" i="27" l="1"/>
  <c r="BH587" i="27"/>
  <c r="BQ587" i="27" l="1"/>
  <c r="BH588" i="27"/>
  <c r="BQ588" i="27" l="1"/>
  <c r="BH589" i="27"/>
  <c r="BQ589" i="27" l="1"/>
  <c r="BH590" i="27"/>
  <c r="BQ590" i="27" l="1"/>
  <c r="BH591" i="27"/>
  <c r="BQ591" i="27" l="1"/>
  <c r="BH592" i="27"/>
  <c r="BQ592" i="27" l="1"/>
  <c r="BH593" i="27"/>
  <c r="BQ593" i="27" l="1"/>
  <c r="BH594" i="27"/>
  <c r="BQ594" i="27" l="1"/>
  <c r="BH595" i="27"/>
  <c r="BQ595" i="27" l="1"/>
  <c r="BH596" i="27"/>
  <c r="BQ596" i="27" l="1"/>
  <c r="BH597" i="27"/>
  <c r="BQ597" i="27" l="1"/>
  <c r="BH598" i="27"/>
  <c r="BQ598" i="27" l="1"/>
  <c r="BH599" i="27"/>
  <c r="BQ599" i="27" l="1"/>
  <c r="BH600" i="27"/>
  <c r="BQ600" i="27" l="1"/>
  <c r="BH601" i="27"/>
  <c r="BQ601" i="27" l="1"/>
  <c r="BH602" i="27"/>
  <c r="BQ602" i="27" l="1"/>
  <c r="BH603" i="27"/>
  <c r="BQ603" i="27" l="1"/>
  <c r="BH604" i="27"/>
  <c r="BQ604" i="27" l="1"/>
  <c r="BH605" i="27"/>
  <c r="BQ605" i="27" l="1"/>
  <c r="BH606" i="27"/>
  <c r="BQ606" i="27" l="1"/>
  <c r="BH607" i="27"/>
  <c r="BQ607" i="27" l="1"/>
  <c r="BH608" i="27"/>
  <c r="BQ608" i="27" l="1"/>
  <c r="BH609" i="27"/>
  <c r="BQ609" i="27" l="1"/>
  <c r="BH610" i="27"/>
  <c r="BQ610" i="27" l="1"/>
  <c r="BH611" i="27"/>
  <c r="BQ611" i="27" l="1"/>
  <c r="BH612" i="27"/>
  <c r="BQ612" i="27" l="1"/>
  <c r="BH613" i="27"/>
  <c r="BQ613" i="27" l="1"/>
  <c r="BH614" i="27"/>
  <c r="BQ614" i="27" l="1"/>
  <c r="BH615" i="27"/>
  <c r="BQ615" i="27" l="1"/>
  <c r="BH616" i="27"/>
  <c r="BQ616" i="27" l="1"/>
  <c r="BH617" i="27"/>
  <c r="BQ617" i="27" l="1"/>
  <c r="BH618" i="27"/>
  <c r="BQ618" i="27" l="1"/>
  <c r="BH619" i="27"/>
  <c r="BQ619" i="27" l="1"/>
  <c r="BH620" i="27"/>
  <c r="BQ620" i="27" l="1"/>
  <c r="BH621" i="27"/>
  <c r="BQ621" i="27" l="1"/>
  <c r="BH622" i="27"/>
  <c r="BQ622" i="27" l="1"/>
  <c r="BH623" i="27"/>
  <c r="BQ623" i="27" l="1"/>
  <c r="BH624" i="27"/>
  <c r="BQ624" i="27" l="1"/>
  <c r="BH625" i="27"/>
  <c r="BQ625" i="27" l="1"/>
  <c r="BH626" i="27"/>
  <c r="BQ626" i="27" l="1"/>
  <c r="BH627" i="27"/>
  <c r="BQ627" i="27" l="1"/>
  <c r="BH628" i="27"/>
  <c r="BQ628" i="27" l="1"/>
  <c r="BH629" i="27"/>
  <c r="BQ629" i="27" l="1"/>
  <c r="BH630" i="27"/>
  <c r="BQ630" i="27" l="1"/>
  <c r="BH631" i="27"/>
  <c r="BQ631" i="27" l="1"/>
  <c r="BH632" i="27"/>
  <c r="BQ632" i="27" l="1"/>
  <c r="BH633" i="27"/>
  <c r="BQ633" i="27" l="1"/>
  <c r="BH634" i="27"/>
  <c r="BQ634" i="27" l="1"/>
  <c r="BH635" i="27"/>
  <c r="BQ635" i="27" l="1"/>
  <c r="BH636" i="27"/>
  <c r="BQ636" i="27" l="1"/>
  <c r="BH637" i="27"/>
  <c r="BQ637" i="27" l="1"/>
  <c r="BH638" i="27"/>
  <c r="BQ638" i="27" l="1"/>
  <c r="BH639" i="27"/>
  <c r="BQ639" i="27" l="1"/>
  <c r="BH640" i="27"/>
  <c r="BQ640" i="27" l="1"/>
  <c r="BH641" i="27"/>
  <c r="BQ641" i="27" l="1"/>
  <c r="BH642" i="27"/>
  <c r="BQ642" i="27" l="1"/>
  <c r="BH643" i="27"/>
  <c r="BQ643" i="27" l="1"/>
  <c r="BH644" i="27"/>
  <c r="BQ644" i="27" l="1"/>
  <c r="BH645" i="27"/>
  <c r="BQ645" i="27" l="1"/>
  <c r="BH646" i="27"/>
  <c r="BQ646" i="27" l="1"/>
  <c r="BH647" i="27"/>
  <c r="BQ647" i="27" l="1"/>
  <c r="BH648" i="27"/>
  <c r="BQ648" i="27" l="1"/>
  <c r="BH649" i="27"/>
  <c r="BQ649" i="27" l="1"/>
  <c r="BH650" i="27"/>
  <c r="BQ650" i="27" l="1"/>
  <c r="BH651" i="27"/>
  <c r="BQ651" i="27" l="1"/>
  <c r="BH652" i="27"/>
  <c r="BQ652" i="27" l="1"/>
  <c r="BH653" i="27"/>
  <c r="BQ653" i="27" l="1"/>
  <c r="BH654" i="27"/>
  <c r="BQ654" i="27" l="1"/>
  <c r="BH655" i="27"/>
  <c r="BQ655" i="27" l="1"/>
  <c r="BH656" i="27"/>
  <c r="BQ656" i="27" l="1"/>
  <c r="BH657" i="27"/>
  <c r="BQ657" i="27" l="1"/>
  <c r="BH658" i="27"/>
  <c r="BQ658" i="27" l="1"/>
  <c r="BH659" i="27"/>
  <c r="BQ659" i="27" l="1"/>
  <c r="BH660" i="27"/>
  <c r="BQ660" i="27" l="1"/>
  <c r="BH661" i="27"/>
  <c r="BQ661" i="27" l="1"/>
  <c r="BH662" i="27"/>
  <c r="BQ662" i="27" l="1"/>
  <c r="BH663" i="27"/>
  <c r="BQ663" i="27" l="1"/>
  <c r="BH664" i="27"/>
  <c r="BQ664" i="27" l="1"/>
  <c r="BH665" i="27"/>
  <c r="BQ665" i="27" l="1"/>
  <c r="BH666" i="27"/>
  <c r="BQ666" i="27" l="1"/>
  <c r="BH667" i="27"/>
  <c r="BQ667" i="27" l="1"/>
  <c r="BH668" i="27"/>
  <c r="BQ668" i="27" l="1"/>
  <c r="BH669" i="27"/>
  <c r="BQ669" i="27" l="1"/>
  <c r="BH670" i="27"/>
  <c r="BQ670" i="27" l="1"/>
  <c r="BH671" i="27"/>
  <c r="BQ671" i="27" l="1"/>
  <c r="BH672" i="27"/>
  <c r="BQ672" i="27" l="1"/>
  <c r="BH673" i="27"/>
  <c r="BQ673" i="27" l="1"/>
  <c r="BH674" i="27"/>
  <c r="BQ674" i="27" l="1"/>
  <c r="BH675" i="27"/>
  <c r="BQ675" i="27" l="1"/>
  <c r="BH676" i="27"/>
  <c r="BQ676" i="27" l="1"/>
  <c r="BH677" i="27"/>
  <c r="BQ677" i="27" l="1"/>
  <c r="BH678" i="27"/>
  <c r="BQ678" i="27" l="1"/>
  <c r="BH679" i="27"/>
  <c r="BQ679" i="27" l="1"/>
  <c r="BH680" i="27"/>
  <c r="BQ680" i="27" l="1"/>
  <c r="BH681" i="27"/>
  <c r="BQ681" i="27" l="1"/>
  <c r="BH682" i="27"/>
  <c r="BQ682" i="27" l="1"/>
  <c r="BH683" i="27"/>
  <c r="BQ683" i="27" l="1"/>
  <c r="BH684" i="27"/>
  <c r="BQ684" i="27" l="1"/>
  <c r="BH685" i="27"/>
  <c r="BQ685" i="27" l="1"/>
  <c r="BH686" i="27"/>
  <c r="BQ686" i="27" l="1"/>
  <c r="BH687" i="27"/>
  <c r="BQ687" i="27" l="1"/>
  <c r="BH688" i="27"/>
  <c r="BQ688" i="27" l="1"/>
  <c r="BH689" i="27"/>
  <c r="BQ689" i="27" l="1"/>
  <c r="BH690" i="27"/>
  <c r="BQ690" i="27" l="1"/>
  <c r="BH691" i="27"/>
  <c r="BQ691" i="27" l="1"/>
  <c r="BH692" i="27"/>
  <c r="BQ692" i="27" l="1"/>
  <c r="BH693" i="27"/>
  <c r="BQ693" i="27" l="1"/>
  <c r="BH694" i="27"/>
  <c r="BQ694" i="27" l="1"/>
  <c r="BH695" i="27"/>
  <c r="BQ695" i="27" l="1"/>
  <c r="BH696" i="27"/>
  <c r="BQ696" i="27" l="1"/>
  <c r="BH697" i="27"/>
  <c r="BQ697" i="27" l="1"/>
  <c r="BH698" i="27"/>
  <c r="BQ698" i="27" l="1"/>
  <c r="BH699" i="27"/>
  <c r="BQ699" i="27" l="1"/>
  <c r="BH700" i="27"/>
  <c r="BQ700" i="27" l="1"/>
  <c r="BH701" i="27"/>
  <c r="BQ701" i="27" l="1"/>
  <c r="BH702" i="27"/>
  <c r="BQ702" i="27" l="1"/>
  <c r="BH703" i="27"/>
  <c r="BQ703" i="27" l="1"/>
  <c r="BH704" i="27"/>
  <c r="BQ704" i="27" l="1"/>
  <c r="BH705" i="27"/>
  <c r="BQ705" i="27" l="1"/>
  <c r="BH706" i="27"/>
  <c r="BQ706" i="27" l="1"/>
  <c r="BH707" i="27"/>
  <c r="BQ707" i="27" l="1"/>
  <c r="BH708" i="27"/>
  <c r="BQ708" i="27" l="1"/>
  <c r="BH709" i="27"/>
  <c r="BQ709" i="27" l="1"/>
  <c r="BH710" i="27"/>
  <c r="BQ710" i="27" l="1"/>
  <c r="BH711" i="27"/>
  <c r="BQ711" i="27" l="1"/>
  <c r="BH712" i="27"/>
  <c r="BQ712" i="27" l="1"/>
  <c r="BH713" i="27"/>
  <c r="BQ713" i="27" l="1"/>
  <c r="BH714" i="27"/>
  <c r="BQ714" i="27" l="1"/>
  <c r="BH715" i="27"/>
  <c r="BQ715" i="27" l="1"/>
  <c r="BH716" i="27"/>
  <c r="BQ716" i="27" l="1"/>
  <c r="BH717" i="27"/>
  <c r="BQ717" i="27" l="1"/>
  <c r="BH718" i="27"/>
  <c r="BQ718" i="27" l="1"/>
  <c r="BH719" i="27"/>
  <c r="BQ719" i="27" l="1"/>
  <c r="BH720" i="27"/>
  <c r="BQ720" i="27" l="1"/>
  <c r="BH721" i="27"/>
  <c r="BQ721" i="27" l="1"/>
  <c r="BH722" i="27"/>
  <c r="BQ722" i="27" l="1"/>
  <c r="BH723" i="27"/>
  <c r="BQ723" i="27" l="1"/>
  <c r="BH724" i="27"/>
  <c r="BQ724" i="27" l="1"/>
  <c r="BH725" i="27"/>
  <c r="BQ725" i="27" l="1"/>
  <c r="BH726" i="27"/>
  <c r="BQ726" i="27" l="1"/>
  <c r="BH727" i="27"/>
  <c r="BQ727" i="27" l="1"/>
  <c r="BH728" i="27"/>
  <c r="BQ728" i="27" l="1"/>
  <c r="BH729" i="27"/>
  <c r="BQ729" i="27" l="1"/>
  <c r="BH730" i="27"/>
  <c r="BQ730" i="27" l="1"/>
  <c r="BH731" i="27"/>
  <c r="BQ731" i="27" l="1"/>
  <c r="BH732" i="27"/>
  <c r="BQ732" i="27" l="1"/>
  <c r="BH733" i="27"/>
  <c r="BQ733" i="27" l="1"/>
  <c r="BH734" i="27"/>
  <c r="BQ734" i="27" l="1"/>
  <c r="BH735" i="27"/>
  <c r="BQ735" i="27" l="1"/>
  <c r="BH736" i="27"/>
  <c r="BQ736" i="27" l="1"/>
  <c r="BH737" i="27"/>
  <c r="BQ737" i="27" l="1"/>
  <c r="BH738" i="27"/>
  <c r="BQ738" i="27" l="1"/>
  <c r="BH739" i="27"/>
  <c r="BQ739" i="27" l="1"/>
  <c r="BH740" i="27"/>
  <c r="BQ740" i="27" l="1"/>
  <c r="BH741" i="27"/>
  <c r="BQ741" i="27" l="1"/>
  <c r="BH742" i="27"/>
  <c r="BQ742" i="27" l="1"/>
  <c r="BH743" i="27"/>
  <c r="BQ743" i="27" l="1"/>
  <c r="BH744" i="27"/>
  <c r="BQ744" i="27" l="1"/>
  <c r="BH745" i="27"/>
  <c r="BQ745" i="27" l="1"/>
  <c r="BH746" i="27"/>
  <c r="BQ746" i="27" l="1"/>
  <c r="BH747" i="27"/>
  <c r="BQ747" i="27" l="1"/>
  <c r="BH748" i="27"/>
  <c r="BQ748" i="27" l="1"/>
  <c r="BH749" i="27"/>
  <c r="BQ749" i="27" l="1"/>
  <c r="BH750" i="27"/>
  <c r="BQ750" i="27" l="1"/>
  <c r="BH751" i="27"/>
  <c r="BQ751" i="27" l="1"/>
  <c r="BH752" i="27"/>
  <c r="BQ752" i="27" l="1"/>
  <c r="BH753" i="27"/>
  <c r="BQ753" i="27" l="1"/>
  <c r="BH754" i="27"/>
  <c r="BQ754" i="27" l="1"/>
  <c r="BH755" i="27"/>
  <c r="BQ755" i="27" l="1"/>
  <c r="BH756" i="27"/>
  <c r="BQ756" i="27" l="1"/>
  <c r="BH757" i="27"/>
  <c r="BQ757" i="27" l="1"/>
  <c r="BH758" i="27"/>
  <c r="BQ758" i="27" l="1"/>
  <c r="BH759" i="27"/>
  <c r="BQ759" i="27" l="1"/>
  <c r="BH760" i="27"/>
  <c r="BQ760" i="27" l="1"/>
  <c r="BH761" i="27"/>
  <c r="BQ761" i="27" l="1"/>
  <c r="BH762" i="27"/>
  <c r="BQ762" i="27" l="1"/>
  <c r="BH763" i="27"/>
  <c r="BQ763" i="27" l="1"/>
  <c r="BH764" i="27"/>
  <c r="BQ764" i="27" l="1"/>
  <c r="BH765" i="27"/>
  <c r="BQ765" i="27" l="1"/>
  <c r="BH766" i="27"/>
  <c r="BQ766" i="27" l="1"/>
  <c r="BH767" i="27"/>
  <c r="BQ767" i="27" l="1"/>
  <c r="BH768" i="27"/>
  <c r="BQ768" i="27" l="1"/>
  <c r="BH769" i="27"/>
  <c r="BQ769" i="27" l="1"/>
  <c r="BH770" i="27"/>
  <c r="BQ770" i="27" l="1"/>
  <c r="BH771" i="27"/>
  <c r="BQ771" i="27" l="1"/>
  <c r="BH772" i="27"/>
  <c r="BQ772" i="27" l="1"/>
  <c r="BH773" i="27"/>
  <c r="BQ773" i="27" l="1"/>
  <c r="BH774" i="27"/>
  <c r="BQ774" i="27" l="1"/>
  <c r="BH775" i="27"/>
  <c r="BQ775" i="27" l="1"/>
  <c r="BH776" i="27"/>
  <c r="BQ776" i="27" l="1"/>
  <c r="BH777" i="27"/>
  <c r="BQ777" i="27" l="1"/>
  <c r="BH778" i="27"/>
  <c r="BQ778" i="27" l="1"/>
  <c r="BH779" i="27"/>
  <c r="BQ779" i="27" l="1"/>
  <c r="BH780" i="27"/>
  <c r="BQ780" i="27" l="1"/>
  <c r="BH781" i="27"/>
  <c r="BQ781" i="27" l="1"/>
  <c r="BH782" i="27"/>
  <c r="BQ782" i="27" l="1"/>
  <c r="BH783" i="27"/>
  <c r="BQ783" i="27" l="1"/>
  <c r="BH784" i="27"/>
  <c r="BQ784" i="27" l="1"/>
  <c r="BH785" i="27"/>
  <c r="BQ785" i="27" l="1"/>
  <c r="BH786" i="27"/>
  <c r="BQ786" i="27" l="1"/>
  <c r="BH787" i="27"/>
  <c r="BQ787" i="27" l="1"/>
  <c r="BH788" i="27"/>
  <c r="BQ788" i="27" l="1"/>
  <c r="BH789" i="27"/>
  <c r="BQ789" i="27" l="1"/>
  <c r="BH790" i="27"/>
  <c r="BQ790" i="27" l="1"/>
  <c r="BH791" i="27"/>
  <c r="BQ791" i="27" l="1"/>
  <c r="BH792" i="27"/>
  <c r="BQ792" i="27" l="1"/>
  <c r="BH793" i="27"/>
  <c r="BQ793" i="27" l="1"/>
  <c r="BH794" i="27"/>
  <c r="BQ794" i="27" l="1"/>
  <c r="BH795" i="27"/>
  <c r="BQ795" i="27" l="1"/>
  <c r="BH796" i="27"/>
  <c r="BQ796" i="27" l="1"/>
  <c r="BH797" i="27"/>
  <c r="BQ797" i="27" l="1"/>
  <c r="BH798" i="27"/>
  <c r="BQ798" i="27" l="1"/>
  <c r="BH799" i="27"/>
  <c r="BQ799" i="27" l="1"/>
  <c r="BH800" i="27"/>
  <c r="BQ800" i="27" l="1"/>
  <c r="BH801" i="27"/>
  <c r="BQ801" i="27" l="1"/>
  <c r="BH802" i="27"/>
  <c r="BQ802" i="27" l="1"/>
  <c r="BH803" i="27"/>
  <c r="BQ803" i="27" l="1"/>
  <c r="BH804" i="27"/>
  <c r="BQ804" i="27" l="1"/>
  <c r="BH805" i="27"/>
  <c r="BQ805" i="27" l="1"/>
  <c r="BH806" i="27"/>
  <c r="BQ806" i="27" l="1"/>
  <c r="BH807" i="27"/>
  <c r="BQ807" i="27" l="1"/>
  <c r="BH808" i="27"/>
  <c r="BQ808" i="27" l="1"/>
  <c r="BH809" i="27"/>
  <c r="BQ809" i="27" l="1"/>
  <c r="BH810" i="27"/>
  <c r="BQ810" i="27" l="1"/>
  <c r="BH811" i="27"/>
  <c r="BQ811" i="27" l="1"/>
  <c r="BH812" i="27"/>
  <c r="BQ812" i="27" l="1"/>
  <c r="BH813" i="27"/>
  <c r="BQ813" i="27" l="1"/>
  <c r="BH814" i="27"/>
  <c r="BQ814" i="27" l="1"/>
  <c r="BH815" i="27"/>
  <c r="BQ815" i="27" l="1"/>
  <c r="BH816" i="27"/>
  <c r="BQ816" i="27" l="1"/>
  <c r="BH817" i="27"/>
  <c r="BQ817" i="27" l="1"/>
  <c r="BH818" i="27"/>
  <c r="BQ818" i="27" l="1"/>
  <c r="BH819" i="27"/>
  <c r="BQ819" i="27" l="1"/>
  <c r="BH820" i="27"/>
  <c r="BQ820" i="27" l="1"/>
  <c r="BH821" i="27"/>
  <c r="BQ821" i="27" l="1"/>
  <c r="BH822" i="27"/>
  <c r="BQ822" i="27" l="1"/>
  <c r="BH823" i="27"/>
  <c r="BQ823" i="27" l="1"/>
  <c r="BH824" i="27"/>
  <c r="BQ824" i="27" l="1"/>
  <c r="BH825" i="27"/>
  <c r="BQ825" i="27" l="1"/>
  <c r="BH826" i="27"/>
  <c r="BQ826" i="27" l="1"/>
  <c r="BH827" i="27"/>
  <c r="BQ827" i="27" l="1"/>
  <c r="BH828" i="27"/>
  <c r="BQ828" i="27" l="1"/>
  <c r="BH829" i="27"/>
  <c r="BQ829" i="27" l="1"/>
  <c r="BH830" i="27"/>
  <c r="BQ830" i="27" l="1"/>
  <c r="BH831" i="27"/>
  <c r="BQ831" i="27" l="1"/>
  <c r="BH832" i="27"/>
  <c r="BQ832" i="27" l="1"/>
  <c r="BH833" i="27"/>
  <c r="BQ833" i="27" l="1"/>
  <c r="BH834" i="27"/>
  <c r="BQ834" i="27" l="1"/>
  <c r="BH835" i="27"/>
  <c r="BQ835" i="27" l="1"/>
  <c r="BH836" i="27"/>
  <c r="BQ836" i="27" l="1"/>
  <c r="BH837" i="27"/>
  <c r="BQ837" i="27" l="1"/>
  <c r="BH838" i="27"/>
  <c r="BQ838" i="27" l="1"/>
  <c r="BH839" i="27"/>
  <c r="BQ839" i="27" l="1"/>
  <c r="BH840" i="27"/>
  <c r="BQ840" i="27" l="1"/>
  <c r="BH841" i="27"/>
  <c r="BQ841" i="27" l="1"/>
  <c r="BH842" i="27"/>
  <c r="BQ842" i="27" l="1"/>
  <c r="BH843" i="27"/>
  <c r="BQ843" i="27" l="1"/>
  <c r="BH844" i="27"/>
  <c r="BQ844" i="27" l="1"/>
  <c r="BH845" i="27"/>
  <c r="BQ845" i="27" l="1"/>
  <c r="BH846" i="27"/>
  <c r="BQ846" i="27" l="1"/>
  <c r="BH847" i="27"/>
  <c r="BQ847" i="27" l="1"/>
  <c r="BH848" i="27"/>
  <c r="BQ848" i="27" l="1"/>
  <c r="BH849" i="27"/>
  <c r="BQ849" i="27" l="1"/>
  <c r="BH850" i="27"/>
  <c r="BQ850" i="27" l="1"/>
  <c r="BH851" i="27"/>
  <c r="BQ851" i="27" l="1"/>
  <c r="BH852" i="27"/>
  <c r="BQ852" i="27" l="1"/>
  <c r="BH853" i="27"/>
  <c r="BQ853" i="27" l="1"/>
  <c r="BH854" i="27"/>
  <c r="BQ854" i="27" l="1"/>
  <c r="BH855" i="27"/>
  <c r="BQ855" i="27" l="1"/>
  <c r="BH856" i="27"/>
  <c r="BQ856" i="27" l="1"/>
  <c r="BH857" i="27"/>
  <c r="BQ857" i="27" l="1"/>
  <c r="BH858" i="27"/>
  <c r="BQ858" i="27" l="1"/>
  <c r="BH859" i="27"/>
  <c r="BQ859" i="27" l="1"/>
  <c r="BH860" i="27"/>
  <c r="BQ860" i="27" l="1"/>
  <c r="BH861" i="27"/>
  <c r="BQ861" i="27" l="1"/>
  <c r="BH862" i="27"/>
  <c r="BQ862" i="27" l="1"/>
  <c r="BH863" i="27"/>
  <c r="BQ863" i="27" l="1"/>
  <c r="BH864" i="27"/>
  <c r="BQ864" i="27" l="1"/>
  <c r="BH865" i="27"/>
  <c r="BQ865" i="27" l="1"/>
  <c r="BH866" i="27"/>
  <c r="BQ866" i="27" l="1"/>
  <c r="BH867" i="27"/>
  <c r="BQ867" i="27" l="1"/>
  <c r="BH868" i="27"/>
  <c r="BQ868" i="27" l="1"/>
  <c r="BH869" i="27"/>
  <c r="BQ869" i="27" l="1"/>
  <c r="BH870" i="27"/>
  <c r="BQ870" i="27" l="1"/>
  <c r="BH871" i="27"/>
  <c r="BQ871" i="27" l="1"/>
  <c r="BH872" i="27"/>
  <c r="BQ872" i="27" l="1"/>
  <c r="BH873" i="27"/>
  <c r="BQ873" i="27" l="1"/>
  <c r="BH874" i="27"/>
  <c r="BQ874" i="27" l="1"/>
  <c r="BH875" i="27"/>
  <c r="BQ875" i="27" l="1"/>
  <c r="BH876" i="27"/>
  <c r="BQ876" i="27" l="1"/>
  <c r="BH877" i="27"/>
  <c r="BQ877" i="27" l="1"/>
  <c r="BH878" i="27"/>
  <c r="BQ878" i="27" l="1"/>
  <c r="BH879" i="27"/>
  <c r="BQ879" i="27" l="1"/>
  <c r="BH880" i="27"/>
  <c r="BQ880" i="27" l="1"/>
  <c r="BH881" i="27"/>
  <c r="BQ881" i="27" l="1"/>
  <c r="BH882" i="27"/>
  <c r="BQ882" i="27" l="1"/>
  <c r="BH883" i="27"/>
  <c r="BQ883" i="27" l="1"/>
  <c r="BH884" i="27"/>
  <c r="BQ884" i="27" l="1"/>
  <c r="BH885" i="27"/>
  <c r="BQ885" i="27" l="1"/>
  <c r="BH886" i="27"/>
  <c r="BQ886" i="27" l="1"/>
  <c r="BH887" i="27"/>
  <c r="BQ887" i="27" l="1"/>
  <c r="BH888" i="27"/>
  <c r="BQ888" i="27" l="1"/>
  <c r="BH889" i="27"/>
  <c r="BQ889" i="27" l="1"/>
  <c r="BH890" i="27"/>
  <c r="BQ890" i="27" l="1"/>
  <c r="BH891" i="27"/>
  <c r="BQ891" i="27" l="1"/>
  <c r="BH892" i="27"/>
  <c r="BQ892" i="27" l="1"/>
  <c r="BH893" i="27"/>
  <c r="BQ893" i="27" l="1"/>
  <c r="BH894" i="27"/>
  <c r="BQ894" i="27" l="1"/>
  <c r="BH895" i="27"/>
  <c r="BQ895" i="27" l="1"/>
  <c r="BH896" i="27"/>
  <c r="BQ896" i="27" l="1"/>
  <c r="BH897" i="27"/>
  <c r="BQ897" i="27" l="1"/>
  <c r="BH898" i="27"/>
  <c r="BQ898" i="27" l="1"/>
  <c r="BH899" i="27"/>
  <c r="BQ899" i="27" l="1"/>
  <c r="BH900" i="27"/>
  <c r="BQ900" i="27" l="1"/>
  <c r="BH901" i="27"/>
  <c r="BQ901" i="27" l="1"/>
  <c r="BH902" i="27"/>
  <c r="BQ902" i="27" l="1"/>
  <c r="BH903" i="27"/>
  <c r="BQ903" i="27" l="1"/>
  <c r="BH904" i="27"/>
  <c r="BQ904" i="27" l="1"/>
  <c r="BH905" i="27"/>
  <c r="BQ905" i="27" l="1"/>
  <c r="BH906" i="27"/>
  <c r="BQ906" i="27" l="1"/>
  <c r="BH907" i="27"/>
  <c r="BQ907" i="27" l="1"/>
  <c r="BH908" i="27"/>
  <c r="BQ908" i="27" l="1"/>
  <c r="BH909" i="27"/>
  <c r="BQ909" i="27" l="1"/>
  <c r="BH910" i="27"/>
  <c r="BQ910" i="27" l="1"/>
  <c r="BH911" i="27"/>
  <c r="BQ911" i="27" l="1"/>
  <c r="BH912" i="27"/>
  <c r="BQ912" i="27" l="1"/>
  <c r="BH913" i="27"/>
  <c r="BQ913" i="27" l="1"/>
  <c r="BH914" i="27"/>
  <c r="BQ914" i="27" l="1"/>
  <c r="BH915" i="27"/>
  <c r="BQ915" i="27" l="1"/>
  <c r="BH916" i="27"/>
  <c r="BQ916" i="27" l="1"/>
  <c r="BH917" i="27"/>
  <c r="BQ917" i="27" l="1"/>
  <c r="BH918" i="27"/>
  <c r="BQ918" i="27" l="1"/>
  <c r="BH919" i="27"/>
  <c r="BQ919" i="27" l="1"/>
  <c r="BH920" i="27"/>
  <c r="BQ920" i="27" l="1"/>
  <c r="BH921" i="27"/>
  <c r="BQ921" i="27" l="1"/>
  <c r="BH922" i="27"/>
  <c r="BQ922" i="27" l="1"/>
  <c r="BH923" i="27"/>
  <c r="BQ923" i="27" l="1"/>
  <c r="BH924" i="27"/>
  <c r="BQ924" i="27" l="1"/>
  <c r="BH925" i="27"/>
  <c r="BQ925" i="27" l="1"/>
  <c r="BH926" i="27"/>
  <c r="BQ926" i="27" l="1"/>
  <c r="BH927" i="27"/>
  <c r="BQ927" i="27" l="1"/>
  <c r="BH928" i="27"/>
  <c r="BQ928" i="27" l="1"/>
  <c r="BH929" i="27"/>
  <c r="BQ929" i="27" l="1"/>
  <c r="BH930" i="27"/>
  <c r="BQ930" i="27" l="1"/>
  <c r="BH931" i="27"/>
  <c r="BQ931" i="27" l="1"/>
  <c r="BH932" i="27"/>
  <c r="BQ932" i="27" l="1"/>
  <c r="BH933" i="27"/>
  <c r="BQ933" i="27" l="1"/>
  <c r="BH934" i="27"/>
  <c r="BQ934" i="27" l="1"/>
  <c r="BH935" i="27"/>
  <c r="BQ935" i="27" l="1"/>
  <c r="BH936" i="27"/>
  <c r="BQ936" i="27" l="1"/>
  <c r="BH937" i="27"/>
  <c r="BQ937" i="27" l="1"/>
  <c r="BH938" i="27"/>
  <c r="BQ938" i="27" l="1"/>
  <c r="BH939" i="27"/>
  <c r="BQ939" i="27" l="1"/>
  <c r="BH940" i="27"/>
  <c r="BQ940" i="27" l="1"/>
  <c r="BH941" i="27"/>
  <c r="BQ941" i="27" l="1"/>
  <c r="BH942" i="27"/>
  <c r="BQ942" i="27" l="1"/>
  <c r="BH943" i="27"/>
  <c r="BQ943" i="27" l="1"/>
  <c r="BH944" i="27"/>
  <c r="BQ944" i="27" l="1"/>
  <c r="BH945" i="27"/>
  <c r="BQ945" i="27" l="1"/>
  <c r="BH946" i="27"/>
  <c r="BQ946" i="27" l="1"/>
  <c r="BH947" i="27"/>
  <c r="BQ947" i="27" l="1"/>
  <c r="BH948" i="27"/>
  <c r="BQ948" i="27" l="1"/>
  <c r="BH949" i="27"/>
  <c r="BQ949" i="27" l="1"/>
  <c r="BH950" i="27"/>
  <c r="BQ950" i="27" l="1"/>
  <c r="BH951" i="27"/>
  <c r="BQ951" i="27" l="1"/>
  <c r="BH952" i="27"/>
  <c r="BQ952" i="27" l="1"/>
  <c r="BH953" i="27"/>
  <c r="BQ953" i="27" l="1"/>
  <c r="BH954" i="27"/>
  <c r="BQ954" i="27" l="1"/>
  <c r="BH955" i="27"/>
  <c r="BQ955" i="27" l="1"/>
  <c r="BH956" i="27"/>
  <c r="BQ956" i="27" l="1"/>
  <c r="BH957" i="27"/>
  <c r="BQ957" i="27" l="1"/>
  <c r="BH958" i="27"/>
  <c r="BQ958" i="27" l="1"/>
  <c r="BH959" i="27"/>
  <c r="BQ959" i="27" l="1"/>
  <c r="BH960" i="27"/>
  <c r="BQ960" i="27" l="1"/>
  <c r="BH961" i="27"/>
  <c r="BQ961" i="27" l="1"/>
  <c r="BH962" i="27"/>
  <c r="BQ962" i="27" l="1"/>
  <c r="BH963" i="27"/>
  <c r="BQ963" i="27" l="1"/>
  <c r="BH964" i="27"/>
  <c r="BQ964" i="27" l="1"/>
  <c r="BH965" i="27"/>
  <c r="BQ965" i="27" l="1"/>
  <c r="BH966" i="27"/>
  <c r="BQ966" i="27" l="1"/>
  <c r="BH967" i="27"/>
  <c r="BQ967" i="27" l="1"/>
  <c r="BH968" i="27"/>
  <c r="BQ968" i="27" l="1"/>
  <c r="BH969" i="27"/>
  <c r="BQ969" i="27" l="1"/>
  <c r="BH970" i="27"/>
  <c r="BQ970" i="27" l="1"/>
  <c r="BH971" i="27"/>
  <c r="BQ971" i="27" l="1"/>
  <c r="BH972" i="27"/>
  <c r="BQ972" i="27" l="1"/>
  <c r="BH973" i="27"/>
  <c r="BQ973" i="27" l="1"/>
  <c r="BH974" i="27"/>
  <c r="BQ974" i="27" l="1"/>
  <c r="BH975" i="27"/>
  <c r="BQ975" i="27" l="1"/>
  <c r="BH976" i="27"/>
  <c r="BQ976" i="27" l="1"/>
  <c r="BH977" i="27"/>
  <c r="BQ977" i="27" l="1"/>
  <c r="BH978" i="27"/>
  <c r="BQ978" i="27" l="1"/>
  <c r="BH979" i="27"/>
  <c r="BQ979" i="27" l="1"/>
  <c r="BH980" i="27"/>
  <c r="BQ980" i="27" l="1"/>
  <c r="BH981" i="27"/>
  <c r="BQ981" i="27" l="1"/>
  <c r="BH982" i="27"/>
  <c r="BQ982" i="27" l="1"/>
  <c r="BH983" i="27"/>
  <c r="BQ983" i="27" l="1"/>
  <c r="BH984" i="27"/>
  <c r="BQ984" i="27" l="1"/>
  <c r="BH985" i="27"/>
  <c r="BQ985" i="27" l="1"/>
  <c r="BH986" i="27"/>
  <c r="BQ986" i="27" l="1"/>
  <c r="BH987" i="27"/>
  <c r="BQ987" i="27" l="1"/>
  <c r="BH988" i="27"/>
  <c r="BQ988" i="27" l="1"/>
  <c r="BH989" i="27"/>
  <c r="BQ989" i="27" l="1"/>
  <c r="BH990" i="27"/>
  <c r="BQ990" i="27" l="1"/>
  <c r="BH991" i="27"/>
  <c r="BQ991" i="27" l="1"/>
  <c r="BH992" i="27"/>
  <c r="BQ992" i="27" l="1"/>
  <c r="BH993" i="27"/>
  <c r="BQ993" i="27" l="1"/>
  <c r="BH994" i="27"/>
  <c r="BQ994" i="27" l="1"/>
  <c r="BH995" i="27"/>
  <c r="BQ995" i="27" l="1"/>
  <c r="BH996" i="27"/>
  <c r="BQ996" i="27" l="1"/>
  <c r="BH997" i="27"/>
  <c r="BQ997" i="27" l="1"/>
  <c r="BH998" i="27"/>
  <c r="BQ998" i="27" l="1"/>
  <c r="BH999" i="27"/>
  <c r="BQ999" i="27" l="1"/>
  <c r="BH1000" i="27"/>
  <c r="BQ1000" i="27" l="1"/>
  <c r="BH1001" i="27"/>
  <c r="BQ1001" i="27" l="1"/>
  <c r="BH1002" i="27"/>
  <c r="BQ1002" i="27" l="1"/>
  <c r="BH1003" i="27"/>
  <c r="BQ1003" i="27" l="1"/>
  <c r="BH1004" i="27"/>
  <c r="BQ1004" i="27" l="1"/>
  <c r="BH1005" i="27"/>
  <c r="BQ1005" i="27" l="1"/>
  <c r="BH1006" i="27"/>
  <c r="BQ1006" i="27" l="1"/>
  <c r="BH1007" i="27"/>
  <c r="BQ1007" i="27" l="1"/>
  <c r="BH1008" i="27"/>
  <c r="BQ1008" i="27" l="1"/>
  <c r="BH1009" i="27"/>
  <c r="BQ1009" i="27" l="1"/>
  <c r="BH1010" i="27"/>
  <c r="BQ1010" i="27" l="1"/>
  <c r="BH1011" i="27"/>
  <c r="BQ1011" i="27" l="1"/>
  <c r="BH1012" i="27"/>
  <c r="BQ1012" i="27" l="1"/>
  <c r="BH1013" i="27"/>
  <c r="BQ1013" i="27" l="1"/>
  <c r="BH1014" i="27"/>
  <c r="BQ1014" i="27" l="1"/>
  <c r="BH1015" i="27"/>
  <c r="BQ1015" i="27" l="1"/>
  <c r="BH1016" i="27"/>
  <c r="BQ1016" i="27" l="1"/>
  <c r="BH1017" i="27"/>
  <c r="BQ1017" i="27" l="1"/>
  <c r="BH1018" i="27"/>
  <c r="BQ1018" i="27" l="1"/>
  <c r="BH1019" i="27"/>
  <c r="BQ1019" i="27" l="1"/>
  <c r="BH1020" i="27"/>
  <c r="BQ1020" i="27" l="1"/>
  <c r="BH1021" i="27"/>
  <c r="BQ1021" i="27" l="1"/>
  <c r="BH1022" i="27"/>
  <c r="BQ1022" i="27" l="1"/>
  <c r="BH1023" i="27"/>
  <c r="BQ1023" i="27" l="1"/>
  <c r="BH1024" i="27"/>
  <c r="BQ1024" i="27" l="1"/>
  <c r="BH1025" i="27"/>
  <c r="BQ1025" i="27" l="1"/>
  <c r="BH1026" i="27"/>
  <c r="BQ1026" i="27" l="1"/>
  <c r="BH1027" i="27"/>
  <c r="BQ1027" i="27" l="1"/>
  <c r="BH1028" i="27"/>
  <c r="BQ1028" i="27" l="1"/>
  <c r="BH1029" i="27"/>
  <c r="BQ1029" i="27" l="1"/>
  <c r="BH1030" i="27"/>
  <c r="BQ1030" i="27" l="1"/>
  <c r="BH1031" i="27"/>
  <c r="BQ1031" i="27" l="1"/>
  <c r="BH1032" i="27"/>
  <c r="BQ1032" i="27" l="1"/>
  <c r="BH1033" i="27"/>
  <c r="BQ1033" i="27" l="1"/>
  <c r="BH1034" i="27"/>
  <c r="BQ1034" i="27" l="1"/>
  <c r="BH1035" i="27"/>
  <c r="BQ1035" i="27" l="1"/>
  <c r="BH1036" i="27"/>
  <c r="BQ1036" i="27" l="1"/>
  <c r="BH1037" i="27"/>
  <c r="BQ1037" i="27" l="1"/>
  <c r="BH1038" i="27"/>
  <c r="BQ1038" i="27" l="1"/>
  <c r="BH1039" i="27"/>
  <c r="BQ1039" i="27" l="1"/>
  <c r="BH1040" i="27"/>
  <c r="BQ1040" i="27" l="1"/>
  <c r="BH1041" i="27"/>
  <c r="BQ1041" i="27" l="1"/>
  <c r="BH1042" i="27"/>
  <c r="BQ1042" i="27" l="1"/>
  <c r="BH1043" i="27"/>
  <c r="BQ1043" i="27" l="1"/>
  <c r="BH1044" i="27"/>
  <c r="BQ1044" i="27" l="1"/>
  <c r="BH1045" i="27"/>
  <c r="BQ1045" i="27" l="1"/>
  <c r="BH1046" i="27"/>
  <c r="BQ1046" i="27" l="1"/>
  <c r="BH1047" i="27"/>
  <c r="BQ1047" i="27" l="1"/>
  <c r="BH1048" i="27"/>
  <c r="BQ1048" i="27" l="1"/>
  <c r="BH1049" i="27"/>
  <c r="BQ1049" i="27" l="1"/>
  <c r="BH1050" i="27"/>
  <c r="BQ1050" i="27" l="1"/>
  <c r="BH1051" i="27"/>
  <c r="BQ1051" i="27" l="1"/>
  <c r="BH1052" i="27"/>
  <c r="BQ1052" i="27" l="1"/>
  <c r="BH1053" i="27"/>
  <c r="BQ1053" i="27" l="1"/>
  <c r="BH1054" i="27"/>
  <c r="BQ1054" i="27" l="1"/>
  <c r="BH1055" i="27"/>
  <c r="BQ1055" i="27" l="1"/>
  <c r="BH1056" i="27"/>
  <c r="BQ1056" i="27" l="1"/>
  <c r="BH1057" i="27"/>
  <c r="BQ1057" i="27" l="1"/>
  <c r="BH1058" i="27"/>
  <c r="BQ1058" i="27" l="1"/>
  <c r="BH1059" i="27"/>
  <c r="BQ1059" i="27" l="1"/>
  <c r="BH1060" i="27"/>
  <c r="BQ1060" i="27" l="1"/>
  <c r="BH1061" i="27"/>
  <c r="BQ1061" i="27" l="1"/>
  <c r="BH1062" i="27"/>
  <c r="BQ1062" i="27" l="1"/>
  <c r="BH1063" i="27"/>
  <c r="BQ1063" i="27" l="1"/>
  <c r="BH1064" i="27"/>
  <c r="BQ1064" i="27" l="1"/>
  <c r="BH1065" i="27"/>
  <c r="BQ1065" i="27" l="1"/>
  <c r="BH1066" i="27"/>
  <c r="BQ1066" i="27" l="1"/>
  <c r="BH1067" i="27"/>
  <c r="BQ1067" i="27" l="1"/>
  <c r="BH1068" i="27"/>
  <c r="BQ1068" i="27" l="1"/>
  <c r="BH1069" i="27"/>
  <c r="BQ1069" i="27" l="1"/>
  <c r="BH1070" i="27"/>
  <c r="BQ1070" i="27" l="1"/>
  <c r="BH1071" i="27"/>
  <c r="BQ1071" i="27" l="1"/>
  <c r="BH1072" i="27"/>
  <c r="BQ1072" i="27" l="1"/>
  <c r="BH1073" i="27"/>
  <c r="BQ1073" i="27" l="1"/>
  <c r="BH1074" i="27"/>
  <c r="BQ1074" i="27" l="1"/>
  <c r="BH1075" i="27"/>
  <c r="BQ1075" i="27" l="1"/>
  <c r="BH1076" i="27"/>
  <c r="BQ1076" i="27" l="1"/>
  <c r="BH1077" i="27"/>
  <c r="BQ1077" i="27" l="1"/>
  <c r="BH1078" i="27"/>
  <c r="BQ1078" i="27" l="1"/>
  <c r="BH1079" i="27"/>
  <c r="BQ1079" i="27" l="1"/>
  <c r="BH1080" i="27"/>
  <c r="BQ1080" i="27" l="1"/>
  <c r="BH1081" i="27"/>
  <c r="BQ1081" i="27" l="1"/>
  <c r="BH1082" i="27"/>
  <c r="BQ1082" i="27" l="1"/>
  <c r="BH1083" i="27"/>
  <c r="BQ1083" i="27" l="1"/>
  <c r="BH1084" i="27"/>
  <c r="BQ1084" i="27" l="1"/>
  <c r="BH1085" i="27"/>
  <c r="BQ1085" i="27" l="1"/>
  <c r="BH1086" i="27"/>
  <c r="BQ1086" i="27" l="1"/>
  <c r="BH1087" i="27"/>
  <c r="BQ1087" i="27" l="1"/>
  <c r="BH1088" i="27"/>
  <c r="BQ1088" i="27" l="1"/>
  <c r="BH1089" i="27"/>
  <c r="BQ1089" i="27" l="1"/>
  <c r="BH1090" i="27"/>
  <c r="BQ1090" i="27" l="1"/>
  <c r="BH1091" i="27"/>
  <c r="BQ1091" i="27" l="1"/>
  <c r="BH1092" i="27"/>
  <c r="BQ1092" i="27" l="1"/>
  <c r="BH1093" i="27"/>
  <c r="BQ1093" i="27" l="1"/>
  <c r="BH1094" i="27"/>
  <c r="BQ1094" i="27" l="1"/>
  <c r="BH1095" i="27"/>
  <c r="BQ1095" i="27" l="1"/>
  <c r="BH1096" i="27"/>
  <c r="BQ1096" i="27" l="1"/>
  <c r="BH1097" i="27"/>
  <c r="BQ1097" i="27" l="1"/>
  <c r="BH1098" i="27"/>
  <c r="BQ1098" i="27" l="1"/>
  <c r="BH1099" i="27"/>
  <c r="BQ1099" i="27" l="1"/>
  <c r="BH1100" i="27"/>
  <c r="BQ1100" i="27" l="1"/>
  <c r="BH1101" i="27"/>
  <c r="BQ1101" i="27" l="1"/>
  <c r="BH1102" i="27"/>
  <c r="BQ1102" i="27" l="1"/>
  <c r="BH1103" i="27"/>
  <c r="BQ1103" i="27" l="1"/>
  <c r="BH1104" i="27"/>
  <c r="BQ1104" i="27" l="1"/>
  <c r="BH1105" i="27"/>
  <c r="BQ1105" i="27" l="1"/>
  <c r="BH1106" i="27"/>
  <c r="BQ1106" i="27" l="1"/>
  <c r="BH1107" i="27"/>
  <c r="BQ1107" i="27" l="1"/>
  <c r="BH1108" i="27"/>
  <c r="BQ1108" i="27" l="1"/>
  <c r="BH1109" i="27"/>
  <c r="BQ1109" i="27" l="1"/>
  <c r="BH1110" i="27"/>
  <c r="BQ1110" i="27" l="1"/>
  <c r="BH1111" i="27"/>
  <c r="BQ1111" i="27" l="1"/>
  <c r="BH1112" i="27"/>
  <c r="BQ1112" i="27" l="1"/>
  <c r="BH1113" i="27"/>
  <c r="BQ1113" i="27" l="1"/>
  <c r="BH1114" i="27"/>
  <c r="BQ1114" i="27" l="1"/>
  <c r="BH1115" i="27"/>
  <c r="BQ1115" i="27" l="1"/>
  <c r="BH1116" i="27"/>
  <c r="BQ1116" i="27" l="1"/>
  <c r="BH1117" i="27"/>
  <c r="BQ1117" i="27" l="1"/>
  <c r="BH1118" i="27"/>
  <c r="BQ1118" i="27" l="1"/>
  <c r="BH1119" i="27"/>
  <c r="BQ1119" i="27" l="1"/>
  <c r="BH1120" i="27"/>
  <c r="BQ1120" i="27" l="1"/>
  <c r="BH1121" i="27"/>
  <c r="BQ1121" i="27" l="1"/>
  <c r="BH1122" i="27"/>
  <c r="BQ1122" i="27" l="1"/>
  <c r="BH1123" i="27"/>
  <c r="BQ1123" i="27" l="1"/>
  <c r="BH1124" i="27"/>
  <c r="BQ1124" i="27" l="1"/>
  <c r="BH1125" i="27"/>
  <c r="BQ1125" i="27" l="1"/>
  <c r="BH1126" i="27"/>
  <c r="BQ1126" i="27" l="1"/>
  <c r="BH1127" i="27"/>
  <c r="BQ1127" i="27" l="1"/>
  <c r="BH1128" i="27"/>
  <c r="BQ1128" i="27" l="1"/>
  <c r="BH1129" i="27"/>
  <c r="BQ1129" i="27" l="1"/>
  <c r="BH1130" i="27"/>
  <c r="BQ1130" i="27" l="1"/>
  <c r="BH1131" i="27"/>
  <c r="BQ1131" i="27" l="1"/>
  <c r="BH1132" i="27"/>
  <c r="BQ1132" i="27" l="1"/>
  <c r="BH1133" i="27"/>
  <c r="BQ1133" i="27" l="1"/>
  <c r="BH1134" i="27"/>
  <c r="BQ1134" i="27" l="1"/>
  <c r="BH1135" i="27"/>
  <c r="BQ1135" i="27" l="1"/>
  <c r="BH1136" i="27"/>
  <c r="BQ1136" i="27" l="1"/>
  <c r="BH1137" i="27"/>
  <c r="BQ1137" i="27" l="1"/>
  <c r="BH1138" i="27"/>
  <c r="BQ1138" i="27" l="1"/>
  <c r="BH1139" i="27"/>
  <c r="BQ1139" i="27" l="1"/>
  <c r="BH1140" i="27"/>
  <c r="BQ1140" i="27" l="1"/>
  <c r="BH1141" i="27"/>
  <c r="BQ1141" i="27" l="1"/>
  <c r="BH1142" i="27"/>
  <c r="BQ1142" i="27" l="1"/>
  <c r="BH1143" i="27"/>
  <c r="BQ1143" i="27" l="1"/>
  <c r="BH1144" i="27"/>
  <c r="BQ1144" i="27" l="1"/>
  <c r="BH1145" i="27"/>
  <c r="BQ1145" i="27" l="1"/>
  <c r="BH1146" i="27"/>
  <c r="BQ1146" i="27" l="1"/>
  <c r="BH1147" i="27"/>
  <c r="BQ1147" i="27" l="1"/>
  <c r="BH1148" i="27"/>
  <c r="BQ1148" i="27" l="1"/>
  <c r="BH1149" i="27"/>
  <c r="BQ1149" i="27" l="1"/>
  <c r="BH1150" i="27"/>
  <c r="BQ1150" i="27" l="1"/>
  <c r="BH1151" i="27"/>
  <c r="BQ1151" i="27" l="1"/>
  <c r="BH1152" i="27"/>
  <c r="BQ1152" i="27" l="1"/>
  <c r="BH1153" i="27"/>
  <c r="BQ1153" i="27" l="1"/>
  <c r="BH1154" i="27"/>
  <c r="BQ1154" i="27" l="1"/>
  <c r="BH1155" i="27"/>
  <c r="BQ1155" i="27" l="1"/>
  <c r="BH1156" i="27"/>
  <c r="BQ1156" i="27" l="1"/>
  <c r="BH1157" i="27"/>
  <c r="BQ1157" i="27" l="1"/>
  <c r="BH1158" i="27"/>
  <c r="BQ1158" i="27" l="1"/>
  <c r="BH1159" i="27"/>
  <c r="BQ1159" i="27" l="1"/>
  <c r="BH1160" i="27"/>
  <c r="BQ1160" i="27" l="1"/>
  <c r="BH1161" i="27"/>
  <c r="BQ1161" i="27" l="1"/>
  <c r="BH1162" i="27"/>
  <c r="BQ1162" i="27" l="1"/>
  <c r="BH1163" i="27"/>
  <c r="BQ1163" i="27" l="1"/>
  <c r="BH1164" i="27"/>
  <c r="BQ1164" i="27" l="1"/>
  <c r="BH1165" i="27"/>
  <c r="BQ1165" i="27" l="1"/>
  <c r="BH1166" i="27"/>
  <c r="BQ1166" i="27" l="1"/>
  <c r="BH1167" i="27"/>
  <c r="BQ1167" i="27" l="1"/>
  <c r="BH1168" i="27"/>
  <c r="BQ1168" i="27" l="1"/>
  <c r="BH1169" i="27"/>
  <c r="BQ1169" i="27" l="1"/>
  <c r="BH1170" i="27"/>
  <c r="BQ1170" i="27" l="1"/>
  <c r="BH1171" i="27"/>
  <c r="BQ1171" i="27" l="1"/>
  <c r="BH1172" i="27"/>
  <c r="BQ1172" i="27" l="1"/>
  <c r="BH1173" i="27"/>
  <c r="BQ1173" i="27" l="1"/>
  <c r="BH1174" i="27"/>
  <c r="BQ1174" i="27" l="1"/>
  <c r="BH1175" i="27"/>
  <c r="BQ1175" i="27" l="1"/>
  <c r="BH1176" i="27"/>
  <c r="BQ1176" i="27" l="1"/>
  <c r="BH1177" i="27"/>
  <c r="BQ1177" i="27" l="1"/>
  <c r="BH1178" i="27"/>
  <c r="BQ1178" i="27" l="1"/>
  <c r="BH1179" i="27"/>
  <c r="BQ1179" i="27" l="1"/>
  <c r="BH1180" i="27"/>
  <c r="BQ1180" i="27" l="1"/>
  <c r="BH1181" i="27"/>
  <c r="BQ1181" i="27" l="1"/>
  <c r="BH1182" i="27"/>
  <c r="BQ1182" i="27" l="1"/>
  <c r="BH1183" i="27"/>
  <c r="BQ1183" i="27" l="1"/>
  <c r="BH1184" i="27"/>
  <c r="BQ1184" i="27" l="1"/>
  <c r="BH1185" i="27"/>
  <c r="BQ1185" i="27" l="1"/>
  <c r="BH1186" i="27"/>
  <c r="BQ1186" i="27" l="1"/>
  <c r="BH1187" i="27"/>
  <c r="BQ1187" i="27" l="1"/>
  <c r="BH1188" i="27"/>
  <c r="BQ1188" i="27" l="1"/>
  <c r="BH1189" i="27"/>
  <c r="BQ1189" i="27" l="1"/>
  <c r="BH1190" i="27"/>
  <c r="BQ1190" i="27" l="1"/>
  <c r="BH1191" i="27"/>
  <c r="BQ1191" i="27" l="1"/>
  <c r="BH1192" i="27"/>
  <c r="BQ1192" i="27" l="1"/>
  <c r="BH1193" i="27"/>
  <c r="BQ1193" i="27" l="1"/>
  <c r="BH1194" i="27"/>
  <c r="BQ1194" i="27" l="1"/>
  <c r="BH1195" i="27"/>
  <c r="BQ1195" i="27" l="1"/>
  <c r="BH1196" i="27"/>
  <c r="BQ1196" i="27" l="1"/>
  <c r="BH1197" i="27"/>
  <c r="BQ1197" i="27" l="1"/>
  <c r="BH1198" i="27"/>
  <c r="BQ1198" i="27" l="1"/>
  <c r="BH1199" i="27"/>
  <c r="BQ1199" i="27" l="1"/>
  <c r="BH1200" i="27"/>
  <c r="BQ1200" i="27" l="1"/>
  <c r="BH1201" i="27"/>
  <c r="BQ1201" i="27" l="1"/>
  <c r="BH1202" i="27"/>
  <c r="BQ1202" i="27" l="1"/>
  <c r="BH1203" i="27"/>
  <c r="BQ1203" i="27" l="1"/>
  <c r="BH1204" i="27"/>
  <c r="BQ1204" i="27" l="1"/>
  <c r="BH1205" i="27"/>
  <c r="BQ1205" i="27" l="1"/>
  <c r="BH1206" i="27"/>
  <c r="BQ1206" i="27" l="1"/>
  <c r="BH1207" i="27"/>
  <c r="BQ1207" i="27" l="1"/>
  <c r="BH1208" i="27"/>
  <c r="BQ1208" i="27" l="1"/>
  <c r="BH1209" i="27"/>
  <c r="BQ1209" i="27" l="1"/>
  <c r="BH1210" i="27"/>
  <c r="BQ1210" i="27" l="1"/>
  <c r="BH1211" i="27"/>
  <c r="BQ1211" i="27" l="1"/>
  <c r="BH1212" i="27"/>
  <c r="BQ1212" i="27" l="1"/>
  <c r="BH1213" i="27"/>
  <c r="BQ1213" i="27" l="1"/>
  <c r="BH1214" i="27"/>
  <c r="BQ1214" i="27" l="1"/>
  <c r="BH1215" i="27"/>
  <c r="BQ1215" i="27" l="1"/>
  <c r="BH1216" i="27"/>
  <c r="BQ1216" i="27" l="1"/>
  <c r="BH1217" i="27"/>
  <c r="BQ1217" i="27" l="1"/>
  <c r="BH1218" i="27"/>
  <c r="BQ1218" i="27" l="1"/>
  <c r="BH1219" i="27"/>
  <c r="BQ1219" i="27" l="1"/>
  <c r="BH1220" i="27"/>
  <c r="BQ1220" i="27" l="1"/>
  <c r="BH1221" i="27"/>
  <c r="BQ1221" i="27" l="1"/>
  <c r="BH1222" i="27"/>
  <c r="BQ1222" i="27" l="1"/>
  <c r="BH1223" i="27"/>
  <c r="BQ1223" i="27" l="1"/>
  <c r="BH1224" i="27"/>
  <c r="BQ1224" i="27" l="1"/>
  <c r="BH1225" i="27"/>
  <c r="BQ1225" i="27" l="1"/>
  <c r="BH1226" i="27"/>
  <c r="BQ1226" i="27" l="1"/>
  <c r="BH1227" i="27"/>
  <c r="BQ1227" i="27" l="1"/>
  <c r="BH1228" i="27"/>
  <c r="BQ1228" i="27" l="1"/>
  <c r="BH1229" i="27"/>
  <c r="BQ1229" i="27" l="1"/>
  <c r="BH1230" i="27"/>
  <c r="BQ1230" i="27" l="1"/>
  <c r="BH1231" i="27"/>
  <c r="BQ1231" i="27" l="1"/>
  <c r="BH1232" i="27"/>
  <c r="BQ1232" i="27" l="1"/>
  <c r="BH1233" i="27"/>
  <c r="BQ1233" i="27" l="1"/>
  <c r="BH1234" i="27"/>
  <c r="BQ1234" i="27" l="1"/>
  <c r="BH1235" i="27"/>
  <c r="BQ1235" i="27" l="1"/>
  <c r="BH1236" i="27"/>
  <c r="BQ1236" i="27" l="1"/>
  <c r="BH1237" i="27"/>
  <c r="BQ1237" i="27" l="1"/>
  <c r="BH1238" i="27"/>
  <c r="BQ1238" i="27" l="1"/>
  <c r="BH1239" i="27"/>
  <c r="BQ1239" i="27" l="1"/>
  <c r="BH1240" i="27"/>
  <c r="BQ1240" i="27" l="1"/>
  <c r="BH1241" i="27"/>
  <c r="BQ1241" i="27" l="1"/>
  <c r="BH1242" i="27"/>
  <c r="BQ1242" i="27" l="1"/>
  <c r="BH1243" i="27"/>
  <c r="BQ1243" i="27" l="1"/>
  <c r="BH1244" i="27"/>
  <c r="BQ1244" i="27" l="1"/>
  <c r="BH1245" i="27"/>
  <c r="BQ1245" i="27" l="1"/>
  <c r="BH1246" i="27"/>
  <c r="BQ1246" i="27" l="1"/>
  <c r="BH1247" i="27"/>
  <c r="BQ1247" i="27" l="1"/>
  <c r="BH1248" i="27"/>
  <c r="BQ1248" i="27" l="1"/>
  <c r="BH1249" i="27"/>
  <c r="BQ1249" i="27" l="1"/>
  <c r="BH1250" i="27"/>
  <c r="BQ1250" i="27" l="1"/>
  <c r="BH1251" i="27"/>
  <c r="BQ1251" i="27" l="1"/>
  <c r="BH1252" i="27"/>
  <c r="BQ1252" i="27" l="1"/>
  <c r="BH1253" i="27"/>
  <c r="BQ1253" i="27" l="1"/>
  <c r="BH1254" i="27"/>
  <c r="BQ1254" i="27" l="1"/>
  <c r="BH1255" i="27"/>
  <c r="BQ1255" i="27" l="1"/>
  <c r="BH1256" i="27"/>
  <c r="BQ1256" i="27" l="1"/>
  <c r="BH1257" i="27"/>
  <c r="BQ1257" i="27" l="1"/>
  <c r="BH1258" i="27"/>
  <c r="BQ1258" i="27" l="1"/>
  <c r="BH1259" i="27"/>
  <c r="BQ1259" i="27" l="1"/>
  <c r="BH1260" i="27"/>
  <c r="BQ1260" i="27" l="1"/>
  <c r="BH1261" i="27"/>
  <c r="BQ1261" i="27" l="1"/>
  <c r="BH1262" i="27"/>
  <c r="BQ1262" i="27" l="1"/>
  <c r="BH1263" i="27"/>
  <c r="BQ1263" i="27" l="1"/>
  <c r="BH1264" i="27"/>
  <c r="BQ1264" i="27" l="1"/>
  <c r="BH1265" i="27"/>
  <c r="BQ1265" i="27" l="1"/>
  <c r="BH1266" i="27"/>
  <c r="BQ1266" i="27" l="1"/>
  <c r="BH1267" i="27"/>
  <c r="BQ1267" i="27" l="1"/>
  <c r="BH1268" i="27"/>
  <c r="BQ1268" i="27" l="1"/>
  <c r="BH1269" i="27"/>
  <c r="BQ1269" i="27" l="1"/>
  <c r="BH1270" i="27"/>
  <c r="BQ1270" i="27" l="1"/>
  <c r="BH1271" i="27"/>
  <c r="BQ1271" i="27" l="1"/>
  <c r="BH1272" i="27"/>
  <c r="BQ1272" i="27" l="1"/>
  <c r="BH1273" i="27"/>
  <c r="BQ1273" i="27" l="1"/>
  <c r="BH1274" i="27"/>
  <c r="BQ1274" i="27" l="1"/>
  <c r="BH1275" i="27"/>
  <c r="BQ1275" i="27" l="1"/>
  <c r="BH1276" i="27"/>
  <c r="BQ1276" i="27" l="1"/>
  <c r="BH1277" i="27"/>
  <c r="BQ1277" i="27" l="1"/>
  <c r="BH1278" i="27"/>
  <c r="BQ1278" i="27" l="1"/>
  <c r="BH1279" i="27"/>
  <c r="BQ1279" i="27" l="1"/>
  <c r="BH1280" i="27"/>
  <c r="BQ1280" i="27" l="1"/>
  <c r="BH1281" i="27"/>
  <c r="BQ1281" i="27" l="1"/>
  <c r="BH1282" i="27"/>
  <c r="BQ1282" i="27" l="1"/>
  <c r="BH1283" i="27"/>
  <c r="BQ1283" i="27" l="1"/>
  <c r="BH1284" i="27"/>
  <c r="BQ1284" i="27" l="1"/>
  <c r="BH1285" i="27"/>
  <c r="BQ1285" i="27" l="1"/>
  <c r="BH1286" i="27"/>
  <c r="BQ1286" i="27" l="1"/>
  <c r="BH1287" i="27"/>
  <c r="BQ1287" i="27" l="1"/>
  <c r="BH1288" i="27"/>
  <c r="BQ1288" i="27" l="1"/>
  <c r="BH1289" i="27"/>
  <c r="BQ1289" i="27" l="1"/>
  <c r="BH1290" i="27"/>
  <c r="BQ1290" i="27" l="1"/>
  <c r="BH1291" i="27"/>
  <c r="BQ1291" i="27" l="1"/>
  <c r="BH1292" i="27"/>
  <c r="BQ1292" i="27" l="1"/>
  <c r="BH1293" i="27"/>
  <c r="BQ1293" i="27" l="1"/>
  <c r="BH1294" i="27"/>
  <c r="BQ1294" i="27" l="1"/>
  <c r="BH1295" i="27"/>
  <c r="BQ1295" i="27" l="1"/>
  <c r="BH1296" i="27"/>
  <c r="BQ1296" i="27" l="1"/>
  <c r="BH1297" i="27"/>
  <c r="BQ1297" i="27" l="1"/>
  <c r="BH1298" i="27"/>
  <c r="BQ1298" i="27" l="1"/>
  <c r="BH1299" i="27"/>
  <c r="BQ1299" i="27" l="1"/>
  <c r="BH1300" i="27"/>
  <c r="BQ1300" i="27" l="1"/>
  <c r="BH1301" i="27"/>
  <c r="BQ1301" i="27" l="1"/>
  <c r="BH1302" i="27"/>
  <c r="BQ1302" i="27" l="1"/>
  <c r="BH1303" i="27"/>
  <c r="BQ1303" i="27" l="1"/>
  <c r="BH1304" i="27"/>
  <c r="BQ1304" i="27" l="1"/>
  <c r="BH1305" i="27"/>
  <c r="BQ1305" i="27" l="1"/>
  <c r="BH1306" i="27"/>
  <c r="BQ1306" i="27" l="1"/>
  <c r="BH1307" i="27"/>
  <c r="BQ1307" i="27" l="1"/>
  <c r="BH1308" i="27"/>
  <c r="BQ1308" i="27" l="1"/>
  <c r="BH1309" i="27"/>
  <c r="BQ1309" i="27" l="1"/>
  <c r="BH1310" i="27"/>
  <c r="BQ1310" i="27" l="1"/>
  <c r="BH1311" i="27"/>
  <c r="BQ1311" i="27" l="1"/>
  <c r="BH1312" i="27"/>
  <c r="BQ1312" i="27" l="1"/>
  <c r="BH1313" i="27"/>
  <c r="BQ1313" i="27" l="1"/>
  <c r="BH1314" i="27"/>
  <c r="BQ1314" i="27" l="1"/>
  <c r="BH1315" i="27"/>
  <c r="BQ1315" i="27" l="1"/>
  <c r="BH1316" i="27"/>
  <c r="BQ1316" i="27" l="1"/>
  <c r="BH1317" i="27"/>
  <c r="BQ1317" i="27" l="1"/>
  <c r="BH1318" i="27"/>
  <c r="BQ1318" i="27" l="1"/>
  <c r="BH1319" i="27"/>
  <c r="BQ1319" i="27" l="1"/>
  <c r="BH1320" i="27"/>
  <c r="BQ1320" i="27" l="1"/>
  <c r="BH1321" i="27"/>
  <c r="BQ1321" i="27" l="1"/>
  <c r="BH1322" i="27"/>
  <c r="BQ1322" i="27" l="1"/>
  <c r="BH1323" i="27"/>
  <c r="BQ1323" i="27" l="1"/>
  <c r="BH1324" i="27"/>
  <c r="BQ1324" i="27" l="1"/>
  <c r="BH1325" i="27"/>
  <c r="BQ1325" i="27" l="1"/>
  <c r="BH1326" i="27"/>
  <c r="BQ1326" i="27" l="1"/>
  <c r="BH1327" i="27"/>
  <c r="BQ1327" i="27" l="1"/>
  <c r="BH1328" i="27"/>
  <c r="BQ1328" i="27" l="1"/>
  <c r="BH1329" i="27"/>
  <c r="BQ1329" i="27" l="1"/>
  <c r="BH1330" i="27"/>
  <c r="BQ1330" i="27" l="1"/>
  <c r="BH1331" i="27"/>
  <c r="BQ1331" i="27" l="1"/>
  <c r="BH1332" i="27"/>
  <c r="BQ1332" i="27" l="1"/>
  <c r="BH1333" i="27"/>
  <c r="BQ1333" i="27" l="1"/>
  <c r="BH1334" i="27"/>
  <c r="BQ1334" i="27" l="1"/>
  <c r="BH1335" i="27"/>
  <c r="BQ1335" i="27" l="1"/>
  <c r="BH1336" i="27"/>
  <c r="BQ1336" i="27" l="1"/>
  <c r="BH1337" i="27"/>
  <c r="BQ1337" i="27" l="1"/>
  <c r="BH1338" i="27"/>
  <c r="BQ1338" i="27" l="1"/>
  <c r="BH1339" i="27"/>
  <c r="BQ1339" i="27" l="1"/>
  <c r="BH1340" i="27"/>
  <c r="BQ1340" i="27" l="1"/>
  <c r="BH1341" i="27"/>
  <c r="BQ1341" i="27" l="1"/>
  <c r="BH1342" i="27"/>
  <c r="BQ1342" i="27" l="1"/>
  <c r="BH1343" i="27"/>
  <c r="BQ1343" i="27" l="1"/>
  <c r="BH1344" i="27"/>
  <c r="BQ1344" i="27" l="1"/>
  <c r="BH1345" i="27"/>
  <c r="BQ1345" i="27" l="1"/>
  <c r="BH1346" i="27"/>
  <c r="BQ1346" i="27" l="1"/>
  <c r="BH1347" i="27"/>
  <c r="BQ1347" i="27" l="1"/>
  <c r="BH1348" i="27"/>
  <c r="BQ1348" i="27" l="1"/>
  <c r="BH1349" i="27"/>
  <c r="BQ1349" i="27" l="1"/>
  <c r="BH1350" i="27"/>
  <c r="BQ1350" i="27" l="1"/>
  <c r="BH1351" i="27"/>
  <c r="BQ1351" i="27" l="1"/>
  <c r="BH1352" i="27"/>
  <c r="BQ1352" i="27" l="1"/>
  <c r="BH1353" i="27"/>
  <c r="BQ1353" i="27" l="1"/>
  <c r="BH1354" i="27"/>
  <c r="BQ1354" i="27" l="1"/>
  <c r="BH1355" i="27"/>
  <c r="BQ1355" i="27" l="1"/>
  <c r="BH1356" i="27"/>
  <c r="BQ1356" i="27" l="1"/>
  <c r="BH1357" i="27"/>
  <c r="BQ1357" i="27" l="1"/>
  <c r="BH1358" i="27"/>
  <c r="BQ1358" i="27" l="1"/>
  <c r="BH1359" i="27"/>
  <c r="BQ1359" i="27" l="1"/>
  <c r="BH1360" i="27"/>
  <c r="BQ1360" i="27" l="1"/>
  <c r="BH1361" i="27"/>
  <c r="BQ1361" i="27" l="1"/>
  <c r="BH1362" i="27"/>
  <c r="BQ1362" i="27" l="1"/>
  <c r="BH1363" i="27"/>
  <c r="BQ1363" i="27" l="1"/>
  <c r="BH1364" i="27"/>
  <c r="BQ1364" i="27" l="1"/>
  <c r="BH1365" i="27"/>
  <c r="BQ1365" i="27" l="1"/>
  <c r="BH1366" i="27"/>
  <c r="BQ1366" i="27" l="1"/>
  <c r="BH1367" i="27"/>
  <c r="BQ1367" i="27" l="1"/>
  <c r="BH1368" i="27"/>
  <c r="BQ1368" i="27" l="1"/>
  <c r="BH1369" i="27"/>
  <c r="BQ1369" i="27" l="1"/>
  <c r="BH1370" i="27"/>
  <c r="BQ1370" i="27" l="1"/>
  <c r="BH1371" i="27"/>
  <c r="BQ1371" i="27" l="1"/>
  <c r="BH1372" i="27"/>
  <c r="BQ1372" i="27" l="1"/>
  <c r="BH1373" i="27"/>
  <c r="BQ1373" i="27" l="1"/>
  <c r="BH1374" i="27"/>
  <c r="BQ1374" i="27" l="1"/>
  <c r="BH1375" i="27"/>
  <c r="BQ1375" i="27" l="1"/>
  <c r="BH1376" i="27"/>
  <c r="BQ1376" i="27" l="1"/>
  <c r="BH1377" i="27"/>
  <c r="BQ1377" i="27" l="1"/>
  <c r="BH1378" i="27"/>
  <c r="BQ1378" i="27" l="1"/>
  <c r="BH1379" i="27"/>
  <c r="BQ1379" i="27" l="1"/>
  <c r="BH1380" i="27"/>
  <c r="BQ1380" i="27" l="1"/>
  <c r="BH1381" i="27"/>
  <c r="BQ1381" i="27" l="1"/>
  <c r="BH1382" i="27"/>
  <c r="BQ1382" i="27" l="1"/>
  <c r="BH1383" i="27"/>
  <c r="BQ1383" i="27" l="1"/>
  <c r="BH1384" i="27"/>
  <c r="BQ1384" i="27" l="1"/>
  <c r="BH1385" i="27"/>
  <c r="BQ1385" i="27" l="1"/>
  <c r="BH1386" i="27"/>
  <c r="BQ1386" i="27" l="1"/>
  <c r="BH1387" i="27"/>
  <c r="BQ1387" i="27" l="1"/>
  <c r="BH1388" i="27"/>
  <c r="BQ1388" i="27" l="1"/>
  <c r="BH1389" i="27"/>
  <c r="BQ1389" i="27" l="1"/>
  <c r="BH1390" i="27"/>
  <c r="BQ1390" i="27" l="1"/>
  <c r="BH1391" i="27"/>
  <c r="BQ1391" i="27" l="1"/>
  <c r="BH1392" i="27"/>
  <c r="BQ1392" i="27" l="1"/>
  <c r="BH1393" i="27"/>
  <c r="BQ1393" i="27" l="1"/>
  <c r="BH1394" i="27"/>
  <c r="BQ1394" i="27" l="1"/>
  <c r="BH1395" i="27"/>
  <c r="BQ1395" i="27" l="1"/>
  <c r="BH1396" i="27"/>
  <c r="BQ1396" i="27" l="1"/>
  <c r="BH1397" i="27"/>
  <c r="BQ1397" i="27" l="1"/>
  <c r="BH1398" i="27"/>
  <c r="BQ1398" i="27" l="1"/>
  <c r="BH1399" i="27"/>
  <c r="BQ1399" i="27" l="1"/>
  <c r="BH1400" i="27"/>
  <c r="BQ1400" i="27" l="1"/>
  <c r="BH1401" i="27"/>
  <c r="BQ1401" i="27" l="1"/>
  <c r="BH1402" i="27"/>
  <c r="BQ1402" i="27" l="1"/>
  <c r="BH1403" i="27"/>
  <c r="BQ1403" i="27" l="1"/>
  <c r="BH1404" i="27"/>
  <c r="BQ1404" i="27" l="1"/>
  <c r="BH1405" i="27"/>
  <c r="BQ1405" i="27" l="1"/>
  <c r="BH1406" i="27"/>
  <c r="BQ1406" i="27" l="1"/>
  <c r="BH1407" i="27"/>
  <c r="BQ1407" i="27" l="1"/>
  <c r="BH1408" i="27"/>
  <c r="BQ1408" i="27" l="1"/>
  <c r="BH1409" i="27"/>
  <c r="BQ1409" i="27" l="1"/>
  <c r="BH1410" i="27"/>
  <c r="BQ1410" i="27" l="1"/>
  <c r="BH1411" i="27"/>
  <c r="BQ1411" i="27" l="1"/>
  <c r="BH1412" i="27"/>
  <c r="BQ1412" i="27" l="1"/>
  <c r="BH1413" i="27"/>
  <c r="BQ1413" i="27" l="1"/>
  <c r="BH1414" i="27"/>
  <c r="BQ1414" i="27" l="1"/>
  <c r="BH1415" i="27"/>
  <c r="BQ1415" i="27" l="1"/>
  <c r="BH1416" i="27"/>
  <c r="BQ1416" i="27" l="1"/>
  <c r="BH1417" i="27"/>
  <c r="BQ1417" i="27" l="1"/>
  <c r="BH1418" i="27"/>
  <c r="BQ1418" i="27" l="1"/>
  <c r="BH1419" i="27"/>
  <c r="BQ1419" i="27" l="1"/>
  <c r="BH1420" i="27"/>
  <c r="BQ1420" i="27" l="1"/>
  <c r="BH1421" i="27"/>
  <c r="BQ1421" i="27" l="1"/>
  <c r="BH1422" i="27"/>
  <c r="BQ1422" i="27" l="1"/>
  <c r="BH1423" i="27"/>
  <c r="BQ1423" i="27" l="1"/>
  <c r="BH1424" i="27"/>
  <c r="BQ1424" i="27" l="1"/>
  <c r="BH1425" i="27"/>
  <c r="BQ1425" i="27" l="1"/>
  <c r="BH1426" i="27"/>
  <c r="BQ1426" i="27" l="1"/>
  <c r="BH1427" i="27"/>
  <c r="BQ1427" i="27" l="1"/>
  <c r="BH1428" i="27"/>
  <c r="BQ1428" i="27" l="1"/>
  <c r="BH1429" i="27"/>
  <c r="BQ1429" i="27" l="1"/>
  <c r="BH1430" i="27"/>
  <c r="BQ1430" i="27" l="1"/>
  <c r="BH1431" i="27"/>
  <c r="BQ1431" i="27" l="1"/>
  <c r="BH1432" i="27"/>
  <c r="BQ1432" i="27" l="1"/>
  <c r="BH1433" i="27"/>
  <c r="BQ1433" i="27" l="1"/>
  <c r="BH1434" i="27"/>
  <c r="BQ1434" i="27" l="1"/>
  <c r="BH1435" i="27"/>
  <c r="BQ1435" i="27" l="1"/>
  <c r="BH1436" i="27"/>
  <c r="BQ1436" i="27" l="1"/>
  <c r="BH1437" i="27"/>
  <c r="BQ1437" i="27" l="1"/>
  <c r="BH1438" i="27"/>
  <c r="BQ1438" i="27" l="1"/>
  <c r="BH1439" i="27"/>
  <c r="BQ1439" i="27" l="1"/>
  <c r="BH1440" i="27"/>
  <c r="BQ1440" i="27" l="1"/>
  <c r="BH1441" i="27"/>
  <c r="BQ1441" i="27" l="1"/>
  <c r="BH1442" i="27"/>
  <c r="BQ1442" i="27" l="1"/>
  <c r="BH1443" i="27"/>
  <c r="BQ1443" i="27" l="1"/>
  <c r="BH1444" i="27"/>
  <c r="BQ1444" i="27" l="1"/>
  <c r="BH1445" i="27"/>
  <c r="BQ1445" i="27" l="1"/>
  <c r="BH1446" i="27"/>
  <c r="BQ1446" i="27" l="1"/>
  <c r="BH1447" i="27"/>
  <c r="BQ1447" i="27" l="1"/>
  <c r="BH1448" i="27"/>
  <c r="BQ1448" i="27" l="1"/>
  <c r="BH1449" i="27"/>
  <c r="BQ1449" i="27" l="1"/>
  <c r="BH1450" i="27"/>
  <c r="BQ1450" i="27" l="1"/>
  <c r="BH1451" i="27"/>
  <c r="BQ1451" i="27" l="1"/>
  <c r="BH1452" i="27"/>
  <c r="BQ1452" i="27" l="1"/>
  <c r="BH1453" i="27"/>
  <c r="BQ1453" i="27" l="1"/>
  <c r="BH1454" i="27"/>
  <c r="BQ1454" i="27" l="1"/>
  <c r="BH1455" i="27"/>
  <c r="BQ1455" i="27" l="1"/>
  <c r="BH1456" i="27"/>
  <c r="BQ1456" i="27" l="1"/>
  <c r="BH1457" i="27"/>
  <c r="BQ1457" i="27" l="1"/>
  <c r="BH1458" i="27"/>
  <c r="BQ1458" i="27" l="1"/>
  <c r="BH1459" i="27"/>
  <c r="BQ1459" i="27" l="1"/>
  <c r="BH1460" i="27"/>
  <c r="BQ1460" i="27" l="1"/>
  <c r="BH1461" i="27"/>
  <c r="BQ1461" i="27" l="1"/>
  <c r="BH1462" i="27"/>
  <c r="BQ1462" i="27" l="1"/>
  <c r="BH1463" i="27"/>
  <c r="BQ1463" i="27" l="1"/>
  <c r="BH1464" i="27"/>
  <c r="BQ1464" i="27" l="1"/>
  <c r="BH1465" i="27"/>
  <c r="BQ1465" i="27" l="1"/>
  <c r="BH1466" i="27"/>
  <c r="BQ1466" i="27" l="1"/>
  <c r="BH1467" i="27"/>
  <c r="BQ1467" i="27" l="1"/>
  <c r="BH1468" i="27"/>
  <c r="BQ1468" i="27" l="1"/>
  <c r="BH1469" i="27"/>
  <c r="BQ1469" i="27" l="1"/>
  <c r="BH1470" i="27"/>
  <c r="BQ1470" i="27" l="1"/>
  <c r="BH1471" i="27"/>
  <c r="BQ1471" i="27" l="1"/>
  <c r="BH1472" i="27"/>
  <c r="BQ1472" i="27" l="1"/>
  <c r="BH1473" i="27"/>
  <c r="BQ1473" i="27" l="1"/>
  <c r="BH1474" i="27"/>
  <c r="BQ1474"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西山 優輔</author>
  </authors>
  <commentList>
    <comment ref="W5" authorId="0" shapeId="0" xr:uid="{D0A4A88C-5CF0-4FB8-A34C-63967ECAB294}">
      <text>
        <r>
          <rPr>
            <b/>
            <sz val="9"/>
            <color indexed="81"/>
            <rFont val="MS P ゴシック"/>
            <family val="3"/>
            <charset val="128"/>
          </rPr>
          <t>水道統計なし</t>
        </r>
      </text>
    </comment>
    <comment ref="X10" authorId="0" shapeId="0" xr:uid="{49B074E8-2F40-4677-A7D1-0D0D14939511}">
      <text>
        <r>
          <rPr>
            <b/>
            <sz val="9"/>
            <color indexed="81"/>
            <rFont val="MS P ゴシック"/>
            <family val="3"/>
            <charset val="128"/>
          </rPr>
          <t>水道統計なし</t>
        </r>
      </text>
    </comment>
    <comment ref="Z10" authorId="0" shapeId="0" xr:uid="{60C195AC-0B0B-434E-8414-744B84767CB7}">
      <text>
        <r>
          <rPr>
            <b/>
            <sz val="9"/>
            <color indexed="81"/>
            <rFont val="MS P ゴシック"/>
            <family val="3"/>
            <charset val="128"/>
          </rPr>
          <t>水道統計なし</t>
        </r>
      </text>
    </comment>
    <comment ref="AA10" authorId="0" shapeId="0" xr:uid="{B58170D6-3EEB-4520-AB79-EAE56A74AF64}">
      <text>
        <r>
          <rPr>
            <b/>
            <sz val="9"/>
            <color indexed="81"/>
            <rFont val="MS P ゴシック"/>
            <family val="3"/>
            <charset val="128"/>
          </rPr>
          <t>水道統計なし</t>
        </r>
      </text>
    </comment>
    <comment ref="AC10" authorId="0" shapeId="0" xr:uid="{CC6A6B78-850E-4A23-9459-B28F598CA97D}">
      <text>
        <r>
          <rPr>
            <b/>
            <sz val="9"/>
            <color indexed="81"/>
            <rFont val="MS P ゴシック"/>
            <family val="3"/>
            <charset val="128"/>
          </rPr>
          <t>水道統計なし</t>
        </r>
        <r>
          <rPr>
            <sz val="9"/>
            <color indexed="81"/>
            <rFont val="MS P ゴシック"/>
            <family val="3"/>
            <charset val="128"/>
          </rPr>
          <t xml:space="preserve">
</t>
        </r>
      </text>
    </comment>
    <comment ref="AD10" authorId="0" shapeId="0" xr:uid="{9A6BF7ED-057B-441F-AE8F-15E1FCD88ADF}">
      <text>
        <r>
          <rPr>
            <b/>
            <sz val="9"/>
            <color indexed="81"/>
            <rFont val="MS P ゴシック"/>
            <family val="3"/>
            <charset val="128"/>
          </rPr>
          <t>水道統計なし</t>
        </r>
        <r>
          <rPr>
            <sz val="9"/>
            <color indexed="81"/>
            <rFont val="MS P ゴシック"/>
            <family val="3"/>
            <charset val="128"/>
          </rPr>
          <t xml:space="preserve">
</t>
        </r>
      </text>
    </comment>
    <comment ref="Z11" authorId="0" shapeId="0" xr:uid="{7B02814D-1813-49D9-8DCB-914E18889C24}">
      <text>
        <r>
          <rPr>
            <b/>
            <sz val="9"/>
            <color indexed="81"/>
            <rFont val="MS P ゴシック"/>
            <family val="3"/>
            <charset val="128"/>
          </rPr>
          <t>水道統計なし</t>
        </r>
      </text>
    </comment>
    <comment ref="AB11" authorId="0" shapeId="0" xr:uid="{A0E652A7-AC4A-45C4-AE97-0D0B69C91E5B}">
      <text>
        <r>
          <rPr>
            <b/>
            <sz val="9"/>
            <color indexed="81"/>
            <rFont val="MS P ゴシック"/>
            <family val="3"/>
            <charset val="128"/>
          </rPr>
          <t>水道統計なし</t>
        </r>
      </text>
    </comment>
    <comment ref="W14" authorId="0" shapeId="0" xr:uid="{0F1F3498-BBC8-43D4-820E-902C6D5E85F5}">
      <text>
        <r>
          <rPr>
            <b/>
            <sz val="9"/>
            <color indexed="81"/>
            <rFont val="MS P ゴシック"/>
            <family val="3"/>
            <charset val="128"/>
          </rPr>
          <t>水道統計なし</t>
        </r>
      </text>
    </comment>
    <comment ref="Z17" authorId="0" shapeId="0" xr:uid="{20C27649-8EC9-477B-A61D-90D5E49CAC71}">
      <text>
        <r>
          <rPr>
            <b/>
            <sz val="9"/>
            <color indexed="81"/>
            <rFont val="MS P ゴシック"/>
            <family val="3"/>
            <charset val="128"/>
          </rPr>
          <t>水道統計なし</t>
        </r>
      </text>
    </comment>
    <comment ref="Z24" authorId="0" shapeId="0" xr:uid="{035A5106-71F9-4DA5-8E9D-6649FA005CA3}">
      <text>
        <r>
          <rPr>
            <b/>
            <sz val="9"/>
            <color indexed="81"/>
            <rFont val="MS P ゴシック"/>
            <family val="3"/>
            <charset val="128"/>
          </rPr>
          <t>水道統計なし</t>
        </r>
      </text>
    </comment>
    <comment ref="AC24" authorId="0" shapeId="0" xr:uid="{5A9C0808-788D-4D52-A049-12BBBFBDC67D}">
      <text>
        <r>
          <rPr>
            <b/>
            <sz val="9"/>
            <color indexed="81"/>
            <rFont val="MS P ゴシック"/>
            <family val="3"/>
            <charset val="128"/>
          </rPr>
          <t>水道統計なし</t>
        </r>
      </text>
    </comment>
    <comment ref="AD24" authorId="0" shapeId="0" xr:uid="{0A2AF2E5-1A76-4540-A0FC-74F45066B55E}">
      <text>
        <r>
          <rPr>
            <b/>
            <sz val="9"/>
            <color indexed="81"/>
            <rFont val="MS P ゴシック"/>
            <family val="3"/>
            <charset val="128"/>
          </rPr>
          <t>水道統計なし</t>
        </r>
        <r>
          <rPr>
            <sz val="9"/>
            <color indexed="81"/>
            <rFont val="MS P ゴシック"/>
            <family val="3"/>
            <charset val="128"/>
          </rPr>
          <t xml:space="preserve">
</t>
        </r>
      </text>
    </comment>
    <comment ref="AE24" authorId="0" shapeId="0" xr:uid="{0666B4BB-7451-4DAB-AEC2-632ED46AACD4}">
      <text>
        <r>
          <rPr>
            <b/>
            <sz val="9"/>
            <color indexed="81"/>
            <rFont val="MS P ゴシック"/>
            <family val="3"/>
            <charset val="128"/>
          </rPr>
          <t>水道統計なし</t>
        </r>
      </text>
    </comment>
    <comment ref="W30" authorId="0" shapeId="0" xr:uid="{1CD8ABB2-2144-4CEC-959A-4C63B9CD0E86}">
      <text>
        <r>
          <rPr>
            <b/>
            <sz val="9"/>
            <color indexed="81"/>
            <rFont val="MS P ゴシック"/>
            <family val="3"/>
            <charset val="128"/>
          </rPr>
          <t>水道統計なし</t>
        </r>
      </text>
    </comment>
    <comment ref="Y30" authorId="0" shapeId="0" xr:uid="{03BBFDEA-F2CF-427D-A0F4-EE17C6324FC7}">
      <text>
        <r>
          <rPr>
            <b/>
            <sz val="9"/>
            <color indexed="81"/>
            <rFont val="MS P ゴシック"/>
            <family val="3"/>
            <charset val="128"/>
          </rPr>
          <t>水道統計なし</t>
        </r>
      </text>
    </comment>
    <comment ref="AA30" authorId="0" shapeId="0" xr:uid="{75E48B7F-4A34-4769-97F6-EA9A424B4EF3}">
      <text>
        <r>
          <rPr>
            <b/>
            <sz val="9"/>
            <color indexed="81"/>
            <rFont val="MS P ゴシック"/>
            <family val="3"/>
            <charset val="128"/>
          </rPr>
          <t>水道統計なし</t>
        </r>
      </text>
    </comment>
    <comment ref="AB30" authorId="0" shapeId="0" xr:uid="{B5DFB607-776D-4B82-BA8E-B69F6A29E410}">
      <text>
        <r>
          <rPr>
            <b/>
            <sz val="9"/>
            <color indexed="81"/>
            <rFont val="MS P ゴシック"/>
            <family val="3"/>
            <charset val="128"/>
          </rPr>
          <t>水道統計なし</t>
        </r>
      </text>
    </comment>
    <comment ref="AC30" authorId="0" shapeId="0" xr:uid="{DAF12695-FD27-4EC5-9BC8-9A06086CA878}">
      <text>
        <r>
          <rPr>
            <b/>
            <sz val="9"/>
            <color indexed="81"/>
            <rFont val="MS P ゴシック"/>
            <family val="3"/>
            <charset val="128"/>
          </rPr>
          <t>水道統計なし</t>
        </r>
      </text>
    </comment>
    <comment ref="AD30" authorId="0" shapeId="0" xr:uid="{78438841-32BE-425D-9F7B-28D6C55B9066}">
      <text>
        <r>
          <rPr>
            <b/>
            <sz val="9"/>
            <color indexed="81"/>
            <rFont val="MS P ゴシック"/>
            <family val="3"/>
            <charset val="128"/>
          </rPr>
          <t>水道統計なし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優輔</author>
  </authors>
  <commentList>
    <comment ref="W3" authorId="0" shapeId="0" xr:uid="{EE770312-F9BB-4E21-A979-D158C35B9979}">
      <text>
        <r>
          <rPr>
            <b/>
            <sz val="9"/>
            <color indexed="81"/>
            <rFont val="MS P ゴシック"/>
            <family val="3"/>
            <charset val="128"/>
          </rPr>
          <t>耐震管延長にポリ管含む</t>
        </r>
      </text>
    </comment>
    <comment ref="AX3" authorId="0" shapeId="0" xr:uid="{98B58289-C96A-4D0C-983F-A8592EC6F756}">
      <text>
        <r>
          <rPr>
            <b/>
            <sz val="9"/>
            <color indexed="81"/>
            <rFont val="MS P ゴシック"/>
            <family val="3"/>
            <charset val="128"/>
          </rPr>
          <t>耐震管延長にポリ管含む</t>
        </r>
      </text>
    </comment>
    <comment ref="BY3" authorId="0" shapeId="0" xr:uid="{D7D28387-67C8-4C4E-97F3-8BC831BB50DC}">
      <text>
        <r>
          <rPr>
            <b/>
            <sz val="9"/>
            <color indexed="81"/>
            <rFont val="MS P ゴシック"/>
            <family val="3"/>
            <charset val="128"/>
          </rPr>
          <t>耐震管延長にポリ管含む</t>
        </r>
      </text>
    </comment>
    <comment ref="CZ3" authorId="0" shapeId="0" xr:uid="{B088C144-09D6-4A71-B96E-592C1C356DDE}">
      <text>
        <r>
          <rPr>
            <b/>
            <sz val="9"/>
            <color indexed="81"/>
            <rFont val="MS P ゴシック"/>
            <family val="3"/>
            <charset val="128"/>
          </rPr>
          <t>耐震管延長にポリ管含む</t>
        </r>
      </text>
    </comment>
  </commentList>
</comments>
</file>

<file path=xl/sharedStrings.xml><?xml version="1.0" encoding="utf-8"?>
<sst xmlns="http://schemas.openxmlformats.org/spreadsheetml/2006/main" count="33737" uniqueCount="4946">
  <si>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</si>
  <si>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</si>
  <si>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</si>
  <si>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</si>
  <si>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</si>
  <si>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</si>
  <si>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</si>
  <si>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</si>
  <si>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</si>
  <si>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</si>
  <si>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</si>
  <si>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</si>
  <si>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</si>
  <si>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</si>
  <si>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</si>
  <si>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</si>
  <si>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</si>
  <si>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</si>
  <si>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</si>
  <si>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</si>
  <si>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</si>
  <si>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</si>
  <si>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</si>
  <si>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</si>
  <si>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</si>
  <si>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</si>
  <si>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</si>
  <si>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</si>
  <si>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</si>
  <si>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</si>
  <si>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</si>
  <si>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</si>
  <si>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</si>
  <si>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</si>
  <si>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</si>
  <si>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</si>
  <si>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</si>
  <si>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</si>
  <si>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</si>
  <si>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</si>
  <si>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</si>
  <si>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</si>
  <si>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</si>
  <si>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</si>
  <si>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</si>
  <si>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</si>
  <si>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</si>
  <si>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①</t>
  </si>
  <si>
    <t>②</t>
  </si>
  <si>
    <t>④</t>
  </si>
  <si>
    <t>③</t>
  </si>
  <si>
    <t>施-10</t>
    <rPh sb="0" eb="1">
      <t>シ</t>
    </rPh>
    <phoneticPr fontId="2"/>
  </si>
  <si>
    <t>施-11,
施-15,
施-19</t>
    <rPh sb="0" eb="1">
      <t>シ</t>
    </rPh>
    <phoneticPr fontId="2"/>
  </si>
  <si>
    <t>施-12</t>
    <rPh sb="0" eb="1">
      <t>シ</t>
    </rPh>
    <phoneticPr fontId="2"/>
  </si>
  <si>
    <t>施-13</t>
    <rPh sb="0" eb="1">
      <t>シ</t>
    </rPh>
    <phoneticPr fontId="2"/>
  </si>
  <si>
    <t>施-14</t>
    <rPh sb="0" eb="1">
      <t>シ</t>
    </rPh>
    <phoneticPr fontId="2"/>
  </si>
  <si>
    <t>福岡県</t>
    <phoneticPr fontId="2"/>
  </si>
  <si>
    <t>施-18</t>
    <rPh sb="0" eb="1">
      <t>シ</t>
    </rPh>
    <phoneticPr fontId="2"/>
  </si>
  <si>
    <t>施-20</t>
    <rPh sb="0" eb="1">
      <t>シ</t>
    </rPh>
    <phoneticPr fontId="2"/>
  </si>
  <si>
    <t>施-21</t>
    <rPh sb="0" eb="1">
      <t>シ</t>
    </rPh>
    <phoneticPr fontId="2"/>
  </si>
  <si>
    <t>施-23</t>
    <rPh sb="0" eb="1">
      <t>シ</t>
    </rPh>
    <phoneticPr fontId="2"/>
  </si>
  <si>
    <t>施-22</t>
    <rPh sb="0" eb="1">
      <t>シ</t>
    </rPh>
    <phoneticPr fontId="2"/>
  </si>
  <si>
    <t>施-24</t>
    <rPh sb="0" eb="1">
      <t>シ</t>
    </rPh>
    <phoneticPr fontId="2"/>
  </si>
  <si>
    <t>施-25</t>
    <rPh sb="0" eb="1">
      <t>シ</t>
    </rPh>
    <phoneticPr fontId="2"/>
  </si>
  <si>
    <t>施-01</t>
    <rPh sb="0" eb="1">
      <t>シ</t>
    </rPh>
    <phoneticPr fontId="2"/>
  </si>
  <si>
    <t>施-02</t>
    <rPh sb="0" eb="1">
      <t>シ</t>
    </rPh>
    <phoneticPr fontId="2"/>
  </si>
  <si>
    <t>施-03</t>
    <rPh sb="0" eb="1">
      <t>シ</t>
    </rPh>
    <phoneticPr fontId="2"/>
  </si>
  <si>
    <t>施-04</t>
    <rPh sb="0" eb="1">
      <t>シ</t>
    </rPh>
    <phoneticPr fontId="2"/>
  </si>
  <si>
    <t>施-05</t>
    <rPh sb="0" eb="1">
      <t>シ</t>
    </rPh>
    <phoneticPr fontId="2"/>
  </si>
  <si>
    <t>施-06</t>
    <rPh sb="0" eb="1">
      <t>シ</t>
    </rPh>
    <phoneticPr fontId="2"/>
  </si>
  <si>
    <t>施-08</t>
    <rPh sb="0" eb="1">
      <t>シ</t>
    </rPh>
    <phoneticPr fontId="2"/>
  </si>
  <si>
    <t>施-09</t>
    <rPh sb="0" eb="1">
      <t>シ</t>
    </rPh>
    <phoneticPr fontId="2"/>
  </si>
  <si>
    <t>施-16</t>
    <rPh sb="0" eb="1">
      <t>シ</t>
    </rPh>
    <phoneticPr fontId="2"/>
  </si>
  <si>
    <t>施-17</t>
    <rPh sb="0" eb="1">
      <t>シ</t>
    </rPh>
    <phoneticPr fontId="2"/>
  </si>
  <si>
    <t>前橋市</t>
  </si>
  <si>
    <t>高崎市</t>
  </si>
  <si>
    <t>桐生市</t>
  </si>
  <si>
    <t>伊勢崎市</t>
  </si>
  <si>
    <t>渋川市</t>
  </si>
  <si>
    <t>安中市</t>
  </si>
  <si>
    <t>富岡市</t>
  </si>
  <si>
    <t>吉岡町</t>
  </si>
  <si>
    <t>群馬東部水道企業団</t>
  </si>
  <si>
    <t>函館市</t>
  </si>
  <si>
    <t>小樽市</t>
  </si>
  <si>
    <t>旭川市</t>
  </si>
  <si>
    <t>室蘭市</t>
  </si>
  <si>
    <t>釧路市</t>
  </si>
  <si>
    <t>帯広市</t>
  </si>
  <si>
    <t>夕張市</t>
  </si>
  <si>
    <t>岩見沢市</t>
  </si>
  <si>
    <t>網走市</t>
  </si>
  <si>
    <t>⑤</t>
  </si>
  <si>
    <t>留萌市</t>
  </si>
  <si>
    <t>⑥</t>
  </si>
  <si>
    <t>苫小牧市</t>
  </si>
  <si>
    <t>稚内市</t>
  </si>
  <si>
    <t>美唄市</t>
  </si>
  <si>
    <t>芦別市</t>
  </si>
  <si>
    <t>江別市</t>
  </si>
  <si>
    <t>赤平市</t>
  </si>
  <si>
    <t>紋別市</t>
  </si>
  <si>
    <t>士別市</t>
  </si>
  <si>
    <t>名寄市</t>
  </si>
  <si>
    <t>三笠市</t>
  </si>
  <si>
    <t>根室市</t>
  </si>
  <si>
    <t>千歳市</t>
  </si>
  <si>
    <t>深川市</t>
  </si>
  <si>
    <t>富良野市</t>
  </si>
  <si>
    <t>登別市</t>
  </si>
  <si>
    <t>恵庭市</t>
  </si>
  <si>
    <t>伊達市</t>
  </si>
  <si>
    <t>北広島市</t>
  </si>
  <si>
    <t>石狩市</t>
  </si>
  <si>
    <t>北斗市</t>
  </si>
  <si>
    <t>当別町</t>
  </si>
  <si>
    <t>松前町</t>
  </si>
  <si>
    <t>福島町</t>
  </si>
  <si>
    <t>知内町</t>
  </si>
  <si>
    <t>木古内町</t>
  </si>
  <si>
    <t>七飯町</t>
  </si>
  <si>
    <t>鹿部町</t>
  </si>
  <si>
    <t>森町</t>
  </si>
  <si>
    <t>八雲町</t>
  </si>
  <si>
    <t>長万部町</t>
  </si>
  <si>
    <t>江差町</t>
  </si>
  <si>
    <t>倶知安町</t>
  </si>
  <si>
    <t>岩内町</t>
  </si>
  <si>
    <t>余市町</t>
  </si>
  <si>
    <t>由仁町</t>
  </si>
  <si>
    <t>栗山町</t>
  </si>
  <si>
    <t>沼田町</t>
  </si>
  <si>
    <t>鷹栖町</t>
  </si>
  <si>
    <t>東神楽町</t>
  </si>
  <si>
    <t>当麻町</t>
  </si>
  <si>
    <t>美瑛町</t>
  </si>
  <si>
    <t>上富良野町</t>
  </si>
  <si>
    <t>増毛町</t>
  </si>
  <si>
    <t>小平町</t>
  </si>
  <si>
    <t>羽幌町</t>
  </si>
  <si>
    <t>枝幸町</t>
  </si>
  <si>
    <t>美幌町</t>
  </si>
  <si>
    <t>斜里町</t>
  </si>
  <si>
    <t>遠軽町</t>
  </si>
  <si>
    <t>湧別町</t>
  </si>
  <si>
    <t>白老町</t>
  </si>
  <si>
    <t>洞爺湖町</t>
  </si>
  <si>
    <t>安平町</t>
  </si>
  <si>
    <t>むかわ町</t>
  </si>
  <si>
    <t>日高町</t>
  </si>
  <si>
    <t>浦河町</t>
  </si>
  <si>
    <t>様似町</t>
  </si>
  <si>
    <t>新ひだか町</t>
  </si>
  <si>
    <t>音更町</t>
  </si>
  <si>
    <t>新得町</t>
  </si>
  <si>
    <t>清水町</t>
  </si>
  <si>
    <t>芽室町</t>
  </si>
  <si>
    <t>大樹町</t>
  </si>
  <si>
    <t>広尾町</t>
  </si>
  <si>
    <t>幕別町</t>
  </si>
  <si>
    <t>池田町</t>
  </si>
  <si>
    <t>本別町</t>
  </si>
  <si>
    <t>足寄町</t>
  </si>
  <si>
    <t>厚岸町</t>
  </si>
  <si>
    <t>浜中町</t>
  </si>
  <si>
    <t>標茶町</t>
  </si>
  <si>
    <t>弟子屈町</t>
  </si>
  <si>
    <t>白糠町</t>
  </si>
  <si>
    <t>別海町</t>
  </si>
  <si>
    <t>中標津町</t>
  </si>
  <si>
    <t>羅臼町</t>
  </si>
  <si>
    <t>長幌上水道企業団</t>
  </si>
  <si>
    <t>西空知広域水道企業団</t>
  </si>
  <si>
    <t>月新水道企業団</t>
  </si>
  <si>
    <t>中空知広域水道企業団</t>
  </si>
  <si>
    <t>青森市</t>
  </si>
  <si>
    <t>弘前市</t>
  </si>
  <si>
    <t>黒石市</t>
  </si>
  <si>
    <t>五所川原市</t>
  </si>
  <si>
    <t>十和田市</t>
  </si>
  <si>
    <t>三沢市</t>
  </si>
  <si>
    <t>むつ市</t>
  </si>
  <si>
    <t>平川市</t>
  </si>
  <si>
    <t>平内町</t>
  </si>
  <si>
    <t>深浦町</t>
  </si>
  <si>
    <t>藤崎町</t>
  </si>
  <si>
    <t>田舎館村</t>
  </si>
  <si>
    <t>板柳町</t>
  </si>
  <si>
    <t>鶴田町</t>
  </si>
  <si>
    <t>中泊町</t>
  </si>
  <si>
    <t>野辺地町</t>
  </si>
  <si>
    <t>七戸町</t>
  </si>
  <si>
    <t>東北町</t>
  </si>
  <si>
    <t>六ケ所村</t>
  </si>
  <si>
    <t>大間町</t>
  </si>
  <si>
    <t>東通村</t>
  </si>
  <si>
    <t>田子町</t>
  </si>
  <si>
    <t>久吉ダム水道企業団</t>
  </si>
  <si>
    <t>八戸圏域水道企業団</t>
  </si>
  <si>
    <t>盛岡市</t>
  </si>
  <si>
    <t>宮古市</t>
  </si>
  <si>
    <t>大船渡市</t>
  </si>
  <si>
    <t>久慈市</t>
  </si>
  <si>
    <t>遠野市</t>
  </si>
  <si>
    <t>一関市</t>
  </si>
  <si>
    <t>陸前高田市</t>
  </si>
  <si>
    <t>釜石市</t>
  </si>
  <si>
    <t>二戸市</t>
  </si>
  <si>
    <t>八幡平市</t>
  </si>
  <si>
    <t>奥州市</t>
  </si>
  <si>
    <t>滝沢市</t>
  </si>
  <si>
    <t>雫石町</t>
  </si>
  <si>
    <t>葛巻町</t>
  </si>
  <si>
    <t>岩手町</t>
  </si>
  <si>
    <t>矢巾町</t>
  </si>
  <si>
    <t>西和賀町</t>
  </si>
  <si>
    <t>金ケ崎町</t>
  </si>
  <si>
    <t>平泉町</t>
  </si>
  <si>
    <t>大槌町</t>
  </si>
  <si>
    <t>山田町</t>
  </si>
  <si>
    <t>軽米町</t>
  </si>
  <si>
    <t>九戸村</t>
  </si>
  <si>
    <t>洋野町</t>
  </si>
  <si>
    <t>岩手中部水道企業団</t>
  </si>
  <si>
    <t>塩竈市</t>
  </si>
  <si>
    <t>気仙沼市</t>
  </si>
  <si>
    <t>白石市</t>
  </si>
  <si>
    <t>名取市</t>
  </si>
  <si>
    <t>角田市</t>
  </si>
  <si>
    <t>多賀城市</t>
  </si>
  <si>
    <t>岩沼市</t>
  </si>
  <si>
    <t>登米市</t>
  </si>
  <si>
    <t>大崎市</t>
  </si>
  <si>
    <t>富谷市</t>
  </si>
  <si>
    <t>蔵王町</t>
  </si>
  <si>
    <t>大河原町</t>
  </si>
  <si>
    <t>村田町</t>
  </si>
  <si>
    <t>柴田町</t>
  </si>
  <si>
    <t>川崎町</t>
  </si>
  <si>
    <t>丸森町</t>
  </si>
  <si>
    <t>亘理町</t>
  </si>
  <si>
    <t>山元町</t>
  </si>
  <si>
    <t>松島町</t>
  </si>
  <si>
    <t>利府町</t>
  </si>
  <si>
    <t>大和町</t>
  </si>
  <si>
    <t>大郷町</t>
  </si>
  <si>
    <t>大衡村</t>
  </si>
  <si>
    <t>色麻町</t>
  </si>
  <si>
    <t>加美町</t>
  </si>
  <si>
    <t>涌谷町</t>
  </si>
  <si>
    <t>美里町</t>
  </si>
  <si>
    <t>女川町</t>
  </si>
  <si>
    <t>南三陸町</t>
  </si>
  <si>
    <t>石巻地方広域水道企業団</t>
  </si>
  <si>
    <t>秋田市</t>
  </si>
  <si>
    <t>能代市</t>
  </si>
  <si>
    <t>横手市</t>
  </si>
  <si>
    <t>大館市</t>
  </si>
  <si>
    <t>男鹿市</t>
  </si>
  <si>
    <t>鹿角市</t>
  </si>
  <si>
    <t>由利本荘市</t>
  </si>
  <si>
    <t>潟上市</t>
  </si>
  <si>
    <t>大仙市</t>
  </si>
  <si>
    <t>にかほ市</t>
  </si>
  <si>
    <t>仙北市</t>
  </si>
  <si>
    <t>小坂町</t>
  </si>
  <si>
    <t>三種町</t>
  </si>
  <si>
    <t>五城目町</t>
  </si>
  <si>
    <t>八郎潟町</t>
  </si>
  <si>
    <t>井川町</t>
  </si>
  <si>
    <t>美郷町</t>
  </si>
  <si>
    <t>羽後町</t>
  </si>
  <si>
    <t>山形市</t>
  </si>
  <si>
    <t>米沢市</t>
  </si>
  <si>
    <t>鶴岡市</t>
  </si>
  <si>
    <t>酒田市</t>
  </si>
  <si>
    <t>新庄市</t>
  </si>
  <si>
    <t>寒河江市</t>
  </si>
  <si>
    <t>上山市</t>
  </si>
  <si>
    <t>村山市</t>
  </si>
  <si>
    <t>長井市</t>
  </si>
  <si>
    <t>天童市</t>
  </si>
  <si>
    <t>東根市</t>
  </si>
  <si>
    <t>南陽市</t>
  </si>
  <si>
    <t>河北町</t>
  </si>
  <si>
    <t>西川町</t>
  </si>
  <si>
    <t>朝日町</t>
  </si>
  <si>
    <t>大江町</t>
  </si>
  <si>
    <t>金山町</t>
  </si>
  <si>
    <t>最上町</t>
  </si>
  <si>
    <t>舟形町</t>
  </si>
  <si>
    <t>真室川町</t>
  </si>
  <si>
    <t>高畠町</t>
  </si>
  <si>
    <t>川西町</t>
  </si>
  <si>
    <t>小国町</t>
  </si>
  <si>
    <t>白鷹町</t>
  </si>
  <si>
    <t>飯豊町</t>
  </si>
  <si>
    <t>庄内町</t>
  </si>
  <si>
    <t>遊佐町</t>
  </si>
  <si>
    <t>最上川中部水道企業団</t>
  </si>
  <si>
    <t>福島市</t>
  </si>
  <si>
    <t>会津若松市</t>
  </si>
  <si>
    <t>郡山市</t>
  </si>
  <si>
    <t>いわき市</t>
  </si>
  <si>
    <t>白河市</t>
  </si>
  <si>
    <t>須賀川市</t>
  </si>
  <si>
    <t>喜多方市</t>
  </si>
  <si>
    <t>二本松市</t>
  </si>
  <si>
    <t>田村市</t>
  </si>
  <si>
    <t>本宮市</t>
  </si>
  <si>
    <t>桑折町</t>
  </si>
  <si>
    <t>国見町</t>
  </si>
  <si>
    <t>川俣町</t>
  </si>
  <si>
    <t>大玉村</t>
  </si>
  <si>
    <t>鏡石町</t>
  </si>
  <si>
    <t>天栄村</t>
  </si>
  <si>
    <t>南会津町</t>
  </si>
  <si>
    <t>西会津町</t>
  </si>
  <si>
    <t>猪苗代町</t>
  </si>
  <si>
    <t>会津坂下町</t>
  </si>
  <si>
    <t>会津美里町</t>
  </si>
  <si>
    <t>西郷村</t>
  </si>
  <si>
    <t>泉崎村</t>
  </si>
  <si>
    <t>矢吹町</t>
  </si>
  <si>
    <t>棚倉町</t>
  </si>
  <si>
    <t>矢祭町</t>
  </si>
  <si>
    <t>塙町</t>
  </si>
  <si>
    <t>石川町</t>
  </si>
  <si>
    <t>玉川村</t>
  </si>
  <si>
    <t>浅川町</t>
  </si>
  <si>
    <t>三春町</t>
  </si>
  <si>
    <t>小野町</t>
  </si>
  <si>
    <t>浪江町</t>
  </si>
  <si>
    <t>双葉地方水道企業団</t>
  </si>
  <si>
    <t>相馬地方広域水道企業団</t>
  </si>
  <si>
    <t>水戸市</t>
  </si>
  <si>
    <t>日立市</t>
  </si>
  <si>
    <t>土浦市</t>
  </si>
  <si>
    <t>古河市</t>
  </si>
  <si>
    <t>石岡市</t>
  </si>
  <si>
    <t>結城市</t>
  </si>
  <si>
    <t>下妻市</t>
  </si>
  <si>
    <t>常総市</t>
  </si>
  <si>
    <t>常陸太田市</t>
  </si>
  <si>
    <t>高萩市</t>
  </si>
  <si>
    <t>北茨城市</t>
  </si>
  <si>
    <t>笠間市</t>
  </si>
  <si>
    <t>つくば市</t>
  </si>
  <si>
    <t>ひたちなか市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</si>
  <si>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</si>
  <si>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</si>
  <si>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</si>
  <si>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</si>
  <si>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</si>
  <si>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</si>
  <si>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</si>
  <si>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</si>
  <si>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</si>
  <si>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</si>
  <si>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</si>
  <si>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</si>
  <si>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</si>
  <si>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</si>
  <si>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</si>
  <si>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</si>
  <si>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</si>
  <si>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</si>
  <si>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</si>
  <si>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</si>
  <si>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</si>
  <si>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</si>
  <si>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</si>
  <si>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</si>
  <si>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</si>
  <si>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茨城県南水道企業団</t>
  </si>
  <si>
    <t>湖北水道企業団</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</si>
  <si>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</si>
  <si>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</si>
  <si>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</si>
  <si>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</si>
  <si>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</si>
  <si>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</si>
  <si>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</si>
  <si>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</si>
  <si>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</si>
  <si>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</si>
  <si>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</si>
  <si>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</si>
  <si>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</si>
  <si>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</si>
  <si>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</si>
  <si>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茂木町</t>
  </si>
  <si>
    <t>壬生町</t>
  </si>
  <si>
    <t>野木町</t>
  </si>
  <si>
    <t>塩谷町</t>
  </si>
  <si>
    <t>高根沢町</t>
  </si>
  <si>
    <t>那須町</t>
  </si>
  <si>
    <t>那珂川町</t>
  </si>
  <si>
    <t>芳賀中部上水道企業団</t>
  </si>
  <si>
    <t>沼田市</t>
  </si>
  <si>
    <t>藤岡市</t>
  </si>
  <si>
    <t>榛東村</t>
  </si>
  <si>
    <t>下仁田町</t>
  </si>
  <si>
    <t>甘楽町</t>
  </si>
  <si>
    <t>中之条町</t>
  </si>
  <si>
    <t>長野原町</t>
  </si>
  <si>
    <t>嬬恋村</t>
  </si>
  <si>
    <t>草津町</t>
  </si>
  <si>
    <t>東吾妻町</t>
  </si>
  <si>
    <t>みなかみ町</t>
  </si>
  <si>
    <t>玉村町</t>
  </si>
  <si>
    <t>川越市</t>
  </si>
  <si>
    <t>熊谷市</t>
  </si>
  <si>
    <t>川口市</t>
  </si>
  <si>
    <t>行田市</t>
  </si>
  <si>
    <t>所沢市</t>
  </si>
  <si>
    <t>飯能市</t>
  </si>
  <si>
    <t>加須市</t>
  </si>
  <si>
    <t>本庄市</t>
  </si>
  <si>
    <t>東松山市</t>
  </si>
  <si>
    <t>春日部市</t>
  </si>
  <si>
    <t>狭山市</t>
  </si>
  <si>
    <t>羽生市</t>
  </si>
  <si>
    <t>鴻巣市</t>
  </si>
  <si>
    <t>深谷市</t>
  </si>
  <si>
    <t>上尾市</t>
  </si>
  <si>
    <t>草加市</t>
  </si>
  <si>
    <t>蕨市</t>
  </si>
  <si>
    <t>戸田市</t>
  </si>
  <si>
    <t>入間市</t>
  </si>
  <si>
    <t>朝霞市</t>
  </si>
  <si>
    <t>志木市</t>
  </si>
  <si>
    <t>和光市</t>
  </si>
  <si>
    <t>新座市</t>
  </si>
  <si>
    <t>久喜市</t>
  </si>
  <si>
    <t>八潮市</t>
  </si>
  <si>
    <t>富士見市</t>
  </si>
  <si>
    <t>三郷市</t>
  </si>
  <si>
    <t>蓮田市</t>
  </si>
  <si>
    <t>幸手市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</si>
  <si>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</si>
  <si>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</si>
  <si>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</si>
  <si>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</si>
  <si>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</si>
  <si>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</si>
  <si>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</si>
  <si>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</si>
  <si>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</si>
  <si>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</si>
  <si>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</si>
  <si>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</si>
  <si>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</si>
  <si>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</si>
  <si>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</si>
  <si>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神川町</t>
  </si>
  <si>
    <t>上里町</t>
  </si>
  <si>
    <t>寄居町</t>
  </si>
  <si>
    <t>宮代町</t>
  </si>
  <si>
    <t>杉戸町</t>
  </si>
  <si>
    <t>越谷・松伏水道企業団</t>
  </si>
  <si>
    <t>桶川北本水道企業団</t>
  </si>
  <si>
    <t>秩父広域市町村圏組合</t>
  </si>
  <si>
    <t>銚子市</t>
  </si>
  <si>
    <t>木更津市</t>
  </si>
  <si>
    <t>松戸市</t>
  </si>
  <si>
    <t>野田市</t>
  </si>
  <si>
    <t>成田市</t>
  </si>
  <si>
    <t>佐倉市</t>
  </si>
  <si>
    <t>旭市</t>
  </si>
  <si>
    <t>習志野市</t>
  </si>
  <si>
    <t>柏市</t>
  </si>
  <si>
    <t>勝浦市</t>
  </si>
  <si>
    <t>市原市</t>
  </si>
  <si>
    <t>流山市</t>
  </si>
  <si>
    <t>八千代市</t>
  </si>
  <si>
    <t>我孫子市</t>
  </si>
  <si>
    <t>鴨川市</t>
  </si>
  <si>
    <t>君津市</t>
  </si>
  <si>
    <t>富津市</t>
  </si>
  <si>
    <t>四街道市</t>
  </si>
  <si>
    <t>袖ケ浦市</t>
  </si>
  <si>
    <t>八街市</t>
  </si>
  <si>
    <t>白井市</t>
  </si>
  <si>
    <t>富里市</t>
  </si>
  <si>
    <t>南房総市</t>
  </si>
  <si>
    <t>山武市</t>
  </si>
  <si>
    <t>いすみ市</t>
  </si>
  <si>
    <t>酒々井町</t>
  </si>
  <si>
    <t>神崎町</t>
  </si>
  <si>
    <t>多古町</t>
  </si>
  <si>
    <t>東庄町</t>
  </si>
  <si>
    <t>大多喜町</t>
  </si>
  <si>
    <t>御宿町</t>
  </si>
  <si>
    <t>鋸南町</t>
  </si>
  <si>
    <t>三芳水道企業団</t>
  </si>
  <si>
    <t>長門川水道企業団</t>
  </si>
  <si>
    <t>八匝水道企業団</t>
  </si>
  <si>
    <t>山武郡市広域水道企業団</t>
  </si>
  <si>
    <t>武蔵野市</t>
  </si>
  <si>
    <t>昭島市</t>
  </si>
  <si>
    <t>羽村市</t>
  </si>
  <si>
    <t>大島町</t>
  </si>
  <si>
    <t>八丈町</t>
  </si>
  <si>
    <t>横須賀市</t>
  </si>
  <si>
    <t>小田原市</t>
  </si>
  <si>
    <t>三浦市</t>
  </si>
  <si>
    <t>秦野市</t>
  </si>
  <si>
    <t>座間市</t>
  </si>
  <si>
    <t>南足柄市</t>
  </si>
  <si>
    <t>中井町</t>
  </si>
  <si>
    <t>大井町</t>
  </si>
  <si>
    <t>松田町</t>
  </si>
  <si>
    <t>山北町</t>
  </si>
  <si>
    <t>開成町</t>
  </si>
  <si>
    <t>箱根町</t>
  </si>
  <si>
    <t>真鶴町</t>
  </si>
  <si>
    <t>愛川町</t>
  </si>
  <si>
    <t>長岡市</t>
  </si>
  <si>
    <t>三条市</t>
  </si>
  <si>
    <t>柏崎市</t>
  </si>
  <si>
    <t>新発田市</t>
  </si>
  <si>
    <t>小千谷市</t>
  </si>
  <si>
    <t>加茂市</t>
  </si>
  <si>
    <t>十日町市</t>
  </si>
  <si>
    <t>見附市</t>
  </si>
  <si>
    <t>村上市</t>
  </si>
  <si>
    <t>糸魚川市</t>
  </si>
  <si>
    <t>五泉市</t>
  </si>
  <si>
    <t>上越市</t>
  </si>
  <si>
    <t>阿賀野市</t>
  </si>
  <si>
    <t>佐渡市</t>
  </si>
  <si>
    <t>魚沼市</t>
  </si>
  <si>
    <t>南魚沼市</t>
  </si>
  <si>
    <t>胎内市</t>
  </si>
  <si>
    <t>聖籠町</t>
  </si>
  <si>
    <t>弥彦村</t>
  </si>
  <si>
    <t>田上町</t>
  </si>
  <si>
    <t>阿賀町</t>
  </si>
  <si>
    <t>湯沢町</t>
  </si>
  <si>
    <t>関川村</t>
  </si>
  <si>
    <t>富山市</t>
  </si>
  <si>
    <t>高岡市</t>
  </si>
  <si>
    <t>魚津市</t>
  </si>
  <si>
    <t>氷見市</t>
  </si>
  <si>
    <t>滑川市</t>
  </si>
  <si>
    <t>黒部市</t>
  </si>
  <si>
    <t>砺波市</t>
  </si>
  <si>
    <t>小矢部市</t>
  </si>
  <si>
    <t>南砺市</t>
  </si>
  <si>
    <t>射水市</t>
  </si>
  <si>
    <t>上市町</t>
  </si>
  <si>
    <t>立山町</t>
  </si>
  <si>
    <t>金沢市</t>
  </si>
  <si>
    <t>七尾市</t>
  </si>
  <si>
    <t>小松市</t>
  </si>
  <si>
    <t>輪島市</t>
  </si>
  <si>
    <t>珠洲市</t>
  </si>
  <si>
    <t>加賀市</t>
  </si>
  <si>
    <t>羽咋市</t>
  </si>
  <si>
    <t>かほく市</t>
  </si>
  <si>
    <t>白山市</t>
  </si>
  <si>
    <t>能美市</t>
  </si>
  <si>
    <t>野々市市</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</si>
  <si>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</si>
  <si>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</si>
  <si>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</si>
  <si>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</si>
  <si>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</si>
  <si>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</si>
  <si>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</si>
  <si>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</si>
  <si>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</si>
  <si>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</si>
  <si>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</si>
  <si>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</si>
  <si>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</si>
  <si>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</si>
  <si>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</si>
  <si>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</si>
  <si>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</si>
  <si>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</si>
  <si>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</si>
  <si>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</si>
  <si>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</si>
  <si>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若狭町</t>
  </si>
  <si>
    <t>甲府市</t>
  </si>
  <si>
    <t>富士吉田市</t>
  </si>
  <si>
    <t>都留市</t>
  </si>
  <si>
    <t>山梨市</t>
  </si>
  <si>
    <t>韮崎市</t>
  </si>
  <si>
    <t>南アルプス市</t>
  </si>
  <si>
    <t>甲斐市</t>
  </si>
  <si>
    <t>笛吹市</t>
  </si>
  <si>
    <t>中央市</t>
  </si>
  <si>
    <t>市川三郷町</t>
  </si>
  <si>
    <t>富士川町</t>
  </si>
  <si>
    <t>忍野村</t>
  </si>
  <si>
    <t>富士河口湖町</t>
  </si>
  <si>
    <t>東部地域広域水道企業団</t>
  </si>
  <si>
    <t>長野市</t>
  </si>
  <si>
    <t>上田市</t>
  </si>
  <si>
    <t>岡谷市</t>
  </si>
  <si>
    <t>飯田市</t>
  </si>
  <si>
    <t>諏訪市</t>
  </si>
  <si>
    <t>須坂市</t>
  </si>
  <si>
    <t>小諸市</t>
  </si>
  <si>
    <t>伊那市</t>
  </si>
  <si>
    <t>中野市</t>
  </si>
  <si>
    <t>大町市</t>
  </si>
  <si>
    <t>飯山市</t>
  </si>
  <si>
    <t>茅野市</t>
  </si>
  <si>
    <t>塩尻市</t>
  </si>
  <si>
    <t>千曲市</t>
  </si>
  <si>
    <t>東御市</t>
  </si>
  <si>
    <t>安曇野市</t>
  </si>
  <si>
    <t>小海町</t>
  </si>
  <si>
    <t>軽井沢町</t>
  </si>
  <si>
    <t>御代田町</t>
  </si>
  <si>
    <t>立科町</t>
  </si>
  <si>
    <t>長和町</t>
  </si>
  <si>
    <t>下諏訪町</t>
  </si>
  <si>
    <t>富士見町</t>
  </si>
  <si>
    <t>原村</t>
  </si>
  <si>
    <t>辰野町</t>
  </si>
  <si>
    <t>箕輪町</t>
  </si>
  <si>
    <t>飯島町</t>
  </si>
  <si>
    <t>南箕輪村</t>
  </si>
  <si>
    <t>中川村</t>
  </si>
  <si>
    <t>宮田村</t>
  </si>
  <si>
    <t>松川町</t>
  </si>
  <si>
    <t>高森町</t>
  </si>
  <si>
    <t>阿智村</t>
  </si>
  <si>
    <t>喬木村</t>
  </si>
  <si>
    <t>豊丘村</t>
  </si>
  <si>
    <t>木曽町</t>
  </si>
  <si>
    <t>山形村</t>
  </si>
  <si>
    <t>松川村</t>
  </si>
  <si>
    <t>白馬村</t>
  </si>
  <si>
    <t>小布施町</t>
  </si>
  <si>
    <t>高山村</t>
  </si>
  <si>
    <t>山ノ内町</t>
  </si>
  <si>
    <t>木島平村</t>
  </si>
  <si>
    <t>野沢温泉村</t>
  </si>
  <si>
    <t>信濃町</t>
  </si>
  <si>
    <t>佐久水道企業団</t>
  </si>
  <si>
    <t>岐阜市</t>
  </si>
  <si>
    <t>大垣市</t>
  </si>
  <si>
    <t>高山市</t>
  </si>
  <si>
    <t>多治見市</t>
  </si>
  <si>
    <t>関市</t>
  </si>
  <si>
    <t>中津川市</t>
  </si>
  <si>
    <t>美濃市</t>
  </si>
  <si>
    <t>瑞浪市</t>
  </si>
  <si>
    <t>羽島市</t>
  </si>
  <si>
    <t>恵那市</t>
  </si>
  <si>
    <t>美濃加茂市</t>
  </si>
  <si>
    <t>土岐市</t>
  </si>
  <si>
    <t>各務原市</t>
  </si>
  <si>
    <t>可児市</t>
  </si>
  <si>
    <t>瑞穂市</t>
  </si>
  <si>
    <t>飛騨市</t>
  </si>
  <si>
    <t>本巣市</t>
  </si>
  <si>
    <t>郡上市</t>
  </si>
  <si>
    <t>下呂市</t>
  </si>
  <si>
    <t>海津市</t>
  </si>
  <si>
    <t>岐南町</t>
  </si>
  <si>
    <t>笠松町</t>
  </si>
  <si>
    <t>養老町</t>
  </si>
  <si>
    <t>垂井町</t>
  </si>
  <si>
    <t>神戸町</t>
  </si>
  <si>
    <t>輪之内町</t>
  </si>
  <si>
    <t>安八町</t>
  </si>
  <si>
    <t>揖斐川町</t>
  </si>
  <si>
    <t>大野町</t>
  </si>
  <si>
    <t>北方町</t>
  </si>
  <si>
    <t>坂祝町</t>
  </si>
  <si>
    <t>富加町</t>
  </si>
  <si>
    <t>川辺町</t>
  </si>
  <si>
    <t>八百津町</t>
  </si>
  <si>
    <t>御嵩町</t>
  </si>
  <si>
    <t>沼津市</t>
  </si>
  <si>
    <t>熱海市</t>
  </si>
  <si>
    <t>三島市</t>
  </si>
  <si>
    <t>富士宮市</t>
  </si>
  <si>
    <t>伊東市</t>
  </si>
  <si>
    <t>島田市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</si>
  <si>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</si>
  <si>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</si>
  <si>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</si>
  <si>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</si>
  <si>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</si>
  <si>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</si>
  <si>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</si>
  <si>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</si>
  <si>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</si>
  <si>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</si>
  <si>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</si>
  <si>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</si>
  <si>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</si>
  <si>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</si>
  <si>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</si>
  <si>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</si>
  <si>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</si>
  <si>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</si>
  <si>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</si>
  <si>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</si>
  <si>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</si>
  <si>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</si>
  <si>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</si>
  <si>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大井上水道企業団</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</si>
  <si>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</si>
  <si>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</si>
  <si>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</si>
  <si>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</si>
  <si>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</si>
  <si>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</si>
  <si>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</si>
  <si>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</si>
  <si>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</si>
  <si>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</si>
  <si>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</si>
  <si>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</si>
  <si>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</si>
  <si>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</si>
  <si>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</si>
  <si>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</si>
  <si>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</si>
  <si>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</si>
  <si>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</si>
  <si>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</si>
  <si>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</si>
  <si>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</si>
  <si>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</si>
  <si>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</si>
  <si>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</si>
  <si>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</si>
  <si>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</si>
  <si>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田原市</t>
  </si>
  <si>
    <t>愛西市</t>
  </si>
  <si>
    <t>清須市</t>
  </si>
  <si>
    <t>あま市</t>
  </si>
  <si>
    <t>蟹江町</t>
  </si>
  <si>
    <t>阿久比町</t>
  </si>
  <si>
    <t>東浦町</t>
  </si>
  <si>
    <t>南知多町</t>
  </si>
  <si>
    <t>武豊町</t>
  </si>
  <si>
    <t>幸田町</t>
  </si>
  <si>
    <t>海部南部水道企業団</t>
  </si>
  <si>
    <t>北名古屋水道企業団</t>
  </si>
  <si>
    <t>愛知中部水道企業団</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</si>
  <si>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</si>
  <si>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</si>
  <si>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</si>
  <si>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</si>
  <si>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</si>
  <si>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</si>
  <si>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</si>
  <si>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</si>
  <si>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</si>
  <si>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</si>
  <si>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</si>
  <si>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</si>
  <si>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</si>
  <si>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</si>
  <si>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</si>
  <si>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</si>
  <si>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</si>
  <si>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</si>
  <si>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</si>
  <si>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明和町</t>
  </si>
  <si>
    <t>大台町</t>
  </si>
  <si>
    <t>玉城町</t>
  </si>
  <si>
    <t>度会町</t>
  </si>
  <si>
    <t>大紀町</t>
  </si>
  <si>
    <t>南伊勢町</t>
  </si>
  <si>
    <t>紀北町</t>
  </si>
  <si>
    <t>御浜町</t>
  </si>
  <si>
    <t>紀宝町</t>
  </si>
  <si>
    <t>大津市</t>
  </si>
  <si>
    <t>彦根市</t>
  </si>
  <si>
    <t>近江八幡市</t>
  </si>
  <si>
    <t>草津市</t>
  </si>
  <si>
    <t>守山市</t>
  </si>
  <si>
    <t>栗東市</t>
  </si>
  <si>
    <t>甲賀市</t>
  </si>
  <si>
    <t>野洲市</t>
  </si>
  <si>
    <t>湖南市</t>
  </si>
  <si>
    <t>高島市</t>
  </si>
  <si>
    <t>東近江市</t>
  </si>
  <si>
    <t>米原市</t>
  </si>
  <si>
    <t>日野町</t>
  </si>
  <si>
    <t>竜王町</t>
  </si>
  <si>
    <t>豊郷町</t>
  </si>
  <si>
    <t>甲良町</t>
  </si>
  <si>
    <t>多賀町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</si>
  <si>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</si>
  <si>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</si>
  <si>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</si>
  <si>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</si>
  <si>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</si>
  <si>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</si>
  <si>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</si>
  <si>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</si>
  <si>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</si>
  <si>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</si>
  <si>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</si>
  <si>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</si>
  <si>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</si>
  <si>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</si>
  <si>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</si>
  <si>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</si>
  <si>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</si>
  <si>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</si>
  <si>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精華町</t>
  </si>
  <si>
    <t>京丹波町</t>
  </si>
  <si>
    <t>与謝野町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</si>
  <si>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</si>
  <si>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</si>
  <si>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</si>
  <si>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</si>
  <si>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</si>
  <si>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</si>
  <si>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</si>
  <si>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</si>
  <si>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</si>
  <si>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</si>
  <si>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</si>
  <si>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</si>
  <si>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</si>
  <si>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</si>
  <si>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</si>
  <si>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</si>
  <si>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</si>
  <si>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</si>
  <si>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</si>
  <si>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</si>
  <si>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</si>
  <si>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</si>
  <si>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</si>
  <si>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</si>
  <si>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</si>
  <si>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</si>
  <si>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</si>
  <si>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交野市</t>
  </si>
  <si>
    <t>大阪狭山市</t>
  </si>
  <si>
    <t>阪南市</t>
  </si>
  <si>
    <t>島本町</t>
  </si>
  <si>
    <t>豊能町</t>
  </si>
  <si>
    <t>能勢町</t>
  </si>
  <si>
    <t>忠岡町</t>
  </si>
  <si>
    <t>熊取町</t>
  </si>
  <si>
    <t>田尻町</t>
  </si>
  <si>
    <t>岬町</t>
  </si>
  <si>
    <t>河南町</t>
  </si>
  <si>
    <t>大阪広域水道企業団</t>
  </si>
  <si>
    <t>姫路市</t>
  </si>
  <si>
    <t>尼崎市</t>
  </si>
  <si>
    <t>明石市</t>
  </si>
  <si>
    <t>西宮市</t>
  </si>
  <si>
    <t>芦屋市</t>
  </si>
  <si>
    <t>伊丹市</t>
  </si>
  <si>
    <t>豊岡市</t>
  </si>
  <si>
    <t>加古川市</t>
  </si>
  <si>
    <t>赤穂市</t>
  </si>
  <si>
    <t>宝塚市</t>
  </si>
  <si>
    <t>三木市</t>
  </si>
  <si>
    <t>高砂市</t>
  </si>
  <si>
    <t>川西市</t>
  </si>
  <si>
    <t>小野市</t>
  </si>
  <si>
    <t>三田市</t>
  </si>
  <si>
    <t>加西市</t>
  </si>
  <si>
    <t>篠山市</t>
  </si>
  <si>
    <t>養父市</t>
  </si>
  <si>
    <t>朝来市</t>
  </si>
  <si>
    <t>宍粟市</t>
  </si>
  <si>
    <t>加東市</t>
  </si>
  <si>
    <t>たつの市</t>
  </si>
  <si>
    <t>猪名川町</t>
  </si>
  <si>
    <t>多可町</t>
  </si>
  <si>
    <t>稲美町</t>
  </si>
  <si>
    <t>播磨町</t>
  </si>
  <si>
    <t>市川町</t>
  </si>
  <si>
    <t>福崎町</t>
  </si>
  <si>
    <t>神河町</t>
  </si>
  <si>
    <t>太子町</t>
  </si>
  <si>
    <t>上郡町</t>
  </si>
  <si>
    <t>佐用町</t>
  </si>
  <si>
    <t>香美町</t>
  </si>
  <si>
    <t>新温泉町</t>
  </si>
  <si>
    <t>西播磨水道企業団</t>
  </si>
  <si>
    <t>淡路広域水道企業団</t>
  </si>
  <si>
    <t>奈良市</t>
  </si>
  <si>
    <t>大和高田市</t>
  </si>
  <si>
    <t>大和郡山市</t>
  </si>
  <si>
    <t>天理市</t>
  </si>
  <si>
    <t>橿原市</t>
  </si>
  <si>
    <t>桜井市</t>
  </si>
  <si>
    <t>五條市</t>
  </si>
  <si>
    <t>御所市</t>
  </si>
  <si>
    <t>生駒市</t>
  </si>
  <si>
    <t>香芝市</t>
  </si>
  <si>
    <t>葛城市</t>
  </si>
  <si>
    <t>宇陀市</t>
  </si>
  <si>
    <t>平群町</t>
  </si>
  <si>
    <t>三郷町</t>
  </si>
  <si>
    <t>斑鳩町</t>
  </si>
  <si>
    <t>安堵町</t>
  </si>
  <si>
    <t>三宅町</t>
  </si>
  <si>
    <t>田原本町</t>
  </si>
  <si>
    <t>高取町</t>
  </si>
  <si>
    <t>明日香村</t>
  </si>
  <si>
    <t>上牧町</t>
  </si>
  <si>
    <t>王寺町</t>
  </si>
  <si>
    <t>広陵町</t>
  </si>
  <si>
    <t>河合町</t>
  </si>
  <si>
    <t>吉野町</t>
  </si>
  <si>
    <t>大淀町</t>
  </si>
  <si>
    <t>下市町</t>
  </si>
  <si>
    <t>和歌山市</t>
  </si>
  <si>
    <t>橋本市</t>
  </si>
  <si>
    <t>有田市</t>
  </si>
  <si>
    <t>御坊市</t>
  </si>
  <si>
    <t>田辺市</t>
  </si>
  <si>
    <t>新宮市</t>
  </si>
  <si>
    <t>岩出市</t>
  </si>
  <si>
    <t>紀美野町</t>
  </si>
  <si>
    <t>かつらぎ町</t>
  </si>
  <si>
    <t>高野町</t>
  </si>
  <si>
    <t>湯浅町</t>
  </si>
  <si>
    <t>有田川町</t>
  </si>
  <si>
    <t>由良町</t>
  </si>
  <si>
    <t>印南町</t>
  </si>
  <si>
    <t>みなべ町</t>
  </si>
  <si>
    <t>日高川町</t>
  </si>
  <si>
    <t>白浜町</t>
  </si>
  <si>
    <t>上富田町</t>
  </si>
  <si>
    <t>すさみ町</t>
  </si>
  <si>
    <t>那智勝浦町</t>
  </si>
  <si>
    <t>串本町</t>
  </si>
  <si>
    <t>鳥取市</t>
  </si>
  <si>
    <t>米子市</t>
  </si>
  <si>
    <t>倉吉市</t>
  </si>
  <si>
    <t>岩美町</t>
  </si>
  <si>
    <t>智頭町</t>
  </si>
  <si>
    <t>三朝町</t>
  </si>
  <si>
    <t>湯梨浜町</t>
  </si>
  <si>
    <t>琴浦町</t>
  </si>
  <si>
    <t>北栄町</t>
  </si>
  <si>
    <t>大山町</t>
  </si>
  <si>
    <t>南部町</t>
  </si>
  <si>
    <t>伯耆町</t>
  </si>
  <si>
    <t>浜田市</t>
  </si>
  <si>
    <t>出雲市</t>
  </si>
  <si>
    <t>益田市</t>
  </si>
  <si>
    <t>大田市</t>
  </si>
  <si>
    <t>安来市</t>
  </si>
  <si>
    <t>江津市</t>
  </si>
  <si>
    <t>雲南市</t>
  </si>
  <si>
    <t>奥出雲町</t>
  </si>
  <si>
    <t>邑南町</t>
  </si>
  <si>
    <t>津和野町</t>
  </si>
  <si>
    <t>吉賀町</t>
  </si>
  <si>
    <t>隠岐の島町</t>
  </si>
  <si>
    <t>斐川宍道水道企業団</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</si>
  <si>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</si>
  <si>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</si>
  <si>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</si>
  <si>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</si>
  <si>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</si>
  <si>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</si>
  <si>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</si>
  <si>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</si>
  <si>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</si>
  <si>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</si>
  <si>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</si>
  <si>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</si>
  <si>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</si>
  <si>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</si>
  <si>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</si>
  <si>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</si>
  <si>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</si>
  <si>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</si>
  <si>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鏡野町</t>
  </si>
  <si>
    <t>勝央町</t>
  </si>
  <si>
    <t>奈義町</t>
  </si>
  <si>
    <t>吉備中央町</t>
  </si>
  <si>
    <t>呉市</t>
  </si>
  <si>
    <t>竹原市</t>
  </si>
  <si>
    <t>三原市</t>
  </si>
  <si>
    <t>尾道市</t>
  </si>
  <si>
    <t>福山市</t>
  </si>
  <si>
    <t>府中市</t>
  </si>
  <si>
    <t>三次市</t>
  </si>
  <si>
    <t>庄原市</t>
  </si>
  <si>
    <t>大竹市</t>
  </si>
  <si>
    <t>東広島市</t>
  </si>
  <si>
    <t>廿日市市</t>
  </si>
  <si>
    <t>安芸高田市</t>
  </si>
  <si>
    <t>江田島市</t>
  </si>
  <si>
    <t>海田町</t>
  </si>
  <si>
    <t>熊野町</t>
  </si>
  <si>
    <t>北広島町</t>
  </si>
  <si>
    <t>大崎上島町</t>
  </si>
  <si>
    <t>世羅町</t>
  </si>
  <si>
    <t>下関市</t>
  </si>
  <si>
    <t>宇部市</t>
  </si>
  <si>
    <t>山口市</t>
  </si>
  <si>
    <t>萩市</t>
  </si>
  <si>
    <t>防府市</t>
  </si>
  <si>
    <t>下松市</t>
  </si>
  <si>
    <t>岩国市</t>
  </si>
  <si>
    <t>光市</t>
  </si>
  <si>
    <t>柳井市</t>
  </si>
  <si>
    <t>美祢市</t>
  </si>
  <si>
    <t>周南市</t>
  </si>
  <si>
    <t>山陽小野田市</t>
  </si>
  <si>
    <t>周防大島町</t>
  </si>
  <si>
    <t>田布施・平生水道企業団</t>
  </si>
  <si>
    <t>徳島市</t>
  </si>
  <si>
    <t>鳴門市</t>
  </si>
  <si>
    <t>小松島市</t>
  </si>
  <si>
    <t>阿南市</t>
  </si>
  <si>
    <t>吉野川市</t>
  </si>
  <si>
    <t>阿波市</t>
  </si>
  <si>
    <t>美馬市</t>
  </si>
  <si>
    <t>三好市</t>
  </si>
  <si>
    <t>石井町</t>
  </si>
  <si>
    <t>美波町</t>
  </si>
  <si>
    <t>海陽町</t>
  </si>
  <si>
    <t>松茂町</t>
  </si>
  <si>
    <t>北島町</t>
  </si>
  <si>
    <t>藍住町</t>
  </si>
  <si>
    <t>板野町</t>
  </si>
  <si>
    <t>上板町</t>
  </si>
  <si>
    <t>つるぎ町</t>
  </si>
  <si>
    <t>東みよし町</t>
  </si>
  <si>
    <t>香川県広域水道企業団</t>
  </si>
  <si>
    <t>松山市</t>
  </si>
  <si>
    <t>今治市</t>
  </si>
  <si>
    <t>宇和島市</t>
  </si>
  <si>
    <t>八幡浜市</t>
  </si>
  <si>
    <t>新居浜市</t>
  </si>
  <si>
    <t>大洲市</t>
  </si>
  <si>
    <t>伊予市</t>
  </si>
  <si>
    <t>西予市</t>
  </si>
  <si>
    <t>東温市</t>
  </si>
  <si>
    <t>上島町</t>
  </si>
  <si>
    <t>砥部町</t>
  </si>
  <si>
    <t>内子町</t>
  </si>
  <si>
    <t>伊方町</t>
  </si>
  <si>
    <t>鬼北町</t>
  </si>
  <si>
    <t>愛南町</t>
  </si>
  <si>
    <t>高知市</t>
  </si>
  <si>
    <t>室戸市</t>
  </si>
  <si>
    <t>安芸市</t>
  </si>
  <si>
    <t>南国市</t>
  </si>
  <si>
    <t>土佐市</t>
  </si>
  <si>
    <t>須崎市</t>
  </si>
  <si>
    <t>土佐清水市</t>
  </si>
  <si>
    <t>四万十市</t>
  </si>
  <si>
    <t>香南市</t>
  </si>
  <si>
    <t>香美市</t>
  </si>
  <si>
    <t>佐川町</t>
  </si>
  <si>
    <t>越知町</t>
  </si>
  <si>
    <t>四万十町</t>
  </si>
  <si>
    <t>黒潮町</t>
  </si>
  <si>
    <t>大牟田市</t>
  </si>
  <si>
    <t>久留米市</t>
  </si>
  <si>
    <t>直方市</t>
  </si>
  <si>
    <t>飯塚市</t>
  </si>
  <si>
    <t>田川市</t>
  </si>
  <si>
    <t>柳川市</t>
  </si>
  <si>
    <t>八女市</t>
  </si>
  <si>
    <t>筑後市</t>
  </si>
  <si>
    <t>大川市</t>
  </si>
  <si>
    <t>行橋市</t>
  </si>
  <si>
    <t>豊前市</t>
  </si>
  <si>
    <t>中間市</t>
  </si>
  <si>
    <t>筑紫野市</t>
  </si>
  <si>
    <t>大野城市</t>
  </si>
  <si>
    <t>太宰府市</t>
  </si>
  <si>
    <t>古賀市</t>
  </si>
  <si>
    <t>宮若市</t>
  </si>
  <si>
    <t>嘉麻市</t>
  </si>
  <si>
    <t>朝倉市</t>
  </si>
  <si>
    <t>みやま市</t>
  </si>
  <si>
    <t>糸島市</t>
  </si>
  <si>
    <t>宇美町</t>
  </si>
  <si>
    <t>篠栗町</t>
  </si>
  <si>
    <t>志免町</t>
  </si>
  <si>
    <t>須恵町</t>
  </si>
  <si>
    <t>新宮町</t>
  </si>
  <si>
    <t>久山町</t>
  </si>
  <si>
    <t>粕屋町</t>
  </si>
  <si>
    <t>岡垣町</t>
  </si>
  <si>
    <t>小竹町</t>
  </si>
  <si>
    <t>鞍手町</t>
  </si>
  <si>
    <t>桂川町</t>
  </si>
  <si>
    <t>筑前町</t>
  </si>
  <si>
    <t>大木町</t>
  </si>
  <si>
    <t>広川町</t>
  </si>
  <si>
    <t>香春町</t>
  </si>
  <si>
    <t>添田町</t>
  </si>
  <si>
    <t>糸田町</t>
  </si>
  <si>
    <t>大任町</t>
  </si>
  <si>
    <t>福智町</t>
  </si>
  <si>
    <t>苅田町</t>
  </si>
  <si>
    <t>みやこ町</t>
  </si>
  <si>
    <t>吉富町</t>
  </si>
  <si>
    <t>築上町</t>
  </si>
  <si>
    <t>宗像地区事務組合</t>
  </si>
  <si>
    <t>三井水道企業団</t>
  </si>
  <si>
    <t>春日那珂川水道企業団</t>
  </si>
  <si>
    <t>佐賀市</t>
  </si>
  <si>
    <t>唐津市</t>
  </si>
  <si>
    <t>鳥栖市</t>
  </si>
  <si>
    <t>多久市</t>
  </si>
  <si>
    <t>伊万里市</t>
  </si>
  <si>
    <t>武雄市</t>
  </si>
  <si>
    <t>鹿島市</t>
  </si>
  <si>
    <t>小城市</t>
  </si>
  <si>
    <t>嬉野市</t>
  </si>
  <si>
    <t>玄海町</t>
  </si>
  <si>
    <t>有田町</t>
  </si>
  <si>
    <t>大町町</t>
  </si>
  <si>
    <t>江北町</t>
  </si>
  <si>
    <t>白石町</t>
  </si>
  <si>
    <t>太良町</t>
  </si>
  <si>
    <t>西佐賀水道企業団</t>
  </si>
  <si>
    <t>佐賀東部水道企業団</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</si>
  <si>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</si>
  <si>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</si>
  <si>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</si>
  <si>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</si>
  <si>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</si>
  <si>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</si>
  <si>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</si>
  <si>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</si>
  <si>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</si>
  <si>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</si>
  <si>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</si>
  <si>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</si>
  <si>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</si>
  <si>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</si>
  <si>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</si>
  <si>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</si>
  <si>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</si>
  <si>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佐々町</t>
  </si>
  <si>
    <t>新上五島町</t>
  </si>
  <si>
    <t>八代市</t>
  </si>
  <si>
    <t>人吉市</t>
  </si>
  <si>
    <t>荒尾市</t>
  </si>
  <si>
    <t>水俣市</t>
  </si>
  <si>
    <t>玉名市</t>
  </si>
  <si>
    <t>山鹿市</t>
  </si>
  <si>
    <t>菊池市</t>
  </si>
  <si>
    <t>宇土市</t>
  </si>
  <si>
    <t>上天草市</t>
  </si>
  <si>
    <t>阿蘇市</t>
  </si>
  <si>
    <t>天草市</t>
  </si>
  <si>
    <t>合志市</t>
  </si>
  <si>
    <t>長洲町</t>
  </si>
  <si>
    <t>南阿蘇村</t>
  </si>
  <si>
    <t>御船町</t>
  </si>
  <si>
    <t>益城町</t>
  </si>
  <si>
    <t>甲佐町</t>
  </si>
  <si>
    <t>山都町</t>
  </si>
  <si>
    <t>芦北町</t>
  </si>
  <si>
    <t>錦町</t>
  </si>
  <si>
    <t>多良木町</t>
  </si>
  <si>
    <t>湯前町</t>
  </si>
  <si>
    <t>あさぎり町</t>
  </si>
  <si>
    <t>大津菊陽水道企業団</t>
  </si>
  <si>
    <t>大分市</t>
  </si>
  <si>
    <t>別府市</t>
  </si>
  <si>
    <t>中津市</t>
  </si>
  <si>
    <t>日田市</t>
  </si>
  <si>
    <t>佐伯市</t>
  </si>
  <si>
    <t>臼杵市</t>
  </si>
  <si>
    <t>津久見市</t>
  </si>
  <si>
    <t>竹田市</t>
  </si>
  <si>
    <t>豊後高田市</t>
  </si>
  <si>
    <t>杵築市</t>
  </si>
  <si>
    <t>宇佐市</t>
  </si>
  <si>
    <t>豊後大野市</t>
  </si>
  <si>
    <t>国東市</t>
  </si>
  <si>
    <t>日出町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</si>
  <si>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</si>
  <si>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</si>
  <si>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</si>
  <si>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</si>
  <si>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</si>
  <si>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</si>
  <si>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</si>
  <si>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</si>
  <si>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</si>
  <si>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</si>
  <si>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</si>
  <si>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</si>
  <si>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</si>
  <si>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</si>
  <si>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</si>
  <si>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</si>
  <si>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川南町</t>
  </si>
  <si>
    <t>都農町</t>
  </si>
  <si>
    <t>門川町</t>
  </si>
  <si>
    <t>高千穂町</t>
  </si>
  <si>
    <t>一ツ瀬川営農飲雑用水広域水道企業団</t>
  </si>
  <si>
    <t>鹿児島市</t>
  </si>
  <si>
    <t>鹿屋市</t>
  </si>
  <si>
    <t>枕崎市</t>
  </si>
  <si>
    <t>阿久根市</t>
  </si>
  <si>
    <t>指宿市</t>
  </si>
  <si>
    <t>西之表市</t>
  </si>
  <si>
    <t>垂水市</t>
  </si>
  <si>
    <t>薩摩川内市</t>
  </si>
  <si>
    <t>日置市</t>
  </si>
  <si>
    <t>霧島市</t>
  </si>
  <si>
    <t>いちき串木野市</t>
  </si>
  <si>
    <t>南さつま市</t>
  </si>
  <si>
    <t>志布志市</t>
  </si>
  <si>
    <t>奄美市</t>
  </si>
  <si>
    <t>南九州市</t>
  </si>
  <si>
    <t>伊佐市</t>
  </si>
  <si>
    <t>姶良市</t>
  </si>
  <si>
    <t>さつま町</t>
  </si>
  <si>
    <t>湧水町</t>
  </si>
  <si>
    <t>大崎町</t>
  </si>
  <si>
    <t>肝付町</t>
  </si>
  <si>
    <t>中種子町</t>
  </si>
  <si>
    <t>瀬戸内町</t>
  </si>
  <si>
    <t>龍郷町</t>
  </si>
  <si>
    <t>徳之島町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</si>
  <si>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</si>
  <si>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</si>
  <si>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</si>
  <si>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</si>
  <si>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</si>
  <si>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</si>
  <si>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</si>
  <si>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</si>
  <si>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</si>
  <si>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</si>
  <si>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</si>
  <si>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</si>
  <si>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</si>
  <si>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</si>
  <si>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</si>
  <si>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今帰仁村</t>
  </si>
  <si>
    <t>本部町</t>
  </si>
  <si>
    <t>恩納村</t>
  </si>
  <si>
    <t>宜野座村</t>
  </si>
  <si>
    <t>金武町</t>
  </si>
  <si>
    <t>伊江村</t>
  </si>
  <si>
    <t>読谷村</t>
  </si>
  <si>
    <t>嘉手納町</t>
  </si>
  <si>
    <t>北谷町</t>
  </si>
  <si>
    <t>北中城村</t>
  </si>
  <si>
    <t>中城村</t>
  </si>
  <si>
    <t>西原町</t>
  </si>
  <si>
    <t>与那原町</t>
  </si>
  <si>
    <t>久米島町</t>
  </si>
  <si>
    <t>南部水道企業団</t>
  </si>
  <si>
    <t>青森県</t>
    <rPh sb="0" eb="2">
      <t>アオモリ</t>
    </rPh>
    <rPh sb="2" eb="3">
      <t>ケン</t>
    </rPh>
    <phoneticPr fontId="2"/>
  </si>
  <si>
    <t>岩手県</t>
    <rPh sb="0" eb="3">
      <t>イワテケン</t>
    </rPh>
    <phoneticPr fontId="2"/>
  </si>
  <si>
    <t>山形県</t>
    <phoneticPr fontId="2"/>
  </si>
  <si>
    <t>福島県</t>
    <phoneticPr fontId="2"/>
  </si>
  <si>
    <t>栃木県</t>
    <phoneticPr fontId="2"/>
  </si>
  <si>
    <t>群馬県</t>
    <phoneticPr fontId="2"/>
  </si>
  <si>
    <t>埼玉県</t>
    <phoneticPr fontId="2"/>
  </si>
  <si>
    <t>千葉県</t>
    <phoneticPr fontId="2"/>
  </si>
  <si>
    <t>東京都</t>
    <phoneticPr fontId="2"/>
  </si>
  <si>
    <t>新潟県</t>
    <phoneticPr fontId="2"/>
  </si>
  <si>
    <t>都道府県番号</t>
    <phoneticPr fontId="0"/>
  </si>
  <si>
    <t>都道府県名</t>
    <phoneticPr fontId="0"/>
  </si>
  <si>
    <t>整理番号</t>
    <phoneticPr fontId="0"/>
  </si>
  <si>
    <t>事業主体名</t>
    <phoneticPr fontId="0"/>
  </si>
  <si>
    <t>01</t>
    <phoneticPr fontId="0"/>
  </si>
  <si>
    <t>北海道</t>
    <phoneticPr fontId="0"/>
  </si>
  <si>
    <t>001</t>
    <phoneticPr fontId="0"/>
  </si>
  <si>
    <t>函館市</t>
    <phoneticPr fontId="0"/>
  </si>
  <si>
    <t>002</t>
    <phoneticPr fontId="0"/>
  </si>
  <si>
    <t>岩見沢市</t>
    <phoneticPr fontId="0"/>
  </si>
  <si>
    <t>003</t>
    <phoneticPr fontId="0"/>
  </si>
  <si>
    <t>小樽市</t>
    <phoneticPr fontId="0"/>
  </si>
  <si>
    <t>004</t>
    <phoneticPr fontId="0"/>
  </si>
  <si>
    <t>室蘭市</t>
    <phoneticPr fontId="0"/>
  </si>
  <si>
    <t>005</t>
    <phoneticPr fontId="0"/>
  </si>
  <si>
    <t>稚内市</t>
    <phoneticPr fontId="0"/>
  </si>
  <si>
    <t>006</t>
    <phoneticPr fontId="0"/>
  </si>
  <si>
    <t>留萌市</t>
    <phoneticPr fontId="0"/>
  </si>
  <si>
    <t>007</t>
    <phoneticPr fontId="0"/>
  </si>
  <si>
    <t>釧路市</t>
    <phoneticPr fontId="0"/>
  </si>
  <si>
    <t>008</t>
    <phoneticPr fontId="0"/>
  </si>
  <si>
    <t>広尾町</t>
    <phoneticPr fontId="0"/>
  </si>
  <si>
    <t>009</t>
    <phoneticPr fontId="0"/>
  </si>
  <si>
    <t>夕張市</t>
    <phoneticPr fontId="0"/>
  </si>
  <si>
    <t>010</t>
    <phoneticPr fontId="0"/>
  </si>
  <si>
    <t>浦河町</t>
    <phoneticPr fontId="0"/>
  </si>
  <si>
    <t>011</t>
    <phoneticPr fontId="0"/>
  </si>
  <si>
    <t>北斗市</t>
    <phoneticPr fontId="0"/>
  </si>
  <si>
    <t>012</t>
    <phoneticPr fontId="0"/>
  </si>
  <si>
    <t>紋別市</t>
    <phoneticPr fontId="0"/>
  </si>
  <si>
    <t>014</t>
    <phoneticPr fontId="0"/>
  </si>
  <si>
    <t>札幌市</t>
    <phoneticPr fontId="0"/>
  </si>
  <si>
    <t>015</t>
    <phoneticPr fontId="0"/>
  </si>
  <si>
    <t>木古内町</t>
    <phoneticPr fontId="0"/>
  </si>
  <si>
    <t>016</t>
    <phoneticPr fontId="0"/>
  </si>
  <si>
    <t>旭川市</t>
    <phoneticPr fontId="0"/>
  </si>
  <si>
    <t>017</t>
    <phoneticPr fontId="0"/>
  </si>
  <si>
    <t>枝幸町</t>
    <phoneticPr fontId="0"/>
  </si>
  <si>
    <t>018</t>
    <phoneticPr fontId="0"/>
  </si>
  <si>
    <t>美幌町</t>
    <phoneticPr fontId="0"/>
  </si>
  <si>
    <t>019</t>
    <phoneticPr fontId="0"/>
  </si>
  <si>
    <t>中標津町</t>
    <phoneticPr fontId="0"/>
  </si>
  <si>
    <t>020</t>
    <phoneticPr fontId="0"/>
  </si>
  <si>
    <t>苫小牧市</t>
    <phoneticPr fontId="0"/>
  </si>
  <si>
    <t>021</t>
    <phoneticPr fontId="0"/>
  </si>
  <si>
    <t>増毛町</t>
    <phoneticPr fontId="0"/>
  </si>
  <si>
    <t>022</t>
    <phoneticPr fontId="0"/>
  </si>
  <si>
    <t>余市町</t>
    <phoneticPr fontId="0"/>
  </si>
  <si>
    <t>024</t>
    <phoneticPr fontId="0"/>
  </si>
  <si>
    <t>北見市（北見）</t>
    <phoneticPr fontId="0"/>
  </si>
  <si>
    <t>026</t>
    <phoneticPr fontId="0"/>
  </si>
  <si>
    <t>本別町</t>
    <phoneticPr fontId="0"/>
  </si>
  <si>
    <t>027</t>
    <phoneticPr fontId="0"/>
  </si>
  <si>
    <t>様似町</t>
    <phoneticPr fontId="0"/>
  </si>
  <si>
    <t>028</t>
    <phoneticPr fontId="0"/>
  </si>
  <si>
    <t>白糠町</t>
    <phoneticPr fontId="0"/>
  </si>
  <si>
    <t>029</t>
    <phoneticPr fontId="0"/>
  </si>
  <si>
    <t>羽幌町</t>
    <phoneticPr fontId="0"/>
  </si>
  <si>
    <t>031</t>
    <phoneticPr fontId="0"/>
  </si>
  <si>
    <t>帯広市</t>
    <phoneticPr fontId="0"/>
  </si>
  <si>
    <t>032</t>
    <phoneticPr fontId="0"/>
  </si>
  <si>
    <t>網走市</t>
    <phoneticPr fontId="0"/>
  </si>
  <si>
    <t>034</t>
    <phoneticPr fontId="0"/>
  </si>
  <si>
    <t>士別市</t>
    <phoneticPr fontId="0"/>
  </si>
  <si>
    <t>035</t>
    <phoneticPr fontId="0"/>
  </si>
  <si>
    <t>むかわ町</t>
    <phoneticPr fontId="0"/>
  </si>
  <si>
    <t>036</t>
    <phoneticPr fontId="0"/>
  </si>
  <si>
    <t>美唄市</t>
    <phoneticPr fontId="0"/>
  </si>
  <si>
    <t>037</t>
    <phoneticPr fontId="0"/>
  </si>
  <si>
    <t>根室市</t>
    <phoneticPr fontId="0"/>
  </si>
  <si>
    <t>039</t>
    <phoneticPr fontId="0"/>
  </si>
  <si>
    <t>幕別町</t>
    <phoneticPr fontId="0"/>
  </si>
  <si>
    <t>040</t>
    <phoneticPr fontId="0"/>
  </si>
  <si>
    <t>千歳市</t>
    <phoneticPr fontId="0"/>
  </si>
  <si>
    <t>041</t>
    <phoneticPr fontId="0"/>
  </si>
  <si>
    <t>倶知安町</t>
    <phoneticPr fontId="0"/>
  </si>
  <si>
    <t>043</t>
    <phoneticPr fontId="0"/>
  </si>
  <si>
    <t>江差町</t>
    <phoneticPr fontId="0"/>
  </si>
  <si>
    <t>044</t>
    <phoneticPr fontId="0"/>
  </si>
  <si>
    <t>足寄町</t>
    <phoneticPr fontId="0"/>
  </si>
  <si>
    <t>045</t>
    <phoneticPr fontId="0"/>
  </si>
  <si>
    <t>赤平市</t>
    <phoneticPr fontId="0"/>
  </si>
  <si>
    <t>046</t>
    <phoneticPr fontId="0"/>
  </si>
  <si>
    <t>松前町</t>
    <phoneticPr fontId="0"/>
  </si>
  <si>
    <t>048</t>
    <phoneticPr fontId="0"/>
  </si>
  <si>
    <t>池田町</t>
    <phoneticPr fontId="0"/>
  </si>
  <si>
    <t>049</t>
    <phoneticPr fontId="0"/>
  </si>
  <si>
    <t>芦別市</t>
    <phoneticPr fontId="0"/>
  </si>
  <si>
    <t>051</t>
    <phoneticPr fontId="0"/>
  </si>
  <si>
    <t>江別市</t>
    <phoneticPr fontId="0"/>
  </si>
  <si>
    <t>052</t>
    <phoneticPr fontId="0"/>
  </si>
  <si>
    <t>芽室町</t>
    <phoneticPr fontId="0"/>
  </si>
  <si>
    <t>053</t>
    <phoneticPr fontId="0"/>
  </si>
  <si>
    <t>弟子屈町</t>
    <phoneticPr fontId="0"/>
  </si>
  <si>
    <t>056</t>
    <phoneticPr fontId="0"/>
  </si>
  <si>
    <t>栗山町</t>
    <phoneticPr fontId="0"/>
  </si>
  <si>
    <t>057</t>
    <phoneticPr fontId="0"/>
  </si>
  <si>
    <t>三笠市</t>
    <phoneticPr fontId="0"/>
  </si>
  <si>
    <t>058</t>
    <phoneticPr fontId="0"/>
  </si>
  <si>
    <t>深川市</t>
    <phoneticPr fontId="0"/>
  </si>
  <si>
    <t>059</t>
    <phoneticPr fontId="0"/>
  </si>
  <si>
    <t>名寄市</t>
    <phoneticPr fontId="0"/>
  </si>
  <si>
    <t>060</t>
    <phoneticPr fontId="0"/>
  </si>
  <si>
    <t>新ひだか町</t>
    <phoneticPr fontId="0"/>
  </si>
  <si>
    <t>061</t>
    <phoneticPr fontId="0"/>
  </si>
  <si>
    <t>厚岸町</t>
    <phoneticPr fontId="0"/>
  </si>
  <si>
    <t>063</t>
    <phoneticPr fontId="0"/>
  </si>
  <si>
    <t>登別市</t>
    <phoneticPr fontId="0"/>
  </si>
  <si>
    <t>064</t>
    <phoneticPr fontId="0"/>
  </si>
  <si>
    <t>斜里町</t>
    <phoneticPr fontId="0"/>
  </si>
  <si>
    <t>065</t>
    <phoneticPr fontId="0"/>
  </si>
  <si>
    <t>伊達市</t>
    <phoneticPr fontId="0"/>
  </si>
  <si>
    <t>066</t>
    <phoneticPr fontId="0"/>
  </si>
  <si>
    <t>北見市（留辺蘂）</t>
    <phoneticPr fontId="0"/>
  </si>
  <si>
    <t>068</t>
    <phoneticPr fontId="0"/>
  </si>
  <si>
    <t>遠軽町</t>
    <phoneticPr fontId="0"/>
  </si>
  <si>
    <t>069</t>
    <phoneticPr fontId="0"/>
  </si>
  <si>
    <t>美瑛町</t>
    <phoneticPr fontId="0"/>
  </si>
  <si>
    <t>070</t>
    <phoneticPr fontId="0"/>
  </si>
  <si>
    <t>福島町</t>
    <phoneticPr fontId="0"/>
  </si>
  <si>
    <t>071</t>
    <phoneticPr fontId="0"/>
  </si>
  <si>
    <t>洞爺湖町</t>
    <phoneticPr fontId="0"/>
  </si>
  <si>
    <t>072</t>
    <phoneticPr fontId="0"/>
  </si>
  <si>
    <t>富良野市</t>
    <phoneticPr fontId="0"/>
  </si>
  <si>
    <t>073</t>
    <phoneticPr fontId="0"/>
  </si>
  <si>
    <t>恵庭市</t>
    <phoneticPr fontId="0"/>
  </si>
  <si>
    <t>078</t>
    <phoneticPr fontId="0"/>
  </si>
  <si>
    <t>当別町</t>
    <phoneticPr fontId="0"/>
  </si>
  <si>
    <t>080</t>
    <phoneticPr fontId="0"/>
  </si>
  <si>
    <t>八雲町</t>
    <phoneticPr fontId="0"/>
  </si>
  <si>
    <t>089</t>
    <phoneticPr fontId="0"/>
  </si>
  <si>
    <t>日高町</t>
    <phoneticPr fontId="0"/>
  </si>
  <si>
    <t>090</t>
    <phoneticPr fontId="0"/>
  </si>
  <si>
    <t>浜中町</t>
    <phoneticPr fontId="0"/>
  </si>
  <si>
    <t>091</t>
    <phoneticPr fontId="0"/>
  </si>
  <si>
    <t>鹿部町</t>
    <phoneticPr fontId="0"/>
  </si>
  <si>
    <t>098</t>
    <phoneticPr fontId="0"/>
  </si>
  <si>
    <t>長万部町</t>
    <phoneticPr fontId="0"/>
  </si>
  <si>
    <t>100</t>
    <phoneticPr fontId="0"/>
  </si>
  <si>
    <t>白老町</t>
    <phoneticPr fontId="0"/>
  </si>
  <si>
    <t>101</t>
    <phoneticPr fontId="0"/>
  </si>
  <si>
    <t>長幌上水道企業団</t>
    <phoneticPr fontId="0"/>
  </si>
  <si>
    <t>102</t>
    <phoneticPr fontId="0"/>
  </si>
  <si>
    <t>沼田町</t>
    <phoneticPr fontId="0"/>
  </si>
  <si>
    <t>106</t>
    <phoneticPr fontId="0"/>
  </si>
  <si>
    <t>清水町</t>
    <phoneticPr fontId="0"/>
  </si>
  <si>
    <t>109</t>
    <phoneticPr fontId="0"/>
  </si>
  <si>
    <t>湧別町</t>
    <phoneticPr fontId="0"/>
  </si>
  <si>
    <t>110</t>
    <phoneticPr fontId="0"/>
  </si>
  <si>
    <t>新得町</t>
    <phoneticPr fontId="0"/>
  </si>
  <si>
    <t>111</t>
    <phoneticPr fontId="0"/>
  </si>
  <si>
    <t>上富良野町</t>
    <phoneticPr fontId="0"/>
  </si>
  <si>
    <t>112</t>
    <phoneticPr fontId="0"/>
  </si>
  <si>
    <t>北広島市</t>
    <phoneticPr fontId="0"/>
  </si>
  <si>
    <t>113</t>
    <phoneticPr fontId="0"/>
  </si>
  <si>
    <t>標茶町</t>
    <phoneticPr fontId="0"/>
  </si>
  <si>
    <t>114</t>
    <phoneticPr fontId="0"/>
  </si>
  <si>
    <t>羅臼町</t>
    <phoneticPr fontId="0"/>
  </si>
  <si>
    <t>117</t>
    <phoneticPr fontId="0"/>
  </si>
  <si>
    <t>西空知広域水道企業団</t>
    <phoneticPr fontId="0"/>
  </si>
  <si>
    <t>120</t>
    <phoneticPr fontId="0"/>
  </si>
  <si>
    <t>石狩市</t>
    <phoneticPr fontId="0"/>
  </si>
  <si>
    <t>121</t>
    <phoneticPr fontId="0"/>
  </si>
  <si>
    <t>岩内町</t>
    <phoneticPr fontId="0"/>
  </si>
  <si>
    <t>122</t>
    <phoneticPr fontId="0"/>
  </si>
  <si>
    <t>当麻町</t>
    <phoneticPr fontId="0"/>
  </si>
  <si>
    <t>123</t>
    <phoneticPr fontId="0"/>
  </si>
  <si>
    <t>森町</t>
    <phoneticPr fontId="0"/>
  </si>
  <si>
    <t>126</t>
    <phoneticPr fontId="0"/>
  </si>
  <si>
    <t>月新水道企業団</t>
    <phoneticPr fontId="0"/>
  </si>
  <si>
    <t>129</t>
    <phoneticPr fontId="0"/>
  </si>
  <si>
    <t>七飯町</t>
    <phoneticPr fontId="0"/>
  </si>
  <si>
    <t>130</t>
    <phoneticPr fontId="0"/>
  </si>
  <si>
    <t>音更町</t>
    <phoneticPr fontId="0"/>
  </si>
  <si>
    <t>133</t>
    <phoneticPr fontId="0"/>
  </si>
  <si>
    <t>鷹栖町</t>
    <phoneticPr fontId="0"/>
  </si>
  <si>
    <t>134</t>
    <phoneticPr fontId="0"/>
  </si>
  <si>
    <t>知内町</t>
    <phoneticPr fontId="0"/>
  </si>
  <si>
    <t>136</t>
    <phoneticPr fontId="0"/>
  </si>
  <si>
    <t>小平町</t>
    <phoneticPr fontId="0"/>
  </si>
  <si>
    <t>137</t>
    <phoneticPr fontId="0"/>
  </si>
  <si>
    <t>別海町</t>
    <phoneticPr fontId="0"/>
  </si>
  <si>
    <t>141</t>
    <phoneticPr fontId="0"/>
  </si>
  <si>
    <t>大樹町</t>
    <phoneticPr fontId="0"/>
  </si>
  <si>
    <t>142</t>
    <phoneticPr fontId="0"/>
  </si>
  <si>
    <t>中空知広域水道企業団</t>
    <phoneticPr fontId="0"/>
  </si>
  <si>
    <t>143</t>
    <phoneticPr fontId="0"/>
  </si>
  <si>
    <t>由仁町</t>
    <phoneticPr fontId="0"/>
  </si>
  <si>
    <t>144</t>
    <phoneticPr fontId="0"/>
  </si>
  <si>
    <t>東神楽町</t>
    <phoneticPr fontId="0"/>
  </si>
  <si>
    <t>145</t>
    <phoneticPr fontId="0"/>
  </si>
  <si>
    <t>安平町</t>
    <phoneticPr fontId="0"/>
  </si>
  <si>
    <t>501</t>
    <phoneticPr fontId="0"/>
  </si>
  <si>
    <t>桂沢水道企業団</t>
    <phoneticPr fontId="0"/>
  </si>
  <si>
    <t>502</t>
    <phoneticPr fontId="0"/>
  </si>
  <si>
    <t>石狩東部広域水道企業団</t>
    <phoneticPr fontId="0"/>
  </si>
  <si>
    <t>503</t>
    <phoneticPr fontId="0"/>
  </si>
  <si>
    <t>北空知広域水道企業団</t>
    <phoneticPr fontId="0"/>
  </si>
  <si>
    <t>504</t>
    <phoneticPr fontId="0"/>
  </si>
  <si>
    <t>十勝中部広域水道企業団</t>
    <phoneticPr fontId="0"/>
  </si>
  <si>
    <t>506</t>
    <phoneticPr fontId="0"/>
  </si>
  <si>
    <t>石狩西部広域水道企業団</t>
    <phoneticPr fontId="0"/>
  </si>
  <si>
    <t>02</t>
    <phoneticPr fontId="0"/>
  </si>
  <si>
    <t>青森県</t>
    <phoneticPr fontId="0"/>
  </si>
  <si>
    <t>弘前市</t>
    <phoneticPr fontId="0"/>
  </si>
  <si>
    <t>板柳町</t>
    <phoneticPr fontId="0"/>
  </si>
  <si>
    <t>鰺ヶ沢町</t>
    <phoneticPr fontId="0"/>
  </si>
  <si>
    <t>三沢市</t>
    <phoneticPr fontId="0"/>
  </si>
  <si>
    <t>深浦町</t>
    <phoneticPr fontId="0"/>
  </si>
  <si>
    <t>大間町</t>
    <phoneticPr fontId="0"/>
  </si>
  <si>
    <t>野辺地町</t>
    <phoneticPr fontId="0"/>
  </si>
  <si>
    <t>025</t>
    <phoneticPr fontId="0"/>
  </si>
  <si>
    <t>平内町</t>
    <phoneticPr fontId="0"/>
  </si>
  <si>
    <t>黒石市</t>
    <phoneticPr fontId="0"/>
  </si>
  <si>
    <t>田舎館村</t>
    <phoneticPr fontId="0"/>
  </si>
  <si>
    <t>038</t>
    <phoneticPr fontId="0"/>
  </si>
  <si>
    <t>田子町</t>
    <phoneticPr fontId="0"/>
  </si>
  <si>
    <t>鶴田町</t>
    <phoneticPr fontId="0"/>
  </si>
  <si>
    <t>平川市</t>
    <phoneticPr fontId="0"/>
  </si>
  <si>
    <t>久吉ダム水道企業団</t>
    <phoneticPr fontId="0"/>
  </si>
  <si>
    <t>東通村</t>
    <phoneticPr fontId="0"/>
  </si>
  <si>
    <t>八戸圏域水道企業団</t>
    <phoneticPr fontId="0"/>
  </si>
  <si>
    <t>六ケ所村</t>
    <phoneticPr fontId="0"/>
  </si>
  <si>
    <t>津軽広域水道企業団（西北）</t>
    <phoneticPr fontId="0"/>
  </si>
  <si>
    <t>五所川原市</t>
    <phoneticPr fontId="0"/>
  </si>
  <si>
    <t>青森市</t>
    <phoneticPr fontId="0"/>
  </si>
  <si>
    <t>161</t>
    <phoneticPr fontId="0"/>
  </si>
  <si>
    <t>中泊町</t>
    <phoneticPr fontId="0"/>
  </si>
  <si>
    <t>171</t>
    <phoneticPr fontId="0"/>
  </si>
  <si>
    <t>むつ市</t>
    <phoneticPr fontId="0"/>
  </si>
  <si>
    <t>221</t>
    <phoneticPr fontId="0"/>
  </si>
  <si>
    <t>東北町</t>
    <phoneticPr fontId="0"/>
  </si>
  <si>
    <t>281</t>
    <phoneticPr fontId="0"/>
  </si>
  <si>
    <t>七戸町</t>
    <phoneticPr fontId="0"/>
  </si>
  <si>
    <t>291</t>
    <phoneticPr fontId="0"/>
  </si>
  <si>
    <t>藤崎町</t>
    <phoneticPr fontId="0"/>
  </si>
  <si>
    <t>311</t>
    <phoneticPr fontId="0"/>
  </si>
  <si>
    <t>十和田市</t>
    <phoneticPr fontId="0"/>
  </si>
  <si>
    <t>津軽広域水道企業団（津軽）</t>
    <phoneticPr fontId="0"/>
  </si>
  <si>
    <t>03</t>
    <phoneticPr fontId="0"/>
  </si>
  <si>
    <t>岩手県</t>
    <phoneticPr fontId="0"/>
  </si>
  <si>
    <t>盛岡市</t>
    <phoneticPr fontId="0"/>
  </si>
  <si>
    <t>山田町</t>
    <phoneticPr fontId="0"/>
  </si>
  <si>
    <t>宮古市</t>
    <phoneticPr fontId="0"/>
  </si>
  <si>
    <t>大船渡市</t>
    <phoneticPr fontId="0"/>
  </si>
  <si>
    <t>釜石市</t>
    <phoneticPr fontId="0"/>
  </si>
  <si>
    <t>奥州市</t>
    <phoneticPr fontId="0"/>
  </si>
  <si>
    <t>久慈市</t>
    <phoneticPr fontId="0"/>
  </si>
  <si>
    <t>陸前高田市</t>
    <phoneticPr fontId="0"/>
  </si>
  <si>
    <t>013</t>
    <phoneticPr fontId="0"/>
  </si>
  <si>
    <t>大槌町</t>
    <phoneticPr fontId="0"/>
  </si>
  <si>
    <t>雫石町</t>
    <phoneticPr fontId="0"/>
  </si>
  <si>
    <t>一戸町（一戸）</t>
    <phoneticPr fontId="0"/>
  </si>
  <si>
    <t>遠野市</t>
    <phoneticPr fontId="0"/>
  </si>
  <si>
    <t>二戸市</t>
    <phoneticPr fontId="0"/>
  </si>
  <si>
    <t>矢巾町</t>
    <phoneticPr fontId="0"/>
  </si>
  <si>
    <t>金ケ崎町</t>
    <phoneticPr fontId="0"/>
  </si>
  <si>
    <t>023</t>
    <phoneticPr fontId="0"/>
  </si>
  <si>
    <t>岩手町</t>
    <phoneticPr fontId="0"/>
  </si>
  <si>
    <t>平泉町</t>
    <phoneticPr fontId="0"/>
  </si>
  <si>
    <t>九戸村</t>
    <phoneticPr fontId="0"/>
  </si>
  <si>
    <t>030</t>
    <phoneticPr fontId="0"/>
  </si>
  <si>
    <t>滝沢市</t>
    <phoneticPr fontId="0"/>
  </si>
  <si>
    <t>八幡平市</t>
    <phoneticPr fontId="0"/>
  </si>
  <si>
    <t>洋野町</t>
    <phoneticPr fontId="0"/>
  </si>
  <si>
    <t>042</t>
    <phoneticPr fontId="0"/>
  </si>
  <si>
    <t>軽米町</t>
    <phoneticPr fontId="0"/>
  </si>
  <si>
    <t>一戸町（奥中山）</t>
    <phoneticPr fontId="0"/>
  </si>
  <si>
    <t>岩手中部水道企業団</t>
    <phoneticPr fontId="0"/>
  </si>
  <si>
    <t>一関市</t>
    <phoneticPr fontId="0"/>
  </si>
  <si>
    <t>047</t>
    <phoneticPr fontId="0"/>
  </si>
  <si>
    <t>葛巻町</t>
    <phoneticPr fontId="0"/>
  </si>
  <si>
    <t>西和賀町</t>
    <phoneticPr fontId="0"/>
  </si>
  <si>
    <t>奥州金ケ崎行政事務組合</t>
    <phoneticPr fontId="0"/>
  </si>
  <si>
    <t>04</t>
    <phoneticPr fontId="0"/>
  </si>
  <si>
    <t>宮城県</t>
    <phoneticPr fontId="0"/>
  </si>
  <si>
    <t>塩竈市</t>
    <phoneticPr fontId="0"/>
  </si>
  <si>
    <t>仙台市</t>
    <phoneticPr fontId="0"/>
  </si>
  <si>
    <t>村田町</t>
    <phoneticPr fontId="0"/>
  </si>
  <si>
    <t>気仙沼市</t>
    <phoneticPr fontId="0"/>
  </si>
  <si>
    <t>角田市</t>
    <phoneticPr fontId="0"/>
  </si>
  <si>
    <t>多賀城市</t>
    <phoneticPr fontId="0"/>
  </si>
  <si>
    <t>女川町</t>
    <phoneticPr fontId="0"/>
  </si>
  <si>
    <t>松島町</t>
    <phoneticPr fontId="0"/>
  </si>
  <si>
    <t>白石市</t>
    <phoneticPr fontId="0"/>
  </si>
  <si>
    <t>涌谷町</t>
    <phoneticPr fontId="0"/>
  </si>
  <si>
    <t>岩沼市</t>
    <phoneticPr fontId="0"/>
  </si>
  <si>
    <t>名取市</t>
    <phoneticPr fontId="0"/>
  </si>
  <si>
    <t>丸森町</t>
    <phoneticPr fontId="0"/>
  </si>
  <si>
    <t>柴田町</t>
    <phoneticPr fontId="0"/>
  </si>
  <si>
    <t>大河原町</t>
    <phoneticPr fontId="0"/>
  </si>
  <si>
    <t>亘理町</t>
    <phoneticPr fontId="0"/>
  </si>
  <si>
    <t>七ヶ浜町</t>
    <phoneticPr fontId="0"/>
  </si>
  <si>
    <t>大和町</t>
    <phoneticPr fontId="0"/>
  </si>
  <si>
    <t>大衡村</t>
    <phoneticPr fontId="0"/>
  </si>
  <si>
    <t>富谷市</t>
    <phoneticPr fontId="0"/>
  </si>
  <si>
    <t>大郷町</t>
    <phoneticPr fontId="0"/>
  </si>
  <si>
    <t>山元町</t>
    <phoneticPr fontId="0"/>
  </si>
  <si>
    <t>川崎町</t>
    <phoneticPr fontId="0"/>
  </si>
  <si>
    <t>利府町</t>
    <phoneticPr fontId="0"/>
  </si>
  <si>
    <t>石巻地方広域水道企業団</t>
    <phoneticPr fontId="0"/>
  </si>
  <si>
    <t>色麻町</t>
    <phoneticPr fontId="0"/>
  </si>
  <si>
    <t>蔵王町</t>
    <phoneticPr fontId="0"/>
  </si>
  <si>
    <t>074</t>
    <phoneticPr fontId="0"/>
  </si>
  <si>
    <t>加美町</t>
    <phoneticPr fontId="0"/>
  </si>
  <si>
    <t>075</t>
    <phoneticPr fontId="0"/>
  </si>
  <si>
    <t>登米市</t>
    <phoneticPr fontId="0"/>
  </si>
  <si>
    <t>076</t>
    <phoneticPr fontId="0"/>
  </si>
  <si>
    <t>栗原市（栗原）</t>
    <phoneticPr fontId="0"/>
  </si>
  <si>
    <t>077</t>
    <phoneticPr fontId="0"/>
  </si>
  <si>
    <t>南三陸町</t>
    <phoneticPr fontId="0"/>
  </si>
  <si>
    <t>美里町</t>
    <phoneticPr fontId="0"/>
  </si>
  <si>
    <t>079</t>
    <phoneticPr fontId="0"/>
  </si>
  <si>
    <t>大崎市</t>
    <phoneticPr fontId="0"/>
  </si>
  <si>
    <t>宮城県（大崎）</t>
    <phoneticPr fontId="0"/>
  </si>
  <si>
    <t>宮城県（仙南・仙塩）</t>
    <phoneticPr fontId="0"/>
  </si>
  <si>
    <t>05</t>
    <phoneticPr fontId="0"/>
  </si>
  <si>
    <t>秋田県</t>
    <phoneticPr fontId="0"/>
  </si>
  <si>
    <t>秋田市</t>
    <phoneticPr fontId="0"/>
  </si>
  <si>
    <t>由利本荘市</t>
    <phoneticPr fontId="0"/>
  </si>
  <si>
    <t>横手市</t>
    <phoneticPr fontId="0"/>
  </si>
  <si>
    <t>潟上市</t>
    <phoneticPr fontId="0"/>
  </si>
  <si>
    <t>大館市</t>
    <phoneticPr fontId="0"/>
  </si>
  <si>
    <t>能代市</t>
    <phoneticPr fontId="0"/>
  </si>
  <si>
    <t>大仙市</t>
    <phoneticPr fontId="0"/>
  </si>
  <si>
    <t>男鹿市</t>
    <phoneticPr fontId="0"/>
  </si>
  <si>
    <t>湯沢市（湯沢）</t>
    <phoneticPr fontId="0"/>
  </si>
  <si>
    <t>五城目町</t>
    <phoneticPr fontId="0"/>
  </si>
  <si>
    <t>にかほ市</t>
    <phoneticPr fontId="0"/>
  </si>
  <si>
    <t>井川町</t>
    <phoneticPr fontId="0"/>
  </si>
  <si>
    <t>八郎潟町</t>
    <phoneticPr fontId="0"/>
  </si>
  <si>
    <t>小坂町</t>
    <phoneticPr fontId="0"/>
  </si>
  <si>
    <t>北秋田市（鷹巣）</t>
    <phoneticPr fontId="0"/>
  </si>
  <si>
    <t>羽後町</t>
    <phoneticPr fontId="0"/>
  </si>
  <si>
    <t>鹿角市</t>
    <phoneticPr fontId="0"/>
  </si>
  <si>
    <t>033</t>
    <phoneticPr fontId="0"/>
  </si>
  <si>
    <t>北秋田市（森吉・合川）</t>
    <phoneticPr fontId="0"/>
  </si>
  <si>
    <t>三種町</t>
    <phoneticPr fontId="0"/>
  </si>
  <si>
    <t>湯沢市（稲川）</t>
    <phoneticPr fontId="0"/>
  </si>
  <si>
    <t>仙北市</t>
    <phoneticPr fontId="0"/>
  </si>
  <si>
    <t>美郷町</t>
    <phoneticPr fontId="0"/>
  </si>
  <si>
    <t>06</t>
    <phoneticPr fontId="0"/>
  </si>
  <si>
    <t>山形県</t>
    <phoneticPr fontId="0"/>
  </si>
  <si>
    <t>河北町</t>
    <phoneticPr fontId="0"/>
  </si>
  <si>
    <t>上山市</t>
    <phoneticPr fontId="0"/>
  </si>
  <si>
    <t>山形市</t>
    <phoneticPr fontId="0"/>
  </si>
  <si>
    <t>天童市</t>
    <phoneticPr fontId="0"/>
  </si>
  <si>
    <t>米沢市</t>
    <phoneticPr fontId="0"/>
  </si>
  <si>
    <t>酒田市</t>
    <phoneticPr fontId="0"/>
  </si>
  <si>
    <t>村山市</t>
    <phoneticPr fontId="0"/>
  </si>
  <si>
    <t>鶴岡市</t>
    <phoneticPr fontId="0"/>
  </si>
  <si>
    <t>新庄市</t>
    <phoneticPr fontId="0"/>
  </si>
  <si>
    <t>東根市</t>
    <phoneticPr fontId="0"/>
  </si>
  <si>
    <t>寒河江市</t>
    <phoneticPr fontId="0"/>
  </si>
  <si>
    <t>高畠町</t>
    <phoneticPr fontId="0"/>
  </si>
  <si>
    <t>庄内町</t>
    <phoneticPr fontId="0"/>
  </si>
  <si>
    <t>長井市</t>
    <phoneticPr fontId="0"/>
  </si>
  <si>
    <t>白鷹町</t>
    <phoneticPr fontId="0"/>
  </si>
  <si>
    <t>川西町</t>
    <phoneticPr fontId="0"/>
  </si>
  <si>
    <t>大江町</t>
    <phoneticPr fontId="0"/>
  </si>
  <si>
    <t>朝日町</t>
    <phoneticPr fontId="0"/>
  </si>
  <si>
    <t>遊佐町</t>
    <phoneticPr fontId="0"/>
  </si>
  <si>
    <t>尾花沢市大石田町環境衛生事業組合</t>
    <phoneticPr fontId="0"/>
  </si>
  <si>
    <t>飯豊町</t>
    <phoneticPr fontId="0"/>
  </si>
  <si>
    <t>最上川中部水道企業団</t>
    <phoneticPr fontId="0"/>
  </si>
  <si>
    <t>西川町</t>
    <phoneticPr fontId="0"/>
  </si>
  <si>
    <t>南陽市</t>
    <phoneticPr fontId="0"/>
  </si>
  <si>
    <t>金山町</t>
    <phoneticPr fontId="0"/>
  </si>
  <si>
    <t>小国町</t>
    <phoneticPr fontId="0"/>
  </si>
  <si>
    <t>最上町</t>
    <phoneticPr fontId="0"/>
  </si>
  <si>
    <t>真室川町</t>
    <phoneticPr fontId="0"/>
  </si>
  <si>
    <t>舟形町</t>
    <phoneticPr fontId="0"/>
  </si>
  <si>
    <t>山形県（村山）</t>
    <phoneticPr fontId="0"/>
  </si>
  <si>
    <t>山形県（置賜）</t>
    <phoneticPr fontId="0"/>
  </si>
  <si>
    <t>山形県（最上）</t>
    <phoneticPr fontId="0"/>
  </si>
  <si>
    <t>山形県（庄内）</t>
    <phoneticPr fontId="0"/>
  </si>
  <si>
    <t>07</t>
    <phoneticPr fontId="0"/>
  </si>
  <si>
    <t>福島県</t>
    <phoneticPr fontId="0"/>
  </si>
  <si>
    <t>郡山市</t>
    <phoneticPr fontId="0"/>
  </si>
  <si>
    <t>いわき市</t>
    <phoneticPr fontId="0"/>
  </si>
  <si>
    <t>福島市</t>
    <phoneticPr fontId="0"/>
  </si>
  <si>
    <t>会津坂下町</t>
    <phoneticPr fontId="0"/>
  </si>
  <si>
    <t>会津若松市</t>
    <phoneticPr fontId="0"/>
  </si>
  <si>
    <t>二本松市</t>
    <phoneticPr fontId="0"/>
  </si>
  <si>
    <t>本宮市</t>
    <phoneticPr fontId="0"/>
  </si>
  <si>
    <t>須賀川市</t>
    <phoneticPr fontId="0"/>
  </si>
  <si>
    <t>白河市</t>
    <phoneticPr fontId="0"/>
  </si>
  <si>
    <t>桑折町</t>
    <phoneticPr fontId="0"/>
  </si>
  <si>
    <t>石川町</t>
    <phoneticPr fontId="0"/>
  </si>
  <si>
    <t>国見町</t>
    <phoneticPr fontId="0"/>
  </si>
  <si>
    <t>川俣町</t>
    <phoneticPr fontId="0"/>
  </si>
  <si>
    <t>会津美里町</t>
    <phoneticPr fontId="0"/>
  </si>
  <si>
    <t>三春町</t>
    <phoneticPr fontId="0"/>
  </si>
  <si>
    <t>浪江町</t>
    <phoneticPr fontId="0"/>
  </si>
  <si>
    <t>南相馬市（原町）</t>
    <phoneticPr fontId="0"/>
  </si>
  <si>
    <t>南会津町</t>
    <phoneticPr fontId="0"/>
  </si>
  <si>
    <t>矢吹町</t>
    <phoneticPr fontId="0"/>
  </si>
  <si>
    <t>南相馬市（小高）</t>
    <phoneticPr fontId="0"/>
  </si>
  <si>
    <t>田村市</t>
    <phoneticPr fontId="0"/>
  </si>
  <si>
    <t>鏡石町</t>
    <phoneticPr fontId="0"/>
  </si>
  <si>
    <t>棚倉町</t>
    <phoneticPr fontId="0"/>
  </si>
  <si>
    <t>猪苗代町</t>
    <phoneticPr fontId="0"/>
  </si>
  <si>
    <t>喜多方市</t>
    <phoneticPr fontId="0"/>
  </si>
  <si>
    <t>054</t>
    <phoneticPr fontId="0"/>
  </si>
  <si>
    <t>小野町</t>
    <phoneticPr fontId="0"/>
  </si>
  <si>
    <t>西会津町</t>
    <phoneticPr fontId="0"/>
  </si>
  <si>
    <t>玉川村</t>
    <phoneticPr fontId="0"/>
  </si>
  <si>
    <t>天栄村</t>
    <phoneticPr fontId="0"/>
  </si>
  <si>
    <t>067</t>
    <phoneticPr fontId="0"/>
  </si>
  <si>
    <t>西郷村</t>
    <phoneticPr fontId="0"/>
  </si>
  <si>
    <t>泉崎村</t>
    <phoneticPr fontId="0"/>
  </si>
  <si>
    <t>大玉村</t>
    <phoneticPr fontId="0"/>
  </si>
  <si>
    <t>相馬地方広域水道企業団</t>
    <phoneticPr fontId="0"/>
  </si>
  <si>
    <t>双葉地方水道企業団</t>
    <phoneticPr fontId="0"/>
  </si>
  <si>
    <t>浅川町</t>
    <phoneticPr fontId="0"/>
  </si>
  <si>
    <t>塙町</t>
    <phoneticPr fontId="0"/>
  </si>
  <si>
    <t>矢祭町</t>
    <phoneticPr fontId="0"/>
  </si>
  <si>
    <t>会津若松地方広域市町村圏整備組合</t>
    <phoneticPr fontId="0"/>
  </si>
  <si>
    <t>福島地方水道用水供給企業団</t>
    <phoneticPr fontId="0"/>
  </si>
  <si>
    <t>505</t>
    <phoneticPr fontId="0"/>
  </si>
  <si>
    <t>白河地方広域市町村圏整備組合</t>
    <phoneticPr fontId="0"/>
  </si>
  <si>
    <t>08</t>
    <phoneticPr fontId="0"/>
  </si>
  <si>
    <t>茨城県</t>
    <phoneticPr fontId="0"/>
  </si>
  <si>
    <t>水戸市</t>
    <phoneticPr fontId="0"/>
  </si>
  <si>
    <t>日立市</t>
    <phoneticPr fontId="0"/>
  </si>
  <si>
    <t>北茨城市</t>
    <phoneticPr fontId="0"/>
  </si>
  <si>
    <t>ひたちなか市</t>
    <phoneticPr fontId="0"/>
  </si>
  <si>
    <t>土浦市</t>
    <phoneticPr fontId="0"/>
  </si>
  <si>
    <t>阿見町</t>
    <phoneticPr fontId="0"/>
  </si>
  <si>
    <t>古河市</t>
    <phoneticPr fontId="0"/>
  </si>
  <si>
    <t>潮来市</t>
    <phoneticPr fontId="0"/>
  </si>
  <si>
    <t>結城市</t>
    <phoneticPr fontId="0"/>
  </si>
  <si>
    <t>茨城県南水道企業団</t>
    <phoneticPr fontId="0"/>
  </si>
  <si>
    <t>湖北水道企業団</t>
    <phoneticPr fontId="0"/>
  </si>
  <si>
    <t>大洗町</t>
    <phoneticPr fontId="0"/>
  </si>
  <si>
    <t>大子町</t>
    <phoneticPr fontId="0"/>
  </si>
  <si>
    <t>高萩市</t>
    <phoneticPr fontId="0"/>
  </si>
  <si>
    <t>常陸大宮市</t>
    <phoneticPr fontId="0"/>
  </si>
  <si>
    <t>鹿嶋市（鹿島）</t>
    <phoneticPr fontId="0"/>
  </si>
  <si>
    <t>那珂市</t>
    <phoneticPr fontId="0"/>
  </si>
  <si>
    <t>つくば市</t>
    <phoneticPr fontId="0"/>
  </si>
  <si>
    <t>東海村</t>
    <phoneticPr fontId="0"/>
  </si>
  <si>
    <t>境町</t>
    <phoneticPr fontId="0"/>
  </si>
  <si>
    <t>美浦村</t>
    <phoneticPr fontId="0"/>
  </si>
  <si>
    <t>守谷市</t>
    <phoneticPr fontId="0"/>
  </si>
  <si>
    <t>下妻市</t>
    <phoneticPr fontId="0"/>
  </si>
  <si>
    <t>050</t>
    <phoneticPr fontId="0"/>
  </si>
  <si>
    <t>河内町</t>
    <phoneticPr fontId="0"/>
  </si>
  <si>
    <t>八千代町</t>
    <phoneticPr fontId="0"/>
  </si>
  <si>
    <t>五霞町</t>
    <phoneticPr fontId="0"/>
  </si>
  <si>
    <t>茨城町</t>
    <phoneticPr fontId="0"/>
  </si>
  <si>
    <t>062</t>
    <phoneticPr fontId="0"/>
  </si>
  <si>
    <t>神栖市</t>
    <phoneticPr fontId="0"/>
  </si>
  <si>
    <t>石岡市</t>
    <phoneticPr fontId="0"/>
  </si>
  <si>
    <t>082</t>
    <phoneticPr fontId="0"/>
  </si>
  <si>
    <t>鹿嶋市（大野）</t>
    <phoneticPr fontId="0"/>
  </si>
  <si>
    <t>085</t>
    <phoneticPr fontId="0"/>
  </si>
  <si>
    <t>かすみがうら市</t>
    <phoneticPr fontId="0"/>
  </si>
  <si>
    <t>086</t>
    <phoneticPr fontId="0"/>
  </si>
  <si>
    <t>桜川市</t>
    <phoneticPr fontId="0"/>
  </si>
  <si>
    <t>087</t>
    <phoneticPr fontId="0"/>
  </si>
  <si>
    <t>坂東市</t>
    <phoneticPr fontId="0"/>
  </si>
  <si>
    <t>088</t>
    <phoneticPr fontId="0"/>
  </si>
  <si>
    <t>稲敷市</t>
    <phoneticPr fontId="0"/>
  </si>
  <si>
    <t>つくばみらい市</t>
    <phoneticPr fontId="0"/>
  </si>
  <si>
    <t>常総市</t>
    <phoneticPr fontId="0"/>
  </si>
  <si>
    <t>行方市</t>
    <phoneticPr fontId="0"/>
  </si>
  <si>
    <t>092</t>
    <phoneticPr fontId="0"/>
  </si>
  <si>
    <t>小美玉市</t>
    <phoneticPr fontId="0"/>
  </si>
  <si>
    <t>093</t>
    <phoneticPr fontId="0"/>
  </si>
  <si>
    <t>筑西市</t>
    <phoneticPr fontId="0"/>
  </si>
  <si>
    <t>094</t>
    <phoneticPr fontId="0"/>
  </si>
  <si>
    <t>城里町</t>
    <phoneticPr fontId="0"/>
  </si>
  <si>
    <t>095</t>
    <phoneticPr fontId="0"/>
  </si>
  <si>
    <t>笠間市</t>
    <phoneticPr fontId="0"/>
  </si>
  <si>
    <t>096</t>
    <phoneticPr fontId="0"/>
  </si>
  <si>
    <t>常陸太田市</t>
    <phoneticPr fontId="0"/>
  </si>
  <si>
    <t>097</t>
    <phoneticPr fontId="0"/>
  </si>
  <si>
    <t>鉾田市</t>
    <phoneticPr fontId="0"/>
  </si>
  <si>
    <t>茨城県（県南）</t>
    <phoneticPr fontId="0"/>
  </si>
  <si>
    <t>茨城県（県西）</t>
    <phoneticPr fontId="0"/>
  </si>
  <si>
    <t>茨城県（鹿行）</t>
    <phoneticPr fontId="0"/>
  </si>
  <si>
    <t>茨城県（県中央）</t>
    <phoneticPr fontId="0"/>
  </si>
  <si>
    <t>09</t>
    <phoneticPr fontId="0"/>
  </si>
  <si>
    <t>栃木県</t>
    <phoneticPr fontId="0"/>
  </si>
  <si>
    <t>宇都宮市</t>
    <phoneticPr fontId="0"/>
  </si>
  <si>
    <t>足利市</t>
    <phoneticPr fontId="0"/>
  </si>
  <si>
    <t>日光市</t>
    <phoneticPr fontId="0"/>
  </si>
  <si>
    <t>鹿沼市</t>
    <phoneticPr fontId="0"/>
  </si>
  <si>
    <t>佐野市</t>
    <phoneticPr fontId="0"/>
  </si>
  <si>
    <t>那須烏山市</t>
    <phoneticPr fontId="0"/>
  </si>
  <si>
    <t>小山市</t>
    <phoneticPr fontId="0"/>
  </si>
  <si>
    <t>真岡市</t>
    <phoneticPr fontId="0"/>
  </si>
  <si>
    <t>矢板市</t>
    <phoneticPr fontId="0"/>
  </si>
  <si>
    <t>茂木町</t>
    <phoneticPr fontId="0"/>
  </si>
  <si>
    <t>大田原市</t>
    <phoneticPr fontId="0"/>
  </si>
  <si>
    <t>壬生町</t>
    <phoneticPr fontId="0"/>
  </si>
  <si>
    <t>那須町</t>
    <phoneticPr fontId="0"/>
  </si>
  <si>
    <t>上三川町</t>
    <phoneticPr fontId="0"/>
  </si>
  <si>
    <t>下野市</t>
    <phoneticPr fontId="0"/>
  </si>
  <si>
    <t>那珂川町</t>
    <phoneticPr fontId="0"/>
  </si>
  <si>
    <t>野木町</t>
    <phoneticPr fontId="0"/>
  </si>
  <si>
    <t>055</t>
    <phoneticPr fontId="0"/>
  </si>
  <si>
    <t>芳賀中部上水道企業団</t>
    <phoneticPr fontId="0"/>
  </si>
  <si>
    <t>那須ハイランド水道</t>
    <phoneticPr fontId="0"/>
  </si>
  <si>
    <t>那須塩原市</t>
    <phoneticPr fontId="0"/>
  </si>
  <si>
    <t>塩谷町</t>
    <phoneticPr fontId="0"/>
  </si>
  <si>
    <t>栃木市</t>
    <phoneticPr fontId="0"/>
  </si>
  <si>
    <t>さくら市</t>
    <phoneticPr fontId="0"/>
  </si>
  <si>
    <t>高根沢町</t>
    <phoneticPr fontId="0"/>
  </si>
  <si>
    <t>栃木県（北那須）</t>
    <phoneticPr fontId="0"/>
  </si>
  <si>
    <t>栃木県（鬼怒）</t>
    <phoneticPr fontId="0"/>
  </si>
  <si>
    <t>10</t>
    <phoneticPr fontId="0"/>
  </si>
  <si>
    <t>群馬県</t>
    <phoneticPr fontId="0"/>
  </si>
  <si>
    <t>高崎市</t>
    <phoneticPr fontId="0"/>
  </si>
  <si>
    <t>沼田市</t>
    <phoneticPr fontId="0"/>
  </si>
  <si>
    <t>前橋市</t>
    <phoneticPr fontId="0"/>
  </si>
  <si>
    <t>桐生市</t>
    <phoneticPr fontId="0"/>
  </si>
  <si>
    <t>伊勢崎市</t>
    <phoneticPr fontId="0"/>
  </si>
  <si>
    <t>安中市</t>
    <phoneticPr fontId="0"/>
  </si>
  <si>
    <t>富岡市</t>
    <phoneticPr fontId="0"/>
  </si>
  <si>
    <t>下仁田町</t>
    <phoneticPr fontId="0"/>
  </si>
  <si>
    <t>草津町</t>
    <phoneticPr fontId="0"/>
  </si>
  <si>
    <t>藤岡市</t>
    <phoneticPr fontId="0"/>
  </si>
  <si>
    <t>東吾妻町</t>
    <phoneticPr fontId="0"/>
  </si>
  <si>
    <t>吉岡町</t>
    <phoneticPr fontId="0"/>
  </si>
  <si>
    <t>中之条町</t>
    <phoneticPr fontId="0"/>
  </si>
  <si>
    <t>みなかみ町</t>
    <phoneticPr fontId="0"/>
  </si>
  <si>
    <t>長野原町</t>
    <phoneticPr fontId="0"/>
  </si>
  <si>
    <t>榛東村</t>
    <phoneticPr fontId="0"/>
  </si>
  <si>
    <t>甘楽町</t>
    <phoneticPr fontId="0"/>
  </si>
  <si>
    <t>嬬恋村</t>
    <phoneticPr fontId="0"/>
  </si>
  <si>
    <t>玉村町</t>
    <phoneticPr fontId="0"/>
  </si>
  <si>
    <t>渋川市</t>
    <phoneticPr fontId="0"/>
  </si>
  <si>
    <t>群馬東部水道企業団</t>
    <phoneticPr fontId="0"/>
  </si>
  <si>
    <t>群馬県（県央第一）</t>
    <phoneticPr fontId="0"/>
  </si>
  <si>
    <t>群馬県（新田山田）</t>
    <phoneticPr fontId="0"/>
  </si>
  <si>
    <t>群馬県（県央第二）</t>
    <phoneticPr fontId="0"/>
  </si>
  <si>
    <t>群馬県（東部地域）</t>
    <phoneticPr fontId="0"/>
  </si>
  <si>
    <t>11</t>
    <phoneticPr fontId="0"/>
  </si>
  <si>
    <t>埼玉県</t>
    <phoneticPr fontId="0"/>
  </si>
  <si>
    <t>深谷市</t>
    <phoneticPr fontId="0"/>
  </si>
  <si>
    <t>飯能市</t>
    <phoneticPr fontId="0"/>
  </si>
  <si>
    <t>さいたま市</t>
    <phoneticPr fontId="0"/>
  </si>
  <si>
    <t>所沢市</t>
    <phoneticPr fontId="0"/>
  </si>
  <si>
    <t>川口市</t>
    <phoneticPr fontId="0"/>
  </si>
  <si>
    <t>川越市</t>
    <phoneticPr fontId="0"/>
  </si>
  <si>
    <t>戸田市</t>
    <phoneticPr fontId="0"/>
  </si>
  <si>
    <t>入間市</t>
    <phoneticPr fontId="0"/>
  </si>
  <si>
    <t>羽生市</t>
    <phoneticPr fontId="0"/>
  </si>
  <si>
    <t>草加市</t>
    <phoneticPr fontId="0"/>
  </si>
  <si>
    <t>行田市</t>
    <phoneticPr fontId="0"/>
  </si>
  <si>
    <t>志木市</t>
    <phoneticPr fontId="0"/>
  </si>
  <si>
    <t>寄居町</t>
    <phoneticPr fontId="0"/>
  </si>
  <si>
    <t>蕨市</t>
    <phoneticPr fontId="0"/>
  </si>
  <si>
    <t>狭山市</t>
    <phoneticPr fontId="0"/>
  </si>
  <si>
    <t>春日部市</t>
    <phoneticPr fontId="0"/>
  </si>
  <si>
    <t>本庄市</t>
    <phoneticPr fontId="0"/>
  </si>
  <si>
    <t>幸手市</t>
    <phoneticPr fontId="0"/>
  </si>
  <si>
    <t>久喜市</t>
    <phoneticPr fontId="0"/>
  </si>
  <si>
    <t>宮代町</t>
    <phoneticPr fontId="0"/>
  </si>
  <si>
    <t>鴻巣市</t>
    <phoneticPr fontId="0"/>
  </si>
  <si>
    <t>川島町</t>
    <phoneticPr fontId="0"/>
  </si>
  <si>
    <t>白岡市</t>
    <phoneticPr fontId="0"/>
  </si>
  <si>
    <t>吉川市</t>
    <phoneticPr fontId="0"/>
  </si>
  <si>
    <t>越谷・松伏水道企業団</t>
    <phoneticPr fontId="0"/>
  </si>
  <si>
    <t>小川町</t>
    <phoneticPr fontId="0"/>
  </si>
  <si>
    <t>和光市</t>
    <phoneticPr fontId="0"/>
  </si>
  <si>
    <t>杉戸町</t>
    <phoneticPr fontId="0"/>
  </si>
  <si>
    <t>上尾市</t>
    <phoneticPr fontId="0"/>
  </si>
  <si>
    <t>新座市</t>
    <phoneticPr fontId="0"/>
  </si>
  <si>
    <t>ふじみ野市</t>
    <phoneticPr fontId="0"/>
  </si>
  <si>
    <t>朝霞市</t>
    <phoneticPr fontId="0"/>
  </si>
  <si>
    <t>東松山市</t>
    <phoneticPr fontId="0"/>
  </si>
  <si>
    <t>桶川北本水道企業団</t>
    <phoneticPr fontId="0"/>
  </si>
  <si>
    <t>毛呂山町</t>
    <phoneticPr fontId="0"/>
  </si>
  <si>
    <t>富士見市</t>
    <phoneticPr fontId="0"/>
  </si>
  <si>
    <t>熊谷市</t>
    <phoneticPr fontId="0"/>
  </si>
  <si>
    <t>蓮田市</t>
    <phoneticPr fontId="0"/>
  </si>
  <si>
    <t>三郷市</t>
    <phoneticPr fontId="0"/>
  </si>
  <si>
    <t>八潮市</t>
    <phoneticPr fontId="0"/>
  </si>
  <si>
    <t>三芳町</t>
    <phoneticPr fontId="0"/>
  </si>
  <si>
    <t>吉見町</t>
    <phoneticPr fontId="0"/>
  </si>
  <si>
    <t>坂戸、鶴ヶ島水道企業団</t>
    <phoneticPr fontId="0"/>
  </si>
  <si>
    <t>日高市</t>
    <phoneticPr fontId="0"/>
  </si>
  <si>
    <t>越生町</t>
    <phoneticPr fontId="0"/>
  </si>
  <si>
    <t>神川町</t>
    <phoneticPr fontId="0"/>
  </si>
  <si>
    <t>ときがわ町</t>
    <phoneticPr fontId="0"/>
  </si>
  <si>
    <t>嵐山町</t>
    <phoneticPr fontId="0"/>
  </si>
  <si>
    <t>滑川町</t>
    <phoneticPr fontId="0"/>
  </si>
  <si>
    <t>伊奈町</t>
    <phoneticPr fontId="0"/>
  </si>
  <si>
    <t>鳩山町</t>
    <phoneticPr fontId="0"/>
  </si>
  <si>
    <t>上里町</t>
    <phoneticPr fontId="0"/>
  </si>
  <si>
    <t>084</t>
    <phoneticPr fontId="0"/>
  </si>
  <si>
    <t>加須市</t>
    <phoneticPr fontId="0"/>
  </si>
  <si>
    <t>秩父広域市町村圏組合</t>
    <phoneticPr fontId="0"/>
  </si>
  <si>
    <t>12</t>
    <phoneticPr fontId="0"/>
  </si>
  <si>
    <t>千葉県</t>
    <phoneticPr fontId="0"/>
  </si>
  <si>
    <t>千葉市</t>
    <phoneticPr fontId="0"/>
  </si>
  <si>
    <t>市原市</t>
    <phoneticPr fontId="0"/>
  </si>
  <si>
    <t>松戸市</t>
    <phoneticPr fontId="0"/>
  </si>
  <si>
    <t>習志野市</t>
    <phoneticPr fontId="0"/>
  </si>
  <si>
    <t>野田市</t>
    <phoneticPr fontId="0"/>
  </si>
  <si>
    <t>柏市</t>
    <phoneticPr fontId="0"/>
  </si>
  <si>
    <t>流山市</t>
    <phoneticPr fontId="0"/>
  </si>
  <si>
    <t>八千代市</t>
    <phoneticPr fontId="0"/>
  </si>
  <si>
    <t>我孫子市</t>
    <phoneticPr fontId="0"/>
  </si>
  <si>
    <t>木更津市</t>
    <phoneticPr fontId="0"/>
  </si>
  <si>
    <t>君津市</t>
    <phoneticPr fontId="0"/>
  </si>
  <si>
    <t>富津市</t>
    <phoneticPr fontId="0"/>
  </si>
  <si>
    <t>袖ヶ浦市</t>
    <phoneticPr fontId="0"/>
  </si>
  <si>
    <t>成田市</t>
    <phoneticPr fontId="0"/>
  </si>
  <si>
    <t>佐倉市</t>
    <phoneticPr fontId="0"/>
  </si>
  <si>
    <t>四街道市</t>
    <phoneticPr fontId="0"/>
  </si>
  <si>
    <t>酒々井町</t>
    <phoneticPr fontId="0"/>
  </si>
  <si>
    <t>八街市</t>
    <phoneticPr fontId="0"/>
  </si>
  <si>
    <t>富里市</t>
    <phoneticPr fontId="0"/>
  </si>
  <si>
    <t>印西市（印西）</t>
    <phoneticPr fontId="0"/>
  </si>
  <si>
    <t>長門川水道企業団</t>
    <phoneticPr fontId="0"/>
  </si>
  <si>
    <t>白井市</t>
    <phoneticPr fontId="0"/>
  </si>
  <si>
    <t>香取市（佐原）</t>
    <phoneticPr fontId="0"/>
  </si>
  <si>
    <t>香取市（小見川・山田）</t>
    <phoneticPr fontId="0"/>
  </si>
  <si>
    <t>多古町</t>
    <phoneticPr fontId="0"/>
  </si>
  <si>
    <t>神崎町</t>
    <phoneticPr fontId="0"/>
  </si>
  <si>
    <t>銚子市</t>
    <phoneticPr fontId="0"/>
  </si>
  <si>
    <t>東庄町</t>
    <phoneticPr fontId="0"/>
  </si>
  <si>
    <t>旭市</t>
    <phoneticPr fontId="0"/>
  </si>
  <si>
    <t>東庄町（第２）</t>
    <phoneticPr fontId="0"/>
  </si>
  <si>
    <t>八匝水道企業団</t>
    <phoneticPr fontId="0"/>
  </si>
  <si>
    <t>山武郡市広域水道企業団</t>
    <phoneticPr fontId="0"/>
  </si>
  <si>
    <t>長生郡市広域市町村圏組合</t>
    <phoneticPr fontId="0"/>
  </si>
  <si>
    <t>山武市</t>
    <phoneticPr fontId="0"/>
  </si>
  <si>
    <t>勝浦市</t>
    <phoneticPr fontId="0"/>
  </si>
  <si>
    <t>大多喜町</t>
    <phoneticPr fontId="0"/>
  </si>
  <si>
    <t>083</t>
    <phoneticPr fontId="0"/>
  </si>
  <si>
    <t>いすみ市</t>
    <phoneticPr fontId="0"/>
  </si>
  <si>
    <t>御宿町</t>
    <phoneticPr fontId="0"/>
  </si>
  <si>
    <t>鴨川市</t>
    <phoneticPr fontId="0"/>
  </si>
  <si>
    <t>南房総市</t>
    <phoneticPr fontId="0"/>
  </si>
  <si>
    <t>鋸南町</t>
    <phoneticPr fontId="0"/>
  </si>
  <si>
    <t>三芳水道企業団</t>
    <phoneticPr fontId="0"/>
  </si>
  <si>
    <t>九十九里地域水道企業団</t>
    <phoneticPr fontId="0"/>
  </si>
  <si>
    <t>北千葉広域水道企業団</t>
    <phoneticPr fontId="0"/>
  </si>
  <si>
    <t>東総広域水道企業団</t>
    <phoneticPr fontId="0"/>
  </si>
  <si>
    <t>君津広域水道企業団</t>
    <phoneticPr fontId="0"/>
  </si>
  <si>
    <t>印旛郡市広域市町村圏事務組合</t>
    <phoneticPr fontId="0"/>
  </si>
  <si>
    <t>南房総広域水道企業団</t>
    <phoneticPr fontId="0"/>
  </si>
  <si>
    <t>13</t>
    <phoneticPr fontId="0"/>
  </si>
  <si>
    <t>東京都</t>
    <phoneticPr fontId="0"/>
  </si>
  <si>
    <t>武蔵野市</t>
    <phoneticPr fontId="0"/>
  </si>
  <si>
    <t>昭島市</t>
    <phoneticPr fontId="0"/>
  </si>
  <si>
    <t>羽村市</t>
    <phoneticPr fontId="0"/>
  </si>
  <si>
    <t>大島町</t>
    <phoneticPr fontId="0"/>
  </si>
  <si>
    <t>八丈町</t>
    <phoneticPr fontId="0"/>
  </si>
  <si>
    <t>14</t>
    <phoneticPr fontId="0"/>
  </si>
  <si>
    <t>神奈川県</t>
    <phoneticPr fontId="0"/>
  </si>
  <si>
    <t>横浜市</t>
    <phoneticPr fontId="0"/>
  </si>
  <si>
    <t>横須賀市</t>
    <phoneticPr fontId="0"/>
  </si>
  <si>
    <t>川崎市</t>
    <phoneticPr fontId="0"/>
  </si>
  <si>
    <t>松田町</t>
    <phoneticPr fontId="0"/>
  </si>
  <si>
    <t>真鶴町</t>
    <phoneticPr fontId="0"/>
  </si>
  <si>
    <t>小田原市</t>
    <phoneticPr fontId="0"/>
  </si>
  <si>
    <t>三浦市</t>
    <phoneticPr fontId="0"/>
  </si>
  <si>
    <t>湯河原町（吉浜）</t>
    <phoneticPr fontId="0"/>
  </si>
  <si>
    <t>湯河原町（湯河原）</t>
    <phoneticPr fontId="0"/>
  </si>
  <si>
    <t>座間市</t>
    <phoneticPr fontId="0"/>
  </si>
  <si>
    <t>神奈川県（箱根）</t>
    <phoneticPr fontId="0"/>
  </si>
  <si>
    <t>南足柄市</t>
    <phoneticPr fontId="0"/>
  </si>
  <si>
    <t>山北町</t>
    <phoneticPr fontId="0"/>
  </si>
  <si>
    <t>愛川町</t>
    <phoneticPr fontId="0"/>
  </si>
  <si>
    <t>秦野市</t>
    <phoneticPr fontId="0"/>
  </si>
  <si>
    <t>中井町</t>
    <phoneticPr fontId="0"/>
  </si>
  <si>
    <t>開成町</t>
    <phoneticPr fontId="0"/>
  </si>
  <si>
    <t>大井町</t>
    <phoneticPr fontId="0"/>
  </si>
  <si>
    <t>箱根町</t>
    <phoneticPr fontId="0"/>
  </si>
  <si>
    <t>神奈川県内広域水道企業団</t>
    <phoneticPr fontId="0"/>
  </si>
  <si>
    <t>15</t>
    <phoneticPr fontId="0"/>
  </si>
  <si>
    <t>新潟県</t>
    <phoneticPr fontId="0"/>
  </si>
  <si>
    <t>新潟市</t>
    <phoneticPr fontId="0"/>
  </si>
  <si>
    <t>長岡市</t>
    <phoneticPr fontId="0"/>
  </si>
  <si>
    <t>三条市</t>
    <phoneticPr fontId="0"/>
  </si>
  <si>
    <t>柏崎市</t>
    <phoneticPr fontId="0"/>
  </si>
  <si>
    <t>新発田市</t>
    <phoneticPr fontId="0"/>
  </si>
  <si>
    <t>燕市（燕）</t>
    <phoneticPr fontId="0"/>
  </si>
  <si>
    <t>加茂市</t>
    <phoneticPr fontId="0"/>
  </si>
  <si>
    <t>見附市</t>
    <phoneticPr fontId="0"/>
  </si>
  <si>
    <t>小千谷市</t>
    <phoneticPr fontId="0"/>
  </si>
  <si>
    <t>湯沢町</t>
    <phoneticPr fontId="0"/>
  </si>
  <si>
    <t>弥彦村</t>
    <phoneticPr fontId="0"/>
  </si>
  <si>
    <t>田上町</t>
    <phoneticPr fontId="0"/>
  </si>
  <si>
    <t>妙高市（妙高高原）</t>
    <phoneticPr fontId="0"/>
  </si>
  <si>
    <t>妙高市（新井）</t>
    <phoneticPr fontId="0"/>
  </si>
  <si>
    <t>上越市</t>
    <phoneticPr fontId="0"/>
  </si>
  <si>
    <t>関川村</t>
    <phoneticPr fontId="0"/>
  </si>
  <si>
    <t>聖籠町</t>
    <phoneticPr fontId="0"/>
  </si>
  <si>
    <t>佐渡市</t>
    <phoneticPr fontId="0"/>
  </si>
  <si>
    <t>阿賀野市</t>
    <phoneticPr fontId="0"/>
  </si>
  <si>
    <t>魚沼市</t>
    <phoneticPr fontId="0"/>
  </si>
  <si>
    <t>099</t>
    <phoneticPr fontId="0"/>
  </si>
  <si>
    <t>南魚沼市</t>
    <phoneticPr fontId="0"/>
  </si>
  <si>
    <t>糸魚川市</t>
    <phoneticPr fontId="0"/>
  </si>
  <si>
    <t>103</t>
    <phoneticPr fontId="0"/>
  </si>
  <si>
    <t>十日町市</t>
    <phoneticPr fontId="0"/>
  </si>
  <si>
    <t>104</t>
    <phoneticPr fontId="0"/>
  </si>
  <si>
    <t>阿賀町</t>
    <phoneticPr fontId="0"/>
  </si>
  <si>
    <t>105</t>
    <phoneticPr fontId="0"/>
  </si>
  <si>
    <t>胎内市</t>
    <phoneticPr fontId="0"/>
  </si>
  <si>
    <t>五泉市</t>
    <phoneticPr fontId="0"/>
  </si>
  <si>
    <t>108</t>
    <phoneticPr fontId="0"/>
  </si>
  <si>
    <t>燕市（吉田）</t>
    <phoneticPr fontId="0"/>
  </si>
  <si>
    <t>燕市（分水）</t>
    <phoneticPr fontId="0"/>
  </si>
  <si>
    <t>村上市</t>
    <phoneticPr fontId="0"/>
  </si>
  <si>
    <t>新潟東港地域水道用水供給企業団</t>
    <phoneticPr fontId="0"/>
  </si>
  <si>
    <t>三条地域水道用水供給企業団</t>
    <phoneticPr fontId="0"/>
  </si>
  <si>
    <t>16</t>
    <phoneticPr fontId="0"/>
  </si>
  <si>
    <t>富山県</t>
    <phoneticPr fontId="0"/>
  </si>
  <si>
    <t>高岡市</t>
    <phoneticPr fontId="0"/>
  </si>
  <si>
    <t>射水市</t>
    <phoneticPr fontId="0"/>
  </si>
  <si>
    <t>富山市</t>
    <phoneticPr fontId="0"/>
  </si>
  <si>
    <t>小矢部市</t>
    <phoneticPr fontId="0"/>
  </si>
  <si>
    <t>氷見市</t>
    <phoneticPr fontId="0"/>
  </si>
  <si>
    <t>魚津市</t>
    <phoneticPr fontId="0"/>
  </si>
  <si>
    <t>滑川市</t>
    <phoneticPr fontId="0"/>
  </si>
  <si>
    <t>立山町</t>
    <phoneticPr fontId="0"/>
  </si>
  <si>
    <t>上市町</t>
    <phoneticPr fontId="0"/>
  </si>
  <si>
    <t>黒部市</t>
    <phoneticPr fontId="0"/>
  </si>
  <si>
    <t>南砺市</t>
    <phoneticPr fontId="0"/>
  </si>
  <si>
    <t>砺波市</t>
    <phoneticPr fontId="0"/>
  </si>
  <si>
    <t>富山県（西部）</t>
    <phoneticPr fontId="0"/>
  </si>
  <si>
    <t>砺波広域圏事務組合</t>
    <phoneticPr fontId="0"/>
  </si>
  <si>
    <t>富山県（東部）</t>
    <phoneticPr fontId="0"/>
  </si>
  <si>
    <t>17</t>
    <phoneticPr fontId="0"/>
  </si>
  <si>
    <t>石川県</t>
    <phoneticPr fontId="0"/>
  </si>
  <si>
    <t>金沢市</t>
    <phoneticPr fontId="0"/>
  </si>
  <si>
    <t>小松市</t>
    <phoneticPr fontId="0"/>
  </si>
  <si>
    <t>輪島市</t>
    <phoneticPr fontId="0"/>
  </si>
  <si>
    <t>七尾市</t>
    <phoneticPr fontId="0"/>
  </si>
  <si>
    <t>加賀市</t>
    <phoneticPr fontId="0"/>
  </si>
  <si>
    <t>穴水町</t>
    <phoneticPr fontId="0"/>
  </si>
  <si>
    <t>津幡町</t>
    <phoneticPr fontId="0"/>
  </si>
  <si>
    <t>珠洲市</t>
    <phoneticPr fontId="0"/>
  </si>
  <si>
    <t>羽咋市</t>
    <phoneticPr fontId="0"/>
  </si>
  <si>
    <t>野々市市</t>
    <phoneticPr fontId="0"/>
  </si>
  <si>
    <t>内灘町</t>
    <phoneticPr fontId="0"/>
  </si>
  <si>
    <t>志賀町</t>
    <phoneticPr fontId="0"/>
  </si>
  <si>
    <t>かほく市</t>
    <phoneticPr fontId="0"/>
  </si>
  <si>
    <t>能美市</t>
    <phoneticPr fontId="0"/>
  </si>
  <si>
    <t>能登町</t>
    <phoneticPr fontId="0"/>
  </si>
  <si>
    <t>宝達志水町</t>
    <phoneticPr fontId="0"/>
  </si>
  <si>
    <t>中能登町</t>
    <phoneticPr fontId="0"/>
  </si>
  <si>
    <t>白山市</t>
    <phoneticPr fontId="0"/>
  </si>
  <si>
    <t>18</t>
    <phoneticPr fontId="0"/>
  </si>
  <si>
    <t>福井県</t>
    <phoneticPr fontId="0"/>
  </si>
  <si>
    <t>福井市</t>
    <phoneticPr fontId="0"/>
  </si>
  <si>
    <t>永平寺町</t>
    <phoneticPr fontId="0"/>
  </si>
  <si>
    <t>鯖江市</t>
    <phoneticPr fontId="0"/>
  </si>
  <si>
    <t>勝山市</t>
    <phoneticPr fontId="0"/>
  </si>
  <si>
    <t>小浜市</t>
    <phoneticPr fontId="0"/>
  </si>
  <si>
    <t>越前市</t>
    <phoneticPr fontId="0"/>
  </si>
  <si>
    <t>敦賀市</t>
    <phoneticPr fontId="0"/>
  </si>
  <si>
    <t>美浜町</t>
    <phoneticPr fontId="0"/>
  </si>
  <si>
    <t>若狭町</t>
    <phoneticPr fontId="0"/>
  </si>
  <si>
    <t>高浜町</t>
    <phoneticPr fontId="0"/>
  </si>
  <si>
    <t>大野市</t>
    <phoneticPr fontId="0"/>
  </si>
  <si>
    <t>越前町</t>
    <phoneticPr fontId="0"/>
  </si>
  <si>
    <t>あわら市</t>
    <phoneticPr fontId="0"/>
  </si>
  <si>
    <t>坂井市</t>
    <phoneticPr fontId="0"/>
  </si>
  <si>
    <t>南越前町</t>
    <phoneticPr fontId="0"/>
  </si>
  <si>
    <t>福井県（坂井）</t>
    <phoneticPr fontId="0"/>
  </si>
  <si>
    <t>福井県（日野川）</t>
    <phoneticPr fontId="0"/>
  </si>
  <si>
    <t>19</t>
    <phoneticPr fontId="0"/>
  </si>
  <si>
    <t>山梨県</t>
    <phoneticPr fontId="0"/>
  </si>
  <si>
    <t>甲府市</t>
    <phoneticPr fontId="0"/>
  </si>
  <si>
    <t>都留市</t>
    <phoneticPr fontId="0"/>
  </si>
  <si>
    <t>富士河口湖町</t>
    <phoneticPr fontId="0"/>
  </si>
  <si>
    <t>甲州市（勝沼）</t>
    <phoneticPr fontId="0"/>
  </si>
  <si>
    <t>富士吉田市</t>
    <phoneticPr fontId="0"/>
  </si>
  <si>
    <t>甲州市（塩山）</t>
    <phoneticPr fontId="0"/>
  </si>
  <si>
    <t>富士川町</t>
    <phoneticPr fontId="0"/>
  </si>
  <si>
    <t>南アルプス市</t>
    <phoneticPr fontId="0"/>
  </si>
  <si>
    <t>韮崎市</t>
    <phoneticPr fontId="0"/>
  </si>
  <si>
    <t>山梨市</t>
    <phoneticPr fontId="0"/>
  </si>
  <si>
    <t>甲斐市</t>
    <phoneticPr fontId="0"/>
  </si>
  <si>
    <t>市川三郷町</t>
    <phoneticPr fontId="0"/>
  </si>
  <si>
    <t>中央市</t>
    <phoneticPr fontId="0"/>
  </si>
  <si>
    <t>忍野村</t>
    <phoneticPr fontId="0"/>
  </si>
  <si>
    <t>東部地域広域水道企業団</t>
    <phoneticPr fontId="0"/>
  </si>
  <si>
    <t>笛吹市</t>
    <phoneticPr fontId="0"/>
  </si>
  <si>
    <t>峡北地域広域水道企業団</t>
    <phoneticPr fontId="0"/>
  </si>
  <si>
    <t>峡東地域広域水道企業団</t>
    <phoneticPr fontId="0"/>
  </si>
  <si>
    <t>20</t>
    <phoneticPr fontId="0"/>
  </si>
  <si>
    <t>長野県</t>
    <phoneticPr fontId="0"/>
  </si>
  <si>
    <t>長野市</t>
    <phoneticPr fontId="0"/>
  </si>
  <si>
    <t>中野市</t>
    <phoneticPr fontId="0"/>
  </si>
  <si>
    <t>上田市</t>
    <phoneticPr fontId="0"/>
  </si>
  <si>
    <t>松本市（松本）</t>
    <phoneticPr fontId="0"/>
  </si>
  <si>
    <t>諏訪市</t>
    <phoneticPr fontId="0"/>
  </si>
  <si>
    <t>小諸市</t>
    <phoneticPr fontId="0"/>
  </si>
  <si>
    <t>大町市</t>
    <phoneticPr fontId="0"/>
  </si>
  <si>
    <t>須坂市</t>
    <phoneticPr fontId="0"/>
  </si>
  <si>
    <t>軽井沢町</t>
    <phoneticPr fontId="0"/>
  </si>
  <si>
    <t>岡谷市</t>
    <phoneticPr fontId="0"/>
  </si>
  <si>
    <t>小布施町</t>
    <phoneticPr fontId="0"/>
  </si>
  <si>
    <t>下諏訪町</t>
    <phoneticPr fontId="0"/>
  </si>
  <si>
    <t>松本市（波田）</t>
    <phoneticPr fontId="0"/>
  </si>
  <si>
    <t>木曽町</t>
    <phoneticPr fontId="0"/>
  </si>
  <si>
    <t>山ノ内町</t>
    <phoneticPr fontId="0"/>
  </si>
  <si>
    <t>野沢温泉村</t>
    <phoneticPr fontId="0"/>
  </si>
  <si>
    <t>辰野町</t>
    <phoneticPr fontId="0"/>
  </si>
  <si>
    <t>千曲市</t>
    <phoneticPr fontId="0"/>
  </si>
  <si>
    <t>飯山市</t>
    <phoneticPr fontId="0"/>
  </si>
  <si>
    <t>駒ヶ根市</t>
    <phoneticPr fontId="0"/>
  </si>
  <si>
    <t>山形村</t>
    <phoneticPr fontId="0"/>
  </si>
  <si>
    <t>伊那市</t>
    <phoneticPr fontId="0"/>
  </si>
  <si>
    <t>佐久水道企業団</t>
    <phoneticPr fontId="0"/>
  </si>
  <si>
    <t>木島平村</t>
    <phoneticPr fontId="0"/>
  </si>
  <si>
    <t>松本市（梓川）</t>
    <phoneticPr fontId="0"/>
  </si>
  <si>
    <t>小海町</t>
    <phoneticPr fontId="0"/>
  </si>
  <si>
    <t>茅野市</t>
    <phoneticPr fontId="0"/>
  </si>
  <si>
    <t>塩尻市</t>
    <phoneticPr fontId="0"/>
  </si>
  <si>
    <t>松本市（四賀）</t>
    <phoneticPr fontId="0"/>
  </si>
  <si>
    <t>立科町</t>
    <phoneticPr fontId="0"/>
  </si>
  <si>
    <t>宮田村</t>
    <phoneticPr fontId="0"/>
  </si>
  <si>
    <t>東御市</t>
    <phoneticPr fontId="0"/>
  </si>
  <si>
    <t>飯綱町（牟礼）</t>
    <phoneticPr fontId="0"/>
  </si>
  <si>
    <t>原村</t>
    <phoneticPr fontId="0"/>
  </si>
  <si>
    <t>富士見町</t>
    <phoneticPr fontId="0"/>
  </si>
  <si>
    <t>箕輪町</t>
    <phoneticPr fontId="0"/>
  </si>
  <si>
    <t>白馬村</t>
    <phoneticPr fontId="0"/>
  </si>
  <si>
    <t>南箕輪村</t>
    <phoneticPr fontId="0"/>
  </si>
  <si>
    <t>飯島町</t>
    <phoneticPr fontId="0"/>
  </si>
  <si>
    <t>飯田市</t>
    <phoneticPr fontId="0"/>
  </si>
  <si>
    <t>東洋観光事業（株）</t>
    <phoneticPr fontId="0"/>
  </si>
  <si>
    <t>松川村</t>
    <phoneticPr fontId="0"/>
  </si>
  <si>
    <t>飯綱町（三水）</t>
    <phoneticPr fontId="0"/>
  </si>
  <si>
    <t>高森町</t>
    <phoneticPr fontId="0"/>
  </si>
  <si>
    <t>（株）蓼科ビレッジ</t>
    <phoneticPr fontId="0"/>
  </si>
  <si>
    <t>（株）三井の森</t>
    <phoneticPr fontId="0"/>
  </si>
  <si>
    <t>東急不動産（株）</t>
    <phoneticPr fontId="0"/>
  </si>
  <si>
    <t>081</t>
    <phoneticPr fontId="0"/>
  </si>
  <si>
    <t>信濃町</t>
    <phoneticPr fontId="0"/>
  </si>
  <si>
    <t>松川町</t>
    <phoneticPr fontId="0"/>
  </si>
  <si>
    <t>鹿島リゾート（株）</t>
    <phoneticPr fontId="0"/>
  </si>
  <si>
    <t>（株）八ヶ岳高原ロッジ</t>
    <phoneticPr fontId="0"/>
  </si>
  <si>
    <t>高山村</t>
    <phoneticPr fontId="0"/>
  </si>
  <si>
    <t>中川村</t>
    <phoneticPr fontId="0"/>
  </si>
  <si>
    <t>安曇野市</t>
    <phoneticPr fontId="0"/>
  </si>
  <si>
    <t>御代田町</t>
    <phoneticPr fontId="0"/>
  </si>
  <si>
    <t>豊丘村</t>
    <phoneticPr fontId="0"/>
  </si>
  <si>
    <t>長和町</t>
    <phoneticPr fontId="0"/>
  </si>
  <si>
    <t>阿智村</t>
    <phoneticPr fontId="0"/>
  </si>
  <si>
    <t>喬木村</t>
    <phoneticPr fontId="0"/>
  </si>
  <si>
    <t>浅麓水道企業団</t>
    <phoneticPr fontId="0"/>
  </si>
  <si>
    <t>高瀬広域水道企業団</t>
    <phoneticPr fontId="0"/>
  </si>
  <si>
    <t>長野県上伊那広域水道企業団</t>
    <phoneticPr fontId="0"/>
  </si>
  <si>
    <t>21</t>
    <phoneticPr fontId="0"/>
  </si>
  <si>
    <t>岐阜県</t>
    <phoneticPr fontId="0"/>
  </si>
  <si>
    <t>多治見市</t>
    <phoneticPr fontId="0"/>
  </si>
  <si>
    <t>岐阜市</t>
    <phoneticPr fontId="0"/>
  </si>
  <si>
    <t>高山市</t>
    <phoneticPr fontId="0"/>
  </si>
  <si>
    <t>関市</t>
    <phoneticPr fontId="0"/>
  </si>
  <si>
    <t>中津川市</t>
    <phoneticPr fontId="0"/>
  </si>
  <si>
    <t>土岐市</t>
    <phoneticPr fontId="0"/>
  </si>
  <si>
    <t>美濃加茂市</t>
    <phoneticPr fontId="0"/>
  </si>
  <si>
    <t>美濃市</t>
    <phoneticPr fontId="0"/>
  </si>
  <si>
    <t>笠松町</t>
    <phoneticPr fontId="0"/>
  </si>
  <si>
    <t>恵那市</t>
    <phoneticPr fontId="0"/>
  </si>
  <si>
    <t>大垣市</t>
    <phoneticPr fontId="0"/>
  </si>
  <si>
    <t>垂井町</t>
    <phoneticPr fontId="0"/>
  </si>
  <si>
    <t>羽島市</t>
    <phoneticPr fontId="0"/>
  </si>
  <si>
    <t>可児市</t>
    <phoneticPr fontId="0"/>
  </si>
  <si>
    <t>瑞浪市</t>
    <phoneticPr fontId="0"/>
  </si>
  <si>
    <t>各務原市</t>
    <phoneticPr fontId="0"/>
  </si>
  <si>
    <t>関ヶ原町</t>
    <phoneticPr fontId="0"/>
  </si>
  <si>
    <t>岐南町</t>
    <phoneticPr fontId="0"/>
  </si>
  <si>
    <t>御嵩町</t>
    <phoneticPr fontId="0"/>
  </si>
  <si>
    <t>神戸町</t>
    <phoneticPr fontId="0"/>
  </si>
  <si>
    <t>輪之内町</t>
    <phoneticPr fontId="0"/>
  </si>
  <si>
    <t>揖斐川町</t>
    <phoneticPr fontId="0"/>
  </si>
  <si>
    <t>八百津町</t>
    <phoneticPr fontId="0"/>
  </si>
  <si>
    <t>大野町</t>
    <phoneticPr fontId="0"/>
  </si>
  <si>
    <t>北方町</t>
    <phoneticPr fontId="0"/>
  </si>
  <si>
    <t>川辺町</t>
    <phoneticPr fontId="0"/>
  </si>
  <si>
    <t>安八町</t>
    <phoneticPr fontId="0"/>
  </si>
  <si>
    <t>富加町</t>
    <phoneticPr fontId="0"/>
  </si>
  <si>
    <t>養老町</t>
    <phoneticPr fontId="0"/>
  </si>
  <si>
    <t>坂祝町</t>
    <phoneticPr fontId="0"/>
  </si>
  <si>
    <t>山県市（高富）</t>
    <phoneticPr fontId="0"/>
  </si>
  <si>
    <t>山県市（美山）</t>
    <phoneticPr fontId="0"/>
  </si>
  <si>
    <t>瑞穂市</t>
    <phoneticPr fontId="0"/>
  </si>
  <si>
    <t>飛騨市</t>
    <phoneticPr fontId="0"/>
  </si>
  <si>
    <t>郡上市</t>
    <phoneticPr fontId="0"/>
  </si>
  <si>
    <t>下呂市</t>
    <phoneticPr fontId="0"/>
  </si>
  <si>
    <t>本巣市</t>
    <phoneticPr fontId="0"/>
  </si>
  <si>
    <t>海津市</t>
    <phoneticPr fontId="0"/>
  </si>
  <si>
    <t>22</t>
    <phoneticPr fontId="0"/>
  </si>
  <si>
    <t>静岡県</t>
    <phoneticPr fontId="0"/>
  </si>
  <si>
    <t>熱海市</t>
    <phoneticPr fontId="0"/>
  </si>
  <si>
    <t>掛川市</t>
    <phoneticPr fontId="0"/>
  </si>
  <si>
    <t>伊東市</t>
    <phoneticPr fontId="0"/>
  </si>
  <si>
    <t>浜松市</t>
    <phoneticPr fontId="0"/>
  </si>
  <si>
    <t>静岡市</t>
    <phoneticPr fontId="0"/>
  </si>
  <si>
    <t>東伊豆町</t>
    <phoneticPr fontId="0"/>
  </si>
  <si>
    <t>富士市（富士）</t>
    <phoneticPr fontId="0"/>
  </si>
  <si>
    <t>富士宮市</t>
    <phoneticPr fontId="0"/>
  </si>
  <si>
    <t>沼津市</t>
    <phoneticPr fontId="0"/>
  </si>
  <si>
    <t>大井上水道企業団</t>
    <phoneticPr fontId="0"/>
  </si>
  <si>
    <t>三島市</t>
    <phoneticPr fontId="0"/>
  </si>
  <si>
    <t>焼津市</t>
    <phoneticPr fontId="0"/>
  </si>
  <si>
    <t>島田市</t>
    <phoneticPr fontId="0"/>
  </si>
  <si>
    <t>裾野市</t>
    <phoneticPr fontId="0"/>
  </si>
  <si>
    <t>磐田市</t>
    <phoneticPr fontId="0"/>
  </si>
  <si>
    <t>小山町</t>
    <phoneticPr fontId="0"/>
  </si>
  <si>
    <t>御殿場市</t>
    <phoneticPr fontId="0"/>
  </si>
  <si>
    <t>下田市</t>
    <phoneticPr fontId="0"/>
  </si>
  <si>
    <t>湖西市</t>
    <phoneticPr fontId="0"/>
  </si>
  <si>
    <t>長泉町</t>
    <phoneticPr fontId="0"/>
  </si>
  <si>
    <t>富士市（富士川）</t>
    <phoneticPr fontId="0"/>
  </si>
  <si>
    <t>吉田町</t>
    <phoneticPr fontId="0"/>
  </si>
  <si>
    <t>藤枝市</t>
    <phoneticPr fontId="0"/>
  </si>
  <si>
    <t>袋井市</t>
    <phoneticPr fontId="0"/>
  </si>
  <si>
    <t>松崎町</t>
    <phoneticPr fontId="0"/>
  </si>
  <si>
    <t>函南町</t>
    <phoneticPr fontId="0"/>
  </si>
  <si>
    <t>（株）ＩＣＰ</t>
    <phoneticPr fontId="0"/>
  </si>
  <si>
    <t>伊豆急行（株）</t>
    <phoneticPr fontId="0"/>
  </si>
  <si>
    <t>西伊豆町</t>
    <phoneticPr fontId="0"/>
  </si>
  <si>
    <t>御前崎市</t>
    <phoneticPr fontId="0"/>
  </si>
  <si>
    <t>南伊豆町</t>
    <phoneticPr fontId="0"/>
  </si>
  <si>
    <t>牧之原市</t>
    <phoneticPr fontId="0"/>
  </si>
  <si>
    <t>河津町</t>
    <phoneticPr fontId="0"/>
  </si>
  <si>
    <t>伊豆の国市</t>
    <phoneticPr fontId="0"/>
  </si>
  <si>
    <t>菊川市</t>
    <phoneticPr fontId="0"/>
  </si>
  <si>
    <t>伊豆市</t>
    <phoneticPr fontId="0"/>
  </si>
  <si>
    <t>静岡県（榛南）</t>
    <phoneticPr fontId="0"/>
  </si>
  <si>
    <t>静岡県（遠州）</t>
    <phoneticPr fontId="0"/>
  </si>
  <si>
    <t>静岡県（駿豆）</t>
    <phoneticPr fontId="0"/>
  </si>
  <si>
    <t>大井川広域水道企業団</t>
    <phoneticPr fontId="0"/>
  </si>
  <si>
    <t>23</t>
    <phoneticPr fontId="0"/>
  </si>
  <si>
    <t>愛知県</t>
    <phoneticPr fontId="0"/>
  </si>
  <si>
    <t>名古屋市</t>
    <phoneticPr fontId="0"/>
  </si>
  <si>
    <t>豊橋市</t>
    <phoneticPr fontId="0"/>
  </si>
  <si>
    <t>半田市</t>
    <phoneticPr fontId="0"/>
  </si>
  <si>
    <t>瀬戸市</t>
    <phoneticPr fontId="0"/>
  </si>
  <si>
    <t>岡崎市</t>
    <phoneticPr fontId="0"/>
  </si>
  <si>
    <t>犬山市</t>
    <phoneticPr fontId="0"/>
  </si>
  <si>
    <t>一宮市</t>
    <phoneticPr fontId="0"/>
  </si>
  <si>
    <t>蒲郡市</t>
    <phoneticPr fontId="0"/>
  </si>
  <si>
    <t>豊川市</t>
    <phoneticPr fontId="0"/>
  </si>
  <si>
    <t>津島市</t>
    <phoneticPr fontId="0"/>
  </si>
  <si>
    <t>豊田市</t>
    <phoneticPr fontId="0"/>
  </si>
  <si>
    <t>安城市</t>
    <phoneticPr fontId="0"/>
  </si>
  <si>
    <t>春日井市</t>
    <phoneticPr fontId="0"/>
  </si>
  <si>
    <t>碧南市</t>
    <phoneticPr fontId="0"/>
  </si>
  <si>
    <t>刈谷市</t>
    <phoneticPr fontId="0"/>
  </si>
  <si>
    <t>常滑市</t>
    <phoneticPr fontId="0"/>
  </si>
  <si>
    <t>新城市</t>
    <phoneticPr fontId="0"/>
  </si>
  <si>
    <t>東海市</t>
    <phoneticPr fontId="0"/>
  </si>
  <si>
    <t>知多市</t>
    <phoneticPr fontId="0"/>
  </si>
  <si>
    <t>高浜市</t>
    <phoneticPr fontId="0"/>
  </si>
  <si>
    <t>武豊町</t>
    <phoneticPr fontId="0"/>
  </si>
  <si>
    <t>東浦町</t>
    <phoneticPr fontId="0"/>
  </si>
  <si>
    <t>尾張旭市</t>
    <phoneticPr fontId="0"/>
  </si>
  <si>
    <t>海部南部水道企業団</t>
    <phoneticPr fontId="0"/>
  </si>
  <si>
    <t>大府市</t>
    <phoneticPr fontId="0"/>
  </si>
  <si>
    <t>知立市</t>
    <phoneticPr fontId="0"/>
  </si>
  <si>
    <t>阿久比町</t>
    <phoneticPr fontId="0"/>
  </si>
  <si>
    <t>小牧市</t>
    <phoneticPr fontId="0"/>
  </si>
  <si>
    <t>田原市</t>
    <phoneticPr fontId="0"/>
  </si>
  <si>
    <t>南知多町</t>
    <phoneticPr fontId="0"/>
  </si>
  <si>
    <t>幸田町</t>
    <phoneticPr fontId="0"/>
  </si>
  <si>
    <t>清須市</t>
    <phoneticPr fontId="0"/>
  </si>
  <si>
    <t>北名古屋水道企業団</t>
    <phoneticPr fontId="0"/>
  </si>
  <si>
    <t>蟹江町</t>
    <phoneticPr fontId="0"/>
  </si>
  <si>
    <t>岩倉市</t>
    <phoneticPr fontId="0"/>
  </si>
  <si>
    <t>稲沢市</t>
    <phoneticPr fontId="0"/>
  </si>
  <si>
    <t>愛西市</t>
    <phoneticPr fontId="0"/>
  </si>
  <si>
    <t>丹羽広域事務組合</t>
    <phoneticPr fontId="0"/>
  </si>
  <si>
    <t>西尾市</t>
    <phoneticPr fontId="0"/>
  </si>
  <si>
    <t>江南市</t>
    <phoneticPr fontId="0"/>
  </si>
  <si>
    <t>愛知中部水道企業団</t>
    <phoneticPr fontId="0"/>
  </si>
  <si>
    <t>あま市</t>
    <phoneticPr fontId="0"/>
  </si>
  <si>
    <t>24</t>
    <phoneticPr fontId="0"/>
  </si>
  <si>
    <t>三重県</t>
    <phoneticPr fontId="0"/>
  </si>
  <si>
    <t>桑名市</t>
    <phoneticPr fontId="0"/>
  </si>
  <si>
    <t>鳥羽市</t>
    <phoneticPr fontId="0"/>
  </si>
  <si>
    <t>津市</t>
    <phoneticPr fontId="0"/>
  </si>
  <si>
    <t>四日市市</t>
    <phoneticPr fontId="0"/>
  </si>
  <si>
    <t>伊賀市</t>
    <phoneticPr fontId="0"/>
  </si>
  <si>
    <t>熊野市</t>
    <phoneticPr fontId="0"/>
  </si>
  <si>
    <t>紀北町</t>
    <phoneticPr fontId="0"/>
  </si>
  <si>
    <t>松阪市</t>
    <phoneticPr fontId="0"/>
  </si>
  <si>
    <t>伊勢市</t>
    <phoneticPr fontId="0"/>
  </si>
  <si>
    <t>いなべ市</t>
    <phoneticPr fontId="0"/>
  </si>
  <si>
    <t>鈴鹿市</t>
    <phoneticPr fontId="0"/>
  </si>
  <si>
    <t>尾鷲市</t>
    <phoneticPr fontId="0"/>
  </si>
  <si>
    <t>亀山市</t>
    <phoneticPr fontId="0"/>
  </si>
  <si>
    <t>菰野町</t>
    <phoneticPr fontId="0"/>
  </si>
  <si>
    <t>名張市</t>
    <phoneticPr fontId="0"/>
  </si>
  <si>
    <t>川越町</t>
    <phoneticPr fontId="0"/>
  </si>
  <si>
    <t>志摩市</t>
    <phoneticPr fontId="0"/>
  </si>
  <si>
    <t>紀宝町</t>
    <phoneticPr fontId="0"/>
  </si>
  <si>
    <t>東員町</t>
    <phoneticPr fontId="0"/>
  </si>
  <si>
    <t>南伊勢町</t>
    <phoneticPr fontId="0"/>
  </si>
  <si>
    <t>玉城町</t>
    <phoneticPr fontId="0"/>
  </si>
  <si>
    <t>多気町</t>
    <phoneticPr fontId="0"/>
  </si>
  <si>
    <t>木曽岬町</t>
    <phoneticPr fontId="0"/>
  </si>
  <si>
    <t>明和町</t>
    <phoneticPr fontId="0"/>
  </si>
  <si>
    <t>御浜町</t>
    <phoneticPr fontId="0"/>
  </si>
  <si>
    <t>大台町</t>
    <phoneticPr fontId="0"/>
  </si>
  <si>
    <t>度会町</t>
    <phoneticPr fontId="0"/>
  </si>
  <si>
    <t>大紀町</t>
    <phoneticPr fontId="0"/>
  </si>
  <si>
    <t>三重県（北中勢）</t>
    <phoneticPr fontId="0"/>
  </si>
  <si>
    <t>三重県（南勢志摩）</t>
    <phoneticPr fontId="0"/>
  </si>
  <si>
    <t>25</t>
    <phoneticPr fontId="0"/>
  </si>
  <si>
    <t>滋賀県</t>
    <phoneticPr fontId="0"/>
  </si>
  <si>
    <t>大津市</t>
    <phoneticPr fontId="0"/>
  </si>
  <si>
    <t>甲賀市</t>
    <phoneticPr fontId="0"/>
  </si>
  <si>
    <t>日野町</t>
    <phoneticPr fontId="0"/>
  </si>
  <si>
    <t>彦根市</t>
    <phoneticPr fontId="0"/>
  </si>
  <si>
    <t>高島市</t>
    <phoneticPr fontId="0"/>
  </si>
  <si>
    <t>草津市</t>
    <phoneticPr fontId="0"/>
  </si>
  <si>
    <t>米原市</t>
    <phoneticPr fontId="0"/>
  </si>
  <si>
    <t>栗東市</t>
    <phoneticPr fontId="0"/>
  </si>
  <si>
    <t>長浜水道企業団（長浜）</t>
    <phoneticPr fontId="0"/>
  </si>
  <si>
    <t>湖南市</t>
    <phoneticPr fontId="0"/>
  </si>
  <si>
    <t>野洲市</t>
    <phoneticPr fontId="0"/>
  </si>
  <si>
    <t>守山市</t>
    <phoneticPr fontId="0"/>
  </si>
  <si>
    <t>甲良町</t>
    <phoneticPr fontId="0"/>
  </si>
  <si>
    <t>長浜水道企業団（びわ）</t>
    <phoneticPr fontId="0"/>
  </si>
  <si>
    <t>長浜水道企業団（高月）</t>
    <phoneticPr fontId="0"/>
  </si>
  <si>
    <t>長浜水道企業団（木之本）</t>
    <phoneticPr fontId="0"/>
  </si>
  <si>
    <t>東近江市</t>
    <phoneticPr fontId="0"/>
  </si>
  <si>
    <t>愛知郡広域行政組合</t>
    <phoneticPr fontId="0"/>
  </si>
  <si>
    <t>多賀町</t>
    <phoneticPr fontId="0"/>
  </si>
  <si>
    <t>竜王町</t>
    <phoneticPr fontId="0"/>
  </si>
  <si>
    <t>長浜水道企業団（浅井）</t>
    <phoneticPr fontId="0"/>
  </si>
  <si>
    <t>近江八幡市</t>
    <phoneticPr fontId="0"/>
  </si>
  <si>
    <t>豊郷町</t>
    <phoneticPr fontId="0"/>
  </si>
  <si>
    <t>26</t>
    <phoneticPr fontId="0"/>
  </si>
  <si>
    <t>京都府</t>
    <phoneticPr fontId="0"/>
  </si>
  <si>
    <t>京都市</t>
    <phoneticPr fontId="0"/>
  </si>
  <si>
    <t>長岡京市</t>
    <phoneticPr fontId="0"/>
  </si>
  <si>
    <t>向日市</t>
    <phoneticPr fontId="0"/>
  </si>
  <si>
    <t>宇治市</t>
    <phoneticPr fontId="0"/>
  </si>
  <si>
    <t>城陽市</t>
    <phoneticPr fontId="0"/>
  </si>
  <si>
    <t>八幡市</t>
    <phoneticPr fontId="0"/>
  </si>
  <si>
    <t>京田辺市</t>
    <phoneticPr fontId="0"/>
  </si>
  <si>
    <t>木津川市</t>
    <phoneticPr fontId="0"/>
  </si>
  <si>
    <t>精華町</t>
    <phoneticPr fontId="0"/>
  </si>
  <si>
    <t>亀岡市</t>
    <phoneticPr fontId="0"/>
  </si>
  <si>
    <t>南丹市</t>
    <phoneticPr fontId="0"/>
  </si>
  <si>
    <t>綾部市</t>
    <phoneticPr fontId="0"/>
  </si>
  <si>
    <t>福知山市</t>
    <phoneticPr fontId="0"/>
  </si>
  <si>
    <t>舞鶴市</t>
    <phoneticPr fontId="0"/>
  </si>
  <si>
    <t>宮津市</t>
    <phoneticPr fontId="0"/>
  </si>
  <si>
    <t>与謝野町</t>
    <phoneticPr fontId="0"/>
  </si>
  <si>
    <t>大山崎町</t>
    <phoneticPr fontId="0"/>
  </si>
  <si>
    <t>久御山町</t>
    <phoneticPr fontId="0"/>
  </si>
  <si>
    <t>宇治田原町</t>
    <phoneticPr fontId="0"/>
  </si>
  <si>
    <t>井手町</t>
    <phoneticPr fontId="0"/>
  </si>
  <si>
    <t>京丹後市</t>
    <phoneticPr fontId="0"/>
  </si>
  <si>
    <t>京丹波町</t>
    <phoneticPr fontId="0"/>
  </si>
  <si>
    <t>27</t>
    <phoneticPr fontId="0"/>
  </si>
  <si>
    <t>大阪府</t>
    <phoneticPr fontId="0"/>
  </si>
  <si>
    <t>大阪市</t>
    <phoneticPr fontId="0"/>
  </si>
  <si>
    <t>堺市</t>
    <phoneticPr fontId="0"/>
  </si>
  <si>
    <t>池田市</t>
    <phoneticPr fontId="0"/>
  </si>
  <si>
    <t>箕面市</t>
    <phoneticPr fontId="0"/>
  </si>
  <si>
    <t>豊中市</t>
    <phoneticPr fontId="0"/>
  </si>
  <si>
    <t>吹田市</t>
    <phoneticPr fontId="0"/>
  </si>
  <si>
    <t>摂津市</t>
    <phoneticPr fontId="0"/>
  </si>
  <si>
    <t>茨木市</t>
    <phoneticPr fontId="0"/>
  </si>
  <si>
    <t>高槻市</t>
    <phoneticPr fontId="0"/>
  </si>
  <si>
    <t>島本町</t>
    <phoneticPr fontId="0"/>
  </si>
  <si>
    <t>枚方市</t>
    <phoneticPr fontId="0"/>
  </si>
  <si>
    <t>寝屋川市</t>
    <phoneticPr fontId="0"/>
  </si>
  <si>
    <t>守口市</t>
    <phoneticPr fontId="0"/>
  </si>
  <si>
    <t>門真市</t>
    <phoneticPr fontId="0"/>
  </si>
  <si>
    <t>大東市</t>
    <phoneticPr fontId="0"/>
  </si>
  <si>
    <t>交野市</t>
    <phoneticPr fontId="0"/>
  </si>
  <si>
    <t>東大阪市</t>
    <phoneticPr fontId="0"/>
  </si>
  <si>
    <t>八尾市</t>
    <phoneticPr fontId="0"/>
  </si>
  <si>
    <t>柏原市</t>
    <phoneticPr fontId="0"/>
  </si>
  <si>
    <t>松原市</t>
    <phoneticPr fontId="0"/>
  </si>
  <si>
    <t>羽曵野市</t>
    <phoneticPr fontId="0"/>
  </si>
  <si>
    <t>藤井寺市</t>
    <phoneticPr fontId="0"/>
  </si>
  <si>
    <t>大阪狭山市</t>
    <phoneticPr fontId="0"/>
  </si>
  <si>
    <t>富田林市</t>
    <phoneticPr fontId="0"/>
  </si>
  <si>
    <t>河内長野市</t>
    <phoneticPr fontId="0"/>
  </si>
  <si>
    <t>河南町</t>
    <phoneticPr fontId="0"/>
  </si>
  <si>
    <t>和泉市</t>
    <phoneticPr fontId="0"/>
  </si>
  <si>
    <t>泉大津市</t>
    <phoneticPr fontId="0"/>
  </si>
  <si>
    <t>高石市</t>
    <phoneticPr fontId="0"/>
  </si>
  <si>
    <t>忠岡町</t>
    <phoneticPr fontId="0"/>
  </si>
  <si>
    <t>岸和田市</t>
    <phoneticPr fontId="0"/>
  </si>
  <si>
    <t>貝塚市</t>
    <phoneticPr fontId="0"/>
  </si>
  <si>
    <t>泉佐野市</t>
    <phoneticPr fontId="0"/>
  </si>
  <si>
    <t>熊取町</t>
    <phoneticPr fontId="0"/>
  </si>
  <si>
    <t>田尻町</t>
    <phoneticPr fontId="0"/>
  </si>
  <si>
    <t>泉南市</t>
    <phoneticPr fontId="0"/>
  </si>
  <si>
    <t>岬町</t>
    <phoneticPr fontId="0"/>
  </si>
  <si>
    <t>阪南市</t>
    <phoneticPr fontId="0"/>
  </si>
  <si>
    <t>豊能町</t>
    <phoneticPr fontId="0"/>
  </si>
  <si>
    <t>能勢町</t>
    <phoneticPr fontId="0"/>
  </si>
  <si>
    <t>大阪広域水道企業団（四條畷）</t>
    <phoneticPr fontId="0"/>
  </si>
  <si>
    <t>大阪広域水道企業団（太子）</t>
    <phoneticPr fontId="0"/>
  </si>
  <si>
    <t>大阪広域水道企業団（千早赤阪)</t>
    <phoneticPr fontId="0"/>
  </si>
  <si>
    <t>大阪広域水道企業団</t>
    <phoneticPr fontId="0"/>
  </si>
  <si>
    <t>泉北水道企業団</t>
    <phoneticPr fontId="0"/>
  </si>
  <si>
    <t>28</t>
    <phoneticPr fontId="0"/>
  </si>
  <si>
    <t>兵庫県</t>
    <phoneticPr fontId="0"/>
  </si>
  <si>
    <t>神戸市（市街地）</t>
    <phoneticPr fontId="0"/>
  </si>
  <si>
    <t>尼崎市</t>
    <phoneticPr fontId="0"/>
  </si>
  <si>
    <t>高砂市</t>
    <phoneticPr fontId="0"/>
  </si>
  <si>
    <t>豊岡市</t>
    <phoneticPr fontId="0"/>
  </si>
  <si>
    <t>西宮市</t>
    <phoneticPr fontId="0"/>
  </si>
  <si>
    <t>篠山市</t>
    <phoneticPr fontId="0"/>
  </si>
  <si>
    <t>姫路市</t>
    <phoneticPr fontId="0"/>
  </si>
  <si>
    <t>明石市</t>
    <phoneticPr fontId="0"/>
  </si>
  <si>
    <t>宍粟市</t>
    <phoneticPr fontId="0"/>
  </si>
  <si>
    <t>伊丹市</t>
    <phoneticPr fontId="0"/>
  </si>
  <si>
    <t>芦屋市</t>
    <phoneticPr fontId="0"/>
  </si>
  <si>
    <t>三田市</t>
    <phoneticPr fontId="0"/>
  </si>
  <si>
    <t>西播磨水道企業団</t>
    <phoneticPr fontId="0"/>
  </si>
  <si>
    <t>赤穂市</t>
    <phoneticPr fontId="0"/>
  </si>
  <si>
    <t>宝塚市</t>
    <phoneticPr fontId="0"/>
  </si>
  <si>
    <t>加古川市</t>
    <phoneticPr fontId="0"/>
  </si>
  <si>
    <t>たつの市</t>
    <phoneticPr fontId="0"/>
  </si>
  <si>
    <t>香美町</t>
    <phoneticPr fontId="0"/>
  </si>
  <si>
    <t>養父市</t>
    <phoneticPr fontId="0"/>
  </si>
  <si>
    <t>川西市</t>
    <phoneticPr fontId="0"/>
  </si>
  <si>
    <t>西脇市（西脇）</t>
    <phoneticPr fontId="0"/>
  </si>
  <si>
    <t>加東市</t>
    <phoneticPr fontId="0"/>
  </si>
  <si>
    <t>加西市</t>
    <phoneticPr fontId="0"/>
  </si>
  <si>
    <t>三木市</t>
    <phoneticPr fontId="0"/>
  </si>
  <si>
    <t>小野市</t>
    <phoneticPr fontId="0"/>
  </si>
  <si>
    <t>太子町</t>
    <phoneticPr fontId="0"/>
  </si>
  <si>
    <t>丹波市（中央）</t>
    <phoneticPr fontId="0"/>
  </si>
  <si>
    <t>上郡町</t>
    <phoneticPr fontId="0"/>
  </si>
  <si>
    <t>福崎町</t>
    <phoneticPr fontId="0"/>
  </si>
  <si>
    <t>市川町</t>
    <phoneticPr fontId="0"/>
  </si>
  <si>
    <t>朝来市</t>
    <phoneticPr fontId="0"/>
  </si>
  <si>
    <t>西脇市（黒田庄）</t>
    <phoneticPr fontId="0"/>
  </si>
  <si>
    <t>稲美町</t>
    <phoneticPr fontId="0"/>
  </si>
  <si>
    <t>神戸市（六甲山）</t>
    <phoneticPr fontId="0"/>
  </si>
  <si>
    <t>猪名川町</t>
    <phoneticPr fontId="0"/>
  </si>
  <si>
    <t>多可町</t>
    <phoneticPr fontId="0"/>
  </si>
  <si>
    <t>新温泉町</t>
    <phoneticPr fontId="0"/>
  </si>
  <si>
    <t>播磨町</t>
    <phoneticPr fontId="0"/>
  </si>
  <si>
    <t>丹波市（山南）</t>
    <phoneticPr fontId="0"/>
  </si>
  <si>
    <t>佐用町</t>
    <phoneticPr fontId="0"/>
  </si>
  <si>
    <t>播磨高原広域事務組合</t>
    <phoneticPr fontId="0"/>
  </si>
  <si>
    <t>神河町</t>
    <phoneticPr fontId="0"/>
  </si>
  <si>
    <t>淡路広域水道企業団</t>
    <phoneticPr fontId="0"/>
  </si>
  <si>
    <t>丹波市（市島）</t>
    <phoneticPr fontId="0"/>
  </si>
  <si>
    <t>阪神水道企業団</t>
    <phoneticPr fontId="0"/>
  </si>
  <si>
    <t>507</t>
    <phoneticPr fontId="0"/>
  </si>
  <si>
    <t>安室ダム水道用水供給企業団</t>
    <phoneticPr fontId="0"/>
  </si>
  <si>
    <t>29</t>
    <phoneticPr fontId="0"/>
  </si>
  <si>
    <t>奈良県</t>
    <phoneticPr fontId="0"/>
  </si>
  <si>
    <t>奈良市</t>
    <phoneticPr fontId="0"/>
  </si>
  <si>
    <t>大和郡山市</t>
    <phoneticPr fontId="0"/>
  </si>
  <si>
    <t>橿原市</t>
    <phoneticPr fontId="0"/>
  </si>
  <si>
    <t>大和高田市</t>
    <phoneticPr fontId="0"/>
  </si>
  <si>
    <t>天理市</t>
    <phoneticPr fontId="0"/>
  </si>
  <si>
    <t>桜井市</t>
    <phoneticPr fontId="0"/>
  </si>
  <si>
    <t>御所市</t>
    <phoneticPr fontId="0"/>
  </si>
  <si>
    <t>生駒市</t>
    <phoneticPr fontId="0"/>
  </si>
  <si>
    <t>広陵町</t>
    <phoneticPr fontId="0"/>
  </si>
  <si>
    <t>田原本町</t>
    <phoneticPr fontId="0"/>
  </si>
  <si>
    <t>五條市</t>
    <phoneticPr fontId="0"/>
  </si>
  <si>
    <t>斑鳩町</t>
    <phoneticPr fontId="0"/>
  </si>
  <si>
    <t>王寺町</t>
    <phoneticPr fontId="0"/>
  </si>
  <si>
    <t>葛城市</t>
    <phoneticPr fontId="0"/>
  </si>
  <si>
    <t>大淀町</t>
    <phoneticPr fontId="0"/>
  </si>
  <si>
    <t>下市町</t>
    <phoneticPr fontId="0"/>
  </si>
  <si>
    <t>三宅町</t>
    <phoneticPr fontId="0"/>
  </si>
  <si>
    <t>三郷町</t>
    <phoneticPr fontId="0"/>
  </si>
  <si>
    <t>平群町</t>
    <phoneticPr fontId="0"/>
  </si>
  <si>
    <t>宇陀市</t>
    <phoneticPr fontId="0"/>
  </si>
  <si>
    <t>高取町</t>
    <phoneticPr fontId="0"/>
  </si>
  <si>
    <t>河合町</t>
    <phoneticPr fontId="0"/>
  </si>
  <si>
    <t>香芝市</t>
    <phoneticPr fontId="0"/>
  </si>
  <si>
    <t>吉野町</t>
    <phoneticPr fontId="0"/>
  </si>
  <si>
    <t>上牧町</t>
    <phoneticPr fontId="0"/>
  </si>
  <si>
    <t>明日香村</t>
    <phoneticPr fontId="0"/>
  </si>
  <si>
    <t>安堵町</t>
    <phoneticPr fontId="0"/>
  </si>
  <si>
    <t>奈良市（都祁上水道）</t>
    <phoneticPr fontId="0"/>
  </si>
  <si>
    <t>30</t>
    <phoneticPr fontId="0"/>
  </si>
  <si>
    <t>和歌山県</t>
    <phoneticPr fontId="0"/>
  </si>
  <si>
    <t>和歌山市</t>
    <phoneticPr fontId="0"/>
  </si>
  <si>
    <t>新宮市</t>
    <phoneticPr fontId="0"/>
  </si>
  <si>
    <t>高野町</t>
    <phoneticPr fontId="0"/>
  </si>
  <si>
    <t>田辺市</t>
    <phoneticPr fontId="0"/>
  </si>
  <si>
    <t>橋本市</t>
    <phoneticPr fontId="0"/>
  </si>
  <si>
    <t>白浜町</t>
    <phoneticPr fontId="0"/>
  </si>
  <si>
    <t>海南市（下津）</t>
    <phoneticPr fontId="0"/>
  </si>
  <si>
    <t>串本町</t>
    <phoneticPr fontId="0"/>
  </si>
  <si>
    <t>有田市</t>
    <phoneticPr fontId="0"/>
  </si>
  <si>
    <t>海南市（海南）</t>
    <phoneticPr fontId="0"/>
  </si>
  <si>
    <t>御坊市</t>
    <phoneticPr fontId="0"/>
  </si>
  <si>
    <t>那智勝浦町</t>
    <phoneticPr fontId="0"/>
  </si>
  <si>
    <t>かつらぎ町</t>
    <phoneticPr fontId="0"/>
  </si>
  <si>
    <t>すさみ町</t>
    <phoneticPr fontId="0"/>
  </si>
  <si>
    <t>紀美野町</t>
    <phoneticPr fontId="0"/>
  </si>
  <si>
    <t>岩出市</t>
    <phoneticPr fontId="0"/>
  </si>
  <si>
    <t>紀の川市（河北）</t>
    <phoneticPr fontId="0"/>
  </si>
  <si>
    <t>みなべ町</t>
    <phoneticPr fontId="0"/>
  </si>
  <si>
    <t>上富田町</t>
    <phoneticPr fontId="0"/>
  </si>
  <si>
    <t>由良町</t>
    <phoneticPr fontId="0"/>
  </si>
  <si>
    <t>有田川町</t>
    <phoneticPr fontId="0"/>
  </si>
  <si>
    <t>湯浅町</t>
    <phoneticPr fontId="0"/>
  </si>
  <si>
    <t>紀の川市（河南）</t>
    <phoneticPr fontId="0"/>
  </si>
  <si>
    <t>日高川町</t>
    <phoneticPr fontId="0"/>
  </si>
  <si>
    <t>印南町</t>
    <phoneticPr fontId="0"/>
  </si>
  <si>
    <t>31</t>
    <phoneticPr fontId="0"/>
  </si>
  <si>
    <t>鳥取県</t>
    <phoneticPr fontId="0"/>
  </si>
  <si>
    <t>鳥取市</t>
    <phoneticPr fontId="0"/>
  </si>
  <si>
    <t>米子市</t>
    <phoneticPr fontId="0"/>
  </si>
  <si>
    <t>倉吉市</t>
    <phoneticPr fontId="0"/>
  </si>
  <si>
    <t>智頭町</t>
    <phoneticPr fontId="0"/>
  </si>
  <si>
    <t>琴浦町</t>
    <phoneticPr fontId="0"/>
  </si>
  <si>
    <t>三朝町</t>
    <phoneticPr fontId="0"/>
  </si>
  <si>
    <t>岩美町</t>
    <phoneticPr fontId="0"/>
  </si>
  <si>
    <t>南部町</t>
    <phoneticPr fontId="0"/>
  </si>
  <si>
    <t>伯耆町</t>
    <phoneticPr fontId="0"/>
  </si>
  <si>
    <t>湯梨浜町</t>
    <phoneticPr fontId="0"/>
  </si>
  <si>
    <t>北栄町</t>
    <phoneticPr fontId="0"/>
  </si>
  <si>
    <t>大山町</t>
    <phoneticPr fontId="0"/>
  </si>
  <si>
    <t>32</t>
    <phoneticPr fontId="0"/>
  </si>
  <si>
    <t>島根県</t>
    <phoneticPr fontId="0"/>
  </si>
  <si>
    <t>松江市（松江）</t>
    <phoneticPr fontId="0"/>
  </si>
  <si>
    <t>益田市</t>
    <phoneticPr fontId="0"/>
  </si>
  <si>
    <t>浜田市</t>
    <phoneticPr fontId="0"/>
  </si>
  <si>
    <t>安来市</t>
    <phoneticPr fontId="0"/>
  </si>
  <si>
    <t>大田市</t>
    <phoneticPr fontId="0"/>
  </si>
  <si>
    <t>津和野町</t>
    <phoneticPr fontId="0"/>
  </si>
  <si>
    <t>隠岐の島町</t>
    <phoneticPr fontId="0"/>
  </si>
  <si>
    <t>出雲市</t>
    <phoneticPr fontId="0"/>
  </si>
  <si>
    <t>江津市</t>
    <phoneticPr fontId="0"/>
  </si>
  <si>
    <t>斐川宍道水道企業団</t>
    <phoneticPr fontId="0"/>
  </si>
  <si>
    <t>雲南市</t>
    <phoneticPr fontId="0"/>
  </si>
  <si>
    <t>奥出雲町</t>
    <phoneticPr fontId="0"/>
  </si>
  <si>
    <t>吉賀町</t>
    <phoneticPr fontId="0"/>
  </si>
  <si>
    <t>邑南町</t>
    <phoneticPr fontId="0"/>
  </si>
  <si>
    <t>島根県（島根県）</t>
    <phoneticPr fontId="0"/>
  </si>
  <si>
    <t>島根県（江の川）</t>
    <phoneticPr fontId="0"/>
  </si>
  <si>
    <t>33</t>
    <phoneticPr fontId="0"/>
  </si>
  <si>
    <t>岡山県</t>
    <phoneticPr fontId="0"/>
  </si>
  <si>
    <t>和気町</t>
    <phoneticPr fontId="0"/>
  </si>
  <si>
    <t>新見市</t>
    <phoneticPr fontId="0"/>
  </si>
  <si>
    <t>早島町</t>
    <phoneticPr fontId="0"/>
  </si>
  <si>
    <t>総社市</t>
    <phoneticPr fontId="0"/>
  </si>
  <si>
    <t>高梁市</t>
    <phoneticPr fontId="0"/>
  </si>
  <si>
    <t>備前市</t>
    <phoneticPr fontId="0"/>
  </si>
  <si>
    <t>岡山市</t>
    <phoneticPr fontId="0"/>
  </si>
  <si>
    <t>津山市</t>
    <phoneticPr fontId="0"/>
  </si>
  <si>
    <t>笠岡市</t>
    <phoneticPr fontId="0"/>
  </si>
  <si>
    <t>瀬戸内市</t>
    <phoneticPr fontId="0"/>
  </si>
  <si>
    <t>玉野市</t>
    <phoneticPr fontId="0"/>
  </si>
  <si>
    <t>美作市</t>
    <phoneticPr fontId="0"/>
  </si>
  <si>
    <t>井原市</t>
    <phoneticPr fontId="0"/>
  </si>
  <si>
    <t>勝央町</t>
    <phoneticPr fontId="0"/>
  </si>
  <si>
    <t>真庭市</t>
    <phoneticPr fontId="0"/>
  </si>
  <si>
    <t>赤磐市</t>
    <phoneticPr fontId="0"/>
  </si>
  <si>
    <t>浅口市</t>
    <phoneticPr fontId="0"/>
  </si>
  <si>
    <t>里庄町</t>
    <phoneticPr fontId="0"/>
  </si>
  <si>
    <t>鏡野町</t>
    <phoneticPr fontId="0"/>
  </si>
  <si>
    <t>倉敷市</t>
    <phoneticPr fontId="0"/>
  </si>
  <si>
    <t>矢掛町</t>
    <phoneticPr fontId="0"/>
  </si>
  <si>
    <t>奈義町</t>
    <phoneticPr fontId="0"/>
  </si>
  <si>
    <t>吉備中央町</t>
    <phoneticPr fontId="0"/>
  </si>
  <si>
    <t>岡山県南部水道企業団</t>
    <phoneticPr fontId="0"/>
  </si>
  <si>
    <t>備南水道企業団</t>
    <phoneticPr fontId="0"/>
  </si>
  <si>
    <t>岡山県西南水道企業団</t>
    <phoneticPr fontId="0"/>
  </si>
  <si>
    <t>岡山県広域水道企業団</t>
    <phoneticPr fontId="0"/>
  </si>
  <si>
    <t>34</t>
    <phoneticPr fontId="0"/>
  </si>
  <si>
    <t>広島県</t>
    <phoneticPr fontId="0"/>
  </si>
  <si>
    <t>東広島市</t>
    <phoneticPr fontId="0"/>
  </si>
  <si>
    <t>大竹市</t>
    <phoneticPr fontId="0"/>
  </si>
  <si>
    <t>海田町</t>
    <phoneticPr fontId="0"/>
  </si>
  <si>
    <t>廿日市市</t>
    <phoneticPr fontId="0"/>
  </si>
  <si>
    <t>広島市</t>
    <phoneticPr fontId="0"/>
  </si>
  <si>
    <t>庄原市</t>
    <phoneticPr fontId="0"/>
  </si>
  <si>
    <t>呉市</t>
    <phoneticPr fontId="0"/>
  </si>
  <si>
    <t>江田島市</t>
    <phoneticPr fontId="0"/>
  </si>
  <si>
    <t>安芸高田市</t>
    <phoneticPr fontId="0"/>
  </si>
  <si>
    <t>府中市</t>
    <phoneticPr fontId="0"/>
  </si>
  <si>
    <t>福山市</t>
    <phoneticPr fontId="0"/>
  </si>
  <si>
    <t>尾道市</t>
    <phoneticPr fontId="0"/>
  </si>
  <si>
    <t>三原市</t>
    <phoneticPr fontId="0"/>
  </si>
  <si>
    <t>竹原市</t>
    <phoneticPr fontId="0"/>
  </si>
  <si>
    <t>三次市</t>
    <phoneticPr fontId="0"/>
  </si>
  <si>
    <t>熊野町</t>
    <phoneticPr fontId="0"/>
  </si>
  <si>
    <t>世羅町</t>
    <phoneticPr fontId="0"/>
  </si>
  <si>
    <t>北広島町</t>
    <phoneticPr fontId="0"/>
  </si>
  <si>
    <t>大崎上島町</t>
    <phoneticPr fontId="0"/>
  </si>
  <si>
    <t>広島県（広島）</t>
    <phoneticPr fontId="0"/>
  </si>
  <si>
    <t>広島県（広島西部）</t>
    <phoneticPr fontId="0"/>
  </si>
  <si>
    <t>広島県（沼田川）</t>
    <phoneticPr fontId="0"/>
  </si>
  <si>
    <t>35</t>
    <phoneticPr fontId="0"/>
  </si>
  <si>
    <t>山口県</t>
    <phoneticPr fontId="0"/>
  </si>
  <si>
    <t>下関市</t>
    <phoneticPr fontId="0"/>
  </si>
  <si>
    <t>宇部市</t>
    <phoneticPr fontId="0"/>
  </si>
  <si>
    <t>山口市</t>
    <phoneticPr fontId="0"/>
  </si>
  <si>
    <t>萩市</t>
    <phoneticPr fontId="0"/>
  </si>
  <si>
    <t>周南市</t>
    <phoneticPr fontId="0"/>
  </si>
  <si>
    <t>防府市</t>
    <phoneticPr fontId="0"/>
  </si>
  <si>
    <t>下松市</t>
    <phoneticPr fontId="0"/>
  </si>
  <si>
    <t>岩国市</t>
    <phoneticPr fontId="0"/>
  </si>
  <si>
    <t>山陽小野田市</t>
    <phoneticPr fontId="0"/>
  </si>
  <si>
    <t>光市</t>
    <phoneticPr fontId="0"/>
  </si>
  <si>
    <t>長門市（長門）</t>
    <phoneticPr fontId="0"/>
  </si>
  <si>
    <t>柳井市</t>
    <phoneticPr fontId="0"/>
  </si>
  <si>
    <t>美祢市</t>
    <phoneticPr fontId="0"/>
  </si>
  <si>
    <t>田布施・平生水道企業団</t>
    <phoneticPr fontId="0"/>
  </si>
  <si>
    <t>周防大島町</t>
    <phoneticPr fontId="0"/>
  </si>
  <si>
    <t>柳井地域広域水道企業団</t>
    <phoneticPr fontId="0"/>
  </si>
  <si>
    <t>36</t>
    <phoneticPr fontId="0"/>
  </si>
  <si>
    <t>徳島県</t>
    <phoneticPr fontId="0"/>
  </si>
  <si>
    <t>三好市</t>
    <phoneticPr fontId="0"/>
  </si>
  <si>
    <t>徳島市</t>
    <phoneticPr fontId="0"/>
  </si>
  <si>
    <t>鳴門市</t>
    <phoneticPr fontId="0"/>
  </si>
  <si>
    <t>小松島市</t>
    <phoneticPr fontId="0"/>
  </si>
  <si>
    <t>美波町</t>
    <phoneticPr fontId="0"/>
  </si>
  <si>
    <t>北島町</t>
    <phoneticPr fontId="0"/>
  </si>
  <si>
    <t>松茂町</t>
    <phoneticPr fontId="0"/>
  </si>
  <si>
    <t>藍住町</t>
    <phoneticPr fontId="0"/>
  </si>
  <si>
    <t>阿南市</t>
    <phoneticPr fontId="0"/>
  </si>
  <si>
    <t>石井町</t>
    <phoneticPr fontId="0"/>
  </si>
  <si>
    <t>板野町</t>
    <phoneticPr fontId="0"/>
  </si>
  <si>
    <t>上板町</t>
    <phoneticPr fontId="0"/>
  </si>
  <si>
    <t>東みよし町</t>
    <phoneticPr fontId="0"/>
  </si>
  <si>
    <t>吉野川市</t>
    <phoneticPr fontId="0"/>
  </si>
  <si>
    <t>美馬市</t>
    <phoneticPr fontId="0"/>
  </si>
  <si>
    <t>つるぎ町</t>
    <phoneticPr fontId="0"/>
  </si>
  <si>
    <t>阿波市</t>
    <phoneticPr fontId="0"/>
  </si>
  <si>
    <t>海陽町</t>
    <phoneticPr fontId="0"/>
  </si>
  <si>
    <t>37</t>
    <phoneticPr fontId="0"/>
  </si>
  <si>
    <t>香川県</t>
    <phoneticPr fontId="0"/>
  </si>
  <si>
    <t>香川県広域水道企業団</t>
    <phoneticPr fontId="0"/>
  </si>
  <si>
    <t>38</t>
    <phoneticPr fontId="0"/>
  </si>
  <si>
    <t>愛媛県</t>
    <phoneticPr fontId="0"/>
  </si>
  <si>
    <t>宇和島市</t>
    <phoneticPr fontId="0"/>
  </si>
  <si>
    <t>松山市</t>
    <phoneticPr fontId="0"/>
  </si>
  <si>
    <t>四国中央市（四国中央）</t>
    <phoneticPr fontId="0"/>
  </si>
  <si>
    <t>新居浜市</t>
    <phoneticPr fontId="0"/>
  </si>
  <si>
    <t>今治市（大西）</t>
    <phoneticPr fontId="0"/>
  </si>
  <si>
    <t>大洲市</t>
    <phoneticPr fontId="0"/>
  </si>
  <si>
    <t>伊予市</t>
    <phoneticPr fontId="0"/>
  </si>
  <si>
    <t>内子町</t>
    <phoneticPr fontId="0"/>
  </si>
  <si>
    <t>西条市（東予）</t>
    <phoneticPr fontId="0"/>
  </si>
  <si>
    <t>西条市（丹原）</t>
    <phoneticPr fontId="0"/>
  </si>
  <si>
    <t>今治市（朝倉）</t>
    <phoneticPr fontId="0"/>
  </si>
  <si>
    <t>伊方町</t>
    <phoneticPr fontId="0"/>
  </si>
  <si>
    <t>西条市（小松）</t>
    <phoneticPr fontId="0"/>
  </si>
  <si>
    <t>上島町</t>
    <phoneticPr fontId="0"/>
  </si>
  <si>
    <t>砥部町</t>
    <phoneticPr fontId="0"/>
  </si>
  <si>
    <t>今治市（波方）</t>
    <phoneticPr fontId="0"/>
  </si>
  <si>
    <t>今治市（菊間）</t>
    <phoneticPr fontId="0"/>
  </si>
  <si>
    <t>今治市（越智諸島）</t>
    <phoneticPr fontId="0"/>
  </si>
  <si>
    <t>今治市（玉川）</t>
    <phoneticPr fontId="0"/>
  </si>
  <si>
    <t>鬼北町</t>
    <phoneticPr fontId="0"/>
  </si>
  <si>
    <t>四国中央市（小富士長津）</t>
    <phoneticPr fontId="0"/>
  </si>
  <si>
    <t>西条市（西部）</t>
    <phoneticPr fontId="0"/>
  </si>
  <si>
    <t>愛南町</t>
    <phoneticPr fontId="0"/>
  </si>
  <si>
    <t>八幡浜市</t>
    <phoneticPr fontId="0"/>
  </si>
  <si>
    <t>西条市（東部）</t>
    <phoneticPr fontId="0"/>
  </si>
  <si>
    <t>西予市</t>
    <phoneticPr fontId="0"/>
  </si>
  <si>
    <t>東温市</t>
    <phoneticPr fontId="0"/>
  </si>
  <si>
    <t>南予水道企業団</t>
    <phoneticPr fontId="0"/>
  </si>
  <si>
    <t>津島水道企業団</t>
    <phoneticPr fontId="0"/>
  </si>
  <si>
    <t>39</t>
    <phoneticPr fontId="0"/>
  </si>
  <si>
    <t>高知県</t>
    <phoneticPr fontId="0"/>
  </si>
  <si>
    <t>四万十市</t>
    <phoneticPr fontId="0"/>
  </si>
  <si>
    <t>高知市</t>
    <phoneticPr fontId="0"/>
  </si>
  <si>
    <t>須崎市</t>
    <phoneticPr fontId="0"/>
  </si>
  <si>
    <t>土佐清水市</t>
    <phoneticPr fontId="0"/>
  </si>
  <si>
    <t>越知町</t>
    <phoneticPr fontId="0"/>
  </si>
  <si>
    <t>宿毛市（宿毛）</t>
    <phoneticPr fontId="0"/>
  </si>
  <si>
    <t>安芸市</t>
    <phoneticPr fontId="0"/>
  </si>
  <si>
    <t>室戸市</t>
    <phoneticPr fontId="0"/>
  </si>
  <si>
    <t>香美市</t>
    <phoneticPr fontId="0"/>
  </si>
  <si>
    <t>四万十町</t>
    <phoneticPr fontId="0"/>
  </si>
  <si>
    <t>いの町（伊野）</t>
    <phoneticPr fontId="0"/>
  </si>
  <si>
    <t>土佐市</t>
    <phoneticPr fontId="0"/>
  </si>
  <si>
    <t>佐川町</t>
    <phoneticPr fontId="0"/>
  </si>
  <si>
    <t>香南市</t>
    <phoneticPr fontId="0"/>
  </si>
  <si>
    <t>南国市</t>
    <phoneticPr fontId="0"/>
  </si>
  <si>
    <t>黒潮町</t>
    <phoneticPr fontId="0"/>
  </si>
  <si>
    <t>宿毛市（東部広域）</t>
    <phoneticPr fontId="0"/>
  </si>
  <si>
    <t>40</t>
    <phoneticPr fontId="0"/>
  </si>
  <si>
    <t>福岡県</t>
    <phoneticPr fontId="0"/>
  </si>
  <si>
    <t>北九州市</t>
    <phoneticPr fontId="0"/>
  </si>
  <si>
    <t>福岡市</t>
    <phoneticPr fontId="0"/>
  </si>
  <si>
    <t>大牟田市</t>
    <phoneticPr fontId="0"/>
  </si>
  <si>
    <t>久留米市</t>
    <phoneticPr fontId="0"/>
  </si>
  <si>
    <t>直方市</t>
    <phoneticPr fontId="0"/>
  </si>
  <si>
    <t>飯塚市</t>
    <phoneticPr fontId="0"/>
  </si>
  <si>
    <t>田川市</t>
    <phoneticPr fontId="0"/>
  </si>
  <si>
    <t>柳川市</t>
    <phoneticPr fontId="0"/>
  </si>
  <si>
    <t>嘉麻市</t>
    <phoneticPr fontId="0"/>
  </si>
  <si>
    <t>朝倉市</t>
    <phoneticPr fontId="0"/>
  </si>
  <si>
    <t>八女市</t>
    <phoneticPr fontId="0"/>
  </si>
  <si>
    <t>筑後市</t>
    <phoneticPr fontId="0"/>
  </si>
  <si>
    <t>大川市</t>
    <phoneticPr fontId="0"/>
  </si>
  <si>
    <t>行橋市</t>
    <phoneticPr fontId="0"/>
  </si>
  <si>
    <t>豊前市</t>
    <phoneticPr fontId="0"/>
  </si>
  <si>
    <t>中間市</t>
    <phoneticPr fontId="0"/>
  </si>
  <si>
    <t>三井水道企業団</t>
    <phoneticPr fontId="0"/>
  </si>
  <si>
    <t>筑紫野市</t>
    <phoneticPr fontId="0"/>
  </si>
  <si>
    <t>春日那珂川水道企業団</t>
    <phoneticPr fontId="0"/>
  </si>
  <si>
    <t>大野城市</t>
    <phoneticPr fontId="0"/>
  </si>
  <si>
    <t>太宰府市</t>
    <phoneticPr fontId="0"/>
  </si>
  <si>
    <t>宇美町</t>
    <phoneticPr fontId="0"/>
  </si>
  <si>
    <t>篠栗町</t>
    <phoneticPr fontId="0"/>
  </si>
  <si>
    <t>志免町</t>
    <phoneticPr fontId="0"/>
  </si>
  <si>
    <t>須恵町</t>
    <phoneticPr fontId="0"/>
  </si>
  <si>
    <t>新宮町</t>
    <phoneticPr fontId="0"/>
  </si>
  <si>
    <t>古賀市</t>
    <phoneticPr fontId="0"/>
  </si>
  <si>
    <t>久山町</t>
    <phoneticPr fontId="0"/>
  </si>
  <si>
    <t>粕屋町</t>
    <phoneticPr fontId="0"/>
  </si>
  <si>
    <t>岡垣町</t>
    <phoneticPr fontId="0"/>
  </si>
  <si>
    <t>小竹町</t>
    <phoneticPr fontId="0"/>
  </si>
  <si>
    <t>鞍手町</t>
    <phoneticPr fontId="0"/>
  </si>
  <si>
    <t>宮若市</t>
    <phoneticPr fontId="0"/>
  </si>
  <si>
    <t>桂川町</t>
    <phoneticPr fontId="0"/>
  </si>
  <si>
    <t>筑前町</t>
    <phoneticPr fontId="0"/>
  </si>
  <si>
    <t>糸島市</t>
    <phoneticPr fontId="0"/>
  </si>
  <si>
    <t>大木町</t>
    <phoneticPr fontId="0"/>
  </si>
  <si>
    <t>広川町</t>
    <phoneticPr fontId="0"/>
  </si>
  <si>
    <t>みやま市</t>
    <phoneticPr fontId="0"/>
  </si>
  <si>
    <t>香春町</t>
    <phoneticPr fontId="0"/>
  </si>
  <si>
    <t>添田町</t>
    <phoneticPr fontId="0"/>
  </si>
  <si>
    <t>福智町</t>
    <phoneticPr fontId="0"/>
  </si>
  <si>
    <t>糸田町</t>
    <phoneticPr fontId="0"/>
  </si>
  <si>
    <t>大任町</t>
    <phoneticPr fontId="0"/>
  </si>
  <si>
    <t>苅田町</t>
    <phoneticPr fontId="0"/>
  </si>
  <si>
    <t>みやこ町</t>
    <phoneticPr fontId="0"/>
  </si>
  <si>
    <t>築上町</t>
    <phoneticPr fontId="0"/>
  </si>
  <si>
    <t>吉富町</t>
    <phoneticPr fontId="0"/>
  </si>
  <si>
    <t>宗像地区事務組合</t>
    <phoneticPr fontId="0"/>
  </si>
  <si>
    <t>山神水道企業団</t>
    <phoneticPr fontId="0"/>
  </si>
  <si>
    <t>福岡県南広域水道企業団</t>
    <phoneticPr fontId="0"/>
  </si>
  <si>
    <t>福岡地区水道企業団</t>
    <phoneticPr fontId="0"/>
  </si>
  <si>
    <t>田川地区水道企業団</t>
    <phoneticPr fontId="0"/>
  </si>
  <si>
    <t>京築地区水道企業団</t>
    <phoneticPr fontId="0"/>
  </si>
  <si>
    <t>41</t>
    <phoneticPr fontId="0"/>
  </si>
  <si>
    <t>佐賀県</t>
    <phoneticPr fontId="0"/>
  </si>
  <si>
    <t>佐賀市</t>
    <phoneticPr fontId="0"/>
  </si>
  <si>
    <t>唐津市</t>
    <phoneticPr fontId="0"/>
  </si>
  <si>
    <t>伊万里市</t>
    <phoneticPr fontId="0"/>
  </si>
  <si>
    <t>西佐賀水道企業団</t>
    <phoneticPr fontId="0"/>
  </si>
  <si>
    <t>鹿島市</t>
    <phoneticPr fontId="0"/>
  </si>
  <si>
    <t>有田町</t>
    <phoneticPr fontId="0"/>
  </si>
  <si>
    <t>武雄市</t>
    <phoneticPr fontId="0"/>
  </si>
  <si>
    <t>大町町</t>
    <phoneticPr fontId="0"/>
  </si>
  <si>
    <t>江北町</t>
    <phoneticPr fontId="0"/>
  </si>
  <si>
    <t>鳥栖市</t>
    <phoneticPr fontId="0"/>
  </si>
  <si>
    <t>多久市</t>
    <phoneticPr fontId="0"/>
  </si>
  <si>
    <t>小城市</t>
    <phoneticPr fontId="0"/>
  </si>
  <si>
    <t>太良町</t>
    <phoneticPr fontId="0"/>
  </si>
  <si>
    <t>佐賀東部水道企業団</t>
    <phoneticPr fontId="0"/>
  </si>
  <si>
    <t>白石町</t>
    <phoneticPr fontId="0"/>
  </si>
  <si>
    <t>玄海町</t>
    <phoneticPr fontId="0"/>
  </si>
  <si>
    <t>嬉野市</t>
    <phoneticPr fontId="0"/>
  </si>
  <si>
    <t>佐賀西部広域水道企業団</t>
    <phoneticPr fontId="0"/>
  </si>
  <si>
    <t>42</t>
    <phoneticPr fontId="0"/>
  </si>
  <si>
    <t>長崎県</t>
    <phoneticPr fontId="0"/>
  </si>
  <si>
    <t>長崎市（長崎）</t>
    <phoneticPr fontId="0"/>
  </si>
  <si>
    <t>佐世保市</t>
    <phoneticPr fontId="0"/>
  </si>
  <si>
    <t>平戸市</t>
    <phoneticPr fontId="0"/>
  </si>
  <si>
    <t>大村市</t>
    <phoneticPr fontId="0"/>
  </si>
  <si>
    <t>諫早市</t>
    <phoneticPr fontId="0"/>
  </si>
  <si>
    <t>松浦市</t>
    <phoneticPr fontId="0"/>
  </si>
  <si>
    <t>佐々町</t>
    <phoneticPr fontId="0"/>
  </si>
  <si>
    <t>川棚町</t>
    <phoneticPr fontId="0"/>
  </si>
  <si>
    <t>島原市</t>
    <phoneticPr fontId="0"/>
  </si>
  <si>
    <t>長与町</t>
    <phoneticPr fontId="0"/>
  </si>
  <si>
    <t>時津町</t>
    <phoneticPr fontId="0"/>
  </si>
  <si>
    <t>壱岐市</t>
    <phoneticPr fontId="0"/>
  </si>
  <si>
    <t>長崎市（三和）</t>
    <phoneticPr fontId="0"/>
  </si>
  <si>
    <t>波佐見町</t>
    <phoneticPr fontId="0"/>
  </si>
  <si>
    <t>長崎市（琴海）</t>
    <phoneticPr fontId="0"/>
  </si>
  <si>
    <t>南島原市</t>
    <phoneticPr fontId="0"/>
  </si>
  <si>
    <t>西海市</t>
    <phoneticPr fontId="0"/>
  </si>
  <si>
    <t>東彼杵町</t>
    <phoneticPr fontId="0"/>
  </si>
  <si>
    <t>五島市</t>
    <phoneticPr fontId="0"/>
  </si>
  <si>
    <t>対馬市</t>
    <phoneticPr fontId="0"/>
  </si>
  <si>
    <t>新上五島町</t>
    <phoneticPr fontId="0"/>
  </si>
  <si>
    <t>雲仙市</t>
    <phoneticPr fontId="0"/>
  </si>
  <si>
    <t>43</t>
    <phoneticPr fontId="0"/>
  </si>
  <si>
    <t>熊本県</t>
    <phoneticPr fontId="0"/>
  </si>
  <si>
    <t>熊本市</t>
    <phoneticPr fontId="0"/>
  </si>
  <si>
    <t>宇城市（三角）</t>
    <phoneticPr fontId="0"/>
  </si>
  <si>
    <t>天草市</t>
    <phoneticPr fontId="0"/>
  </si>
  <si>
    <t>水俣市</t>
    <phoneticPr fontId="0"/>
  </si>
  <si>
    <t>山鹿市</t>
    <phoneticPr fontId="0"/>
  </si>
  <si>
    <t>八代市</t>
    <phoneticPr fontId="0"/>
  </si>
  <si>
    <t>人吉市</t>
    <phoneticPr fontId="0"/>
  </si>
  <si>
    <t>荒尾市</t>
    <phoneticPr fontId="0"/>
  </si>
  <si>
    <t>山都町</t>
    <phoneticPr fontId="0"/>
  </si>
  <si>
    <t>大津菊陽水道企業団</t>
    <phoneticPr fontId="0"/>
  </si>
  <si>
    <t>玉名市</t>
    <phoneticPr fontId="0"/>
  </si>
  <si>
    <t>菊池市</t>
    <phoneticPr fontId="0"/>
  </si>
  <si>
    <t>長洲町</t>
    <phoneticPr fontId="0"/>
  </si>
  <si>
    <t>宇土市</t>
    <phoneticPr fontId="0"/>
  </si>
  <si>
    <t>阿蘇市</t>
    <phoneticPr fontId="0"/>
  </si>
  <si>
    <t>多良木町</t>
    <phoneticPr fontId="0"/>
  </si>
  <si>
    <t>御船町</t>
    <phoneticPr fontId="0"/>
  </si>
  <si>
    <t>益城町</t>
    <phoneticPr fontId="0"/>
  </si>
  <si>
    <t>八代生活環境事務組合</t>
    <phoneticPr fontId="0"/>
  </si>
  <si>
    <t>あさぎり町</t>
    <phoneticPr fontId="0"/>
  </si>
  <si>
    <t>芦北町</t>
    <phoneticPr fontId="0"/>
  </si>
  <si>
    <t>南阿蘇村</t>
    <phoneticPr fontId="0"/>
  </si>
  <si>
    <t>甲佐町</t>
    <phoneticPr fontId="0"/>
  </si>
  <si>
    <t>上天草市</t>
    <phoneticPr fontId="0"/>
  </si>
  <si>
    <t>宇城市（松橋・小川）</t>
    <phoneticPr fontId="0"/>
  </si>
  <si>
    <t>合志市</t>
    <phoneticPr fontId="0"/>
  </si>
  <si>
    <t>湯前町</t>
    <phoneticPr fontId="0"/>
  </si>
  <si>
    <t>錦町</t>
    <phoneticPr fontId="0"/>
  </si>
  <si>
    <t>上天草・宇城水道企業団</t>
    <phoneticPr fontId="0"/>
  </si>
  <si>
    <t>44</t>
    <phoneticPr fontId="0"/>
  </si>
  <si>
    <t>大分県</t>
    <phoneticPr fontId="0"/>
  </si>
  <si>
    <t>大分市</t>
    <phoneticPr fontId="0"/>
  </si>
  <si>
    <t>由布市（湯布院）</t>
    <phoneticPr fontId="0"/>
  </si>
  <si>
    <t>別府市</t>
    <phoneticPr fontId="0"/>
  </si>
  <si>
    <t>中津市</t>
    <phoneticPr fontId="0"/>
  </si>
  <si>
    <t>日田市</t>
    <phoneticPr fontId="0"/>
  </si>
  <si>
    <t>佐伯市</t>
    <phoneticPr fontId="0"/>
  </si>
  <si>
    <t>臼杵市</t>
    <phoneticPr fontId="0"/>
  </si>
  <si>
    <t>津久見市</t>
    <phoneticPr fontId="0"/>
  </si>
  <si>
    <t>竹田市</t>
    <phoneticPr fontId="0"/>
  </si>
  <si>
    <t>豊後高田市</t>
    <phoneticPr fontId="0"/>
  </si>
  <si>
    <t>杵築市</t>
    <phoneticPr fontId="0"/>
  </si>
  <si>
    <t>豊後大野市</t>
    <phoneticPr fontId="0"/>
  </si>
  <si>
    <t>日出町</t>
    <phoneticPr fontId="0"/>
  </si>
  <si>
    <t>玖珠町</t>
    <phoneticPr fontId="0"/>
  </si>
  <si>
    <t>宇佐市</t>
    <phoneticPr fontId="0"/>
  </si>
  <si>
    <t>由布市（挾間）</t>
    <phoneticPr fontId="0"/>
  </si>
  <si>
    <t>国東市</t>
    <phoneticPr fontId="0"/>
  </si>
  <si>
    <t>45</t>
    <phoneticPr fontId="0"/>
  </si>
  <si>
    <t>宮崎県</t>
    <phoneticPr fontId="0"/>
  </si>
  <si>
    <t>宮崎市</t>
    <phoneticPr fontId="0"/>
  </si>
  <si>
    <t>延岡市</t>
    <phoneticPr fontId="0"/>
  </si>
  <si>
    <t>日南市</t>
    <phoneticPr fontId="0"/>
  </si>
  <si>
    <t>都城市</t>
    <phoneticPr fontId="0"/>
  </si>
  <si>
    <t>日向市</t>
    <phoneticPr fontId="0"/>
  </si>
  <si>
    <t>高原町</t>
    <phoneticPr fontId="0"/>
  </si>
  <si>
    <t>串間市</t>
    <phoneticPr fontId="0"/>
  </si>
  <si>
    <t>小林市</t>
    <phoneticPr fontId="0"/>
  </si>
  <si>
    <t>高千穂町</t>
    <phoneticPr fontId="0"/>
  </si>
  <si>
    <t>三股町</t>
    <phoneticPr fontId="0"/>
  </si>
  <si>
    <t>新富町</t>
    <phoneticPr fontId="0"/>
  </si>
  <si>
    <t>国富町</t>
    <phoneticPr fontId="0"/>
  </si>
  <si>
    <t>えびの市</t>
    <phoneticPr fontId="0"/>
  </si>
  <si>
    <t>高鍋町</t>
    <phoneticPr fontId="0"/>
  </si>
  <si>
    <t>川南町</t>
    <phoneticPr fontId="0"/>
  </si>
  <si>
    <t>門川町</t>
    <phoneticPr fontId="0"/>
  </si>
  <si>
    <t>綾町</t>
    <phoneticPr fontId="0"/>
  </si>
  <si>
    <t>西都市</t>
    <phoneticPr fontId="0"/>
  </si>
  <si>
    <t>都農町</t>
    <phoneticPr fontId="0"/>
  </si>
  <si>
    <t>一ツ瀬川営農飲雑用水広域水道企業団</t>
    <phoneticPr fontId="0"/>
  </si>
  <si>
    <t>46</t>
    <phoneticPr fontId="0"/>
  </si>
  <si>
    <t>鹿児島県</t>
    <phoneticPr fontId="0"/>
  </si>
  <si>
    <t>鹿児島市</t>
    <phoneticPr fontId="0"/>
  </si>
  <si>
    <t>鹿屋市</t>
    <phoneticPr fontId="0"/>
  </si>
  <si>
    <t>さつま町</t>
    <phoneticPr fontId="0"/>
  </si>
  <si>
    <t>指宿市</t>
    <phoneticPr fontId="0"/>
  </si>
  <si>
    <t>枕崎市</t>
    <phoneticPr fontId="0"/>
  </si>
  <si>
    <t>阿久根市</t>
    <phoneticPr fontId="0"/>
  </si>
  <si>
    <t>南さつま市</t>
    <phoneticPr fontId="0"/>
  </si>
  <si>
    <t>志布志市</t>
    <phoneticPr fontId="0"/>
  </si>
  <si>
    <t>いちき串木野市</t>
    <phoneticPr fontId="0"/>
  </si>
  <si>
    <t>西之表市</t>
    <phoneticPr fontId="0"/>
  </si>
  <si>
    <t>伊佐市</t>
    <phoneticPr fontId="0"/>
  </si>
  <si>
    <t>薩摩川内市</t>
    <phoneticPr fontId="0"/>
  </si>
  <si>
    <t>瀬戸内町</t>
    <phoneticPr fontId="0"/>
  </si>
  <si>
    <t>奄美市</t>
    <phoneticPr fontId="0"/>
  </si>
  <si>
    <t>大崎町</t>
    <phoneticPr fontId="0"/>
  </si>
  <si>
    <t>中種子町</t>
    <phoneticPr fontId="0"/>
  </si>
  <si>
    <t>出水市（出水）</t>
    <phoneticPr fontId="0"/>
  </si>
  <si>
    <t>曽於市（大隅）</t>
    <phoneticPr fontId="0"/>
  </si>
  <si>
    <t>曽於市（財部）</t>
    <phoneticPr fontId="0"/>
  </si>
  <si>
    <t>垂水市</t>
    <phoneticPr fontId="0"/>
  </si>
  <si>
    <t>出水市（高尾野）</t>
    <phoneticPr fontId="0"/>
  </si>
  <si>
    <t>肝付町</t>
    <phoneticPr fontId="0"/>
  </si>
  <si>
    <t>湧水町</t>
    <phoneticPr fontId="0"/>
  </si>
  <si>
    <t>曽於市（末吉）</t>
    <phoneticPr fontId="0"/>
  </si>
  <si>
    <t>和泊町</t>
    <phoneticPr fontId="0"/>
  </si>
  <si>
    <t>知名町</t>
    <phoneticPr fontId="0"/>
  </si>
  <si>
    <t>与論町</t>
    <phoneticPr fontId="0"/>
  </si>
  <si>
    <t>徳之島町</t>
    <phoneticPr fontId="0"/>
  </si>
  <si>
    <t>伊仙町</t>
    <phoneticPr fontId="0"/>
  </si>
  <si>
    <t>霧島市</t>
    <phoneticPr fontId="0"/>
  </si>
  <si>
    <t>日置市</t>
    <phoneticPr fontId="0"/>
  </si>
  <si>
    <t>姶良市</t>
    <phoneticPr fontId="0"/>
  </si>
  <si>
    <t>南九州市</t>
    <phoneticPr fontId="0"/>
  </si>
  <si>
    <t>龍郷町</t>
    <phoneticPr fontId="0"/>
  </si>
  <si>
    <t>47</t>
    <phoneticPr fontId="0"/>
  </si>
  <si>
    <t>沖縄県</t>
    <phoneticPr fontId="0"/>
  </si>
  <si>
    <t>那覇市</t>
    <phoneticPr fontId="0"/>
  </si>
  <si>
    <t>名護市</t>
    <phoneticPr fontId="0"/>
  </si>
  <si>
    <t>本部町</t>
    <phoneticPr fontId="0"/>
  </si>
  <si>
    <t>宜野湾市</t>
    <phoneticPr fontId="0"/>
  </si>
  <si>
    <t>石垣市</t>
    <phoneticPr fontId="0"/>
  </si>
  <si>
    <t>浦添市</t>
    <phoneticPr fontId="0"/>
  </si>
  <si>
    <t>南部水道企業団</t>
    <phoneticPr fontId="0"/>
  </si>
  <si>
    <t>嘉手納町</t>
    <phoneticPr fontId="0"/>
  </si>
  <si>
    <t>西原町</t>
    <phoneticPr fontId="0"/>
  </si>
  <si>
    <t>読谷村</t>
    <phoneticPr fontId="0"/>
  </si>
  <si>
    <t>うるま市</t>
    <phoneticPr fontId="0"/>
  </si>
  <si>
    <t>北谷町</t>
    <phoneticPr fontId="0"/>
  </si>
  <si>
    <t>与那原町</t>
    <phoneticPr fontId="0"/>
  </si>
  <si>
    <t>中城村</t>
    <phoneticPr fontId="0"/>
  </si>
  <si>
    <t>糸満市</t>
    <phoneticPr fontId="0"/>
  </si>
  <si>
    <t>伊江村</t>
    <phoneticPr fontId="0"/>
  </si>
  <si>
    <t>豊見城市</t>
    <phoneticPr fontId="0"/>
  </si>
  <si>
    <t>宮古島市</t>
    <phoneticPr fontId="0"/>
  </si>
  <si>
    <t>北中城村</t>
    <phoneticPr fontId="0"/>
  </si>
  <si>
    <t>南城市</t>
    <phoneticPr fontId="0"/>
  </si>
  <si>
    <t>沖縄市</t>
    <phoneticPr fontId="0"/>
  </si>
  <si>
    <t>恩納村</t>
    <phoneticPr fontId="0"/>
  </si>
  <si>
    <t>宜野座村</t>
    <phoneticPr fontId="0"/>
  </si>
  <si>
    <t>金武町</t>
    <phoneticPr fontId="0"/>
  </si>
  <si>
    <t>久米島町</t>
    <phoneticPr fontId="0"/>
  </si>
  <si>
    <t>今帰仁村</t>
    <phoneticPr fontId="0"/>
  </si>
  <si>
    <t>職員数　技術職員　計　（人）</t>
    <phoneticPr fontId="0"/>
  </si>
  <si>
    <t>職員数　合計　（人）</t>
    <phoneticPr fontId="0"/>
  </si>
  <si>
    <t/>
  </si>
  <si>
    <t>人口　現在給水人口(人）</t>
    <phoneticPr fontId="0"/>
  </si>
  <si>
    <t>山梨県</t>
    <phoneticPr fontId="2"/>
  </si>
  <si>
    <t>長野県</t>
    <phoneticPr fontId="2"/>
  </si>
  <si>
    <t>滋賀県</t>
    <phoneticPr fontId="2"/>
  </si>
  <si>
    <t>兵庫県</t>
    <phoneticPr fontId="2"/>
  </si>
  <si>
    <t>山口県</t>
    <phoneticPr fontId="2"/>
  </si>
  <si>
    <t>高知県</t>
    <phoneticPr fontId="2"/>
  </si>
  <si>
    <t>佐賀県</t>
    <phoneticPr fontId="2"/>
  </si>
  <si>
    <t>宮崎県</t>
    <phoneticPr fontId="2"/>
  </si>
  <si>
    <t>年間給水量　内訳　有収水量（千m3）</t>
    <phoneticPr fontId="0"/>
  </si>
  <si>
    <t>広島県（広島）</t>
  </si>
  <si>
    <t>岡山県広域水道企業団</t>
  </si>
  <si>
    <t>北九州市</t>
  </si>
  <si>
    <t>荒尾市</t>
    <rPh sb="2" eb="3">
      <t>シ</t>
    </rPh>
    <phoneticPr fontId="2"/>
  </si>
  <si>
    <t>福岡地区水道企業団</t>
  </si>
  <si>
    <t>福岡市</t>
  </si>
  <si>
    <t>川崎市</t>
  </si>
  <si>
    <t>茨城県（県中央）</t>
  </si>
  <si>
    <t>北千葉広域水道企業団</t>
  </si>
  <si>
    <t>福岡市</t>
    <rPh sb="0" eb="3">
      <t>フクオカシ</t>
    </rPh>
    <phoneticPr fontId="2"/>
  </si>
  <si>
    <t>広島市</t>
  </si>
  <si>
    <t>更別村</t>
  </si>
  <si>
    <t>中札内村</t>
  </si>
  <si>
    <t>群馬県前橋市</t>
  </si>
  <si>
    <t>群馬県高崎市</t>
  </si>
  <si>
    <t>群馬県桐生市</t>
  </si>
  <si>
    <t>群馬県伊勢崎市</t>
  </si>
  <si>
    <t>群馬県渋川市</t>
  </si>
  <si>
    <t>群馬県安中市</t>
  </si>
  <si>
    <t>群馬県富岡市</t>
  </si>
  <si>
    <t>群馬県吉岡町</t>
  </si>
  <si>
    <t>群馬県群馬東部水道企業団</t>
  </si>
  <si>
    <t>広島県広島県（広島）</t>
  </si>
  <si>
    <t>愛媛県今治市</t>
  </si>
  <si>
    <t>山口県周南市</t>
  </si>
  <si>
    <t>山口県光市</t>
  </si>
  <si>
    <t>青森県十和田市</t>
  </si>
  <si>
    <t>秋田県小坂町</t>
  </si>
  <si>
    <t>岐阜県岐阜県</t>
  </si>
  <si>
    <t>岐阜県多治見市</t>
  </si>
  <si>
    <t>岐阜県可児市</t>
  </si>
  <si>
    <t>岡山県津山市</t>
  </si>
  <si>
    <t>岡山県岡山県広域水道企業団</t>
  </si>
  <si>
    <t>福岡県北九州市</t>
  </si>
  <si>
    <t>福岡県古賀市</t>
  </si>
  <si>
    <t>福岡県新宮町</t>
  </si>
  <si>
    <t>福岡県宗像地区事務組合</t>
  </si>
  <si>
    <t>岩手県洋野町</t>
  </si>
  <si>
    <t>青森県八戸圏域水道企業団</t>
  </si>
  <si>
    <t>福岡県大牟田市</t>
  </si>
  <si>
    <t>熊本県荒尾市</t>
  </si>
  <si>
    <t>福岡県久留米市</t>
  </si>
  <si>
    <t>福岡県大木町</t>
  </si>
  <si>
    <t>福岡県福岡地区水道企業団</t>
  </si>
  <si>
    <t>福岡県福岡市</t>
  </si>
  <si>
    <t>東京都東京都</t>
  </si>
  <si>
    <t>神奈川県川崎市</t>
  </si>
  <si>
    <t>埼玉県埼玉県</t>
  </si>
  <si>
    <t>茨城県茨城県（県中央）</t>
  </si>
  <si>
    <t>茨城県ひたちなか市</t>
  </si>
  <si>
    <t>北海道旭川市</t>
  </si>
  <si>
    <t>北海道鷹栖町</t>
  </si>
  <si>
    <t>佐賀県唐津市</t>
  </si>
  <si>
    <t>佐賀県多久市</t>
  </si>
  <si>
    <t>千葉県千葉県</t>
  </si>
  <si>
    <t>千葉県北千葉広域水道企業団</t>
  </si>
  <si>
    <t>福岡県糸島市</t>
  </si>
  <si>
    <t>茨城県古河市</t>
  </si>
  <si>
    <t>栃木県野木町</t>
  </si>
  <si>
    <t>広島県呉市</t>
  </si>
  <si>
    <t>広島県広島市</t>
  </si>
  <si>
    <t>北海道更別村</t>
  </si>
  <si>
    <t>北海道中札内村</t>
  </si>
  <si>
    <t>施-07</t>
    <rPh sb="0" eb="1">
      <t>シ</t>
    </rPh>
    <phoneticPr fontId="2"/>
  </si>
  <si>
    <t>施設の共同化</t>
    <rPh sb="0" eb="2">
      <t>シセツ</t>
    </rPh>
    <rPh sb="3" eb="6">
      <t>キョウドウカ</t>
    </rPh>
    <phoneticPr fontId="2"/>
  </si>
  <si>
    <t>事業主体名</t>
  </si>
  <si>
    <t>札幌市</t>
  </si>
  <si>
    <t>北見市（北見）</t>
  </si>
  <si>
    <t>北見市（留辺蘂）</t>
  </si>
  <si>
    <t>桂沢水道企業団</t>
  </si>
  <si>
    <t>石狩東部広域水道企業団</t>
  </si>
  <si>
    <t>北空知広域水道企業団</t>
  </si>
  <si>
    <t>十勝中部広域水道企業団</t>
  </si>
  <si>
    <t>石狩西部広域水道企業団</t>
  </si>
  <si>
    <t>鰺ヶ沢町</t>
  </si>
  <si>
    <t>津軽広域水道企業団（西北）</t>
  </si>
  <si>
    <t>津軽広域水道企業団（津軽）</t>
  </si>
  <si>
    <t>一戸町（一戸）</t>
  </si>
  <si>
    <t>一戸町（奥中山）</t>
  </si>
  <si>
    <t>奥州金ケ崎行政事務組合</t>
  </si>
  <si>
    <t>仙台市</t>
  </si>
  <si>
    <t>七ヶ浜町</t>
  </si>
  <si>
    <t>栗原市（栗原）</t>
  </si>
  <si>
    <t>宮城県（大崎）</t>
  </si>
  <si>
    <t>宮城県（仙南・仙塩）</t>
  </si>
  <si>
    <t>湯沢市（湯沢）</t>
  </si>
  <si>
    <t>北秋田市（鷹巣）</t>
  </si>
  <si>
    <t>北秋田市（森吉・合川）</t>
  </si>
  <si>
    <t>湯沢市（稲川）</t>
  </si>
  <si>
    <t>尾花沢市大石田町環境衛生事業組合</t>
  </si>
  <si>
    <t>山形県（村山）</t>
  </si>
  <si>
    <t>山形県（置賜）</t>
  </si>
  <si>
    <t>山形県（最上）</t>
  </si>
  <si>
    <t>山形県（庄内）</t>
  </si>
  <si>
    <t>南相馬市（原町）</t>
  </si>
  <si>
    <t>南相馬市（小高）</t>
  </si>
  <si>
    <t>会津若松地方広域市町村圏整備組合</t>
  </si>
  <si>
    <t>福島地方水道用水供給企業団</t>
  </si>
  <si>
    <t>白河地方広域市町村圏整備組合</t>
  </si>
  <si>
    <t>鹿嶋市（鹿島）</t>
  </si>
  <si>
    <t>鹿嶋市（大野）</t>
  </si>
  <si>
    <t>茨城県（県南）</t>
  </si>
  <si>
    <t>茨城県（県西）</t>
  </si>
  <si>
    <t>茨城県（鹿行）</t>
  </si>
  <si>
    <t>那須ハイランド水道</t>
  </si>
  <si>
    <t>栃木県（北那須）</t>
  </si>
  <si>
    <t>栃木県（鬼怒）</t>
  </si>
  <si>
    <t>群馬県（県央第一）</t>
  </si>
  <si>
    <t>群馬県（新田山田）</t>
  </si>
  <si>
    <t>群馬県（県央第二）</t>
  </si>
  <si>
    <t>群馬県（東部地域）</t>
  </si>
  <si>
    <t>さいたま市</t>
  </si>
  <si>
    <t>坂戸、鶴ヶ島水道企業団</t>
  </si>
  <si>
    <t>千葉市</t>
  </si>
  <si>
    <t>袖ヶ浦市</t>
  </si>
  <si>
    <t>印西市（印西）</t>
  </si>
  <si>
    <t>香取市（佐原）</t>
  </si>
  <si>
    <t>香取市（小見川・山田）</t>
  </si>
  <si>
    <t>東庄町（第２）</t>
  </si>
  <si>
    <t>長生郡市広域市町村圏組合</t>
  </si>
  <si>
    <t>九十九里地域水道企業団</t>
  </si>
  <si>
    <t>東総広域水道企業団</t>
  </si>
  <si>
    <t>君津広域水道企業団</t>
  </si>
  <si>
    <t>印旛郡市広域市町村圏事務組合</t>
  </si>
  <si>
    <t>南房総広域水道企業団</t>
  </si>
  <si>
    <t>横浜市</t>
  </si>
  <si>
    <t>湯河原町（吉浜）</t>
  </si>
  <si>
    <t>湯河原町（湯河原）</t>
  </si>
  <si>
    <t>神奈川県（箱根）</t>
  </si>
  <si>
    <t>神奈川県内広域水道企業団</t>
  </si>
  <si>
    <t>新潟市</t>
  </si>
  <si>
    <t>燕市（燕）</t>
  </si>
  <si>
    <t>妙高市（妙高高原）</t>
  </si>
  <si>
    <t>妙高市（新井）</t>
  </si>
  <si>
    <t>燕市（吉田）</t>
  </si>
  <si>
    <t>燕市（分水）</t>
  </si>
  <si>
    <t>新潟東港地域水道用水供給企業団</t>
  </si>
  <si>
    <t>三条地域水道用水供給企業団</t>
  </si>
  <si>
    <t>富山県（西部）</t>
  </si>
  <si>
    <t>砺波広域圏事務組合</t>
  </si>
  <si>
    <t>富山県（東部）</t>
  </si>
  <si>
    <t>福井県（坂井）</t>
  </si>
  <si>
    <t>福井県（日野川）</t>
  </si>
  <si>
    <t>甲州市（勝沼）</t>
  </si>
  <si>
    <t>甲州市（塩山）</t>
  </si>
  <si>
    <t>峡北地域広域水道企業団</t>
  </si>
  <si>
    <t>峡東地域広域水道企業団</t>
  </si>
  <si>
    <t>松本市（松本）</t>
  </si>
  <si>
    <t>松本市（波田）</t>
  </si>
  <si>
    <t>駒ヶ根市</t>
  </si>
  <si>
    <t>松本市（梓川）</t>
  </si>
  <si>
    <t>松本市（四賀）</t>
  </si>
  <si>
    <t>飯綱町（牟礼）</t>
  </si>
  <si>
    <t>東洋観光事業（株）</t>
  </si>
  <si>
    <t>飯綱町（三水）</t>
  </si>
  <si>
    <t>（株）蓼科ビレッジ</t>
  </si>
  <si>
    <t>（株）三井の森</t>
  </si>
  <si>
    <t>東急不動産（株）</t>
  </si>
  <si>
    <t>鹿島リゾート（株）</t>
  </si>
  <si>
    <t>（株）八ヶ岳高原ロッジ</t>
  </si>
  <si>
    <t>浅麓水道企業団</t>
  </si>
  <si>
    <t>高瀬広域水道企業団</t>
  </si>
  <si>
    <t>長野県上伊那広域水道企業団</t>
  </si>
  <si>
    <t>関ヶ原町</t>
  </si>
  <si>
    <t>山県市（高富）</t>
  </si>
  <si>
    <t>山県市（美山）</t>
  </si>
  <si>
    <t>浜松市</t>
  </si>
  <si>
    <t>静岡市</t>
  </si>
  <si>
    <t>富士市（富士）</t>
  </si>
  <si>
    <t>富士市（富士川）</t>
  </si>
  <si>
    <t>（株）ＩＣＰ</t>
  </si>
  <si>
    <t>伊豆急行（株）</t>
  </si>
  <si>
    <t>静岡県（榛南）</t>
  </si>
  <si>
    <t>静岡県（遠州）</t>
  </si>
  <si>
    <t>静岡県（駿豆）</t>
  </si>
  <si>
    <t>大井川広域水道企業団</t>
  </si>
  <si>
    <t>名古屋市</t>
  </si>
  <si>
    <t>丹羽広域事務組合</t>
  </si>
  <si>
    <t>三重県（北中勢）</t>
  </si>
  <si>
    <t>三重県（南勢志摩）</t>
  </si>
  <si>
    <t>長浜水道企業団（長浜）</t>
  </si>
  <si>
    <t>長浜水道企業団（びわ）</t>
  </si>
  <si>
    <t>長浜水道企業団（高月）</t>
  </si>
  <si>
    <t>長浜水道企業団（木之本）</t>
  </si>
  <si>
    <t>愛知郡広域行政組合</t>
  </si>
  <si>
    <t>長浜水道企業団（浅井）</t>
  </si>
  <si>
    <t>京都市</t>
  </si>
  <si>
    <t>大阪市</t>
  </si>
  <si>
    <t>堺市</t>
  </si>
  <si>
    <t>羽曵野市</t>
  </si>
  <si>
    <t>大阪広域水道企業団（四條畷）</t>
  </si>
  <si>
    <t>大阪広域水道企業団（太子）</t>
  </si>
  <si>
    <t>大阪広域水道企業団（千早赤阪)</t>
  </si>
  <si>
    <t>泉北水道企業団</t>
  </si>
  <si>
    <t>神戸市（市街地）</t>
  </si>
  <si>
    <t>西脇市（西脇）</t>
  </si>
  <si>
    <t>丹波市（中央）</t>
  </si>
  <si>
    <t>西脇市（黒田庄）</t>
  </si>
  <si>
    <t>神戸市（六甲山）</t>
  </si>
  <si>
    <t>丹波市（山南）</t>
  </si>
  <si>
    <t>播磨高原広域事務組合</t>
  </si>
  <si>
    <t>丹波市（市島）</t>
  </si>
  <si>
    <t>阪神水道企業団</t>
  </si>
  <si>
    <t>安室ダム水道用水供給企業団</t>
  </si>
  <si>
    <t>奈良市（都祁上水道）</t>
  </si>
  <si>
    <t>海南市（下津）</t>
  </si>
  <si>
    <t>海南市（海南）</t>
  </si>
  <si>
    <t>紀の川市（河北）</t>
  </si>
  <si>
    <t>紀の川市（河南）</t>
  </si>
  <si>
    <t>松江市（松江）</t>
  </si>
  <si>
    <t>島根県（島根県）</t>
  </si>
  <si>
    <t>島根県（江の川）</t>
  </si>
  <si>
    <t>岡山市</t>
  </si>
  <si>
    <t>岡山県南部水道企業団</t>
  </si>
  <si>
    <t>備南水道企業団</t>
  </si>
  <si>
    <t>岡山県西南水道企業団</t>
  </si>
  <si>
    <t>広島県（広島西部）</t>
  </si>
  <si>
    <t>広島県（沼田川）</t>
  </si>
  <si>
    <t>長門市（長門）</t>
  </si>
  <si>
    <t>柳井地域広域水道企業団</t>
  </si>
  <si>
    <t>四国中央市（四国中央）</t>
  </si>
  <si>
    <t>今治市（大西）</t>
  </si>
  <si>
    <t>西条市（東予）</t>
  </si>
  <si>
    <t>西条市（丹原）</t>
  </si>
  <si>
    <t>今治市（朝倉）</t>
  </si>
  <si>
    <t>西条市（小松）</t>
  </si>
  <si>
    <t>今治市（波方）</t>
  </si>
  <si>
    <t>今治市（菊間）</t>
  </si>
  <si>
    <t>今治市（越智諸島）</t>
  </si>
  <si>
    <t>今治市（玉川）</t>
  </si>
  <si>
    <t>四国中央市（小富士長津）</t>
  </si>
  <si>
    <t>西条市（西部）</t>
  </si>
  <si>
    <t>西条市（東部）</t>
  </si>
  <si>
    <t>南予水道企業団</t>
  </si>
  <si>
    <t>津島水道企業団</t>
  </si>
  <si>
    <t>宿毛市（宿毛）</t>
  </si>
  <si>
    <t>いの町（伊野）</t>
  </si>
  <si>
    <t>宿毛市（東部広域）</t>
  </si>
  <si>
    <t>山神水道企業団</t>
  </si>
  <si>
    <t>福岡県南広域水道企業団</t>
  </si>
  <si>
    <t>田川地区水道企業団</t>
  </si>
  <si>
    <t>京築地区水道企業団</t>
  </si>
  <si>
    <t>佐賀西部広域水道企業団</t>
  </si>
  <si>
    <t>長崎市（長崎）</t>
  </si>
  <si>
    <t>長崎市（三和）</t>
  </si>
  <si>
    <t>長崎市（琴海）</t>
  </si>
  <si>
    <t>熊本市</t>
  </si>
  <si>
    <t>宇城市（三角）</t>
  </si>
  <si>
    <t>八代生活環境事務組合</t>
  </si>
  <si>
    <t>宇城市（松橋・小川）</t>
  </si>
  <si>
    <t>上天草・宇城水道企業団</t>
  </si>
  <si>
    <t>由布市（湯布院）</t>
  </si>
  <si>
    <t>由布市（挾間）</t>
  </si>
  <si>
    <t>出水市（出水）</t>
  </si>
  <si>
    <t>曽於市（大隅）</t>
  </si>
  <si>
    <t>曽於市（財部）</t>
  </si>
  <si>
    <t>出水市（高尾野）</t>
  </si>
  <si>
    <t>曽於市（末吉）</t>
  </si>
  <si>
    <t>経常収支比率</t>
  </si>
  <si>
    <t>料金回収率</t>
  </si>
  <si>
    <t>供給単価</t>
  </si>
  <si>
    <t>給水原価</t>
  </si>
  <si>
    <t>給水収益</t>
  </si>
  <si>
    <t>給水収益に対する企業債残高の割合</t>
  </si>
  <si>
    <t>流動比率</t>
  </si>
  <si>
    <t>経常収支比率</t>
    <rPh sb="0" eb="2">
      <t>ケイジョウ</t>
    </rPh>
    <rPh sb="2" eb="4">
      <t>シュウシ</t>
    </rPh>
    <rPh sb="4" eb="6">
      <t>ヒリツ</t>
    </rPh>
    <phoneticPr fontId="2"/>
  </si>
  <si>
    <t>流動比率</t>
    <rPh sb="0" eb="2">
      <t>リュウドウ</t>
    </rPh>
    <rPh sb="2" eb="4">
      <t>ヒリツ</t>
    </rPh>
    <phoneticPr fontId="2"/>
  </si>
  <si>
    <t>法定耐用年数超過浄水施設率</t>
  </si>
  <si>
    <t>法定耐用年数超過設備率</t>
  </si>
  <si>
    <t>法定耐用年数超過管路率</t>
  </si>
  <si>
    <t>浄水施設の耐震化率</t>
  </si>
  <si>
    <t>ポンプ所の耐震化率</t>
  </si>
  <si>
    <t>配水池の耐震化率</t>
  </si>
  <si>
    <t>職員一人当たり有収水量</t>
  </si>
  <si>
    <t>技術職員率</t>
  </si>
  <si>
    <t>単位</t>
    <rPh sb="0" eb="2">
      <t>タンイ</t>
    </rPh>
    <phoneticPr fontId="2"/>
  </si>
  <si>
    <t>主項目</t>
    <rPh sb="0" eb="1">
      <t>シュ</t>
    </rPh>
    <rPh sb="1" eb="3">
      <t>コウモク</t>
    </rPh>
    <phoneticPr fontId="2"/>
  </si>
  <si>
    <t>項目名</t>
    <rPh sb="0" eb="2">
      <t>コウモク</t>
    </rPh>
    <rPh sb="2" eb="3">
      <t>メイ</t>
    </rPh>
    <phoneticPr fontId="2"/>
  </si>
  <si>
    <t>【B501】</t>
    <phoneticPr fontId="2"/>
  </si>
  <si>
    <t>法定耐用年数超過浄水施設率</t>
    <rPh sb="0" eb="2">
      <t>ホウテイ</t>
    </rPh>
    <rPh sb="2" eb="4">
      <t>タイヨウ</t>
    </rPh>
    <rPh sb="4" eb="6">
      <t>ネンスウ</t>
    </rPh>
    <rPh sb="6" eb="8">
      <t>チョウカ</t>
    </rPh>
    <rPh sb="8" eb="10">
      <t>ジョウスイ</t>
    </rPh>
    <rPh sb="10" eb="12">
      <t>シセツ</t>
    </rPh>
    <rPh sb="12" eb="13">
      <t>リツ</t>
    </rPh>
    <phoneticPr fontId="2"/>
  </si>
  <si>
    <t>【B502】</t>
    <phoneticPr fontId="2"/>
  </si>
  <si>
    <t>法定耐用年数超過設備率</t>
    <rPh sb="0" eb="2">
      <t>ホウテイ</t>
    </rPh>
    <rPh sb="2" eb="4">
      <t>タイヨウ</t>
    </rPh>
    <rPh sb="4" eb="6">
      <t>ネンスウ</t>
    </rPh>
    <rPh sb="6" eb="8">
      <t>チョウカ</t>
    </rPh>
    <rPh sb="8" eb="10">
      <t>セツビ</t>
    </rPh>
    <rPh sb="10" eb="11">
      <t>リツ</t>
    </rPh>
    <phoneticPr fontId="2"/>
  </si>
  <si>
    <t>【B503】</t>
  </si>
  <si>
    <t>法定耐用年数超過管路率</t>
    <rPh sb="0" eb="2">
      <t>ホウテイ</t>
    </rPh>
    <rPh sb="2" eb="4">
      <t>タイヨウ</t>
    </rPh>
    <rPh sb="4" eb="6">
      <t>ネンスウ</t>
    </rPh>
    <rPh sb="6" eb="8">
      <t>チョウカ</t>
    </rPh>
    <rPh sb="8" eb="10">
      <t>カンロ</t>
    </rPh>
    <rPh sb="10" eb="11">
      <t>リツ</t>
    </rPh>
    <phoneticPr fontId="2"/>
  </si>
  <si>
    <t>【B602】</t>
    <phoneticPr fontId="2"/>
  </si>
  <si>
    <t>浄水施設の耐震化率</t>
    <rPh sb="0" eb="2">
      <t>ジョウスイ</t>
    </rPh>
    <rPh sb="2" eb="4">
      <t>シセツ</t>
    </rPh>
    <rPh sb="5" eb="8">
      <t>タイシンカ</t>
    </rPh>
    <rPh sb="8" eb="9">
      <t>リツ</t>
    </rPh>
    <phoneticPr fontId="2"/>
  </si>
  <si>
    <t>【B603】</t>
  </si>
  <si>
    <t>【B604】</t>
  </si>
  <si>
    <t>ポンプ所の耐震化率</t>
    <rPh sb="3" eb="4">
      <t>ショ</t>
    </rPh>
    <rPh sb="5" eb="8">
      <t>タイシンカ</t>
    </rPh>
    <rPh sb="8" eb="9">
      <t>リツ</t>
    </rPh>
    <phoneticPr fontId="2"/>
  </si>
  <si>
    <t>配水池の耐震化率</t>
    <rPh sb="0" eb="3">
      <t>ハイスイチ</t>
    </rPh>
    <rPh sb="4" eb="8">
      <t>タイシンカリツ</t>
    </rPh>
    <phoneticPr fontId="2"/>
  </si>
  <si>
    <t>【B605】</t>
    <phoneticPr fontId="2"/>
  </si>
  <si>
    <t>【C102】</t>
    <phoneticPr fontId="2"/>
  </si>
  <si>
    <t>【C107】</t>
    <phoneticPr fontId="2"/>
  </si>
  <si>
    <t>職員一人当たりの給水収益</t>
    <rPh sb="0" eb="2">
      <t>ショクイン</t>
    </rPh>
    <rPh sb="2" eb="4">
      <t>ヒトリ</t>
    </rPh>
    <rPh sb="4" eb="5">
      <t>ア</t>
    </rPh>
    <rPh sb="8" eb="10">
      <t>キュウスイ</t>
    </rPh>
    <rPh sb="10" eb="12">
      <t>シュウエキ</t>
    </rPh>
    <phoneticPr fontId="2"/>
  </si>
  <si>
    <t>【C112】</t>
    <phoneticPr fontId="2"/>
  </si>
  <si>
    <t>給水収益に対する企業債残高の割合</t>
    <rPh sb="0" eb="2">
      <t>キュウスイ</t>
    </rPh>
    <rPh sb="2" eb="4">
      <t>シュウエキ</t>
    </rPh>
    <rPh sb="5" eb="6">
      <t>タイ</t>
    </rPh>
    <rPh sb="8" eb="10">
      <t>キギョウ</t>
    </rPh>
    <rPh sb="10" eb="11">
      <t>サイ</t>
    </rPh>
    <rPh sb="11" eb="13">
      <t>ザンダカ</t>
    </rPh>
    <rPh sb="14" eb="16">
      <t>ワリアイ</t>
    </rPh>
    <phoneticPr fontId="2"/>
  </si>
  <si>
    <t>【C113】</t>
  </si>
  <si>
    <t>【C114】</t>
  </si>
  <si>
    <t>【C115】</t>
  </si>
  <si>
    <t>料金回収率</t>
    <rPh sb="0" eb="2">
      <t>リョウキン</t>
    </rPh>
    <rPh sb="2" eb="4">
      <t>カイシュウ</t>
    </rPh>
    <rPh sb="4" eb="5">
      <t>リツ</t>
    </rPh>
    <phoneticPr fontId="2"/>
  </si>
  <si>
    <t>供給単価</t>
    <rPh sb="0" eb="2">
      <t>キョウキュウ</t>
    </rPh>
    <rPh sb="2" eb="4">
      <t>タンカ</t>
    </rPh>
    <phoneticPr fontId="2"/>
  </si>
  <si>
    <t>給水原価</t>
    <rPh sb="0" eb="2">
      <t>キュウスイ</t>
    </rPh>
    <rPh sb="2" eb="4">
      <t>ゲンカ</t>
    </rPh>
    <phoneticPr fontId="2"/>
  </si>
  <si>
    <t>【C118】</t>
    <phoneticPr fontId="2"/>
  </si>
  <si>
    <t>【C124】</t>
    <phoneticPr fontId="2"/>
  </si>
  <si>
    <t>職員一人当たり有収水量</t>
    <rPh sb="0" eb="5">
      <t>ショクインヒトリア</t>
    </rPh>
    <rPh sb="7" eb="11">
      <t>ユウシュウスイリョウ</t>
    </rPh>
    <phoneticPr fontId="2"/>
  </si>
  <si>
    <t>【C204】</t>
    <phoneticPr fontId="2"/>
  </si>
  <si>
    <t>技術職員率</t>
    <rPh sb="0" eb="2">
      <t>ギジュツ</t>
    </rPh>
    <rPh sb="2" eb="4">
      <t>ショクイン</t>
    </rPh>
    <rPh sb="4" eb="5">
      <t>リツ</t>
    </rPh>
    <phoneticPr fontId="2"/>
  </si>
  <si>
    <t>【C205】</t>
    <phoneticPr fontId="2"/>
  </si>
  <si>
    <t>水道業務平均経験年数</t>
    <rPh sb="0" eb="2">
      <t>スイドウ</t>
    </rPh>
    <rPh sb="2" eb="4">
      <t>ギョウム</t>
    </rPh>
    <rPh sb="4" eb="6">
      <t>ヘイキン</t>
    </rPh>
    <rPh sb="6" eb="8">
      <t>ケイケン</t>
    </rPh>
    <rPh sb="8" eb="10">
      <t>ネンスウ</t>
    </rPh>
    <phoneticPr fontId="2"/>
  </si>
  <si>
    <t>番号</t>
    <rPh sb="0" eb="2">
      <t>バンゴウ</t>
    </rPh>
    <phoneticPr fontId="2"/>
  </si>
  <si>
    <t>①</t>
    <phoneticPr fontId="2"/>
  </si>
  <si>
    <t>②</t>
    <phoneticPr fontId="2"/>
  </si>
  <si>
    <t>項目コード</t>
    <phoneticPr fontId="0"/>
  </si>
  <si>
    <t>今治市（今治）</t>
    <phoneticPr fontId="0"/>
  </si>
  <si>
    <t>検索名</t>
    <rPh sb="0" eb="2">
      <t>ケンサク</t>
    </rPh>
    <rPh sb="2" eb="3">
      <t>メイ</t>
    </rPh>
    <phoneticPr fontId="2"/>
  </si>
  <si>
    <t>給水人口</t>
    <rPh sb="0" eb="2">
      <t>キュウスイ</t>
    </rPh>
    <rPh sb="2" eb="4">
      <t>ジンコウ</t>
    </rPh>
    <phoneticPr fontId="2"/>
  </si>
  <si>
    <t>③</t>
    <phoneticPr fontId="2"/>
  </si>
  <si>
    <t>④</t>
    <phoneticPr fontId="2"/>
  </si>
  <si>
    <t>⑤</t>
    <phoneticPr fontId="2"/>
  </si>
  <si>
    <t>⑥</t>
    <phoneticPr fontId="2"/>
  </si>
  <si>
    <t>浄水場数</t>
    <rPh sb="0" eb="3">
      <t>ジョウスイジョウ</t>
    </rPh>
    <rPh sb="3" eb="4">
      <t>スウ</t>
    </rPh>
    <phoneticPr fontId="2"/>
  </si>
  <si>
    <t>浄水施設　消毒のみの浄水施設数</t>
    <phoneticPr fontId="0"/>
  </si>
  <si>
    <t>浄水施設　浄水場数　緩速ろ過</t>
    <phoneticPr fontId="0"/>
  </si>
  <si>
    <t>浄水施設　浄水場数　急速ろ過</t>
    <phoneticPr fontId="0"/>
  </si>
  <si>
    <t>浄水施設　
浄水場数　
膜ろ過</t>
    <phoneticPr fontId="0"/>
  </si>
  <si>
    <t>管路延長</t>
    <rPh sb="0" eb="2">
      <t>カンロ</t>
    </rPh>
    <rPh sb="2" eb="4">
      <t>エンチョウ</t>
    </rPh>
    <phoneticPr fontId="2"/>
  </si>
  <si>
    <t>導水管延長　計 (m)</t>
    <phoneticPr fontId="0"/>
  </si>
  <si>
    <t>送水管延長　計 (m)</t>
    <phoneticPr fontId="0"/>
  </si>
  <si>
    <t>配水管延長　配水本管　計 (m)</t>
    <phoneticPr fontId="0"/>
  </si>
  <si>
    <t>配水管延長　配水支管　計 (m)</t>
    <phoneticPr fontId="0"/>
  </si>
  <si>
    <t>給水収益</t>
    <rPh sb="0" eb="2">
      <t>キュウスイ</t>
    </rPh>
    <rPh sb="2" eb="4">
      <t>シュウエキ</t>
    </rPh>
    <phoneticPr fontId="2"/>
  </si>
  <si>
    <t>企業債残高</t>
    <rPh sb="0" eb="2">
      <t>キギョウ</t>
    </rPh>
    <rPh sb="2" eb="3">
      <t>サイ</t>
    </rPh>
    <rPh sb="3" eb="5">
      <t>ザンダカ</t>
    </rPh>
    <phoneticPr fontId="2"/>
  </si>
  <si>
    <t>（ア）給水収益 （千円）</t>
    <phoneticPr fontId="0"/>
  </si>
  <si>
    <t>（１）企業債 （千円）</t>
    <phoneticPr fontId="0"/>
  </si>
  <si>
    <t>（２）企業債 （千円）</t>
    <phoneticPr fontId="0"/>
  </si>
  <si>
    <t>職員数</t>
    <rPh sb="0" eb="2">
      <t>ショクイン</t>
    </rPh>
    <rPh sb="2" eb="3">
      <t>スウ</t>
    </rPh>
    <phoneticPr fontId="2"/>
  </si>
  <si>
    <t>損益勘定所属職員数（人）</t>
    <phoneticPr fontId="0"/>
  </si>
  <si>
    <t>年間用水量　内訳　有収水量（千m3）</t>
    <phoneticPr fontId="0"/>
  </si>
  <si>
    <t>年間分水量　内訳　有収水量（千m3）</t>
    <phoneticPr fontId="0"/>
  </si>
  <si>
    <t>平均勤続年数（年）</t>
    <phoneticPr fontId="0"/>
  </si>
  <si>
    <t>施設能力（用水・分水の受水除く）（m3/日）</t>
    <phoneticPr fontId="0"/>
  </si>
  <si>
    <t>法定耐用年数を超えた施設能力　（m3/日）</t>
    <phoneticPr fontId="0"/>
  </si>
  <si>
    <t>浄水設備　電気・機械設備総数(設備数)</t>
    <phoneticPr fontId="0"/>
  </si>
  <si>
    <t>浄水設備　経年化年数を超えている電気・機械設備総数(設備数)</t>
    <phoneticPr fontId="0"/>
  </si>
  <si>
    <t>管路延長　法定耐用年数（４０年）を超えた導水管 （m）</t>
    <phoneticPr fontId="0"/>
  </si>
  <si>
    <t>管路延長　法定耐用年数（４０年）を超えた送水管 （m）</t>
    <phoneticPr fontId="0"/>
  </si>
  <si>
    <t>管路延長　法定耐用年数（４０年）を超えた配水管　配水本管 （m）</t>
    <phoneticPr fontId="0"/>
  </si>
  <si>
    <t>管路延長　法定耐用年数（４０年）を超えた配水管　配水支管　（m）</t>
    <phoneticPr fontId="0"/>
  </si>
  <si>
    <t>Ｌ２対応の浄水施設能力（m3/日）</t>
    <phoneticPr fontId="0"/>
  </si>
  <si>
    <t>ランクAでＬ２対応のポンプ場（揚水）能力　　（m3/日）</t>
    <phoneticPr fontId="0"/>
  </si>
  <si>
    <t>ランクAでＬ２未対応のポンプ場（揚水）能力　　（m3/日）</t>
    <phoneticPr fontId="0"/>
  </si>
  <si>
    <t>ランクAで対応状況不明（耐震性能確認未実施）のポンプ場（揚水）能力　（m3/日）</t>
    <phoneticPr fontId="0"/>
  </si>
  <si>
    <t>ランクＡでＬ２対応の配水池（有効）容量　　（m3）</t>
    <phoneticPr fontId="0"/>
  </si>
  <si>
    <t>ランクＡでＬ２未対応の配水池（有効）容量　　（m3）</t>
    <phoneticPr fontId="0"/>
  </si>
  <si>
    <t>ランクＡで対応状況不明（耐震性能確認未実施）の配水池（有効）容量　　（m3）</t>
    <phoneticPr fontId="0"/>
  </si>
  <si>
    <t>ランクＢでＬ２対応　Ｌ１対応の配水池（有効）容量　　（m3）</t>
    <phoneticPr fontId="0"/>
  </si>
  <si>
    <t>ランクＢでＬ２未対応　Ｌ１対応の配水池（有効）容量　　（m3）</t>
    <phoneticPr fontId="0"/>
  </si>
  <si>
    <t>ランクＢでＬ２未対応　Ｌ１未対応の配水池（有効）容量　　（m3）</t>
    <phoneticPr fontId="0"/>
  </si>
  <si>
    <t>ランクＢで対応状況不明（耐震性能確認未実施）の配水池（有効）容量　　（m3）</t>
    <phoneticPr fontId="0"/>
  </si>
  <si>
    <t>導水管延長　ダクタイル鋳鉄管　耐震型継手を有する (m)</t>
    <phoneticPr fontId="0"/>
  </si>
  <si>
    <t>送水管延長　ダクタイル鋳鉄管　耐震型継手を有する (m)</t>
    <phoneticPr fontId="0"/>
  </si>
  <si>
    <t>配水管延長　配水本管　ダクタイル鋳鉄管　耐震型継手を有する (m)</t>
    <phoneticPr fontId="0"/>
  </si>
  <si>
    <t>配水管延長　配水支管　ダクタイル鋳鉄管　耐震型継手を有する(m)</t>
    <phoneticPr fontId="0"/>
  </si>
  <si>
    <t>導水管延長　鋼管　（溶接継手を有する） （m）</t>
    <phoneticPr fontId="0"/>
  </si>
  <si>
    <t>送水管延長　鋼管　（溶接継手を有する）　（m）</t>
    <phoneticPr fontId="0"/>
  </si>
  <si>
    <t>配水管延長　配水本管　鋼管　（溶接継手を有する） （m）</t>
    <phoneticPr fontId="0"/>
  </si>
  <si>
    <t>配水管延長　配水支管　鋼管　（溶接継手を有する） （m）</t>
    <phoneticPr fontId="0"/>
  </si>
  <si>
    <t>導水管延長　ポリエチレン管　（高密度、熱融着継手を有する） （m）</t>
    <phoneticPr fontId="0"/>
  </si>
  <si>
    <t>送水管延長　ポリエチレン管　（高密度、熱融着継手を有する） （m）</t>
    <phoneticPr fontId="0"/>
  </si>
  <si>
    <t>配水管延長　配水本管　ポリエチレン管　（高密度、熱融着継手を有する） （m）</t>
    <phoneticPr fontId="0"/>
  </si>
  <si>
    <t>配水管延長　配水支管　ポリエチレン管　（高密度、熱融着継手を有する） （m）</t>
    <phoneticPr fontId="0"/>
  </si>
  <si>
    <t>導水管延長　ステンレス管　溶接継手を有する（m）</t>
    <phoneticPr fontId="0"/>
  </si>
  <si>
    <t>送水管延長　ステンレス管　溶接継手を有する（m）</t>
    <phoneticPr fontId="0"/>
  </si>
  <si>
    <t>配水管延長　配水本管　ステンレス管　溶接継手を有する（m）</t>
    <phoneticPr fontId="0"/>
  </si>
  <si>
    <t>配水管延長　配水支管　ステンレス管　溶接継手を有する (m)</t>
    <phoneticPr fontId="0"/>
  </si>
  <si>
    <t>　（１）　営業収益 [(ア)～(ウ)] （千円）</t>
    <phoneticPr fontId="0"/>
  </si>
  <si>
    <t>　（２）　営業外収益 [(ア)～(カ)] （千円）</t>
    <phoneticPr fontId="0"/>
  </si>
  <si>
    <t>　（１）　営業費用 [(ア)～(コ)] （千円）</t>
    <phoneticPr fontId="0"/>
  </si>
  <si>
    <t>　（２）　営業外費用 [(ア)～(オ)] （千円）</t>
    <phoneticPr fontId="0"/>
  </si>
  <si>
    <t>　　上記「その他」のうち材料及び不用品売却原価　（千円）</t>
    <phoneticPr fontId="0"/>
  </si>
  <si>
    <t>１１　受託工事費 （千円）</t>
    <phoneticPr fontId="0"/>
  </si>
  <si>
    <t>附帯事業費　（千円）</t>
    <phoneticPr fontId="0"/>
  </si>
  <si>
    <t>　　　（オ）長期前受金戻入（千円）</t>
    <phoneticPr fontId="0"/>
  </si>
  <si>
    <t>5510</t>
    <phoneticPr fontId="0"/>
  </si>
  <si>
    <t>２　流動資産[（１）～（５）] （千円）</t>
    <phoneticPr fontId="0"/>
  </si>
  <si>
    <t>5517</t>
    <phoneticPr fontId="0"/>
  </si>
  <si>
    <t>６　流動負債[（１）～（６）] （千円）</t>
    <phoneticPr fontId="0"/>
  </si>
  <si>
    <t>×</t>
    <phoneticPr fontId="2"/>
  </si>
  <si>
    <t>【C107】</t>
  </si>
  <si>
    <t>【C124】</t>
  </si>
  <si>
    <t>【C204】</t>
  </si>
  <si>
    <t>【C205】</t>
  </si>
  <si>
    <t>【B501】</t>
  </si>
  <si>
    <t>【B502】</t>
  </si>
  <si>
    <t>【B602】</t>
  </si>
  <si>
    <t>【B605】</t>
  </si>
  <si>
    <t>【C102】</t>
  </si>
  <si>
    <t>【C112】</t>
  </si>
  <si>
    <t>【C118】</t>
  </si>
  <si>
    <t>人</t>
    <rPh sb="0" eb="1">
      <t>ニン</t>
    </rPh>
    <phoneticPr fontId="2"/>
  </si>
  <si>
    <t>箇所</t>
    <rPh sb="0" eb="2">
      <t>カショ</t>
    </rPh>
    <phoneticPr fontId="2"/>
  </si>
  <si>
    <t>m</t>
    <phoneticPr fontId="2"/>
  </si>
  <si>
    <t>千円</t>
    <rPh sb="0" eb="2">
      <t>センエン</t>
    </rPh>
    <phoneticPr fontId="2"/>
  </si>
  <si>
    <t>千円/人</t>
    <rPh sb="0" eb="2">
      <t>センエン</t>
    </rPh>
    <rPh sb="3" eb="4">
      <t>ヒト</t>
    </rPh>
    <phoneticPr fontId="2"/>
  </si>
  <si>
    <t>m3/人</t>
    <rPh sb="3" eb="4">
      <t>ヒト</t>
    </rPh>
    <phoneticPr fontId="2"/>
  </si>
  <si>
    <t>%</t>
    <phoneticPr fontId="2"/>
  </si>
  <si>
    <t>年/人</t>
    <rPh sb="0" eb="1">
      <t>ネン</t>
    </rPh>
    <rPh sb="2" eb="3">
      <t>ヒト</t>
    </rPh>
    <phoneticPr fontId="2"/>
  </si>
  <si>
    <t>円/m3</t>
    <rPh sb="0" eb="1">
      <t>エン</t>
    </rPh>
    <phoneticPr fontId="2"/>
  </si>
  <si>
    <r>
      <t>管路の耐震化率</t>
    </r>
    <r>
      <rPr>
        <vertAlign val="superscript"/>
        <sz val="11"/>
        <color theme="1"/>
        <rFont val="游ゴシック"/>
        <family val="3"/>
        <charset val="128"/>
        <scheme val="minor"/>
      </rPr>
      <t>※</t>
    </r>
    <rPh sb="0" eb="2">
      <t>カンロ</t>
    </rPh>
    <rPh sb="3" eb="6">
      <t>タイシンカ</t>
    </rPh>
    <rPh sb="6" eb="7">
      <t>リツ</t>
    </rPh>
    <phoneticPr fontId="2"/>
  </si>
  <si>
    <t>事業統合・経営の一体化</t>
    <rPh sb="0" eb="2">
      <t>ジギョウ</t>
    </rPh>
    <rPh sb="2" eb="4">
      <t>トウゴウ</t>
    </rPh>
    <rPh sb="5" eb="7">
      <t>ケイエイ</t>
    </rPh>
    <rPh sb="8" eb="11">
      <t>イッタイカ</t>
    </rPh>
    <phoneticPr fontId="2"/>
  </si>
  <si>
    <t>統-１</t>
  </si>
  <si>
    <t>統-２　</t>
  </si>
  <si>
    <t>田川広域水道企業団</t>
  </si>
  <si>
    <t>統-３</t>
  </si>
  <si>
    <t>かずさ水道広域連合企業団</t>
  </si>
  <si>
    <t>統-５</t>
  </si>
  <si>
    <t>統-６</t>
  </si>
  <si>
    <t>統-７</t>
  </si>
  <si>
    <t>統-８</t>
  </si>
  <si>
    <t>統-９</t>
  </si>
  <si>
    <t>統-10</t>
  </si>
  <si>
    <t>統-11</t>
  </si>
  <si>
    <t>統-12</t>
  </si>
  <si>
    <t>統-13</t>
  </si>
  <si>
    <t>統-14</t>
  </si>
  <si>
    <t>統-15</t>
  </si>
  <si>
    <t>統-16</t>
  </si>
  <si>
    <t>統-17</t>
  </si>
  <si>
    <t>統-18</t>
  </si>
  <si>
    <t>統-19</t>
  </si>
  <si>
    <t>統-20</t>
  </si>
  <si>
    <t>東京都水道局</t>
  </si>
  <si>
    <t>統-21</t>
  </si>
  <si>
    <t>統-22</t>
  </si>
  <si>
    <t>統-23</t>
  </si>
  <si>
    <t>津軽広域水道企業団西北事業部</t>
  </si>
  <si>
    <t>統-24</t>
  </si>
  <si>
    <t>統-25</t>
  </si>
  <si>
    <t>統-26</t>
  </si>
  <si>
    <t>統-27</t>
  </si>
  <si>
    <t>統-28</t>
  </si>
  <si>
    <t>鹿屋市水道事業</t>
  </si>
  <si>
    <t>統-４</t>
  </si>
  <si>
    <t>泉南市</t>
    <phoneticPr fontId="2"/>
  </si>
  <si>
    <t>広域連携前の事業体</t>
    <phoneticPr fontId="2"/>
  </si>
  <si>
    <t>阪南市</t>
    <phoneticPr fontId="2"/>
  </si>
  <si>
    <t>豊能町</t>
    <phoneticPr fontId="2"/>
  </si>
  <si>
    <t>田尻町</t>
    <phoneticPr fontId="2"/>
  </si>
  <si>
    <t>岬町</t>
    <phoneticPr fontId="2"/>
  </si>
  <si>
    <t>大阪広域水道企業団</t>
    <phoneticPr fontId="2"/>
  </si>
  <si>
    <t>広域連携後の事業体</t>
    <rPh sb="4" eb="5">
      <t>アト</t>
    </rPh>
    <phoneticPr fontId="2"/>
  </si>
  <si>
    <t>田川市</t>
    <phoneticPr fontId="2"/>
  </si>
  <si>
    <t>川崎町</t>
    <phoneticPr fontId="2"/>
  </si>
  <si>
    <t>糸田町</t>
    <phoneticPr fontId="2"/>
  </si>
  <si>
    <t>福智町</t>
    <phoneticPr fontId="2"/>
  </si>
  <si>
    <t>田川地区水道企業団</t>
    <phoneticPr fontId="2"/>
  </si>
  <si>
    <t>福岡県</t>
    <rPh sb="0" eb="2">
      <t>フクオカ</t>
    </rPh>
    <rPh sb="2" eb="3">
      <t>ケン</t>
    </rPh>
    <phoneticPr fontId="2"/>
  </si>
  <si>
    <t>木更津市</t>
    <phoneticPr fontId="2"/>
  </si>
  <si>
    <t>君津市</t>
    <phoneticPr fontId="2"/>
  </si>
  <si>
    <t>富津市</t>
    <phoneticPr fontId="2"/>
  </si>
  <si>
    <t>袖ケ浦市</t>
    <phoneticPr fontId="2"/>
  </si>
  <si>
    <t>香川県</t>
    <rPh sb="0" eb="3">
      <t>カガワケン</t>
    </rPh>
    <phoneticPr fontId="2"/>
  </si>
  <si>
    <t>長野県</t>
    <rPh sb="0" eb="2">
      <t>ナガノ</t>
    </rPh>
    <rPh sb="2" eb="3">
      <t>ケン</t>
    </rPh>
    <phoneticPr fontId="2"/>
  </si>
  <si>
    <t>群馬県</t>
    <rPh sb="0" eb="3">
      <t>グンマケン</t>
    </rPh>
    <phoneticPr fontId="2"/>
  </si>
  <si>
    <t>青森県</t>
    <rPh sb="0" eb="3">
      <t>アオモリケン</t>
    </rPh>
    <phoneticPr fontId="2"/>
  </si>
  <si>
    <t>茨城県南水道企業団</t>
    <phoneticPr fontId="2"/>
  </si>
  <si>
    <t>茨城県</t>
    <phoneticPr fontId="2"/>
  </si>
  <si>
    <t>滋賀県企業庁</t>
    <phoneticPr fontId="2"/>
  </si>
  <si>
    <t>北海道</t>
    <rPh sb="0" eb="3">
      <t>ホッカイドウ</t>
    </rPh>
    <phoneticPr fontId="2"/>
  </si>
  <si>
    <t>青森県</t>
    <phoneticPr fontId="2"/>
  </si>
  <si>
    <t>鹿屋市</t>
    <phoneticPr fontId="2"/>
  </si>
  <si>
    <t>大阪府泉南市</t>
  </si>
  <si>
    <t>大阪府阪南市</t>
  </si>
  <si>
    <t>大阪府豊能町</t>
  </si>
  <si>
    <t>大阪府田尻町</t>
  </si>
  <si>
    <t>大阪府岬町</t>
  </si>
  <si>
    <t>大阪府大阪広域水道企業団</t>
  </si>
  <si>
    <t>福岡県田川市</t>
  </si>
  <si>
    <t>福岡県川崎町</t>
  </si>
  <si>
    <t>福岡県糸田町</t>
  </si>
  <si>
    <t>福岡県福智町</t>
  </si>
  <si>
    <t>福岡県田川地区水道企業団</t>
  </si>
  <si>
    <t>千葉県木更津市</t>
  </si>
  <si>
    <t>千葉県君津市</t>
  </si>
  <si>
    <t>千葉県富津市</t>
  </si>
  <si>
    <t>千葉県袖ケ浦市</t>
  </si>
  <si>
    <t>千葉県君津広域水道企業団</t>
  </si>
  <si>
    <t>香川県香川県広域水道企業団</t>
  </si>
  <si>
    <t>大阪府大阪広域水道企業団（四條畷）</t>
  </si>
  <si>
    <t>大阪府大阪広域水道企業団（太子）</t>
  </si>
  <si>
    <t>大阪府大阪広域水道企業団（千早赤阪)</t>
  </si>
  <si>
    <t>長野県佐久水道企業団</t>
  </si>
  <si>
    <t>埼玉県秩父広域市町村圏組合</t>
  </si>
  <si>
    <t>長野県小諸市</t>
  </si>
  <si>
    <t>岩手県岩手中部水道企業団</t>
  </si>
  <si>
    <t>新潟県柏崎市</t>
  </si>
  <si>
    <t>茨城県茨城県南水道企業団</t>
  </si>
  <si>
    <t>福島県会津若松市</t>
  </si>
  <si>
    <t>滋賀県滋賀県</t>
  </si>
  <si>
    <t>兵庫県淡路広域水道企業団</t>
  </si>
  <si>
    <t>北海道中空知広域水道企業団</t>
  </si>
  <si>
    <t>山梨県東部地域広域水道企業団</t>
  </si>
  <si>
    <t>青森県津軽広域水道企業団（西北）</t>
  </si>
  <si>
    <t>栃木県芳賀中部上水道企業団</t>
  </si>
  <si>
    <t>福島県双葉地方水道企業団</t>
  </si>
  <si>
    <t>佐賀県佐賀東部水道企業団</t>
  </si>
  <si>
    <t>福島県相馬地方広域水道企業団</t>
  </si>
  <si>
    <t>鹿児島県鹿屋市</t>
  </si>
  <si>
    <t>管-１</t>
  </si>
  <si>
    <t>管-２</t>
  </si>
  <si>
    <t>管-３</t>
  </si>
  <si>
    <t>管-４</t>
  </si>
  <si>
    <t>管-５</t>
  </si>
  <si>
    <t>管-６</t>
  </si>
  <si>
    <t>管-７</t>
  </si>
  <si>
    <t>管-８</t>
  </si>
  <si>
    <t>管-９</t>
  </si>
  <si>
    <t>管-10</t>
  </si>
  <si>
    <t>管-11</t>
  </si>
  <si>
    <t>管-12</t>
  </si>
  <si>
    <t>管-13</t>
  </si>
  <si>
    <t>管-14</t>
  </si>
  <si>
    <t>管-15</t>
  </si>
  <si>
    <t>管-16</t>
  </si>
  <si>
    <t>管-17</t>
  </si>
  <si>
    <t>管-18</t>
  </si>
  <si>
    <t>管-19</t>
  </si>
  <si>
    <t>管-20</t>
  </si>
  <si>
    <t>管-21</t>
  </si>
  <si>
    <t>管-22</t>
  </si>
  <si>
    <t>管-23</t>
  </si>
  <si>
    <t>管-24</t>
  </si>
  <si>
    <t>管-25</t>
  </si>
  <si>
    <t>管-26</t>
  </si>
  <si>
    <t>管-27</t>
  </si>
  <si>
    <t>管-28</t>
  </si>
  <si>
    <t>管-29</t>
  </si>
  <si>
    <t>管-30</t>
  </si>
  <si>
    <t>管-31</t>
  </si>
  <si>
    <t>北海道</t>
    <phoneticPr fontId="2"/>
  </si>
  <si>
    <t>奈良県地域振興部</t>
  </si>
  <si>
    <t>日本水道協会奈良県支部</t>
  </si>
  <si>
    <t>横浜町</t>
  </si>
  <si>
    <t>三戸町</t>
  </si>
  <si>
    <t>五戸町</t>
  </si>
  <si>
    <t>新郷村</t>
  </si>
  <si>
    <t>六ヶ所村</t>
  </si>
  <si>
    <t>普代村</t>
  </si>
  <si>
    <t>野田村</t>
  </si>
  <si>
    <t>千早赤阪村</t>
  </si>
  <si>
    <t>大鹿村</t>
  </si>
  <si>
    <t>片品村</t>
  </si>
  <si>
    <t>川場村</t>
  </si>
  <si>
    <t>昭和村</t>
  </si>
  <si>
    <t>貝塚市</t>
  </si>
  <si>
    <t>四條畷市</t>
  </si>
  <si>
    <t>長野県上伊那広域水道用水企業団</t>
  </si>
  <si>
    <t>佐久市</t>
  </si>
  <si>
    <t>佐久穂町</t>
  </si>
  <si>
    <t>川上村</t>
  </si>
  <si>
    <t>南牧村</t>
  </si>
  <si>
    <t>南相木村</t>
  </si>
  <si>
    <t>北相木村</t>
  </si>
  <si>
    <t>印旛郡市広域市町村圏組合</t>
  </si>
  <si>
    <t>奈良県</t>
    <rPh sb="0" eb="3">
      <t>ナラケン</t>
    </rPh>
    <phoneticPr fontId="2"/>
  </si>
  <si>
    <t>天龍村</t>
    <phoneticPr fontId="2"/>
  </si>
  <si>
    <t>大阪府</t>
    <rPh sb="0" eb="3">
      <t>オオサカフ</t>
    </rPh>
    <phoneticPr fontId="2"/>
  </si>
  <si>
    <t>福岡県南広域水道企業団</t>
    <phoneticPr fontId="2"/>
  </si>
  <si>
    <t>大川市</t>
    <phoneticPr fontId="2"/>
  </si>
  <si>
    <t>四万十町</t>
    <phoneticPr fontId="2"/>
  </si>
  <si>
    <t>中土佐町</t>
    <phoneticPr fontId="2"/>
  </si>
  <si>
    <t>坂戸、鶴ヶ島水道企業団</t>
    <phoneticPr fontId="2"/>
  </si>
  <si>
    <t>中之条町</t>
    <phoneticPr fontId="2"/>
  </si>
  <si>
    <t>沼田市</t>
    <phoneticPr fontId="2"/>
  </si>
  <si>
    <t>大阪府</t>
    <rPh sb="2" eb="3">
      <t>フ</t>
    </rPh>
    <phoneticPr fontId="2"/>
  </si>
  <si>
    <t>福岡県</t>
    <rPh sb="0" eb="3">
      <t>フクオカケン</t>
    </rPh>
    <phoneticPr fontId="2"/>
  </si>
  <si>
    <t>北海道木古内町</t>
  </si>
  <si>
    <t>北海道知内町</t>
  </si>
  <si>
    <t>奈良県奈良市</t>
  </si>
  <si>
    <t>奈良県大和高田市</t>
  </si>
  <si>
    <t>奈良県大和郡山市</t>
  </si>
  <si>
    <t>奈良県天理市</t>
  </si>
  <si>
    <t>奈良県橿原市</t>
  </si>
  <si>
    <t>奈良県桜井市</t>
  </si>
  <si>
    <t>奈良県御所市</t>
  </si>
  <si>
    <t>奈良県生駒市</t>
  </si>
  <si>
    <t>奈良県香芝市</t>
  </si>
  <si>
    <t>奈良県葛城市</t>
  </si>
  <si>
    <t>奈良県五條市</t>
  </si>
  <si>
    <t>奈良県宇陀市</t>
  </si>
  <si>
    <t>奈良県平群町</t>
  </si>
  <si>
    <t>奈良県三郷町</t>
  </si>
  <si>
    <t>奈良県斑鳩町</t>
  </si>
  <si>
    <t>奈良県安堵町</t>
  </si>
  <si>
    <t>奈良県川西町</t>
  </si>
  <si>
    <t>奈良県三宅町</t>
  </si>
  <si>
    <t>奈良県田原本町</t>
  </si>
  <si>
    <t>奈良県高取町</t>
  </si>
  <si>
    <t>奈良県上牧町</t>
  </si>
  <si>
    <t>奈良県王寺町</t>
  </si>
  <si>
    <t>奈良県広陵町</t>
  </si>
  <si>
    <t>奈良県河合町</t>
  </si>
  <si>
    <t>奈良県吉野町</t>
  </si>
  <si>
    <t>奈良県大淀町</t>
  </si>
  <si>
    <t>奈良県下市町</t>
  </si>
  <si>
    <t>奈良県明日香村</t>
  </si>
  <si>
    <t>奈良県奈良県</t>
  </si>
  <si>
    <t>長野県長野県</t>
  </si>
  <si>
    <t>茨城県かすみがうら市</t>
  </si>
  <si>
    <t>茨城県土浦市</t>
  </si>
  <si>
    <t>茨城県阿見町</t>
  </si>
  <si>
    <t>神奈川県神奈川県</t>
  </si>
  <si>
    <t>神奈川県横浜市</t>
  </si>
  <si>
    <t>神奈川県横須賀市</t>
  </si>
  <si>
    <t>神奈川県神奈川県内広域水道企業団</t>
  </si>
  <si>
    <t>北海道石狩東部広域水道企業団</t>
  </si>
  <si>
    <t>北海道恵庭市</t>
  </si>
  <si>
    <t>北海道由仁町</t>
  </si>
  <si>
    <t>北海道長幌上水道企業団</t>
  </si>
  <si>
    <t>青森県東北町</t>
  </si>
  <si>
    <t>青森県野辺地町</t>
  </si>
  <si>
    <t>青森県田子町</t>
  </si>
  <si>
    <t>岩手県久慈市</t>
  </si>
  <si>
    <t>岩手県軽米町</t>
  </si>
  <si>
    <t>岩手県葛巻町</t>
  </si>
  <si>
    <t>岩手県九戸村</t>
  </si>
  <si>
    <t>大阪府松原市</t>
  </si>
  <si>
    <t>大阪府富田林市</t>
  </si>
  <si>
    <t>大阪府河内長野市</t>
  </si>
  <si>
    <t>大阪府羽曵野市</t>
  </si>
  <si>
    <t>大阪府柏原市</t>
  </si>
  <si>
    <t>大阪府藤井寺市</t>
  </si>
  <si>
    <t>大阪府大阪狭山市</t>
  </si>
  <si>
    <t>大阪府河南町</t>
  </si>
  <si>
    <t>福岡県福岡県南広域水道企業団</t>
  </si>
  <si>
    <t>福岡県大川市</t>
  </si>
  <si>
    <t>福岡県筑後市</t>
  </si>
  <si>
    <t>福岡県柳川市</t>
  </si>
  <si>
    <t>福岡県八女市</t>
  </si>
  <si>
    <t>福岡県朝倉市</t>
  </si>
  <si>
    <t>福岡県みやま市</t>
  </si>
  <si>
    <t>福岡県広川町</t>
  </si>
  <si>
    <t>福岡県筑前町</t>
  </si>
  <si>
    <t>福岡県三井水道企業団</t>
  </si>
  <si>
    <t>高知県四万十町</t>
  </si>
  <si>
    <t>北海道室蘭市</t>
  </si>
  <si>
    <t>北海道登別市</t>
  </si>
  <si>
    <t>長野県松川町</t>
  </si>
  <si>
    <t>長野県高森町</t>
  </si>
  <si>
    <t>長野県喬木村</t>
  </si>
  <si>
    <t>長野県豊丘村</t>
  </si>
  <si>
    <t>北海道東神楽町</t>
  </si>
  <si>
    <t>山形県長井市</t>
  </si>
  <si>
    <t>山形県南陽市</t>
  </si>
  <si>
    <t>山形県高畠町</t>
  </si>
  <si>
    <t>山形県川西町</t>
  </si>
  <si>
    <t>山形県白鷹町</t>
  </si>
  <si>
    <t>山形県飯豊町</t>
  </si>
  <si>
    <t>宮崎県小林市</t>
  </si>
  <si>
    <t>宮崎県えびの市</t>
  </si>
  <si>
    <t>宮崎県高原町</t>
  </si>
  <si>
    <t>福島県福島地方水道用水供給企業団</t>
  </si>
  <si>
    <t>福島県福島市</t>
  </si>
  <si>
    <t>福島県伊達市</t>
  </si>
  <si>
    <t>福島県二本松市</t>
  </si>
  <si>
    <t>福島県国見町</t>
  </si>
  <si>
    <t>福島県川俣町</t>
  </si>
  <si>
    <t>福島県桑折町</t>
  </si>
  <si>
    <t>福島県いわき市</t>
  </si>
  <si>
    <t>埼玉県坂戸、鶴ヶ島水道企業団</t>
  </si>
  <si>
    <t>埼玉県日高市</t>
  </si>
  <si>
    <t>埼玉県毛呂山町</t>
  </si>
  <si>
    <t>埼玉県鳩山町</t>
  </si>
  <si>
    <t>埼玉県越生町</t>
  </si>
  <si>
    <t>群馬県中之条町</t>
  </si>
  <si>
    <t>群馬県長野原町</t>
  </si>
  <si>
    <t>群馬県嬬恋村</t>
  </si>
  <si>
    <t>群馬県草津町</t>
  </si>
  <si>
    <t>群馬県東吾妻町</t>
  </si>
  <si>
    <t>群馬県沼田市</t>
  </si>
  <si>
    <t>千葉県松戸市</t>
  </si>
  <si>
    <t>千葉県野田市</t>
  </si>
  <si>
    <t>千葉県柏市</t>
  </si>
  <si>
    <t>千葉県流山市</t>
  </si>
  <si>
    <t>千葉県我孫子市</t>
  </si>
  <si>
    <t>千葉県習志野市</t>
  </si>
  <si>
    <t>千葉県八千代市</t>
  </si>
  <si>
    <t>山口県下松市</t>
  </si>
  <si>
    <t>千葉県袖ヶ浦市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</si>
  <si>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</si>
  <si>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</si>
  <si>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</si>
  <si>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</si>
  <si>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</si>
  <si>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</si>
  <si>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</si>
  <si>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</si>
  <si>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</si>
  <si>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</si>
  <si>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</si>
  <si>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</si>
  <si>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</si>
  <si>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大阪府寝屋川市</t>
  </si>
  <si>
    <t>大阪府大東市</t>
  </si>
  <si>
    <t>大阪府和泉市</t>
  </si>
  <si>
    <t>大阪府箕面市</t>
  </si>
  <si>
    <t>大阪府門真市</t>
  </si>
  <si>
    <t>大阪府摂津市</t>
  </si>
  <si>
    <t>大阪府高石市</t>
  </si>
  <si>
    <t>大阪府東大阪市</t>
  </si>
  <si>
    <t>大阪府交野市</t>
  </si>
  <si>
    <t>大阪府島本町</t>
  </si>
  <si>
    <t>大阪府能勢町</t>
  </si>
  <si>
    <t>大阪府忠岡町</t>
  </si>
  <si>
    <t>大阪府熊取町</t>
  </si>
  <si>
    <t>大阪府泉北水道企業団</t>
  </si>
  <si>
    <t>長野県長野県上伊那広域水道企業団</t>
  </si>
  <si>
    <t>長野県伊那市</t>
  </si>
  <si>
    <t>長野県駒ヶ根市</t>
  </si>
  <si>
    <t>長野県辰野町</t>
  </si>
  <si>
    <t>長野県箕輪町</t>
  </si>
  <si>
    <t>長野県飯島町</t>
  </si>
  <si>
    <t>長野県南箕輪村</t>
  </si>
  <si>
    <t>長野県中川村</t>
  </si>
  <si>
    <t>長野県宮田村</t>
  </si>
  <si>
    <t>長野県小海町</t>
  </si>
  <si>
    <t>長野県東御市</t>
  </si>
  <si>
    <t>長野県軽井沢町</t>
  </si>
  <si>
    <t>長野県御代田町</t>
  </si>
  <si>
    <t>長野県立科町</t>
  </si>
  <si>
    <t>長野県浅麓水道企業団</t>
  </si>
  <si>
    <t>福岡県大野城市</t>
  </si>
  <si>
    <t>福岡県筑紫野市</t>
  </si>
  <si>
    <t>福岡県太宰府市</t>
  </si>
  <si>
    <t>福岡県春日那珂川水道企業団</t>
  </si>
  <si>
    <t>福岡県宇美町</t>
  </si>
  <si>
    <t>福岡県志免町</t>
  </si>
  <si>
    <t>福岡県須恵町</t>
  </si>
  <si>
    <t>福岡県粕屋町</t>
  </si>
  <si>
    <t>福岡県篠栗町</t>
  </si>
  <si>
    <t>福岡県久山町</t>
  </si>
  <si>
    <t>千葉県印旛郡市広域市町村圏事務組合</t>
  </si>
  <si>
    <t>千葉県旭市</t>
  </si>
  <si>
    <t>千葉県東庄町</t>
  </si>
  <si>
    <t>千葉県東総広域水道企業団</t>
  </si>
  <si>
    <t>千葉県九十九里地域水道企業団</t>
  </si>
  <si>
    <t>千葉県八匝水道企業団</t>
  </si>
  <si>
    <t>千葉県山武郡市広域水道企業団</t>
  </si>
  <si>
    <t>千葉県長生郡市広域市町村圏組合</t>
  </si>
  <si>
    <t>管理の一体化</t>
    <rPh sb="0" eb="2">
      <t>カンリ</t>
    </rPh>
    <rPh sb="3" eb="6">
      <t>イッタイカ</t>
    </rPh>
    <phoneticPr fontId="2"/>
  </si>
  <si>
    <t>広島県広島市</t>
    <phoneticPr fontId="2"/>
  </si>
  <si>
    <t>全事業体データ</t>
    <rPh sb="0" eb="1">
      <t>ゼン</t>
    </rPh>
    <rPh sb="1" eb="3">
      <t>ジギョウ</t>
    </rPh>
    <rPh sb="3" eb="4">
      <t>タイ</t>
    </rPh>
    <phoneticPr fontId="2"/>
  </si>
  <si>
    <t>H30水道統計ベース</t>
    <rPh sb="3" eb="5">
      <t>スイドウ</t>
    </rPh>
    <rPh sb="5" eb="7">
      <t>トウケイ</t>
    </rPh>
    <phoneticPr fontId="2"/>
  </si>
  <si>
    <t>全体図</t>
    <rPh sb="0" eb="2">
      <t>ゼンタイ</t>
    </rPh>
    <rPh sb="2" eb="3">
      <t>ズ</t>
    </rPh>
    <phoneticPr fontId="2"/>
  </si>
  <si>
    <t>分析項目</t>
    <rPh sb="0" eb="2">
      <t>ブンセキ</t>
    </rPh>
    <rPh sb="2" eb="4">
      <t>コウモク</t>
    </rPh>
    <phoneticPr fontId="2"/>
  </si>
  <si>
    <t>【B603】</t>
    <phoneticPr fontId="2"/>
  </si>
  <si>
    <t>【B604】</t>
    <phoneticPr fontId="2"/>
  </si>
  <si>
    <t>【C114】</t>
    <phoneticPr fontId="2"/>
  </si>
  <si>
    <t>職員一人当たりの給水収益</t>
  </si>
  <si>
    <t>水道業務平均経験年数</t>
  </si>
  <si>
    <t>管路の耐震化率</t>
  </si>
  <si>
    <t>【B503】</t>
    <phoneticPr fontId="2"/>
  </si>
  <si>
    <t>【C113】</t>
    <phoneticPr fontId="2"/>
  </si>
  <si>
    <t>【C115】</t>
    <phoneticPr fontId="2"/>
  </si>
  <si>
    <t>副項目</t>
    <rPh sb="0" eb="1">
      <t>フク</t>
    </rPh>
    <rPh sb="1" eb="3">
      <t>コウモク</t>
    </rPh>
    <phoneticPr fontId="2"/>
  </si>
  <si>
    <t>（人）</t>
    <rPh sb="1" eb="2">
      <t>ヒト</t>
    </rPh>
    <phoneticPr fontId="2"/>
  </si>
  <si>
    <t>（箇所）</t>
    <rPh sb="1" eb="3">
      <t>カショ</t>
    </rPh>
    <phoneticPr fontId="2"/>
  </si>
  <si>
    <t>（m）</t>
    <phoneticPr fontId="2"/>
  </si>
  <si>
    <t>（千円）</t>
    <rPh sb="1" eb="3">
      <t>センエン</t>
    </rPh>
    <phoneticPr fontId="2"/>
  </si>
  <si>
    <t>軸ラベル用</t>
    <rPh sb="0" eb="1">
      <t>ジク</t>
    </rPh>
    <rPh sb="4" eb="5">
      <t>ヨウ</t>
    </rPh>
    <phoneticPr fontId="2"/>
  </si>
  <si>
    <t>（千円/人）</t>
    <rPh sb="1" eb="3">
      <t>センエン</t>
    </rPh>
    <rPh sb="4" eb="5">
      <t>ヒト</t>
    </rPh>
    <phoneticPr fontId="2"/>
  </si>
  <si>
    <r>
      <t>（m</t>
    </r>
    <r>
      <rPr>
        <vertAlign val="superscript"/>
        <sz val="11"/>
        <color theme="1"/>
        <rFont val="游ゴシック"/>
        <family val="3"/>
        <charset val="128"/>
        <scheme val="minor"/>
      </rPr>
      <t>3</t>
    </r>
    <r>
      <rPr>
        <sz val="11"/>
        <color theme="1"/>
        <rFont val="游ゴシック"/>
        <family val="2"/>
        <charset val="128"/>
        <scheme val="minor"/>
      </rPr>
      <t>/人）</t>
    </r>
    <rPh sb="4" eb="5">
      <t>ヒト</t>
    </rPh>
    <phoneticPr fontId="2"/>
  </si>
  <si>
    <t>（％）</t>
    <phoneticPr fontId="2"/>
  </si>
  <si>
    <t>（年/人）</t>
    <rPh sb="1" eb="2">
      <t>ネン</t>
    </rPh>
    <rPh sb="3" eb="4">
      <t>ヒト</t>
    </rPh>
    <phoneticPr fontId="2"/>
  </si>
  <si>
    <r>
      <t>（円/m</t>
    </r>
    <r>
      <rPr>
        <vertAlign val="superscript"/>
        <sz val="11"/>
        <color theme="1"/>
        <rFont val="游ゴシック"/>
        <family val="3"/>
        <charset val="128"/>
        <scheme val="minor"/>
      </rPr>
      <t>3</t>
    </r>
    <r>
      <rPr>
        <sz val="11"/>
        <color theme="1"/>
        <rFont val="游ゴシック"/>
        <family val="2"/>
        <charset val="128"/>
        <scheme val="minor"/>
      </rPr>
      <t>）</t>
    </r>
    <rPh sb="1" eb="2">
      <t>エン</t>
    </rPh>
    <phoneticPr fontId="2"/>
  </si>
  <si>
    <t>X軸タイトル</t>
    <rPh sb="1" eb="2">
      <t>ジク</t>
    </rPh>
    <phoneticPr fontId="2"/>
  </si>
  <si>
    <t>全事業体</t>
    <rPh sb="0" eb="1">
      <t>ゼン</t>
    </rPh>
    <rPh sb="1" eb="3">
      <t>ジギョウ</t>
    </rPh>
    <rPh sb="3" eb="4">
      <t>タイ</t>
    </rPh>
    <phoneticPr fontId="2"/>
  </si>
  <si>
    <t>北海道函館市</t>
  </si>
  <si>
    <t>北海道岩見沢市</t>
  </si>
  <si>
    <t>北海道小樽市</t>
  </si>
  <si>
    <t>北海道稚内市</t>
  </si>
  <si>
    <t>北海道留萌市</t>
  </si>
  <si>
    <t>北海道釧路市</t>
  </si>
  <si>
    <t>北海道広尾町</t>
  </si>
  <si>
    <t>北海道夕張市</t>
  </si>
  <si>
    <t>北海道浦河町</t>
  </si>
  <si>
    <t>北海道北斗市</t>
  </si>
  <si>
    <t>北海道紋別市</t>
  </si>
  <si>
    <t>北海道札幌市</t>
  </si>
  <si>
    <t>北海道枝幸町</t>
  </si>
  <si>
    <t>北海道美幌町</t>
  </si>
  <si>
    <t>北海道中標津町</t>
  </si>
  <si>
    <t>北海道苫小牧市</t>
  </si>
  <si>
    <t>北海道増毛町</t>
  </si>
  <si>
    <t>北海道余市町</t>
  </si>
  <si>
    <t>北海道北見市（北見）</t>
  </si>
  <si>
    <t>北海道本別町</t>
  </si>
  <si>
    <t>北海道様似町</t>
  </si>
  <si>
    <t>北海道白糠町</t>
  </si>
  <si>
    <t>北海道羽幌町</t>
  </si>
  <si>
    <t>北海道帯広市</t>
  </si>
  <si>
    <t>北海道網走市</t>
  </si>
  <si>
    <t>北海道士別市</t>
  </si>
  <si>
    <t>北海道むかわ町</t>
  </si>
  <si>
    <t>北海道美唄市</t>
  </si>
  <si>
    <t>北海道根室市</t>
  </si>
  <si>
    <t>北海道幕別町</t>
  </si>
  <si>
    <t>北海道千歳市</t>
  </si>
  <si>
    <t>北海道倶知安町</t>
  </si>
  <si>
    <t>北海道江差町</t>
  </si>
  <si>
    <t>北海道足寄町</t>
  </si>
  <si>
    <t>北海道赤平市</t>
  </si>
  <si>
    <t>北海道松前町</t>
  </si>
  <si>
    <t>北海道池田町</t>
  </si>
  <si>
    <t>北海道芦別市</t>
  </si>
  <si>
    <t>北海道江別市</t>
  </si>
  <si>
    <t>北海道芽室町</t>
  </si>
  <si>
    <t>北海道弟子屈町</t>
  </si>
  <si>
    <t>北海道栗山町</t>
  </si>
  <si>
    <t>北海道三笠市</t>
  </si>
  <si>
    <t>北海道深川市</t>
  </si>
  <si>
    <t>北海道名寄市</t>
  </si>
  <si>
    <t>北海道新ひだか町</t>
  </si>
  <si>
    <t>北海道厚岸町</t>
  </si>
  <si>
    <t>北海道斜里町</t>
  </si>
  <si>
    <t>北海道伊達市</t>
  </si>
  <si>
    <t>北海道北見市（留辺蘂）</t>
  </si>
  <si>
    <t>北海道遠軽町</t>
  </si>
  <si>
    <t>北海道美瑛町</t>
  </si>
  <si>
    <t>北海道福島町</t>
  </si>
  <si>
    <t>北海道洞爺湖町</t>
  </si>
  <si>
    <t>北海道富良野市</t>
  </si>
  <si>
    <t>北海道当別町</t>
  </si>
  <si>
    <t>北海道八雲町</t>
  </si>
  <si>
    <t>北海道日高町</t>
  </si>
  <si>
    <t>北海道浜中町</t>
  </si>
  <si>
    <t>北海道鹿部町</t>
  </si>
  <si>
    <t>北海道長万部町</t>
  </si>
  <si>
    <t>北海道白老町</t>
  </si>
  <si>
    <t>北海道沼田町</t>
  </si>
  <si>
    <t>北海道清水町</t>
  </si>
  <si>
    <t>北海道湧別町</t>
  </si>
  <si>
    <t>北海道新得町</t>
  </si>
  <si>
    <t>北海道上富良野町</t>
  </si>
  <si>
    <t>北海道北広島市</t>
  </si>
  <si>
    <t>北海道標茶町</t>
  </si>
  <si>
    <t>北海道羅臼町</t>
  </si>
  <si>
    <t>北海道西空知広域水道企業団</t>
  </si>
  <si>
    <t>北海道石狩市</t>
  </si>
  <si>
    <t>北海道岩内町</t>
  </si>
  <si>
    <t>北海道当麻町</t>
  </si>
  <si>
    <t>北海道森町</t>
  </si>
  <si>
    <t>北海道月新水道企業団</t>
  </si>
  <si>
    <t>北海道七飯町</t>
  </si>
  <si>
    <t>北海道音更町</t>
  </si>
  <si>
    <t>北海道小平町</t>
  </si>
  <si>
    <t>北海道別海町</t>
  </si>
  <si>
    <t>北海道大樹町</t>
  </si>
  <si>
    <t>北海道安平町</t>
  </si>
  <si>
    <t>北海道桂沢水道企業団</t>
  </si>
  <si>
    <t>北海道北空知広域水道企業団</t>
  </si>
  <si>
    <t>北海道十勝中部広域水道企業団</t>
  </si>
  <si>
    <t>北海道石狩西部広域水道企業団</t>
  </si>
  <si>
    <t>青森県弘前市</t>
  </si>
  <si>
    <t>青森県板柳町</t>
  </si>
  <si>
    <t>青森県鰺ヶ沢町</t>
  </si>
  <si>
    <t>青森県三沢市</t>
  </si>
  <si>
    <t>青森県深浦町</t>
  </si>
  <si>
    <t>青森県大間町</t>
  </si>
  <si>
    <t>青森県平内町</t>
  </si>
  <si>
    <t>青森県黒石市</t>
  </si>
  <si>
    <t>青森県田舎館村</t>
  </si>
  <si>
    <t>青森県鶴田町</t>
  </si>
  <si>
    <t>青森県平川市</t>
  </si>
  <si>
    <t>青森県久吉ダム水道企業団</t>
  </si>
  <si>
    <t>青森県東通村</t>
  </si>
  <si>
    <t>青森県六ケ所村</t>
  </si>
  <si>
    <t>青森県五所川原市</t>
  </si>
  <si>
    <t>青森県青森市</t>
  </si>
  <si>
    <t>青森県中泊町</t>
  </si>
  <si>
    <t>青森県むつ市</t>
  </si>
  <si>
    <t>青森県七戸町</t>
  </si>
  <si>
    <t>青森県藤崎町</t>
  </si>
  <si>
    <t>青森県津軽広域水道企業団（津軽）</t>
  </si>
  <si>
    <t>岩手県盛岡市</t>
  </si>
  <si>
    <t>岩手県山田町</t>
  </si>
  <si>
    <t>岩手県宮古市</t>
  </si>
  <si>
    <t>岩手県大船渡市</t>
  </si>
  <si>
    <t>岩手県釜石市</t>
  </si>
  <si>
    <t>岩手県奥州市</t>
  </si>
  <si>
    <t>岩手県陸前高田市</t>
  </si>
  <si>
    <t>岩手県大槌町</t>
  </si>
  <si>
    <t>岩手県雫石町</t>
  </si>
  <si>
    <t>岩手県一戸町（一戸）</t>
  </si>
  <si>
    <t>岩手県遠野市</t>
  </si>
  <si>
    <t>岩手県二戸市</t>
  </si>
  <si>
    <t>岩手県矢巾町</t>
  </si>
  <si>
    <t>岩手県金ケ崎町</t>
  </si>
  <si>
    <t>岩手県岩手町</t>
  </si>
  <si>
    <t>岩手県平泉町</t>
  </si>
  <si>
    <t>岩手県滝沢市</t>
  </si>
  <si>
    <t>岩手県八幡平市</t>
  </si>
  <si>
    <t>岩手県一戸町（奥中山）</t>
  </si>
  <si>
    <t>岩手県一関市</t>
  </si>
  <si>
    <t>岩手県西和賀町</t>
  </si>
  <si>
    <t>岩手県奥州金ケ崎行政事務組合</t>
  </si>
  <si>
    <t>宮城県塩竈市</t>
  </si>
  <si>
    <t>宮城県仙台市</t>
  </si>
  <si>
    <t>宮城県村田町</t>
  </si>
  <si>
    <t>宮城県気仙沼市</t>
  </si>
  <si>
    <t>宮城県角田市</t>
  </si>
  <si>
    <t>宮城県多賀城市</t>
  </si>
  <si>
    <t>宮城県女川町</t>
  </si>
  <si>
    <t>宮城県松島町</t>
  </si>
  <si>
    <t>宮城県白石市</t>
  </si>
  <si>
    <t>宮城県涌谷町</t>
  </si>
  <si>
    <t>宮城県岩沼市</t>
  </si>
  <si>
    <t>宮城県名取市</t>
  </si>
  <si>
    <t>宮城県丸森町</t>
  </si>
  <si>
    <t>宮城県柴田町</t>
  </si>
  <si>
    <t>宮城県大河原町</t>
  </si>
  <si>
    <t>宮城県亘理町</t>
  </si>
  <si>
    <t>宮城県七ヶ浜町</t>
  </si>
  <si>
    <t>宮城県大和町</t>
  </si>
  <si>
    <t>宮城県大衡村</t>
  </si>
  <si>
    <t>宮城県富谷市</t>
  </si>
  <si>
    <t>宮城県大郷町</t>
  </si>
  <si>
    <t>宮城県山元町</t>
  </si>
  <si>
    <t>宮城県川崎町</t>
  </si>
  <si>
    <t>宮城県利府町</t>
  </si>
  <si>
    <t>宮城県石巻地方広域水道企業団</t>
  </si>
  <si>
    <t>宮城県色麻町</t>
  </si>
  <si>
    <t>宮城県蔵王町</t>
  </si>
  <si>
    <t>宮城県加美町</t>
  </si>
  <si>
    <t>宮城県登米市</t>
  </si>
  <si>
    <t>宮城県栗原市（栗原）</t>
  </si>
  <si>
    <t>宮城県南三陸町</t>
  </si>
  <si>
    <t>宮城県美里町</t>
  </si>
  <si>
    <t>宮城県大崎市</t>
  </si>
  <si>
    <t>宮城県宮城県（大崎）</t>
  </si>
  <si>
    <t>宮城県宮城県（仙南・仙塩）</t>
  </si>
  <si>
    <t>秋田県秋田市</t>
  </si>
  <si>
    <t>秋田県由利本荘市</t>
  </si>
  <si>
    <t>秋田県横手市</t>
  </si>
  <si>
    <t>秋田県潟上市</t>
  </si>
  <si>
    <t>秋田県大館市</t>
  </si>
  <si>
    <t>秋田県能代市</t>
  </si>
  <si>
    <t>秋田県大仙市</t>
  </si>
  <si>
    <t>秋田県男鹿市</t>
  </si>
  <si>
    <t>秋田県湯沢市（湯沢）</t>
  </si>
  <si>
    <t>秋田県五城目町</t>
  </si>
  <si>
    <t>秋田県にかほ市</t>
  </si>
  <si>
    <t>秋田県井川町</t>
  </si>
  <si>
    <t>秋田県八郎潟町</t>
  </si>
  <si>
    <t>秋田県北秋田市（鷹巣）</t>
  </si>
  <si>
    <t>秋田県羽後町</t>
  </si>
  <si>
    <t>秋田県鹿角市</t>
  </si>
  <si>
    <t>秋田県北秋田市（森吉・合川）</t>
  </si>
  <si>
    <t>秋田県三種町</t>
  </si>
  <si>
    <t>秋田県湯沢市（稲川）</t>
  </si>
  <si>
    <t>秋田県仙北市</t>
  </si>
  <si>
    <t>秋田県美郷町</t>
  </si>
  <si>
    <t>山形県河北町</t>
  </si>
  <si>
    <t>山形県上山市</t>
  </si>
  <si>
    <t>山形県山形市</t>
  </si>
  <si>
    <t>山形県天童市</t>
  </si>
  <si>
    <t>山形県米沢市</t>
  </si>
  <si>
    <t>山形県酒田市</t>
  </si>
  <si>
    <t>山形県村山市</t>
  </si>
  <si>
    <t>山形県鶴岡市</t>
  </si>
  <si>
    <t>山形県新庄市</t>
  </si>
  <si>
    <t>山形県東根市</t>
  </si>
  <si>
    <t>山形県寒河江市</t>
  </si>
  <si>
    <t>山形県庄内町</t>
  </si>
  <si>
    <t>山形県大江町</t>
  </si>
  <si>
    <t>山形県朝日町</t>
  </si>
  <si>
    <t>山形県遊佐町</t>
  </si>
  <si>
    <t>山形県尾花沢市大石田町環境衛生事業組合</t>
  </si>
  <si>
    <t>山形県最上川中部水道企業団</t>
  </si>
  <si>
    <t>山形県西川町</t>
  </si>
  <si>
    <t>山形県金山町</t>
  </si>
  <si>
    <t>山形県小国町</t>
  </si>
  <si>
    <t>山形県最上町</t>
  </si>
  <si>
    <t>山形県真室川町</t>
  </si>
  <si>
    <t>山形県舟形町</t>
  </si>
  <si>
    <t>山形県山形県（村山）</t>
  </si>
  <si>
    <t>山形県山形県（置賜）</t>
  </si>
  <si>
    <t>山形県山形県（最上）</t>
  </si>
  <si>
    <t>山形県山形県（庄内）</t>
  </si>
  <si>
    <t>福島県郡山市</t>
  </si>
  <si>
    <t>福島県会津坂下町</t>
  </si>
  <si>
    <t>福島県本宮市</t>
  </si>
  <si>
    <t>福島県須賀川市</t>
  </si>
  <si>
    <t>福島県白河市</t>
  </si>
  <si>
    <t>福島県石川町</t>
  </si>
  <si>
    <t>福島県会津美里町</t>
  </si>
  <si>
    <t>福島県三春町</t>
  </si>
  <si>
    <t>福島県浪江町</t>
  </si>
  <si>
    <t>福島県南相馬市（原町）</t>
  </si>
  <si>
    <t>福島県南会津町</t>
  </si>
  <si>
    <t>福島県矢吹町</t>
  </si>
  <si>
    <t>福島県南相馬市（小高）</t>
  </si>
  <si>
    <t>福島県田村市</t>
  </si>
  <si>
    <t>福島県鏡石町</t>
  </si>
  <si>
    <t>福島県棚倉町</t>
  </si>
  <si>
    <t>福島県猪苗代町</t>
  </si>
  <si>
    <t>福島県喜多方市</t>
  </si>
  <si>
    <t>福島県小野町</t>
  </si>
  <si>
    <t>福島県西会津町</t>
  </si>
  <si>
    <t>福島県玉川村</t>
  </si>
  <si>
    <t>福島県天栄村</t>
  </si>
  <si>
    <t>福島県西郷村</t>
  </si>
  <si>
    <t>福島県泉崎村</t>
  </si>
  <si>
    <t>福島県大玉村</t>
  </si>
  <si>
    <t>福島県浅川町</t>
  </si>
  <si>
    <t>福島県塙町</t>
  </si>
  <si>
    <t>福島県矢祭町</t>
  </si>
  <si>
    <t>福島県会津若松地方広域市町村圏整備組合</t>
  </si>
  <si>
    <t>福島県白河地方広域市町村圏整備組合</t>
  </si>
  <si>
    <t>茨城県水戸市</t>
  </si>
  <si>
    <t>茨城県日立市</t>
  </si>
  <si>
    <t>茨城県北茨城市</t>
  </si>
  <si>
    <t>茨城県潮来市</t>
  </si>
  <si>
    <t>茨城県結城市</t>
  </si>
  <si>
    <t>茨城県湖北水道企業団</t>
  </si>
  <si>
    <t>茨城県大洗町</t>
  </si>
  <si>
    <t>茨城県大子町</t>
  </si>
  <si>
    <t>茨城県高萩市</t>
  </si>
  <si>
    <t>茨城県常陸大宮市</t>
  </si>
  <si>
    <t>茨城県鹿嶋市（鹿島）</t>
  </si>
  <si>
    <t>茨城県那珂市</t>
  </si>
  <si>
    <t>茨城県つくば市</t>
  </si>
  <si>
    <t>茨城県東海村</t>
  </si>
  <si>
    <t>茨城県境町</t>
  </si>
  <si>
    <t>茨城県美浦村</t>
  </si>
  <si>
    <t>茨城県守谷市</t>
  </si>
  <si>
    <t>茨城県下妻市</t>
  </si>
  <si>
    <t>茨城県河内町</t>
  </si>
  <si>
    <t>茨城県八千代町</t>
  </si>
  <si>
    <t>茨城県五霞町</t>
  </si>
  <si>
    <t>茨城県茨城町</t>
  </si>
  <si>
    <t>茨城県神栖市</t>
  </si>
  <si>
    <t>茨城県石岡市</t>
  </si>
  <si>
    <t>茨城県鹿嶋市（大野）</t>
  </si>
  <si>
    <t>茨城県桜川市</t>
  </si>
  <si>
    <t>茨城県坂東市</t>
  </si>
  <si>
    <t>茨城県稲敷市</t>
  </si>
  <si>
    <t>茨城県つくばみらい市</t>
  </si>
  <si>
    <t>茨城県常総市</t>
  </si>
  <si>
    <t>茨城県行方市</t>
  </si>
  <si>
    <t>茨城県小美玉市</t>
  </si>
  <si>
    <t>茨城県筑西市</t>
  </si>
  <si>
    <t>茨城県城里町</t>
  </si>
  <si>
    <t>茨城県笠間市</t>
  </si>
  <si>
    <t>茨城県常陸太田市</t>
  </si>
  <si>
    <t>茨城県鉾田市</t>
  </si>
  <si>
    <t>茨城県茨城県（県南）</t>
  </si>
  <si>
    <t>茨城県茨城県（県西）</t>
  </si>
  <si>
    <t>茨城県茨城県（鹿行）</t>
  </si>
  <si>
    <t>栃木県宇都宮市</t>
  </si>
  <si>
    <t>栃木県足利市</t>
  </si>
  <si>
    <t>栃木県日光市</t>
  </si>
  <si>
    <t>栃木県鹿沼市</t>
  </si>
  <si>
    <t>栃木県佐野市</t>
  </si>
  <si>
    <t>栃木県那須烏山市</t>
  </si>
  <si>
    <t>栃木県小山市</t>
  </si>
  <si>
    <t>栃木県真岡市</t>
  </si>
  <si>
    <t>栃木県矢板市</t>
  </si>
  <si>
    <t>栃木県茂木町</t>
  </si>
  <si>
    <t>栃木県大田原市</t>
  </si>
  <si>
    <t>栃木県壬生町</t>
  </si>
  <si>
    <t>栃木県那須町</t>
  </si>
  <si>
    <t>栃木県上三川町</t>
  </si>
  <si>
    <t>栃木県下野市</t>
  </si>
  <si>
    <t>栃木県那珂川町</t>
  </si>
  <si>
    <t>栃木県那須ハイランド水道</t>
  </si>
  <si>
    <t>栃木県那須塩原市</t>
  </si>
  <si>
    <t>栃木県塩谷町</t>
  </si>
  <si>
    <t>栃木県栃木市</t>
  </si>
  <si>
    <t>栃木県さくら市</t>
  </si>
  <si>
    <t>栃木県高根沢町</t>
  </si>
  <si>
    <t>栃木県栃木県（北那須）</t>
  </si>
  <si>
    <t>栃木県栃木県（鬼怒）</t>
  </si>
  <si>
    <t>群馬県下仁田町</t>
  </si>
  <si>
    <t>群馬県藤岡市</t>
  </si>
  <si>
    <t>群馬県みなかみ町</t>
  </si>
  <si>
    <t>群馬県榛東村</t>
  </si>
  <si>
    <t>群馬県甘楽町</t>
  </si>
  <si>
    <t>群馬県玉村町</t>
  </si>
  <si>
    <t>群馬県群馬県（県央第一）</t>
  </si>
  <si>
    <t>群馬県群馬県（新田山田）</t>
  </si>
  <si>
    <t>群馬県群馬県（県央第二）</t>
  </si>
  <si>
    <t>群馬県群馬県（東部地域）</t>
  </si>
  <si>
    <t>埼玉県深谷市</t>
  </si>
  <si>
    <t>埼玉県飯能市</t>
  </si>
  <si>
    <t>埼玉県さいたま市</t>
  </si>
  <si>
    <t>埼玉県所沢市</t>
  </si>
  <si>
    <t>埼玉県川口市</t>
  </si>
  <si>
    <t>埼玉県川越市</t>
  </si>
  <si>
    <t>埼玉県戸田市</t>
  </si>
  <si>
    <t>埼玉県入間市</t>
  </si>
  <si>
    <t>埼玉県羽生市</t>
  </si>
  <si>
    <t>埼玉県草加市</t>
  </si>
  <si>
    <t>埼玉県行田市</t>
  </si>
  <si>
    <t>埼玉県志木市</t>
  </si>
  <si>
    <t>埼玉県寄居町</t>
  </si>
  <si>
    <t>埼玉県蕨市</t>
  </si>
  <si>
    <t>埼玉県狭山市</t>
  </si>
  <si>
    <t>埼玉県春日部市</t>
  </si>
  <si>
    <t>埼玉県本庄市</t>
  </si>
  <si>
    <t>埼玉県幸手市</t>
  </si>
  <si>
    <t>埼玉県久喜市</t>
  </si>
  <si>
    <t>埼玉県宮代町</t>
  </si>
  <si>
    <t>埼玉県鴻巣市</t>
  </si>
  <si>
    <t>埼玉県川島町</t>
  </si>
  <si>
    <t>埼玉県白岡市</t>
  </si>
  <si>
    <t>埼玉県吉川市</t>
  </si>
  <si>
    <t>埼玉県越谷・松伏水道企業団</t>
  </si>
  <si>
    <t>埼玉県小川町</t>
  </si>
  <si>
    <t>埼玉県和光市</t>
  </si>
  <si>
    <t>埼玉県杉戸町</t>
  </si>
  <si>
    <t>埼玉県上尾市</t>
  </si>
  <si>
    <t>埼玉県新座市</t>
  </si>
  <si>
    <t>埼玉県ふじみ野市</t>
  </si>
  <si>
    <t>埼玉県朝霞市</t>
  </si>
  <si>
    <t>埼玉県東松山市</t>
  </si>
  <si>
    <t>埼玉県桶川北本水道企業団</t>
  </si>
  <si>
    <t>埼玉県富士見市</t>
  </si>
  <si>
    <t>埼玉県熊谷市</t>
  </si>
  <si>
    <t>埼玉県蓮田市</t>
  </si>
  <si>
    <t>埼玉県三郷市</t>
  </si>
  <si>
    <t>埼玉県八潮市</t>
  </si>
  <si>
    <t>埼玉県三芳町</t>
  </si>
  <si>
    <t>埼玉県吉見町</t>
  </si>
  <si>
    <t>埼玉県神川町</t>
  </si>
  <si>
    <t>埼玉県ときがわ町</t>
  </si>
  <si>
    <t>埼玉県嵐山町</t>
  </si>
  <si>
    <t>埼玉県滑川町</t>
  </si>
  <si>
    <t>埼玉県伊奈町</t>
  </si>
  <si>
    <t>埼玉県美里町</t>
  </si>
  <si>
    <t>埼玉県上里町</t>
  </si>
  <si>
    <t>埼玉県加須市</t>
  </si>
  <si>
    <t>千葉県千葉市</t>
  </si>
  <si>
    <t>千葉県市原市</t>
  </si>
  <si>
    <t>千葉県成田市</t>
  </si>
  <si>
    <t>千葉県佐倉市</t>
  </si>
  <si>
    <t>千葉県四街道市</t>
  </si>
  <si>
    <t>千葉県酒々井町</t>
  </si>
  <si>
    <t>千葉県八街市</t>
  </si>
  <si>
    <t>千葉県富里市</t>
  </si>
  <si>
    <t>千葉県印西市（印西）</t>
  </si>
  <si>
    <t>千葉県長門川水道企業団</t>
  </si>
  <si>
    <t>千葉県白井市</t>
  </si>
  <si>
    <t>千葉県香取市（佐原）</t>
  </si>
  <si>
    <t>千葉県香取市（小見川・山田）</t>
  </si>
  <si>
    <t>千葉県多古町</t>
  </si>
  <si>
    <t>千葉県神崎町</t>
  </si>
  <si>
    <t>千葉県銚子市</t>
  </si>
  <si>
    <t>千葉県東庄町（第２）</t>
  </si>
  <si>
    <t>千葉県山武市</t>
  </si>
  <si>
    <t>千葉県勝浦市</t>
  </si>
  <si>
    <t>千葉県大多喜町</t>
  </si>
  <si>
    <t>千葉県いすみ市</t>
  </si>
  <si>
    <t>千葉県御宿町</t>
  </si>
  <si>
    <t>千葉県鴨川市</t>
  </si>
  <si>
    <t>千葉県南房総市</t>
  </si>
  <si>
    <t>千葉県鋸南町</t>
  </si>
  <si>
    <t>千葉県三芳水道企業団</t>
  </si>
  <si>
    <t>千葉県南房総広域水道企業団</t>
  </si>
  <si>
    <t>東京都武蔵野市</t>
  </si>
  <si>
    <t>東京都昭島市</t>
  </si>
  <si>
    <t>東京都羽村市</t>
  </si>
  <si>
    <t>東京都大島町</t>
  </si>
  <si>
    <t>東京都八丈町</t>
  </si>
  <si>
    <t>神奈川県松田町</t>
  </si>
  <si>
    <t>神奈川県真鶴町</t>
  </si>
  <si>
    <t>神奈川県小田原市</t>
  </si>
  <si>
    <t>神奈川県三浦市</t>
  </si>
  <si>
    <t>神奈川県湯河原町（吉浜）</t>
  </si>
  <si>
    <t>神奈川県湯河原町（湯河原）</t>
  </si>
  <si>
    <t>神奈川県座間市</t>
  </si>
  <si>
    <t>神奈川県神奈川県（箱根）</t>
  </si>
  <si>
    <t>神奈川県南足柄市</t>
  </si>
  <si>
    <t>神奈川県山北町</t>
  </si>
  <si>
    <t>神奈川県愛川町</t>
  </si>
  <si>
    <t>神奈川県秦野市</t>
  </si>
  <si>
    <t>神奈川県中井町</t>
  </si>
  <si>
    <t>神奈川県開成町</t>
  </si>
  <si>
    <t>神奈川県大井町</t>
  </si>
  <si>
    <t>神奈川県箱根町</t>
  </si>
  <si>
    <t>新潟県新潟市</t>
  </si>
  <si>
    <t>新潟県長岡市</t>
  </si>
  <si>
    <t>新潟県三条市</t>
  </si>
  <si>
    <t>新潟県新発田市</t>
  </si>
  <si>
    <t>新潟県燕市（燕）</t>
  </si>
  <si>
    <t>新潟県加茂市</t>
  </si>
  <si>
    <t>新潟県見附市</t>
  </si>
  <si>
    <t>新潟県小千谷市</t>
  </si>
  <si>
    <t>新潟県湯沢町</t>
  </si>
  <si>
    <t>新潟県弥彦村</t>
  </si>
  <si>
    <t>新潟県田上町</t>
  </si>
  <si>
    <t>新潟県妙高市（妙高高原）</t>
  </si>
  <si>
    <t>新潟県妙高市（新井）</t>
  </si>
  <si>
    <t>新潟県上越市</t>
  </si>
  <si>
    <t>新潟県関川村</t>
  </si>
  <si>
    <t>新潟県聖籠町</t>
  </si>
  <si>
    <t>新潟県佐渡市</t>
  </si>
  <si>
    <t>新潟県阿賀野市</t>
  </si>
  <si>
    <t>新潟県魚沼市</t>
  </si>
  <si>
    <t>新潟県南魚沼市</t>
  </si>
  <si>
    <t>新潟県糸魚川市</t>
  </si>
  <si>
    <t>新潟県十日町市</t>
  </si>
  <si>
    <t>新潟県阿賀町</t>
  </si>
  <si>
    <t>新潟県胎内市</t>
  </si>
  <si>
    <t>新潟県五泉市</t>
  </si>
  <si>
    <t>新潟県燕市（吉田）</t>
  </si>
  <si>
    <t>新潟県燕市（分水）</t>
  </si>
  <si>
    <t>新潟県村上市</t>
  </si>
  <si>
    <t>新潟県新潟東港地域水道用水供給企業団</t>
  </si>
  <si>
    <t>新潟県三条地域水道用水供給企業団</t>
  </si>
  <si>
    <t>富山県高岡市</t>
  </si>
  <si>
    <t>富山県射水市</t>
  </si>
  <si>
    <t>富山県富山市</t>
  </si>
  <si>
    <t>富山県小矢部市</t>
  </si>
  <si>
    <t>富山県氷見市</t>
  </si>
  <si>
    <t>富山県魚津市</t>
  </si>
  <si>
    <t>富山県滑川市</t>
  </si>
  <si>
    <t>富山県立山町</t>
  </si>
  <si>
    <t>富山県上市町</t>
  </si>
  <si>
    <t>富山県黒部市</t>
  </si>
  <si>
    <t>富山県南砺市</t>
  </si>
  <si>
    <t>富山県砺波市</t>
  </si>
  <si>
    <t>富山県富山県（西部）</t>
  </si>
  <si>
    <t>富山県砺波広域圏事務組合</t>
  </si>
  <si>
    <t>富山県富山県（東部）</t>
  </si>
  <si>
    <t>石川県金沢市</t>
  </si>
  <si>
    <t>石川県小松市</t>
  </si>
  <si>
    <t>石川県輪島市</t>
  </si>
  <si>
    <t>石川県七尾市</t>
  </si>
  <si>
    <t>石川県加賀市</t>
  </si>
  <si>
    <t>石川県穴水町</t>
  </si>
  <si>
    <t>石川県津幡町</t>
  </si>
  <si>
    <t>石川県珠洲市</t>
  </si>
  <si>
    <t>石川県羽咋市</t>
  </si>
  <si>
    <t>石川県野々市市</t>
  </si>
  <si>
    <t>石川県内灘町</t>
  </si>
  <si>
    <t>石川県志賀町</t>
  </si>
  <si>
    <t>石川県かほく市</t>
  </si>
  <si>
    <t>石川県能美市</t>
  </si>
  <si>
    <t>石川県能登町</t>
  </si>
  <si>
    <t>石川県宝達志水町</t>
  </si>
  <si>
    <t>石川県中能登町</t>
  </si>
  <si>
    <t>石川県白山市</t>
  </si>
  <si>
    <t>石川県石川県</t>
  </si>
  <si>
    <t>福井県福井市</t>
  </si>
  <si>
    <t>福井県永平寺町</t>
  </si>
  <si>
    <t>福井県鯖江市</t>
  </si>
  <si>
    <t>福井県勝山市</t>
  </si>
  <si>
    <t>福井県小浜市</t>
  </si>
  <si>
    <t>福井県越前市</t>
  </si>
  <si>
    <t>福井県敦賀市</t>
  </si>
  <si>
    <t>福井県美浜町</t>
  </si>
  <si>
    <t>福井県若狭町</t>
  </si>
  <si>
    <t>福井県高浜町</t>
  </si>
  <si>
    <t>福井県大野市</t>
  </si>
  <si>
    <t>福井県越前町</t>
  </si>
  <si>
    <t>福井県あわら市</t>
  </si>
  <si>
    <t>福井県坂井市</t>
  </si>
  <si>
    <t>福井県南越前町</t>
  </si>
  <si>
    <t>福井県福井県（坂井）</t>
  </si>
  <si>
    <t>福井県福井県（日野川）</t>
  </si>
  <si>
    <t>山梨県甲府市</t>
  </si>
  <si>
    <t>山梨県都留市</t>
  </si>
  <si>
    <t>山梨県富士河口湖町</t>
  </si>
  <si>
    <t>山梨県甲州市（勝沼）</t>
  </si>
  <si>
    <t>山梨県富士吉田市</t>
  </si>
  <si>
    <t>山梨県甲州市（塩山）</t>
  </si>
  <si>
    <t>山梨県富士川町</t>
  </si>
  <si>
    <t>山梨県南アルプス市</t>
  </si>
  <si>
    <t>山梨県韮崎市</t>
  </si>
  <si>
    <t>山梨県山梨市</t>
  </si>
  <si>
    <t>山梨県甲斐市</t>
  </si>
  <si>
    <t>山梨県市川三郷町</t>
  </si>
  <si>
    <t>山梨県中央市</t>
  </si>
  <si>
    <t>山梨県忍野村</t>
  </si>
  <si>
    <t>山梨県笛吹市</t>
  </si>
  <si>
    <t>山梨県峡北地域広域水道企業団</t>
  </si>
  <si>
    <t>山梨県峡東地域広域水道企業団</t>
  </si>
  <si>
    <t>長野県長野市</t>
  </si>
  <si>
    <t>長野県中野市</t>
  </si>
  <si>
    <t>長野県上田市</t>
  </si>
  <si>
    <t>長野県松本市（松本）</t>
  </si>
  <si>
    <t>長野県諏訪市</t>
  </si>
  <si>
    <t>長野県大町市</t>
  </si>
  <si>
    <t>長野県須坂市</t>
  </si>
  <si>
    <t>長野県岡谷市</t>
  </si>
  <si>
    <t>長野県小布施町</t>
  </si>
  <si>
    <t>長野県下諏訪町</t>
  </si>
  <si>
    <t>長野県松本市（波田）</t>
  </si>
  <si>
    <t>長野県木曽町</t>
  </si>
  <si>
    <t>長野県山ノ内町</t>
  </si>
  <si>
    <t>長野県池田町</t>
  </si>
  <si>
    <t>長野県野沢温泉村</t>
  </si>
  <si>
    <t>長野県千曲市</t>
  </si>
  <si>
    <t>長野県飯山市</t>
  </si>
  <si>
    <t>長野県山形村</t>
  </si>
  <si>
    <t>長野県木島平村</t>
  </si>
  <si>
    <t>長野県松本市（梓川）</t>
  </si>
  <si>
    <t>長野県茅野市</t>
  </si>
  <si>
    <t>長野県塩尻市</t>
  </si>
  <si>
    <t>長野県松本市（四賀）</t>
  </si>
  <si>
    <t>長野県飯綱町（牟礼）</t>
  </si>
  <si>
    <t>長野県原村</t>
  </si>
  <si>
    <t>長野県富士見町</t>
  </si>
  <si>
    <t>長野県白馬村</t>
  </si>
  <si>
    <t>長野県飯田市</t>
  </si>
  <si>
    <t>長野県東洋観光事業（株）</t>
  </si>
  <si>
    <t>長野県松川村</t>
  </si>
  <si>
    <t>長野県飯綱町（三水）</t>
  </si>
  <si>
    <t>長野県（株）蓼科ビレッジ</t>
  </si>
  <si>
    <t>長野県（株）三井の森</t>
  </si>
  <si>
    <t>長野県東急不動産（株）</t>
  </si>
  <si>
    <t>長野県信濃町</t>
  </si>
  <si>
    <t>長野県鹿島リゾート（株）</t>
  </si>
  <si>
    <t>長野県（株）八ヶ岳高原ロッジ</t>
  </si>
  <si>
    <t>長野県高山村</t>
  </si>
  <si>
    <t>長野県安曇野市</t>
  </si>
  <si>
    <t>長野県長和町</t>
  </si>
  <si>
    <t>長野県阿智村</t>
  </si>
  <si>
    <t>長野県高瀬広域水道企業団</t>
  </si>
  <si>
    <t>岐阜県岐阜市</t>
  </si>
  <si>
    <t>岐阜県高山市</t>
  </si>
  <si>
    <t>岐阜県関市</t>
  </si>
  <si>
    <t>岐阜県中津川市</t>
  </si>
  <si>
    <t>岐阜県土岐市</t>
  </si>
  <si>
    <t>岐阜県美濃加茂市</t>
  </si>
  <si>
    <t>岐阜県美濃市</t>
  </si>
  <si>
    <t>岐阜県笠松町</t>
  </si>
  <si>
    <t>岐阜県恵那市</t>
  </si>
  <si>
    <t>岐阜県大垣市</t>
  </si>
  <si>
    <t>岐阜県垂井町</t>
  </si>
  <si>
    <t>岐阜県羽島市</t>
  </si>
  <si>
    <t>岐阜県瑞浪市</t>
  </si>
  <si>
    <t>岐阜県各務原市</t>
  </si>
  <si>
    <t>岐阜県関ヶ原町</t>
  </si>
  <si>
    <t>岐阜県岐南町</t>
  </si>
  <si>
    <t>岐阜県御嵩町</t>
  </si>
  <si>
    <t>岐阜県神戸町</t>
  </si>
  <si>
    <t>岐阜県輪之内町</t>
  </si>
  <si>
    <t>岐阜県揖斐川町</t>
  </si>
  <si>
    <t>岐阜県八百津町</t>
  </si>
  <si>
    <t>岐阜県大野町</t>
  </si>
  <si>
    <t>岐阜県北方町</t>
  </si>
  <si>
    <t>岐阜県川辺町</t>
  </si>
  <si>
    <t>岐阜県安八町</t>
  </si>
  <si>
    <t>岐阜県富加町</t>
  </si>
  <si>
    <t>岐阜県養老町</t>
  </si>
  <si>
    <t>岐阜県坂祝町</t>
  </si>
  <si>
    <t>岐阜県池田町</t>
  </si>
  <si>
    <t>岐阜県山県市（高富）</t>
  </si>
  <si>
    <t>岐阜県山県市（美山）</t>
  </si>
  <si>
    <t>岐阜県瑞穂市</t>
  </si>
  <si>
    <t>岐阜県飛騨市</t>
  </si>
  <si>
    <t>岐阜県郡上市</t>
  </si>
  <si>
    <t>岐阜県下呂市</t>
  </si>
  <si>
    <t>岐阜県本巣市</t>
  </si>
  <si>
    <t>岐阜県海津市</t>
  </si>
  <si>
    <t>静岡県熱海市</t>
  </si>
  <si>
    <t>静岡県掛川市</t>
  </si>
  <si>
    <t>静岡県伊東市</t>
  </si>
  <si>
    <t>静岡県浜松市</t>
  </si>
  <si>
    <t>静岡県静岡市</t>
  </si>
  <si>
    <t>静岡県東伊豆町</t>
  </si>
  <si>
    <t>静岡県富士市（富士）</t>
  </si>
  <si>
    <t>静岡県富士宮市</t>
  </si>
  <si>
    <t>静岡県沼津市</t>
  </si>
  <si>
    <t>静岡県大井上水道企業団</t>
  </si>
  <si>
    <t>静岡県三島市</t>
  </si>
  <si>
    <t>静岡県焼津市</t>
  </si>
  <si>
    <t>静岡県島田市</t>
  </si>
  <si>
    <t>静岡県裾野市</t>
  </si>
  <si>
    <t>静岡県磐田市</t>
  </si>
  <si>
    <t>静岡県小山町</t>
  </si>
  <si>
    <t>静岡県御殿場市</t>
  </si>
  <si>
    <t>静岡県下田市</t>
  </si>
  <si>
    <t>静岡県湖西市</t>
  </si>
  <si>
    <t>静岡県長泉町</t>
  </si>
  <si>
    <t>静岡県富士市（富士川）</t>
  </si>
  <si>
    <t>静岡県吉田町</t>
  </si>
  <si>
    <t>静岡県藤枝市</t>
  </si>
  <si>
    <t>静岡県袋井市</t>
  </si>
  <si>
    <t>静岡県松崎町</t>
  </si>
  <si>
    <t>静岡県函南町</t>
  </si>
  <si>
    <t>静岡県（株）ＩＣＰ</t>
  </si>
  <si>
    <t>静岡県伊豆急行（株）</t>
  </si>
  <si>
    <t>静岡県西伊豆町</t>
  </si>
  <si>
    <t>静岡県御前崎市</t>
  </si>
  <si>
    <t>静岡県南伊豆町</t>
  </si>
  <si>
    <t>静岡県牧之原市</t>
  </si>
  <si>
    <t>静岡県河津町</t>
  </si>
  <si>
    <t>静岡県森町</t>
  </si>
  <si>
    <t>静岡県伊豆の国市</t>
  </si>
  <si>
    <t>静岡県菊川市</t>
  </si>
  <si>
    <t>静岡県伊豆市</t>
  </si>
  <si>
    <t>静岡県静岡県（榛南）</t>
  </si>
  <si>
    <t>静岡県静岡県（遠州）</t>
  </si>
  <si>
    <t>静岡県静岡県（駿豆）</t>
  </si>
  <si>
    <t>静岡県大井川広域水道企業団</t>
  </si>
  <si>
    <t>愛知県名古屋市</t>
  </si>
  <si>
    <t>愛知県豊橋市</t>
  </si>
  <si>
    <t>愛知県半田市</t>
  </si>
  <si>
    <t>愛知県瀬戸市</t>
  </si>
  <si>
    <t>愛知県岡崎市</t>
  </si>
  <si>
    <t>愛知県犬山市</t>
  </si>
  <si>
    <t>愛知県一宮市</t>
  </si>
  <si>
    <t>愛知県蒲郡市</t>
  </si>
  <si>
    <t>愛知県豊川市</t>
  </si>
  <si>
    <t>愛知県津島市</t>
  </si>
  <si>
    <t>愛知県豊田市</t>
  </si>
  <si>
    <t>愛知県安城市</t>
  </si>
  <si>
    <t>愛知県春日井市</t>
  </si>
  <si>
    <t>愛知県碧南市</t>
  </si>
  <si>
    <t>愛知県刈谷市</t>
  </si>
  <si>
    <t>愛知県常滑市</t>
  </si>
  <si>
    <t>愛知県新城市</t>
  </si>
  <si>
    <t>愛知県東海市</t>
  </si>
  <si>
    <t>愛知県知多市</t>
  </si>
  <si>
    <t>愛知県高浜市</t>
  </si>
  <si>
    <t>愛知県武豊町</t>
  </si>
  <si>
    <t>愛知県東浦町</t>
  </si>
  <si>
    <t>愛知県尾張旭市</t>
  </si>
  <si>
    <t>愛知県美浜町</t>
  </si>
  <si>
    <t>愛知県海部南部水道企業団</t>
  </si>
  <si>
    <t>愛知県大府市</t>
  </si>
  <si>
    <t>愛知県知立市</t>
  </si>
  <si>
    <t>愛知県阿久比町</t>
  </si>
  <si>
    <t>愛知県小牧市</t>
  </si>
  <si>
    <t>愛知県田原市</t>
  </si>
  <si>
    <t>愛知県南知多町</t>
  </si>
  <si>
    <t>愛知県幸田町</t>
  </si>
  <si>
    <t>愛知県清須市</t>
  </si>
  <si>
    <t>愛知県北名古屋水道企業団</t>
  </si>
  <si>
    <t>愛知県蟹江町</t>
  </si>
  <si>
    <t>愛知県岩倉市</t>
  </si>
  <si>
    <t>愛知県稲沢市</t>
  </si>
  <si>
    <t>愛知県愛西市</t>
  </si>
  <si>
    <t>愛知県丹羽広域事務組合</t>
  </si>
  <si>
    <t>愛知県西尾市</t>
  </si>
  <si>
    <t>愛知県江南市</t>
  </si>
  <si>
    <t>愛知県愛知中部水道企業団</t>
  </si>
  <si>
    <t>愛知県あま市</t>
  </si>
  <si>
    <t>愛知県愛知県</t>
  </si>
  <si>
    <t>三重県桑名市</t>
  </si>
  <si>
    <t>三重県鳥羽市</t>
  </si>
  <si>
    <t>三重県津市</t>
  </si>
  <si>
    <t>三重県四日市市</t>
  </si>
  <si>
    <t>三重県伊賀市</t>
  </si>
  <si>
    <t>三重県熊野市</t>
  </si>
  <si>
    <t>三重県紀北町</t>
  </si>
  <si>
    <t>三重県松阪市</t>
  </si>
  <si>
    <t>三重県伊勢市</t>
  </si>
  <si>
    <t>三重県いなべ市</t>
  </si>
  <si>
    <t>三重県鈴鹿市</t>
  </si>
  <si>
    <t>三重県尾鷲市</t>
  </si>
  <si>
    <t>三重県亀山市</t>
  </si>
  <si>
    <t>三重県菰野町</t>
  </si>
  <si>
    <t>三重県名張市</t>
  </si>
  <si>
    <t>三重県川越町</t>
  </si>
  <si>
    <t>三重県朝日町</t>
  </si>
  <si>
    <t>三重県志摩市</t>
  </si>
  <si>
    <t>三重県紀宝町</t>
  </si>
  <si>
    <t>三重県東員町</t>
  </si>
  <si>
    <t>三重県南伊勢町</t>
  </si>
  <si>
    <t>三重県玉城町</t>
  </si>
  <si>
    <t>三重県多気町</t>
  </si>
  <si>
    <t>三重県木曽岬町</t>
  </si>
  <si>
    <t>三重県明和町</t>
  </si>
  <si>
    <t>三重県御浜町</t>
  </si>
  <si>
    <t>三重県大台町</t>
  </si>
  <si>
    <t>三重県度会町</t>
  </si>
  <si>
    <t>三重県大紀町</t>
  </si>
  <si>
    <t>三重県三重県（北中勢）</t>
  </si>
  <si>
    <t>三重県三重県（南勢志摩）</t>
  </si>
  <si>
    <t>滋賀県大津市</t>
  </si>
  <si>
    <t>滋賀県甲賀市</t>
  </si>
  <si>
    <t>滋賀県日野町</t>
  </si>
  <si>
    <t>滋賀県彦根市</t>
  </si>
  <si>
    <t>滋賀県高島市</t>
  </si>
  <si>
    <t>滋賀県草津市</t>
  </si>
  <si>
    <t>滋賀県米原市</t>
  </si>
  <si>
    <t>滋賀県栗東市</t>
  </si>
  <si>
    <t>滋賀県長浜水道企業団（長浜）</t>
  </si>
  <si>
    <t>滋賀県湖南市</t>
  </si>
  <si>
    <t>滋賀県野洲市</t>
  </si>
  <si>
    <t>滋賀県守山市</t>
  </si>
  <si>
    <t>滋賀県甲良町</t>
  </si>
  <si>
    <t>滋賀県長浜水道企業団（びわ）</t>
  </si>
  <si>
    <t>滋賀県長浜水道企業団（高月）</t>
  </si>
  <si>
    <t>滋賀県長浜水道企業団（木之本）</t>
  </si>
  <si>
    <t>滋賀県東近江市</t>
  </si>
  <si>
    <t>滋賀県愛知郡広域行政組合</t>
  </si>
  <si>
    <t>滋賀県多賀町</t>
  </si>
  <si>
    <t>滋賀県竜王町</t>
  </si>
  <si>
    <t>滋賀県長浜水道企業団（浅井）</t>
  </si>
  <si>
    <t>滋賀県近江八幡市</t>
  </si>
  <si>
    <t>滋賀県豊郷町</t>
  </si>
  <si>
    <t>京都府京都市</t>
  </si>
  <si>
    <t>京都府長岡京市</t>
  </si>
  <si>
    <t>京都府向日市</t>
  </si>
  <si>
    <t>京都府宇治市</t>
  </si>
  <si>
    <t>京都府城陽市</t>
  </si>
  <si>
    <t>京都府八幡市</t>
  </si>
  <si>
    <t>京都府京田辺市</t>
  </si>
  <si>
    <t>京都府木津川市</t>
  </si>
  <si>
    <t>京都府精華町</t>
  </si>
  <si>
    <t>京都府亀岡市</t>
  </si>
  <si>
    <t>京都府南丹市</t>
  </si>
  <si>
    <t>京都府綾部市</t>
  </si>
  <si>
    <t>京都府福知山市</t>
  </si>
  <si>
    <t>京都府舞鶴市</t>
  </si>
  <si>
    <t>京都府宮津市</t>
  </si>
  <si>
    <t>京都府与謝野町</t>
  </si>
  <si>
    <t>京都府大山崎町</t>
  </si>
  <si>
    <t>京都府久御山町</t>
  </si>
  <si>
    <t>京都府宇治田原町</t>
  </si>
  <si>
    <t>京都府井手町</t>
  </si>
  <si>
    <t>京都府京丹後市</t>
  </si>
  <si>
    <t>京都府京丹波町</t>
  </si>
  <si>
    <t>京都府京都府</t>
  </si>
  <si>
    <t>大阪府大阪市</t>
  </si>
  <si>
    <t>兵庫県神戸市（市街地）</t>
  </si>
  <si>
    <t>兵庫県尼崎市</t>
  </si>
  <si>
    <t>兵庫県高砂市</t>
  </si>
  <si>
    <t>兵庫県豊岡市</t>
  </si>
  <si>
    <t>兵庫県西宮市</t>
  </si>
  <si>
    <t>兵庫県篠山市</t>
  </si>
  <si>
    <t>兵庫県姫路市</t>
  </si>
  <si>
    <t>兵庫県明石市</t>
  </si>
  <si>
    <t>兵庫県宍粟市</t>
  </si>
  <si>
    <t>兵庫県伊丹市</t>
  </si>
  <si>
    <t>兵庫県芦屋市</t>
  </si>
  <si>
    <t>兵庫県三田市</t>
  </si>
  <si>
    <t>兵庫県西播磨水道企業団</t>
  </si>
  <si>
    <t>兵庫県赤穂市</t>
  </si>
  <si>
    <t>兵庫県宝塚市</t>
  </si>
  <si>
    <t>兵庫県加古川市</t>
  </si>
  <si>
    <t>兵庫県たつの市</t>
  </si>
  <si>
    <t>兵庫県香美町</t>
  </si>
  <si>
    <t>兵庫県養父市</t>
  </si>
  <si>
    <t>兵庫県川西市</t>
  </si>
  <si>
    <t>兵庫県西脇市（西脇）</t>
  </si>
  <si>
    <t>兵庫県加東市</t>
  </si>
  <si>
    <t>兵庫県加西市</t>
  </si>
  <si>
    <t>兵庫県三木市</t>
  </si>
  <si>
    <t>兵庫県小野市</t>
  </si>
  <si>
    <t>兵庫県太子町</t>
  </si>
  <si>
    <t>兵庫県丹波市（中央）</t>
  </si>
  <si>
    <t>兵庫県上郡町</t>
  </si>
  <si>
    <t>兵庫県福崎町</t>
  </si>
  <si>
    <t>兵庫県市川町</t>
  </si>
  <si>
    <t>兵庫県朝来市</t>
  </si>
  <si>
    <t>兵庫県西脇市（黒田庄）</t>
  </si>
  <si>
    <t>兵庫県稲美町</t>
  </si>
  <si>
    <t>兵庫県神戸市（六甲山）</t>
  </si>
  <si>
    <t>兵庫県猪名川町</t>
  </si>
  <si>
    <t>兵庫県多可町</t>
  </si>
  <si>
    <t>兵庫県新温泉町</t>
  </si>
  <si>
    <t>兵庫県播磨町</t>
  </si>
  <si>
    <t>兵庫県丹波市（山南）</t>
  </si>
  <si>
    <t>兵庫県佐用町</t>
  </si>
  <si>
    <t>兵庫県播磨高原広域事務組合</t>
  </si>
  <si>
    <t>兵庫県神河町</t>
  </si>
  <si>
    <t>兵庫県丹波市（市島）</t>
  </si>
  <si>
    <t>兵庫県阪神水道企業団</t>
  </si>
  <si>
    <t>兵庫県兵庫県</t>
  </si>
  <si>
    <t>兵庫県安室ダム水道用水供給企業団</t>
  </si>
  <si>
    <t>奈良県奈良市（都祁上水道）</t>
  </si>
  <si>
    <t>和歌山県和歌山市</t>
  </si>
  <si>
    <t>和歌山県新宮市</t>
  </si>
  <si>
    <t>和歌山県高野町</t>
  </si>
  <si>
    <t>和歌山県田辺市</t>
  </si>
  <si>
    <t>和歌山県橋本市</t>
  </si>
  <si>
    <t>和歌山県白浜町</t>
  </si>
  <si>
    <t>和歌山県海南市（下津）</t>
  </si>
  <si>
    <t>和歌山県串本町</t>
  </si>
  <si>
    <t>和歌山県有田市</t>
  </si>
  <si>
    <t>和歌山県海南市（海南）</t>
  </si>
  <si>
    <t>和歌山県御坊市</t>
  </si>
  <si>
    <t>和歌山県那智勝浦町</t>
  </si>
  <si>
    <t>和歌山県美浜町</t>
  </si>
  <si>
    <t>和歌山県かつらぎ町</t>
  </si>
  <si>
    <t>和歌山県すさみ町</t>
  </si>
  <si>
    <t>和歌山県紀美野町</t>
  </si>
  <si>
    <t>和歌山県岩出市</t>
  </si>
  <si>
    <t>和歌山県紀の川市（河北）</t>
  </si>
  <si>
    <t>和歌山県みなべ町</t>
  </si>
  <si>
    <t>和歌山県上富田町</t>
  </si>
  <si>
    <t>和歌山県由良町</t>
  </si>
  <si>
    <t>和歌山県有田川町</t>
  </si>
  <si>
    <t>和歌山県湯浅町</t>
  </si>
  <si>
    <t>和歌山県紀の川市（河南）</t>
  </si>
  <si>
    <t>和歌山県日高町</t>
  </si>
  <si>
    <t>和歌山県日高川町</t>
  </si>
  <si>
    <t>和歌山県印南町</t>
  </si>
  <si>
    <t>鳥取県鳥取市</t>
  </si>
  <si>
    <t>鳥取県米子市</t>
  </si>
  <si>
    <t>鳥取県倉吉市</t>
  </si>
  <si>
    <t>鳥取県智頭町</t>
  </si>
  <si>
    <t>鳥取県琴浦町</t>
  </si>
  <si>
    <t>鳥取県三朝町</t>
  </si>
  <si>
    <t>鳥取県岩美町</t>
  </si>
  <si>
    <t>鳥取県南部町</t>
  </si>
  <si>
    <t>鳥取県伯耆町</t>
  </si>
  <si>
    <t>鳥取県湯梨浜町</t>
  </si>
  <si>
    <t>鳥取県北栄町</t>
  </si>
  <si>
    <t>鳥取県大山町</t>
  </si>
  <si>
    <t>島根県松江市（松江）</t>
  </si>
  <si>
    <t>島根県益田市</t>
  </si>
  <si>
    <t>島根県浜田市</t>
  </si>
  <si>
    <t>島根県安来市</t>
  </si>
  <si>
    <t>島根県大田市</t>
  </si>
  <si>
    <t>島根県津和野町</t>
  </si>
  <si>
    <t>島根県隠岐の島町</t>
  </si>
  <si>
    <t>島根県出雲市</t>
  </si>
  <si>
    <t>島根県江津市</t>
  </si>
  <si>
    <t>島根県斐川宍道水道企業団</t>
  </si>
  <si>
    <t>島根県雲南市</t>
  </si>
  <si>
    <t>島根県奥出雲町</t>
  </si>
  <si>
    <t>島根県吉賀町</t>
  </si>
  <si>
    <t>島根県邑南町</t>
  </si>
  <si>
    <t>島根県島根県（島根県）</t>
  </si>
  <si>
    <t>島根県島根県（江の川）</t>
  </si>
  <si>
    <t>岡山県和気町</t>
  </si>
  <si>
    <t>岡山県新見市</t>
  </si>
  <si>
    <t>岡山県早島町</t>
  </si>
  <si>
    <t>岡山県総社市</t>
  </si>
  <si>
    <t>岡山県高梁市</t>
  </si>
  <si>
    <t>岡山県備前市</t>
  </si>
  <si>
    <t>岡山県岡山市</t>
  </si>
  <si>
    <t>岡山県笠岡市</t>
  </si>
  <si>
    <t>岡山県瀬戸内市</t>
  </si>
  <si>
    <t>岡山県玉野市</t>
  </si>
  <si>
    <t>岡山県美作市</t>
  </si>
  <si>
    <t>岡山県井原市</t>
  </si>
  <si>
    <t>岡山県勝央町</t>
  </si>
  <si>
    <t>岡山県真庭市</t>
  </si>
  <si>
    <t>岡山県赤磐市</t>
  </si>
  <si>
    <t>岡山県浅口市</t>
  </si>
  <si>
    <t>岡山県里庄町</t>
  </si>
  <si>
    <t>岡山県鏡野町</t>
  </si>
  <si>
    <t>岡山県倉敷市</t>
  </si>
  <si>
    <t>岡山県矢掛町</t>
  </si>
  <si>
    <t>岡山県奈義町</t>
  </si>
  <si>
    <t>岡山県吉備中央町</t>
  </si>
  <si>
    <t>岡山県岡山県南部水道企業団</t>
  </si>
  <si>
    <t>岡山県備南水道企業団</t>
  </si>
  <si>
    <t>岡山県岡山県西南水道企業団</t>
  </si>
  <si>
    <t>広島県東広島市</t>
  </si>
  <si>
    <t>広島県大竹市</t>
  </si>
  <si>
    <t>広島県海田町</t>
  </si>
  <si>
    <t>広島県廿日市市</t>
  </si>
  <si>
    <t>広島県庄原市</t>
  </si>
  <si>
    <t>広島県江田島市</t>
  </si>
  <si>
    <t>広島県安芸高田市</t>
  </si>
  <si>
    <t>広島県府中市</t>
  </si>
  <si>
    <t>広島県福山市</t>
  </si>
  <si>
    <t>広島県尾道市</t>
  </si>
  <si>
    <t>広島県三原市</t>
  </si>
  <si>
    <t>広島県竹原市</t>
  </si>
  <si>
    <t>広島県三次市</t>
  </si>
  <si>
    <t>広島県熊野町</t>
  </si>
  <si>
    <t>広島県世羅町</t>
  </si>
  <si>
    <t>広島県北広島町</t>
  </si>
  <si>
    <t>広島県大崎上島町</t>
  </si>
  <si>
    <t>広島県広島県（広島西部）</t>
  </si>
  <si>
    <t>広島県広島県（沼田川）</t>
  </si>
  <si>
    <t>山口県下関市</t>
  </si>
  <si>
    <t>山口県宇部市</t>
  </si>
  <si>
    <t>山口県山口市</t>
  </si>
  <si>
    <t>山口県萩市</t>
  </si>
  <si>
    <t>山口県防府市</t>
  </si>
  <si>
    <t>山口県岩国市</t>
  </si>
  <si>
    <t>山口県山陽小野田市</t>
  </si>
  <si>
    <t>山口県長門市（長門）</t>
  </si>
  <si>
    <t>山口県柳井市</t>
  </si>
  <si>
    <t>山口県美祢市</t>
  </si>
  <si>
    <t>山口県田布施・平生水道企業団</t>
  </si>
  <si>
    <t>山口県周防大島町</t>
  </si>
  <si>
    <t>山口県柳井地域広域水道企業団</t>
  </si>
  <si>
    <t>徳島県三好市</t>
  </si>
  <si>
    <t>徳島県徳島市</t>
  </si>
  <si>
    <t>徳島県鳴門市</t>
  </si>
  <si>
    <t>徳島県小松島市</t>
  </si>
  <si>
    <t>徳島県美波町</t>
  </si>
  <si>
    <t>徳島県北島町</t>
  </si>
  <si>
    <t>徳島県松茂町</t>
  </si>
  <si>
    <t>徳島県藍住町</t>
  </si>
  <si>
    <t>徳島県阿南市</t>
  </si>
  <si>
    <t>徳島県石井町</t>
  </si>
  <si>
    <t>徳島県板野町</t>
  </si>
  <si>
    <t>徳島県上板町</t>
  </si>
  <si>
    <t>徳島県東みよし町</t>
  </si>
  <si>
    <t>徳島県吉野川市</t>
  </si>
  <si>
    <t>徳島県美馬市</t>
  </si>
  <si>
    <t>徳島県つるぎ町</t>
  </si>
  <si>
    <t>徳島県阿波市</t>
  </si>
  <si>
    <t>徳島県海陽町</t>
  </si>
  <si>
    <t>愛媛県宇和島市</t>
  </si>
  <si>
    <t>愛媛県松山市</t>
  </si>
  <si>
    <t>今治市（今治）</t>
  </si>
  <si>
    <t>愛媛県今治市（今治）</t>
  </si>
  <si>
    <t>愛媛県四国中央市（四国中央）</t>
  </si>
  <si>
    <t>愛媛県松前町</t>
  </si>
  <si>
    <t>愛媛県新居浜市</t>
  </si>
  <si>
    <t>愛媛県今治市（大西）</t>
  </si>
  <si>
    <t>愛媛県大洲市</t>
  </si>
  <si>
    <t>愛媛県伊予市</t>
  </si>
  <si>
    <t>愛媛県内子町</t>
  </si>
  <si>
    <t>愛媛県西条市（東予）</t>
  </si>
  <si>
    <t>愛媛県西条市（丹原）</t>
  </si>
  <si>
    <t>愛媛県今治市（朝倉）</t>
  </si>
  <si>
    <t>愛媛県伊方町</t>
  </si>
  <si>
    <t>愛媛県西条市（小松）</t>
  </si>
  <si>
    <t>愛媛県上島町</t>
  </si>
  <si>
    <t>愛媛県砥部町</t>
  </si>
  <si>
    <t>愛媛県今治市（波方）</t>
  </si>
  <si>
    <t>愛媛県今治市（菊間）</t>
  </si>
  <si>
    <t>愛媛県今治市（越智諸島）</t>
  </si>
  <si>
    <t>愛媛県今治市（玉川）</t>
  </si>
  <si>
    <t>愛媛県鬼北町</t>
  </si>
  <si>
    <t>愛媛県四国中央市（小富士長津）</t>
  </si>
  <si>
    <t>愛媛県西条市（西部）</t>
  </si>
  <si>
    <t>愛媛県愛南町</t>
  </si>
  <si>
    <t>愛媛県八幡浜市</t>
  </si>
  <si>
    <t>愛媛県西条市（東部）</t>
  </si>
  <si>
    <t>愛媛県西予市</t>
  </si>
  <si>
    <t>愛媛県東温市</t>
  </si>
  <si>
    <t>愛媛県南予水道企業団</t>
  </si>
  <si>
    <t>愛媛県津島水道企業団</t>
  </si>
  <si>
    <t>高知県四万十市</t>
  </si>
  <si>
    <t>高知県高知市</t>
  </si>
  <si>
    <t>高知県須崎市</t>
  </si>
  <si>
    <t>高知県土佐清水市</t>
  </si>
  <si>
    <t>高知県越知町</t>
  </si>
  <si>
    <t>高知県宿毛市（宿毛）</t>
  </si>
  <si>
    <t>高知県安芸市</t>
  </si>
  <si>
    <t>高知県室戸市</t>
  </si>
  <si>
    <t>高知県香美市</t>
  </si>
  <si>
    <t>高知県いの町（伊野）</t>
  </si>
  <si>
    <t>高知県土佐市</t>
  </si>
  <si>
    <t>高知県佐川町</t>
  </si>
  <si>
    <t>高知県香南市</t>
  </si>
  <si>
    <t>高知県南国市</t>
  </si>
  <si>
    <t>高知県黒潮町</t>
  </si>
  <si>
    <t>高知県宿毛市（東部広域）</t>
  </si>
  <si>
    <t>福岡県直方市</t>
  </si>
  <si>
    <t>福岡県飯塚市</t>
  </si>
  <si>
    <t>福岡県嘉麻市</t>
  </si>
  <si>
    <t>福岡県行橋市</t>
  </si>
  <si>
    <t>福岡県豊前市</t>
  </si>
  <si>
    <t>福岡県中間市</t>
  </si>
  <si>
    <t>福岡県岡垣町</t>
  </si>
  <si>
    <t>福岡県小竹町</t>
  </si>
  <si>
    <t>福岡県鞍手町</t>
  </si>
  <si>
    <t>福岡県宮若市</t>
  </si>
  <si>
    <t>福岡県桂川町</t>
  </si>
  <si>
    <t>福岡県香春町</t>
  </si>
  <si>
    <t>福岡県添田町</t>
  </si>
  <si>
    <t>福岡県大任町</t>
  </si>
  <si>
    <t>福岡県苅田町</t>
  </si>
  <si>
    <t>福岡県みやこ町</t>
  </si>
  <si>
    <t>福岡県築上町</t>
  </si>
  <si>
    <t>福岡県吉富町</t>
  </si>
  <si>
    <t>福岡県山神水道企業団</t>
  </si>
  <si>
    <t>福岡県京築地区水道企業団</t>
  </si>
  <si>
    <t>佐賀県佐賀市</t>
  </si>
  <si>
    <t>佐賀県伊万里市</t>
  </si>
  <si>
    <t>佐賀県西佐賀水道企業団</t>
  </si>
  <si>
    <t>佐賀県鹿島市</t>
  </si>
  <si>
    <t>佐賀県有田町</t>
  </si>
  <si>
    <t>佐賀県武雄市</t>
  </si>
  <si>
    <t>佐賀県大町町</t>
  </si>
  <si>
    <t>佐賀県江北町</t>
  </si>
  <si>
    <t>佐賀県鳥栖市</t>
  </si>
  <si>
    <t>佐賀県小城市</t>
  </si>
  <si>
    <t>佐賀県太良町</t>
  </si>
  <si>
    <t>佐賀県白石町</t>
  </si>
  <si>
    <t>佐賀県玄海町</t>
  </si>
  <si>
    <t>佐賀県嬉野市</t>
  </si>
  <si>
    <t>佐賀県佐賀西部広域水道企業団</t>
  </si>
  <si>
    <t>長崎県長崎市（長崎）</t>
  </si>
  <si>
    <t>長崎県佐世保市</t>
  </si>
  <si>
    <t>長崎県平戸市</t>
  </si>
  <si>
    <t>長崎県大村市</t>
  </si>
  <si>
    <t>長崎県諫早市</t>
  </si>
  <si>
    <t>長崎県松浦市</t>
  </si>
  <si>
    <t>長崎県佐々町</t>
  </si>
  <si>
    <t>長崎県川棚町</t>
  </si>
  <si>
    <t>長崎県島原市</t>
  </si>
  <si>
    <t>長崎県長与町</t>
  </si>
  <si>
    <t>長崎県時津町</t>
  </si>
  <si>
    <t>長崎県壱岐市</t>
  </si>
  <si>
    <t>長崎県長崎市（三和）</t>
  </si>
  <si>
    <t>長崎県波佐見町</t>
  </si>
  <si>
    <t>長崎県長崎市（琴海）</t>
  </si>
  <si>
    <t>長崎県南島原市</t>
  </si>
  <si>
    <t>長崎県西海市</t>
  </si>
  <si>
    <t>長崎県東彼杵町</t>
  </si>
  <si>
    <t>長崎県五島市</t>
  </si>
  <si>
    <t>長崎県対馬市</t>
  </si>
  <si>
    <t>長崎県新上五島町</t>
  </si>
  <si>
    <t>長崎県雲仙市</t>
  </si>
  <si>
    <t>熊本県熊本市</t>
  </si>
  <si>
    <t>熊本県宇城市（三角）</t>
  </si>
  <si>
    <t>熊本県天草市</t>
  </si>
  <si>
    <t>熊本県水俣市</t>
  </si>
  <si>
    <t>熊本県山鹿市</t>
  </si>
  <si>
    <t>熊本県八代市</t>
  </si>
  <si>
    <t>熊本県人吉市</t>
  </si>
  <si>
    <t>熊本県山都町</t>
  </si>
  <si>
    <t>熊本県大津菊陽水道企業団</t>
  </si>
  <si>
    <t>熊本県玉名市</t>
  </si>
  <si>
    <t>熊本県菊池市</t>
  </si>
  <si>
    <t>熊本県長洲町</t>
  </si>
  <si>
    <t>熊本県宇土市</t>
  </si>
  <si>
    <t>熊本県阿蘇市</t>
  </si>
  <si>
    <t>熊本県多良木町</t>
  </si>
  <si>
    <t>熊本県小国町</t>
  </si>
  <si>
    <t>熊本県御船町</t>
  </si>
  <si>
    <t>熊本県益城町</t>
  </si>
  <si>
    <t>熊本県八代生活環境事務組合</t>
  </si>
  <si>
    <t>熊本県あさぎり町</t>
  </si>
  <si>
    <t>熊本県芦北町</t>
  </si>
  <si>
    <t>熊本県南阿蘇村</t>
  </si>
  <si>
    <t>熊本県甲佐町</t>
  </si>
  <si>
    <t>熊本県上天草市</t>
  </si>
  <si>
    <t>熊本県宇城市（松橋・小川）</t>
  </si>
  <si>
    <t>熊本県合志市</t>
  </si>
  <si>
    <t>熊本県湯前町</t>
  </si>
  <si>
    <t>熊本県錦町</t>
  </si>
  <si>
    <t>熊本県上天草・宇城水道企業団</t>
  </si>
  <si>
    <t>大分県大分市</t>
  </si>
  <si>
    <t>大分県由布市（湯布院）</t>
  </si>
  <si>
    <t>大分県別府市</t>
  </si>
  <si>
    <t>大分県中津市</t>
  </si>
  <si>
    <t>大分県日田市</t>
  </si>
  <si>
    <t>大分県佐伯市</t>
  </si>
  <si>
    <t>大分県臼杵市</t>
  </si>
  <si>
    <t>大分県津久見市</t>
  </si>
  <si>
    <t>大分県竹田市</t>
  </si>
  <si>
    <t>大分県豊後高田市</t>
  </si>
  <si>
    <t>大分県杵築市</t>
  </si>
  <si>
    <t>大分県豊後大野市</t>
  </si>
  <si>
    <t>大分県日出町</t>
  </si>
  <si>
    <t>大分県玖珠町</t>
  </si>
  <si>
    <t>大分県宇佐市</t>
  </si>
  <si>
    <t>大分県由布市（挾間）</t>
  </si>
  <si>
    <t>大分県国東市</t>
  </si>
  <si>
    <t>宮崎県宮崎市</t>
  </si>
  <si>
    <t>宮崎県延岡市</t>
  </si>
  <si>
    <t>宮崎県日南市</t>
  </si>
  <si>
    <t>宮崎県都城市</t>
  </si>
  <si>
    <t>宮崎県日向市</t>
  </si>
  <si>
    <t>宮崎県串間市</t>
  </si>
  <si>
    <t>宮崎県高千穂町</t>
  </si>
  <si>
    <t>宮崎県三股町</t>
  </si>
  <si>
    <t>宮崎県新富町</t>
  </si>
  <si>
    <t>宮崎県国富町</t>
  </si>
  <si>
    <t>宮崎県高鍋町</t>
  </si>
  <si>
    <t>宮崎県川南町</t>
  </si>
  <si>
    <t>宮崎県門川町</t>
  </si>
  <si>
    <t>宮崎県綾町</t>
  </si>
  <si>
    <t>宮崎県西都市</t>
  </si>
  <si>
    <t>宮崎県都農町</t>
  </si>
  <si>
    <t>宮崎県一ツ瀬川営農飲雑用水広域水道企業団</t>
  </si>
  <si>
    <t>鹿児島県鹿児島市</t>
  </si>
  <si>
    <t>鹿児島県さつま町</t>
  </si>
  <si>
    <t>鹿児島県指宿市</t>
  </si>
  <si>
    <t>鹿児島県枕崎市</t>
  </si>
  <si>
    <t>鹿児島県阿久根市</t>
  </si>
  <si>
    <t>鹿児島県南さつま市</t>
  </si>
  <si>
    <t>鹿児島県志布志市</t>
  </si>
  <si>
    <t>鹿児島県いちき串木野市</t>
  </si>
  <si>
    <t>鹿児島県西之表市</t>
  </si>
  <si>
    <t>鹿児島県伊佐市</t>
  </si>
  <si>
    <t>鹿児島県薩摩川内市</t>
  </si>
  <si>
    <t>鹿児島県瀬戸内町</t>
  </si>
  <si>
    <t>鹿児島県奄美市</t>
  </si>
  <si>
    <t>鹿児島県大崎町</t>
  </si>
  <si>
    <t>鹿児島県中種子町</t>
  </si>
  <si>
    <t>鹿児島県出水市（出水）</t>
  </si>
  <si>
    <t>鹿児島県曽於市（大隅）</t>
  </si>
  <si>
    <t>鹿児島県曽於市（財部）</t>
  </si>
  <si>
    <t>鹿児島県垂水市</t>
  </si>
  <si>
    <t>鹿児島県出水市（高尾野）</t>
  </si>
  <si>
    <t>鹿児島県肝付町</t>
  </si>
  <si>
    <t>鹿児島県湧水町</t>
  </si>
  <si>
    <t>鹿児島県曽於市（末吉）</t>
  </si>
  <si>
    <t>鹿児島県和泊町</t>
  </si>
  <si>
    <t>鹿児島県知名町</t>
  </si>
  <si>
    <t>鹿児島県与論町</t>
  </si>
  <si>
    <t>鹿児島県徳之島町</t>
  </si>
  <si>
    <t>鹿児島県伊仙町</t>
  </si>
  <si>
    <t>鹿児島県霧島市</t>
  </si>
  <si>
    <t>鹿児島県日置市</t>
  </si>
  <si>
    <t>鹿児島県姶良市</t>
  </si>
  <si>
    <t>鹿児島県南九州市</t>
  </si>
  <si>
    <t>鹿児島県龍郷町</t>
  </si>
  <si>
    <t>沖縄県那覇市</t>
  </si>
  <si>
    <t>沖縄県名護市</t>
  </si>
  <si>
    <t>沖縄県本部町</t>
  </si>
  <si>
    <t>沖縄県宜野湾市</t>
  </si>
  <si>
    <t>沖縄県石垣市</t>
  </si>
  <si>
    <t>沖縄県浦添市</t>
  </si>
  <si>
    <t>沖縄県南部水道企業団</t>
  </si>
  <si>
    <t>沖縄県嘉手納町</t>
  </si>
  <si>
    <t>沖縄県西原町</t>
  </si>
  <si>
    <t>沖縄県読谷村</t>
  </si>
  <si>
    <t>沖縄県うるま市</t>
  </si>
  <si>
    <t>沖縄県北谷町</t>
  </si>
  <si>
    <t>沖縄県与那原町</t>
  </si>
  <si>
    <t>沖縄県中城村</t>
  </si>
  <si>
    <t>沖縄県糸満市</t>
  </si>
  <si>
    <t>沖縄県伊江村</t>
  </si>
  <si>
    <t>沖縄県豊見城市</t>
  </si>
  <si>
    <t>沖縄県宮古島市</t>
  </si>
  <si>
    <t>沖縄県北中城村</t>
  </si>
  <si>
    <t>沖縄県南城市</t>
  </si>
  <si>
    <t>沖縄県沖縄市</t>
  </si>
  <si>
    <t>沖縄県恩納村</t>
  </si>
  <si>
    <t>沖縄県宜野座村</t>
  </si>
  <si>
    <t>沖縄県金武町</t>
  </si>
  <si>
    <t>沖縄県久米島町</t>
  </si>
  <si>
    <t>沖縄県今帰仁村</t>
  </si>
  <si>
    <t>沖縄県沖縄県</t>
  </si>
  <si>
    <t>列目</t>
    <rPh sb="0" eb="1">
      <t>レツ</t>
    </rPh>
    <rPh sb="1" eb="2">
      <t>メ</t>
    </rPh>
    <phoneticPr fontId="2"/>
  </si>
  <si>
    <t>列番</t>
    <rPh sb="0" eb="1">
      <t>レツ</t>
    </rPh>
    <rPh sb="1" eb="2">
      <t>バン</t>
    </rPh>
    <phoneticPr fontId="2"/>
  </si>
  <si>
    <t>事業統合・経営の一体化</t>
    <rPh sb="0" eb="2">
      <t>ジギョウ</t>
    </rPh>
    <rPh sb="2" eb="4">
      <t>トウゴウ</t>
    </rPh>
    <rPh sb="5" eb="7">
      <t>ケイエイ</t>
    </rPh>
    <rPh sb="8" eb="10">
      <t>イッタイ</t>
    </rPh>
    <rPh sb="10" eb="11">
      <t>カ</t>
    </rPh>
    <phoneticPr fontId="2"/>
  </si>
  <si>
    <t>副項目データ</t>
    <rPh sb="0" eb="1">
      <t>フク</t>
    </rPh>
    <rPh sb="1" eb="3">
      <t>コウモク</t>
    </rPh>
    <phoneticPr fontId="2"/>
  </si>
  <si>
    <t>Y軸タイトル</t>
    <rPh sb="1" eb="2">
      <t>ジク</t>
    </rPh>
    <phoneticPr fontId="2"/>
  </si>
  <si>
    <t>拡大用</t>
    <rPh sb="0" eb="2">
      <t>カクダイ</t>
    </rPh>
    <rPh sb="2" eb="3">
      <t>ヨウ</t>
    </rPh>
    <phoneticPr fontId="2"/>
  </si>
  <si>
    <t>検索事業体</t>
    <rPh sb="0" eb="2">
      <t>ケンサク</t>
    </rPh>
    <rPh sb="2" eb="5">
      <t>ジギョウタイ</t>
    </rPh>
    <phoneticPr fontId="2"/>
  </si>
  <si>
    <t>都道府県</t>
    <rPh sb="0" eb="4">
      <t>トドウフケン</t>
    </rPh>
    <phoneticPr fontId="2"/>
  </si>
  <si>
    <t>都道府県名</t>
  </si>
  <si>
    <t>都道府県</t>
    <rPh sb="0" eb="4">
      <t>トドウフケン</t>
    </rPh>
    <phoneticPr fontId="9"/>
  </si>
  <si>
    <t>検索用バックデータ</t>
    <rPh sb="0" eb="3">
      <t>ケンサクヨウ</t>
    </rPh>
    <phoneticPr fontId="9"/>
  </si>
  <si>
    <t>No.</t>
    <phoneticPr fontId="9"/>
  </si>
  <si>
    <t>ID</t>
    <phoneticPr fontId="9"/>
  </si>
  <si>
    <t>事業主体名</t>
    <phoneticPr fontId="9"/>
  </si>
  <si>
    <t>都道府県名</t>
    <rPh sb="0" eb="4">
      <t>トドウフケン</t>
    </rPh>
    <rPh sb="4" eb="5">
      <t>メイ</t>
    </rPh>
    <phoneticPr fontId="9"/>
  </si>
  <si>
    <t>事業体数</t>
    <rPh sb="0" eb="3">
      <t>ジギョウタイ</t>
    </rPh>
    <rPh sb="3" eb="4">
      <t>スウ</t>
    </rPh>
    <phoneticPr fontId="9"/>
  </si>
  <si>
    <t>全国</t>
    <rPh sb="0" eb="2">
      <t>ゼンコク</t>
    </rPh>
    <phoneticPr fontId="9"/>
  </si>
  <si>
    <t>検索事業体数値</t>
    <rPh sb="0" eb="2">
      <t>ケンサク</t>
    </rPh>
    <rPh sb="2" eb="5">
      <t>ジギョウタイ</t>
    </rPh>
    <rPh sb="5" eb="7">
      <t>スウチ</t>
    </rPh>
    <phoneticPr fontId="2"/>
  </si>
  <si>
    <t>X軸</t>
    <rPh sb="1" eb="2">
      <t>ジク</t>
    </rPh>
    <phoneticPr fontId="2"/>
  </si>
  <si>
    <t>Y軸</t>
    <rPh sb="1" eb="2">
      <t>ジク</t>
    </rPh>
    <phoneticPr fontId="2"/>
  </si>
  <si>
    <t>事業体</t>
    <rPh sb="0" eb="3">
      <t>ジギョウタイ</t>
    </rPh>
    <phoneticPr fontId="2"/>
  </si>
  <si>
    <t>↓x軸選択</t>
    <rPh sb="2" eb="3">
      <t>ジク</t>
    </rPh>
    <rPh sb="3" eb="5">
      <t>センタク</t>
    </rPh>
    <phoneticPr fontId="2"/>
  </si>
  <si>
    <t>x軸</t>
    <rPh sb="1" eb="2">
      <t>ジク</t>
    </rPh>
    <phoneticPr fontId="2"/>
  </si>
  <si>
    <t>y軸</t>
    <rPh sb="1" eb="2">
      <t>ジク</t>
    </rPh>
    <phoneticPr fontId="2"/>
  </si>
  <si>
    <t>他事業体からの受水量</t>
    <rPh sb="0" eb="1">
      <t>ホカ</t>
    </rPh>
    <rPh sb="1" eb="3">
      <t>ジギョウ</t>
    </rPh>
    <rPh sb="3" eb="4">
      <t>タイ</t>
    </rPh>
    <rPh sb="7" eb="9">
      <t>ジュスイ</t>
    </rPh>
    <rPh sb="9" eb="10">
      <t>リョウ</t>
    </rPh>
    <phoneticPr fontId="2"/>
  </si>
  <si>
    <t>⑦</t>
    <phoneticPr fontId="2"/>
  </si>
  <si>
    <t>①給水人口（人）</t>
  </si>
  <si>
    <t>②職員数（人）</t>
  </si>
  <si>
    <t>③浄水場数（箇所）</t>
  </si>
  <si>
    <t>④管路延長（m）</t>
  </si>
  <si>
    <t>⑤給水収益（千円）</t>
  </si>
  <si>
    <t>⑥企業債残高（千円）</t>
  </si>
  <si>
    <t>【C107】職員一人当たりの給水収益（千円/人）</t>
  </si>
  <si>
    <t>【C124】職員一人当たり有収水量（m3/人）</t>
  </si>
  <si>
    <t>【C204】技術職員率（％）</t>
  </si>
  <si>
    <t>【C205】水道業務平均経験年数（年/人）</t>
  </si>
  <si>
    <t>【B501】法定耐用年数超過浄水施設率（％）</t>
  </si>
  <si>
    <t>【B502】法定耐用年数超過設備率（％）</t>
  </si>
  <si>
    <t>【B503】法定耐用年数超過管路率（％）</t>
  </si>
  <si>
    <t>【B602】浄水施設の耐震化率（％）</t>
  </si>
  <si>
    <t>【B603】ポンプ所の耐震化率（％）</t>
  </si>
  <si>
    <t>【B604】配水池の耐震化率（％）</t>
  </si>
  <si>
    <t>【B605】管路の耐震化率（％）</t>
  </si>
  <si>
    <t>【C102】経常収支比率（％）</t>
  </si>
  <si>
    <t>【C112】給水収益に対する企業債残高の割合（％）</t>
  </si>
  <si>
    <t>【C113】料金回収率（％）</t>
  </si>
  <si>
    <t>【C114】供給単価（円/m3）</t>
  </si>
  <si>
    <t>【C115】給水原価（円/m3）</t>
  </si>
  <si>
    <t>【C118】流動比率（％）</t>
  </si>
  <si>
    <t>⑦他事業体からの受水量（m3/日）</t>
    <rPh sb="15" eb="16">
      <t>ニチ</t>
    </rPh>
    <phoneticPr fontId="2"/>
  </si>
  <si>
    <t>人以上</t>
    <rPh sb="0" eb="1">
      <t>ニン</t>
    </rPh>
    <rPh sb="1" eb="3">
      <t>イジョウ</t>
    </rPh>
    <phoneticPr fontId="2"/>
  </si>
  <si>
    <t>現在給水人口設定</t>
    <rPh sb="0" eb="2">
      <t>ゲンザイ</t>
    </rPh>
    <rPh sb="2" eb="4">
      <t>キュウスイ</t>
    </rPh>
    <rPh sb="4" eb="6">
      <t>ジンコウ</t>
    </rPh>
    <rPh sb="6" eb="8">
      <t>セッテイ</t>
    </rPh>
    <phoneticPr fontId="2"/>
  </si>
  <si>
    <t>都道府県設定（あり：同一都道府県のみ、なし：都道府県によるフィルターはなし）</t>
    <rPh sb="0" eb="4">
      <t>トドウフケン</t>
    </rPh>
    <rPh sb="4" eb="6">
      <t>セッテイ</t>
    </rPh>
    <rPh sb="10" eb="12">
      <t>ドウイツ</t>
    </rPh>
    <rPh sb="12" eb="16">
      <t>トドウフケン</t>
    </rPh>
    <rPh sb="22" eb="26">
      <t>トドウフケン</t>
    </rPh>
    <phoneticPr fontId="2"/>
  </si>
  <si>
    <t>あり</t>
    <phoneticPr fontId="2"/>
  </si>
  <si>
    <t>なし</t>
  </si>
  <si>
    <t>なし</t>
    <phoneticPr fontId="2"/>
  </si>
  <si>
    <t>都道府県フィルター用</t>
    <rPh sb="0" eb="4">
      <t>トドウフケン</t>
    </rPh>
    <rPh sb="9" eb="10">
      <t>ヨウ</t>
    </rPh>
    <phoneticPr fontId="2"/>
  </si>
  <si>
    <t>X軸データ</t>
    <rPh sb="1" eb="2">
      <t>ジク</t>
    </rPh>
    <phoneticPr fontId="2"/>
  </si>
  <si>
    <t>3802</t>
    <phoneticPr fontId="0"/>
  </si>
  <si>
    <t>上記のうち浄水受水により供給する能力　（m3/日）</t>
    <phoneticPr fontId="0"/>
  </si>
  <si>
    <t>m3/日</t>
    <rPh sb="3" eb="4">
      <t>ニチ</t>
    </rPh>
    <phoneticPr fontId="2"/>
  </si>
  <si>
    <t>選択事業体数値抽出用</t>
    <rPh sb="0" eb="2">
      <t>センタク</t>
    </rPh>
    <rPh sb="2" eb="4">
      <t>ジギョウ</t>
    </rPh>
    <rPh sb="4" eb="5">
      <t>タイ</t>
    </rPh>
    <rPh sb="5" eb="7">
      <t>スウチ</t>
    </rPh>
    <rPh sb="7" eb="9">
      <t>チュウシュツ</t>
    </rPh>
    <rPh sb="9" eb="10">
      <t>ヨウ</t>
    </rPh>
    <phoneticPr fontId="2"/>
  </si>
  <si>
    <t>比較事業体設定</t>
    <rPh sb="0" eb="2">
      <t>ヒカク</t>
    </rPh>
    <rPh sb="2" eb="5">
      <t>ジギョウタイ</t>
    </rPh>
    <rPh sb="5" eb="7">
      <t>セッテイ</t>
    </rPh>
    <phoneticPr fontId="2"/>
  </si>
  <si>
    <t>人口設定判定</t>
    <rPh sb="0" eb="2">
      <t>ジンコウ</t>
    </rPh>
    <rPh sb="2" eb="4">
      <t>セッテイ</t>
    </rPh>
    <rPh sb="4" eb="6">
      <t>ハンテイ</t>
    </rPh>
    <phoneticPr fontId="2"/>
  </si>
  <si>
    <t>都道府県判定</t>
    <rPh sb="0" eb="4">
      <t>トドウフケン</t>
    </rPh>
    <rPh sb="4" eb="6">
      <t>ハンテイ</t>
    </rPh>
    <phoneticPr fontId="2"/>
  </si>
  <si>
    <t>最終判定</t>
    <rPh sb="0" eb="2">
      <t>サイシュウ</t>
    </rPh>
    <rPh sb="2" eb="4">
      <t>ハンテイ</t>
    </rPh>
    <phoneticPr fontId="2"/>
  </si>
  <si>
    <t>…入力箇所</t>
    <rPh sb="1" eb="3">
      <t>ニュウリョク</t>
    </rPh>
    <rPh sb="3" eb="5">
      <t>カショ</t>
    </rPh>
    <phoneticPr fontId="2"/>
  </si>
  <si>
    <t>①検索事業体の選択</t>
  </si>
  <si>
    <t>検索対象の都道府県及び事業体名を選択する。</t>
  </si>
  <si>
    <t>比較事業体の給水人口範囲を選択する。検索事業体と同規模の事業体のみを比較することなどが可能である。</t>
  </si>
  <si>
    <t>比較事業体を検索事業体と同一都道府県内事業体に限定することが可能である。</t>
  </si>
  <si>
    <t>「あり」を選択…検索事業体と同一都道府県内事業体に限定する。</t>
  </si>
  <si>
    <t>「なし」を選択…検索事業体と同一都道府県内事業体に限定しない。</t>
  </si>
  <si>
    <r>
      <t>広域連携区分を表記している。図</t>
    </r>
    <r>
      <rPr>
        <sz val="10.5"/>
        <color theme="1"/>
        <rFont val="Times New Roman"/>
        <family val="1"/>
      </rPr>
      <t xml:space="preserve"> 2.14</t>
    </r>
    <r>
      <rPr>
        <sz val="10.5"/>
        <color theme="1"/>
        <rFont val="ＭＳ 明朝"/>
        <family val="1"/>
        <charset val="128"/>
      </rPr>
      <t>は事業統合・経営の一体化の事例がある事業体を黒丸で図化している。施設の共同化、管理の一体化も同様に比較可能である。</t>
    </r>
  </si>
  <si>
    <t>比較したい分析項目を選択する。</t>
  </si>
  <si>
    <t>比較したい分析項目を選択する。なお、⑤で選択した分析項目は選択できない。</t>
  </si>
  <si>
    <t>⑦分析図（全体図）</t>
  </si>
  <si>
    <t>検索事業体、比較事業体、選択した分析項目に応じて、分析図が自動で図化される。なお、検索事業体は赤丸、比較事業体のうち広域連携事例がある事業体は黒丸、比較事業体のうち広域連携事例がない事業体は白丸示される。</t>
  </si>
  <si>
    <t>⑧分析図（拡大図）</t>
  </si>
  <si>
    <t>全体図を拡大したい場合は、表示反映を任意で設定する。</t>
  </si>
  <si>
    <t>④広域連携区分を表記</t>
    <phoneticPr fontId="2"/>
  </si>
  <si>
    <t>⑤分析項目の設定（１）</t>
    <phoneticPr fontId="2"/>
  </si>
  <si>
    <t>⑥分析項目の設定（２）</t>
    <phoneticPr fontId="2"/>
  </si>
  <si>
    <t>②比較事業体の設定
（給水人口範囲）</t>
    <phoneticPr fontId="2"/>
  </si>
  <si>
    <t>③比較事業体の設定
（都道府県内）</t>
    <phoneticPr fontId="2"/>
  </si>
  <si>
    <t>〇分析ツールについて</t>
    <rPh sb="1" eb="3">
      <t>ブンセキ</t>
    </rPh>
    <phoneticPr fontId="2"/>
  </si>
  <si>
    <t>〇分析ツールの使用方法</t>
    <rPh sb="1" eb="3">
      <t>ブンセキ</t>
    </rPh>
    <rPh sb="7" eb="9">
      <t>シヨウ</t>
    </rPh>
    <rPh sb="9" eb="11">
      <t>ホウホウ</t>
    </rPh>
    <phoneticPr fontId="2"/>
  </si>
  <si>
    <t>〇分析に用いる分析項目および使用データについて</t>
    <rPh sb="1" eb="3">
      <t>ブンセキ</t>
    </rPh>
    <rPh sb="4" eb="5">
      <t>モチ</t>
    </rPh>
    <rPh sb="7" eb="9">
      <t>ブンセキ</t>
    </rPh>
    <rPh sb="9" eb="11">
      <t>コウモク</t>
    </rPh>
    <rPh sb="14" eb="16">
      <t>シヨウ</t>
    </rPh>
    <phoneticPr fontId="2"/>
  </si>
  <si>
    <t>〇使用上の注意点</t>
    <rPh sb="1" eb="4">
      <t>シヨウジョウ</t>
    </rPh>
    <rPh sb="5" eb="7">
      <t>チュウイ</t>
    </rPh>
    <rPh sb="7" eb="8">
      <t>テン</t>
    </rPh>
    <phoneticPr fontId="2"/>
  </si>
  <si>
    <t>・各分析項目の数値については、水道統計「平成30年値」を基に設定したものであるため、事業者独自で数値を設定している場合は異なる場合がある。</t>
    <rPh sb="1" eb="2">
      <t>カク</t>
    </rPh>
    <rPh sb="2" eb="4">
      <t>ブンセキ</t>
    </rPh>
    <rPh sb="4" eb="6">
      <t>コウモク</t>
    </rPh>
    <rPh sb="7" eb="9">
      <t>スウチ</t>
    </rPh>
    <rPh sb="15" eb="17">
      <t>スイドウ</t>
    </rPh>
    <rPh sb="17" eb="19">
      <t>トウケイ</t>
    </rPh>
    <rPh sb="20" eb="22">
      <t>ヘイセイ</t>
    </rPh>
    <rPh sb="24" eb="25">
      <t>ネン</t>
    </rPh>
    <rPh sb="25" eb="26">
      <t>アタイ</t>
    </rPh>
    <rPh sb="28" eb="29">
      <t>モト</t>
    </rPh>
    <rPh sb="30" eb="32">
      <t>セッテイ</t>
    </rPh>
    <rPh sb="42" eb="44">
      <t>ジギョウ</t>
    </rPh>
    <rPh sb="44" eb="45">
      <t>シャ</t>
    </rPh>
    <rPh sb="45" eb="47">
      <t>ドクジ</t>
    </rPh>
    <rPh sb="48" eb="50">
      <t>スウチ</t>
    </rPh>
    <rPh sb="51" eb="53">
      <t>セッテイ</t>
    </rPh>
    <rPh sb="57" eb="59">
      <t>バアイ</t>
    </rPh>
    <rPh sb="60" eb="61">
      <t>コト</t>
    </rPh>
    <rPh sb="63" eb="65">
      <t>バアイ</t>
    </rPh>
    <phoneticPr fontId="2"/>
  </si>
  <si>
    <t>・各種データについては、水道統計出典であることから提供は不可とする。</t>
    <phoneticPr fontId="2"/>
  </si>
  <si>
    <t>・実施済み事例の有無については、「令和元年度水道事業の統合と施設の再構築に関する調査一式（広域連携の推進に関する調査）」を基に設定した。</t>
    <rPh sb="1" eb="3">
      <t>ジッシ</t>
    </rPh>
    <rPh sb="3" eb="4">
      <t>ズ</t>
    </rPh>
    <rPh sb="5" eb="7">
      <t>ジレイ</t>
    </rPh>
    <rPh sb="8" eb="10">
      <t>ウム</t>
    </rPh>
    <rPh sb="61" eb="62">
      <t>モト</t>
    </rPh>
    <rPh sb="63" eb="65">
      <t>セッテイ</t>
    </rPh>
    <phoneticPr fontId="2"/>
  </si>
  <si>
    <t>・広域連携を活用したい都道府県・水道事業体等が、実施済み事例がある事業体と実現済み事例がない事業体を定量的に比較し、広域連携の促進のための分析ツールである。</t>
    <rPh sb="20" eb="21">
      <t>タイ</t>
    </rPh>
    <rPh sb="35" eb="36">
      <t>タイ</t>
    </rPh>
    <rPh sb="48" eb="49">
      <t>タイ</t>
    </rPh>
    <rPh sb="69" eb="71">
      <t>ブンセキ</t>
    </rPh>
    <phoneticPr fontId="2"/>
  </si>
  <si>
    <t>・分析ツールの使用方法は以下のとおりである。</t>
    <rPh sb="1" eb="3">
      <t>ブンセキ</t>
    </rPh>
    <rPh sb="7" eb="9">
      <t>シヨウ</t>
    </rPh>
    <rPh sb="9" eb="11">
      <t>ホウホウ</t>
    </rPh>
    <rPh sb="12" eb="14">
      <t>イカ</t>
    </rPh>
    <phoneticPr fontId="2"/>
  </si>
  <si>
    <t>・分析項目の設定例を以下に示す。</t>
    <rPh sb="1" eb="3">
      <t>ブンセキ</t>
    </rPh>
    <rPh sb="3" eb="5">
      <t>コウモク</t>
    </rPh>
    <rPh sb="6" eb="8">
      <t>セッテイ</t>
    </rPh>
    <rPh sb="8" eb="9">
      <t>レイ</t>
    </rPh>
    <rPh sb="10" eb="12">
      <t>イカ</t>
    </rPh>
    <rPh sb="13" eb="14">
      <t>シメ</t>
    </rPh>
    <phoneticPr fontId="2"/>
  </si>
  <si>
    <t>・分析項目は、ヒト・モノ・カネの観点から以下に示す項目を設定した。使用データは水道統計「平成30年度」を用いた。</t>
    <rPh sb="20" eb="22">
      <t>イカ</t>
    </rPh>
    <rPh sb="23" eb="24">
      <t>シメ</t>
    </rPh>
    <rPh sb="25" eb="27">
      <t>コウモク</t>
    </rPh>
    <rPh sb="33" eb="35">
      <t>シヨウ</t>
    </rPh>
    <rPh sb="39" eb="41">
      <t>スイドウ</t>
    </rPh>
    <rPh sb="41" eb="43">
      <t>トウケイ</t>
    </rPh>
    <rPh sb="44" eb="46">
      <t>ヘイセイ</t>
    </rPh>
    <rPh sb="48" eb="50">
      <t>ネンド</t>
    </rPh>
    <rPh sb="52" eb="53">
      <t>モチ</t>
    </rPh>
    <phoneticPr fontId="2"/>
  </si>
  <si>
    <t>〇分析項目の設定例</t>
    <rPh sb="1" eb="3">
      <t>ブンセキ</t>
    </rPh>
    <rPh sb="7" eb="9">
      <t>シヨウホウホウ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</si>
</sst>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1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9"/>
      <color indexed="81"/>
      <name val="MS P ゴシック"/>
      <family val="3"/>
      <charset val="128"/>
    </font>
    <font>
      <b/>
      <sz val="9"/>
      <color indexed="81"/>
      <name val="MS P ゴシック"/>
      <family val="3"/>
      <charset val="128"/>
    </font>
    <font>
      <sz val="11"/>
      <color theme="1"/>
      <name val="游ゴシック"/>
      <family val="3"/>
      <charset val="128"/>
      <scheme val="minor"/>
    </font>
    <font>
      <vertAlign val="superscript"/>
      <sz val="11"/>
      <color theme="1"/>
      <name val="游ゴシック"/>
      <family val="3"/>
      <charset val="128"/>
      <scheme val="minor"/>
    </font>
    <font>
      <b/>
      <sz val="20"/>
      <color theme="1"/>
      <name val="游ゴシック"/>
      <family val="3"/>
      <charset val="128"/>
      <scheme val="minor"/>
    </font>
    <font>
      <b/>
      <sz val="22"/>
      <color theme="1"/>
      <name val="游ゴシック"/>
      <family val="3"/>
      <charset val="128"/>
      <scheme val="minor"/>
    </font>
    <font>
      <sz val="6"/>
      <name val="ＭＳ 明朝"/>
      <family val="1"/>
      <charset val="128"/>
    </font>
    <font>
      <b/>
      <sz val="11"/>
      <color theme="1"/>
      <name val="游ゴシック"/>
      <family val="3"/>
      <charset val="128"/>
      <scheme val="minor"/>
    </font>
    <font>
      <sz val="10.5"/>
      <color theme="1"/>
      <name val="ＭＳ 明朝"/>
      <family val="1"/>
      <charset val="128"/>
    </font>
    <font>
      <sz val="10.5"/>
      <color theme="1"/>
      <name val="Times New Roman"/>
      <family val="1"/>
    </font>
    <font>
      <b/>
      <sz val="14"/>
      <color theme="1"/>
      <name val="游ゴシック"/>
      <family val="3"/>
      <charset val="128"/>
      <scheme val="minor"/>
    </font>
  </fonts>
  <fills count="1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CC"/>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CFF"/>
        <bgColor indexed="64"/>
      </patternFill>
    </fill>
  </fills>
  <borders count="4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medium">
        <color theme="5"/>
      </left>
      <right style="medium">
        <color theme="5"/>
      </right>
      <top style="medium">
        <color theme="5"/>
      </top>
      <bottom style="medium">
        <color theme="5"/>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60">
    <xf numFmtId="0" fontId="0" fillId="0" borderId="0" xfId="0">
      <alignment vertical="center"/>
    </xf>
    <xf numFmtId="38" fontId="0" fillId="0" borderId="0" xfId="1" applyFont="1">
      <alignment vertical="center"/>
    </xf>
    <xf numFmtId="0" fontId="0" fillId="0" borderId="0" xfId="0" applyFill="1">
      <alignment vertical="center"/>
    </xf>
    <xf numFmtId="0" fontId="0" fillId="4" borderId="0" xfId="0" applyFill="1">
      <alignment vertical="center"/>
    </xf>
    <xf numFmtId="0" fontId="0" fillId="5" borderId="8" xfId="0" applyFill="1" applyBorder="1" applyAlignment="1">
      <alignment horizontal="center" vertical="center" wrapText="1"/>
    </xf>
    <xf numFmtId="3" fontId="0" fillId="0" borderId="0" xfId="0" applyNumberFormat="1">
      <alignment vertical="center"/>
    </xf>
    <xf numFmtId="0" fontId="0" fillId="4" borderId="9" xfId="0" applyFill="1" applyBorder="1">
      <alignment vertical="center"/>
    </xf>
    <xf numFmtId="0" fontId="0" fillId="6" borderId="9" xfId="0" applyFill="1" applyBorder="1">
      <alignment vertical="center"/>
    </xf>
    <xf numFmtId="0" fontId="0" fillId="2" borderId="9" xfId="0" applyFill="1" applyBorder="1">
      <alignment vertical="center"/>
    </xf>
    <xf numFmtId="0" fontId="0" fillId="7" borderId="9" xfId="0" applyFill="1" applyBorder="1">
      <alignment vertical="center"/>
    </xf>
    <xf numFmtId="0" fontId="0" fillId="0" borderId="9" xfId="0" applyFill="1" applyBorder="1">
      <alignment vertical="center"/>
    </xf>
    <xf numFmtId="0" fontId="0" fillId="0" borderId="9" xfId="0" applyBorder="1">
      <alignment vertical="center"/>
    </xf>
    <xf numFmtId="0" fontId="0" fillId="0" borderId="9" xfId="0" applyBorder="1" applyAlignment="1">
      <alignment vertical="center" wrapText="1"/>
    </xf>
    <xf numFmtId="0" fontId="0" fillId="5" borderId="0" xfId="0" applyFill="1">
      <alignment vertical="center"/>
    </xf>
    <xf numFmtId="0" fontId="0" fillId="5" borderId="13" xfId="0" applyFill="1" applyBorder="1" applyAlignment="1">
      <alignment horizontal="center" vertical="center" wrapText="1"/>
    </xf>
    <xf numFmtId="0" fontId="0" fillId="5" borderId="14" xfId="0" applyFill="1" applyBorder="1" applyAlignment="1">
      <alignment horizontal="center" vertical="center" wrapText="1"/>
    </xf>
    <xf numFmtId="0" fontId="0" fillId="4" borderId="8" xfId="0" applyFill="1" applyBorder="1" applyAlignment="1">
      <alignment horizontal="center" vertical="center" wrapText="1"/>
    </xf>
    <xf numFmtId="0" fontId="0" fillId="2" borderId="8" xfId="0" applyFill="1" applyBorder="1" applyAlignment="1">
      <alignment horizontal="center" vertical="center" wrapText="1"/>
    </xf>
    <xf numFmtId="0" fontId="0" fillId="7" borderId="8" xfId="0" applyFill="1" applyBorder="1" applyAlignment="1">
      <alignment horizontal="center" vertical="center" wrapText="1"/>
    </xf>
    <xf numFmtId="0" fontId="0" fillId="6" borderId="8" xfId="0" applyFill="1" applyBorder="1" applyAlignment="1">
      <alignment horizontal="center" vertical="center" wrapText="1"/>
    </xf>
    <xf numFmtId="0" fontId="0" fillId="5" borderId="15" xfId="0"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left" vertical="center" wrapText="1" shrinkToFit="1"/>
    </xf>
    <xf numFmtId="0" fontId="0" fillId="5" borderId="9" xfId="0" applyFill="1"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horizontal="center" vertical="center" wrapText="1" shrinkToFit="1"/>
    </xf>
    <xf numFmtId="0" fontId="0" fillId="3" borderId="8" xfId="0" applyFill="1" applyBorder="1" applyAlignment="1">
      <alignment horizontal="center" vertical="center" wrapText="1"/>
    </xf>
    <xf numFmtId="0" fontId="0" fillId="8" borderId="8" xfId="0" applyFill="1" applyBorder="1" applyAlignment="1">
      <alignment horizontal="center" vertical="center" wrapText="1"/>
    </xf>
    <xf numFmtId="0" fontId="0" fillId="9" borderId="8" xfId="0" applyFill="1" applyBorder="1" applyAlignment="1">
      <alignment horizontal="center" vertical="center" wrapText="1"/>
    </xf>
    <xf numFmtId="38" fontId="0" fillId="0" borderId="0" xfId="0" applyNumberFormat="1">
      <alignment vertical="center"/>
    </xf>
    <xf numFmtId="0" fontId="0" fillId="0" borderId="0" xfId="0" applyBorder="1">
      <alignment vertical="center"/>
    </xf>
    <xf numFmtId="38" fontId="0" fillId="0" borderId="0" xfId="1" applyFont="1" applyBorder="1">
      <alignment vertical="center"/>
    </xf>
    <xf numFmtId="0" fontId="0" fillId="5" borderId="16" xfId="0" applyFill="1" applyBorder="1">
      <alignment vertical="center"/>
    </xf>
    <xf numFmtId="0" fontId="0" fillId="5" borderId="17" xfId="0" applyFill="1" applyBorder="1">
      <alignment vertical="center"/>
    </xf>
    <xf numFmtId="0" fontId="0" fillId="0" borderId="17" xfId="0" applyBorder="1">
      <alignmen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5" borderId="20" xfId="0" applyFill="1" applyBorder="1" applyAlignment="1">
      <alignment horizontal="center" vertical="center" wrapText="1"/>
    </xf>
    <xf numFmtId="0" fontId="0" fillId="5" borderId="21" xfId="0" applyFill="1" applyBorder="1" applyAlignment="1">
      <alignment horizontal="center" vertical="center" wrapText="1"/>
    </xf>
    <xf numFmtId="0" fontId="0" fillId="0" borderId="22" xfId="0" applyBorder="1" applyAlignment="1">
      <alignment horizontal="center" vertical="center" wrapText="1" shrinkToFit="1"/>
    </xf>
    <xf numFmtId="0" fontId="0" fillId="0" borderId="23" xfId="0" applyBorder="1">
      <alignment vertical="center"/>
    </xf>
    <xf numFmtId="3" fontId="0" fillId="0" borderId="0" xfId="0" applyNumberFormat="1" applyBorder="1">
      <alignment vertical="center"/>
    </xf>
    <xf numFmtId="176" fontId="0" fillId="0" borderId="0" xfId="0" applyNumberFormat="1" applyBorder="1">
      <alignment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3" fontId="0" fillId="0" borderId="26" xfId="0" applyNumberFormat="1" applyBorder="1">
      <alignment vertical="center"/>
    </xf>
    <xf numFmtId="38" fontId="0" fillId="0" borderId="26" xfId="1" applyFont="1" applyBorder="1">
      <alignment vertical="center"/>
    </xf>
    <xf numFmtId="176" fontId="0" fillId="0" borderId="26" xfId="0" applyNumberFormat="1" applyBorder="1">
      <alignment vertical="center"/>
    </xf>
    <xf numFmtId="0" fontId="0" fillId="0" borderId="27" xfId="0" applyBorder="1">
      <alignment vertical="center"/>
    </xf>
    <xf numFmtId="0" fontId="7" fillId="0" borderId="0" xfId="0" applyFont="1">
      <alignment vertical="center"/>
    </xf>
    <xf numFmtId="38" fontId="0" fillId="0" borderId="24" xfId="1" applyFont="1" applyBorder="1">
      <alignment vertical="center"/>
    </xf>
    <xf numFmtId="0" fontId="0" fillId="0" borderId="0" xfId="0" applyFill="1" applyBorder="1">
      <alignment vertical="center"/>
    </xf>
    <xf numFmtId="0" fontId="0" fillId="0" borderId="0" xfId="0" applyBorder="1" applyAlignment="1">
      <alignment horizontal="center" vertical="center" wrapText="1" shrinkToFit="1"/>
    </xf>
    <xf numFmtId="0" fontId="0" fillId="0" borderId="9" xfId="0" applyBorder="1" applyAlignment="1">
      <alignment horizontal="left" vertical="center" wrapText="1" shrinkToFit="1"/>
    </xf>
    <xf numFmtId="38" fontId="0" fillId="0" borderId="9" xfId="1" applyFont="1" applyBorder="1">
      <alignment vertical="center"/>
    </xf>
    <xf numFmtId="0" fontId="0" fillId="0" borderId="17" xfId="0" applyBorder="1" applyAlignment="1">
      <alignment horizontal="center" vertical="center"/>
    </xf>
    <xf numFmtId="0" fontId="0" fillId="0" borderId="22" xfId="0" applyBorder="1" applyAlignment="1">
      <alignment horizontal="left" vertical="center" wrapText="1" shrinkToFit="1"/>
    </xf>
    <xf numFmtId="38" fontId="0" fillId="0" borderId="22" xfId="1" applyFont="1" applyBorder="1">
      <alignment vertical="center"/>
    </xf>
    <xf numFmtId="38" fontId="0" fillId="0" borderId="0" xfId="0" applyNumberFormat="1" applyBorder="1">
      <alignment vertical="center"/>
    </xf>
    <xf numFmtId="38" fontId="0" fillId="0" borderId="26" xfId="0" applyNumberFormat="1" applyBorder="1">
      <alignment vertical="center"/>
    </xf>
    <xf numFmtId="0" fontId="0" fillId="0" borderId="10" xfId="0" applyBorder="1" applyAlignment="1">
      <alignment vertical="center" wrapText="1"/>
    </xf>
    <xf numFmtId="0" fontId="0" fillId="0" borderId="16" xfId="0" applyBorder="1" applyAlignment="1">
      <alignment horizontal="center" vertical="center"/>
    </xf>
    <xf numFmtId="0" fontId="0" fillId="0" borderId="23" xfId="0" applyBorder="1" applyAlignment="1">
      <alignment horizontal="center" vertical="center" wrapText="1"/>
    </xf>
    <xf numFmtId="0" fontId="0" fillId="0" borderId="21" xfId="0" applyFill="1" applyBorder="1">
      <alignment vertical="center"/>
    </xf>
    <xf numFmtId="0" fontId="0" fillId="0" borderId="23" xfId="0" applyFill="1" applyBorder="1">
      <alignment vertical="center"/>
    </xf>
    <xf numFmtId="3" fontId="0" fillId="0" borderId="23" xfId="0" applyNumberFormat="1" applyBorder="1">
      <alignment vertical="center"/>
    </xf>
    <xf numFmtId="3" fontId="0" fillId="0" borderId="25" xfId="0" applyNumberFormat="1" applyBorder="1">
      <alignment vertical="center"/>
    </xf>
    <xf numFmtId="38" fontId="0" fillId="0" borderId="9" xfId="0" applyNumberFormat="1" applyBorder="1">
      <alignment vertical="center"/>
    </xf>
    <xf numFmtId="3" fontId="0" fillId="0" borderId="21" xfId="0" applyNumberFormat="1" applyBorder="1">
      <alignment vertical="center"/>
    </xf>
    <xf numFmtId="0" fontId="8" fillId="0" borderId="0" xfId="0" applyFont="1" applyFill="1" applyBorder="1" applyAlignment="1">
      <alignment horizontal="center" vertical="center"/>
    </xf>
    <xf numFmtId="0" fontId="0" fillId="0" borderId="3" xfId="0" applyBorder="1">
      <alignment vertical="center"/>
    </xf>
    <xf numFmtId="0" fontId="0" fillId="0" borderId="7" xfId="0" applyBorder="1">
      <alignment vertical="center"/>
    </xf>
    <xf numFmtId="0" fontId="0" fillId="0" borderId="30" xfId="0" applyBorder="1">
      <alignment vertical="center"/>
    </xf>
    <xf numFmtId="0" fontId="0" fillId="0" borderId="5" xfId="0" applyBorder="1">
      <alignment vertical="center"/>
    </xf>
    <xf numFmtId="0" fontId="0" fillId="0" borderId="31" xfId="0" applyBorder="1">
      <alignment vertical="center"/>
    </xf>
    <xf numFmtId="0" fontId="0" fillId="0" borderId="32" xfId="0" applyBorder="1">
      <alignment vertical="center"/>
    </xf>
    <xf numFmtId="0" fontId="0" fillId="0" borderId="6" xfId="0" applyBorder="1">
      <alignment vertical="center"/>
    </xf>
    <xf numFmtId="0" fontId="0" fillId="0" borderId="4" xfId="0" applyBorder="1">
      <alignment vertical="center"/>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5" fillId="0" borderId="0" xfId="0" applyFont="1">
      <alignment vertical="center"/>
    </xf>
    <xf numFmtId="0" fontId="5" fillId="0" borderId="3" xfId="0" applyFont="1" applyBorder="1">
      <alignment vertical="center"/>
    </xf>
    <xf numFmtId="0" fontId="5" fillId="0" borderId="0" xfId="0" applyFont="1" applyBorder="1" applyAlignment="1">
      <alignment horizontal="center" vertical="center"/>
    </xf>
    <xf numFmtId="0" fontId="0" fillId="5" borderId="0" xfId="0" applyFill="1" applyBorder="1" applyAlignment="1">
      <alignment horizontal="center" vertical="center" wrapText="1"/>
    </xf>
    <xf numFmtId="0" fontId="0" fillId="0" borderId="35" xfId="0" applyBorder="1">
      <alignment vertical="center"/>
    </xf>
    <xf numFmtId="0" fontId="0" fillId="0" borderId="31" xfId="0" applyBorder="1" applyAlignment="1">
      <alignment horizontal="center" vertical="center"/>
    </xf>
    <xf numFmtId="0" fontId="0" fillId="0" borderId="2" xfId="0" applyBorder="1">
      <alignment vertical="center"/>
    </xf>
    <xf numFmtId="0" fontId="0" fillId="0" borderId="36" xfId="0" applyBorder="1" applyAlignment="1">
      <alignment horizontal="center" vertical="center"/>
    </xf>
    <xf numFmtId="0" fontId="0" fillId="0" borderId="37" xfId="0" applyBorder="1" applyAlignment="1">
      <alignment horizontal="center" vertical="center"/>
    </xf>
    <xf numFmtId="177" fontId="0" fillId="0" borderId="4" xfId="0" applyNumberFormat="1" applyBorder="1">
      <alignment vertical="center"/>
    </xf>
    <xf numFmtId="177" fontId="0" fillId="0" borderId="9" xfId="0" applyNumberFormat="1" applyBorder="1">
      <alignment vertical="center"/>
    </xf>
    <xf numFmtId="0" fontId="0" fillId="4" borderId="1" xfId="0" applyFill="1" applyBorder="1">
      <alignment vertical="center"/>
    </xf>
    <xf numFmtId="0" fontId="0" fillId="0" borderId="0" xfId="0" applyAlignment="1">
      <alignment horizontal="center" vertical="center"/>
    </xf>
    <xf numFmtId="0" fontId="0" fillId="0" borderId="0" xfId="0" applyAlignment="1">
      <alignment horizontal="center" vertical="center"/>
    </xf>
    <xf numFmtId="38" fontId="0" fillId="0" borderId="35" xfId="1" applyFont="1" applyBorder="1" applyAlignment="1">
      <alignment vertical="center" shrinkToFit="1"/>
    </xf>
    <xf numFmtId="0" fontId="10" fillId="0" borderId="0" xfId="0" applyFont="1" applyAlignment="1">
      <alignment horizontal="right" vertical="center"/>
    </xf>
    <xf numFmtId="0" fontId="10" fillId="0" borderId="0" xfId="0" applyFont="1">
      <alignment vertical="center"/>
    </xf>
    <xf numFmtId="0" fontId="0" fillId="0" borderId="38" xfId="0" applyBorder="1" applyAlignment="1">
      <alignment horizontal="center" vertical="center"/>
    </xf>
    <xf numFmtId="0" fontId="0" fillId="0" borderId="2" xfId="0" applyBorder="1" applyAlignment="1">
      <alignment horizontal="left" vertical="center" wrapText="1" shrinkToFit="1"/>
    </xf>
    <xf numFmtId="0" fontId="0" fillId="0" borderId="12" xfId="0" applyBorder="1" applyAlignment="1">
      <alignment horizontal="center" vertical="center" wrapText="1" shrinkToFit="1"/>
    </xf>
    <xf numFmtId="3" fontId="0" fillId="0" borderId="24" xfId="0" applyNumberFormat="1" applyBorder="1">
      <alignment vertical="center"/>
    </xf>
    <xf numFmtId="3" fontId="0" fillId="0" borderId="27" xfId="0" applyNumberFormat="1" applyBorder="1">
      <alignment vertical="center"/>
    </xf>
    <xf numFmtId="0" fontId="0" fillId="0" borderId="19" xfId="0" applyFill="1" applyBorder="1" applyAlignment="1">
      <alignment horizontal="center" vertical="center"/>
    </xf>
    <xf numFmtId="0" fontId="0" fillId="0" borderId="22" xfId="0" applyBorder="1" applyAlignment="1">
      <alignment vertical="center" wrapText="1"/>
    </xf>
    <xf numFmtId="0" fontId="5" fillId="0" borderId="0" xfId="0" applyFont="1" applyAlignment="1">
      <alignment horizontal="right" vertical="center"/>
    </xf>
    <xf numFmtId="0" fontId="0" fillId="0" borderId="1" xfId="0" applyFill="1" applyBorder="1">
      <alignment vertical="center"/>
    </xf>
    <xf numFmtId="0" fontId="10" fillId="0" borderId="39" xfId="0" applyFont="1" applyFill="1" applyBorder="1">
      <alignment vertical="center"/>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11" fillId="0" borderId="29" xfId="0" applyFont="1" applyBorder="1" applyAlignment="1">
      <alignment horizontal="justify" vertical="center" wrapText="1"/>
    </xf>
    <xf numFmtId="0" fontId="11" fillId="0" borderId="27" xfId="0" applyFont="1" applyBorder="1" applyAlignment="1">
      <alignment horizontal="justify" vertical="center" wrapText="1"/>
    </xf>
    <xf numFmtId="0" fontId="11" fillId="0" borderId="24" xfId="0" applyFont="1" applyBorder="1" applyAlignment="1">
      <alignment horizontal="justify" vertical="center" wrapText="1"/>
    </xf>
    <xf numFmtId="0" fontId="11" fillId="0" borderId="35" xfId="0" applyFont="1" applyBorder="1" applyAlignment="1">
      <alignment horizontal="left" vertical="center" wrapText="1"/>
    </xf>
    <xf numFmtId="0" fontId="11" fillId="0" borderId="43" xfId="0" applyFont="1" applyBorder="1" applyAlignment="1">
      <alignment horizontal="left" vertical="center" wrapText="1"/>
    </xf>
    <xf numFmtId="0" fontId="10" fillId="2" borderId="0" xfId="0" applyFont="1" applyFill="1">
      <alignment vertical="center"/>
    </xf>
    <xf numFmtId="0" fontId="13" fillId="0" borderId="39" xfId="0" applyFont="1" applyFill="1" applyBorder="1">
      <alignment vertical="center"/>
    </xf>
    <xf numFmtId="38" fontId="13" fillId="0" borderId="39" xfId="1" applyFont="1" applyFill="1" applyBorder="1" applyAlignment="1">
      <alignment vertical="center" shrinkToFit="1"/>
    </xf>
    <xf numFmtId="0" fontId="0" fillId="0" borderId="0" xfId="0" applyAlignment="1">
      <alignment horizontal="left" vertical="top" wrapText="1"/>
    </xf>
    <xf numFmtId="0" fontId="0" fillId="0" borderId="0" xfId="0" applyAlignment="1">
      <alignment horizontal="left" vertical="top" wrapText="1"/>
    </xf>
    <xf numFmtId="0" fontId="11" fillId="0" borderId="45" xfId="0" applyFont="1" applyBorder="1" applyAlignment="1">
      <alignment horizontal="left" vertical="center" wrapText="1"/>
    </xf>
    <xf numFmtId="0" fontId="11" fillId="0" borderId="44" xfId="0" applyFont="1" applyBorder="1" applyAlignment="1">
      <alignment horizontal="left" vertical="center" wrapText="1"/>
    </xf>
    <xf numFmtId="0" fontId="11" fillId="0" borderId="43" xfId="0" applyFont="1" applyBorder="1" applyAlignment="1">
      <alignment horizontal="left" vertical="center" wrapText="1"/>
    </xf>
    <xf numFmtId="0" fontId="11" fillId="0" borderId="45" xfId="0" applyFont="1" applyBorder="1" applyAlignment="1">
      <alignment horizontal="justify" vertical="center" wrapText="1"/>
    </xf>
    <xf numFmtId="0" fontId="11" fillId="0" borderId="43" xfId="0" applyFont="1" applyBorder="1" applyAlignment="1">
      <alignment horizontal="justify" vertical="center" wrapText="1"/>
    </xf>
    <xf numFmtId="0" fontId="8" fillId="2" borderId="12"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0" xfId="0" applyFont="1" applyFill="1" applyBorder="1" applyAlignment="1">
      <alignment horizontal="center" vertical="center"/>
    </xf>
    <xf numFmtId="0" fontId="8" fillId="10" borderId="12" xfId="0" applyFont="1" applyFill="1" applyBorder="1" applyAlignment="1">
      <alignment horizontal="center" vertical="center"/>
    </xf>
    <xf numFmtId="0" fontId="8" fillId="10" borderId="11" xfId="0" applyFont="1" applyFill="1" applyBorder="1" applyAlignment="1">
      <alignment horizontal="center" vertical="center"/>
    </xf>
    <xf numFmtId="0" fontId="8" fillId="10" borderId="10" xfId="0" applyFont="1" applyFill="1" applyBorder="1" applyAlignment="1">
      <alignment horizontal="center" vertical="center"/>
    </xf>
    <xf numFmtId="0" fontId="8" fillId="7" borderId="12" xfId="0" applyFont="1" applyFill="1" applyBorder="1" applyAlignment="1">
      <alignment horizontal="center" vertical="center"/>
    </xf>
    <xf numFmtId="0" fontId="8" fillId="7" borderId="11" xfId="0" applyFont="1" applyFill="1" applyBorder="1" applyAlignment="1">
      <alignment horizontal="center" vertical="center"/>
    </xf>
    <xf numFmtId="0" fontId="8" fillId="7" borderId="10"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10" xfId="0" applyFont="1" applyFill="1" applyBorder="1" applyAlignment="1">
      <alignment horizontal="center" vertical="center"/>
    </xf>
    <xf numFmtId="0" fontId="5" fillId="6" borderId="11" xfId="0" applyFont="1" applyFill="1" applyBorder="1" applyAlignment="1">
      <alignment horizontal="center" vertical="center"/>
    </xf>
    <xf numFmtId="0" fontId="0" fillId="0" borderId="6"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5" xfId="0" applyFill="1" applyBorder="1" applyAlignment="1">
      <alignment horizontal="center" vertical="center" textRotation="255"/>
    </xf>
    <xf numFmtId="0" fontId="13" fillId="0" borderId="40" xfId="0" applyFont="1" applyBorder="1" applyAlignment="1">
      <alignment horizontal="center" vertical="center" textRotation="255"/>
    </xf>
    <xf numFmtId="0" fontId="13" fillId="0" borderId="41" xfId="0" applyFont="1" applyBorder="1" applyAlignment="1">
      <alignment horizontal="center" vertical="center" textRotation="255"/>
    </xf>
    <xf numFmtId="0" fontId="13" fillId="0" borderId="42" xfId="0" applyFont="1" applyBorder="1" applyAlignment="1">
      <alignment horizontal="center" vertical="center" textRotation="255"/>
    </xf>
    <xf numFmtId="0" fontId="0" fillId="0" borderId="1"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1" xfId="0" applyFill="1" applyBorder="1" applyAlignment="1">
      <alignment horizontal="center" vertical="center" textRotation="255"/>
    </xf>
    <xf numFmtId="0" fontId="7" fillId="2" borderId="28" xfId="0" applyFont="1" applyFill="1" applyBorder="1" applyAlignment="1">
      <alignment horizontal="center" vertical="center"/>
    </xf>
    <xf numFmtId="0" fontId="7" fillId="2" borderId="29" xfId="0" applyFont="1" applyFill="1" applyBorder="1" applyAlignment="1">
      <alignment horizontal="center" vertical="center"/>
    </xf>
    <xf numFmtId="0" fontId="7" fillId="10" borderId="28" xfId="0" applyFont="1" applyFill="1" applyBorder="1" applyAlignment="1">
      <alignment horizontal="center" vertical="center"/>
    </xf>
    <xf numFmtId="0" fontId="7" fillId="10" borderId="29" xfId="0" applyFont="1" applyFill="1" applyBorder="1" applyAlignment="1">
      <alignment horizontal="center" vertical="center"/>
    </xf>
    <xf numFmtId="0" fontId="7" fillId="7" borderId="28" xfId="0" applyFont="1" applyFill="1" applyBorder="1" applyAlignment="1">
      <alignment horizontal="center" vertical="center"/>
    </xf>
    <xf numFmtId="0" fontId="7" fillId="7" borderId="29" xfId="0" applyFont="1" applyFill="1" applyBorder="1" applyAlignment="1">
      <alignment horizontal="center" vertical="center"/>
    </xf>
    <xf numFmtId="0" fontId="0" fillId="4" borderId="6" xfId="0" applyFill="1" applyBorder="1" applyAlignment="1">
      <alignment horizontal="center" vertical="center" textRotation="255"/>
    </xf>
    <xf numFmtId="0" fontId="0" fillId="4" borderId="4" xfId="0" applyFill="1" applyBorder="1" applyAlignment="1">
      <alignment horizontal="center" vertical="center" textRotation="255"/>
    </xf>
    <xf numFmtId="0" fontId="0" fillId="0" borderId="6" xfId="0" applyBorder="1" applyAlignment="1">
      <alignment horizontal="center" vertical="center" textRotation="255"/>
    </xf>
    <xf numFmtId="0" fontId="0" fillId="0" borderId="4" xfId="0" applyBorder="1" applyAlignment="1">
      <alignment horizontal="center" vertical="center" textRotation="255"/>
    </xf>
    <xf numFmtId="0" fontId="0" fillId="3" borderId="1" xfId="0" applyFill="1" applyBorder="1" applyAlignment="1">
      <alignment horizontal="center" vertical="center" textRotation="255"/>
    </xf>
    <xf numFmtId="0" fontId="0" fillId="3" borderId="6" xfId="0" applyFill="1" applyBorder="1" applyAlignment="1">
      <alignment horizontal="center" vertical="center" textRotation="255"/>
    </xf>
    <xf numFmtId="0" fontId="0" fillId="3" borderId="4" xfId="0" applyFill="1" applyBorder="1" applyAlignment="1">
      <alignment horizontal="center" vertical="center" textRotation="255"/>
    </xf>
  </cellXfs>
  <cellStyles count="2">
    <cellStyle name="桁区切り" xfId="1" builtinId="6"/>
    <cellStyle name="標準" xfId="0" builtinId="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b="1"/>
              <a:t>事業統合・経営の一体化</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autoTitleDeleted val="0"/>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0"/>
          <c:order val="0"/>
          <c:tx>
            <c:strRef>
              <c:f>'c'!$E$55:$E$1474</c:f>
              <c:strCache>
                <c:ptCount val="1420"/>
                <c:pt idx="0">
                  <c:v>函館市</c:v>
                </c:pt>
                <c:pt idx="1">
                  <c:v>岩見沢市</c:v>
                </c:pt>
                <c:pt idx="2">
                  <c:v>小樽市</c:v>
                </c:pt>
                <c:pt idx="3">
                  <c:v>室蘭市</c:v>
                </c:pt>
                <c:pt idx="4">
                  <c:v>稚内市</c:v>
                </c:pt>
                <c:pt idx="5">
                  <c:v>留萌市</c:v>
                </c:pt>
                <c:pt idx="6">
                  <c:v>釧路市</c:v>
                </c:pt>
                <c:pt idx="7">
                  <c:v>広尾町</c:v>
                </c:pt>
                <c:pt idx="8">
                  <c:v>夕張市</c:v>
                </c:pt>
                <c:pt idx="9">
                  <c:v>浦河町</c:v>
                </c:pt>
                <c:pt idx="10">
                  <c:v>北斗市</c:v>
                </c:pt>
                <c:pt idx="11">
                  <c:v>紋別市</c:v>
                </c:pt>
                <c:pt idx="12">
                  <c:v>札幌市</c:v>
                </c:pt>
                <c:pt idx="13">
                  <c:v>木古内町</c:v>
                </c:pt>
                <c:pt idx="14">
                  <c:v>旭川市</c:v>
                </c:pt>
                <c:pt idx="15">
                  <c:v>枝幸町</c:v>
                </c:pt>
                <c:pt idx="16">
                  <c:v>美幌町</c:v>
                </c:pt>
                <c:pt idx="17">
                  <c:v>中標津町</c:v>
                </c:pt>
                <c:pt idx="18">
                  <c:v>苫小牧市</c:v>
                </c:pt>
                <c:pt idx="19">
                  <c:v>増毛町</c:v>
                </c:pt>
                <c:pt idx="20">
                  <c:v>余市町</c:v>
                </c:pt>
                <c:pt idx="21">
                  <c:v>北見市（北見）</c:v>
                </c:pt>
                <c:pt idx="22">
                  <c:v>本別町</c:v>
                </c:pt>
                <c:pt idx="23">
                  <c:v>様似町</c:v>
                </c:pt>
                <c:pt idx="24">
                  <c:v>白糠町</c:v>
                </c:pt>
                <c:pt idx="25">
                  <c:v>羽幌町</c:v>
                </c:pt>
                <c:pt idx="26">
                  <c:v>帯広市</c:v>
                </c:pt>
                <c:pt idx="27">
                  <c:v>網走市</c:v>
                </c:pt>
                <c:pt idx="28">
                  <c:v>士別市</c:v>
                </c:pt>
                <c:pt idx="29">
                  <c:v>むかわ町</c:v>
                </c:pt>
                <c:pt idx="30">
                  <c:v>美唄市</c:v>
                </c:pt>
                <c:pt idx="31">
                  <c:v>根室市</c:v>
                </c:pt>
                <c:pt idx="32">
                  <c:v>幕別町</c:v>
                </c:pt>
                <c:pt idx="33">
                  <c:v>千歳市</c:v>
                </c:pt>
                <c:pt idx="34">
                  <c:v>倶知安町</c:v>
                </c:pt>
                <c:pt idx="35">
                  <c:v>江差町</c:v>
                </c:pt>
                <c:pt idx="36">
                  <c:v>足寄町</c:v>
                </c:pt>
                <c:pt idx="37">
                  <c:v>赤平市</c:v>
                </c:pt>
                <c:pt idx="38">
                  <c:v>松前町</c:v>
                </c:pt>
                <c:pt idx="39">
                  <c:v>池田町</c:v>
                </c:pt>
                <c:pt idx="40">
                  <c:v>芦別市</c:v>
                </c:pt>
                <c:pt idx="41">
                  <c:v>江別市</c:v>
                </c:pt>
                <c:pt idx="42">
                  <c:v>芽室町</c:v>
                </c:pt>
                <c:pt idx="43">
                  <c:v>弟子屈町</c:v>
                </c:pt>
                <c:pt idx="44">
                  <c:v>栗山町</c:v>
                </c:pt>
                <c:pt idx="45">
                  <c:v>三笠市</c:v>
                </c:pt>
                <c:pt idx="46">
                  <c:v>深川市</c:v>
                </c:pt>
                <c:pt idx="47">
                  <c:v>名寄市</c:v>
                </c:pt>
                <c:pt idx="48">
                  <c:v>新ひだか町</c:v>
                </c:pt>
                <c:pt idx="49">
                  <c:v>厚岸町</c:v>
                </c:pt>
                <c:pt idx="50">
                  <c:v>登別市</c:v>
                </c:pt>
                <c:pt idx="51">
                  <c:v>斜里町</c:v>
                </c:pt>
                <c:pt idx="52">
                  <c:v>伊達市</c:v>
                </c:pt>
                <c:pt idx="53">
                  <c:v>北見市（留辺蘂）</c:v>
                </c:pt>
                <c:pt idx="54">
                  <c:v>遠軽町</c:v>
                </c:pt>
                <c:pt idx="55">
                  <c:v>美瑛町</c:v>
                </c:pt>
                <c:pt idx="56">
                  <c:v>福島町</c:v>
                </c:pt>
                <c:pt idx="57">
                  <c:v>洞爺湖町</c:v>
                </c:pt>
                <c:pt idx="58">
                  <c:v>富良野市</c:v>
                </c:pt>
                <c:pt idx="59">
                  <c:v>恵庭市</c:v>
                </c:pt>
                <c:pt idx="60">
                  <c:v>当別町</c:v>
                </c:pt>
                <c:pt idx="61">
                  <c:v>八雲町</c:v>
                </c:pt>
                <c:pt idx="62">
                  <c:v>日高町</c:v>
                </c:pt>
                <c:pt idx="63">
                  <c:v>浜中町</c:v>
                </c:pt>
                <c:pt idx="64">
                  <c:v>鹿部町</c:v>
                </c:pt>
                <c:pt idx="65">
                  <c:v>長万部町</c:v>
                </c:pt>
                <c:pt idx="66">
                  <c:v>白老町</c:v>
                </c:pt>
                <c:pt idx="67">
                  <c:v>長幌上水道企業団</c:v>
                </c:pt>
                <c:pt idx="68">
                  <c:v>沼田町</c:v>
                </c:pt>
                <c:pt idx="69">
                  <c:v>清水町</c:v>
                </c:pt>
                <c:pt idx="70">
                  <c:v>湧別町</c:v>
                </c:pt>
                <c:pt idx="71">
                  <c:v>新得町</c:v>
                </c:pt>
                <c:pt idx="72">
                  <c:v>上富良野町</c:v>
                </c:pt>
                <c:pt idx="73">
                  <c:v>北広島市</c:v>
                </c:pt>
                <c:pt idx="74">
                  <c:v>標茶町</c:v>
                </c:pt>
                <c:pt idx="75">
                  <c:v>羅臼町</c:v>
                </c:pt>
                <c:pt idx="76">
                  <c:v>西空知広域水道企業団</c:v>
                </c:pt>
                <c:pt idx="77">
                  <c:v>石狩市</c:v>
                </c:pt>
                <c:pt idx="78">
                  <c:v>岩内町</c:v>
                </c:pt>
                <c:pt idx="79">
                  <c:v>当麻町</c:v>
                </c:pt>
                <c:pt idx="80">
                  <c:v>森町</c:v>
                </c:pt>
                <c:pt idx="81">
                  <c:v>月新水道企業団</c:v>
                </c:pt>
                <c:pt idx="82">
                  <c:v>七飯町</c:v>
                </c:pt>
                <c:pt idx="83">
                  <c:v>音更町</c:v>
                </c:pt>
                <c:pt idx="84">
                  <c:v>鷹栖町</c:v>
                </c:pt>
                <c:pt idx="85">
                  <c:v>知内町</c:v>
                </c:pt>
                <c:pt idx="86">
                  <c:v>小平町</c:v>
                </c:pt>
                <c:pt idx="87">
                  <c:v>別海町</c:v>
                </c:pt>
                <c:pt idx="88">
                  <c:v>大樹町</c:v>
                </c:pt>
                <c:pt idx="89">
                  <c:v>中空知広域水道企業団</c:v>
                </c:pt>
                <c:pt idx="90">
                  <c:v>由仁町</c:v>
                </c:pt>
                <c:pt idx="91">
                  <c:v>東神楽町</c:v>
                </c:pt>
                <c:pt idx="92">
                  <c:v>安平町</c:v>
                </c:pt>
                <c:pt idx="93">
                  <c:v>桂沢水道企業団</c:v>
                </c:pt>
                <c:pt idx="94">
                  <c:v>石狩東部広域水道企業団</c:v>
                </c:pt>
                <c:pt idx="95">
                  <c:v>北空知広域水道企業団</c:v>
                </c:pt>
                <c:pt idx="96">
                  <c:v>十勝中部広域水道企業団</c:v>
                </c:pt>
                <c:pt idx="97">
                  <c:v>石狩西部広域水道企業団</c:v>
                </c:pt>
                <c:pt idx="98">
                  <c:v>弘前市</c:v>
                </c:pt>
                <c:pt idx="99">
                  <c:v>板柳町</c:v>
                </c:pt>
                <c:pt idx="100">
                  <c:v>鰺ヶ沢町</c:v>
                </c:pt>
                <c:pt idx="101">
                  <c:v>三沢市</c:v>
                </c:pt>
                <c:pt idx="102">
                  <c:v>深浦町</c:v>
                </c:pt>
                <c:pt idx="103">
                  <c:v>大間町</c:v>
                </c:pt>
                <c:pt idx="104">
                  <c:v>野辺地町</c:v>
                </c:pt>
                <c:pt idx="105">
                  <c:v>平内町</c:v>
                </c:pt>
                <c:pt idx="106">
                  <c:v>黒石市</c:v>
                </c:pt>
                <c:pt idx="107">
                  <c:v>田舎館村</c:v>
                </c:pt>
                <c:pt idx="108">
                  <c:v>田子町</c:v>
                </c:pt>
                <c:pt idx="109">
                  <c:v>鶴田町</c:v>
                </c:pt>
                <c:pt idx="110">
                  <c:v>平川市</c:v>
                </c:pt>
                <c:pt idx="111">
                  <c:v>久吉ダム水道企業団</c:v>
                </c:pt>
                <c:pt idx="112">
                  <c:v>東通村</c:v>
                </c:pt>
                <c:pt idx="113">
                  <c:v>八戸圏域水道企業団</c:v>
                </c:pt>
                <c:pt idx="114">
                  <c:v>六ケ所村</c:v>
                </c:pt>
                <c:pt idx="115">
                  <c:v>津軽広域水道企業団（西北）</c:v>
                </c:pt>
                <c:pt idx="116">
                  <c:v>五所川原市</c:v>
                </c:pt>
                <c:pt idx="117">
                  <c:v>青森市</c:v>
                </c:pt>
                <c:pt idx="118">
                  <c:v>中泊町</c:v>
                </c:pt>
                <c:pt idx="119">
                  <c:v>むつ市</c:v>
                </c:pt>
                <c:pt idx="120">
                  <c:v>東北町</c:v>
                </c:pt>
                <c:pt idx="121">
                  <c:v>七戸町</c:v>
                </c:pt>
                <c:pt idx="122">
                  <c:v>藤崎町</c:v>
                </c:pt>
                <c:pt idx="123">
                  <c:v>十和田市</c:v>
                </c:pt>
                <c:pt idx="124">
                  <c:v>津軽広域水道企業団（津軽）</c:v>
                </c:pt>
                <c:pt idx="125">
                  <c:v>盛岡市</c:v>
                </c:pt>
                <c:pt idx="126">
                  <c:v>山田町</c:v>
                </c:pt>
                <c:pt idx="127">
                  <c:v>宮古市</c:v>
                </c:pt>
                <c:pt idx="128">
                  <c:v>大船渡市</c:v>
                </c:pt>
                <c:pt idx="129">
                  <c:v>釜石市</c:v>
                </c:pt>
                <c:pt idx="130">
                  <c:v>奥州市</c:v>
                </c:pt>
                <c:pt idx="131">
                  <c:v>久慈市</c:v>
                </c:pt>
                <c:pt idx="132">
                  <c:v>陸前高田市</c:v>
                </c:pt>
                <c:pt idx="133">
                  <c:v>大槌町</c:v>
                </c:pt>
                <c:pt idx="134">
                  <c:v>雫石町</c:v>
                </c:pt>
                <c:pt idx="135">
                  <c:v>一戸町（一戸）</c:v>
                </c:pt>
                <c:pt idx="136">
                  <c:v>遠野市</c:v>
                </c:pt>
                <c:pt idx="137">
                  <c:v>二戸市</c:v>
                </c:pt>
                <c:pt idx="138">
                  <c:v>矢巾町</c:v>
                </c:pt>
                <c:pt idx="139">
                  <c:v>金ケ崎町</c:v>
                </c:pt>
                <c:pt idx="140">
                  <c:v>岩手町</c:v>
                </c:pt>
                <c:pt idx="141">
                  <c:v>平泉町</c:v>
                </c:pt>
                <c:pt idx="142">
                  <c:v>九戸村</c:v>
                </c:pt>
                <c:pt idx="143">
                  <c:v>滝沢市</c:v>
                </c:pt>
                <c:pt idx="144">
                  <c:v>八幡平市</c:v>
                </c:pt>
                <c:pt idx="145">
                  <c:v>洋野町</c:v>
                </c:pt>
                <c:pt idx="146">
                  <c:v>軽米町</c:v>
                </c:pt>
                <c:pt idx="147">
                  <c:v>一戸町（奥中山）</c:v>
                </c:pt>
                <c:pt idx="148">
                  <c:v>岩手中部水道企業団</c:v>
                </c:pt>
                <c:pt idx="149">
                  <c:v>一関市</c:v>
                </c:pt>
                <c:pt idx="150">
                  <c:v>葛巻町</c:v>
                </c:pt>
                <c:pt idx="151">
                  <c:v>西和賀町</c:v>
                </c:pt>
                <c:pt idx="152">
                  <c:v>奥州金ケ崎行政事務組合</c:v>
                </c:pt>
                <c:pt idx="153">
                  <c:v>塩竈市</c:v>
                </c:pt>
                <c:pt idx="154">
                  <c:v>仙台市</c:v>
                </c:pt>
                <c:pt idx="155">
                  <c:v>村田町</c:v>
                </c:pt>
                <c:pt idx="156">
                  <c:v>気仙沼市</c:v>
                </c:pt>
                <c:pt idx="157">
                  <c:v>角田市</c:v>
                </c:pt>
                <c:pt idx="158">
                  <c:v>多賀城市</c:v>
                </c:pt>
                <c:pt idx="159">
                  <c:v>女川町</c:v>
                </c:pt>
                <c:pt idx="160">
                  <c:v>松島町</c:v>
                </c:pt>
                <c:pt idx="161">
                  <c:v>白石市</c:v>
                </c:pt>
                <c:pt idx="162">
                  <c:v>涌谷町</c:v>
                </c:pt>
                <c:pt idx="163">
                  <c:v>岩沼市</c:v>
                </c:pt>
                <c:pt idx="164">
                  <c:v>名取市</c:v>
                </c:pt>
                <c:pt idx="165">
                  <c:v>丸森町</c:v>
                </c:pt>
                <c:pt idx="166">
                  <c:v>柴田町</c:v>
                </c:pt>
                <c:pt idx="167">
                  <c:v>大河原町</c:v>
                </c:pt>
                <c:pt idx="168">
                  <c:v>亘理町</c:v>
                </c:pt>
                <c:pt idx="169">
                  <c:v>七ヶ浜町</c:v>
                </c:pt>
                <c:pt idx="170">
                  <c:v>大和町</c:v>
                </c:pt>
                <c:pt idx="171">
                  <c:v>大衡村</c:v>
                </c:pt>
                <c:pt idx="172">
                  <c:v>富谷市</c:v>
                </c:pt>
                <c:pt idx="173">
                  <c:v>大郷町</c:v>
                </c:pt>
                <c:pt idx="174">
                  <c:v>山元町</c:v>
                </c:pt>
                <c:pt idx="175">
                  <c:v>川崎町</c:v>
                </c:pt>
                <c:pt idx="176">
                  <c:v>利府町</c:v>
                </c:pt>
                <c:pt idx="177">
                  <c:v>石巻地方広域水道企業団</c:v>
                </c:pt>
                <c:pt idx="178">
                  <c:v>色麻町</c:v>
                </c:pt>
                <c:pt idx="179">
                  <c:v>蔵王町</c:v>
                </c:pt>
                <c:pt idx="180">
                  <c:v>加美町</c:v>
                </c:pt>
                <c:pt idx="181">
                  <c:v>登米市</c:v>
                </c:pt>
                <c:pt idx="182">
                  <c:v>栗原市（栗原）</c:v>
                </c:pt>
                <c:pt idx="183">
                  <c:v>南三陸町</c:v>
                </c:pt>
                <c:pt idx="184">
                  <c:v>美里町</c:v>
                </c:pt>
                <c:pt idx="185">
                  <c:v>大崎市</c:v>
                </c:pt>
                <c:pt idx="186">
                  <c:v>宮城県（大崎）</c:v>
                </c:pt>
                <c:pt idx="187">
                  <c:v>宮城県（仙南・仙塩）</c:v>
                </c:pt>
                <c:pt idx="188">
                  <c:v>秋田市</c:v>
                </c:pt>
                <c:pt idx="189">
                  <c:v>由利本荘市</c:v>
                </c:pt>
                <c:pt idx="190">
                  <c:v>横手市</c:v>
                </c:pt>
                <c:pt idx="191">
                  <c:v>潟上市</c:v>
                </c:pt>
                <c:pt idx="192">
                  <c:v>大館市</c:v>
                </c:pt>
                <c:pt idx="193">
                  <c:v>能代市</c:v>
                </c:pt>
                <c:pt idx="194">
                  <c:v>大仙市</c:v>
                </c:pt>
                <c:pt idx="195">
                  <c:v>男鹿市</c:v>
                </c:pt>
                <c:pt idx="196">
                  <c:v>湯沢市（湯沢）</c:v>
                </c:pt>
                <c:pt idx="197">
                  <c:v>五城目町</c:v>
                </c:pt>
                <c:pt idx="198">
                  <c:v>にかほ市</c:v>
                </c:pt>
                <c:pt idx="199">
                  <c:v>井川町</c:v>
                </c:pt>
                <c:pt idx="200">
                  <c:v>八郎潟町</c:v>
                </c:pt>
                <c:pt idx="201">
                  <c:v>小坂町</c:v>
                </c:pt>
                <c:pt idx="202">
                  <c:v>北秋田市（鷹巣）</c:v>
                </c:pt>
                <c:pt idx="203">
                  <c:v>羽後町</c:v>
                </c:pt>
                <c:pt idx="204">
                  <c:v>鹿角市</c:v>
                </c:pt>
                <c:pt idx="205">
                  <c:v>北秋田市（森吉・合川）</c:v>
                </c:pt>
                <c:pt idx="206">
                  <c:v>三種町</c:v>
                </c:pt>
                <c:pt idx="207">
                  <c:v>湯沢市（稲川）</c:v>
                </c:pt>
                <c:pt idx="208">
                  <c:v>仙北市</c:v>
                </c:pt>
                <c:pt idx="209">
                  <c:v>美郷町</c:v>
                </c:pt>
                <c:pt idx="210">
                  <c:v>河北町</c:v>
                </c:pt>
                <c:pt idx="211">
                  <c:v>上山市</c:v>
                </c:pt>
                <c:pt idx="212">
                  <c:v>山形市</c:v>
                </c:pt>
                <c:pt idx="213">
                  <c:v>天童市</c:v>
                </c:pt>
                <c:pt idx="214">
                  <c:v>米沢市</c:v>
                </c:pt>
                <c:pt idx="215">
                  <c:v>酒田市</c:v>
                </c:pt>
                <c:pt idx="216">
                  <c:v>村山市</c:v>
                </c:pt>
                <c:pt idx="217">
                  <c:v>鶴岡市</c:v>
                </c:pt>
                <c:pt idx="218">
                  <c:v>新庄市</c:v>
                </c:pt>
                <c:pt idx="219">
                  <c:v>東根市</c:v>
                </c:pt>
                <c:pt idx="220">
                  <c:v>寒河江市</c:v>
                </c:pt>
                <c:pt idx="221">
                  <c:v>高畠町</c:v>
                </c:pt>
                <c:pt idx="222">
                  <c:v>庄内町</c:v>
                </c:pt>
                <c:pt idx="223">
                  <c:v>長井市</c:v>
                </c:pt>
                <c:pt idx="224">
                  <c:v>白鷹町</c:v>
                </c:pt>
                <c:pt idx="225">
                  <c:v>川西町</c:v>
                </c:pt>
                <c:pt idx="226">
                  <c:v>大江町</c:v>
                </c:pt>
                <c:pt idx="227">
                  <c:v>朝日町</c:v>
                </c:pt>
                <c:pt idx="228">
                  <c:v>遊佐町</c:v>
                </c:pt>
                <c:pt idx="229">
                  <c:v>尾花沢市大石田町環境衛生事業組合</c:v>
                </c:pt>
                <c:pt idx="230">
                  <c:v>飯豊町</c:v>
                </c:pt>
                <c:pt idx="231">
                  <c:v>最上川中部水道企業団</c:v>
                </c:pt>
                <c:pt idx="232">
                  <c:v>西川町</c:v>
                </c:pt>
                <c:pt idx="233">
                  <c:v>南陽市</c:v>
                </c:pt>
                <c:pt idx="234">
                  <c:v>金山町</c:v>
                </c:pt>
                <c:pt idx="235">
                  <c:v>小国町</c:v>
                </c:pt>
                <c:pt idx="236">
                  <c:v>最上町</c:v>
                </c:pt>
                <c:pt idx="237">
                  <c:v>真室川町</c:v>
                </c:pt>
                <c:pt idx="238">
                  <c:v>舟形町</c:v>
                </c:pt>
                <c:pt idx="239">
                  <c:v>山形県（村山）</c:v>
                </c:pt>
                <c:pt idx="240">
                  <c:v>山形県（置賜）</c:v>
                </c:pt>
                <c:pt idx="241">
                  <c:v>山形県（最上）</c:v>
                </c:pt>
                <c:pt idx="242">
                  <c:v>山形県（庄内）</c:v>
                </c:pt>
                <c:pt idx="243">
                  <c:v>郡山市</c:v>
                </c:pt>
                <c:pt idx="244">
                  <c:v>いわき市</c:v>
                </c:pt>
                <c:pt idx="245">
                  <c:v>福島市</c:v>
                </c:pt>
                <c:pt idx="246">
                  <c:v>会津坂下町</c:v>
                </c:pt>
                <c:pt idx="247">
                  <c:v>会津若松市</c:v>
                </c:pt>
                <c:pt idx="248">
                  <c:v>二本松市</c:v>
                </c:pt>
                <c:pt idx="249">
                  <c:v>本宮市</c:v>
                </c:pt>
                <c:pt idx="250">
                  <c:v>須賀川市</c:v>
                </c:pt>
                <c:pt idx="251">
                  <c:v>白河市</c:v>
                </c:pt>
                <c:pt idx="252">
                  <c:v>桑折町</c:v>
                </c:pt>
                <c:pt idx="253">
                  <c:v>石川町</c:v>
                </c:pt>
                <c:pt idx="254">
                  <c:v>国見町</c:v>
                </c:pt>
                <c:pt idx="255">
                  <c:v>伊達市</c:v>
                </c:pt>
                <c:pt idx="256">
                  <c:v>川俣町</c:v>
                </c:pt>
                <c:pt idx="257">
                  <c:v>会津美里町</c:v>
                </c:pt>
                <c:pt idx="258">
                  <c:v>三春町</c:v>
                </c:pt>
                <c:pt idx="259">
                  <c:v>浪江町</c:v>
                </c:pt>
                <c:pt idx="260">
                  <c:v>南相馬市（原町）</c:v>
                </c:pt>
                <c:pt idx="261">
                  <c:v>南会津町</c:v>
                </c:pt>
                <c:pt idx="262">
                  <c:v>矢吹町</c:v>
                </c:pt>
                <c:pt idx="263">
                  <c:v>南相馬市（小高）</c:v>
                </c:pt>
                <c:pt idx="264">
                  <c:v>田村市</c:v>
                </c:pt>
                <c:pt idx="265">
                  <c:v>鏡石町</c:v>
                </c:pt>
                <c:pt idx="266">
                  <c:v>棚倉町</c:v>
                </c:pt>
                <c:pt idx="267">
                  <c:v>猪苗代町</c:v>
                </c:pt>
                <c:pt idx="268">
                  <c:v>喜多方市</c:v>
                </c:pt>
                <c:pt idx="269">
                  <c:v>小野町</c:v>
                </c:pt>
                <c:pt idx="270">
                  <c:v>西会津町</c:v>
                </c:pt>
                <c:pt idx="271">
                  <c:v>玉川村</c:v>
                </c:pt>
                <c:pt idx="272">
                  <c:v>天栄村</c:v>
                </c:pt>
                <c:pt idx="273">
                  <c:v>西郷村</c:v>
                </c:pt>
                <c:pt idx="274">
                  <c:v>泉崎村</c:v>
                </c:pt>
                <c:pt idx="275">
                  <c:v>大玉村</c:v>
                </c:pt>
                <c:pt idx="276">
                  <c:v>相馬地方広域水道企業団</c:v>
                </c:pt>
                <c:pt idx="277">
                  <c:v>双葉地方水道企業団</c:v>
                </c:pt>
                <c:pt idx="278">
                  <c:v>浅川町</c:v>
                </c:pt>
                <c:pt idx="279">
                  <c:v>塙町</c:v>
                </c:pt>
                <c:pt idx="280">
                  <c:v>矢祭町</c:v>
                </c:pt>
                <c:pt idx="281">
                  <c:v>会津若松地方広域市町村圏整備組合</c:v>
                </c:pt>
                <c:pt idx="282">
                  <c:v>福島地方水道用水供給企業団</c:v>
                </c:pt>
                <c:pt idx="283">
                  <c:v>白河地方広域市町村圏整備組合</c:v>
                </c:pt>
                <c:pt idx="284">
                  <c:v>水戸市</c:v>
                </c:pt>
                <c:pt idx="285">
                  <c:v>日立市</c:v>
                </c:pt>
                <c:pt idx="286">
                  <c:v>北茨城市</c:v>
                </c:pt>
                <c:pt idx="287">
                  <c:v>ひたちなか市</c:v>
                </c:pt>
                <c:pt idx="288">
                  <c:v>土浦市</c:v>
                </c:pt>
                <c:pt idx="289">
                  <c:v>阿見町</c:v>
                </c:pt>
                <c:pt idx="290">
                  <c:v>古河市</c:v>
                </c:pt>
                <c:pt idx="291">
                  <c:v>潮来市</c:v>
                </c:pt>
                <c:pt idx="292">
                  <c:v>結城市</c:v>
                </c:pt>
                <c:pt idx="293">
                  <c:v>茨城県南水道企業団</c:v>
                </c:pt>
                <c:pt idx="294">
                  <c:v>湖北水道企業団</c:v>
                </c:pt>
                <c:pt idx="295">
                  <c:v>大洗町</c:v>
                </c:pt>
                <c:pt idx="296">
                  <c:v>大子町</c:v>
                </c:pt>
                <c:pt idx="297">
                  <c:v>高萩市</c:v>
                </c:pt>
                <c:pt idx="298">
                  <c:v>常陸大宮市</c:v>
                </c:pt>
                <c:pt idx="299">
                  <c:v>鹿嶋市（鹿島）</c:v>
                </c:pt>
                <c:pt idx="300">
                  <c:v>那珂市</c:v>
                </c:pt>
                <c:pt idx="301">
                  <c:v>つくば市</c:v>
                </c:pt>
                <c:pt idx="302">
                  <c:v>東海村</c:v>
                </c:pt>
                <c:pt idx="303">
                  <c:v>境町</c:v>
                </c:pt>
                <c:pt idx="304">
                  <c:v>美浦村</c:v>
                </c:pt>
                <c:pt idx="305">
                  <c:v>守谷市</c:v>
                </c:pt>
                <c:pt idx="306">
                  <c:v>下妻市</c:v>
                </c:pt>
                <c:pt idx="307">
                  <c:v>河内町</c:v>
                </c:pt>
                <c:pt idx="308">
                  <c:v>八千代町</c:v>
                </c:pt>
                <c:pt idx="309">
                  <c:v>五霞町</c:v>
                </c:pt>
                <c:pt idx="310">
                  <c:v>茨城町</c:v>
                </c:pt>
                <c:pt idx="311">
                  <c:v>神栖市</c:v>
                </c:pt>
                <c:pt idx="312">
                  <c:v>石岡市</c:v>
                </c:pt>
                <c:pt idx="313">
                  <c:v>鹿嶋市（大野）</c:v>
                </c:pt>
                <c:pt idx="314">
                  <c:v>かすみがうら市</c:v>
                </c:pt>
                <c:pt idx="315">
                  <c:v>桜川市</c:v>
                </c:pt>
                <c:pt idx="316">
                  <c:v>坂東市</c:v>
                </c:pt>
                <c:pt idx="317">
                  <c:v>稲敷市</c:v>
                </c:pt>
                <c:pt idx="318">
                  <c:v>つくばみらい市</c:v>
                </c:pt>
                <c:pt idx="319">
                  <c:v>常総市</c:v>
                </c:pt>
                <c:pt idx="320">
                  <c:v>行方市</c:v>
                </c:pt>
                <c:pt idx="321">
                  <c:v>小美玉市</c:v>
                </c:pt>
                <c:pt idx="322">
                  <c:v>筑西市</c:v>
                </c:pt>
                <c:pt idx="323">
                  <c:v>城里町</c:v>
                </c:pt>
                <c:pt idx="324">
                  <c:v>笠間市</c:v>
                </c:pt>
                <c:pt idx="325">
                  <c:v>常陸太田市</c:v>
                </c:pt>
                <c:pt idx="326">
                  <c:v>鉾田市</c:v>
                </c:pt>
                <c:pt idx="327">
                  <c:v>茨城県（県南）</c:v>
                </c:pt>
                <c:pt idx="328">
                  <c:v>茨城県（県西）</c:v>
                </c:pt>
                <c:pt idx="329">
                  <c:v>茨城県（鹿行）</c:v>
                </c:pt>
                <c:pt idx="330">
                  <c:v>茨城県（県中央）</c:v>
                </c:pt>
                <c:pt idx="331">
                  <c:v>宇都宮市</c:v>
                </c:pt>
                <c:pt idx="332">
                  <c:v>足利市</c:v>
                </c:pt>
                <c:pt idx="333">
                  <c:v>日光市</c:v>
                </c:pt>
                <c:pt idx="334">
                  <c:v>鹿沼市</c:v>
                </c:pt>
                <c:pt idx="335">
                  <c:v>佐野市</c:v>
                </c:pt>
                <c:pt idx="336">
                  <c:v>那須烏山市</c:v>
                </c:pt>
                <c:pt idx="337">
                  <c:v>小山市</c:v>
                </c:pt>
                <c:pt idx="338">
                  <c:v>真岡市</c:v>
                </c:pt>
                <c:pt idx="339">
                  <c:v>矢板市</c:v>
                </c:pt>
                <c:pt idx="340">
                  <c:v>茂木町</c:v>
                </c:pt>
                <c:pt idx="341">
                  <c:v>大田原市</c:v>
                </c:pt>
                <c:pt idx="342">
                  <c:v>壬生町</c:v>
                </c:pt>
                <c:pt idx="343">
                  <c:v>那須町</c:v>
                </c:pt>
                <c:pt idx="344">
                  <c:v>上三川町</c:v>
                </c:pt>
                <c:pt idx="345">
                  <c:v>下野市</c:v>
                </c:pt>
                <c:pt idx="346">
                  <c:v>那珂川町</c:v>
                </c:pt>
                <c:pt idx="347">
                  <c:v>野木町</c:v>
                </c:pt>
                <c:pt idx="348">
                  <c:v>芳賀中部上水道企業団</c:v>
                </c:pt>
                <c:pt idx="349">
                  <c:v>那須ハイランド水道</c:v>
                </c:pt>
                <c:pt idx="350">
                  <c:v>那須塩原市</c:v>
                </c:pt>
                <c:pt idx="351">
                  <c:v>塩谷町</c:v>
                </c:pt>
                <c:pt idx="352">
                  <c:v>栃木市</c:v>
                </c:pt>
                <c:pt idx="353">
                  <c:v>さくら市</c:v>
                </c:pt>
                <c:pt idx="354">
                  <c:v>高根沢町</c:v>
                </c:pt>
                <c:pt idx="355">
                  <c:v>栃木県（北那須）</c:v>
                </c:pt>
                <c:pt idx="356">
                  <c:v>栃木県（鬼怒）</c:v>
                </c:pt>
                <c:pt idx="357">
                  <c:v>高崎市</c:v>
                </c:pt>
                <c:pt idx="358">
                  <c:v>沼田市</c:v>
                </c:pt>
                <c:pt idx="359">
                  <c:v>前橋市</c:v>
                </c:pt>
                <c:pt idx="360">
                  <c:v>桐生市</c:v>
                </c:pt>
                <c:pt idx="361">
                  <c:v>伊勢崎市</c:v>
                </c:pt>
                <c:pt idx="362">
                  <c:v>安中市</c:v>
                </c:pt>
                <c:pt idx="363">
                  <c:v>富岡市</c:v>
                </c:pt>
                <c:pt idx="364">
                  <c:v>下仁田町</c:v>
                </c:pt>
                <c:pt idx="365">
                  <c:v>草津町</c:v>
                </c:pt>
                <c:pt idx="366">
                  <c:v>藤岡市</c:v>
                </c:pt>
                <c:pt idx="367">
                  <c:v>東吾妻町</c:v>
                </c:pt>
                <c:pt idx="368">
                  <c:v>吉岡町</c:v>
                </c:pt>
                <c:pt idx="369">
                  <c:v>中之条町</c:v>
                </c:pt>
                <c:pt idx="370">
                  <c:v>みなかみ町</c:v>
                </c:pt>
                <c:pt idx="371">
                  <c:v>長野原町</c:v>
                </c:pt>
                <c:pt idx="372">
                  <c:v>榛東村</c:v>
                </c:pt>
                <c:pt idx="373">
                  <c:v>甘楽町</c:v>
                </c:pt>
                <c:pt idx="374">
                  <c:v>嬬恋村</c:v>
                </c:pt>
                <c:pt idx="375">
                  <c:v>玉村町</c:v>
                </c:pt>
                <c:pt idx="376">
                  <c:v>渋川市</c:v>
                </c:pt>
                <c:pt idx="377">
                  <c:v>群馬東部水道企業団</c:v>
                </c:pt>
                <c:pt idx="378">
                  <c:v>群馬県（県央第一）</c:v>
                </c:pt>
                <c:pt idx="379">
                  <c:v>群馬県（新田山田）</c:v>
                </c:pt>
                <c:pt idx="380">
                  <c:v>群馬県（県央第二）</c:v>
                </c:pt>
                <c:pt idx="381">
                  <c:v>群馬県（東部地域）</c:v>
                </c:pt>
                <c:pt idx="382">
                  <c:v>深谷市</c:v>
                </c:pt>
                <c:pt idx="383">
                  <c:v>飯能市</c:v>
                </c:pt>
                <c:pt idx="384">
                  <c:v>さいたま市</c:v>
                </c:pt>
                <c:pt idx="385">
                  <c:v>所沢市</c:v>
                </c:pt>
                <c:pt idx="386">
                  <c:v>川口市</c:v>
                </c:pt>
                <c:pt idx="387">
                  <c:v>川越市</c:v>
                </c:pt>
                <c:pt idx="388">
                  <c:v>戸田市</c:v>
                </c:pt>
                <c:pt idx="389">
                  <c:v>入間市</c:v>
                </c:pt>
                <c:pt idx="390">
                  <c:v>羽生市</c:v>
                </c:pt>
                <c:pt idx="391">
                  <c:v>草加市</c:v>
                </c:pt>
                <c:pt idx="392">
                  <c:v>行田市</c:v>
                </c:pt>
                <c:pt idx="393">
                  <c:v>志木市</c:v>
                </c:pt>
                <c:pt idx="394">
                  <c:v>寄居町</c:v>
                </c:pt>
                <c:pt idx="395">
                  <c:v>蕨市</c:v>
                </c:pt>
                <c:pt idx="396">
                  <c:v>狭山市</c:v>
                </c:pt>
                <c:pt idx="397">
                  <c:v>春日部市</c:v>
                </c:pt>
                <c:pt idx="398">
                  <c:v>本庄市</c:v>
                </c:pt>
                <c:pt idx="399">
                  <c:v>幸手市</c:v>
                </c:pt>
                <c:pt idx="400">
                  <c:v>久喜市</c:v>
                </c:pt>
                <c:pt idx="401">
                  <c:v>宮代町</c:v>
                </c:pt>
                <c:pt idx="402">
                  <c:v>鴻巣市</c:v>
                </c:pt>
                <c:pt idx="403">
                  <c:v>川島町</c:v>
                </c:pt>
                <c:pt idx="404">
                  <c:v>白岡市</c:v>
                </c:pt>
                <c:pt idx="405">
                  <c:v>吉川市</c:v>
                </c:pt>
                <c:pt idx="406">
                  <c:v>越谷・松伏水道企業団</c:v>
                </c:pt>
                <c:pt idx="407">
                  <c:v>小川町</c:v>
                </c:pt>
                <c:pt idx="408">
                  <c:v>和光市</c:v>
                </c:pt>
                <c:pt idx="409">
                  <c:v>杉戸町</c:v>
                </c:pt>
                <c:pt idx="410">
                  <c:v>上尾市</c:v>
                </c:pt>
                <c:pt idx="411">
                  <c:v>新座市</c:v>
                </c:pt>
                <c:pt idx="412">
                  <c:v>ふじみ野市</c:v>
                </c:pt>
                <c:pt idx="413">
                  <c:v>朝霞市</c:v>
                </c:pt>
                <c:pt idx="414">
                  <c:v>東松山市</c:v>
                </c:pt>
                <c:pt idx="415">
                  <c:v>桶川北本水道企業団</c:v>
                </c:pt>
                <c:pt idx="416">
                  <c:v>毛呂山町</c:v>
                </c:pt>
                <c:pt idx="417">
                  <c:v>富士見市</c:v>
                </c:pt>
                <c:pt idx="418">
                  <c:v>熊谷市</c:v>
                </c:pt>
                <c:pt idx="419">
                  <c:v>蓮田市</c:v>
                </c:pt>
                <c:pt idx="420">
                  <c:v>三郷市</c:v>
                </c:pt>
                <c:pt idx="421">
                  <c:v>八潮市</c:v>
                </c:pt>
                <c:pt idx="422">
                  <c:v>三芳町</c:v>
                </c:pt>
                <c:pt idx="423">
                  <c:v>吉見町</c:v>
                </c:pt>
                <c:pt idx="424">
                  <c:v>坂戸、鶴ヶ島水道企業団</c:v>
                </c:pt>
                <c:pt idx="425">
                  <c:v>日高市</c:v>
                </c:pt>
                <c:pt idx="426">
                  <c:v>越生町</c:v>
                </c:pt>
                <c:pt idx="427">
                  <c:v>神川町</c:v>
                </c:pt>
                <c:pt idx="428">
                  <c:v>ときがわ町</c:v>
                </c:pt>
                <c:pt idx="429">
                  <c:v>嵐山町</c:v>
                </c:pt>
                <c:pt idx="430">
                  <c:v>滑川町</c:v>
                </c:pt>
                <c:pt idx="431">
                  <c:v>伊奈町</c:v>
                </c:pt>
                <c:pt idx="432">
                  <c:v>美里町</c:v>
                </c:pt>
                <c:pt idx="433">
                  <c:v>鳩山町</c:v>
                </c:pt>
                <c:pt idx="434">
                  <c:v>上里町</c:v>
                </c:pt>
                <c:pt idx="435">
                  <c:v>加須市</c:v>
                </c:pt>
                <c:pt idx="436">
                  <c:v>秩父広域市町村圏組合</c:v>
                </c:pt>
                <c:pt idx="437">
                  <c:v>埼玉県</c:v>
                </c:pt>
                <c:pt idx="438">
                  <c:v>千葉県</c:v>
                </c:pt>
                <c:pt idx="439">
                  <c:v>千葉市</c:v>
                </c:pt>
                <c:pt idx="440">
                  <c:v>市原市</c:v>
                </c:pt>
                <c:pt idx="441">
                  <c:v>松戸市</c:v>
                </c:pt>
                <c:pt idx="442">
                  <c:v>習志野市</c:v>
                </c:pt>
                <c:pt idx="443">
                  <c:v>野田市</c:v>
                </c:pt>
                <c:pt idx="444">
                  <c:v>柏市</c:v>
                </c:pt>
                <c:pt idx="445">
                  <c:v>流山市</c:v>
                </c:pt>
                <c:pt idx="446">
                  <c:v>八千代市</c:v>
                </c:pt>
                <c:pt idx="447">
                  <c:v>我孫子市</c:v>
                </c:pt>
                <c:pt idx="448">
                  <c:v>木更津市</c:v>
                </c:pt>
                <c:pt idx="449">
                  <c:v>君津市</c:v>
                </c:pt>
                <c:pt idx="450">
                  <c:v>富津市</c:v>
                </c:pt>
                <c:pt idx="451">
                  <c:v>袖ヶ浦市</c:v>
                </c:pt>
                <c:pt idx="452">
                  <c:v>成田市</c:v>
                </c:pt>
                <c:pt idx="453">
                  <c:v>佐倉市</c:v>
                </c:pt>
                <c:pt idx="454">
                  <c:v>四街道市</c:v>
                </c:pt>
                <c:pt idx="455">
                  <c:v>酒々井町</c:v>
                </c:pt>
                <c:pt idx="456">
                  <c:v>八街市</c:v>
                </c:pt>
                <c:pt idx="457">
                  <c:v>富里市</c:v>
                </c:pt>
                <c:pt idx="458">
                  <c:v>印西市（印西）</c:v>
                </c:pt>
                <c:pt idx="459">
                  <c:v>長門川水道企業団</c:v>
                </c:pt>
                <c:pt idx="460">
                  <c:v>白井市</c:v>
                </c:pt>
                <c:pt idx="461">
                  <c:v>香取市（佐原）</c:v>
                </c:pt>
                <c:pt idx="462">
                  <c:v>香取市（小見川・山田）</c:v>
                </c:pt>
                <c:pt idx="463">
                  <c:v>多古町</c:v>
                </c:pt>
                <c:pt idx="464">
                  <c:v>神崎町</c:v>
                </c:pt>
                <c:pt idx="465">
                  <c:v>銚子市</c:v>
                </c:pt>
                <c:pt idx="466">
                  <c:v>東庄町</c:v>
                </c:pt>
                <c:pt idx="467">
                  <c:v>旭市</c:v>
                </c:pt>
                <c:pt idx="468">
                  <c:v>東庄町（第２）</c:v>
                </c:pt>
                <c:pt idx="469">
                  <c:v>八匝水道企業団</c:v>
                </c:pt>
                <c:pt idx="470">
                  <c:v>山武郡市広域水道企業団</c:v>
                </c:pt>
                <c:pt idx="471">
                  <c:v>長生郡市広域市町村圏組合</c:v>
                </c:pt>
                <c:pt idx="472">
                  <c:v>山武市</c:v>
                </c:pt>
                <c:pt idx="473">
                  <c:v>勝浦市</c:v>
                </c:pt>
                <c:pt idx="474">
                  <c:v>大多喜町</c:v>
                </c:pt>
                <c:pt idx="475">
                  <c:v>いすみ市</c:v>
                </c:pt>
                <c:pt idx="476">
                  <c:v>御宿町</c:v>
                </c:pt>
                <c:pt idx="477">
                  <c:v>鴨川市</c:v>
                </c:pt>
                <c:pt idx="478">
                  <c:v>南房総市</c:v>
                </c:pt>
                <c:pt idx="479">
                  <c:v>鋸南町</c:v>
                </c:pt>
                <c:pt idx="480">
                  <c:v>三芳水道企業団</c:v>
                </c:pt>
                <c:pt idx="481">
                  <c:v>九十九里地域水道企業団</c:v>
                </c:pt>
                <c:pt idx="482">
                  <c:v>北千葉広域水道企業団</c:v>
                </c:pt>
                <c:pt idx="483">
                  <c:v>東総広域水道企業団</c:v>
                </c:pt>
                <c:pt idx="484">
                  <c:v>君津広域水道企業団</c:v>
                </c:pt>
                <c:pt idx="485">
                  <c:v>印旛郡市広域市町村圏事務組合</c:v>
                </c:pt>
                <c:pt idx="486">
                  <c:v>南房総広域水道企業団</c:v>
                </c:pt>
                <c:pt idx="487">
                  <c:v>東京都</c:v>
                </c:pt>
                <c:pt idx="488">
                  <c:v>武蔵野市</c:v>
                </c:pt>
                <c:pt idx="489">
                  <c:v>昭島市</c:v>
                </c:pt>
                <c:pt idx="490">
                  <c:v>羽村市</c:v>
                </c:pt>
                <c:pt idx="491">
                  <c:v>大島町</c:v>
                </c:pt>
                <c:pt idx="492">
                  <c:v>八丈町</c:v>
                </c:pt>
                <c:pt idx="493">
                  <c:v>横浜市</c:v>
                </c:pt>
                <c:pt idx="494">
                  <c:v>横須賀市</c:v>
                </c:pt>
                <c:pt idx="495">
                  <c:v>川崎市</c:v>
                </c:pt>
                <c:pt idx="496">
                  <c:v>松田町</c:v>
                </c:pt>
                <c:pt idx="497">
                  <c:v>真鶴町</c:v>
                </c:pt>
                <c:pt idx="498">
                  <c:v>小田原市</c:v>
                </c:pt>
                <c:pt idx="499">
                  <c:v>神奈川県</c:v>
                </c:pt>
                <c:pt idx="500">
                  <c:v>三浦市</c:v>
                </c:pt>
                <c:pt idx="501">
                  <c:v>湯河原町（吉浜）</c:v>
                </c:pt>
                <c:pt idx="502">
                  <c:v>湯河原町（湯河原）</c:v>
                </c:pt>
                <c:pt idx="503">
                  <c:v>座間市</c:v>
                </c:pt>
                <c:pt idx="504">
                  <c:v>神奈川県（箱根）</c:v>
                </c:pt>
                <c:pt idx="505">
                  <c:v>南足柄市</c:v>
                </c:pt>
                <c:pt idx="506">
                  <c:v>山北町</c:v>
                </c:pt>
                <c:pt idx="507">
                  <c:v>愛川町</c:v>
                </c:pt>
                <c:pt idx="508">
                  <c:v>秦野市</c:v>
                </c:pt>
                <c:pt idx="509">
                  <c:v>中井町</c:v>
                </c:pt>
                <c:pt idx="510">
                  <c:v>開成町</c:v>
                </c:pt>
                <c:pt idx="511">
                  <c:v>大井町</c:v>
                </c:pt>
                <c:pt idx="512">
                  <c:v>箱根町</c:v>
                </c:pt>
                <c:pt idx="513">
                  <c:v>神奈川県内広域水道企業団</c:v>
                </c:pt>
                <c:pt idx="514">
                  <c:v>新潟市</c:v>
                </c:pt>
                <c:pt idx="515">
                  <c:v>長岡市</c:v>
                </c:pt>
                <c:pt idx="516">
                  <c:v>三条市</c:v>
                </c:pt>
                <c:pt idx="517">
                  <c:v>柏崎市</c:v>
                </c:pt>
                <c:pt idx="518">
                  <c:v>新発田市</c:v>
                </c:pt>
                <c:pt idx="519">
                  <c:v>燕市（燕）</c:v>
                </c:pt>
                <c:pt idx="520">
                  <c:v>加茂市</c:v>
                </c:pt>
                <c:pt idx="521">
                  <c:v>見附市</c:v>
                </c:pt>
                <c:pt idx="522">
                  <c:v>小千谷市</c:v>
                </c:pt>
                <c:pt idx="523">
                  <c:v>湯沢町</c:v>
                </c:pt>
                <c:pt idx="524">
                  <c:v>弥彦村</c:v>
                </c:pt>
                <c:pt idx="525">
                  <c:v>田上町</c:v>
                </c:pt>
                <c:pt idx="526">
                  <c:v>妙高市（妙高高原）</c:v>
                </c:pt>
                <c:pt idx="527">
                  <c:v>妙高市（新井）</c:v>
                </c:pt>
                <c:pt idx="528">
                  <c:v>上越市</c:v>
                </c:pt>
                <c:pt idx="529">
                  <c:v>関川村</c:v>
                </c:pt>
                <c:pt idx="530">
                  <c:v>聖籠町</c:v>
                </c:pt>
                <c:pt idx="531">
                  <c:v>佐渡市</c:v>
                </c:pt>
                <c:pt idx="532">
                  <c:v>阿賀野市</c:v>
                </c:pt>
                <c:pt idx="533">
                  <c:v>魚沼市</c:v>
                </c:pt>
                <c:pt idx="534">
                  <c:v>南魚沼市</c:v>
                </c:pt>
                <c:pt idx="535">
                  <c:v>糸魚川市</c:v>
                </c:pt>
                <c:pt idx="536">
                  <c:v>十日町市</c:v>
                </c:pt>
                <c:pt idx="537">
                  <c:v>阿賀町</c:v>
                </c:pt>
                <c:pt idx="538">
                  <c:v>胎内市</c:v>
                </c:pt>
                <c:pt idx="539">
                  <c:v>五泉市</c:v>
                </c:pt>
                <c:pt idx="540">
                  <c:v>燕市（吉田）</c:v>
                </c:pt>
                <c:pt idx="541">
                  <c:v>燕市（分水）</c:v>
                </c:pt>
                <c:pt idx="542">
                  <c:v>村上市</c:v>
                </c:pt>
                <c:pt idx="543">
                  <c:v>新潟東港地域水道用水供給企業団</c:v>
                </c:pt>
                <c:pt idx="544">
                  <c:v>三条地域水道用水供給企業団</c:v>
                </c:pt>
                <c:pt idx="545">
                  <c:v>上越市</c:v>
                </c:pt>
                <c:pt idx="546">
                  <c:v>高岡市</c:v>
                </c:pt>
                <c:pt idx="547">
                  <c:v>射水市</c:v>
                </c:pt>
                <c:pt idx="548">
                  <c:v>富山市</c:v>
                </c:pt>
                <c:pt idx="549">
                  <c:v>小矢部市</c:v>
                </c:pt>
                <c:pt idx="550">
                  <c:v>氷見市</c:v>
                </c:pt>
                <c:pt idx="551">
                  <c:v>魚津市</c:v>
                </c:pt>
                <c:pt idx="552">
                  <c:v>滑川市</c:v>
                </c:pt>
                <c:pt idx="553">
                  <c:v>立山町</c:v>
                </c:pt>
                <c:pt idx="554">
                  <c:v>上市町</c:v>
                </c:pt>
                <c:pt idx="555">
                  <c:v>黒部市</c:v>
                </c:pt>
                <c:pt idx="556">
                  <c:v>南砺市</c:v>
                </c:pt>
                <c:pt idx="557">
                  <c:v>砺波市</c:v>
                </c:pt>
                <c:pt idx="558">
                  <c:v>富山県（西部）</c:v>
                </c:pt>
                <c:pt idx="559">
                  <c:v>砺波広域圏事務組合</c:v>
                </c:pt>
                <c:pt idx="560">
                  <c:v>富山県（東部）</c:v>
                </c:pt>
                <c:pt idx="561">
                  <c:v>金沢市</c:v>
                </c:pt>
                <c:pt idx="562">
                  <c:v>小松市</c:v>
                </c:pt>
                <c:pt idx="563">
                  <c:v>輪島市</c:v>
                </c:pt>
                <c:pt idx="564">
                  <c:v>七尾市</c:v>
                </c:pt>
                <c:pt idx="565">
                  <c:v>加賀市</c:v>
                </c:pt>
                <c:pt idx="566">
                  <c:v>穴水町</c:v>
                </c:pt>
                <c:pt idx="567">
                  <c:v>津幡町</c:v>
                </c:pt>
                <c:pt idx="568">
                  <c:v>珠洲市</c:v>
                </c:pt>
                <c:pt idx="569">
                  <c:v>羽咋市</c:v>
                </c:pt>
                <c:pt idx="570">
                  <c:v>野々市市</c:v>
                </c:pt>
                <c:pt idx="571">
                  <c:v>内灘町</c:v>
                </c:pt>
                <c:pt idx="572">
                  <c:v>志賀町</c:v>
                </c:pt>
                <c:pt idx="573">
                  <c:v>かほく市</c:v>
                </c:pt>
                <c:pt idx="574">
                  <c:v>能美市</c:v>
                </c:pt>
                <c:pt idx="575">
                  <c:v>能登町</c:v>
                </c:pt>
                <c:pt idx="576">
                  <c:v>宝達志水町</c:v>
                </c:pt>
                <c:pt idx="577">
                  <c:v>中能登町</c:v>
                </c:pt>
                <c:pt idx="578">
                  <c:v>白山市</c:v>
                </c:pt>
                <c:pt idx="579">
                  <c:v>石川県</c:v>
                </c:pt>
                <c:pt idx="580">
                  <c:v>福井市</c:v>
                </c:pt>
                <c:pt idx="581">
                  <c:v>永平寺町</c:v>
                </c:pt>
                <c:pt idx="582">
                  <c:v>鯖江市</c:v>
                </c:pt>
                <c:pt idx="583">
                  <c:v>勝山市</c:v>
                </c:pt>
                <c:pt idx="584">
                  <c:v>小浜市</c:v>
                </c:pt>
                <c:pt idx="585">
                  <c:v>越前市</c:v>
                </c:pt>
                <c:pt idx="586">
                  <c:v>敦賀市</c:v>
                </c:pt>
                <c:pt idx="587">
                  <c:v>美浜町</c:v>
                </c:pt>
                <c:pt idx="588">
                  <c:v>若狭町</c:v>
                </c:pt>
                <c:pt idx="589">
                  <c:v>高浜町</c:v>
                </c:pt>
                <c:pt idx="590">
                  <c:v>大野市</c:v>
                </c:pt>
                <c:pt idx="591">
                  <c:v>越前町</c:v>
                </c:pt>
                <c:pt idx="592">
                  <c:v>あわら市</c:v>
                </c:pt>
                <c:pt idx="593">
                  <c:v>坂井市</c:v>
                </c:pt>
                <c:pt idx="594">
                  <c:v>南越前町</c:v>
                </c:pt>
                <c:pt idx="595">
                  <c:v>福井県（坂井）</c:v>
                </c:pt>
                <c:pt idx="596">
                  <c:v>福井県（日野川）</c:v>
                </c:pt>
                <c:pt idx="597">
                  <c:v>甲府市</c:v>
                </c:pt>
                <c:pt idx="598">
                  <c:v>都留市</c:v>
                </c:pt>
                <c:pt idx="599">
                  <c:v>富士河口湖町</c:v>
                </c:pt>
                <c:pt idx="600">
                  <c:v>甲州市（勝沼）</c:v>
                </c:pt>
                <c:pt idx="601">
                  <c:v>富士吉田市</c:v>
                </c:pt>
                <c:pt idx="602">
                  <c:v>甲州市（塩山）</c:v>
                </c:pt>
                <c:pt idx="603">
                  <c:v>富士川町</c:v>
                </c:pt>
                <c:pt idx="604">
                  <c:v>南アルプス市</c:v>
                </c:pt>
                <c:pt idx="605">
                  <c:v>韮崎市</c:v>
                </c:pt>
                <c:pt idx="606">
                  <c:v>山梨市</c:v>
                </c:pt>
                <c:pt idx="607">
                  <c:v>甲斐市</c:v>
                </c:pt>
                <c:pt idx="608">
                  <c:v>市川三郷町</c:v>
                </c:pt>
                <c:pt idx="609">
                  <c:v>中央市</c:v>
                </c:pt>
                <c:pt idx="610">
                  <c:v>忍野村</c:v>
                </c:pt>
                <c:pt idx="611">
                  <c:v>東部地域広域水道企業団</c:v>
                </c:pt>
                <c:pt idx="612">
                  <c:v>笛吹市</c:v>
                </c:pt>
                <c:pt idx="613">
                  <c:v>峡北地域広域水道企業団</c:v>
                </c:pt>
                <c:pt idx="614">
                  <c:v>峡東地域広域水道企業団</c:v>
                </c:pt>
                <c:pt idx="615">
                  <c:v>長野市</c:v>
                </c:pt>
                <c:pt idx="616">
                  <c:v>中野市</c:v>
                </c:pt>
                <c:pt idx="617">
                  <c:v>上田市</c:v>
                </c:pt>
                <c:pt idx="618">
                  <c:v>松本市（松本）</c:v>
                </c:pt>
                <c:pt idx="619">
                  <c:v>諏訪市</c:v>
                </c:pt>
                <c:pt idx="620">
                  <c:v>小諸市</c:v>
                </c:pt>
                <c:pt idx="621">
                  <c:v>大町市</c:v>
                </c:pt>
                <c:pt idx="622">
                  <c:v>須坂市</c:v>
                </c:pt>
                <c:pt idx="623">
                  <c:v>軽井沢町</c:v>
                </c:pt>
                <c:pt idx="624">
                  <c:v>岡谷市</c:v>
                </c:pt>
                <c:pt idx="625">
                  <c:v>小布施町</c:v>
                </c:pt>
                <c:pt idx="626">
                  <c:v>下諏訪町</c:v>
                </c:pt>
                <c:pt idx="627">
                  <c:v>松本市（波田）</c:v>
                </c:pt>
                <c:pt idx="628">
                  <c:v>木曽町</c:v>
                </c:pt>
                <c:pt idx="629">
                  <c:v>山ノ内町</c:v>
                </c:pt>
                <c:pt idx="630">
                  <c:v>池田町</c:v>
                </c:pt>
                <c:pt idx="631">
                  <c:v>野沢温泉村</c:v>
                </c:pt>
                <c:pt idx="632">
                  <c:v>辰野町</c:v>
                </c:pt>
                <c:pt idx="633">
                  <c:v>千曲市</c:v>
                </c:pt>
                <c:pt idx="634">
                  <c:v>飯山市</c:v>
                </c:pt>
                <c:pt idx="635">
                  <c:v>駒ヶ根市</c:v>
                </c:pt>
                <c:pt idx="636">
                  <c:v>山形村</c:v>
                </c:pt>
                <c:pt idx="637">
                  <c:v>伊那市</c:v>
                </c:pt>
                <c:pt idx="638">
                  <c:v>佐久水道企業団</c:v>
                </c:pt>
                <c:pt idx="639">
                  <c:v>木島平村</c:v>
                </c:pt>
                <c:pt idx="640">
                  <c:v>松本市（梓川）</c:v>
                </c:pt>
                <c:pt idx="641">
                  <c:v>小海町</c:v>
                </c:pt>
                <c:pt idx="642">
                  <c:v>茅野市</c:v>
                </c:pt>
                <c:pt idx="643">
                  <c:v>塩尻市</c:v>
                </c:pt>
                <c:pt idx="644">
                  <c:v>松本市（四賀）</c:v>
                </c:pt>
                <c:pt idx="645">
                  <c:v>立科町</c:v>
                </c:pt>
                <c:pt idx="646">
                  <c:v>宮田村</c:v>
                </c:pt>
                <c:pt idx="647">
                  <c:v>東御市</c:v>
                </c:pt>
                <c:pt idx="648">
                  <c:v>飯綱町（牟礼）</c:v>
                </c:pt>
                <c:pt idx="649">
                  <c:v>原村</c:v>
                </c:pt>
                <c:pt idx="650">
                  <c:v>長野県</c:v>
                </c:pt>
                <c:pt idx="651">
                  <c:v>富士見町</c:v>
                </c:pt>
                <c:pt idx="652">
                  <c:v>箕輪町</c:v>
                </c:pt>
                <c:pt idx="653">
                  <c:v>白馬村</c:v>
                </c:pt>
                <c:pt idx="654">
                  <c:v>南箕輪村</c:v>
                </c:pt>
                <c:pt idx="655">
                  <c:v>飯島町</c:v>
                </c:pt>
                <c:pt idx="656">
                  <c:v>飯田市</c:v>
                </c:pt>
                <c:pt idx="657">
                  <c:v>東洋観光事業（株）</c:v>
                </c:pt>
                <c:pt idx="658">
                  <c:v>松川村</c:v>
                </c:pt>
                <c:pt idx="659">
                  <c:v>飯綱町（三水）</c:v>
                </c:pt>
                <c:pt idx="660">
                  <c:v>高森町</c:v>
                </c:pt>
                <c:pt idx="661">
                  <c:v>（株）蓼科ビレッジ</c:v>
                </c:pt>
                <c:pt idx="662">
                  <c:v>（株）三井の森</c:v>
                </c:pt>
                <c:pt idx="663">
                  <c:v>東急不動産（株）</c:v>
                </c:pt>
                <c:pt idx="664">
                  <c:v>信濃町</c:v>
                </c:pt>
                <c:pt idx="665">
                  <c:v>松川町</c:v>
                </c:pt>
                <c:pt idx="666">
                  <c:v>鹿島リゾート（株）</c:v>
                </c:pt>
                <c:pt idx="667">
                  <c:v>（株）八ヶ岳高原ロッジ</c:v>
                </c:pt>
                <c:pt idx="668">
                  <c:v>高山村</c:v>
                </c:pt>
                <c:pt idx="669">
                  <c:v>中川村</c:v>
                </c:pt>
                <c:pt idx="670">
                  <c:v>安曇野市</c:v>
                </c:pt>
                <c:pt idx="671">
                  <c:v>御代田町</c:v>
                </c:pt>
                <c:pt idx="672">
                  <c:v>豊丘村</c:v>
                </c:pt>
                <c:pt idx="673">
                  <c:v>長和町</c:v>
                </c:pt>
                <c:pt idx="674">
                  <c:v>阿智村</c:v>
                </c:pt>
                <c:pt idx="675">
                  <c:v>喬木村</c:v>
                </c:pt>
                <c:pt idx="676">
                  <c:v>浅麓水道企業団</c:v>
                </c:pt>
                <c:pt idx="677">
                  <c:v>長野県</c:v>
                </c:pt>
                <c:pt idx="678">
                  <c:v>高瀬広域水道企業団</c:v>
                </c:pt>
                <c:pt idx="679">
                  <c:v>長野県上伊那広域水道企業団</c:v>
                </c:pt>
                <c:pt idx="680">
                  <c:v>多治見市</c:v>
                </c:pt>
                <c:pt idx="681">
                  <c:v>岐阜市</c:v>
                </c:pt>
                <c:pt idx="682">
                  <c:v>高山市</c:v>
                </c:pt>
                <c:pt idx="683">
                  <c:v>関市</c:v>
                </c:pt>
                <c:pt idx="684">
                  <c:v>中津川市</c:v>
                </c:pt>
                <c:pt idx="685">
                  <c:v>土岐市</c:v>
                </c:pt>
                <c:pt idx="686">
                  <c:v>美濃加茂市</c:v>
                </c:pt>
                <c:pt idx="687">
                  <c:v>美濃市</c:v>
                </c:pt>
                <c:pt idx="688">
                  <c:v>笠松町</c:v>
                </c:pt>
                <c:pt idx="689">
                  <c:v>恵那市</c:v>
                </c:pt>
                <c:pt idx="690">
                  <c:v>大垣市</c:v>
                </c:pt>
                <c:pt idx="691">
                  <c:v>垂井町</c:v>
                </c:pt>
                <c:pt idx="692">
                  <c:v>羽島市</c:v>
                </c:pt>
                <c:pt idx="693">
                  <c:v>可児市</c:v>
                </c:pt>
                <c:pt idx="694">
                  <c:v>瑞浪市</c:v>
                </c:pt>
                <c:pt idx="695">
                  <c:v>各務原市</c:v>
                </c:pt>
                <c:pt idx="696">
                  <c:v>関ヶ原町</c:v>
                </c:pt>
                <c:pt idx="697">
                  <c:v>岐南町</c:v>
                </c:pt>
                <c:pt idx="698">
                  <c:v>御嵩町</c:v>
                </c:pt>
                <c:pt idx="699">
                  <c:v>神戸町</c:v>
                </c:pt>
                <c:pt idx="700">
                  <c:v>輪之内町</c:v>
                </c:pt>
                <c:pt idx="701">
                  <c:v>揖斐川町</c:v>
                </c:pt>
                <c:pt idx="702">
                  <c:v>八百津町</c:v>
                </c:pt>
                <c:pt idx="703">
                  <c:v>大野町</c:v>
                </c:pt>
                <c:pt idx="704">
                  <c:v>北方町</c:v>
                </c:pt>
                <c:pt idx="705">
                  <c:v>川辺町</c:v>
                </c:pt>
                <c:pt idx="706">
                  <c:v>安八町</c:v>
                </c:pt>
                <c:pt idx="707">
                  <c:v>富加町</c:v>
                </c:pt>
                <c:pt idx="708">
                  <c:v>養老町</c:v>
                </c:pt>
                <c:pt idx="709">
                  <c:v>坂祝町</c:v>
                </c:pt>
                <c:pt idx="710">
                  <c:v>池田町</c:v>
                </c:pt>
                <c:pt idx="711">
                  <c:v>山県市（高富）</c:v>
                </c:pt>
                <c:pt idx="712">
                  <c:v>山県市（美山）</c:v>
                </c:pt>
                <c:pt idx="713">
                  <c:v>瑞穂市</c:v>
                </c:pt>
                <c:pt idx="714">
                  <c:v>飛騨市</c:v>
                </c:pt>
                <c:pt idx="715">
                  <c:v>郡上市</c:v>
                </c:pt>
                <c:pt idx="716">
                  <c:v>下呂市</c:v>
                </c:pt>
                <c:pt idx="717">
                  <c:v>本巣市</c:v>
                </c:pt>
                <c:pt idx="718">
                  <c:v>海津市</c:v>
                </c:pt>
                <c:pt idx="719">
                  <c:v>岐阜県</c:v>
                </c:pt>
                <c:pt idx="720">
                  <c:v>熱海市</c:v>
                </c:pt>
                <c:pt idx="721">
                  <c:v>掛川市</c:v>
                </c:pt>
                <c:pt idx="722">
                  <c:v>伊東市</c:v>
                </c:pt>
                <c:pt idx="723">
                  <c:v>浜松市</c:v>
                </c:pt>
                <c:pt idx="724">
                  <c:v>静岡市</c:v>
                </c:pt>
                <c:pt idx="725">
                  <c:v>東伊豆町</c:v>
                </c:pt>
                <c:pt idx="726">
                  <c:v>富士市（富士）</c:v>
                </c:pt>
                <c:pt idx="727">
                  <c:v>富士宮市</c:v>
                </c:pt>
                <c:pt idx="728">
                  <c:v>沼津市</c:v>
                </c:pt>
                <c:pt idx="729">
                  <c:v>大井上水道企業団</c:v>
                </c:pt>
                <c:pt idx="730">
                  <c:v>三島市</c:v>
                </c:pt>
                <c:pt idx="731">
                  <c:v>焼津市</c:v>
                </c:pt>
                <c:pt idx="732">
                  <c:v>島田市</c:v>
                </c:pt>
                <c:pt idx="733">
                  <c:v>裾野市</c:v>
                </c:pt>
                <c:pt idx="734">
                  <c:v>磐田市</c:v>
                </c:pt>
                <c:pt idx="735">
                  <c:v>小山町</c:v>
                </c:pt>
                <c:pt idx="736">
                  <c:v>御殿場市</c:v>
                </c:pt>
                <c:pt idx="737">
                  <c:v>下田市</c:v>
                </c:pt>
                <c:pt idx="738">
                  <c:v>湖西市</c:v>
                </c:pt>
                <c:pt idx="739">
                  <c:v>長泉町</c:v>
                </c:pt>
                <c:pt idx="740">
                  <c:v>富士市（富士川）</c:v>
                </c:pt>
                <c:pt idx="741">
                  <c:v>吉田町</c:v>
                </c:pt>
                <c:pt idx="742">
                  <c:v>藤枝市</c:v>
                </c:pt>
                <c:pt idx="743">
                  <c:v>袋井市</c:v>
                </c:pt>
                <c:pt idx="744">
                  <c:v>松崎町</c:v>
                </c:pt>
                <c:pt idx="745">
                  <c:v>函南町</c:v>
                </c:pt>
                <c:pt idx="746">
                  <c:v>（株）ＩＣＰ</c:v>
                </c:pt>
                <c:pt idx="747">
                  <c:v>伊豆急行（株）</c:v>
                </c:pt>
                <c:pt idx="748">
                  <c:v>西伊豆町</c:v>
                </c:pt>
                <c:pt idx="749">
                  <c:v>御前崎市</c:v>
                </c:pt>
                <c:pt idx="750">
                  <c:v>南伊豆町</c:v>
                </c:pt>
                <c:pt idx="751">
                  <c:v>牧之原市</c:v>
                </c:pt>
                <c:pt idx="752">
                  <c:v>河津町</c:v>
                </c:pt>
                <c:pt idx="753">
                  <c:v>森町</c:v>
                </c:pt>
                <c:pt idx="754">
                  <c:v>伊豆の国市</c:v>
                </c:pt>
                <c:pt idx="755">
                  <c:v>菊川市</c:v>
                </c:pt>
                <c:pt idx="756">
                  <c:v>伊豆市</c:v>
                </c:pt>
                <c:pt idx="757">
                  <c:v>静岡県（榛南）</c:v>
                </c:pt>
                <c:pt idx="758">
                  <c:v>静岡県（遠州）</c:v>
                </c:pt>
                <c:pt idx="759">
                  <c:v>静岡県（駿豆）</c:v>
                </c:pt>
                <c:pt idx="760">
                  <c:v>大井川広域水道企業団</c:v>
                </c:pt>
                <c:pt idx="761">
                  <c:v>名古屋市</c:v>
                </c:pt>
                <c:pt idx="762">
                  <c:v>豊橋市</c:v>
                </c:pt>
                <c:pt idx="763">
                  <c:v>半田市</c:v>
                </c:pt>
                <c:pt idx="764">
                  <c:v>瀬戸市</c:v>
                </c:pt>
                <c:pt idx="765">
                  <c:v>岡崎市</c:v>
                </c:pt>
                <c:pt idx="766">
                  <c:v>犬山市</c:v>
                </c:pt>
                <c:pt idx="767">
                  <c:v>一宮市</c:v>
                </c:pt>
                <c:pt idx="768">
                  <c:v>蒲郡市</c:v>
                </c:pt>
                <c:pt idx="769">
                  <c:v>豊川市</c:v>
                </c:pt>
                <c:pt idx="770">
                  <c:v>津島市</c:v>
                </c:pt>
                <c:pt idx="771">
                  <c:v>豊田市</c:v>
                </c:pt>
                <c:pt idx="772">
                  <c:v>安城市</c:v>
                </c:pt>
                <c:pt idx="773">
                  <c:v>春日井市</c:v>
                </c:pt>
                <c:pt idx="774">
                  <c:v>碧南市</c:v>
                </c:pt>
                <c:pt idx="775">
                  <c:v>刈谷市</c:v>
                </c:pt>
                <c:pt idx="776">
                  <c:v>常滑市</c:v>
                </c:pt>
                <c:pt idx="777">
                  <c:v>新城市</c:v>
                </c:pt>
                <c:pt idx="778">
                  <c:v>東海市</c:v>
                </c:pt>
                <c:pt idx="779">
                  <c:v>知多市</c:v>
                </c:pt>
                <c:pt idx="780">
                  <c:v>高浜市</c:v>
                </c:pt>
                <c:pt idx="781">
                  <c:v>武豊町</c:v>
                </c:pt>
                <c:pt idx="782">
                  <c:v>東浦町</c:v>
                </c:pt>
                <c:pt idx="783">
                  <c:v>尾張旭市</c:v>
                </c:pt>
                <c:pt idx="784">
                  <c:v>美浜町</c:v>
                </c:pt>
                <c:pt idx="785">
                  <c:v>海部南部水道企業団</c:v>
                </c:pt>
                <c:pt idx="786">
                  <c:v>大府市</c:v>
                </c:pt>
                <c:pt idx="787">
                  <c:v>知立市</c:v>
                </c:pt>
                <c:pt idx="788">
                  <c:v>阿久比町</c:v>
                </c:pt>
                <c:pt idx="789">
                  <c:v>小牧市</c:v>
                </c:pt>
                <c:pt idx="790">
                  <c:v>田原市</c:v>
                </c:pt>
                <c:pt idx="791">
                  <c:v>南知多町</c:v>
                </c:pt>
                <c:pt idx="792">
                  <c:v>幸田町</c:v>
                </c:pt>
                <c:pt idx="793">
                  <c:v>清須市</c:v>
                </c:pt>
                <c:pt idx="794">
                  <c:v>北名古屋水道企業団</c:v>
                </c:pt>
                <c:pt idx="795">
                  <c:v>蟹江町</c:v>
                </c:pt>
                <c:pt idx="796">
                  <c:v>岩倉市</c:v>
                </c:pt>
                <c:pt idx="797">
                  <c:v>稲沢市</c:v>
                </c:pt>
                <c:pt idx="798">
                  <c:v>愛西市</c:v>
                </c:pt>
                <c:pt idx="799">
                  <c:v>丹羽広域事務組合</c:v>
                </c:pt>
                <c:pt idx="800">
                  <c:v>西尾市</c:v>
                </c:pt>
                <c:pt idx="801">
                  <c:v>江南市</c:v>
                </c:pt>
                <c:pt idx="802">
                  <c:v>愛知中部水道企業団</c:v>
                </c:pt>
                <c:pt idx="803">
                  <c:v>あま市</c:v>
                </c:pt>
                <c:pt idx="804">
                  <c:v>愛知県</c:v>
                </c:pt>
                <c:pt idx="805">
                  <c:v>桑名市</c:v>
                </c:pt>
                <c:pt idx="806">
                  <c:v>鳥羽市</c:v>
                </c:pt>
                <c:pt idx="807">
                  <c:v>津市</c:v>
                </c:pt>
                <c:pt idx="808">
                  <c:v>四日市市</c:v>
                </c:pt>
                <c:pt idx="809">
                  <c:v>伊賀市</c:v>
                </c:pt>
                <c:pt idx="810">
                  <c:v>熊野市</c:v>
                </c:pt>
                <c:pt idx="811">
                  <c:v>紀北町</c:v>
                </c:pt>
                <c:pt idx="812">
                  <c:v>松阪市</c:v>
                </c:pt>
                <c:pt idx="813">
                  <c:v>伊勢市</c:v>
                </c:pt>
                <c:pt idx="814">
                  <c:v>いなべ市</c:v>
                </c:pt>
                <c:pt idx="815">
                  <c:v>鈴鹿市</c:v>
                </c:pt>
                <c:pt idx="816">
                  <c:v>尾鷲市</c:v>
                </c:pt>
                <c:pt idx="817">
                  <c:v>亀山市</c:v>
                </c:pt>
                <c:pt idx="818">
                  <c:v>菰野町</c:v>
                </c:pt>
                <c:pt idx="819">
                  <c:v>名張市</c:v>
                </c:pt>
                <c:pt idx="820">
                  <c:v>川越町</c:v>
                </c:pt>
                <c:pt idx="821">
                  <c:v>朝日町</c:v>
                </c:pt>
                <c:pt idx="822">
                  <c:v>志摩市</c:v>
                </c:pt>
                <c:pt idx="823">
                  <c:v>紀宝町</c:v>
                </c:pt>
                <c:pt idx="824">
                  <c:v>東員町</c:v>
                </c:pt>
                <c:pt idx="825">
                  <c:v>南伊勢町</c:v>
                </c:pt>
                <c:pt idx="826">
                  <c:v>玉城町</c:v>
                </c:pt>
                <c:pt idx="827">
                  <c:v>多気町</c:v>
                </c:pt>
                <c:pt idx="828">
                  <c:v>木曽岬町</c:v>
                </c:pt>
                <c:pt idx="829">
                  <c:v>明和町</c:v>
                </c:pt>
                <c:pt idx="830">
                  <c:v>御浜町</c:v>
                </c:pt>
                <c:pt idx="831">
                  <c:v>大台町</c:v>
                </c:pt>
                <c:pt idx="832">
                  <c:v>度会町</c:v>
                </c:pt>
                <c:pt idx="833">
                  <c:v>大紀町</c:v>
                </c:pt>
                <c:pt idx="834">
                  <c:v>三重県（北中勢）</c:v>
                </c:pt>
                <c:pt idx="835">
                  <c:v>三重県（南勢志摩）</c:v>
                </c:pt>
                <c:pt idx="836">
                  <c:v>大津市</c:v>
                </c:pt>
                <c:pt idx="837">
                  <c:v>甲賀市</c:v>
                </c:pt>
                <c:pt idx="838">
                  <c:v>日野町</c:v>
                </c:pt>
                <c:pt idx="839">
                  <c:v>彦根市</c:v>
                </c:pt>
                <c:pt idx="840">
                  <c:v>高島市</c:v>
                </c:pt>
                <c:pt idx="841">
                  <c:v>草津市</c:v>
                </c:pt>
                <c:pt idx="842">
                  <c:v>米原市</c:v>
                </c:pt>
                <c:pt idx="843">
                  <c:v>栗東市</c:v>
                </c:pt>
                <c:pt idx="844">
                  <c:v>長浜水道企業団（長浜）</c:v>
                </c:pt>
                <c:pt idx="845">
                  <c:v>湖南市</c:v>
                </c:pt>
                <c:pt idx="846">
                  <c:v>野洲市</c:v>
                </c:pt>
                <c:pt idx="847">
                  <c:v>守山市</c:v>
                </c:pt>
                <c:pt idx="848">
                  <c:v>甲良町</c:v>
                </c:pt>
                <c:pt idx="849">
                  <c:v>長浜水道企業団（びわ）</c:v>
                </c:pt>
                <c:pt idx="850">
                  <c:v>長浜水道企業団（高月）</c:v>
                </c:pt>
                <c:pt idx="851">
                  <c:v>長浜水道企業団（木之本）</c:v>
                </c:pt>
                <c:pt idx="852">
                  <c:v>東近江市</c:v>
                </c:pt>
                <c:pt idx="853">
                  <c:v>愛知郡広域行政組合</c:v>
                </c:pt>
                <c:pt idx="854">
                  <c:v>多賀町</c:v>
                </c:pt>
                <c:pt idx="855">
                  <c:v>竜王町</c:v>
                </c:pt>
                <c:pt idx="856">
                  <c:v>長浜水道企業団（浅井）</c:v>
                </c:pt>
                <c:pt idx="857">
                  <c:v>近江八幡市</c:v>
                </c:pt>
                <c:pt idx="858">
                  <c:v>豊郷町</c:v>
                </c:pt>
                <c:pt idx="859">
                  <c:v>滋賀県</c:v>
                </c:pt>
                <c:pt idx="860">
                  <c:v>京都市</c:v>
                </c:pt>
                <c:pt idx="861">
                  <c:v>長岡京市</c:v>
                </c:pt>
                <c:pt idx="862">
                  <c:v>向日市</c:v>
                </c:pt>
                <c:pt idx="863">
                  <c:v>宇治市</c:v>
                </c:pt>
                <c:pt idx="864">
                  <c:v>城陽市</c:v>
                </c:pt>
                <c:pt idx="865">
                  <c:v>八幡市</c:v>
                </c:pt>
                <c:pt idx="866">
                  <c:v>京田辺市</c:v>
                </c:pt>
                <c:pt idx="867">
                  <c:v>木津川市</c:v>
                </c:pt>
                <c:pt idx="868">
                  <c:v>精華町</c:v>
                </c:pt>
                <c:pt idx="869">
                  <c:v>亀岡市</c:v>
                </c:pt>
                <c:pt idx="870">
                  <c:v>南丹市</c:v>
                </c:pt>
                <c:pt idx="871">
                  <c:v>綾部市</c:v>
                </c:pt>
                <c:pt idx="872">
                  <c:v>福知山市</c:v>
                </c:pt>
                <c:pt idx="873">
                  <c:v>舞鶴市</c:v>
                </c:pt>
                <c:pt idx="874">
                  <c:v>宮津市</c:v>
                </c:pt>
                <c:pt idx="875">
                  <c:v>与謝野町</c:v>
                </c:pt>
                <c:pt idx="876">
                  <c:v>大山崎町</c:v>
                </c:pt>
                <c:pt idx="877">
                  <c:v>久御山町</c:v>
                </c:pt>
                <c:pt idx="878">
                  <c:v>宇治田原町</c:v>
                </c:pt>
                <c:pt idx="879">
                  <c:v>井手町</c:v>
                </c:pt>
                <c:pt idx="880">
                  <c:v>京丹後市</c:v>
                </c:pt>
                <c:pt idx="881">
                  <c:v>京丹波町</c:v>
                </c:pt>
                <c:pt idx="882">
                  <c:v>京都府</c:v>
                </c:pt>
                <c:pt idx="883">
                  <c:v>大阪市</c:v>
                </c:pt>
                <c:pt idx="884">
                  <c:v>堺市</c:v>
                </c:pt>
                <c:pt idx="885">
                  <c:v>池田市</c:v>
                </c:pt>
                <c:pt idx="886">
                  <c:v>箕面市</c:v>
                </c:pt>
                <c:pt idx="887">
                  <c:v>豊中市</c:v>
                </c:pt>
                <c:pt idx="888">
                  <c:v>吹田市</c:v>
                </c:pt>
                <c:pt idx="889">
                  <c:v>摂津市</c:v>
                </c:pt>
                <c:pt idx="890">
                  <c:v>茨木市</c:v>
                </c:pt>
                <c:pt idx="891">
                  <c:v>高槻市</c:v>
                </c:pt>
                <c:pt idx="892">
                  <c:v>島本町</c:v>
                </c:pt>
                <c:pt idx="893">
                  <c:v>枚方市</c:v>
                </c:pt>
                <c:pt idx="894">
                  <c:v>寝屋川市</c:v>
                </c:pt>
                <c:pt idx="895">
                  <c:v>守口市</c:v>
                </c:pt>
                <c:pt idx="896">
                  <c:v>門真市</c:v>
                </c:pt>
                <c:pt idx="897">
                  <c:v>大東市</c:v>
                </c:pt>
                <c:pt idx="898">
                  <c:v>交野市</c:v>
                </c:pt>
                <c:pt idx="899">
                  <c:v>東大阪市</c:v>
                </c:pt>
                <c:pt idx="900">
                  <c:v>八尾市</c:v>
                </c:pt>
                <c:pt idx="901">
                  <c:v>柏原市</c:v>
                </c:pt>
                <c:pt idx="902">
                  <c:v>松原市</c:v>
                </c:pt>
                <c:pt idx="903">
                  <c:v>羽曵野市</c:v>
                </c:pt>
                <c:pt idx="904">
                  <c:v>藤井寺市</c:v>
                </c:pt>
                <c:pt idx="905">
                  <c:v>大阪狭山市</c:v>
                </c:pt>
                <c:pt idx="906">
                  <c:v>富田林市</c:v>
                </c:pt>
                <c:pt idx="907">
                  <c:v>河内長野市</c:v>
                </c:pt>
                <c:pt idx="908">
                  <c:v>河南町</c:v>
                </c:pt>
                <c:pt idx="909">
                  <c:v>和泉市</c:v>
                </c:pt>
                <c:pt idx="910">
                  <c:v>泉大津市</c:v>
                </c:pt>
                <c:pt idx="911">
                  <c:v>高石市</c:v>
                </c:pt>
                <c:pt idx="912">
                  <c:v>忠岡町</c:v>
                </c:pt>
                <c:pt idx="913">
                  <c:v>岸和田市</c:v>
                </c:pt>
                <c:pt idx="914">
                  <c:v>貝塚市</c:v>
                </c:pt>
                <c:pt idx="915">
                  <c:v>泉佐野市</c:v>
                </c:pt>
                <c:pt idx="916">
                  <c:v>熊取町</c:v>
                </c:pt>
                <c:pt idx="917">
                  <c:v>田尻町</c:v>
                </c:pt>
                <c:pt idx="918">
                  <c:v>泉南市</c:v>
                </c:pt>
                <c:pt idx="919">
                  <c:v>岬町</c:v>
                </c:pt>
                <c:pt idx="920">
                  <c:v>阪南市</c:v>
                </c:pt>
                <c:pt idx="921">
                  <c:v>豊能町</c:v>
                </c:pt>
                <c:pt idx="922">
                  <c:v>能勢町</c:v>
                </c:pt>
                <c:pt idx="923">
                  <c:v>大阪広域水道企業団（四條畷）</c:v>
                </c:pt>
                <c:pt idx="924">
                  <c:v>大阪広域水道企業団（太子）</c:v>
                </c:pt>
                <c:pt idx="925">
                  <c:v>大阪広域水道企業団（千早赤阪)</c:v>
                </c:pt>
                <c:pt idx="926">
                  <c:v>大阪広域水道企業団</c:v>
                </c:pt>
                <c:pt idx="927">
                  <c:v>泉北水道企業団</c:v>
                </c:pt>
                <c:pt idx="928">
                  <c:v>神戸市（市街地）</c:v>
                </c:pt>
                <c:pt idx="929">
                  <c:v>尼崎市</c:v>
                </c:pt>
                <c:pt idx="930">
                  <c:v>高砂市</c:v>
                </c:pt>
                <c:pt idx="931">
                  <c:v>豊岡市</c:v>
                </c:pt>
                <c:pt idx="932">
                  <c:v>西宮市</c:v>
                </c:pt>
                <c:pt idx="933">
                  <c:v>篠山市</c:v>
                </c:pt>
                <c:pt idx="934">
                  <c:v>姫路市</c:v>
                </c:pt>
                <c:pt idx="935">
                  <c:v>明石市</c:v>
                </c:pt>
                <c:pt idx="936">
                  <c:v>宍粟市</c:v>
                </c:pt>
                <c:pt idx="937">
                  <c:v>伊丹市</c:v>
                </c:pt>
                <c:pt idx="938">
                  <c:v>芦屋市</c:v>
                </c:pt>
                <c:pt idx="939">
                  <c:v>三田市</c:v>
                </c:pt>
                <c:pt idx="940">
                  <c:v>西播磨水道企業団</c:v>
                </c:pt>
                <c:pt idx="941">
                  <c:v>赤穂市</c:v>
                </c:pt>
                <c:pt idx="942">
                  <c:v>宝塚市</c:v>
                </c:pt>
                <c:pt idx="943">
                  <c:v>加古川市</c:v>
                </c:pt>
                <c:pt idx="944">
                  <c:v>たつの市</c:v>
                </c:pt>
                <c:pt idx="945">
                  <c:v>香美町</c:v>
                </c:pt>
                <c:pt idx="946">
                  <c:v>養父市</c:v>
                </c:pt>
                <c:pt idx="947">
                  <c:v>川西市</c:v>
                </c:pt>
                <c:pt idx="948">
                  <c:v>西脇市（西脇）</c:v>
                </c:pt>
                <c:pt idx="949">
                  <c:v>加東市</c:v>
                </c:pt>
                <c:pt idx="950">
                  <c:v>加西市</c:v>
                </c:pt>
                <c:pt idx="951">
                  <c:v>三木市</c:v>
                </c:pt>
                <c:pt idx="952">
                  <c:v>小野市</c:v>
                </c:pt>
                <c:pt idx="953">
                  <c:v>太子町</c:v>
                </c:pt>
                <c:pt idx="954">
                  <c:v>丹波市（中央）</c:v>
                </c:pt>
                <c:pt idx="955">
                  <c:v>上郡町</c:v>
                </c:pt>
                <c:pt idx="956">
                  <c:v>福崎町</c:v>
                </c:pt>
                <c:pt idx="957">
                  <c:v>市川町</c:v>
                </c:pt>
                <c:pt idx="958">
                  <c:v>朝来市</c:v>
                </c:pt>
                <c:pt idx="959">
                  <c:v>西脇市（黒田庄）</c:v>
                </c:pt>
                <c:pt idx="960">
                  <c:v>稲美町</c:v>
                </c:pt>
                <c:pt idx="961">
                  <c:v>神戸市（六甲山）</c:v>
                </c:pt>
                <c:pt idx="962">
                  <c:v>猪名川町</c:v>
                </c:pt>
                <c:pt idx="963">
                  <c:v>多可町</c:v>
                </c:pt>
                <c:pt idx="964">
                  <c:v>新温泉町</c:v>
                </c:pt>
                <c:pt idx="965">
                  <c:v>播磨町</c:v>
                </c:pt>
                <c:pt idx="966">
                  <c:v>丹波市（山南）</c:v>
                </c:pt>
                <c:pt idx="967">
                  <c:v>佐用町</c:v>
                </c:pt>
                <c:pt idx="968">
                  <c:v>播磨高原広域事務組合</c:v>
                </c:pt>
                <c:pt idx="969">
                  <c:v>神河町</c:v>
                </c:pt>
                <c:pt idx="970">
                  <c:v>淡路広域水道企業団</c:v>
                </c:pt>
                <c:pt idx="971">
                  <c:v>丹波市（市島）</c:v>
                </c:pt>
                <c:pt idx="972">
                  <c:v>阪神水道企業団</c:v>
                </c:pt>
                <c:pt idx="973">
                  <c:v>市川町</c:v>
                </c:pt>
                <c:pt idx="974">
                  <c:v>兵庫県</c:v>
                </c:pt>
                <c:pt idx="975">
                  <c:v>安室ダム水道用水供給企業団</c:v>
                </c:pt>
                <c:pt idx="976">
                  <c:v>奈良市</c:v>
                </c:pt>
                <c:pt idx="977">
                  <c:v>大和郡山市</c:v>
                </c:pt>
                <c:pt idx="978">
                  <c:v>橿原市</c:v>
                </c:pt>
                <c:pt idx="979">
                  <c:v>大和高田市</c:v>
                </c:pt>
                <c:pt idx="980">
                  <c:v>天理市</c:v>
                </c:pt>
                <c:pt idx="981">
                  <c:v>桜井市</c:v>
                </c:pt>
                <c:pt idx="982">
                  <c:v>御所市</c:v>
                </c:pt>
                <c:pt idx="983">
                  <c:v>生駒市</c:v>
                </c:pt>
                <c:pt idx="984">
                  <c:v>広陵町</c:v>
                </c:pt>
                <c:pt idx="985">
                  <c:v>田原本町</c:v>
                </c:pt>
                <c:pt idx="986">
                  <c:v>五條市</c:v>
                </c:pt>
                <c:pt idx="987">
                  <c:v>斑鳩町</c:v>
                </c:pt>
                <c:pt idx="988">
                  <c:v>王寺町</c:v>
                </c:pt>
                <c:pt idx="989">
                  <c:v>葛城市</c:v>
                </c:pt>
                <c:pt idx="990">
                  <c:v>大淀町</c:v>
                </c:pt>
                <c:pt idx="991">
                  <c:v>下市町</c:v>
                </c:pt>
                <c:pt idx="992">
                  <c:v>三宅町</c:v>
                </c:pt>
                <c:pt idx="993">
                  <c:v>三郷町</c:v>
                </c:pt>
                <c:pt idx="994">
                  <c:v>平群町</c:v>
                </c:pt>
                <c:pt idx="995">
                  <c:v>宇陀市</c:v>
                </c:pt>
                <c:pt idx="996">
                  <c:v>高取町</c:v>
                </c:pt>
                <c:pt idx="997">
                  <c:v>河合町</c:v>
                </c:pt>
                <c:pt idx="998">
                  <c:v>香芝市</c:v>
                </c:pt>
                <c:pt idx="999">
                  <c:v>吉野町</c:v>
                </c:pt>
                <c:pt idx="1000">
                  <c:v>上牧町</c:v>
                </c:pt>
                <c:pt idx="1001">
                  <c:v>明日香村</c:v>
                </c:pt>
                <c:pt idx="1002">
                  <c:v>川西町</c:v>
                </c:pt>
                <c:pt idx="1003">
                  <c:v>安堵町</c:v>
                </c:pt>
                <c:pt idx="1004">
                  <c:v>奈良市（都祁上水道）</c:v>
                </c:pt>
                <c:pt idx="1005">
                  <c:v>奈良県</c:v>
                </c:pt>
                <c:pt idx="1006">
                  <c:v>和歌山市</c:v>
                </c:pt>
                <c:pt idx="1007">
                  <c:v>新宮市</c:v>
                </c:pt>
                <c:pt idx="1008">
                  <c:v>高野町</c:v>
                </c:pt>
                <c:pt idx="1009">
                  <c:v>田辺市</c:v>
                </c:pt>
                <c:pt idx="1010">
                  <c:v>橋本市</c:v>
                </c:pt>
                <c:pt idx="1011">
                  <c:v>白浜町</c:v>
                </c:pt>
                <c:pt idx="1012">
                  <c:v>海南市（下津）</c:v>
                </c:pt>
                <c:pt idx="1013">
                  <c:v>串本町</c:v>
                </c:pt>
                <c:pt idx="1014">
                  <c:v>有田市</c:v>
                </c:pt>
                <c:pt idx="1015">
                  <c:v>海南市（海南）</c:v>
                </c:pt>
                <c:pt idx="1016">
                  <c:v>御坊市</c:v>
                </c:pt>
                <c:pt idx="1017">
                  <c:v>那智勝浦町</c:v>
                </c:pt>
                <c:pt idx="1018">
                  <c:v>美浜町</c:v>
                </c:pt>
                <c:pt idx="1019">
                  <c:v>かつらぎ町</c:v>
                </c:pt>
                <c:pt idx="1020">
                  <c:v>すさみ町</c:v>
                </c:pt>
                <c:pt idx="1021">
                  <c:v>紀美野町</c:v>
                </c:pt>
                <c:pt idx="1022">
                  <c:v>岩出市</c:v>
                </c:pt>
                <c:pt idx="1023">
                  <c:v>紀の川市（河北）</c:v>
                </c:pt>
                <c:pt idx="1024">
                  <c:v>みなべ町</c:v>
                </c:pt>
                <c:pt idx="1025">
                  <c:v>上富田町</c:v>
                </c:pt>
                <c:pt idx="1026">
                  <c:v>由良町</c:v>
                </c:pt>
                <c:pt idx="1027">
                  <c:v>有田川町</c:v>
                </c:pt>
                <c:pt idx="1028">
                  <c:v>湯浅町</c:v>
                </c:pt>
                <c:pt idx="1029">
                  <c:v>紀の川市（河南）</c:v>
                </c:pt>
                <c:pt idx="1030">
                  <c:v>日高町</c:v>
                </c:pt>
                <c:pt idx="1031">
                  <c:v>日高川町</c:v>
                </c:pt>
                <c:pt idx="1032">
                  <c:v>印南町</c:v>
                </c:pt>
                <c:pt idx="1033">
                  <c:v>上富田町</c:v>
                </c:pt>
                <c:pt idx="1034">
                  <c:v>白浜町</c:v>
                </c:pt>
                <c:pt idx="1035">
                  <c:v>鳥取市</c:v>
                </c:pt>
                <c:pt idx="1036">
                  <c:v>米子市</c:v>
                </c:pt>
                <c:pt idx="1037">
                  <c:v>倉吉市</c:v>
                </c:pt>
                <c:pt idx="1038">
                  <c:v>智頭町</c:v>
                </c:pt>
                <c:pt idx="1039">
                  <c:v>琴浦町</c:v>
                </c:pt>
                <c:pt idx="1040">
                  <c:v>三朝町</c:v>
                </c:pt>
                <c:pt idx="1041">
                  <c:v>岩美町</c:v>
                </c:pt>
                <c:pt idx="1042">
                  <c:v>南部町</c:v>
                </c:pt>
                <c:pt idx="1043">
                  <c:v>伯耆町</c:v>
                </c:pt>
                <c:pt idx="1044">
                  <c:v>湯梨浜町</c:v>
                </c:pt>
                <c:pt idx="1045">
                  <c:v>北栄町</c:v>
                </c:pt>
                <c:pt idx="1046">
                  <c:v>大山町</c:v>
                </c:pt>
                <c:pt idx="1047">
                  <c:v>松江市（松江）</c:v>
                </c:pt>
                <c:pt idx="1048">
                  <c:v>益田市</c:v>
                </c:pt>
                <c:pt idx="1049">
                  <c:v>浜田市</c:v>
                </c:pt>
                <c:pt idx="1050">
                  <c:v>安来市</c:v>
                </c:pt>
                <c:pt idx="1051">
                  <c:v>大田市</c:v>
                </c:pt>
                <c:pt idx="1052">
                  <c:v>津和野町</c:v>
                </c:pt>
                <c:pt idx="1053">
                  <c:v>隠岐の島町</c:v>
                </c:pt>
                <c:pt idx="1054">
                  <c:v>出雲市</c:v>
                </c:pt>
                <c:pt idx="1055">
                  <c:v>江津市</c:v>
                </c:pt>
                <c:pt idx="1056">
                  <c:v>斐川宍道水道企業団</c:v>
                </c:pt>
                <c:pt idx="1057">
                  <c:v>雲南市</c:v>
                </c:pt>
                <c:pt idx="1058">
                  <c:v>奥出雲町</c:v>
                </c:pt>
                <c:pt idx="1059">
                  <c:v>吉賀町</c:v>
                </c:pt>
                <c:pt idx="1060">
                  <c:v>邑南町</c:v>
                </c:pt>
                <c:pt idx="1061">
                  <c:v>島根県（島根県）</c:v>
                </c:pt>
                <c:pt idx="1062">
                  <c:v>島根県（江の川）</c:v>
                </c:pt>
                <c:pt idx="1063">
                  <c:v>和気町</c:v>
                </c:pt>
                <c:pt idx="1064">
                  <c:v>新見市</c:v>
                </c:pt>
                <c:pt idx="1065">
                  <c:v>早島町</c:v>
                </c:pt>
                <c:pt idx="1066">
                  <c:v>総社市</c:v>
                </c:pt>
                <c:pt idx="1067">
                  <c:v>高梁市</c:v>
                </c:pt>
                <c:pt idx="1068">
                  <c:v>備前市</c:v>
                </c:pt>
                <c:pt idx="1069">
                  <c:v>岡山市</c:v>
                </c:pt>
                <c:pt idx="1070">
                  <c:v>津山市</c:v>
                </c:pt>
                <c:pt idx="1071">
                  <c:v>笠岡市</c:v>
                </c:pt>
                <c:pt idx="1072">
                  <c:v>瀬戸内市</c:v>
                </c:pt>
                <c:pt idx="1073">
                  <c:v>玉野市</c:v>
                </c:pt>
                <c:pt idx="1074">
                  <c:v>美作市</c:v>
                </c:pt>
                <c:pt idx="1075">
                  <c:v>井原市</c:v>
                </c:pt>
                <c:pt idx="1076">
                  <c:v>勝央町</c:v>
                </c:pt>
                <c:pt idx="1077">
                  <c:v>真庭市</c:v>
                </c:pt>
                <c:pt idx="1078">
                  <c:v>赤磐市</c:v>
                </c:pt>
                <c:pt idx="1079">
                  <c:v>浅口市</c:v>
                </c:pt>
                <c:pt idx="1080">
                  <c:v>里庄町</c:v>
                </c:pt>
                <c:pt idx="1081">
                  <c:v>鏡野町</c:v>
                </c:pt>
                <c:pt idx="1082">
                  <c:v>倉敷市</c:v>
                </c:pt>
                <c:pt idx="1083">
                  <c:v>矢掛町</c:v>
                </c:pt>
                <c:pt idx="1084">
                  <c:v>奈義町</c:v>
                </c:pt>
                <c:pt idx="1085">
                  <c:v>吉備中央町</c:v>
                </c:pt>
                <c:pt idx="1086">
                  <c:v>岡山県南部水道企業団</c:v>
                </c:pt>
                <c:pt idx="1087">
                  <c:v>備南水道企業団</c:v>
                </c:pt>
                <c:pt idx="1088">
                  <c:v>岡山県西南水道企業団</c:v>
                </c:pt>
                <c:pt idx="1089">
                  <c:v>岡山県広域水道企業団</c:v>
                </c:pt>
                <c:pt idx="1090">
                  <c:v>東広島市</c:v>
                </c:pt>
                <c:pt idx="1091">
                  <c:v>大竹市</c:v>
                </c:pt>
                <c:pt idx="1092">
                  <c:v>海田町</c:v>
                </c:pt>
                <c:pt idx="1093">
                  <c:v>廿日市市</c:v>
                </c:pt>
                <c:pt idx="1094">
                  <c:v>広島市</c:v>
                </c:pt>
                <c:pt idx="1095">
                  <c:v>庄原市</c:v>
                </c:pt>
                <c:pt idx="1096">
                  <c:v>呉市</c:v>
                </c:pt>
                <c:pt idx="1097">
                  <c:v>江田島市</c:v>
                </c:pt>
                <c:pt idx="1098">
                  <c:v>安芸高田市</c:v>
                </c:pt>
                <c:pt idx="1099">
                  <c:v>府中市</c:v>
                </c:pt>
                <c:pt idx="1100">
                  <c:v>福山市</c:v>
                </c:pt>
                <c:pt idx="1101">
                  <c:v>尾道市</c:v>
                </c:pt>
                <c:pt idx="1102">
                  <c:v>三原市</c:v>
                </c:pt>
                <c:pt idx="1103">
                  <c:v>竹原市</c:v>
                </c:pt>
                <c:pt idx="1104">
                  <c:v>三次市</c:v>
                </c:pt>
                <c:pt idx="1105">
                  <c:v>熊野町</c:v>
                </c:pt>
                <c:pt idx="1106">
                  <c:v>世羅町</c:v>
                </c:pt>
                <c:pt idx="1107">
                  <c:v>北広島町</c:v>
                </c:pt>
                <c:pt idx="1108">
                  <c:v>大崎上島町</c:v>
                </c:pt>
                <c:pt idx="1109">
                  <c:v>広島県（広島）</c:v>
                </c:pt>
                <c:pt idx="1110">
                  <c:v>広島県（広島西部）</c:v>
                </c:pt>
                <c:pt idx="1111">
                  <c:v>広島県（沼田川）</c:v>
                </c:pt>
                <c:pt idx="1112">
                  <c:v>下関市</c:v>
                </c:pt>
                <c:pt idx="1113">
                  <c:v>宇部市</c:v>
                </c:pt>
                <c:pt idx="1114">
                  <c:v>山口市</c:v>
                </c:pt>
                <c:pt idx="1115">
                  <c:v>萩市</c:v>
                </c:pt>
                <c:pt idx="1116">
                  <c:v>周南市</c:v>
                </c:pt>
                <c:pt idx="1117">
                  <c:v>防府市</c:v>
                </c:pt>
                <c:pt idx="1118">
                  <c:v>下松市</c:v>
                </c:pt>
                <c:pt idx="1119">
                  <c:v>岩国市</c:v>
                </c:pt>
                <c:pt idx="1120">
                  <c:v>山陽小野田市</c:v>
                </c:pt>
                <c:pt idx="1121">
                  <c:v>光市</c:v>
                </c:pt>
                <c:pt idx="1122">
                  <c:v>長門市（長門）</c:v>
                </c:pt>
                <c:pt idx="1123">
                  <c:v>柳井市</c:v>
                </c:pt>
                <c:pt idx="1124">
                  <c:v>美祢市</c:v>
                </c:pt>
                <c:pt idx="1125">
                  <c:v>田布施・平生水道企業団</c:v>
                </c:pt>
                <c:pt idx="1126">
                  <c:v>周防大島町</c:v>
                </c:pt>
                <c:pt idx="1127">
                  <c:v>柳井地域広域水道企業団</c:v>
                </c:pt>
                <c:pt idx="1128">
                  <c:v>三好市</c:v>
                </c:pt>
                <c:pt idx="1129">
                  <c:v>徳島市</c:v>
                </c:pt>
                <c:pt idx="1130">
                  <c:v>鳴門市</c:v>
                </c:pt>
                <c:pt idx="1131">
                  <c:v>小松島市</c:v>
                </c:pt>
                <c:pt idx="1132">
                  <c:v>美波町</c:v>
                </c:pt>
                <c:pt idx="1133">
                  <c:v>北島町</c:v>
                </c:pt>
                <c:pt idx="1134">
                  <c:v>松茂町</c:v>
                </c:pt>
                <c:pt idx="1135">
                  <c:v>藍住町</c:v>
                </c:pt>
                <c:pt idx="1136">
                  <c:v>阿南市</c:v>
                </c:pt>
                <c:pt idx="1137">
                  <c:v>石井町</c:v>
                </c:pt>
                <c:pt idx="1138">
                  <c:v>板野町</c:v>
                </c:pt>
                <c:pt idx="1139">
                  <c:v>上板町</c:v>
                </c:pt>
                <c:pt idx="1140">
                  <c:v>東みよし町</c:v>
                </c:pt>
                <c:pt idx="1141">
                  <c:v>吉野川市</c:v>
                </c:pt>
                <c:pt idx="1142">
                  <c:v>美馬市</c:v>
                </c:pt>
                <c:pt idx="1143">
                  <c:v>つるぎ町</c:v>
                </c:pt>
                <c:pt idx="1144">
                  <c:v>阿波市</c:v>
                </c:pt>
                <c:pt idx="1145">
                  <c:v>海陽町</c:v>
                </c:pt>
                <c:pt idx="1146">
                  <c:v>香川県広域水道企業団</c:v>
                </c:pt>
                <c:pt idx="1147">
                  <c:v>宇和島市</c:v>
                </c:pt>
                <c:pt idx="1148">
                  <c:v>松山市</c:v>
                </c:pt>
                <c:pt idx="1149">
                  <c:v>今治市（今治）</c:v>
                </c:pt>
                <c:pt idx="1150">
                  <c:v>四国中央市（四国中央）</c:v>
                </c:pt>
                <c:pt idx="1151">
                  <c:v>松前町</c:v>
                </c:pt>
                <c:pt idx="1152">
                  <c:v>新居浜市</c:v>
                </c:pt>
                <c:pt idx="1153">
                  <c:v>今治市（大西）</c:v>
                </c:pt>
                <c:pt idx="1154">
                  <c:v>大洲市</c:v>
                </c:pt>
                <c:pt idx="1155">
                  <c:v>伊予市</c:v>
                </c:pt>
                <c:pt idx="1156">
                  <c:v>内子町</c:v>
                </c:pt>
                <c:pt idx="1157">
                  <c:v>西条市（東予）</c:v>
                </c:pt>
                <c:pt idx="1158">
                  <c:v>西条市（丹原）</c:v>
                </c:pt>
                <c:pt idx="1159">
                  <c:v>今治市（朝倉）</c:v>
                </c:pt>
                <c:pt idx="1160">
                  <c:v>伊方町</c:v>
                </c:pt>
                <c:pt idx="1161">
                  <c:v>西条市（小松）</c:v>
                </c:pt>
                <c:pt idx="1162">
                  <c:v>上島町</c:v>
                </c:pt>
                <c:pt idx="1163">
                  <c:v>砥部町</c:v>
                </c:pt>
                <c:pt idx="1164">
                  <c:v>今治市（波方）</c:v>
                </c:pt>
                <c:pt idx="1165">
                  <c:v>今治市（菊間）</c:v>
                </c:pt>
                <c:pt idx="1166">
                  <c:v>今治市（越智諸島）</c:v>
                </c:pt>
                <c:pt idx="1167">
                  <c:v>今治市（玉川）</c:v>
                </c:pt>
                <c:pt idx="1168">
                  <c:v>鬼北町</c:v>
                </c:pt>
                <c:pt idx="1169">
                  <c:v>四国中央市（小富士長津）</c:v>
                </c:pt>
                <c:pt idx="1170">
                  <c:v>西条市（西部）</c:v>
                </c:pt>
                <c:pt idx="1171">
                  <c:v>愛南町</c:v>
                </c:pt>
                <c:pt idx="1172">
                  <c:v>八幡浜市</c:v>
                </c:pt>
                <c:pt idx="1173">
                  <c:v>西条市（東部）</c:v>
                </c:pt>
                <c:pt idx="1174">
                  <c:v>西予市</c:v>
                </c:pt>
                <c:pt idx="1175">
                  <c:v>東温市</c:v>
                </c:pt>
                <c:pt idx="1176">
                  <c:v>南予水道企業団</c:v>
                </c:pt>
                <c:pt idx="1177">
                  <c:v>津島水道企業団</c:v>
                </c:pt>
                <c:pt idx="1178">
                  <c:v>四万十市</c:v>
                </c:pt>
                <c:pt idx="1179">
                  <c:v>高知市</c:v>
                </c:pt>
                <c:pt idx="1180">
                  <c:v>須崎市</c:v>
                </c:pt>
                <c:pt idx="1181">
                  <c:v>土佐清水市</c:v>
                </c:pt>
                <c:pt idx="1182">
                  <c:v>越知町</c:v>
                </c:pt>
                <c:pt idx="1183">
                  <c:v>宿毛市（宿毛）</c:v>
                </c:pt>
                <c:pt idx="1184">
                  <c:v>安芸市</c:v>
                </c:pt>
                <c:pt idx="1185">
                  <c:v>室戸市</c:v>
                </c:pt>
                <c:pt idx="1186">
                  <c:v>香美市</c:v>
                </c:pt>
                <c:pt idx="1187">
                  <c:v>四万十町</c:v>
                </c:pt>
                <c:pt idx="1188">
                  <c:v>いの町（伊野）</c:v>
                </c:pt>
                <c:pt idx="1189">
                  <c:v>土佐市</c:v>
                </c:pt>
                <c:pt idx="1190">
                  <c:v>佐川町</c:v>
                </c:pt>
                <c:pt idx="1191">
                  <c:v>香南市</c:v>
                </c:pt>
                <c:pt idx="1192">
                  <c:v>南国市</c:v>
                </c:pt>
                <c:pt idx="1193">
                  <c:v>黒潮町</c:v>
                </c:pt>
                <c:pt idx="1194">
                  <c:v>宿毛市（東部広域）</c:v>
                </c:pt>
                <c:pt idx="1195">
                  <c:v>北九州市</c:v>
                </c:pt>
                <c:pt idx="1196">
                  <c:v>福岡市</c:v>
                </c:pt>
                <c:pt idx="1197">
                  <c:v>大牟田市</c:v>
                </c:pt>
                <c:pt idx="1198">
                  <c:v>久留米市</c:v>
                </c:pt>
                <c:pt idx="1199">
                  <c:v>直方市</c:v>
                </c:pt>
                <c:pt idx="1200">
                  <c:v>飯塚市</c:v>
                </c:pt>
                <c:pt idx="1201">
                  <c:v>田川市</c:v>
                </c:pt>
                <c:pt idx="1202">
                  <c:v>柳川市</c:v>
                </c:pt>
                <c:pt idx="1203">
                  <c:v>嘉麻市</c:v>
                </c:pt>
                <c:pt idx="1204">
                  <c:v>朝倉市</c:v>
                </c:pt>
                <c:pt idx="1205">
                  <c:v>八女市</c:v>
                </c:pt>
                <c:pt idx="1206">
                  <c:v>筑後市</c:v>
                </c:pt>
                <c:pt idx="1207">
                  <c:v>大川市</c:v>
                </c:pt>
                <c:pt idx="1208">
                  <c:v>行橋市</c:v>
                </c:pt>
                <c:pt idx="1209">
                  <c:v>豊前市</c:v>
                </c:pt>
                <c:pt idx="1210">
                  <c:v>中間市</c:v>
                </c:pt>
                <c:pt idx="1211">
                  <c:v>三井水道企業団</c:v>
                </c:pt>
                <c:pt idx="1212">
                  <c:v>筑紫野市</c:v>
                </c:pt>
                <c:pt idx="1213">
                  <c:v>春日那珂川水道企業団</c:v>
                </c:pt>
                <c:pt idx="1214">
                  <c:v>大野城市</c:v>
                </c:pt>
                <c:pt idx="1215">
                  <c:v>太宰府市</c:v>
                </c:pt>
                <c:pt idx="1216">
                  <c:v>宇美町</c:v>
                </c:pt>
                <c:pt idx="1217">
                  <c:v>篠栗町</c:v>
                </c:pt>
                <c:pt idx="1218">
                  <c:v>志免町</c:v>
                </c:pt>
                <c:pt idx="1219">
                  <c:v>須恵町</c:v>
                </c:pt>
                <c:pt idx="1220">
                  <c:v>新宮町</c:v>
                </c:pt>
                <c:pt idx="1221">
                  <c:v>古賀市</c:v>
                </c:pt>
                <c:pt idx="1222">
                  <c:v>久山町</c:v>
                </c:pt>
                <c:pt idx="1223">
                  <c:v>粕屋町</c:v>
                </c:pt>
                <c:pt idx="1224">
                  <c:v>岡垣町</c:v>
                </c:pt>
                <c:pt idx="1225">
                  <c:v>小竹町</c:v>
                </c:pt>
                <c:pt idx="1226">
                  <c:v>鞍手町</c:v>
                </c:pt>
                <c:pt idx="1227">
                  <c:v>宮若市</c:v>
                </c:pt>
                <c:pt idx="1228">
                  <c:v>桂川町</c:v>
                </c:pt>
                <c:pt idx="1229">
                  <c:v>筑前町</c:v>
                </c:pt>
                <c:pt idx="1230">
                  <c:v>糸島市</c:v>
                </c:pt>
                <c:pt idx="1231">
                  <c:v>大木町</c:v>
                </c:pt>
                <c:pt idx="1232">
                  <c:v>広川町</c:v>
                </c:pt>
                <c:pt idx="1233">
                  <c:v>みやま市</c:v>
                </c:pt>
                <c:pt idx="1234">
                  <c:v>香春町</c:v>
                </c:pt>
                <c:pt idx="1235">
                  <c:v>添田町</c:v>
                </c:pt>
                <c:pt idx="1236">
                  <c:v>福智町</c:v>
                </c:pt>
                <c:pt idx="1237">
                  <c:v>糸田町</c:v>
                </c:pt>
                <c:pt idx="1238">
                  <c:v>川崎町</c:v>
                </c:pt>
                <c:pt idx="1239">
                  <c:v>大任町</c:v>
                </c:pt>
                <c:pt idx="1240">
                  <c:v>苅田町</c:v>
                </c:pt>
                <c:pt idx="1241">
                  <c:v>みやこ町</c:v>
                </c:pt>
                <c:pt idx="1242">
                  <c:v>築上町</c:v>
                </c:pt>
                <c:pt idx="1243">
                  <c:v>吉富町</c:v>
                </c:pt>
                <c:pt idx="1244">
                  <c:v>宗像地区事務組合</c:v>
                </c:pt>
                <c:pt idx="1245">
                  <c:v>山神水道企業団</c:v>
                </c:pt>
                <c:pt idx="1246">
                  <c:v>福岡県南広域水道企業団</c:v>
                </c:pt>
                <c:pt idx="1247">
                  <c:v>福岡地区水道企業団</c:v>
                </c:pt>
                <c:pt idx="1248">
                  <c:v>田川地区水道企業団</c:v>
                </c:pt>
                <c:pt idx="1249">
                  <c:v>京築地区水道企業団</c:v>
                </c:pt>
                <c:pt idx="1250">
                  <c:v>北九州市</c:v>
                </c:pt>
                <c:pt idx="1251">
                  <c:v>佐賀市</c:v>
                </c:pt>
                <c:pt idx="1252">
                  <c:v>唐津市</c:v>
                </c:pt>
                <c:pt idx="1253">
                  <c:v>伊万里市</c:v>
                </c:pt>
                <c:pt idx="1254">
                  <c:v>西佐賀水道企業団</c:v>
                </c:pt>
                <c:pt idx="1255">
                  <c:v>鹿島市</c:v>
                </c:pt>
                <c:pt idx="1256">
                  <c:v>有田町</c:v>
                </c:pt>
                <c:pt idx="1257">
                  <c:v>武雄市</c:v>
                </c:pt>
                <c:pt idx="1258">
                  <c:v>大町町</c:v>
                </c:pt>
                <c:pt idx="1259">
                  <c:v>江北町</c:v>
                </c:pt>
                <c:pt idx="1260">
                  <c:v>鳥栖市</c:v>
                </c:pt>
                <c:pt idx="1261">
                  <c:v>多久市</c:v>
                </c:pt>
                <c:pt idx="1262">
                  <c:v>小城市</c:v>
                </c:pt>
                <c:pt idx="1263">
                  <c:v>太良町</c:v>
                </c:pt>
                <c:pt idx="1264">
                  <c:v>佐賀東部水道企業団</c:v>
                </c:pt>
                <c:pt idx="1265">
                  <c:v>白石町</c:v>
                </c:pt>
                <c:pt idx="1266">
                  <c:v>玄海町</c:v>
                </c:pt>
                <c:pt idx="1267">
                  <c:v>嬉野市</c:v>
                </c:pt>
                <c:pt idx="1268">
                  <c:v>佐賀東部水道企業団</c:v>
                </c:pt>
                <c:pt idx="1269">
                  <c:v>佐賀西部広域水道企業団</c:v>
                </c:pt>
                <c:pt idx="1270">
                  <c:v>長崎市（長崎）</c:v>
                </c:pt>
                <c:pt idx="1271">
                  <c:v>佐世保市</c:v>
                </c:pt>
                <c:pt idx="1272">
                  <c:v>平戸市</c:v>
                </c:pt>
                <c:pt idx="1273">
                  <c:v>大村市</c:v>
                </c:pt>
                <c:pt idx="1274">
                  <c:v>諫早市</c:v>
                </c:pt>
                <c:pt idx="1275">
                  <c:v>松浦市</c:v>
                </c:pt>
                <c:pt idx="1276">
                  <c:v>佐々町</c:v>
                </c:pt>
                <c:pt idx="1277">
                  <c:v>川棚町</c:v>
                </c:pt>
                <c:pt idx="1278">
                  <c:v>島原市</c:v>
                </c:pt>
                <c:pt idx="1279">
                  <c:v>長与町</c:v>
                </c:pt>
                <c:pt idx="1280">
                  <c:v>時津町</c:v>
                </c:pt>
                <c:pt idx="1281">
                  <c:v>壱岐市</c:v>
                </c:pt>
                <c:pt idx="1282">
                  <c:v>長崎市（三和）</c:v>
                </c:pt>
                <c:pt idx="1283">
                  <c:v>波佐見町</c:v>
                </c:pt>
                <c:pt idx="1284">
                  <c:v>長崎市（琴海）</c:v>
                </c:pt>
                <c:pt idx="1285">
                  <c:v>南島原市</c:v>
                </c:pt>
                <c:pt idx="1286">
                  <c:v>西海市</c:v>
                </c:pt>
                <c:pt idx="1287">
                  <c:v>東彼杵町</c:v>
                </c:pt>
                <c:pt idx="1288">
                  <c:v>五島市</c:v>
                </c:pt>
                <c:pt idx="1289">
                  <c:v>対馬市</c:v>
                </c:pt>
                <c:pt idx="1290">
                  <c:v>新上五島町</c:v>
                </c:pt>
                <c:pt idx="1291">
                  <c:v>雲仙市</c:v>
                </c:pt>
                <c:pt idx="1292">
                  <c:v>熊本市</c:v>
                </c:pt>
                <c:pt idx="1293">
                  <c:v>宇城市（三角）</c:v>
                </c:pt>
                <c:pt idx="1294">
                  <c:v>天草市</c:v>
                </c:pt>
                <c:pt idx="1295">
                  <c:v>水俣市</c:v>
                </c:pt>
                <c:pt idx="1296">
                  <c:v>山鹿市</c:v>
                </c:pt>
                <c:pt idx="1297">
                  <c:v>八代市</c:v>
                </c:pt>
                <c:pt idx="1298">
                  <c:v>人吉市</c:v>
                </c:pt>
                <c:pt idx="1299">
                  <c:v>荒尾市</c:v>
                </c:pt>
                <c:pt idx="1300">
                  <c:v>山都町</c:v>
                </c:pt>
                <c:pt idx="1301">
                  <c:v>大津菊陽水道企業団</c:v>
                </c:pt>
                <c:pt idx="1302">
                  <c:v>玉名市</c:v>
                </c:pt>
                <c:pt idx="1303">
                  <c:v>菊池市</c:v>
                </c:pt>
                <c:pt idx="1304">
                  <c:v>長洲町</c:v>
                </c:pt>
                <c:pt idx="1305">
                  <c:v>宇土市</c:v>
                </c:pt>
                <c:pt idx="1306">
                  <c:v>阿蘇市</c:v>
                </c:pt>
                <c:pt idx="1307">
                  <c:v>多良木町</c:v>
                </c:pt>
                <c:pt idx="1308">
                  <c:v>小国町</c:v>
                </c:pt>
                <c:pt idx="1309">
                  <c:v>御船町</c:v>
                </c:pt>
                <c:pt idx="1310">
                  <c:v>益城町</c:v>
                </c:pt>
                <c:pt idx="1311">
                  <c:v>八代生活環境事務組合</c:v>
                </c:pt>
                <c:pt idx="1312">
                  <c:v>あさぎり町</c:v>
                </c:pt>
                <c:pt idx="1313">
                  <c:v>芦北町</c:v>
                </c:pt>
                <c:pt idx="1314">
                  <c:v>南阿蘇村</c:v>
                </c:pt>
                <c:pt idx="1315">
                  <c:v>甲佐町</c:v>
                </c:pt>
                <c:pt idx="1316">
                  <c:v>上天草市</c:v>
                </c:pt>
                <c:pt idx="1317">
                  <c:v>宇城市（松橋・小川）</c:v>
                </c:pt>
                <c:pt idx="1318">
                  <c:v>合志市</c:v>
                </c:pt>
                <c:pt idx="1319">
                  <c:v>湯前町</c:v>
                </c:pt>
                <c:pt idx="1320">
                  <c:v>錦町</c:v>
                </c:pt>
                <c:pt idx="1321">
                  <c:v>上天草・宇城水道企業団</c:v>
                </c:pt>
                <c:pt idx="1322">
                  <c:v>大分市</c:v>
                </c:pt>
                <c:pt idx="1323">
                  <c:v>由布市（湯布院）</c:v>
                </c:pt>
                <c:pt idx="1324">
                  <c:v>別府市</c:v>
                </c:pt>
                <c:pt idx="1325">
                  <c:v>中津市</c:v>
                </c:pt>
                <c:pt idx="1326">
                  <c:v>日田市</c:v>
                </c:pt>
                <c:pt idx="1327">
                  <c:v>佐伯市</c:v>
                </c:pt>
                <c:pt idx="1328">
                  <c:v>臼杵市</c:v>
                </c:pt>
                <c:pt idx="1329">
                  <c:v>津久見市</c:v>
                </c:pt>
                <c:pt idx="1330">
                  <c:v>竹田市</c:v>
                </c:pt>
                <c:pt idx="1331">
                  <c:v>豊後高田市</c:v>
                </c:pt>
                <c:pt idx="1332">
                  <c:v>杵築市</c:v>
                </c:pt>
                <c:pt idx="1333">
                  <c:v>豊後大野市</c:v>
                </c:pt>
                <c:pt idx="1334">
                  <c:v>日出町</c:v>
                </c:pt>
                <c:pt idx="1335">
                  <c:v>玖珠町</c:v>
                </c:pt>
                <c:pt idx="1336">
                  <c:v>宇佐市</c:v>
                </c:pt>
                <c:pt idx="1337">
                  <c:v>由布市（挾間）</c:v>
                </c:pt>
                <c:pt idx="1338">
                  <c:v>国東市</c:v>
                </c:pt>
                <c:pt idx="1339">
                  <c:v>宮崎市</c:v>
                </c:pt>
                <c:pt idx="1340">
                  <c:v>延岡市</c:v>
                </c:pt>
                <c:pt idx="1341">
                  <c:v>日南市</c:v>
                </c:pt>
                <c:pt idx="1342">
                  <c:v>都城市</c:v>
                </c:pt>
                <c:pt idx="1343">
                  <c:v>日向市</c:v>
                </c:pt>
                <c:pt idx="1344">
                  <c:v>高原町</c:v>
                </c:pt>
                <c:pt idx="1345">
                  <c:v>串間市</c:v>
                </c:pt>
                <c:pt idx="1346">
                  <c:v>小林市</c:v>
                </c:pt>
                <c:pt idx="1347">
                  <c:v>高千穂町</c:v>
                </c:pt>
                <c:pt idx="1348">
                  <c:v>三股町</c:v>
                </c:pt>
                <c:pt idx="1349">
                  <c:v>新富町</c:v>
                </c:pt>
                <c:pt idx="1350">
                  <c:v>国富町</c:v>
                </c:pt>
                <c:pt idx="1351">
                  <c:v>えびの市</c:v>
                </c:pt>
                <c:pt idx="1352">
                  <c:v>高鍋町</c:v>
                </c:pt>
                <c:pt idx="1353">
                  <c:v>川南町</c:v>
                </c:pt>
                <c:pt idx="1354">
                  <c:v>門川町</c:v>
                </c:pt>
                <c:pt idx="1355">
                  <c:v>綾町</c:v>
                </c:pt>
                <c:pt idx="1356">
                  <c:v>西都市</c:v>
                </c:pt>
                <c:pt idx="1357">
                  <c:v>都農町</c:v>
                </c:pt>
                <c:pt idx="1358">
                  <c:v>一ツ瀬川営農飲雑用水広域水道企業団</c:v>
                </c:pt>
                <c:pt idx="1359">
                  <c:v>鹿児島市</c:v>
                </c:pt>
                <c:pt idx="1360">
                  <c:v>鹿屋市</c:v>
                </c:pt>
                <c:pt idx="1361">
                  <c:v>さつま町</c:v>
                </c:pt>
                <c:pt idx="1362">
                  <c:v>指宿市</c:v>
                </c:pt>
                <c:pt idx="1363">
                  <c:v>枕崎市</c:v>
                </c:pt>
                <c:pt idx="1364">
                  <c:v>阿久根市</c:v>
                </c:pt>
                <c:pt idx="1365">
                  <c:v>南さつま市</c:v>
                </c:pt>
                <c:pt idx="1366">
                  <c:v>志布志市</c:v>
                </c:pt>
                <c:pt idx="1367">
                  <c:v>いちき串木野市</c:v>
                </c:pt>
                <c:pt idx="1368">
                  <c:v>西之表市</c:v>
                </c:pt>
                <c:pt idx="1369">
                  <c:v>伊佐市</c:v>
                </c:pt>
                <c:pt idx="1370">
                  <c:v>薩摩川内市</c:v>
                </c:pt>
                <c:pt idx="1371">
                  <c:v>瀬戸内町</c:v>
                </c:pt>
                <c:pt idx="1372">
                  <c:v>奄美市</c:v>
                </c:pt>
                <c:pt idx="1373">
                  <c:v>大崎町</c:v>
                </c:pt>
                <c:pt idx="1374">
                  <c:v>中種子町</c:v>
                </c:pt>
                <c:pt idx="1375">
                  <c:v>出水市（出水）</c:v>
                </c:pt>
                <c:pt idx="1376">
                  <c:v>曽於市（大隅）</c:v>
                </c:pt>
                <c:pt idx="1377">
                  <c:v>曽於市（財部）</c:v>
                </c:pt>
                <c:pt idx="1378">
                  <c:v>垂水市</c:v>
                </c:pt>
                <c:pt idx="1379">
                  <c:v>出水市（高尾野）</c:v>
                </c:pt>
                <c:pt idx="1380">
                  <c:v>肝付町</c:v>
                </c:pt>
                <c:pt idx="1381">
                  <c:v>湧水町</c:v>
                </c:pt>
                <c:pt idx="1382">
                  <c:v>曽於市（末吉）</c:v>
                </c:pt>
                <c:pt idx="1383">
                  <c:v>和泊町</c:v>
                </c:pt>
                <c:pt idx="1384">
                  <c:v>知名町</c:v>
                </c:pt>
                <c:pt idx="1385">
                  <c:v>与論町</c:v>
                </c:pt>
                <c:pt idx="1386">
                  <c:v>徳之島町</c:v>
                </c:pt>
                <c:pt idx="1387">
                  <c:v>伊仙町</c:v>
                </c:pt>
                <c:pt idx="1388">
                  <c:v>霧島市</c:v>
                </c:pt>
                <c:pt idx="1389">
                  <c:v>日置市</c:v>
                </c:pt>
                <c:pt idx="1390">
                  <c:v>姶良市</c:v>
                </c:pt>
                <c:pt idx="1391">
                  <c:v>南九州市</c:v>
                </c:pt>
                <c:pt idx="1392">
                  <c:v>龍郷町</c:v>
                </c:pt>
                <c:pt idx="1393">
                  <c:v>那覇市</c:v>
                </c:pt>
                <c:pt idx="1394">
                  <c:v>名護市</c:v>
                </c:pt>
                <c:pt idx="1395">
                  <c:v>本部町</c:v>
                </c:pt>
                <c:pt idx="1396">
                  <c:v>宜野湾市</c:v>
                </c:pt>
                <c:pt idx="1397">
                  <c:v>石垣市</c:v>
                </c:pt>
                <c:pt idx="1398">
                  <c:v>浦添市</c:v>
                </c:pt>
                <c:pt idx="1399">
                  <c:v>南部水道企業団</c:v>
                </c:pt>
                <c:pt idx="1400">
                  <c:v>嘉手納町</c:v>
                </c:pt>
                <c:pt idx="1401">
                  <c:v>西原町</c:v>
                </c:pt>
                <c:pt idx="1402">
                  <c:v>読谷村</c:v>
                </c:pt>
                <c:pt idx="1403">
                  <c:v>うるま市</c:v>
                </c:pt>
                <c:pt idx="1404">
                  <c:v>北谷町</c:v>
                </c:pt>
                <c:pt idx="1405">
                  <c:v>与那原町</c:v>
                </c:pt>
                <c:pt idx="1406">
                  <c:v>中城村</c:v>
                </c:pt>
                <c:pt idx="1407">
                  <c:v>糸満市</c:v>
                </c:pt>
                <c:pt idx="1408">
                  <c:v>伊江村</c:v>
                </c:pt>
                <c:pt idx="1409">
                  <c:v>豊見城市</c:v>
                </c:pt>
                <c:pt idx="1410">
                  <c:v>宮古島市</c:v>
                </c:pt>
                <c:pt idx="1411">
                  <c:v>北中城村</c:v>
                </c:pt>
                <c:pt idx="1412">
                  <c:v>南城市</c:v>
                </c:pt>
                <c:pt idx="1413">
                  <c:v>沖縄市</c:v>
                </c:pt>
                <c:pt idx="1414">
                  <c:v>恩納村</c:v>
                </c:pt>
                <c:pt idx="1415">
                  <c:v>宜野座村</c:v>
                </c:pt>
                <c:pt idx="1416">
                  <c:v>金武町</c:v>
                </c:pt>
                <c:pt idx="1417">
                  <c:v>久米島町</c:v>
                </c:pt>
                <c:pt idx="1418">
                  <c:v>今帰仁村</c:v>
                </c:pt>
                <c:pt idx="1419">
                  <c:v>沖縄県</c:v>
                </c:pt>
              </c:strCache>
            </c:strRef>
          </c:tx>
          <c:spPr>
            <a:ln w="25400" cap="rnd">
              <a:noFill/>
              <a:round/>
            </a:ln>
            <a:effectLst/>
          </c:spPr>
          <c:marker>
            <c:symbol val="circle"/>
            <c:size val="5"/>
            <c:spPr>
              <a:solidFill>
                <a:schemeClr val="bg1"/>
              </a:solidFill>
              <a:ln w="9525">
                <a:solidFill>
                  <a:schemeClr val="tx1"/>
                </a:solidFill>
              </a:ln>
              <a:effectLst/>
            </c:spPr>
          </c:marker>
          <c:xVal>
            <c:numRef>
              <c:f>'c'!$G$55:$G$1474</c:f>
              <c:numCache>
                <c:formatCode>General</c:formatCode>
                <c:ptCount val="1420"/>
                <c:pt idx="0">
                  <c:v>130</c:v>
                </c:pt>
                <c:pt idx="1">
                  <c:v>22</c:v>
                </c:pt>
                <c:pt idx="2">
                  <c:v>68</c:v>
                </c:pt>
                <c:pt idx="3">
                  <c:v>48</c:v>
                </c:pt>
                <c:pt idx="4">
                  <c:v>14</c:v>
                </c:pt>
                <c:pt idx="5">
                  <c:v>23</c:v>
                </c:pt>
                <c:pt idx="6">
                  <c:v>81</c:v>
                </c:pt>
                <c:pt idx="7">
                  <c:v>4</c:v>
                </c:pt>
                <c:pt idx="8">
                  <c:v>3</c:v>
                </c:pt>
                <c:pt idx="9">
                  <c:v>6</c:v>
                </c:pt>
                <c:pt idx="10">
                  <c:v>7</c:v>
                </c:pt>
                <c:pt idx="11">
                  <c:v>22</c:v>
                </c:pt>
                <c:pt idx="12">
                  <c:v>#N/A</c:v>
                </c:pt>
                <c:pt idx="13">
                  <c:v>4</c:v>
                </c:pt>
                <c:pt idx="14">
                  <c:v>#N/A</c:v>
                </c:pt>
                <c:pt idx="15">
                  <c:v>3</c:v>
                </c:pt>
                <c:pt idx="16">
                  <c:v>9</c:v>
                </c:pt>
                <c:pt idx="17">
                  <c:v>7</c:v>
                </c:pt>
                <c:pt idx="18">
                  <c:v>90</c:v>
                </c:pt>
                <c:pt idx="19">
                  <c:v>5</c:v>
                </c:pt>
                <c:pt idx="20">
                  <c:v>22</c:v>
                </c:pt>
                <c:pt idx="21">
                  <c:v>53</c:v>
                </c:pt>
                <c:pt idx="22">
                  <c:v>5</c:v>
                </c:pt>
                <c:pt idx="23">
                  <c:v>7</c:v>
                </c:pt>
                <c:pt idx="24">
                  <c:v>10</c:v>
                </c:pt>
                <c:pt idx="25">
                  <c:v>3</c:v>
                </c:pt>
                <c:pt idx="26">
                  <c:v>83</c:v>
                </c:pt>
                <c:pt idx="27">
                  <c:v>13</c:v>
                </c:pt>
                <c:pt idx="28">
                  <c:v>8</c:v>
                </c:pt>
                <c:pt idx="29">
                  <c:v>3</c:v>
                </c:pt>
                <c:pt idx="30">
                  <c:v>11</c:v>
                </c:pt>
                <c:pt idx="31">
                  <c:v>14</c:v>
                </c:pt>
                <c:pt idx="32">
                  <c:v>5</c:v>
                </c:pt>
                <c:pt idx="33">
                  <c:v>23</c:v>
                </c:pt>
                <c:pt idx="34">
                  <c:v>13</c:v>
                </c:pt>
                <c:pt idx="35">
                  <c:v>2</c:v>
                </c:pt>
                <c:pt idx="36">
                  <c:v>5</c:v>
                </c:pt>
                <c:pt idx="37">
                  <c:v>4</c:v>
                </c:pt>
                <c:pt idx="38">
                  <c:v>6</c:v>
                </c:pt>
                <c:pt idx="39">
                  <c:v>4</c:v>
                </c:pt>
                <c:pt idx="40">
                  <c:v>10</c:v>
                </c:pt>
                <c:pt idx="41">
                  <c:v>44</c:v>
                </c:pt>
                <c:pt idx="42">
                  <c:v>4</c:v>
                </c:pt>
                <c:pt idx="43">
                  <c:v>4</c:v>
                </c:pt>
                <c:pt idx="44">
                  <c:v>5</c:v>
                </c:pt>
                <c:pt idx="45">
                  <c:v>4</c:v>
                </c:pt>
                <c:pt idx="46">
                  <c:v>12</c:v>
                </c:pt>
                <c:pt idx="47">
                  <c:v>20</c:v>
                </c:pt>
                <c:pt idx="48">
                  <c:v>11</c:v>
                </c:pt>
                <c:pt idx="49">
                  <c:v>23</c:v>
                </c:pt>
                <c:pt idx="50">
                  <c:v>33</c:v>
                </c:pt>
                <c:pt idx="51">
                  <c:v>2</c:v>
                </c:pt>
                <c:pt idx="52">
                  <c:v>20</c:v>
                </c:pt>
                <c:pt idx="53">
                  <c:v>5</c:v>
                </c:pt>
                <c:pt idx="54">
                  <c:v>8</c:v>
                </c:pt>
                <c:pt idx="55">
                  <c:v>8</c:v>
                </c:pt>
                <c:pt idx="56">
                  <c:v>2</c:v>
                </c:pt>
                <c:pt idx="57">
                  <c:v>3</c:v>
                </c:pt>
                <c:pt idx="58">
                  <c:v>7</c:v>
                </c:pt>
                <c:pt idx="59">
                  <c:v>21</c:v>
                </c:pt>
                <c:pt idx="60">
                  <c:v>8</c:v>
                </c:pt>
                <c:pt idx="61">
                  <c:v>6</c:v>
                </c:pt>
                <c:pt idx="62">
                  <c:v>7</c:v>
                </c:pt>
                <c:pt idx="63">
                  <c:v>7</c:v>
                </c:pt>
                <c:pt idx="64">
                  <c:v>2</c:v>
                </c:pt>
                <c:pt idx="65">
                  <c:v>4</c:v>
                </c:pt>
                <c:pt idx="66">
                  <c:v>11</c:v>
                </c:pt>
                <c:pt idx="67">
                  <c:v>15</c:v>
                </c:pt>
                <c:pt idx="68">
                  <c:v>2</c:v>
                </c:pt>
                <c:pt idx="69">
                  <c:v>3</c:v>
                </c:pt>
                <c:pt idx="70">
                  <c:v>3</c:v>
                </c:pt>
                <c:pt idx="71">
                  <c:v>2</c:v>
                </c:pt>
                <c:pt idx="72">
                  <c:v>4</c:v>
                </c:pt>
                <c:pt idx="73">
                  <c:v>15</c:v>
                </c:pt>
                <c:pt idx="74">
                  <c:v>2</c:v>
                </c:pt>
                <c:pt idx="75">
                  <c:v>2</c:v>
                </c:pt>
                <c:pt idx="76">
                  <c:v>8</c:v>
                </c:pt>
                <c:pt idx="77">
                  <c:v>23</c:v>
                </c:pt>
                <c:pt idx="78">
                  <c:v>10</c:v>
                </c:pt>
                <c:pt idx="79">
                  <c:v>4</c:v>
                </c:pt>
                <c:pt idx="80">
                  <c:v>3</c:v>
                </c:pt>
                <c:pt idx="81">
                  <c:v>6</c:v>
                </c:pt>
                <c:pt idx="82">
                  <c:v>8</c:v>
                </c:pt>
                <c:pt idx="83">
                  <c:v>17</c:v>
                </c:pt>
                <c:pt idx="84">
                  <c:v>2</c:v>
                </c:pt>
                <c:pt idx="85">
                  <c:v>6</c:v>
                </c:pt>
                <c:pt idx="86">
                  <c:v>1</c:v>
                </c:pt>
                <c:pt idx="87">
                  <c:v>7</c:v>
                </c:pt>
                <c:pt idx="88">
                  <c:v>5</c:v>
                </c:pt>
                <c:pt idx="89">
                  <c:v>36</c:v>
                </c:pt>
                <c:pt idx="90">
                  <c:v>4</c:v>
                </c:pt>
                <c:pt idx="91">
                  <c:v>3</c:v>
                </c:pt>
                <c:pt idx="92">
                  <c:v>4</c:v>
                </c:pt>
                <c:pt idx="93">
                  <c:v>13</c:v>
                </c:pt>
                <c:pt idx="94">
                  <c:v>26</c:v>
                </c:pt>
                <c:pt idx="95">
                  <c:v>9</c:v>
                </c:pt>
                <c:pt idx="96">
                  <c:v>8</c:v>
                </c:pt>
                <c:pt idx="97">
                  <c:v>15</c:v>
                </c:pt>
                <c:pt idx="98">
                  <c:v>69</c:v>
                </c:pt>
                <c:pt idx="99">
                  <c:v>5</c:v>
                </c:pt>
                <c:pt idx="100">
                  <c:v>6</c:v>
                </c:pt>
                <c:pt idx="101">
                  <c:v>14</c:v>
                </c:pt>
                <c:pt idx="102">
                  <c:v>6</c:v>
                </c:pt>
                <c:pt idx="103">
                  <c:v>3</c:v>
                </c:pt>
                <c:pt idx="104">
                  <c:v>5</c:v>
                </c:pt>
                <c:pt idx="105">
                  <c:v>3</c:v>
                </c:pt>
                <c:pt idx="106">
                  <c:v>14</c:v>
                </c:pt>
                <c:pt idx="107">
                  <c:v>2</c:v>
                </c:pt>
                <c:pt idx="108">
                  <c:v>3</c:v>
                </c:pt>
                <c:pt idx="109">
                  <c:v>3</c:v>
                </c:pt>
                <c:pt idx="110">
                  <c:v>5</c:v>
                </c:pt>
                <c:pt idx="111">
                  <c:v>6</c:v>
                </c:pt>
                <c:pt idx="112">
                  <c:v>4</c:v>
                </c:pt>
                <c:pt idx="113">
                  <c:v>#N/A</c:v>
                </c:pt>
                <c:pt idx="114">
                  <c:v>4</c:v>
                </c:pt>
                <c:pt idx="115">
                  <c:v>22</c:v>
                </c:pt>
                <c:pt idx="116">
                  <c:v>20</c:v>
                </c:pt>
                <c:pt idx="117">
                  <c:v>#N/A</c:v>
                </c:pt>
                <c:pt idx="118">
                  <c:v>7</c:v>
                </c:pt>
                <c:pt idx="119">
                  <c:v>24</c:v>
                </c:pt>
                <c:pt idx="120">
                  <c:v>7</c:v>
                </c:pt>
                <c:pt idx="121">
                  <c:v>5</c:v>
                </c:pt>
                <c:pt idx="122">
                  <c:v>5</c:v>
                </c:pt>
                <c:pt idx="123">
                  <c:v>25</c:v>
                </c:pt>
                <c:pt idx="124">
                  <c:v>33</c:v>
                </c:pt>
                <c:pt idx="125">
                  <c:v>#N/A</c:v>
                </c:pt>
                <c:pt idx="126">
                  <c:v>8</c:v>
                </c:pt>
                <c:pt idx="127">
                  <c:v>28</c:v>
                </c:pt>
                <c:pt idx="128">
                  <c:v>16</c:v>
                </c:pt>
                <c:pt idx="129">
                  <c:v>14</c:v>
                </c:pt>
                <c:pt idx="130">
                  <c:v>31</c:v>
                </c:pt>
                <c:pt idx="131">
                  <c:v>17</c:v>
                </c:pt>
                <c:pt idx="132">
                  <c:v>9</c:v>
                </c:pt>
                <c:pt idx="133">
                  <c:v>11</c:v>
                </c:pt>
                <c:pt idx="134">
                  <c:v>8</c:v>
                </c:pt>
                <c:pt idx="135">
                  <c:v>6</c:v>
                </c:pt>
                <c:pt idx="136">
                  <c:v>8</c:v>
                </c:pt>
                <c:pt idx="137">
                  <c:v>7</c:v>
                </c:pt>
                <c:pt idx="138">
                  <c:v>13</c:v>
                </c:pt>
                <c:pt idx="139">
                  <c:v>6</c:v>
                </c:pt>
                <c:pt idx="140">
                  <c:v>4</c:v>
                </c:pt>
                <c:pt idx="141">
                  <c:v>2</c:v>
                </c:pt>
                <c:pt idx="142">
                  <c:v>4</c:v>
                </c:pt>
                <c:pt idx="143">
                  <c:v>19</c:v>
                </c:pt>
                <c:pt idx="144">
                  <c:v>9</c:v>
                </c:pt>
                <c:pt idx="145">
                  <c:v>6</c:v>
                </c:pt>
                <c:pt idx="146">
                  <c:v>4</c:v>
                </c:pt>
                <c:pt idx="147">
                  <c:v>0</c:v>
                </c:pt>
                <c:pt idx="148">
                  <c:v>90</c:v>
                </c:pt>
                <c:pt idx="149">
                  <c:v>41</c:v>
                </c:pt>
                <c:pt idx="150">
                  <c:v>8</c:v>
                </c:pt>
                <c:pt idx="151">
                  <c:v>7</c:v>
                </c:pt>
                <c:pt idx="152">
                  <c:v>2</c:v>
                </c:pt>
                <c:pt idx="153">
                  <c:v>35</c:v>
                </c:pt>
                <c:pt idx="154">
                  <c:v>#N/A</c:v>
                </c:pt>
                <c:pt idx="155">
                  <c:v>6</c:v>
                </c:pt>
                <c:pt idx="156">
                  <c:v>73</c:v>
                </c:pt>
                <c:pt idx="157">
                  <c:v>12</c:v>
                </c:pt>
                <c:pt idx="158">
                  <c:v>27</c:v>
                </c:pt>
                <c:pt idx="159">
                  <c:v>6</c:v>
                </c:pt>
                <c:pt idx="160">
                  <c:v>8</c:v>
                </c:pt>
                <c:pt idx="161">
                  <c:v>10</c:v>
                </c:pt>
                <c:pt idx="162">
                  <c:v>6</c:v>
                </c:pt>
                <c:pt idx="163">
                  <c:v>14</c:v>
                </c:pt>
                <c:pt idx="164">
                  <c:v>26</c:v>
                </c:pt>
                <c:pt idx="165">
                  <c:v>8</c:v>
                </c:pt>
                <c:pt idx="166">
                  <c:v>4</c:v>
                </c:pt>
                <c:pt idx="167">
                  <c:v>8</c:v>
                </c:pt>
                <c:pt idx="168">
                  <c:v>6</c:v>
                </c:pt>
                <c:pt idx="169">
                  <c:v>8</c:v>
                </c:pt>
                <c:pt idx="170">
                  <c:v>6</c:v>
                </c:pt>
                <c:pt idx="171">
                  <c:v>2</c:v>
                </c:pt>
                <c:pt idx="172">
                  <c:v>9</c:v>
                </c:pt>
                <c:pt idx="173">
                  <c:v>2</c:v>
                </c:pt>
                <c:pt idx="174">
                  <c:v>4</c:v>
                </c:pt>
                <c:pt idx="175">
                  <c:v>5</c:v>
                </c:pt>
                <c:pt idx="176">
                  <c:v>11</c:v>
                </c:pt>
                <c:pt idx="177">
                  <c:v>130</c:v>
                </c:pt>
                <c:pt idx="178">
                  <c:v>5</c:v>
                </c:pt>
                <c:pt idx="179">
                  <c:v>7</c:v>
                </c:pt>
                <c:pt idx="180">
                  <c:v>1</c:v>
                </c:pt>
                <c:pt idx="181">
                  <c:v>28</c:v>
                </c:pt>
                <c:pt idx="182">
                  <c:v>25</c:v>
                </c:pt>
                <c:pt idx="183">
                  <c:v>4</c:v>
                </c:pt>
                <c:pt idx="184">
                  <c:v>6</c:v>
                </c:pt>
                <c:pt idx="185">
                  <c:v>37</c:v>
                </c:pt>
                <c:pt idx="186">
                  <c:v>30</c:v>
                </c:pt>
                <c:pt idx="187">
                  <c:v>36</c:v>
                </c:pt>
                <c:pt idx="188">
                  <c:v>#N/A</c:v>
                </c:pt>
                <c:pt idx="189">
                  <c:v>35</c:v>
                </c:pt>
                <c:pt idx="190">
                  <c:v>34</c:v>
                </c:pt>
                <c:pt idx="191">
                  <c:v>7</c:v>
                </c:pt>
                <c:pt idx="192">
                  <c:v>28</c:v>
                </c:pt>
                <c:pt idx="193">
                  <c:v>9</c:v>
                </c:pt>
                <c:pt idx="194">
                  <c:v>23</c:v>
                </c:pt>
                <c:pt idx="195">
                  <c:v>12</c:v>
                </c:pt>
                <c:pt idx="196">
                  <c:v>9</c:v>
                </c:pt>
                <c:pt idx="197">
                  <c:v>2</c:v>
                </c:pt>
                <c:pt idx="198">
                  <c:v>8</c:v>
                </c:pt>
                <c:pt idx="199">
                  <c:v>2</c:v>
                </c:pt>
                <c:pt idx="200">
                  <c:v>2</c:v>
                </c:pt>
                <c:pt idx="201">
                  <c:v>1</c:v>
                </c:pt>
                <c:pt idx="202">
                  <c:v>6</c:v>
                </c:pt>
                <c:pt idx="203">
                  <c:v>8</c:v>
                </c:pt>
                <c:pt idx="204">
                  <c:v>7</c:v>
                </c:pt>
                <c:pt idx="205">
                  <c:v>5</c:v>
                </c:pt>
                <c:pt idx="206">
                  <c:v>3</c:v>
                </c:pt>
                <c:pt idx="207">
                  <c:v>1</c:v>
                </c:pt>
                <c:pt idx="208">
                  <c:v>9</c:v>
                </c:pt>
                <c:pt idx="209">
                  <c:v>4</c:v>
                </c:pt>
                <c:pt idx="210">
                  <c:v>9</c:v>
                </c:pt>
                <c:pt idx="211">
                  <c:v>9</c:v>
                </c:pt>
                <c:pt idx="212">
                  <c:v>140</c:v>
                </c:pt>
                <c:pt idx="213">
                  <c:v>8</c:v>
                </c:pt>
                <c:pt idx="214">
                  <c:v>27</c:v>
                </c:pt>
                <c:pt idx="215">
                  <c:v>31</c:v>
                </c:pt>
                <c:pt idx="216">
                  <c:v>9</c:v>
                </c:pt>
                <c:pt idx="217">
                  <c:v>37</c:v>
                </c:pt>
                <c:pt idx="218">
                  <c:v>8</c:v>
                </c:pt>
                <c:pt idx="219">
                  <c:v>13</c:v>
                </c:pt>
                <c:pt idx="220">
                  <c:v>13</c:v>
                </c:pt>
                <c:pt idx="221">
                  <c:v>9</c:v>
                </c:pt>
                <c:pt idx="222">
                  <c:v>9</c:v>
                </c:pt>
                <c:pt idx="223">
                  <c:v>10</c:v>
                </c:pt>
                <c:pt idx="224">
                  <c:v>3</c:v>
                </c:pt>
                <c:pt idx="225">
                  <c:v>6</c:v>
                </c:pt>
                <c:pt idx="226">
                  <c:v>2</c:v>
                </c:pt>
                <c:pt idx="227">
                  <c:v>4</c:v>
                </c:pt>
                <c:pt idx="228">
                  <c:v>3</c:v>
                </c:pt>
                <c:pt idx="229">
                  <c:v>8</c:v>
                </c:pt>
                <c:pt idx="230">
                  <c:v>4</c:v>
                </c:pt>
                <c:pt idx="231">
                  <c:v>17</c:v>
                </c:pt>
                <c:pt idx="232">
                  <c:v>6</c:v>
                </c:pt>
                <c:pt idx="233">
                  <c:v>10</c:v>
                </c:pt>
                <c:pt idx="234">
                  <c:v>3</c:v>
                </c:pt>
                <c:pt idx="235">
                  <c:v>4</c:v>
                </c:pt>
                <c:pt idx="236">
                  <c:v>2</c:v>
                </c:pt>
                <c:pt idx="237">
                  <c:v>4</c:v>
                </c:pt>
                <c:pt idx="238">
                  <c:v>1</c:v>
                </c:pt>
                <c:pt idx="239">
                  <c:v>21</c:v>
                </c:pt>
                <c:pt idx="240">
                  <c:v>14</c:v>
                </c:pt>
                <c:pt idx="241">
                  <c:v>5</c:v>
                </c:pt>
                <c:pt idx="242">
                  <c:v>32</c:v>
                </c:pt>
                <c:pt idx="243">
                  <c:v>#N/A</c:v>
                </c:pt>
                <c:pt idx="244">
                  <c:v>#N/A</c:v>
                </c:pt>
                <c:pt idx="245">
                  <c:v>#N/A</c:v>
                </c:pt>
                <c:pt idx="246">
                  <c:v>4</c:v>
                </c:pt>
                <c:pt idx="247">
                  <c:v>38</c:v>
                </c:pt>
                <c:pt idx="248">
                  <c:v>20</c:v>
                </c:pt>
                <c:pt idx="249">
                  <c:v>6</c:v>
                </c:pt>
                <c:pt idx="250">
                  <c:v>21</c:v>
                </c:pt>
                <c:pt idx="251">
                  <c:v>15</c:v>
                </c:pt>
                <c:pt idx="252">
                  <c:v>7</c:v>
                </c:pt>
                <c:pt idx="253">
                  <c:v>8</c:v>
                </c:pt>
                <c:pt idx="254">
                  <c:v>5</c:v>
                </c:pt>
                <c:pt idx="255">
                  <c:v>22</c:v>
                </c:pt>
                <c:pt idx="256">
                  <c:v>6</c:v>
                </c:pt>
                <c:pt idx="257">
                  <c:v>4</c:v>
                </c:pt>
                <c:pt idx="258">
                  <c:v>4</c:v>
                </c:pt>
                <c:pt idx="259">
                  <c:v>5</c:v>
                </c:pt>
                <c:pt idx="260">
                  <c:v>12</c:v>
                </c:pt>
                <c:pt idx="261">
                  <c:v>4</c:v>
                </c:pt>
                <c:pt idx="262">
                  <c:v>2</c:v>
                </c:pt>
                <c:pt idx="263">
                  <c:v>2</c:v>
                </c:pt>
                <c:pt idx="264">
                  <c:v>10</c:v>
                </c:pt>
                <c:pt idx="265">
                  <c:v>4</c:v>
                </c:pt>
                <c:pt idx="266">
                  <c:v>5</c:v>
                </c:pt>
                <c:pt idx="267">
                  <c:v>9</c:v>
                </c:pt>
                <c:pt idx="268">
                  <c:v>15</c:v>
                </c:pt>
                <c:pt idx="269">
                  <c:v>4</c:v>
                </c:pt>
                <c:pt idx="270">
                  <c:v>4</c:v>
                </c:pt>
                <c:pt idx="271">
                  <c:v>2</c:v>
                </c:pt>
                <c:pt idx="272">
                  <c:v>2</c:v>
                </c:pt>
                <c:pt idx="273">
                  <c:v>5</c:v>
                </c:pt>
                <c:pt idx="274">
                  <c:v>1</c:v>
                </c:pt>
                <c:pt idx="275">
                  <c:v>3</c:v>
                </c:pt>
                <c:pt idx="276">
                  <c:v>27</c:v>
                </c:pt>
                <c:pt idx="277">
                  <c:v>25</c:v>
                </c:pt>
                <c:pt idx="278">
                  <c:v>2</c:v>
                </c:pt>
                <c:pt idx="279">
                  <c:v>5</c:v>
                </c:pt>
                <c:pt idx="280">
                  <c:v>2</c:v>
                </c:pt>
                <c:pt idx="281">
                  <c:v>4</c:v>
                </c:pt>
                <c:pt idx="282">
                  <c:v>25</c:v>
                </c:pt>
                <c:pt idx="283">
                  <c:v>5</c:v>
                </c:pt>
                <c:pt idx="284">
                  <c:v>#N/A</c:v>
                </c:pt>
                <c:pt idx="285">
                  <c:v>81</c:v>
                </c:pt>
                <c:pt idx="286">
                  <c:v>20</c:v>
                </c:pt>
                <c:pt idx="287">
                  <c:v>53</c:v>
                </c:pt>
                <c:pt idx="288">
                  <c:v>23</c:v>
                </c:pt>
                <c:pt idx="289">
                  <c:v>4</c:v>
                </c:pt>
                <c:pt idx="290">
                  <c:v>20</c:v>
                </c:pt>
                <c:pt idx="291">
                  <c:v>6</c:v>
                </c:pt>
                <c:pt idx="292">
                  <c:v>11</c:v>
                </c:pt>
                <c:pt idx="293">
                  <c:v>#N/A</c:v>
                </c:pt>
                <c:pt idx="294">
                  <c:v>26</c:v>
                </c:pt>
                <c:pt idx="295">
                  <c:v>8</c:v>
                </c:pt>
                <c:pt idx="296">
                  <c:v>14</c:v>
                </c:pt>
                <c:pt idx="297">
                  <c:v>8</c:v>
                </c:pt>
                <c:pt idx="298">
                  <c:v>15</c:v>
                </c:pt>
                <c:pt idx="299">
                  <c:v>7</c:v>
                </c:pt>
                <c:pt idx="300">
                  <c:v>15</c:v>
                </c:pt>
                <c:pt idx="301">
                  <c:v>32</c:v>
                </c:pt>
                <c:pt idx="302">
                  <c:v>10</c:v>
                </c:pt>
                <c:pt idx="303">
                  <c:v>11</c:v>
                </c:pt>
                <c:pt idx="304">
                  <c:v>4</c:v>
                </c:pt>
                <c:pt idx="305">
                  <c:v>10</c:v>
                </c:pt>
                <c:pt idx="306">
                  <c:v>8</c:v>
                </c:pt>
                <c:pt idx="307">
                  <c:v>4</c:v>
                </c:pt>
                <c:pt idx="308">
                  <c:v>4</c:v>
                </c:pt>
                <c:pt idx="309">
                  <c:v>4</c:v>
                </c:pt>
                <c:pt idx="310">
                  <c:v>12</c:v>
                </c:pt>
                <c:pt idx="311">
                  <c:v>14</c:v>
                </c:pt>
                <c:pt idx="312">
                  <c:v>9</c:v>
                </c:pt>
                <c:pt idx="313">
                  <c:v>1</c:v>
                </c:pt>
                <c:pt idx="314">
                  <c:v>7</c:v>
                </c:pt>
                <c:pt idx="315">
                  <c:v>11</c:v>
                </c:pt>
                <c:pt idx="316">
                  <c:v>14</c:v>
                </c:pt>
                <c:pt idx="317">
                  <c:v>11</c:v>
                </c:pt>
                <c:pt idx="318">
                  <c:v>14</c:v>
                </c:pt>
                <c:pt idx="319">
                  <c:v>11</c:v>
                </c:pt>
                <c:pt idx="320">
                  <c:v>8</c:v>
                </c:pt>
                <c:pt idx="321">
                  <c:v>12</c:v>
                </c:pt>
                <c:pt idx="322">
                  <c:v>18</c:v>
                </c:pt>
                <c:pt idx="323">
                  <c:v>7</c:v>
                </c:pt>
                <c:pt idx="324">
                  <c:v>10</c:v>
                </c:pt>
                <c:pt idx="325">
                  <c:v>15</c:v>
                </c:pt>
                <c:pt idx="326">
                  <c:v>9</c:v>
                </c:pt>
                <c:pt idx="327">
                  <c:v>51</c:v>
                </c:pt>
                <c:pt idx="328">
                  <c:v>36</c:v>
                </c:pt>
                <c:pt idx="329">
                  <c:v>25</c:v>
                </c:pt>
                <c:pt idx="330">
                  <c:v>31</c:v>
                </c:pt>
                <c:pt idx="331">
                  <c:v>#N/A</c:v>
                </c:pt>
                <c:pt idx="332">
                  <c:v>46</c:v>
                </c:pt>
                <c:pt idx="333">
                  <c:v>16</c:v>
                </c:pt>
                <c:pt idx="334">
                  <c:v>27</c:v>
                </c:pt>
                <c:pt idx="335">
                  <c:v>25</c:v>
                </c:pt>
                <c:pt idx="336">
                  <c:v>5</c:v>
                </c:pt>
                <c:pt idx="337">
                  <c:v>19</c:v>
                </c:pt>
                <c:pt idx="338">
                  <c:v>13</c:v>
                </c:pt>
                <c:pt idx="339">
                  <c:v>9</c:v>
                </c:pt>
                <c:pt idx="340">
                  <c:v>6</c:v>
                </c:pt>
                <c:pt idx="341">
                  <c:v>9</c:v>
                </c:pt>
                <c:pt idx="342">
                  <c:v>8</c:v>
                </c:pt>
                <c:pt idx="343">
                  <c:v>10</c:v>
                </c:pt>
                <c:pt idx="344">
                  <c:v>7</c:v>
                </c:pt>
                <c:pt idx="345">
                  <c:v>10</c:v>
                </c:pt>
                <c:pt idx="346">
                  <c:v>3</c:v>
                </c:pt>
                <c:pt idx="347">
                  <c:v>5</c:v>
                </c:pt>
                <c:pt idx="348">
                  <c:v>16</c:v>
                </c:pt>
                <c:pt idx="349">
                  <c:v>3</c:v>
                </c:pt>
                <c:pt idx="350">
                  <c:v>27</c:v>
                </c:pt>
                <c:pt idx="351">
                  <c:v>5</c:v>
                </c:pt>
                <c:pt idx="352">
                  <c:v>30</c:v>
                </c:pt>
                <c:pt idx="353">
                  <c:v>8</c:v>
                </c:pt>
                <c:pt idx="354">
                  <c:v>6</c:v>
                </c:pt>
                <c:pt idx="355">
                  <c:v>14</c:v>
                </c:pt>
                <c:pt idx="356">
                  <c:v>17</c:v>
                </c:pt>
                <c:pt idx="357">
                  <c:v>#N/A</c:v>
                </c:pt>
                <c:pt idx="358">
                  <c:v>8</c:v>
                </c:pt>
                <c:pt idx="359">
                  <c:v>#N/A</c:v>
                </c:pt>
                <c:pt idx="360">
                  <c:v>46</c:v>
                </c:pt>
                <c:pt idx="361">
                  <c:v>45</c:v>
                </c:pt>
                <c:pt idx="362">
                  <c:v>36</c:v>
                </c:pt>
                <c:pt idx="363">
                  <c:v>24</c:v>
                </c:pt>
                <c:pt idx="364">
                  <c:v>6</c:v>
                </c:pt>
                <c:pt idx="365">
                  <c:v>9</c:v>
                </c:pt>
                <c:pt idx="366">
                  <c:v>28</c:v>
                </c:pt>
                <c:pt idx="367">
                  <c:v>5</c:v>
                </c:pt>
                <c:pt idx="368">
                  <c:v>6</c:v>
                </c:pt>
                <c:pt idx="369">
                  <c:v>5</c:v>
                </c:pt>
                <c:pt idx="370">
                  <c:v>5</c:v>
                </c:pt>
                <c:pt idx="371">
                  <c:v>2</c:v>
                </c:pt>
                <c:pt idx="372">
                  <c:v>4</c:v>
                </c:pt>
                <c:pt idx="373">
                  <c:v>7</c:v>
                </c:pt>
                <c:pt idx="374">
                  <c:v>4</c:v>
                </c:pt>
                <c:pt idx="375">
                  <c:v>5</c:v>
                </c:pt>
                <c:pt idx="376">
                  <c:v>39</c:v>
                </c:pt>
                <c:pt idx="377">
                  <c:v>#N/A</c:v>
                </c:pt>
                <c:pt idx="378">
                  <c:v>23</c:v>
                </c:pt>
                <c:pt idx="379">
                  <c:v>16</c:v>
                </c:pt>
                <c:pt idx="380">
                  <c:v>24</c:v>
                </c:pt>
                <c:pt idx="381">
                  <c:v>17</c:v>
                </c:pt>
                <c:pt idx="382">
                  <c:v>30</c:v>
                </c:pt>
                <c:pt idx="383">
                  <c:v>25</c:v>
                </c:pt>
                <c:pt idx="384">
                  <c:v>#N/A</c:v>
                </c:pt>
                <c:pt idx="385">
                  <c:v>#N/A</c:v>
                </c:pt>
                <c:pt idx="386">
                  <c:v>#N/A</c:v>
                </c:pt>
                <c:pt idx="387">
                  <c:v>#N/A</c:v>
                </c:pt>
                <c:pt idx="388">
                  <c:v>19</c:v>
                </c:pt>
                <c:pt idx="389">
                  <c:v>31</c:v>
                </c:pt>
                <c:pt idx="390">
                  <c:v>9</c:v>
                </c:pt>
                <c:pt idx="391">
                  <c:v>#N/A</c:v>
                </c:pt>
                <c:pt idx="392">
                  <c:v>14</c:v>
                </c:pt>
                <c:pt idx="393">
                  <c:v>10</c:v>
                </c:pt>
                <c:pt idx="394">
                  <c:v>13</c:v>
                </c:pt>
                <c:pt idx="395">
                  <c:v>15</c:v>
                </c:pt>
                <c:pt idx="396">
                  <c:v>27</c:v>
                </c:pt>
                <c:pt idx="397">
                  <c:v>34</c:v>
                </c:pt>
                <c:pt idx="398">
                  <c:v>16</c:v>
                </c:pt>
                <c:pt idx="399">
                  <c:v>12</c:v>
                </c:pt>
                <c:pt idx="400">
                  <c:v>32</c:v>
                </c:pt>
                <c:pt idx="401">
                  <c:v>5</c:v>
                </c:pt>
                <c:pt idx="402">
                  <c:v>19</c:v>
                </c:pt>
                <c:pt idx="403">
                  <c:v>6</c:v>
                </c:pt>
                <c:pt idx="404">
                  <c:v>9</c:v>
                </c:pt>
                <c:pt idx="405">
                  <c:v>12</c:v>
                </c:pt>
                <c:pt idx="406">
                  <c:v>#N/A</c:v>
                </c:pt>
                <c:pt idx="407">
                  <c:v>13</c:v>
                </c:pt>
                <c:pt idx="408">
                  <c:v>16</c:v>
                </c:pt>
                <c:pt idx="409">
                  <c:v>9</c:v>
                </c:pt>
                <c:pt idx="410">
                  <c:v>44</c:v>
                </c:pt>
                <c:pt idx="411">
                  <c:v>28</c:v>
                </c:pt>
                <c:pt idx="412">
                  <c:v>12</c:v>
                </c:pt>
                <c:pt idx="413">
                  <c:v>27</c:v>
                </c:pt>
                <c:pt idx="414">
                  <c:v>23</c:v>
                </c:pt>
                <c:pt idx="415">
                  <c:v>41</c:v>
                </c:pt>
                <c:pt idx="416">
                  <c:v>11</c:v>
                </c:pt>
                <c:pt idx="417">
                  <c:v>13</c:v>
                </c:pt>
                <c:pt idx="418">
                  <c:v>33</c:v>
                </c:pt>
                <c:pt idx="419">
                  <c:v>13</c:v>
                </c:pt>
                <c:pt idx="420">
                  <c:v>27</c:v>
                </c:pt>
                <c:pt idx="421">
                  <c:v>26</c:v>
                </c:pt>
                <c:pt idx="422">
                  <c:v>7</c:v>
                </c:pt>
                <c:pt idx="423">
                  <c:v>5</c:v>
                </c:pt>
                <c:pt idx="424">
                  <c:v>51</c:v>
                </c:pt>
                <c:pt idx="425">
                  <c:v>19</c:v>
                </c:pt>
                <c:pt idx="426">
                  <c:v>9</c:v>
                </c:pt>
                <c:pt idx="427">
                  <c:v>5</c:v>
                </c:pt>
                <c:pt idx="428">
                  <c:v>9</c:v>
                </c:pt>
                <c:pt idx="429">
                  <c:v>9</c:v>
                </c:pt>
                <c:pt idx="430">
                  <c:v>6</c:v>
                </c:pt>
                <c:pt idx="431">
                  <c:v>7</c:v>
                </c:pt>
                <c:pt idx="432">
                  <c:v>3</c:v>
                </c:pt>
                <c:pt idx="433">
                  <c:v>7</c:v>
                </c:pt>
                <c:pt idx="434">
                  <c:v>8</c:v>
                </c:pt>
                <c:pt idx="435">
                  <c:v>13</c:v>
                </c:pt>
                <c:pt idx="436">
                  <c:v>51</c:v>
                </c:pt>
                <c:pt idx="437">
                  <c:v>359</c:v>
                </c:pt>
                <c:pt idx="438">
                  <c:v>#N/A</c:v>
                </c:pt>
                <c:pt idx="439">
                  <c:v>22</c:v>
                </c:pt>
                <c:pt idx="440">
                  <c:v>44</c:v>
                </c:pt>
                <c:pt idx="441">
                  <c:v>21</c:v>
                </c:pt>
                <c:pt idx="442">
                  <c:v>32</c:v>
                </c:pt>
                <c:pt idx="443">
                  <c:v>28</c:v>
                </c:pt>
                <c:pt idx="444">
                  <c:v>#N/A</c:v>
                </c:pt>
                <c:pt idx="445">
                  <c:v>21</c:v>
                </c:pt>
                <c:pt idx="446">
                  <c:v>40</c:v>
                </c:pt>
                <c:pt idx="447">
                  <c:v>19</c:v>
                </c:pt>
                <c:pt idx="448">
                  <c:v>38</c:v>
                </c:pt>
                <c:pt idx="449">
                  <c:v>30</c:v>
                </c:pt>
                <c:pt idx="450">
                  <c:v>23</c:v>
                </c:pt>
                <c:pt idx="451">
                  <c:v>20</c:v>
                </c:pt>
                <c:pt idx="452">
                  <c:v>18</c:v>
                </c:pt>
                <c:pt idx="453">
                  <c:v>34</c:v>
                </c:pt>
                <c:pt idx="454">
                  <c:v>23</c:v>
                </c:pt>
                <c:pt idx="455">
                  <c:v>7</c:v>
                </c:pt>
                <c:pt idx="456">
                  <c:v>10</c:v>
                </c:pt>
                <c:pt idx="457">
                  <c:v>10</c:v>
                </c:pt>
                <c:pt idx="458">
                  <c:v>8</c:v>
                </c:pt>
                <c:pt idx="459">
                  <c:v>6</c:v>
                </c:pt>
                <c:pt idx="460">
                  <c:v>5</c:v>
                </c:pt>
                <c:pt idx="461">
                  <c:v>27</c:v>
                </c:pt>
                <c:pt idx="462">
                  <c:v>0</c:v>
                </c:pt>
                <c:pt idx="463">
                  <c:v>4</c:v>
                </c:pt>
                <c:pt idx="464">
                  <c:v>6</c:v>
                </c:pt>
                <c:pt idx="465">
                  <c:v>41</c:v>
                </c:pt>
                <c:pt idx="466">
                  <c:v>4</c:v>
                </c:pt>
                <c:pt idx="467">
                  <c:v>12</c:v>
                </c:pt>
                <c:pt idx="468">
                  <c:v>0</c:v>
                </c:pt>
                <c:pt idx="469">
                  <c:v>16</c:v>
                </c:pt>
                <c:pt idx="470">
                  <c:v>53</c:v>
                </c:pt>
                <c:pt idx="471">
                  <c:v>58</c:v>
                </c:pt>
                <c:pt idx="472">
                  <c:v>6</c:v>
                </c:pt>
                <c:pt idx="473">
                  <c:v>10</c:v>
                </c:pt>
                <c:pt idx="474">
                  <c:v>8</c:v>
                </c:pt>
                <c:pt idx="475">
                  <c:v>11</c:v>
                </c:pt>
                <c:pt idx="476">
                  <c:v>3</c:v>
                </c:pt>
                <c:pt idx="477">
                  <c:v>24</c:v>
                </c:pt>
                <c:pt idx="478">
                  <c:v>36</c:v>
                </c:pt>
                <c:pt idx="479">
                  <c:v>10</c:v>
                </c:pt>
                <c:pt idx="480">
                  <c:v>45</c:v>
                </c:pt>
                <c:pt idx="481">
                  <c:v>79</c:v>
                </c:pt>
                <c:pt idx="482">
                  <c:v>83</c:v>
                </c:pt>
                <c:pt idx="483">
                  <c:v>23</c:v>
                </c:pt>
                <c:pt idx="484">
                  <c:v>67</c:v>
                </c:pt>
                <c:pt idx="485">
                  <c:v>18</c:v>
                </c:pt>
                <c:pt idx="486">
                  <c:v>31</c:v>
                </c:pt>
                <c:pt idx="487">
                  <c:v>#N/A</c:v>
                </c:pt>
                <c:pt idx="488">
                  <c:v>26</c:v>
                </c:pt>
                <c:pt idx="489">
                  <c:v>22</c:v>
                </c:pt>
                <c:pt idx="490">
                  <c:v>13</c:v>
                </c:pt>
                <c:pt idx="491">
                  <c:v>6</c:v>
                </c:pt>
                <c:pt idx="492">
                  <c:v>8</c:v>
                </c:pt>
                <c:pt idx="493">
                  <c:v>#N/A</c:v>
                </c:pt>
                <c:pt idx="494">
                  <c:v>#N/A</c:v>
                </c:pt>
                <c:pt idx="495">
                  <c:v>#N/A</c:v>
                </c:pt>
                <c:pt idx="496">
                  <c:v>3</c:v>
                </c:pt>
                <c:pt idx="497">
                  <c:v>4</c:v>
                </c:pt>
                <c:pt idx="498">
                  <c:v>60</c:v>
                </c:pt>
                <c:pt idx="499">
                  <c:v>#N/A</c:v>
                </c:pt>
                <c:pt idx="500">
                  <c:v>24</c:v>
                </c:pt>
                <c:pt idx="501">
                  <c:v>7</c:v>
                </c:pt>
                <c:pt idx="502">
                  <c:v>0</c:v>
                </c:pt>
                <c:pt idx="503">
                  <c:v>25</c:v>
                </c:pt>
                <c:pt idx="504">
                  <c:v>0</c:v>
                </c:pt>
                <c:pt idx="505">
                  <c:v>9</c:v>
                </c:pt>
                <c:pt idx="506">
                  <c:v>3</c:v>
                </c:pt>
                <c:pt idx="507">
                  <c:v>12</c:v>
                </c:pt>
                <c:pt idx="508">
                  <c:v>40</c:v>
                </c:pt>
                <c:pt idx="509">
                  <c:v>4</c:v>
                </c:pt>
                <c:pt idx="510">
                  <c:v>3</c:v>
                </c:pt>
                <c:pt idx="511">
                  <c:v>4</c:v>
                </c:pt>
                <c:pt idx="512">
                  <c:v>10</c:v>
                </c:pt>
                <c:pt idx="513">
                  <c:v>403</c:v>
                </c:pt>
                <c:pt idx="514">
                  <c:v>#N/A</c:v>
                </c:pt>
                <c:pt idx="515">
                  <c:v>121</c:v>
                </c:pt>
                <c:pt idx="516">
                  <c:v>30</c:v>
                </c:pt>
                <c:pt idx="517">
                  <c:v>47</c:v>
                </c:pt>
                <c:pt idx="518">
                  <c:v>41</c:v>
                </c:pt>
                <c:pt idx="519">
                  <c:v>10</c:v>
                </c:pt>
                <c:pt idx="520">
                  <c:v>10</c:v>
                </c:pt>
                <c:pt idx="521">
                  <c:v>22</c:v>
                </c:pt>
                <c:pt idx="522">
                  <c:v>20</c:v>
                </c:pt>
                <c:pt idx="523">
                  <c:v>4</c:v>
                </c:pt>
                <c:pt idx="524">
                  <c:v>3</c:v>
                </c:pt>
                <c:pt idx="525">
                  <c:v>5</c:v>
                </c:pt>
                <c:pt idx="526">
                  <c:v>1</c:v>
                </c:pt>
                <c:pt idx="527">
                  <c:v>2</c:v>
                </c:pt>
                <c:pt idx="528">
                  <c:v>98</c:v>
                </c:pt>
                <c:pt idx="529">
                  <c:v>1</c:v>
                </c:pt>
                <c:pt idx="530">
                  <c:v>5</c:v>
                </c:pt>
                <c:pt idx="531">
                  <c:v>33</c:v>
                </c:pt>
                <c:pt idx="532">
                  <c:v>19</c:v>
                </c:pt>
                <c:pt idx="533">
                  <c:v>7</c:v>
                </c:pt>
                <c:pt idx="534">
                  <c:v>14</c:v>
                </c:pt>
                <c:pt idx="535">
                  <c:v>13</c:v>
                </c:pt>
                <c:pt idx="536">
                  <c:v>8</c:v>
                </c:pt>
                <c:pt idx="537">
                  <c:v>1</c:v>
                </c:pt>
                <c:pt idx="538">
                  <c:v>17</c:v>
                </c:pt>
                <c:pt idx="539">
                  <c:v>29</c:v>
                </c:pt>
                <c:pt idx="540">
                  <c:v>5</c:v>
                </c:pt>
                <c:pt idx="541">
                  <c:v>4</c:v>
                </c:pt>
                <c:pt idx="542">
                  <c:v>16</c:v>
                </c:pt>
                <c:pt idx="543">
                  <c:v>13</c:v>
                </c:pt>
                <c:pt idx="544">
                  <c:v>14</c:v>
                </c:pt>
                <c:pt idx="545">
                  <c:v>1</c:v>
                </c:pt>
                <c:pt idx="546">
                  <c:v>61</c:v>
                </c:pt>
                <c:pt idx="547">
                  <c:v>37</c:v>
                </c:pt>
                <c:pt idx="548">
                  <c:v>#N/A</c:v>
                </c:pt>
                <c:pt idx="549">
                  <c:v>6</c:v>
                </c:pt>
                <c:pt idx="550">
                  <c:v>9</c:v>
                </c:pt>
                <c:pt idx="551">
                  <c:v>11</c:v>
                </c:pt>
                <c:pt idx="552">
                  <c:v>8</c:v>
                </c:pt>
                <c:pt idx="553">
                  <c:v>8</c:v>
                </c:pt>
                <c:pt idx="554">
                  <c:v>6</c:v>
                </c:pt>
                <c:pt idx="555">
                  <c:v>5</c:v>
                </c:pt>
                <c:pt idx="556">
                  <c:v>12</c:v>
                </c:pt>
                <c:pt idx="557">
                  <c:v>14</c:v>
                </c:pt>
                <c:pt idx="558">
                  <c:v>35</c:v>
                </c:pt>
                <c:pt idx="559">
                  <c:v>19</c:v>
                </c:pt>
                <c:pt idx="560">
                  <c:v>0</c:v>
                </c:pt>
                <c:pt idx="561">
                  <c:v>#N/A</c:v>
                </c:pt>
                <c:pt idx="562">
                  <c:v>25</c:v>
                </c:pt>
                <c:pt idx="563">
                  <c:v>15</c:v>
                </c:pt>
                <c:pt idx="564">
                  <c:v>12</c:v>
                </c:pt>
                <c:pt idx="565">
                  <c:v>14</c:v>
                </c:pt>
                <c:pt idx="566">
                  <c:v>4</c:v>
                </c:pt>
                <c:pt idx="567">
                  <c:v>10</c:v>
                </c:pt>
                <c:pt idx="568">
                  <c:v>14</c:v>
                </c:pt>
                <c:pt idx="569">
                  <c:v>5</c:v>
                </c:pt>
                <c:pt idx="570">
                  <c:v>9</c:v>
                </c:pt>
                <c:pt idx="571">
                  <c:v>5</c:v>
                </c:pt>
                <c:pt idx="572">
                  <c:v>6</c:v>
                </c:pt>
                <c:pt idx="573">
                  <c:v>7</c:v>
                </c:pt>
                <c:pt idx="574">
                  <c:v>8</c:v>
                </c:pt>
                <c:pt idx="575">
                  <c:v>11</c:v>
                </c:pt>
                <c:pt idx="576">
                  <c:v>4</c:v>
                </c:pt>
                <c:pt idx="577">
                  <c:v>4</c:v>
                </c:pt>
                <c:pt idx="578">
                  <c:v>20</c:v>
                </c:pt>
                <c:pt idx="579">
                  <c:v>63</c:v>
                </c:pt>
                <c:pt idx="580">
                  <c:v>#N/A</c:v>
                </c:pt>
                <c:pt idx="581">
                  <c:v>3</c:v>
                </c:pt>
                <c:pt idx="582">
                  <c:v>8</c:v>
                </c:pt>
                <c:pt idx="583">
                  <c:v>7</c:v>
                </c:pt>
                <c:pt idx="584">
                  <c:v>6</c:v>
                </c:pt>
                <c:pt idx="585">
                  <c:v>15</c:v>
                </c:pt>
                <c:pt idx="586">
                  <c:v>19</c:v>
                </c:pt>
                <c:pt idx="587">
                  <c:v>3</c:v>
                </c:pt>
                <c:pt idx="588">
                  <c:v>3</c:v>
                </c:pt>
                <c:pt idx="589">
                  <c:v>3</c:v>
                </c:pt>
                <c:pt idx="590">
                  <c:v>7</c:v>
                </c:pt>
                <c:pt idx="591">
                  <c:v>1</c:v>
                </c:pt>
                <c:pt idx="592">
                  <c:v>6</c:v>
                </c:pt>
                <c:pt idx="593">
                  <c:v>8</c:v>
                </c:pt>
                <c:pt idx="594">
                  <c:v>1</c:v>
                </c:pt>
                <c:pt idx="595">
                  <c:v>6</c:v>
                </c:pt>
                <c:pt idx="596">
                  <c:v>6</c:v>
                </c:pt>
                <c:pt idx="597">
                  <c:v>117</c:v>
                </c:pt>
                <c:pt idx="598">
                  <c:v>11</c:v>
                </c:pt>
                <c:pt idx="599">
                  <c:v>5</c:v>
                </c:pt>
                <c:pt idx="600">
                  <c:v>0</c:v>
                </c:pt>
                <c:pt idx="601">
                  <c:v>9</c:v>
                </c:pt>
                <c:pt idx="602">
                  <c:v>9</c:v>
                </c:pt>
                <c:pt idx="603">
                  <c:v>4</c:v>
                </c:pt>
                <c:pt idx="604">
                  <c:v>32</c:v>
                </c:pt>
                <c:pt idx="605">
                  <c:v>10</c:v>
                </c:pt>
                <c:pt idx="606">
                  <c:v>11</c:v>
                </c:pt>
                <c:pt idx="607">
                  <c:v>10</c:v>
                </c:pt>
                <c:pt idx="608">
                  <c:v>3</c:v>
                </c:pt>
                <c:pt idx="609">
                  <c:v>3</c:v>
                </c:pt>
                <c:pt idx="610">
                  <c:v>1</c:v>
                </c:pt>
                <c:pt idx="611">
                  <c:v>13</c:v>
                </c:pt>
                <c:pt idx="612">
                  <c:v>19</c:v>
                </c:pt>
                <c:pt idx="613">
                  <c:v>32</c:v>
                </c:pt>
                <c:pt idx="614">
                  <c:v>3</c:v>
                </c:pt>
                <c:pt idx="615">
                  <c:v>#N/A</c:v>
                </c:pt>
                <c:pt idx="616">
                  <c:v>11</c:v>
                </c:pt>
                <c:pt idx="617">
                  <c:v>54</c:v>
                </c:pt>
                <c:pt idx="618">
                  <c:v>61</c:v>
                </c:pt>
                <c:pt idx="619">
                  <c:v>19</c:v>
                </c:pt>
                <c:pt idx="620">
                  <c:v>19</c:v>
                </c:pt>
                <c:pt idx="621">
                  <c:v>13</c:v>
                </c:pt>
                <c:pt idx="622">
                  <c:v>23</c:v>
                </c:pt>
                <c:pt idx="623">
                  <c:v>13</c:v>
                </c:pt>
                <c:pt idx="624">
                  <c:v>17</c:v>
                </c:pt>
                <c:pt idx="625">
                  <c:v>3</c:v>
                </c:pt>
                <c:pt idx="626">
                  <c:v>7</c:v>
                </c:pt>
                <c:pt idx="627">
                  <c:v>4</c:v>
                </c:pt>
                <c:pt idx="628">
                  <c:v>1</c:v>
                </c:pt>
                <c:pt idx="629">
                  <c:v>5</c:v>
                </c:pt>
                <c:pt idx="630">
                  <c:v>3</c:v>
                </c:pt>
                <c:pt idx="631">
                  <c:v>2</c:v>
                </c:pt>
                <c:pt idx="632">
                  <c:v>6</c:v>
                </c:pt>
                <c:pt idx="633">
                  <c:v>3</c:v>
                </c:pt>
                <c:pt idx="634">
                  <c:v>6</c:v>
                </c:pt>
                <c:pt idx="635">
                  <c:v>6</c:v>
                </c:pt>
                <c:pt idx="636">
                  <c:v>2</c:v>
                </c:pt>
                <c:pt idx="637">
                  <c:v>20</c:v>
                </c:pt>
                <c:pt idx="638">
                  <c:v>59</c:v>
                </c:pt>
                <c:pt idx="639">
                  <c:v>2</c:v>
                </c:pt>
                <c:pt idx="640">
                  <c:v>4</c:v>
                </c:pt>
                <c:pt idx="641">
                  <c:v>3</c:v>
                </c:pt>
                <c:pt idx="642">
                  <c:v>19</c:v>
                </c:pt>
                <c:pt idx="643">
                  <c:v>23</c:v>
                </c:pt>
                <c:pt idx="644">
                  <c:v>1</c:v>
                </c:pt>
                <c:pt idx="645">
                  <c:v>4</c:v>
                </c:pt>
                <c:pt idx="646">
                  <c:v>3</c:v>
                </c:pt>
                <c:pt idx="647">
                  <c:v>5</c:v>
                </c:pt>
                <c:pt idx="648">
                  <c:v>2</c:v>
                </c:pt>
                <c:pt idx="649">
                  <c:v>4</c:v>
                </c:pt>
                <c:pt idx="650">
                  <c:v>54</c:v>
                </c:pt>
                <c:pt idx="651">
                  <c:v>8</c:v>
                </c:pt>
                <c:pt idx="652">
                  <c:v>12</c:v>
                </c:pt>
                <c:pt idx="653">
                  <c:v>8</c:v>
                </c:pt>
                <c:pt idx="654">
                  <c:v>4</c:v>
                </c:pt>
                <c:pt idx="655">
                  <c:v>5</c:v>
                </c:pt>
                <c:pt idx="656">
                  <c:v>27</c:v>
                </c:pt>
                <c:pt idx="657">
                  <c:v>3</c:v>
                </c:pt>
                <c:pt idx="658">
                  <c:v>3</c:v>
                </c:pt>
                <c:pt idx="659">
                  <c:v>2</c:v>
                </c:pt>
                <c:pt idx="660">
                  <c:v>7</c:v>
                </c:pt>
                <c:pt idx="661">
                  <c:v>12</c:v>
                </c:pt>
                <c:pt idx="662">
                  <c:v>3</c:v>
                </c:pt>
                <c:pt idx="663">
                  <c:v>4</c:v>
                </c:pt>
                <c:pt idx="664">
                  <c:v>4</c:v>
                </c:pt>
                <c:pt idx="665">
                  <c:v>5</c:v>
                </c:pt>
                <c:pt idx="666">
                  <c:v>0</c:v>
                </c:pt>
                <c:pt idx="667">
                  <c:v>6</c:v>
                </c:pt>
                <c:pt idx="668">
                  <c:v>4</c:v>
                </c:pt>
                <c:pt idx="669">
                  <c:v>2</c:v>
                </c:pt>
                <c:pt idx="670">
                  <c:v>22</c:v>
                </c:pt>
                <c:pt idx="671">
                  <c:v>5</c:v>
                </c:pt>
                <c:pt idx="672">
                  <c:v>2</c:v>
                </c:pt>
                <c:pt idx="673">
                  <c:v>9</c:v>
                </c:pt>
                <c:pt idx="674">
                  <c:v>9</c:v>
                </c:pt>
                <c:pt idx="675">
                  <c:v>3</c:v>
                </c:pt>
                <c:pt idx="676">
                  <c:v>8</c:v>
                </c:pt>
                <c:pt idx="677">
                  <c:v>16</c:v>
                </c:pt>
                <c:pt idx="678">
                  <c:v>0</c:v>
                </c:pt>
                <c:pt idx="679">
                  <c:v>19</c:v>
                </c:pt>
                <c:pt idx="680">
                  <c:v>22</c:v>
                </c:pt>
                <c:pt idx="681">
                  <c:v>#N/A</c:v>
                </c:pt>
                <c:pt idx="682">
                  <c:v>26</c:v>
                </c:pt>
                <c:pt idx="683">
                  <c:v>20</c:v>
                </c:pt>
                <c:pt idx="684">
                  <c:v>11</c:v>
                </c:pt>
                <c:pt idx="685">
                  <c:v>17</c:v>
                </c:pt>
                <c:pt idx="686">
                  <c:v>12</c:v>
                </c:pt>
                <c:pt idx="687">
                  <c:v>4</c:v>
                </c:pt>
                <c:pt idx="688">
                  <c:v>2</c:v>
                </c:pt>
                <c:pt idx="689">
                  <c:v>14</c:v>
                </c:pt>
                <c:pt idx="690">
                  <c:v>34</c:v>
                </c:pt>
                <c:pt idx="691">
                  <c:v>4</c:v>
                </c:pt>
                <c:pt idx="692">
                  <c:v>12</c:v>
                </c:pt>
                <c:pt idx="693">
                  <c:v>14</c:v>
                </c:pt>
                <c:pt idx="694">
                  <c:v>7</c:v>
                </c:pt>
                <c:pt idx="695">
                  <c:v>33</c:v>
                </c:pt>
                <c:pt idx="696">
                  <c:v>2</c:v>
                </c:pt>
                <c:pt idx="697">
                  <c:v>4</c:v>
                </c:pt>
                <c:pt idx="698">
                  <c:v>6</c:v>
                </c:pt>
                <c:pt idx="699">
                  <c:v>2</c:v>
                </c:pt>
                <c:pt idx="700">
                  <c:v>1</c:v>
                </c:pt>
                <c:pt idx="701">
                  <c:v>1</c:v>
                </c:pt>
                <c:pt idx="702">
                  <c:v>5</c:v>
                </c:pt>
                <c:pt idx="703">
                  <c:v>3</c:v>
                </c:pt>
                <c:pt idx="704">
                  <c:v>5</c:v>
                </c:pt>
                <c:pt idx="705">
                  <c:v>1</c:v>
                </c:pt>
                <c:pt idx="706">
                  <c:v>3</c:v>
                </c:pt>
                <c:pt idx="707">
                  <c:v>2</c:v>
                </c:pt>
                <c:pt idx="708">
                  <c:v>6</c:v>
                </c:pt>
                <c:pt idx="709">
                  <c:v>2</c:v>
                </c:pt>
                <c:pt idx="710">
                  <c:v>2</c:v>
                </c:pt>
                <c:pt idx="711">
                  <c:v>3</c:v>
                </c:pt>
                <c:pt idx="712">
                  <c:v>0</c:v>
                </c:pt>
                <c:pt idx="713">
                  <c:v>8</c:v>
                </c:pt>
                <c:pt idx="714">
                  <c:v>7</c:v>
                </c:pt>
                <c:pt idx="715">
                  <c:v>11</c:v>
                </c:pt>
                <c:pt idx="716">
                  <c:v>4</c:v>
                </c:pt>
                <c:pt idx="717">
                  <c:v>8</c:v>
                </c:pt>
                <c:pt idx="718">
                  <c:v>31</c:v>
                </c:pt>
                <c:pt idx="719">
                  <c:v>64</c:v>
                </c:pt>
                <c:pt idx="720">
                  <c:v>19</c:v>
                </c:pt>
                <c:pt idx="721">
                  <c:v>20</c:v>
                </c:pt>
                <c:pt idx="722">
                  <c:v>17</c:v>
                </c:pt>
                <c:pt idx="723">
                  <c:v>#N/A</c:v>
                </c:pt>
                <c:pt idx="724">
                  <c:v>#N/A</c:v>
                </c:pt>
                <c:pt idx="725">
                  <c:v>12</c:v>
                </c:pt>
                <c:pt idx="726">
                  <c:v>48</c:v>
                </c:pt>
                <c:pt idx="727">
                  <c:v>29</c:v>
                </c:pt>
                <c:pt idx="728">
                  <c:v>64</c:v>
                </c:pt>
                <c:pt idx="729">
                  <c:v>10</c:v>
                </c:pt>
                <c:pt idx="730">
                  <c:v>22</c:v>
                </c:pt>
                <c:pt idx="731">
                  <c:v>29</c:v>
                </c:pt>
                <c:pt idx="732">
                  <c:v>15</c:v>
                </c:pt>
                <c:pt idx="733">
                  <c:v>10</c:v>
                </c:pt>
                <c:pt idx="734">
                  <c:v>23</c:v>
                </c:pt>
                <c:pt idx="735">
                  <c:v>6</c:v>
                </c:pt>
                <c:pt idx="736">
                  <c:v>20</c:v>
                </c:pt>
                <c:pt idx="737">
                  <c:v>13</c:v>
                </c:pt>
                <c:pt idx="738">
                  <c:v>13</c:v>
                </c:pt>
                <c:pt idx="739">
                  <c:v>5</c:v>
                </c:pt>
                <c:pt idx="740">
                  <c:v>5</c:v>
                </c:pt>
                <c:pt idx="741">
                  <c:v>8</c:v>
                </c:pt>
                <c:pt idx="742">
                  <c:v>29</c:v>
                </c:pt>
                <c:pt idx="743">
                  <c:v>16</c:v>
                </c:pt>
                <c:pt idx="744">
                  <c:v>3</c:v>
                </c:pt>
                <c:pt idx="745">
                  <c:v>8</c:v>
                </c:pt>
                <c:pt idx="746">
                  <c:v>10</c:v>
                </c:pt>
                <c:pt idx="747">
                  <c:v>2</c:v>
                </c:pt>
                <c:pt idx="748">
                  <c:v>6</c:v>
                </c:pt>
                <c:pt idx="749">
                  <c:v>7</c:v>
                </c:pt>
                <c:pt idx="750">
                  <c:v>3</c:v>
                </c:pt>
                <c:pt idx="751">
                  <c:v>12</c:v>
                </c:pt>
                <c:pt idx="752">
                  <c:v>5</c:v>
                </c:pt>
                <c:pt idx="753">
                  <c:v>5</c:v>
                </c:pt>
                <c:pt idx="754">
                  <c:v>8</c:v>
                </c:pt>
                <c:pt idx="755">
                  <c:v>10</c:v>
                </c:pt>
                <c:pt idx="756">
                  <c:v>8</c:v>
                </c:pt>
                <c:pt idx="757">
                  <c:v>5</c:v>
                </c:pt>
                <c:pt idx="758">
                  <c:v>36</c:v>
                </c:pt>
                <c:pt idx="759">
                  <c:v>12</c:v>
                </c:pt>
                <c:pt idx="760">
                  <c:v>27</c:v>
                </c:pt>
                <c:pt idx="761">
                  <c:v>#N/A</c:v>
                </c:pt>
                <c:pt idx="762">
                  <c:v>#N/A</c:v>
                </c:pt>
                <c:pt idx="763">
                  <c:v>18</c:v>
                </c:pt>
                <c:pt idx="764">
                  <c:v>35</c:v>
                </c:pt>
                <c:pt idx="765">
                  <c:v>#N/A</c:v>
                </c:pt>
                <c:pt idx="766">
                  <c:v>13</c:v>
                </c:pt>
                <c:pt idx="767">
                  <c:v>#N/A</c:v>
                </c:pt>
                <c:pt idx="768">
                  <c:v>17</c:v>
                </c:pt>
                <c:pt idx="769">
                  <c:v>42</c:v>
                </c:pt>
                <c:pt idx="770">
                  <c:v>14</c:v>
                </c:pt>
                <c:pt idx="771">
                  <c:v>#N/A</c:v>
                </c:pt>
                <c:pt idx="772">
                  <c:v>40</c:v>
                </c:pt>
                <c:pt idx="773">
                  <c:v>#N/A</c:v>
                </c:pt>
                <c:pt idx="774">
                  <c:v>17</c:v>
                </c:pt>
                <c:pt idx="775">
                  <c:v>28</c:v>
                </c:pt>
                <c:pt idx="776">
                  <c:v>17</c:v>
                </c:pt>
                <c:pt idx="777">
                  <c:v>16</c:v>
                </c:pt>
                <c:pt idx="778">
                  <c:v>25</c:v>
                </c:pt>
                <c:pt idx="779">
                  <c:v>27</c:v>
                </c:pt>
                <c:pt idx="780">
                  <c:v>7</c:v>
                </c:pt>
                <c:pt idx="781">
                  <c:v>4</c:v>
                </c:pt>
                <c:pt idx="782">
                  <c:v>15</c:v>
                </c:pt>
                <c:pt idx="783">
                  <c:v>14</c:v>
                </c:pt>
                <c:pt idx="784">
                  <c:v>8</c:v>
                </c:pt>
                <c:pt idx="785">
                  <c:v>43</c:v>
                </c:pt>
                <c:pt idx="786">
                  <c:v>16</c:v>
                </c:pt>
                <c:pt idx="787">
                  <c:v>21</c:v>
                </c:pt>
                <c:pt idx="788">
                  <c:v>10</c:v>
                </c:pt>
                <c:pt idx="789">
                  <c:v>48</c:v>
                </c:pt>
                <c:pt idx="790">
                  <c:v>13</c:v>
                </c:pt>
                <c:pt idx="791">
                  <c:v>9</c:v>
                </c:pt>
                <c:pt idx="792">
                  <c:v>9</c:v>
                </c:pt>
                <c:pt idx="793">
                  <c:v>3</c:v>
                </c:pt>
                <c:pt idx="794">
                  <c:v>38</c:v>
                </c:pt>
                <c:pt idx="795">
                  <c:v>7</c:v>
                </c:pt>
                <c:pt idx="796">
                  <c:v>8</c:v>
                </c:pt>
                <c:pt idx="797">
                  <c:v>30</c:v>
                </c:pt>
                <c:pt idx="798">
                  <c:v>9</c:v>
                </c:pt>
                <c:pt idx="799">
                  <c:v>21</c:v>
                </c:pt>
                <c:pt idx="800">
                  <c:v>30</c:v>
                </c:pt>
                <c:pt idx="801">
                  <c:v>19</c:v>
                </c:pt>
                <c:pt idx="802">
                  <c:v>#N/A</c:v>
                </c:pt>
                <c:pt idx="803">
                  <c:v>10</c:v>
                </c:pt>
                <c:pt idx="804">
                  <c:v>328</c:v>
                </c:pt>
                <c:pt idx="805">
                  <c:v>31</c:v>
                </c:pt>
                <c:pt idx="806">
                  <c:v>12</c:v>
                </c:pt>
                <c:pt idx="807">
                  <c:v>#N/A</c:v>
                </c:pt>
                <c:pt idx="808">
                  <c:v>#N/A</c:v>
                </c:pt>
                <c:pt idx="809">
                  <c:v>45</c:v>
                </c:pt>
                <c:pt idx="810">
                  <c:v>12</c:v>
                </c:pt>
                <c:pt idx="811">
                  <c:v>13</c:v>
                </c:pt>
                <c:pt idx="812">
                  <c:v>48</c:v>
                </c:pt>
                <c:pt idx="813">
                  <c:v>45</c:v>
                </c:pt>
                <c:pt idx="814">
                  <c:v>13</c:v>
                </c:pt>
                <c:pt idx="815">
                  <c:v>79</c:v>
                </c:pt>
                <c:pt idx="816">
                  <c:v>10</c:v>
                </c:pt>
                <c:pt idx="817">
                  <c:v>18</c:v>
                </c:pt>
                <c:pt idx="818">
                  <c:v>13</c:v>
                </c:pt>
                <c:pt idx="819">
                  <c:v>24</c:v>
                </c:pt>
                <c:pt idx="820">
                  <c:v>3</c:v>
                </c:pt>
                <c:pt idx="821">
                  <c:v>4</c:v>
                </c:pt>
                <c:pt idx="822">
                  <c:v>27</c:v>
                </c:pt>
                <c:pt idx="823">
                  <c:v>4</c:v>
                </c:pt>
                <c:pt idx="824">
                  <c:v>5</c:v>
                </c:pt>
                <c:pt idx="825">
                  <c:v>4</c:v>
                </c:pt>
                <c:pt idx="826">
                  <c:v>5</c:v>
                </c:pt>
                <c:pt idx="827">
                  <c:v>4</c:v>
                </c:pt>
                <c:pt idx="828">
                  <c:v>1</c:v>
                </c:pt>
                <c:pt idx="829">
                  <c:v>8</c:v>
                </c:pt>
                <c:pt idx="830">
                  <c:v>3</c:v>
                </c:pt>
                <c:pt idx="831">
                  <c:v>5</c:v>
                </c:pt>
                <c:pt idx="832">
                  <c:v>5</c:v>
                </c:pt>
                <c:pt idx="833">
                  <c:v>3</c:v>
                </c:pt>
                <c:pt idx="834">
                  <c:v>64</c:v>
                </c:pt>
                <c:pt idx="835">
                  <c:v>20</c:v>
                </c:pt>
                <c:pt idx="836">
                  <c:v>#N/A</c:v>
                </c:pt>
                <c:pt idx="837">
                  <c:v>24</c:v>
                </c:pt>
                <c:pt idx="838">
                  <c:v>5</c:v>
                </c:pt>
                <c:pt idx="839">
                  <c:v>32</c:v>
                </c:pt>
                <c:pt idx="840">
                  <c:v>15</c:v>
                </c:pt>
                <c:pt idx="841">
                  <c:v>47</c:v>
                </c:pt>
                <c:pt idx="842">
                  <c:v>12</c:v>
                </c:pt>
                <c:pt idx="843">
                  <c:v>12</c:v>
                </c:pt>
                <c:pt idx="844">
                  <c:v>26</c:v>
                </c:pt>
                <c:pt idx="845">
                  <c:v>7</c:v>
                </c:pt>
                <c:pt idx="846">
                  <c:v>6</c:v>
                </c:pt>
                <c:pt idx="847">
                  <c:v>13</c:v>
                </c:pt>
                <c:pt idx="848">
                  <c:v>2</c:v>
                </c:pt>
                <c:pt idx="849">
                  <c:v>2</c:v>
                </c:pt>
                <c:pt idx="850">
                  <c:v>2</c:v>
                </c:pt>
                <c:pt idx="851">
                  <c:v>1</c:v>
                </c:pt>
                <c:pt idx="852">
                  <c:v>26</c:v>
                </c:pt>
                <c:pt idx="853">
                  <c:v>13</c:v>
                </c:pt>
                <c:pt idx="854">
                  <c:v>3</c:v>
                </c:pt>
                <c:pt idx="855">
                  <c:v>4</c:v>
                </c:pt>
                <c:pt idx="856">
                  <c:v>2</c:v>
                </c:pt>
                <c:pt idx="857">
                  <c:v>19</c:v>
                </c:pt>
                <c:pt idx="858">
                  <c:v>3</c:v>
                </c:pt>
                <c:pt idx="859">
                  <c:v>61</c:v>
                </c:pt>
                <c:pt idx="860">
                  <c:v>#N/A</c:v>
                </c:pt>
                <c:pt idx="861">
                  <c:v>29</c:v>
                </c:pt>
                <c:pt idx="862">
                  <c:v>18</c:v>
                </c:pt>
                <c:pt idx="863">
                  <c:v>81</c:v>
                </c:pt>
                <c:pt idx="864">
                  <c:v>41</c:v>
                </c:pt>
                <c:pt idx="865">
                  <c:v>21</c:v>
                </c:pt>
                <c:pt idx="866">
                  <c:v>35</c:v>
                </c:pt>
                <c:pt idx="867">
                  <c:v>28</c:v>
                </c:pt>
                <c:pt idx="868">
                  <c:v>16</c:v>
                </c:pt>
                <c:pt idx="869">
                  <c:v>33</c:v>
                </c:pt>
                <c:pt idx="870">
                  <c:v>12</c:v>
                </c:pt>
                <c:pt idx="871">
                  <c:v>11</c:v>
                </c:pt>
                <c:pt idx="872">
                  <c:v>49</c:v>
                </c:pt>
                <c:pt idx="873">
                  <c:v>57</c:v>
                </c:pt>
                <c:pt idx="874">
                  <c:v>11</c:v>
                </c:pt>
                <c:pt idx="875">
                  <c:v>7</c:v>
                </c:pt>
                <c:pt idx="876">
                  <c:v>8</c:v>
                </c:pt>
                <c:pt idx="877">
                  <c:v>10</c:v>
                </c:pt>
                <c:pt idx="878">
                  <c:v>8</c:v>
                </c:pt>
                <c:pt idx="879">
                  <c:v>2</c:v>
                </c:pt>
                <c:pt idx="880">
                  <c:v>12</c:v>
                </c:pt>
                <c:pt idx="881">
                  <c:v>12</c:v>
                </c:pt>
                <c:pt idx="882">
                  <c:v>59</c:v>
                </c:pt>
                <c:pt idx="883">
                  <c:v>#N/A</c:v>
                </c:pt>
                <c:pt idx="884">
                  <c:v>#N/A</c:v>
                </c:pt>
                <c:pt idx="885">
                  <c:v>44</c:v>
                </c:pt>
                <c:pt idx="886">
                  <c:v>31</c:v>
                </c:pt>
                <c:pt idx="887">
                  <c:v>#N/A</c:v>
                </c:pt>
                <c:pt idx="888">
                  <c:v>#N/A</c:v>
                </c:pt>
                <c:pt idx="889">
                  <c:v>34</c:v>
                </c:pt>
                <c:pt idx="890">
                  <c:v>#N/A</c:v>
                </c:pt>
                <c:pt idx="891">
                  <c:v>#N/A</c:v>
                </c:pt>
                <c:pt idx="892">
                  <c:v>10</c:v>
                </c:pt>
                <c:pt idx="893">
                  <c:v>#N/A</c:v>
                </c:pt>
                <c:pt idx="894">
                  <c:v>48</c:v>
                </c:pt>
                <c:pt idx="895">
                  <c:v>46</c:v>
                </c:pt>
                <c:pt idx="896">
                  <c:v>32</c:v>
                </c:pt>
                <c:pt idx="897">
                  <c:v>28</c:v>
                </c:pt>
                <c:pt idx="898">
                  <c:v>34</c:v>
                </c:pt>
                <c:pt idx="899">
                  <c:v>#N/A</c:v>
                </c:pt>
                <c:pt idx="900">
                  <c:v>#N/A</c:v>
                </c:pt>
                <c:pt idx="901">
                  <c:v>32</c:v>
                </c:pt>
                <c:pt idx="902">
                  <c:v>21</c:v>
                </c:pt>
                <c:pt idx="903">
                  <c:v>30</c:v>
                </c:pt>
                <c:pt idx="904">
                  <c:v>21</c:v>
                </c:pt>
                <c:pt idx="905">
                  <c:v>17</c:v>
                </c:pt>
                <c:pt idx="906">
                  <c:v>34</c:v>
                </c:pt>
                <c:pt idx="907">
                  <c:v>26</c:v>
                </c:pt>
                <c:pt idx="908">
                  <c:v>7</c:v>
                </c:pt>
                <c:pt idx="909">
                  <c:v>33</c:v>
                </c:pt>
                <c:pt idx="910">
                  <c:v>18</c:v>
                </c:pt>
                <c:pt idx="911">
                  <c:v>13</c:v>
                </c:pt>
                <c:pt idx="912">
                  <c:v>4</c:v>
                </c:pt>
                <c:pt idx="913">
                  <c:v>62</c:v>
                </c:pt>
                <c:pt idx="914">
                  <c:v>41</c:v>
                </c:pt>
                <c:pt idx="915">
                  <c:v>25</c:v>
                </c:pt>
                <c:pt idx="916">
                  <c:v>16</c:v>
                </c:pt>
                <c:pt idx="917">
                  <c:v>8</c:v>
                </c:pt>
                <c:pt idx="918">
                  <c:v>20</c:v>
                </c:pt>
                <c:pt idx="919">
                  <c:v>7</c:v>
                </c:pt>
                <c:pt idx="920">
                  <c:v>22</c:v>
                </c:pt>
                <c:pt idx="921">
                  <c:v>8</c:v>
                </c:pt>
                <c:pt idx="922">
                  <c:v>4</c:v>
                </c:pt>
                <c:pt idx="923">
                  <c:v>21</c:v>
                </c:pt>
                <c:pt idx="924">
                  <c:v>5</c:v>
                </c:pt>
                <c:pt idx="925">
                  <c:v>4</c:v>
                </c:pt>
                <c:pt idx="926">
                  <c:v>367</c:v>
                </c:pt>
                <c:pt idx="927">
                  <c:v>10</c:v>
                </c:pt>
                <c:pt idx="928">
                  <c:v>#N/A</c:v>
                </c:pt>
                <c:pt idx="929">
                  <c:v>#N/A</c:v>
                </c:pt>
                <c:pt idx="930">
                  <c:v>23</c:v>
                </c:pt>
                <c:pt idx="931">
                  <c:v>25</c:v>
                </c:pt>
                <c:pt idx="932">
                  <c:v>#N/A</c:v>
                </c:pt>
                <c:pt idx="933">
                  <c:v>18</c:v>
                </c:pt>
                <c:pt idx="934">
                  <c:v>#N/A</c:v>
                </c:pt>
                <c:pt idx="935">
                  <c:v>#N/A</c:v>
                </c:pt>
                <c:pt idx="936">
                  <c:v>17</c:v>
                </c:pt>
                <c:pt idx="937">
                  <c:v>50</c:v>
                </c:pt>
                <c:pt idx="938">
                  <c:v>35</c:v>
                </c:pt>
                <c:pt idx="939">
                  <c:v>34</c:v>
                </c:pt>
                <c:pt idx="940">
                  <c:v>39</c:v>
                </c:pt>
                <c:pt idx="941">
                  <c:v>28</c:v>
                </c:pt>
                <c:pt idx="942">
                  <c:v>101</c:v>
                </c:pt>
                <c:pt idx="943">
                  <c:v>#N/A</c:v>
                </c:pt>
                <c:pt idx="944">
                  <c:v>18</c:v>
                </c:pt>
                <c:pt idx="945">
                  <c:v>9</c:v>
                </c:pt>
                <c:pt idx="946">
                  <c:v>9</c:v>
                </c:pt>
                <c:pt idx="947">
                  <c:v>61</c:v>
                </c:pt>
                <c:pt idx="948">
                  <c:v>8</c:v>
                </c:pt>
                <c:pt idx="949">
                  <c:v>6</c:v>
                </c:pt>
                <c:pt idx="950">
                  <c:v>11</c:v>
                </c:pt>
                <c:pt idx="951">
                  <c:v>20</c:v>
                </c:pt>
                <c:pt idx="952">
                  <c:v>14</c:v>
                </c:pt>
                <c:pt idx="953">
                  <c:v>9</c:v>
                </c:pt>
                <c:pt idx="954">
                  <c:v>16</c:v>
                </c:pt>
                <c:pt idx="955">
                  <c:v>7</c:v>
                </c:pt>
                <c:pt idx="956">
                  <c:v>9</c:v>
                </c:pt>
                <c:pt idx="957">
                  <c:v>1</c:v>
                </c:pt>
                <c:pt idx="958">
                  <c:v>5</c:v>
                </c:pt>
                <c:pt idx="959">
                  <c:v>0</c:v>
                </c:pt>
                <c:pt idx="960">
                  <c:v>11</c:v>
                </c:pt>
                <c:pt idx="961">
                  <c:v>0</c:v>
                </c:pt>
                <c:pt idx="962">
                  <c:v>6</c:v>
                </c:pt>
                <c:pt idx="963">
                  <c:v>4</c:v>
                </c:pt>
                <c:pt idx="964">
                  <c:v>7</c:v>
                </c:pt>
                <c:pt idx="965">
                  <c:v>6</c:v>
                </c:pt>
                <c:pt idx="966">
                  <c:v>4</c:v>
                </c:pt>
                <c:pt idx="967">
                  <c:v>2</c:v>
                </c:pt>
                <c:pt idx="968">
                  <c:v>3</c:v>
                </c:pt>
                <c:pt idx="969">
                  <c:v>4</c:v>
                </c:pt>
                <c:pt idx="970">
                  <c:v>63</c:v>
                </c:pt>
                <c:pt idx="971">
                  <c:v>3</c:v>
                </c:pt>
                <c:pt idx="972">
                  <c:v>234</c:v>
                </c:pt>
                <c:pt idx="973">
                  <c:v>1</c:v>
                </c:pt>
                <c:pt idx="974">
                  <c:v>78</c:v>
                </c:pt>
                <c:pt idx="975">
                  <c:v>0</c:v>
                </c:pt>
                <c:pt idx="976">
                  <c:v>#N/A</c:v>
                </c:pt>
                <c:pt idx="977">
                  <c:v>33</c:v>
                </c:pt>
                <c:pt idx="978">
                  <c:v>30</c:v>
                </c:pt>
                <c:pt idx="979">
                  <c:v>21</c:v>
                </c:pt>
                <c:pt idx="980">
                  <c:v>26</c:v>
                </c:pt>
                <c:pt idx="981">
                  <c:v>14</c:v>
                </c:pt>
                <c:pt idx="982">
                  <c:v>17</c:v>
                </c:pt>
                <c:pt idx="983">
                  <c:v>43</c:v>
                </c:pt>
                <c:pt idx="984">
                  <c:v>9</c:v>
                </c:pt>
                <c:pt idx="985">
                  <c:v>14</c:v>
                </c:pt>
                <c:pt idx="986">
                  <c:v>20</c:v>
                </c:pt>
                <c:pt idx="987">
                  <c:v>13</c:v>
                </c:pt>
                <c:pt idx="988">
                  <c:v>7</c:v>
                </c:pt>
                <c:pt idx="989">
                  <c:v>13</c:v>
                </c:pt>
                <c:pt idx="990">
                  <c:v>12</c:v>
                </c:pt>
                <c:pt idx="991">
                  <c:v>8</c:v>
                </c:pt>
                <c:pt idx="992">
                  <c:v>2</c:v>
                </c:pt>
                <c:pt idx="993">
                  <c:v>9</c:v>
                </c:pt>
                <c:pt idx="994">
                  <c:v>7</c:v>
                </c:pt>
                <c:pt idx="995">
                  <c:v>15</c:v>
                </c:pt>
                <c:pt idx="996">
                  <c:v>2</c:v>
                </c:pt>
                <c:pt idx="997">
                  <c:v>6</c:v>
                </c:pt>
                <c:pt idx="998">
                  <c:v>22</c:v>
                </c:pt>
                <c:pt idx="999">
                  <c:v>3</c:v>
                </c:pt>
                <c:pt idx="1000">
                  <c:v>12</c:v>
                </c:pt>
                <c:pt idx="1001">
                  <c:v>3</c:v>
                </c:pt>
                <c:pt idx="1002">
                  <c:v>3</c:v>
                </c:pt>
                <c:pt idx="1003">
                  <c:v>4</c:v>
                </c:pt>
                <c:pt idx="1004">
                  <c:v>2</c:v>
                </c:pt>
                <c:pt idx="1005">
                  <c:v>87</c:v>
                </c:pt>
                <c:pt idx="1006">
                  <c:v>#N/A</c:v>
                </c:pt>
                <c:pt idx="1007">
                  <c:v>12</c:v>
                </c:pt>
                <c:pt idx="1008">
                  <c:v>4</c:v>
                </c:pt>
                <c:pt idx="1009">
                  <c:v>45</c:v>
                </c:pt>
                <c:pt idx="1010">
                  <c:v>30</c:v>
                </c:pt>
                <c:pt idx="1011">
                  <c:v>18</c:v>
                </c:pt>
                <c:pt idx="1012">
                  <c:v>3</c:v>
                </c:pt>
                <c:pt idx="1013">
                  <c:v>13</c:v>
                </c:pt>
                <c:pt idx="1014">
                  <c:v>10</c:v>
                </c:pt>
                <c:pt idx="1015">
                  <c:v>29</c:v>
                </c:pt>
                <c:pt idx="1016">
                  <c:v>19</c:v>
                </c:pt>
                <c:pt idx="1017">
                  <c:v>16</c:v>
                </c:pt>
                <c:pt idx="1018">
                  <c:v>6</c:v>
                </c:pt>
                <c:pt idx="1019">
                  <c:v>6</c:v>
                </c:pt>
                <c:pt idx="1020">
                  <c:v>3</c:v>
                </c:pt>
                <c:pt idx="1021">
                  <c:v>4</c:v>
                </c:pt>
                <c:pt idx="1022">
                  <c:v>17</c:v>
                </c:pt>
                <c:pt idx="1023">
                  <c:v>10</c:v>
                </c:pt>
                <c:pt idx="1024">
                  <c:v>4</c:v>
                </c:pt>
                <c:pt idx="1025">
                  <c:v>9</c:v>
                </c:pt>
                <c:pt idx="1026">
                  <c:v>4</c:v>
                </c:pt>
                <c:pt idx="1027">
                  <c:v>6</c:v>
                </c:pt>
                <c:pt idx="1028">
                  <c:v>9</c:v>
                </c:pt>
                <c:pt idx="1029">
                  <c:v>10</c:v>
                </c:pt>
                <c:pt idx="1030">
                  <c:v>3</c:v>
                </c:pt>
                <c:pt idx="1031">
                  <c:v>6</c:v>
                </c:pt>
                <c:pt idx="1032">
                  <c:v>2</c:v>
                </c:pt>
                <c:pt idx="1033">
                  <c:v>0</c:v>
                </c:pt>
                <c:pt idx="1034">
                  <c:v>0</c:v>
                </c:pt>
                <c:pt idx="1035">
                  <c:v>116</c:v>
                </c:pt>
                <c:pt idx="1036">
                  <c:v>116</c:v>
                </c:pt>
                <c:pt idx="1037">
                  <c:v>31</c:v>
                </c:pt>
                <c:pt idx="1038">
                  <c:v>2</c:v>
                </c:pt>
                <c:pt idx="1039">
                  <c:v>4</c:v>
                </c:pt>
                <c:pt idx="1040">
                  <c:v>5</c:v>
                </c:pt>
                <c:pt idx="1041">
                  <c:v>5</c:v>
                </c:pt>
                <c:pt idx="1042">
                  <c:v>1</c:v>
                </c:pt>
                <c:pt idx="1043">
                  <c:v>1</c:v>
                </c:pt>
                <c:pt idx="1044">
                  <c:v>4</c:v>
                </c:pt>
                <c:pt idx="1045">
                  <c:v>3</c:v>
                </c:pt>
                <c:pt idx="1046">
                  <c:v>4</c:v>
                </c:pt>
                <c:pt idx="1047">
                  <c:v>111</c:v>
                </c:pt>
                <c:pt idx="1048">
                  <c:v>32</c:v>
                </c:pt>
                <c:pt idx="1049">
                  <c:v>36</c:v>
                </c:pt>
                <c:pt idx="1050">
                  <c:v>21</c:v>
                </c:pt>
                <c:pt idx="1051">
                  <c:v>22</c:v>
                </c:pt>
                <c:pt idx="1052">
                  <c:v>6</c:v>
                </c:pt>
                <c:pt idx="1053">
                  <c:v>7</c:v>
                </c:pt>
                <c:pt idx="1054">
                  <c:v>50</c:v>
                </c:pt>
                <c:pt idx="1055">
                  <c:v>12</c:v>
                </c:pt>
                <c:pt idx="1056">
                  <c:v>13</c:v>
                </c:pt>
                <c:pt idx="1057">
                  <c:v>21</c:v>
                </c:pt>
                <c:pt idx="1058">
                  <c:v>8</c:v>
                </c:pt>
                <c:pt idx="1059">
                  <c:v>2</c:v>
                </c:pt>
                <c:pt idx="1060">
                  <c:v>9</c:v>
                </c:pt>
                <c:pt idx="1061">
                  <c:v>32</c:v>
                </c:pt>
                <c:pt idx="1062">
                  <c:v>0</c:v>
                </c:pt>
                <c:pt idx="1063">
                  <c:v>3</c:v>
                </c:pt>
                <c:pt idx="1064">
                  <c:v>5</c:v>
                </c:pt>
                <c:pt idx="1065">
                  <c:v>3</c:v>
                </c:pt>
                <c:pt idx="1066">
                  <c:v>19</c:v>
                </c:pt>
                <c:pt idx="1067">
                  <c:v>5</c:v>
                </c:pt>
                <c:pt idx="1068">
                  <c:v>12</c:v>
                </c:pt>
                <c:pt idx="1069">
                  <c:v>#N/A</c:v>
                </c:pt>
                <c:pt idx="1070">
                  <c:v>38</c:v>
                </c:pt>
                <c:pt idx="1071">
                  <c:v>22</c:v>
                </c:pt>
                <c:pt idx="1072">
                  <c:v>28</c:v>
                </c:pt>
                <c:pt idx="1073">
                  <c:v>25</c:v>
                </c:pt>
                <c:pt idx="1074">
                  <c:v>13</c:v>
                </c:pt>
                <c:pt idx="1075">
                  <c:v>11</c:v>
                </c:pt>
                <c:pt idx="1076">
                  <c:v>4</c:v>
                </c:pt>
                <c:pt idx="1077">
                  <c:v>7</c:v>
                </c:pt>
                <c:pt idx="1078">
                  <c:v>11</c:v>
                </c:pt>
                <c:pt idx="1079">
                  <c:v>7</c:v>
                </c:pt>
                <c:pt idx="1080">
                  <c:v>2</c:v>
                </c:pt>
                <c:pt idx="1081">
                  <c:v>9</c:v>
                </c:pt>
                <c:pt idx="1082">
                  <c:v>#N/A</c:v>
                </c:pt>
                <c:pt idx="1083">
                  <c:v>6</c:v>
                </c:pt>
                <c:pt idx="1084">
                  <c:v>3</c:v>
                </c:pt>
                <c:pt idx="1085">
                  <c:v>7</c:v>
                </c:pt>
                <c:pt idx="1086">
                  <c:v>31</c:v>
                </c:pt>
                <c:pt idx="1087">
                  <c:v>13</c:v>
                </c:pt>
                <c:pt idx="1088">
                  <c:v>17</c:v>
                </c:pt>
                <c:pt idx="1089">
                  <c:v>64</c:v>
                </c:pt>
                <c:pt idx="1090">
                  <c:v>49</c:v>
                </c:pt>
                <c:pt idx="1091">
                  <c:v>11</c:v>
                </c:pt>
                <c:pt idx="1092">
                  <c:v>19</c:v>
                </c:pt>
                <c:pt idx="1093">
                  <c:v>25</c:v>
                </c:pt>
                <c:pt idx="1094">
                  <c:v>#N/A</c:v>
                </c:pt>
                <c:pt idx="1095">
                  <c:v>20</c:v>
                </c:pt>
                <c:pt idx="1096">
                  <c:v>111</c:v>
                </c:pt>
                <c:pt idx="1097">
                  <c:v>16</c:v>
                </c:pt>
                <c:pt idx="1098">
                  <c:v>5</c:v>
                </c:pt>
                <c:pt idx="1099">
                  <c:v>14</c:v>
                </c:pt>
                <c:pt idx="1100">
                  <c:v>#N/A</c:v>
                </c:pt>
                <c:pt idx="1101">
                  <c:v>58</c:v>
                </c:pt>
                <c:pt idx="1102">
                  <c:v>41</c:v>
                </c:pt>
                <c:pt idx="1103">
                  <c:v>16</c:v>
                </c:pt>
                <c:pt idx="1104">
                  <c:v>15</c:v>
                </c:pt>
                <c:pt idx="1105">
                  <c:v>8</c:v>
                </c:pt>
                <c:pt idx="1106">
                  <c:v>6</c:v>
                </c:pt>
                <c:pt idx="1107">
                  <c:v>5</c:v>
                </c:pt>
                <c:pt idx="1108">
                  <c:v>3</c:v>
                </c:pt>
                <c:pt idx="1109">
                  <c:v>44</c:v>
                </c:pt>
                <c:pt idx="1110">
                  <c:v>6</c:v>
                </c:pt>
                <c:pt idx="1111">
                  <c:v>5</c:v>
                </c:pt>
                <c:pt idx="1112">
                  <c:v>168</c:v>
                </c:pt>
                <c:pt idx="1113">
                  <c:v>128</c:v>
                </c:pt>
                <c:pt idx="1114">
                  <c:v>82</c:v>
                </c:pt>
                <c:pt idx="1115">
                  <c:v>20</c:v>
                </c:pt>
                <c:pt idx="1116">
                  <c:v>62</c:v>
                </c:pt>
                <c:pt idx="1117">
                  <c:v>40</c:v>
                </c:pt>
                <c:pt idx="1118">
                  <c:v>25</c:v>
                </c:pt>
                <c:pt idx="1119">
                  <c:v>97</c:v>
                </c:pt>
                <c:pt idx="1120">
                  <c:v>56</c:v>
                </c:pt>
                <c:pt idx="1121">
                  <c:v>39</c:v>
                </c:pt>
                <c:pt idx="1122">
                  <c:v>16</c:v>
                </c:pt>
                <c:pt idx="1123">
                  <c:v>10</c:v>
                </c:pt>
                <c:pt idx="1124">
                  <c:v>13</c:v>
                </c:pt>
                <c:pt idx="1125">
                  <c:v>6</c:v>
                </c:pt>
                <c:pt idx="1126">
                  <c:v>13</c:v>
                </c:pt>
                <c:pt idx="1127">
                  <c:v>7</c:v>
                </c:pt>
                <c:pt idx="1128">
                  <c:v>12</c:v>
                </c:pt>
                <c:pt idx="1129">
                  <c:v>141</c:v>
                </c:pt>
                <c:pt idx="1130">
                  <c:v>23</c:v>
                </c:pt>
                <c:pt idx="1131">
                  <c:v>24</c:v>
                </c:pt>
                <c:pt idx="1132">
                  <c:v>4</c:v>
                </c:pt>
                <c:pt idx="1133">
                  <c:v>12</c:v>
                </c:pt>
                <c:pt idx="1134">
                  <c:v>7</c:v>
                </c:pt>
                <c:pt idx="1135">
                  <c:v>7</c:v>
                </c:pt>
                <c:pt idx="1136">
                  <c:v>23</c:v>
                </c:pt>
                <c:pt idx="1137">
                  <c:v>7</c:v>
                </c:pt>
                <c:pt idx="1138">
                  <c:v>4</c:v>
                </c:pt>
                <c:pt idx="1139">
                  <c:v>7</c:v>
                </c:pt>
                <c:pt idx="1140">
                  <c:v>11</c:v>
                </c:pt>
                <c:pt idx="1141">
                  <c:v>12</c:v>
                </c:pt>
                <c:pt idx="1142">
                  <c:v>13</c:v>
                </c:pt>
                <c:pt idx="1143">
                  <c:v>10</c:v>
                </c:pt>
                <c:pt idx="1144">
                  <c:v>11</c:v>
                </c:pt>
                <c:pt idx="1145">
                  <c:v>1</c:v>
                </c:pt>
                <c:pt idx="1146">
                  <c:v>#N/A</c:v>
                </c:pt>
                <c:pt idx="1147">
                  <c:v>46</c:v>
                </c:pt>
                <c:pt idx="1148">
                  <c:v>#N/A</c:v>
                </c:pt>
                <c:pt idx="1149">
                  <c:v>39</c:v>
                </c:pt>
                <c:pt idx="1150">
                  <c:v>27</c:v>
                </c:pt>
                <c:pt idx="1151">
                  <c:v>5</c:v>
                </c:pt>
                <c:pt idx="1152">
                  <c:v>39</c:v>
                </c:pt>
                <c:pt idx="1153">
                  <c:v>0</c:v>
                </c:pt>
                <c:pt idx="1154">
                  <c:v>17</c:v>
                </c:pt>
                <c:pt idx="1155">
                  <c:v>10</c:v>
                </c:pt>
                <c:pt idx="1156">
                  <c:v>3</c:v>
                </c:pt>
                <c:pt idx="1157">
                  <c:v>6</c:v>
                </c:pt>
                <c:pt idx="1158">
                  <c:v>2</c:v>
                </c:pt>
                <c:pt idx="1159">
                  <c:v>0</c:v>
                </c:pt>
                <c:pt idx="1160">
                  <c:v>5</c:v>
                </c:pt>
                <c:pt idx="1161">
                  <c:v>4</c:v>
                </c:pt>
                <c:pt idx="1162">
                  <c:v>2</c:v>
                </c:pt>
                <c:pt idx="1163">
                  <c:v>5</c:v>
                </c:pt>
                <c:pt idx="1164">
                  <c:v>0</c:v>
                </c:pt>
                <c:pt idx="1165">
                  <c:v>0</c:v>
                </c:pt>
                <c:pt idx="1166">
                  <c:v>6</c:v>
                </c:pt>
                <c:pt idx="1167">
                  <c:v>0</c:v>
                </c:pt>
                <c:pt idx="1168">
                  <c:v>7</c:v>
                </c:pt>
                <c:pt idx="1169">
                  <c:v>2</c:v>
                </c:pt>
                <c:pt idx="1170">
                  <c:v>1</c:v>
                </c:pt>
                <c:pt idx="1171">
                  <c:v>12</c:v>
                </c:pt>
                <c:pt idx="1172">
                  <c:v>15</c:v>
                </c:pt>
                <c:pt idx="1173">
                  <c:v>2</c:v>
                </c:pt>
                <c:pt idx="1174">
                  <c:v>22</c:v>
                </c:pt>
                <c:pt idx="1175">
                  <c:v>9</c:v>
                </c:pt>
                <c:pt idx="1176">
                  <c:v>37</c:v>
                </c:pt>
                <c:pt idx="1177">
                  <c:v>5</c:v>
                </c:pt>
                <c:pt idx="1178">
                  <c:v>10</c:v>
                </c:pt>
                <c:pt idx="1179">
                  <c:v>#N/A</c:v>
                </c:pt>
                <c:pt idx="1180">
                  <c:v>12</c:v>
                </c:pt>
                <c:pt idx="1181">
                  <c:v>3</c:v>
                </c:pt>
                <c:pt idx="1182">
                  <c:v>1</c:v>
                </c:pt>
                <c:pt idx="1183">
                  <c:v>12</c:v>
                </c:pt>
                <c:pt idx="1184">
                  <c:v>9</c:v>
                </c:pt>
                <c:pt idx="1185">
                  <c:v>8</c:v>
                </c:pt>
                <c:pt idx="1186">
                  <c:v>5</c:v>
                </c:pt>
                <c:pt idx="1187">
                  <c:v>2</c:v>
                </c:pt>
                <c:pt idx="1188">
                  <c:v>9</c:v>
                </c:pt>
                <c:pt idx="1189">
                  <c:v>11</c:v>
                </c:pt>
                <c:pt idx="1190">
                  <c:v>4</c:v>
                </c:pt>
                <c:pt idx="1191">
                  <c:v>4</c:v>
                </c:pt>
                <c:pt idx="1192">
                  <c:v>19</c:v>
                </c:pt>
                <c:pt idx="1193">
                  <c:v>3</c:v>
                </c:pt>
                <c:pt idx="1194">
                  <c:v>12</c:v>
                </c:pt>
                <c:pt idx="1195">
                  <c:v>#N/A</c:v>
                </c:pt>
                <c:pt idx="1196">
                  <c:v>#N/A</c:v>
                </c:pt>
                <c:pt idx="1197">
                  <c:v>39</c:v>
                </c:pt>
                <c:pt idx="1198">
                  <c:v>#N/A</c:v>
                </c:pt>
                <c:pt idx="1199">
                  <c:v>27</c:v>
                </c:pt>
                <c:pt idx="1200">
                  <c:v>32</c:v>
                </c:pt>
                <c:pt idx="1201">
                  <c:v>40</c:v>
                </c:pt>
                <c:pt idx="1202">
                  <c:v>10</c:v>
                </c:pt>
                <c:pt idx="1203">
                  <c:v>41</c:v>
                </c:pt>
                <c:pt idx="1204">
                  <c:v>7</c:v>
                </c:pt>
                <c:pt idx="1205">
                  <c:v>11</c:v>
                </c:pt>
                <c:pt idx="1206">
                  <c:v>10</c:v>
                </c:pt>
                <c:pt idx="1207">
                  <c:v>12</c:v>
                </c:pt>
                <c:pt idx="1208">
                  <c:v>16</c:v>
                </c:pt>
                <c:pt idx="1209">
                  <c:v>3</c:v>
                </c:pt>
                <c:pt idx="1210">
                  <c:v>26</c:v>
                </c:pt>
                <c:pt idx="1211">
                  <c:v>15</c:v>
                </c:pt>
                <c:pt idx="1212">
                  <c:v>18</c:v>
                </c:pt>
                <c:pt idx="1213">
                  <c:v>48</c:v>
                </c:pt>
                <c:pt idx="1214">
                  <c:v>22</c:v>
                </c:pt>
                <c:pt idx="1215">
                  <c:v>12</c:v>
                </c:pt>
                <c:pt idx="1216">
                  <c:v>12</c:v>
                </c:pt>
                <c:pt idx="1217">
                  <c:v>6</c:v>
                </c:pt>
                <c:pt idx="1218">
                  <c:v>15</c:v>
                </c:pt>
                <c:pt idx="1219">
                  <c:v>15</c:v>
                </c:pt>
                <c:pt idx="1220">
                  <c:v>7</c:v>
                </c:pt>
                <c:pt idx="1221">
                  <c:v>15</c:v>
                </c:pt>
                <c:pt idx="1222">
                  <c:v>5</c:v>
                </c:pt>
                <c:pt idx="1223">
                  <c:v>9</c:v>
                </c:pt>
                <c:pt idx="1224">
                  <c:v>5</c:v>
                </c:pt>
                <c:pt idx="1225">
                  <c:v>6</c:v>
                </c:pt>
                <c:pt idx="1226">
                  <c:v>7</c:v>
                </c:pt>
                <c:pt idx="1227">
                  <c:v>11</c:v>
                </c:pt>
                <c:pt idx="1228">
                  <c:v>13</c:v>
                </c:pt>
                <c:pt idx="1229">
                  <c:v>8</c:v>
                </c:pt>
                <c:pt idx="1230">
                  <c:v>14</c:v>
                </c:pt>
                <c:pt idx="1231">
                  <c:v>3</c:v>
                </c:pt>
                <c:pt idx="1232">
                  <c:v>5</c:v>
                </c:pt>
                <c:pt idx="1233">
                  <c:v>14</c:v>
                </c:pt>
                <c:pt idx="1234">
                  <c:v>10</c:v>
                </c:pt>
                <c:pt idx="1235">
                  <c:v>9</c:v>
                </c:pt>
                <c:pt idx="1236">
                  <c:v>13</c:v>
                </c:pt>
                <c:pt idx="1237">
                  <c:v>6</c:v>
                </c:pt>
                <c:pt idx="1238">
                  <c:v>7</c:v>
                </c:pt>
                <c:pt idx="1239">
                  <c:v>9</c:v>
                </c:pt>
                <c:pt idx="1240">
                  <c:v>21</c:v>
                </c:pt>
                <c:pt idx="1241">
                  <c:v>4</c:v>
                </c:pt>
                <c:pt idx="1242">
                  <c:v>6</c:v>
                </c:pt>
                <c:pt idx="1243">
                  <c:v>4</c:v>
                </c:pt>
                <c:pt idx="1244">
                  <c:v>13</c:v>
                </c:pt>
                <c:pt idx="1245">
                  <c:v>10</c:v>
                </c:pt>
                <c:pt idx="1246">
                  <c:v>57</c:v>
                </c:pt>
                <c:pt idx="1247">
                  <c:v>105</c:v>
                </c:pt>
                <c:pt idx="1248">
                  <c:v>8</c:v>
                </c:pt>
                <c:pt idx="1249">
                  <c:v>7</c:v>
                </c:pt>
                <c:pt idx="1250">
                  <c:v>8</c:v>
                </c:pt>
                <c:pt idx="1251">
                  <c:v>78</c:v>
                </c:pt>
                <c:pt idx="1252">
                  <c:v>27</c:v>
                </c:pt>
                <c:pt idx="1253">
                  <c:v>31</c:v>
                </c:pt>
                <c:pt idx="1254">
                  <c:v>19</c:v>
                </c:pt>
                <c:pt idx="1255">
                  <c:v>10</c:v>
                </c:pt>
                <c:pt idx="1256">
                  <c:v>7</c:v>
                </c:pt>
                <c:pt idx="1257">
                  <c:v>15</c:v>
                </c:pt>
                <c:pt idx="1258">
                  <c:v>3</c:v>
                </c:pt>
                <c:pt idx="1259">
                  <c:v>6</c:v>
                </c:pt>
                <c:pt idx="1260">
                  <c:v>21</c:v>
                </c:pt>
                <c:pt idx="1261">
                  <c:v>11</c:v>
                </c:pt>
                <c:pt idx="1262">
                  <c:v>7</c:v>
                </c:pt>
                <c:pt idx="1263">
                  <c:v>2</c:v>
                </c:pt>
                <c:pt idx="1264">
                  <c:v>56</c:v>
                </c:pt>
                <c:pt idx="1265">
                  <c:v>8</c:v>
                </c:pt>
                <c:pt idx="1266">
                  <c:v>3</c:v>
                </c:pt>
                <c:pt idx="1267">
                  <c:v>12</c:v>
                </c:pt>
                <c:pt idx="1268">
                  <c:v>26</c:v>
                </c:pt>
                <c:pt idx="1269">
                  <c:v>17</c:v>
                </c:pt>
                <c:pt idx="1270">
                  <c:v>#N/A</c:v>
                </c:pt>
                <c:pt idx="1271">
                  <c:v>184</c:v>
                </c:pt>
                <c:pt idx="1272">
                  <c:v>18</c:v>
                </c:pt>
                <c:pt idx="1273">
                  <c:v>30</c:v>
                </c:pt>
                <c:pt idx="1274">
                  <c:v>54</c:v>
                </c:pt>
                <c:pt idx="1275">
                  <c:v>16</c:v>
                </c:pt>
                <c:pt idx="1276">
                  <c:v>8</c:v>
                </c:pt>
                <c:pt idx="1277">
                  <c:v>7</c:v>
                </c:pt>
                <c:pt idx="1278">
                  <c:v>21</c:v>
                </c:pt>
                <c:pt idx="1279">
                  <c:v>16</c:v>
                </c:pt>
                <c:pt idx="1280">
                  <c:v>7</c:v>
                </c:pt>
                <c:pt idx="1281">
                  <c:v>9</c:v>
                </c:pt>
                <c:pt idx="1282">
                  <c:v>0</c:v>
                </c:pt>
                <c:pt idx="1283">
                  <c:v>7</c:v>
                </c:pt>
                <c:pt idx="1284">
                  <c:v>0</c:v>
                </c:pt>
                <c:pt idx="1285">
                  <c:v>25</c:v>
                </c:pt>
                <c:pt idx="1286">
                  <c:v>14</c:v>
                </c:pt>
                <c:pt idx="1287">
                  <c:v>5</c:v>
                </c:pt>
                <c:pt idx="1288">
                  <c:v>20</c:v>
                </c:pt>
                <c:pt idx="1289">
                  <c:v>23</c:v>
                </c:pt>
                <c:pt idx="1290">
                  <c:v>12</c:v>
                </c:pt>
                <c:pt idx="1291">
                  <c:v>23</c:v>
                </c:pt>
                <c:pt idx="1292">
                  <c:v>#N/A</c:v>
                </c:pt>
                <c:pt idx="1293">
                  <c:v>10</c:v>
                </c:pt>
                <c:pt idx="1294">
                  <c:v>21</c:v>
                </c:pt>
                <c:pt idx="1295">
                  <c:v>11</c:v>
                </c:pt>
                <c:pt idx="1296">
                  <c:v>7</c:v>
                </c:pt>
                <c:pt idx="1297">
                  <c:v>10</c:v>
                </c:pt>
                <c:pt idx="1298">
                  <c:v>25</c:v>
                </c:pt>
                <c:pt idx="1299">
                  <c:v>6</c:v>
                </c:pt>
                <c:pt idx="1300">
                  <c:v>2</c:v>
                </c:pt>
                <c:pt idx="1301">
                  <c:v>24</c:v>
                </c:pt>
                <c:pt idx="1302">
                  <c:v>9</c:v>
                </c:pt>
                <c:pt idx="1303">
                  <c:v>10</c:v>
                </c:pt>
                <c:pt idx="1304">
                  <c:v>8</c:v>
                </c:pt>
                <c:pt idx="1305">
                  <c:v>7</c:v>
                </c:pt>
                <c:pt idx="1306">
                  <c:v>18</c:v>
                </c:pt>
                <c:pt idx="1307">
                  <c:v>3</c:v>
                </c:pt>
                <c:pt idx="1308">
                  <c:v>5</c:v>
                </c:pt>
                <c:pt idx="1309">
                  <c:v>6</c:v>
                </c:pt>
                <c:pt idx="1310">
                  <c:v>11</c:v>
                </c:pt>
                <c:pt idx="1311">
                  <c:v>12</c:v>
                </c:pt>
                <c:pt idx="1312">
                  <c:v>5</c:v>
                </c:pt>
                <c:pt idx="1313">
                  <c:v>5</c:v>
                </c:pt>
                <c:pt idx="1314">
                  <c:v>1</c:v>
                </c:pt>
                <c:pt idx="1315">
                  <c:v>4</c:v>
                </c:pt>
                <c:pt idx="1316">
                  <c:v>16</c:v>
                </c:pt>
                <c:pt idx="1317">
                  <c:v>0</c:v>
                </c:pt>
                <c:pt idx="1318">
                  <c:v>7</c:v>
                </c:pt>
                <c:pt idx="1319">
                  <c:v>3</c:v>
                </c:pt>
                <c:pt idx="1320">
                  <c:v>3</c:v>
                </c:pt>
                <c:pt idx="1321">
                  <c:v>9</c:v>
                </c:pt>
                <c:pt idx="1322">
                  <c:v>#N/A</c:v>
                </c:pt>
                <c:pt idx="1323">
                  <c:v>5</c:v>
                </c:pt>
                <c:pt idx="1324">
                  <c:v>69</c:v>
                </c:pt>
                <c:pt idx="1325">
                  <c:v>21</c:v>
                </c:pt>
                <c:pt idx="1326">
                  <c:v>14</c:v>
                </c:pt>
                <c:pt idx="1327">
                  <c:v>33</c:v>
                </c:pt>
                <c:pt idx="1328">
                  <c:v>20</c:v>
                </c:pt>
                <c:pt idx="1329">
                  <c:v>10</c:v>
                </c:pt>
                <c:pt idx="1330">
                  <c:v>5</c:v>
                </c:pt>
                <c:pt idx="1331">
                  <c:v>4</c:v>
                </c:pt>
                <c:pt idx="1332">
                  <c:v>15</c:v>
                </c:pt>
                <c:pt idx="1333">
                  <c:v>4</c:v>
                </c:pt>
                <c:pt idx="1334">
                  <c:v>11</c:v>
                </c:pt>
                <c:pt idx="1335">
                  <c:v>6</c:v>
                </c:pt>
                <c:pt idx="1336">
                  <c:v>19</c:v>
                </c:pt>
                <c:pt idx="1337">
                  <c:v>7</c:v>
                </c:pt>
                <c:pt idx="1338">
                  <c:v>12</c:v>
                </c:pt>
                <c:pt idx="1339">
                  <c:v>#N/A</c:v>
                </c:pt>
                <c:pt idx="1340">
                  <c:v>51</c:v>
                </c:pt>
                <c:pt idx="1341">
                  <c:v>26</c:v>
                </c:pt>
                <c:pt idx="1342">
                  <c:v>56</c:v>
                </c:pt>
                <c:pt idx="1343">
                  <c:v>22</c:v>
                </c:pt>
                <c:pt idx="1344">
                  <c:v>5</c:v>
                </c:pt>
                <c:pt idx="1345">
                  <c:v>8</c:v>
                </c:pt>
                <c:pt idx="1346">
                  <c:v>22</c:v>
                </c:pt>
                <c:pt idx="1347">
                  <c:v>6</c:v>
                </c:pt>
                <c:pt idx="1348">
                  <c:v>7</c:v>
                </c:pt>
                <c:pt idx="1349">
                  <c:v>10</c:v>
                </c:pt>
                <c:pt idx="1350">
                  <c:v>7</c:v>
                </c:pt>
                <c:pt idx="1351">
                  <c:v>11</c:v>
                </c:pt>
                <c:pt idx="1352">
                  <c:v>5</c:v>
                </c:pt>
                <c:pt idx="1353">
                  <c:v>10</c:v>
                </c:pt>
                <c:pt idx="1354">
                  <c:v>7</c:v>
                </c:pt>
                <c:pt idx="1355">
                  <c:v>3</c:v>
                </c:pt>
                <c:pt idx="1356">
                  <c:v>9</c:v>
                </c:pt>
                <c:pt idx="1357">
                  <c:v>12</c:v>
                </c:pt>
                <c:pt idx="1358">
                  <c:v>7</c:v>
                </c:pt>
                <c:pt idx="1359">
                  <c:v>#N/A</c:v>
                </c:pt>
                <c:pt idx="1360">
                  <c:v>49</c:v>
                </c:pt>
                <c:pt idx="1361">
                  <c:v>8</c:v>
                </c:pt>
                <c:pt idx="1362">
                  <c:v>22</c:v>
                </c:pt>
                <c:pt idx="1363">
                  <c:v>13</c:v>
                </c:pt>
                <c:pt idx="1364">
                  <c:v>10</c:v>
                </c:pt>
                <c:pt idx="1365">
                  <c:v>12</c:v>
                </c:pt>
                <c:pt idx="1366">
                  <c:v>17</c:v>
                </c:pt>
                <c:pt idx="1367">
                  <c:v>12</c:v>
                </c:pt>
                <c:pt idx="1368">
                  <c:v>14</c:v>
                </c:pt>
                <c:pt idx="1369">
                  <c:v>11</c:v>
                </c:pt>
                <c:pt idx="1370">
                  <c:v>26</c:v>
                </c:pt>
                <c:pt idx="1371">
                  <c:v>9</c:v>
                </c:pt>
                <c:pt idx="1372">
                  <c:v>19</c:v>
                </c:pt>
                <c:pt idx="1373">
                  <c:v>9</c:v>
                </c:pt>
                <c:pt idx="1374">
                  <c:v>7</c:v>
                </c:pt>
                <c:pt idx="1375">
                  <c:v>16</c:v>
                </c:pt>
                <c:pt idx="1376">
                  <c:v>2</c:v>
                </c:pt>
                <c:pt idx="1377">
                  <c:v>2</c:v>
                </c:pt>
                <c:pt idx="1378">
                  <c:v>9</c:v>
                </c:pt>
                <c:pt idx="1379">
                  <c:v>5</c:v>
                </c:pt>
                <c:pt idx="1380">
                  <c:v>9</c:v>
                </c:pt>
                <c:pt idx="1381">
                  <c:v>4</c:v>
                </c:pt>
                <c:pt idx="1382">
                  <c:v>6</c:v>
                </c:pt>
                <c:pt idx="1383">
                  <c:v>6</c:v>
                </c:pt>
                <c:pt idx="1384">
                  <c:v>11</c:v>
                </c:pt>
                <c:pt idx="1385">
                  <c:v>7</c:v>
                </c:pt>
                <c:pt idx="1386">
                  <c:v>5</c:v>
                </c:pt>
                <c:pt idx="1387">
                  <c:v>4</c:v>
                </c:pt>
                <c:pt idx="1388">
                  <c:v>35</c:v>
                </c:pt>
                <c:pt idx="1389">
                  <c:v>17</c:v>
                </c:pt>
                <c:pt idx="1390">
                  <c:v>22</c:v>
                </c:pt>
                <c:pt idx="1391">
                  <c:v>18</c:v>
                </c:pt>
                <c:pt idx="1392">
                  <c:v>11</c:v>
                </c:pt>
                <c:pt idx="1393">
                  <c:v>#N/A</c:v>
                </c:pt>
                <c:pt idx="1394">
                  <c:v>24</c:v>
                </c:pt>
                <c:pt idx="1395">
                  <c:v>11</c:v>
                </c:pt>
                <c:pt idx="1396">
                  <c:v>42</c:v>
                </c:pt>
                <c:pt idx="1397">
                  <c:v>46</c:v>
                </c:pt>
                <c:pt idx="1398">
                  <c:v>40</c:v>
                </c:pt>
                <c:pt idx="1399">
                  <c:v>22</c:v>
                </c:pt>
                <c:pt idx="1400">
                  <c:v>8</c:v>
                </c:pt>
                <c:pt idx="1401">
                  <c:v>11</c:v>
                </c:pt>
                <c:pt idx="1402">
                  <c:v>13</c:v>
                </c:pt>
                <c:pt idx="1403">
                  <c:v>48</c:v>
                </c:pt>
                <c:pt idx="1404">
                  <c:v>15</c:v>
                </c:pt>
                <c:pt idx="1405">
                  <c:v>9</c:v>
                </c:pt>
                <c:pt idx="1406">
                  <c:v>7</c:v>
                </c:pt>
                <c:pt idx="1407">
                  <c:v>15</c:v>
                </c:pt>
                <c:pt idx="1408">
                  <c:v>3</c:v>
                </c:pt>
                <c:pt idx="1409">
                  <c:v>23</c:v>
                </c:pt>
                <c:pt idx="1410">
                  <c:v>43</c:v>
                </c:pt>
                <c:pt idx="1411">
                  <c:v>9</c:v>
                </c:pt>
                <c:pt idx="1412">
                  <c:v>12</c:v>
                </c:pt>
                <c:pt idx="1413">
                  <c:v>66</c:v>
                </c:pt>
                <c:pt idx="1414">
                  <c:v>8</c:v>
                </c:pt>
                <c:pt idx="1415">
                  <c:v>8</c:v>
                </c:pt>
                <c:pt idx="1416">
                  <c:v>6</c:v>
                </c:pt>
                <c:pt idx="1417">
                  <c:v>10</c:v>
                </c:pt>
                <c:pt idx="1418">
                  <c:v>7</c:v>
                </c:pt>
                <c:pt idx="1419">
                  <c:v>227</c:v>
                </c:pt>
              </c:numCache>
            </c:numRef>
          </c:xVal>
          <c:yVal>
            <c:numRef>
              <c:f>'c'!$AD$55:$AD$1474</c:f>
              <c:numCache>
                <c:formatCode>General</c:formatCode>
                <c:ptCount val="1420"/>
                <c:pt idx="0">
                  <c:v>3831584</c:v>
                </c:pt>
                <c:pt idx="1">
                  <c:v>1416457</c:v>
                </c:pt>
                <c:pt idx="2">
                  <c:v>2311729</c:v>
                </c:pt>
                <c:pt idx="3">
                  <c:v>1386009</c:v>
                </c:pt>
                <c:pt idx="4">
                  <c:v>1065521</c:v>
                </c:pt>
                <c:pt idx="5">
                  <c:v>492458</c:v>
                </c:pt>
                <c:pt idx="6">
                  <c:v>3821159</c:v>
                </c:pt>
                <c:pt idx="7">
                  <c:v>120535</c:v>
                </c:pt>
                <c:pt idx="8">
                  <c:v>282388</c:v>
                </c:pt>
                <c:pt idx="9">
                  <c:v>272879</c:v>
                </c:pt>
                <c:pt idx="10">
                  <c:v>703706</c:v>
                </c:pt>
                <c:pt idx="11">
                  <c:v>655642</c:v>
                </c:pt>
                <c:pt idx="12">
                  <c:v>#N/A</c:v>
                </c:pt>
                <c:pt idx="13">
                  <c:v>107206</c:v>
                </c:pt>
                <c:pt idx="14">
                  <c:v>#N/A</c:v>
                </c:pt>
                <c:pt idx="15">
                  <c:v>147534</c:v>
                </c:pt>
                <c:pt idx="16">
                  <c:v>389773</c:v>
                </c:pt>
                <c:pt idx="17">
                  <c:v>413508</c:v>
                </c:pt>
                <c:pt idx="18">
                  <c:v>2532036</c:v>
                </c:pt>
                <c:pt idx="19">
                  <c:v>123082</c:v>
                </c:pt>
                <c:pt idx="20">
                  <c:v>495425</c:v>
                </c:pt>
                <c:pt idx="21">
                  <c:v>2399606</c:v>
                </c:pt>
                <c:pt idx="22">
                  <c:v>110224</c:v>
                </c:pt>
                <c:pt idx="23">
                  <c:v>106701</c:v>
                </c:pt>
                <c:pt idx="24">
                  <c:v>187203</c:v>
                </c:pt>
                <c:pt idx="25">
                  <c:v>209459</c:v>
                </c:pt>
                <c:pt idx="26">
                  <c:v>3552860</c:v>
                </c:pt>
                <c:pt idx="27">
                  <c:v>853861</c:v>
                </c:pt>
                <c:pt idx="28">
                  <c:v>354747</c:v>
                </c:pt>
                <c:pt idx="29">
                  <c:v>96677</c:v>
                </c:pt>
                <c:pt idx="30">
                  <c:v>493970</c:v>
                </c:pt>
                <c:pt idx="31">
                  <c:v>630767</c:v>
                </c:pt>
                <c:pt idx="32">
                  <c:v>440882</c:v>
                </c:pt>
                <c:pt idx="33">
                  <c:v>1712829</c:v>
                </c:pt>
                <c:pt idx="34">
                  <c:v>265002</c:v>
                </c:pt>
                <c:pt idx="35">
                  <c:v>270120</c:v>
                </c:pt>
                <c:pt idx="36">
                  <c:v>131921</c:v>
                </c:pt>
                <c:pt idx="37">
                  <c:v>248478</c:v>
                </c:pt>
                <c:pt idx="38">
                  <c:v>144304</c:v>
                </c:pt>
                <c:pt idx="39">
                  <c:v>162837</c:v>
                </c:pt>
                <c:pt idx="40">
                  <c:v>287071</c:v>
                </c:pt>
                <c:pt idx="41">
                  <c:v>1923158</c:v>
                </c:pt>
                <c:pt idx="42">
                  <c:v>384419</c:v>
                </c:pt>
                <c:pt idx="43">
                  <c:v>138457</c:v>
                </c:pt>
                <c:pt idx="44">
                  <c:v>334442</c:v>
                </c:pt>
                <c:pt idx="45">
                  <c:v>249137</c:v>
                </c:pt>
                <c:pt idx="46">
                  <c:v>477034</c:v>
                </c:pt>
                <c:pt idx="47">
                  <c:v>504647</c:v>
                </c:pt>
                <c:pt idx="48">
                  <c:v>355671</c:v>
                </c:pt>
                <c:pt idx="49">
                  <c:v>255017</c:v>
                </c:pt>
                <c:pt idx="50">
                  <c:v>799942</c:v>
                </c:pt>
                <c:pt idx="51">
                  <c:v>191485</c:v>
                </c:pt>
                <c:pt idx="52">
                  <c:v>547254</c:v>
                </c:pt>
                <c:pt idx="53">
                  <c:v>0</c:v>
                </c:pt>
                <c:pt idx="54">
                  <c:v>391679</c:v>
                </c:pt>
                <c:pt idx="55">
                  <c:v>213720</c:v>
                </c:pt>
                <c:pt idx="56">
                  <c:v>88873</c:v>
                </c:pt>
                <c:pt idx="57">
                  <c:v>190164</c:v>
                </c:pt>
                <c:pt idx="58">
                  <c:v>328993</c:v>
                </c:pt>
                <c:pt idx="59">
                  <c:v>1347998</c:v>
                </c:pt>
                <c:pt idx="60">
                  <c:v>372018</c:v>
                </c:pt>
                <c:pt idx="61">
                  <c:v>246886</c:v>
                </c:pt>
                <c:pt idx="62">
                  <c:v>269311</c:v>
                </c:pt>
                <c:pt idx="63">
                  <c:v>117328</c:v>
                </c:pt>
                <c:pt idx="64">
                  <c:v>90683</c:v>
                </c:pt>
                <c:pt idx="65">
                  <c:v>130621</c:v>
                </c:pt>
                <c:pt idx="66">
                  <c:v>294593</c:v>
                </c:pt>
                <c:pt idx="67">
                  <c:v>370996</c:v>
                </c:pt>
                <c:pt idx="68">
                  <c:v>78571</c:v>
                </c:pt>
                <c:pt idx="69">
                  <c:v>171616</c:v>
                </c:pt>
                <c:pt idx="70">
                  <c:v>161389</c:v>
                </c:pt>
                <c:pt idx="71">
                  <c:v>91379</c:v>
                </c:pt>
                <c:pt idx="72">
                  <c:v>138293</c:v>
                </c:pt>
                <c:pt idx="73">
                  <c:v>1068067</c:v>
                </c:pt>
                <c:pt idx="74">
                  <c:v>64755</c:v>
                </c:pt>
                <c:pt idx="75">
                  <c:v>152125</c:v>
                </c:pt>
                <c:pt idx="76">
                  <c:v>257240</c:v>
                </c:pt>
                <c:pt idx="77">
                  <c:v>1409891</c:v>
                </c:pt>
                <c:pt idx="78">
                  <c:v>218478</c:v>
                </c:pt>
                <c:pt idx="79">
                  <c:v>111536</c:v>
                </c:pt>
                <c:pt idx="80">
                  <c:v>232169</c:v>
                </c:pt>
                <c:pt idx="81">
                  <c:v>177169</c:v>
                </c:pt>
                <c:pt idx="82">
                  <c:v>399238</c:v>
                </c:pt>
                <c:pt idx="83">
                  <c:v>858835</c:v>
                </c:pt>
                <c:pt idx="84">
                  <c:v>145083</c:v>
                </c:pt>
                <c:pt idx="85">
                  <c:v>107933</c:v>
                </c:pt>
                <c:pt idx="86">
                  <c:v>74298</c:v>
                </c:pt>
                <c:pt idx="87">
                  <c:v>625527</c:v>
                </c:pt>
                <c:pt idx="88">
                  <c:v>247933</c:v>
                </c:pt>
                <c:pt idx="89">
                  <c:v>1386238</c:v>
                </c:pt>
                <c:pt idx="90">
                  <c:v>163355</c:v>
                </c:pt>
                <c:pt idx="91">
                  <c:v>71621</c:v>
                </c:pt>
                <c:pt idx="92">
                  <c:v>150560</c:v>
                </c:pt>
                <c:pt idx="93">
                  <c:v>248485</c:v>
                </c:pt>
                <c:pt idx="94">
                  <c:v>2437981</c:v>
                </c:pt>
                <c:pt idx="95">
                  <c:v>355004</c:v>
                </c:pt>
                <c:pt idx="96">
                  <c:v>1473888</c:v>
                </c:pt>
                <c:pt idx="97">
                  <c:v>1000842</c:v>
                </c:pt>
                <c:pt idx="98">
                  <c:v>3585020</c:v>
                </c:pt>
                <c:pt idx="99">
                  <c:v>271721</c:v>
                </c:pt>
                <c:pt idx="100">
                  <c:v>225152</c:v>
                </c:pt>
                <c:pt idx="101">
                  <c:v>560848</c:v>
                </c:pt>
                <c:pt idx="102">
                  <c:v>163064</c:v>
                </c:pt>
                <c:pt idx="103">
                  <c:v>111759</c:v>
                </c:pt>
                <c:pt idx="104">
                  <c:v>228036</c:v>
                </c:pt>
                <c:pt idx="105">
                  <c:v>261026</c:v>
                </c:pt>
                <c:pt idx="106">
                  <c:v>709639</c:v>
                </c:pt>
                <c:pt idx="107">
                  <c:v>156296</c:v>
                </c:pt>
                <c:pt idx="108">
                  <c:v>137684</c:v>
                </c:pt>
                <c:pt idx="109">
                  <c:v>273952</c:v>
                </c:pt>
                <c:pt idx="110">
                  <c:v>504425</c:v>
                </c:pt>
                <c:pt idx="111">
                  <c:v>267886</c:v>
                </c:pt>
                <c:pt idx="112">
                  <c:v>130979</c:v>
                </c:pt>
                <c:pt idx="113">
                  <c:v>#N/A</c:v>
                </c:pt>
                <c:pt idx="114">
                  <c:v>229108</c:v>
                </c:pt>
                <c:pt idx="115">
                  <c:v>771383</c:v>
                </c:pt>
                <c:pt idx="116">
                  <c:v>1344477</c:v>
                </c:pt>
                <c:pt idx="117">
                  <c:v>#N/A</c:v>
                </c:pt>
                <c:pt idx="118">
                  <c:v>273515</c:v>
                </c:pt>
                <c:pt idx="119">
                  <c:v>1332798</c:v>
                </c:pt>
                <c:pt idx="120">
                  <c:v>316542</c:v>
                </c:pt>
                <c:pt idx="121">
                  <c:v>263522</c:v>
                </c:pt>
                <c:pt idx="122">
                  <c:v>336789</c:v>
                </c:pt>
                <c:pt idx="123">
                  <c:v>1291278</c:v>
                </c:pt>
                <c:pt idx="124">
                  <c:v>1974548</c:v>
                </c:pt>
                <c:pt idx="125">
                  <c:v>#N/A</c:v>
                </c:pt>
                <c:pt idx="126">
                  <c:v>281560</c:v>
                </c:pt>
                <c:pt idx="127">
                  <c:v>727716</c:v>
                </c:pt>
                <c:pt idx="128">
                  <c:v>613148</c:v>
                </c:pt>
                <c:pt idx="129">
                  <c:v>697947</c:v>
                </c:pt>
                <c:pt idx="130">
                  <c:v>2292524</c:v>
                </c:pt>
                <c:pt idx="131">
                  <c:v>586146</c:v>
                </c:pt>
                <c:pt idx="132">
                  <c:v>344392</c:v>
                </c:pt>
                <c:pt idx="133">
                  <c:v>236362</c:v>
                </c:pt>
                <c:pt idx="134">
                  <c:v>294439</c:v>
                </c:pt>
                <c:pt idx="135">
                  <c:v>281881</c:v>
                </c:pt>
                <c:pt idx="136">
                  <c:v>546673</c:v>
                </c:pt>
                <c:pt idx="137">
                  <c:v>497466</c:v>
                </c:pt>
                <c:pt idx="138">
                  <c:v>643962</c:v>
                </c:pt>
                <c:pt idx="139">
                  <c:v>310267</c:v>
                </c:pt>
                <c:pt idx="140">
                  <c:v>194340</c:v>
                </c:pt>
                <c:pt idx="141">
                  <c:v>143267</c:v>
                </c:pt>
                <c:pt idx="142">
                  <c:v>110356</c:v>
                </c:pt>
                <c:pt idx="143">
                  <c:v>839971</c:v>
                </c:pt>
                <c:pt idx="144">
                  <c:v>396233</c:v>
                </c:pt>
                <c:pt idx="145">
                  <c:v>245655</c:v>
                </c:pt>
                <c:pt idx="146">
                  <c:v>163839</c:v>
                </c:pt>
                <c:pt idx="147">
                  <c:v>0</c:v>
                </c:pt>
                <c:pt idx="148">
                  <c:v>4684236</c:v>
                </c:pt>
                <c:pt idx="149">
                  <c:v>2359377</c:v>
                </c:pt>
                <c:pt idx="150">
                  <c:v>111110</c:v>
                </c:pt>
                <c:pt idx="151">
                  <c:v>117577</c:v>
                </c:pt>
                <c:pt idx="152">
                  <c:v>408237</c:v>
                </c:pt>
                <c:pt idx="153">
                  <c:v>1397141</c:v>
                </c:pt>
                <c:pt idx="154">
                  <c:v>#N/A</c:v>
                </c:pt>
                <c:pt idx="155">
                  <c:v>313078</c:v>
                </c:pt>
                <c:pt idx="156">
                  <c:v>1520603</c:v>
                </c:pt>
                <c:pt idx="157">
                  <c:v>848555</c:v>
                </c:pt>
                <c:pt idx="158">
                  <c:v>1535542</c:v>
                </c:pt>
                <c:pt idx="159">
                  <c:v>117201</c:v>
                </c:pt>
                <c:pt idx="160">
                  <c:v>515164</c:v>
                </c:pt>
                <c:pt idx="161">
                  <c:v>805518</c:v>
                </c:pt>
                <c:pt idx="162">
                  <c:v>384488</c:v>
                </c:pt>
                <c:pt idx="163">
                  <c:v>1116041</c:v>
                </c:pt>
                <c:pt idx="164">
                  <c:v>1981593</c:v>
                </c:pt>
                <c:pt idx="165">
                  <c:v>308659</c:v>
                </c:pt>
                <c:pt idx="166">
                  <c:v>1138364</c:v>
                </c:pt>
                <c:pt idx="167">
                  <c:v>550632</c:v>
                </c:pt>
                <c:pt idx="168">
                  <c:v>764041</c:v>
                </c:pt>
                <c:pt idx="169">
                  <c:v>409749</c:v>
                </c:pt>
                <c:pt idx="170">
                  <c:v>708987</c:v>
                </c:pt>
                <c:pt idx="171">
                  <c:v>189452</c:v>
                </c:pt>
                <c:pt idx="172">
                  <c:v>886620</c:v>
                </c:pt>
                <c:pt idx="173">
                  <c:v>195045</c:v>
                </c:pt>
                <c:pt idx="174">
                  <c:v>340122</c:v>
                </c:pt>
                <c:pt idx="175">
                  <c:v>214206</c:v>
                </c:pt>
                <c:pt idx="176">
                  <c:v>828296</c:v>
                </c:pt>
                <c:pt idx="177">
                  <c:v>4646275</c:v>
                </c:pt>
                <c:pt idx="178">
                  <c:v>124426</c:v>
                </c:pt>
                <c:pt idx="179">
                  <c:v>398643</c:v>
                </c:pt>
                <c:pt idx="180">
                  <c:v>443181</c:v>
                </c:pt>
                <c:pt idx="181">
                  <c:v>2071266</c:v>
                </c:pt>
                <c:pt idx="182">
                  <c:v>1761338</c:v>
                </c:pt>
                <c:pt idx="183">
                  <c:v>339247</c:v>
                </c:pt>
                <c:pt idx="184">
                  <c:v>632828</c:v>
                </c:pt>
                <c:pt idx="185">
                  <c:v>3340240</c:v>
                </c:pt>
                <c:pt idx="186">
                  <c:v>2917978</c:v>
                </c:pt>
                <c:pt idx="187">
                  <c:v>10780975</c:v>
                </c:pt>
                <c:pt idx="188">
                  <c:v>#N/A</c:v>
                </c:pt>
                <c:pt idx="189">
                  <c:v>1875957</c:v>
                </c:pt>
                <c:pt idx="190">
                  <c:v>1631424</c:v>
                </c:pt>
                <c:pt idx="191">
                  <c:v>486222</c:v>
                </c:pt>
                <c:pt idx="192">
                  <c:v>1228305</c:v>
                </c:pt>
                <c:pt idx="193">
                  <c:v>851790</c:v>
                </c:pt>
                <c:pt idx="194">
                  <c:v>733440</c:v>
                </c:pt>
                <c:pt idx="195">
                  <c:v>527050</c:v>
                </c:pt>
                <c:pt idx="196">
                  <c:v>501818</c:v>
                </c:pt>
                <c:pt idx="197">
                  <c:v>176890</c:v>
                </c:pt>
                <c:pt idx="198">
                  <c:v>477732</c:v>
                </c:pt>
                <c:pt idx="199">
                  <c:v>107068</c:v>
                </c:pt>
                <c:pt idx="200">
                  <c:v>132960</c:v>
                </c:pt>
                <c:pt idx="201">
                  <c:v>122911</c:v>
                </c:pt>
                <c:pt idx="202">
                  <c:v>388625</c:v>
                </c:pt>
                <c:pt idx="203">
                  <c:v>215743</c:v>
                </c:pt>
                <c:pt idx="204">
                  <c:v>495679</c:v>
                </c:pt>
                <c:pt idx="205">
                  <c:v>0</c:v>
                </c:pt>
                <c:pt idx="206">
                  <c:v>207518</c:v>
                </c:pt>
                <c:pt idx="207">
                  <c:v>142202</c:v>
                </c:pt>
                <c:pt idx="208">
                  <c:v>360870</c:v>
                </c:pt>
                <c:pt idx="209">
                  <c:v>172530</c:v>
                </c:pt>
                <c:pt idx="210">
                  <c:v>441603</c:v>
                </c:pt>
                <c:pt idx="211">
                  <c:v>674178</c:v>
                </c:pt>
                <c:pt idx="212">
                  <c:v>5190326</c:v>
                </c:pt>
                <c:pt idx="213">
                  <c:v>1343228</c:v>
                </c:pt>
                <c:pt idx="214">
                  <c:v>1780219</c:v>
                </c:pt>
                <c:pt idx="215">
                  <c:v>2454944</c:v>
                </c:pt>
                <c:pt idx="216">
                  <c:v>535326</c:v>
                </c:pt>
                <c:pt idx="217">
                  <c:v>2999461</c:v>
                </c:pt>
                <c:pt idx="218">
                  <c:v>849059</c:v>
                </c:pt>
                <c:pt idx="219">
                  <c:v>980056</c:v>
                </c:pt>
                <c:pt idx="220">
                  <c:v>929292</c:v>
                </c:pt>
                <c:pt idx="221">
                  <c:v>467037</c:v>
                </c:pt>
                <c:pt idx="222">
                  <c:v>507172</c:v>
                </c:pt>
                <c:pt idx="223">
                  <c:v>605180</c:v>
                </c:pt>
                <c:pt idx="224">
                  <c:v>282605</c:v>
                </c:pt>
                <c:pt idx="225">
                  <c:v>428147</c:v>
                </c:pt>
                <c:pt idx="226">
                  <c:v>205672</c:v>
                </c:pt>
                <c:pt idx="227">
                  <c:v>148901</c:v>
                </c:pt>
                <c:pt idx="228">
                  <c:v>334012</c:v>
                </c:pt>
                <c:pt idx="229">
                  <c:v>421073</c:v>
                </c:pt>
                <c:pt idx="230">
                  <c:v>192917</c:v>
                </c:pt>
                <c:pt idx="231">
                  <c:v>564888</c:v>
                </c:pt>
                <c:pt idx="232">
                  <c:v>121281</c:v>
                </c:pt>
                <c:pt idx="233">
                  <c:v>724671</c:v>
                </c:pt>
                <c:pt idx="234">
                  <c:v>110121</c:v>
                </c:pt>
                <c:pt idx="235">
                  <c:v>88612</c:v>
                </c:pt>
                <c:pt idx="236">
                  <c:v>172219</c:v>
                </c:pt>
                <c:pt idx="237">
                  <c:v>166280</c:v>
                </c:pt>
                <c:pt idx="238">
                  <c:v>103001</c:v>
                </c:pt>
                <c:pt idx="239">
                  <c:v>2025489</c:v>
                </c:pt>
                <c:pt idx="240">
                  <c:v>1016078</c:v>
                </c:pt>
                <c:pt idx="241">
                  <c:v>367494</c:v>
                </c:pt>
                <c:pt idx="242">
                  <c:v>1713561</c:v>
                </c:pt>
                <c:pt idx="243">
                  <c:v>#N/A</c:v>
                </c:pt>
                <c:pt idx="244">
                  <c:v>#N/A</c:v>
                </c:pt>
                <c:pt idx="245">
                  <c:v>#N/A</c:v>
                </c:pt>
                <c:pt idx="246">
                  <c:v>387511</c:v>
                </c:pt>
                <c:pt idx="247">
                  <c:v>2857959</c:v>
                </c:pt>
                <c:pt idx="248">
                  <c:v>859977</c:v>
                </c:pt>
                <c:pt idx="249">
                  <c:v>800191</c:v>
                </c:pt>
                <c:pt idx="250">
                  <c:v>1444642</c:v>
                </c:pt>
                <c:pt idx="251">
                  <c:v>1020990</c:v>
                </c:pt>
                <c:pt idx="252">
                  <c:v>305953</c:v>
                </c:pt>
                <c:pt idx="253">
                  <c:v>272815</c:v>
                </c:pt>
                <c:pt idx="254">
                  <c:v>222712</c:v>
                </c:pt>
                <c:pt idx="255">
                  <c:v>1435247</c:v>
                </c:pt>
                <c:pt idx="256">
                  <c:v>223176</c:v>
                </c:pt>
                <c:pt idx="257">
                  <c:v>391197</c:v>
                </c:pt>
                <c:pt idx="258">
                  <c:v>288745</c:v>
                </c:pt>
                <c:pt idx="259">
                  <c:v>14427</c:v>
                </c:pt>
                <c:pt idx="260">
                  <c:v>927010</c:v>
                </c:pt>
                <c:pt idx="261">
                  <c:v>361671</c:v>
                </c:pt>
                <c:pt idx="262">
                  <c:v>346020</c:v>
                </c:pt>
                <c:pt idx="263">
                  <c:v>41309</c:v>
                </c:pt>
                <c:pt idx="264">
                  <c:v>498038</c:v>
                </c:pt>
                <c:pt idx="265">
                  <c:v>246130</c:v>
                </c:pt>
                <c:pt idx="266">
                  <c:v>290679</c:v>
                </c:pt>
                <c:pt idx="267">
                  <c:v>277340</c:v>
                </c:pt>
                <c:pt idx="268">
                  <c:v>921094</c:v>
                </c:pt>
                <c:pt idx="269">
                  <c:v>117324</c:v>
                </c:pt>
                <c:pt idx="270">
                  <c:v>95442</c:v>
                </c:pt>
                <c:pt idx="271">
                  <c:v>98206</c:v>
                </c:pt>
                <c:pt idx="272">
                  <c:v>91170</c:v>
                </c:pt>
                <c:pt idx="273">
                  <c:v>285663</c:v>
                </c:pt>
                <c:pt idx="274">
                  <c:v>171150</c:v>
                </c:pt>
                <c:pt idx="275">
                  <c:v>126267</c:v>
                </c:pt>
                <c:pt idx="276">
                  <c:v>1016461</c:v>
                </c:pt>
                <c:pt idx="277">
                  <c:v>264417</c:v>
                </c:pt>
                <c:pt idx="278">
                  <c:v>96645</c:v>
                </c:pt>
                <c:pt idx="279">
                  <c:v>90906</c:v>
                </c:pt>
                <c:pt idx="280">
                  <c:v>71136</c:v>
                </c:pt>
                <c:pt idx="281">
                  <c:v>554352</c:v>
                </c:pt>
                <c:pt idx="282">
                  <c:v>3192641</c:v>
                </c:pt>
                <c:pt idx="283">
                  <c:v>660050</c:v>
                </c:pt>
                <c:pt idx="284">
                  <c:v>#N/A</c:v>
                </c:pt>
                <c:pt idx="285">
                  <c:v>2961536</c:v>
                </c:pt>
                <c:pt idx="286">
                  <c:v>874793</c:v>
                </c:pt>
                <c:pt idx="287">
                  <c:v>3059719</c:v>
                </c:pt>
                <c:pt idx="288">
                  <c:v>3142701</c:v>
                </c:pt>
                <c:pt idx="289">
                  <c:v>936463</c:v>
                </c:pt>
                <c:pt idx="290">
                  <c:v>2264581</c:v>
                </c:pt>
                <c:pt idx="291">
                  <c:v>573695</c:v>
                </c:pt>
                <c:pt idx="292">
                  <c:v>980292</c:v>
                </c:pt>
                <c:pt idx="293">
                  <c:v>#N/A</c:v>
                </c:pt>
                <c:pt idx="294">
                  <c:v>1394552</c:v>
                </c:pt>
                <c:pt idx="295">
                  <c:v>441663</c:v>
                </c:pt>
                <c:pt idx="296">
                  <c:v>396636</c:v>
                </c:pt>
                <c:pt idx="297">
                  <c:v>591705</c:v>
                </c:pt>
                <c:pt idx="298">
                  <c:v>970216</c:v>
                </c:pt>
                <c:pt idx="299">
                  <c:v>1298834</c:v>
                </c:pt>
                <c:pt idx="300">
                  <c:v>1005992</c:v>
                </c:pt>
                <c:pt idx="301">
                  <c:v>4365457</c:v>
                </c:pt>
                <c:pt idx="302">
                  <c:v>678484</c:v>
                </c:pt>
                <c:pt idx="303">
                  <c:v>481732</c:v>
                </c:pt>
                <c:pt idx="304">
                  <c:v>491840</c:v>
                </c:pt>
                <c:pt idx="305">
                  <c:v>1215622</c:v>
                </c:pt>
                <c:pt idx="306">
                  <c:v>804416</c:v>
                </c:pt>
                <c:pt idx="307">
                  <c:v>203043</c:v>
                </c:pt>
                <c:pt idx="308">
                  <c:v>421925</c:v>
                </c:pt>
                <c:pt idx="309">
                  <c:v>320417</c:v>
                </c:pt>
                <c:pt idx="310">
                  <c:v>635388</c:v>
                </c:pt>
                <c:pt idx="311">
                  <c:v>2333130</c:v>
                </c:pt>
                <c:pt idx="312">
                  <c:v>478401</c:v>
                </c:pt>
                <c:pt idx="313">
                  <c:v>181995</c:v>
                </c:pt>
                <c:pt idx="314">
                  <c:v>827100</c:v>
                </c:pt>
                <c:pt idx="315">
                  <c:v>764445</c:v>
                </c:pt>
                <c:pt idx="316">
                  <c:v>990038</c:v>
                </c:pt>
                <c:pt idx="317">
                  <c:v>813467</c:v>
                </c:pt>
                <c:pt idx="318">
                  <c:v>1090651</c:v>
                </c:pt>
                <c:pt idx="319">
                  <c:v>1204581</c:v>
                </c:pt>
                <c:pt idx="320">
                  <c:v>654531</c:v>
                </c:pt>
                <c:pt idx="321">
                  <c:v>687948</c:v>
                </c:pt>
                <c:pt idx="322">
                  <c:v>1852306</c:v>
                </c:pt>
                <c:pt idx="323">
                  <c:v>381696</c:v>
                </c:pt>
                <c:pt idx="324">
                  <c:v>1452326</c:v>
                </c:pt>
                <c:pt idx="325">
                  <c:v>999569</c:v>
                </c:pt>
                <c:pt idx="326">
                  <c:v>546488</c:v>
                </c:pt>
                <c:pt idx="327">
                  <c:v>7747003</c:v>
                </c:pt>
                <c:pt idx="328">
                  <c:v>3196996</c:v>
                </c:pt>
                <c:pt idx="329">
                  <c:v>2591391</c:v>
                </c:pt>
                <c:pt idx="330">
                  <c:v>2370263</c:v>
                </c:pt>
                <c:pt idx="331">
                  <c:v>#N/A</c:v>
                </c:pt>
                <c:pt idx="332">
                  <c:v>2063361</c:v>
                </c:pt>
                <c:pt idx="333">
                  <c:v>1708270</c:v>
                </c:pt>
                <c:pt idx="334">
                  <c:v>1273166</c:v>
                </c:pt>
                <c:pt idx="335">
                  <c:v>1843211</c:v>
                </c:pt>
                <c:pt idx="336">
                  <c:v>474338</c:v>
                </c:pt>
                <c:pt idx="337">
                  <c:v>2416026</c:v>
                </c:pt>
                <c:pt idx="338">
                  <c:v>1110606</c:v>
                </c:pt>
                <c:pt idx="339">
                  <c:v>630646</c:v>
                </c:pt>
                <c:pt idx="340">
                  <c:v>315264</c:v>
                </c:pt>
                <c:pt idx="341">
                  <c:v>1269296</c:v>
                </c:pt>
                <c:pt idx="342">
                  <c:v>529987</c:v>
                </c:pt>
                <c:pt idx="343">
                  <c:v>579038</c:v>
                </c:pt>
                <c:pt idx="344">
                  <c:v>420461</c:v>
                </c:pt>
                <c:pt idx="345">
                  <c:v>732738</c:v>
                </c:pt>
                <c:pt idx="346">
                  <c:v>344011</c:v>
                </c:pt>
                <c:pt idx="347">
                  <c:v>320914</c:v>
                </c:pt>
                <c:pt idx="348">
                  <c:v>933037</c:v>
                </c:pt>
                <c:pt idx="349">
                  <c:v>0</c:v>
                </c:pt>
                <c:pt idx="350">
                  <c:v>2272925</c:v>
                </c:pt>
                <c:pt idx="351">
                  <c:v>190605</c:v>
                </c:pt>
                <c:pt idx="352">
                  <c:v>2207229</c:v>
                </c:pt>
                <c:pt idx="353">
                  <c:v>700639</c:v>
                </c:pt>
                <c:pt idx="354">
                  <c:v>480606</c:v>
                </c:pt>
                <c:pt idx="355">
                  <c:v>900824</c:v>
                </c:pt>
                <c:pt idx="356">
                  <c:v>954196</c:v>
                </c:pt>
                <c:pt idx="357">
                  <c:v>#N/A</c:v>
                </c:pt>
                <c:pt idx="358">
                  <c:v>322172</c:v>
                </c:pt>
                <c:pt idx="359">
                  <c:v>#N/A</c:v>
                </c:pt>
                <c:pt idx="360">
                  <c:v>1887356</c:v>
                </c:pt>
                <c:pt idx="361">
                  <c:v>3286577</c:v>
                </c:pt>
                <c:pt idx="362">
                  <c:v>1125503</c:v>
                </c:pt>
                <c:pt idx="363">
                  <c:v>1132864</c:v>
                </c:pt>
                <c:pt idx="364">
                  <c:v>176111</c:v>
                </c:pt>
                <c:pt idx="365">
                  <c:v>197086</c:v>
                </c:pt>
                <c:pt idx="366">
                  <c:v>1203360</c:v>
                </c:pt>
                <c:pt idx="367">
                  <c:v>145762</c:v>
                </c:pt>
                <c:pt idx="368">
                  <c:v>325440</c:v>
                </c:pt>
                <c:pt idx="369">
                  <c:v>208582</c:v>
                </c:pt>
                <c:pt idx="370">
                  <c:v>349326</c:v>
                </c:pt>
                <c:pt idx="371">
                  <c:v>40766</c:v>
                </c:pt>
                <c:pt idx="372">
                  <c:v>228162</c:v>
                </c:pt>
                <c:pt idx="373">
                  <c:v>210345</c:v>
                </c:pt>
                <c:pt idx="374">
                  <c:v>172142</c:v>
                </c:pt>
                <c:pt idx="375">
                  <c:v>472558</c:v>
                </c:pt>
                <c:pt idx="376">
                  <c:v>1565609</c:v>
                </c:pt>
                <c:pt idx="377">
                  <c:v>#N/A</c:v>
                </c:pt>
                <c:pt idx="378">
                  <c:v>2271577</c:v>
                </c:pt>
                <c:pt idx="379">
                  <c:v>832761</c:v>
                </c:pt>
                <c:pt idx="380">
                  <c:v>2050701</c:v>
                </c:pt>
                <c:pt idx="381">
                  <c:v>962172</c:v>
                </c:pt>
                <c:pt idx="382">
                  <c:v>2475576</c:v>
                </c:pt>
                <c:pt idx="383">
                  <c:v>1337417</c:v>
                </c:pt>
                <c:pt idx="384">
                  <c:v>#N/A</c:v>
                </c:pt>
                <c:pt idx="385">
                  <c:v>#N/A</c:v>
                </c:pt>
                <c:pt idx="386">
                  <c:v>#N/A</c:v>
                </c:pt>
                <c:pt idx="387">
                  <c:v>#N/A</c:v>
                </c:pt>
                <c:pt idx="388">
                  <c:v>2040234</c:v>
                </c:pt>
                <c:pt idx="389">
                  <c:v>2419329</c:v>
                </c:pt>
                <c:pt idx="390">
                  <c:v>1056854</c:v>
                </c:pt>
                <c:pt idx="391">
                  <c:v>#N/A</c:v>
                </c:pt>
                <c:pt idx="392">
                  <c:v>1328227</c:v>
                </c:pt>
                <c:pt idx="393">
                  <c:v>1033179</c:v>
                </c:pt>
                <c:pt idx="394">
                  <c:v>785816</c:v>
                </c:pt>
                <c:pt idx="395">
                  <c:v>1150352</c:v>
                </c:pt>
                <c:pt idx="396">
                  <c:v>2569894</c:v>
                </c:pt>
                <c:pt idx="397">
                  <c:v>3686869</c:v>
                </c:pt>
                <c:pt idx="398">
                  <c:v>1297804</c:v>
                </c:pt>
                <c:pt idx="399">
                  <c:v>904813</c:v>
                </c:pt>
                <c:pt idx="400">
                  <c:v>3223128</c:v>
                </c:pt>
                <c:pt idx="401">
                  <c:v>640804</c:v>
                </c:pt>
                <c:pt idx="402">
                  <c:v>1912707</c:v>
                </c:pt>
                <c:pt idx="403">
                  <c:v>372526</c:v>
                </c:pt>
                <c:pt idx="404">
                  <c:v>849656</c:v>
                </c:pt>
                <c:pt idx="405">
                  <c:v>1145959</c:v>
                </c:pt>
                <c:pt idx="406">
                  <c:v>#N/A</c:v>
                </c:pt>
                <c:pt idx="407">
                  <c:v>498621</c:v>
                </c:pt>
                <c:pt idx="408">
                  <c:v>1018152</c:v>
                </c:pt>
                <c:pt idx="409">
                  <c:v>792385</c:v>
                </c:pt>
                <c:pt idx="410">
                  <c:v>3575812</c:v>
                </c:pt>
                <c:pt idx="411">
                  <c:v>2086031</c:v>
                </c:pt>
                <c:pt idx="412">
                  <c:v>1334686</c:v>
                </c:pt>
                <c:pt idx="413">
                  <c:v>1774662</c:v>
                </c:pt>
                <c:pt idx="414">
                  <c:v>1671913</c:v>
                </c:pt>
                <c:pt idx="415">
                  <c:v>2451960</c:v>
                </c:pt>
                <c:pt idx="416">
                  <c:v>608914</c:v>
                </c:pt>
                <c:pt idx="417">
                  <c:v>1455732</c:v>
                </c:pt>
                <c:pt idx="418">
                  <c:v>3481658</c:v>
                </c:pt>
                <c:pt idx="419">
                  <c:v>1113570</c:v>
                </c:pt>
                <c:pt idx="420">
                  <c:v>1898230</c:v>
                </c:pt>
                <c:pt idx="421">
                  <c:v>1737434</c:v>
                </c:pt>
                <c:pt idx="422">
                  <c:v>725928</c:v>
                </c:pt>
                <c:pt idx="423">
                  <c:v>599291</c:v>
                </c:pt>
                <c:pt idx="424">
                  <c:v>2708021</c:v>
                </c:pt>
                <c:pt idx="425">
                  <c:v>964260</c:v>
                </c:pt>
                <c:pt idx="426">
                  <c:v>273662</c:v>
                </c:pt>
                <c:pt idx="427">
                  <c:v>263920</c:v>
                </c:pt>
                <c:pt idx="428">
                  <c:v>208703</c:v>
                </c:pt>
                <c:pt idx="429">
                  <c:v>437905</c:v>
                </c:pt>
                <c:pt idx="430">
                  <c:v>355698</c:v>
                </c:pt>
                <c:pt idx="431">
                  <c:v>883962</c:v>
                </c:pt>
                <c:pt idx="432">
                  <c:v>214836</c:v>
                </c:pt>
                <c:pt idx="433">
                  <c:v>218506</c:v>
                </c:pt>
                <c:pt idx="434">
                  <c:v>448525</c:v>
                </c:pt>
                <c:pt idx="435">
                  <c:v>2247058</c:v>
                </c:pt>
                <c:pt idx="436">
                  <c:v>2189676</c:v>
                </c:pt>
                <c:pt idx="437">
                  <c:v>39083575</c:v>
                </c:pt>
                <c:pt idx="438">
                  <c:v>#N/A</c:v>
                </c:pt>
                <c:pt idx="439">
                  <c:v>961767</c:v>
                </c:pt>
                <c:pt idx="440">
                  <c:v>907280</c:v>
                </c:pt>
                <c:pt idx="441">
                  <c:v>1164233</c:v>
                </c:pt>
                <c:pt idx="442">
                  <c:v>1700987</c:v>
                </c:pt>
                <c:pt idx="443">
                  <c:v>2757204</c:v>
                </c:pt>
                <c:pt idx="444">
                  <c:v>#N/A</c:v>
                </c:pt>
                <c:pt idx="445">
                  <c:v>2935215</c:v>
                </c:pt>
                <c:pt idx="446">
                  <c:v>2969150</c:v>
                </c:pt>
                <c:pt idx="447">
                  <c:v>1997405</c:v>
                </c:pt>
                <c:pt idx="448">
                  <c:v>3313630</c:v>
                </c:pt>
                <c:pt idx="449">
                  <c:v>2116340</c:v>
                </c:pt>
                <c:pt idx="450">
                  <c:v>1279745</c:v>
                </c:pt>
                <c:pt idx="451">
                  <c:v>1403032</c:v>
                </c:pt>
                <c:pt idx="452">
                  <c:v>1562754</c:v>
                </c:pt>
                <c:pt idx="453">
                  <c:v>3226551</c:v>
                </c:pt>
                <c:pt idx="454">
                  <c:v>1275549</c:v>
                </c:pt>
                <c:pt idx="455">
                  <c:v>444925</c:v>
                </c:pt>
                <c:pt idx="456">
                  <c:v>734720</c:v>
                </c:pt>
                <c:pt idx="457">
                  <c:v>860656</c:v>
                </c:pt>
                <c:pt idx="458">
                  <c:v>420097</c:v>
                </c:pt>
                <c:pt idx="459">
                  <c:v>466560</c:v>
                </c:pt>
                <c:pt idx="460">
                  <c:v>333406</c:v>
                </c:pt>
                <c:pt idx="461">
                  <c:v>1370771</c:v>
                </c:pt>
                <c:pt idx="462">
                  <c:v>0</c:v>
                </c:pt>
                <c:pt idx="463">
                  <c:v>282007</c:v>
                </c:pt>
                <c:pt idx="464">
                  <c:v>108775</c:v>
                </c:pt>
                <c:pt idx="465">
                  <c:v>2058641</c:v>
                </c:pt>
                <c:pt idx="466">
                  <c:v>329015</c:v>
                </c:pt>
                <c:pt idx="467">
                  <c:v>1382312</c:v>
                </c:pt>
                <c:pt idx="468">
                  <c:v>0</c:v>
                </c:pt>
                <c:pt idx="469">
                  <c:v>856443</c:v>
                </c:pt>
                <c:pt idx="470">
                  <c:v>3811308</c:v>
                </c:pt>
                <c:pt idx="471">
                  <c:v>3731123</c:v>
                </c:pt>
                <c:pt idx="472">
                  <c:v>124673</c:v>
                </c:pt>
                <c:pt idx="473">
                  <c:v>709384</c:v>
                </c:pt>
                <c:pt idx="474">
                  <c:v>293543</c:v>
                </c:pt>
                <c:pt idx="475">
                  <c:v>819006</c:v>
                </c:pt>
                <c:pt idx="476">
                  <c:v>221023</c:v>
                </c:pt>
                <c:pt idx="477">
                  <c:v>1147330</c:v>
                </c:pt>
                <c:pt idx="478">
                  <c:v>822727</c:v>
                </c:pt>
                <c:pt idx="479">
                  <c:v>261438</c:v>
                </c:pt>
                <c:pt idx="480">
                  <c:v>1413733</c:v>
                </c:pt>
                <c:pt idx="481">
                  <c:v>5604424</c:v>
                </c:pt>
                <c:pt idx="482">
                  <c:v>11397394</c:v>
                </c:pt>
                <c:pt idx="483">
                  <c:v>1512132</c:v>
                </c:pt>
                <c:pt idx="484">
                  <c:v>5918242</c:v>
                </c:pt>
                <c:pt idx="485">
                  <c:v>3247652</c:v>
                </c:pt>
                <c:pt idx="486">
                  <c:v>2823102</c:v>
                </c:pt>
                <c:pt idx="487">
                  <c:v>#N/A</c:v>
                </c:pt>
                <c:pt idx="488">
                  <c:v>3124148</c:v>
                </c:pt>
                <c:pt idx="489">
                  <c:v>1687845</c:v>
                </c:pt>
                <c:pt idx="490">
                  <c:v>936566</c:v>
                </c:pt>
                <c:pt idx="491">
                  <c:v>267055</c:v>
                </c:pt>
                <c:pt idx="492">
                  <c:v>254696</c:v>
                </c:pt>
                <c:pt idx="493">
                  <c:v>#N/A</c:v>
                </c:pt>
                <c:pt idx="494">
                  <c:v>#N/A</c:v>
                </c:pt>
                <c:pt idx="495">
                  <c:v>#N/A</c:v>
                </c:pt>
                <c:pt idx="496">
                  <c:v>92020</c:v>
                </c:pt>
                <c:pt idx="497">
                  <c:v>200825</c:v>
                </c:pt>
                <c:pt idx="498">
                  <c:v>2651645</c:v>
                </c:pt>
                <c:pt idx="499">
                  <c:v>#N/A</c:v>
                </c:pt>
                <c:pt idx="500">
                  <c:v>1037722</c:v>
                </c:pt>
                <c:pt idx="501">
                  <c:v>385331</c:v>
                </c:pt>
                <c:pt idx="502">
                  <c:v>0</c:v>
                </c:pt>
                <c:pt idx="503">
                  <c:v>1647371</c:v>
                </c:pt>
                <c:pt idx="504">
                  <c:v>0</c:v>
                </c:pt>
                <c:pt idx="505">
                  <c:v>560152</c:v>
                </c:pt>
                <c:pt idx="506">
                  <c:v>135739</c:v>
                </c:pt>
                <c:pt idx="507">
                  <c:v>493180</c:v>
                </c:pt>
                <c:pt idx="508">
                  <c:v>2228221</c:v>
                </c:pt>
                <c:pt idx="509">
                  <c:v>293506</c:v>
                </c:pt>
                <c:pt idx="510">
                  <c:v>183847</c:v>
                </c:pt>
                <c:pt idx="511">
                  <c:v>232057</c:v>
                </c:pt>
                <c:pt idx="512">
                  <c:v>372718</c:v>
                </c:pt>
                <c:pt idx="513">
                  <c:v>38514170</c:v>
                </c:pt>
                <c:pt idx="514">
                  <c:v>#N/A</c:v>
                </c:pt>
                <c:pt idx="515">
                  <c:v>4786169</c:v>
                </c:pt>
                <c:pt idx="516">
                  <c:v>1874153</c:v>
                </c:pt>
                <c:pt idx="517">
                  <c:v>2070153</c:v>
                </c:pt>
                <c:pt idx="518">
                  <c:v>1730564</c:v>
                </c:pt>
                <c:pt idx="519">
                  <c:v>897893</c:v>
                </c:pt>
                <c:pt idx="520">
                  <c:v>408136</c:v>
                </c:pt>
                <c:pt idx="521">
                  <c:v>943605</c:v>
                </c:pt>
                <c:pt idx="522">
                  <c:v>637043</c:v>
                </c:pt>
                <c:pt idx="523">
                  <c:v>313857</c:v>
                </c:pt>
                <c:pt idx="524">
                  <c:v>201966</c:v>
                </c:pt>
                <c:pt idx="525">
                  <c:v>222059</c:v>
                </c:pt>
                <c:pt idx="526">
                  <c:v>0</c:v>
                </c:pt>
                <c:pt idx="527">
                  <c:v>662311</c:v>
                </c:pt>
                <c:pt idx="528">
                  <c:v>4788191</c:v>
                </c:pt>
                <c:pt idx="529">
                  <c:v>75041</c:v>
                </c:pt>
                <c:pt idx="530">
                  <c:v>235736</c:v>
                </c:pt>
                <c:pt idx="531">
                  <c:v>1364909</c:v>
                </c:pt>
                <c:pt idx="532">
                  <c:v>994547</c:v>
                </c:pt>
                <c:pt idx="533">
                  <c:v>259172</c:v>
                </c:pt>
                <c:pt idx="534">
                  <c:v>1464729</c:v>
                </c:pt>
                <c:pt idx="535">
                  <c:v>484763</c:v>
                </c:pt>
                <c:pt idx="536">
                  <c:v>615127</c:v>
                </c:pt>
                <c:pt idx="537">
                  <c:v>113930</c:v>
                </c:pt>
                <c:pt idx="538">
                  <c:v>532220</c:v>
                </c:pt>
                <c:pt idx="539">
                  <c:v>966575</c:v>
                </c:pt>
                <c:pt idx="540">
                  <c:v>477506</c:v>
                </c:pt>
                <c:pt idx="541">
                  <c:v>236525</c:v>
                </c:pt>
                <c:pt idx="542">
                  <c:v>924032</c:v>
                </c:pt>
                <c:pt idx="543">
                  <c:v>830420</c:v>
                </c:pt>
                <c:pt idx="544">
                  <c:v>988621</c:v>
                </c:pt>
                <c:pt idx="545">
                  <c:v>74752</c:v>
                </c:pt>
                <c:pt idx="546">
                  <c:v>2787017</c:v>
                </c:pt>
                <c:pt idx="547">
                  <c:v>1892853</c:v>
                </c:pt>
                <c:pt idx="548">
                  <c:v>#N/A</c:v>
                </c:pt>
                <c:pt idx="549">
                  <c:v>445067</c:v>
                </c:pt>
                <c:pt idx="550">
                  <c:v>1124093</c:v>
                </c:pt>
                <c:pt idx="551">
                  <c:v>502469</c:v>
                </c:pt>
                <c:pt idx="552">
                  <c:v>385905</c:v>
                </c:pt>
                <c:pt idx="553">
                  <c:v>387139</c:v>
                </c:pt>
                <c:pt idx="554">
                  <c:v>308621</c:v>
                </c:pt>
                <c:pt idx="555">
                  <c:v>239415</c:v>
                </c:pt>
                <c:pt idx="556">
                  <c:v>837105</c:v>
                </c:pt>
                <c:pt idx="557">
                  <c:v>759320</c:v>
                </c:pt>
                <c:pt idx="558">
                  <c:v>1629782</c:v>
                </c:pt>
                <c:pt idx="559">
                  <c:v>444381</c:v>
                </c:pt>
                <c:pt idx="560">
                  <c:v>0</c:v>
                </c:pt>
                <c:pt idx="561">
                  <c:v>#N/A</c:v>
                </c:pt>
                <c:pt idx="562">
                  <c:v>2160438</c:v>
                </c:pt>
                <c:pt idx="563">
                  <c:v>589366</c:v>
                </c:pt>
                <c:pt idx="564">
                  <c:v>1668551</c:v>
                </c:pt>
                <c:pt idx="565">
                  <c:v>2213834</c:v>
                </c:pt>
                <c:pt idx="566">
                  <c:v>228415</c:v>
                </c:pt>
                <c:pt idx="567">
                  <c:v>616197</c:v>
                </c:pt>
                <c:pt idx="568">
                  <c:v>428297</c:v>
                </c:pt>
                <c:pt idx="569">
                  <c:v>497222</c:v>
                </c:pt>
                <c:pt idx="570">
                  <c:v>662981</c:v>
                </c:pt>
                <c:pt idx="571">
                  <c:v>445980</c:v>
                </c:pt>
                <c:pt idx="572">
                  <c:v>461848</c:v>
                </c:pt>
                <c:pt idx="573">
                  <c:v>584039</c:v>
                </c:pt>
                <c:pt idx="574">
                  <c:v>741031</c:v>
                </c:pt>
                <c:pt idx="575">
                  <c:v>451230</c:v>
                </c:pt>
                <c:pt idx="576">
                  <c:v>247686</c:v>
                </c:pt>
                <c:pt idx="577">
                  <c:v>270112</c:v>
                </c:pt>
                <c:pt idx="578">
                  <c:v>1073680</c:v>
                </c:pt>
                <c:pt idx="579">
                  <c:v>5300312</c:v>
                </c:pt>
                <c:pt idx="580">
                  <c:v>#N/A</c:v>
                </c:pt>
                <c:pt idx="581">
                  <c:v>268920</c:v>
                </c:pt>
                <c:pt idx="582">
                  <c:v>1158631</c:v>
                </c:pt>
                <c:pt idx="583">
                  <c:v>328007</c:v>
                </c:pt>
                <c:pt idx="584">
                  <c:v>375821</c:v>
                </c:pt>
                <c:pt idx="585">
                  <c:v>1754619</c:v>
                </c:pt>
                <c:pt idx="586">
                  <c:v>912133</c:v>
                </c:pt>
                <c:pt idx="587">
                  <c:v>102693</c:v>
                </c:pt>
                <c:pt idx="588">
                  <c:v>112664</c:v>
                </c:pt>
                <c:pt idx="589">
                  <c:v>193832</c:v>
                </c:pt>
                <c:pt idx="590">
                  <c:v>81003</c:v>
                </c:pt>
                <c:pt idx="591">
                  <c:v>154893</c:v>
                </c:pt>
                <c:pt idx="592">
                  <c:v>510349</c:v>
                </c:pt>
                <c:pt idx="593">
                  <c:v>1397708</c:v>
                </c:pt>
                <c:pt idx="594">
                  <c:v>178049</c:v>
                </c:pt>
                <c:pt idx="595">
                  <c:v>1048052</c:v>
                </c:pt>
                <c:pt idx="596">
                  <c:v>1837519</c:v>
                </c:pt>
                <c:pt idx="597">
                  <c:v>4409953</c:v>
                </c:pt>
                <c:pt idx="598">
                  <c:v>279177</c:v>
                </c:pt>
                <c:pt idx="599">
                  <c:v>229471</c:v>
                </c:pt>
                <c:pt idx="600">
                  <c:v>34583</c:v>
                </c:pt>
                <c:pt idx="601">
                  <c:v>556055</c:v>
                </c:pt>
                <c:pt idx="602">
                  <c:v>315787</c:v>
                </c:pt>
                <c:pt idx="603">
                  <c:v>185802</c:v>
                </c:pt>
                <c:pt idx="604">
                  <c:v>1107470</c:v>
                </c:pt>
                <c:pt idx="605">
                  <c:v>532056</c:v>
                </c:pt>
                <c:pt idx="606">
                  <c:v>499760</c:v>
                </c:pt>
                <c:pt idx="607">
                  <c:v>635878</c:v>
                </c:pt>
                <c:pt idx="608">
                  <c:v>142064</c:v>
                </c:pt>
                <c:pt idx="609">
                  <c:v>239203</c:v>
                </c:pt>
                <c:pt idx="610">
                  <c:v>45127</c:v>
                </c:pt>
                <c:pt idx="611">
                  <c:v>867958</c:v>
                </c:pt>
                <c:pt idx="612">
                  <c:v>1164715</c:v>
                </c:pt>
                <c:pt idx="613">
                  <c:v>1001562</c:v>
                </c:pt>
                <c:pt idx="614">
                  <c:v>728175</c:v>
                </c:pt>
                <c:pt idx="615">
                  <c:v>#N/A</c:v>
                </c:pt>
                <c:pt idx="616">
                  <c:v>932050</c:v>
                </c:pt>
                <c:pt idx="617">
                  <c:v>2232073</c:v>
                </c:pt>
                <c:pt idx="618">
                  <c:v>4197447</c:v>
                </c:pt>
                <c:pt idx="619">
                  <c:v>829737</c:v>
                </c:pt>
                <c:pt idx="620">
                  <c:v>832929</c:v>
                </c:pt>
                <c:pt idx="621">
                  <c:v>407777</c:v>
                </c:pt>
                <c:pt idx="622">
                  <c:v>1000542</c:v>
                </c:pt>
                <c:pt idx="623">
                  <c:v>596155</c:v>
                </c:pt>
                <c:pt idx="624">
                  <c:v>804781</c:v>
                </c:pt>
                <c:pt idx="625">
                  <c:v>186408</c:v>
                </c:pt>
                <c:pt idx="626">
                  <c:v>208298</c:v>
                </c:pt>
                <c:pt idx="627">
                  <c:v>0</c:v>
                </c:pt>
                <c:pt idx="628">
                  <c:v>147757</c:v>
                </c:pt>
                <c:pt idx="629">
                  <c:v>290382</c:v>
                </c:pt>
                <c:pt idx="630">
                  <c:v>201134</c:v>
                </c:pt>
                <c:pt idx="631">
                  <c:v>81079</c:v>
                </c:pt>
                <c:pt idx="632">
                  <c:v>318174</c:v>
                </c:pt>
                <c:pt idx="633">
                  <c:v>116780</c:v>
                </c:pt>
                <c:pt idx="634">
                  <c:v>458213</c:v>
                </c:pt>
                <c:pt idx="635">
                  <c:v>651398</c:v>
                </c:pt>
                <c:pt idx="636">
                  <c:v>186847</c:v>
                </c:pt>
                <c:pt idx="637">
                  <c:v>1364987</c:v>
                </c:pt>
                <c:pt idx="638">
                  <c:v>2653244</c:v>
                </c:pt>
                <c:pt idx="639">
                  <c:v>85221</c:v>
                </c:pt>
                <c:pt idx="640">
                  <c:v>0</c:v>
                </c:pt>
                <c:pt idx="641">
                  <c:v>78108</c:v>
                </c:pt>
                <c:pt idx="642">
                  <c:v>1109517</c:v>
                </c:pt>
                <c:pt idx="643">
                  <c:v>1368274</c:v>
                </c:pt>
                <c:pt idx="644">
                  <c:v>0</c:v>
                </c:pt>
                <c:pt idx="645">
                  <c:v>231598</c:v>
                </c:pt>
                <c:pt idx="646">
                  <c:v>134486</c:v>
                </c:pt>
                <c:pt idx="647">
                  <c:v>607990</c:v>
                </c:pt>
                <c:pt idx="648">
                  <c:v>127439</c:v>
                </c:pt>
                <c:pt idx="649">
                  <c:v>126749</c:v>
                </c:pt>
                <c:pt idx="650">
                  <c:v>3325600</c:v>
                </c:pt>
                <c:pt idx="651">
                  <c:v>472053</c:v>
                </c:pt>
                <c:pt idx="652">
                  <c:v>384527</c:v>
                </c:pt>
                <c:pt idx="653">
                  <c:v>262539</c:v>
                </c:pt>
                <c:pt idx="654">
                  <c:v>229222</c:v>
                </c:pt>
                <c:pt idx="655">
                  <c:v>190296</c:v>
                </c:pt>
                <c:pt idx="656">
                  <c:v>1500674</c:v>
                </c:pt>
                <c:pt idx="657">
                  <c:v>51626</c:v>
                </c:pt>
                <c:pt idx="658">
                  <c:v>154237</c:v>
                </c:pt>
                <c:pt idx="659">
                  <c:v>72765</c:v>
                </c:pt>
                <c:pt idx="660">
                  <c:v>188315</c:v>
                </c:pt>
                <c:pt idx="661">
                  <c:v>81552</c:v>
                </c:pt>
                <c:pt idx="662">
                  <c:v>70089</c:v>
                </c:pt>
                <c:pt idx="663">
                  <c:v>75660</c:v>
                </c:pt>
                <c:pt idx="664">
                  <c:v>180778</c:v>
                </c:pt>
                <c:pt idx="665">
                  <c:v>236546</c:v>
                </c:pt>
                <c:pt idx="666">
                  <c:v>38616</c:v>
                </c:pt>
                <c:pt idx="667">
                  <c:v>42767</c:v>
                </c:pt>
                <c:pt idx="668">
                  <c:v>104911</c:v>
                </c:pt>
                <c:pt idx="669">
                  <c:v>82603</c:v>
                </c:pt>
                <c:pt idx="670">
                  <c:v>1741843</c:v>
                </c:pt>
                <c:pt idx="671">
                  <c:v>157715</c:v>
                </c:pt>
                <c:pt idx="672">
                  <c:v>98276</c:v>
                </c:pt>
                <c:pt idx="673">
                  <c:v>139396</c:v>
                </c:pt>
                <c:pt idx="674">
                  <c:v>141954</c:v>
                </c:pt>
                <c:pt idx="675">
                  <c:v>102567</c:v>
                </c:pt>
                <c:pt idx="676">
                  <c:v>329903</c:v>
                </c:pt>
                <c:pt idx="677">
                  <c:v>1306754</c:v>
                </c:pt>
                <c:pt idx="678">
                  <c:v>0</c:v>
                </c:pt>
                <c:pt idx="679">
                  <c:v>740920</c:v>
                </c:pt>
                <c:pt idx="680">
                  <c:v>1928893</c:v>
                </c:pt>
                <c:pt idx="681">
                  <c:v>#N/A</c:v>
                </c:pt>
                <c:pt idx="682">
                  <c:v>1666878</c:v>
                </c:pt>
                <c:pt idx="683">
                  <c:v>1278095</c:v>
                </c:pt>
                <c:pt idx="684">
                  <c:v>1729140</c:v>
                </c:pt>
                <c:pt idx="685">
                  <c:v>1427534</c:v>
                </c:pt>
                <c:pt idx="686">
                  <c:v>1170546</c:v>
                </c:pt>
                <c:pt idx="687">
                  <c:v>328277</c:v>
                </c:pt>
                <c:pt idx="688">
                  <c:v>191580</c:v>
                </c:pt>
                <c:pt idx="689">
                  <c:v>1207550</c:v>
                </c:pt>
                <c:pt idx="690">
                  <c:v>1778203</c:v>
                </c:pt>
                <c:pt idx="691">
                  <c:v>340722</c:v>
                </c:pt>
                <c:pt idx="692">
                  <c:v>578802</c:v>
                </c:pt>
                <c:pt idx="693">
                  <c:v>1950343</c:v>
                </c:pt>
                <c:pt idx="694">
                  <c:v>855830</c:v>
                </c:pt>
                <c:pt idx="695">
                  <c:v>2110791</c:v>
                </c:pt>
                <c:pt idx="696">
                  <c:v>161637</c:v>
                </c:pt>
                <c:pt idx="697">
                  <c:v>236402</c:v>
                </c:pt>
                <c:pt idx="698">
                  <c:v>429357</c:v>
                </c:pt>
                <c:pt idx="699">
                  <c:v>171110</c:v>
                </c:pt>
                <c:pt idx="700">
                  <c:v>107184</c:v>
                </c:pt>
                <c:pt idx="701">
                  <c:v>95351</c:v>
                </c:pt>
                <c:pt idx="702">
                  <c:v>286030</c:v>
                </c:pt>
                <c:pt idx="703">
                  <c:v>249937</c:v>
                </c:pt>
                <c:pt idx="704">
                  <c:v>146088</c:v>
                </c:pt>
                <c:pt idx="705">
                  <c:v>189677</c:v>
                </c:pt>
                <c:pt idx="706">
                  <c:v>160106</c:v>
                </c:pt>
                <c:pt idx="707">
                  <c:v>110202</c:v>
                </c:pt>
                <c:pt idx="708">
                  <c:v>386183</c:v>
                </c:pt>
                <c:pt idx="709">
                  <c:v>177554</c:v>
                </c:pt>
                <c:pt idx="710">
                  <c:v>271707</c:v>
                </c:pt>
                <c:pt idx="711">
                  <c:v>325770</c:v>
                </c:pt>
                <c:pt idx="712">
                  <c:v>0</c:v>
                </c:pt>
                <c:pt idx="713">
                  <c:v>468794</c:v>
                </c:pt>
                <c:pt idx="714">
                  <c:v>355105</c:v>
                </c:pt>
                <c:pt idx="715">
                  <c:v>554122</c:v>
                </c:pt>
                <c:pt idx="716">
                  <c:v>237632</c:v>
                </c:pt>
                <c:pt idx="717">
                  <c:v>346020</c:v>
                </c:pt>
                <c:pt idx="718">
                  <c:v>702952</c:v>
                </c:pt>
                <c:pt idx="719">
                  <c:v>5193252</c:v>
                </c:pt>
                <c:pt idx="720">
                  <c:v>1723823</c:v>
                </c:pt>
                <c:pt idx="721">
                  <c:v>2599382</c:v>
                </c:pt>
                <c:pt idx="722">
                  <c:v>1377935</c:v>
                </c:pt>
                <c:pt idx="723">
                  <c:v>#N/A</c:v>
                </c:pt>
                <c:pt idx="724">
                  <c:v>#N/A</c:v>
                </c:pt>
                <c:pt idx="725">
                  <c:v>375912</c:v>
                </c:pt>
                <c:pt idx="726">
                  <c:v>3148578</c:v>
                </c:pt>
                <c:pt idx="727">
                  <c:v>1656494</c:v>
                </c:pt>
                <c:pt idx="728">
                  <c:v>2543446</c:v>
                </c:pt>
                <c:pt idx="729">
                  <c:v>297393</c:v>
                </c:pt>
                <c:pt idx="730">
                  <c:v>1478200</c:v>
                </c:pt>
                <c:pt idx="731">
                  <c:v>2067928</c:v>
                </c:pt>
                <c:pt idx="732">
                  <c:v>1018431</c:v>
                </c:pt>
                <c:pt idx="733">
                  <c:v>743634</c:v>
                </c:pt>
                <c:pt idx="734">
                  <c:v>2511349</c:v>
                </c:pt>
                <c:pt idx="735">
                  <c:v>239659</c:v>
                </c:pt>
                <c:pt idx="736">
                  <c:v>1299162</c:v>
                </c:pt>
                <c:pt idx="737">
                  <c:v>602816</c:v>
                </c:pt>
                <c:pt idx="738">
                  <c:v>1019652</c:v>
                </c:pt>
                <c:pt idx="739">
                  <c:v>413668</c:v>
                </c:pt>
                <c:pt idx="740">
                  <c:v>0</c:v>
                </c:pt>
                <c:pt idx="741">
                  <c:v>502468</c:v>
                </c:pt>
                <c:pt idx="742">
                  <c:v>2133432</c:v>
                </c:pt>
                <c:pt idx="743">
                  <c:v>1443583</c:v>
                </c:pt>
                <c:pt idx="744">
                  <c:v>128168</c:v>
                </c:pt>
                <c:pt idx="745">
                  <c:v>483885</c:v>
                </c:pt>
                <c:pt idx="746">
                  <c:v>156401</c:v>
                </c:pt>
                <c:pt idx="747">
                  <c:v>102889</c:v>
                </c:pt>
                <c:pt idx="748">
                  <c:v>192059</c:v>
                </c:pt>
                <c:pt idx="749">
                  <c:v>601948</c:v>
                </c:pt>
                <c:pt idx="750">
                  <c:v>230369</c:v>
                </c:pt>
                <c:pt idx="751">
                  <c:v>934000</c:v>
                </c:pt>
                <c:pt idx="752">
                  <c:v>140385</c:v>
                </c:pt>
                <c:pt idx="753">
                  <c:v>252998</c:v>
                </c:pt>
                <c:pt idx="754">
                  <c:v>555318</c:v>
                </c:pt>
                <c:pt idx="755">
                  <c:v>1119421</c:v>
                </c:pt>
                <c:pt idx="756">
                  <c:v>517283</c:v>
                </c:pt>
                <c:pt idx="757">
                  <c:v>453609</c:v>
                </c:pt>
                <c:pt idx="758">
                  <c:v>4186060</c:v>
                </c:pt>
                <c:pt idx="759">
                  <c:v>1259725</c:v>
                </c:pt>
                <c:pt idx="760">
                  <c:v>3052547</c:v>
                </c:pt>
                <c:pt idx="761">
                  <c:v>#N/A</c:v>
                </c:pt>
                <c:pt idx="762">
                  <c:v>#N/A</c:v>
                </c:pt>
                <c:pt idx="763">
                  <c:v>1778218</c:v>
                </c:pt>
                <c:pt idx="764">
                  <c:v>2167437</c:v>
                </c:pt>
                <c:pt idx="765">
                  <c:v>#N/A</c:v>
                </c:pt>
                <c:pt idx="766">
                  <c:v>1049573</c:v>
                </c:pt>
                <c:pt idx="767">
                  <c:v>#N/A</c:v>
                </c:pt>
                <c:pt idx="768">
                  <c:v>1603842</c:v>
                </c:pt>
                <c:pt idx="769">
                  <c:v>2912637</c:v>
                </c:pt>
                <c:pt idx="770">
                  <c:v>1161355</c:v>
                </c:pt>
                <c:pt idx="771">
                  <c:v>#N/A</c:v>
                </c:pt>
                <c:pt idx="772">
                  <c:v>2768100</c:v>
                </c:pt>
                <c:pt idx="773">
                  <c:v>#N/A</c:v>
                </c:pt>
                <c:pt idx="774">
                  <c:v>1212904</c:v>
                </c:pt>
                <c:pt idx="775">
                  <c:v>2294882</c:v>
                </c:pt>
                <c:pt idx="776">
                  <c:v>1203318</c:v>
                </c:pt>
                <c:pt idx="777">
                  <c:v>886254</c:v>
                </c:pt>
                <c:pt idx="778">
                  <c:v>1709330</c:v>
                </c:pt>
                <c:pt idx="779">
                  <c:v>1001641</c:v>
                </c:pt>
                <c:pt idx="780">
                  <c:v>758540</c:v>
                </c:pt>
                <c:pt idx="781">
                  <c:v>648447</c:v>
                </c:pt>
                <c:pt idx="782">
                  <c:v>727438</c:v>
                </c:pt>
                <c:pt idx="783">
                  <c:v>1270567</c:v>
                </c:pt>
                <c:pt idx="784">
                  <c:v>417870</c:v>
                </c:pt>
                <c:pt idx="785">
                  <c:v>2063921</c:v>
                </c:pt>
                <c:pt idx="786">
                  <c:v>1689988</c:v>
                </c:pt>
                <c:pt idx="787">
                  <c:v>1089404</c:v>
                </c:pt>
                <c:pt idx="788">
                  <c:v>431561</c:v>
                </c:pt>
                <c:pt idx="789">
                  <c:v>2362708</c:v>
                </c:pt>
                <c:pt idx="790">
                  <c:v>1041290</c:v>
                </c:pt>
                <c:pt idx="791">
                  <c:v>543145</c:v>
                </c:pt>
                <c:pt idx="792">
                  <c:v>669303</c:v>
                </c:pt>
                <c:pt idx="793">
                  <c:v>180615</c:v>
                </c:pt>
                <c:pt idx="794">
                  <c:v>1793253</c:v>
                </c:pt>
                <c:pt idx="795">
                  <c:v>643201</c:v>
                </c:pt>
                <c:pt idx="796">
                  <c:v>578035</c:v>
                </c:pt>
                <c:pt idx="797">
                  <c:v>2342423</c:v>
                </c:pt>
                <c:pt idx="798">
                  <c:v>420080</c:v>
                </c:pt>
                <c:pt idx="799">
                  <c:v>804332</c:v>
                </c:pt>
                <c:pt idx="800">
                  <c:v>2914628</c:v>
                </c:pt>
                <c:pt idx="801">
                  <c:v>1150420</c:v>
                </c:pt>
                <c:pt idx="802">
                  <c:v>#N/A</c:v>
                </c:pt>
                <c:pt idx="803">
                  <c:v>656007</c:v>
                </c:pt>
                <c:pt idx="804">
                  <c:v>28819724</c:v>
                </c:pt>
                <c:pt idx="805">
                  <c:v>2357274</c:v>
                </c:pt>
                <c:pt idx="806">
                  <c:v>1063925</c:v>
                </c:pt>
                <c:pt idx="807">
                  <c:v>#N/A</c:v>
                </c:pt>
                <c:pt idx="808">
                  <c:v>#N/A</c:v>
                </c:pt>
                <c:pt idx="809">
                  <c:v>2447669</c:v>
                </c:pt>
                <c:pt idx="810">
                  <c:v>208255</c:v>
                </c:pt>
                <c:pt idx="811">
                  <c:v>315001</c:v>
                </c:pt>
                <c:pt idx="812">
                  <c:v>3225529</c:v>
                </c:pt>
                <c:pt idx="813">
                  <c:v>2339524</c:v>
                </c:pt>
                <c:pt idx="814">
                  <c:v>777026</c:v>
                </c:pt>
                <c:pt idx="815">
                  <c:v>3731411</c:v>
                </c:pt>
                <c:pt idx="816">
                  <c:v>472310</c:v>
                </c:pt>
                <c:pt idx="817">
                  <c:v>1115776</c:v>
                </c:pt>
                <c:pt idx="818">
                  <c:v>624914</c:v>
                </c:pt>
                <c:pt idx="819">
                  <c:v>1313019</c:v>
                </c:pt>
                <c:pt idx="820">
                  <c:v>242367</c:v>
                </c:pt>
                <c:pt idx="821">
                  <c:v>217491</c:v>
                </c:pt>
                <c:pt idx="822">
                  <c:v>1523920</c:v>
                </c:pt>
                <c:pt idx="823">
                  <c:v>222732</c:v>
                </c:pt>
                <c:pt idx="824">
                  <c:v>225889</c:v>
                </c:pt>
                <c:pt idx="825">
                  <c:v>211609</c:v>
                </c:pt>
                <c:pt idx="826">
                  <c:v>277526</c:v>
                </c:pt>
                <c:pt idx="827">
                  <c:v>341184</c:v>
                </c:pt>
                <c:pt idx="828">
                  <c:v>154033</c:v>
                </c:pt>
                <c:pt idx="829">
                  <c:v>338651</c:v>
                </c:pt>
                <c:pt idx="830">
                  <c:v>164741</c:v>
                </c:pt>
                <c:pt idx="831">
                  <c:v>195962</c:v>
                </c:pt>
                <c:pt idx="832">
                  <c:v>121735</c:v>
                </c:pt>
                <c:pt idx="833">
                  <c:v>133225</c:v>
                </c:pt>
                <c:pt idx="834">
                  <c:v>5924649</c:v>
                </c:pt>
                <c:pt idx="835">
                  <c:v>2142818</c:v>
                </c:pt>
                <c:pt idx="836">
                  <c:v>#N/A</c:v>
                </c:pt>
                <c:pt idx="837">
                  <c:v>2369100</c:v>
                </c:pt>
                <c:pt idx="838">
                  <c:v>525966</c:v>
                </c:pt>
                <c:pt idx="839">
                  <c:v>1759610</c:v>
                </c:pt>
                <c:pt idx="840">
                  <c:v>431477</c:v>
                </c:pt>
                <c:pt idx="841">
                  <c:v>2088320</c:v>
                </c:pt>
                <c:pt idx="842">
                  <c:v>541616</c:v>
                </c:pt>
                <c:pt idx="843">
                  <c:v>1081296</c:v>
                </c:pt>
                <c:pt idx="844">
                  <c:v>1284776</c:v>
                </c:pt>
                <c:pt idx="845">
                  <c:v>1242974</c:v>
                </c:pt>
                <c:pt idx="846">
                  <c:v>837965</c:v>
                </c:pt>
                <c:pt idx="847">
                  <c:v>1200689</c:v>
                </c:pt>
                <c:pt idx="848">
                  <c:v>136689</c:v>
                </c:pt>
                <c:pt idx="849">
                  <c:v>125343</c:v>
                </c:pt>
                <c:pt idx="850">
                  <c:v>122970</c:v>
                </c:pt>
                <c:pt idx="851">
                  <c:v>135542</c:v>
                </c:pt>
                <c:pt idx="852">
                  <c:v>1756284</c:v>
                </c:pt>
                <c:pt idx="853">
                  <c:v>453965</c:v>
                </c:pt>
                <c:pt idx="854">
                  <c:v>241917</c:v>
                </c:pt>
                <c:pt idx="855">
                  <c:v>275297</c:v>
                </c:pt>
                <c:pt idx="856">
                  <c:v>181485</c:v>
                </c:pt>
                <c:pt idx="857">
                  <c:v>1435389</c:v>
                </c:pt>
                <c:pt idx="858">
                  <c:v>113003</c:v>
                </c:pt>
                <c:pt idx="859">
                  <c:v>4450440</c:v>
                </c:pt>
                <c:pt idx="860">
                  <c:v>#N/A</c:v>
                </c:pt>
                <c:pt idx="861">
                  <c:v>1747312</c:v>
                </c:pt>
                <c:pt idx="862">
                  <c:v>1092101</c:v>
                </c:pt>
                <c:pt idx="863">
                  <c:v>2958518</c:v>
                </c:pt>
                <c:pt idx="864">
                  <c:v>1071949</c:v>
                </c:pt>
                <c:pt idx="865">
                  <c:v>1194164</c:v>
                </c:pt>
                <c:pt idx="866">
                  <c:v>1052430</c:v>
                </c:pt>
                <c:pt idx="867">
                  <c:v>1105460</c:v>
                </c:pt>
                <c:pt idx="868">
                  <c:v>475074</c:v>
                </c:pt>
                <c:pt idx="869">
                  <c:v>1132919</c:v>
                </c:pt>
                <c:pt idx="870">
                  <c:v>713026</c:v>
                </c:pt>
                <c:pt idx="871">
                  <c:v>693913</c:v>
                </c:pt>
                <c:pt idx="872">
                  <c:v>1687612</c:v>
                </c:pt>
                <c:pt idx="873">
                  <c:v>1491797</c:v>
                </c:pt>
                <c:pt idx="874">
                  <c:v>402834</c:v>
                </c:pt>
                <c:pt idx="875">
                  <c:v>427335</c:v>
                </c:pt>
                <c:pt idx="876">
                  <c:v>358039</c:v>
                </c:pt>
                <c:pt idx="877">
                  <c:v>391623</c:v>
                </c:pt>
                <c:pt idx="878">
                  <c:v>196511</c:v>
                </c:pt>
                <c:pt idx="879">
                  <c:v>87968</c:v>
                </c:pt>
                <c:pt idx="880">
                  <c:v>617860</c:v>
                </c:pt>
                <c:pt idx="881">
                  <c:v>484838</c:v>
                </c:pt>
                <c:pt idx="882">
                  <c:v>4494319</c:v>
                </c:pt>
                <c:pt idx="883">
                  <c:v>#N/A</c:v>
                </c:pt>
                <c:pt idx="884">
                  <c:v>#N/A</c:v>
                </c:pt>
                <c:pt idx="885">
                  <c:v>1992249</c:v>
                </c:pt>
                <c:pt idx="886">
                  <c:v>2305347</c:v>
                </c:pt>
                <c:pt idx="887">
                  <c:v>#N/A</c:v>
                </c:pt>
                <c:pt idx="888">
                  <c:v>#N/A</c:v>
                </c:pt>
                <c:pt idx="889">
                  <c:v>1772020</c:v>
                </c:pt>
                <c:pt idx="890">
                  <c:v>#N/A</c:v>
                </c:pt>
                <c:pt idx="891">
                  <c:v>#N/A</c:v>
                </c:pt>
                <c:pt idx="892">
                  <c:v>488444</c:v>
                </c:pt>
                <c:pt idx="893">
                  <c:v>#N/A</c:v>
                </c:pt>
                <c:pt idx="894">
                  <c:v>3550501</c:v>
                </c:pt>
                <c:pt idx="895">
                  <c:v>2372923</c:v>
                </c:pt>
                <c:pt idx="896">
                  <c:v>2415825</c:v>
                </c:pt>
                <c:pt idx="897">
                  <c:v>2095474</c:v>
                </c:pt>
                <c:pt idx="898">
                  <c:v>1166520</c:v>
                </c:pt>
                <c:pt idx="899">
                  <c:v>#N/A</c:v>
                </c:pt>
                <c:pt idx="900">
                  <c:v>#N/A</c:v>
                </c:pt>
                <c:pt idx="901">
                  <c:v>1281388</c:v>
                </c:pt>
                <c:pt idx="902">
                  <c:v>2042512</c:v>
                </c:pt>
                <c:pt idx="903">
                  <c:v>1823100</c:v>
                </c:pt>
                <c:pt idx="904">
                  <c:v>1070598</c:v>
                </c:pt>
                <c:pt idx="905">
                  <c:v>1005358</c:v>
                </c:pt>
                <c:pt idx="906">
                  <c:v>1707490</c:v>
                </c:pt>
                <c:pt idx="907">
                  <c:v>1689932</c:v>
                </c:pt>
                <c:pt idx="908">
                  <c:v>278957</c:v>
                </c:pt>
                <c:pt idx="909">
                  <c:v>2679573</c:v>
                </c:pt>
                <c:pt idx="910">
                  <c:v>1489322</c:v>
                </c:pt>
                <c:pt idx="911">
                  <c:v>1122470</c:v>
                </c:pt>
                <c:pt idx="912">
                  <c:v>289728</c:v>
                </c:pt>
                <c:pt idx="913">
                  <c:v>3308526</c:v>
                </c:pt>
                <c:pt idx="914">
                  <c:v>1410309</c:v>
                </c:pt>
                <c:pt idx="915">
                  <c:v>2512746</c:v>
                </c:pt>
                <c:pt idx="916">
                  <c:v>730029</c:v>
                </c:pt>
                <c:pt idx="917">
                  <c:v>200343</c:v>
                </c:pt>
                <c:pt idx="918">
                  <c:v>1301876</c:v>
                </c:pt>
                <c:pt idx="919">
                  <c:v>446459</c:v>
                </c:pt>
                <c:pt idx="920">
                  <c:v>1005365</c:v>
                </c:pt>
                <c:pt idx="921">
                  <c:v>453388</c:v>
                </c:pt>
                <c:pt idx="922">
                  <c:v>220376</c:v>
                </c:pt>
                <c:pt idx="923">
                  <c:v>979592</c:v>
                </c:pt>
                <c:pt idx="924">
                  <c:v>224396</c:v>
                </c:pt>
                <c:pt idx="925">
                  <c:v>107876</c:v>
                </c:pt>
                <c:pt idx="926">
                  <c:v>37047882</c:v>
                </c:pt>
                <c:pt idx="927">
                  <c:v>297972</c:v>
                </c:pt>
                <c:pt idx="928">
                  <c:v>#N/A</c:v>
                </c:pt>
                <c:pt idx="929">
                  <c:v>#N/A</c:v>
                </c:pt>
                <c:pt idx="930">
                  <c:v>1128546</c:v>
                </c:pt>
                <c:pt idx="931">
                  <c:v>1638413</c:v>
                </c:pt>
                <c:pt idx="932">
                  <c:v>#N/A</c:v>
                </c:pt>
                <c:pt idx="933">
                  <c:v>1196049</c:v>
                </c:pt>
                <c:pt idx="934">
                  <c:v>#N/A</c:v>
                </c:pt>
                <c:pt idx="935">
                  <c:v>#N/A</c:v>
                </c:pt>
                <c:pt idx="936">
                  <c:v>670182</c:v>
                </c:pt>
                <c:pt idx="937">
                  <c:v>3013207</c:v>
                </c:pt>
                <c:pt idx="938">
                  <c:v>1733979</c:v>
                </c:pt>
                <c:pt idx="939">
                  <c:v>2372376</c:v>
                </c:pt>
                <c:pt idx="940">
                  <c:v>921538</c:v>
                </c:pt>
                <c:pt idx="941">
                  <c:v>741755</c:v>
                </c:pt>
                <c:pt idx="942">
                  <c:v>3523169</c:v>
                </c:pt>
                <c:pt idx="943">
                  <c:v>#N/A</c:v>
                </c:pt>
                <c:pt idx="944">
                  <c:v>731930</c:v>
                </c:pt>
                <c:pt idx="945">
                  <c:v>320444</c:v>
                </c:pt>
                <c:pt idx="946">
                  <c:v>517614</c:v>
                </c:pt>
                <c:pt idx="947">
                  <c:v>2853621</c:v>
                </c:pt>
                <c:pt idx="948">
                  <c:v>710022</c:v>
                </c:pt>
                <c:pt idx="949">
                  <c:v>1069918</c:v>
                </c:pt>
                <c:pt idx="950">
                  <c:v>906192</c:v>
                </c:pt>
                <c:pt idx="951">
                  <c:v>1493488</c:v>
                </c:pt>
                <c:pt idx="952">
                  <c:v>1112161</c:v>
                </c:pt>
                <c:pt idx="953">
                  <c:v>366803</c:v>
                </c:pt>
                <c:pt idx="954">
                  <c:v>1408011</c:v>
                </c:pt>
                <c:pt idx="955">
                  <c:v>302225</c:v>
                </c:pt>
                <c:pt idx="956">
                  <c:v>305549</c:v>
                </c:pt>
                <c:pt idx="957">
                  <c:v>163358</c:v>
                </c:pt>
                <c:pt idx="958">
                  <c:v>585973</c:v>
                </c:pt>
                <c:pt idx="959">
                  <c:v>126838</c:v>
                </c:pt>
                <c:pt idx="960">
                  <c:v>489055</c:v>
                </c:pt>
                <c:pt idx="961">
                  <c:v>106363</c:v>
                </c:pt>
                <c:pt idx="962">
                  <c:v>519972</c:v>
                </c:pt>
                <c:pt idx="963">
                  <c:v>364067</c:v>
                </c:pt>
                <c:pt idx="964">
                  <c:v>287042</c:v>
                </c:pt>
                <c:pt idx="965">
                  <c:v>511007</c:v>
                </c:pt>
                <c:pt idx="966">
                  <c:v>0</c:v>
                </c:pt>
                <c:pt idx="967">
                  <c:v>100387</c:v>
                </c:pt>
                <c:pt idx="968">
                  <c:v>179891</c:v>
                </c:pt>
                <c:pt idx="969">
                  <c:v>242189</c:v>
                </c:pt>
                <c:pt idx="970">
                  <c:v>4496500</c:v>
                </c:pt>
                <c:pt idx="971">
                  <c:v>0</c:v>
                </c:pt>
                <c:pt idx="972">
                  <c:v>17757159</c:v>
                </c:pt>
                <c:pt idx="973">
                  <c:v>150477</c:v>
                </c:pt>
                <c:pt idx="974">
                  <c:v>13424196</c:v>
                </c:pt>
                <c:pt idx="975">
                  <c:v>0</c:v>
                </c:pt>
                <c:pt idx="976">
                  <c:v>#N/A</c:v>
                </c:pt>
                <c:pt idx="977">
                  <c:v>1834668</c:v>
                </c:pt>
                <c:pt idx="978">
                  <c:v>2689977</c:v>
                </c:pt>
                <c:pt idx="979">
                  <c:v>1553314</c:v>
                </c:pt>
                <c:pt idx="980">
                  <c:v>1867479</c:v>
                </c:pt>
                <c:pt idx="981">
                  <c:v>1087043</c:v>
                </c:pt>
                <c:pt idx="982">
                  <c:v>576650</c:v>
                </c:pt>
                <c:pt idx="983">
                  <c:v>2274256</c:v>
                </c:pt>
                <c:pt idx="984">
                  <c:v>648951</c:v>
                </c:pt>
                <c:pt idx="985">
                  <c:v>676450</c:v>
                </c:pt>
                <c:pt idx="986">
                  <c:v>694576</c:v>
                </c:pt>
                <c:pt idx="987">
                  <c:v>612575</c:v>
                </c:pt>
                <c:pt idx="988">
                  <c:v>502880</c:v>
                </c:pt>
                <c:pt idx="989">
                  <c:v>552097</c:v>
                </c:pt>
                <c:pt idx="990">
                  <c:v>329271</c:v>
                </c:pt>
                <c:pt idx="991">
                  <c:v>134448</c:v>
                </c:pt>
                <c:pt idx="992">
                  <c:v>134248</c:v>
                </c:pt>
                <c:pt idx="993">
                  <c:v>473025</c:v>
                </c:pt>
                <c:pt idx="994">
                  <c:v>395806</c:v>
                </c:pt>
                <c:pt idx="995">
                  <c:v>591645</c:v>
                </c:pt>
                <c:pt idx="996">
                  <c:v>170651</c:v>
                </c:pt>
                <c:pt idx="997">
                  <c:v>475324</c:v>
                </c:pt>
                <c:pt idx="998">
                  <c:v>1496299</c:v>
                </c:pt>
                <c:pt idx="999">
                  <c:v>181708</c:v>
                </c:pt>
                <c:pt idx="1000">
                  <c:v>440400</c:v>
                </c:pt>
                <c:pt idx="1001">
                  <c:v>144557</c:v>
                </c:pt>
                <c:pt idx="1002">
                  <c:v>175076</c:v>
                </c:pt>
                <c:pt idx="1003">
                  <c:v>135580</c:v>
                </c:pt>
                <c:pt idx="1004">
                  <c:v>126062</c:v>
                </c:pt>
                <c:pt idx="1005">
                  <c:v>9982511</c:v>
                </c:pt>
                <c:pt idx="1006">
                  <c:v>#N/A</c:v>
                </c:pt>
                <c:pt idx="1007">
                  <c:v>620317</c:v>
                </c:pt>
                <c:pt idx="1008">
                  <c:v>108875</c:v>
                </c:pt>
                <c:pt idx="1009">
                  <c:v>1451673</c:v>
                </c:pt>
                <c:pt idx="1010">
                  <c:v>1189427</c:v>
                </c:pt>
                <c:pt idx="1011">
                  <c:v>557841</c:v>
                </c:pt>
                <c:pt idx="1012">
                  <c:v>0</c:v>
                </c:pt>
                <c:pt idx="1013">
                  <c:v>444370</c:v>
                </c:pt>
                <c:pt idx="1014">
                  <c:v>497009</c:v>
                </c:pt>
                <c:pt idx="1015">
                  <c:v>919754</c:v>
                </c:pt>
                <c:pt idx="1016">
                  <c:v>439346</c:v>
                </c:pt>
                <c:pt idx="1017">
                  <c:v>382586</c:v>
                </c:pt>
                <c:pt idx="1018">
                  <c:v>108116</c:v>
                </c:pt>
                <c:pt idx="1019">
                  <c:v>232041</c:v>
                </c:pt>
                <c:pt idx="1020">
                  <c:v>57136</c:v>
                </c:pt>
                <c:pt idx="1021">
                  <c:v>94096</c:v>
                </c:pt>
                <c:pt idx="1022">
                  <c:v>739464</c:v>
                </c:pt>
                <c:pt idx="1023">
                  <c:v>1040759</c:v>
                </c:pt>
                <c:pt idx="1024">
                  <c:v>139392</c:v>
                </c:pt>
                <c:pt idx="1025">
                  <c:v>431536</c:v>
                </c:pt>
                <c:pt idx="1026">
                  <c:v>197705</c:v>
                </c:pt>
                <c:pt idx="1027">
                  <c:v>340393</c:v>
                </c:pt>
                <c:pt idx="1028">
                  <c:v>231265</c:v>
                </c:pt>
                <c:pt idx="1029">
                  <c:v>0</c:v>
                </c:pt>
                <c:pt idx="1030">
                  <c:v>180084</c:v>
                </c:pt>
                <c:pt idx="1031">
                  <c:v>153104</c:v>
                </c:pt>
                <c:pt idx="1032">
                  <c:v>122926</c:v>
                </c:pt>
                <c:pt idx="1033">
                  <c:v>0</c:v>
                </c:pt>
                <c:pt idx="1034">
                  <c:v>0</c:v>
                </c:pt>
                <c:pt idx="1035">
                  <c:v>3283734</c:v>
                </c:pt>
                <c:pt idx="1036">
                  <c:v>2859937</c:v>
                </c:pt>
                <c:pt idx="1037">
                  <c:v>654409</c:v>
                </c:pt>
                <c:pt idx="1038">
                  <c:v>60775</c:v>
                </c:pt>
                <c:pt idx="1039">
                  <c:v>275179</c:v>
                </c:pt>
                <c:pt idx="1040">
                  <c:v>99261</c:v>
                </c:pt>
                <c:pt idx="1041">
                  <c:v>194281</c:v>
                </c:pt>
                <c:pt idx="1042">
                  <c:v>143731</c:v>
                </c:pt>
                <c:pt idx="1043">
                  <c:v>117202</c:v>
                </c:pt>
                <c:pt idx="1044">
                  <c:v>165205</c:v>
                </c:pt>
                <c:pt idx="1045">
                  <c:v>230741</c:v>
                </c:pt>
                <c:pt idx="1046">
                  <c:v>201681</c:v>
                </c:pt>
                <c:pt idx="1047">
                  <c:v>4326471</c:v>
                </c:pt>
                <c:pt idx="1048">
                  <c:v>829312</c:v>
                </c:pt>
                <c:pt idx="1049">
                  <c:v>1069216</c:v>
                </c:pt>
                <c:pt idx="1050">
                  <c:v>754103</c:v>
                </c:pt>
                <c:pt idx="1051">
                  <c:v>783799</c:v>
                </c:pt>
                <c:pt idx="1052">
                  <c:v>158010</c:v>
                </c:pt>
                <c:pt idx="1053">
                  <c:v>421287</c:v>
                </c:pt>
                <c:pt idx="1054">
                  <c:v>2502051</c:v>
                </c:pt>
                <c:pt idx="1055">
                  <c:v>530468</c:v>
                </c:pt>
                <c:pt idx="1056">
                  <c:v>585281</c:v>
                </c:pt>
                <c:pt idx="1057">
                  <c:v>820552</c:v>
                </c:pt>
                <c:pt idx="1058">
                  <c:v>213441</c:v>
                </c:pt>
                <c:pt idx="1059">
                  <c:v>102597</c:v>
                </c:pt>
                <c:pt idx="1060">
                  <c:v>202938</c:v>
                </c:pt>
                <c:pt idx="1061">
                  <c:v>1611844</c:v>
                </c:pt>
                <c:pt idx="1062">
                  <c:v>0</c:v>
                </c:pt>
                <c:pt idx="1063">
                  <c:v>74524</c:v>
                </c:pt>
                <c:pt idx="1064">
                  <c:v>293277</c:v>
                </c:pt>
                <c:pt idx="1065">
                  <c:v>145294</c:v>
                </c:pt>
                <c:pt idx="1066">
                  <c:v>972761</c:v>
                </c:pt>
                <c:pt idx="1067">
                  <c:v>249246</c:v>
                </c:pt>
                <c:pt idx="1068">
                  <c:v>727463</c:v>
                </c:pt>
                <c:pt idx="1069">
                  <c:v>#N/A</c:v>
                </c:pt>
                <c:pt idx="1070">
                  <c:v>2277108</c:v>
                </c:pt>
                <c:pt idx="1071">
                  <c:v>1094606</c:v>
                </c:pt>
                <c:pt idx="1072">
                  <c:v>770283</c:v>
                </c:pt>
                <c:pt idx="1073">
                  <c:v>1340943</c:v>
                </c:pt>
                <c:pt idx="1074">
                  <c:v>496499</c:v>
                </c:pt>
                <c:pt idx="1075">
                  <c:v>443540</c:v>
                </c:pt>
                <c:pt idx="1076">
                  <c:v>316039</c:v>
                </c:pt>
                <c:pt idx="1077">
                  <c:v>468703</c:v>
                </c:pt>
                <c:pt idx="1078">
                  <c:v>863541</c:v>
                </c:pt>
                <c:pt idx="1079">
                  <c:v>531995</c:v>
                </c:pt>
                <c:pt idx="1080">
                  <c:v>233482</c:v>
                </c:pt>
                <c:pt idx="1081">
                  <c:v>288834</c:v>
                </c:pt>
                <c:pt idx="1082">
                  <c:v>#N/A</c:v>
                </c:pt>
                <c:pt idx="1083">
                  <c:v>231660</c:v>
                </c:pt>
                <c:pt idx="1084">
                  <c:v>141404</c:v>
                </c:pt>
                <c:pt idx="1085">
                  <c:v>341724</c:v>
                </c:pt>
                <c:pt idx="1086">
                  <c:v>1537237</c:v>
                </c:pt>
                <c:pt idx="1087">
                  <c:v>743309</c:v>
                </c:pt>
                <c:pt idx="1088">
                  <c:v>890798</c:v>
                </c:pt>
                <c:pt idx="1089">
                  <c:v>4376159</c:v>
                </c:pt>
                <c:pt idx="1090">
                  <c:v>4129123</c:v>
                </c:pt>
                <c:pt idx="1091">
                  <c:v>430822</c:v>
                </c:pt>
                <c:pt idx="1092">
                  <c:v>349395</c:v>
                </c:pt>
                <c:pt idx="1093">
                  <c:v>2115359</c:v>
                </c:pt>
                <c:pt idx="1094">
                  <c:v>#N/A</c:v>
                </c:pt>
                <c:pt idx="1095">
                  <c:v>677485</c:v>
                </c:pt>
                <c:pt idx="1096">
                  <c:v>4604249</c:v>
                </c:pt>
                <c:pt idx="1097">
                  <c:v>650547</c:v>
                </c:pt>
                <c:pt idx="1098">
                  <c:v>418419</c:v>
                </c:pt>
                <c:pt idx="1099">
                  <c:v>597783</c:v>
                </c:pt>
                <c:pt idx="1100">
                  <c:v>#N/A</c:v>
                </c:pt>
                <c:pt idx="1101">
                  <c:v>3258259</c:v>
                </c:pt>
                <c:pt idx="1102">
                  <c:v>2300759</c:v>
                </c:pt>
                <c:pt idx="1103">
                  <c:v>816208</c:v>
                </c:pt>
                <c:pt idx="1104">
                  <c:v>971724</c:v>
                </c:pt>
                <c:pt idx="1105">
                  <c:v>422225</c:v>
                </c:pt>
                <c:pt idx="1106">
                  <c:v>199294</c:v>
                </c:pt>
                <c:pt idx="1107">
                  <c:v>229373</c:v>
                </c:pt>
                <c:pt idx="1108">
                  <c:v>270629</c:v>
                </c:pt>
                <c:pt idx="1109">
                  <c:v>9533113</c:v>
                </c:pt>
                <c:pt idx="1110">
                  <c:v>0</c:v>
                </c:pt>
                <c:pt idx="1111">
                  <c:v>0</c:v>
                </c:pt>
                <c:pt idx="1112">
                  <c:v>5523103</c:v>
                </c:pt>
                <c:pt idx="1113">
                  <c:v>3460048</c:v>
                </c:pt>
                <c:pt idx="1114">
                  <c:v>3151895</c:v>
                </c:pt>
                <c:pt idx="1115">
                  <c:v>670651</c:v>
                </c:pt>
                <c:pt idx="1116">
                  <c:v>2616493</c:v>
                </c:pt>
                <c:pt idx="1117">
                  <c:v>1902083</c:v>
                </c:pt>
                <c:pt idx="1118">
                  <c:v>1051391</c:v>
                </c:pt>
                <c:pt idx="1119">
                  <c:v>1835190</c:v>
                </c:pt>
                <c:pt idx="1120">
                  <c:v>1316341</c:v>
                </c:pt>
                <c:pt idx="1121">
                  <c:v>1030436</c:v>
                </c:pt>
                <c:pt idx="1122">
                  <c:v>510329</c:v>
                </c:pt>
                <c:pt idx="1123">
                  <c:v>661917</c:v>
                </c:pt>
                <c:pt idx="1124">
                  <c:v>382156</c:v>
                </c:pt>
                <c:pt idx="1125">
                  <c:v>536625</c:v>
                </c:pt>
                <c:pt idx="1126">
                  <c:v>302140</c:v>
                </c:pt>
                <c:pt idx="1127">
                  <c:v>1113202</c:v>
                </c:pt>
                <c:pt idx="1128">
                  <c:v>462300</c:v>
                </c:pt>
                <c:pt idx="1129">
                  <c:v>4208972</c:v>
                </c:pt>
                <c:pt idx="1130">
                  <c:v>1059935</c:v>
                </c:pt>
                <c:pt idx="1131">
                  <c:v>717245</c:v>
                </c:pt>
                <c:pt idx="1132">
                  <c:v>64279</c:v>
                </c:pt>
                <c:pt idx="1133">
                  <c:v>379062</c:v>
                </c:pt>
                <c:pt idx="1134">
                  <c:v>291415</c:v>
                </c:pt>
                <c:pt idx="1135">
                  <c:v>447450</c:v>
                </c:pt>
                <c:pt idx="1136">
                  <c:v>1365863</c:v>
                </c:pt>
                <c:pt idx="1137">
                  <c:v>501415</c:v>
                </c:pt>
                <c:pt idx="1138">
                  <c:v>223860</c:v>
                </c:pt>
                <c:pt idx="1139">
                  <c:v>186514</c:v>
                </c:pt>
                <c:pt idx="1140">
                  <c:v>215300</c:v>
                </c:pt>
                <c:pt idx="1141">
                  <c:v>477306</c:v>
                </c:pt>
                <c:pt idx="1142">
                  <c:v>560076</c:v>
                </c:pt>
                <c:pt idx="1143">
                  <c:v>122953</c:v>
                </c:pt>
                <c:pt idx="1144">
                  <c:v>572617</c:v>
                </c:pt>
                <c:pt idx="1145">
                  <c:v>114662</c:v>
                </c:pt>
                <c:pt idx="1146">
                  <c:v>#N/A</c:v>
                </c:pt>
                <c:pt idx="1147">
                  <c:v>2122907</c:v>
                </c:pt>
                <c:pt idx="1148">
                  <c:v>#N/A</c:v>
                </c:pt>
                <c:pt idx="1149">
                  <c:v>2076608</c:v>
                </c:pt>
                <c:pt idx="1150">
                  <c:v>1613914</c:v>
                </c:pt>
                <c:pt idx="1151">
                  <c:v>371062</c:v>
                </c:pt>
                <c:pt idx="1152">
                  <c:v>1489996</c:v>
                </c:pt>
                <c:pt idx="1153">
                  <c:v>172325</c:v>
                </c:pt>
                <c:pt idx="1154">
                  <c:v>701948</c:v>
                </c:pt>
                <c:pt idx="1155">
                  <c:v>575936</c:v>
                </c:pt>
                <c:pt idx="1156">
                  <c:v>253609</c:v>
                </c:pt>
                <c:pt idx="1157">
                  <c:v>780592</c:v>
                </c:pt>
                <c:pt idx="1158">
                  <c:v>0</c:v>
                </c:pt>
                <c:pt idx="1159">
                  <c:v>67036</c:v>
                </c:pt>
                <c:pt idx="1160">
                  <c:v>226278</c:v>
                </c:pt>
                <c:pt idx="1161">
                  <c:v>0</c:v>
                </c:pt>
                <c:pt idx="1162">
                  <c:v>176960</c:v>
                </c:pt>
                <c:pt idx="1163">
                  <c:v>269691</c:v>
                </c:pt>
                <c:pt idx="1164">
                  <c:v>145097</c:v>
                </c:pt>
                <c:pt idx="1165">
                  <c:v>89434</c:v>
                </c:pt>
                <c:pt idx="1166">
                  <c:v>270495</c:v>
                </c:pt>
                <c:pt idx="1167">
                  <c:v>71124</c:v>
                </c:pt>
                <c:pt idx="1168">
                  <c:v>265996</c:v>
                </c:pt>
                <c:pt idx="1169">
                  <c:v>75908</c:v>
                </c:pt>
                <c:pt idx="1170">
                  <c:v>0</c:v>
                </c:pt>
                <c:pt idx="1171">
                  <c:v>456267</c:v>
                </c:pt>
                <c:pt idx="1172">
                  <c:v>731090</c:v>
                </c:pt>
                <c:pt idx="1173">
                  <c:v>0</c:v>
                </c:pt>
                <c:pt idx="1174">
                  <c:v>558139</c:v>
                </c:pt>
                <c:pt idx="1175">
                  <c:v>519265</c:v>
                </c:pt>
                <c:pt idx="1176">
                  <c:v>690875</c:v>
                </c:pt>
                <c:pt idx="1177">
                  <c:v>143960</c:v>
                </c:pt>
                <c:pt idx="1178">
                  <c:v>442285</c:v>
                </c:pt>
                <c:pt idx="1179">
                  <c:v>#N/A</c:v>
                </c:pt>
                <c:pt idx="1180">
                  <c:v>514689</c:v>
                </c:pt>
                <c:pt idx="1181">
                  <c:v>140575</c:v>
                </c:pt>
                <c:pt idx="1182">
                  <c:v>41916</c:v>
                </c:pt>
                <c:pt idx="1183">
                  <c:v>386147</c:v>
                </c:pt>
                <c:pt idx="1184">
                  <c:v>247264</c:v>
                </c:pt>
                <c:pt idx="1185">
                  <c:v>257003</c:v>
                </c:pt>
                <c:pt idx="1186">
                  <c:v>179995</c:v>
                </c:pt>
                <c:pt idx="1187">
                  <c:v>84196</c:v>
                </c:pt>
                <c:pt idx="1188">
                  <c:v>250797</c:v>
                </c:pt>
                <c:pt idx="1189">
                  <c:v>378075</c:v>
                </c:pt>
                <c:pt idx="1190">
                  <c:v>144081</c:v>
                </c:pt>
                <c:pt idx="1191">
                  <c:v>354107</c:v>
                </c:pt>
                <c:pt idx="1192">
                  <c:v>585413</c:v>
                </c:pt>
                <c:pt idx="1193">
                  <c:v>198277</c:v>
                </c:pt>
                <c:pt idx="1194">
                  <c:v>0</c:v>
                </c:pt>
                <c:pt idx="1195">
                  <c:v>#N/A</c:v>
                </c:pt>
                <c:pt idx="1196">
                  <c:v>#N/A</c:v>
                </c:pt>
                <c:pt idx="1197">
                  <c:v>2364999</c:v>
                </c:pt>
                <c:pt idx="1198">
                  <c:v>#N/A</c:v>
                </c:pt>
                <c:pt idx="1199">
                  <c:v>1261531</c:v>
                </c:pt>
                <c:pt idx="1200">
                  <c:v>1790520</c:v>
                </c:pt>
                <c:pt idx="1201">
                  <c:v>977987</c:v>
                </c:pt>
                <c:pt idx="1202">
                  <c:v>1162825</c:v>
                </c:pt>
                <c:pt idx="1203">
                  <c:v>538609</c:v>
                </c:pt>
                <c:pt idx="1204">
                  <c:v>433089</c:v>
                </c:pt>
                <c:pt idx="1205">
                  <c:v>623672</c:v>
                </c:pt>
                <c:pt idx="1206">
                  <c:v>705692</c:v>
                </c:pt>
                <c:pt idx="1207">
                  <c:v>698538</c:v>
                </c:pt>
                <c:pt idx="1208">
                  <c:v>1150656</c:v>
                </c:pt>
                <c:pt idx="1209">
                  <c:v>392368</c:v>
                </c:pt>
                <c:pt idx="1210">
                  <c:v>842499</c:v>
                </c:pt>
                <c:pt idx="1211">
                  <c:v>1245229</c:v>
                </c:pt>
                <c:pt idx="1212">
                  <c:v>1621119</c:v>
                </c:pt>
                <c:pt idx="1213">
                  <c:v>2266619</c:v>
                </c:pt>
                <c:pt idx="1214">
                  <c:v>1638673</c:v>
                </c:pt>
                <c:pt idx="1215">
                  <c:v>1107970</c:v>
                </c:pt>
                <c:pt idx="1216">
                  <c:v>665408</c:v>
                </c:pt>
                <c:pt idx="1217">
                  <c:v>416660</c:v>
                </c:pt>
                <c:pt idx="1218">
                  <c:v>880062</c:v>
                </c:pt>
                <c:pt idx="1219">
                  <c:v>550701</c:v>
                </c:pt>
                <c:pt idx="1220">
                  <c:v>587670</c:v>
                </c:pt>
                <c:pt idx="1221">
                  <c:v>946013</c:v>
                </c:pt>
                <c:pt idx="1222">
                  <c:v>212089</c:v>
                </c:pt>
                <c:pt idx="1223">
                  <c:v>862144</c:v>
                </c:pt>
                <c:pt idx="1224">
                  <c:v>415383</c:v>
                </c:pt>
                <c:pt idx="1225">
                  <c:v>153335</c:v>
                </c:pt>
                <c:pt idx="1226">
                  <c:v>272448</c:v>
                </c:pt>
                <c:pt idx="1227">
                  <c:v>380747</c:v>
                </c:pt>
                <c:pt idx="1228">
                  <c:v>196151</c:v>
                </c:pt>
                <c:pt idx="1229">
                  <c:v>248008</c:v>
                </c:pt>
                <c:pt idx="1230">
                  <c:v>1382483</c:v>
                </c:pt>
                <c:pt idx="1231">
                  <c:v>212346</c:v>
                </c:pt>
                <c:pt idx="1232">
                  <c:v>314976</c:v>
                </c:pt>
                <c:pt idx="1233">
                  <c:v>467262</c:v>
                </c:pt>
                <c:pt idx="1234">
                  <c:v>185307</c:v>
                </c:pt>
                <c:pt idx="1235">
                  <c:v>145125</c:v>
                </c:pt>
                <c:pt idx="1236">
                  <c:v>461953</c:v>
                </c:pt>
                <c:pt idx="1237">
                  <c:v>176515</c:v>
                </c:pt>
                <c:pt idx="1238">
                  <c:v>325738</c:v>
                </c:pt>
                <c:pt idx="1239">
                  <c:v>127016</c:v>
                </c:pt>
                <c:pt idx="1240">
                  <c:v>787584</c:v>
                </c:pt>
                <c:pt idx="1241">
                  <c:v>145754</c:v>
                </c:pt>
                <c:pt idx="1242">
                  <c:v>304573</c:v>
                </c:pt>
                <c:pt idx="1243">
                  <c:v>123174</c:v>
                </c:pt>
                <c:pt idx="1244">
                  <c:v>2497160</c:v>
                </c:pt>
                <c:pt idx="1245">
                  <c:v>505339</c:v>
                </c:pt>
                <c:pt idx="1246">
                  <c:v>2880183</c:v>
                </c:pt>
                <c:pt idx="1247">
                  <c:v>10299847</c:v>
                </c:pt>
                <c:pt idx="1248">
                  <c:v>609733</c:v>
                </c:pt>
                <c:pt idx="1249">
                  <c:v>638176</c:v>
                </c:pt>
                <c:pt idx="1250">
                  <c:v>617140</c:v>
                </c:pt>
                <c:pt idx="1251">
                  <c:v>3639562</c:v>
                </c:pt>
                <c:pt idx="1252">
                  <c:v>2546514</c:v>
                </c:pt>
                <c:pt idx="1253">
                  <c:v>1145828</c:v>
                </c:pt>
                <c:pt idx="1254">
                  <c:v>748615</c:v>
                </c:pt>
                <c:pt idx="1255">
                  <c:v>473001</c:v>
                </c:pt>
                <c:pt idx="1256">
                  <c:v>368809</c:v>
                </c:pt>
                <c:pt idx="1257">
                  <c:v>1025778</c:v>
                </c:pt>
                <c:pt idx="1258">
                  <c:v>158756</c:v>
                </c:pt>
                <c:pt idx="1259">
                  <c:v>192809</c:v>
                </c:pt>
                <c:pt idx="1260">
                  <c:v>1295489</c:v>
                </c:pt>
                <c:pt idx="1261">
                  <c:v>444078</c:v>
                </c:pt>
                <c:pt idx="1262">
                  <c:v>260927</c:v>
                </c:pt>
                <c:pt idx="1263">
                  <c:v>50734</c:v>
                </c:pt>
                <c:pt idx="1264">
                  <c:v>2183562</c:v>
                </c:pt>
                <c:pt idx="1265">
                  <c:v>435551</c:v>
                </c:pt>
                <c:pt idx="1266">
                  <c:v>103379</c:v>
                </c:pt>
                <c:pt idx="1267">
                  <c:v>479923</c:v>
                </c:pt>
                <c:pt idx="1268">
                  <c:v>2238127</c:v>
                </c:pt>
                <c:pt idx="1269">
                  <c:v>1218171</c:v>
                </c:pt>
                <c:pt idx="1270">
                  <c:v>#N/A</c:v>
                </c:pt>
                <c:pt idx="1271">
                  <c:v>5596782</c:v>
                </c:pt>
                <c:pt idx="1272">
                  <c:v>755805</c:v>
                </c:pt>
                <c:pt idx="1273">
                  <c:v>1933174</c:v>
                </c:pt>
                <c:pt idx="1274">
                  <c:v>2279084</c:v>
                </c:pt>
                <c:pt idx="1275">
                  <c:v>437241</c:v>
                </c:pt>
                <c:pt idx="1276">
                  <c:v>335022</c:v>
                </c:pt>
                <c:pt idx="1277">
                  <c:v>289303</c:v>
                </c:pt>
                <c:pt idx="1278">
                  <c:v>675382</c:v>
                </c:pt>
                <c:pt idx="1279">
                  <c:v>638150</c:v>
                </c:pt>
                <c:pt idx="1280">
                  <c:v>574075</c:v>
                </c:pt>
                <c:pt idx="1281">
                  <c:v>508424</c:v>
                </c:pt>
                <c:pt idx="1282">
                  <c:v>0</c:v>
                </c:pt>
                <c:pt idx="1283">
                  <c:v>259064</c:v>
                </c:pt>
                <c:pt idx="1284">
                  <c:v>0</c:v>
                </c:pt>
                <c:pt idx="1285">
                  <c:v>636894</c:v>
                </c:pt>
                <c:pt idx="1286">
                  <c:v>657350</c:v>
                </c:pt>
                <c:pt idx="1287">
                  <c:v>127758</c:v>
                </c:pt>
                <c:pt idx="1288">
                  <c:v>653827</c:v>
                </c:pt>
                <c:pt idx="1289">
                  <c:v>679626</c:v>
                </c:pt>
                <c:pt idx="1290">
                  <c:v>426757</c:v>
                </c:pt>
                <c:pt idx="1291">
                  <c:v>577078</c:v>
                </c:pt>
                <c:pt idx="1292">
                  <c:v>#N/A</c:v>
                </c:pt>
                <c:pt idx="1293">
                  <c:v>810547</c:v>
                </c:pt>
                <c:pt idx="1294">
                  <c:v>1762561</c:v>
                </c:pt>
                <c:pt idx="1295">
                  <c:v>383024</c:v>
                </c:pt>
                <c:pt idx="1296">
                  <c:v>351073</c:v>
                </c:pt>
                <c:pt idx="1297">
                  <c:v>473880</c:v>
                </c:pt>
                <c:pt idx="1298">
                  <c:v>490530</c:v>
                </c:pt>
                <c:pt idx="1299">
                  <c:v>744474</c:v>
                </c:pt>
                <c:pt idx="1300">
                  <c:v>70084</c:v>
                </c:pt>
                <c:pt idx="1301">
                  <c:v>1094673</c:v>
                </c:pt>
                <c:pt idx="1302">
                  <c:v>621922</c:v>
                </c:pt>
                <c:pt idx="1303">
                  <c:v>506505</c:v>
                </c:pt>
                <c:pt idx="1304">
                  <c:v>212628</c:v>
                </c:pt>
                <c:pt idx="1305">
                  <c:v>447395</c:v>
                </c:pt>
                <c:pt idx="1306">
                  <c:v>389236</c:v>
                </c:pt>
                <c:pt idx="1307">
                  <c:v>149250</c:v>
                </c:pt>
                <c:pt idx="1308">
                  <c:v>115742</c:v>
                </c:pt>
                <c:pt idx="1309">
                  <c:v>255805</c:v>
                </c:pt>
                <c:pt idx="1310">
                  <c:v>359825</c:v>
                </c:pt>
                <c:pt idx="1311">
                  <c:v>391790</c:v>
                </c:pt>
                <c:pt idx="1312">
                  <c:v>205201</c:v>
                </c:pt>
                <c:pt idx="1313">
                  <c:v>215280</c:v>
                </c:pt>
                <c:pt idx="1314">
                  <c:v>18939</c:v>
                </c:pt>
                <c:pt idx="1315">
                  <c:v>126438</c:v>
                </c:pt>
                <c:pt idx="1316">
                  <c:v>678227</c:v>
                </c:pt>
                <c:pt idx="1317">
                  <c:v>0</c:v>
                </c:pt>
                <c:pt idx="1318">
                  <c:v>721351</c:v>
                </c:pt>
                <c:pt idx="1319">
                  <c:v>67008</c:v>
                </c:pt>
                <c:pt idx="1320">
                  <c:v>106191</c:v>
                </c:pt>
                <c:pt idx="1321">
                  <c:v>731753</c:v>
                </c:pt>
                <c:pt idx="1322">
                  <c:v>#N/A</c:v>
                </c:pt>
                <c:pt idx="1323">
                  <c:v>151547</c:v>
                </c:pt>
                <c:pt idx="1324">
                  <c:v>2168190</c:v>
                </c:pt>
                <c:pt idx="1325">
                  <c:v>1220728</c:v>
                </c:pt>
                <c:pt idx="1326">
                  <c:v>741803</c:v>
                </c:pt>
                <c:pt idx="1327">
                  <c:v>1121192</c:v>
                </c:pt>
                <c:pt idx="1328">
                  <c:v>642157</c:v>
                </c:pt>
                <c:pt idx="1329">
                  <c:v>294810</c:v>
                </c:pt>
                <c:pt idx="1330">
                  <c:v>153850</c:v>
                </c:pt>
                <c:pt idx="1331">
                  <c:v>211718</c:v>
                </c:pt>
                <c:pt idx="1332">
                  <c:v>376090</c:v>
                </c:pt>
                <c:pt idx="1333">
                  <c:v>264114</c:v>
                </c:pt>
                <c:pt idx="1334">
                  <c:v>357141</c:v>
                </c:pt>
                <c:pt idx="1335">
                  <c:v>166569</c:v>
                </c:pt>
                <c:pt idx="1336">
                  <c:v>662953</c:v>
                </c:pt>
                <c:pt idx="1337">
                  <c:v>268088</c:v>
                </c:pt>
                <c:pt idx="1338">
                  <c:v>256891</c:v>
                </c:pt>
                <c:pt idx="1339">
                  <c:v>#N/A</c:v>
                </c:pt>
                <c:pt idx="1340">
                  <c:v>2129539</c:v>
                </c:pt>
                <c:pt idx="1341">
                  <c:v>982943</c:v>
                </c:pt>
                <c:pt idx="1342">
                  <c:v>2065612</c:v>
                </c:pt>
                <c:pt idx="1343">
                  <c:v>992008</c:v>
                </c:pt>
                <c:pt idx="1344">
                  <c:v>168988</c:v>
                </c:pt>
                <c:pt idx="1345">
                  <c:v>368794</c:v>
                </c:pt>
                <c:pt idx="1346">
                  <c:v>701094</c:v>
                </c:pt>
                <c:pt idx="1347">
                  <c:v>127608</c:v>
                </c:pt>
                <c:pt idx="1348">
                  <c:v>342867</c:v>
                </c:pt>
                <c:pt idx="1349">
                  <c:v>235700</c:v>
                </c:pt>
                <c:pt idx="1350">
                  <c:v>362864</c:v>
                </c:pt>
                <c:pt idx="1351">
                  <c:v>295800</c:v>
                </c:pt>
                <c:pt idx="1352">
                  <c:v>376372</c:v>
                </c:pt>
                <c:pt idx="1353">
                  <c:v>332062</c:v>
                </c:pt>
                <c:pt idx="1354">
                  <c:v>279460</c:v>
                </c:pt>
                <c:pt idx="1355">
                  <c:v>87024</c:v>
                </c:pt>
                <c:pt idx="1356">
                  <c:v>431006</c:v>
                </c:pt>
                <c:pt idx="1357">
                  <c:v>190591</c:v>
                </c:pt>
                <c:pt idx="1358">
                  <c:v>167475</c:v>
                </c:pt>
                <c:pt idx="1359">
                  <c:v>#N/A</c:v>
                </c:pt>
                <c:pt idx="1360">
                  <c:v>1554013</c:v>
                </c:pt>
                <c:pt idx="1361">
                  <c:v>336489</c:v>
                </c:pt>
                <c:pt idx="1362">
                  <c:v>654305</c:v>
                </c:pt>
                <c:pt idx="1363">
                  <c:v>406223</c:v>
                </c:pt>
                <c:pt idx="1364">
                  <c:v>332223</c:v>
                </c:pt>
                <c:pt idx="1365">
                  <c:v>475490</c:v>
                </c:pt>
                <c:pt idx="1366">
                  <c:v>503495</c:v>
                </c:pt>
                <c:pt idx="1367">
                  <c:v>508458</c:v>
                </c:pt>
                <c:pt idx="1368">
                  <c:v>375972</c:v>
                </c:pt>
                <c:pt idx="1369">
                  <c:v>299597</c:v>
                </c:pt>
                <c:pt idx="1370">
                  <c:v>1627529</c:v>
                </c:pt>
                <c:pt idx="1371">
                  <c:v>142369</c:v>
                </c:pt>
                <c:pt idx="1372">
                  <c:v>526005</c:v>
                </c:pt>
                <c:pt idx="1373">
                  <c:v>204952</c:v>
                </c:pt>
                <c:pt idx="1374">
                  <c:v>167161</c:v>
                </c:pt>
                <c:pt idx="1375">
                  <c:v>563840</c:v>
                </c:pt>
                <c:pt idx="1376">
                  <c:v>87617</c:v>
                </c:pt>
                <c:pt idx="1377">
                  <c:v>93630</c:v>
                </c:pt>
                <c:pt idx="1378">
                  <c:v>244041</c:v>
                </c:pt>
                <c:pt idx="1379">
                  <c:v>0</c:v>
                </c:pt>
                <c:pt idx="1380">
                  <c:v>230279</c:v>
                </c:pt>
                <c:pt idx="1381">
                  <c:v>133559</c:v>
                </c:pt>
                <c:pt idx="1382">
                  <c:v>266475</c:v>
                </c:pt>
                <c:pt idx="1383">
                  <c:v>170576</c:v>
                </c:pt>
                <c:pt idx="1384">
                  <c:v>163120</c:v>
                </c:pt>
                <c:pt idx="1385">
                  <c:v>155354</c:v>
                </c:pt>
                <c:pt idx="1386">
                  <c:v>153212</c:v>
                </c:pt>
                <c:pt idx="1387">
                  <c:v>53878</c:v>
                </c:pt>
                <c:pt idx="1388">
                  <c:v>1980084</c:v>
                </c:pt>
                <c:pt idx="1389">
                  <c:v>684991</c:v>
                </c:pt>
                <c:pt idx="1390">
                  <c:v>1172214</c:v>
                </c:pt>
                <c:pt idx="1391">
                  <c:v>518776</c:v>
                </c:pt>
                <c:pt idx="1392">
                  <c:v>137059</c:v>
                </c:pt>
                <c:pt idx="1393">
                  <c:v>#N/A</c:v>
                </c:pt>
                <c:pt idx="1394">
                  <c:v>1542351</c:v>
                </c:pt>
                <c:pt idx="1395">
                  <c:v>403971</c:v>
                </c:pt>
                <c:pt idx="1396">
                  <c:v>1899943</c:v>
                </c:pt>
                <c:pt idx="1397">
                  <c:v>1361989</c:v>
                </c:pt>
                <c:pt idx="1398">
                  <c:v>2244580</c:v>
                </c:pt>
                <c:pt idx="1399">
                  <c:v>1430199</c:v>
                </c:pt>
                <c:pt idx="1400">
                  <c:v>145647</c:v>
                </c:pt>
                <c:pt idx="1401">
                  <c:v>769926</c:v>
                </c:pt>
                <c:pt idx="1402">
                  <c:v>853590</c:v>
                </c:pt>
                <c:pt idx="1403">
                  <c:v>2476870</c:v>
                </c:pt>
                <c:pt idx="1404">
                  <c:v>644988</c:v>
                </c:pt>
                <c:pt idx="1405">
                  <c:v>390734</c:v>
                </c:pt>
                <c:pt idx="1406">
                  <c:v>424544</c:v>
                </c:pt>
                <c:pt idx="1407">
                  <c:v>1293192</c:v>
                </c:pt>
                <c:pt idx="1408">
                  <c:v>139836</c:v>
                </c:pt>
                <c:pt idx="1409">
                  <c:v>1368780</c:v>
                </c:pt>
                <c:pt idx="1410">
                  <c:v>1696688</c:v>
                </c:pt>
                <c:pt idx="1411">
                  <c:v>487598</c:v>
                </c:pt>
                <c:pt idx="1412">
                  <c:v>879620</c:v>
                </c:pt>
                <c:pt idx="1413">
                  <c:v>3024469</c:v>
                </c:pt>
                <c:pt idx="1414">
                  <c:v>684989</c:v>
                </c:pt>
                <c:pt idx="1415">
                  <c:v>122917</c:v>
                </c:pt>
                <c:pt idx="1416">
                  <c:v>338131</c:v>
                </c:pt>
                <c:pt idx="1417">
                  <c:v>189502</c:v>
                </c:pt>
                <c:pt idx="1418">
                  <c:v>199650</c:v>
                </c:pt>
                <c:pt idx="1419">
                  <c:v>15603043</c:v>
                </c:pt>
              </c:numCache>
            </c:numRef>
          </c:yVal>
          <c:smooth val="0"/>
          <c:extLst>
            <c:ext xmlns:c16="http://schemas.microsoft.com/office/drawing/2014/chart" uri="{C3380CC4-5D6E-409C-BE32-E72D297353CC}">
              <c16:uniqueId val="{00000000-3308-4051-8684-AC95E6F6E443}"/>
            </c:ext>
          </c:extLst>
        </c:ser>
        <c:ser>
          <c:idx val="1"/>
          <c:order val="1"/>
          <c:tx>
            <c:strRef>
              <c:f>'c'!$AF$55:$AF$96</c:f>
              <c:strCache>
                <c:ptCount val="42"/>
                <c:pt idx="0">
                  <c:v>泉南市</c:v>
                </c:pt>
                <c:pt idx="1">
                  <c:v>阪南市</c:v>
                </c:pt>
                <c:pt idx="2">
                  <c:v>豊能町</c:v>
                </c:pt>
                <c:pt idx="3">
                  <c:v>田尻町</c:v>
                </c:pt>
                <c:pt idx="4">
                  <c:v>岬町</c:v>
                </c:pt>
                <c:pt idx="5">
                  <c:v>大阪広域水道企業団</c:v>
                </c:pt>
                <c:pt idx="6">
                  <c:v>田川市</c:v>
                </c:pt>
                <c:pt idx="7">
                  <c:v>川崎町</c:v>
                </c:pt>
                <c:pt idx="8">
                  <c:v>糸田町</c:v>
                </c:pt>
                <c:pt idx="9">
                  <c:v>福智町</c:v>
                </c:pt>
                <c:pt idx="10">
                  <c:v>田川地区水道企業団</c:v>
                </c:pt>
                <c:pt idx="11">
                  <c:v>木更津市</c:v>
                </c:pt>
                <c:pt idx="12">
                  <c:v>君津市</c:v>
                </c:pt>
                <c:pt idx="13">
                  <c:v>富津市</c:v>
                </c:pt>
                <c:pt idx="14">
                  <c:v>袖ケ浦市</c:v>
                </c:pt>
                <c:pt idx="15">
                  <c:v>君津広域水道企業団</c:v>
                </c:pt>
                <c:pt idx="16">
                  <c:v>香川県広域水道企業団</c:v>
                </c:pt>
                <c:pt idx="17">
                  <c:v>大阪広域水道企業団（四條畷）</c:v>
                </c:pt>
                <c:pt idx="18">
                  <c:v>大阪広域水道企業団（太子）</c:v>
                </c:pt>
                <c:pt idx="19">
                  <c:v>大阪広域水道企業団（千早赤阪)</c:v>
                </c:pt>
                <c:pt idx="20">
                  <c:v>佐久水道企業団</c:v>
                </c:pt>
                <c:pt idx="21">
                  <c:v>秩父広域市町村圏組合</c:v>
                </c:pt>
                <c:pt idx="22">
                  <c:v>群馬東部水道企業団</c:v>
                </c:pt>
                <c:pt idx="23">
                  <c:v>小諸市</c:v>
                </c:pt>
                <c:pt idx="24">
                  <c:v>岩手中部水道企業団</c:v>
                </c:pt>
                <c:pt idx="25">
                  <c:v>八戸圏域水道企業団</c:v>
                </c:pt>
                <c:pt idx="26">
                  <c:v>北九州市</c:v>
                </c:pt>
                <c:pt idx="27">
                  <c:v>柏崎市</c:v>
                </c:pt>
                <c:pt idx="28">
                  <c:v>茨城県南水道企業団</c:v>
                </c:pt>
                <c:pt idx="29">
                  <c:v>会津若松市</c:v>
                </c:pt>
                <c:pt idx="30">
                  <c:v>滋賀県</c:v>
                </c:pt>
                <c:pt idx="31">
                  <c:v>宗像地区事務組合</c:v>
                </c:pt>
                <c:pt idx="32">
                  <c:v>淡路広域水道企業団</c:v>
                </c:pt>
                <c:pt idx="33">
                  <c:v>東京都</c:v>
                </c:pt>
                <c:pt idx="34">
                  <c:v>中空知広域水道企業団</c:v>
                </c:pt>
                <c:pt idx="35">
                  <c:v>東部地域広域水道企業団</c:v>
                </c:pt>
                <c:pt idx="36">
                  <c:v>津軽広域水道企業団（西北）</c:v>
                </c:pt>
                <c:pt idx="37">
                  <c:v>芳賀中部上水道企業団</c:v>
                </c:pt>
                <c:pt idx="38">
                  <c:v>双葉地方水道企業団</c:v>
                </c:pt>
                <c:pt idx="39">
                  <c:v>佐賀東部水道企業団</c:v>
                </c:pt>
                <c:pt idx="40">
                  <c:v>相馬地方広域水道企業団</c:v>
                </c:pt>
                <c:pt idx="41">
                  <c:v>鹿屋市</c:v>
                </c:pt>
              </c:strCache>
            </c:strRef>
          </c:tx>
          <c:spPr>
            <a:ln w="25400" cap="rnd">
              <a:noFill/>
              <a:round/>
            </a:ln>
            <a:effectLst/>
          </c:spPr>
          <c:marker>
            <c:symbol val="circle"/>
            <c:size val="5"/>
            <c:spPr>
              <a:solidFill>
                <a:schemeClr val="tx1"/>
              </a:solidFill>
              <a:ln w="9525">
                <a:solidFill>
                  <a:schemeClr val="tx1"/>
                </a:solidFill>
              </a:ln>
              <a:effectLst/>
            </c:spPr>
          </c:marker>
          <c:xVal>
            <c:numRef>
              <c:f>'c'!$K$55:$K$96</c:f>
              <c:numCache>
                <c:formatCode>General</c:formatCode>
                <c:ptCount val="42"/>
                <c:pt idx="0">
                  <c:v>20</c:v>
                </c:pt>
                <c:pt idx="1">
                  <c:v>22</c:v>
                </c:pt>
                <c:pt idx="2">
                  <c:v>8</c:v>
                </c:pt>
                <c:pt idx="3">
                  <c:v>8</c:v>
                </c:pt>
                <c:pt idx="4">
                  <c:v>7</c:v>
                </c:pt>
                <c:pt idx="5">
                  <c:v>367</c:v>
                </c:pt>
                <c:pt idx="6">
                  <c:v>40</c:v>
                </c:pt>
                <c:pt idx="7">
                  <c:v>7</c:v>
                </c:pt>
                <c:pt idx="8">
                  <c:v>6</c:v>
                </c:pt>
                <c:pt idx="9">
                  <c:v>13</c:v>
                </c:pt>
                <c:pt idx="10">
                  <c:v>8</c:v>
                </c:pt>
                <c:pt idx="11">
                  <c:v>38</c:v>
                </c:pt>
                <c:pt idx="12">
                  <c:v>30</c:v>
                </c:pt>
                <c:pt idx="13">
                  <c:v>23</c:v>
                </c:pt>
                <c:pt idx="14">
                  <c:v>#N/A</c:v>
                </c:pt>
                <c:pt idx="15">
                  <c:v>67</c:v>
                </c:pt>
                <c:pt idx="16">
                  <c:v>#N/A</c:v>
                </c:pt>
                <c:pt idx="17">
                  <c:v>21</c:v>
                </c:pt>
                <c:pt idx="18">
                  <c:v>5</c:v>
                </c:pt>
                <c:pt idx="19">
                  <c:v>4</c:v>
                </c:pt>
                <c:pt idx="20">
                  <c:v>59</c:v>
                </c:pt>
                <c:pt idx="21">
                  <c:v>51</c:v>
                </c:pt>
                <c:pt idx="22">
                  <c:v>#N/A</c:v>
                </c:pt>
                <c:pt idx="23">
                  <c:v>19</c:v>
                </c:pt>
                <c:pt idx="24">
                  <c:v>90</c:v>
                </c:pt>
                <c:pt idx="25">
                  <c:v>#N/A</c:v>
                </c:pt>
                <c:pt idx="26">
                  <c:v>#N/A</c:v>
                </c:pt>
                <c:pt idx="27">
                  <c:v>47</c:v>
                </c:pt>
                <c:pt idx="28">
                  <c:v>#N/A</c:v>
                </c:pt>
                <c:pt idx="29">
                  <c:v>38</c:v>
                </c:pt>
                <c:pt idx="30">
                  <c:v>61</c:v>
                </c:pt>
                <c:pt idx="31">
                  <c:v>13</c:v>
                </c:pt>
                <c:pt idx="32">
                  <c:v>63</c:v>
                </c:pt>
                <c:pt idx="33">
                  <c:v>#N/A</c:v>
                </c:pt>
                <c:pt idx="34">
                  <c:v>36</c:v>
                </c:pt>
                <c:pt idx="35">
                  <c:v>13</c:v>
                </c:pt>
                <c:pt idx="36">
                  <c:v>22</c:v>
                </c:pt>
                <c:pt idx="37">
                  <c:v>16</c:v>
                </c:pt>
                <c:pt idx="38">
                  <c:v>25</c:v>
                </c:pt>
                <c:pt idx="39">
                  <c:v>56</c:v>
                </c:pt>
                <c:pt idx="40">
                  <c:v>27</c:v>
                </c:pt>
                <c:pt idx="41">
                  <c:v>49</c:v>
                </c:pt>
              </c:numCache>
            </c:numRef>
          </c:xVal>
          <c:yVal>
            <c:numRef>
              <c:f>'c'!$AH$55:$AH$96</c:f>
              <c:numCache>
                <c:formatCode>General</c:formatCode>
                <c:ptCount val="42"/>
                <c:pt idx="0">
                  <c:v>1301876</c:v>
                </c:pt>
                <c:pt idx="1">
                  <c:v>1005365</c:v>
                </c:pt>
                <c:pt idx="2">
                  <c:v>453388</c:v>
                </c:pt>
                <c:pt idx="3">
                  <c:v>200343</c:v>
                </c:pt>
                <c:pt idx="4">
                  <c:v>446459</c:v>
                </c:pt>
                <c:pt idx="5">
                  <c:v>37047882</c:v>
                </c:pt>
                <c:pt idx="6">
                  <c:v>977987</c:v>
                </c:pt>
                <c:pt idx="7">
                  <c:v>325738</c:v>
                </c:pt>
                <c:pt idx="8">
                  <c:v>176515</c:v>
                </c:pt>
                <c:pt idx="9">
                  <c:v>461953</c:v>
                </c:pt>
                <c:pt idx="10">
                  <c:v>609733</c:v>
                </c:pt>
                <c:pt idx="11">
                  <c:v>3313630</c:v>
                </c:pt>
                <c:pt idx="12">
                  <c:v>2116340</c:v>
                </c:pt>
                <c:pt idx="13">
                  <c:v>1279745</c:v>
                </c:pt>
                <c:pt idx="14">
                  <c:v>#N/A</c:v>
                </c:pt>
                <c:pt idx="15">
                  <c:v>5918242</c:v>
                </c:pt>
                <c:pt idx="16">
                  <c:v>#N/A</c:v>
                </c:pt>
                <c:pt idx="17">
                  <c:v>979592</c:v>
                </c:pt>
                <c:pt idx="18">
                  <c:v>224396</c:v>
                </c:pt>
                <c:pt idx="19">
                  <c:v>107876</c:v>
                </c:pt>
                <c:pt idx="20">
                  <c:v>2653244</c:v>
                </c:pt>
                <c:pt idx="21">
                  <c:v>2189676</c:v>
                </c:pt>
                <c:pt idx="22">
                  <c:v>#N/A</c:v>
                </c:pt>
                <c:pt idx="23">
                  <c:v>832929</c:v>
                </c:pt>
                <c:pt idx="24">
                  <c:v>4684236</c:v>
                </c:pt>
                <c:pt idx="25">
                  <c:v>#N/A</c:v>
                </c:pt>
                <c:pt idx="26">
                  <c:v>#N/A</c:v>
                </c:pt>
                <c:pt idx="27">
                  <c:v>2070153</c:v>
                </c:pt>
                <c:pt idx="28">
                  <c:v>#N/A</c:v>
                </c:pt>
                <c:pt idx="29">
                  <c:v>2857959</c:v>
                </c:pt>
                <c:pt idx="30">
                  <c:v>4450440</c:v>
                </c:pt>
                <c:pt idx="31">
                  <c:v>2497160</c:v>
                </c:pt>
                <c:pt idx="32">
                  <c:v>4496500</c:v>
                </c:pt>
                <c:pt idx="33">
                  <c:v>#N/A</c:v>
                </c:pt>
                <c:pt idx="34">
                  <c:v>1386238</c:v>
                </c:pt>
                <c:pt idx="35">
                  <c:v>867958</c:v>
                </c:pt>
                <c:pt idx="36">
                  <c:v>771383</c:v>
                </c:pt>
                <c:pt idx="37">
                  <c:v>933037</c:v>
                </c:pt>
                <c:pt idx="38">
                  <c:v>264417</c:v>
                </c:pt>
                <c:pt idx="39">
                  <c:v>2183562</c:v>
                </c:pt>
                <c:pt idx="40">
                  <c:v>1016461</c:v>
                </c:pt>
                <c:pt idx="41">
                  <c:v>1554013</c:v>
                </c:pt>
              </c:numCache>
            </c:numRef>
          </c:yVal>
          <c:smooth val="0"/>
          <c:extLst>
            <c:ext xmlns:c16="http://schemas.microsoft.com/office/drawing/2014/chart" uri="{C3380CC4-5D6E-409C-BE32-E72D297353CC}">
              <c16:uniqueId val="{00000001-3308-4051-8684-AC95E6F6E443}"/>
            </c:ext>
          </c:extLst>
        </c:ser>
        <c:ser>
          <c:idx val="2"/>
          <c:order val="2"/>
          <c:tx>
            <c:strRef>
              <c:f>'c'!$C$48</c:f>
              <c:strCache>
                <c:ptCount val="1"/>
                <c:pt idx="0">
                  <c:v>北海道函館市</c:v>
                </c:pt>
              </c:strCache>
            </c:strRef>
          </c:tx>
          <c:spPr>
            <a:ln w="25400" cap="rnd">
              <a:noFill/>
              <a:round/>
            </a:ln>
            <a:effectLst/>
          </c:spPr>
          <c:marker>
            <c:symbol val="circle"/>
            <c:size val="5"/>
            <c:spPr>
              <a:solidFill>
                <a:srgbClr val="FF0000"/>
              </a:solidFill>
              <a:ln w="9525">
                <a:noFill/>
              </a:ln>
              <a:effectLst/>
            </c:spPr>
          </c:marker>
          <c:xVal>
            <c:numRef>
              <c:f>'c'!$E$49</c:f>
              <c:numCache>
                <c:formatCode>General</c:formatCode>
                <c:ptCount val="1"/>
                <c:pt idx="0">
                  <c:v>130</c:v>
                </c:pt>
              </c:numCache>
            </c:numRef>
          </c:xVal>
          <c:yVal>
            <c:numRef>
              <c:f>'c'!$F$49</c:f>
              <c:numCache>
                <c:formatCode>General</c:formatCode>
                <c:ptCount val="1"/>
                <c:pt idx="0">
                  <c:v>3831584</c:v>
                </c:pt>
              </c:numCache>
            </c:numRef>
          </c:yVal>
          <c:smooth val="0"/>
          <c:extLst>
            <c:ext xmlns:c16="http://schemas.microsoft.com/office/drawing/2014/chart" uri="{C3380CC4-5D6E-409C-BE32-E72D297353CC}">
              <c16:uniqueId val="{00000002-3308-4051-8684-AC95E6F6E443}"/>
            </c:ext>
          </c:extLst>
        </c:ser>
        <c:dLbls>
          <c:showLegendKey val="0"/>
          <c:showVal val="0"/>
          <c:showCatName val="0"/>
          <c:showSerName val="0"/>
          <c:showPercent val="0"/>
          <c:showBubbleSize val="0"/>
        </c:dLbls>
        <c:axId val="-120260624"/>
        <c:axId val="-121394000"/>
      </c:scatterChart>
      <c:valAx>
        <c:axId val="-120260624"/>
        <c:scaling>
          <c:orientation val="minMax"/>
        </c:scaling>
        <c:delete val="0"/>
        <c:axPos val="b"/>
        <c:majorGridlines>
          <c:spPr>
            <a:ln w="9525" cap="flat" cmpd="sng" algn="ctr">
              <a:solidFill>
                <a:schemeClr val="tx1">
                  <a:lumMod val="15000"/>
                  <a:lumOff val="85000"/>
                </a:schemeClr>
              </a:solidFill>
              <a:round/>
            </a:ln>
            <a:effectLst/>
          </c:spPr>
        </c:majorGridlines>
        <c:title>
          <c:tx>
            <c:strRef>
              <c:f>'c'!$E$52</c:f>
              <c:strCache>
                <c:ptCount val="1"/>
                <c:pt idx="0">
                  <c:v>②職員数（人）</c:v>
                </c:pt>
              </c:strCache>
            </c:strRef>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strRef>
              <c:f>'c'!$AB$52</c:f>
              <c:strCache>
                <c:ptCount val="1"/>
                <c:pt idx="0">
                  <c:v>⑤給水収益（千円）</c:v>
                </c:pt>
              </c:strCache>
            </c:strRef>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b="1"/>
              <a:t>事業統合・経営の一体化</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autoTitleDeleted val="0"/>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0"/>
          <c:order val="0"/>
          <c:tx>
            <c:strRef>
              <c:f>'c'!$E$55:$E$1474</c:f>
              <c:strCache>
                <c:ptCount val="1420"/>
                <c:pt idx="0">
                  <c:v>函館市</c:v>
                </c:pt>
                <c:pt idx="1">
                  <c:v>岩見沢市</c:v>
                </c:pt>
                <c:pt idx="2">
                  <c:v>小樽市</c:v>
                </c:pt>
                <c:pt idx="3">
                  <c:v>室蘭市</c:v>
                </c:pt>
                <c:pt idx="4">
                  <c:v>稚内市</c:v>
                </c:pt>
                <c:pt idx="5">
                  <c:v>留萌市</c:v>
                </c:pt>
                <c:pt idx="6">
                  <c:v>釧路市</c:v>
                </c:pt>
                <c:pt idx="7">
                  <c:v>広尾町</c:v>
                </c:pt>
                <c:pt idx="8">
                  <c:v>夕張市</c:v>
                </c:pt>
                <c:pt idx="9">
                  <c:v>浦河町</c:v>
                </c:pt>
                <c:pt idx="10">
                  <c:v>北斗市</c:v>
                </c:pt>
                <c:pt idx="11">
                  <c:v>紋別市</c:v>
                </c:pt>
                <c:pt idx="12">
                  <c:v>札幌市</c:v>
                </c:pt>
                <c:pt idx="13">
                  <c:v>木古内町</c:v>
                </c:pt>
                <c:pt idx="14">
                  <c:v>旭川市</c:v>
                </c:pt>
                <c:pt idx="15">
                  <c:v>枝幸町</c:v>
                </c:pt>
                <c:pt idx="16">
                  <c:v>美幌町</c:v>
                </c:pt>
                <c:pt idx="17">
                  <c:v>中標津町</c:v>
                </c:pt>
                <c:pt idx="18">
                  <c:v>苫小牧市</c:v>
                </c:pt>
                <c:pt idx="19">
                  <c:v>増毛町</c:v>
                </c:pt>
                <c:pt idx="20">
                  <c:v>余市町</c:v>
                </c:pt>
                <c:pt idx="21">
                  <c:v>北見市（北見）</c:v>
                </c:pt>
                <c:pt idx="22">
                  <c:v>本別町</c:v>
                </c:pt>
                <c:pt idx="23">
                  <c:v>様似町</c:v>
                </c:pt>
                <c:pt idx="24">
                  <c:v>白糠町</c:v>
                </c:pt>
                <c:pt idx="25">
                  <c:v>羽幌町</c:v>
                </c:pt>
                <c:pt idx="26">
                  <c:v>帯広市</c:v>
                </c:pt>
                <c:pt idx="27">
                  <c:v>網走市</c:v>
                </c:pt>
                <c:pt idx="28">
                  <c:v>士別市</c:v>
                </c:pt>
                <c:pt idx="29">
                  <c:v>むかわ町</c:v>
                </c:pt>
                <c:pt idx="30">
                  <c:v>美唄市</c:v>
                </c:pt>
                <c:pt idx="31">
                  <c:v>根室市</c:v>
                </c:pt>
                <c:pt idx="32">
                  <c:v>幕別町</c:v>
                </c:pt>
                <c:pt idx="33">
                  <c:v>千歳市</c:v>
                </c:pt>
                <c:pt idx="34">
                  <c:v>倶知安町</c:v>
                </c:pt>
                <c:pt idx="35">
                  <c:v>江差町</c:v>
                </c:pt>
                <c:pt idx="36">
                  <c:v>足寄町</c:v>
                </c:pt>
                <c:pt idx="37">
                  <c:v>赤平市</c:v>
                </c:pt>
                <c:pt idx="38">
                  <c:v>松前町</c:v>
                </c:pt>
                <c:pt idx="39">
                  <c:v>池田町</c:v>
                </c:pt>
                <c:pt idx="40">
                  <c:v>芦別市</c:v>
                </c:pt>
                <c:pt idx="41">
                  <c:v>江別市</c:v>
                </c:pt>
                <c:pt idx="42">
                  <c:v>芽室町</c:v>
                </c:pt>
                <c:pt idx="43">
                  <c:v>弟子屈町</c:v>
                </c:pt>
                <c:pt idx="44">
                  <c:v>栗山町</c:v>
                </c:pt>
                <c:pt idx="45">
                  <c:v>三笠市</c:v>
                </c:pt>
                <c:pt idx="46">
                  <c:v>深川市</c:v>
                </c:pt>
                <c:pt idx="47">
                  <c:v>名寄市</c:v>
                </c:pt>
                <c:pt idx="48">
                  <c:v>新ひだか町</c:v>
                </c:pt>
                <c:pt idx="49">
                  <c:v>厚岸町</c:v>
                </c:pt>
                <c:pt idx="50">
                  <c:v>登別市</c:v>
                </c:pt>
                <c:pt idx="51">
                  <c:v>斜里町</c:v>
                </c:pt>
                <c:pt idx="52">
                  <c:v>伊達市</c:v>
                </c:pt>
                <c:pt idx="53">
                  <c:v>北見市（留辺蘂）</c:v>
                </c:pt>
                <c:pt idx="54">
                  <c:v>遠軽町</c:v>
                </c:pt>
                <c:pt idx="55">
                  <c:v>美瑛町</c:v>
                </c:pt>
                <c:pt idx="56">
                  <c:v>福島町</c:v>
                </c:pt>
                <c:pt idx="57">
                  <c:v>洞爺湖町</c:v>
                </c:pt>
                <c:pt idx="58">
                  <c:v>富良野市</c:v>
                </c:pt>
                <c:pt idx="59">
                  <c:v>恵庭市</c:v>
                </c:pt>
                <c:pt idx="60">
                  <c:v>当別町</c:v>
                </c:pt>
                <c:pt idx="61">
                  <c:v>八雲町</c:v>
                </c:pt>
                <c:pt idx="62">
                  <c:v>日高町</c:v>
                </c:pt>
                <c:pt idx="63">
                  <c:v>浜中町</c:v>
                </c:pt>
                <c:pt idx="64">
                  <c:v>鹿部町</c:v>
                </c:pt>
                <c:pt idx="65">
                  <c:v>長万部町</c:v>
                </c:pt>
                <c:pt idx="66">
                  <c:v>白老町</c:v>
                </c:pt>
                <c:pt idx="67">
                  <c:v>長幌上水道企業団</c:v>
                </c:pt>
                <c:pt idx="68">
                  <c:v>沼田町</c:v>
                </c:pt>
                <c:pt idx="69">
                  <c:v>清水町</c:v>
                </c:pt>
                <c:pt idx="70">
                  <c:v>湧別町</c:v>
                </c:pt>
                <c:pt idx="71">
                  <c:v>新得町</c:v>
                </c:pt>
                <c:pt idx="72">
                  <c:v>上富良野町</c:v>
                </c:pt>
                <c:pt idx="73">
                  <c:v>北広島市</c:v>
                </c:pt>
                <c:pt idx="74">
                  <c:v>標茶町</c:v>
                </c:pt>
                <c:pt idx="75">
                  <c:v>羅臼町</c:v>
                </c:pt>
                <c:pt idx="76">
                  <c:v>西空知広域水道企業団</c:v>
                </c:pt>
                <c:pt idx="77">
                  <c:v>石狩市</c:v>
                </c:pt>
                <c:pt idx="78">
                  <c:v>岩内町</c:v>
                </c:pt>
                <c:pt idx="79">
                  <c:v>当麻町</c:v>
                </c:pt>
                <c:pt idx="80">
                  <c:v>森町</c:v>
                </c:pt>
                <c:pt idx="81">
                  <c:v>月新水道企業団</c:v>
                </c:pt>
                <c:pt idx="82">
                  <c:v>七飯町</c:v>
                </c:pt>
                <c:pt idx="83">
                  <c:v>音更町</c:v>
                </c:pt>
                <c:pt idx="84">
                  <c:v>鷹栖町</c:v>
                </c:pt>
                <c:pt idx="85">
                  <c:v>知内町</c:v>
                </c:pt>
                <c:pt idx="86">
                  <c:v>小平町</c:v>
                </c:pt>
                <c:pt idx="87">
                  <c:v>別海町</c:v>
                </c:pt>
                <c:pt idx="88">
                  <c:v>大樹町</c:v>
                </c:pt>
                <c:pt idx="89">
                  <c:v>中空知広域水道企業団</c:v>
                </c:pt>
                <c:pt idx="90">
                  <c:v>由仁町</c:v>
                </c:pt>
                <c:pt idx="91">
                  <c:v>東神楽町</c:v>
                </c:pt>
                <c:pt idx="92">
                  <c:v>安平町</c:v>
                </c:pt>
                <c:pt idx="93">
                  <c:v>桂沢水道企業団</c:v>
                </c:pt>
                <c:pt idx="94">
                  <c:v>石狩東部広域水道企業団</c:v>
                </c:pt>
                <c:pt idx="95">
                  <c:v>北空知広域水道企業団</c:v>
                </c:pt>
                <c:pt idx="96">
                  <c:v>十勝中部広域水道企業団</c:v>
                </c:pt>
                <c:pt idx="97">
                  <c:v>石狩西部広域水道企業団</c:v>
                </c:pt>
                <c:pt idx="98">
                  <c:v>弘前市</c:v>
                </c:pt>
                <c:pt idx="99">
                  <c:v>板柳町</c:v>
                </c:pt>
                <c:pt idx="100">
                  <c:v>鰺ヶ沢町</c:v>
                </c:pt>
                <c:pt idx="101">
                  <c:v>三沢市</c:v>
                </c:pt>
                <c:pt idx="102">
                  <c:v>深浦町</c:v>
                </c:pt>
                <c:pt idx="103">
                  <c:v>大間町</c:v>
                </c:pt>
                <c:pt idx="104">
                  <c:v>野辺地町</c:v>
                </c:pt>
                <c:pt idx="105">
                  <c:v>平内町</c:v>
                </c:pt>
                <c:pt idx="106">
                  <c:v>黒石市</c:v>
                </c:pt>
                <c:pt idx="107">
                  <c:v>田舎館村</c:v>
                </c:pt>
                <c:pt idx="108">
                  <c:v>田子町</c:v>
                </c:pt>
                <c:pt idx="109">
                  <c:v>鶴田町</c:v>
                </c:pt>
                <c:pt idx="110">
                  <c:v>平川市</c:v>
                </c:pt>
                <c:pt idx="111">
                  <c:v>久吉ダム水道企業団</c:v>
                </c:pt>
                <c:pt idx="112">
                  <c:v>東通村</c:v>
                </c:pt>
                <c:pt idx="113">
                  <c:v>八戸圏域水道企業団</c:v>
                </c:pt>
                <c:pt idx="114">
                  <c:v>六ケ所村</c:v>
                </c:pt>
                <c:pt idx="115">
                  <c:v>津軽広域水道企業団（西北）</c:v>
                </c:pt>
                <c:pt idx="116">
                  <c:v>五所川原市</c:v>
                </c:pt>
                <c:pt idx="117">
                  <c:v>青森市</c:v>
                </c:pt>
                <c:pt idx="118">
                  <c:v>中泊町</c:v>
                </c:pt>
                <c:pt idx="119">
                  <c:v>むつ市</c:v>
                </c:pt>
                <c:pt idx="120">
                  <c:v>東北町</c:v>
                </c:pt>
                <c:pt idx="121">
                  <c:v>七戸町</c:v>
                </c:pt>
                <c:pt idx="122">
                  <c:v>藤崎町</c:v>
                </c:pt>
                <c:pt idx="123">
                  <c:v>十和田市</c:v>
                </c:pt>
                <c:pt idx="124">
                  <c:v>津軽広域水道企業団（津軽）</c:v>
                </c:pt>
                <c:pt idx="125">
                  <c:v>盛岡市</c:v>
                </c:pt>
                <c:pt idx="126">
                  <c:v>山田町</c:v>
                </c:pt>
                <c:pt idx="127">
                  <c:v>宮古市</c:v>
                </c:pt>
                <c:pt idx="128">
                  <c:v>大船渡市</c:v>
                </c:pt>
                <c:pt idx="129">
                  <c:v>釜石市</c:v>
                </c:pt>
                <c:pt idx="130">
                  <c:v>奥州市</c:v>
                </c:pt>
                <c:pt idx="131">
                  <c:v>久慈市</c:v>
                </c:pt>
                <c:pt idx="132">
                  <c:v>陸前高田市</c:v>
                </c:pt>
                <c:pt idx="133">
                  <c:v>大槌町</c:v>
                </c:pt>
                <c:pt idx="134">
                  <c:v>雫石町</c:v>
                </c:pt>
                <c:pt idx="135">
                  <c:v>一戸町（一戸）</c:v>
                </c:pt>
                <c:pt idx="136">
                  <c:v>遠野市</c:v>
                </c:pt>
                <c:pt idx="137">
                  <c:v>二戸市</c:v>
                </c:pt>
                <c:pt idx="138">
                  <c:v>矢巾町</c:v>
                </c:pt>
                <c:pt idx="139">
                  <c:v>金ケ崎町</c:v>
                </c:pt>
                <c:pt idx="140">
                  <c:v>岩手町</c:v>
                </c:pt>
                <c:pt idx="141">
                  <c:v>平泉町</c:v>
                </c:pt>
                <c:pt idx="142">
                  <c:v>九戸村</c:v>
                </c:pt>
                <c:pt idx="143">
                  <c:v>滝沢市</c:v>
                </c:pt>
                <c:pt idx="144">
                  <c:v>八幡平市</c:v>
                </c:pt>
                <c:pt idx="145">
                  <c:v>洋野町</c:v>
                </c:pt>
                <c:pt idx="146">
                  <c:v>軽米町</c:v>
                </c:pt>
                <c:pt idx="147">
                  <c:v>一戸町（奥中山）</c:v>
                </c:pt>
                <c:pt idx="148">
                  <c:v>岩手中部水道企業団</c:v>
                </c:pt>
                <c:pt idx="149">
                  <c:v>一関市</c:v>
                </c:pt>
                <c:pt idx="150">
                  <c:v>葛巻町</c:v>
                </c:pt>
                <c:pt idx="151">
                  <c:v>西和賀町</c:v>
                </c:pt>
                <c:pt idx="152">
                  <c:v>奥州金ケ崎行政事務組合</c:v>
                </c:pt>
                <c:pt idx="153">
                  <c:v>塩竈市</c:v>
                </c:pt>
                <c:pt idx="154">
                  <c:v>仙台市</c:v>
                </c:pt>
                <c:pt idx="155">
                  <c:v>村田町</c:v>
                </c:pt>
                <c:pt idx="156">
                  <c:v>気仙沼市</c:v>
                </c:pt>
                <c:pt idx="157">
                  <c:v>角田市</c:v>
                </c:pt>
                <c:pt idx="158">
                  <c:v>多賀城市</c:v>
                </c:pt>
                <c:pt idx="159">
                  <c:v>女川町</c:v>
                </c:pt>
                <c:pt idx="160">
                  <c:v>松島町</c:v>
                </c:pt>
                <c:pt idx="161">
                  <c:v>白石市</c:v>
                </c:pt>
                <c:pt idx="162">
                  <c:v>涌谷町</c:v>
                </c:pt>
                <c:pt idx="163">
                  <c:v>岩沼市</c:v>
                </c:pt>
                <c:pt idx="164">
                  <c:v>名取市</c:v>
                </c:pt>
                <c:pt idx="165">
                  <c:v>丸森町</c:v>
                </c:pt>
                <c:pt idx="166">
                  <c:v>柴田町</c:v>
                </c:pt>
                <c:pt idx="167">
                  <c:v>大河原町</c:v>
                </c:pt>
                <c:pt idx="168">
                  <c:v>亘理町</c:v>
                </c:pt>
                <c:pt idx="169">
                  <c:v>七ヶ浜町</c:v>
                </c:pt>
                <c:pt idx="170">
                  <c:v>大和町</c:v>
                </c:pt>
                <c:pt idx="171">
                  <c:v>大衡村</c:v>
                </c:pt>
                <c:pt idx="172">
                  <c:v>富谷市</c:v>
                </c:pt>
                <c:pt idx="173">
                  <c:v>大郷町</c:v>
                </c:pt>
                <c:pt idx="174">
                  <c:v>山元町</c:v>
                </c:pt>
                <c:pt idx="175">
                  <c:v>川崎町</c:v>
                </c:pt>
                <c:pt idx="176">
                  <c:v>利府町</c:v>
                </c:pt>
                <c:pt idx="177">
                  <c:v>石巻地方広域水道企業団</c:v>
                </c:pt>
                <c:pt idx="178">
                  <c:v>色麻町</c:v>
                </c:pt>
                <c:pt idx="179">
                  <c:v>蔵王町</c:v>
                </c:pt>
                <c:pt idx="180">
                  <c:v>加美町</c:v>
                </c:pt>
                <c:pt idx="181">
                  <c:v>登米市</c:v>
                </c:pt>
                <c:pt idx="182">
                  <c:v>栗原市（栗原）</c:v>
                </c:pt>
                <c:pt idx="183">
                  <c:v>南三陸町</c:v>
                </c:pt>
                <c:pt idx="184">
                  <c:v>美里町</c:v>
                </c:pt>
                <c:pt idx="185">
                  <c:v>大崎市</c:v>
                </c:pt>
                <c:pt idx="186">
                  <c:v>宮城県（大崎）</c:v>
                </c:pt>
                <c:pt idx="187">
                  <c:v>宮城県（仙南・仙塩）</c:v>
                </c:pt>
                <c:pt idx="188">
                  <c:v>秋田市</c:v>
                </c:pt>
                <c:pt idx="189">
                  <c:v>由利本荘市</c:v>
                </c:pt>
                <c:pt idx="190">
                  <c:v>横手市</c:v>
                </c:pt>
                <c:pt idx="191">
                  <c:v>潟上市</c:v>
                </c:pt>
                <c:pt idx="192">
                  <c:v>大館市</c:v>
                </c:pt>
                <c:pt idx="193">
                  <c:v>能代市</c:v>
                </c:pt>
                <c:pt idx="194">
                  <c:v>大仙市</c:v>
                </c:pt>
                <c:pt idx="195">
                  <c:v>男鹿市</c:v>
                </c:pt>
                <c:pt idx="196">
                  <c:v>湯沢市（湯沢）</c:v>
                </c:pt>
                <c:pt idx="197">
                  <c:v>五城目町</c:v>
                </c:pt>
                <c:pt idx="198">
                  <c:v>にかほ市</c:v>
                </c:pt>
                <c:pt idx="199">
                  <c:v>井川町</c:v>
                </c:pt>
                <c:pt idx="200">
                  <c:v>八郎潟町</c:v>
                </c:pt>
                <c:pt idx="201">
                  <c:v>小坂町</c:v>
                </c:pt>
                <c:pt idx="202">
                  <c:v>北秋田市（鷹巣）</c:v>
                </c:pt>
                <c:pt idx="203">
                  <c:v>羽後町</c:v>
                </c:pt>
                <c:pt idx="204">
                  <c:v>鹿角市</c:v>
                </c:pt>
                <c:pt idx="205">
                  <c:v>北秋田市（森吉・合川）</c:v>
                </c:pt>
                <c:pt idx="206">
                  <c:v>三種町</c:v>
                </c:pt>
                <c:pt idx="207">
                  <c:v>湯沢市（稲川）</c:v>
                </c:pt>
                <c:pt idx="208">
                  <c:v>仙北市</c:v>
                </c:pt>
                <c:pt idx="209">
                  <c:v>美郷町</c:v>
                </c:pt>
                <c:pt idx="210">
                  <c:v>河北町</c:v>
                </c:pt>
                <c:pt idx="211">
                  <c:v>上山市</c:v>
                </c:pt>
                <c:pt idx="212">
                  <c:v>山形市</c:v>
                </c:pt>
                <c:pt idx="213">
                  <c:v>天童市</c:v>
                </c:pt>
                <c:pt idx="214">
                  <c:v>米沢市</c:v>
                </c:pt>
                <c:pt idx="215">
                  <c:v>酒田市</c:v>
                </c:pt>
                <c:pt idx="216">
                  <c:v>村山市</c:v>
                </c:pt>
                <c:pt idx="217">
                  <c:v>鶴岡市</c:v>
                </c:pt>
                <c:pt idx="218">
                  <c:v>新庄市</c:v>
                </c:pt>
                <c:pt idx="219">
                  <c:v>東根市</c:v>
                </c:pt>
                <c:pt idx="220">
                  <c:v>寒河江市</c:v>
                </c:pt>
                <c:pt idx="221">
                  <c:v>高畠町</c:v>
                </c:pt>
                <c:pt idx="222">
                  <c:v>庄内町</c:v>
                </c:pt>
                <c:pt idx="223">
                  <c:v>長井市</c:v>
                </c:pt>
                <c:pt idx="224">
                  <c:v>白鷹町</c:v>
                </c:pt>
                <c:pt idx="225">
                  <c:v>川西町</c:v>
                </c:pt>
                <c:pt idx="226">
                  <c:v>大江町</c:v>
                </c:pt>
                <c:pt idx="227">
                  <c:v>朝日町</c:v>
                </c:pt>
                <c:pt idx="228">
                  <c:v>遊佐町</c:v>
                </c:pt>
                <c:pt idx="229">
                  <c:v>尾花沢市大石田町環境衛生事業組合</c:v>
                </c:pt>
                <c:pt idx="230">
                  <c:v>飯豊町</c:v>
                </c:pt>
                <c:pt idx="231">
                  <c:v>最上川中部水道企業団</c:v>
                </c:pt>
                <c:pt idx="232">
                  <c:v>西川町</c:v>
                </c:pt>
                <c:pt idx="233">
                  <c:v>南陽市</c:v>
                </c:pt>
                <c:pt idx="234">
                  <c:v>金山町</c:v>
                </c:pt>
                <c:pt idx="235">
                  <c:v>小国町</c:v>
                </c:pt>
                <c:pt idx="236">
                  <c:v>最上町</c:v>
                </c:pt>
                <c:pt idx="237">
                  <c:v>真室川町</c:v>
                </c:pt>
                <c:pt idx="238">
                  <c:v>舟形町</c:v>
                </c:pt>
                <c:pt idx="239">
                  <c:v>山形県（村山）</c:v>
                </c:pt>
                <c:pt idx="240">
                  <c:v>山形県（置賜）</c:v>
                </c:pt>
                <c:pt idx="241">
                  <c:v>山形県（最上）</c:v>
                </c:pt>
                <c:pt idx="242">
                  <c:v>山形県（庄内）</c:v>
                </c:pt>
                <c:pt idx="243">
                  <c:v>郡山市</c:v>
                </c:pt>
                <c:pt idx="244">
                  <c:v>いわき市</c:v>
                </c:pt>
                <c:pt idx="245">
                  <c:v>福島市</c:v>
                </c:pt>
                <c:pt idx="246">
                  <c:v>会津坂下町</c:v>
                </c:pt>
                <c:pt idx="247">
                  <c:v>会津若松市</c:v>
                </c:pt>
                <c:pt idx="248">
                  <c:v>二本松市</c:v>
                </c:pt>
                <c:pt idx="249">
                  <c:v>本宮市</c:v>
                </c:pt>
                <c:pt idx="250">
                  <c:v>須賀川市</c:v>
                </c:pt>
                <c:pt idx="251">
                  <c:v>白河市</c:v>
                </c:pt>
                <c:pt idx="252">
                  <c:v>桑折町</c:v>
                </c:pt>
                <c:pt idx="253">
                  <c:v>石川町</c:v>
                </c:pt>
                <c:pt idx="254">
                  <c:v>国見町</c:v>
                </c:pt>
                <c:pt idx="255">
                  <c:v>伊達市</c:v>
                </c:pt>
                <c:pt idx="256">
                  <c:v>川俣町</c:v>
                </c:pt>
                <c:pt idx="257">
                  <c:v>会津美里町</c:v>
                </c:pt>
                <c:pt idx="258">
                  <c:v>三春町</c:v>
                </c:pt>
                <c:pt idx="259">
                  <c:v>浪江町</c:v>
                </c:pt>
                <c:pt idx="260">
                  <c:v>南相馬市（原町）</c:v>
                </c:pt>
                <c:pt idx="261">
                  <c:v>南会津町</c:v>
                </c:pt>
                <c:pt idx="262">
                  <c:v>矢吹町</c:v>
                </c:pt>
                <c:pt idx="263">
                  <c:v>南相馬市（小高）</c:v>
                </c:pt>
                <c:pt idx="264">
                  <c:v>田村市</c:v>
                </c:pt>
                <c:pt idx="265">
                  <c:v>鏡石町</c:v>
                </c:pt>
                <c:pt idx="266">
                  <c:v>棚倉町</c:v>
                </c:pt>
                <c:pt idx="267">
                  <c:v>猪苗代町</c:v>
                </c:pt>
                <c:pt idx="268">
                  <c:v>喜多方市</c:v>
                </c:pt>
                <c:pt idx="269">
                  <c:v>小野町</c:v>
                </c:pt>
                <c:pt idx="270">
                  <c:v>西会津町</c:v>
                </c:pt>
                <c:pt idx="271">
                  <c:v>玉川村</c:v>
                </c:pt>
                <c:pt idx="272">
                  <c:v>天栄村</c:v>
                </c:pt>
                <c:pt idx="273">
                  <c:v>西郷村</c:v>
                </c:pt>
                <c:pt idx="274">
                  <c:v>泉崎村</c:v>
                </c:pt>
                <c:pt idx="275">
                  <c:v>大玉村</c:v>
                </c:pt>
                <c:pt idx="276">
                  <c:v>相馬地方広域水道企業団</c:v>
                </c:pt>
                <c:pt idx="277">
                  <c:v>双葉地方水道企業団</c:v>
                </c:pt>
                <c:pt idx="278">
                  <c:v>浅川町</c:v>
                </c:pt>
                <c:pt idx="279">
                  <c:v>塙町</c:v>
                </c:pt>
                <c:pt idx="280">
                  <c:v>矢祭町</c:v>
                </c:pt>
                <c:pt idx="281">
                  <c:v>会津若松地方広域市町村圏整備組合</c:v>
                </c:pt>
                <c:pt idx="282">
                  <c:v>福島地方水道用水供給企業団</c:v>
                </c:pt>
                <c:pt idx="283">
                  <c:v>白河地方広域市町村圏整備組合</c:v>
                </c:pt>
                <c:pt idx="284">
                  <c:v>水戸市</c:v>
                </c:pt>
                <c:pt idx="285">
                  <c:v>日立市</c:v>
                </c:pt>
                <c:pt idx="286">
                  <c:v>北茨城市</c:v>
                </c:pt>
                <c:pt idx="287">
                  <c:v>ひたちなか市</c:v>
                </c:pt>
                <c:pt idx="288">
                  <c:v>土浦市</c:v>
                </c:pt>
                <c:pt idx="289">
                  <c:v>阿見町</c:v>
                </c:pt>
                <c:pt idx="290">
                  <c:v>古河市</c:v>
                </c:pt>
                <c:pt idx="291">
                  <c:v>潮来市</c:v>
                </c:pt>
                <c:pt idx="292">
                  <c:v>結城市</c:v>
                </c:pt>
                <c:pt idx="293">
                  <c:v>茨城県南水道企業団</c:v>
                </c:pt>
                <c:pt idx="294">
                  <c:v>湖北水道企業団</c:v>
                </c:pt>
                <c:pt idx="295">
                  <c:v>大洗町</c:v>
                </c:pt>
                <c:pt idx="296">
                  <c:v>大子町</c:v>
                </c:pt>
                <c:pt idx="297">
                  <c:v>高萩市</c:v>
                </c:pt>
                <c:pt idx="298">
                  <c:v>常陸大宮市</c:v>
                </c:pt>
                <c:pt idx="299">
                  <c:v>鹿嶋市（鹿島）</c:v>
                </c:pt>
                <c:pt idx="300">
                  <c:v>那珂市</c:v>
                </c:pt>
                <c:pt idx="301">
                  <c:v>つくば市</c:v>
                </c:pt>
                <c:pt idx="302">
                  <c:v>東海村</c:v>
                </c:pt>
                <c:pt idx="303">
                  <c:v>境町</c:v>
                </c:pt>
                <c:pt idx="304">
                  <c:v>美浦村</c:v>
                </c:pt>
                <c:pt idx="305">
                  <c:v>守谷市</c:v>
                </c:pt>
                <c:pt idx="306">
                  <c:v>下妻市</c:v>
                </c:pt>
                <c:pt idx="307">
                  <c:v>河内町</c:v>
                </c:pt>
                <c:pt idx="308">
                  <c:v>八千代町</c:v>
                </c:pt>
                <c:pt idx="309">
                  <c:v>五霞町</c:v>
                </c:pt>
                <c:pt idx="310">
                  <c:v>茨城町</c:v>
                </c:pt>
                <c:pt idx="311">
                  <c:v>神栖市</c:v>
                </c:pt>
                <c:pt idx="312">
                  <c:v>石岡市</c:v>
                </c:pt>
                <c:pt idx="313">
                  <c:v>鹿嶋市（大野）</c:v>
                </c:pt>
                <c:pt idx="314">
                  <c:v>かすみがうら市</c:v>
                </c:pt>
                <c:pt idx="315">
                  <c:v>桜川市</c:v>
                </c:pt>
                <c:pt idx="316">
                  <c:v>坂東市</c:v>
                </c:pt>
                <c:pt idx="317">
                  <c:v>稲敷市</c:v>
                </c:pt>
                <c:pt idx="318">
                  <c:v>つくばみらい市</c:v>
                </c:pt>
                <c:pt idx="319">
                  <c:v>常総市</c:v>
                </c:pt>
                <c:pt idx="320">
                  <c:v>行方市</c:v>
                </c:pt>
                <c:pt idx="321">
                  <c:v>小美玉市</c:v>
                </c:pt>
                <c:pt idx="322">
                  <c:v>筑西市</c:v>
                </c:pt>
                <c:pt idx="323">
                  <c:v>城里町</c:v>
                </c:pt>
                <c:pt idx="324">
                  <c:v>笠間市</c:v>
                </c:pt>
                <c:pt idx="325">
                  <c:v>常陸太田市</c:v>
                </c:pt>
                <c:pt idx="326">
                  <c:v>鉾田市</c:v>
                </c:pt>
                <c:pt idx="327">
                  <c:v>茨城県（県南）</c:v>
                </c:pt>
                <c:pt idx="328">
                  <c:v>茨城県（県西）</c:v>
                </c:pt>
                <c:pt idx="329">
                  <c:v>茨城県（鹿行）</c:v>
                </c:pt>
                <c:pt idx="330">
                  <c:v>茨城県（県中央）</c:v>
                </c:pt>
                <c:pt idx="331">
                  <c:v>宇都宮市</c:v>
                </c:pt>
                <c:pt idx="332">
                  <c:v>足利市</c:v>
                </c:pt>
                <c:pt idx="333">
                  <c:v>日光市</c:v>
                </c:pt>
                <c:pt idx="334">
                  <c:v>鹿沼市</c:v>
                </c:pt>
                <c:pt idx="335">
                  <c:v>佐野市</c:v>
                </c:pt>
                <c:pt idx="336">
                  <c:v>那須烏山市</c:v>
                </c:pt>
                <c:pt idx="337">
                  <c:v>小山市</c:v>
                </c:pt>
                <c:pt idx="338">
                  <c:v>真岡市</c:v>
                </c:pt>
                <c:pt idx="339">
                  <c:v>矢板市</c:v>
                </c:pt>
                <c:pt idx="340">
                  <c:v>茂木町</c:v>
                </c:pt>
                <c:pt idx="341">
                  <c:v>大田原市</c:v>
                </c:pt>
                <c:pt idx="342">
                  <c:v>壬生町</c:v>
                </c:pt>
                <c:pt idx="343">
                  <c:v>那須町</c:v>
                </c:pt>
                <c:pt idx="344">
                  <c:v>上三川町</c:v>
                </c:pt>
                <c:pt idx="345">
                  <c:v>下野市</c:v>
                </c:pt>
                <c:pt idx="346">
                  <c:v>那珂川町</c:v>
                </c:pt>
                <c:pt idx="347">
                  <c:v>野木町</c:v>
                </c:pt>
                <c:pt idx="348">
                  <c:v>芳賀中部上水道企業団</c:v>
                </c:pt>
                <c:pt idx="349">
                  <c:v>那須ハイランド水道</c:v>
                </c:pt>
                <c:pt idx="350">
                  <c:v>那須塩原市</c:v>
                </c:pt>
                <c:pt idx="351">
                  <c:v>塩谷町</c:v>
                </c:pt>
                <c:pt idx="352">
                  <c:v>栃木市</c:v>
                </c:pt>
                <c:pt idx="353">
                  <c:v>さくら市</c:v>
                </c:pt>
                <c:pt idx="354">
                  <c:v>高根沢町</c:v>
                </c:pt>
                <c:pt idx="355">
                  <c:v>栃木県（北那須）</c:v>
                </c:pt>
                <c:pt idx="356">
                  <c:v>栃木県（鬼怒）</c:v>
                </c:pt>
                <c:pt idx="357">
                  <c:v>高崎市</c:v>
                </c:pt>
                <c:pt idx="358">
                  <c:v>沼田市</c:v>
                </c:pt>
                <c:pt idx="359">
                  <c:v>前橋市</c:v>
                </c:pt>
                <c:pt idx="360">
                  <c:v>桐生市</c:v>
                </c:pt>
                <c:pt idx="361">
                  <c:v>伊勢崎市</c:v>
                </c:pt>
                <c:pt idx="362">
                  <c:v>安中市</c:v>
                </c:pt>
                <c:pt idx="363">
                  <c:v>富岡市</c:v>
                </c:pt>
                <c:pt idx="364">
                  <c:v>下仁田町</c:v>
                </c:pt>
                <c:pt idx="365">
                  <c:v>草津町</c:v>
                </c:pt>
                <c:pt idx="366">
                  <c:v>藤岡市</c:v>
                </c:pt>
                <c:pt idx="367">
                  <c:v>東吾妻町</c:v>
                </c:pt>
                <c:pt idx="368">
                  <c:v>吉岡町</c:v>
                </c:pt>
                <c:pt idx="369">
                  <c:v>中之条町</c:v>
                </c:pt>
                <c:pt idx="370">
                  <c:v>みなかみ町</c:v>
                </c:pt>
                <c:pt idx="371">
                  <c:v>長野原町</c:v>
                </c:pt>
                <c:pt idx="372">
                  <c:v>榛東村</c:v>
                </c:pt>
                <c:pt idx="373">
                  <c:v>甘楽町</c:v>
                </c:pt>
                <c:pt idx="374">
                  <c:v>嬬恋村</c:v>
                </c:pt>
                <c:pt idx="375">
                  <c:v>玉村町</c:v>
                </c:pt>
                <c:pt idx="376">
                  <c:v>渋川市</c:v>
                </c:pt>
                <c:pt idx="377">
                  <c:v>群馬東部水道企業団</c:v>
                </c:pt>
                <c:pt idx="378">
                  <c:v>群馬県（県央第一）</c:v>
                </c:pt>
                <c:pt idx="379">
                  <c:v>群馬県（新田山田）</c:v>
                </c:pt>
                <c:pt idx="380">
                  <c:v>群馬県（県央第二）</c:v>
                </c:pt>
                <c:pt idx="381">
                  <c:v>群馬県（東部地域）</c:v>
                </c:pt>
                <c:pt idx="382">
                  <c:v>深谷市</c:v>
                </c:pt>
                <c:pt idx="383">
                  <c:v>飯能市</c:v>
                </c:pt>
                <c:pt idx="384">
                  <c:v>さいたま市</c:v>
                </c:pt>
                <c:pt idx="385">
                  <c:v>所沢市</c:v>
                </c:pt>
                <c:pt idx="386">
                  <c:v>川口市</c:v>
                </c:pt>
                <c:pt idx="387">
                  <c:v>川越市</c:v>
                </c:pt>
                <c:pt idx="388">
                  <c:v>戸田市</c:v>
                </c:pt>
                <c:pt idx="389">
                  <c:v>入間市</c:v>
                </c:pt>
                <c:pt idx="390">
                  <c:v>羽生市</c:v>
                </c:pt>
                <c:pt idx="391">
                  <c:v>草加市</c:v>
                </c:pt>
                <c:pt idx="392">
                  <c:v>行田市</c:v>
                </c:pt>
                <c:pt idx="393">
                  <c:v>志木市</c:v>
                </c:pt>
                <c:pt idx="394">
                  <c:v>寄居町</c:v>
                </c:pt>
                <c:pt idx="395">
                  <c:v>蕨市</c:v>
                </c:pt>
                <c:pt idx="396">
                  <c:v>狭山市</c:v>
                </c:pt>
                <c:pt idx="397">
                  <c:v>春日部市</c:v>
                </c:pt>
                <c:pt idx="398">
                  <c:v>本庄市</c:v>
                </c:pt>
                <c:pt idx="399">
                  <c:v>幸手市</c:v>
                </c:pt>
                <c:pt idx="400">
                  <c:v>久喜市</c:v>
                </c:pt>
                <c:pt idx="401">
                  <c:v>宮代町</c:v>
                </c:pt>
                <c:pt idx="402">
                  <c:v>鴻巣市</c:v>
                </c:pt>
                <c:pt idx="403">
                  <c:v>川島町</c:v>
                </c:pt>
                <c:pt idx="404">
                  <c:v>白岡市</c:v>
                </c:pt>
                <c:pt idx="405">
                  <c:v>吉川市</c:v>
                </c:pt>
                <c:pt idx="406">
                  <c:v>越谷・松伏水道企業団</c:v>
                </c:pt>
                <c:pt idx="407">
                  <c:v>小川町</c:v>
                </c:pt>
                <c:pt idx="408">
                  <c:v>和光市</c:v>
                </c:pt>
                <c:pt idx="409">
                  <c:v>杉戸町</c:v>
                </c:pt>
                <c:pt idx="410">
                  <c:v>上尾市</c:v>
                </c:pt>
                <c:pt idx="411">
                  <c:v>新座市</c:v>
                </c:pt>
                <c:pt idx="412">
                  <c:v>ふじみ野市</c:v>
                </c:pt>
                <c:pt idx="413">
                  <c:v>朝霞市</c:v>
                </c:pt>
                <c:pt idx="414">
                  <c:v>東松山市</c:v>
                </c:pt>
                <c:pt idx="415">
                  <c:v>桶川北本水道企業団</c:v>
                </c:pt>
                <c:pt idx="416">
                  <c:v>毛呂山町</c:v>
                </c:pt>
                <c:pt idx="417">
                  <c:v>富士見市</c:v>
                </c:pt>
                <c:pt idx="418">
                  <c:v>熊谷市</c:v>
                </c:pt>
                <c:pt idx="419">
                  <c:v>蓮田市</c:v>
                </c:pt>
                <c:pt idx="420">
                  <c:v>三郷市</c:v>
                </c:pt>
                <c:pt idx="421">
                  <c:v>八潮市</c:v>
                </c:pt>
                <c:pt idx="422">
                  <c:v>三芳町</c:v>
                </c:pt>
                <c:pt idx="423">
                  <c:v>吉見町</c:v>
                </c:pt>
                <c:pt idx="424">
                  <c:v>坂戸、鶴ヶ島水道企業団</c:v>
                </c:pt>
                <c:pt idx="425">
                  <c:v>日高市</c:v>
                </c:pt>
                <c:pt idx="426">
                  <c:v>越生町</c:v>
                </c:pt>
                <c:pt idx="427">
                  <c:v>神川町</c:v>
                </c:pt>
                <c:pt idx="428">
                  <c:v>ときがわ町</c:v>
                </c:pt>
                <c:pt idx="429">
                  <c:v>嵐山町</c:v>
                </c:pt>
                <c:pt idx="430">
                  <c:v>滑川町</c:v>
                </c:pt>
                <c:pt idx="431">
                  <c:v>伊奈町</c:v>
                </c:pt>
                <c:pt idx="432">
                  <c:v>美里町</c:v>
                </c:pt>
                <c:pt idx="433">
                  <c:v>鳩山町</c:v>
                </c:pt>
                <c:pt idx="434">
                  <c:v>上里町</c:v>
                </c:pt>
                <c:pt idx="435">
                  <c:v>加須市</c:v>
                </c:pt>
                <c:pt idx="436">
                  <c:v>秩父広域市町村圏組合</c:v>
                </c:pt>
                <c:pt idx="437">
                  <c:v>埼玉県</c:v>
                </c:pt>
                <c:pt idx="438">
                  <c:v>千葉県</c:v>
                </c:pt>
                <c:pt idx="439">
                  <c:v>千葉市</c:v>
                </c:pt>
                <c:pt idx="440">
                  <c:v>市原市</c:v>
                </c:pt>
                <c:pt idx="441">
                  <c:v>松戸市</c:v>
                </c:pt>
                <c:pt idx="442">
                  <c:v>習志野市</c:v>
                </c:pt>
                <c:pt idx="443">
                  <c:v>野田市</c:v>
                </c:pt>
                <c:pt idx="444">
                  <c:v>柏市</c:v>
                </c:pt>
                <c:pt idx="445">
                  <c:v>流山市</c:v>
                </c:pt>
                <c:pt idx="446">
                  <c:v>八千代市</c:v>
                </c:pt>
                <c:pt idx="447">
                  <c:v>我孫子市</c:v>
                </c:pt>
                <c:pt idx="448">
                  <c:v>木更津市</c:v>
                </c:pt>
                <c:pt idx="449">
                  <c:v>君津市</c:v>
                </c:pt>
                <c:pt idx="450">
                  <c:v>富津市</c:v>
                </c:pt>
                <c:pt idx="451">
                  <c:v>袖ヶ浦市</c:v>
                </c:pt>
                <c:pt idx="452">
                  <c:v>成田市</c:v>
                </c:pt>
                <c:pt idx="453">
                  <c:v>佐倉市</c:v>
                </c:pt>
                <c:pt idx="454">
                  <c:v>四街道市</c:v>
                </c:pt>
                <c:pt idx="455">
                  <c:v>酒々井町</c:v>
                </c:pt>
                <c:pt idx="456">
                  <c:v>八街市</c:v>
                </c:pt>
                <c:pt idx="457">
                  <c:v>富里市</c:v>
                </c:pt>
                <c:pt idx="458">
                  <c:v>印西市（印西）</c:v>
                </c:pt>
                <c:pt idx="459">
                  <c:v>長門川水道企業団</c:v>
                </c:pt>
                <c:pt idx="460">
                  <c:v>白井市</c:v>
                </c:pt>
                <c:pt idx="461">
                  <c:v>香取市（佐原）</c:v>
                </c:pt>
                <c:pt idx="462">
                  <c:v>香取市（小見川・山田）</c:v>
                </c:pt>
                <c:pt idx="463">
                  <c:v>多古町</c:v>
                </c:pt>
                <c:pt idx="464">
                  <c:v>神崎町</c:v>
                </c:pt>
                <c:pt idx="465">
                  <c:v>銚子市</c:v>
                </c:pt>
                <c:pt idx="466">
                  <c:v>東庄町</c:v>
                </c:pt>
                <c:pt idx="467">
                  <c:v>旭市</c:v>
                </c:pt>
                <c:pt idx="468">
                  <c:v>東庄町（第２）</c:v>
                </c:pt>
                <c:pt idx="469">
                  <c:v>八匝水道企業団</c:v>
                </c:pt>
                <c:pt idx="470">
                  <c:v>山武郡市広域水道企業団</c:v>
                </c:pt>
                <c:pt idx="471">
                  <c:v>長生郡市広域市町村圏組合</c:v>
                </c:pt>
                <c:pt idx="472">
                  <c:v>山武市</c:v>
                </c:pt>
                <c:pt idx="473">
                  <c:v>勝浦市</c:v>
                </c:pt>
                <c:pt idx="474">
                  <c:v>大多喜町</c:v>
                </c:pt>
                <c:pt idx="475">
                  <c:v>いすみ市</c:v>
                </c:pt>
                <c:pt idx="476">
                  <c:v>御宿町</c:v>
                </c:pt>
                <c:pt idx="477">
                  <c:v>鴨川市</c:v>
                </c:pt>
                <c:pt idx="478">
                  <c:v>南房総市</c:v>
                </c:pt>
                <c:pt idx="479">
                  <c:v>鋸南町</c:v>
                </c:pt>
                <c:pt idx="480">
                  <c:v>三芳水道企業団</c:v>
                </c:pt>
                <c:pt idx="481">
                  <c:v>九十九里地域水道企業団</c:v>
                </c:pt>
                <c:pt idx="482">
                  <c:v>北千葉広域水道企業団</c:v>
                </c:pt>
                <c:pt idx="483">
                  <c:v>東総広域水道企業団</c:v>
                </c:pt>
                <c:pt idx="484">
                  <c:v>君津広域水道企業団</c:v>
                </c:pt>
                <c:pt idx="485">
                  <c:v>印旛郡市広域市町村圏事務組合</c:v>
                </c:pt>
                <c:pt idx="486">
                  <c:v>南房総広域水道企業団</c:v>
                </c:pt>
                <c:pt idx="487">
                  <c:v>東京都</c:v>
                </c:pt>
                <c:pt idx="488">
                  <c:v>武蔵野市</c:v>
                </c:pt>
                <c:pt idx="489">
                  <c:v>昭島市</c:v>
                </c:pt>
                <c:pt idx="490">
                  <c:v>羽村市</c:v>
                </c:pt>
                <c:pt idx="491">
                  <c:v>大島町</c:v>
                </c:pt>
                <c:pt idx="492">
                  <c:v>八丈町</c:v>
                </c:pt>
                <c:pt idx="493">
                  <c:v>横浜市</c:v>
                </c:pt>
                <c:pt idx="494">
                  <c:v>横須賀市</c:v>
                </c:pt>
                <c:pt idx="495">
                  <c:v>川崎市</c:v>
                </c:pt>
                <c:pt idx="496">
                  <c:v>松田町</c:v>
                </c:pt>
                <c:pt idx="497">
                  <c:v>真鶴町</c:v>
                </c:pt>
                <c:pt idx="498">
                  <c:v>小田原市</c:v>
                </c:pt>
                <c:pt idx="499">
                  <c:v>神奈川県</c:v>
                </c:pt>
                <c:pt idx="500">
                  <c:v>三浦市</c:v>
                </c:pt>
                <c:pt idx="501">
                  <c:v>湯河原町（吉浜）</c:v>
                </c:pt>
                <c:pt idx="502">
                  <c:v>湯河原町（湯河原）</c:v>
                </c:pt>
                <c:pt idx="503">
                  <c:v>座間市</c:v>
                </c:pt>
                <c:pt idx="504">
                  <c:v>神奈川県（箱根）</c:v>
                </c:pt>
                <c:pt idx="505">
                  <c:v>南足柄市</c:v>
                </c:pt>
                <c:pt idx="506">
                  <c:v>山北町</c:v>
                </c:pt>
                <c:pt idx="507">
                  <c:v>愛川町</c:v>
                </c:pt>
                <c:pt idx="508">
                  <c:v>秦野市</c:v>
                </c:pt>
                <c:pt idx="509">
                  <c:v>中井町</c:v>
                </c:pt>
                <c:pt idx="510">
                  <c:v>開成町</c:v>
                </c:pt>
                <c:pt idx="511">
                  <c:v>大井町</c:v>
                </c:pt>
                <c:pt idx="512">
                  <c:v>箱根町</c:v>
                </c:pt>
                <c:pt idx="513">
                  <c:v>神奈川県内広域水道企業団</c:v>
                </c:pt>
                <c:pt idx="514">
                  <c:v>新潟市</c:v>
                </c:pt>
                <c:pt idx="515">
                  <c:v>長岡市</c:v>
                </c:pt>
                <c:pt idx="516">
                  <c:v>三条市</c:v>
                </c:pt>
                <c:pt idx="517">
                  <c:v>柏崎市</c:v>
                </c:pt>
                <c:pt idx="518">
                  <c:v>新発田市</c:v>
                </c:pt>
                <c:pt idx="519">
                  <c:v>燕市（燕）</c:v>
                </c:pt>
                <c:pt idx="520">
                  <c:v>加茂市</c:v>
                </c:pt>
                <c:pt idx="521">
                  <c:v>見附市</c:v>
                </c:pt>
                <c:pt idx="522">
                  <c:v>小千谷市</c:v>
                </c:pt>
                <c:pt idx="523">
                  <c:v>湯沢町</c:v>
                </c:pt>
                <c:pt idx="524">
                  <c:v>弥彦村</c:v>
                </c:pt>
                <c:pt idx="525">
                  <c:v>田上町</c:v>
                </c:pt>
                <c:pt idx="526">
                  <c:v>妙高市（妙高高原）</c:v>
                </c:pt>
                <c:pt idx="527">
                  <c:v>妙高市（新井）</c:v>
                </c:pt>
                <c:pt idx="528">
                  <c:v>上越市</c:v>
                </c:pt>
                <c:pt idx="529">
                  <c:v>関川村</c:v>
                </c:pt>
                <c:pt idx="530">
                  <c:v>聖籠町</c:v>
                </c:pt>
                <c:pt idx="531">
                  <c:v>佐渡市</c:v>
                </c:pt>
                <c:pt idx="532">
                  <c:v>阿賀野市</c:v>
                </c:pt>
                <c:pt idx="533">
                  <c:v>魚沼市</c:v>
                </c:pt>
                <c:pt idx="534">
                  <c:v>南魚沼市</c:v>
                </c:pt>
                <c:pt idx="535">
                  <c:v>糸魚川市</c:v>
                </c:pt>
                <c:pt idx="536">
                  <c:v>十日町市</c:v>
                </c:pt>
                <c:pt idx="537">
                  <c:v>阿賀町</c:v>
                </c:pt>
                <c:pt idx="538">
                  <c:v>胎内市</c:v>
                </c:pt>
                <c:pt idx="539">
                  <c:v>五泉市</c:v>
                </c:pt>
                <c:pt idx="540">
                  <c:v>燕市（吉田）</c:v>
                </c:pt>
                <c:pt idx="541">
                  <c:v>燕市（分水）</c:v>
                </c:pt>
                <c:pt idx="542">
                  <c:v>村上市</c:v>
                </c:pt>
                <c:pt idx="543">
                  <c:v>新潟東港地域水道用水供給企業団</c:v>
                </c:pt>
                <c:pt idx="544">
                  <c:v>三条地域水道用水供給企業団</c:v>
                </c:pt>
                <c:pt idx="545">
                  <c:v>上越市</c:v>
                </c:pt>
                <c:pt idx="546">
                  <c:v>高岡市</c:v>
                </c:pt>
                <c:pt idx="547">
                  <c:v>射水市</c:v>
                </c:pt>
                <c:pt idx="548">
                  <c:v>富山市</c:v>
                </c:pt>
                <c:pt idx="549">
                  <c:v>小矢部市</c:v>
                </c:pt>
                <c:pt idx="550">
                  <c:v>氷見市</c:v>
                </c:pt>
                <c:pt idx="551">
                  <c:v>魚津市</c:v>
                </c:pt>
                <c:pt idx="552">
                  <c:v>滑川市</c:v>
                </c:pt>
                <c:pt idx="553">
                  <c:v>立山町</c:v>
                </c:pt>
                <c:pt idx="554">
                  <c:v>上市町</c:v>
                </c:pt>
                <c:pt idx="555">
                  <c:v>黒部市</c:v>
                </c:pt>
                <c:pt idx="556">
                  <c:v>南砺市</c:v>
                </c:pt>
                <c:pt idx="557">
                  <c:v>砺波市</c:v>
                </c:pt>
                <c:pt idx="558">
                  <c:v>富山県（西部）</c:v>
                </c:pt>
                <c:pt idx="559">
                  <c:v>砺波広域圏事務組合</c:v>
                </c:pt>
                <c:pt idx="560">
                  <c:v>富山県（東部）</c:v>
                </c:pt>
                <c:pt idx="561">
                  <c:v>金沢市</c:v>
                </c:pt>
                <c:pt idx="562">
                  <c:v>小松市</c:v>
                </c:pt>
                <c:pt idx="563">
                  <c:v>輪島市</c:v>
                </c:pt>
                <c:pt idx="564">
                  <c:v>七尾市</c:v>
                </c:pt>
                <c:pt idx="565">
                  <c:v>加賀市</c:v>
                </c:pt>
                <c:pt idx="566">
                  <c:v>穴水町</c:v>
                </c:pt>
                <c:pt idx="567">
                  <c:v>津幡町</c:v>
                </c:pt>
                <c:pt idx="568">
                  <c:v>珠洲市</c:v>
                </c:pt>
                <c:pt idx="569">
                  <c:v>羽咋市</c:v>
                </c:pt>
                <c:pt idx="570">
                  <c:v>野々市市</c:v>
                </c:pt>
                <c:pt idx="571">
                  <c:v>内灘町</c:v>
                </c:pt>
                <c:pt idx="572">
                  <c:v>志賀町</c:v>
                </c:pt>
                <c:pt idx="573">
                  <c:v>かほく市</c:v>
                </c:pt>
                <c:pt idx="574">
                  <c:v>能美市</c:v>
                </c:pt>
                <c:pt idx="575">
                  <c:v>能登町</c:v>
                </c:pt>
                <c:pt idx="576">
                  <c:v>宝達志水町</c:v>
                </c:pt>
                <c:pt idx="577">
                  <c:v>中能登町</c:v>
                </c:pt>
                <c:pt idx="578">
                  <c:v>白山市</c:v>
                </c:pt>
                <c:pt idx="579">
                  <c:v>石川県</c:v>
                </c:pt>
                <c:pt idx="580">
                  <c:v>福井市</c:v>
                </c:pt>
                <c:pt idx="581">
                  <c:v>永平寺町</c:v>
                </c:pt>
                <c:pt idx="582">
                  <c:v>鯖江市</c:v>
                </c:pt>
                <c:pt idx="583">
                  <c:v>勝山市</c:v>
                </c:pt>
                <c:pt idx="584">
                  <c:v>小浜市</c:v>
                </c:pt>
                <c:pt idx="585">
                  <c:v>越前市</c:v>
                </c:pt>
                <c:pt idx="586">
                  <c:v>敦賀市</c:v>
                </c:pt>
                <c:pt idx="587">
                  <c:v>美浜町</c:v>
                </c:pt>
                <c:pt idx="588">
                  <c:v>若狭町</c:v>
                </c:pt>
                <c:pt idx="589">
                  <c:v>高浜町</c:v>
                </c:pt>
                <c:pt idx="590">
                  <c:v>大野市</c:v>
                </c:pt>
                <c:pt idx="591">
                  <c:v>越前町</c:v>
                </c:pt>
                <c:pt idx="592">
                  <c:v>あわら市</c:v>
                </c:pt>
                <c:pt idx="593">
                  <c:v>坂井市</c:v>
                </c:pt>
                <c:pt idx="594">
                  <c:v>南越前町</c:v>
                </c:pt>
                <c:pt idx="595">
                  <c:v>福井県（坂井）</c:v>
                </c:pt>
                <c:pt idx="596">
                  <c:v>福井県（日野川）</c:v>
                </c:pt>
                <c:pt idx="597">
                  <c:v>甲府市</c:v>
                </c:pt>
                <c:pt idx="598">
                  <c:v>都留市</c:v>
                </c:pt>
                <c:pt idx="599">
                  <c:v>富士河口湖町</c:v>
                </c:pt>
                <c:pt idx="600">
                  <c:v>甲州市（勝沼）</c:v>
                </c:pt>
                <c:pt idx="601">
                  <c:v>富士吉田市</c:v>
                </c:pt>
                <c:pt idx="602">
                  <c:v>甲州市（塩山）</c:v>
                </c:pt>
                <c:pt idx="603">
                  <c:v>富士川町</c:v>
                </c:pt>
                <c:pt idx="604">
                  <c:v>南アルプス市</c:v>
                </c:pt>
                <c:pt idx="605">
                  <c:v>韮崎市</c:v>
                </c:pt>
                <c:pt idx="606">
                  <c:v>山梨市</c:v>
                </c:pt>
                <c:pt idx="607">
                  <c:v>甲斐市</c:v>
                </c:pt>
                <c:pt idx="608">
                  <c:v>市川三郷町</c:v>
                </c:pt>
                <c:pt idx="609">
                  <c:v>中央市</c:v>
                </c:pt>
                <c:pt idx="610">
                  <c:v>忍野村</c:v>
                </c:pt>
                <c:pt idx="611">
                  <c:v>東部地域広域水道企業団</c:v>
                </c:pt>
                <c:pt idx="612">
                  <c:v>笛吹市</c:v>
                </c:pt>
                <c:pt idx="613">
                  <c:v>峡北地域広域水道企業団</c:v>
                </c:pt>
                <c:pt idx="614">
                  <c:v>峡東地域広域水道企業団</c:v>
                </c:pt>
                <c:pt idx="615">
                  <c:v>長野市</c:v>
                </c:pt>
                <c:pt idx="616">
                  <c:v>中野市</c:v>
                </c:pt>
                <c:pt idx="617">
                  <c:v>上田市</c:v>
                </c:pt>
                <c:pt idx="618">
                  <c:v>松本市（松本）</c:v>
                </c:pt>
                <c:pt idx="619">
                  <c:v>諏訪市</c:v>
                </c:pt>
                <c:pt idx="620">
                  <c:v>小諸市</c:v>
                </c:pt>
                <c:pt idx="621">
                  <c:v>大町市</c:v>
                </c:pt>
                <c:pt idx="622">
                  <c:v>須坂市</c:v>
                </c:pt>
                <c:pt idx="623">
                  <c:v>軽井沢町</c:v>
                </c:pt>
                <c:pt idx="624">
                  <c:v>岡谷市</c:v>
                </c:pt>
                <c:pt idx="625">
                  <c:v>小布施町</c:v>
                </c:pt>
                <c:pt idx="626">
                  <c:v>下諏訪町</c:v>
                </c:pt>
                <c:pt idx="627">
                  <c:v>松本市（波田）</c:v>
                </c:pt>
                <c:pt idx="628">
                  <c:v>木曽町</c:v>
                </c:pt>
                <c:pt idx="629">
                  <c:v>山ノ内町</c:v>
                </c:pt>
                <c:pt idx="630">
                  <c:v>池田町</c:v>
                </c:pt>
                <c:pt idx="631">
                  <c:v>野沢温泉村</c:v>
                </c:pt>
                <c:pt idx="632">
                  <c:v>辰野町</c:v>
                </c:pt>
                <c:pt idx="633">
                  <c:v>千曲市</c:v>
                </c:pt>
                <c:pt idx="634">
                  <c:v>飯山市</c:v>
                </c:pt>
                <c:pt idx="635">
                  <c:v>駒ヶ根市</c:v>
                </c:pt>
                <c:pt idx="636">
                  <c:v>山形村</c:v>
                </c:pt>
                <c:pt idx="637">
                  <c:v>伊那市</c:v>
                </c:pt>
                <c:pt idx="638">
                  <c:v>佐久水道企業団</c:v>
                </c:pt>
                <c:pt idx="639">
                  <c:v>木島平村</c:v>
                </c:pt>
                <c:pt idx="640">
                  <c:v>松本市（梓川）</c:v>
                </c:pt>
                <c:pt idx="641">
                  <c:v>小海町</c:v>
                </c:pt>
                <c:pt idx="642">
                  <c:v>茅野市</c:v>
                </c:pt>
                <c:pt idx="643">
                  <c:v>塩尻市</c:v>
                </c:pt>
                <c:pt idx="644">
                  <c:v>松本市（四賀）</c:v>
                </c:pt>
                <c:pt idx="645">
                  <c:v>立科町</c:v>
                </c:pt>
                <c:pt idx="646">
                  <c:v>宮田村</c:v>
                </c:pt>
                <c:pt idx="647">
                  <c:v>東御市</c:v>
                </c:pt>
                <c:pt idx="648">
                  <c:v>飯綱町（牟礼）</c:v>
                </c:pt>
                <c:pt idx="649">
                  <c:v>原村</c:v>
                </c:pt>
                <c:pt idx="650">
                  <c:v>長野県</c:v>
                </c:pt>
                <c:pt idx="651">
                  <c:v>富士見町</c:v>
                </c:pt>
                <c:pt idx="652">
                  <c:v>箕輪町</c:v>
                </c:pt>
                <c:pt idx="653">
                  <c:v>白馬村</c:v>
                </c:pt>
                <c:pt idx="654">
                  <c:v>南箕輪村</c:v>
                </c:pt>
                <c:pt idx="655">
                  <c:v>飯島町</c:v>
                </c:pt>
                <c:pt idx="656">
                  <c:v>飯田市</c:v>
                </c:pt>
                <c:pt idx="657">
                  <c:v>東洋観光事業（株）</c:v>
                </c:pt>
                <c:pt idx="658">
                  <c:v>松川村</c:v>
                </c:pt>
                <c:pt idx="659">
                  <c:v>飯綱町（三水）</c:v>
                </c:pt>
                <c:pt idx="660">
                  <c:v>高森町</c:v>
                </c:pt>
                <c:pt idx="661">
                  <c:v>（株）蓼科ビレッジ</c:v>
                </c:pt>
                <c:pt idx="662">
                  <c:v>（株）三井の森</c:v>
                </c:pt>
                <c:pt idx="663">
                  <c:v>東急不動産（株）</c:v>
                </c:pt>
                <c:pt idx="664">
                  <c:v>信濃町</c:v>
                </c:pt>
                <c:pt idx="665">
                  <c:v>松川町</c:v>
                </c:pt>
                <c:pt idx="666">
                  <c:v>鹿島リゾート（株）</c:v>
                </c:pt>
                <c:pt idx="667">
                  <c:v>（株）八ヶ岳高原ロッジ</c:v>
                </c:pt>
                <c:pt idx="668">
                  <c:v>高山村</c:v>
                </c:pt>
                <c:pt idx="669">
                  <c:v>中川村</c:v>
                </c:pt>
                <c:pt idx="670">
                  <c:v>安曇野市</c:v>
                </c:pt>
                <c:pt idx="671">
                  <c:v>御代田町</c:v>
                </c:pt>
                <c:pt idx="672">
                  <c:v>豊丘村</c:v>
                </c:pt>
                <c:pt idx="673">
                  <c:v>長和町</c:v>
                </c:pt>
                <c:pt idx="674">
                  <c:v>阿智村</c:v>
                </c:pt>
                <c:pt idx="675">
                  <c:v>喬木村</c:v>
                </c:pt>
                <c:pt idx="676">
                  <c:v>浅麓水道企業団</c:v>
                </c:pt>
                <c:pt idx="677">
                  <c:v>長野県</c:v>
                </c:pt>
                <c:pt idx="678">
                  <c:v>高瀬広域水道企業団</c:v>
                </c:pt>
                <c:pt idx="679">
                  <c:v>長野県上伊那広域水道企業団</c:v>
                </c:pt>
                <c:pt idx="680">
                  <c:v>多治見市</c:v>
                </c:pt>
                <c:pt idx="681">
                  <c:v>岐阜市</c:v>
                </c:pt>
                <c:pt idx="682">
                  <c:v>高山市</c:v>
                </c:pt>
                <c:pt idx="683">
                  <c:v>関市</c:v>
                </c:pt>
                <c:pt idx="684">
                  <c:v>中津川市</c:v>
                </c:pt>
                <c:pt idx="685">
                  <c:v>土岐市</c:v>
                </c:pt>
                <c:pt idx="686">
                  <c:v>美濃加茂市</c:v>
                </c:pt>
                <c:pt idx="687">
                  <c:v>美濃市</c:v>
                </c:pt>
                <c:pt idx="688">
                  <c:v>笠松町</c:v>
                </c:pt>
                <c:pt idx="689">
                  <c:v>恵那市</c:v>
                </c:pt>
                <c:pt idx="690">
                  <c:v>大垣市</c:v>
                </c:pt>
                <c:pt idx="691">
                  <c:v>垂井町</c:v>
                </c:pt>
                <c:pt idx="692">
                  <c:v>羽島市</c:v>
                </c:pt>
                <c:pt idx="693">
                  <c:v>可児市</c:v>
                </c:pt>
                <c:pt idx="694">
                  <c:v>瑞浪市</c:v>
                </c:pt>
                <c:pt idx="695">
                  <c:v>各務原市</c:v>
                </c:pt>
                <c:pt idx="696">
                  <c:v>関ヶ原町</c:v>
                </c:pt>
                <c:pt idx="697">
                  <c:v>岐南町</c:v>
                </c:pt>
                <c:pt idx="698">
                  <c:v>御嵩町</c:v>
                </c:pt>
                <c:pt idx="699">
                  <c:v>神戸町</c:v>
                </c:pt>
                <c:pt idx="700">
                  <c:v>輪之内町</c:v>
                </c:pt>
                <c:pt idx="701">
                  <c:v>揖斐川町</c:v>
                </c:pt>
                <c:pt idx="702">
                  <c:v>八百津町</c:v>
                </c:pt>
                <c:pt idx="703">
                  <c:v>大野町</c:v>
                </c:pt>
                <c:pt idx="704">
                  <c:v>北方町</c:v>
                </c:pt>
                <c:pt idx="705">
                  <c:v>川辺町</c:v>
                </c:pt>
                <c:pt idx="706">
                  <c:v>安八町</c:v>
                </c:pt>
                <c:pt idx="707">
                  <c:v>富加町</c:v>
                </c:pt>
                <c:pt idx="708">
                  <c:v>養老町</c:v>
                </c:pt>
                <c:pt idx="709">
                  <c:v>坂祝町</c:v>
                </c:pt>
                <c:pt idx="710">
                  <c:v>池田町</c:v>
                </c:pt>
                <c:pt idx="711">
                  <c:v>山県市（高富）</c:v>
                </c:pt>
                <c:pt idx="712">
                  <c:v>山県市（美山）</c:v>
                </c:pt>
                <c:pt idx="713">
                  <c:v>瑞穂市</c:v>
                </c:pt>
                <c:pt idx="714">
                  <c:v>飛騨市</c:v>
                </c:pt>
                <c:pt idx="715">
                  <c:v>郡上市</c:v>
                </c:pt>
                <c:pt idx="716">
                  <c:v>下呂市</c:v>
                </c:pt>
                <c:pt idx="717">
                  <c:v>本巣市</c:v>
                </c:pt>
                <c:pt idx="718">
                  <c:v>海津市</c:v>
                </c:pt>
                <c:pt idx="719">
                  <c:v>岐阜県</c:v>
                </c:pt>
                <c:pt idx="720">
                  <c:v>熱海市</c:v>
                </c:pt>
                <c:pt idx="721">
                  <c:v>掛川市</c:v>
                </c:pt>
                <c:pt idx="722">
                  <c:v>伊東市</c:v>
                </c:pt>
                <c:pt idx="723">
                  <c:v>浜松市</c:v>
                </c:pt>
                <c:pt idx="724">
                  <c:v>静岡市</c:v>
                </c:pt>
                <c:pt idx="725">
                  <c:v>東伊豆町</c:v>
                </c:pt>
                <c:pt idx="726">
                  <c:v>富士市（富士）</c:v>
                </c:pt>
                <c:pt idx="727">
                  <c:v>富士宮市</c:v>
                </c:pt>
                <c:pt idx="728">
                  <c:v>沼津市</c:v>
                </c:pt>
                <c:pt idx="729">
                  <c:v>大井上水道企業団</c:v>
                </c:pt>
                <c:pt idx="730">
                  <c:v>三島市</c:v>
                </c:pt>
                <c:pt idx="731">
                  <c:v>焼津市</c:v>
                </c:pt>
                <c:pt idx="732">
                  <c:v>島田市</c:v>
                </c:pt>
                <c:pt idx="733">
                  <c:v>裾野市</c:v>
                </c:pt>
                <c:pt idx="734">
                  <c:v>磐田市</c:v>
                </c:pt>
                <c:pt idx="735">
                  <c:v>小山町</c:v>
                </c:pt>
                <c:pt idx="736">
                  <c:v>御殿場市</c:v>
                </c:pt>
                <c:pt idx="737">
                  <c:v>下田市</c:v>
                </c:pt>
                <c:pt idx="738">
                  <c:v>湖西市</c:v>
                </c:pt>
                <c:pt idx="739">
                  <c:v>長泉町</c:v>
                </c:pt>
                <c:pt idx="740">
                  <c:v>富士市（富士川）</c:v>
                </c:pt>
                <c:pt idx="741">
                  <c:v>吉田町</c:v>
                </c:pt>
                <c:pt idx="742">
                  <c:v>藤枝市</c:v>
                </c:pt>
                <c:pt idx="743">
                  <c:v>袋井市</c:v>
                </c:pt>
                <c:pt idx="744">
                  <c:v>松崎町</c:v>
                </c:pt>
                <c:pt idx="745">
                  <c:v>函南町</c:v>
                </c:pt>
                <c:pt idx="746">
                  <c:v>（株）ＩＣＰ</c:v>
                </c:pt>
                <c:pt idx="747">
                  <c:v>伊豆急行（株）</c:v>
                </c:pt>
                <c:pt idx="748">
                  <c:v>西伊豆町</c:v>
                </c:pt>
                <c:pt idx="749">
                  <c:v>御前崎市</c:v>
                </c:pt>
                <c:pt idx="750">
                  <c:v>南伊豆町</c:v>
                </c:pt>
                <c:pt idx="751">
                  <c:v>牧之原市</c:v>
                </c:pt>
                <c:pt idx="752">
                  <c:v>河津町</c:v>
                </c:pt>
                <c:pt idx="753">
                  <c:v>森町</c:v>
                </c:pt>
                <c:pt idx="754">
                  <c:v>伊豆の国市</c:v>
                </c:pt>
                <c:pt idx="755">
                  <c:v>菊川市</c:v>
                </c:pt>
                <c:pt idx="756">
                  <c:v>伊豆市</c:v>
                </c:pt>
                <c:pt idx="757">
                  <c:v>静岡県（榛南）</c:v>
                </c:pt>
                <c:pt idx="758">
                  <c:v>静岡県（遠州）</c:v>
                </c:pt>
                <c:pt idx="759">
                  <c:v>静岡県（駿豆）</c:v>
                </c:pt>
                <c:pt idx="760">
                  <c:v>大井川広域水道企業団</c:v>
                </c:pt>
                <c:pt idx="761">
                  <c:v>名古屋市</c:v>
                </c:pt>
                <c:pt idx="762">
                  <c:v>豊橋市</c:v>
                </c:pt>
                <c:pt idx="763">
                  <c:v>半田市</c:v>
                </c:pt>
                <c:pt idx="764">
                  <c:v>瀬戸市</c:v>
                </c:pt>
                <c:pt idx="765">
                  <c:v>岡崎市</c:v>
                </c:pt>
                <c:pt idx="766">
                  <c:v>犬山市</c:v>
                </c:pt>
                <c:pt idx="767">
                  <c:v>一宮市</c:v>
                </c:pt>
                <c:pt idx="768">
                  <c:v>蒲郡市</c:v>
                </c:pt>
                <c:pt idx="769">
                  <c:v>豊川市</c:v>
                </c:pt>
                <c:pt idx="770">
                  <c:v>津島市</c:v>
                </c:pt>
                <c:pt idx="771">
                  <c:v>豊田市</c:v>
                </c:pt>
                <c:pt idx="772">
                  <c:v>安城市</c:v>
                </c:pt>
                <c:pt idx="773">
                  <c:v>春日井市</c:v>
                </c:pt>
                <c:pt idx="774">
                  <c:v>碧南市</c:v>
                </c:pt>
                <c:pt idx="775">
                  <c:v>刈谷市</c:v>
                </c:pt>
                <c:pt idx="776">
                  <c:v>常滑市</c:v>
                </c:pt>
                <c:pt idx="777">
                  <c:v>新城市</c:v>
                </c:pt>
                <c:pt idx="778">
                  <c:v>東海市</c:v>
                </c:pt>
                <c:pt idx="779">
                  <c:v>知多市</c:v>
                </c:pt>
                <c:pt idx="780">
                  <c:v>高浜市</c:v>
                </c:pt>
                <c:pt idx="781">
                  <c:v>武豊町</c:v>
                </c:pt>
                <c:pt idx="782">
                  <c:v>東浦町</c:v>
                </c:pt>
                <c:pt idx="783">
                  <c:v>尾張旭市</c:v>
                </c:pt>
                <c:pt idx="784">
                  <c:v>美浜町</c:v>
                </c:pt>
                <c:pt idx="785">
                  <c:v>海部南部水道企業団</c:v>
                </c:pt>
                <c:pt idx="786">
                  <c:v>大府市</c:v>
                </c:pt>
                <c:pt idx="787">
                  <c:v>知立市</c:v>
                </c:pt>
                <c:pt idx="788">
                  <c:v>阿久比町</c:v>
                </c:pt>
                <c:pt idx="789">
                  <c:v>小牧市</c:v>
                </c:pt>
                <c:pt idx="790">
                  <c:v>田原市</c:v>
                </c:pt>
                <c:pt idx="791">
                  <c:v>南知多町</c:v>
                </c:pt>
                <c:pt idx="792">
                  <c:v>幸田町</c:v>
                </c:pt>
                <c:pt idx="793">
                  <c:v>清須市</c:v>
                </c:pt>
                <c:pt idx="794">
                  <c:v>北名古屋水道企業団</c:v>
                </c:pt>
                <c:pt idx="795">
                  <c:v>蟹江町</c:v>
                </c:pt>
                <c:pt idx="796">
                  <c:v>岩倉市</c:v>
                </c:pt>
                <c:pt idx="797">
                  <c:v>稲沢市</c:v>
                </c:pt>
                <c:pt idx="798">
                  <c:v>愛西市</c:v>
                </c:pt>
                <c:pt idx="799">
                  <c:v>丹羽広域事務組合</c:v>
                </c:pt>
                <c:pt idx="800">
                  <c:v>西尾市</c:v>
                </c:pt>
                <c:pt idx="801">
                  <c:v>江南市</c:v>
                </c:pt>
                <c:pt idx="802">
                  <c:v>愛知中部水道企業団</c:v>
                </c:pt>
                <c:pt idx="803">
                  <c:v>あま市</c:v>
                </c:pt>
                <c:pt idx="804">
                  <c:v>愛知県</c:v>
                </c:pt>
                <c:pt idx="805">
                  <c:v>桑名市</c:v>
                </c:pt>
                <c:pt idx="806">
                  <c:v>鳥羽市</c:v>
                </c:pt>
                <c:pt idx="807">
                  <c:v>津市</c:v>
                </c:pt>
                <c:pt idx="808">
                  <c:v>四日市市</c:v>
                </c:pt>
                <c:pt idx="809">
                  <c:v>伊賀市</c:v>
                </c:pt>
                <c:pt idx="810">
                  <c:v>熊野市</c:v>
                </c:pt>
                <c:pt idx="811">
                  <c:v>紀北町</c:v>
                </c:pt>
                <c:pt idx="812">
                  <c:v>松阪市</c:v>
                </c:pt>
                <c:pt idx="813">
                  <c:v>伊勢市</c:v>
                </c:pt>
                <c:pt idx="814">
                  <c:v>いなべ市</c:v>
                </c:pt>
                <c:pt idx="815">
                  <c:v>鈴鹿市</c:v>
                </c:pt>
                <c:pt idx="816">
                  <c:v>尾鷲市</c:v>
                </c:pt>
                <c:pt idx="817">
                  <c:v>亀山市</c:v>
                </c:pt>
                <c:pt idx="818">
                  <c:v>菰野町</c:v>
                </c:pt>
                <c:pt idx="819">
                  <c:v>名張市</c:v>
                </c:pt>
                <c:pt idx="820">
                  <c:v>川越町</c:v>
                </c:pt>
                <c:pt idx="821">
                  <c:v>朝日町</c:v>
                </c:pt>
                <c:pt idx="822">
                  <c:v>志摩市</c:v>
                </c:pt>
                <c:pt idx="823">
                  <c:v>紀宝町</c:v>
                </c:pt>
                <c:pt idx="824">
                  <c:v>東員町</c:v>
                </c:pt>
                <c:pt idx="825">
                  <c:v>南伊勢町</c:v>
                </c:pt>
                <c:pt idx="826">
                  <c:v>玉城町</c:v>
                </c:pt>
                <c:pt idx="827">
                  <c:v>多気町</c:v>
                </c:pt>
                <c:pt idx="828">
                  <c:v>木曽岬町</c:v>
                </c:pt>
                <c:pt idx="829">
                  <c:v>明和町</c:v>
                </c:pt>
                <c:pt idx="830">
                  <c:v>御浜町</c:v>
                </c:pt>
                <c:pt idx="831">
                  <c:v>大台町</c:v>
                </c:pt>
                <c:pt idx="832">
                  <c:v>度会町</c:v>
                </c:pt>
                <c:pt idx="833">
                  <c:v>大紀町</c:v>
                </c:pt>
                <c:pt idx="834">
                  <c:v>三重県（北中勢）</c:v>
                </c:pt>
                <c:pt idx="835">
                  <c:v>三重県（南勢志摩）</c:v>
                </c:pt>
                <c:pt idx="836">
                  <c:v>大津市</c:v>
                </c:pt>
                <c:pt idx="837">
                  <c:v>甲賀市</c:v>
                </c:pt>
                <c:pt idx="838">
                  <c:v>日野町</c:v>
                </c:pt>
                <c:pt idx="839">
                  <c:v>彦根市</c:v>
                </c:pt>
                <c:pt idx="840">
                  <c:v>高島市</c:v>
                </c:pt>
                <c:pt idx="841">
                  <c:v>草津市</c:v>
                </c:pt>
                <c:pt idx="842">
                  <c:v>米原市</c:v>
                </c:pt>
                <c:pt idx="843">
                  <c:v>栗東市</c:v>
                </c:pt>
                <c:pt idx="844">
                  <c:v>長浜水道企業団（長浜）</c:v>
                </c:pt>
                <c:pt idx="845">
                  <c:v>湖南市</c:v>
                </c:pt>
                <c:pt idx="846">
                  <c:v>野洲市</c:v>
                </c:pt>
                <c:pt idx="847">
                  <c:v>守山市</c:v>
                </c:pt>
                <c:pt idx="848">
                  <c:v>甲良町</c:v>
                </c:pt>
                <c:pt idx="849">
                  <c:v>長浜水道企業団（びわ）</c:v>
                </c:pt>
                <c:pt idx="850">
                  <c:v>長浜水道企業団（高月）</c:v>
                </c:pt>
                <c:pt idx="851">
                  <c:v>長浜水道企業団（木之本）</c:v>
                </c:pt>
                <c:pt idx="852">
                  <c:v>東近江市</c:v>
                </c:pt>
                <c:pt idx="853">
                  <c:v>愛知郡広域行政組合</c:v>
                </c:pt>
                <c:pt idx="854">
                  <c:v>多賀町</c:v>
                </c:pt>
                <c:pt idx="855">
                  <c:v>竜王町</c:v>
                </c:pt>
                <c:pt idx="856">
                  <c:v>長浜水道企業団（浅井）</c:v>
                </c:pt>
                <c:pt idx="857">
                  <c:v>近江八幡市</c:v>
                </c:pt>
                <c:pt idx="858">
                  <c:v>豊郷町</c:v>
                </c:pt>
                <c:pt idx="859">
                  <c:v>滋賀県</c:v>
                </c:pt>
                <c:pt idx="860">
                  <c:v>京都市</c:v>
                </c:pt>
                <c:pt idx="861">
                  <c:v>長岡京市</c:v>
                </c:pt>
                <c:pt idx="862">
                  <c:v>向日市</c:v>
                </c:pt>
                <c:pt idx="863">
                  <c:v>宇治市</c:v>
                </c:pt>
                <c:pt idx="864">
                  <c:v>城陽市</c:v>
                </c:pt>
                <c:pt idx="865">
                  <c:v>八幡市</c:v>
                </c:pt>
                <c:pt idx="866">
                  <c:v>京田辺市</c:v>
                </c:pt>
                <c:pt idx="867">
                  <c:v>木津川市</c:v>
                </c:pt>
                <c:pt idx="868">
                  <c:v>精華町</c:v>
                </c:pt>
                <c:pt idx="869">
                  <c:v>亀岡市</c:v>
                </c:pt>
                <c:pt idx="870">
                  <c:v>南丹市</c:v>
                </c:pt>
                <c:pt idx="871">
                  <c:v>綾部市</c:v>
                </c:pt>
                <c:pt idx="872">
                  <c:v>福知山市</c:v>
                </c:pt>
                <c:pt idx="873">
                  <c:v>舞鶴市</c:v>
                </c:pt>
                <c:pt idx="874">
                  <c:v>宮津市</c:v>
                </c:pt>
                <c:pt idx="875">
                  <c:v>与謝野町</c:v>
                </c:pt>
                <c:pt idx="876">
                  <c:v>大山崎町</c:v>
                </c:pt>
                <c:pt idx="877">
                  <c:v>久御山町</c:v>
                </c:pt>
                <c:pt idx="878">
                  <c:v>宇治田原町</c:v>
                </c:pt>
                <c:pt idx="879">
                  <c:v>井手町</c:v>
                </c:pt>
                <c:pt idx="880">
                  <c:v>京丹後市</c:v>
                </c:pt>
                <c:pt idx="881">
                  <c:v>京丹波町</c:v>
                </c:pt>
                <c:pt idx="882">
                  <c:v>京都府</c:v>
                </c:pt>
                <c:pt idx="883">
                  <c:v>大阪市</c:v>
                </c:pt>
                <c:pt idx="884">
                  <c:v>堺市</c:v>
                </c:pt>
                <c:pt idx="885">
                  <c:v>池田市</c:v>
                </c:pt>
                <c:pt idx="886">
                  <c:v>箕面市</c:v>
                </c:pt>
                <c:pt idx="887">
                  <c:v>豊中市</c:v>
                </c:pt>
                <c:pt idx="888">
                  <c:v>吹田市</c:v>
                </c:pt>
                <c:pt idx="889">
                  <c:v>摂津市</c:v>
                </c:pt>
                <c:pt idx="890">
                  <c:v>茨木市</c:v>
                </c:pt>
                <c:pt idx="891">
                  <c:v>高槻市</c:v>
                </c:pt>
                <c:pt idx="892">
                  <c:v>島本町</c:v>
                </c:pt>
                <c:pt idx="893">
                  <c:v>枚方市</c:v>
                </c:pt>
                <c:pt idx="894">
                  <c:v>寝屋川市</c:v>
                </c:pt>
                <c:pt idx="895">
                  <c:v>守口市</c:v>
                </c:pt>
                <c:pt idx="896">
                  <c:v>門真市</c:v>
                </c:pt>
                <c:pt idx="897">
                  <c:v>大東市</c:v>
                </c:pt>
                <c:pt idx="898">
                  <c:v>交野市</c:v>
                </c:pt>
                <c:pt idx="899">
                  <c:v>東大阪市</c:v>
                </c:pt>
                <c:pt idx="900">
                  <c:v>八尾市</c:v>
                </c:pt>
                <c:pt idx="901">
                  <c:v>柏原市</c:v>
                </c:pt>
                <c:pt idx="902">
                  <c:v>松原市</c:v>
                </c:pt>
                <c:pt idx="903">
                  <c:v>羽曵野市</c:v>
                </c:pt>
                <c:pt idx="904">
                  <c:v>藤井寺市</c:v>
                </c:pt>
                <c:pt idx="905">
                  <c:v>大阪狭山市</c:v>
                </c:pt>
                <c:pt idx="906">
                  <c:v>富田林市</c:v>
                </c:pt>
                <c:pt idx="907">
                  <c:v>河内長野市</c:v>
                </c:pt>
                <c:pt idx="908">
                  <c:v>河南町</c:v>
                </c:pt>
                <c:pt idx="909">
                  <c:v>和泉市</c:v>
                </c:pt>
                <c:pt idx="910">
                  <c:v>泉大津市</c:v>
                </c:pt>
                <c:pt idx="911">
                  <c:v>高石市</c:v>
                </c:pt>
                <c:pt idx="912">
                  <c:v>忠岡町</c:v>
                </c:pt>
                <c:pt idx="913">
                  <c:v>岸和田市</c:v>
                </c:pt>
                <c:pt idx="914">
                  <c:v>貝塚市</c:v>
                </c:pt>
                <c:pt idx="915">
                  <c:v>泉佐野市</c:v>
                </c:pt>
                <c:pt idx="916">
                  <c:v>熊取町</c:v>
                </c:pt>
                <c:pt idx="917">
                  <c:v>田尻町</c:v>
                </c:pt>
                <c:pt idx="918">
                  <c:v>泉南市</c:v>
                </c:pt>
                <c:pt idx="919">
                  <c:v>岬町</c:v>
                </c:pt>
                <c:pt idx="920">
                  <c:v>阪南市</c:v>
                </c:pt>
                <c:pt idx="921">
                  <c:v>豊能町</c:v>
                </c:pt>
                <c:pt idx="922">
                  <c:v>能勢町</c:v>
                </c:pt>
                <c:pt idx="923">
                  <c:v>大阪広域水道企業団（四條畷）</c:v>
                </c:pt>
                <c:pt idx="924">
                  <c:v>大阪広域水道企業団（太子）</c:v>
                </c:pt>
                <c:pt idx="925">
                  <c:v>大阪広域水道企業団（千早赤阪)</c:v>
                </c:pt>
                <c:pt idx="926">
                  <c:v>大阪広域水道企業団</c:v>
                </c:pt>
                <c:pt idx="927">
                  <c:v>泉北水道企業団</c:v>
                </c:pt>
                <c:pt idx="928">
                  <c:v>神戸市（市街地）</c:v>
                </c:pt>
                <c:pt idx="929">
                  <c:v>尼崎市</c:v>
                </c:pt>
                <c:pt idx="930">
                  <c:v>高砂市</c:v>
                </c:pt>
                <c:pt idx="931">
                  <c:v>豊岡市</c:v>
                </c:pt>
                <c:pt idx="932">
                  <c:v>西宮市</c:v>
                </c:pt>
                <c:pt idx="933">
                  <c:v>篠山市</c:v>
                </c:pt>
                <c:pt idx="934">
                  <c:v>姫路市</c:v>
                </c:pt>
                <c:pt idx="935">
                  <c:v>明石市</c:v>
                </c:pt>
                <c:pt idx="936">
                  <c:v>宍粟市</c:v>
                </c:pt>
                <c:pt idx="937">
                  <c:v>伊丹市</c:v>
                </c:pt>
                <c:pt idx="938">
                  <c:v>芦屋市</c:v>
                </c:pt>
                <c:pt idx="939">
                  <c:v>三田市</c:v>
                </c:pt>
                <c:pt idx="940">
                  <c:v>西播磨水道企業団</c:v>
                </c:pt>
                <c:pt idx="941">
                  <c:v>赤穂市</c:v>
                </c:pt>
                <c:pt idx="942">
                  <c:v>宝塚市</c:v>
                </c:pt>
                <c:pt idx="943">
                  <c:v>加古川市</c:v>
                </c:pt>
                <c:pt idx="944">
                  <c:v>たつの市</c:v>
                </c:pt>
                <c:pt idx="945">
                  <c:v>香美町</c:v>
                </c:pt>
                <c:pt idx="946">
                  <c:v>養父市</c:v>
                </c:pt>
                <c:pt idx="947">
                  <c:v>川西市</c:v>
                </c:pt>
                <c:pt idx="948">
                  <c:v>西脇市（西脇）</c:v>
                </c:pt>
                <c:pt idx="949">
                  <c:v>加東市</c:v>
                </c:pt>
                <c:pt idx="950">
                  <c:v>加西市</c:v>
                </c:pt>
                <c:pt idx="951">
                  <c:v>三木市</c:v>
                </c:pt>
                <c:pt idx="952">
                  <c:v>小野市</c:v>
                </c:pt>
                <c:pt idx="953">
                  <c:v>太子町</c:v>
                </c:pt>
                <c:pt idx="954">
                  <c:v>丹波市（中央）</c:v>
                </c:pt>
                <c:pt idx="955">
                  <c:v>上郡町</c:v>
                </c:pt>
                <c:pt idx="956">
                  <c:v>福崎町</c:v>
                </c:pt>
                <c:pt idx="957">
                  <c:v>市川町</c:v>
                </c:pt>
                <c:pt idx="958">
                  <c:v>朝来市</c:v>
                </c:pt>
                <c:pt idx="959">
                  <c:v>西脇市（黒田庄）</c:v>
                </c:pt>
                <c:pt idx="960">
                  <c:v>稲美町</c:v>
                </c:pt>
                <c:pt idx="961">
                  <c:v>神戸市（六甲山）</c:v>
                </c:pt>
                <c:pt idx="962">
                  <c:v>猪名川町</c:v>
                </c:pt>
                <c:pt idx="963">
                  <c:v>多可町</c:v>
                </c:pt>
                <c:pt idx="964">
                  <c:v>新温泉町</c:v>
                </c:pt>
                <c:pt idx="965">
                  <c:v>播磨町</c:v>
                </c:pt>
                <c:pt idx="966">
                  <c:v>丹波市（山南）</c:v>
                </c:pt>
                <c:pt idx="967">
                  <c:v>佐用町</c:v>
                </c:pt>
                <c:pt idx="968">
                  <c:v>播磨高原広域事務組合</c:v>
                </c:pt>
                <c:pt idx="969">
                  <c:v>神河町</c:v>
                </c:pt>
                <c:pt idx="970">
                  <c:v>淡路広域水道企業団</c:v>
                </c:pt>
                <c:pt idx="971">
                  <c:v>丹波市（市島）</c:v>
                </c:pt>
                <c:pt idx="972">
                  <c:v>阪神水道企業団</c:v>
                </c:pt>
                <c:pt idx="973">
                  <c:v>市川町</c:v>
                </c:pt>
                <c:pt idx="974">
                  <c:v>兵庫県</c:v>
                </c:pt>
                <c:pt idx="975">
                  <c:v>安室ダム水道用水供給企業団</c:v>
                </c:pt>
                <c:pt idx="976">
                  <c:v>奈良市</c:v>
                </c:pt>
                <c:pt idx="977">
                  <c:v>大和郡山市</c:v>
                </c:pt>
                <c:pt idx="978">
                  <c:v>橿原市</c:v>
                </c:pt>
                <c:pt idx="979">
                  <c:v>大和高田市</c:v>
                </c:pt>
                <c:pt idx="980">
                  <c:v>天理市</c:v>
                </c:pt>
                <c:pt idx="981">
                  <c:v>桜井市</c:v>
                </c:pt>
                <c:pt idx="982">
                  <c:v>御所市</c:v>
                </c:pt>
                <c:pt idx="983">
                  <c:v>生駒市</c:v>
                </c:pt>
                <c:pt idx="984">
                  <c:v>広陵町</c:v>
                </c:pt>
                <c:pt idx="985">
                  <c:v>田原本町</c:v>
                </c:pt>
                <c:pt idx="986">
                  <c:v>五條市</c:v>
                </c:pt>
                <c:pt idx="987">
                  <c:v>斑鳩町</c:v>
                </c:pt>
                <c:pt idx="988">
                  <c:v>王寺町</c:v>
                </c:pt>
                <c:pt idx="989">
                  <c:v>葛城市</c:v>
                </c:pt>
                <c:pt idx="990">
                  <c:v>大淀町</c:v>
                </c:pt>
                <c:pt idx="991">
                  <c:v>下市町</c:v>
                </c:pt>
                <c:pt idx="992">
                  <c:v>三宅町</c:v>
                </c:pt>
                <c:pt idx="993">
                  <c:v>三郷町</c:v>
                </c:pt>
                <c:pt idx="994">
                  <c:v>平群町</c:v>
                </c:pt>
                <c:pt idx="995">
                  <c:v>宇陀市</c:v>
                </c:pt>
                <c:pt idx="996">
                  <c:v>高取町</c:v>
                </c:pt>
                <c:pt idx="997">
                  <c:v>河合町</c:v>
                </c:pt>
                <c:pt idx="998">
                  <c:v>香芝市</c:v>
                </c:pt>
                <c:pt idx="999">
                  <c:v>吉野町</c:v>
                </c:pt>
                <c:pt idx="1000">
                  <c:v>上牧町</c:v>
                </c:pt>
                <c:pt idx="1001">
                  <c:v>明日香村</c:v>
                </c:pt>
                <c:pt idx="1002">
                  <c:v>川西町</c:v>
                </c:pt>
                <c:pt idx="1003">
                  <c:v>安堵町</c:v>
                </c:pt>
                <c:pt idx="1004">
                  <c:v>奈良市（都祁上水道）</c:v>
                </c:pt>
                <c:pt idx="1005">
                  <c:v>奈良県</c:v>
                </c:pt>
                <c:pt idx="1006">
                  <c:v>和歌山市</c:v>
                </c:pt>
                <c:pt idx="1007">
                  <c:v>新宮市</c:v>
                </c:pt>
                <c:pt idx="1008">
                  <c:v>高野町</c:v>
                </c:pt>
                <c:pt idx="1009">
                  <c:v>田辺市</c:v>
                </c:pt>
                <c:pt idx="1010">
                  <c:v>橋本市</c:v>
                </c:pt>
                <c:pt idx="1011">
                  <c:v>白浜町</c:v>
                </c:pt>
                <c:pt idx="1012">
                  <c:v>海南市（下津）</c:v>
                </c:pt>
                <c:pt idx="1013">
                  <c:v>串本町</c:v>
                </c:pt>
                <c:pt idx="1014">
                  <c:v>有田市</c:v>
                </c:pt>
                <c:pt idx="1015">
                  <c:v>海南市（海南）</c:v>
                </c:pt>
                <c:pt idx="1016">
                  <c:v>御坊市</c:v>
                </c:pt>
                <c:pt idx="1017">
                  <c:v>那智勝浦町</c:v>
                </c:pt>
                <c:pt idx="1018">
                  <c:v>美浜町</c:v>
                </c:pt>
                <c:pt idx="1019">
                  <c:v>かつらぎ町</c:v>
                </c:pt>
                <c:pt idx="1020">
                  <c:v>すさみ町</c:v>
                </c:pt>
                <c:pt idx="1021">
                  <c:v>紀美野町</c:v>
                </c:pt>
                <c:pt idx="1022">
                  <c:v>岩出市</c:v>
                </c:pt>
                <c:pt idx="1023">
                  <c:v>紀の川市（河北）</c:v>
                </c:pt>
                <c:pt idx="1024">
                  <c:v>みなべ町</c:v>
                </c:pt>
                <c:pt idx="1025">
                  <c:v>上富田町</c:v>
                </c:pt>
                <c:pt idx="1026">
                  <c:v>由良町</c:v>
                </c:pt>
                <c:pt idx="1027">
                  <c:v>有田川町</c:v>
                </c:pt>
                <c:pt idx="1028">
                  <c:v>湯浅町</c:v>
                </c:pt>
                <c:pt idx="1029">
                  <c:v>紀の川市（河南）</c:v>
                </c:pt>
                <c:pt idx="1030">
                  <c:v>日高町</c:v>
                </c:pt>
                <c:pt idx="1031">
                  <c:v>日高川町</c:v>
                </c:pt>
                <c:pt idx="1032">
                  <c:v>印南町</c:v>
                </c:pt>
                <c:pt idx="1033">
                  <c:v>上富田町</c:v>
                </c:pt>
                <c:pt idx="1034">
                  <c:v>白浜町</c:v>
                </c:pt>
                <c:pt idx="1035">
                  <c:v>鳥取市</c:v>
                </c:pt>
                <c:pt idx="1036">
                  <c:v>米子市</c:v>
                </c:pt>
                <c:pt idx="1037">
                  <c:v>倉吉市</c:v>
                </c:pt>
                <c:pt idx="1038">
                  <c:v>智頭町</c:v>
                </c:pt>
                <c:pt idx="1039">
                  <c:v>琴浦町</c:v>
                </c:pt>
                <c:pt idx="1040">
                  <c:v>三朝町</c:v>
                </c:pt>
                <c:pt idx="1041">
                  <c:v>岩美町</c:v>
                </c:pt>
                <c:pt idx="1042">
                  <c:v>南部町</c:v>
                </c:pt>
                <c:pt idx="1043">
                  <c:v>伯耆町</c:v>
                </c:pt>
                <c:pt idx="1044">
                  <c:v>湯梨浜町</c:v>
                </c:pt>
                <c:pt idx="1045">
                  <c:v>北栄町</c:v>
                </c:pt>
                <c:pt idx="1046">
                  <c:v>大山町</c:v>
                </c:pt>
                <c:pt idx="1047">
                  <c:v>松江市（松江）</c:v>
                </c:pt>
                <c:pt idx="1048">
                  <c:v>益田市</c:v>
                </c:pt>
                <c:pt idx="1049">
                  <c:v>浜田市</c:v>
                </c:pt>
                <c:pt idx="1050">
                  <c:v>安来市</c:v>
                </c:pt>
                <c:pt idx="1051">
                  <c:v>大田市</c:v>
                </c:pt>
                <c:pt idx="1052">
                  <c:v>津和野町</c:v>
                </c:pt>
                <c:pt idx="1053">
                  <c:v>隠岐の島町</c:v>
                </c:pt>
                <c:pt idx="1054">
                  <c:v>出雲市</c:v>
                </c:pt>
                <c:pt idx="1055">
                  <c:v>江津市</c:v>
                </c:pt>
                <c:pt idx="1056">
                  <c:v>斐川宍道水道企業団</c:v>
                </c:pt>
                <c:pt idx="1057">
                  <c:v>雲南市</c:v>
                </c:pt>
                <c:pt idx="1058">
                  <c:v>奥出雲町</c:v>
                </c:pt>
                <c:pt idx="1059">
                  <c:v>吉賀町</c:v>
                </c:pt>
                <c:pt idx="1060">
                  <c:v>邑南町</c:v>
                </c:pt>
                <c:pt idx="1061">
                  <c:v>島根県（島根県）</c:v>
                </c:pt>
                <c:pt idx="1062">
                  <c:v>島根県（江の川）</c:v>
                </c:pt>
                <c:pt idx="1063">
                  <c:v>和気町</c:v>
                </c:pt>
                <c:pt idx="1064">
                  <c:v>新見市</c:v>
                </c:pt>
                <c:pt idx="1065">
                  <c:v>早島町</c:v>
                </c:pt>
                <c:pt idx="1066">
                  <c:v>総社市</c:v>
                </c:pt>
                <c:pt idx="1067">
                  <c:v>高梁市</c:v>
                </c:pt>
                <c:pt idx="1068">
                  <c:v>備前市</c:v>
                </c:pt>
                <c:pt idx="1069">
                  <c:v>岡山市</c:v>
                </c:pt>
                <c:pt idx="1070">
                  <c:v>津山市</c:v>
                </c:pt>
                <c:pt idx="1071">
                  <c:v>笠岡市</c:v>
                </c:pt>
                <c:pt idx="1072">
                  <c:v>瀬戸内市</c:v>
                </c:pt>
                <c:pt idx="1073">
                  <c:v>玉野市</c:v>
                </c:pt>
                <c:pt idx="1074">
                  <c:v>美作市</c:v>
                </c:pt>
                <c:pt idx="1075">
                  <c:v>井原市</c:v>
                </c:pt>
                <c:pt idx="1076">
                  <c:v>勝央町</c:v>
                </c:pt>
                <c:pt idx="1077">
                  <c:v>真庭市</c:v>
                </c:pt>
                <c:pt idx="1078">
                  <c:v>赤磐市</c:v>
                </c:pt>
                <c:pt idx="1079">
                  <c:v>浅口市</c:v>
                </c:pt>
                <c:pt idx="1080">
                  <c:v>里庄町</c:v>
                </c:pt>
                <c:pt idx="1081">
                  <c:v>鏡野町</c:v>
                </c:pt>
                <c:pt idx="1082">
                  <c:v>倉敷市</c:v>
                </c:pt>
                <c:pt idx="1083">
                  <c:v>矢掛町</c:v>
                </c:pt>
                <c:pt idx="1084">
                  <c:v>奈義町</c:v>
                </c:pt>
                <c:pt idx="1085">
                  <c:v>吉備中央町</c:v>
                </c:pt>
                <c:pt idx="1086">
                  <c:v>岡山県南部水道企業団</c:v>
                </c:pt>
                <c:pt idx="1087">
                  <c:v>備南水道企業団</c:v>
                </c:pt>
                <c:pt idx="1088">
                  <c:v>岡山県西南水道企業団</c:v>
                </c:pt>
                <c:pt idx="1089">
                  <c:v>岡山県広域水道企業団</c:v>
                </c:pt>
                <c:pt idx="1090">
                  <c:v>東広島市</c:v>
                </c:pt>
                <c:pt idx="1091">
                  <c:v>大竹市</c:v>
                </c:pt>
                <c:pt idx="1092">
                  <c:v>海田町</c:v>
                </c:pt>
                <c:pt idx="1093">
                  <c:v>廿日市市</c:v>
                </c:pt>
                <c:pt idx="1094">
                  <c:v>広島市</c:v>
                </c:pt>
                <c:pt idx="1095">
                  <c:v>庄原市</c:v>
                </c:pt>
                <c:pt idx="1096">
                  <c:v>呉市</c:v>
                </c:pt>
                <c:pt idx="1097">
                  <c:v>江田島市</c:v>
                </c:pt>
                <c:pt idx="1098">
                  <c:v>安芸高田市</c:v>
                </c:pt>
                <c:pt idx="1099">
                  <c:v>府中市</c:v>
                </c:pt>
                <c:pt idx="1100">
                  <c:v>福山市</c:v>
                </c:pt>
                <c:pt idx="1101">
                  <c:v>尾道市</c:v>
                </c:pt>
                <c:pt idx="1102">
                  <c:v>三原市</c:v>
                </c:pt>
                <c:pt idx="1103">
                  <c:v>竹原市</c:v>
                </c:pt>
                <c:pt idx="1104">
                  <c:v>三次市</c:v>
                </c:pt>
                <c:pt idx="1105">
                  <c:v>熊野町</c:v>
                </c:pt>
                <c:pt idx="1106">
                  <c:v>世羅町</c:v>
                </c:pt>
                <c:pt idx="1107">
                  <c:v>北広島町</c:v>
                </c:pt>
                <c:pt idx="1108">
                  <c:v>大崎上島町</c:v>
                </c:pt>
                <c:pt idx="1109">
                  <c:v>広島県（広島）</c:v>
                </c:pt>
                <c:pt idx="1110">
                  <c:v>広島県（広島西部）</c:v>
                </c:pt>
                <c:pt idx="1111">
                  <c:v>広島県（沼田川）</c:v>
                </c:pt>
                <c:pt idx="1112">
                  <c:v>下関市</c:v>
                </c:pt>
                <c:pt idx="1113">
                  <c:v>宇部市</c:v>
                </c:pt>
                <c:pt idx="1114">
                  <c:v>山口市</c:v>
                </c:pt>
                <c:pt idx="1115">
                  <c:v>萩市</c:v>
                </c:pt>
                <c:pt idx="1116">
                  <c:v>周南市</c:v>
                </c:pt>
                <c:pt idx="1117">
                  <c:v>防府市</c:v>
                </c:pt>
                <c:pt idx="1118">
                  <c:v>下松市</c:v>
                </c:pt>
                <c:pt idx="1119">
                  <c:v>岩国市</c:v>
                </c:pt>
                <c:pt idx="1120">
                  <c:v>山陽小野田市</c:v>
                </c:pt>
                <c:pt idx="1121">
                  <c:v>光市</c:v>
                </c:pt>
                <c:pt idx="1122">
                  <c:v>長門市（長門）</c:v>
                </c:pt>
                <c:pt idx="1123">
                  <c:v>柳井市</c:v>
                </c:pt>
                <c:pt idx="1124">
                  <c:v>美祢市</c:v>
                </c:pt>
                <c:pt idx="1125">
                  <c:v>田布施・平生水道企業団</c:v>
                </c:pt>
                <c:pt idx="1126">
                  <c:v>周防大島町</c:v>
                </c:pt>
                <c:pt idx="1127">
                  <c:v>柳井地域広域水道企業団</c:v>
                </c:pt>
                <c:pt idx="1128">
                  <c:v>三好市</c:v>
                </c:pt>
                <c:pt idx="1129">
                  <c:v>徳島市</c:v>
                </c:pt>
                <c:pt idx="1130">
                  <c:v>鳴門市</c:v>
                </c:pt>
                <c:pt idx="1131">
                  <c:v>小松島市</c:v>
                </c:pt>
                <c:pt idx="1132">
                  <c:v>美波町</c:v>
                </c:pt>
                <c:pt idx="1133">
                  <c:v>北島町</c:v>
                </c:pt>
                <c:pt idx="1134">
                  <c:v>松茂町</c:v>
                </c:pt>
                <c:pt idx="1135">
                  <c:v>藍住町</c:v>
                </c:pt>
                <c:pt idx="1136">
                  <c:v>阿南市</c:v>
                </c:pt>
                <c:pt idx="1137">
                  <c:v>石井町</c:v>
                </c:pt>
                <c:pt idx="1138">
                  <c:v>板野町</c:v>
                </c:pt>
                <c:pt idx="1139">
                  <c:v>上板町</c:v>
                </c:pt>
                <c:pt idx="1140">
                  <c:v>東みよし町</c:v>
                </c:pt>
                <c:pt idx="1141">
                  <c:v>吉野川市</c:v>
                </c:pt>
                <c:pt idx="1142">
                  <c:v>美馬市</c:v>
                </c:pt>
                <c:pt idx="1143">
                  <c:v>つるぎ町</c:v>
                </c:pt>
                <c:pt idx="1144">
                  <c:v>阿波市</c:v>
                </c:pt>
                <c:pt idx="1145">
                  <c:v>海陽町</c:v>
                </c:pt>
                <c:pt idx="1146">
                  <c:v>香川県広域水道企業団</c:v>
                </c:pt>
                <c:pt idx="1147">
                  <c:v>宇和島市</c:v>
                </c:pt>
                <c:pt idx="1148">
                  <c:v>松山市</c:v>
                </c:pt>
                <c:pt idx="1149">
                  <c:v>今治市（今治）</c:v>
                </c:pt>
                <c:pt idx="1150">
                  <c:v>四国中央市（四国中央）</c:v>
                </c:pt>
                <c:pt idx="1151">
                  <c:v>松前町</c:v>
                </c:pt>
                <c:pt idx="1152">
                  <c:v>新居浜市</c:v>
                </c:pt>
                <c:pt idx="1153">
                  <c:v>今治市（大西）</c:v>
                </c:pt>
                <c:pt idx="1154">
                  <c:v>大洲市</c:v>
                </c:pt>
                <c:pt idx="1155">
                  <c:v>伊予市</c:v>
                </c:pt>
                <c:pt idx="1156">
                  <c:v>内子町</c:v>
                </c:pt>
                <c:pt idx="1157">
                  <c:v>西条市（東予）</c:v>
                </c:pt>
                <c:pt idx="1158">
                  <c:v>西条市（丹原）</c:v>
                </c:pt>
                <c:pt idx="1159">
                  <c:v>今治市（朝倉）</c:v>
                </c:pt>
                <c:pt idx="1160">
                  <c:v>伊方町</c:v>
                </c:pt>
                <c:pt idx="1161">
                  <c:v>西条市（小松）</c:v>
                </c:pt>
                <c:pt idx="1162">
                  <c:v>上島町</c:v>
                </c:pt>
                <c:pt idx="1163">
                  <c:v>砥部町</c:v>
                </c:pt>
                <c:pt idx="1164">
                  <c:v>今治市（波方）</c:v>
                </c:pt>
                <c:pt idx="1165">
                  <c:v>今治市（菊間）</c:v>
                </c:pt>
                <c:pt idx="1166">
                  <c:v>今治市（越智諸島）</c:v>
                </c:pt>
                <c:pt idx="1167">
                  <c:v>今治市（玉川）</c:v>
                </c:pt>
                <c:pt idx="1168">
                  <c:v>鬼北町</c:v>
                </c:pt>
                <c:pt idx="1169">
                  <c:v>四国中央市（小富士長津）</c:v>
                </c:pt>
                <c:pt idx="1170">
                  <c:v>西条市（西部）</c:v>
                </c:pt>
                <c:pt idx="1171">
                  <c:v>愛南町</c:v>
                </c:pt>
                <c:pt idx="1172">
                  <c:v>八幡浜市</c:v>
                </c:pt>
                <c:pt idx="1173">
                  <c:v>西条市（東部）</c:v>
                </c:pt>
                <c:pt idx="1174">
                  <c:v>西予市</c:v>
                </c:pt>
                <c:pt idx="1175">
                  <c:v>東温市</c:v>
                </c:pt>
                <c:pt idx="1176">
                  <c:v>南予水道企業団</c:v>
                </c:pt>
                <c:pt idx="1177">
                  <c:v>津島水道企業団</c:v>
                </c:pt>
                <c:pt idx="1178">
                  <c:v>四万十市</c:v>
                </c:pt>
                <c:pt idx="1179">
                  <c:v>高知市</c:v>
                </c:pt>
                <c:pt idx="1180">
                  <c:v>須崎市</c:v>
                </c:pt>
                <c:pt idx="1181">
                  <c:v>土佐清水市</c:v>
                </c:pt>
                <c:pt idx="1182">
                  <c:v>越知町</c:v>
                </c:pt>
                <c:pt idx="1183">
                  <c:v>宿毛市（宿毛）</c:v>
                </c:pt>
                <c:pt idx="1184">
                  <c:v>安芸市</c:v>
                </c:pt>
                <c:pt idx="1185">
                  <c:v>室戸市</c:v>
                </c:pt>
                <c:pt idx="1186">
                  <c:v>香美市</c:v>
                </c:pt>
                <c:pt idx="1187">
                  <c:v>四万十町</c:v>
                </c:pt>
                <c:pt idx="1188">
                  <c:v>いの町（伊野）</c:v>
                </c:pt>
                <c:pt idx="1189">
                  <c:v>土佐市</c:v>
                </c:pt>
                <c:pt idx="1190">
                  <c:v>佐川町</c:v>
                </c:pt>
                <c:pt idx="1191">
                  <c:v>香南市</c:v>
                </c:pt>
                <c:pt idx="1192">
                  <c:v>南国市</c:v>
                </c:pt>
                <c:pt idx="1193">
                  <c:v>黒潮町</c:v>
                </c:pt>
                <c:pt idx="1194">
                  <c:v>宿毛市（東部広域）</c:v>
                </c:pt>
                <c:pt idx="1195">
                  <c:v>北九州市</c:v>
                </c:pt>
                <c:pt idx="1196">
                  <c:v>福岡市</c:v>
                </c:pt>
                <c:pt idx="1197">
                  <c:v>大牟田市</c:v>
                </c:pt>
                <c:pt idx="1198">
                  <c:v>久留米市</c:v>
                </c:pt>
                <c:pt idx="1199">
                  <c:v>直方市</c:v>
                </c:pt>
                <c:pt idx="1200">
                  <c:v>飯塚市</c:v>
                </c:pt>
                <c:pt idx="1201">
                  <c:v>田川市</c:v>
                </c:pt>
                <c:pt idx="1202">
                  <c:v>柳川市</c:v>
                </c:pt>
                <c:pt idx="1203">
                  <c:v>嘉麻市</c:v>
                </c:pt>
                <c:pt idx="1204">
                  <c:v>朝倉市</c:v>
                </c:pt>
                <c:pt idx="1205">
                  <c:v>八女市</c:v>
                </c:pt>
                <c:pt idx="1206">
                  <c:v>筑後市</c:v>
                </c:pt>
                <c:pt idx="1207">
                  <c:v>大川市</c:v>
                </c:pt>
                <c:pt idx="1208">
                  <c:v>行橋市</c:v>
                </c:pt>
                <c:pt idx="1209">
                  <c:v>豊前市</c:v>
                </c:pt>
                <c:pt idx="1210">
                  <c:v>中間市</c:v>
                </c:pt>
                <c:pt idx="1211">
                  <c:v>三井水道企業団</c:v>
                </c:pt>
                <c:pt idx="1212">
                  <c:v>筑紫野市</c:v>
                </c:pt>
                <c:pt idx="1213">
                  <c:v>春日那珂川水道企業団</c:v>
                </c:pt>
                <c:pt idx="1214">
                  <c:v>大野城市</c:v>
                </c:pt>
                <c:pt idx="1215">
                  <c:v>太宰府市</c:v>
                </c:pt>
                <c:pt idx="1216">
                  <c:v>宇美町</c:v>
                </c:pt>
                <c:pt idx="1217">
                  <c:v>篠栗町</c:v>
                </c:pt>
                <c:pt idx="1218">
                  <c:v>志免町</c:v>
                </c:pt>
                <c:pt idx="1219">
                  <c:v>須恵町</c:v>
                </c:pt>
                <c:pt idx="1220">
                  <c:v>新宮町</c:v>
                </c:pt>
                <c:pt idx="1221">
                  <c:v>古賀市</c:v>
                </c:pt>
                <c:pt idx="1222">
                  <c:v>久山町</c:v>
                </c:pt>
                <c:pt idx="1223">
                  <c:v>粕屋町</c:v>
                </c:pt>
                <c:pt idx="1224">
                  <c:v>岡垣町</c:v>
                </c:pt>
                <c:pt idx="1225">
                  <c:v>小竹町</c:v>
                </c:pt>
                <c:pt idx="1226">
                  <c:v>鞍手町</c:v>
                </c:pt>
                <c:pt idx="1227">
                  <c:v>宮若市</c:v>
                </c:pt>
                <c:pt idx="1228">
                  <c:v>桂川町</c:v>
                </c:pt>
                <c:pt idx="1229">
                  <c:v>筑前町</c:v>
                </c:pt>
                <c:pt idx="1230">
                  <c:v>糸島市</c:v>
                </c:pt>
                <c:pt idx="1231">
                  <c:v>大木町</c:v>
                </c:pt>
                <c:pt idx="1232">
                  <c:v>広川町</c:v>
                </c:pt>
                <c:pt idx="1233">
                  <c:v>みやま市</c:v>
                </c:pt>
                <c:pt idx="1234">
                  <c:v>香春町</c:v>
                </c:pt>
                <c:pt idx="1235">
                  <c:v>添田町</c:v>
                </c:pt>
                <c:pt idx="1236">
                  <c:v>福智町</c:v>
                </c:pt>
                <c:pt idx="1237">
                  <c:v>糸田町</c:v>
                </c:pt>
                <c:pt idx="1238">
                  <c:v>川崎町</c:v>
                </c:pt>
                <c:pt idx="1239">
                  <c:v>大任町</c:v>
                </c:pt>
                <c:pt idx="1240">
                  <c:v>苅田町</c:v>
                </c:pt>
                <c:pt idx="1241">
                  <c:v>みやこ町</c:v>
                </c:pt>
                <c:pt idx="1242">
                  <c:v>築上町</c:v>
                </c:pt>
                <c:pt idx="1243">
                  <c:v>吉富町</c:v>
                </c:pt>
                <c:pt idx="1244">
                  <c:v>宗像地区事務組合</c:v>
                </c:pt>
                <c:pt idx="1245">
                  <c:v>山神水道企業団</c:v>
                </c:pt>
                <c:pt idx="1246">
                  <c:v>福岡県南広域水道企業団</c:v>
                </c:pt>
                <c:pt idx="1247">
                  <c:v>福岡地区水道企業団</c:v>
                </c:pt>
                <c:pt idx="1248">
                  <c:v>田川地区水道企業団</c:v>
                </c:pt>
                <c:pt idx="1249">
                  <c:v>京築地区水道企業団</c:v>
                </c:pt>
                <c:pt idx="1250">
                  <c:v>北九州市</c:v>
                </c:pt>
                <c:pt idx="1251">
                  <c:v>佐賀市</c:v>
                </c:pt>
                <c:pt idx="1252">
                  <c:v>唐津市</c:v>
                </c:pt>
                <c:pt idx="1253">
                  <c:v>伊万里市</c:v>
                </c:pt>
                <c:pt idx="1254">
                  <c:v>西佐賀水道企業団</c:v>
                </c:pt>
                <c:pt idx="1255">
                  <c:v>鹿島市</c:v>
                </c:pt>
                <c:pt idx="1256">
                  <c:v>有田町</c:v>
                </c:pt>
                <c:pt idx="1257">
                  <c:v>武雄市</c:v>
                </c:pt>
                <c:pt idx="1258">
                  <c:v>大町町</c:v>
                </c:pt>
                <c:pt idx="1259">
                  <c:v>江北町</c:v>
                </c:pt>
                <c:pt idx="1260">
                  <c:v>鳥栖市</c:v>
                </c:pt>
                <c:pt idx="1261">
                  <c:v>多久市</c:v>
                </c:pt>
                <c:pt idx="1262">
                  <c:v>小城市</c:v>
                </c:pt>
                <c:pt idx="1263">
                  <c:v>太良町</c:v>
                </c:pt>
                <c:pt idx="1264">
                  <c:v>佐賀東部水道企業団</c:v>
                </c:pt>
                <c:pt idx="1265">
                  <c:v>白石町</c:v>
                </c:pt>
                <c:pt idx="1266">
                  <c:v>玄海町</c:v>
                </c:pt>
                <c:pt idx="1267">
                  <c:v>嬉野市</c:v>
                </c:pt>
                <c:pt idx="1268">
                  <c:v>佐賀東部水道企業団</c:v>
                </c:pt>
                <c:pt idx="1269">
                  <c:v>佐賀西部広域水道企業団</c:v>
                </c:pt>
                <c:pt idx="1270">
                  <c:v>長崎市（長崎）</c:v>
                </c:pt>
                <c:pt idx="1271">
                  <c:v>佐世保市</c:v>
                </c:pt>
                <c:pt idx="1272">
                  <c:v>平戸市</c:v>
                </c:pt>
                <c:pt idx="1273">
                  <c:v>大村市</c:v>
                </c:pt>
                <c:pt idx="1274">
                  <c:v>諫早市</c:v>
                </c:pt>
                <c:pt idx="1275">
                  <c:v>松浦市</c:v>
                </c:pt>
                <c:pt idx="1276">
                  <c:v>佐々町</c:v>
                </c:pt>
                <c:pt idx="1277">
                  <c:v>川棚町</c:v>
                </c:pt>
                <c:pt idx="1278">
                  <c:v>島原市</c:v>
                </c:pt>
                <c:pt idx="1279">
                  <c:v>長与町</c:v>
                </c:pt>
                <c:pt idx="1280">
                  <c:v>時津町</c:v>
                </c:pt>
                <c:pt idx="1281">
                  <c:v>壱岐市</c:v>
                </c:pt>
                <c:pt idx="1282">
                  <c:v>長崎市（三和）</c:v>
                </c:pt>
                <c:pt idx="1283">
                  <c:v>波佐見町</c:v>
                </c:pt>
                <c:pt idx="1284">
                  <c:v>長崎市（琴海）</c:v>
                </c:pt>
                <c:pt idx="1285">
                  <c:v>南島原市</c:v>
                </c:pt>
                <c:pt idx="1286">
                  <c:v>西海市</c:v>
                </c:pt>
                <c:pt idx="1287">
                  <c:v>東彼杵町</c:v>
                </c:pt>
                <c:pt idx="1288">
                  <c:v>五島市</c:v>
                </c:pt>
                <c:pt idx="1289">
                  <c:v>対馬市</c:v>
                </c:pt>
                <c:pt idx="1290">
                  <c:v>新上五島町</c:v>
                </c:pt>
                <c:pt idx="1291">
                  <c:v>雲仙市</c:v>
                </c:pt>
                <c:pt idx="1292">
                  <c:v>熊本市</c:v>
                </c:pt>
                <c:pt idx="1293">
                  <c:v>宇城市（三角）</c:v>
                </c:pt>
                <c:pt idx="1294">
                  <c:v>天草市</c:v>
                </c:pt>
                <c:pt idx="1295">
                  <c:v>水俣市</c:v>
                </c:pt>
                <c:pt idx="1296">
                  <c:v>山鹿市</c:v>
                </c:pt>
                <c:pt idx="1297">
                  <c:v>八代市</c:v>
                </c:pt>
                <c:pt idx="1298">
                  <c:v>人吉市</c:v>
                </c:pt>
                <c:pt idx="1299">
                  <c:v>荒尾市</c:v>
                </c:pt>
                <c:pt idx="1300">
                  <c:v>山都町</c:v>
                </c:pt>
                <c:pt idx="1301">
                  <c:v>大津菊陽水道企業団</c:v>
                </c:pt>
                <c:pt idx="1302">
                  <c:v>玉名市</c:v>
                </c:pt>
                <c:pt idx="1303">
                  <c:v>菊池市</c:v>
                </c:pt>
                <c:pt idx="1304">
                  <c:v>長洲町</c:v>
                </c:pt>
                <c:pt idx="1305">
                  <c:v>宇土市</c:v>
                </c:pt>
                <c:pt idx="1306">
                  <c:v>阿蘇市</c:v>
                </c:pt>
                <c:pt idx="1307">
                  <c:v>多良木町</c:v>
                </c:pt>
                <c:pt idx="1308">
                  <c:v>小国町</c:v>
                </c:pt>
                <c:pt idx="1309">
                  <c:v>御船町</c:v>
                </c:pt>
                <c:pt idx="1310">
                  <c:v>益城町</c:v>
                </c:pt>
                <c:pt idx="1311">
                  <c:v>八代生活環境事務組合</c:v>
                </c:pt>
                <c:pt idx="1312">
                  <c:v>あさぎり町</c:v>
                </c:pt>
                <c:pt idx="1313">
                  <c:v>芦北町</c:v>
                </c:pt>
                <c:pt idx="1314">
                  <c:v>南阿蘇村</c:v>
                </c:pt>
                <c:pt idx="1315">
                  <c:v>甲佐町</c:v>
                </c:pt>
                <c:pt idx="1316">
                  <c:v>上天草市</c:v>
                </c:pt>
                <c:pt idx="1317">
                  <c:v>宇城市（松橋・小川）</c:v>
                </c:pt>
                <c:pt idx="1318">
                  <c:v>合志市</c:v>
                </c:pt>
                <c:pt idx="1319">
                  <c:v>湯前町</c:v>
                </c:pt>
                <c:pt idx="1320">
                  <c:v>錦町</c:v>
                </c:pt>
                <c:pt idx="1321">
                  <c:v>上天草・宇城水道企業団</c:v>
                </c:pt>
                <c:pt idx="1322">
                  <c:v>大分市</c:v>
                </c:pt>
                <c:pt idx="1323">
                  <c:v>由布市（湯布院）</c:v>
                </c:pt>
                <c:pt idx="1324">
                  <c:v>別府市</c:v>
                </c:pt>
                <c:pt idx="1325">
                  <c:v>中津市</c:v>
                </c:pt>
                <c:pt idx="1326">
                  <c:v>日田市</c:v>
                </c:pt>
                <c:pt idx="1327">
                  <c:v>佐伯市</c:v>
                </c:pt>
                <c:pt idx="1328">
                  <c:v>臼杵市</c:v>
                </c:pt>
                <c:pt idx="1329">
                  <c:v>津久見市</c:v>
                </c:pt>
                <c:pt idx="1330">
                  <c:v>竹田市</c:v>
                </c:pt>
                <c:pt idx="1331">
                  <c:v>豊後高田市</c:v>
                </c:pt>
                <c:pt idx="1332">
                  <c:v>杵築市</c:v>
                </c:pt>
                <c:pt idx="1333">
                  <c:v>豊後大野市</c:v>
                </c:pt>
                <c:pt idx="1334">
                  <c:v>日出町</c:v>
                </c:pt>
                <c:pt idx="1335">
                  <c:v>玖珠町</c:v>
                </c:pt>
                <c:pt idx="1336">
                  <c:v>宇佐市</c:v>
                </c:pt>
                <c:pt idx="1337">
                  <c:v>由布市（挾間）</c:v>
                </c:pt>
                <c:pt idx="1338">
                  <c:v>国東市</c:v>
                </c:pt>
                <c:pt idx="1339">
                  <c:v>宮崎市</c:v>
                </c:pt>
                <c:pt idx="1340">
                  <c:v>延岡市</c:v>
                </c:pt>
                <c:pt idx="1341">
                  <c:v>日南市</c:v>
                </c:pt>
                <c:pt idx="1342">
                  <c:v>都城市</c:v>
                </c:pt>
                <c:pt idx="1343">
                  <c:v>日向市</c:v>
                </c:pt>
                <c:pt idx="1344">
                  <c:v>高原町</c:v>
                </c:pt>
                <c:pt idx="1345">
                  <c:v>串間市</c:v>
                </c:pt>
                <c:pt idx="1346">
                  <c:v>小林市</c:v>
                </c:pt>
                <c:pt idx="1347">
                  <c:v>高千穂町</c:v>
                </c:pt>
                <c:pt idx="1348">
                  <c:v>三股町</c:v>
                </c:pt>
                <c:pt idx="1349">
                  <c:v>新富町</c:v>
                </c:pt>
                <c:pt idx="1350">
                  <c:v>国富町</c:v>
                </c:pt>
                <c:pt idx="1351">
                  <c:v>えびの市</c:v>
                </c:pt>
                <c:pt idx="1352">
                  <c:v>高鍋町</c:v>
                </c:pt>
                <c:pt idx="1353">
                  <c:v>川南町</c:v>
                </c:pt>
                <c:pt idx="1354">
                  <c:v>門川町</c:v>
                </c:pt>
                <c:pt idx="1355">
                  <c:v>綾町</c:v>
                </c:pt>
                <c:pt idx="1356">
                  <c:v>西都市</c:v>
                </c:pt>
                <c:pt idx="1357">
                  <c:v>都農町</c:v>
                </c:pt>
                <c:pt idx="1358">
                  <c:v>一ツ瀬川営農飲雑用水広域水道企業団</c:v>
                </c:pt>
                <c:pt idx="1359">
                  <c:v>鹿児島市</c:v>
                </c:pt>
                <c:pt idx="1360">
                  <c:v>鹿屋市</c:v>
                </c:pt>
                <c:pt idx="1361">
                  <c:v>さつま町</c:v>
                </c:pt>
                <c:pt idx="1362">
                  <c:v>指宿市</c:v>
                </c:pt>
                <c:pt idx="1363">
                  <c:v>枕崎市</c:v>
                </c:pt>
                <c:pt idx="1364">
                  <c:v>阿久根市</c:v>
                </c:pt>
                <c:pt idx="1365">
                  <c:v>南さつま市</c:v>
                </c:pt>
                <c:pt idx="1366">
                  <c:v>志布志市</c:v>
                </c:pt>
                <c:pt idx="1367">
                  <c:v>いちき串木野市</c:v>
                </c:pt>
                <c:pt idx="1368">
                  <c:v>西之表市</c:v>
                </c:pt>
                <c:pt idx="1369">
                  <c:v>伊佐市</c:v>
                </c:pt>
                <c:pt idx="1370">
                  <c:v>薩摩川内市</c:v>
                </c:pt>
                <c:pt idx="1371">
                  <c:v>瀬戸内町</c:v>
                </c:pt>
                <c:pt idx="1372">
                  <c:v>奄美市</c:v>
                </c:pt>
                <c:pt idx="1373">
                  <c:v>大崎町</c:v>
                </c:pt>
                <c:pt idx="1374">
                  <c:v>中種子町</c:v>
                </c:pt>
                <c:pt idx="1375">
                  <c:v>出水市（出水）</c:v>
                </c:pt>
                <c:pt idx="1376">
                  <c:v>曽於市（大隅）</c:v>
                </c:pt>
                <c:pt idx="1377">
                  <c:v>曽於市（財部）</c:v>
                </c:pt>
                <c:pt idx="1378">
                  <c:v>垂水市</c:v>
                </c:pt>
                <c:pt idx="1379">
                  <c:v>出水市（高尾野）</c:v>
                </c:pt>
                <c:pt idx="1380">
                  <c:v>肝付町</c:v>
                </c:pt>
                <c:pt idx="1381">
                  <c:v>湧水町</c:v>
                </c:pt>
                <c:pt idx="1382">
                  <c:v>曽於市（末吉）</c:v>
                </c:pt>
                <c:pt idx="1383">
                  <c:v>和泊町</c:v>
                </c:pt>
                <c:pt idx="1384">
                  <c:v>知名町</c:v>
                </c:pt>
                <c:pt idx="1385">
                  <c:v>与論町</c:v>
                </c:pt>
                <c:pt idx="1386">
                  <c:v>徳之島町</c:v>
                </c:pt>
                <c:pt idx="1387">
                  <c:v>伊仙町</c:v>
                </c:pt>
                <c:pt idx="1388">
                  <c:v>霧島市</c:v>
                </c:pt>
                <c:pt idx="1389">
                  <c:v>日置市</c:v>
                </c:pt>
                <c:pt idx="1390">
                  <c:v>姶良市</c:v>
                </c:pt>
                <c:pt idx="1391">
                  <c:v>南九州市</c:v>
                </c:pt>
                <c:pt idx="1392">
                  <c:v>龍郷町</c:v>
                </c:pt>
                <c:pt idx="1393">
                  <c:v>那覇市</c:v>
                </c:pt>
                <c:pt idx="1394">
                  <c:v>名護市</c:v>
                </c:pt>
                <c:pt idx="1395">
                  <c:v>本部町</c:v>
                </c:pt>
                <c:pt idx="1396">
                  <c:v>宜野湾市</c:v>
                </c:pt>
                <c:pt idx="1397">
                  <c:v>石垣市</c:v>
                </c:pt>
                <c:pt idx="1398">
                  <c:v>浦添市</c:v>
                </c:pt>
                <c:pt idx="1399">
                  <c:v>南部水道企業団</c:v>
                </c:pt>
                <c:pt idx="1400">
                  <c:v>嘉手納町</c:v>
                </c:pt>
                <c:pt idx="1401">
                  <c:v>西原町</c:v>
                </c:pt>
                <c:pt idx="1402">
                  <c:v>読谷村</c:v>
                </c:pt>
                <c:pt idx="1403">
                  <c:v>うるま市</c:v>
                </c:pt>
                <c:pt idx="1404">
                  <c:v>北谷町</c:v>
                </c:pt>
                <c:pt idx="1405">
                  <c:v>与那原町</c:v>
                </c:pt>
                <c:pt idx="1406">
                  <c:v>中城村</c:v>
                </c:pt>
                <c:pt idx="1407">
                  <c:v>糸満市</c:v>
                </c:pt>
                <c:pt idx="1408">
                  <c:v>伊江村</c:v>
                </c:pt>
                <c:pt idx="1409">
                  <c:v>豊見城市</c:v>
                </c:pt>
                <c:pt idx="1410">
                  <c:v>宮古島市</c:v>
                </c:pt>
                <c:pt idx="1411">
                  <c:v>北中城村</c:v>
                </c:pt>
                <c:pt idx="1412">
                  <c:v>南城市</c:v>
                </c:pt>
                <c:pt idx="1413">
                  <c:v>沖縄市</c:v>
                </c:pt>
                <c:pt idx="1414">
                  <c:v>恩納村</c:v>
                </c:pt>
                <c:pt idx="1415">
                  <c:v>宜野座村</c:v>
                </c:pt>
                <c:pt idx="1416">
                  <c:v>金武町</c:v>
                </c:pt>
                <c:pt idx="1417">
                  <c:v>久米島町</c:v>
                </c:pt>
                <c:pt idx="1418">
                  <c:v>今帰仁村</c:v>
                </c:pt>
                <c:pt idx="1419">
                  <c:v>沖縄県</c:v>
                </c:pt>
              </c:strCache>
            </c:strRef>
          </c:tx>
          <c:spPr>
            <a:ln w="25400" cap="rnd">
              <a:noFill/>
              <a:round/>
            </a:ln>
            <a:effectLst/>
          </c:spPr>
          <c:marker>
            <c:symbol val="circle"/>
            <c:size val="5"/>
            <c:spPr>
              <a:solidFill>
                <a:schemeClr val="bg1"/>
              </a:solidFill>
              <a:ln w="9525">
                <a:solidFill>
                  <a:schemeClr val="tx1"/>
                </a:solidFill>
              </a:ln>
              <a:effectLst/>
            </c:spPr>
          </c:marker>
          <c:xVal>
            <c:numRef>
              <c:f>'c'!$G$55:$G$1474</c:f>
              <c:numCache>
                <c:formatCode>General</c:formatCode>
                <c:ptCount val="1420"/>
                <c:pt idx="0">
                  <c:v>130</c:v>
                </c:pt>
                <c:pt idx="1">
                  <c:v>22</c:v>
                </c:pt>
                <c:pt idx="2">
                  <c:v>68</c:v>
                </c:pt>
                <c:pt idx="3">
                  <c:v>48</c:v>
                </c:pt>
                <c:pt idx="4">
                  <c:v>14</c:v>
                </c:pt>
                <c:pt idx="5">
                  <c:v>23</c:v>
                </c:pt>
                <c:pt idx="6">
                  <c:v>81</c:v>
                </c:pt>
                <c:pt idx="7">
                  <c:v>4</c:v>
                </c:pt>
                <c:pt idx="8">
                  <c:v>3</c:v>
                </c:pt>
                <c:pt idx="9">
                  <c:v>6</c:v>
                </c:pt>
                <c:pt idx="10">
                  <c:v>7</c:v>
                </c:pt>
                <c:pt idx="11">
                  <c:v>22</c:v>
                </c:pt>
                <c:pt idx="12">
                  <c:v>#N/A</c:v>
                </c:pt>
                <c:pt idx="13">
                  <c:v>4</c:v>
                </c:pt>
                <c:pt idx="14">
                  <c:v>#N/A</c:v>
                </c:pt>
                <c:pt idx="15">
                  <c:v>3</c:v>
                </c:pt>
                <c:pt idx="16">
                  <c:v>9</c:v>
                </c:pt>
                <c:pt idx="17">
                  <c:v>7</c:v>
                </c:pt>
                <c:pt idx="18">
                  <c:v>90</c:v>
                </c:pt>
                <c:pt idx="19">
                  <c:v>5</c:v>
                </c:pt>
                <c:pt idx="20">
                  <c:v>22</c:v>
                </c:pt>
                <c:pt idx="21">
                  <c:v>53</c:v>
                </c:pt>
                <c:pt idx="22">
                  <c:v>5</c:v>
                </c:pt>
                <c:pt idx="23">
                  <c:v>7</c:v>
                </c:pt>
                <c:pt idx="24">
                  <c:v>10</c:v>
                </c:pt>
                <c:pt idx="25">
                  <c:v>3</c:v>
                </c:pt>
                <c:pt idx="26">
                  <c:v>83</c:v>
                </c:pt>
                <c:pt idx="27">
                  <c:v>13</c:v>
                </c:pt>
                <c:pt idx="28">
                  <c:v>8</c:v>
                </c:pt>
                <c:pt idx="29">
                  <c:v>3</c:v>
                </c:pt>
                <c:pt idx="30">
                  <c:v>11</c:v>
                </c:pt>
                <c:pt idx="31">
                  <c:v>14</c:v>
                </c:pt>
                <c:pt idx="32">
                  <c:v>5</c:v>
                </c:pt>
                <c:pt idx="33">
                  <c:v>23</c:v>
                </c:pt>
                <c:pt idx="34">
                  <c:v>13</c:v>
                </c:pt>
                <c:pt idx="35">
                  <c:v>2</c:v>
                </c:pt>
                <c:pt idx="36">
                  <c:v>5</c:v>
                </c:pt>
                <c:pt idx="37">
                  <c:v>4</c:v>
                </c:pt>
                <c:pt idx="38">
                  <c:v>6</c:v>
                </c:pt>
                <c:pt idx="39">
                  <c:v>4</c:v>
                </c:pt>
                <c:pt idx="40">
                  <c:v>10</c:v>
                </c:pt>
                <c:pt idx="41">
                  <c:v>44</c:v>
                </c:pt>
                <c:pt idx="42">
                  <c:v>4</c:v>
                </c:pt>
                <c:pt idx="43">
                  <c:v>4</c:v>
                </c:pt>
                <c:pt idx="44">
                  <c:v>5</c:v>
                </c:pt>
                <c:pt idx="45">
                  <c:v>4</c:v>
                </c:pt>
                <c:pt idx="46">
                  <c:v>12</c:v>
                </c:pt>
                <c:pt idx="47">
                  <c:v>20</c:v>
                </c:pt>
                <c:pt idx="48">
                  <c:v>11</c:v>
                </c:pt>
                <c:pt idx="49">
                  <c:v>23</c:v>
                </c:pt>
                <c:pt idx="50">
                  <c:v>33</c:v>
                </c:pt>
                <c:pt idx="51">
                  <c:v>2</c:v>
                </c:pt>
                <c:pt idx="52">
                  <c:v>20</c:v>
                </c:pt>
                <c:pt idx="53">
                  <c:v>5</c:v>
                </c:pt>
                <c:pt idx="54">
                  <c:v>8</c:v>
                </c:pt>
                <c:pt idx="55">
                  <c:v>8</c:v>
                </c:pt>
                <c:pt idx="56">
                  <c:v>2</c:v>
                </c:pt>
                <c:pt idx="57">
                  <c:v>3</c:v>
                </c:pt>
                <c:pt idx="58">
                  <c:v>7</c:v>
                </c:pt>
                <c:pt idx="59">
                  <c:v>21</c:v>
                </c:pt>
                <c:pt idx="60">
                  <c:v>8</c:v>
                </c:pt>
                <c:pt idx="61">
                  <c:v>6</c:v>
                </c:pt>
                <c:pt idx="62">
                  <c:v>7</c:v>
                </c:pt>
                <c:pt idx="63">
                  <c:v>7</c:v>
                </c:pt>
                <c:pt idx="64">
                  <c:v>2</c:v>
                </c:pt>
                <c:pt idx="65">
                  <c:v>4</c:v>
                </c:pt>
                <c:pt idx="66">
                  <c:v>11</c:v>
                </c:pt>
                <c:pt idx="67">
                  <c:v>15</c:v>
                </c:pt>
                <c:pt idx="68">
                  <c:v>2</c:v>
                </c:pt>
                <c:pt idx="69">
                  <c:v>3</c:v>
                </c:pt>
                <c:pt idx="70">
                  <c:v>3</c:v>
                </c:pt>
                <c:pt idx="71">
                  <c:v>2</c:v>
                </c:pt>
                <c:pt idx="72">
                  <c:v>4</c:v>
                </c:pt>
                <c:pt idx="73">
                  <c:v>15</c:v>
                </c:pt>
                <c:pt idx="74">
                  <c:v>2</c:v>
                </c:pt>
                <c:pt idx="75">
                  <c:v>2</c:v>
                </c:pt>
                <c:pt idx="76">
                  <c:v>8</c:v>
                </c:pt>
                <c:pt idx="77">
                  <c:v>23</c:v>
                </c:pt>
                <c:pt idx="78">
                  <c:v>10</c:v>
                </c:pt>
                <c:pt idx="79">
                  <c:v>4</c:v>
                </c:pt>
                <c:pt idx="80">
                  <c:v>3</c:v>
                </c:pt>
                <c:pt idx="81">
                  <c:v>6</c:v>
                </c:pt>
                <c:pt idx="82">
                  <c:v>8</c:v>
                </c:pt>
                <c:pt idx="83">
                  <c:v>17</c:v>
                </c:pt>
                <c:pt idx="84">
                  <c:v>2</c:v>
                </c:pt>
                <c:pt idx="85">
                  <c:v>6</c:v>
                </c:pt>
                <c:pt idx="86">
                  <c:v>1</c:v>
                </c:pt>
                <c:pt idx="87">
                  <c:v>7</c:v>
                </c:pt>
                <c:pt idx="88">
                  <c:v>5</c:v>
                </c:pt>
                <c:pt idx="89">
                  <c:v>36</c:v>
                </c:pt>
                <c:pt idx="90">
                  <c:v>4</c:v>
                </c:pt>
                <c:pt idx="91">
                  <c:v>3</c:v>
                </c:pt>
                <c:pt idx="92">
                  <c:v>4</c:v>
                </c:pt>
                <c:pt idx="93">
                  <c:v>13</c:v>
                </c:pt>
                <c:pt idx="94">
                  <c:v>26</c:v>
                </c:pt>
                <c:pt idx="95">
                  <c:v>9</c:v>
                </c:pt>
                <c:pt idx="96">
                  <c:v>8</c:v>
                </c:pt>
                <c:pt idx="97">
                  <c:v>15</c:v>
                </c:pt>
                <c:pt idx="98">
                  <c:v>69</c:v>
                </c:pt>
                <c:pt idx="99">
                  <c:v>5</c:v>
                </c:pt>
                <c:pt idx="100">
                  <c:v>6</c:v>
                </c:pt>
                <c:pt idx="101">
                  <c:v>14</c:v>
                </c:pt>
                <c:pt idx="102">
                  <c:v>6</c:v>
                </c:pt>
                <c:pt idx="103">
                  <c:v>3</c:v>
                </c:pt>
                <c:pt idx="104">
                  <c:v>5</c:v>
                </c:pt>
                <c:pt idx="105">
                  <c:v>3</c:v>
                </c:pt>
                <c:pt idx="106">
                  <c:v>14</c:v>
                </c:pt>
                <c:pt idx="107">
                  <c:v>2</c:v>
                </c:pt>
                <c:pt idx="108">
                  <c:v>3</c:v>
                </c:pt>
                <c:pt idx="109">
                  <c:v>3</c:v>
                </c:pt>
                <c:pt idx="110">
                  <c:v>5</c:v>
                </c:pt>
                <c:pt idx="111">
                  <c:v>6</c:v>
                </c:pt>
                <c:pt idx="112">
                  <c:v>4</c:v>
                </c:pt>
                <c:pt idx="113">
                  <c:v>#N/A</c:v>
                </c:pt>
                <c:pt idx="114">
                  <c:v>4</c:v>
                </c:pt>
                <c:pt idx="115">
                  <c:v>22</c:v>
                </c:pt>
                <c:pt idx="116">
                  <c:v>20</c:v>
                </c:pt>
                <c:pt idx="117">
                  <c:v>#N/A</c:v>
                </c:pt>
                <c:pt idx="118">
                  <c:v>7</c:v>
                </c:pt>
                <c:pt idx="119">
                  <c:v>24</c:v>
                </c:pt>
                <c:pt idx="120">
                  <c:v>7</c:v>
                </c:pt>
                <c:pt idx="121">
                  <c:v>5</c:v>
                </c:pt>
                <c:pt idx="122">
                  <c:v>5</c:v>
                </c:pt>
                <c:pt idx="123">
                  <c:v>25</c:v>
                </c:pt>
                <c:pt idx="124">
                  <c:v>33</c:v>
                </c:pt>
                <c:pt idx="125">
                  <c:v>#N/A</c:v>
                </c:pt>
                <c:pt idx="126">
                  <c:v>8</c:v>
                </c:pt>
                <c:pt idx="127">
                  <c:v>28</c:v>
                </c:pt>
                <c:pt idx="128">
                  <c:v>16</c:v>
                </c:pt>
                <c:pt idx="129">
                  <c:v>14</c:v>
                </c:pt>
                <c:pt idx="130">
                  <c:v>31</c:v>
                </c:pt>
                <c:pt idx="131">
                  <c:v>17</c:v>
                </c:pt>
                <c:pt idx="132">
                  <c:v>9</c:v>
                </c:pt>
                <c:pt idx="133">
                  <c:v>11</c:v>
                </c:pt>
                <c:pt idx="134">
                  <c:v>8</c:v>
                </c:pt>
                <c:pt idx="135">
                  <c:v>6</c:v>
                </c:pt>
                <c:pt idx="136">
                  <c:v>8</c:v>
                </c:pt>
                <c:pt idx="137">
                  <c:v>7</c:v>
                </c:pt>
                <c:pt idx="138">
                  <c:v>13</c:v>
                </c:pt>
                <c:pt idx="139">
                  <c:v>6</c:v>
                </c:pt>
                <c:pt idx="140">
                  <c:v>4</c:v>
                </c:pt>
                <c:pt idx="141">
                  <c:v>2</c:v>
                </c:pt>
                <c:pt idx="142">
                  <c:v>4</c:v>
                </c:pt>
                <c:pt idx="143">
                  <c:v>19</c:v>
                </c:pt>
                <c:pt idx="144">
                  <c:v>9</c:v>
                </c:pt>
                <c:pt idx="145">
                  <c:v>6</c:v>
                </c:pt>
                <c:pt idx="146">
                  <c:v>4</c:v>
                </c:pt>
                <c:pt idx="147">
                  <c:v>0</c:v>
                </c:pt>
                <c:pt idx="148">
                  <c:v>90</c:v>
                </c:pt>
                <c:pt idx="149">
                  <c:v>41</c:v>
                </c:pt>
                <c:pt idx="150">
                  <c:v>8</c:v>
                </c:pt>
                <c:pt idx="151">
                  <c:v>7</c:v>
                </c:pt>
                <c:pt idx="152">
                  <c:v>2</c:v>
                </c:pt>
                <c:pt idx="153">
                  <c:v>35</c:v>
                </c:pt>
                <c:pt idx="154">
                  <c:v>#N/A</c:v>
                </c:pt>
                <c:pt idx="155">
                  <c:v>6</c:v>
                </c:pt>
                <c:pt idx="156">
                  <c:v>73</c:v>
                </c:pt>
                <c:pt idx="157">
                  <c:v>12</c:v>
                </c:pt>
                <c:pt idx="158">
                  <c:v>27</c:v>
                </c:pt>
                <c:pt idx="159">
                  <c:v>6</c:v>
                </c:pt>
                <c:pt idx="160">
                  <c:v>8</c:v>
                </c:pt>
                <c:pt idx="161">
                  <c:v>10</c:v>
                </c:pt>
                <c:pt idx="162">
                  <c:v>6</c:v>
                </c:pt>
                <c:pt idx="163">
                  <c:v>14</c:v>
                </c:pt>
                <c:pt idx="164">
                  <c:v>26</c:v>
                </c:pt>
                <c:pt idx="165">
                  <c:v>8</c:v>
                </c:pt>
                <c:pt idx="166">
                  <c:v>4</c:v>
                </c:pt>
                <c:pt idx="167">
                  <c:v>8</c:v>
                </c:pt>
                <c:pt idx="168">
                  <c:v>6</c:v>
                </c:pt>
                <c:pt idx="169">
                  <c:v>8</c:v>
                </c:pt>
                <c:pt idx="170">
                  <c:v>6</c:v>
                </c:pt>
                <c:pt idx="171">
                  <c:v>2</c:v>
                </c:pt>
                <c:pt idx="172">
                  <c:v>9</c:v>
                </c:pt>
                <c:pt idx="173">
                  <c:v>2</c:v>
                </c:pt>
                <c:pt idx="174">
                  <c:v>4</c:v>
                </c:pt>
                <c:pt idx="175">
                  <c:v>5</c:v>
                </c:pt>
                <c:pt idx="176">
                  <c:v>11</c:v>
                </c:pt>
                <c:pt idx="177">
                  <c:v>130</c:v>
                </c:pt>
                <c:pt idx="178">
                  <c:v>5</c:v>
                </c:pt>
                <c:pt idx="179">
                  <c:v>7</c:v>
                </c:pt>
                <c:pt idx="180">
                  <c:v>1</c:v>
                </c:pt>
                <c:pt idx="181">
                  <c:v>28</c:v>
                </c:pt>
                <c:pt idx="182">
                  <c:v>25</c:v>
                </c:pt>
                <c:pt idx="183">
                  <c:v>4</c:v>
                </c:pt>
                <c:pt idx="184">
                  <c:v>6</c:v>
                </c:pt>
                <c:pt idx="185">
                  <c:v>37</c:v>
                </c:pt>
                <c:pt idx="186">
                  <c:v>30</c:v>
                </c:pt>
                <c:pt idx="187">
                  <c:v>36</c:v>
                </c:pt>
                <c:pt idx="188">
                  <c:v>#N/A</c:v>
                </c:pt>
                <c:pt idx="189">
                  <c:v>35</c:v>
                </c:pt>
                <c:pt idx="190">
                  <c:v>34</c:v>
                </c:pt>
                <c:pt idx="191">
                  <c:v>7</c:v>
                </c:pt>
                <c:pt idx="192">
                  <c:v>28</c:v>
                </c:pt>
                <c:pt idx="193">
                  <c:v>9</c:v>
                </c:pt>
                <c:pt idx="194">
                  <c:v>23</c:v>
                </c:pt>
                <c:pt idx="195">
                  <c:v>12</c:v>
                </c:pt>
                <c:pt idx="196">
                  <c:v>9</c:v>
                </c:pt>
                <c:pt idx="197">
                  <c:v>2</c:v>
                </c:pt>
                <c:pt idx="198">
                  <c:v>8</c:v>
                </c:pt>
                <c:pt idx="199">
                  <c:v>2</c:v>
                </c:pt>
                <c:pt idx="200">
                  <c:v>2</c:v>
                </c:pt>
                <c:pt idx="201">
                  <c:v>1</c:v>
                </c:pt>
                <c:pt idx="202">
                  <c:v>6</c:v>
                </c:pt>
                <c:pt idx="203">
                  <c:v>8</c:v>
                </c:pt>
                <c:pt idx="204">
                  <c:v>7</c:v>
                </c:pt>
                <c:pt idx="205">
                  <c:v>5</c:v>
                </c:pt>
                <c:pt idx="206">
                  <c:v>3</c:v>
                </c:pt>
                <c:pt idx="207">
                  <c:v>1</c:v>
                </c:pt>
                <c:pt idx="208">
                  <c:v>9</c:v>
                </c:pt>
                <c:pt idx="209">
                  <c:v>4</c:v>
                </c:pt>
                <c:pt idx="210">
                  <c:v>9</c:v>
                </c:pt>
                <c:pt idx="211">
                  <c:v>9</c:v>
                </c:pt>
                <c:pt idx="212">
                  <c:v>140</c:v>
                </c:pt>
                <c:pt idx="213">
                  <c:v>8</c:v>
                </c:pt>
                <c:pt idx="214">
                  <c:v>27</c:v>
                </c:pt>
                <c:pt idx="215">
                  <c:v>31</c:v>
                </c:pt>
                <c:pt idx="216">
                  <c:v>9</c:v>
                </c:pt>
                <c:pt idx="217">
                  <c:v>37</c:v>
                </c:pt>
                <c:pt idx="218">
                  <c:v>8</c:v>
                </c:pt>
                <c:pt idx="219">
                  <c:v>13</c:v>
                </c:pt>
                <c:pt idx="220">
                  <c:v>13</c:v>
                </c:pt>
                <c:pt idx="221">
                  <c:v>9</c:v>
                </c:pt>
                <c:pt idx="222">
                  <c:v>9</c:v>
                </c:pt>
                <c:pt idx="223">
                  <c:v>10</c:v>
                </c:pt>
                <c:pt idx="224">
                  <c:v>3</c:v>
                </c:pt>
                <c:pt idx="225">
                  <c:v>6</c:v>
                </c:pt>
                <c:pt idx="226">
                  <c:v>2</c:v>
                </c:pt>
                <c:pt idx="227">
                  <c:v>4</c:v>
                </c:pt>
                <c:pt idx="228">
                  <c:v>3</c:v>
                </c:pt>
                <c:pt idx="229">
                  <c:v>8</c:v>
                </c:pt>
                <c:pt idx="230">
                  <c:v>4</c:v>
                </c:pt>
                <c:pt idx="231">
                  <c:v>17</c:v>
                </c:pt>
                <c:pt idx="232">
                  <c:v>6</c:v>
                </c:pt>
                <c:pt idx="233">
                  <c:v>10</c:v>
                </c:pt>
                <c:pt idx="234">
                  <c:v>3</c:v>
                </c:pt>
                <c:pt idx="235">
                  <c:v>4</c:v>
                </c:pt>
                <c:pt idx="236">
                  <c:v>2</c:v>
                </c:pt>
                <c:pt idx="237">
                  <c:v>4</c:v>
                </c:pt>
                <c:pt idx="238">
                  <c:v>1</c:v>
                </c:pt>
                <c:pt idx="239">
                  <c:v>21</c:v>
                </c:pt>
                <c:pt idx="240">
                  <c:v>14</c:v>
                </c:pt>
                <c:pt idx="241">
                  <c:v>5</c:v>
                </c:pt>
                <c:pt idx="242">
                  <c:v>32</c:v>
                </c:pt>
                <c:pt idx="243">
                  <c:v>#N/A</c:v>
                </c:pt>
                <c:pt idx="244">
                  <c:v>#N/A</c:v>
                </c:pt>
                <c:pt idx="245">
                  <c:v>#N/A</c:v>
                </c:pt>
                <c:pt idx="246">
                  <c:v>4</c:v>
                </c:pt>
                <c:pt idx="247">
                  <c:v>38</c:v>
                </c:pt>
                <c:pt idx="248">
                  <c:v>20</c:v>
                </c:pt>
                <c:pt idx="249">
                  <c:v>6</c:v>
                </c:pt>
                <c:pt idx="250">
                  <c:v>21</c:v>
                </c:pt>
                <c:pt idx="251">
                  <c:v>15</c:v>
                </c:pt>
                <c:pt idx="252">
                  <c:v>7</c:v>
                </c:pt>
                <c:pt idx="253">
                  <c:v>8</c:v>
                </c:pt>
                <c:pt idx="254">
                  <c:v>5</c:v>
                </c:pt>
                <c:pt idx="255">
                  <c:v>22</c:v>
                </c:pt>
                <c:pt idx="256">
                  <c:v>6</c:v>
                </c:pt>
                <c:pt idx="257">
                  <c:v>4</c:v>
                </c:pt>
                <c:pt idx="258">
                  <c:v>4</c:v>
                </c:pt>
                <c:pt idx="259">
                  <c:v>5</c:v>
                </c:pt>
                <c:pt idx="260">
                  <c:v>12</c:v>
                </c:pt>
                <c:pt idx="261">
                  <c:v>4</c:v>
                </c:pt>
                <c:pt idx="262">
                  <c:v>2</c:v>
                </c:pt>
                <c:pt idx="263">
                  <c:v>2</c:v>
                </c:pt>
                <c:pt idx="264">
                  <c:v>10</c:v>
                </c:pt>
                <c:pt idx="265">
                  <c:v>4</c:v>
                </c:pt>
                <c:pt idx="266">
                  <c:v>5</c:v>
                </c:pt>
                <c:pt idx="267">
                  <c:v>9</c:v>
                </c:pt>
                <c:pt idx="268">
                  <c:v>15</c:v>
                </c:pt>
                <c:pt idx="269">
                  <c:v>4</c:v>
                </c:pt>
                <c:pt idx="270">
                  <c:v>4</c:v>
                </c:pt>
                <c:pt idx="271">
                  <c:v>2</c:v>
                </c:pt>
                <c:pt idx="272">
                  <c:v>2</c:v>
                </c:pt>
                <c:pt idx="273">
                  <c:v>5</c:v>
                </c:pt>
                <c:pt idx="274">
                  <c:v>1</c:v>
                </c:pt>
                <c:pt idx="275">
                  <c:v>3</c:v>
                </c:pt>
                <c:pt idx="276">
                  <c:v>27</c:v>
                </c:pt>
                <c:pt idx="277">
                  <c:v>25</c:v>
                </c:pt>
                <c:pt idx="278">
                  <c:v>2</c:v>
                </c:pt>
                <c:pt idx="279">
                  <c:v>5</c:v>
                </c:pt>
                <c:pt idx="280">
                  <c:v>2</c:v>
                </c:pt>
                <c:pt idx="281">
                  <c:v>4</c:v>
                </c:pt>
                <c:pt idx="282">
                  <c:v>25</c:v>
                </c:pt>
                <c:pt idx="283">
                  <c:v>5</c:v>
                </c:pt>
                <c:pt idx="284">
                  <c:v>#N/A</c:v>
                </c:pt>
                <c:pt idx="285">
                  <c:v>81</c:v>
                </c:pt>
                <c:pt idx="286">
                  <c:v>20</c:v>
                </c:pt>
                <c:pt idx="287">
                  <c:v>53</c:v>
                </c:pt>
                <c:pt idx="288">
                  <c:v>23</c:v>
                </c:pt>
                <c:pt idx="289">
                  <c:v>4</c:v>
                </c:pt>
                <c:pt idx="290">
                  <c:v>20</c:v>
                </c:pt>
                <c:pt idx="291">
                  <c:v>6</c:v>
                </c:pt>
                <c:pt idx="292">
                  <c:v>11</c:v>
                </c:pt>
                <c:pt idx="293">
                  <c:v>#N/A</c:v>
                </c:pt>
                <c:pt idx="294">
                  <c:v>26</c:v>
                </c:pt>
                <c:pt idx="295">
                  <c:v>8</c:v>
                </c:pt>
                <c:pt idx="296">
                  <c:v>14</c:v>
                </c:pt>
                <c:pt idx="297">
                  <c:v>8</c:v>
                </c:pt>
                <c:pt idx="298">
                  <c:v>15</c:v>
                </c:pt>
                <c:pt idx="299">
                  <c:v>7</c:v>
                </c:pt>
                <c:pt idx="300">
                  <c:v>15</c:v>
                </c:pt>
                <c:pt idx="301">
                  <c:v>32</c:v>
                </c:pt>
                <c:pt idx="302">
                  <c:v>10</c:v>
                </c:pt>
                <c:pt idx="303">
                  <c:v>11</c:v>
                </c:pt>
                <c:pt idx="304">
                  <c:v>4</c:v>
                </c:pt>
                <c:pt idx="305">
                  <c:v>10</c:v>
                </c:pt>
                <c:pt idx="306">
                  <c:v>8</c:v>
                </c:pt>
                <c:pt idx="307">
                  <c:v>4</c:v>
                </c:pt>
                <c:pt idx="308">
                  <c:v>4</c:v>
                </c:pt>
                <c:pt idx="309">
                  <c:v>4</c:v>
                </c:pt>
                <c:pt idx="310">
                  <c:v>12</c:v>
                </c:pt>
                <c:pt idx="311">
                  <c:v>14</c:v>
                </c:pt>
                <c:pt idx="312">
                  <c:v>9</c:v>
                </c:pt>
                <c:pt idx="313">
                  <c:v>1</c:v>
                </c:pt>
                <c:pt idx="314">
                  <c:v>7</c:v>
                </c:pt>
                <c:pt idx="315">
                  <c:v>11</c:v>
                </c:pt>
                <c:pt idx="316">
                  <c:v>14</c:v>
                </c:pt>
                <c:pt idx="317">
                  <c:v>11</c:v>
                </c:pt>
                <c:pt idx="318">
                  <c:v>14</c:v>
                </c:pt>
                <c:pt idx="319">
                  <c:v>11</c:v>
                </c:pt>
                <c:pt idx="320">
                  <c:v>8</c:v>
                </c:pt>
                <c:pt idx="321">
                  <c:v>12</c:v>
                </c:pt>
                <c:pt idx="322">
                  <c:v>18</c:v>
                </c:pt>
                <c:pt idx="323">
                  <c:v>7</c:v>
                </c:pt>
                <c:pt idx="324">
                  <c:v>10</c:v>
                </c:pt>
                <c:pt idx="325">
                  <c:v>15</c:v>
                </c:pt>
                <c:pt idx="326">
                  <c:v>9</c:v>
                </c:pt>
                <c:pt idx="327">
                  <c:v>51</c:v>
                </c:pt>
                <c:pt idx="328">
                  <c:v>36</c:v>
                </c:pt>
                <c:pt idx="329">
                  <c:v>25</c:v>
                </c:pt>
                <c:pt idx="330">
                  <c:v>31</c:v>
                </c:pt>
                <c:pt idx="331">
                  <c:v>#N/A</c:v>
                </c:pt>
                <c:pt idx="332">
                  <c:v>46</c:v>
                </c:pt>
                <c:pt idx="333">
                  <c:v>16</c:v>
                </c:pt>
                <c:pt idx="334">
                  <c:v>27</c:v>
                </c:pt>
                <c:pt idx="335">
                  <c:v>25</c:v>
                </c:pt>
                <c:pt idx="336">
                  <c:v>5</c:v>
                </c:pt>
                <c:pt idx="337">
                  <c:v>19</c:v>
                </c:pt>
                <c:pt idx="338">
                  <c:v>13</c:v>
                </c:pt>
                <c:pt idx="339">
                  <c:v>9</c:v>
                </c:pt>
                <c:pt idx="340">
                  <c:v>6</c:v>
                </c:pt>
                <c:pt idx="341">
                  <c:v>9</c:v>
                </c:pt>
                <c:pt idx="342">
                  <c:v>8</c:v>
                </c:pt>
                <c:pt idx="343">
                  <c:v>10</c:v>
                </c:pt>
                <c:pt idx="344">
                  <c:v>7</c:v>
                </c:pt>
                <c:pt idx="345">
                  <c:v>10</c:v>
                </c:pt>
                <c:pt idx="346">
                  <c:v>3</c:v>
                </c:pt>
                <c:pt idx="347">
                  <c:v>5</c:v>
                </c:pt>
                <c:pt idx="348">
                  <c:v>16</c:v>
                </c:pt>
                <c:pt idx="349">
                  <c:v>3</c:v>
                </c:pt>
                <c:pt idx="350">
                  <c:v>27</c:v>
                </c:pt>
                <c:pt idx="351">
                  <c:v>5</c:v>
                </c:pt>
                <c:pt idx="352">
                  <c:v>30</c:v>
                </c:pt>
                <c:pt idx="353">
                  <c:v>8</c:v>
                </c:pt>
                <c:pt idx="354">
                  <c:v>6</c:v>
                </c:pt>
                <c:pt idx="355">
                  <c:v>14</c:v>
                </c:pt>
                <c:pt idx="356">
                  <c:v>17</c:v>
                </c:pt>
                <c:pt idx="357">
                  <c:v>#N/A</c:v>
                </c:pt>
                <c:pt idx="358">
                  <c:v>8</c:v>
                </c:pt>
                <c:pt idx="359">
                  <c:v>#N/A</c:v>
                </c:pt>
                <c:pt idx="360">
                  <c:v>46</c:v>
                </c:pt>
                <c:pt idx="361">
                  <c:v>45</c:v>
                </c:pt>
                <c:pt idx="362">
                  <c:v>36</c:v>
                </c:pt>
                <c:pt idx="363">
                  <c:v>24</c:v>
                </c:pt>
                <c:pt idx="364">
                  <c:v>6</c:v>
                </c:pt>
                <c:pt idx="365">
                  <c:v>9</c:v>
                </c:pt>
                <c:pt idx="366">
                  <c:v>28</c:v>
                </c:pt>
                <c:pt idx="367">
                  <c:v>5</c:v>
                </c:pt>
                <c:pt idx="368">
                  <c:v>6</c:v>
                </c:pt>
                <c:pt idx="369">
                  <c:v>5</c:v>
                </c:pt>
                <c:pt idx="370">
                  <c:v>5</c:v>
                </c:pt>
                <c:pt idx="371">
                  <c:v>2</c:v>
                </c:pt>
                <c:pt idx="372">
                  <c:v>4</c:v>
                </c:pt>
                <c:pt idx="373">
                  <c:v>7</c:v>
                </c:pt>
                <c:pt idx="374">
                  <c:v>4</c:v>
                </c:pt>
                <c:pt idx="375">
                  <c:v>5</c:v>
                </c:pt>
                <c:pt idx="376">
                  <c:v>39</c:v>
                </c:pt>
                <c:pt idx="377">
                  <c:v>#N/A</c:v>
                </c:pt>
                <c:pt idx="378">
                  <c:v>23</c:v>
                </c:pt>
                <c:pt idx="379">
                  <c:v>16</c:v>
                </c:pt>
                <c:pt idx="380">
                  <c:v>24</c:v>
                </c:pt>
                <c:pt idx="381">
                  <c:v>17</c:v>
                </c:pt>
                <c:pt idx="382">
                  <c:v>30</c:v>
                </c:pt>
                <c:pt idx="383">
                  <c:v>25</c:v>
                </c:pt>
                <c:pt idx="384">
                  <c:v>#N/A</c:v>
                </c:pt>
                <c:pt idx="385">
                  <c:v>#N/A</c:v>
                </c:pt>
                <c:pt idx="386">
                  <c:v>#N/A</c:v>
                </c:pt>
                <c:pt idx="387">
                  <c:v>#N/A</c:v>
                </c:pt>
                <c:pt idx="388">
                  <c:v>19</c:v>
                </c:pt>
                <c:pt idx="389">
                  <c:v>31</c:v>
                </c:pt>
                <c:pt idx="390">
                  <c:v>9</c:v>
                </c:pt>
                <c:pt idx="391">
                  <c:v>#N/A</c:v>
                </c:pt>
                <c:pt idx="392">
                  <c:v>14</c:v>
                </c:pt>
                <c:pt idx="393">
                  <c:v>10</c:v>
                </c:pt>
                <c:pt idx="394">
                  <c:v>13</c:v>
                </c:pt>
                <c:pt idx="395">
                  <c:v>15</c:v>
                </c:pt>
                <c:pt idx="396">
                  <c:v>27</c:v>
                </c:pt>
                <c:pt idx="397">
                  <c:v>34</c:v>
                </c:pt>
                <c:pt idx="398">
                  <c:v>16</c:v>
                </c:pt>
                <c:pt idx="399">
                  <c:v>12</c:v>
                </c:pt>
                <c:pt idx="400">
                  <c:v>32</c:v>
                </c:pt>
                <c:pt idx="401">
                  <c:v>5</c:v>
                </c:pt>
                <c:pt idx="402">
                  <c:v>19</c:v>
                </c:pt>
                <c:pt idx="403">
                  <c:v>6</c:v>
                </c:pt>
                <c:pt idx="404">
                  <c:v>9</c:v>
                </c:pt>
                <c:pt idx="405">
                  <c:v>12</c:v>
                </c:pt>
                <c:pt idx="406">
                  <c:v>#N/A</c:v>
                </c:pt>
                <c:pt idx="407">
                  <c:v>13</c:v>
                </c:pt>
                <c:pt idx="408">
                  <c:v>16</c:v>
                </c:pt>
                <c:pt idx="409">
                  <c:v>9</c:v>
                </c:pt>
                <c:pt idx="410">
                  <c:v>44</c:v>
                </c:pt>
                <c:pt idx="411">
                  <c:v>28</c:v>
                </c:pt>
                <c:pt idx="412">
                  <c:v>12</c:v>
                </c:pt>
                <c:pt idx="413">
                  <c:v>27</c:v>
                </c:pt>
                <c:pt idx="414">
                  <c:v>23</c:v>
                </c:pt>
                <c:pt idx="415">
                  <c:v>41</c:v>
                </c:pt>
                <c:pt idx="416">
                  <c:v>11</c:v>
                </c:pt>
                <c:pt idx="417">
                  <c:v>13</c:v>
                </c:pt>
                <c:pt idx="418">
                  <c:v>33</c:v>
                </c:pt>
                <c:pt idx="419">
                  <c:v>13</c:v>
                </c:pt>
                <c:pt idx="420">
                  <c:v>27</c:v>
                </c:pt>
                <c:pt idx="421">
                  <c:v>26</c:v>
                </c:pt>
                <c:pt idx="422">
                  <c:v>7</c:v>
                </c:pt>
                <c:pt idx="423">
                  <c:v>5</c:v>
                </c:pt>
                <c:pt idx="424">
                  <c:v>51</c:v>
                </c:pt>
                <c:pt idx="425">
                  <c:v>19</c:v>
                </c:pt>
                <c:pt idx="426">
                  <c:v>9</c:v>
                </c:pt>
                <c:pt idx="427">
                  <c:v>5</c:v>
                </c:pt>
                <c:pt idx="428">
                  <c:v>9</c:v>
                </c:pt>
                <c:pt idx="429">
                  <c:v>9</c:v>
                </c:pt>
                <c:pt idx="430">
                  <c:v>6</c:v>
                </c:pt>
                <c:pt idx="431">
                  <c:v>7</c:v>
                </c:pt>
                <c:pt idx="432">
                  <c:v>3</c:v>
                </c:pt>
                <c:pt idx="433">
                  <c:v>7</c:v>
                </c:pt>
                <c:pt idx="434">
                  <c:v>8</c:v>
                </c:pt>
                <c:pt idx="435">
                  <c:v>13</c:v>
                </c:pt>
                <c:pt idx="436">
                  <c:v>51</c:v>
                </c:pt>
                <c:pt idx="437">
                  <c:v>359</c:v>
                </c:pt>
                <c:pt idx="438">
                  <c:v>#N/A</c:v>
                </c:pt>
                <c:pt idx="439">
                  <c:v>22</c:v>
                </c:pt>
                <c:pt idx="440">
                  <c:v>44</c:v>
                </c:pt>
                <c:pt idx="441">
                  <c:v>21</c:v>
                </c:pt>
                <c:pt idx="442">
                  <c:v>32</c:v>
                </c:pt>
                <c:pt idx="443">
                  <c:v>28</c:v>
                </c:pt>
                <c:pt idx="444">
                  <c:v>#N/A</c:v>
                </c:pt>
                <c:pt idx="445">
                  <c:v>21</c:v>
                </c:pt>
                <c:pt idx="446">
                  <c:v>40</c:v>
                </c:pt>
                <c:pt idx="447">
                  <c:v>19</c:v>
                </c:pt>
                <c:pt idx="448">
                  <c:v>38</c:v>
                </c:pt>
                <c:pt idx="449">
                  <c:v>30</c:v>
                </c:pt>
                <c:pt idx="450">
                  <c:v>23</c:v>
                </c:pt>
                <c:pt idx="451">
                  <c:v>20</c:v>
                </c:pt>
                <c:pt idx="452">
                  <c:v>18</c:v>
                </c:pt>
                <c:pt idx="453">
                  <c:v>34</c:v>
                </c:pt>
                <c:pt idx="454">
                  <c:v>23</c:v>
                </c:pt>
                <c:pt idx="455">
                  <c:v>7</c:v>
                </c:pt>
                <c:pt idx="456">
                  <c:v>10</c:v>
                </c:pt>
                <c:pt idx="457">
                  <c:v>10</c:v>
                </c:pt>
                <c:pt idx="458">
                  <c:v>8</c:v>
                </c:pt>
                <c:pt idx="459">
                  <c:v>6</c:v>
                </c:pt>
                <c:pt idx="460">
                  <c:v>5</c:v>
                </c:pt>
                <c:pt idx="461">
                  <c:v>27</c:v>
                </c:pt>
                <c:pt idx="462">
                  <c:v>0</c:v>
                </c:pt>
                <c:pt idx="463">
                  <c:v>4</c:v>
                </c:pt>
                <c:pt idx="464">
                  <c:v>6</c:v>
                </c:pt>
                <c:pt idx="465">
                  <c:v>41</c:v>
                </c:pt>
                <c:pt idx="466">
                  <c:v>4</c:v>
                </c:pt>
                <c:pt idx="467">
                  <c:v>12</c:v>
                </c:pt>
                <c:pt idx="468">
                  <c:v>0</c:v>
                </c:pt>
                <c:pt idx="469">
                  <c:v>16</c:v>
                </c:pt>
                <c:pt idx="470">
                  <c:v>53</c:v>
                </c:pt>
                <c:pt idx="471">
                  <c:v>58</c:v>
                </c:pt>
                <c:pt idx="472">
                  <c:v>6</c:v>
                </c:pt>
                <c:pt idx="473">
                  <c:v>10</c:v>
                </c:pt>
                <c:pt idx="474">
                  <c:v>8</c:v>
                </c:pt>
                <c:pt idx="475">
                  <c:v>11</c:v>
                </c:pt>
                <c:pt idx="476">
                  <c:v>3</c:v>
                </c:pt>
                <c:pt idx="477">
                  <c:v>24</c:v>
                </c:pt>
                <c:pt idx="478">
                  <c:v>36</c:v>
                </c:pt>
                <c:pt idx="479">
                  <c:v>10</c:v>
                </c:pt>
                <c:pt idx="480">
                  <c:v>45</c:v>
                </c:pt>
                <c:pt idx="481">
                  <c:v>79</c:v>
                </c:pt>
                <c:pt idx="482">
                  <c:v>83</c:v>
                </c:pt>
                <c:pt idx="483">
                  <c:v>23</c:v>
                </c:pt>
                <c:pt idx="484">
                  <c:v>67</c:v>
                </c:pt>
                <c:pt idx="485">
                  <c:v>18</c:v>
                </c:pt>
                <c:pt idx="486">
                  <c:v>31</c:v>
                </c:pt>
                <c:pt idx="487">
                  <c:v>#N/A</c:v>
                </c:pt>
                <c:pt idx="488">
                  <c:v>26</c:v>
                </c:pt>
                <c:pt idx="489">
                  <c:v>22</c:v>
                </c:pt>
                <c:pt idx="490">
                  <c:v>13</c:v>
                </c:pt>
                <c:pt idx="491">
                  <c:v>6</c:v>
                </c:pt>
                <c:pt idx="492">
                  <c:v>8</c:v>
                </c:pt>
                <c:pt idx="493">
                  <c:v>#N/A</c:v>
                </c:pt>
                <c:pt idx="494">
                  <c:v>#N/A</c:v>
                </c:pt>
                <c:pt idx="495">
                  <c:v>#N/A</c:v>
                </c:pt>
                <c:pt idx="496">
                  <c:v>3</c:v>
                </c:pt>
                <c:pt idx="497">
                  <c:v>4</c:v>
                </c:pt>
                <c:pt idx="498">
                  <c:v>60</c:v>
                </c:pt>
                <c:pt idx="499">
                  <c:v>#N/A</c:v>
                </c:pt>
                <c:pt idx="500">
                  <c:v>24</c:v>
                </c:pt>
                <c:pt idx="501">
                  <c:v>7</c:v>
                </c:pt>
                <c:pt idx="502">
                  <c:v>0</c:v>
                </c:pt>
                <c:pt idx="503">
                  <c:v>25</c:v>
                </c:pt>
                <c:pt idx="504">
                  <c:v>0</c:v>
                </c:pt>
                <c:pt idx="505">
                  <c:v>9</c:v>
                </c:pt>
                <c:pt idx="506">
                  <c:v>3</c:v>
                </c:pt>
                <c:pt idx="507">
                  <c:v>12</c:v>
                </c:pt>
                <c:pt idx="508">
                  <c:v>40</c:v>
                </c:pt>
                <c:pt idx="509">
                  <c:v>4</c:v>
                </c:pt>
                <c:pt idx="510">
                  <c:v>3</c:v>
                </c:pt>
                <c:pt idx="511">
                  <c:v>4</c:v>
                </c:pt>
                <c:pt idx="512">
                  <c:v>10</c:v>
                </c:pt>
                <c:pt idx="513">
                  <c:v>403</c:v>
                </c:pt>
                <c:pt idx="514">
                  <c:v>#N/A</c:v>
                </c:pt>
                <c:pt idx="515">
                  <c:v>121</c:v>
                </c:pt>
                <c:pt idx="516">
                  <c:v>30</c:v>
                </c:pt>
                <c:pt idx="517">
                  <c:v>47</c:v>
                </c:pt>
                <c:pt idx="518">
                  <c:v>41</c:v>
                </c:pt>
                <c:pt idx="519">
                  <c:v>10</c:v>
                </c:pt>
                <c:pt idx="520">
                  <c:v>10</c:v>
                </c:pt>
                <c:pt idx="521">
                  <c:v>22</c:v>
                </c:pt>
                <c:pt idx="522">
                  <c:v>20</c:v>
                </c:pt>
                <c:pt idx="523">
                  <c:v>4</c:v>
                </c:pt>
                <c:pt idx="524">
                  <c:v>3</c:v>
                </c:pt>
                <c:pt idx="525">
                  <c:v>5</c:v>
                </c:pt>
                <c:pt idx="526">
                  <c:v>1</c:v>
                </c:pt>
                <c:pt idx="527">
                  <c:v>2</c:v>
                </c:pt>
                <c:pt idx="528">
                  <c:v>98</c:v>
                </c:pt>
                <c:pt idx="529">
                  <c:v>1</c:v>
                </c:pt>
                <c:pt idx="530">
                  <c:v>5</c:v>
                </c:pt>
                <c:pt idx="531">
                  <c:v>33</c:v>
                </c:pt>
                <c:pt idx="532">
                  <c:v>19</c:v>
                </c:pt>
                <c:pt idx="533">
                  <c:v>7</c:v>
                </c:pt>
                <c:pt idx="534">
                  <c:v>14</c:v>
                </c:pt>
                <c:pt idx="535">
                  <c:v>13</c:v>
                </c:pt>
                <c:pt idx="536">
                  <c:v>8</c:v>
                </c:pt>
                <c:pt idx="537">
                  <c:v>1</c:v>
                </c:pt>
                <c:pt idx="538">
                  <c:v>17</c:v>
                </c:pt>
                <c:pt idx="539">
                  <c:v>29</c:v>
                </c:pt>
                <c:pt idx="540">
                  <c:v>5</c:v>
                </c:pt>
                <c:pt idx="541">
                  <c:v>4</c:v>
                </c:pt>
                <c:pt idx="542">
                  <c:v>16</c:v>
                </c:pt>
                <c:pt idx="543">
                  <c:v>13</c:v>
                </c:pt>
                <c:pt idx="544">
                  <c:v>14</c:v>
                </c:pt>
                <c:pt idx="545">
                  <c:v>1</c:v>
                </c:pt>
                <c:pt idx="546">
                  <c:v>61</c:v>
                </c:pt>
                <c:pt idx="547">
                  <c:v>37</c:v>
                </c:pt>
                <c:pt idx="548">
                  <c:v>#N/A</c:v>
                </c:pt>
                <c:pt idx="549">
                  <c:v>6</c:v>
                </c:pt>
                <c:pt idx="550">
                  <c:v>9</c:v>
                </c:pt>
                <c:pt idx="551">
                  <c:v>11</c:v>
                </c:pt>
                <c:pt idx="552">
                  <c:v>8</c:v>
                </c:pt>
                <c:pt idx="553">
                  <c:v>8</c:v>
                </c:pt>
                <c:pt idx="554">
                  <c:v>6</c:v>
                </c:pt>
                <c:pt idx="555">
                  <c:v>5</c:v>
                </c:pt>
                <c:pt idx="556">
                  <c:v>12</c:v>
                </c:pt>
                <c:pt idx="557">
                  <c:v>14</c:v>
                </c:pt>
                <c:pt idx="558">
                  <c:v>35</c:v>
                </c:pt>
                <c:pt idx="559">
                  <c:v>19</c:v>
                </c:pt>
                <c:pt idx="560">
                  <c:v>0</c:v>
                </c:pt>
                <c:pt idx="561">
                  <c:v>#N/A</c:v>
                </c:pt>
                <c:pt idx="562">
                  <c:v>25</c:v>
                </c:pt>
                <c:pt idx="563">
                  <c:v>15</c:v>
                </c:pt>
                <c:pt idx="564">
                  <c:v>12</c:v>
                </c:pt>
                <c:pt idx="565">
                  <c:v>14</c:v>
                </c:pt>
                <c:pt idx="566">
                  <c:v>4</c:v>
                </c:pt>
                <c:pt idx="567">
                  <c:v>10</c:v>
                </c:pt>
                <c:pt idx="568">
                  <c:v>14</c:v>
                </c:pt>
                <c:pt idx="569">
                  <c:v>5</c:v>
                </c:pt>
                <c:pt idx="570">
                  <c:v>9</c:v>
                </c:pt>
                <c:pt idx="571">
                  <c:v>5</c:v>
                </c:pt>
                <c:pt idx="572">
                  <c:v>6</c:v>
                </c:pt>
                <c:pt idx="573">
                  <c:v>7</c:v>
                </c:pt>
                <c:pt idx="574">
                  <c:v>8</c:v>
                </c:pt>
                <c:pt idx="575">
                  <c:v>11</c:v>
                </c:pt>
                <c:pt idx="576">
                  <c:v>4</c:v>
                </c:pt>
                <c:pt idx="577">
                  <c:v>4</c:v>
                </c:pt>
                <c:pt idx="578">
                  <c:v>20</c:v>
                </c:pt>
                <c:pt idx="579">
                  <c:v>63</c:v>
                </c:pt>
                <c:pt idx="580">
                  <c:v>#N/A</c:v>
                </c:pt>
                <c:pt idx="581">
                  <c:v>3</c:v>
                </c:pt>
                <c:pt idx="582">
                  <c:v>8</c:v>
                </c:pt>
                <c:pt idx="583">
                  <c:v>7</c:v>
                </c:pt>
                <c:pt idx="584">
                  <c:v>6</c:v>
                </c:pt>
                <c:pt idx="585">
                  <c:v>15</c:v>
                </c:pt>
                <c:pt idx="586">
                  <c:v>19</c:v>
                </c:pt>
                <c:pt idx="587">
                  <c:v>3</c:v>
                </c:pt>
                <c:pt idx="588">
                  <c:v>3</c:v>
                </c:pt>
                <c:pt idx="589">
                  <c:v>3</c:v>
                </c:pt>
                <c:pt idx="590">
                  <c:v>7</c:v>
                </c:pt>
                <c:pt idx="591">
                  <c:v>1</c:v>
                </c:pt>
                <c:pt idx="592">
                  <c:v>6</c:v>
                </c:pt>
                <c:pt idx="593">
                  <c:v>8</c:v>
                </c:pt>
                <c:pt idx="594">
                  <c:v>1</c:v>
                </c:pt>
                <c:pt idx="595">
                  <c:v>6</c:v>
                </c:pt>
                <c:pt idx="596">
                  <c:v>6</c:v>
                </c:pt>
                <c:pt idx="597">
                  <c:v>117</c:v>
                </c:pt>
                <c:pt idx="598">
                  <c:v>11</c:v>
                </c:pt>
                <c:pt idx="599">
                  <c:v>5</c:v>
                </c:pt>
                <c:pt idx="600">
                  <c:v>0</c:v>
                </c:pt>
                <c:pt idx="601">
                  <c:v>9</c:v>
                </c:pt>
                <c:pt idx="602">
                  <c:v>9</c:v>
                </c:pt>
                <c:pt idx="603">
                  <c:v>4</c:v>
                </c:pt>
                <c:pt idx="604">
                  <c:v>32</c:v>
                </c:pt>
                <c:pt idx="605">
                  <c:v>10</c:v>
                </c:pt>
                <c:pt idx="606">
                  <c:v>11</c:v>
                </c:pt>
                <c:pt idx="607">
                  <c:v>10</c:v>
                </c:pt>
                <c:pt idx="608">
                  <c:v>3</c:v>
                </c:pt>
                <c:pt idx="609">
                  <c:v>3</c:v>
                </c:pt>
                <c:pt idx="610">
                  <c:v>1</c:v>
                </c:pt>
                <c:pt idx="611">
                  <c:v>13</c:v>
                </c:pt>
                <c:pt idx="612">
                  <c:v>19</c:v>
                </c:pt>
                <c:pt idx="613">
                  <c:v>32</c:v>
                </c:pt>
                <c:pt idx="614">
                  <c:v>3</c:v>
                </c:pt>
                <c:pt idx="615">
                  <c:v>#N/A</c:v>
                </c:pt>
                <c:pt idx="616">
                  <c:v>11</c:v>
                </c:pt>
                <c:pt idx="617">
                  <c:v>54</c:v>
                </c:pt>
                <c:pt idx="618">
                  <c:v>61</c:v>
                </c:pt>
                <c:pt idx="619">
                  <c:v>19</c:v>
                </c:pt>
                <c:pt idx="620">
                  <c:v>19</c:v>
                </c:pt>
                <c:pt idx="621">
                  <c:v>13</c:v>
                </c:pt>
                <c:pt idx="622">
                  <c:v>23</c:v>
                </c:pt>
                <c:pt idx="623">
                  <c:v>13</c:v>
                </c:pt>
                <c:pt idx="624">
                  <c:v>17</c:v>
                </c:pt>
                <c:pt idx="625">
                  <c:v>3</c:v>
                </c:pt>
                <c:pt idx="626">
                  <c:v>7</c:v>
                </c:pt>
                <c:pt idx="627">
                  <c:v>4</c:v>
                </c:pt>
                <c:pt idx="628">
                  <c:v>1</c:v>
                </c:pt>
                <c:pt idx="629">
                  <c:v>5</c:v>
                </c:pt>
                <c:pt idx="630">
                  <c:v>3</c:v>
                </c:pt>
                <c:pt idx="631">
                  <c:v>2</c:v>
                </c:pt>
                <c:pt idx="632">
                  <c:v>6</c:v>
                </c:pt>
                <c:pt idx="633">
                  <c:v>3</c:v>
                </c:pt>
                <c:pt idx="634">
                  <c:v>6</c:v>
                </c:pt>
                <c:pt idx="635">
                  <c:v>6</c:v>
                </c:pt>
                <c:pt idx="636">
                  <c:v>2</c:v>
                </c:pt>
                <c:pt idx="637">
                  <c:v>20</c:v>
                </c:pt>
                <c:pt idx="638">
                  <c:v>59</c:v>
                </c:pt>
                <c:pt idx="639">
                  <c:v>2</c:v>
                </c:pt>
                <c:pt idx="640">
                  <c:v>4</c:v>
                </c:pt>
                <c:pt idx="641">
                  <c:v>3</c:v>
                </c:pt>
                <c:pt idx="642">
                  <c:v>19</c:v>
                </c:pt>
                <c:pt idx="643">
                  <c:v>23</c:v>
                </c:pt>
                <c:pt idx="644">
                  <c:v>1</c:v>
                </c:pt>
                <c:pt idx="645">
                  <c:v>4</c:v>
                </c:pt>
                <c:pt idx="646">
                  <c:v>3</c:v>
                </c:pt>
                <c:pt idx="647">
                  <c:v>5</c:v>
                </c:pt>
                <c:pt idx="648">
                  <c:v>2</c:v>
                </c:pt>
                <c:pt idx="649">
                  <c:v>4</c:v>
                </c:pt>
                <c:pt idx="650">
                  <c:v>54</c:v>
                </c:pt>
                <c:pt idx="651">
                  <c:v>8</c:v>
                </c:pt>
                <c:pt idx="652">
                  <c:v>12</c:v>
                </c:pt>
                <c:pt idx="653">
                  <c:v>8</c:v>
                </c:pt>
                <c:pt idx="654">
                  <c:v>4</c:v>
                </c:pt>
                <c:pt idx="655">
                  <c:v>5</c:v>
                </c:pt>
                <c:pt idx="656">
                  <c:v>27</c:v>
                </c:pt>
                <c:pt idx="657">
                  <c:v>3</c:v>
                </c:pt>
                <c:pt idx="658">
                  <c:v>3</c:v>
                </c:pt>
                <c:pt idx="659">
                  <c:v>2</c:v>
                </c:pt>
                <c:pt idx="660">
                  <c:v>7</c:v>
                </c:pt>
                <c:pt idx="661">
                  <c:v>12</c:v>
                </c:pt>
                <c:pt idx="662">
                  <c:v>3</c:v>
                </c:pt>
                <c:pt idx="663">
                  <c:v>4</c:v>
                </c:pt>
                <c:pt idx="664">
                  <c:v>4</c:v>
                </c:pt>
                <c:pt idx="665">
                  <c:v>5</c:v>
                </c:pt>
                <c:pt idx="666">
                  <c:v>0</c:v>
                </c:pt>
                <c:pt idx="667">
                  <c:v>6</c:v>
                </c:pt>
                <c:pt idx="668">
                  <c:v>4</c:v>
                </c:pt>
                <c:pt idx="669">
                  <c:v>2</c:v>
                </c:pt>
                <c:pt idx="670">
                  <c:v>22</c:v>
                </c:pt>
                <c:pt idx="671">
                  <c:v>5</c:v>
                </c:pt>
                <c:pt idx="672">
                  <c:v>2</c:v>
                </c:pt>
                <c:pt idx="673">
                  <c:v>9</c:v>
                </c:pt>
                <c:pt idx="674">
                  <c:v>9</c:v>
                </c:pt>
                <c:pt idx="675">
                  <c:v>3</c:v>
                </c:pt>
                <c:pt idx="676">
                  <c:v>8</c:v>
                </c:pt>
                <c:pt idx="677">
                  <c:v>16</c:v>
                </c:pt>
                <c:pt idx="678">
                  <c:v>0</c:v>
                </c:pt>
                <c:pt idx="679">
                  <c:v>19</c:v>
                </c:pt>
                <c:pt idx="680">
                  <c:v>22</c:v>
                </c:pt>
                <c:pt idx="681">
                  <c:v>#N/A</c:v>
                </c:pt>
                <c:pt idx="682">
                  <c:v>26</c:v>
                </c:pt>
                <c:pt idx="683">
                  <c:v>20</c:v>
                </c:pt>
                <c:pt idx="684">
                  <c:v>11</c:v>
                </c:pt>
                <c:pt idx="685">
                  <c:v>17</c:v>
                </c:pt>
                <c:pt idx="686">
                  <c:v>12</c:v>
                </c:pt>
                <c:pt idx="687">
                  <c:v>4</c:v>
                </c:pt>
                <c:pt idx="688">
                  <c:v>2</c:v>
                </c:pt>
                <c:pt idx="689">
                  <c:v>14</c:v>
                </c:pt>
                <c:pt idx="690">
                  <c:v>34</c:v>
                </c:pt>
                <c:pt idx="691">
                  <c:v>4</c:v>
                </c:pt>
                <c:pt idx="692">
                  <c:v>12</c:v>
                </c:pt>
                <c:pt idx="693">
                  <c:v>14</c:v>
                </c:pt>
                <c:pt idx="694">
                  <c:v>7</c:v>
                </c:pt>
                <c:pt idx="695">
                  <c:v>33</c:v>
                </c:pt>
                <c:pt idx="696">
                  <c:v>2</c:v>
                </c:pt>
                <c:pt idx="697">
                  <c:v>4</c:v>
                </c:pt>
                <c:pt idx="698">
                  <c:v>6</c:v>
                </c:pt>
                <c:pt idx="699">
                  <c:v>2</c:v>
                </c:pt>
                <c:pt idx="700">
                  <c:v>1</c:v>
                </c:pt>
                <c:pt idx="701">
                  <c:v>1</c:v>
                </c:pt>
                <c:pt idx="702">
                  <c:v>5</c:v>
                </c:pt>
                <c:pt idx="703">
                  <c:v>3</c:v>
                </c:pt>
                <c:pt idx="704">
                  <c:v>5</c:v>
                </c:pt>
                <c:pt idx="705">
                  <c:v>1</c:v>
                </c:pt>
                <c:pt idx="706">
                  <c:v>3</c:v>
                </c:pt>
                <c:pt idx="707">
                  <c:v>2</c:v>
                </c:pt>
                <c:pt idx="708">
                  <c:v>6</c:v>
                </c:pt>
                <c:pt idx="709">
                  <c:v>2</c:v>
                </c:pt>
                <c:pt idx="710">
                  <c:v>2</c:v>
                </c:pt>
                <c:pt idx="711">
                  <c:v>3</c:v>
                </c:pt>
                <c:pt idx="712">
                  <c:v>0</c:v>
                </c:pt>
                <c:pt idx="713">
                  <c:v>8</c:v>
                </c:pt>
                <c:pt idx="714">
                  <c:v>7</c:v>
                </c:pt>
                <c:pt idx="715">
                  <c:v>11</c:v>
                </c:pt>
                <c:pt idx="716">
                  <c:v>4</c:v>
                </c:pt>
                <c:pt idx="717">
                  <c:v>8</c:v>
                </c:pt>
                <c:pt idx="718">
                  <c:v>31</c:v>
                </c:pt>
                <c:pt idx="719">
                  <c:v>64</c:v>
                </c:pt>
                <c:pt idx="720">
                  <c:v>19</c:v>
                </c:pt>
                <c:pt idx="721">
                  <c:v>20</c:v>
                </c:pt>
                <c:pt idx="722">
                  <c:v>17</c:v>
                </c:pt>
                <c:pt idx="723">
                  <c:v>#N/A</c:v>
                </c:pt>
                <c:pt idx="724">
                  <c:v>#N/A</c:v>
                </c:pt>
                <c:pt idx="725">
                  <c:v>12</c:v>
                </c:pt>
                <c:pt idx="726">
                  <c:v>48</c:v>
                </c:pt>
                <c:pt idx="727">
                  <c:v>29</c:v>
                </c:pt>
                <c:pt idx="728">
                  <c:v>64</c:v>
                </c:pt>
                <c:pt idx="729">
                  <c:v>10</c:v>
                </c:pt>
                <c:pt idx="730">
                  <c:v>22</c:v>
                </c:pt>
                <c:pt idx="731">
                  <c:v>29</c:v>
                </c:pt>
                <c:pt idx="732">
                  <c:v>15</c:v>
                </c:pt>
                <c:pt idx="733">
                  <c:v>10</c:v>
                </c:pt>
                <c:pt idx="734">
                  <c:v>23</c:v>
                </c:pt>
                <c:pt idx="735">
                  <c:v>6</c:v>
                </c:pt>
                <c:pt idx="736">
                  <c:v>20</c:v>
                </c:pt>
                <c:pt idx="737">
                  <c:v>13</c:v>
                </c:pt>
                <c:pt idx="738">
                  <c:v>13</c:v>
                </c:pt>
                <c:pt idx="739">
                  <c:v>5</c:v>
                </c:pt>
                <c:pt idx="740">
                  <c:v>5</c:v>
                </c:pt>
                <c:pt idx="741">
                  <c:v>8</c:v>
                </c:pt>
                <c:pt idx="742">
                  <c:v>29</c:v>
                </c:pt>
                <c:pt idx="743">
                  <c:v>16</c:v>
                </c:pt>
                <c:pt idx="744">
                  <c:v>3</c:v>
                </c:pt>
                <c:pt idx="745">
                  <c:v>8</c:v>
                </c:pt>
                <c:pt idx="746">
                  <c:v>10</c:v>
                </c:pt>
                <c:pt idx="747">
                  <c:v>2</c:v>
                </c:pt>
                <c:pt idx="748">
                  <c:v>6</c:v>
                </c:pt>
                <c:pt idx="749">
                  <c:v>7</c:v>
                </c:pt>
                <c:pt idx="750">
                  <c:v>3</c:v>
                </c:pt>
                <c:pt idx="751">
                  <c:v>12</c:v>
                </c:pt>
                <c:pt idx="752">
                  <c:v>5</c:v>
                </c:pt>
                <c:pt idx="753">
                  <c:v>5</c:v>
                </c:pt>
                <c:pt idx="754">
                  <c:v>8</c:v>
                </c:pt>
                <c:pt idx="755">
                  <c:v>10</c:v>
                </c:pt>
                <c:pt idx="756">
                  <c:v>8</c:v>
                </c:pt>
                <c:pt idx="757">
                  <c:v>5</c:v>
                </c:pt>
                <c:pt idx="758">
                  <c:v>36</c:v>
                </c:pt>
                <c:pt idx="759">
                  <c:v>12</c:v>
                </c:pt>
                <c:pt idx="760">
                  <c:v>27</c:v>
                </c:pt>
                <c:pt idx="761">
                  <c:v>#N/A</c:v>
                </c:pt>
                <c:pt idx="762">
                  <c:v>#N/A</c:v>
                </c:pt>
                <c:pt idx="763">
                  <c:v>18</c:v>
                </c:pt>
                <c:pt idx="764">
                  <c:v>35</c:v>
                </c:pt>
                <c:pt idx="765">
                  <c:v>#N/A</c:v>
                </c:pt>
                <c:pt idx="766">
                  <c:v>13</c:v>
                </c:pt>
                <c:pt idx="767">
                  <c:v>#N/A</c:v>
                </c:pt>
                <c:pt idx="768">
                  <c:v>17</c:v>
                </c:pt>
                <c:pt idx="769">
                  <c:v>42</c:v>
                </c:pt>
                <c:pt idx="770">
                  <c:v>14</c:v>
                </c:pt>
                <c:pt idx="771">
                  <c:v>#N/A</c:v>
                </c:pt>
                <c:pt idx="772">
                  <c:v>40</c:v>
                </c:pt>
                <c:pt idx="773">
                  <c:v>#N/A</c:v>
                </c:pt>
                <c:pt idx="774">
                  <c:v>17</c:v>
                </c:pt>
                <c:pt idx="775">
                  <c:v>28</c:v>
                </c:pt>
                <c:pt idx="776">
                  <c:v>17</c:v>
                </c:pt>
                <c:pt idx="777">
                  <c:v>16</c:v>
                </c:pt>
                <c:pt idx="778">
                  <c:v>25</c:v>
                </c:pt>
                <c:pt idx="779">
                  <c:v>27</c:v>
                </c:pt>
                <c:pt idx="780">
                  <c:v>7</c:v>
                </c:pt>
                <c:pt idx="781">
                  <c:v>4</c:v>
                </c:pt>
                <c:pt idx="782">
                  <c:v>15</c:v>
                </c:pt>
                <c:pt idx="783">
                  <c:v>14</c:v>
                </c:pt>
                <c:pt idx="784">
                  <c:v>8</c:v>
                </c:pt>
                <c:pt idx="785">
                  <c:v>43</c:v>
                </c:pt>
                <c:pt idx="786">
                  <c:v>16</c:v>
                </c:pt>
                <c:pt idx="787">
                  <c:v>21</c:v>
                </c:pt>
                <c:pt idx="788">
                  <c:v>10</c:v>
                </c:pt>
                <c:pt idx="789">
                  <c:v>48</c:v>
                </c:pt>
                <c:pt idx="790">
                  <c:v>13</c:v>
                </c:pt>
                <c:pt idx="791">
                  <c:v>9</c:v>
                </c:pt>
                <c:pt idx="792">
                  <c:v>9</c:v>
                </c:pt>
                <c:pt idx="793">
                  <c:v>3</c:v>
                </c:pt>
                <c:pt idx="794">
                  <c:v>38</c:v>
                </c:pt>
                <c:pt idx="795">
                  <c:v>7</c:v>
                </c:pt>
                <c:pt idx="796">
                  <c:v>8</c:v>
                </c:pt>
                <c:pt idx="797">
                  <c:v>30</c:v>
                </c:pt>
                <c:pt idx="798">
                  <c:v>9</c:v>
                </c:pt>
                <c:pt idx="799">
                  <c:v>21</c:v>
                </c:pt>
                <c:pt idx="800">
                  <c:v>30</c:v>
                </c:pt>
                <c:pt idx="801">
                  <c:v>19</c:v>
                </c:pt>
                <c:pt idx="802">
                  <c:v>#N/A</c:v>
                </c:pt>
                <c:pt idx="803">
                  <c:v>10</c:v>
                </c:pt>
                <c:pt idx="804">
                  <c:v>328</c:v>
                </c:pt>
                <c:pt idx="805">
                  <c:v>31</c:v>
                </c:pt>
                <c:pt idx="806">
                  <c:v>12</c:v>
                </c:pt>
                <c:pt idx="807">
                  <c:v>#N/A</c:v>
                </c:pt>
                <c:pt idx="808">
                  <c:v>#N/A</c:v>
                </c:pt>
                <c:pt idx="809">
                  <c:v>45</c:v>
                </c:pt>
                <c:pt idx="810">
                  <c:v>12</c:v>
                </c:pt>
                <c:pt idx="811">
                  <c:v>13</c:v>
                </c:pt>
                <c:pt idx="812">
                  <c:v>48</c:v>
                </c:pt>
                <c:pt idx="813">
                  <c:v>45</c:v>
                </c:pt>
                <c:pt idx="814">
                  <c:v>13</c:v>
                </c:pt>
                <c:pt idx="815">
                  <c:v>79</c:v>
                </c:pt>
                <c:pt idx="816">
                  <c:v>10</c:v>
                </c:pt>
                <c:pt idx="817">
                  <c:v>18</c:v>
                </c:pt>
                <c:pt idx="818">
                  <c:v>13</c:v>
                </c:pt>
                <c:pt idx="819">
                  <c:v>24</c:v>
                </c:pt>
                <c:pt idx="820">
                  <c:v>3</c:v>
                </c:pt>
                <c:pt idx="821">
                  <c:v>4</c:v>
                </c:pt>
                <c:pt idx="822">
                  <c:v>27</c:v>
                </c:pt>
                <c:pt idx="823">
                  <c:v>4</c:v>
                </c:pt>
                <c:pt idx="824">
                  <c:v>5</c:v>
                </c:pt>
                <c:pt idx="825">
                  <c:v>4</c:v>
                </c:pt>
                <c:pt idx="826">
                  <c:v>5</c:v>
                </c:pt>
                <c:pt idx="827">
                  <c:v>4</c:v>
                </c:pt>
                <c:pt idx="828">
                  <c:v>1</c:v>
                </c:pt>
                <c:pt idx="829">
                  <c:v>8</c:v>
                </c:pt>
                <c:pt idx="830">
                  <c:v>3</c:v>
                </c:pt>
                <c:pt idx="831">
                  <c:v>5</c:v>
                </c:pt>
                <c:pt idx="832">
                  <c:v>5</c:v>
                </c:pt>
                <c:pt idx="833">
                  <c:v>3</c:v>
                </c:pt>
                <c:pt idx="834">
                  <c:v>64</c:v>
                </c:pt>
                <c:pt idx="835">
                  <c:v>20</c:v>
                </c:pt>
                <c:pt idx="836">
                  <c:v>#N/A</c:v>
                </c:pt>
                <c:pt idx="837">
                  <c:v>24</c:v>
                </c:pt>
                <c:pt idx="838">
                  <c:v>5</c:v>
                </c:pt>
                <c:pt idx="839">
                  <c:v>32</c:v>
                </c:pt>
                <c:pt idx="840">
                  <c:v>15</c:v>
                </c:pt>
                <c:pt idx="841">
                  <c:v>47</c:v>
                </c:pt>
                <c:pt idx="842">
                  <c:v>12</c:v>
                </c:pt>
                <c:pt idx="843">
                  <c:v>12</c:v>
                </c:pt>
                <c:pt idx="844">
                  <c:v>26</c:v>
                </c:pt>
                <c:pt idx="845">
                  <c:v>7</c:v>
                </c:pt>
                <c:pt idx="846">
                  <c:v>6</c:v>
                </c:pt>
                <c:pt idx="847">
                  <c:v>13</c:v>
                </c:pt>
                <c:pt idx="848">
                  <c:v>2</c:v>
                </c:pt>
                <c:pt idx="849">
                  <c:v>2</c:v>
                </c:pt>
                <c:pt idx="850">
                  <c:v>2</c:v>
                </c:pt>
                <c:pt idx="851">
                  <c:v>1</c:v>
                </c:pt>
                <c:pt idx="852">
                  <c:v>26</c:v>
                </c:pt>
                <c:pt idx="853">
                  <c:v>13</c:v>
                </c:pt>
                <c:pt idx="854">
                  <c:v>3</c:v>
                </c:pt>
                <c:pt idx="855">
                  <c:v>4</c:v>
                </c:pt>
                <c:pt idx="856">
                  <c:v>2</c:v>
                </c:pt>
                <c:pt idx="857">
                  <c:v>19</c:v>
                </c:pt>
                <c:pt idx="858">
                  <c:v>3</c:v>
                </c:pt>
                <c:pt idx="859">
                  <c:v>61</c:v>
                </c:pt>
                <c:pt idx="860">
                  <c:v>#N/A</c:v>
                </c:pt>
                <c:pt idx="861">
                  <c:v>29</c:v>
                </c:pt>
                <c:pt idx="862">
                  <c:v>18</c:v>
                </c:pt>
                <c:pt idx="863">
                  <c:v>81</c:v>
                </c:pt>
                <c:pt idx="864">
                  <c:v>41</c:v>
                </c:pt>
                <c:pt idx="865">
                  <c:v>21</c:v>
                </c:pt>
                <c:pt idx="866">
                  <c:v>35</c:v>
                </c:pt>
                <c:pt idx="867">
                  <c:v>28</c:v>
                </c:pt>
                <c:pt idx="868">
                  <c:v>16</c:v>
                </c:pt>
                <c:pt idx="869">
                  <c:v>33</c:v>
                </c:pt>
                <c:pt idx="870">
                  <c:v>12</c:v>
                </c:pt>
                <c:pt idx="871">
                  <c:v>11</c:v>
                </c:pt>
                <c:pt idx="872">
                  <c:v>49</c:v>
                </c:pt>
                <c:pt idx="873">
                  <c:v>57</c:v>
                </c:pt>
                <c:pt idx="874">
                  <c:v>11</c:v>
                </c:pt>
                <c:pt idx="875">
                  <c:v>7</c:v>
                </c:pt>
                <c:pt idx="876">
                  <c:v>8</c:v>
                </c:pt>
                <c:pt idx="877">
                  <c:v>10</c:v>
                </c:pt>
                <c:pt idx="878">
                  <c:v>8</c:v>
                </c:pt>
                <c:pt idx="879">
                  <c:v>2</c:v>
                </c:pt>
                <c:pt idx="880">
                  <c:v>12</c:v>
                </c:pt>
                <c:pt idx="881">
                  <c:v>12</c:v>
                </c:pt>
                <c:pt idx="882">
                  <c:v>59</c:v>
                </c:pt>
                <c:pt idx="883">
                  <c:v>#N/A</c:v>
                </c:pt>
                <c:pt idx="884">
                  <c:v>#N/A</c:v>
                </c:pt>
                <c:pt idx="885">
                  <c:v>44</c:v>
                </c:pt>
                <c:pt idx="886">
                  <c:v>31</c:v>
                </c:pt>
                <c:pt idx="887">
                  <c:v>#N/A</c:v>
                </c:pt>
                <c:pt idx="888">
                  <c:v>#N/A</c:v>
                </c:pt>
                <c:pt idx="889">
                  <c:v>34</c:v>
                </c:pt>
                <c:pt idx="890">
                  <c:v>#N/A</c:v>
                </c:pt>
                <c:pt idx="891">
                  <c:v>#N/A</c:v>
                </c:pt>
                <c:pt idx="892">
                  <c:v>10</c:v>
                </c:pt>
                <c:pt idx="893">
                  <c:v>#N/A</c:v>
                </c:pt>
                <c:pt idx="894">
                  <c:v>48</c:v>
                </c:pt>
                <c:pt idx="895">
                  <c:v>46</c:v>
                </c:pt>
                <c:pt idx="896">
                  <c:v>32</c:v>
                </c:pt>
                <c:pt idx="897">
                  <c:v>28</c:v>
                </c:pt>
                <c:pt idx="898">
                  <c:v>34</c:v>
                </c:pt>
                <c:pt idx="899">
                  <c:v>#N/A</c:v>
                </c:pt>
                <c:pt idx="900">
                  <c:v>#N/A</c:v>
                </c:pt>
                <c:pt idx="901">
                  <c:v>32</c:v>
                </c:pt>
                <c:pt idx="902">
                  <c:v>21</c:v>
                </c:pt>
                <c:pt idx="903">
                  <c:v>30</c:v>
                </c:pt>
                <c:pt idx="904">
                  <c:v>21</c:v>
                </c:pt>
                <c:pt idx="905">
                  <c:v>17</c:v>
                </c:pt>
                <c:pt idx="906">
                  <c:v>34</c:v>
                </c:pt>
                <c:pt idx="907">
                  <c:v>26</c:v>
                </c:pt>
                <c:pt idx="908">
                  <c:v>7</c:v>
                </c:pt>
                <c:pt idx="909">
                  <c:v>33</c:v>
                </c:pt>
                <c:pt idx="910">
                  <c:v>18</c:v>
                </c:pt>
                <c:pt idx="911">
                  <c:v>13</c:v>
                </c:pt>
                <c:pt idx="912">
                  <c:v>4</c:v>
                </c:pt>
                <c:pt idx="913">
                  <c:v>62</c:v>
                </c:pt>
                <c:pt idx="914">
                  <c:v>41</c:v>
                </c:pt>
                <c:pt idx="915">
                  <c:v>25</c:v>
                </c:pt>
                <c:pt idx="916">
                  <c:v>16</c:v>
                </c:pt>
                <c:pt idx="917">
                  <c:v>8</c:v>
                </c:pt>
                <c:pt idx="918">
                  <c:v>20</c:v>
                </c:pt>
                <c:pt idx="919">
                  <c:v>7</c:v>
                </c:pt>
                <c:pt idx="920">
                  <c:v>22</c:v>
                </c:pt>
                <c:pt idx="921">
                  <c:v>8</c:v>
                </c:pt>
                <c:pt idx="922">
                  <c:v>4</c:v>
                </c:pt>
                <c:pt idx="923">
                  <c:v>21</c:v>
                </c:pt>
                <c:pt idx="924">
                  <c:v>5</c:v>
                </c:pt>
                <c:pt idx="925">
                  <c:v>4</c:v>
                </c:pt>
                <c:pt idx="926">
                  <c:v>367</c:v>
                </c:pt>
                <c:pt idx="927">
                  <c:v>10</c:v>
                </c:pt>
                <c:pt idx="928">
                  <c:v>#N/A</c:v>
                </c:pt>
                <c:pt idx="929">
                  <c:v>#N/A</c:v>
                </c:pt>
                <c:pt idx="930">
                  <c:v>23</c:v>
                </c:pt>
                <c:pt idx="931">
                  <c:v>25</c:v>
                </c:pt>
                <c:pt idx="932">
                  <c:v>#N/A</c:v>
                </c:pt>
                <c:pt idx="933">
                  <c:v>18</c:v>
                </c:pt>
                <c:pt idx="934">
                  <c:v>#N/A</c:v>
                </c:pt>
                <c:pt idx="935">
                  <c:v>#N/A</c:v>
                </c:pt>
                <c:pt idx="936">
                  <c:v>17</c:v>
                </c:pt>
                <c:pt idx="937">
                  <c:v>50</c:v>
                </c:pt>
                <c:pt idx="938">
                  <c:v>35</c:v>
                </c:pt>
                <c:pt idx="939">
                  <c:v>34</c:v>
                </c:pt>
                <c:pt idx="940">
                  <c:v>39</c:v>
                </c:pt>
                <c:pt idx="941">
                  <c:v>28</c:v>
                </c:pt>
                <c:pt idx="942">
                  <c:v>101</c:v>
                </c:pt>
                <c:pt idx="943">
                  <c:v>#N/A</c:v>
                </c:pt>
                <c:pt idx="944">
                  <c:v>18</c:v>
                </c:pt>
                <c:pt idx="945">
                  <c:v>9</c:v>
                </c:pt>
                <c:pt idx="946">
                  <c:v>9</c:v>
                </c:pt>
                <c:pt idx="947">
                  <c:v>61</c:v>
                </c:pt>
                <c:pt idx="948">
                  <c:v>8</c:v>
                </c:pt>
                <c:pt idx="949">
                  <c:v>6</c:v>
                </c:pt>
                <c:pt idx="950">
                  <c:v>11</c:v>
                </c:pt>
                <c:pt idx="951">
                  <c:v>20</c:v>
                </c:pt>
                <c:pt idx="952">
                  <c:v>14</c:v>
                </c:pt>
                <c:pt idx="953">
                  <c:v>9</c:v>
                </c:pt>
                <c:pt idx="954">
                  <c:v>16</c:v>
                </c:pt>
                <c:pt idx="955">
                  <c:v>7</c:v>
                </c:pt>
                <c:pt idx="956">
                  <c:v>9</c:v>
                </c:pt>
                <c:pt idx="957">
                  <c:v>1</c:v>
                </c:pt>
                <c:pt idx="958">
                  <c:v>5</c:v>
                </c:pt>
                <c:pt idx="959">
                  <c:v>0</c:v>
                </c:pt>
                <c:pt idx="960">
                  <c:v>11</c:v>
                </c:pt>
                <c:pt idx="961">
                  <c:v>0</c:v>
                </c:pt>
                <c:pt idx="962">
                  <c:v>6</c:v>
                </c:pt>
                <c:pt idx="963">
                  <c:v>4</c:v>
                </c:pt>
                <c:pt idx="964">
                  <c:v>7</c:v>
                </c:pt>
                <c:pt idx="965">
                  <c:v>6</c:v>
                </c:pt>
                <c:pt idx="966">
                  <c:v>4</c:v>
                </c:pt>
                <c:pt idx="967">
                  <c:v>2</c:v>
                </c:pt>
                <c:pt idx="968">
                  <c:v>3</c:v>
                </c:pt>
                <c:pt idx="969">
                  <c:v>4</c:v>
                </c:pt>
                <c:pt idx="970">
                  <c:v>63</c:v>
                </c:pt>
                <c:pt idx="971">
                  <c:v>3</c:v>
                </c:pt>
                <c:pt idx="972">
                  <c:v>234</c:v>
                </c:pt>
                <c:pt idx="973">
                  <c:v>1</c:v>
                </c:pt>
                <c:pt idx="974">
                  <c:v>78</c:v>
                </c:pt>
                <c:pt idx="975">
                  <c:v>0</c:v>
                </c:pt>
                <c:pt idx="976">
                  <c:v>#N/A</c:v>
                </c:pt>
                <c:pt idx="977">
                  <c:v>33</c:v>
                </c:pt>
                <c:pt idx="978">
                  <c:v>30</c:v>
                </c:pt>
                <c:pt idx="979">
                  <c:v>21</c:v>
                </c:pt>
                <c:pt idx="980">
                  <c:v>26</c:v>
                </c:pt>
                <c:pt idx="981">
                  <c:v>14</c:v>
                </c:pt>
                <c:pt idx="982">
                  <c:v>17</c:v>
                </c:pt>
                <c:pt idx="983">
                  <c:v>43</c:v>
                </c:pt>
                <c:pt idx="984">
                  <c:v>9</c:v>
                </c:pt>
                <c:pt idx="985">
                  <c:v>14</c:v>
                </c:pt>
                <c:pt idx="986">
                  <c:v>20</c:v>
                </c:pt>
                <c:pt idx="987">
                  <c:v>13</c:v>
                </c:pt>
                <c:pt idx="988">
                  <c:v>7</c:v>
                </c:pt>
                <c:pt idx="989">
                  <c:v>13</c:v>
                </c:pt>
                <c:pt idx="990">
                  <c:v>12</c:v>
                </c:pt>
                <c:pt idx="991">
                  <c:v>8</c:v>
                </c:pt>
                <c:pt idx="992">
                  <c:v>2</c:v>
                </c:pt>
                <c:pt idx="993">
                  <c:v>9</c:v>
                </c:pt>
                <c:pt idx="994">
                  <c:v>7</c:v>
                </c:pt>
                <c:pt idx="995">
                  <c:v>15</c:v>
                </c:pt>
                <c:pt idx="996">
                  <c:v>2</c:v>
                </c:pt>
                <c:pt idx="997">
                  <c:v>6</c:v>
                </c:pt>
                <c:pt idx="998">
                  <c:v>22</c:v>
                </c:pt>
                <c:pt idx="999">
                  <c:v>3</c:v>
                </c:pt>
                <c:pt idx="1000">
                  <c:v>12</c:v>
                </c:pt>
                <c:pt idx="1001">
                  <c:v>3</c:v>
                </c:pt>
                <c:pt idx="1002">
                  <c:v>3</c:v>
                </c:pt>
                <c:pt idx="1003">
                  <c:v>4</c:v>
                </c:pt>
                <c:pt idx="1004">
                  <c:v>2</c:v>
                </c:pt>
                <c:pt idx="1005">
                  <c:v>87</c:v>
                </c:pt>
                <c:pt idx="1006">
                  <c:v>#N/A</c:v>
                </c:pt>
                <c:pt idx="1007">
                  <c:v>12</c:v>
                </c:pt>
                <c:pt idx="1008">
                  <c:v>4</c:v>
                </c:pt>
                <c:pt idx="1009">
                  <c:v>45</c:v>
                </c:pt>
                <c:pt idx="1010">
                  <c:v>30</c:v>
                </c:pt>
                <c:pt idx="1011">
                  <c:v>18</c:v>
                </c:pt>
                <c:pt idx="1012">
                  <c:v>3</c:v>
                </c:pt>
                <c:pt idx="1013">
                  <c:v>13</c:v>
                </c:pt>
                <c:pt idx="1014">
                  <c:v>10</c:v>
                </c:pt>
                <c:pt idx="1015">
                  <c:v>29</c:v>
                </c:pt>
                <c:pt idx="1016">
                  <c:v>19</c:v>
                </c:pt>
                <c:pt idx="1017">
                  <c:v>16</c:v>
                </c:pt>
                <c:pt idx="1018">
                  <c:v>6</c:v>
                </c:pt>
                <c:pt idx="1019">
                  <c:v>6</c:v>
                </c:pt>
                <c:pt idx="1020">
                  <c:v>3</c:v>
                </c:pt>
                <c:pt idx="1021">
                  <c:v>4</c:v>
                </c:pt>
                <c:pt idx="1022">
                  <c:v>17</c:v>
                </c:pt>
                <c:pt idx="1023">
                  <c:v>10</c:v>
                </c:pt>
                <c:pt idx="1024">
                  <c:v>4</c:v>
                </c:pt>
                <c:pt idx="1025">
                  <c:v>9</c:v>
                </c:pt>
                <c:pt idx="1026">
                  <c:v>4</c:v>
                </c:pt>
                <c:pt idx="1027">
                  <c:v>6</c:v>
                </c:pt>
                <c:pt idx="1028">
                  <c:v>9</c:v>
                </c:pt>
                <c:pt idx="1029">
                  <c:v>10</c:v>
                </c:pt>
                <c:pt idx="1030">
                  <c:v>3</c:v>
                </c:pt>
                <c:pt idx="1031">
                  <c:v>6</c:v>
                </c:pt>
                <c:pt idx="1032">
                  <c:v>2</c:v>
                </c:pt>
                <c:pt idx="1033">
                  <c:v>0</c:v>
                </c:pt>
                <c:pt idx="1034">
                  <c:v>0</c:v>
                </c:pt>
                <c:pt idx="1035">
                  <c:v>116</c:v>
                </c:pt>
                <c:pt idx="1036">
                  <c:v>116</c:v>
                </c:pt>
                <c:pt idx="1037">
                  <c:v>31</c:v>
                </c:pt>
                <c:pt idx="1038">
                  <c:v>2</c:v>
                </c:pt>
                <c:pt idx="1039">
                  <c:v>4</c:v>
                </c:pt>
                <c:pt idx="1040">
                  <c:v>5</c:v>
                </c:pt>
                <c:pt idx="1041">
                  <c:v>5</c:v>
                </c:pt>
                <c:pt idx="1042">
                  <c:v>1</c:v>
                </c:pt>
                <c:pt idx="1043">
                  <c:v>1</c:v>
                </c:pt>
                <c:pt idx="1044">
                  <c:v>4</c:v>
                </c:pt>
                <c:pt idx="1045">
                  <c:v>3</c:v>
                </c:pt>
                <c:pt idx="1046">
                  <c:v>4</c:v>
                </c:pt>
                <c:pt idx="1047">
                  <c:v>111</c:v>
                </c:pt>
                <c:pt idx="1048">
                  <c:v>32</c:v>
                </c:pt>
                <c:pt idx="1049">
                  <c:v>36</c:v>
                </c:pt>
                <c:pt idx="1050">
                  <c:v>21</c:v>
                </c:pt>
                <c:pt idx="1051">
                  <c:v>22</c:v>
                </c:pt>
                <c:pt idx="1052">
                  <c:v>6</c:v>
                </c:pt>
                <c:pt idx="1053">
                  <c:v>7</c:v>
                </c:pt>
                <c:pt idx="1054">
                  <c:v>50</c:v>
                </c:pt>
                <c:pt idx="1055">
                  <c:v>12</c:v>
                </c:pt>
                <c:pt idx="1056">
                  <c:v>13</c:v>
                </c:pt>
                <c:pt idx="1057">
                  <c:v>21</c:v>
                </c:pt>
                <c:pt idx="1058">
                  <c:v>8</c:v>
                </c:pt>
                <c:pt idx="1059">
                  <c:v>2</c:v>
                </c:pt>
                <c:pt idx="1060">
                  <c:v>9</c:v>
                </c:pt>
                <c:pt idx="1061">
                  <c:v>32</c:v>
                </c:pt>
                <c:pt idx="1062">
                  <c:v>0</c:v>
                </c:pt>
                <c:pt idx="1063">
                  <c:v>3</c:v>
                </c:pt>
                <c:pt idx="1064">
                  <c:v>5</c:v>
                </c:pt>
                <c:pt idx="1065">
                  <c:v>3</c:v>
                </c:pt>
                <c:pt idx="1066">
                  <c:v>19</c:v>
                </c:pt>
                <c:pt idx="1067">
                  <c:v>5</c:v>
                </c:pt>
                <c:pt idx="1068">
                  <c:v>12</c:v>
                </c:pt>
                <c:pt idx="1069">
                  <c:v>#N/A</c:v>
                </c:pt>
                <c:pt idx="1070">
                  <c:v>38</c:v>
                </c:pt>
                <c:pt idx="1071">
                  <c:v>22</c:v>
                </c:pt>
                <c:pt idx="1072">
                  <c:v>28</c:v>
                </c:pt>
                <c:pt idx="1073">
                  <c:v>25</c:v>
                </c:pt>
                <c:pt idx="1074">
                  <c:v>13</c:v>
                </c:pt>
                <c:pt idx="1075">
                  <c:v>11</c:v>
                </c:pt>
                <c:pt idx="1076">
                  <c:v>4</c:v>
                </c:pt>
                <c:pt idx="1077">
                  <c:v>7</c:v>
                </c:pt>
                <c:pt idx="1078">
                  <c:v>11</c:v>
                </c:pt>
                <c:pt idx="1079">
                  <c:v>7</c:v>
                </c:pt>
                <c:pt idx="1080">
                  <c:v>2</c:v>
                </c:pt>
                <c:pt idx="1081">
                  <c:v>9</c:v>
                </c:pt>
                <c:pt idx="1082">
                  <c:v>#N/A</c:v>
                </c:pt>
                <c:pt idx="1083">
                  <c:v>6</c:v>
                </c:pt>
                <c:pt idx="1084">
                  <c:v>3</c:v>
                </c:pt>
                <c:pt idx="1085">
                  <c:v>7</c:v>
                </c:pt>
                <c:pt idx="1086">
                  <c:v>31</c:v>
                </c:pt>
                <c:pt idx="1087">
                  <c:v>13</c:v>
                </c:pt>
                <c:pt idx="1088">
                  <c:v>17</c:v>
                </c:pt>
                <c:pt idx="1089">
                  <c:v>64</c:v>
                </c:pt>
                <c:pt idx="1090">
                  <c:v>49</c:v>
                </c:pt>
                <c:pt idx="1091">
                  <c:v>11</c:v>
                </c:pt>
                <c:pt idx="1092">
                  <c:v>19</c:v>
                </c:pt>
                <c:pt idx="1093">
                  <c:v>25</c:v>
                </c:pt>
                <c:pt idx="1094">
                  <c:v>#N/A</c:v>
                </c:pt>
                <c:pt idx="1095">
                  <c:v>20</c:v>
                </c:pt>
                <c:pt idx="1096">
                  <c:v>111</c:v>
                </c:pt>
                <c:pt idx="1097">
                  <c:v>16</c:v>
                </c:pt>
                <c:pt idx="1098">
                  <c:v>5</c:v>
                </c:pt>
                <c:pt idx="1099">
                  <c:v>14</c:v>
                </c:pt>
                <c:pt idx="1100">
                  <c:v>#N/A</c:v>
                </c:pt>
                <c:pt idx="1101">
                  <c:v>58</c:v>
                </c:pt>
                <c:pt idx="1102">
                  <c:v>41</c:v>
                </c:pt>
                <c:pt idx="1103">
                  <c:v>16</c:v>
                </c:pt>
                <c:pt idx="1104">
                  <c:v>15</c:v>
                </c:pt>
                <c:pt idx="1105">
                  <c:v>8</c:v>
                </c:pt>
                <c:pt idx="1106">
                  <c:v>6</c:v>
                </c:pt>
                <c:pt idx="1107">
                  <c:v>5</c:v>
                </c:pt>
                <c:pt idx="1108">
                  <c:v>3</c:v>
                </c:pt>
                <c:pt idx="1109">
                  <c:v>44</c:v>
                </c:pt>
                <c:pt idx="1110">
                  <c:v>6</c:v>
                </c:pt>
                <c:pt idx="1111">
                  <c:v>5</c:v>
                </c:pt>
                <c:pt idx="1112">
                  <c:v>168</c:v>
                </c:pt>
                <c:pt idx="1113">
                  <c:v>128</c:v>
                </c:pt>
                <c:pt idx="1114">
                  <c:v>82</c:v>
                </c:pt>
                <c:pt idx="1115">
                  <c:v>20</c:v>
                </c:pt>
                <c:pt idx="1116">
                  <c:v>62</c:v>
                </c:pt>
                <c:pt idx="1117">
                  <c:v>40</c:v>
                </c:pt>
                <c:pt idx="1118">
                  <c:v>25</c:v>
                </c:pt>
                <c:pt idx="1119">
                  <c:v>97</c:v>
                </c:pt>
                <c:pt idx="1120">
                  <c:v>56</c:v>
                </c:pt>
                <c:pt idx="1121">
                  <c:v>39</c:v>
                </c:pt>
                <c:pt idx="1122">
                  <c:v>16</c:v>
                </c:pt>
                <c:pt idx="1123">
                  <c:v>10</c:v>
                </c:pt>
                <c:pt idx="1124">
                  <c:v>13</c:v>
                </c:pt>
                <c:pt idx="1125">
                  <c:v>6</c:v>
                </c:pt>
                <c:pt idx="1126">
                  <c:v>13</c:v>
                </c:pt>
                <c:pt idx="1127">
                  <c:v>7</c:v>
                </c:pt>
                <c:pt idx="1128">
                  <c:v>12</c:v>
                </c:pt>
                <c:pt idx="1129">
                  <c:v>141</c:v>
                </c:pt>
                <c:pt idx="1130">
                  <c:v>23</c:v>
                </c:pt>
                <c:pt idx="1131">
                  <c:v>24</c:v>
                </c:pt>
                <c:pt idx="1132">
                  <c:v>4</c:v>
                </c:pt>
                <c:pt idx="1133">
                  <c:v>12</c:v>
                </c:pt>
                <c:pt idx="1134">
                  <c:v>7</c:v>
                </c:pt>
                <c:pt idx="1135">
                  <c:v>7</c:v>
                </c:pt>
                <c:pt idx="1136">
                  <c:v>23</c:v>
                </c:pt>
                <c:pt idx="1137">
                  <c:v>7</c:v>
                </c:pt>
                <c:pt idx="1138">
                  <c:v>4</c:v>
                </c:pt>
                <c:pt idx="1139">
                  <c:v>7</c:v>
                </c:pt>
                <c:pt idx="1140">
                  <c:v>11</c:v>
                </c:pt>
                <c:pt idx="1141">
                  <c:v>12</c:v>
                </c:pt>
                <c:pt idx="1142">
                  <c:v>13</c:v>
                </c:pt>
                <c:pt idx="1143">
                  <c:v>10</c:v>
                </c:pt>
                <c:pt idx="1144">
                  <c:v>11</c:v>
                </c:pt>
                <c:pt idx="1145">
                  <c:v>1</c:v>
                </c:pt>
                <c:pt idx="1146">
                  <c:v>#N/A</c:v>
                </c:pt>
                <c:pt idx="1147">
                  <c:v>46</c:v>
                </c:pt>
                <c:pt idx="1148">
                  <c:v>#N/A</c:v>
                </c:pt>
                <c:pt idx="1149">
                  <c:v>39</c:v>
                </c:pt>
                <c:pt idx="1150">
                  <c:v>27</c:v>
                </c:pt>
                <c:pt idx="1151">
                  <c:v>5</c:v>
                </c:pt>
                <c:pt idx="1152">
                  <c:v>39</c:v>
                </c:pt>
                <c:pt idx="1153">
                  <c:v>0</c:v>
                </c:pt>
                <c:pt idx="1154">
                  <c:v>17</c:v>
                </c:pt>
                <c:pt idx="1155">
                  <c:v>10</c:v>
                </c:pt>
                <c:pt idx="1156">
                  <c:v>3</c:v>
                </c:pt>
                <c:pt idx="1157">
                  <c:v>6</c:v>
                </c:pt>
                <c:pt idx="1158">
                  <c:v>2</c:v>
                </c:pt>
                <c:pt idx="1159">
                  <c:v>0</c:v>
                </c:pt>
                <c:pt idx="1160">
                  <c:v>5</c:v>
                </c:pt>
                <c:pt idx="1161">
                  <c:v>4</c:v>
                </c:pt>
                <c:pt idx="1162">
                  <c:v>2</c:v>
                </c:pt>
                <c:pt idx="1163">
                  <c:v>5</c:v>
                </c:pt>
                <c:pt idx="1164">
                  <c:v>0</c:v>
                </c:pt>
                <c:pt idx="1165">
                  <c:v>0</c:v>
                </c:pt>
                <c:pt idx="1166">
                  <c:v>6</c:v>
                </c:pt>
                <c:pt idx="1167">
                  <c:v>0</c:v>
                </c:pt>
                <c:pt idx="1168">
                  <c:v>7</c:v>
                </c:pt>
                <c:pt idx="1169">
                  <c:v>2</c:v>
                </c:pt>
                <c:pt idx="1170">
                  <c:v>1</c:v>
                </c:pt>
                <c:pt idx="1171">
                  <c:v>12</c:v>
                </c:pt>
                <c:pt idx="1172">
                  <c:v>15</c:v>
                </c:pt>
                <c:pt idx="1173">
                  <c:v>2</c:v>
                </c:pt>
                <c:pt idx="1174">
                  <c:v>22</c:v>
                </c:pt>
                <c:pt idx="1175">
                  <c:v>9</c:v>
                </c:pt>
                <c:pt idx="1176">
                  <c:v>37</c:v>
                </c:pt>
                <c:pt idx="1177">
                  <c:v>5</c:v>
                </c:pt>
                <c:pt idx="1178">
                  <c:v>10</c:v>
                </c:pt>
                <c:pt idx="1179">
                  <c:v>#N/A</c:v>
                </c:pt>
                <c:pt idx="1180">
                  <c:v>12</c:v>
                </c:pt>
                <c:pt idx="1181">
                  <c:v>3</c:v>
                </c:pt>
                <c:pt idx="1182">
                  <c:v>1</c:v>
                </c:pt>
                <c:pt idx="1183">
                  <c:v>12</c:v>
                </c:pt>
                <c:pt idx="1184">
                  <c:v>9</c:v>
                </c:pt>
                <c:pt idx="1185">
                  <c:v>8</c:v>
                </c:pt>
                <c:pt idx="1186">
                  <c:v>5</c:v>
                </c:pt>
                <c:pt idx="1187">
                  <c:v>2</c:v>
                </c:pt>
                <c:pt idx="1188">
                  <c:v>9</c:v>
                </c:pt>
                <c:pt idx="1189">
                  <c:v>11</c:v>
                </c:pt>
                <c:pt idx="1190">
                  <c:v>4</c:v>
                </c:pt>
                <c:pt idx="1191">
                  <c:v>4</c:v>
                </c:pt>
                <c:pt idx="1192">
                  <c:v>19</c:v>
                </c:pt>
                <c:pt idx="1193">
                  <c:v>3</c:v>
                </c:pt>
                <c:pt idx="1194">
                  <c:v>12</c:v>
                </c:pt>
                <c:pt idx="1195">
                  <c:v>#N/A</c:v>
                </c:pt>
                <c:pt idx="1196">
                  <c:v>#N/A</c:v>
                </c:pt>
                <c:pt idx="1197">
                  <c:v>39</c:v>
                </c:pt>
                <c:pt idx="1198">
                  <c:v>#N/A</c:v>
                </c:pt>
                <c:pt idx="1199">
                  <c:v>27</c:v>
                </c:pt>
                <c:pt idx="1200">
                  <c:v>32</c:v>
                </c:pt>
                <c:pt idx="1201">
                  <c:v>40</c:v>
                </c:pt>
                <c:pt idx="1202">
                  <c:v>10</c:v>
                </c:pt>
                <c:pt idx="1203">
                  <c:v>41</c:v>
                </c:pt>
                <c:pt idx="1204">
                  <c:v>7</c:v>
                </c:pt>
                <c:pt idx="1205">
                  <c:v>11</c:v>
                </c:pt>
                <c:pt idx="1206">
                  <c:v>10</c:v>
                </c:pt>
                <c:pt idx="1207">
                  <c:v>12</c:v>
                </c:pt>
                <c:pt idx="1208">
                  <c:v>16</c:v>
                </c:pt>
                <c:pt idx="1209">
                  <c:v>3</c:v>
                </c:pt>
                <c:pt idx="1210">
                  <c:v>26</c:v>
                </c:pt>
                <c:pt idx="1211">
                  <c:v>15</c:v>
                </c:pt>
                <c:pt idx="1212">
                  <c:v>18</c:v>
                </c:pt>
                <c:pt idx="1213">
                  <c:v>48</c:v>
                </c:pt>
                <c:pt idx="1214">
                  <c:v>22</c:v>
                </c:pt>
                <c:pt idx="1215">
                  <c:v>12</c:v>
                </c:pt>
                <c:pt idx="1216">
                  <c:v>12</c:v>
                </c:pt>
                <c:pt idx="1217">
                  <c:v>6</c:v>
                </c:pt>
                <c:pt idx="1218">
                  <c:v>15</c:v>
                </c:pt>
                <c:pt idx="1219">
                  <c:v>15</c:v>
                </c:pt>
                <c:pt idx="1220">
                  <c:v>7</c:v>
                </c:pt>
                <c:pt idx="1221">
                  <c:v>15</c:v>
                </c:pt>
                <c:pt idx="1222">
                  <c:v>5</c:v>
                </c:pt>
                <c:pt idx="1223">
                  <c:v>9</c:v>
                </c:pt>
                <c:pt idx="1224">
                  <c:v>5</c:v>
                </c:pt>
                <c:pt idx="1225">
                  <c:v>6</c:v>
                </c:pt>
                <c:pt idx="1226">
                  <c:v>7</c:v>
                </c:pt>
                <c:pt idx="1227">
                  <c:v>11</c:v>
                </c:pt>
                <c:pt idx="1228">
                  <c:v>13</c:v>
                </c:pt>
                <c:pt idx="1229">
                  <c:v>8</c:v>
                </c:pt>
                <c:pt idx="1230">
                  <c:v>14</c:v>
                </c:pt>
                <c:pt idx="1231">
                  <c:v>3</c:v>
                </c:pt>
                <c:pt idx="1232">
                  <c:v>5</c:v>
                </c:pt>
                <c:pt idx="1233">
                  <c:v>14</c:v>
                </c:pt>
                <c:pt idx="1234">
                  <c:v>10</c:v>
                </c:pt>
                <c:pt idx="1235">
                  <c:v>9</c:v>
                </c:pt>
                <c:pt idx="1236">
                  <c:v>13</c:v>
                </c:pt>
                <c:pt idx="1237">
                  <c:v>6</c:v>
                </c:pt>
                <c:pt idx="1238">
                  <c:v>7</c:v>
                </c:pt>
                <c:pt idx="1239">
                  <c:v>9</c:v>
                </c:pt>
                <c:pt idx="1240">
                  <c:v>21</c:v>
                </c:pt>
                <c:pt idx="1241">
                  <c:v>4</c:v>
                </c:pt>
                <c:pt idx="1242">
                  <c:v>6</c:v>
                </c:pt>
                <c:pt idx="1243">
                  <c:v>4</c:v>
                </c:pt>
                <c:pt idx="1244">
                  <c:v>13</c:v>
                </c:pt>
                <c:pt idx="1245">
                  <c:v>10</c:v>
                </c:pt>
                <c:pt idx="1246">
                  <c:v>57</c:v>
                </c:pt>
                <c:pt idx="1247">
                  <c:v>105</c:v>
                </c:pt>
                <c:pt idx="1248">
                  <c:v>8</c:v>
                </c:pt>
                <c:pt idx="1249">
                  <c:v>7</c:v>
                </c:pt>
                <c:pt idx="1250">
                  <c:v>8</c:v>
                </c:pt>
                <c:pt idx="1251">
                  <c:v>78</c:v>
                </c:pt>
                <c:pt idx="1252">
                  <c:v>27</c:v>
                </c:pt>
                <c:pt idx="1253">
                  <c:v>31</c:v>
                </c:pt>
                <c:pt idx="1254">
                  <c:v>19</c:v>
                </c:pt>
                <c:pt idx="1255">
                  <c:v>10</c:v>
                </c:pt>
                <c:pt idx="1256">
                  <c:v>7</c:v>
                </c:pt>
                <c:pt idx="1257">
                  <c:v>15</c:v>
                </c:pt>
                <c:pt idx="1258">
                  <c:v>3</c:v>
                </c:pt>
                <c:pt idx="1259">
                  <c:v>6</c:v>
                </c:pt>
                <c:pt idx="1260">
                  <c:v>21</c:v>
                </c:pt>
                <c:pt idx="1261">
                  <c:v>11</c:v>
                </c:pt>
                <c:pt idx="1262">
                  <c:v>7</c:v>
                </c:pt>
                <c:pt idx="1263">
                  <c:v>2</c:v>
                </c:pt>
                <c:pt idx="1264">
                  <c:v>56</c:v>
                </c:pt>
                <c:pt idx="1265">
                  <c:v>8</c:v>
                </c:pt>
                <c:pt idx="1266">
                  <c:v>3</c:v>
                </c:pt>
                <c:pt idx="1267">
                  <c:v>12</c:v>
                </c:pt>
                <c:pt idx="1268">
                  <c:v>26</c:v>
                </c:pt>
                <c:pt idx="1269">
                  <c:v>17</c:v>
                </c:pt>
                <c:pt idx="1270">
                  <c:v>#N/A</c:v>
                </c:pt>
                <c:pt idx="1271">
                  <c:v>184</c:v>
                </c:pt>
                <c:pt idx="1272">
                  <c:v>18</c:v>
                </c:pt>
                <c:pt idx="1273">
                  <c:v>30</c:v>
                </c:pt>
                <c:pt idx="1274">
                  <c:v>54</c:v>
                </c:pt>
                <c:pt idx="1275">
                  <c:v>16</c:v>
                </c:pt>
                <c:pt idx="1276">
                  <c:v>8</c:v>
                </c:pt>
                <c:pt idx="1277">
                  <c:v>7</c:v>
                </c:pt>
                <c:pt idx="1278">
                  <c:v>21</c:v>
                </c:pt>
                <c:pt idx="1279">
                  <c:v>16</c:v>
                </c:pt>
                <c:pt idx="1280">
                  <c:v>7</c:v>
                </c:pt>
                <c:pt idx="1281">
                  <c:v>9</c:v>
                </c:pt>
                <c:pt idx="1282">
                  <c:v>0</c:v>
                </c:pt>
                <c:pt idx="1283">
                  <c:v>7</c:v>
                </c:pt>
                <c:pt idx="1284">
                  <c:v>0</c:v>
                </c:pt>
                <c:pt idx="1285">
                  <c:v>25</c:v>
                </c:pt>
                <c:pt idx="1286">
                  <c:v>14</c:v>
                </c:pt>
                <c:pt idx="1287">
                  <c:v>5</c:v>
                </c:pt>
                <c:pt idx="1288">
                  <c:v>20</c:v>
                </c:pt>
                <c:pt idx="1289">
                  <c:v>23</c:v>
                </c:pt>
                <c:pt idx="1290">
                  <c:v>12</c:v>
                </c:pt>
                <c:pt idx="1291">
                  <c:v>23</c:v>
                </c:pt>
                <c:pt idx="1292">
                  <c:v>#N/A</c:v>
                </c:pt>
                <c:pt idx="1293">
                  <c:v>10</c:v>
                </c:pt>
                <c:pt idx="1294">
                  <c:v>21</c:v>
                </c:pt>
                <c:pt idx="1295">
                  <c:v>11</c:v>
                </c:pt>
                <c:pt idx="1296">
                  <c:v>7</c:v>
                </c:pt>
                <c:pt idx="1297">
                  <c:v>10</c:v>
                </c:pt>
                <c:pt idx="1298">
                  <c:v>25</c:v>
                </c:pt>
                <c:pt idx="1299">
                  <c:v>6</c:v>
                </c:pt>
                <c:pt idx="1300">
                  <c:v>2</c:v>
                </c:pt>
                <c:pt idx="1301">
                  <c:v>24</c:v>
                </c:pt>
                <c:pt idx="1302">
                  <c:v>9</c:v>
                </c:pt>
                <c:pt idx="1303">
                  <c:v>10</c:v>
                </c:pt>
                <c:pt idx="1304">
                  <c:v>8</c:v>
                </c:pt>
                <c:pt idx="1305">
                  <c:v>7</c:v>
                </c:pt>
                <c:pt idx="1306">
                  <c:v>18</c:v>
                </c:pt>
                <c:pt idx="1307">
                  <c:v>3</c:v>
                </c:pt>
                <c:pt idx="1308">
                  <c:v>5</c:v>
                </c:pt>
                <c:pt idx="1309">
                  <c:v>6</c:v>
                </c:pt>
                <c:pt idx="1310">
                  <c:v>11</c:v>
                </c:pt>
                <c:pt idx="1311">
                  <c:v>12</c:v>
                </c:pt>
                <c:pt idx="1312">
                  <c:v>5</c:v>
                </c:pt>
                <c:pt idx="1313">
                  <c:v>5</c:v>
                </c:pt>
                <c:pt idx="1314">
                  <c:v>1</c:v>
                </c:pt>
                <c:pt idx="1315">
                  <c:v>4</c:v>
                </c:pt>
                <c:pt idx="1316">
                  <c:v>16</c:v>
                </c:pt>
                <c:pt idx="1317">
                  <c:v>0</c:v>
                </c:pt>
                <c:pt idx="1318">
                  <c:v>7</c:v>
                </c:pt>
                <c:pt idx="1319">
                  <c:v>3</c:v>
                </c:pt>
                <c:pt idx="1320">
                  <c:v>3</c:v>
                </c:pt>
                <c:pt idx="1321">
                  <c:v>9</c:v>
                </c:pt>
                <c:pt idx="1322">
                  <c:v>#N/A</c:v>
                </c:pt>
                <c:pt idx="1323">
                  <c:v>5</c:v>
                </c:pt>
                <c:pt idx="1324">
                  <c:v>69</c:v>
                </c:pt>
                <c:pt idx="1325">
                  <c:v>21</c:v>
                </c:pt>
                <c:pt idx="1326">
                  <c:v>14</c:v>
                </c:pt>
                <c:pt idx="1327">
                  <c:v>33</c:v>
                </c:pt>
                <c:pt idx="1328">
                  <c:v>20</c:v>
                </c:pt>
                <c:pt idx="1329">
                  <c:v>10</c:v>
                </c:pt>
                <c:pt idx="1330">
                  <c:v>5</c:v>
                </c:pt>
                <c:pt idx="1331">
                  <c:v>4</c:v>
                </c:pt>
                <c:pt idx="1332">
                  <c:v>15</c:v>
                </c:pt>
                <c:pt idx="1333">
                  <c:v>4</c:v>
                </c:pt>
                <c:pt idx="1334">
                  <c:v>11</c:v>
                </c:pt>
                <c:pt idx="1335">
                  <c:v>6</c:v>
                </c:pt>
                <c:pt idx="1336">
                  <c:v>19</c:v>
                </c:pt>
                <c:pt idx="1337">
                  <c:v>7</c:v>
                </c:pt>
                <c:pt idx="1338">
                  <c:v>12</c:v>
                </c:pt>
                <c:pt idx="1339">
                  <c:v>#N/A</c:v>
                </c:pt>
                <c:pt idx="1340">
                  <c:v>51</c:v>
                </c:pt>
                <c:pt idx="1341">
                  <c:v>26</c:v>
                </c:pt>
                <c:pt idx="1342">
                  <c:v>56</c:v>
                </c:pt>
                <c:pt idx="1343">
                  <c:v>22</c:v>
                </c:pt>
                <c:pt idx="1344">
                  <c:v>5</c:v>
                </c:pt>
                <c:pt idx="1345">
                  <c:v>8</c:v>
                </c:pt>
                <c:pt idx="1346">
                  <c:v>22</c:v>
                </c:pt>
                <c:pt idx="1347">
                  <c:v>6</c:v>
                </c:pt>
                <c:pt idx="1348">
                  <c:v>7</c:v>
                </c:pt>
                <c:pt idx="1349">
                  <c:v>10</c:v>
                </c:pt>
                <c:pt idx="1350">
                  <c:v>7</c:v>
                </c:pt>
                <c:pt idx="1351">
                  <c:v>11</c:v>
                </c:pt>
                <c:pt idx="1352">
                  <c:v>5</c:v>
                </c:pt>
                <c:pt idx="1353">
                  <c:v>10</c:v>
                </c:pt>
                <c:pt idx="1354">
                  <c:v>7</c:v>
                </c:pt>
                <c:pt idx="1355">
                  <c:v>3</c:v>
                </c:pt>
                <c:pt idx="1356">
                  <c:v>9</c:v>
                </c:pt>
                <c:pt idx="1357">
                  <c:v>12</c:v>
                </c:pt>
                <c:pt idx="1358">
                  <c:v>7</c:v>
                </c:pt>
                <c:pt idx="1359">
                  <c:v>#N/A</c:v>
                </c:pt>
                <c:pt idx="1360">
                  <c:v>49</c:v>
                </c:pt>
                <c:pt idx="1361">
                  <c:v>8</c:v>
                </c:pt>
                <c:pt idx="1362">
                  <c:v>22</c:v>
                </c:pt>
                <c:pt idx="1363">
                  <c:v>13</c:v>
                </c:pt>
                <c:pt idx="1364">
                  <c:v>10</c:v>
                </c:pt>
                <c:pt idx="1365">
                  <c:v>12</c:v>
                </c:pt>
                <c:pt idx="1366">
                  <c:v>17</c:v>
                </c:pt>
                <c:pt idx="1367">
                  <c:v>12</c:v>
                </c:pt>
                <c:pt idx="1368">
                  <c:v>14</c:v>
                </c:pt>
                <c:pt idx="1369">
                  <c:v>11</c:v>
                </c:pt>
                <c:pt idx="1370">
                  <c:v>26</c:v>
                </c:pt>
                <c:pt idx="1371">
                  <c:v>9</c:v>
                </c:pt>
                <c:pt idx="1372">
                  <c:v>19</c:v>
                </c:pt>
                <c:pt idx="1373">
                  <c:v>9</c:v>
                </c:pt>
                <c:pt idx="1374">
                  <c:v>7</c:v>
                </c:pt>
                <c:pt idx="1375">
                  <c:v>16</c:v>
                </c:pt>
                <c:pt idx="1376">
                  <c:v>2</c:v>
                </c:pt>
                <c:pt idx="1377">
                  <c:v>2</c:v>
                </c:pt>
                <c:pt idx="1378">
                  <c:v>9</c:v>
                </c:pt>
                <c:pt idx="1379">
                  <c:v>5</c:v>
                </c:pt>
                <c:pt idx="1380">
                  <c:v>9</c:v>
                </c:pt>
                <c:pt idx="1381">
                  <c:v>4</c:v>
                </c:pt>
                <c:pt idx="1382">
                  <c:v>6</c:v>
                </c:pt>
                <c:pt idx="1383">
                  <c:v>6</c:v>
                </c:pt>
                <c:pt idx="1384">
                  <c:v>11</c:v>
                </c:pt>
                <c:pt idx="1385">
                  <c:v>7</c:v>
                </c:pt>
                <c:pt idx="1386">
                  <c:v>5</c:v>
                </c:pt>
                <c:pt idx="1387">
                  <c:v>4</c:v>
                </c:pt>
                <c:pt idx="1388">
                  <c:v>35</c:v>
                </c:pt>
                <c:pt idx="1389">
                  <c:v>17</c:v>
                </c:pt>
                <c:pt idx="1390">
                  <c:v>22</c:v>
                </c:pt>
                <c:pt idx="1391">
                  <c:v>18</c:v>
                </c:pt>
                <c:pt idx="1392">
                  <c:v>11</c:v>
                </c:pt>
                <c:pt idx="1393">
                  <c:v>#N/A</c:v>
                </c:pt>
                <c:pt idx="1394">
                  <c:v>24</c:v>
                </c:pt>
                <c:pt idx="1395">
                  <c:v>11</c:v>
                </c:pt>
                <c:pt idx="1396">
                  <c:v>42</c:v>
                </c:pt>
                <c:pt idx="1397">
                  <c:v>46</c:v>
                </c:pt>
                <c:pt idx="1398">
                  <c:v>40</c:v>
                </c:pt>
                <c:pt idx="1399">
                  <c:v>22</c:v>
                </c:pt>
                <c:pt idx="1400">
                  <c:v>8</c:v>
                </c:pt>
                <c:pt idx="1401">
                  <c:v>11</c:v>
                </c:pt>
                <c:pt idx="1402">
                  <c:v>13</c:v>
                </c:pt>
                <c:pt idx="1403">
                  <c:v>48</c:v>
                </c:pt>
                <c:pt idx="1404">
                  <c:v>15</c:v>
                </c:pt>
                <c:pt idx="1405">
                  <c:v>9</c:v>
                </c:pt>
                <c:pt idx="1406">
                  <c:v>7</c:v>
                </c:pt>
                <c:pt idx="1407">
                  <c:v>15</c:v>
                </c:pt>
                <c:pt idx="1408">
                  <c:v>3</c:v>
                </c:pt>
                <c:pt idx="1409">
                  <c:v>23</c:v>
                </c:pt>
                <c:pt idx="1410">
                  <c:v>43</c:v>
                </c:pt>
                <c:pt idx="1411">
                  <c:v>9</c:v>
                </c:pt>
                <c:pt idx="1412">
                  <c:v>12</c:v>
                </c:pt>
                <c:pt idx="1413">
                  <c:v>66</c:v>
                </c:pt>
                <c:pt idx="1414">
                  <c:v>8</c:v>
                </c:pt>
                <c:pt idx="1415">
                  <c:v>8</c:v>
                </c:pt>
                <c:pt idx="1416">
                  <c:v>6</c:v>
                </c:pt>
                <c:pt idx="1417">
                  <c:v>10</c:v>
                </c:pt>
                <c:pt idx="1418">
                  <c:v>7</c:v>
                </c:pt>
                <c:pt idx="1419">
                  <c:v>227</c:v>
                </c:pt>
              </c:numCache>
            </c:numRef>
          </c:xVal>
          <c:yVal>
            <c:numRef>
              <c:f>'c'!$AD$55:$AD$1474</c:f>
              <c:numCache>
                <c:formatCode>General</c:formatCode>
                <c:ptCount val="1420"/>
                <c:pt idx="0">
                  <c:v>3831584</c:v>
                </c:pt>
                <c:pt idx="1">
                  <c:v>1416457</c:v>
                </c:pt>
                <c:pt idx="2">
                  <c:v>2311729</c:v>
                </c:pt>
                <c:pt idx="3">
                  <c:v>1386009</c:v>
                </c:pt>
                <c:pt idx="4">
                  <c:v>1065521</c:v>
                </c:pt>
                <c:pt idx="5">
                  <c:v>492458</c:v>
                </c:pt>
                <c:pt idx="6">
                  <c:v>3821159</c:v>
                </c:pt>
                <c:pt idx="7">
                  <c:v>120535</c:v>
                </c:pt>
                <c:pt idx="8">
                  <c:v>282388</c:v>
                </c:pt>
                <c:pt idx="9">
                  <c:v>272879</c:v>
                </c:pt>
                <c:pt idx="10">
                  <c:v>703706</c:v>
                </c:pt>
                <c:pt idx="11">
                  <c:v>655642</c:v>
                </c:pt>
                <c:pt idx="12">
                  <c:v>#N/A</c:v>
                </c:pt>
                <c:pt idx="13">
                  <c:v>107206</c:v>
                </c:pt>
                <c:pt idx="14">
                  <c:v>#N/A</c:v>
                </c:pt>
                <c:pt idx="15">
                  <c:v>147534</c:v>
                </c:pt>
                <c:pt idx="16">
                  <c:v>389773</c:v>
                </c:pt>
                <c:pt idx="17">
                  <c:v>413508</c:v>
                </c:pt>
                <c:pt idx="18">
                  <c:v>2532036</c:v>
                </c:pt>
                <c:pt idx="19">
                  <c:v>123082</c:v>
                </c:pt>
                <c:pt idx="20">
                  <c:v>495425</c:v>
                </c:pt>
                <c:pt idx="21">
                  <c:v>2399606</c:v>
                </c:pt>
                <c:pt idx="22">
                  <c:v>110224</c:v>
                </c:pt>
                <c:pt idx="23">
                  <c:v>106701</c:v>
                </c:pt>
                <c:pt idx="24">
                  <c:v>187203</c:v>
                </c:pt>
                <c:pt idx="25">
                  <c:v>209459</c:v>
                </c:pt>
                <c:pt idx="26">
                  <c:v>3552860</c:v>
                </c:pt>
                <c:pt idx="27">
                  <c:v>853861</c:v>
                </c:pt>
                <c:pt idx="28">
                  <c:v>354747</c:v>
                </c:pt>
                <c:pt idx="29">
                  <c:v>96677</c:v>
                </c:pt>
                <c:pt idx="30">
                  <c:v>493970</c:v>
                </c:pt>
                <c:pt idx="31">
                  <c:v>630767</c:v>
                </c:pt>
                <c:pt idx="32">
                  <c:v>440882</c:v>
                </c:pt>
                <c:pt idx="33">
                  <c:v>1712829</c:v>
                </c:pt>
                <c:pt idx="34">
                  <c:v>265002</c:v>
                </c:pt>
                <c:pt idx="35">
                  <c:v>270120</c:v>
                </c:pt>
                <c:pt idx="36">
                  <c:v>131921</c:v>
                </c:pt>
                <c:pt idx="37">
                  <c:v>248478</c:v>
                </c:pt>
                <c:pt idx="38">
                  <c:v>144304</c:v>
                </c:pt>
                <c:pt idx="39">
                  <c:v>162837</c:v>
                </c:pt>
                <c:pt idx="40">
                  <c:v>287071</c:v>
                </c:pt>
                <c:pt idx="41">
                  <c:v>1923158</c:v>
                </c:pt>
                <c:pt idx="42">
                  <c:v>384419</c:v>
                </c:pt>
                <c:pt idx="43">
                  <c:v>138457</c:v>
                </c:pt>
                <c:pt idx="44">
                  <c:v>334442</c:v>
                </c:pt>
                <c:pt idx="45">
                  <c:v>249137</c:v>
                </c:pt>
                <c:pt idx="46">
                  <c:v>477034</c:v>
                </c:pt>
                <c:pt idx="47">
                  <c:v>504647</c:v>
                </c:pt>
                <c:pt idx="48">
                  <c:v>355671</c:v>
                </c:pt>
                <c:pt idx="49">
                  <c:v>255017</c:v>
                </c:pt>
                <c:pt idx="50">
                  <c:v>799942</c:v>
                </c:pt>
                <c:pt idx="51">
                  <c:v>191485</c:v>
                </c:pt>
                <c:pt idx="52">
                  <c:v>547254</c:v>
                </c:pt>
                <c:pt idx="53">
                  <c:v>0</c:v>
                </c:pt>
                <c:pt idx="54">
                  <c:v>391679</c:v>
                </c:pt>
                <c:pt idx="55">
                  <c:v>213720</c:v>
                </c:pt>
                <c:pt idx="56">
                  <c:v>88873</c:v>
                </c:pt>
                <c:pt idx="57">
                  <c:v>190164</c:v>
                </c:pt>
                <c:pt idx="58">
                  <c:v>328993</c:v>
                </c:pt>
                <c:pt idx="59">
                  <c:v>1347998</c:v>
                </c:pt>
                <c:pt idx="60">
                  <c:v>372018</c:v>
                </c:pt>
                <c:pt idx="61">
                  <c:v>246886</c:v>
                </c:pt>
                <c:pt idx="62">
                  <c:v>269311</c:v>
                </c:pt>
                <c:pt idx="63">
                  <c:v>117328</c:v>
                </c:pt>
                <c:pt idx="64">
                  <c:v>90683</c:v>
                </c:pt>
                <c:pt idx="65">
                  <c:v>130621</c:v>
                </c:pt>
                <c:pt idx="66">
                  <c:v>294593</c:v>
                </c:pt>
                <c:pt idx="67">
                  <c:v>370996</c:v>
                </c:pt>
                <c:pt idx="68">
                  <c:v>78571</c:v>
                </c:pt>
                <c:pt idx="69">
                  <c:v>171616</c:v>
                </c:pt>
                <c:pt idx="70">
                  <c:v>161389</c:v>
                </c:pt>
                <c:pt idx="71">
                  <c:v>91379</c:v>
                </c:pt>
                <c:pt idx="72">
                  <c:v>138293</c:v>
                </c:pt>
                <c:pt idx="73">
                  <c:v>1068067</c:v>
                </c:pt>
                <c:pt idx="74">
                  <c:v>64755</c:v>
                </c:pt>
                <c:pt idx="75">
                  <c:v>152125</c:v>
                </c:pt>
                <c:pt idx="76">
                  <c:v>257240</c:v>
                </c:pt>
                <c:pt idx="77">
                  <c:v>1409891</c:v>
                </c:pt>
                <c:pt idx="78">
                  <c:v>218478</c:v>
                </c:pt>
                <c:pt idx="79">
                  <c:v>111536</c:v>
                </c:pt>
                <c:pt idx="80">
                  <c:v>232169</c:v>
                </c:pt>
                <c:pt idx="81">
                  <c:v>177169</c:v>
                </c:pt>
                <c:pt idx="82">
                  <c:v>399238</c:v>
                </c:pt>
                <c:pt idx="83">
                  <c:v>858835</c:v>
                </c:pt>
                <c:pt idx="84">
                  <c:v>145083</c:v>
                </c:pt>
                <c:pt idx="85">
                  <c:v>107933</c:v>
                </c:pt>
                <c:pt idx="86">
                  <c:v>74298</c:v>
                </c:pt>
                <c:pt idx="87">
                  <c:v>625527</c:v>
                </c:pt>
                <c:pt idx="88">
                  <c:v>247933</c:v>
                </c:pt>
                <c:pt idx="89">
                  <c:v>1386238</c:v>
                </c:pt>
                <c:pt idx="90">
                  <c:v>163355</c:v>
                </c:pt>
                <c:pt idx="91">
                  <c:v>71621</c:v>
                </c:pt>
                <c:pt idx="92">
                  <c:v>150560</c:v>
                </c:pt>
                <c:pt idx="93">
                  <c:v>248485</c:v>
                </c:pt>
                <c:pt idx="94">
                  <c:v>2437981</c:v>
                </c:pt>
                <c:pt idx="95">
                  <c:v>355004</c:v>
                </c:pt>
                <c:pt idx="96">
                  <c:v>1473888</c:v>
                </c:pt>
                <c:pt idx="97">
                  <c:v>1000842</c:v>
                </c:pt>
                <c:pt idx="98">
                  <c:v>3585020</c:v>
                </c:pt>
                <c:pt idx="99">
                  <c:v>271721</c:v>
                </c:pt>
                <c:pt idx="100">
                  <c:v>225152</c:v>
                </c:pt>
                <c:pt idx="101">
                  <c:v>560848</c:v>
                </c:pt>
                <c:pt idx="102">
                  <c:v>163064</c:v>
                </c:pt>
                <c:pt idx="103">
                  <c:v>111759</c:v>
                </c:pt>
                <c:pt idx="104">
                  <c:v>228036</c:v>
                </c:pt>
                <c:pt idx="105">
                  <c:v>261026</c:v>
                </c:pt>
                <c:pt idx="106">
                  <c:v>709639</c:v>
                </c:pt>
                <c:pt idx="107">
                  <c:v>156296</c:v>
                </c:pt>
                <c:pt idx="108">
                  <c:v>137684</c:v>
                </c:pt>
                <c:pt idx="109">
                  <c:v>273952</c:v>
                </c:pt>
                <c:pt idx="110">
                  <c:v>504425</c:v>
                </c:pt>
                <c:pt idx="111">
                  <c:v>267886</c:v>
                </c:pt>
                <c:pt idx="112">
                  <c:v>130979</c:v>
                </c:pt>
                <c:pt idx="113">
                  <c:v>#N/A</c:v>
                </c:pt>
                <c:pt idx="114">
                  <c:v>229108</c:v>
                </c:pt>
                <c:pt idx="115">
                  <c:v>771383</c:v>
                </c:pt>
                <c:pt idx="116">
                  <c:v>1344477</c:v>
                </c:pt>
                <c:pt idx="117">
                  <c:v>#N/A</c:v>
                </c:pt>
                <c:pt idx="118">
                  <c:v>273515</c:v>
                </c:pt>
                <c:pt idx="119">
                  <c:v>1332798</c:v>
                </c:pt>
                <c:pt idx="120">
                  <c:v>316542</c:v>
                </c:pt>
                <c:pt idx="121">
                  <c:v>263522</c:v>
                </c:pt>
                <c:pt idx="122">
                  <c:v>336789</c:v>
                </c:pt>
                <c:pt idx="123">
                  <c:v>1291278</c:v>
                </c:pt>
                <c:pt idx="124">
                  <c:v>1974548</c:v>
                </c:pt>
                <c:pt idx="125">
                  <c:v>#N/A</c:v>
                </c:pt>
                <c:pt idx="126">
                  <c:v>281560</c:v>
                </c:pt>
                <c:pt idx="127">
                  <c:v>727716</c:v>
                </c:pt>
                <c:pt idx="128">
                  <c:v>613148</c:v>
                </c:pt>
                <c:pt idx="129">
                  <c:v>697947</c:v>
                </c:pt>
                <c:pt idx="130">
                  <c:v>2292524</c:v>
                </c:pt>
                <c:pt idx="131">
                  <c:v>586146</c:v>
                </c:pt>
                <c:pt idx="132">
                  <c:v>344392</c:v>
                </c:pt>
                <c:pt idx="133">
                  <c:v>236362</c:v>
                </c:pt>
                <c:pt idx="134">
                  <c:v>294439</c:v>
                </c:pt>
                <c:pt idx="135">
                  <c:v>281881</c:v>
                </c:pt>
                <c:pt idx="136">
                  <c:v>546673</c:v>
                </c:pt>
                <c:pt idx="137">
                  <c:v>497466</c:v>
                </c:pt>
                <c:pt idx="138">
                  <c:v>643962</c:v>
                </c:pt>
                <c:pt idx="139">
                  <c:v>310267</c:v>
                </c:pt>
                <c:pt idx="140">
                  <c:v>194340</c:v>
                </c:pt>
                <c:pt idx="141">
                  <c:v>143267</c:v>
                </c:pt>
                <c:pt idx="142">
                  <c:v>110356</c:v>
                </c:pt>
                <c:pt idx="143">
                  <c:v>839971</c:v>
                </c:pt>
                <c:pt idx="144">
                  <c:v>396233</c:v>
                </c:pt>
                <c:pt idx="145">
                  <c:v>245655</c:v>
                </c:pt>
                <c:pt idx="146">
                  <c:v>163839</c:v>
                </c:pt>
                <c:pt idx="147">
                  <c:v>0</c:v>
                </c:pt>
                <c:pt idx="148">
                  <c:v>4684236</c:v>
                </c:pt>
                <c:pt idx="149">
                  <c:v>2359377</c:v>
                </c:pt>
                <c:pt idx="150">
                  <c:v>111110</c:v>
                </c:pt>
                <c:pt idx="151">
                  <c:v>117577</c:v>
                </c:pt>
                <c:pt idx="152">
                  <c:v>408237</c:v>
                </c:pt>
                <c:pt idx="153">
                  <c:v>1397141</c:v>
                </c:pt>
                <c:pt idx="154">
                  <c:v>#N/A</c:v>
                </c:pt>
                <c:pt idx="155">
                  <c:v>313078</c:v>
                </c:pt>
                <c:pt idx="156">
                  <c:v>1520603</c:v>
                </c:pt>
                <c:pt idx="157">
                  <c:v>848555</c:v>
                </c:pt>
                <c:pt idx="158">
                  <c:v>1535542</c:v>
                </c:pt>
                <c:pt idx="159">
                  <c:v>117201</c:v>
                </c:pt>
                <c:pt idx="160">
                  <c:v>515164</c:v>
                </c:pt>
                <c:pt idx="161">
                  <c:v>805518</c:v>
                </c:pt>
                <c:pt idx="162">
                  <c:v>384488</c:v>
                </c:pt>
                <c:pt idx="163">
                  <c:v>1116041</c:v>
                </c:pt>
                <c:pt idx="164">
                  <c:v>1981593</c:v>
                </c:pt>
                <c:pt idx="165">
                  <c:v>308659</c:v>
                </c:pt>
                <c:pt idx="166">
                  <c:v>1138364</c:v>
                </c:pt>
                <c:pt idx="167">
                  <c:v>550632</c:v>
                </c:pt>
                <c:pt idx="168">
                  <c:v>764041</c:v>
                </c:pt>
                <c:pt idx="169">
                  <c:v>409749</c:v>
                </c:pt>
                <c:pt idx="170">
                  <c:v>708987</c:v>
                </c:pt>
                <c:pt idx="171">
                  <c:v>189452</c:v>
                </c:pt>
                <c:pt idx="172">
                  <c:v>886620</c:v>
                </c:pt>
                <c:pt idx="173">
                  <c:v>195045</c:v>
                </c:pt>
                <c:pt idx="174">
                  <c:v>340122</c:v>
                </c:pt>
                <c:pt idx="175">
                  <c:v>214206</c:v>
                </c:pt>
                <c:pt idx="176">
                  <c:v>828296</c:v>
                </c:pt>
                <c:pt idx="177">
                  <c:v>4646275</c:v>
                </c:pt>
                <c:pt idx="178">
                  <c:v>124426</c:v>
                </c:pt>
                <c:pt idx="179">
                  <c:v>398643</c:v>
                </c:pt>
                <c:pt idx="180">
                  <c:v>443181</c:v>
                </c:pt>
                <c:pt idx="181">
                  <c:v>2071266</c:v>
                </c:pt>
                <c:pt idx="182">
                  <c:v>1761338</c:v>
                </c:pt>
                <c:pt idx="183">
                  <c:v>339247</c:v>
                </c:pt>
                <c:pt idx="184">
                  <c:v>632828</c:v>
                </c:pt>
                <c:pt idx="185">
                  <c:v>3340240</c:v>
                </c:pt>
                <c:pt idx="186">
                  <c:v>2917978</c:v>
                </c:pt>
                <c:pt idx="187">
                  <c:v>10780975</c:v>
                </c:pt>
                <c:pt idx="188">
                  <c:v>#N/A</c:v>
                </c:pt>
                <c:pt idx="189">
                  <c:v>1875957</c:v>
                </c:pt>
                <c:pt idx="190">
                  <c:v>1631424</c:v>
                </c:pt>
                <c:pt idx="191">
                  <c:v>486222</c:v>
                </c:pt>
                <c:pt idx="192">
                  <c:v>1228305</c:v>
                </c:pt>
                <c:pt idx="193">
                  <c:v>851790</c:v>
                </c:pt>
                <c:pt idx="194">
                  <c:v>733440</c:v>
                </c:pt>
                <c:pt idx="195">
                  <c:v>527050</c:v>
                </c:pt>
                <c:pt idx="196">
                  <c:v>501818</c:v>
                </c:pt>
                <c:pt idx="197">
                  <c:v>176890</c:v>
                </c:pt>
                <c:pt idx="198">
                  <c:v>477732</c:v>
                </c:pt>
                <c:pt idx="199">
                  <c:v>107068</c:v>
                </c:pt>
                <c:pt idx="200">
                  <c:v>132960</c:v>
                </c:pt>
                <c:pt idx="201">
                  <c:v>122911</c:v>
                </c:pt>
                <c:pt idx="202">
                  <c:v>388625</c:v>
                </c:pt>
                <c:pt idx="203">
                  <c:v>215743</c:v>
                </c:pt>
                <c:pt idx="204">
                  <c:v>495679</c:v>
                </c:pt>
                <c:pt idx="205">
                  <c:v>0</c:v>
                </c:pt>
                <c:pt idx="206">
                  <c:v>207518</c:v>
                </c:pt>
                <c:pt idx="207">
                  <c:v>142202</c:v>
                </c:pt>
                <c:pt idx="208">
                  <c:v>360870</c:v>
                </c:pt>
                <c:pt idx="209">
                  <c:v>172530</c:v>
                </c:pt>
                <c:pt idx="210">
                  <c:v>441603</c:v>
                </c:pt>
                <c:pt idx="211">
                  <c:v>674178</c:v>
                </c:pt>
                <c:pt idx="212">
                  <c:v>5190326</c:v>
                </c:pt>
                <c:pt idx="213">
                  <c:v>1343228</c:v>
                </c:pt>
                <c:pt idx="214">
                  <c:v>1780219</c:v>
                </c:pt>
                <c:pt idx="215">
                  <c:v>2454944</c:v>
                </c:pt>
                <c:pt idx="216">
                  <c:v>535326</c:v>
                </c:pt>
                <c:pt idx="217">
                  <c:v>2999461</c:v>
                </c:pt>
                <c:pt idx="218">
                  <c:v>849059</c:v>
                </c:pt>
                <c:pt idx="219">
                  <c:v>980056</c:v>
                </c:pt>
                <c:pt idx="220">
                  <c:v>929292</c:v>
                </c:pt>
                <c:pt idx="221">
                  <c:v>467037</c:v>
                </c:pt>
                <c:pt idx="222">
                  <c:v>507172</c:v>
                </c:pt>
                <c:pt idx="223">
                  <c:v>605180</c:v>
                </c:pt>
                <c:pt idx="224">
                  <c:v>282605</c:v>
                </c:pt>
                <c:pt idx="225">
                  <c:v>428147</c:v>
                </c:pt>
                <c:pt idx="226">
                  <c:v>205672</c:v>
                </c:pt>
                <c:pt idx="227">
                  <c:v>148901</c:v>
                </c:pt>
                <c:pt idx="228">
                  <c:v>334012</c:v>
                </c:pt>
                <c:pt idx="229">
                  <c:v>421073</c:v>
                </c:pt>
                <c:pt idx="230">
                  <c:v>192917</c:v>
                </c:pt>
                <c:pt idx="231">
                  <c:v>564888</c:v>
                </c:pt>
                <c:pt idx="232">
                  <c:v>121281</c:v>
                </c:pt>
                <c:pt idx="233">
                  <c:v>724671</c:v>
                </c:pt>
                <c:pt idx="234">
                  <c:v>110121</c:v>
                </c:pt>
                <c:pt idx="235">
                  <c:v>88612</c:v>
                </c:pt>
                <c:pt idx="236">
                  <c:v>172219</c:v>
                </c:pt>
                <c:pt idx="237">
                  <c:v>166280</c:v>
                </c:pt>
                <c:pt idx="238">
                  <c:v>103001</c:v>
                </c:pt>
                <c:pt idx="239">
                  <c:v>2025489</c:v>
                </c:pt>
                <c:pt idx="240">
                  <c:v>1016078</c:v>
                </c:pt>
                <c:pt idx="241">
                  <c:v>367494</c:v>
                </c:pt>
                <c:pt idx="242">
                  <c:v>1713561</c:v>
                </c:pt>
                <c:pt idx="243">
                  <c:v>#N/A</c:v>
                </c:pt>
                <c:pt idx="244">
                  <c:v>#N/A</c:v>
                </c:pt>
                <c:pt idx="245">
                  <c:v>#N/A</c:v>
                </c:pt>
                <c:pt idx="246">
                  <c:v>387511</c:v>
                </c:pt>
                <c:pt idx="247">
                  <c:v>2857959</c:v>
                </c:pt>
                <c:pt idx="248">
                  <c:v>859977</c:v>
                </c:pt>
                <c:pt idx="249">
                  <c:v>800191</c:v>
                </c:pt>
                <c:pt idx="250">
                  <c:v>1444642</c:v>
                </c:pt>
                <c:pt idx="251">
                  <c:v>1020990</c:v>
                </c:pt>
                <c:pt idx="252">
                  <c:v>305953</c:v>
                </c:pt>
                <c:pt idx="253">
                  <c:v>272815</c:v>
                </c:pt>
                <c:pt idx="254">
                  <c:v>222712</c:v>
                </c:pt>
                <c:pt idx="255">
                  <c:v>1435247</c:v>
                </c:pt>
                <c:pt idx="256">
                  <c:v>223176</c:v>
                </c:pt>
                <c:pt idx="257">
                  <c:v>391197</c:v>
                </c:pt>
                <c:pt idx="258">
                  <c:v>288745</c:v>
                </c:pt>
                <c:pt idx="259">
                  <c:v>14427</c:v>
                </c:pt>
                <c:pt idx="260">
                  <c:v>927010</c:v>
                </c:pt>
                <c:pt idx="261">
                  <c:v>361671</c:v>
                </c:pt>
                <c:pt idx="262">
                  <c:v>346020</c:v>
                </c:pt>
                <c:pt idx="263">
                  <c:v>41309</c:v>
                </c:pt>
                <c:pt idx="264">
                  <c:v>498038</c:v>
                </c:pt>
                <c:pt idx="265">
                  <c:v>246130</c:v>
                </c:pt>
                <c:pt idx="266">
                  <c:v>290679</c:v>
                </c:pt>
                <c:pt idx="267">
                  <c:v>277340</c:v>
                </c:pt>
                <c:pt idx="268">
                  <c:v>921094</c:v>
                </c:pt>
                <c:pt idx="269">
                  <c:v>117324</c:v>
                </c:pt>
                <c:pt idx="270">
                  <c:v>95442</c:v>
                </c:pt>
                <c:pt idx="271">
                  <c:v>98206</c:v>
                </c:pt>
                <c:pt idx="272">
                  <c:v>91170</c:v>
                </c:pt>
                <c:pt idx="273">
                  <c:v>285663</c:v>
                </c:pt>
                <c:pt idx="274">
                  <c:v>171150</c:v>
                </c:pt>
                <c:pt idx="275">
                  <c:v>126267</c:v>
                </c:pt>
                <c:pt idx="276">
                  <c:v>1016461</c:v>
                </c:pt>
                <c:pt idx="277">
                  <c:v>264417</c:v>
                </c:pt>
                <c:pt idx="278">
                  <c:v>96645</c:v>
                </c:pt>
                <c:pt idx="279">
                  <c:v>90906</c:v>
                </c:pt>
                <c:pt idx="280">
                  <c:v>71136</c:v>
                </c:pt>
                <c:pt idx="281">
                  <c:v>554352</c:v>
                </c:pt>
                <c:pt idx="282">
                  <c:v>3192641</c:v>
                </c:pt>
                <c:pt idx="283">
                  <c:v>660050</c:v>
                </c:pt>
                <c:pt idx="284">
                  <c:v>#N/A</c:v>
                </c:pt>
                <c:pt idx="285">
                  <c:v>2961536</c:v>
                </c:pt>
                <c:pt idx="286">
                  <c:v>874793</c:v>
                </c:pt>
                <c:pt idx="287">
                  <c:v>3059719</c:v>
                </c:pt>
                <c:pt idx="288">
                  <c:v>3142701</c:v>
                </c:pt>
                <c:pt idx="289">
                  <c:v>936463</c:v>
                </c:pt>
                <c:pt idx="290">
                  <c:v>2264581</c:v>
                </c:pt>
                <c:pt idx="291">
                  <c:v>573695</c:v>
                </c:pt>
                <c:pt idx="292">
                  <c:v>980292</c:v>
                </c:pt>
                <c:pt idx="293">
                  <c:v>#N/A</c:v>
                </c:pt>
                <c:pt idx="294">
                  <c:v>1394552</c:v>
                </c:pt>
                <c:pt idx="295">
                  <c:v>441663</c:v>
                </c:pt>
                <c:pt idx="296">
                  <c:v>396636</c:v>
                </c:pt>
                <c:pt idx="297">
                  <c:v>591705</c:v>
                </c:pt>
                <c:pt idx="298">
                  <c:v>970216</c:v>
                </c:pt>
                <c:pt idx="299">
                  <c:v>1298834</c:v>
                </c:pt>
                <c:pt idx="300">
                  <c:v>1005992</c:v>
                </c:pt>
                <c:pt idx="301">
                  <c:v>4365457</c:v>
                </c:pt>
                <c:pt idx="302">
                  <c:v>678484</c:v>
                </c:pt>
                <c:pt idx="303">
                  <c:v>481732</c:v>
                </c:pt>
                <c:pt idx="304">
                  <c:v>491840</c:v>
                </c:pt>
                <c:pt idx="305">
                  <c:v>1215622</c:v>
                </c:pt>
                <c:pt idx="306">
                  <c:v>804416</c:v>
                </c:pt>
                <c:pt idx="307">
                  <c:v>203043</c:v>
                </c:pt>
                <c:pt idx="308">
                  <c:v>421925</c:v>
                </c:pt>
                <c:pt idx="309">
                  <c:v>320417</c:v>
                </c:pt>
                <c:pt idx="310">
                  <c:v>635388</c:v>
                </c:pt>
                <c:pt idx="311">
                  <c:v>2333130</c:v>
                </c:pt>
                <c:pt idx="312">
                  <c:v>478401</c:v>
                </c:pt>
                <c:pt idx="313">
                  <c:v>181995</c:v>
                </c:pt>
                <c:pt idx="314">
                  <c:v>827100</c:v>
                </c:pt>
                <c:pt idx="315">
                  <c:v>764445</c:v>
                </c:pt>
                <c:pt idx="316">
                  <c:v>990038</c:v>
                </c:pt>
                <c:pt idx="317">
                  <c:v>813467</c:v>
                </c:pt>
                <c:pt idx="318">
                  <c:v>1090651</c:v>
                </c:pt>
                <c:pt idx="319">
                  <c:v>1204581</c:v>
                </c:pt>
                <c:pt idx="320">
                  <c:v>654531</c:v>
                </c:pt>
                <c:pt idx="321">
                  <c:v>687948</c:v>
                </c:pt>
                <c:pt idx="322">
                  <c:v>1852306</c:v>
                </c:pt>
                <c:pt idx="323">
                  <c:v>381696</c:v>
                </c:pt>
                <c:pt idx="324">
                  <c:v>1452326</c:v>
                </c:pt>
                <c:pt idx="325">
                  <c:v>999569</c:v>
                </c:pt>
                <c:pt idx="326">
                  <c:v>546488</c:v>
                </c:pt>
                <c:pt idx="327">
                  <c:v>7747003</c:v>
                </c:pt>
                <c:pt idx="328">
                  <c:v>3196996</c:v>
                </c:pt>
                <c:pt idx="329">
                  <c:v>2591391</c:v>
                </c:pt>
                <c:pt idx="330">
                  <c:v>2370263</c:v>
                </c:pt>
                <c:pt idx="331">
                  <c:v>#N/A</c:v>
                </c:pt>
                <c:pt idx="332">
                  <c:v>2063361</c:v>
                </c:pt>
                <c:pt idx="333">
                  <c:v>1708270</c:v>
                </c:pt>
                <c:pt idx="334">
                  <c:v>1273166</c:v>
                </c:pt>
                <c:pt idx="335">
                  <c:v>1843211</c:v>
                </c:pt>
                <c:pt idx="336">
                  <c:v>474338</c:v>
                </c:pt>
                <c:pt idx="337">
                  <c:v>2416026</c:v>
                </c:pt>
                <c:pt idx="338">
                  <c:v>1110606</c:v>
                </c:pt>
                <c:pt idx="339">
                  <c:v>630646</c:v>
                </c:pt>
                <c:pt idx="340">
                  <c:v>315264</c:v>
                </c:pt>
                <c:pt idx="341">
                  <c:v>1269296</c:v>
                </c:pt>
                <c:pt idx="342">
                  <c:v>529987</c:v>
                </c:pt>
                <c:pt idx="343">
                  <c:v>579038</c:v>
                </c:pt>
                <c:pt idx="344">
                  <c:v>420461</c:v>
                </c:pt>
                <c:pt idx="345">
                  <c:v>732738</c:v>
                </c:pt>
                <c:pt idx="346">
                  <c:v>344011</c:v>
                </c:pt>
                <c:pt idx="347">
                  <c:v>320914</c:v>
                </c:pt>
                <c:pt idx="348">
                  <c:v>933037</c:v>
                </c:pt>
                <c:pt idx="349">
                  <c:v>0</c:v>
                </c:pt>
                <c:pt idx="350">
                  <c:v>2272925</c:v>
                </c:pt>
                <c:pt idx="351">
                  <c:v>190605</c:v>
                </c:pt>
                <c:pt idx="352">
                  <c:v>2207229</c:v>
                </c:pt>
                <c:pt idx="353">
                  <c:v>700639</c:v>
                </c:pt>
                <c:pt idx="354">
                  <c:v>480606</c:v>
                </c:pt>
                <c:pt idx="355">
                  <c:v>900824</c:v>
                </c:pt>
                <c:pt idx="356">
                  <c:v>954196</c:v>
                </c:pt>
                <c:pt idx="357">
                  <c:v>#N/A</c:v>
                </c:pt>
                <c:pt idx="358">
                  <c:v>322172</c:v>
                </c:pt>
                <c:pt idx="359">
                  <c:v>#N/A</c:v>
                </c:pt>
                <c:pt idx="360">
                  <c:v>1887356</c:v>
                </c:pt>
                <c:pt idx="361">
                  <c:v>3286577</c:v>
                </c:pt>
                <c:pt idx="362">
                  <c:v>1125503</c:v>
                </c:pt>
                <c:pt idx="363">
                  <c:v>1132864</c:v>
                </c:pt>
                <c:pt idx="364">
                  <c:v>176111</c:v>
                </c:pt>
                <c:pt idx="365">
                  <c:v>197086</c:v>
                </c:pt>
                <c:pt idx="366">
                  <c:v>1203360</c:v>
                </c:pt>
                <c:pt idx="367">
                  <c:v>145762</c:v>
                </c:pt>
                <c:pt idx="368">
                  <c:v>325440</c:v>
                </c:pt>
                <c:pt idx="369">
                  <c:v>208582</c:v>
                </c:pt>
                <c:pt idx="370">
                  <c:v>349326</c:v>
                </c:pt>
                <c:pt idx="371">
                  <c:v>40766</c:v>
                </c:pt>
                <c:pt idx="372">
                  <c:v>228162</c:v>
                </c:pt>
                <c:pt idx="373">
                  <c:v>210345</c:v>
                </c:pt>
                <c:pt idx="374">
                  <c:v>172142</c:v>
                </c:pt>
                <c:pt idx="375">
                  <c:v>472558</c:v>
                </c:pt>
                <c:pt idx="376">
                  <c:v>1565609</c:v>
                </c:pt>
                <c:pt idx="377">
                  <c:v>#N/A</c:v>
                </c:pt>
                <c:pt idx="378">
                  <c:v>2271577</c:v>
                </c:pt>
                <c:pt idx="379">
                  <c:v>832761</c:v>
                </c:pt>
                <c:pt idx="380">
                  <c:v>2050701</c:v>
                </c:pt>
                <c:pt idx="381">
                  <c:v>962172</c:v>
                </c:pt>
                <c:pt idx="382">
                  <c:v>2475576</c:v>
                </c:pt>
                <c:pt idx="383">
                  <c:v>1337417</c:v>
                </c:pt>
                <c:pt idx="384">
                  <c:v>#N/A</c:v>
                </c:pt>
                <c:pt idx="385">
                  <c:v>#N/A</c:v>
                </c:pt>
                <c:pt idx="386">
                  <c:v>#N/A</c:v>
                </c:pt>
                <c:pt idx="387">
                  <c:v>#N/A</c:v>
                </c:pt>
                <c:pt idx="388">
                  <c:v>2040234</c:v>
                </c:pt>
                <c:pt idx="389">
                  <c:v>2419329</c:v>
                </c:pt>
                <c:pt idx="390">
                  <c:v>1056854</c:v>
                </c:pt>
                <c:pt idx="391">
                  <c:v>#N/A</c:v>
                </c:pt>
                <c:pt idx="392">
                  <c:v>1328227</c:v>
                </c:pt>
                <c:pt idx="393">
                  <c:v>1033179</c:v>
                </c:pt>
                <c:pt idx="394">
                  <c:v>785816</c:v>
                </c:pt>
                <c:pt idx="395">
                  <c:v>1150352</c:v>
                </c:pt>
                <c:pt idx="396">
                  <c:v>2569894</c:v>
                </c:pt>
                <c:pt idx="397">
                  <c:v>3686869</c:v>
                </c:pt>
                <c:pt idx="398">
                  <c:v>1297804</c:v>
                </c:pt>
                <c:pt idx="399">
                  <c:v>904813</c:v>
                </c:pt>
                <c:pt idx="400">
                  <c:v>3223128</c:v>
                </c:pt>
                <c:pt idx="401">
                  <c:v>640804</c:v>
                </c:pt>
                <c:pt idx="402">
                  <c:v>1912707</c:v>
                </c:pt>
                <c:pt idx="403">
                  <c:v>372526</c:v>
                </c:pt>
                <c:pt idx="404">
                  <c:v>849656</c:v>
                </c:pt>
                <c:pt idx="405">
                  <c:v>1145959</c:v>
                </c:pt>
                <c:pt idx="406">
                  <c:v>#N/A</c:v>
                </c:pt>
                <c:pt idx="407">
                  <c:v>498621</c:v>
                </c:pt>
                <c:pt idx="408">
                  <c:v>1018152</c:v>
                </c:pt>
                <c:pt idx="409">
                  <c:v>792385</c:v>
                </c:pt>
                <c:pt idx="410">
                  <c:v>3575812</c:v>
                </c:pt>
                <c:pt idx="411">
                  <c:v>2086031</c:v>
                </c:pt>
                <c:pt idx="412">
                  <c:v>1334686</c:v>
                </c:pt>
                <c:pt idx="413">
                  <c:v>1774662</c:v>
                </c:pt>
                <c:pt idx="414">
                  <c:v>1671913</c:v>
                </c:pt>
                <c:pt idx="415">
                  <c:v>2451960</c:v>
                </c:pt>
                <c:pt idx="416">
                  <c:v>608914</c:v>
                </c:pt>
                <c:pt idx="417">
                  <c:v>1455732</c:v>
                </c:pt>
                <c:pt idx="418">
                  <c:v>3481658</c:v>
                </c:pt>
                <c:pt idx="419">
                  <c:v>1113570</c:v>
                </c:pt>
                <c:pt idx="420">
                  <c:v>1898230</c:v>
                </c:pt>
                <c:pt idx="421">
                  <c:v>1737434</c:v>
                </c:pt>
                <c:pt idx="422">
                  <c:v>725928</c:v>
                </c:pt>
                <c:pt idx="423">
                  <c:v>599291</c:v>
                </c:pt>
                <c:pt idx="424">
                  <c:v>2708021</c:v>
                </c:pt>
                <c:pt idx="425">
                  <c:v>964260</c:v>
                </c:pt>
                <c:pt idx="426">
                  <c:v>273662</c:v>
                </c:pt>
                <c:pt idx="427">
                  <c:v>263920</c:v>
                </c:pt>
                <c:pt idx="428">
                  <c:v>208703</c:v>
                </c:pt>
                <c:pt idx="429">
                  <c:v>437905</c:v>
                </c:pt>
                <c:pt idx="430">
                  <c:v>355698</c:v>
                </c:pt>
                <c:pt idx="431">
                  <c:v>883962</c:v>
                </c:pt>
                <c:pt idx="432">
                  <c:v>214836</c:v>
                </c:pt>
                <c:pt idx="433">
                  <c:v>218506</c:v>
                </c:pt>
                <c:pt idx="434">
                  <c:v>448525</c:v>
                </c:pt>
                <c:pt idx="435">
                  <c:v>2247058</c:v>
                </c:pt>
                <c:pt idx="436">
                  <c:v>2189676</c:v>
                </c:pt>
                <c:pt idx="437">
                  <c:v>39083575</c:v>
                </c:pt>
                <c:pt idx="438">
                  <c:v>#N/A</c:v>
                </c:pt>
                <c:pt idx="439">
                  <c:v>961767</c:v>
                </c:pt>
                <c:pt idx="440">
                  <c:v>907280</c:v>
                </c:pt>
                <c:pt idx="441">
                  <c:v>1164233</c:v>
                </c:pt>
                <c:pt idx="442">
                  <c:v>1700987</c:v>
                </c:pt>
                <c:pt idx="443">
                  <c:v>2757204</c:v>
                </c:pt>
                <c:pt idx="444">
                  <c:v>#N/A</c:v>
                </c:pt>
                <c:pt idx="445">
                  <c:v>2935215</c:v>
                </c:pt>
                <c:pt idx="446">
                  <c:v>2969150</c:v>
                </c:pt>
                <c:pt idx="447">
                  <c:v>1997405</c:v>
                </c:pt>
                <c:pt idx="448">
                  <c:v>3313630</c:v>
                </c:pt>
                <c:pt idx="449">
                  <c:v>2116340</c:v>
                </c:pt>
                <c:pt idx="450">
                  <c:v>1279745</c:v>
                </c:pt>
                <c:pt idx="451">
                  <c:v>1403032</c:v>
                </c:pt>
                <c:pt idx="452">
                  <c:v>1562754</c:v>
                </c:pt>
                <c:pt idx="453">
                  <c:v>3226551</c:v>
                </c:pt>
                <c:pt idx="454">
                  <c:v>1275549</c:v>
                </c:pt>
                <c:pt idx="455">
                  <c:v>444925</c:v>
                </c:pt>
                <c:pt idx="456">
                  <c:v>734720</c:v>
                </c:pt>
                <c:pt idx="457">
                  <c:v>860656</c:v>
                </c:pt>
                <c:pt idx="458">
                  <c:v>420097</c:v>
                </c:pt>
                <c:pt idx="459">
                  <c:v>466560</c:v>
                </c:pt>
                <c:pt idx="460">
                  <c:v>333406</c:v>
                </c:pt>
                <c:pt idx="461">
                  <c:v>1370771</c:v>
                </c:pt>
                <c:pt idx="462">
                  <c:v>0</c:v>
                </c:pt>
                <c:pt idx="463">
                  <c:v>282007</c:v>
                </c:pt>
                <c:pt idx="464">
                  <c:v>108775</c:v>
                </c:pt>
                <c:pt idx="465">
                  <c:v>2058641</c:v>
                </c:pt>
                <c:pt idx="466">
                  <c:v>329015</c:v>
                </c:pt>
                <c:pt idx="467">
                  <c:v>1382312</c:v>
                </c:pt>
                <c:pt idx="468">
                  <c:v>0</c:v>
                </c:pt>
                <c:pt idx="469">
                  <c:v>856443</c:v>
                </c:pt>
                <c:pt idx="470">
                  <c:v>3811308</c:v>
                </c:pt>
                <c:pt idx="471">
                  <c:v>3731123</c:v>
                </c:pt>
                <c:pt idx="472">
                  <c:v>124673</c:v>
                </c:pt>
                <c:pt idx="473">
                  <c:v>709384</c:v>
                </c:pt>
                <c:pt idx="474">
                  <c:v>293543</c:v>
                </c:pt>
                <c:pt idx="475">
                  <c:v>819006</c:v>
                </c:pt>
                <c:pt idx="476">
                  <c:v>221023</c:v>
                </c:pt>
                <c:pt idx="477">
                  <c:v>1147330</c:v>
                </c:pt>
                <c:pt idx="478">
                  <c:v>822727</c:v>
                </c:pt>
                <c:pt idx="479">
                  <c:v>261438</c:v>
                </c:pt>
                <c:pt idx="480">
                  <c:v>1413733</c:v>
                </c:pt>
                <c:pt idx="481">
                  <c:v>5604424</c:v>
                </c:pt>
                <c:pt idx="482">
                  <c:v>11397394</c:v>
                </c:pt>
                <c:pt idx="483">
                  <c:v>1512132</c:v>
                </c:pt>
                <c:pt idx="484">
                  <c:v>5918242</c:v>
                </c:pt>
                <c:pt idx="485">
                  <c:v>3247652</c:v>
                </c:pt>
                <c:pt idx="486">
                  <c:v>2823102</c:v>
                </c:pt>
                <c:pt idx="487">
                  <c:v>#N/A</c:v>
                </c:pt>
                <c:pt idx="488">
                  <c:v>3124148</c:v>
                </c:pt>
                <c:pt idx="489">
                  <c:v>1687845</c:v>
                </c:pt>
                <c:pt idx="490">
                  <c:v>936566</c:v>
                </c:pt>
                <c:pt idx="491">
                  <c:v>267055</c:v>
                </c:pt>
                <c:pt idx="492">
                  <c:v>254696</c:v>
                </c:pt>
                <c:pt idx="493">
                  <c:v>#N/A</c:v>
                </c:pt>
                <c:pt idx="494">
                  <c:v>#N/A</c:v>
                </c:pt>
                <c:pt idx="495">
                  <c:v>#N/A</c:v>
                </c:pt>
                <c:pt idx="496">
                  <c:v>92020</c:v>
                </c:pt>
                <c:pt idx="497">
                  <c:v>200825</c:v>
                </c:pt>
                <c:pt idx="498">
                  <c:v>2651645</c:v>
                </c:pt>
                <c:pt idx="499">
                  <c:v>#N/A</c:v>
                </c:pt>
                <c:pt idx="500">
                  <c:v>1037722</c:v>
                </c:pt>
                <c:pt idx="501">
                  <c:v>385331</c:v>
                </c:pt>
                <c:pt idx="502">
                  <c:v>0</c:v>
                </c:pt>
                <c:pt idx="503">
                  <c:v>1647371</c:v>
                </c:pt>
                <c:pt idx="504">
                  <c:v>0</c:v>
                </c:pt>
                <c:pt idx="505">
                  <c:v>560152</c:v>
                </c:pt>
                <c:pt idx="506">
                  <c:v>135739</c:v>
                </c:pt>
                <c:pt idx="507">
                  <c:v>493180</c:v>
                </c:pt>
                <c:pt idx="508">
                  <c:v>2228221</c:v>
                </c:pt>
                <c:pt idx="509">
                  <c:v>293506</c:v>
                </c:pt>
                <c:pt idx="510">
                  <c:v>183847</c:v>
                </c:pt>
                <c:pt idx="511">
                  <c:v>232057</c:v>
                </c:pt>
                <c:pt idx="512">
                  <c:v>372718</c:v>
                </c:pt>
                <c:pt idx="513">
                  <c:v>38514170</c:v>
                </c:pt>
                <c:pt idx="514">
                  <c:v>#N/A</c:v>
                </c:pt>
                <c:pt idx="515">
                  <c:v>4786169</c:v>
                </c:pt>
                <c:pt idx="516">
                  <c:v>1874153</c:v>
                </c:pt>
                <c:pt idx="517">
                  <c:v>2070153</c:v>
                </c:pt>
                <c:pt idx="518">
                  <c:v>1730564</c:v>
                </c:pt>
                <c:pt idx="519">
                  <c:v>897893</c:v>
                </c:pt>
                <c:pt idx="520">
                  <c:v>408136</c:v>
                </c:pt>
                <c:pt idx="521">
                  <c:v>943605</c:v>
                </c:pt>
                <c:pt idx="522">
                  <c:v>637043</c:v>
                </c:pt>
                <c:pt idx="523">
                  <c:v>313857</c:v>
                </c:pt>
                <c:pt idx="524">
                  <c:v>201966</c:v>
                </c:pt>
                <c:pt idx="525">
                  <c:v>222059</c:v>
                </c:pt>
                <c:pt idx="526">
                  <c:v>0</c:v>
                </c:pt>
                <c:pt idx="527">
                  <c:v>662311</c:v>
                </c:pt>
                <c:pt idx="528">
                  <c:v>4788191</c:v>
                </c:pt>
                <c:pt idx="529">
                  <c:v>75041</c:v>
                </c:pt>
                <c:pt idx="530">
                  <c:v>235736</c:v>
                </c:pt>
                <c:pt idx="531">
                  <c:v>1364909</c:v>
                </c:pt>
                <c:pt idx="532">
                  <c:v>994547</c:v>
                </c:pt>
                <c:pt idx="533">
                  <c:v>259172</c:v>
                </c:pt>
                <c:pt idx="534">
                  <c:v>1464729</c:v>
                </c:pt>
                <c:pt idx="535">
                  <c:v>484763</c:v>
                </c:pt>
                <c:pt idx="536">
                  <c:v>615127</c:v>
                </c:pt>
                <c:pt idx="537">
                  <c:v>113930</c:v>
                </c:pt>
                <c:pt idx="538">
                  <c:v>532220</c:v>
                </c:pt>
                <c:pt idx="539">
                  <c:v>966575</c:v>
                </c:pt>
                <c:pt idx="540">
                  <c:v>477506</c:v>
                </c:pt>
                <c:pt idx="541">
                  <c:v>236525</c:v>
                </c:pt>
                <c:pt idx="542">
                  <c:v>924032</c:v>
                </c:pt>
                <c:pt idx="543">
                  <c:v>830420</c:v>
                </c:pt>
                <c:pt idx="544">
                  <c:v>988621</c:v>
                </c:pt>
                <c:pt idx="545">
                  <c:v>74752</c:v>
                </c:pt>
                <c:pt idx="546">
                  <c:v>2787017</c:v>
                </c:pt>
                <c:pt idx="547">
                  <c:v>1892853</c:v>
                </c:pt>
                <c:pt idx="548">
                  <c:v>#N/A</c:v>
                </c:pt>
                <c:pt idx="549">
                  <c:v>445067</c:v>
                </c:pt>
                <c:pt idx="550">
                  <c:v>1124093</c:v>
                </c:pt>
                <c:pt idx="551">
                  <c:v>502469</c:v>
                </c:pt>
                <c:pt idx="552">
                  <c:v>385905</c:v>
                </c:pt>
                <c:pt idx="553">
                  <c:v>387139</c:v>
                </c:pt>
                <c:pt idx="554">
                  <c:v>308621</c:v>
                </c:pt>
                <c:pt idx="555">
                  <c:v>239415</c:v>
                </c:pt>
                <c:pt idx="556">
                  <c:v>837105</c:v>
                </c:pt>
                <c:pt idx="557">
                  <c:v>759320</c:v>
                </c:pt>
                <c:pt idx="558">
                  <c:v>1629782</c:v>
                </c:pt>
                <c:pt idx="559">
                  <c:v>444381</c:v>
                </c:pt>
                <c:pt idx="560">
                  <c:v>0</c:v>
                </c:pt>
                <c:pt idx="561">
                  <c:v>#N/A</c:v>
                </c:pt>
                <c:pt idx="562">
                  <c:v>2160438</c:v>
                </c:pt>
                <c:pt idx="563">
                  <c:v>589366</c:v>
                </c:pt>
                <c:pt idx="564">
                  <c:v>1668551</c:v>
                </c:pt>
                <c:pt idx="565">
                  <c:v>2213834</c:v>
                </c:pt>
                <c:pt idx="566">
                  <c:v>228415</c:v>
                </c:pt>
                <c:pt idx="567">
                  <c:v>616197</c:v>
                </c:pt>
                <c:pt idx="568">
                  <c:v>428297</c:v>
                </c:pt>
                <c:pt idx="569">
                  <c:v>497222</c:v>
                </c:pt>
                <c:pt idx="570">
                  <c:v>662981</c:v>
                </c:pt>
                <c:pt idx="571">
                  <c:v>445980</c:v>
                </c:pt>
                <c:pt idx="572">
                  <c:v>461848</c:v>
                </c:pt>
                <c:pt idx="573">
                  <c:v>584039</c:v>
                </c:pt>
                <c:pt idx="574">
                  <c:v>741031</c:v>
                </c:pt>
                <c:pt idx="575">
                  <c:v>451230</c:v>
                </c:pt>
                <c:pt idx="576">
                  <c:v>247686</c:v>
                </c:pt>
                <c:pt idx="577">
                  <c:v>270112</c:v>
                </c:pt>
                <c:pt idx="578">
                  <c:v>1073680</c:v>
                </c:pt>
                <c:pt idx="579">
                  <c:v>5300312</c:v>
                </c:pt>
                <c:pt idx="580">
                  <c:v>#N/A</c:v>
                </c:pt>
                <c:pt idx="581">
                  <c:v>268920</c:v>
                </c:pt>
                <c:pt idx="582">
                  <c:v>1158631</c:v>
                </c:pt>
                <c:pt idx="583">
                  <c:v>328007</c:v>
                </c:pt>
                <c:pt idx="584">
                  <c:v>375821</c:v>
                </c:pt>
                <c:pt idx="585">
                  <c:v>1754619</c:v>
                </c:pt>
                <c:pt idx="586">
                  <c:v>912133</c:v>
                </c:pt>
                <c:pt idx="587">
                  <c:v>102693</c:v>
                </c:pt>
                <c:pt idx="588">
                  <c:v>112664</c:v>
                </c:pt>
                <c:pt idx="589">
                  <c:v>193832</c:v>
                </c:pt>
                <c:pt idx="590">
                  <c:v>81003</c:v>
                </c:pt>
                <c:pt idx="591">
                  <c:v>154893</c:v>
                </c:pt>
                <c:pt idx="592">
                  <c:v>510349</c:v>
                </c:pt>
                <c:pt idx="593">
                  <c:v>1397708</c:v>
                </c:pt>
                <c:pt idx="594">
                  <c:v>178049</c:v>
                </c:pt>
                <c:pt idx="595">
                  <c:v>1048052</c:v>
                </c:pt>
                <c:pt idx="596">
                  <c:v>1837519</c:v>
                </c:pt>
                <c:pt idx="597">
                  <c:v>4409953</c:v>
                </c:pt>
                <c:pt idx="598">
                  <c:v>279177</c:v>
                </c:pt>
                <c:pt idx="599">
                  <c:v>229471</c:v>
                </c:pt>
                <c:pt idx="600">
                  <c:v>34583</c:v>
                </c:pt>
                <c:pt idx="601">
                  <c:v>556055</c:v>
                </c:pt>
                <c:pt idx="602">
                  <c:v>315787</c:v>
                </c:pt>
                <c:pt idx="603">
                  <c:v>185802</c:v>
                </c:pt>
                <c:pt idx="604">
                  <c:v>1107470</c:v>
                </c:pt>
                <c:pt idx="605">
                  <c:v>532056</c:v>
                </c:pt>
                <c:pt idx="606">
                  <c:v>499760</c:v>
                </c:pt>
                <c:pt idx="607">
                  <c:v>635878</c:v>
                </c:pt>
                <c:pt idx="608">
                  <c:v>142064</c:v>
                </c:pt>
                <c:pt idx="609">
                  <c:v>239203</c:v>
                </c:pt>
                <c:pt idx="610">
                  <c:v>45127</c:v>
                </c:pt>
                <c:pt idx="611">
                  <c:v>867958</c:v>
                </c:pt>
                <c:pt idx="612">
                  <c:v>1164715</c:v>
                </c:pt>
                <c:pt idx="613">
                  <c:v>1001562</c:v>
                </c:pt>
                <c:pt idx="614">
                  <c:v>728175</c:v>
                </c:pt>
                <c:pt idx="615">
                  <c:v>#N/A</c:v>
                </c:pt>
                <c:pt idx="616">
                  <c:v>932050</c:v>
                </c:pt>
                <c:pt idx="617">
                  <c:v>2232073</c:v>
                </c:pt>
                <c:pt idx="618">
                  <c:v>4197447</c:v>
                </c:pt>
                <c:pt idx="619">
                  <c:v>829737</c:v>
                </c:pt>
                <c:pt idx="620">
                  <c:v>832929</c:v>
                </c:pt>
                <c:pt idx="621">
                  <c:v>407777</c:v>
                </c:pt>
                <c:pt idx="622">
                  <c:v>1000542</c:v>
                </c:pt>
                <c:pt idx="623">
                  <c:v>596155</c:v>
                </c:pt>
                <c:pt idx="624">
                  <c:v>804781</c:v>
                </c:pt>
                <c:pt idx="625">
                  <c:v>186408</c:v>
                </c:pt>
                <c:pt idx="626">
                  <c:v>208298</c:v>
                </c:pt>
                <c:pt idx="627">
                  <c:v>0</c:v>
                </c:pt>
                <c:pt idx="628">
                  <c:v>147757</c:v>
                </c:pt>
                <c:pt idx="629">
                  <c:v>290382</c:v>
                </c:pt>
                <c:pt idx="630">
                  <c:v>201134</c:v>
                </c:pt>
                <c:pt idx="631">
                  <c:v>81079</c:v>
                </c:pt>
                <c:pt idx="632">
                  <c:v>318174</c:v>
                </c:pt>
                <c:pt idx="633">
                  <c:v>116780</c:v>
                </c:pt>
                <c:pt idx="634">
                  <c:v>458213</c:v>
                </c:pt>
                <c:pt idx="635">
                  <c:v>651398</c:v>
                </c:pt>
                <c:pt idx="636">
                  <c:v>186847</c:v>
                </c:pt>
                <c:pt idx="637">
                  <c:v>1364987</c:v>
                </c:pt>
                <c:pt idx="638">
                  <c:v>2653244</c:v>
                </c:pt>
                <c:pt idx="639">
                  <c:v>85221</c:v>
                </c:pt>
                <c:pt idx="640">
                  <c:v>0</c:v>
                </c:pt>
                <c:pt idx="641">
                  <c:v>78108</c:v>
                </c:pt>
                <c:pt idx="642">
                  <c:v>1109517</c:v>
                </c:pt>
                <c:pt idx="643">
                  <c:v>1368274</c:v>
                </c:pt>
                <c:pt idx="644">
                  <c:v>0</c:v>
                </c:pt>
                <c:pt idx="645">
                  <c:v>231598</c:v>
                </c:pt>
                <c:pt idx="646">
                  <c:v>134486</c:v>
                </c:pt>
                <c:pt idx="647">
                  <c:v>607990</c:v>
                </c:pt>
                <c:pt idx="648">
                  <c:v>127439</c:v>
                </c:pt>
                <c:pt idx="649">
                  <c:v>126749</c:v>
                </c:pt>
                <c:pt idx="650">
                  <c:v>3325600</c:v>
                </c:pt>
                <c:pt idx="651">
                  <c:v>472053</c:v>
                </c:pt>
                <c:pt idx="652">
                  <c:v>384527</c:v>
                </c:pt>
                <c:pt idx="653">
                  <c:v>262539</c:v>
                </c:pt>
                <c:pt idx="654">
                  <c:v>229222</c:v>
                </c:pt>
                <c:pt idx="655">
                  <c:v>190296</c:v>
                </c:pt>
                <c:pt idx="656">
                  <c:v>1500674</c:v>
                </c:pt>
                <c:pt idx="657">
                  <c:v>51626</c:v>
                </c:pt>
                <c:pt idx="658">
                  <c:v>154237</c:v>
                </c:pt>
                <c:pt idx="659">
                  <c:v>72765</c:v>
                </c:pt>
                <c:pt idx="660">
                  <c:v>188315</c:v>
                </c:pt>
                <c:pt idx="661">
                  <c:v>81552</c:v>
                </c:pt>
                <c:pt idx="662">
                  <c:v>70089</c:v>
                </c:pt>
                <c:pt idx="663">
                  <c:v>75660</c:v>
                </c:pt>
                <c:pt idx="664">
                  <c:v>180778</c:v>
                </c:pt>
                <c:pt idx="665">
                  <c:v>236546</c:v>
                </c:pt>
                <c:pt idx="666">
                  <c:v>38616</c:v>
                </c:pt>
                <c:pt idx="667">
                  <c:v>42767</c:v>
                </c:pt>
                <c:pt idx="668">
                  <c:v>104911</c:v>
                </c:pt>
                <c:pt idx="669">
                  <c:v>82603</c:v>
                </c:pt>
                <c:pt idx="670">
                  <c:v>1741843</c:v>
                </c:pt>
                <c:pt idx="671">
                  <c:v>157715</c:v>
                </c:pt>
                <c:pt idx="672">
                  <c:v>98276</c:v>
                </c:pt>
                <c:pt idx="673">
                  <c:v>139396</c:v>
                </c:pt>
                <c:pt idx="674">
                  <c:v>141954</c:v>
                </c:pt>
                <c:pt idx="675">
                  <c:v>102567</c:v>
                </c:pt>
                <c:pt idx="676">
                  <c:v>329903</c:v>
                </c:pt>
                <c:pt idx="677">
                  <c:v>1306754</c:v>
                </c:pt>
                <c:pt idx="678">
                  <c:v>0</c:v>
                </c:pt>
                <c:pt idx="679">
                  <c:v>740920</c:v>
                </c:pt>
                <c:pt idx="680">
                  <c:v>1928893</c:v>
                </c:pt>
                <c:pt idx="681">
                  <c:v>#N/A</c:v>
                </c:pt>
                <c:pt idx="682">
                  <c:v>1666878</c:v>
                </c:pt>
                <c:pt idx="683">
                  <c:v>1278095</c:v>
                </c:pt>
                <c:pt idx="684">
                  <c:v>1729140</c:v>
                </c:pt>
                <c:pt idx="685">
                  <c:v>1427534</c:v>
                </c:pt>
                <c:pt idx="686">
                  <c:v>1170546</c:v>
                </c:pt>
                <c:pt idx="687">
                  <c:v>328277</c:v>
                </c:pt>
                <c:pt idx="688">
                  <c:v>191580</c:v>
                </c:pt>
                <c:pt idx="689">
                  <c:v>1207550</c:v>
                </c:pt>
                <c:pt idx="690">
                  <c:v>1778203</c:v>
                </c:pt>
                <c:pt idx="691">
                  <c:v>340722</c:v>
                </c:pt>
                <c:pt idx="692">
                  <c:v>578802</c:v>
                </c:pt>
                <c:pt idx="693">
                  <c:v>1950343</c:v>
                </c:pt>
                <c:pt idx="694">
                  <c:v>855830</c:v>
                </c:pt>
                <c:pt idx="695">
                  <c:v>2110791</c:v>
                </c:pt>
                <c:pt idx="696">
                  <c:v>161637</c:v>
                </c:pt>
                <c:pt idx="697">
                  <c:v>236402</c:v>
                </c:pt>
                <c:pt idx="698">
                  <c:v>429357</c:v>
                </c:pt>
                <c:pt idx="699">
                  <c:v>171110</c:v>
                </c:pt>
                <c:pt idx="700">
                  <c:v>107184</c:v>
                </c:pt>
                <c:pt idx="701">
                  <c:v>95351</c:v>
                </c:pt>
                <c:pt idx="702">
                  <c:v>286030</c:v>
                </c:pt>
                <c:pt idx="703">
                  <c:v>249937</c:v>
                </c:pt>
                <c:pt idx="704">
                  <c:v>146088</c:v>
                </c:pt>
                <c:pt idx="705">
                  <c:v>189677</c:v>
                </c:pt>
                <c:pt idx="706">
                  <c:v>160106</c:v>
                </c:pt>
                <c:pt idx="707">
                  <c:v>110202</c:v>
                </c:pt>
                <c:pt idx="708">
                  <c:v>386183</c:v>
                </c:pt>
                <c:pt idx="709">
                  <c:v>177554</c:v>
                </c:pt>
                <c:pt idx="710">
                  <c:v>271707</c:v>
                </c:pt>
                <c:pt idx="711">
                  <c:v>325770</c:v>
                </c:pt>
                <c:pt idx="712">
                  <c:v>0</c:v>
                </c:pt>
                <c:pt idx="713">
                  <c:v>468794</c:v>
                </c:pt>
                <c:pt idx="714">
                  <c:v>355105</c:v>
                </c:pt>
                <c:pt idx="715">
                  <c:v>554122</c:v>
                </c:pt>
                <c:pt idx="716">
                  <c:v>237632</c:v>
                </c:pt>
                <c:pt idx="717">
                  <c:v>346020</c:v>
                </c:pt>
                <c:pt idx="718">
                  <c:v>702952</c:v>
                </c:pt>
                <c:pt idx="719">
                  <c:v>5193252</c:v>
                </c:pt>
                <c:pt idx="720">
                  <c:v>1723823</c:v>
                </c:pt>
                <c:pt idx="721">
                  <c:v>2599382</c:v>
                </c:pt>
                <c:pt idx="722">
                  <c:v>1377935</c:v>
                </c:pt>
                <c:pt idx="723">
                  <c:v>#N/A</c:v>
                </c:pt>
                <c:pt idx="724">
                  <c:v>#N/A</c:v>
                </c:pt>
                <c:pt idx="725">
                  <c:v>375912</c:v>
                </c:pt>
                <c:pt idx="726">
                  <c:v>3148578</c:v>
                </c:pt>
                <c:pt idx="727">
                  <c:v>1656494</c:v>
                </c:pt>
                <c:pt idx="728">
                  <c:v>2543446</c:v>
                </c:pt>
                <c:pt idx="729">
                  <c:v>297393</c:v>
                </c:pt>
                <c:pt idx="730">
                  <c:v>1478200</c:v>
                </c:pt>
                <c:pt idx="731">
                  <c:v>2067928</c:v>
                </c:pt>
                <c:pt idx="732">
                  <c:v>1018431</c:v>
                </c:pt>
                <c:pt idx="733">
                  <c:v>743634</c:v>
                </c:pt>
                <c:pt idx="734">
                  <c:v>2511349</c:v>
                </c:pt>
                <c:pt idx="735">
                  <c:v>239659</c:v>
                </c:pt>
                <c:pt idx="736">
                  <c:v>1299162</c:v>
                </c:pt>
                <c:pt idx="737">
                  <c:v>602816</c:v>
                </c:pt>
                <c:pt idx="738">
                  <c:v>1019652</c:v>
                </c:pt>
                <c:pt idx="739">
                  <c:v>413668</c:v>
                </c:pt>
                <c:pt idx="740">
                  <c:v>0</c:v>
                </c:pt>
                <c:pt idx="741">
                  <c:v>502468</c:v>
                </c:pt>
                <c:pt idx="742">
                  <c:v>2133432</c:v>
                </c:pt>
                <c:pt idx="743">
                  <c:v>1443583</c:v>
                </c:pt>
                <c:pt idx="744">
                  <c:v>128168</c:v>
                </c:pt>
                <c:pt idx="745">
                  <c:v>483885</c:v>
                </c:pt>
                <c:pt idx="746">
                  <c:v>156401</c:v>
                </c:pt>
                <c:pt idx="747">
                  <c:v>102889</c:v>
                </c:pt>
                <c:pt idx="748">
                  <c:v>192059</c:v>
                </c:pt>
                <c:pt idx="749">
                  <c:v>601948</c:v>
                </c:pt>
                <c:pt idx="750">
                  <c:v>230369</c:v>
                </c:pt>
                <c:pt idx="751">
                  <c:v>934000</c:v>
                </c:pt>
                <c:pt idx="752">
                  <c:v>140385</c:v>
                </c:pt>
                <c:pt idx="753">
                  <c:v>252998</c:v>
                </c:pt>
                <c:pt idx="754">
                  <c:v>555318</c:v>
                </c:pt>
                <c:pt idx="755">
                  <c:v>1119421</c:v>
                </c:pt>
                <c:pt idx="756">
                  <c:v>517283</c:v>
                </c:pt>
                <c:pt idx="757">
                  <c:v>453609</c:v>
                </c:pt>
                <c:pt idx="758">
                  <c:v>4186060</c:v>
                </c:pt>
                <c:pt idx="759">
                  <c:v>1259725</c:v>
                </c:pt>
                <c:pt idx="760">
                  <c:v>3052547</c:v>
                </c:pt>
                <c:pt idx="761">
                  <c:v>#N/A</c:v>
                </c:pt>
                <c:pt idx="762">
                  <c:v>#N/A</c:v>
                </c:pt>
                <c:pt idx="763">
                  <c:v>1778218</c:v>
                </c:pt>
                <c:pt idx="764">
                  <c:v>2167437</c:v>
                </c:pt>
                <c:pt idx="765">
                  <c:v>#N/A</c:v>
                </c:pt>
                <c:pt idx="766">
                  <c:v>1049573</c:v>
                </c:pt>
                <c:pt idx="767">
                  <c:v>#N/A</c:v>
                </c:pt>
                <c:pt idx="768">
                  <c:v>1603842</c:v>
                </c:pt>
                <c:pt idx="769">
                  <c:v>2912637</c:v>
                </c:pt>
                <c:pt idx="770">
                  <c:v>1161355</c:v>
                </c:pt>
                <c:pt idx="771">
                  <c:v>#N/A</c:v>
                </c:pt>
                <c:pt idx="772">
                  <c:v>2768100</c:v>
                </c:pt>
                <c:pt idx="773">
                  <c:v>#N/A</c:v>
                </c:pt>
                <c:pt idx="774">
                  <c:v>1212904</c:v>
                </c:pt>
                <c:pt idx="775">
                  <c:v>2294882</c:v>
                </c:pt>
                <c:pt idx="776">
                  <c:v>1203318</c:v>
                </c:pt>
                <c:pt idx="777">
                  <c:v>886254</c:v>
                </c:pt>
                <c:pt idx="778">
                  <c:v>1709330</c:v>
                </c:pt>
                <c:pt idx="779">
                  <c:v>1001641</c:v>
                </c:pt>
                <c:pt idx="780">
                  <c:v>758540</c:v>
                </c:pt>
                <c:pt idx="781">
                  <c:v>648447</c:v>
                </c:pt>
                <c:pt idx="782">
                  <c:v>727438</c:v>
                </c:pt>
                <c:pt idx="783">
                  <c:v>1270567</c:v>
                </c:pt>
                <c:pt idx="784">
                  <c:v>417870</c:v>
                </c:pt>
                <c:pt idx="785">
                  <c:v>2063921</c:v>
                </c:pt>
                <c:pt idx="786">
                  <c:v>1689988</c:v>
                </c:pt>
                <c:pt idx="787">
                  <c:v>1089404</c:v>
                </c:pt>
                <c:pt idx="788">
                  <c:v>431561</c:v>
                </c:pt>
                <c:pt idx="789">
                  <c:v>2362708</c:v>
                </c:pt>
                <c:pt idx="790">
                  <c:v>1041290</c:v>
                </c:pt>
                <c:pt idx="791">
                  <c:v>543145</c:v>
                </c:pt>
                <c:pt idx="792">
                  <c:v>669303</c:v>
                </c:pt>
                <c:pt idx="793">
                  <c:v>180615</c:v>
                </c:pt>
                <c:pt idx="794">
                  <c:v>1793253</c:v>
                </c:pt>
                <c:pt idx="795">
                  <c:v>643201</c:v>
                </c:pt>
                <c:pt idx="796">
                  <c:v>578035</c:v>
                </c:pt>
                <c:pt idx="797">
                  <c:v>2342423</c:v>
                </c:pt>
                <c:pt idx="798">
                  <c:v>420080</c:v>
                </c:pt>
                <c:pt idx="799">
                  <c:v>804332</c:v>
                </c:pt>
                <c:pt idx="800">
                  <c:v>2914628</c:v>
                </c:pt>
                <c:pt idx="801">
                  <c:v>1150420</c:v>
                </c:pt>
                <c:pt idx="802">
                  <c:v>#N/A</c:v>
                </c:pt>
                <c:pt idx="803">
                  <c:v>656007</c:v>
                </c:pt>
                <c:pt idx="804">
                  <c:v>28819724</c:v>
                </c:pt>
                <c:pt idx="805">
                  <c:v>2357274</c:v>
                </c:pt>
                <c:pt idx="806">
                  <c:v>1063925</c:v>
                </c:pt>
                <c:pt idx="807">
                  <c:v>#N/A</c:v>
                </c:pt>
                <c:pt idx="808">
                  <c:v>#N/A</c:v>
                </c:pt>
                <c:pt idx="809">
                  <c:v>2447669</c:v>
                </c:pt>
                <c:pt idx="810">
                  <c:v>208255</c:v>
                </c:pt>
                <c:pt idx="811">
                  <c:v>315001</c:v>
                </c:pt>
                <c:pt idx="812">
                  <c:v>3225529</c:v>
                </c:pt>
                <c:pt idx="813">
                  <c:v>2339524</c:v>
                </c:pt>
                <c:pt idx="814">
                  <c:v>777026</c:v>
                </c:pt>
                <c:pt idx="815">
                  <c:v>3731411</c:v>
                </c:pt>
                <c:pt idx="816">
                  <c:v>472310</c:v>
                </c:pt>
                <c:pt idx="817">
                  <c:v>1115776</c:v>
                </c:pt>
                <c:pt idx="818">
                  <c:v>624914</c:v>
                </c:pt>
                <c:pt idx="819">
                  <c:v>1313019</c:v>
                </c:pt>
                <c:pt idx="820">
                  <c:v>242367</c:v>
                </c:pt>
                <c:pt idx="821">
                  <c:v>217491</c:v>
                </c:pt>
                <c:pt idx="822">
                  <c:v>1523920</c:v>
                </c:pt>
                <c:pt idx="823">
                  <c:v>222732</c:v>
                </c:pt>
                <c:pt idx="824">
                  <c:v>225889</c:v>
                </c:pt>
                <c:pt idx="825">
                  <c:v>211609</c:v>
                </c:pt>
                <c:pt idx="826">
                  <c:v>277526</c:v>
                </c:pt>
                <c:pt idx="827">
                  <c:v>341184</c:v>
                </c:pt>
                <c:pt idx="828">
                  <c:v>154033</c:v>
                </c:pt>
                <c:pt idx="829">
                  <c:v>338651</c:v>
                </c:pt>
                <c:pt idx="830">
                  <c:v>164741</c:v>
                </c:pt>
                <c:pt idx="831">
                  <c:v>195962</c:v>
                </c:pt>
                <c:pt idx="832">
                  <c:v>121735</c:v>
                </c:pt>
                <c:pt idx="833">
                  <c:v>133225</c:v>
                </c:pt>
                <c:pt idx="834">
                  <c:v>5924649</c:v>
                </c:pt>
                <c:pt idx="835">
                  <c:v>2142818</c:v>
                </c:pt>
                <c:pt idx="836">
                  <c:v>#N/A</c:v>
                </c:pt>
                <c:pt idx="837">
                  <c:v>2369100</c:v>
                </c:pt>
                <c:pt idx="838">
                  <c:v>525966</c:v>
                </c:pt>
                <c:pt idx="839">
                  <c:v>1759610</c:v>
                </c:pt>
                <c:pt idx="840">
                  <c:v>431477</c:v>
                </c:pt>
                <c:pt idx="841">
                  <c:v>2088320</c:v>
                </c:pt>
                <c:pt idx="842">
                  <c:v>541616</c:v>
                </c:pt>
                <c:pt idx="843">
                  <c:v>1081296</c:v>
                </c:pt>
                <c:pt idx="844">
                  <c:v>1284776</c:v>
                </c:pt>
                <c:pt idx="845">
                  <c:v>1242974</c:v>
                </c:pt>
                <c:pt idx="846">
                  <c:v>837965</c:v>
                </c:pt>
                <c:pt idx="847">
                  <c:v>1200689</c:v>
                </c:pt>
                <c:pt idx="848">
                  <c:v>136689</c:v>
                </c:pt>
                <c:pt idx="849">
                  <c:v>125343</c:v>
                </c:pt>
                <c:pt idx="850">
                  <c:v>122970</c:v>
                </c:pt>
                <c:pt idx="851">
                  <c:v>135542</c:v>
                </c:pt>
                <c:pt idx="852">
                  <c:v>1756284</c:v>
                </c:pt>
                <c:pt idx="853">
                  <c:v>453965</c:v>
                </c:pt>
                <c:pt idx="854">
                  <c:v>241917</c:v>
                </c:pt>
                <c:pt idx="855">
                  <c:v>275297</c:v>
                </c:pt>
                <c:pt idx="856">
                  <c:v>181485</c:v>
                </c:pt>
                <c:pt idx="857">
                  <c:v>1435389</c:v>
                </c:pt>
                <c:pt idx="858">
                  <c:v>113003</c:v>
                </c:pt>
                <c:pt idx="859">
                  <c:v>4450440</c:v>
                </c:pt>
                <c:pt idx="860">
                  <c:v>#N/A</c:v>
                </c:pt>
                <c:pt idx="861">
                  <c:v>1747312</c:v>
                </c:pt>
                <c:pt idx="862">
                  <c:v>1092101</c:v>
                </c:pt>
                <c:pt idx="863">
                  <c:v>2958518</c:v>
                </c:pt>
                <c:pt idx="864">
                  <c:v>1071949</c:v>
                </c:pt>
                <c:pt idx="865">
                  <c:v>1194164</c:v>
                </c:pt>
                <c:pt idx="866">
                  <c:v>1052430</c:v>
                </c:pt>
                <c:pt idx="867">
                  <c:v>1105460</c:v>
                </c:pt>
                <c:pt idx="868">
                  <c:v>475074</c:v>
                </c:pt>
                <c:pt idx="869">
                  <c:v>1132919</c:v>
                </c:pt>
                <c:pt idx="870">
                  <c:v>713026</c:v>
                </c:pt>
                <c:pt idx="871">
                  <c:v>693913</c:v>
                </c:pt>
                <c:pt idx="872">
                  <c:v>1687612</c:v>
                </c:pt>
                <c:pt idx="873">
                  <c:v>1491797</c:v>
                </c:pt>
                <c:pt idx="874">
                  <c:v>402834</c:v>
                </c:pt>
                <c:pt idx="875">
                  <c:v>427335</c:v>
                </c:pt>
                <c:pt idx="876">
                  <c:v>358039</c:v>
                </c:pt>
                <c:pt idx="877">
                  <c:v>391623</c:v>
                </c:pt>
                <c:pt idx="878">
                  <c:v>196511</c:v>
                </c:pt>
                <c:pt idx="879">
                  <c:v>87968</c:v>
                </c:pt>
                <c:pt idx="880">
                  <c:v>617860</c:v>
                </c:pt>
                <c:pt idx="881">
                  <c:v>484838</c:v>
                </c:pt>
                <c:pt idx="882">
                  <c:v>4494319</c:v>
                </c:pt>
                <c:pt idx="883">
                  <c:v>#N/A</c:v>
                </c:pt>
                <c:pt idx="884">
                  <c:v>#N/A</c:v>
                </c:pt>
                <c:pt idx="885">
                  <c:v>1992249</c:v>
                </c:pt>
                <c:pt idx="886">
                  <c:v>2305347</c:v>
                </c:pt>
                <c:pt idx="887">
                  <c:v>#N/A</c:v>
                </c:pt>
                <c:pt idx="888">
                  <c:v>#N/A</c:v>
                </c:pt>
                <c:pt idx="889">
                  <c:v>1772020</c:v>
                </c:pt>
                <c:pt idx="890">
                  <c:v>#N/A</c:v>
                </c:pt>
                <c:pt idx="891">
                  <c:v>#N/A</c:v>
                </c:pt>
                <c:pt idx="892">
                  <c:v>488444</c:v>
                </c:pt>
                <c:pt idx="893">
                  <c:v>#N/A</c:v>
                </c:pt>
                <c:pt idx="894">
                  <c:v>3550501</c:v>
                </c:pt>
                <c:pt idx="895">
                  <c:v>2372923</c:v>
                </c:pt>
                <c:pt idx="896">
                  <c:v>2415825</c:v>
                </c:pt>
                <c:pt idx="897">
                  <c:v>2095474</c:v>
                </c:pt>
                <c:pt idx="898">
                  <c:v>1166520</c:v>
                </c:pt>
                <c:pt idx="899">
                  <c:v>#N/A</c:v>
                </c:pt>
                <c:pt idx="900">
                  <c:v>#N/A</c:v>
                </c:pt>
                <c:pt idx="901">
                  <c:v>1281388</c:v>
                </c:pt>
                <c:pt idx="902">
                  <c:v>2042512</c:v>
                </c:pt>
                <c:pt idx="903">
                  <c:v>1823100</c:v>
                </c:pt>
                <c:pt idx="904">
                  <c:v>1070598</c:v>
                </c:pt>
                <c:pt idx="905">
                  <c:v>1005358</c:v>
                </c:pt>
                <c:pt idx="906">
                  <c:v>1707490</c:v>
                </c:pt>
                <c:pt idx="907">
                  <c:v>1689932</c:v>
                </c:pt>
                <c:pt idx="908">
                  <c:v>278957</c:v>
                </c:pt>
                <c:pt idx="909">
                  <c:v>2679573</c:v>
                </c:pt>
                <c:pt idx="910">
                  <c:v>1489322</c:v>
                </c:pt>
                <c:pt idx="911">
                  <c:v>1122470</c:v>
                </c:pt>
                <c:pt idx="912">
                  <c:v>289728</c:v>
                </c:pt>
                <c:pt idx="913">
                  <c:v>3308526</c:v>
                </c:pt>
                <c:pt idx="914">
                  <c:v>1410309</c:v>
                </c:pt>
                <c:pt idx="915">
                  <c:v>2512746</c:v>
                </c:pt>
                <c:pt idx="916">
                  <c:v>730029</c:v>
                </c:pt>
                <c:pt idx="917">
                  <c:v>200343</c:v>
                </c:pt>
                <c:pt idx="918">
                  <c:v>1301876</c:v>
                </c:pt>
                <c:pt idx="919">
                  <c:v>446459</c:v>
                </c:pt>
                <c:pt idx="920">
                  <c:v>1005365</c:v>
                </c:pt>
                <c:pt idx="921">
                  <c:v>453388</c:v>
                </c:pt>
                <c:pt idx="922">
                  <c:v>220376</c:v>
                </c:pt>
                <c:pt idx="923">
                  <c:v>979592</c:v>
                </c:pt>
                <c:pt idx="924">
                  <c:v>224396</c:v>
                </c:pt>
                <c:pt idx="925">
                  <c:v>107876</c:v>
                </c:pt>
                <c:pt idx="926">
                  <c:v>37047882</c:v>
                </c:pt>
                <c:pt idx="927">
                  <c:v>297972</c:v>
                </c:pt>
                <c:pt idx="928">
                  <c:v>#N/A</c:v>
                </c:pt>
                <c:pt idx="929">
                  <c:v>#N/A</c:v>
                </c:pt>
                <c:pt idx="930">
                  <c:v>1128546</c:v>
                </c:pt>
                <c:pt idx="931">
                  <c:v>1638413</c:v>
                </c:pt>
                <c:pt idx="932">
                  <c:v>#N/A</c:v>
                </c:pt>
                <c:pt idx="933">
                  <c:v>1196049</c:v>
                </c:pt>
                <c:pt idx="934">
                  <c:v>#N/A</c:v>
                </c:pt>
                <c:pt idx="935">
                  <c:v>#N/A</c:v>
                </c:pt>
                <c:pt idx="936">
                  <c:v>670182</c:v>
                </c:pt>
                <c:pt idx="937">
                  <c:v>3013207</c:v>
                </c:pt>
                <c:pt idx="938">
                  <c:v>1733979</c:v>
                </c:pt>
                <c:pt idx="939">
                  <c:v>2372376</c:v>
                </c:pt>
                <c:pt idx="940">
                  <c:v>921538</c:v>
                </c:pt>
                <c:pt idx="941">
                  <c:v>741755</c:v>
                </c:pt>
                <c:pt idx="942">
                  <c:v>3523169</c:v>
                </c:pt>
                <c:pt idx="943">
                  <c:v>#N/A</c:v>
                </c:pt>
                <c:pt idx="944">
                  <c:v>731930</c:v>
                </c:pt>
                <c:pt idx="945">
                  <c:v>320444</c:v>
                </c:pt>
                <c:pt idx="946">
                  <c:v>517614</c:v>
                </c:pt>
                <c:pt idx="947">
                  <c:v>2853621</c:v>
                </c:pt>
                <c:pt idx="948">
                  <c:v>710022</c:v>
                </c:pt>
                <c:pt idx="949">
                  <c:v>1069918</c:v>
                </c:pt>
                <c:pt idx="950">
                  <c:v>906192</c:v>
                </c:pt>
                <c:pt idx="951">
                  <c:v>1493488</c:v>
                </c:pt>
                <c:pt idx="952">
                  <c:v>1112161</c:v>
                </c:pt>
                <c:pt idx="953">
                  <c:v>366803</c:v>
                </c:pt>
                <c:pt idx="954">
                  <c:v>1408011</c:v>
                </c:pt>
                <c:pt idx="955">
                  <c:v>302225</c:v>
                </c:pt>
                <c:pt idx="956">
                  <c:v>305549</c:v>
                </c:pt>
                <c:pt idx="957">
                  <c:v>163358</c:v>
                </c:pt>
                <c:pt idx="958">
                  <c:v>585973</c:v>
                </c:pt>
                <c:pt idx="959">
                  <c:v>126838</c:v>
                </c:pt>
                <c:pt idx="960">
                  <c:v>489055</c:v>
                </c:pt>
                <c:pt idx="961">
                  <c:v>106363</c:v>
                </c:pt>
                <c:pt idx="962">
                  <c:v>519972</c:v>
                </c:pt>
                <c:pt idx="963">
                  <c:v>364067</c:v>
                </c:pt>
                <c:pt idx="964">
                  <c:v>287042</c:v>
                </c:pt>
                <c:pt idx="965">
                  <c:v>511007</c:v>
                </c:pt>
                <c:pt idx="966">
                  <c:v>0</c:v>
                </c:pt>
                <c:pt idx="967">
                  <c:v>100387</c:v>
                </c:pt>
                <c:pt idx="968">
                  <c:v>179891</c:v>
                </c:pt>
                <c:pt idx="969">
                  <c:v>242189</c:v>
                </c:pt>
                <c:pt idx="970">
                  <c:v>4496500</c:v>
                </c:pt>
                <c:pt idx="971">
                  <c:v>0</c:v>
                </c:pt>
                <c:pt idx="972">
                  <c:v>17757159</c:v>
                </c:pt>
                <c:pt idx="973">
                  <c:v>150477</c:v>
                </c:pt>
                <c:pt idx="974">
                  <c:v>13424196</c:v>
                </c:pt>
                <c:pt idx="975">
                  <c:v>0</c:v>
                </c:pt>
                <c:pt idx="976">
                  <c:v>#N/A</c:v>
                </c:pt>
                <c:pt idx="977">
                  <c:v>1834668</c:v>
                </c:pt>
                <c:pt idx="978">
                  <c:v>2689977</c:v>
                </c:pt>
                <c:pt idx="979">
                  <c:v>1553314</c:v>
                </c:pt>
                <c:pt idx="980">
                  <c:v>1867479</c:v>
                </c:pt>
                <c:pt idx="981">
                  <c:v>1087043</c:v>
                </c:pt>
                <c:pt idx="982">
                  <c:v>576650</c:v>
                </c:pt>
                <c:pt idx="983">
                  <c:v>2274256</c:v>
                </c:pt>
                <c:pt idx="984">
                  <c:v>648951</c:v>
                </c:pt>
                <c:pt idx="985">
                  <c:v>676450</c:v>
                </c:pt>
                <c:pt idx="986">
                  <c:v>694576</c:v>
                </c:pt>
                <c:pt idx="987">
                  <c:v>612575</c:v>
                </c:pt>
                <c:pt idx="988">
                  <c:v>502880</c:v>
                </c:pt>
                <c:pt idx="989">
                  <c:v>552097</c:v>
                </c:pt>
                <c:pt idx="990">
                  <c:v>329271</c:v>
                </c:pt>
                <c:pt idx="991">
                  <c:v>134448</c:v>
                </c:pt>
                <c:pt idx="992">
                  <c:v>134248</c:v>
                </c:pt>
                <c:pt idx="993">
                  <c:v>473025</c:v>
                </c:pt>
                <c:pt idx="994">
                  <c:v>395806</c:v>
                </c:pt>
                <c:pt idx="995">
                  <c:v>591645</c:v>
                </c:pt>
                <c:pt idx="996">
                  <c:v>170651</c:v>
                </c:pt>
                <c:pt idx="997">
                  <c:v>475324</c:v>
                </c:pt>
                <c:pt idx="998">
                  <c:v>1496299</c:v>
                </c:pt>
                <c:pt idx="999">
                  <c:v>181708</c:v>
                </c:pt>
                <c:pt idx="1000">
                  <c:v>440400</c:v>
                </c:pt>
                <c:pt idx="1001">
                  <c:v>144557</c:v>
                </c:pt>
                <c:pt idx="1002">
                  <c:v>175076</c:v>
                </c:pt>
                <c:pt idx="1003">
                  <c:v>135580</c:v>
                </c:pt>
                <c:pt idx="1004">
                  <c:v>126062</c:v>
                </c:pt>
                <c:pt idx="1005">
                  <c:v>9982511</c:v>
                </c:pt>
                <c:pt idx="1006">
                  <c:v>#N/A</c:v>
                </c:pt>
                <c:pt idx="1007">
                  <c:v>620317</c:v>
                </c:pt>
                <c:pt idx="1008">
                  <c:v>108875</c:v>
                </c:pt>
                <c:pt idx="1009">
                  <c:v>1451673</c:v>
                </c:pt>
                <c:pt idx="1010">
                  <c:v>1189427</c:v>
                </c:pt>
                <c:pt idx="1011">
                  <c:v>557841</c:v>
                </c:pt>
                <c:pt idx="1012">
                  <c:v>0</c:v>
                </c:pt>
                <c:pt idx="1013">
                  <c:v>444370</c:v>
                </c:pt>
                <c:pt idx="1014">
                  <c:v>497009</c:v>
                </c:pt>
                <c:pt idx="1015">
                  <c:v>919754</c:v>
                </c:pt>
                <c:pt idx="1016">
                  <c:v>439346</c:v>
                </c:pt>
                <c:pt idx="1017">
                  <c:v>382586</c:v>
                </c:pt>
                <c:pt idx="1018">
                  <c:v>108116</c:v>
                </c:pt>
                <c:pt idx="1019">
                  <c:v>232041</c:v>
                </c:pt>
                <c:pt idx="1020">
                  <c:v>57136</c:v>
                </c:pt>
                <c:pt idx="1021">
                  <c:v>94096</c:v>
                </c:pt>
                <c:pt idx="1022">
                  <c:v>739464</c:v>
                </c:pt>
                <c:pt idx="1023">
                  <c:v>1040759</c:v>
                </c:pt>
                <c:pt idx="1024">
                  <c:v>139392</c:v>
                </c:pt>
                <c:pt idx="1025">
                  <c:v>431536</c:v>
                </c:pt>
                <c:pt idx="1026">
                  <c:v>197705</c:v>
                </c:pt>
                <c:pt idx="1027">
                  <c:v>340393</c:v>
                </c:pt>
                <c:pt idx="1028">
                  <c:v>231265</c:v>
                </c:pt>
                <c:pt idx="1029">
                  <c:v>0</c:v>
                </c:pt>
                <c:pt idx="1030">
                  <c:v>180084</c:v>
                </c:pt>
                <c:pt idx="1031">
                  <c:v>153104</c:v>
                </c:pt>
                <c:pt idx="1032">
                  <c:v>122926</c:v>
                </c:pt>
                <c:pt idx="1033">
                  <c:v>0</c:v>
                </c:pt>
                <c:pt idx="1034">
                  <c:v>0</c:v>
                </c:pt>
                <c:pt idx="1035">
                  <c:v>3283734</c:v>
                </c:pt>
                <c:pt idx="1036">
                  <c:v>2859937</c:v>
                </c:pt>
                <c:pt idx="1037">
                  <c:v>654409</c:v>
                </c:pt>
                <c:pt idx="1038">
                  <c:v>60775</c:v>
                </c:pt>
                <c:pt idx="1039">
                  <c:v>275179</c:v>
                </c:pt>
                <c:pt idx="1040">
                  <c:v>99261</c:v>
                </c:pt>
                <c:pt idx="1041">
                  <c:v>194281</c:v>
                </c:pt>
                <c:pt idx="1042">
                  <c:v>143731</c:v>
                </c:pt>
                <c:pt idx="1043">
                  <c:v>117202</c:v>
                </c:pt>
                <c:pt idx="1044">
                  <c:v>165205</c:v>
                </c:pt>
                <c:pt idx="1045">
                  <c:v>230741</c:v>
                </c:pt>
                <c:pt idx="1046">
                  <c:v>201681</c:v>
                </c:pt>
                <c:pt idx="1047">
                  <c:v>4326471</c:v>
                </c:pt>
                <c:pt idx="1048">
                  <c:v>829312</c:v>
                </c:pt>
                <c:pt idx="1049">
                  <c:v>1069216</c:v>
                </c:pt>
                <c:pt idx="1050">
                  <c:v>754103</c:v>
                </c:pt>
                <c:pt idx="1051">
                  <c:v>783799</c:v>
                </c:pt>
                <c:pt idx="1052">
                  <c:v>158010</c:v>
                </c:pt>
                <c:pt idx="1053">
                  <c:v>421287</c:v>
                </c:pt>
                <c:pt idx="1054">
                  <c:v>2502051</c:v>
                </c:pt>
                <c:pt idx="1055">
                  <c:v>530468</c:v>
                </c:pt>
                <c:pt idx="1056">
                  <c:v>585281</c:v>
                </c:pt>
                <c:pt idx="1057">
                  <c:v>820552</c:v>
                </c:pt>
                <c:pt idx="1058">
                  <c:v>213441</c:v>
                </c:pt>
                <c:pt idx="1059">
                  <c:v>102597</c:v>
                </c:pt>
                <c:pt idx="1060">
                  <c:v>202938</c:v>
                </c:pt>
                <c:pt idx="1061">
                  <c:v>1611844</c:v>
                </c:pt>
                <c:pt idx="1062">
                  <c:v>0</c:v>
                </c:pt>
                <c:pt idx="1063">
                  <c:v>74524</c:v>
                </c:pt>
                <c:pt idx="1064">
                  <c:v>293277</c:v>
                </c:pt>
                <c:pt idx="1065">
                  <c:v>145294</c:v>
                </c:pt>
                <c:pt idx="1066">
                  <c:v>972761</c:v>
                </c:pt>
                <c:pt idx="1067">
                  <c:v>249246</c:v>
                </c:pt>
                <c:pt idx="1068">
                  <c:v>727463</c:v>
                </c:pt>
                <c:pt idx="1069">
                  <c:v>#N/A</c:v>
                </c:pt>
                <c:pt idx="1070">
                  <c:v>2277108</c:v>
                </c:pt>
                <c:pt idx="1071">
                  <c:v>1094606</c:v>
                </c:pt>
                <c:pt idx="1072">
                  <c:v>770283</c:v>
                </c:pt>
                <c:pt idx="1073">
                  <c:v>1340943</c:v>
                </c:pt>
                <c:pt idx="1074">
                  <c:v>496499</c:v>
                </c:pt>
                <c:pt idx="1075">
                  <c:v>443540</c:v>
                </c:pt>
                <c:pt idx="1076">
                  <c:v>316039</c:v>
                </c:pt>
                <c:pt idx="1077">
                  <c:v>468703</c:v>
                </c:pt>
                <c:pt idx="1078">
                  <c:v>863541</c:v>
                </c:pt>
                <c:pt idx="1079">
                  <c:v>531995</c:v>
                </c:pt>
                <c:pt idx="1080">
                  <c:v>233482</c:v>
                </c:pt>
                <c:pt idx="1081">
                  <c:v>288834</c:v>
                </c:pt>
                <c:pt idx="1082">
                  <c:v>#N/A</c:v>
                </c:pt>
                <c:pt idx="1083">
                  <c:v>231660</c:v>
                </c:pt>
                <c:pt idx="1084">
                  <c:v>141404</c:v>
                </c:pt>
                <c:pt idx="1085">
                  <c:v>341724</c:v>
                </c:pt>
                <c:pt idx="1086">
                  <c:v>1537237</c:v>
                </c:pt>
                <c:pt idx="1087">
                  <c:v>743309</c:v>
                </c:pt>
                <c:pt idx="1088">
                  <c:v>890798</c:v>
                </c:pt>
                <c:pt idx="1089">
                  <c:v>4376159</c:v>
                </c:pt>
                <c:pt idx="1090">
                  <c:v>4129123</c:v>
                </c:pt>
                <c:pt idx="1091">
                  <c:v>430822</c:v>
                </c:pt>
                <c:pt idx="1092">
                  <c:v>349395</c:v>
                </c:pt>
                <c:pt idx="1093">
                  <c:v>2115359</c:v>
                </c:pt>
                <c:pt idx="1094">
                  <c:v>#N/A</c:v>
                </c:pt>
                <c:pt idx="1095">
                  <c:v>677485</c:v>
                </c:pt>
                <c:pt idx="1096">
                  <c:v>4604249</c:v>
                </c:pt>
                <c:pt idx="1097">
                  <c:v>650547</c:v>
                </c:pt>
                <c:pt idx="1098">
                  <c:v>418419</c:v>
                </c:pt>
                <c:pt idx="1099">
                  <c:v>597783</c:v>
                </c:pt>
                <c:pt idx="1100">
                  <c:v>#N/A</c:v>
                </c:pt>
                <c:pt idx="1101">
                  <c:v>3258259</c:v>
                </c:pt>
                <c:pt idx="1102">
                  <c:v>2300759</c:v>
                </c:pt>
                <c:pt idx="1103">
                  <c:v>816208</c:v>
                </c:pt>
                <c:pt idx="1104">
                  <c:v>971724</c:v>
                </c:pt>
                <c:pt idx="1105">
                  <c:v>422225</c:v>
                </c:pt>
                <c:pt idx="1106">
                  <c:v>199294</c:v>
                </c:pt>
                <c:pt idx="1107">
                  <c:v>229373</c:v>
                </c:pt>
                <c:pt idx="1108">
                  <c:v>270629</c:v>
                </c:pt>
                <c:pt idx="1109">
                  <c:v>9533113</c:v>
                </c:pt>
                <c:pt idx="1110">
                  <c:v>0</c:v>
                </c:pt>
                <c:pt idx="1111">
                  <c:v>0</c:v>
                </c:pt>
                <c:pt idx="1112">
                  <c:v>5523103</c:v>
                </c:pt>
                <c:pt idx="1113">
                  <c:v>3460048</c:v>
                </c:pt>
                <c:pt idx="1114">
                  <c:v>3151895</c:v>
                </c:pt>
                <c:pt idx="1115">
                  <c:v>670651</c:v>
                </c:pt>
                <c:pt idx="1116">
                  <c:v>2616493</c:v>
                </c:pt>
                <c:pt idx="1117">
                  <c:v>1902083</c:v>
                </c:pt>
                <c:pt idx="1118">
                  <c:v>1051391</c:v>
                </c:pt>
                <c:pt idx="1119">
                  <c:v>1835190</c:v>
                </c:pt>
                <c:pt idx="1120">
                  <c:v>1316341</c:v>
                </c:pt>
                <c:pt idx="1121">
                  <c:v>1030436</c:v>
                </c:pt>
                <c:pt idx="1122">
                  <c:v>510329</c:v>
                </c:pt>
                <c:pt idx="1123">
                  <c:v>661917</c:v>
                </c:pt>
                <c:pt idx="1124">
                  <c:v>382156</c:v>
                </c:pt>
                <c:pt idx="1125">
                  <c:v>536625</c:v>
                </c:pt>
                <c:pt idx="1126">
                  <c:v>302140</c:v>
                </c:pt>
                <c:pt idx="1127">
                  <c:v>1113202</c:v>
                </c:pt>
                <c:pt idx="1128">
                  <c:v>462300</c:v>
                </c:pt>
                <c:pt idx="1129">
                  <c:v>4208972</c:v>
                </c:pt>
                <c:pt idx="1130">
                  <c:v>1059935</c:v>
                </c:pt>
                <c:pt idx="1131">
                  <c:v>717245</c:v>
                </c:pt>
                <c:pt idx="1132">
                  <c:v>64279</c:v>
                </c:pt>
                <c:pt idx="1133">
                  <c:v>379062</c:v>
                </c:pt>
                <c:pt idx="1134">
                  <c:v>291415</c:v>
                </c:pt>
                <c:pt idx="1135">
                  <c:v>447450</c:v>
                </c:pt>
                <c:pt idx="1136">
                  <c:v>1365863</c:v>
                </c:pt>
                <c:pt idx="1137">
                  <c:v>501415</c:v>
                </c:pt>
                <c:pt idx="1138">
                  <c:v>223860</c:v>
                </c:pt>
                <c:pt idx="1139">
                  <c:v>186514</c:v>
                </c:pt>
                <c:pt idx="1140">
                  <c:v>215300</c:v>
                </c:pt>
                <c:pt idx="1141">
                  <c:v>477306</c:v>
                </c:pt>
                <c:pt idx="1142">
                  <c:v>560076</c:v>
                </c:pt>
                <c:pt idx="1143">
                  <c:v>122953</c:v>
                </c:pt>
                <c:pt idx="1144">
                  <c:v>572617</c:v>
                </c:pt>
                <c:pt idx="1145">
                  <c:v>114662</c:v>
                </c:pt>
                <c:pt idx="1146">
                  <c:v>#N/A</c:v>
                </c:pt>
                <c:pt idx="1147">
                  <c:v>2122907</c:v>
                </c:pt>
                <c:pt idx="1148">
                  <c:v>#N/A</c:v>
                </c:pt>
                <c:pt idx="1149">
                  <c:v>2076608</c:v>
                </c:pt>
                <c:pt idx="1150">
                  <c:v>1613914</c:v>
                </c:pt>
                <c:pt idx="1151">
                  <c:v>371062</c:v>
                </c:pt>
                <c:pt idx="1152">
                  <c:v>1489996</c:v>
                </c:pt>
                <c:pt idx="1153">
                  <c:v>172325</c:v>
                </c:pt>
                <c:pt idx="1154">
                  <c:v>701948</c:v>
                </c:pt>
                <c:pt idx="1155">
                  <c:v>575936</c:v>
                </c:pt>
                <c:pt idx="1156">
                  <c:v>253609</c:v>
                </c:pt>
                <c:pt idx="1157">
                  <c:v>780592</c:v>
                </c:pt>
                <c:pt idx="1158">
                  <c:v>0</c:v>
                </c:pt>
                <c:pt idx="1159">
                  <c:v>67036</c:v>
                </c:pt>
                <c:pt idx="1160">
                  <c:v>226278</c:v>
                </c:pt>
                <c:pt idx="1161">
                  <c:v>0</c:v>
                </c:pt>
                <c:pt idx="1162">
                  <c:v>176960</c:v>
                </c:pt>
                <c:pt idx="1163">
                  <c:v>269691</c:v>
                </c:pt>
                <c:pt idx="1164">
                  <c:v>145097</c:v>
                </c:pt>
                <c:pt idx="1165">
                  <c:v>89434</c:v>
                </c:pt>
                <c:pt idx="1166">
                  <c:v>270495</c:v>
                </c:pt>
                <c:pt idx="1167">
                  <c:v>71124</c:v>
                </c:pt>
                <c:pt idx="1168">
                  <c:v>265996</c:v>
                </c:pt>
                <c:pt idx="1169">
                  <c:v>75908</c:v>
                </c:pt>
                <c:pt idx="1170">
                  <c:v>0</c:v>
                </c:pt>
                <c:pt idx="1171">
                  <c:v>456267</c:v>
                </c:pt>
                <c:pt idx="1172">
                  <c:v>731090</c:v>
                </c:pt>
                <c:pt idx="1173">
                  <c:v>0</c:v>
                </c:pt>
                <c:pt idx="1174">
                  <c:v>558139</c:v>
                </c:pt>
                <c:pt idx="1175">
                  <c:v>519265</c:v>
                </c:pt>
                <c:pt idx="1176">
                  <c:v>690875</c:v>
                </c:pt>
                <c:pt idx="1177">
                  <c:v>143960</c:v>
                </c:pt>
                <c:pt idx="1178">
                  <c:v>442285</c:v>
                </c:pt>
                <c:pt idx="1179">
                  <c:v>#N/A</c:v>
                </c:pt>
                <c:pt idx="1180">
                  <c:v>514689</c:v>
                </c:pt>
                <c:pt idx="1181">
                  <c:v>140575</c:v>
                </c:pt>
                <c:pt idx="1182">
                  <c:v>41916</c:v>
                </c:pt>
                <c:pt idx="1183">
                  <c:v>386147</c:v>
                </c:pt>
                <c:pt idx="1184">
                  <c:v>247264</c:v>
                </c:pt>
                <c:pt idx="1185">
                  <c:v>257003</c:v>
                </c:pt>
                <c:pt idx="1186">
                  <c:v>179995</c:v>
                </c:pt>
                <c:pt idx="1187">
                  <c:v>84196</c:v>
                </c:pt>
                <c:pt idx="1188">
                  <c:v>250797</c:v>
                </c:pt>
                <c:pt idx="1189">
                  <c:v>378075</c:v>
                </c:pt>
                <c:pt idx="1190">
                  <c:v>144081</c:v>
                </c:pt>
                <c:pt idx="1191">
                  <c:v>354107</c:v>
                </c:pt>
                <c:pt idx="1192">
                  <c:v>585413</c:v>
                </c:pt>
                <c:pt idx="1193">
                  <c:v>198277</c:v>
                </c:pt>
                <c:pt idx="1194">
                  <c:v>0</c:v>
                </c:pt>
                <c:pt idx="1195">
                  <c:v>#N/A</c:v>
                </c:pt>
                <c:pt idx="1196">
                  <c:v>#N/A</c:v>
                </c:pt>
                <c:pt idx="1197">
                  <c:v>2364999</c:v>
                </c:pt>
                <c:pt idx="1198">
                  <c:v>#N/A</c:v>
                </c:pt>
                <c:pt idx="1199">
                  <c:v>1261531</c:v>
                </c:pt>
                <c:pt idx="1200">
                  <c:v>1790520</c:v>
                </c:pt>
                <c:pt idx="1201">
                  <c:v>977987</c:v>
                </c:pt>
                <c:pt idx="1202">
                  <c:v>1162825</c:v>
                </c:pt>
                <c:pt idx="1203">
                  <c:v>538609</c:v>
                </c:pt>
                <c:pt idx="1204">
                  <c:v>433089</c:v>
                </c:pt>
                <c:pt idx="1205">
                  <c:v>623672</c:v>
                </c:pt>
                <c:pt idx="1206">
                  <c:v>705692</c:v>
                </c:pt>
                <c:pt idx="1207">
                  <c:v>698538</c:v>
                </c:pt>
                <c:pt idx="1208">
                  <c:v>1150656</c:v>
                </c:pt>
                <c:pt idx="1209">
                  <c:v>392368</c:v>
                </c:pt>
                <c:pt idx="1210">
                  <c:v>842499</c:v>
                </c:pt>
                <c:pt idx="1211">
                  <c:v>1245229</c:v>
                </c:pt>
                <c:pt idx="1212">
                  <c:v>1621119</c:v>
                </c:pt>
                <c:pt idx="1213">
                  <c:v>2266619</c:v>
                </c:pt>
                <c:pt idx="1214">
                  <c:v>1638673</c:v>
                </c:pt>
                <c:pt idx="1215">
                  <c:v>1107970</c:v>
                </c:pt>
                <c:pt idx="1216">
                  <c:v>665408</c:v>
                </c:pt>
                <c:pt idx="1217">
                  <c:v>416660</c:v>
                </c:pt>
                <c:pt idx="1218">
                  <c:v>880062</c:v>
                </c:pt>
                <c:pt idx="1219">
                  <c:v>550701</c:v>
                </c:pt>
                <c:pt idx="1220">
                  <c:v>587670</c:v>
                </c:pt>
                <c:pt idx="1221">
                  <c:v>946013</c:v>
                </c:pt>
                <c:pt idx="1222">
                  <c:v>212089</c:v>
                </c:pt>
                <c:pt idx="1223">
                  <c:v>862144</c:v>
                </c:pt>
                <c:pt idx="1224">
                  <c:v>415383</c:v>
                </c:pt>
                <c:pt idx="1225">
                  <c:v>153335</c:v>
                </c:pt>
                <c:pt idx="1226">
                  <c:v>272448</c:v>
                </c:pt>
                <c:pt idx="1227">
                  <c:v>380747</c:v>
                </c:pt>
                <c:pt idx="1228">
                  <c:v>196151</c:v>
                </c:pt>
                <c:pt idx="1229">
                  <c:v>248008</c:v>
                </c:pt>
                <c:pt idx="1230">
                  <c:v>1382483</c:v>
                </c:pt>
                <c:pt idx="1231">
                  <c:v>212346</c:v>
                </c:pt>
                <c:pt idx="1232">
                  <c:v>314976</c:v>
                </c:pt>
                <c:pt idx="1233">
                  <c:v>467262</c:v>
                </c:pt>
                <c:pt idx="1234">
                  <c:v>185307</c:v>
                </c:pt>
                <c:pt idx="1235">
                  <c:v>145125</c:v>
                </c:pt>
                <c:pt idx="1236">
                  <c:v>461953</c:v>
                </c:pt>
                <c:pt idx="1237">
                  <c:v>176515</c:v>
                </c:pt>
                <c:pt idx="1238">
                  <c:v>325738</c:v>
                </c:pt>
                <c:pt idx="1239">
                  <c:v>127016</c:v>
                </c:pt>
                <c:pt idx="1240">
                  <c:v>787584</c:v>
                </c:pt>
                <c:pt idx="1241">
                  <c:v>145754</c:v>
                </c:pt>
                <c:pt idx="1242">
                  <c:v>304573</c:v>
                </c:pt>
                <c:pt idx="1243">
                  <c:v>123174</c:v>
                </c:pt>
                <c:pt idx="1244">
                  <c:v>2497160</c:v>
                </c:pt>
                <c:pt idx="1245">
                  <c:v>505339</c:v>
                </c:pt>
                <c:pt idx="1246">
                  <c:v>2880183</c:v>
                </c:pt>
                <c:pt idx="1247">
                  <c:v>10299847</c:v>
                </c:pt>
                <c:pt idx="1248">
                  <c:v>609733</c:v>
                </c:pt>
                <c:pt idx="1249">
                  <c:v>638176</c:v>
                </c:pt>
                <c:pt idx="1250">
                  <c:v>617140</c:v>
                </c:pt>
                <c:pt idx="1251">
                  <c:v>3639562</c:v>
                </c:pt>
                <c:pt idx="1252">
                  <c:v>2546514</c:v>
                </c:pt>
                <c:pt idx="1253">
                  <c:v>1145828</c:v>
                </c:pt>
                <c:pt idx="1254">
                  <c:v>748615</c:v>
                </c:pt>
                <c:pt idx="1255">
                  <c:v>473001</c:v>
                </c:pt>
                <c:pt idx="1256">
                  <c:v>368809</c:v>
                </c:pt>
                <c:pt idx="1257">
                  <c:v>1025778</c:v>
                </c:pt>
                <c:pt idx="1258">
                  <c:v>158756</c:v>
                </c:pt>
                <c:pt idx="1259">
                  <c:v>192809</c:v>
                </c:pt>
                <c:pt idx="1260">
                  <c:v>1295489</c:v>
                </c:pt>
                <c:pt idx="1261">
                  <c:v>444078</c:v>
                </c:pt>
                <c:pt idx="1262">
                  <c:v>260927</c:v>
                </c:pt>
                <c:pt idx="1263">
                  <c:v>50734</c:v>
                </c:pt>
                <c:pt idx="1264">
                  <c:v>2183562</c:v>
                </c:pt>
                <c:pt idx="1265">
                  <c:v>435551</c:v>
                </c:pt>
                <c:pt idx="1266">
                  <c:v>103379</c:v>
                </c:pt>
                <c:pt idx="1267">
                  <c:v>479923</c:v>
                </c:pt>
                <c:pt idx="1268">
                  <c:v>2238127</c:v>
                </c:pt>
                <c:pt idx="1269">
                  <c:v>1218171</c:v>
                </c:pt>
                <c:pt idx="1270">
                  <c:v>#N/A</c:v>
                </c:pt>
                <c:pt idx="1271">
                  <c:v>5596782</c:v>
                </c:pt>
                <c:pt idx="1272">
                  <c:v>755805</c:v>
                </c:pt>
                <c:pt idx="1273">
                  <c:v>1933174</c:v>
                </c:pt>
                <c:pt idx="1274">
                  <c:v>2279084</c:v>
                </c:pt>
                <c:pt idx="1275">
                  <c:v>437241</c:v>
                </c:pt>
                <c:pt idx="1276">
                  <c:v>335022</c:v>
                </c:pt>
                <c:pt idx="1277">
                  <c:v>289303</c:v>
                </c:pt>
                <c:pt idx="1278">
                  <c:v>675382</c:v>
                </c:pt>
                <c:pt idx="1279">
                  <c:v>638150</c:v>
                </c:pt>
                <c:pt idx="1280">
                  <c:v>574075</c:v>
                </c:pt>
                <c:pt idx="1281">
                  <c:v>508424</c:v>
                </c:pt>
                <c:pt idx="1282">
                  <c:v>0</c:v>
                </c:pt>
                <c:pt idx="1283">
                  <c:v>259064</c:v>
                </c:pt>
                <c:pt idx="1284">
                  <c:v>0</c:v>
                </c:pt>
                <c:pt idx="1285">
                  <c:v>636894</c:v>
                </c:pt>
                <c:pt idx="1286">
                  <c:v>657350</c:v>
                </c:pt>
                <c:pt idx="1287">
                  <c:v>127758</c:v>
                </c:pt>
                <c:pt idx="1288">
                  <c:v>653827</c:v>
                </c:pt>
                <c:pt idx="1289">
                  <c:v>679626</c:v>
                </c:pt>
                <c:pt idx="1290">
                  <c:v>426757</c:v>
                </c:pt>
                <c:pt idx="1291">
                  <c:v>577078</c:v>
                </c:pt>
                <c:pt idx="1292">
                  <c:v>#N/A</c:v>
                </c:pt>
                <c:pt idx="1293">
                  <c:v>810547</c:v>
                </c:pt>
                <c:pt idx="1294">
                  <c:v>1762561</c:v>
                </c:pt>
                <c:pt idx="1295">
                  <c:v>383024</c:v>
                </c:pt>
                <c:pt idx="1296">
                  <c:v>351073</c:v>
                </c:pt>
                <c:pt idx="1297">
                  <c:v>473880</c:v>
                </c:pt>
                <c:pt idx="1298">
                  <c:v>490530</c:v>
                </c:pt>
                <c:pt idx="1299">
                  <c:v>744474</c:v>
                </c:pt>
                <c:pt idx="1300">
                  <c:v>70084</c:v>
                </c:pt>
                <c:pt idx="1301">
                  <c:v>1094673</c:v>
                </c:pt>
                <c:pt idx="1302">
                  <c:v>621922</c:v>
                </c:pt>
                <c:pt idx="1303">
                  <c:v>506505</c:v>
                </c:pt>
                <c:pt idx="1304">
                  <c:v>212628</c:v>
                </c:pt>
                <c:pt idx="1305">
                  <c:v>447395</c:v>
                </c:pt>
                <c:pt idx="1306">
                  <c:v>389236</c:v>
                </c:pt>
                <c:pt idx="1307">
                  <c:v>149250</c:v>
                </c:pt>
                <c:pt idx="1308">
                  <c:v>115742</c:v>
                </c:pt>
                <c:pt idx="1309">
                  <c:v>255805</c:v>
                </c:pt>
                <c:pt idx="1310">
                  <c:v>359825</c:v>
                </c:pt>
                <c:pt idx="1311">
                  <c:v>391790</c:v>
                </c:pt>
                <c:pt idx="1312">
                  <c:v>205201</c:v>
                </c:pt>
                <c:pt idx="1313">
                  <c:v>215280</c:v>
                </c:pt>
                <c:pt idx="1314">
                  <c:v>18939</c:v>
                </c:pt>
                <c:pt idx="1315">
                  <c:v>126438</c:v>
                </c:pt>
                <c:pt idx="1316">
                  <c:v>678227</c:v>
                </c:pt>
                <c:pt idx="1317">
                  <c:v>0</c:v>
                </c:pt>
                <c:pt idx="1318">
                  <c:v>721351</c:v>
                </c:pt>
                <c:pt idx="1319">
                  <c:v>67008</c:v>
                </c:pt>
                <c:pt idx="1320">
                  <c:v>106191</c:v>
                </c:pt>
                <c:pt idx="1321">
                  <c:v>731753</c:v>
                </c:pt>
                <c:pt idx="1322">
                  <c:v>#N/A</c:v>
                </c:pt>
                <c:pt idx="1323">
                  <c:v>151547</c:v>
                </c:pt>
                <c:pt idx="1324">
                  <c:v>2168190</c:v>
                </c:pt>
                <c:pt idx="1325">
                  <c:v>1220728</c:v>
                </c:pt>
                <c:pt idx="1326">
                  <c:v>741803</c:v>
                </c:pt>
                <c:pt idx="1327">
                  <c:v>1121192</c:v>
                </c:pt>
                <c:pt idx="1328">
                  <c:v>642157</c:v>
                </c:pt>
                <c:pt idx="1329">
                  <c:v>294810</c:v>
                </c:pt>
                <c:pt idx="1330">
                  <c:v>153850</c:v>
                </c:pt>
                <c:pt idx="1331">
                  <c:v>211718</c:v>
                </c:pt>
                <c:pt idx="1332">
                  <c:v>376090</c:v>
                </c:pt>
                <c:pt idx="1333">
                  <c:v>264114</c:v>
                </c:pt>
                <c:pt idx="1334">
                  <c:v>357141</c:v>
                </c:pt>
                <c:pt idx="1335">
                  <c:v>166569</c:v>
                </c:pt>
                <c:pt idx="1336">
                  <c:v>662953</c:v>
                </c:pt>
                <c:pt idx="1337">
                  <c:v>268088</c:v>
                </c:pt>
                <c:pt idx="1338">
                  <c:v>256891</c:v>
                </c:pt>
                <c:pt idx="1339">
                  <c:v>#N/A</c:v>
                </c:pt>
                <c:pt idx="1340">
                  <c:v>2129539</c:v>
                </c:pt>
                <c:pt idx="1341">
                  <c:v>982943</c:v>
                </c:pt>
                <c:pt idx="1342">
                  <c:v>2065612</c:v>
                </c:pt>
                <c:pt idx="1343">
                  <c:v>992008</c:v>
                </c:pt>
                <c:pt idx="1344">
                  <c:v>168988</c:v>
                </c:pt>
                <c:pt idx="1345">
                  <c:v>368794</c:v>
                </c:pt>
                <c:pt idx="1346">
                  <c:v>701094</c:v>
                </c:pt>
                <c:pt idx="1347">
                  <c:v>127608</c:v>
                </c:pt>
                <c:pt idx="1348">
                  <c:v>342867</c:v>
                </c:pt>
                <c:pt idx="1349">
                  <c:v>235700</c:v>
                </c:pt>
                <c:pt idx="1350">
                  <c:v>362864</c:v>
                </c:pt>
                <c:pt idx="1351">
                  <c:v>295800</c:v>
                </c:pt>
                <c:pt idx="1352">
                  <c:v>376372</c:v>
                </c:pt>
                <c:pt idx="1353">
                  <c:v>332062</c:v>
                </c:pt>
                <c:pt idx="1354">
                  <c:v>279460</c:v>
                </c:pt>
                <c:pt idx="1355">
                  <c:v>87024</c:v>
                </c:pt>
                <c:pt idx="1356">
                  <c:v>431006</c:v>
                </c:pt>
                <c:pt idx="1357">
                  <c:v>190591</c:v>
                </c:pt>
                <c:pt idx="1358">
                  <c:v>167475</c:v>
                </c:pt>
                <c:pt idx="1359">
                  <c:v>#N/A</c:v>
                </c:pt>
                <c:pt idx="1360">
                  <c:v>1554013</c:v>
                </c:pt>
                <c:pt idx="1361">
                  <c:v>336489</c:v>
                </c:pt>
                <c:pt idx="1362">
                  <c:v>654305</c:v>
                </c:pt>
                <c:pt idx="1363">
                  <c:v>406223</c:v>
                </c:pt>
                <c:pt idx="1364">
                  <c:v>332223</c:v>
                </c:pt>
                <c:pt idx="1365">
                  <c:v>475490</c:v>
                </c:pt>
                <c:pt idx="1366">
                  <c:v>503495</c:v>
                </c:pt>
                <c:pt idx="1367">
                  <c:v>508458</c:v>
                </c:pt>
                <c:pt idx="1368">
                  <c:v>375972</c:v>
                </c:pt>
                <c:pt idx="1369">
                  <c:v>299597</c:v>
                </c:pt>
                <c:pt idx="1370">
                  <c:v>1627529</c:v>
                </c:pt>
                <c:pt idx="1371">
                  <c:v>142369</c:v>
                </c:pt>
                <c:pt idx="1372">
                  <c:v>526005</c:v>
                </c:pt>
                <c:pt idx="1373">
                  <c:v>204952</c:v>
                </c:pt>
                <c:pt idx="1374">
                  <c:v>167161</c:v>
                </c:pt>
                <c:pt idx="1375">
                  <c:v>563840</c:v>
                </c:pt>
                <c:pt idx="1376">
                  <c:v>87617</c:v>
                </c:pt>
                <c:pt idx="1377">
                  <c:v>93630</c:v>
                </c:pt>
                <c:pt idx="1378">
                  <c:v>244041</c:v>
                </c:pt>
                <c:pt idx="1379">
                  <c:v>0</c:v>
                </c:pt>
                <c:pt idx="1380">
                  <c:v>230279</c:v>
                </c:pt>
                <c:pt idx="1381">
                  <c:v>133559</c:v>
                </c:pt>
                <c:pt idx="1382">
                  <c:v>266475</c:v>
                </c:pt>
                <c:pt idx="1383">
                  <c:v>170576</c:v>
                </c:pt>
                <c:pt idx="1384">
                  <c:v>163120</c:v>
                </c:pt>
                <c:pt idx="1385">
                  <c:v>155354</c:v>
                </c:pt>
                <c:pt idx="1386">
                  <c:v>153212</c:v>
                </c:pt>
                <c:pt idx="1387">
                  <c:v>53878</c:v>
                </c:pt>
                <c:pt idx="1388">
                  <c:v>1980084</c:v>
                </c:pt>
                <c:pt idx="1389">
                  <c:v>684991</c:v>
                </c:pt>
                <c:pt idx="1390">
                  <c:v>1172214</c:v>
                </c:pt>
                <c:pt idx="1391">
                  <c:v>518776</c:v>
                </c:pt>
                <c:pt idx="1392">
                  <c:v>137059</c:v>
                </c:pt>
                <c:pt idx="1393">
                  <c:v>#N/A</c:v>
                </c:pt>
                <c:pt idx="1394">
                  <c:v>1542351</c:v>
                </c:pt>
                <c:pt idx="1395">
                  <c:v>403971</c:v>
                </c:pt>
                <c:pt idx="1396">
                  <c:v>1899943</c:v>
                </c:pt>
                <c:pt idx="1397">
                  <c:v>1361989</c:v>
                </c:pt>
                <c:pt idx="1398">
                  <c:v>2244580</c:v>
                </c:pt>
                <c:pt idx="1399">
                  <c:v>1430199</c:v>
                </c:pt>
                <c:pt idx="1400">
                  <c:v>145647</c:v>
                </c:pt>
                <c:pt idx="1401">
                  <c:v>769926</c:v>
                </c:pt>
                <c:pt idx="1402">
                  <c:v>853590</c:v>
                </c:pt>
                <c:pt idx="1403">
                  <c:v>2476870</c:v>
                </c:pt>
                <c:pt idx="1404">
                  <c:v>644988</c:v>
                </c:pt>
                <c:pt idx="1405">
                  <c:v>390734</c:v>
                </c:pt>
                <c:pt idx="1406">
                  <c:v>424544</c:v>
                </c:pt>
                <c:pt idx="1407">
                  <c:v>1293192</c:v>
                </c:pt>
                <c:pt idx="1408">
                  <c:v>139836</c:v>
                </c:pt>
                <c:pt idx="1409">
                  <c:v>1368780</c:v>
                </c:pt>
                <c:pt idx="1410">
                  <c:v>1696688</c:v>
                </c:pt>
                <c:pt idx="1411">
                  <c:v>487598</c:v>
                </c:pt>
                <c:pt idx="1412">
                  <c:v>879620</c:v>
                </c:pt>
                <c:pt idx="1413">
                  <c:v>3024469</c:v>
                </c:pt>
                <c:pt idx="1414">
                  <c:v>684989</c:v>
                </c:pt>
                <c:pt idx="1415">
                  <c:v>122917</c:v>
                </c:pt>
                <c:pt idx="1416">
                  <c:v>338131</c:v>
                </c:pt>
                <c:pt idx="1417">
                  <c:v>189502</c:v>
                </c:pt>
                <c:pt idx="1418">
                  <c:v>199650</c:v>
                </c:pt>
                <c:pt idx="1419">
                  <c:v>15603043</c:v>
                </c:pt>
              </c:numCache>
            </c:numRef>
          </c:yVal>
          <c:smooth val="0"/>
          <c:extLst>
            <c:ext xmlns:c16="http://schemas.microsoft.com/office/drawing/2014/chart" uri="{C3380CC4-5D6E-409C-BE32-E72D297353CC}">
              <c16:uniqueId val="{00000000-AE28-487C-936B-C0B38FCC31CF}"/>
            </c:ext>
          </c:extLst>
        </c:ser>
        <c:ser>
          <c:idx val="1"/>
          <c:order val="1"/>
          <c:tx>
            <c:strRef>
              <c:f>'c'!$AF$55:$AF$96</c:f>
              <c:strCache>
                <c:ptCount val="42"/>
                <c:pt idx="0">
                  <c:v>泉南市</c:v>
                </c:pt>
                <c:pt idx="1">
                  <c:v>阪南市</c:v>
                </c:pt>
                <c:pt idx="2">
                  <c:v>豊能町</c:v>
                </c:pt>
                <c:pt idx="3">
                  <c:v>田尻町</c:v>
                </c:pt>
                <c:pt idx="4">
                  <c:v>岬町</c:v>
                </c:pt>
                <c:pt idx="5">
                  <c:v>大阪広域水道企業団</c:v>
                </c:pt>
                <c:pt idx="6">
                  <c:v>田川市</c:v>
                </c:pt>
                <c:pt idx="7">
                  <c:v>川崎町</c:v>
                </c:pt>
                <c:pt idx="8">
                  <c:v>糸田町</c:v>
                </c:pt>
                <c:pt idx="9">
                  <c:v>福智町</c:v>
                </c:pt>
                <c:pt idx="10">
                  <c:v>田川地区水道企業団</c:v>
                </c:pt>
                <c:pt idx="11">
                  <c:v>木更津市</c:v>
                </c:pt>
                <c:pt idx="12">
                  <c:v>君津市</c:v>
                </c:pt>
                <c:pt idx="13">
                  <c:v>富津市</c:v>
                </c:pt>
                <c:pt idx="14">
                  <c:v>袖ケ浦市</c:v>
                </c:pt>
                <c:pt idx="15">
                  <c:v>君津広域水道企業団</c:v>
                </c:pt>
                <c:pt idx="16">
                  <c:v>香川県広域水道企業団</c:v>
                </c:pt>
                <c:pt idx="17">
                  <c:v>大阪広域水道企業団（四條畷）</c:v>
                </c:pt>
                <c:pt idx="18">
                  <c:v>大阪広域水道企業団（太子）</c:v>
                </c:pt>
                <c:pt idx="19">
                  <c:v>大阪広域水道企業団（千早赤阪)</c:v>
                </c:pt>
                <c:pt idx="20">
                  <c:v>佐久水道企業団</c:v>
                </c:pt>
                <c:pt idx="21">
                  <c:v>秩父広域市町村圏組合</c:v>
                </c:pt>
                <c:pt idx="22">
                  <c:v>群馬東部水道企業団</c:v>
                </c:pt>
                <c:pt idx="23">
                  <c:v>小諸市</c:v>
                </c:pt>
                <c:pt idx="24">
                  <c:v>岩手中部水道企業団</c:v>
                </c:pt>
                <c:pt idx="25">
                  <c:v>八戸圏域水道企業団</c:v>
                </c:pt>
                <c:pt idx="26">
                  <c:v>北九州市</c:v>
                </c:pt>
                <c:pt idx="27">
                  <c:v>柏崎市</c:v>
                </c:pt>
                <c:pt idx="28">
                  <c:v>茨城県南水道企業団</c:v>
                </c:pt>
                <c:pt idx="29">
                  <c:v>会津若松市</c:v>
                </c:pt>
                <c:pt idx="30">
                  <c:v>滋賀県</c:v>
                </c:pt>
                <c:pt idx="31">
                  <c:v>宗像地区事務組合</c:v>
                </c:pt>
                <c:pt idx="32">
                  <c:v>淡路広域水道企業団</c:v>
                </c:pt>
                <c:pt idx="33">
                  <c:v>東京都</c:v>
                </c:pt>
                <c:pt idx="34">
                  <c:v>中空知広域水道企業団</c:v>
                </c:pt>
                <c:pt idx="35">
                  <c:v>東部地域広域水道企業団</c:v>
                </c:pt>
                <c:pt idx="36">
                  <c:v>津軽広域水道企業団（西北）</c:v>
                </c:pt>
                <c:pt idx="37">
                  <c:v>芳賀中部上水道企業団</c:v>
                </c:pt>
                <c:pt idx="38">
                  <c:v>双葉地方水道企業団</c:v>
                </c:pt>
                <c:pt idx="39">
                  <c:v>佐賀東部水道企業団</c:v>
                </c:pt>
                <c:pt idx="40">
                  <c:v>相馬地方広域水道企業団</c:v>
                </c:pt>
                <c:pt idx="41">
                  <c:v>鹿屋市</c:v>
                </c:pt>
              </c:strCache>
            </c:strRef>
          </c:tx>
          <c:spPr>
            <a:ln w="25400" cap="rnd">
              <a:noFill/>
              <a:round/>
            </a:ln>
            <a:effectLst/>
          </c:spPr>
          <c:marker>
            <c:symbol val="circle"/>
            <c:size val="5"/>
            <c:spPr>
              <a:solidFill>
                <a:schemeClr val="tx1"/>
              </a:solidFill>
              <a:ln w="9525">
                <a:solidFill>
                  <a:schemeClr val="tx1"/>
                </a:solidFill>
              </a:ln>
              <a:effectLst/>
            </c:spPr>
          </c:marker>
          <c:xVal>
            <c:numRef>
              <c:f>'c'!$K$55:$K$96</c:f>
              <c:numCache>
                <c:formatCode>General</c:formatCode>
                <c:ptCount val="42"/>
                <c:pt idx="0">
                  <c:v>20</c:v>
                </c:pt>
                <c:pt idx="1">
                  <c:v>22</c:v>
                </c:pt>
                <c:pt idx="2">
                  <c:v>8</c:v>
                </c:pt>
                <c:pt idx="3">
                  <c:v>8</c:v>
                </c:pt>
                <c:pt idx="4">
                  <c:v>7</c:v>
                </c:pt>
                <c:pt idx="5">
                  <c:v>367</c:v>
                </c:pt>
                <c:pt idx="6">
                  <c:v>40</c:v>
                </c:pt>
                <c:pt idx="7">
                  <c:v>7</c:v>
                </c:pt>
                <c:pt idx="8">
                  <c:v>6</c:v>
                </c:pt>
                <c:pt idx="9">
                  <c:v>13</c:v>
                </c:pt>
                <c:pt idx="10">
                  <c:v>8</c:v>
                </c:pt>
                <c:pt idx="11">
                  <c:v>38</c:v>
                </c:pt>
                <c:pt idx="12">
                  <c:v>30</c:v>
                </c:pt>
                <c:pt idx="13">
                  <c:v>23</c:v>
                </c:pt>
                <c:pt idx="14">
                  <c:v>#N/A</c:v>
                </c:pt>
                <c:pt idx="15">
                  <c:v>67</c:v>
                </c:pt>
                <c:pt idx="16">
                  <c:v>#N/A</c:v>
                </c:pt>
                <c:pt idx="17">
                  <c:v>21</c:v>
                </c:pt>
                <c:pt idx="18">
                  <c:v>5</c:v>
                </c:pt>
                <c:pt idx="19">
                  <c:v>4</c:v>
                </c:pt>
                <c:pt idx="20">
                  <c:v>59</c:v>
                </c:pt>
                <c:pt idx="21">
                  <c:v>51</c:v>
                </c:pt>
                <c:pt idx="22">
                  <c:v>#N/A</c:v>
                </c:pt>
                <c:pt idx="23">
                  <c:v>19</c:v>
                </c:pt>
                <c:pt idx="24">
                  <c:v>90</c:v>
                </c:pt>
                <c:pt idx="25">
                  <c:v>#N/A</c:v>
                </c:pt>
                <c:pt idx="26">
                  <c:v>#N/A</c:v>
                </c:pt>
                <c:pt idx="27">
                  <c:v>47</c:v>
                </c:pt>
                <c:pt idx="28">
                  <c:v>#N/A</c:v>
                </c:pt>
                <c:pt idx="29">
                  <c:v>38</c:v>
                </c:pt>
                <c:pt idx="30">
                  <c:v>61</c:v>
                </c:pt>
                <c:pt idx="31">
                  <c:v>13</c:v>
                </c:pt>
                <c:pt idx="32">
                  <c:v>63</c:v>
                </c:pt>
                <c:pt idx="33">
                  <c:v>#N/A</c:v>
                </c:pt>
                <c:pt idx="34">
                  <c:v>36</c:v>
                </c:pt>
                <c:pt idx="35">
                  <c:v>13</c:v>
                </c:pt>
                <c:pt idx="36">
                  <c:v>22</c:v>
                </c:pt>
                <c:pt idx="37">
                  <c:v>16</c:v>
                </c:pt>
                <c:pt idx="38">
                  <c:v>25</c:v>
                </c:pt>
                <c:pt idx="39">
                  <c:v>56</c:v>
                </c:pt>
                <c:pt idx="40">
                  <c:v>27</c:v>
                </c:pt>
                <c:pt idx="41">
                  <c:v>49</c:v>
                </c:pt>
              </c:numCache>
            </c:numRef>
          </c:xVal>
          <c:yVal>
            <c:numRef>
              <c:f>'c'!$AH$55:$AH$96</c:f>
              <c:numCache>
                <c:formatCode>General</c:formatCode>
                <c:ptCount val="42"/>
                <c:pt idx="0">
                  <c:v>1301876</c:v>
                </c:pt>
                <c:pt idx="1">
                  <c:v>1005365</c:v>
                </c:pt>
                <c:pt idx="2">
                  <c:v>453388</c:v>
                </c:pt>
                <c:pt idx="3">
                  <c:v>200343</c:v>
                </c:pt>
                <c:pt idx="4">
                  <c:v>446459</c:v>
                </c:pt>
                <c:pt idx="5">
                  <c:v>37047882</c:v>
                </c:pt>
                <c:pt idx="6">
                  <c:v>977987</c:v>
                </c:pt>
                <c:pt idx="7">
                  <c:v>325738</c:v>
                </c:pt>
                <c:pt idx="8">
                  <c:v>176515</c:v>
                </c:pt>
                <c:pt idx="9">
                  <c:v>461953</c:v>
                </c:pt>
                <c:pt idx="10">
                  <c:v>609733</c:v>
                </c:pt>
                <c:pt idx="11">
                  <c:v>3313630</c:v>
                </c:pt>
                <c:pt idx="12">
                  <c:v>2116340</c:v>
                </c:pt>
                <c:pt idx="13">
                  <c:v>1279745</c:v>
                </c:pt>
                <c:pt idx="14">
                  <c:v>#N/A</c:v>
                </c:pt>
                <c:pt idx="15">
                  <c:v>5918242</c:v>
                </c:pt>
                <c:pt idx="16">
                  <c:v>#N/A</c:v>
                </c:pt>
                <c:pt idx="17">
                  <c:v>979592</c:v>
                </c:pt>
                <c:pt idx="18">
                  <c:v>224396</c:v>
                </c:pt>
                <c:pt idx="19">
                  <c:v>107876</c:v>
                </c:pt>
                <c:pt idx="20">
                  <c:v>2653244</c:v>
                </c:pt>
                <c:pt idx="21">
                  <c:v>2189676</c:v>
                </c:pt>
                <c:pt idx="22">
                  <c:v>#N/A</c:v>
                </c:pt>
                <c:pt idx="23">
                  <c:v>832929</c:v>
                </c:pt>
                <c:pt idx="24">
                  <c:v>4684236</c:v>
                </c:pt>
                <c:pt idx="25">
                  <c:v>#N/A</c:v>
                </c:pt>
                <c:pt idx="26">
                  <c:v>#N/A</c:v>
                </c:pt>
                <c:pt idx="27">
                  <c:v>2070153</c:v>
                </c:pt>
                <c:pt idx="28">
                  <c:v>#N/A</c:v>
                </c:pt>
                <c:pt idx="29">
                  <c:v>2857959</c:v>
                </c:pt>
                <c:pt idx="30">
                  <c:v>4450440</c:v>
                </c:pt>
                <c:pt idx="31">
                  <c:v>2497160</c:v>
                </c:pt>
                <c:pt idx="32">
                  <c:v>4496500</c:v>
                </c:pt>
                <c:pt idx="33">
                  <c:v>#N/A</c:v>
                </c:pt>
                <c:pt idx="34">
                  <c:v>1386238</c:v>
                </c:pt>
                <c:pt idx="35">
                  <c:v>867958</c:v>
                </c:pt>
                <c:pt idx="36">
                  <c:v>771383</c:v>
                </c:pt>
                <c:pt idx="37">
                  <c:v>933037</c:v>
                </c:pt>
                <c:pt idx="38">
                  <c:v>264417</c:v>
                </c:pt>
                <c:pt idx="39">
                  <c:v>2183562</c:v>
                </c:pt>
                <c:pt idx="40">
                  <c:v>1016461</c:v>
                </c:pt>
                <c:pt idx="41">
                  <c:v>1554013</c:v>
                </c:pt>
              </c:numCache>
            </c:numRef>
          </c:yVal>
          <c:smooth val="0"/>
          <c:extLst>
            <c:ext xmlns:c16="http://schemas.microsoft.com/office/drawing/2014/chart" uri="{C3380CC4-5D6E-409C-BE32-E72D297353CC}">
              <c16:uniqueId val="{00000001-AE28-487C-936B-C0B38FCC31CF}"/>
            </c:ext>
          </c:extLst>
        </c:ser>
        <c:ser>
          <c:idx val="2"/>
          <c:order val="2"/>
          <c:tx>
            <c:strRef>
              <c:f>'c'!$C$48</c:f>
              <c:strCache>
                <c:ptCount val="1"/>
                <c:pt idx="0">
                  <c:v>北海道函館市</c:v>
                </c:pt>
              </c:strCache>
            </c:strRef>
          </c:tx>
          <c:spPr>
            <a:ln w="25400" cap="rnd">
              <a:noFill/>
              <a:round/>
            </a:ln>
            <a:effectLst/>
          </c:spPr>
          <c:marker>
            <c:symbol val="circle"/>
            <c:size val="5"/>
            <c:spPr>
              <a:solidFill>
                <a:srgbClr val="FF0000"/>
              </a:solidFill>
              <a:ln w="9525">
                <a:noFill/>
              </a:ln>
              <a:effectLst/>
            </c:spPr>
          </c:marker>
          <c:xVal>
            <c:numRef>
              <c:f>'c'!$E$49</c:f>
              <c:numCache>
                <c:formatCode>General</c:formatCode>
                <c:ptCount val="1"/>
                <c:pt idx="0">
                  <c:v>130</c:v>
                </c:pt>
              </c:numCache>
            </c:numRef>
          </c:xVal>
          <c:yVal>
            <c:numRef>
              <c:f>'c'!$F$49</c:f>
              <c:numCache>
                <c:formatCode>General</c:formatCode>
                <c:ptCount val="1"/>
                <c:pt idx="0">
                  <c:v>3831584</c:v>
                </c:pt>
              </c:numCache>
            </c:numRef>
          </c:yVal>
          <c:smooth val="0"/>
          <c:extLst>
            <c:ext xmlns:c16="http://schemas.microsoft.com/office/drawing/2014/chart" uri="{C3380CC4-5D6E-409C-BE32-E72D297353CC}">
              <c16:uniqueId val="{00000002-AE28-487C-936B-C0B38FCC31CF}"/>
            </c:ext>
          </c:extLst>
        </c:ser>
        <c:dLbls>
          <c:showLegendKey val="0"/>
          <c:showVal val="0"/>
          <c:showCatName val="0"/>
          <c:showSerName val="0"/>
          <c:showPercent val="0"/>
          <c:showBubbleSize val="0"/>
        </c:dLbls>
        <c:axId val="-120260624"/>
        <c:axId val="-121394000"/>
      </c:scatterChart>
      <c:valAx>
        <c:axId val="-120260624"/>
        <c:scaling>
          <c:orientation val="minMax"/>
        </c:scaling>
        <c:delete val="0"/>
        <c:axPos val="b"/>
        <c:majorGridlines>
          <c:spPr>
            <a:ln w="9525" cap="flat" cmpd="sng" algn="ctr">
              <a:solidFill>
                <a:schemeClr val="tx1">
                  <a:lumMod val="15000"/>
                  <a:lumOff val="85000"/>
                </a:schemeClr>
              </a:solidFill>
              <a:round/>
            </a:ln>
            <a:effectLst/>
          </c:spPr>
        </c:majorGridlines>
        <c:title>
          <c:tx>
            <c:strRef>
              <c:f>'c'!$E$52</c:f>
              <c:strCache>
                <c:ptCount val="1"/>
                <c:pt idx="0">
                  <c:v>②職員数（人）</c:v>
                </c:pt>
              </c:strCache>
            </c:strRef>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strRef>
              <c:f>'c'!$AB$52</c:f>
              <c:strCache>
                <c:ptCount val="1"/>
                <c:pt idx="0">
                  <c:v>⑤給水収益（千円）</c:v>
                </c:pt>
              </c:strCache>
            </c:strRef>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altLang="en-US" b="1"/>
              <a:t>施設の共同化</a:t>
            </a:r>
            <a:endParaRPr lang="ja-JP"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autoTitleDeleted val="0"/>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0"/>
          <c:order val="0"/>
          <c:tx>
            <c:strRef>
              <c:f>'c'!$E$55:$E$1474</c:f>
              <c:strCache>
                <c:ptCount val="1420"/>
                <c:pt idx="0">
                  <c:v>函館市</c:v>
                </c:pt>
                <c:pt idx="1">
                  <c:v>岩見沢市</c:v>
                </c:pt>
                <c:pt idx="2">
                  <c:v>小樽市</c:v>
                </c:pt>
                <c:pt idx="3">
                  <c:v>室蘭市</c:v>
                </c:pt>
                <c:pt idx="4">
                  <c:v>稚内市</c:v>
                </c:pt>
                <c:pt idx="5">
                  <c:v>留萌市</c:v>
                </c:pt>
                <c:pt idx="6">
                  <c:v>釧路市</c:v>
                </c:pt>
                <c:pt idx="7">
                  <c:v>広尾町</c:v>
                </c:pt>
                <c:pt idx="8">
                  <c:v>夕張市</c:v>
                </c:pt>
                <c:pt idx="9">
                  <c:v>浦河町</c:v>
                </c:pt>
                <c:pt idx="10">
                  <c:v>北斗市</c:v>
                </c:pt>
                <c:pt idx="11">
                  <c:v>紋別市</c:v>
                </c:pt>
                <c:pt idx="12">
                  <c:v>札幌市</c:v>
                </c:pt>
                <c:pt idx="13">
                  <c:v>木古内町</c:v>
                </c:pt>
                <c:pt idx="14">
                  <c:v>旭川市</c:v>
                </c:pt>
                <c:pt idx="15">
                  <c:v>枝幸町</c:v>
                </c:pt>
                <c:pt idx="16">
                  <c:v>美幌町</c:v>
                </c:pt>
                <c:pt idx="17">
                  <c:v>中標津町</c:v>
                </c:pt>
                <c:pt idx="18">
                  <c:v>苫小牧市</c:v>
                </c:pt>
                <c:pt idx="19">
                  <c:v>増毛町</c:v>
                </c:pt>
                <c:pt idx="20">
                  <c:v>余市町</c:v>
                </c:pt>
                <c:pt idx="21">
                  <c:v>北見市（北見）</c:v>
                </c:pt>
                <c:pt idx="22">
                  <c:v>本別町</c:v>
                </c:pt>
                <c:pt idx="23">
                  <c:v>様似町</c:v>
                </c:pt>
                <c:pt idx="24">
                  <c:v>白糠町</c:v>
                </c:pt>
                <c:pt idx="25">
                  <c:v>羽幌町</c:v>
                </c:pt>
                <c:pt idx="26">
                  <c:v>帯広市</c:v>
                </c:pt>
                <c:pt idx="27">
                  <c:v>網走市</c:v>
                </c:pt>
                <c:pt idx="28">
                  <c:v>士別市</c:v>
                </c:pt>
                <c:pt idx="29">
                  <c:v>むかわ町</c:v>
                </c:pt>
                <c:pt idx="30">
                  <c:v>美唄市</c:v>
                </c:pt>
                <c:pt idx="31">
                  <c:v>根室市</c:v>
                </c:pt>
                <c:pt idx="32">
                  <c:v>幕別町</c:v>
                </c:pt>
                <c:pt idx="33">
                  <c:v>千歳市</c:v>
                </c:pt>
                <c:pt idx="34">
                  <c:v>倶知安町</c:v>
                </c:pt>
                <c:pt idx="35">
                  <c:v>江差町</c:v>
                </c:pt>
                <c:pt idx="36">
                  <c:v>足寄町</c:v>
                </c:pt>
                <c:pt idx="37">
                  <c:v>赤平市</c:v>
                </c:pt>
                <c:pt idx="38">
                  <c:v>松前町</c:v>
                </c:pt>
                <c:pt idx="39">
                  <c:v>池田町</c:v>
                </c:pt>
                <c:pt idx="40">
                  <c:v>芦別市</c:v>
                </c:pt>
                <c:pt idx="41">
                  <c:v>江別市</c:v>
                </c:pt>
                <c:pt idx="42">
                  <c:v>芽室町</c:v>
                </c:pt>
                <c:pt idx="43">
                  <c:v>弟子屈町</c:v>
                </c:pt>
                <c:pt idx="44">
                  <c:v>栗山町</c:v>
                </c:pt>
                <c:pt idx="45">
                  <c:v>三笠市</c:v>
                </c:pt>
                <c:pt idx="46">
                  <c:v>深川市</c:v>
                </c:pt>
                <c:pt idx="47">
                  <c:v>名寄市</c:v>
                </c:pt>
                <c:pt idx="48">
                  <c:v>新ひだか町</c:v>
                </c:pt>
                <c:pt idx="49">
                  <c:v>厚岸町</c:v>
                </c:pt>
                <c:pt idx="50">
                  <c:v>登別市</c:v>
                </c:pt>
                <c:pt idx="51">
                  <c:v>斜里町</c:v>
                </c:pt>
                <c:pt idx="52">
                  <c:v>伊達市</c:v>
                </c:pt>
                <c:pt idx="53">
                  <c:v>北見市（留辺蘂）</c:v>
                </c:pt>
                <c:pt idx="54">
                  <c:v>遠軽町</c:v>
                </c:pt>
                <c:pt idx="55">
                  <c:v>美瑛町</c:v>
                </c:pt>
                <c:pt idx="56">
                  <c:v>福島町</c:v>
                </c:pt>
                <c:pt idx="57">
                  <c:v>洞爺湖町</c:v>
                </c:pt>
                <c:pt idx="58">
                  <c:v>富良野市</c:v>
                </c:pt>
                <c:pt idx="59">
                  <c:v>恵庭市</c:v>
                </c:pt>
                <c:pt idx="60">
                  <c:v>当別町</c:v>
                </c:pt>
                <c:pt idx="61">
                  <c:v>八雲町</c:v>
                </c:pt>
                <c:pt idx="62">
                  <c:v>日高町</c:v>
                </c:pt>
                <c:pt idx="63">
                  <c:v>浜中町</c:v>
                </c:pt>
                <c:pt idx="64">
                  <c:v>鹿部町</c:v>
                </c:pt>
                <c:pt idx="65">
                  <c:v>長万部町</c:v>
                </c:pt>
                <c:pt idx="66">
                  <c:v>白老町</c:v>
                </c:pt>
                <c:pt idx="67">
                  <c:v>長幌上水道企業団</c:v>
                </c:pt>
                <c:pt idx="68">
                  <c:v>沼田町</c:v>
                </c:pt>
                <c:pt idx="69">
                  <c:v>清水町</c:v>
                </c:pt>
                <c:pt idx="70">
                  <c:v>湧別町</c:v>
                </c:pt>
                <c:pt idx="71">
                  <c:v>新得町</c:v>
                </c:pt>
                <c:pt idx="72">
                  <c:v>上富良野町</c:v>
                </c:pt>
                <c:pt idx="73">
                  <c:v>北広島市</c:v>
                </c:pt>
                <c:pt idx="74">
                  <c:v>標茶町</c:v>
                </c:pt>
                <c:pt idx="75">
                  <c:v>羅臼町</c:v>
                </c:pt>
                <c:pt idx="76">
                  <c:v>西空知広域水道企業団</c:v>
                </c:pt>
                <c:pt idx="77">
                  <c:v>石狩市</c:v>
                </c:pt>
                <c:pt idx="78">
                  <c:v>岩内町</c:v>
                </c:pt>
                <c:pt idx="79">
                  <c:v>当麻町</c:v>
                </c:pt>
                <c:pt idx="80">
                  <c:v>森町</c:v>
                </c:pt>
                <c:pt idx="81">
                  <c:v>月新水道企業団</c:v>
                </c:pt>
                <c:pt idx="82">
                  <c:v>七飯町</c:v>
                </c:pt>
                <c:pt idx="83">
                  <c:v>音更町</c:v>
                </c:pt>
                <c:pt idx="84">
                  <c:v>鷹栖町</c:v>
                </c:pt>
                <c:pt idx="85">
                  <c:v>知内町</c:v>
                </c:pt>
                <c:pt idx="86">
                  <c:v>小平町</c:v>
                </c:pt>
                <c:pt idx="87">
                  <c:v>別海町</c:v>
                </c:pt>
                <c:pt idx="88">
                  <c:v>大樹町</c:v>
                </c:pt>
                <c:pt idx="89">
                  <c:v>中空知広域水道企業団</c:v>
                </c:pt>
                <c:pt idx="90">
                  <c:v>由仁町</c:v>
                </c:pt>
                <c:pt idx="91">
                  <c:v>東神楽町</c:v>
                </c:pt>
                <c:pt idx="92">
                  <c:v>安平町</c:v>
                </c:pt>
                <c:pt idx="93">
                  <c:v>桂沢水道企業団</c:v>
                </c:pt>
                <c:pt idx="94">
                  <c:v>石狩東部広域水道企業団</c:v>
                </c:pt>
                <c:pt idx="95">
                  <c:v>北空知広域水道企業団</c:v>
                </c:pt>
                <c:pt idx="96">
                  <c:v>十勝中部広域水道企業団</c:v>
                </c:pt>
                <c:pt idx="97">
                  <c:v>石狩西部広域水道企業団</c:v>
                </c:pt>
                <c:pt idx="98">
                  <c:v>弘前市</c:v>
                </c:pt>
                <c:pt idx="99">
                  <c:v>板柳町</c:v>
                </c:pt>
                <c:pt idx="100">
                  <c:v>鰺ヶ沢町</c:v>
                </c:pt>
                <c:pt idx="101">
                  <c:v>三沢市</c:v>
                </c:pt>
                <c:pt idx="102">
                  <c:v>深浦町</c:v>
                </c:pt>
                <c:pt idx="103">
                  <c:v>大間町</c:v>
                </c:pt>
                <c:pt idx="104">
                  <c:v>野辺地町</c:v>
                </c:pt>
                <c:pt idx="105">
                  <c:v>平内町</c:v>
                </c:pt>
                <c:pt idx="106">
                  <c:v>黒石市</c:v>
                </c:pt>
                <c:pt idx="107">
                  <c:v>田舎館村</c:v>
                </c:pt>
                <c:pt idx="108">
                  <c:v>田子町</c:v>
                </c:pt>
                <c:pt idx="109">
                  <c:v>鶴田町</c:v>
                </c:pt>
                <c:pt idx="110">
                  <c:v>平川市</c:v>
                </c:pt>
                <c:pt idx="111">
                  <c:v>久吉ダム水道企業団</c:v>
                </c:pt>
                <c:pt idx="112">
                  <c:v>東通村</c:v>
                </c:pt>
                <c:pt idx="113">
                  <c:v>八戸圏域水道企業団</c:v>
                </c:pt>
                <c:pt idx="114">
                  <c:v>六ケ所村</c:v>
                </c:pt>
                <c:pt idx="115">
                  <c:v>津軽広域水道企業団（西北）</c:v>
                </c:pt>
                <c:pt idx="116">
                  <c:v>五所川原市</c:v>
                </c:pt>
                <c:pt idx="117">
                  <c:v>青森市</c:v>
                </c:pt>
                <c:pt idx="118">
                  <c:v>中泊町</c:v>
                </c:pt>
                <c:pt idx="119">
                  <c:v>むつ市</c:v>
                </c:pt>
                <c:pt idx="120">
                  <c:v>東北町</c:v>
                </c:pt>
                <c:pt idx="121">
                  <c:v>七戸町</c:v>
                </c:pt>
                <c:pt idx="122">
                  <c:v>藤崎町</c:v>
                </c:pt>
                <c:pt idx="123">
                  <c:v>十和田市</c:v>
                </c:pt>
                <c:pt idx="124">
                  <c:v>津軽広域水道企業団（津軽）</c:v>
                </c:pt>
                <c:pt idx="125">
                  <c:v>盛岡市</c:v>
                </c:pt>
                <c:pt idx="126">
                  <c:v>山田町</c:v>
                </c:pt>
                <c:pt idx="127">
                  <c:v>宮古市</c:v>
                </c:pt>
                <c:pt idx="128">
                  <c:v>大船渡市</c:v>
                </c:pt>
                <c:pt idx="129">
                  <c:v>釜石市</c:v>
                </c:pt>
                <c:pt idx="130">
                  <c:v>奥州市</c:v>
                </c:pt>
                <c:pt idx="131">
                  <c:v>久慈市</c:v>
                </c:pt>
                <c:pt idx="132">
                  <c:v>陸前高田市</c:v>
                </c:pt>
                <c:pt idx="133">
                  <c:v>大槌町</c:v>
                </c:pt>
                <c:pt idx="134">
                  <c:v>雫石町</c:v>
                </c:pt>
                <c:pt idx="135">
                  <c:v>一戸町（一戸）</c:v>
                </c:pt>
                <c:pt idx="136">
                  <c:v>遠野市</c:v>
                </c:pt>
                <c:pt idx="137">
                  <c:v>二戸市</c:v>
                </c:pt>
                <c:pt idx="138">
                  <c:v>矢巾町</c:v>
                </c:pt>
                <c:pt idx="139">
                  <c:v>金ケ崎町</c:v>
                </c:pt>
                <c:pt idx="140">
                  <c:v>岩手町</c:v>
                </c:pt>
                <c:pt idx="141">
                  <c:v>平泉町</c:v>
                </c:pt>
                <c:pt idx="142">
                  <c:v>九戸村</c:v>
                </c:pt>
                <c:pt idx="143">
                  <c:v>滝沢市</c:v>
                </c:pt>
                <c:pt idx="144">
                  <c:v>八幡平市</c:v>
                </c:pt>
                <c:pt idx="145">
                  <c:v>洋野町</c:v>
                </c:pt>
                <c:pt idx="146">
                  <c:v>軽米町</c:v>
                </c:pt>
                <c:pt idx="147">
                  <c:v>一戸町（奥中山）</c:v>
                </c:pt>
                <c:pt idx="148">
                  <c:v>岩手中部水道企業団</c:v>
                </c:pt>
                <c:pt idx="149">
                  <c:v>一関市</c:v>
                </c:pt>
                <c:pt idx="150">
                  <c:v>葛巻町</c:v>
                </c:pt>
                <c:pt idx="151">
                  <c:v>西和賀町</c:v>
                </c:pt>
                <c:pt idx="152">
                  <c:v>奥州金ケ崎行政事務組合</c:v>
                </c:pt>
                <c:pt idx="153">
                  <c:v>塩竈市</c:v>
                </c:pt>
                <c:pt idx="154">
                  <c:v>仙台市</c:v>
                </c:pt>
                <c:pt idx="155">
                  <c:v>村田町</c:v>
                </c:pt>
                <c:pt idx="156">
                  <c:v>気仙沼市</c:v>
                </c:pt>
                <c:pt idx="157">
                  <c:v>角田市</c:v>
                </c:pt>
                <c:pt idx="158">
                  <c:v>多賀城市</c:v>
                </c:pt>
                <c:pt idx="159">
                  <c:v>女川町</c:v>
                </c:pt>
                <c:pt idx="160">
                  <c:v>松島町</c:v>
                </c:pt>
                <c:pt idx="161">
                  <c:v>白石市</c:v>
                </c:pt>
                <c:pt idx="162">
                  <c:v>涌谷町</c:v>
                </c:pt>
                <c:pt idx="163">
                  <c:v>岩沼市</c:v>
                </c:pt>
                <c:pt idx="164">
                  <c:v>名取市</c:v>
                </c:pt>
                <c:pt idx="165">
                  <c:v>丸森町</c:v>
                </c:pt>
                <c:pt idx="166">
                  <c:v>柴田町</c:v>
                </c:pt>
                <c:pt idx="167">
                  <c:v>大河原町</c:v>
                </c:pt>
                <c:pt idx="168">
                  <c:v>亘理町</c:v>
                </c:pt>
                <c:pt idx="169">
                  <c:v>七ヶ浜町</c:v>
                </c:pt>
                <c:pt idx="170">
                  <c:v>大和町</c:v>
                </c:pt>
                <c:pt idx="171">
                  <c:v>大衡村</c:v>
                </c:pt>
                <c:pt idx="172">
                  <c:v>富谷市</c:v>
                </c:pt>
                <c:pt idx="173">
                  <c:v>大郷町</c:v>
                </c:pt>
                <c:pt idx="174">
                  <c:v>山元町</c:v>
                </c:pt>
                <c:pt idx="175">
                  <c:v>川崎町</c:v>
                </c:pt>
                <c:pt idx="176">
                  <c:v>利府町</c:v>
                </c:pt>
                <c:pt idx="177">
                  <c:v>石巻地方広域水道企業団</c:v>
                </c:pt>
                <c:pt idx="178">
                  <c:v>色麻町</c:v>
                </c:pt>
                <c:pt idx="179">
                  <c:v>蔵王町</c:v>
                </c:pt>
                <c:pt idx="180">
                  <c:v>加美町</c:v>
                </c:pt>
                <c:pt idx="181">
                  <c:v>登米市</c:v>
                </c:pt>
                <c:pt idx="182">
                  <c:v>栗原市（栗原）</c:v>
                </c:pt>
                <c:pt idx="183">
                  <c:v>南三陸町</c:v>
                </c:pt>
                <c:pt idx="184">
                  <c:v>美里町</c:v>
                </c:pt>
                <c:pt idx="185">
                  <c:v>大崎市</c:v>
                </c:pt>
                <c:pt idx="186">
                  <c:v>宮城県（大崎）</c:v>
                </c:pt>
                <c:pt idx="187">
                  <c:v>宮城県（仙南・仙塩）</c:v>
                </c:pt>
                <c:pt idx="188">
                  <c:v>秋田市</c:v>
                </c:pt>
                <c:pt idx="189">
                  <c:v>由利本荘市</c:v>
                </c:pt>
                <c:pt idx="190">
                  <c:v>横手市</c:v>
                </c:pt>
                <c:pt idx="191">
                  <c:v>潟上市</c:v>
                </c:pt>
                <c:pt idx="192">
                  <c:v>大館市</c:v>
                </c:pt>
                <c:pt idx="193">
                  <c:v>能代市</c:v>
                </c:pt>
                <c:pt idx="194">
                  <c:v>大仙市</c:v>
                </c:pt>
                <c:pt idx="195">
                  <c:v>男鹿市</c:v>
                </c:pt>
                <c:pt idx="196">
                  <c:v>湯沢市（湯沢）</c:v>
                </c:pt>
                <c:pt idx="197">
                  <c:v>五城目町</c:v>
                </c:pt>
                <c:pt idx="198">
                  <c:v>にかほ市</c:v>
                </c:pt>
                <c:pt idx="199">
                  <c:v>井川町</c:v>
                </c:pt>
                <c:pt idx="200">
                  <c:v>八郎潟町</c:v>
                </c:pt>
                <c:pt idx="201">
                  <c:v>小坂町</c:v>
                </c:pt>
                <c:pt idx="202">
                  <c:v>北秋田市（鷹巣）</c:v>
                </c:pt>
                <c:pt idx="203">
                  <c:v>羽後町</c:v>
                </c:pt>
                <c:pt idx="204">
                  <c:v>鹿角市</c:v>
                </c:pt>
                <c:pt idx="205">
                  <c:v>北秋田市（森吉・合川）</c:v>
                </c:pt>
                <c:pt idx="206">
                  <c:v>三種町</c:v>
                </c:pt>
                <c:pt idx="207">
                  <c:v>湯沢市（稲川）</c:v>
                </c:pt>
                <c:pt idx="208">
                  <c:v>仙北市</c:v>
                </c:pt>
                <c:pt idx="209">
                  <c:v>美郷町</c:v>
                </c:pt>
                <c:pt idx="210">
                  <c:v>河北町</c:v>
                </c:pt>
                <c:pt idx="211">
                  <c:v>上山市</c:v>
                </c:pt>
                <c:pt idx="212">
                  <c:v>山形市</c:v>
                </c:pt>
                <c:pt idx="213">
                  <c:v>天童市</c:v>
                </c:pt>
                <c:pt idx="214">
                  <c:v>米沢市</c:v>
                </c:pt>
                <c:pt idx="215">
                  <c:v>酒田市</c:v>
                </c:pt>
                <c:pt idx="216">
                  <c:v>村山市</c:v>
                </c:pt>
                <c:pt idx="217">
                  <c:v>鶴岡市</c:v>
                </c:pt>
                <c:pt idx="218">
                  <c:v>新庄市</c:v>
                </c:pt>
                <c:pt idx="219">
                  <c:v>東根市</c:v>
                </c:pt>
                <c:pt idx="220">
                  <c:v>寒河江市</c:v>
                </c:pt>
                <c:pt idx="221">
                  <c:v>高畠町</c:v>
                </c:pt>
                <c:pt idx="222">
                  <c:v>庄内町</c:v>
                </c:pt>
                <c:pt idx="223">
                  <c:v>長井市</c:v>
                </c:pt>
                <c:pt idx="224">
                  <c:v>白鷹町</c:v>
                </c:pt>
                <c:pt idx="225">
                  <c:v>川西町</c:v>
                </c:pt>
                <c:pt idx="226">
                  <c:v>大江町</c:v>
                </c:pt>
                <c:pt idx="227">
                  <c:v>朝日町</c:v>
                </c:pt>
                <c:pt idx="228">
                  <c:v>遊佐町</c:v>
                </c:pt>
                <c:pt idx="229">
                  <c:v>尾花沢市大石田町環境衛生事業組合</c:v>
                </c:pt>
                <c:pt idx="230">
                  <c:v>飯豊町</c:v>
                </c:pt>
                <c:pt idx="231">
                  <c:v>最上川中部水道企業団</c:v>
                </c:pt>
                <c:pt idx="232">
                  <c:v>西川町</c:v>
                </c:pt>
                <c:pt idx="233">
                  <c:v>南陽市</c:v>
                </c:pt>
                <c:pt idx="234">
                  <c:v>金山町</c:v>
                </c:pt>
                <c:pt idx="235">
                  <c:v>小国町</c:v>
                </c:pt>
                <c:pt idx="236">
                  <c:v>最上町</c:v>
                </c:pt>
                <c:pt idx="237">
                  <c:v>真室川町</c:v>
                </c:pt>
                <c:pt idx="238">
                  <c:v>舟形町</c:v>
                </c:pt>
                <c:pt idx="239">
                  <c:v>山形県（村山）</c:v>
                </c:pt>
                <c:pt idx="240">
                  <c:v>山形県（置賜）</c:v>
                </c:pt>
                <c:pt idx="241">
                  <c:v>山形県（最上）</c:v>
                </c:pt>
                <c:pt idx="242">
                  <c:v>山形県（庄内）</c:v>
                </c:pt>
                <c:pt idx="243">
                  <c:v>郡山市</c:v>
                </c:pt>
                <c:pt idx="244">
                  <c:v>いわき市</c:v>
                </c:pt>
                <c:pt idx="245">
                  <c:v>福島市</c:v>
                </c:pt>
                <c:pt idx="246">
                  <c:v>会津坂下町</c:v>
                </c:pt>
                <c:pt idx="247">
                  <c:v>会津若松市</c:v>
                </c:pt>
                <c:pt idx="248">
                  <c:v>二本松市</c:v>
                </c:pt>
                <c:pt idx="249">
                  <c:v>本宮市</c:v>
                </c:pt>
                <c:pt idx="250">
                  <c:v>須賀川市</c:v>
                </c:pt>
                <c:pt idx="251">
                  <c:v>白河市</c:v>
                </c:pt>
                <c:pt idx="252">
                  <c:v>桑折町</c:v>
                </c:pt>
                <c:pt idx="253">
                  <c:v>石川町</c:v>
                </c:pt>
                <c:pt idx="254">
                  <c:v>国見町</c:v>
                </c:pt>
                <c:pt idx="255">
                  <c:v>伊達市</c:v>
                </c:pt>
                <c:pt idx="256">
                  <c:v>川俣町</c:v>
                </c:pt>
                <c:pt idx="257">
                  <c:v>会津美里町</c:v>
                </c:pt>
                <c:pt idx="258">
                  <c:v>三春町</c:v>
                </c:pt>
                <c:pt idx="259">
                  <c:v>浪江町</c:v>
                </c:pt>
                <c:pt idx="260">
                  <c:v>南相馬市（原町）</c:v>
                </c:pt>
                <c:pt idx="261">
                  <c:v>南会津町</c:v>
                </c:pt>
                <c:pt idx="262">
                  <c:v>矢吹町</c:v>
                </c:pt>
                <c:pt idx="263">
                  <c:v>南相馬市（小高）</c:v>
                </c:pt>
                <c:pt idx="264">
                  <c:v>田村市</c:v>
                </c:pt>
                <c:pt idx="265">
                  <c:v>鏡石町</c:v>
                </c:pt>
                <c:pt idx="266">
                  <c:v>棚倉町</c:v>
                </c:pt>
                <c:pt idx="267">
                  <c:v>猪苗代町</c:v>
                </c:pt>
                <c:pt idx="268">
                  <c:v>喜多方市</c:v>
                </c:pt>
                <c:pt idx="269">
                  <c:v>小野町</c:v>
                </c:pt>
                <c:pt idx="270">
                  <c:v>西会津町</c:v>
                </c:pt>
                <c:pt idx="271">
                  <c:v>玉川村</c:v>
                </c:pt>
                <c:pt idx="272">
                  <c:v>天栄村</c:v>
                </c:pt>
                <c:pt idx="273">
                  <c:v>西郷村</c:v>
                </c:pt>
                <c:pt idx="274">
                  <c:v>泉崎村</c:v>
                </c:pt>
                <c:pt idx="275">
                  <c:v>大玉村</c:v>
                </c:pt>
                <c:pt idx="276">
                  <c:v>相馬地方広域水道企業団</c:v>
                </c:pt>
                <c:pt idx="277">
                  <c:v>双葉地方水道企業団</c:v>
                </c:pt>
                <c:pt idx="278">
                  <c:v>浅川町</c:v>
                </c:pt>
                <c:pt idx="279">
                  <c:v>塙町</c:v>
                </c:pt>
                <c:pt idx="280">
                  <c:v>矢祭町</c:v>
                </c:pt>
                <c:pt idx="281">
                  <c:v>会津若松地方広域市町村圏整備組合</c:v>
                </c:pt>
                <c:pt idx="282">
                  <c:v>福島地方水道用水供給企業団</c:v>
                </c:pt>
                <c:pt idx="283">
                  <c:v>白河地方広域市町村圏整備組合</c:v>
                </c:pt>
                <c:pt idx="284">
                  <c:v>水戸市</c:v>
                </c:pt>
                <c:pt idx="285">
                  <c:v>日立市</c:v>
                </c:pt>
                <c:pt idx="286">
                  <c:v>北茨城市</c:v>
                </c:pt>
                <c:pt idx="287">
                  <c:v>ひたちなか市</c:v>
                </c:pt>
                <c:pt idx="288">
                  <c:v>土浦市</c:v>
                </c:pt>
                <c:pt idx="289">
                  <c:v>阿見町</c:v>
                </c:pt>
                <c:pt idx="290">
                  <c:v>古河市</c:v>
                </c:pt>
                <c:pt idx="291">
                  <c:v>潮来市</c:v>
                </c:pt>
                <c:pt idx="292">
                  <c:v>結城市</c:v>
                </c:pt>
                <c:pt idx="293">
                  <c:v>茨城県南水道企業団</c:v>
                </c:pt>
                <c:pt idx="294">
                  <c:v>湖北水道企業団</c:v>
                </c:pt>
                <c:pt idx="295">
                  <c:v>大洗町</c:v>
                </c:pt>
                <c:pt idx="296">
                  <c:v>大子町</c:v>
                </c:pt>
                <c:pt idx="297">
                  <c:v>高萩市</c:v>
                </c:pt>
                <c:pt idx="298">
                  <c:v>常陸大宮市</c:v>
                </c:pt>
                <c:pt idx="299">
                  <c:v>鹿嶋市（鹿島）</c:v>
                </c:pt>
                <c:pt idx="300">
                  <c:v>那珂市</c:v>
                </c:pt>
                <c:pt idx="301">
                  <c:v>つくば市</c:v>
                </c:pt>
                <c:pt idx="302">
                  <c:v>東海村</c:v>
                </c:pt>
                <c:pt idx="303">
                  <c:v>境町</c:v>
                </c:pt>
                <c:pt idx="304">
                  <c:v>美浦村</c:v>
                </c:pt>
                <c:pt idx="305">
                  <c:v>守谷市</c:v>
                </c:pt>
                <c:pt idx="306">
                  <c:v>下妻市</c:v>
                </c:pt>
                <c:pt idx="307">
                  <c:v>河内町</c:v>
                </c:pt>
                <c:pt idx="308">
                  <c:v>八千代町</c:v>
                </c:pt>
                <c:pt idx="309">
                  <c:v>五霞町</c:v>
                </c:pt>
                <c:pt idx="310">
                  <c:v>茨城町</c:v>
                </c:pt>
                <c:pt idx="311">
                  <c:v>神栖市</c:v>
                </c:pt>
                <c:pt idx="312">
                  <c:v>石岡市</c:v>
                </c:pt>
                <c:pt idx="313">
                  <c:v>鹿嶋市（大野）</c:v>
                </c:pt>
                <c:pt idx="314">
                  <c:v>かすみがうら市</c:v>
                </c:pt>
                <c:pt idx="315">
                  <c:v>桜川市</c:v>
                </c:pt>
                <c:pt idx="316">
                  <c:v>坂東市</c:v>
                </c:pt>
                <c:pt idx="317">
                  <c:v>稲敷市</c:v>
                </c:pt>
                <c:pt idx="318">
                  <c:v>つくばみらい市</c:v>
                </c:pt>
                <c:pt idx="319">
                  <c:v>常総市</c:v>
                </c:pt>
                <c:pt idx="320">
                  <c:v>行方市</c:v>
                </c:pt>
                <c:pt idx="321">
                  <c:v>小美玉市</c:v>
                </c:pt>
                <c:pt idx="322">
                  <c:v>筑西市</c:v>
                </c:pt>
                <c:pt idx="323">
                  <c:v>城里町</c:v>
                </c:pt>
                <c:pt idx="324">
                  <c:v>笠間市</c:v>
                </c:pt>
                <c:pt idx="325">
                  <c:v>常陸太田市</c:v>
                </c:pt>
                <c:pt idx="326">
                  <c:v>鉾田市</c:v>
                </c:pt>
                <c:pt idx="327">
                  <c:v>茨城県（県南）</c:v>
                </c:pt>
                <c:pt idx="328">
                  <c:v>茨城県（県西）</c:v>
                </c:pt>
                <c:pt idx="329">
                  <c:v>茨城県（鹿行）</c:v>
                </c:pt>
                <c:pt idx="330">
                  <c:v>茨城県（県中央）</c:v>
                </c:pt>
                <c:pt idx="331">
                  <c:v>宇都宮市</c:v>
                </c:pt>
                <c:pt idx="332">
                  <c:v>足利市</c:v>
                </c:pt>
                <c:pt idx="333">
                  <c:v>日光市</c:v>
                </c:pt>
                <c:pt idx="334">
                  <c:v>鹿沼市</c:v>
                </c:pt>
                <c:pt idx="335">
                  <c:v>佐野市</c:v>
                </c:pt>
                <c:pt idx="336">
                  <c:v>那須烏山市</c:v>
                </c:pt>
                <c:pt idx="337">
                  <c:v>小山市</c:v>
                </c:pt>
                <c:pt idx="338">
                  <c:v>真岡市</c:v>
                </c:pt>
                <c:pt idx="339">
                  <c:v>矢板市</c:v>
                </c:pt>
                <c:pt idx="340">
                  <c:v>茂木町</c:v>
                </c:pt>
                <c:pt idx="341">
                  <c:v>大田原市</c:v>
                </c:pt>
                <c:pt idx="342">
                  <c:v>壬生町</c:v>
                </c:pt>
                <c:pt idx="343">
                  <c:v>那須町</c:v>
                </c:pt>
                <c:pt idx="344">
                  <c:v>上三川町</c:v>
                </c:pt>
                <c:pt idx="345">
                  <c:v>下野市</c:v>
                </c:pt>
                <c:pt idx="346">
                  <c:v>那珂川町</c:v>
                </c:pt>
                <c:pt idx="347">
                  <c:v>野木町</c:v>
                </c:pt>
                <c:pt idx="348">
                  <c:v>芳賀中部上水道企業団</c:v>
                </c:pt>
                <c:pt idx="349">
                  <c:v>那須ハイランド水道</c:v>
                </c:pt>
                <c:pt idx="350">
                  <c:v>那須塩原市</c:v>
                </c:pt>
                <c:pt idx="351">
                  <c:v>塩谷町</c:v>
                </c:pt>
                <c:pt idx="352">
                  <c:v>栃木市</c:v>
                </c:pt>
                <c:pt idx="353">
                  <c:v>さくら市</c:v>
                </c:pt>
                <c:pt idx="354">
                  <c:v>高根沢町</c:v>
                </c:pt>
                <c:pt idx="355">
                  <c:v>栃木県（北那須）</c:v>
                </c:pt>
                <c:pt idx="356">
                  <c:v>栃木県（鬼怒）</c:v>
                </c:pt>
                <c:pt idx="357">
                  <c:v>高崎市</c:v>
                </c:pt>
                <c:pt idx="358">
                  <c:v>沼田市</c:v>
                </c:pt>
                <c:pt idx="359">
                  <c:v>前橋市</c:v>
                </c:pt>
                <c:pt idx="360">
                  <c:v>桐生市</c:v>
                </c:pt>
                <c:pt idx="361">
                  <c:v>伊勢崎市</c:v>
                </c:pt>
                <c:pt idx="362">
                  <c:v>安中市</c:v>
                </c:pt>
                <c:pt idx="363">
                  <c:v>富岡市</c:v>
                </c:pt>
                <c:pt idx="364">
                  <c:v>下仁田町</c:v>
                </c:pt>
                <c:pt idx="365">
                  <c:v>草津町</c:v>
                </c:pt>
                <c:pt idx="366">
                  <c:v>藤岡市</c:v>
                </c:pt>
                <c:pt idx="367">
                  <c:v>東吾妻町</c:v>
                </c:pt>
                <c:pt idx="368">
                  <c:v>吉岡町</c:v>
                </c:pt>
                <c:pt idx="369">
                  <c:v>中之条町</c:v>
                </c:pt>
                <c:pt idx="370">
                  <c:v>みなかみ町</c:v>
                </c:pt>
                <c:pt idx="371">
                  <c:v>長野原町</c:v>
                </c:pt>
                <c:pt idx="372">
                  <c:v>榛東村</c:v>
                </c:pt>
                <c:pt idx="373">
                  <c:v>甘楽町</c:v>
                </c:pt>
                <c:pt idx="374">
                  <c:v>嬬恋村</c:v>
                </c:pt>
                <c:pt idx="375">
                  <c:v>玉村町</c:v>
                </c:pt>
                <c:pt idx="376">
                  <c:v>渋川市</c:v>
                </c:pt>
                <c:pt idx="377">
                  <c:v>群馬東部水道企業団</c:v>
                </c:pt>
                <c:pt idx="378">
                  <c:v>群馬県（県央第一）</c:v>
                </c:pt>
                <c:pt idx="379">
                  <c:v>群馬県（新田山田）</c:v>
                </c:pt>
                <c:pt idx="380">
                  <c:v>群馬県（県央第二）</c:v>
                </c:pt>
                <c:pt idx="381">
                  <c:v>群馬県（東部地域）</c:v>
                </c:pt>
                <c:pt idx="382">
                  <c:v>深谷市</c:v>
                </c:pt>
                <c:pt idx="383">
                  <c:v>飯能市</c:v>
                </c:pt>
                <c:pt idx="384">
                  <c:v>さいたま市</c:v>
                </c:pt>
                <c:pt idx="385">
                  <c:v>所沢市</c:v>
                </c:pt>
                <c:pt idx="386">
                  <c:v>川口市</c:v>
                </c:pt>
                <c:pt idx="387">
                  <c:v>川越市</c:v>
                </c:pt>
                <c:pt idx="388">
                  <c:v>戸田市</c:v>
                </c:pt>
                <c:pt idx="389">
                  <c:v>入間市</c:v>
                </c:pt>
                <c:pt idx="390">
                  <c:v>羽生市</c:v>
                </c:pt>
                <c:pt idx="391">
                  <c:v>草加市</c:v>
                </c:pt>
                <c:pt idx="392">
                  <c:v>行田市</c:v>
                </c:pt>
                <c:pt idx="393">
                  <c:v>志木市</c:v>
                </c:pt>
                <c:pt idx="394">
                  <c:v>寄居町</c:v>
                </c:pt>
                <c:pt idx="395">
                  <c:v>蕨市</c:v>
                </c:pt>
                <c:pt idx="396">
                  <c:v>狭山市</c:v>
                </c:pt>
                <c:pt idx="397">
                  <c:v>春日部市</c:v>
                </c:pt>
                <c:pt idx="398">
                  <c:v>本庄市</c:v>
                </c:pt>
                <c:pt idx="399">
                  <c:v>幸手市</c:v>
                </c:pt>
                <c:pt idx="400">
                  <c:v>久喜市</c:v>
                </c:pt>
                <c:pt idx="401">
                  <c:v>宮代町</c:v>
                </c:pt>
                <c:pt idx="402">
                  <c:v>鴻巣市</c:v>
                </c:pt>
                <c:pt idx="403">
                  <c:v>川島町</c:v>
                </c:pt>
                <c:pt idx="404">
                  <c:v>白岡市</c:v>
                </c:pt>
                <c:pt idx="405">
                  <c:v>吉川市</c:v>
                </c:pt>
                <c:pt idx="406">
                  <c:v>越谷・松伏水道企業団</c:v>
                </c:pt>
                <c:pt idx="407">
                  <c:v>小川町</c:v>
                </c:pt>
                <c:pt idx="408">
                  <c:v>和光市</c:v>
                </c:pt>
                <c:pt idx="409">
                  <c:v>杉戸町</c:v>
                </c:pt>
                <c:pt idx="410">
                  <c:v>上尾市</c:v>
                </c:pt>
                <c:pt idx="411">
                  <c:v>新座市</c:v>
                </c:pt>
                <c:pt idx="412">
                  <c:v>ふじみ野市</c:v>
                </c:pt>
                <c:pt idx="413">
                  <c:v>朝霞市</c:v>
                </c:pt>
                <c:pt idx="414">
                  <c:v>東松山市</c:v>
                </c:pt>
                <c:pt idx="415">
                  <c:v>桶川北本水道企業団</c:v>
                </c:pt>
                <c:pt idx="416">
                  <c:v>毛呂山町</c:v>
                </c:pt>
                <c:pt idx="417">
                  <c:v>富士見市</c:v>
                </c:pt>
                <c:pt idx="418">
                  <c:v>熊谷市</c:v>
                </c:pt>
                <c:pt idx="419">
                  <c:v>蓮田市</c:v>
                </c:pt>
                <c:pt idx="420">
                  <c:v>三郷市</c:v>
                </c:pt>
                <c:pt idx="421">
                  <c:v>八潮市</c:v>
                </c:pt>
                <c:pt idx="422">
                  <c:v>三芳町</c:v>
                </c:pt>
                <c:pt idx="423">
                  <c:v>吉見町</c:v>
                </c:pt>
                <c:pt idx="424">
                  <c:v>坂戸、鶴ヶ島水道企業団</c:v>
                </c:pt>
                <c:pt idx="425">
                  <c:v>日高市</c:v>
                </c:pt>
                <c:pt idx="426">
                  <c:v>越生町</c:v>
                </c:pt>
                <c:pt idx="427">
                  <c:v>神川町</c:v>
                </c:pt>
                <c:pt idx="428">
                  <c:v>ときがわ町</c:v>
                </c:pt>
                <c:pt idx="429">
                  <c:v>嵐山町</c:v>
                </c:pt>
                <c:pt idx="430">
                  <c:v>滑川町</c:v>
                </c:pt>
                <c:pt idx="431">
                  <c:v>伊奈町</c:v>
                </c:pt>
                <c:pt idx="432">
                  <c:v>美里町</c:v>
                </c:pt>
                <c:pt idx="433">
                  <c:v>鳩山町</c:v>
                </c:pt>
                <c:pt idx="434">
                  <c:v>上里町</c:v>
                </c:pt>
                <c:pt idx="435">
                  <c:v>加須市</c:v>
                </c:pt>
                <c:pt idx="436">
                  <c:v>秩父広域市町村圏組合</c:v>
                </c:pt>
                <c:pt idx="437">
                  <c:v>埼玉県</c:v>
                </c:pt>
                <c:pt idx="438">
                  <c:v>千葉県</c:v>
                </c:pt>
                <c:pt idx="439">
                  <c:v>千葉市</c:v>
                </c:pt>
                <c:pt idx="440">
                  <c:v>市原市</c:v>
                </c:pt>
                <c:pt idx="441">
                  <c:v>松戸市</c:v>
                </c:pt>
                <c:pt idx="442">
                  <c:v>習志野市</c:v>
                </c:pt>
                <c:pt idx="443">
                  <c:v>野田市</c:v>
                </c:pt>
                <c:pt idx="444">
                  <c:v>柏市</c:v>
                </c:pt>
                <c:pt idx="445">
                  <c:v>流山市</c:v>
                </c:pt>
                <c:pt idx="446">
                  <c:v>八千代市</c:v>
                </c:pt>
                <c:pt idx="447">
                  <c:v>我孫子市</c:v>
                </c:pt>
                <c:pt idx="448">
                  <c:v>木更津市</c:v>
                </c:pt>
                <c:pt idx="449">
                  <c:v>君津市</c:v>
                </c:pt>
                <c:pt idx="450">
                  <c:v>富津市</c:v>
                </c:pt>
                <c:pt idx="451">
                  <c:v>袖ヶ浦市</c:v>
                </c:pt>
                <c:pt idx="452">
                  <c:v>成田市</c:v>
                </c:pt>
                <c:pt idx="453">
                  <c:v>佐倉市</c:v>
                </c:pt>
                <c:pt idx="454">
                  <c:v>四街道市</c:v>
                </c:pt>
                <c:pt idx="455">
                  <c:v>酒々井町</c:v>
                </c:pt>
                <c:pt idx="456">
                  <c:v>八街市</c:v>
                </c:pt>
                <c:pt idx="457">
                  <c:v>富里市</c:v>
                </c:pt>
                <c:pt idx="458">
                  <c:v>印西市（印西）</c:v>
                </c:pt>
                <c:pt idx="459">
                  <c:v>長門川水道企業団</c:v>
                </c:pt>
                <c:pt idx="460">
                  <c:v>白井市</c:v>
                </c:pt>
                <c:pt idx="461">
                  <c:v>香取市（佐原）</c:v>
                </c:pt>
                <c:pt idx="462">
                  <c:v>香取市（小見川・山田）</c:v>
                </c:pt>
                <c:pt idx="463">
                  <c:v>多古町</c:v>
                </c:pt>
                <c:pt idx="464">
                  <c:v>神崎町</c:v>
                </c:pt>
                <c:pt idx="465">
                  <c:v>銚子市</c:v>
                </c:pt>
                <c:pt idx="466">
                  <c:v>東庄町</c:v>
                </c:pt>
                <c:pt idx="467">
                  <c:v>旭市</c:v>
                </c:pt>
                <c:pt idx="468">
                  <c:v>東庄町（第２）</c:v>
                </c:pt>
                <c:pt idx="469">
                  <c:v>八匝水道企業団</c:v>
                </c:pt>
                <c:pt idx="470">
                  <c:v>山武郡市広域水道企業団</c:v>
                </c:pt>
                <c:pt idx="471">
                  <c:v>長生郡市広域市町村圏組合</c:v>
                </c:pt>
                <c:pt idx="472">
                  <c:v>山武市</c:v>
                </c:pt>
                <c:pt idx="473">
                  <c:v>勝浦市</c:v>
                </c:pt>
                <c:pt idx="474">
                  <c:v>大多喜町</c:v>
                </c:pt>
                <c:pt idx="475">
                  <c:v>いすみ市</c:v>
                </c:pt>
                <c:pt idx="476">
                  <c:v>御宿町</c:v>
                </c:pt>
                <c:pt idx="477">
                  <c:v>鴨川市</c:v>
                </c:pt>
                <c:pt idx="478">
                  <c:v>南房総市</c:v>
                </c:pt>
                <c:pt idx="479">
                  <c:v>鋸南町</c:v>
                </c:pt>
                <c:pt idx="480">
                  <c:v>三芳水道企業団</c:v>
                </c:pt>
                <c:pt idx="481">
                  <c:v>九十九里地域水道企業団</c:v>
                </c:pt>
                <c:pt idx="482">
                  <c:v>北千葉広域水道企業団</c:v>
                </c:pt>
                <c:pt idx="483">
                  <c:v>東総広域水道企業団</c:v>
                </c:pt>
                <c:pt idx="484">
                  <c:v>君津広域水道企業団</c:v>
                </c:pt>
                <c:pt idx="485">
                  <c:v>印旛郡市広域市町村圏事務組合</c:v>
                </c:pt>
                <c:pt idx="486">
                  <c:v>南房総広域水道企業団</c:v>
                </c:pt>
                <c:pt idx="487">
                  <c:v>東京都</c:v>
                </c:pt>
                <c:pt idx="488">
                  <c:v>武蔵野市</c:v>
                </c:pt>
                <c:pt idx="489">
                  <c:v>昭島市</c:v>
                </c:pt>
                <c:pt idx="490">
                  <c:v>羽村市</c:v>
                </c:pt>
                <c:pt idx="491">
                  <c:v>大島町</c:v>
                </c:pt>
                <c:pt idx="492">
                  <c:v>八丈町</c:v>
                </c:pt>
                <c:pt idx="493">
                  <c:v>横浜市</c:v>
                </c:pt>
                <c:pt idx="494">
                  <c:v>横須賀市</c:v>
                </c:pt>
                <c:pt idx="495">
                  <c:v>川崎市</c:v>
                </c:pt>
                <c:pt idx="496">
                  <c:v>松田町</c:v>
                </c:pt>
                <c:pt idx="497">
                  <c:v>真鶴町</c:v>
                </c:pt>
                <c:pt idx="498">
                  <c:v>小田原市</c:v>
                </c:pt>
                <c:pt idx="499">
                  <c:v>神奈川県</c:v>
                </c:pt>
                <c:pt idx="500">
                  <c:v>三浦市</c:v>
                </c:pt>
                <c:pt idx="501">
                  <c:v>湯河原町（吉浜）</c:v>
                </c:pt>
                <c:pt idx="502">
                  <c:v>湯河原町（湯河原）</c:v>
                </c:pt>
                <c:pt idx="503">
                  <c:v>座間市</c:v>
                </c:pt>
                <c:pt idx="504">
                  <c:v>神奈川県（箱根）</c:v>
                </c:pt>
                <c:pt idx="505">
                  <c:v>南足柄市</c:v>
                </c:pt>
                <c:pt idx="506">
                  <c:v>山北町</c:v>
                </c:pt>
                <c:pt idx="507">
                  <c:v>愛川町</c:v>
                </c:pt>
                <c:pt idx="508">
                  <c:v>秦野市</c:v>
                </c:pt>
                <c:pt idx="509">
                  <c:v>中井町</c:v>
                </c:pt>
                <c:pt idx="510">
                  <c:v>開成町</c:v>
                </c:pt>
                <c:pt idx="511">
                  <c:v>大井町</c:v>
                </c:pt>
                <c:pt idx="512">
                  <c:v>箱根町</c:v>
                </c:pt>
                <c:pt idx="513">
                  <c:v>神奈川県内広域水道企業団</c:v>
                </c:pt>
                <c:pt idx="514">
                  <c:v>新潟市</c:v>
                </c:pt>
                <c:pt idx="515">
                  <c:v>長岡市</c:v>
                </c:pt>
                <c:pt idx="516">
                  <c:v>三条市</c:v>
                </c:pt>
                <c:pt idx="517">
                  <c:v>柏崎市</c:v>
                </c:pt>
                <c:pt idx="518">
                  <c:v>新発田市</c:v>
                </c:pt>
                <c:pt idx="519">
                  <c:v>燕市（燕）</c:v>
                </c:pt>
                <c:pt idx="520">
                  <c:v>加茂市</c:v>
                </c:pt>
                <c:pt idx="521">
                  <c:v>見附市</c:v>
                </c:pt>
                <c:pt idx="522">
                  <c:v>小千谷市</c:v>
                </c:pt>
                <c:pt idx="523">
                  <c:v>湯沢町</c:v>
                </c:pt>
                <c:pt idx="524">
                  <c:v>弥彦村</c:v>
                </c:pt>
                <c:pt idx="525">
                  <c:v>田上町</c:v>
                </c:pt>
                <c:pt idx="526">
                  <c:v>妙高市（妙高高原）</c:v>
                </c:pt>
                <c:pt idx="527">
                  <c:v>妙高市（新井）</c:v>
                </c:pt>
                <c:pt idx="528">
                  <c:v>上越市</c:v>
                </c:pt>
                <c:pt idx="529">
                  <c:v>関川村</c:v>
                </c:pt>
                <c:pt idx="530">
                  <c:v>聖籠町</c:v>
                </c:pt>
                <c:pt idx="531">
                  <c:v>佐渡市</c:v>
                </c:pt>
                <c:pt idx="532">
                  <c:v>阿賀野市</c:v>
                </c:pt>
                <c:pt idx="533">
                  <c:v>魚沼市</c:v>
                </c:pt>
                <c:pt idx="534">
                  <c:v>南魚沼市</c:v>
                </c:pt>
                <c:pt idx="535">
                  <c:v>糸魚川市</c:v>
                </c:pt>
                <c:pt idx="536">
                  <c:v>十日町市</c:v>
                </c:pt>
                <c:pt idx="537">
                  <c:v>阿賀町</c:v>
                </c:pt>
                <c:pt idx="538">
                  <c:v>胎内市</c:v>
                </c:pt>
                <c:pt idx="539">
                  <c:v>五泉市</c:v>
                </c:pt>
                <c:pt idx="540">
                  <c:v>燕市（吉田）</c:v>
                </c:pt>
                <c:pt idx="541">
                  <c:v>燕市（分水）</c:v>
                </c:pt>
                <c:pt idx="542">
                  <c:v>村上市</c:v>
                </c:pt>
                <c:pt idx="543">
                  <c:v>新潟東港地域水道用水供給企業団</c:v>
                </c:pt>
                <c:pt idx="544">
                  <c:v>三条地域水道用水供給企業団</c:v>
                </c:pt>
                <c:pt idx="545">
                  <c:v>上越市</c:v>
                </c:pt>
                <c:pt idx="546">
                  <c:v>高岡市</c:v>
                </c:pt>
                <c:pt idx="547">
                  <c:v>射水市</c:v>
                </c:pt>
                <c:pt idx="548">
                  <c:v>富山市</c:v>
                </c:pt>
                <c:pt idx="549">
                  <c:v>小矢部市</c:v>
                </c:pt>
                <c:pt idx="550">
                  <c:v>氷見市</c:v>
                </c:pt>
                <c:pt idx="551">
                  <c:v>魚津市</c:v>
                </c:pt>
                <c:pt idx="552">
                  <c:v>滑川市</c:v>
                </c:pt>
                <c:pt idx="553">
                  <c:v>立山町</c:v>
                </c:pt>
                <c:pt idx="554">
                  <c:v>上市町</c:v>
                </c:pt>
                <c:pt idx="555">
                  <c:v>黒部市</c:v>
                </c:pt>
                <c:pt idx="556">
                  <c:v>南砺市</c:v>
                </c:pt>
                <c:pt idx="557">
                  <c:v>砺波市</c:v>
                </c:pt>
                <c:pt idx="558">
                  <c:v>富山県（西部）</c:v>
                </c:pt>
                <c:pt idx="559">
                  <c:v>砺波広域圏事務組合</c:v>
                </c:pt>
                <c:pt idx="560">
                  <c:v>富山県（東部）</c:v>
                </c:pt>
                <c:pt idx="561">
                  <c:v>金沢市</c:v>
                </c:pt>
                <c:pt idx="562">
                  <c:v>小松市</c:v>
                </c:pt>
                <c:pt idx="563">
                  <c:v>輪島市</c:v>
                </c:pt>
                <c:pt idx="564">
                  <c:v>七尾市</c:v>
                </c:pt>
                <c:pt idx="565">
                  <c:v>加賀市</c:v>
                </c:pt>
                <c:pt idx="566">
                  <c:v>穴水町</c:v>
                </c:pt>
                <c:pt idx="567">
                  <c:v>津幡町</c:v>
                </c:pt>
                <c:pt idx="568">
                  <c:v>珠洲市</c:v>
                </c:pt>
                <c:pt idx="569">
                  <c:v>羽咋市</c:v>
                </c:pt>
                <c:pt idx="570">
                  <c:v>野々市市</c:v>
                </c:pt>
                <c:pt idx="571">
                  <c:v>内灘町</c:v>
                </c:pt>
                <c:pt idx="572">
                  <c:v>志賀町</c:v>
                </c:pt>
                <c:pt idx="573">
                  <c:v>かほく市</c:v>
                </c:pt>
                <c:pt idx="574">
                  <c:v>能美市</c:v>
                </c:pt>
                <c:pt idx="575">
                  <c:v>能登町</c:v>
                </c:pt>
                <c:pt idx="576">
                  <c:v>宝達志水町</c:v>
                </c:pt>
                <c:pt idx="577">
                  <c:v>中能登町</c:v>
                </c:pt>
                <c:pt idx="578">
                  <c:v>白山市</c:v>
                </c:pt>
                <c:pt idx="579">
                  <c:v>石川県</c:v>
                </c:pt>
                <c:pt idx="580">
                  <c:v>福井市</c:v>
                </c:pt>
                <c:pt idx="581">
                  <c:v>永平寺町</c:v>
                </c:pt>
                <c:pt idx="582">
                  <c:v>鯖江市</c:v>
                </c:pt>
                <c:pt idx="583">
                  <c:v>勝山市</c:v>
                </c:pt>
                <c:pt idx="584">
                  <c:v>小浜市</c:v>
                </c:pt>
                <c:pt idx="585">
                  <c:v>越前市</c:v>
                </c:pt>
                <c:pt idx="586">
                  <c:v>敦賀市</c:v>
                </c:pt>
                <c:pt idx="587">
                  <c:v>美浜町</c:v>
                </c:pt>
                <c:pt idx="588">
                  <c:v>若狭町</c:v>
                </c:pt>
                <c:pt idx="589">
                  <c:v>高浜町</c:v>
                </c:pt>
                <c:pt idx="590">
                  <c:v>大野市</c:v>
                </c:pt>
                <c:pt idx="591">
                  <c:v>越前町</c:v>
                </c:pt>
                <c:pt idx="592">
                  <c:v>あわら市</c:v>
                </c:pt>
                <c:pt idx="593">
                  <c:v>坂井市</c:v>
                </c:pt>
                <c:pt idx="594">
                  <c:v>南越前町</c:v>
                </c:pt>
                <c:pt idx="595">
                  <c:v>福井県（坂井）</c:v>
                </c:pt>
                <c:pt idx="596">
                  <c:v>福井県（日野川）</c:v>
                </c:pt>
                <c:pt idx="597">
                  <c:v>甲府市</c:v>
                </c:pt>
                <c:pt idx="598">
                  <c:v>都留市</c:v>
                </c:pt>
                <c:pt idx="599">
                  <c:v>富士河口湖町</c:v>
                </c:pt>
                <c:pt idx="600">
                  <c:v>甲州市（勝沼）</c:v>
                </c:pt>
                <c:pt idx="601">
                  <c:v>富士吉田市</c:v>
                </c:pt>
                <c:pt idx="602">
                  <c:v>甲州市（塩山）</c:v>
                </c:pt>
                <c:pt idx="603">
                  <c:v>富士川町</c:v>
                </c:pt>
                <c:pt idx="604">
                  <c:v>南アルプス市</c:v>
                </c:pt>
                <c:pt idx="605">
                  <c:v>韮崎市</c:v>
                </c:pt>
                <c:pt idx="606">
                  <c:v>山梨市</c:v>
                </c:pt>
                <c:pt idx="607">
                  <c:v>甲斐市</c:v>
                </c:pt>
                <c:pt idx="608">
                  <c:v>市川三郷町</c:v>
                </c:pt>
                <c:pt idx="609">
                  <c:v>中央市</c:v>
                </c:pt>
                <c:pt idx="610">
                  <c:v>忍野村</c:v>
                </c:pt>
                <c:pt idx="611">
                  <c:v>東部地域広域水道企業団</c:v>
                </c:pt>
                <c:pt idx="612">
                  <c:v>笛吹市</c:v>
                </c:pt>
                <c:pt idx="613">
                  <c:v>峡北地域広域水道企業団</c:v>
                </c:pt>
                <c:pt idx="614">
                  <c:v>峡東地域広域水道企業団</c:v>
                </c:pt>
                <c:pt idx="615">
                  <c:v>長野市</c:v>
                </c:pt>
                <c:pt idx="616">
                  <c:v>中野市</c:v>
                </c:pt>
                <c:pt idx="617">
                  <c:v>上田市</c:v>
                </c:pt>
                <c:pt idx="618">
                  <c:v>松本市（松本）</c:v>
                </c:pt>
                <c:pt idx="619">
                  <c:v>諏訪市</c:v>
                </c:pt>
                <c:pt idx="620">
                  <c:v>小諸市</c:v>
                </c:pt>
                <c:pt idx="621">
                  <c:v>大町市</c:v>
                </c:pt>
                <c:pt idx="622">
                  <c:v>須坂市</c:v>
                </c:pt>
                <c:pt idx="623">
                  <c:v>軽井沢町</c:v>
                </c:pt>
                <c:pt idx="624">
                  <c:v>岡谷市</c:v>
                </c:pt>
                <c:pt idx="625">
                  <c:v>小布施町</c:v>
                </c:pt>
                <c:pt idx="626">
                  <c:v>下諏訪町</c:v>
                </c:pt>
                <c:pt idx="627">
                  <c:v>松本市（波田）</c:v>
                </c:pt>
                <c:pt idx="628">
                  <c:v>木曽町</c:v>
                </c:pt>
                <c:pt idx="629">
                  <c:v>山ノ内町</c:v>
                </c:pt>
                <c:pt idx="630">
                  <c:v>池田町</c:v>
                </c:pt>
                <c:pt idx="631">
                  <c:v>野沢温泉村</c:v>
                </c:pt>
                <c:pt idx="632">
                  <c:v>辰野町</c:v>
                </c:pt>
                <c:pt idx="633">
                  <c:v>千曲市</c:v>
                </c:pt>
                <c:pt idx="634">
                  <c:v>飯山市</c:v>
                </c:pt>
                <c:pt idx="635">
                  <c:v>駒ヶ根市</c:v>
                </c:pt>
                <c:pt idx="636">
                  <c:v>山形村</c:v>
                </c:pt>
                <c:pt idx="637">
                  <c:v>伊那市</c:v>
                </c:pt>
                <c:pt idx="638">
                  <c:v>佐久水道企業団</c:v>
                </c:pt>
                <c:pt idx="639">
                  <c:v>木島平村</c:v>
                </c:pt>
                <c:pt idx="640">
                  <c:v>松本市（梓川）</c:v>
                </c:pt>
                <c:pt idx="641">
                  <c:v>小海町</c:v>
                </c:pt>
                <c:pt idx="642">
                  <c:v>茅野市</c:v>
                </c:pt>
                <c:pt idx="643">
                  <c:v>塩尻市</c:v>
                </c:pt>
                <c:pt idx="644">
                  <c:v>松本市（四賀）</c:v>
                </c:pt>
                <c:pt idx="645">
                  <c:v>立科町</c:v>
                </c:pt>
                <c:pt idx="646">
                  <c:v>宮田村</c:v>
                </c:pt>
                <c:pt idx="647">
                  <c:v>東御市</c:v>
                </c:pt>
                <c:pt idx="648">
                  <c:v>飯綱町（牟礼）</c:v>
                </c:pt>
                <c:pt idx="649">
                  <c:v>原村</c:v>
                </c:pt>
                <c:pt idx="650">
                  <c:v>長野県</c:v>
                </c:pt>
                <c:pt idx="651">
                  <c:v>富士見町</c:v>
                </c:pt>
                <c:pt idx="652">
                  <c:v>箕輪町</c:v>
                </c:pt>
                <c:pt idx="653">
                  <c:v>白馬村</c:v>
                </c:pt>
                <c:pt idx="654">
                  <c:v>南箕輪村</c:v>
                </c:pt>
                <c:pt idx="655">
                  <c:v>飯島町</c:v>
                </c:pt>
                <c:pt idx="656">
                  <c:v>飯田市</c:v>
                </c:pt>
                <c:pt idx="657">
                  <c:v>東洋観光事業（株）</c:v>
                </c:pt>
                <c:pt idx="658">
                  <c:v>松川村</c:v>
                </c:pt>
                <c:pt idx="659">
                  <c:v>飯綱町（三水）</c:v>
                </c:pt>
                <c:pt idx="660">
                  <c:v>高森町</c:v>
                </c:pt>
                <c:pt idx="661">
                  <c:v>（株）蓼科ビレッジ</c:v>
                </c:pt>
                <c:pt idx="662">
                  <c:v>（株）三井の森</c:v>
                </c:pt>
                <c:pt idx="663">
                  <c:v>東急不動産（株）</c:v>
                </c:pt>
                <c:pt idx="664">
                  <c:v>信濃町</c:v>
                </c:pt>
                <c:pt idx="665">
                  <c:v>松川町</c:v>
                </c:pt>
                <c:pt idx="666">
                  <c:v>鹿島リゾート（株）</c:v>
                </c:pt>
                <c:pt idx="667">
                  <c:v>（株）八ヶ岳高原ロッジ</c:v>
                </c:pt>
                <c:pt idx="668">
                  <c:v>高山村</c:v>
                </c:pt>
                <c:pt idx="669">
                  <c:v>中川村</c:v>
                </c:pt>
                <c:pt idx="670">
                  <c:v>安曇野市</c:v>
                </c:pt>
                <c:pt idx="671">
                  <c:v>御代田町</c:v>
                </c:pt>
                <c:pt idx="672">
                  <c:v>豊丘村</c:v>
                </c:pt>
                <c:pt idx="673">
                  <c:v>長和町</c:v>
                </c:pt>
                <c:pt idx="674">
                  <c:v>阿智村</c:v>
                </c:pt>
                <c:pt idx="675">
                  <c:v>喬木村</c:v>
                </c:pt>
                <c:pt idx="676">
                  <c:v>浅麓水道企業団</c:v>
                </c:pt>
                <c:pt idx="677">
                  <c:v>長野県</c:v>
                </c:pt>
                <c:pt idx="678">
                  <c:v>高瀬広域水道企業団</c:v>
                </c:pt>
                <c:pt idx="679">
                  <c:v>長野県上伊那広域水道企業団</c:v>
                </c:pt>
                <c:pt idx="680">
                  <c:v>多治見市</c:v>
                </c:pt>
                <c:pt idx="681">
                  <c:v>岐阜市</c:v>
                </c:pt>
                <c:pt idx="682">
                  <c:v>高山市</c:v>
                </c:pt>
                <c:pt idx="683">
                  <c:v>関市</c:v>
                </c:pt>
                <c:pt idx="684">
                  <c:v>中津川市</c:v>
                </c:pt>
                <c:pt idx="685">
                  <c:v>土岐市</c:v>
                </c:pt>
                <c:pt idx="686">
                  <c:v>美濃加茂市</c:v>
                </c:pt>
                <c:pt idx="687">
                  <c:v>美濃市</c:v>
                </c:pt>
                <c:pt idx="688">
                  <c:v>笠松町</c:v>
                </c:pt>
                <c:pt idx="689">
                  <c:v>恵那市</c:v>
                </c:pt>
                <c:pt idx="690">
                  <c:v>大垣市</c:v>
                </c:pt>
                <c:pt idx="691">
                  <c:v>垂井町</c:v>
                </c:pt>
                <c:pt idx="692">
                  <c:v>羽島市</c:v>
                </c:pt>
                <c:pt idx="693">
                  <c:v>可児市</c:v>
                </c:pt>
                <c:pt idx="694">
                  <c:v>瑞浪市</c:v>
                </c:pt>
                <c:pt idx="695">
                  <c:v>各務原市</c:v>
                </c:pt>
                <c:pt idx="696">
                  <c:v>関ヶ原町</c:v>
                </c:pt>
                <c:pt idx="697">
                  <c:v>岐南町</c:v>
                </c:pt>
                <c:pt idx="698">
                  <c:v>御嵩町</c:v>
                </c:pt>
                <c:pt idx="699">
                  <c:v>神戸町</c:v>
                </c:pt>
                <c:pt idx="700">
                  <c:v>輪之内町</c:v>
                </c:pt>
                <c:pt idx="701">
                  <c:v>揖斐川町</c:v>
                </c:pt>
                <c:pt idx="702">
                  <c:v>八百津町</c:v>
                </c:pt>
                <c:pt idx="703">
                  <c:v>大野町</c:v>
                </c:pt>
                <c:pt idx="704">
                  <c:v>北方町</c:v>
                </c:pt>
                <c:pt idx="705">
                  <c:v>川辺町</c:v>
                </c:pt>
                <c:pt idx="706">
                  <c:v>安八町</c:v>
                </c:pt>
                <c:pt idx="707">
                  <c:v>富加町</c:v>
                </c:pt>
                <c:pt idx="708">
                  <c:v>養老町</c:v>
                </c:pt>
                <c:pt idx="709">
                  <c:v>坂祝町</c:v>
                </c:pt>
                <c:pt idx="710">
                  <c:v>池田町</c:v>
                </c:pt>
                <c:pt idx="711">
                  <c:v>山県市（高富）</c:v>
                </c:pt>
                <c:pt idx="712">
                  <c:v>山県市（美山）</c:v>
                </c:pt>
                <c:pt idx="713">
                  <c:v>瑞穂市</c:v>
                </c:pt>
                <c:pt idx="714">
                  <c:v>飛騨市</c:v>
                </c:pt>
                <c:pt idx="715">
                  <c:v>郡上市</c:v>
                </c:pt>
                <c:pt idx="716">
                  <c:v>下呂市</c:v>
                </c:pt>
                <c:pt idx="717">
                  <c:v>本巣市</c:v>
                </c:pt>
                <c:pt idx="718">
                  <c:v>海津市</c:v>
                </c:pt>
                <c:pt idx="719">
                  <c:v>岐阜県</c:v>
                </c:pt>
                <c:pt idx="720">
                  <c:v>熱海市</c:v>
                </c:pt>
                <c:pt idx="721">
                  <c:v>掛川市</c:v>
                </c:pt>
                <c:pt idx="722">
                  <c:v>伊東市</c:v>
                </c:pt>
                <c:pt idx="723">
                  <c:v>浜松市</c:v>
                </c:pt>
                <c:pt idx="724">
                  <c:v>静岡市</c:v>
                </c:pt>
                <c:pt idx="725">
                  <c:v>東伊豆町</c:v>
                </c:pt>
                <c:pt idx="726">
                  <c:v>富士市（富士）</c:v>
                </c:pt>
                <c:pt idx="727">
                  <c:v>富士宮市</c:v>
                </c:pt>
                <c:pt idx="728">
                  <c:v>沼津市</c:v>
                </c:pt>
                <c:pt idx="729">
                  <c:v>大井上水道企業団</c:v>
                </c:pt>
                <c:pt idx="730">
                  <c:v>三島市</c:v>
                </c:pt>
                <c:pt idx="731">
                  <c:v>焼津市</c:v>
                </c:pt>
                <c:pt idx="732">
                  <c:v>島田市</c:v>
                </c:pt>
                <c:pt idx="733">
                  <c:v>裾野市</c:v>
                </c:pt>
                <c:pt idx="734">
                  <c:v>磐田市</c:v>
                </c:pt>
                <c:pt idx="735">
                  <c:v>小山町</c:v>
                </c:pt>
                <c:pt idx="736">
                  <c:v>御殿場市</c:v>
                </c:pt>
                <c:pt idx="737">
                  <c:v>下田市</c:v>
                </c:pt>
                <c:pt idx="738">
                  <c:v>湖西市</c:v>
                </c:pt>
                <c:pt idx="739">
                  <c:v>長泉町</c:v>
                </c:pt>
                <c:pt idx="740">
                  <c:v>富士市（富士川）</c:v>
                </c:pt>
                <c:pt idx="741">
                  <c:v>吉田町</c:v>
                </c:pt>
                <c:pt idx="742">
                  <c:v>藤枝市</c:v>
                </c:pt>
                <c:pt idx="743">
                  <c:v>袋井市</c:v>
                </c:pt>
                <c:pt idx="744">
                  <c:v>松崎町</c:v>
                </c:pt>
                <c:pt idx="745">
                  <c:v>函南町</c:v>
                </c:pt>
                <c:pt idx="746">
                  <c:v>（株）ＩＣＰ</c:v>
                </c:pt>
                <c:pt idx="747">
                  <c:v>伊豆急行（株）</c:v>
                </c:pt>
                <c:pt idx="748">
                  <c:v>西伊豆町</c:v>
                </c:pt>
                <c:pt idx="749">
                  <c:v>御前崎市</c:v>
                </c:pt>
                <c:pt idx="750">
                  <c:v>南伊豆町</c:v>
                </c:pt>
                <c:pt idx="751">
                  <c:v>牧之原市</c:v>
                </c:pt>
                <c:pt idx="752">
                  <c:v>河津町</c:v>
                </c:pt>
                <c:pt idx="753">
                  <c:v>森町</c:v>
                </c:pt>
                <c:pt idx="754">
                  <c:v>伊豆の国市</c:v>
                </c:pt>
                <c:pt idx="755">
                  <c:v>菊川市</c:v>
                </c:pt>
                <c:pt idx="756">
                  <c:v>伊豆市</c:v>
                </c:pt>
                <c:pt idx="757">
                  <c:v>静岡県（榛南）</c:v>
                </c:pt>
                <c:pt idx="758">
                  <c:v>静岡県（遠州）</c:v>
                </c:pt>
                <c:pt idx="759">
                  <c:v>静岡県（駿豆）</c:v>
                </c:pt>
                <c:pt idx="760">
                  <c:v>大井川広域水道企業団</c:v>
                </c:pt>
                <c:pt idx="761">
                  <c:v>名古屋市</c:v>
                </c:pt>
                <c:pt idx="762">
                  <c:v>豊橋市</c:v>
                </c:pt>
                <c:pt idx="763">
                  <c:v>半田市</c:v>
                </c:pt>
                <c:pt idx="764">
                  <c:v>瀬戸市</c:v>
                </c:pt>
                <c:pt idx="765">
                  <c:v>岡崎市</c:v>
                </c:pt>
                <c:pt idx="766">
                  <c:v>犬山市</c:v>
                </c:pt>
                <c:pt idx="767">
                  <c:v>一宮市</c:v>
                </c:pt>
                <c:pt idx="768">
                  <c:v>蒲郡市</c:v>
                </c:pt>
                <c:pt idx="769">
                  <c:v>豊川市</c:v>
                </c:pt>
                <c:pt idx="770">
                  <c:v>津島市</c:v>
                </c:pt>
                <c:pt idx="771">
                  <c:v>豊田市</c:v>
                </c:pt>
                <c:pt idx="772">
                  <c:v>安城市</c:v>
                </c:pt>
                <c:pt idx="773">
                  <c:v>春日井市</c:v>
                </c:pt>
                <c:pt idx="774">
                  <c:v>碧南市</c:v>
                </c:pt>
                <c:pt idx="775">
                  <c:v>刈谷市</c:v>
                </c:pt>
                <c:pt idx="776">
                  <c:v>常滑市</c:v>
                </c:pt>
                <c:pt idx="777">
                  <c:v>新城市</c:v>
                </c:pt>
                <c:pt idx="778">
                  <c:v>東海市</c:v>
                </c:pt>
                <c:pt idx="779">
                  <c:v>知多市</c:v>
                </c:pt>
                <c:pt idx="780">
                  <c:v>高浜市</c:v>
                </c:pt>
                <c:pt idx="781">
                  <c:v>武豊町</c:v>
                </c:pt>
                <c:pt idx="782">
                  <c:v>東浦町</c:v>
                </c:pt>
                <c:pt idx="783">
                  <c:v>尾張旭市</c:v>
                </c:pt>
                <c:pt idx="784">
                  <c:v>美浜町</c:v>
                </c:pt>
                <c:pt idx="785">
                  <c:v>海部南部水道企業団</c:v>
                </c:pt>
                <c:pt idx="786">
                  <c:v>大府市</c:v>
                </c:pt>
                <c:pt idx="787">
                  <c:v>知立市</c:v>
                </c:pt>
                <c:pt idx="788">
                  <c:v>阿久比町</c:v>
                </c:pt>
                <c:pt idx="789">
                  <c:v>小牧市</c:v>
                </c:pt>
                <c:pt idx="790">
                  <c:v>田原市</c:v>
                </c:pt>
                <c:pt idx="791">
                  <c:v>南知多町</c:v>
                </c:pt>
                <c:pt idx="792">
                  <c:v>幸田町</c:v>
                </c:pt>
                <c:pt idx="793">
                  <c:v>清須市</c:v>
                </c:pt>
                <c:pt idx="794">
                  <c:v>北名古屋水道企業団</c:v>
                </c:pt>
                <c:pt idx="795">
                  <c:v>蟹江町</c:v>
                </c:pt>
                <c:pt idx="796">
                  <c:v>岩倉市</c:v>
                </c:pt>
                <c:pt idx="797">
                  <c:v>稲沢市</c:v>
                </c:pt>
                <c:pt idx="798">
                  <c:v>愛西市</c:v>
                </c:pt>
                <c:pt idx="799">
                  <c:v>丹羽広域事務組合</c:v>
                </c:pt>
                <c:pt idx="800">
                  <c:v>西尾市</c:v>
                </c:pt>
                <c:pt idx="801">
                  <c:v>江南市</c:v>
                </c:pt>
                <c:pt idx="802">
                  <c:v>愛知中部水道企業団</c:v>
                </c:pt>
                <c:pt idx="803">
                  <c:v>あま市</c:v>
                </c:pt>
                <c:pt idx="804">
                  <c:v>愛知県</c:v>
                </c:pt>
                <c:pt idx="805">
                  <c:v>桑名市</c:v>
                </c:pt>
                <c:pt idx="806">
                  <c:v>鳥羽市</c:v>
                </c:pt>
                <c:pt idx="807">
                  <c:v>津市</c:v>
                </c:pt>
                <c:pt idx="808">
                  <c:v>四日市市</c:v>
                </c:pt>
                <c:pt idx="809">
                  <c:v>伊賀市</c:v>
                </c:pt>
                <c:pt idx="810">
                  <c:v>熊野市</c:v>
                </c:pt>
                <c:pt idx="811">
                  <c:v>紀北町</c:v>
                </c:pt>
                <c:pt idx="812">
                  <c:v>松阪市</c:v>
                </c:pt>
                <c:pt idx="813">
                  <c:v>伊勢市</c:v>
                </c:pt>
                <c:pt idx="814">
                  <c:v>いなべ市</c:v>
                </c:pt>
                <c:pt idx="815">
                  <c:v>鈴鹿市</c:v>
                </c:pt>
                <c:pt idx="816">
                  <c:v>尾鷲市</c:v>
                </c:pt>
                <c:pt idx="817">
                  <c:v>亀山市</c:v>
                </c:pt>
                <c:pt idx="818">
                  <c:v>菰野町</c:v>
                </c:pt>
                <c:pt idx="819">
                  <c:v>名張市</c:v>
                </c:pt>
                <c:pt idx="820">
                  <c:v>川越町</c:v>
                </c:pt>
                <c:pt idx="821">
                  <c:v>朝日町</c:v>
                </c:pt>
                <c:pt idx="822">
                  <c:v>志摩市</c:v>
                </c:pt>
                <c:pt idx="823">
                  <c:v>紀宝町</c:v>
                </c:pt>
                <c:pt idx="824">
                  <c:v>東員町</c:v>
                </c:pt>
                <c:pt idx="825">
                  <c:v>南伊勢町</c:v>
                </c:pt>
                <c:pt idx="826">
                  <c:v>玉城町</c:v>
                </c:pt>
                <c:pt idx="827">
                  <c:v>多気町</c:v>
                </c:pt>
                <c:pt idx="828">
                  <c:v>木曽岬町</c:v>
                </c:pt>
                <c:pt idx="829">
                  <c:v>明和町</c:v>
                </c:pt>
                <c:pt idx="830">
                  <c:v>御浜町</c:v>
                </c:pt>
                <c:pt idx="831">
                  <c:v>大台町</c:v>
                </c:pt>
                <c:pt idx="832">
                  <c:v>度会町</c:v>
                </c:pt>
                <c:pt idx="833">
                  <c:v>大紀町</c:v>
                </c:pt>
                <c:pt idx="834">
                  <c:v>三重県（北中勢）</c:v>
                </c:pt>
                <c:pt idx="835">
                  <c:v>三重県（南勢志摩）</c:v>
                </c:pt>
                <c:pt idx="836">
                  <c:v>大津市</c:v>
                </c:pt>
                <c:pt idx="837">
                  <c:v>甲賀市</c:v>
                </c:pt>
                <c:pt idx="838">
                  <c:v>日野町</c:v>
                </c:pt>
                <c:pt idx="839">
                  <c:v>彦根市</c:v>
                </c:pt>
                <c:pt idx="840">
                  <c:v>高島市</c:v>
                </c:pt>
                <c:pt idx="841">
                  <c:v>草津市</c:v>
                </c:pt>
                <c:pt idx="842">
                  <c:v>米原市</c:v>
                </c:pt>
                <c:pt idx="843">
                  <c:v>栗東市</c:v>
                </c:pt>
                <c:pt idx="844">
                  <c:v>長浜水道企業団（長浜）</c:v>
                </c:pt>
                <c:pt idx="845">
                  <c:v>湖南市</c:v>
                </c:pt>
                <c:pt idx="846">
                  <c:v>野洲市</c:v>
                </c:pt>
                <c:pt idx="847">
                  <c:v>守山市</c:v>
                </c:pt>
                <c:pt idx="848">
                  <c:v>甲良町</c:v>
                </c:pt>
                <c:pt idx="849">
                  <c:v>長浜水道企業団（びわ）</c:v>
                </c:pt>
                <c:pt idx="850">
                  <c:v>長浜水道企業団（高月）</c:v>
                </c:pt>
                <c:pt idx="851">
                  <c:v>長浜水道企業団（木之本）</c:v>
                </c:pt>
                <c:pt idx="852">
                  <c:v>東近江市</c:v>
                </c:pt>
                <c:pt idx="853">
                  <c:v>愛知郡広域行政組合</c:v>
                </c:pt>
                <c:pt idx="854">
                  <c:v>多賀町</c:v>
                </c:pt>
                <c:pt idx="855">
                  <c:v>竜王町</c:v>
                </c:pt>
                <c:pt idx="856">
                  <c:v>長浜水道企業団（浅井）</c:v>
                </c:pt>
                <c:pt idx="857">
                  <c:v>近江八幡市</c:v>
                </c:pt>
                <c:pt idx="858">
                  <c:v>豊郷町</c:v>
                </c:pt>
                <c:pt idx="859">
                  <c:v>滋賀県</c:v>
                </c:pt>
                <c:pt idx="860">
                  <c:v>京都市</c:v>
                </c:pt>
                <c:pt idx="861">
                  <c:v>長岡京市</c:v>
                </c:pt>
                <c:pt idx="862">
                  <c:v>向日市</c:v>
                </c:pt>
                <c:pt idx="863">
                  <c:v>宇治市</c:v>
                </c:pt>
                <c:pt idx="864">
                  <c:v>城陽市</c:v>
                </c:pt>
                <c:pt idx="865">
                  <c:v>八幡市</c:v>
                </c:pt>
                <c:pt idx="866">
                  <c:v>京田辺市</c:v>
                </c:pt>
                <c:pt idx="867">
                  <c:v>木津川市</c:v>
                </c:pt>
                <c:pt idx="868">
                  <c:v>精華町</c:v>
                </c:pt>
                <c:pt idx="869">
                  <c:v>亀岡市</c:v>
                </c:pt>
                <c:pt idx="870">
                  <c:v>南丹市</c:v>
                </c:pt>
                <c:pt idx="871">
                  <c:v>綾部市</c:v>
                </c:pt>
                <c:pt idx="872">
                  <c:v>福知山市</c:v>
                </c:pt>
                <c:pt idx="873">
                  <c:v>舞鶴市</c:v>
                </c:pt>
                <c:pt idx="874">
                  <c:v>宮津市</c:v>
                </c:pt>
                <c:pt idx="875">
                  <c:v>与謝野町</c:v>
                </c:pt>
                <c:pt idx="876">
                  <c:v>大山崎町</c:v>
                </c:pt>
                <c:pt idx="877">
                  <c:v>久御山町</c:v>
                </c:pt>
                <c:pt idx="878">
                  <c:v>宇治田原町</c:v>
                </c:pt>
                <c:pt idx="879">
                  <c:v>井手町</c:v>
                </c:pt>
                <c:pt idx="880">
                  <c:v>京丹後市</c:v>
                </c:pt>
                <c:pt idx="881">
                  <c:v>京丹波町</c:v>
                </c:pt>
                <c:pt idx="882">
                  <c:v>京都府</c:v>
                </c:pt>
                <c:pt idx="883">
                  <c:v>大阪市</c:v>
                </c:pt>
                <c:pt idx="884">
                  <c:v>堺市</c:v>
                </c:pt>
                <c:pt idx="885">
                  <c:v>池田市</c:v>
                </c:pt>
                <c:pt idx="886">
                  <c:v>箕面市</c:v>
                </c:pt>
                <c:pt idx="887">
                  <c:v>豊中市</c:v>
                </c:pt>
                <c:pt idx="888">
                  <c:v>吹田市</c:v>
                </c:pt>
                <c:pt idx="889">
                  <c:v>摂津市</c:v>
                </c:pt>
                <c:pt idx="890">
                  <c:v>茨木市</c:v>
                </c:pt>
                <c:pt idx="891">
                  <c:v>高槻市</c:v>
                </c:pt>
                <c:pt idx="892">
                  <c:v>島本町</c:v>
                </c:pt>
                <c:pt idx="893">
                  <c:v>枚方市</c:v>
                </c:pt>
                <c:pt idx="894">
                  <c:v>寝屋川市</c:v>
                </c:pt>
                <c:pt idx="895">
                  <c:v>守口市</c:v>
                </c:pt>
                <c:pt idx="896">
                  <c:v>門真市</c:v>
                </c:pt>
                <c:pt idx="897">
                  <c:v>大東市</c:v>
                </c:pt>
                <c:pt idx="898">
                  <c:v>交野市</c:v>
                </c:pt>
                <c:pt idx="899">
                  <c:v>東大阪市</c:v>
                </c:pt>
                <c:pt idx="900">
                  <c:v>八尾市</c:v>
                </c:pt>
                <c:pt idx="901">
                  <c:v>柏原市</c:v>
                </c:pt>
                <c:pt idx="902">
                  <c:v>松原市</c:v>
                </c:pt>
                <c:pt idx="903">
                  <c:v>羽曵野市</c:v>
                </c:pt>
                <c:pt idx="904">
                  <c:v>藤井寺市</c:v>
                </c:pt>
                <c:pt idx="905">
                  <c:v>大阪狭山市</c:v>
                </c:pt>
                <c:pt idx="906">
                  <c:v>富田林市</c:v>
                </c:pt>
                <c:pt idx="907">
                  <c:v>河内長野市</c:v>
                </c:pt>
                <c:pt idx="908">
                  <c:v>河南町</c:v>
                </c:pt>
                <c:pt idx="909">
                  <c:v>和泉市</c:v>
                </c:pt>
                <c:pt idx="910">
                  <c:v>泉大津市</c:v>
                </c:pt>
                <c:pt idx="911">
                  <c:v>高石市</c:v>
                </c:pt>
                <c:pt idx="912">
                  <c:v>忠岡町</c:v>
                </c:pt>
                <c:pt idx="913">
                  <c:v>岸和田市</c:v>
                </c:pt>
                <c:pt idx="914">
                  <c:v>貝塚市</c:v>
                </c:pt>
                <c:pt idx="915">
                  <c:v>泉佐野市</c:v>
                </c:pt>
                <c:pt idx="916">
                  <c:v>熊取町</c:v>
                </c:pt>
                <c:pt idx="917">
                  <c:v>田尻町</c:v>
                </c:pt>
                <c:pt idx="918">
                  <c:v>泉南市</c:v>
                </c:pt>
                <c:pt idx="919">
                  <c:v>岬町</c:v>
                </c:pt>
                <c:pt idx="920">
                  <c:v>阪南市</c:v>
                </c:pt>
                <c:pt idx="921">
                  <c:v>豊能町</c:v>
                </c:pt>
                <c:pt idx="922">
                  <c:v>能勢町</c:v>
                </c:pt>
                <c:pt idx="923">
                  <c:v>大阪広域水道企業団（四條畷）</c:v>
                </c:pt>
                <c:pt idx="924">
                  <c:v>大阪広域水道企業団（太子）</c:v>
                </c:pt>
                <c:pt idx="925">
                  <c:v>大阪広域水道企業団（千早赤阪)</c:v>
                </c:pt>
                <c:pt idx="926">
                  <c:v>大阪広域水道企業団</c:v>
                </c:pt>
                <c:pt idx="927">
                  <c:v>泉北水道企業団</c:v>
                </c:pt>
                <c:pt idx="928">
                  <c:v>神戸市（市街地）</c:v>
                </c:pt>
                <c:pt idx="929">
                  <c:v>尼崎市</c:v>
                </c:pt>
                <c:pt idx="930">
                  <c:v>高砂市</c:v>
                </c:pt>
                <c:pt idx="931">
                  <c:v>豊岡市</c:v>
                </c:pt>
                <c:pt idx="932">
                  <c:v>西宮市</c:v>
                </c:pt>
                <c:pt idx="933">
                  <c:v>篠山市</c:v>
                </c:pt>
                <c:pt idx="934">
                  <c:v>姫路市</c:v>
                </c:pt>
                <c:pt idx="935">
                  <c:v>明石市</c:v>
                </c:pt>
                <c:pt idx="936">
                  <c:v>宍粟市</c:v>
                </c:pt>
                <c:pt idx="937">
                  <c:v>伊丹市</c:v>
                </c:pt>
                <c:pt idx="938">
                  <c:v>芦屋市</c:v>
                </c:pt>
                <c:pt idx="939">
                  <c:v>三田市</c:v>
                </c:pt>
                <c:pt idx="940">
                  <c:v>西播磨水道企業団</c:v>
                </c:pt>
                <c:pt idx="941">
                  <c:v>赤穂市</c:v>
                </c:pt>
                <c:pt idx="942">
                  <c:v>宝塚市</c:v>
                </c:pt>
                <c:pt idx="943">
                  <c:v>加古川市</c:v>
                </c:pt>
                <c:pt idx="944">
                  <c:v>たつの市</c:v>
                </c:pt>
                <c:pt idx="945">
                  <c:v>香美町</c:v>
                </c:pt>
                <c:pt idx="946">
                  <c:v>養父市</c:v>
                </c:pt>
                <c:pt idx="947">
                  <c:v>川西市</c:v>
                </c:pt>
                <c:pt idx="948">
                  <c:v>西脇市（西脇）</c:v>
                </c:pt>
                <c:pt idx="949">
                  <c:v>加東市</c:v>
                </c:pt>
                <c:pt idx="950">
                  <c:v>加西市</c:v>
                </c:pt>
                <c:pt idx="951">
                  <c:v>三木市</c:v>
                </c:pt>
                <c:pt idx="952">
                  <c:v>小野市</c:v>
                </c:pt>
                <c:pt idx="953">
                  <c:v>太子町</c:v>
                </c:pt>
                <c:pt idx="954">
                  <c:v>丹波市（中央）</c:v>
                </c:pt>
                <c:pt idx="955">
                  <c:v>上郡町</c:v>
                </c:pt>
                <c:pt idx="956">
                  <c:v>福崎町</c:v>
                </c:pt>
                <c:pt idx="957">
                  <c:v>市川町</c:v>
                </c:pt>
                <c:pt idx="958">
                  <c:v>朝来市</c:v>
                </c:pt>
                <c:pt idx="959">
                  <c:v>西脇市（黒田庄）</c:v>
                </c:pt>
                <c:pt idx="960">
                  <c:v>稲美町</c:v>
                </c:pt>
                <c:pt idx="961">
                  <c:v>神戸市（六甲山）</c:v>
                </c:pt>
                <c:pt idx="962">
                  <c:v>猪名川町</c:v>
                </c:pt>
                <c:pt idx="963">
                  <c:v>多可町</c:v>
                </c:pt>
                <c:pt idx="964">
                  <c:v>新温泉町</c:v>
                </c:pt>
                <c:pt idx="965">
                  <c:v>播磨町</c:v>
                </c:pt>
                <c:pt idx="966">
                  <c:v>丹波市（山南）</c:v>
                </c:pt>
                <c:pt idx="967">
                  <c:v>佐用町</c:v>
                </c:pt>
                <c:pt idx="968">
                  <c:v>播磨高原広域事務組合</c:v>
                </c:pt>
                <c:pt idx="969">
                  <c:v>神河町</c:v>
                </c:pt>
                <c:pt idx="970">
                  <c:v>淡路広域水道企業団</c:v>
                </c:pt>
                <c:pt idx="971">
                  <c:v>丹波市（市島）</c:v>
                </c:pt>
                <c:pt idx="972">
                  <c:v>阪神水道企業団</c:v>
                </c:pt>
                <c:pt idx="973">
                  <c:v>市川町</c:v>
                </c:pt>
                <c:pt idx="974">
                  <c:v>兵庫県</c:v>
                </c:pt>
                <c:pt idx="975">
                  <c:v>安室ダム水道用水供給企業団</c:v>
                </c:pt>
                <c:pt idx="976">
                  <c:v>奈良市</c:v>
                </c:pt>
                <c:pt idx="977">
                  <c:v>大和郡山市</c:v>
                </c:pt>
                <c:pt idx="978">
                  <c:v>橿原市</c:v>
                </c:pt>
                <c:pt idx="979">
                  <c:v>大和高田市</c:v>
                </c:pt>
                <c:pt idx="980">
                  <c:v>天理市</c:v>
                </c:pt>
                <c:pt idx="981">
                  <c:v>桜井市</c:v>
                </c:pt>
                <c:pt idx="982">
                  <c:v>御所市</c:v>
                </c:pt>
                <c:pt idx="983">
                  <c:v>生駒市</c:v>
                </c:pt>
                <c:pt idx="984">
                  <c:v>広陵町</c:v>
                </c:pt>
                <c:pt idx="985">
                  <c:v>田原本町</c:v>
                </c:pt>
                <c:pt idx="986">
                  <c:v>五條市</c:v>
                </c:pt>
                <c:pt idx="987">
                  <c:v>斑鳩町</c:v>
                </c:pt>
                <c:pt idx="988">
                  <c:v>王寺町</c:v>
                </c:pt>
                <c:pt idx="989">
                  <c:v>葛城市</c:v>
                </c:pt>
                <c:pt idx="990">
                  <c:v>大淀町</c:v>
                </c:pt>
                <c:pt idx="991">
                  <c:v>下市町</c:v>
                </c:pt>
                <c:pt idx="992">
                  <c:v>三宅町</c:v>
                </c:pt>
                <c:pt idx="993">
                  <c:v>三郷町</c:v>
                </c:pt>
                <c:pt idx="994">
                  <c:v>平群町</c:v>
                </c:pt>
                <c:pt idx="995">
                  <c:v>宇陀市</c:v>
                </c:pt>
                <c:pt idx="996">
                  <c:v>高取町</c:v>
                </c:pt>
                <c:pt idx="997">
                  <c:v>河合町</c:v>
                </c:pt>
                <c:pt idx="998">
                  <c:v>香芝市</c:v>
                </c:pt>
                <c:pt idx="999">
                  <c:v>吉野町</c:v>
                </c:pt>
                <c:pt idx="1000">
                  <c:v>上牧町</c:v>
                </c:pt>
                <c:pt idx="1001">
                  <c:v>明日香村</c:v>
                </c:pt>
                <c:pt idx="1002">
                  <c:v>川西町</c:v>
                </c:pt>
                <c:pt idx="1003">
                  <c:v>安堵町</c:v>
                </c:pt>
                <c:pt idx="1004">
                  <c:v>奈良市（都祁上水道）</c:v>
                </c:pt>
                <c:pt idx="1005">
                  <c:v>奈良県</c:v>
                </c:pt>
                <c:pt idx="1006">
                  <c:v>和歌山市</c:v>
                </c:pt>
                <c:pt idx="1007">
                  <c:v>新宮市</c:v>
                </c:pt>
                <c:pt idx="1008">
                  <c:v>高野町</c:v>
                </c:pt>
                <c:pt idx="1009">
                  <c:v>田辺市</c:v>
                </c:pt>
                <c:pt idx="1010">
                  <c:v>橋本市</c:v>
                </c:pt>
                <c:pt idx="1011">
                  <c:v>白浜町</c:v>
                </c:pt>
                <c:pt idx="1012">
                  <c:v>海南市（下津）</c:v>
                </c:pt>
                <c:pt idx="1013">
                  <c:v>串本町</c:v>
                </c:pt>
                <c:pt idx="1014">
                  <c:v>有田市</c:v>
                </c:pt>
                <c:pt idx="1015">
                  <c:v>海南市（海南）</c:v>
                </c:pt>
                <c:pt idx="1016">
                  <c:v>御坊市</c:v>
                </c:pt>
                <c:pt idx="1017">
                  <c:v>那智勝浦町</c:v>
                </c:pt>
                <c:pt idx="1018">
                  <c:v>美浜町</c:v>
                </c:pt>
                <c:pt idx="1019">
                  <c:v>かつらぎ町</c:v>
                </c:pt>
                <c:pt idx="1020">
                  <c:v>すさみ町</c:v>
                </c:pt>
                <c:pt idx="1021">
                  <c:v>紀美野町</c:v>
                </c:pt>
                <c:pt idx="1022">
                  <c:v>岩出市</c:v>
                </c:pt>
                <c:pt idx="1023">
                  <c:v>紀の川市（河北）</c:v>
                </c:pt>
                <c:pt idx="1024">
                  <c:v>みなべ町</c:v>
                </c:pt>
                <c:pt idx="1025">
                  <c:v>上富田町</c:v>
                </c:pt>
                <c:pt idx="1026">
                  <c:v>由良町</c:v>
                </c:pt>
                <c:pt idx="1027">
                  <c:v>有田川町</c:v>
                </c:pt>
                <c:pt idx="1028">
                  <c:v>湯浅町</c:v>
                </c:pt>
                <c:pt idx="1029">
                  <c:v>紀の川市（河南）</c:v>
                </c:pt>
                <c:pt idx="1030">
                  <c:v>日高町</c:v>
                </c:pt>
                <c:pt idx="1031">
                  <c:v>日高川町</c:v>
                </c:pt>
                <c:pt idx="1032">
                  <c:v>印南町</c:v>
                </c:pt>
                <c:pt idx="1033">
                  <c:v>上富田町</c:v>
                </c:pt>
                <c:pt idx="1034">
                  <c:v>白浜町</c:v>
                </c:pt>
                <c:pt idx="1035">
                  <c:v>鳥取市</c:v>
                </c:pt>
                <c:pt idx="1036">
                  <c:v>米子市</c:v>
                </c:pt>
                <c:pt idx="1037">
                  <c:v>倉吉市</c:v>
                </c:pt>
                <c:pt idx="1038">
                  <c:v>智頭町</c:v>
                </c:pt>
                <c:pt idx="1039">
                  <c:v>琴浦町</c:v>
                </c:pt>
                <c:pt idx="1040">
                  <c:v>三朝町</c:v>
                </c:pt>
                <c:pt idx="1041">
                  <c:v>岩美町</c:v>
                </c:pt>
                <c:pt idx="1042">
                  <c:v>南部町</c:v>
                </c:pt>
                <c:pt idx="1043">
                  <c:v>伯耆町</c:v>
                </c:pt>
                <c:pt idx="1044">
                  <c:v>湯梨浜町</c:v>
                </c:pt>
                <c:pt idx="1045">
                  <c:v>北栄町</c:v>
                </c:pt>
                <c:pt idx="1046">
                  <c:v>大山町</c:v>
                </c:pt>
                <c:pt idx="1047">
                  <c:v>松江市（松江）</c:v>
                </c:pt>
                <c:pt idx="1048">
                  <c:v>益田市</c:v>
                </c:pt>
                <c:pt idx="1049">
                  <c:v>浜田市</c:v>
                </c:pt>
                <c:pt idx="1050">
                  <c:v>安来市</c:v>
                </c:pt>
                <c:pt idx="1051">
                  <c:v>大田市</c:v>
                </c:pt>
                <c:pt idx="1052">
                  <c:v>津和野町</c:v>
                </c:pt>
                <c:pt idx="1053">
                  <c:v>隠岐の島町</c:v>
                </c:pt>
                <c:pt idx="1054">
                  <c:v>出雲市</c:v>
                </c:pt>
                <c:pt idx="1055">
                  <c:v>江津市</c:v>
                </c:pt>
                <c:pt idx="1056">
                  <c:v>斐川宍道水道企業団</c:v>
                </c:pt>
                <c:pt idx="1057">
                  <c:v>雲南市</c:v>
                </c:pt>
                <c:pt idx="1058">
                  <c:v>奥出雲町</c:v>
                </c:pt>
                <c:pt idx="1059">
                  <c:v>吉賀町</c:v>
                </c:pt>
                <c:pt idx="1060">
                  <c:v>邑南町</c:v>
                </c:pt>
                <c:pt idx="1061">
                  <c:v>島根県（島根県）</c:v>
                </c:pt>
                <c:pt idx="1062">
                  <c:v>島根県（江の川）</c:v>
                </c:pt>
                <c:pt idx="1063">
                  <c:v>和気町</c:v>
                </c:pt>
                <c:pt idx="1064">
                  <c:v>新見市</c:v>
                </c:pt>
                <c:pt idx="1065">
                  <c:v>早島町</c:v>
                </c:pt>
                <c:pt idx="1066">
                  <c:v>総社市</c:v>
                </c:pt>
                <c:pt idx="1067">
                  <c:v>高梁市</c:v>
                </c:pt>
                <c:pt idx="1068">
                  <c:v>備前市</c:v>
                </c:pt>
                <c:pt idx="1069">
                  <c:v>岡山市</c:v>
                </c:pt>
                <c:pt idx="1070">
                  <c:v>津山市</c:v>
                </c:pt>
                <c:pt idx="1071">
                  <c:v>笠岡市</c:v>
                </c:pt>
                <c:pt idx="1072">
                  <c:v>瀬戸内市</c:v>
                </c:pt>
                <c:pt idx="1073">
                  <c:v>玉野市</c:v>
                </c:pt>
                <c:pt idx="1074">
                  <c:v>美作市</c:v>
                </c:pt>
                <c:pt idx="1075">
                  <c:v>井原市</c:v>
                </c:pt>
                <c:pt idx="1076">
                  <c:v>勝央町</c:v>
                </c:pt>
                <c:pt idx="1077">
                  <c:v>真庭市</c:v>
                </c:pt>
                <c:pt idx="1078">
                  <c:v>赤磐市</c:v>
                </c:pt>
                <c:pt idx="1079">
                  <c:v>浅口市</c:v>
                </c:pt>
                <c:pt idx="1080">
                  <c:v>里庄町</c:v>
                </c:pt>
                <c:pt idx="1081">
                  <c:v>鏡野町</c:v>
                </c:pt>
                <c:pt idx="1082">
                  <c:v>倉敷市</c:v>
                </c:pt>
                <c:pt idx="1083">
                  <c:v>矢掛町</c:v>
                </c:pt>
                <c:pt idx="1084">
                  <c:v>奈義町</c:v>
                </c:pt>
                <c:pt idx="1085">
                  <c:v>吉備中央町</c:v>
                </c:pt>
                <c:pt idx="1086">
                  <c:v>岡山県南部水道企業団</c:v>
                </c:pt>
                <c:pt idx="1087">
                  <c:v>備南水道企業団</c:v>
                </c:pt>
                <c:pt idx="1088">
                  <c:v>岡山県西南水道企業団</c:v>
                </c:pt>
                <c:pt idx="1089">
                  <c:v>岡山県広域水道企業団</c:v>
                </c:pt>
                <c:pt idx="1090">
                  <c:v>東広島市</c:v>
                </c:pt>
                <c:pt idx="1091">
                  <c:v>大竹市</c:v>
                </c:pt>
                <c:pt idx="1092">
                  <c:v>海田町</c:v>
                </c:pt>
                <c:pt idx="1093">
                  <c:v>廿日市市</c:v>
                </c:pt>
                <c:pt idx="1094">
                  <c:v>広島市</c:v>
                </c:pt>
                <c:pt idx="1095">
                  <c:v>庄原市</c:v>
                </c:pt>
                <c:pt idx="1096">
                  <c:v>呉市</c:v>
                </c:pt>
                <c:pt idx="1097">
                  <c:v>江田島市</c:v>
                </c:pt>
                <c:pt idx="1098">
                  <c:v>安芸高田市</c:v>
                </c:pt>
                <c:pt idx="1099">
                  <c:v>府中市</c:v>
                </c:pt>
                <c:pt idx="1100">
                  <c:v>福山市</c:v>
                </c:pt>
                <c:pt idx="1101">
                  <c:v>尾道市</c:v>
                </c:pt>
                <c:pt idx="1102">
                  <c:v>三原市</c:v>
                </c:pt>
                <c:pt idx="1103">
                  <c:v>竹原市</c:v>
                </c:pt>
                <c:pt idx="1104">
                  <c:v>三次市</c:v>
                </c:pt>
                <c:pt idx="1105">
                  <c:v>熊野町</c:v>
                </c:pt>
                <c:pt idx="1106">
                  <c:v>世羅町</c:v>
                </c:pt>
                <c:pt idx="1107">
                  <c:v>北広島町</c:v>
                </c:pt>
                <c:pt idx="1108">
                  <c:v>大崎上島町</c:v>
                </c:pt>
                <c:pt idx="1109">
                  <c:v>広島県（広島）</c:v>
                </c:pt>
                <c:pt idx="1110">
                  <c:v>広島県（広島西部）</c:v>
                </c:pt>
                <c:pt idx="1111">
                  <c:v>広島県（沼田川）</c:v>
                </c:pt>
                <c:pt idx="1112">
                  <c:v>下関市</c:v>
                </c:pt>
                <c:pt idx="1113">
                  <c:v>宇部市</c:v>
                </c:pt>
                <c:pt idx="1114">
                  <c:v>山口市</c:v>
                </c:pt>
                <c:pt idx="1115">
                  <c:v>萩市</c:v>
                </c:pt>
                <c:pt idx="1116">
                  <c:v>周南市</c:v>
                </c:pt>
                <c:pt idx="1117">
                  <c:v>防府市</c:v>
                </c:pt>
                <c:pt idx="1118">
                  <c:v>下松市</c:v>
                </c:pt>
                <c:pt idx="1119">
                  <c:v>岩国市</c:v>
                </c:pt>
                <c:pt idx="1120">
                  <c:v>山陽小野田市</c:v>
                </c:pt>
                <c:pt idx="1121">
                  <c:v>光市</c:v>
                </c:pt>
                <c:pt idx="1122">
                  <c:v>長門市（長門）</c:v>
                </c:pt>
                <c:pt idx="1123">
                  <c:v>柳井市</c:v>
                </c:pt>
                <c:pt idx="1124">
                  <c:v>美祢市</c:v>
                </c:pt>
                <c:pt idx="1125">
                  <c:v>田布施・平生水道企業団</c:v>
                </c:pt>
                <c:pt idx="1126">
                  <c:v>周防大島町</c:v>
                </c:pt>
                <c:pt idx="1127">
                  <c:v>柳井地域広域水道企業団</c:v>
                </c:pt>
                <c:pt idx="1128">
                  <c:v>三好市</c:v>
                </c:pt>
                <c:pt idx="1129">
                  <c:v>徳島市</c:v>
                </c:pt>
                <c:pt idx="1130">
                  <c:v>鳴門市</c:v>
                </c:pt>
                <c:pt idx="1131">
                  <c:v>小松島市</c:v>
                </c:pt>
                <c:pt idx="1132">
                  <c:v>美波町</c:v>
                </c:pt>
                <c:pt idx="1133">
                  <c:v>北島町</c:v>
                </c:pt>
                <c:pt idx="1134">
                  <c:v>松茂町</c:v>
                </c:pt>
                <c:pt idx="1135">
                  <c:v>藍住町</c:v>
                </c:pt>
                <c:pt idx="1136">
                  <c:v>阿南市</c:v>
                </c:pt>
                <c:pt idx="1137">
                  <c:v>石井町</c:v>
                </c:pt>
                <c:pt idx="1138">
                  <c:v>板野町</c:v>
                </c:pt>
                <c:pt idx="1139">
                  <c:v>上板町</c:v>
                </c:pt>
                <c:pt idx="1140">
                  <c:v>東みよし町</c:v>
                </c:pt>
                <c:pt idx="1141">
                  <c:v>吉野川市</c:v>
                </c:pt>
                <c:pt idx="1142">
                  <c:v>美馬市</c:v>
                </c:pt>
                <c:pt idx="1143">
                  <c:v>つるぎ町</c:v>
                </c:pt>
                <c:pt idx="1144">
                  <c:v>阿波市</c:v>
                </c:pt>
                <c:pt idx="1145">
                  <c:v>海陽町</c:v>
                </c:pt>
                <c:pt idx="1146">
                  <c:v>香川県広域水道企業団</c:v>
                </c:pt>
                <c:pt idx="1147">
                  <c:v>宇和島市</c:v>
                </c:pt>
                <c:pt idx="1148">
                  <c:v>松山市</c:v>
                </c:pt>
                <c:pt idx="1149">
                  <c:v>今治市（今治）</c:v>
                </c:pt>
                <c:pt idx="1150">
                  <c:v>四国中央市（四国中央）</c:v>
                </c:pt>
                <c:pt idx="1151">
                  <c:v>松前町</c:v>
                </c:pt>
                <c:pt idx="1152">
                  <c:v>新居浜市</c:v>
                </c:pt>
                <c:pt idx="1153">
                  <c:v>今治市（大西）</c:v>
                </c:pt>
                <c:pt idx="1154">
                  <c:v>大洲市</c:v>
                </c:pt>
                <c:pt idx="1155">
                  <c:v>伊予市</c:v>
                </c:pt>
                <c:pt idx="1156">
                  <c:v>内子町</c:v>
                </c:pt>
                <c:pt idx="1157">
                  <c:v>西条市（東予）</c:v>
                </c:pt>
                <c:pt idx="1158">
                  <c:v>西条市（丹原）</c:v>
                </c:pt>
                <c:pt idx="1159">
                  <c:v>今治市（朝倉）</c:v>
                </c:pt>
                <c:pt idx="1160">
                  <c:v>伊方町</c:v>
                </c:pt>
                <c:pt idx="1161">
                  <c:v>西条市（小松）</c:v>
                </c:pt>
                <c:pt idx="1162">
                  <c:v>上島町</c:v>
                </c:pt>
                <c:pt idx="1163">
                  <c:v>砥部町</c:v>
                </c:pt>
                <c:pt idx="1164">
                  <c:v>今治市（波方）</c:v>
                </c:pt>
                <c:pt idx="1165">
                  <c:v>今治市（菊間）</c:v>
                </c:pt>
                <c:pt idx="1166">
                  <c:v>今治市（越智諸島）</c:v>
                </c:pt>
                <c:pt idx="1167">
                  <c:v>今治市（玉川）</c:v>
                </c:pt>
                <c:pt idx="1168">
                  <c:v>鬼北町</c:v>
                </c:pt>
                <c:pt idx="1169">
                  <c:v>四国中央市（小富士長津）</c:v>
                </c:pt>
                <c:pt idx="1170">
                  <c:v>西条市（西部）</c:v>
                </c:pt>
                <c:pt idx="1171">
                  <c:v>愛南町</c:v>
                </c:pt>
                <c:pt idx="1172">
                  <c:v>八幡浜市</c:v>
                </c:pt>
                <c:pt idx="1173">
                  <c:v>西条市（東部）</c:v>
                </c:pt>
                <c:pt idx="1174">
                  <c:v>西予市</c:v>
                </c:pt>
                <c:pt idx="1175">
                  <c:v>東温市</c:v>
                </c:pt>
                <c:pt idx="1176">
                  <c:v>南予水道企業団</c:v>
                </c:pt>
                <c:pt idx="1177">
                  <c:v>津島水道企業団</c:v>
                </c:pt>
                <c:pt idx="1178">
                  <c:v>四万十市</c:v>
                </c:pt>
                <c:pt idx="1179">
                  <c:v>高知市</c:v>
                </c:pt>
                <c:pt idx="1180">
                  <c:v>須崎市</c:v>
                </c:pt>
                <c:pt idx="1181">
                  <c:v>土佐清水市</c:v>
                </c:pt>
                <c:pt idx="1182">
                  <c:v>越知町</c:v>
                </c:pt>
                <c:pt idx="1183">
                  <c:v>宿毛市（宿毛）</c:v>
                </c:pt>
                <c:pt idx="1184">
                  <c:v>安芸市</c:v>
                </c:pt>
                <c:pt idx="1185">
                  <c:v>室戸市</c:v>
                </c:pt>
                <c:pt idx="1186">
                  <c:v>香美市</c:v>
                </c:pt>
                <c:pt idx="1187">
                  <c:v>四万十町</c:v>
                </c:pt>
                <c:pt idx="1188">
                  <c:v>いの町（伊野）</c:v>
                </c:pt>
                <c:pt idx="1189">
                  <c:v>土佐市</c:v>
                </c:pt>
                <c:pt idx="1190">
                  <c:v>佐川町</c:v>
                </c:pt>
                <c:pt idx="1191">
                  <c:v>香南市</c:v>
                </c:pt>
                <c:pt idx="1192">
                  <c:v>南国市</c:v>
                </c:pt>
                <c:pt idx="1193">
                  <c:v>黒潮町</c:v>
                </c:pt>
                <c:pt idx="1194">
                  <c:v>宿毛市（東部広域）</c:v>
                </c:pt>
                <c:pt idx="1195">
                  <c:v>北九州市</c:v>
                </c:pt>
                <c:pt idx="1196">
                  <c:v>福岡市</c:v>
                </c:pt>
                <c:pt idx="1197">
                  <c:v>大牟田市</c:v>
                </c:pt>
                <c:pt idx="1198">
                  <c:v>久留米市</c:v>
                </c:pt>
                <c:pt idx="1199">
                  <c:v>直方市</c:v>
                </c:pt>
                <c:pt idx="1200">
                  <c:v>飯塚市</c:v>
                </c:pt>
                <c:pt idx="1201">
                  <c:v>田川市</c:v>
                </c:pt>
                <c:pt idx="1202">
                  <c:v>柳川市</c:v>
                </c:pt>
                <c:pt idx="1203">
                  <c:v>嘉麻市</c:v>
                </c:pt>
                <c:pt idx="1204">
                  <c:v>朝倉市</c:v>
                </c:pt>
                <c:pt idx="1205">
                  <c:v>八女市</c:v>
                </c:pt>
                <c:pt idx="1206">
                  <c:v>筑後市</c:v>
                </c:pt>
                <c:pt idx="1207">
                  <c:v>大川市</c:v>
                </c:pt>
                <c:pt idx="1208">
                  <c:v>行橋市</c:v>
                </c:pt>
                <c:pt idx="1209">
                  <c:v>豊前市</c:v>
                </c:pt>
                <c:pt idx="1210">
                  <c:v>中間市</c:v>
                </c:pt>
                <c:pt idx="1211">
                  <c:v>三井水道企業団</c:v>
                </c:pt>
                <c:pt idx="1212">
                  <c:v>筑紫野市</c:v>
                </c:pt>
                <c:pt idx="1213">
                  <c:v>春日那珂川水道企業団</c:v>
                </c:pt>
                <c:pt idx="1214">
                  <c:v>大野城市</c:v>
                </c:pt>
                <c:pt idx="1215">
                  <c:v>太宰府市</c:v>
                </c:pt>
                <c:pt idx="1216">
                  <c:v>宇美町</c:v>
                </c:pt>
                <c:pt idx="1217">
                  <c:v>篠栗町</c:v>
                </c:pt>
                <c:pt idx="1218">
                  <c:v>志免町</c:v>
                </c:pt>
                <c:pt idx="1219">
                  <c:v>須恵町</c:v>
                </c:pt>
                <c:pt idx="1220">
                  <c:v>新宮町</c:v>
                </c:pt>
                <c:pt idx="1221">
                  <c:v>古賀市</c:v>
                </c:pt>
                <c:pt idx="1222">
                  <c:v>久山町</c:v>
                </c:pt>
                <c:pt idx="1223">
                  <c:v>粕屋町</c:v>
                </c:pt>
                <c:pt idx="1224">
                  <c:v>岡垣町</c:v>
                </c:pt>
                <c:pt idx="1225">
                  <c:v>小竹町</c:v>
                </c:pt>
                <c:pt idx="1226">
                  <c:v>鞍手町</c:v>
                </c:pt>
                <c:pt idx="1227">
                  <c:v>宮若市</c:v>
                </c:pt>
                <c:pt idx="1228">
                  <c:v>桂川町</c:v>
                </c:pt>
                <c:pt idx="1229">
                  <c:v>筑前町</c:v>
                </c:pt>
                <c:pt idx="1230">
                  <c:v>糸島市</c:v>
                </c:pt>
                <c:pt idx="1231">
                  <c:v>大木町</c:v>
                </c:pt>
                <c:pt idx="1232">
                  <c:v>広川町</c:v>
                </c:pt>
                <c:pt idx="1233">
                  <c:v>みやま市</c:v>
                </c:pt>
                <c:pt idx="1234">
                  <c:v>香春町</c:v>
                </c:pt>
                <c:pt idx="1235">
                  <c:v>添田町</c:v>
                </c:pt>
                <c:pt idx="1236">
                  <c:v>福智町</c:v>
                </c:pt>
                <c:pt idx="1237">
                  <c:v>糸田町</c:v>
                </c:pt>
                <c:pt idx="1238">
                  <c:v>川崎町</c:v>
                </c:pt>
                <c:pt idx="1239">
                  <c:v>大任町</c:v>
                </c:pt>
                <c:pt idx="1240">
                  <c:v>苅田町</c:v>
                </c:pt>
                <c:pt idx="1241">
                  <c:v>みやこ町</c:v>
                </c:pt>
                <c:pt idx="1242">
                  <c:v>築上町</c:v>
                </c:pt>
                <c:pt idx="1243">
                  <c:v>吉富町</c:v>
                </c:pt>
                <c:pt idx="1244">
                  <c:v>宗像地区事務組合</c:v>
                </c:pt>
                <c:pt idx="1245">
                  <c:v>山神水道企業団</c:v>
                </c:pt>
                <c:pt idx="1246">
                  <c:v>福岡県南広域水道企業団</c:v>
                </c:pt>
                <c:pt idx="1247">
                  <c:v>福岡地区水道企業団</c:v>
                </c:pt>
                <c:pt idx="1248">
                  <c:v>田川地区水道企業団</c:v>
                </c:pt>
                <c:pt idx="1249">
                  <c:v>京築地区水道企業団</c:v>
                </c:pt>
                <c:pt idx="1250">
                  <c:v>北九州市</c:v>
                </c:pt>
                <c:pt idx="1251">
                  <c:v>佐賀市</c:v>
                </c:pt>
                <c:pt idx="1252">
                  <c:v>唐津市</c:v>
                </c:pt>
                <c:pt idx="1253">
                  <c:v>伊万里市</c:v>
                </c:pt>
                <c:pt idx="1254">
                  <c:v>西佐賀水道企業団</c:v>
                </c:pt>
                <c:pt idx="1255">
                  <c:v>鹿島市</c:v>
                </c:pt>
                <c:pt idx="1256">
                  <c:v>有田町</c:v>
                </c:pt>
                <c:pt idx="1257">
                  <c:v>武雄市</c:v>
                </c:pt>
                <c:pt idx="1258">
                  <c:v>大町町</c:v>
                </c:pt>
                <c:pt idx="1259">
                  <c:v>江北町</c:v>
                </c:pt>
                <c:pt idx="1260">
                  <c:v>鳥栖市</c:v>
                </c:pt>
                <c:pt idx="1261">
                  <c:v>多久市</c:v>
                </c:pt>
                <c:pt idx="1262">
                  <c:v>小城市</c:v>
                </c:pt>
                <c:pt idx="1263">
                  <c:v>太良町</c:v>
                </c:pt>
                <c:pt idx="1264">
                  <c:v>佐賀東部水道企業団</c:v>
                </c:pt>
                <c:pt idx="1265">
                  <c:v>白石町</c:v>
                </c:pt>
                <c:pt idx="1266">
                  <c:v>玄海町</c:v>
                </c:pt>
                <c:pt idx="1267">
                  <c:v>嬉野市</c:v>
                </c:pt>
                <c:pt idx="1268">
                  <c:v>佐賀東部水道企業団</c:v>
                </c:pt>
                <c:pt idx="1269">
                  <c:v>佐賀西部広域水道企業団</c:v>
                </c:pt>
                <c:pt idx="1270">
                  <c:v>長崎市（長崎）</c:v>
                </c:pt>
                <c:pt idx="1271">
                  <c:v>佐世保市</c:v>
                </c:pt>
                <c:pt idx="1272">
                  <c:v>平戸市</c:v>
                </c:pt>
                <c:pt idx="1273">
                  <c:v>大村市</c:v>
                </c:pt>
                <c:pt idx="1274">
                  <c:v>諫早市</c:v>
                </c:pt>
                <c:pt idx="1275">
                  <c:v>松浦市</c:v>
                </c:pt>
                <c:pt idx="1276">
                  <c:v>佐々町</c:v>
                </c:pt>
                <c:pt idx="1277">
                  <c:v>川棚町</c:v>
                </c:pt>
                <c:pt idx="1278">
                  <c:v>島原市</c:v>
                </c:pt>
                <c:pt idx="1279">
                  <c:v>長与町</c:v>
                </c:pt>
                <c:pt idx="1280">
                  <c:v>時津町</c:v>
                </c:pt>
                <c:pt idx="1281">
                  <c:v>壱岐市</c:v>
                </c:pt>
                <c:pt idx="1282">
                  <c:v>長崎市（三和）</c:v>
                </c:pt>
                <c:pt idx="1283">
                  <c:v>波佐見町</c:v>
                </c:pt>
                <c:pt idx="1284">
                  <c:v>長崎市（琴海）</c:v>
                </c:pt>
                <c:pt idx="1285">
                  <c:v>南島原市</c:v>
                </c:pt>
                <c:pt idx="1286">
                  <c:v>西海市</c:v>
                </c:pt>
                <c:pt idx="1287">
                  <c:v>東彼杵町</c:v>
                </c:pt>
                <c:pt idx="1288">
                  <c:v>五島市</c:v>
                </c:pt>
                <c:pt idx="1289">
                  <c:v>対馬市</c:v>
                </c:pt>
                <c:pt idx="1290">
                  <c:v>新上五島町</c:v>
                </c:pt>
                <c:pt idx="1291">
                  <c:v>雲仙市</c:v>
                </c:pt>
                <c:pt idx="1292">
                  <c:v>熊本市</c:v>
                </c:pt>
                <c:pt idx="1293">
                  <c:v>宇城市（三角）</c:v>
                </c:pt>
                <c:pt idx="1294">
                  <c:v>天草市</c:v>
                </c:pt>
                <c:pt idx="1295">
                  <c:v>水俣市</c:v>
                </c:pt>
                <c:pt idx="1296">
                  <c:v>山鹿市</c:v>
                </c:pt>
                <c:pt idx="1297">
                  <c:v>八代市</c:v>
                </c:pt>
                <c:pt idx="1298">
                  <c:v>人吉市</c:v>
                </c:pt>
                <c:pt idx="1299">
                  <c:v>荒尾市</c:v>
                </c:pt>
                <c:pt idx="1300">
                  <c:v>山都町</c:v>
                </c:pt>
                <c:pt idx="1301">
                  <c:v>大津菊陽水道企業団</c:v>
                </c:pt>
                <c:pt idx="1302">
                  <c:v>玉名市</c:v>
                </c:pt>
                <c:pt idx="1303">
                  <c:v>菊池市</c:v>
                </c:pt>
                <c:pt idx="1304">
                  <c:v>長洲町</c:v>
                </c:pt>
                <c:pt idx="1305">
                  <c:v>宇土市</c:v>
                </c:pt>
                <c:pt idx="1306">
                  <c:v>阿蘇市</c:v>
                </c:pt>
                <c:pt idx="1307">
                  <c:v>多良木町</c:v>
                </c:pt>
                <c:pt idx="1308">
                  <c:v>小国町</c:v>
                </c:pt>
                <c:pt idx="1309">
                  <c:v>御船町</c:v>
                </c:pt>
                <c:pt idx="1310">
                  <c:v>益城町</c:v>
                </c:pt>
                <c:pt idx="1311">
                  <c:v>八代生活環境事務組合</c:v>
                </c:pt>
                <c:pt idx="1312">
                  <c:v>あさぎり町</c:v>
                </c:pt>
                <c:pt idx="1313">
                  <c:v>芦北町</c:v>
                </c:pt>
                <c:pt idx="1314">
                  <c:v>南阿蘇村</c:v>
                </c:pt>
                <c:pt idx="1315">
                  <c:v>甲佐町</c:v>
                </c:pt>
                <c:pt idx="1316">
                  <c:v>上天草市</c:v>
                </c:pt>
                <c:pt idx="1317">
                  <c:v>宇城市（松橋・小川）</c:v>
                </c:pt>
                <c:pt idx="1318">
                  <c:v>合志市</c:v>
                </c:pt>
                <c:pt idx="1319">
                  <c:v>湯前町</c:v>
                </c:pt>
                <c:pt idx="1320">
                  <c:v>錦町</c:v>
                </c:pt>
                <c:pt idx="1321">
                  <c:v>上天草・宇城水道企業団</c:v>
                </c:pt>
                <c:pt idx="1322">
                  <c:v>大分市</c:v>
                </c:pt>
                <c:pt idx="1323">
                  <c:v>由布市（湯布院）</c:v>
                </c:pt>
                <c:pt idx="1324">
                  <c:v>別府市</c:v>
                </c:pt>
                <c:pt idx="1325">
                  <c:v>中津市</c:v>
                </c:pt>
                <c:pt idx="1326">
                  <c:v>日田市</c:v>
                </c:pt>
                <c:pt idx="1327">
                  <c:v>佐伯市</c:v>
                </c:pt>
                <c:pt idx="1328">
                  <c:v>臼杵市</c:v>
                </c:pt>
                <c:pt idx="1329">
                  <c:v>津久見市</c:v>
                </c:pt>
                <c:pt idx="1330">
                  <c:v>竹田市</c:v>
                </c:pt>
                <c:pt idx="1331">
                  <c:v>豊後高田市</c:v>
                </c:pt>
                <c:pt idx="1332">
                  <c:v>杵築市</c:v>
                </c:pt>
                <c:pt idx="1333">
                  <c:v>豊後大野市</c:v>
                </c:pt>
                <c:pt idx="1334">
                  <c:v>日出町</c:v>
                </c:pt>
                <c:pt idx="1335">
                  <c:v>玖珠町</c:v>
                </c:pt>
                <c:pt idx="1336">
                  <c:v>宇佐市</c:v>
                </c:pt>
                <c:pt idx="1337">
                  <c:v>由布市（挾間）</c:v>
                </c:pt>
                <c:pt idx="1338">
                  <c:v>国東市</c:v>
                </c:pt>
                <c:pt idx="1339">
                  <c:v>宮崎市</c:v>
                </c:pt>
                <c:pt idx="1340">
                  <c:v>延岡市</c:v>
                </c:pt>
                <c:pt idx="1341">
                  <c:v>日南市</c:v>
                </c:pt>
                <c:pt idx="1342">
                  <c:v>都城市</c:v>
                </c:pt>
                <c:pt idx="1343">
                  <c:v>日向市</c:v>
                </c:pt>
                <c:pt idx="1344">
                  <c:v>高原町</c:v>
                </c:pt>
                <c:pt idx="1345">
                  <c:v>串間市</c:v>
                </c:pt>
                <c:pt idx="1346">
                  <c:v>小林市</c:v>
                </c:pt>
                <c:pt idx="1347">
                  <c:v>高千穂町</c:v>
                </c:pt>
                <c:pt idx="1348">
                  <c:v>三股町</c:v>
                </c:pt>
                <c:pt idx="1349">
                  <c:v>新富町</c:v>
                </c:pt>
                <c:pt idx="1350">
                  <c:v>国富町</c:v>
                </c:pt>
                <c:pt idx="1351">
                  <c:v>えびの市</c:v>
                </c:pt>
                <c:pt idx="1352">
                  <c:v>高鍋町</c:v>
                </c:pt>
                <c:pt idx="1353">
                  <c:v>川南町</c:v>
                </c:pt>
                <c:pt idx="1354">
                  <c:v>門川町</c:v>
                </c:pt>
                <c:pt idx="1355">
                  <c:v>綾町</c:v>
                </c:pt>
                <c:pt idx="1356">
                  <c:v>西都市</c:v>
                </c:pt>
                <c:pt idx="1357">
                  <c:v>都農町</c:v>
                </c:pt>
                <c:pt idx="1358">
                  <c:v>一ツ瀬川営農飲雑用水広域水道企業団</c:v>
                </c:pt>
                <c:pt idx="1359">
                  <c:v>鹿児島市</c:v>
                </c:pt>
                <c:pt idx="1360">
                  <c:v>鹿屋市</c:v>
                </c:pt>
                <c:pt idx="1361">
                  <c:v>さつま町</c:v>
                </c:pt>
                <c:pt idx="1362">
                  <c:v>指宿市</c:v>
                </c:pt>
                <c:pt idx="1363">
                  <c:v>枕崎市</c:v>
                </c:pt>
                <c:pt idx="1364">
                  <c:v>阿久根市</c:v>
                </c:pt>
                <c:pt idx="1365">
                  <c:v>南さつま市</c:v>
                </c:pt>
                <c:pt idx="1366">
                  <c:v>志布志市</c:v>
                </c:pt>
                <c:pt idx="1367">
                  <c:v>いちき串木野市</c:v>
                </c:pt>
                <c:pt idx="1368">
                  <c:v>西之表市</c:v>
                </c:pt>
                <c:pt idx="1369">
                  <c:v>伊佐市</c:v>
                </c:pt>
                <c:pt idx="1370">
                  <c:v>薩摩川内市</c:v>
                </c:pt>
                <c:pt idx="1371">
                  <c:v>瀬戸内町</c:v>
                </c:pt>
                <c:pt idx="1372">
                  <c:v>奄美市</c:v>
                </c:pt>
                <c:pt idx="1373">
                  <c:v>大崎町</c:v>
                </c:pt>
                <c:pt idx="1374">
                  <c:v>中種子町</c:v>
                </c:pt>
                <c:pt idx="1375">
                  <c:v>出水市（出水）</c:v>
                </c:pt>
                <c:pt idx="1376">
                  <c:v>曽於市（大隅）</c:v>
                </c:pt>
                <c:pt idx="1377">
                  <c:v>曽於市（財部）</c:v>
                </c:pt>
                <c:pt idx="1378">
                  <c:v>垂水市</c:v>
                </c:pt>
                <c:pt idx="1379">
                  <c:v>出水市（高尾野）</c:v>
                </c:pt>
                <c:pt idx="1380">
                  <c:v>肝付町</c:v>
                </c:pt>
                <c:pt idx="1381">
                  <c:v>湧水町</c:v>
                </c:pt>
                <c:pt idx="1382">
                  <c:v>曽於市（末吉）</c:v>
                </c:pt>
                <c:pt idx="1383">
                  <c:v>和泊町</c:v>
                </c:pt>
                <c:pt idx="1384">
                  <c:v>知名町</c:v>
                </c:pt>
                <c:pt idx="1385">
                  <c:v>与論町</c:v>
                </c:pt>
                <c:pt idx="1386">
                  <c:v>徳之島町</c:v>
                </c:pt>
                <c:pt idx="1387">
                  <c:v>伊仙町</c:v>
                </c:pt>
                <c:pt idx="1388">
                  <c:v>霧島市</c:v>
                </c:pt>
                <c:pt idx="1389">
                  <c:v>日置市</c:v>
                </c:pt>
                <c:pt idx="1390">
                  <c:v>姶良市</c:v>
                </c:pt>
                <c:pt idx="1391">
                  <c:v>南九州市</c:v>
                </c:pt>
                <c:pt idx="1392">
                  <c:v>龍郷町</c:v>
                </c:pt>
                <c:pt idx="1393">
                  <c:v>那覇市</c:v>
                </c:pt>
                <c:pt idx="1394">
                  <c:v>名護市</c:v>
                </c:pt>
                <c:pt idx="1395">
                  <c:v>本部町</c:v>
                </c:pt>
                <c:pt idx="1396">
                  <c:v>宜野湾市</c:v>
                </c:pt>
                <c:pt idx="1397">
                  <c:v>石垣市</c:v>
                </c:pt>
                <c:pt idx="1398">
                  <c:v>浦添市</c:v>
                </c:pt>
                <c:pt idx="1399">
                  <c:v>南部水道企業団</c:v>
                </c:pt>
                <c:pt idx="1400">
                  <c:v>嘉手納町</c:v>
                </c:pt>
                <c:pt idx="1401">
                  <c:v>西原町</c:v>
                </c:pt>
                <c:pt idx="1402">
                  <c:v>読谷村</c:v>
                </c:pt>
                <c:pt idx="1403">
                  <c:v>うるま市</c:v>
                </c:pt>
                <c:pt idx="1404">
                  <c:v>北谷町</c:v>
                </c:pt>
                <c:pt idx="1405">
                  <c:v>与那原町</c:v>
                </c:pt>
                <c:pt idx="1406">
                  <c:v>中城村</c:v>
                </c:pt>
                <c:pt idx="1407">
                  <c:v>糸満市</c:v>
                </c:pt>
                <c:pt idx="1408">
                  <c:v>伊江村</c:v>
                </c:pt>
                <c:pt idx="1409">
                  <c:v>豊見城市</c:v>
                </c:pt>
                <c:pt idx="1410">
                  <c:v>宮古島市</c:v>
                </c:pt>
                <c:pt idx="1411">
                  <c:v>北中城村</c:v>
                </c:pt>
                <c:pt idx="1412">
                  <c:v>南城市</c:v>
                </c:pt>
                <c:pt idx="1413">
                  <c:v>沖縄市</c:v>
                </c:pt>
                <c:pt idx="1414">
                  <c:v>恩納村</c:v>
                </c:pt>
                <c:pt idx="1415">
                  <c:v>宜野座村</c:v>
                </c:pt>
                <c:pt idx="1416">
                  <c:v>金武町</c:v>
                </c:pt>
                <c:pt idx="1417">
                  <c:v>久米島町</c:v>
                </c:pt>
                <c:pt idx="1418">
                  <c:v>今帰仁村</c:v>
                </c:pt>
                <c:pt idx="1419">
                  <c:v>沖縄県</c:v>
                </c:pt>
              </c:strCache>
            </c:strRef>
          </c:tx>
          <c:spPr>
            <a:ln w="25400" cap="rnd">
              <a:noFill/>
              <a:round/>
            </a:ln>
            <a:effectLst/>
          </c:spPr>
          <c:marker>
            <c:symbol val="circle"/>
            <c:size val="5"/>
            <c:spPr>
              <a:solidFill>
                <a:schemeClr val="bg1"/>
              </a:solidFill>
              <a:ln w="9525">
                <a:solidFill>
                  <a:schemeClr val="tx1"/>
                </a:solidFill>
              </a:ln>
              <a:effectLst/>
            </c:spPr>
          </c:marker>
          <c:xVal>
            <c:numRef>
              <c:f>'c'!$G$55:$G$1474</c:f>
              <c:numCache>
                <c:formatCode>General</c:formatCode>
                <c:ptCount val="1420"/>
                <c:pt idx="0">
                  <c:v>130</c:v>
                </c:pt>
                <c:pt idx="1">
                  <c:v>22</c:v>
                </c:pt>
                <c:pt idx="2">
                  <c:v>68</c:v>
                </c:pt>
                <c:pt idx="3">
                  <c:v>48</c:v>
                </c:pt>
                <c:pt idx="4">
                  <c:v>14</c:v>
                </c:pt>
                <c:pt idx="5">
                  <c:v>23</c:v>
                </c:pt>
                <c:pt idx="6">
                  <c:v>81</c:v>
                </c:pt>
                <c:pt idx="7">
                  <c:v>4</c:v>
                </c:pt>
                <c:pt idx="8">
                  <c:v>3</c:v>
                </c:pt>
                <c:pt idx="9">
                  <c:v>6</c:v>
                </c:pt>
                <c:pt idx="10">
                  <c:v>7</c:v>
                </c:pt>
                <c:pt idx="11">
                  <c:v>22</c:v>
                </c:pt>
                <c:pt idx="12">
                  <c:v>#N/A</c:v>
                </c:pt>
                <c:pt idx="13">
                  <c:v>4</c:v>
                </c:pt>
                <c:pt idx="14">
                  <c:v>#N/A</c:v>
                </c:pt>
                <c:pt idx="15">
                  <c:v>3</c:v>
                </c:pt>
                <c:pt idx="16">
                  <c:v>9</c:v>
                </c:pt>
                <c:pt idx="17">
                  <c:v>7</c:v>
                </c:pt>
                <c:pt idx="18">
                  <c:v>90</c:v>
                </c:pt>
                <c:pt idx="19">
                  <c:v>5</c:v>
                </c:pt>
                <c:pt idx="20">
                  <c:v>22</c:v>
                </c:pt>
                <c:pt idx="21">
                  <c:v>53</c:v>
                </c:pt>
                <c:pt idx="22">
                  <c:v>5</c:v>
                </c:pt>
                <c:pt idx="23">
                  <c:v>7</c:v>
                </c:pt>
                <c:pt idx="24">
                  <c:v>10</c:v>
                </c:pt>
                <c:pt idx="25">
                  <c:v>3</c:v>
                </c:pt>
                <c:pt idx="26">
                  <c:v>83</c:v>
                </c:pt>
                <c:pt idx="27">
                  <c:v>13</c:v>
                </c:pt>
                <c:pt idx="28">
                  <c:v>8</c:v>
                </c:pt>
                <c:pt idx="29">
                  <c:v>3</c:v>
                </c:pt>
                <c:pt idx="30">
                  <c:v>11</c:v>
                </c:pt>
                <c:pt idx="31">
                  <c:v>14</c:v>
                </c:pt>
                <c:pt idx="32">
                  <c:v>5</c:v>
                </c:pt>
                <c:pt idx="33">
                  <c:v>23</c:v>
                </c:pt>
                <c:pt idx="34">
                  <c:v>13</c:v>
                </c:pt>
                <c:pt idx="35">
                  <c:v>2</c:v>
                </c:pt>
                <c:pt idx="36">
                  <c:v>5</c:v>
                </c:pt>
                <c:pt idx="37">
                  <c:v>4</c:v>
                </c:pt>
                <c:pt idx="38">
                  <c:v>6</c:v>
                </c:pt>
                <c:pt idx="39">
                  <c:v>4</c:v>
                </c:pt>
                <c:pt idx="40">
                  <c:v>10</c:v>
                </c:pt>
                <c:pt idx="41">
                  <c:v>44</c:v>
                </c:pt>
                <c:pt idx="42">
                  <c:v>4</c:v>
                </c:pt>
                <c:pt idx="43">
                  <c:v>4</c:v>
                </c:pt>
                <c:pt idx="44">
                  <c:v>5</c:v>
                </c:pt>
                <c:pt idx="45">
                  <c:v>4</c:v>
                </c:pt>
                <c:pt idx="46">
                  <c:v>12</c:v>
                </c:pt>
                <c:pt idx="47">
                  <c:v>20</c:v>
                </c:pt>
                <c:pt idx="48">
                  <c:v>11</c:v>
                </c:pt>
                <c:pt idx="49">
                  <c:v>23</c:v>
                </c:pt>
                <c:pt idx="50">
                  <c:v>33</c:v>
                </c:pt>
                <c:pt idx="51">
                  <c:v>2</c:v>
                </c:pt>
                <c:pt idx="52">
                  <c:v>20</c:v>
                </c:pt>
                <c:pt idx="53">
                  <c:v>5</c:v>
                </c:pt>
                <c:pt idx="54">
                  <c:v>8</c:v>
                </c:pt>
                <c:pt idx="55">
                  <c:v>8</c:v>
                </c:pt>
                <c:pt idx="56">
                  <c:v>2</c:v>
                </c:pt>
                <c:pt idx="57">
                  <c:v>3</c:v>
                </c:pt>
                <c:pt idx="58">
                  <c:v>7</c:v>
                </c:pt>
                <c:pt idx="59">
                  <c:v>21</c:v>
                </c:pt>
                <c:pt idx="60">
                  <c:v>8</c:v>
                </c:pt>
                <c:pt idx="61">
                  <c:v>6</c:v>
                </c:pt>
                <c:pt idx="62">
                  <c:v>7</c:v>
                </c:pt>
                <c:pt idx="63">
                  <c:v>7</c:v>
                </c:pt>
                <c:pt idx="64">
                  <c:v>2</c:v>
                </c:pt>
                <c:pt idx="65">
                  <c:v>4</c:v>
                </c:pt>
                <c:pt idx="66">
                  <c:v>11</c:v>
                </c:pt>
                <c:pt idx="67">
                  <c:v>15</c:v>
                </c:pt>
                <c:pt idx="68">
                  <c:v>2</c:v>
                </c:pt>
                <c:pt idx="69">
                  <c:v>3</c:v>
                </c:pt>
                <c:pt idx="70">
                  <c:v>3</c:v>
                </c:pt>
                <c:pt idx="71">
                  <c:v>2</c:v>
                </c:pt>
                <c:pt idx="72">
                  <c:v>4</c:v>
                </c:pt>
                <c:pt idx="73">
                  <c:v>15</c:v>
                </c:pt>
                <c:pt idx="74">
                  <c:v>2</c:v>
                </c:pt>
                <c:pt idx="75">
                  <c:v>2</c:v>
                </c:pt>
                <c:pt idx="76">
                  <c:v>8</c:v>
                </c:pt>
                <c:pt idx="77">
                  <c:v>23</c:v>
                </c:pt>
                <c:pt idx="78">
                  <c:v>10</c:v>
                </c:pt>
                <c:pt idx="79">
                  <c:v>4</c:v>
                </c:pt>
                <c:pt idx="80">
                  <c:v>3</c:v>
                </c:pt>
                <c:pt idx="81">
                  <c:v>6</c:v>
                </c:pt>
                <c:pt idx="82">
                  <c:v>8</c:v>
                </c:pt>
                <c:pt idx="83">
                  <c:v>17</c:v>
                </c:pt>
                <c:pt idx="84">
                  <c:v>2</c:v>
                </c:pt>
                <c:pt idx="85">
                  <c:v>6</c:v>
                </c:pt>
                <c:pt idx="86">
                  <c:v>1</c:v>
                </c:pt>
                <c:pt idx="87">
                  <c:v>7</c:v>
                </c:pt>
                <c:pt idx="88">
                  <c:v>5</c:v>
                </c:pt>
                <c:pt idx="89">
                  <c:v>36</c:v>
                </c:pt>
                <c:pt idx="90">
                  <c:v>4</c:v>
                </c:pt>
                <c:pt idx="91">
                  <c:v>3</c:v>
                </c:pt>
                <c:pt idx="92">
                  <c:v>4</c:v>
                </c:pt>
                <c:pt idx="93">
                  <c:v>13</c:v>
                </c:pt>
                <c:pt idx="94">
                  <c:v>26</c:v>
                </c:pt>
                <c:pt idx="95">
                  <c:v>9</c:v>
                </c:pt>
                <c:pt idx="96">
                  <c:v>8</c:v>
                </c:pt>
                <c:pt idx="97">
                  <c:v>15</c:v>
                </c:pt>
                <c:pt idx="98">
                  <c:v>69</c:v>
                </c:pt>
                <c:pt idx="99">
                  <c:v>5</c:v>
                </c:pt>
                <c:pt idx="100">
                  <c:v>6</c:v>
                </c:pt>
                <c:pt idx="101">
                  <c:v>14</c:v>
                </c:pt>
                <c:pt idx="102">
                  <c:v>6</c:v>
                </c:pt>
                <c:pt idx="103">
                  <c:v>3</c:v>
                </c:pt>
                <c:pt idx="104">
                  <c:v>5</c:v>
                </c:pt>
                <c:pt idx="105">
                  <c:v>3</c:v>
                </c:pt>
                <c:pt idx="106">
                  <c:v>14</c:v>
                </c:pt>
                <c:pt idx="107">
                  <c:v>2</c:v>
                </c:pt>
                <c:pt idx="108">
                  <c:v>3</c:v>
                </c:pt>
                <c:pt idx="109">
                  <c:v>3</c:v>
                </c:pt>
                <c:pt idx="110">
                  <c:v>5</c:v>
                </c:pt>
                <c:pt idx="111">
                  <c:v>6</c:v>
                </c:pt>
                <c:pt idx="112">
                  <c:v>4</c:v>
                </c:pt>
                <c:pt idx="113">
                  <c:v>#N/A</c:v>
                </c:pt>
                <c:pt idx="114">
                  <c:v>4</c:v>
                </c:pt>
                <c:pt idx="115">
                  <c:v>22</c:v>
                </c:pt>
                <c:pt idx="116">
                  <c:v>20</c:v>
                </c:pt>
                <c:pt idx="117">
                  <c:v>#N/A</c:v>
                </c:pt>
                <c:pt idx="118">
                  <c:v>7</c:v>
                </c:pt>
                <c:pt idx="119">
                  <c:v>24</c:v>
                </c:pt>
                <c:pt idx="120">
                  <c:v>7</c:v>
                </c:pt>
                <c:pt idx="121">
                  <c:v>5</c:v>
                </c:pt>
                <c:pt idx="122">
                  <c:v>5</c:v>
                </c:pt>
                <c:pt idx="123">
                  <c:v>25</c:v>
                </c:pt>
                <c:pt idx="124">
                  <c:v>33</c:v>
                </c:pt>
                <c:pt idx="125">
                  <c:v>#N/A</c:v>
                </c:pt>
                <c:pt idx="126">
                  <c:v>8</c:v>
                </c:pt>
                <c:pt idx="127">
                  <c:v>28</c:v>
                </c:pt>
                <c:pt idx="128">
                  <c:v>16</c:v>
                </c:pt>
                <c:pt idx="129">
                  <c:v>14</c:v>
                </c:pt>
                <c:pt idx="130">
                  <c:v>31</c:v>
                </c:pt>
                <c:pt idx="131">
                  <c:v>17</c:v>
                </c:pt>
                <c:pt idx="132">
                  <c:v>9</c:v>
                </c:pt>
                <c:pt idx="133">
                  <c:v>11</c:v>
                </c:pt>
                <c:pt idx="134">
                  <c:v>8</c:v>
                </c:pt>
                <c:pt idx="135">
                  <c:v>6</c:v>
                </c:pt>
                <c:pt idx="136">
                  <c:v>8</c:v>
                </c:pt>
                <c:pt idx="137">
                  <c:v>7</c:v>
                </c:pt>
                <c:pt idx="138">
                  <c:v>13</c:v>
                </c:pt>
                <c:pt idx="139">
                  <c:v>6</c:v>
                </c:pt>
                <c:pt idx="140">
                  <c:v>4</c:v>
                </c:pt>
                <c:pt idx="141">
                  <c:v>2</c:v>
                </c:pt>
                <c:pt idx="142">
                  <c:v>4</c:v>
                </c:pt>
                <c:pt idx="143">
                  <c:v>19</c:v>
                </c:pt>
                <c:pt idx="144">
                  <c:v>9</c:v>
                </c:pt>
                <c:pt idx="145">
                  <c:v>6</c:v>
                </c:pt>
                <c:pt idx="146">
                  <c:v>4</c:v>
                </c:pt>
                <c:pt idx="147">
                  <c:v>0</c:v>
                </c:pt>
                <c:pt idx="148">
                  <c:v>90</c:v>
                </c:pt>
                <c:pt idx="149">
                  <c:v>41</c:v>
                </c:pt>
                <c:pt idx="150">
                  <c:v>8</c:v>
                </c:pt>
                <c:pt idx="151">
                  <c:v>7</c:v>
                </c:pt>
                <c:pt idx="152">
                  <c:v>2</c:v>
                </c:pt>
                <c:pt idx="153">
                  <c:v>35</c:v>
                </c:pt>
                <c:pt idx="154">
                  <c:v>#N/A</c:v>
                </c:pt>
                <c:pt idx="155">
                  <c:v>6</c:v>
                </c:pt>
                <c:pt idx="156">
                  <c:v>73</c:v>
                </c:pt>
                <c:pt idx="157">
                  <c:v>12</c:v>
                </c:pt>
                <c:pt idx="158">
                  <c:v>27</c:v>
                </c:pt>
                <c:pt idx="159">
                  <c:v>6</c:v>
                </c:pt>
                <c:pt idx="160">
                  <c:v>8</c:v>
                </c:pt>
                <c:pt idx="161">
                  <c:v>10</c:v>
                </c:pt>
                <c:pt idx="162">
                  <c:v>6</c:v>
                </c:pt>
                <c:pt idx="163">
                  <c:v>14</c:v>
                </c:pt>
                <c:pt idx="164">
                  <c:v>26</c:v>
                </c:pt>
                <c:pt idx="165">
                  <c:v>8</c:v>
                </c:pt>
                <c:pt idx="166">
                  <c:v>4</c:v>
                </c:pt>
                <c:pt idx="167">
                  <c:v>8</c:v>
                </c:pt>
                <c:pt idx="168">
                  <c:v>6</c:v>
                </c:pt>
                <c:pt idx="169">
                  <c:v>8</c:v>
                </c:pt>
                <c:pt idx="170">
                  <c:v>6</c:v>
                </c:pt>
                <c:pt idx="171">
                  <c:v>2</c:v>
                </c:pt>
                <c:pt idx="172">
                  <c:v>9</c:v>
                </c:pt>
                <c:pt idx="173">
                  <c:v>2</c:v>
                </c:pt>
                <c:pt idx="174">
                  <c:v>4</c:v>
                </c:pt>
                <c:pt idx="175">
                  <c:v>5</c:v>
                </c:pt>
                <c:pt idx="176">
                  <c:v>11</c:v>
                </c:pt>
                <c:pt idx="177">
                  <c:v>130</c:v>
                </c:pt>
                <c:pt idx="178">
                  <c:v>5</c:v>
                </c:pt>
                <c:pt idx="179">
                  <c:v>7</c:v>
                </c:pt>
                <c:pt idx="180">
                  <c:v>1</c:v>
                </c:pt>
                <c:pt idx="181">
                  <c:v>28</c:v>
                </c:pt>
                <c:pt idx="182">
                  <c:v>25</c:v>
                </c:pt>
                <c:pt idx="183">
                  <c:v>4</c:v>
                </c:pt>
                <c:pt idx="184">
                  <c:v>6</c:v>
                </c:pt>
                <c:pt idx="185">
                  <c:v>37</c:v>
                </c:pt>
                <c:pt idx="186">
                  <c:v>30</c:v>
                </c:pt>
                <c:pt idx="187">
                  <c:v>36</c:v>
                </c:pt>
                <c:pt idx="188">
                  <c:v>#N/A</c:v>
                </c:pt>
                <c:pt idx="189">
                  <c:v>35</c:v>
                </c:pt>
                <c:pt idx="190">
                  <c:v>34</c:v>
                </c:pt>
                <c:pt idx="191">
                  <c:v>7</c:v>
                </c:pt>
                <c:pt idx="192">
                  <c:v>28</c:v>
                </c:pt>
                <c:pt idx="193">
                  <c:v>9</c:v>
                </c:pt>
                <c:pt idx="194">
                  <c:v>23</c:v>
                </c:pt>
                <c:pt idx="195">
                  <c:v>12</c:v>
                </c:pt>
                <c:pt idx="196">
                  <c:v>9</c:v>
                </c:pt>
                <c:pt idx="197">
                  <c:v>2</c:v>
                </c:pt>
                <c:pt idx="198">
                  <c:v>8</c:v>
                </c:pt>
                <c:pt idx="199">
                  <c:v>2</c:v>
                </c:pt>
                <c:pt idx="200">
                  <c:v>2</c:v>
                </c:pt>
                <c:pt idx="201">
                  <c:v>1</c:v>
                </c:pt>
                <c:pt idx="202">
                  <c:v>6</c:v>
                </c:pt>
                <c:pt idx="203">
                  <c:v>8</c:v>
                </c:pt>
                <c:pt idx="204">
                  <c:v>7</c:v>
                </c:pt>
                <c:pt idx="205">
                  <c:v>5</c:v>
                </c:pt>
                <c:pt idx="206">
                  <c:v>3</c:v>
                </c:pt>
                <c:pt idx="207">
                  <c:v>1</c:v>
                </c:pt>
                <c:pt idx="208">
                  <c:v>9</c:v>
                </c:pt>
                <c:pt idx="209">
                  <c:v>4</c:v>
                </c:pt>
                <c:pt idx="210">
                  <c:v>9</c:v>
                </c:pt>
                <c:pt idx="211">
                  <c:v>9</c:v>
                </c:pt>
                <c:pt idx="212">
                  <c:v>140</c:v>
                </c:pt>
                <c:pt idx="213">
                  <c:v>8</c:v>
                </c:pt>
                <c:pt idx="214">
                  <c:v>27</c:v>
                </c:pt>
                <c:pt idx="215">
                  <c:v>31</c:v>
                </c:pt>
                <c:pt idx="216">
                  <c:v>9</c:v>
                </c:pt>
                <c:pt idx="217">
                  <c:v>37</c:v>
                </c:pt>
                <c:pt idx="218">
                  <c:v>8</c:v>
                </c:pt>
                <c:pt idx="219">
                  <c:v>13</c:v>
                </c:pt>
                <c:pt idx="220">
                  <c:v>13</c:v>
                </c:pt>
                <c:pt idx="221">
                  <c:v>9</c:v>
                </c:pt>
                <c:pt idx="222">
                  <c:v>9</c:v>
                </c:pt>
                <c:pt idx="223">
                  <c:v>10</c:v>
                </c:pt>
                <c:pt idx="224">
                  <c:v>3</c:v>
                </c:pt>
                <c:pt idx="225">
                  <c:v>6</c:v>
                </c:pt>
                <c:pt idx="226">
                  <c:v>2</c:v>
                </c:pt>
                <c:pt idx="227">
                  <c:v>4</c:v>
                </c:pt>
                <c:pt idx="228">
                  <c:v>3</c:v>
                </c:pt>
                <c:pt idx="229">
                  <c:v>8</c:v>
                </c:pt>
                <c:pt idx="230">
                  <c:v>4</c:v>
                </c:pt>
                <c:pt idx="231">
                  <c:v>17</c:v>
                </c:pt>
                <c:pt idx="232">
                  <c:v>6</c:v>
                </c:pt>
                <c:pt idx="233">
                  <c:v>10</c:v>
                </c:pt>
                <c:pt idx="234">
                  <c:v>3</c:v>
                </c:pt>
                <c:pt idx="235">
                  <c:v>4</c:v>
                </c:pt>
                <c:pt idx="236">
                  <c:v>2</c:v>
                </c:pt>
                <c:pt idx="237">
                  <c:v>4</c:v>
                </c:pt>
                <c:pt idx="238">
                  <c:v>1</c:v>
                </c:pt>
                <c:pt idx="239">
                  <c:v>21</c:v>
                </c:pt>
                <c:pt idx="240">
                  <c:v>14</c:v>
                </c:pt>
                <c:pt idx="241">
                  <c:v>5</c:v>
                </c:pt>
                <c:pt idx="242">
                  <c:v>32</c:v>
                </c:pt>
                <c:pt idx="243">
                  <c:v>#N/A</c:v>
                </c:pt>
                <c:pt idx="244">
                  <c:v>#N/A</c:v>
                </c:pt>
                <c:pt idx="245">
                  <c:v>#N/A</c:v>
                </c:pt>
                <c:pt idx="246">
                  <c:v>4</c:v>
                </c:pt>
                <c:pt idx="247">
                  <c:v>38</c:v>
                </c:pt>
                <c:pt idx="248">
                  <c:v>20</c:v>
                </c:pt>
                <c:pt idx="249">
                  <c:v>6</c:v>
                </c:pt>
                <c:pt idx="250">
                  <c:v>21</c:v>
                </c:pt>
                <c:pt idx="251">
                  <c:v>15</c:v>
                </c:pt>
                <c:pt idx="252">
                  <c:v>7</c:v>
                </c:pt>
                <c:pt idx="253">
                  <c:v>8</c:v>
                </c:pt>
                <c:pt idx="254">
                  <c:v>5</c:v>
                </c:pt>
                <c:pt idx="255">
                  <c:v>22</c:v>
                </c:pt>
                <c:pt idx="256">
                  <c:v>6</c:v>
                </c:pt>
                <c:pt idx="257">
                  <c:v>4</c:v>
                </c:pt>
                <c:pt idx="258">
                  <c:v>4</c:v>
                </c:pt>
                <c:pt idx="259">
                  <c:v>5</c:v>
                </c:pt>
                <c:pt idx="260">
                  <c:v>12</c:v>
                </c:pt>
                <c:pt idx="261">
                  <c:v>4</c:v>
                </c:pt>
                <c:pt idx="262">
                  <c:v>2</c:v>
                </c:pt>
                <c:pt idx="263">
                  <c:v>2</c:v>
                </c:pt>
                <c:pt idx="264">
                  <c:v>10</c:v>
                </c:pt>
                <c:pt idx="265">
                  <c:v>4</c:v>
                </c:pt>
                <c:pt idx="266">
                  <c:v>5</c:v>
                </c:pt>
                <c:pt idx="267">
                  <c:v>9</c:v>
                </c:pt>
                <c:pt idx="268">
                  <c:v>15</c:v>
                </c:pt>
                <c:pt idx="269">
                  <c:v>4</c:v>
                </c:pt>
                <c:pt idx="270">
                  <c:v>4</c:v>
                </c:pt>
                <c:pt idx="271">
                  <c:v>2</c:v>
                </c:pt>
                <c:pt idx="272">
                  <c:v>2</c:v>
                </c:pt>
                <c:pt idx="273">
                  <c:v>5</c:v>
                </c:pt>
                <c:pt idx="274">
                  <c:v>1</c:v>
                </c:pt>
                <c:pt idx="275">
                  <c:v>3</c:v>
                </c:pt>
                <c:pt idx="276">
                  <c:v>27</c:v>
                </c:pt>
                <c:pt idx="277">
                  <c:v>25</c:v>
                </c:pt>
                <c:pt idx="278">
                  <c:v>2</c:v>
                </c:pt>
                <c:pt idx="279">
                  <c:v>5</c:v>
                </c:pt>
                <c:pt idx="280">
                  <c:v>2</c:v>
                </c:pt>
                <c:pt idx="281">
                  <c:v>4</c:v>
                </c:pt>
                <c:pt idx="282">
                  <c:v>25</c:v>
                </c:pt>
                <c:pt idx="283">
                  <c:v>5</c:v>
                </c:pt>
                <c:pt idx="284">
                  <c:v>#N/A</c:v>
                </c:pt>
                <c:pt idx="285">
                  <c:v>81</c:v>
                </c:pt>
                <c:pt idx="286">
                  <c:v>20</c:v>
                </c:pt>
                <c:pt idx="287">
                  <c:v>53</c:v>
                </c:pt>
                <c:pt idx="288">
                  <c:v>23</c:v>
                </c:pt>
                <c:pt idx="289">
                  <c:v>4</c:v>
                </c:pt>
                <c:pt idx="290">
                  <c:v>20</c:v>
                </c:pt>
                <c:pt idx="291">
                  <c:v>6</c:v>
                </c:pt>
                <c:pt idx="292">
                  <c:v>11</c:v>
                </c:pt>
                <c:pt idx="293">
                  <c:v>#N/A</c:v>
                </c:pt>
                <c:pt idx="294">
                  <c:v>26</c:v>
                </c:pt>
                <c:pt idx="295">
                  <c:v>8</c:v>
                </c:pt>
                <c:pt idx="296">
                  <c:v>14</c:v>
                </c:pt>
                <c:pt idx="297">
                  <c:v>8</c:v>
                </c:pt>
                <c:pt idx="298">
                  <c:v>15</c:v>
                </c:pt>
                <c:pt idx="299">
                  <c:v>7</c:v>
                </c:pt>
                <c:pt idx="300">
                  <c:v>15</c:v>
                </c:pt>
                <c:pt idx="301">
                  <c:v>32</c:v>
                </c:pt>
                <c:pt idx="302">
                  <c:v>10</c:v>
                </c:pt>
                <c:pt idx="303">
                  <c:v>11</c:v>
                </c:pt>
                <c:pt idx="304">
                  <c:v>4</c:v>
                </c:pt>
                <c:pt idx="305">
                  <c:v>10</c:v>
                </c:pt>
                <c:pt idx="306">
                  <c:v>8</c:v>
                </c:pt>
                <c:pt idx="307">
                  <c:v>4</c:v>
                </c:pt>
                <c:pt idx="308">
                  <c:v>4</c:v>
                </c:pt>
                <c:pt idx="309">
                  <c:v>4</c:v>
                </c:pt>
                <c:pt idx="310">
                  <c:v>12</c:v>
                </c:pt>
                <c:pt idx="311">
                  <c:v>14</c:v>
                </c:pt>
                <c:pt idx="312">
                  <c:v>9</c:v>
                </c:pt>
                <c:pt idx="313">
                  <c:v>1</c:v>
                </c:pt>
                <c:pt idx="314">
                  <c:v>7</c:v>
                </c:pt>
                <c:pt idx="315">
                  <c:v>11</c:v>
                </c:pt>
                <c:pt idx="316">
                  <c:v>14</c:v>
                </c:pt>
                <c:pt idx="317">
                  <c:v>11</c:v>
                </c:pt>
                <c:pt idx="318">
                  <c:v>14</c:v>
                </c:pt>
                <c:pt idx="319">
                  <c:v>11</c:v>
                </c:pt>
                <c:pt idx="320">
                  <c:v>8</c:v>
                </c:pt>
                <c:pt idx="321">
                  <c:v>12</c:v>
                </c:pt>
                <c:pt idx="322">
                  <c:v>18</c:v>
                </c:pt>
                <c:pt idx="323">
                  <c:v>7</c:v>
                </c:pt>
                <c:pt idx="324">
                  <c:v>10</c:v>
                </c:pt>
                <c:pt idx="325">
                  <c:v>15</c:v>
                </c:pt>
                <c:pt idx="326">
                  <c:v>9</c:v>
                </c:pt>
                <c:pt idx="327">
                  <c:v>51</c:v>
                </c:pt>
                <c:pt idx="328">
                  <c:v>36</c:v>
                </c:pt>
                <c:pt idx="329">
                  <c:v>25</c:v>
                </c:pt>
                <c:pt idx="330">
                  <c:v>31</c:v>
                </c:pt>
                <c:pt idx="331">
                  <c:v>#N/A</c:v>
                </c:pt>
                <c:pt idx="332">
                  <c:v>46</c:v>
                </c:pt>
                <c:pt idx="333">
                  <c:v>16</c:v>
                </c:pt>
                <c:pt idx="334">
                  <c:v>27</c:v>
                </c:pt>
                <c:pt idx="335">
                  <c:v>25</c:v>
                </c:pt>
                <c:pt idx="336">
                  <c:v>5</c:v>
                </c:pt>
                <c:pt idx="337">
                  <c:v>19</c:v>
                </c:pt>
                <c:pt idx="338">
                  <c:v>13</c:v>
                </c:pt>
                <c:pt idx="339">
                  <c:v>9</c:v>
                </c:pt>
                <c:pt idx="340">
                  <c:v>6</c:v>
                </c:pt>
                <c:pt idx="341">
                  <c:v>9</c:v>
                </c:pt>
                <c:pt idx="342">
                  <c:v>8</c:v>
                </c:pt>
                <c:pt idx="343">
                  <c:v>10</c:v>
                </c:pt>
                <c:pt idx="344">
                  <c:v>7</c:v>
                </c:pt>
                <c:pt idx="345">
                  <c:v>10</c:v>
                </c:pt>
                <c:pt idx="346">
                  <c:v>3</c:v>
                </c:pt>
                <c:pt idx="347">
                  <c:v>5</c:v>
                </c:pt>
                <c:pt idx="348">
                  <c:v>16</c:v>
                </c:pt>
                <c:pt idx="349">
                  <c:v>3</c:v>
                </c:pt>
                <c:pt idx="350">
                  <c:v>27</c:v>
                </c:pt>
                <c:pt idx="351">
                  <c:v>5</c:v>
                </c:pt>
                <c:pt idx="352">
                  <c:v>30</c:v>
                </c:pt>
                <c:pt idx="353">
                  <c:v>8</c:v>
                </c:pt>
                <c:pt idx="354">
                  <c:v>6</c:v>
                </c:pt>
                <c:pt idx="355">
                  <c:v>14</c:v>
                </c:pt>
                <c:pt idx="356">
                  <c:v>17</c:v>
                </c:pt>
                <c:pt idx="357">
                  <c:v>#N/A</c:v>
                </c:pt>
                <c:pt idx="358">
                  <c:v>8</c:v>
                </c:pt>
                <c:pt idx="359">
                  <c:v>#N/A</c:v>
                </c:pt>
                <c:pt idx="360">
                  <c:v>46</c:v>
                </c:pt>
                <c:pt idx="361">
                  <c:v>45</c:v>
                </c:pt>
                <c:pt idx="362">
                  <c:v>36</c:v>
                </c:pt>
                <c:pt idx="363">
                  <c:v>24</c:v>
                </c:pt>
                <c:pt idx="364">
                  <c:v>6</c:v>
                </c:pt>
                <c:pt idx="365">
                  <c:v>9</c:v>
                </c:pt>
                <c:pt idx="366">
                  <c:v>28</c:v>
                </c:pt>
                <c:pt idx="367">
                  <c:v>5</c:v>
                </c:pt>
                <c:pt idx="368">
                  <c:v>6</c:v>
                </c:pt>
                <c:pt idx="369">
                  <c:v>5</c:v>
                </c:pt>
                <c:pt idx="370">
                  <c:v>5</c:v>
                </c:pt>
                <c:pt idx="371">
                  <c:v>2</c:v>
                </c:pt>
                <c:pt idx="372">
                  <c:v>4</c:v>
                </c:pt>
                <c:pt idx="373">
                  <c:v>7</c:v>
                </c:pt>
                <c:pt idx="374">
                  <c:v>4</c:v>
                </c:pt>
                <c:pt idx="375">
                  <c:v>5</c:v>
                </c:pt>
                <c:pt idx="376">
                  <c:v>39</c:v>
                </c:pt>
                <c:pt idx="377">
                  <c:v>#N/A</c:v>
                </c:pt>
                <c:pt idx="378">
                  <c:v>23</c:v>
                </c:pt>
                <c:pt idx="379">
                  <c:v>16</c:v>
                </c:pt>
                <c:pt idx="380">
                  <c:v>24</c:v>
                </c:pt>
                <c:pt idx="381">
                  <c:v>17</c:v>
                </c:pt>
                <c:pt idx="382">
                  <c:v>30</c:v>
                </c:pt>
                <c:pt idx="383">
                  <c:v>25</c:v>
                </c:pt>
                <c:pt idx="384">
                  <c:v>#N/A</c:v>
                </c:pt>
                <c:pt idx="385">
                  <c:v>#N/A</c:v>
                </c:pt>
                <c:pt idx="386">
                  <c:v>#N/A</c:v>
                </c:pt>
                <c:pt idx="387">
                  <c:v>#N/A</c:v>
                </c:pt>
                <c:pt idx="388">
                  <c:v>19</c:v>
                </c:pt>
                <c:pt idx="389">
                  <c:v>31</c:v>
                </c:pt>
                <c:pt idx="390">
                  <c:v>9</c:v>
                </c:pt>
                <c:pt idx="391">
                  <c:v>#N/A</c:v>
                </c:pt>
                <c:pt idx="392">
                  <c:v>14</c:v>
                </c:pt>
                <c:pt idx="393">
                  <c:v>10</c:v>
                </c:pt>
                <c:pt idx="394">
                  <c:v>13</c:v>
                </c:pt>
                <c:pt idx="395">
                  <c:v>15</c:v>
                </c:pt>
                <c:pt idx="396">
                  <c:v>27</c:v>
                </c:pt>
                <c:pt idx="397">
                  <c:v>34</c:v>
                </c:pt>
                <c:pt idx="398">
                  <c:v>16</c:v>
                </c:pt>
                <c:pt idx="399">
                  <c:v>12</c:v>
                </c:pt>
                <c:pt idx="400">
                  <c:v>32</c:v>
                </c:pt>
                <c:pt idx="401">
                  <c:v>5</c:v>
                </c:pt>
                <c:pt idx="402">
                  <c:v>19</c:v>
                </c:pt>
                <c:pt idx="403">
                  <c:v>6</c:v>
                </c:pt>
                <c:pt idx="404">
                  <c:v>9</c:v>
                </c:pt>
                <c:pt idx="405">
                  <c:v>12</c:v>
                </c:pt>
                <c:pt idx="406">
                  <c:v>#N/A</c:v>
                </c:pt>
                <c:pt idx="407">
                  <c:v>13</c:v>
                </c:pt>
                <c:pt idx="408">
                  <c:v>16</c:v>
                </c:pt>
                <c:pt idx="409">
                  <c:v>9</c:v>
                </c:pt>
                <c:pt idx="410">
                  <c:v>44</c:v>
                </c:pt>
                <c:pt idx="411">
                  <c:v>28</c:v>
                </c:pt>
                <c:pt idx="412">
                  <c:v>12</c:v>
                </c:pt>
                <c:pt idx="413">
                  <c:v>27</c:v>
                </c:pt>
                <c:pt idx="414">
                  <c:v>23</c:v>
                </c:pt>
                <c:pt idx="415">
                  <c:v>41</c:v>
                </c:pt>
                <c:pt idx="416">
                  <c:v>11</c:v>
                </c:pt>
                <c:pt idx="417">
                  <c:v>13</c:v>
                </c:pt>
                <c:pt idx="418">
                  <c:v>33</c:v>
                </c:pt>
                <c:pt idx="419">
                  <c:v>13</c:v>
                </c:pt>
                <c:pt idx="420">
                  <c:v>27</c:v>
                </c:pt>
                <c:pt idx="421">
                  <c:v>26</c:v>
                </c:pt>
                <c:pt idx="422">
                  <c:v>7</c:v>
                </c:pt>
                <c:pt idx="423">
                  <c:v>5</c:v>
                </c:pt>
                <c:pt idx="424">
                  <c:v>51</c:v>
                </c:pt>
                <c:pt idx="425">
                  <c:v>19</c:v>
                </c:pt>
                <c:pt idx="426">
                  <c:v>9</c:v>
                </c:pt>
                <c:pt idx="427">
                  <c:v>5</c:v>
                </c:pt>
                <c:pt idx="428">
                  <c:v>9</c:v>
                </c:pt>
                <c:pt idx="429">
                  <c:v>9</c:v>
                </c:pt>
                <c:pt idx="430">
                  <c:v>6</c:v>
                </c:pt>
                <c:pt idx="431">
                  <c:v>7</c:v>
                </c:pt>
                <c:pt idx="432">
                  <c:v>3</c:v>
                </c:pt>
                <c:pt idx="433">
                  <c:v>7</c:v>
                </c:pt>
                <c:pt idx="434">
                  <c:v>8</c:v>
                </c:pt>
                <c:pt idx="435">
                  <c:v>13</c:v>
                </c:pt>
                <c:pt idx="436">
                  <c:v>51</c:v>
                </c:pt>
                <c:pt idx="437">
                  <c:v>359</c:v>
                </c:pt>
                <c:pt idx="438">
                  <c:v>#N/A</c:v>
                </c:pt>
                <c:pt idx="439">
                  <c:v>22</c:v>
                </c:pt>
                <c:pt idx="440">
                  <c:v>44</c:v>
                </c:pt>
                <c:pt idx="441">
                  <c:v>21</c:v>
                </c:pt>
                <c:pt idx="442">
                  <c:v>32</c:v>
                </c:pt>
                <c:pt idx="443">
                  <c:v>28</c:v>
                </c:pt>
                <c:pt idx="444">
                  <c:v>#N/A</c:v>
                </c:pt>
                <c:pt idx="445">
                  <c:v>21</c:v>
                </c:pt>
                <c:pt idx="446">
                  <c:v>40</c:v>
                </c:pt>
                <c:pt idx="447">
                  <c:v>19</c:v>
                </c:pt>
                <c:pt idx="448">
                  <c:v>38</c:v>
                </c:pt>
                <c:pt idx="449">
                  <c:v>30</c:v>
                </c:pt>
                <c:pt idx="450">
                  <c:v>23</c:v>
                </c:pt>
                <c:pt idx="451">
                  <c:v>20</c:v>
                </c:pt>
                <c:pt idx="452">
                  <c:v>18</c:v>
                </c:pt>
                <c:pt idx="453">
                  <c:v>34</c:v>
                </c:pt>
                <c:pt idx="454">
                  <c:v>23</c:v>
                </c:pt>
                <c:pt idx="455">
                  <c:v>7</c:v>
                </c:pt>
                <c:pt idx="456">
                  <c:v>10</c:v>
                </c:pt>
                <c:pt idx="457">
                  <c:v>10</c:v>
                </c:pt>
                <c:pt idx="458">
                  <c:v>8</c:v>
                </c:pt>
                <c:pt idx="459">
                  <c:v>6</c:v>
                </c:pt>
                <c:pt idx="460">
                  <c:v>5</c:v>
                </c:pt>
                <c:pt idx="461">
                  <c:v>27</c:v>
                </c:pt>
                <c:pt idx="462">
                  <c:v>0</c:v>
                </c:pt>
                <c:pt idx="463">
                  <c:v>4</c:v>
                </c:pt>
                <c:pt idx="464">
                  <c:v>6</c:v>
                </c:pt>
                <c:pt idx="465">
                  <c:v>41</c:v>
                </c:pt>
                <c:pt idx="466">
                  <c:v>4</c:v>
                </c:pt>
                <c:pt idx="467">
                  <c:v>12</c:v>
                </c:pt>
                <c:pt idx="468">
                  <c:v>0</c:v>
                </c:pt>
                <c:pt idx="469">
                  <c:v>16</c:v>
                </c:pt>
                <c:pt idx="470">
                  <c:v>53</c:v>
                </c:pt>
                <c:pt idx="471">
                  <c:v>58</c:v>
                </c:pt>
                <c:pt idx="472">
                  <c:v>6</c:v>
                </c:pt>
                <c:pt idx="473">
                  <c:v>10</c:v>
                </c:pt>
                <c:pt idx="474">
                  <c:v>8</c:v>
                </c:pt>
                <c:pt idx="475">
                  <c:v>11</c:v>
                </c:pt>
                <c:pt idx="476">
                  <c:v>3</c:v>
                </c:pt>
                <c:pt idx="477">
                  <c:v>24</c:v>
                </c:pt>
                <c:pt idx="478">
                  <c:v>36</c:v>
                </c:pt>
                <c:pt idx="479">
                  <c:v>10</c:v>
                </c:pt>
                <c:pt idx="480">
                  <c:v>45</c:v>
                </c:pt>
                <c:pt idx="481">
                  <c:v>79</c:v>
                </c:pt>
                <c:pt idx="482">
                  <c:v>83</c:v>
                </c:pt>
                <c:pt idx="483">
                  <c:v>23</c:v>
                </c:pt>
                <c:pt idx="484">
                  <c:v>67</c:v>
                </c:pt>
                <c:pt idx="485">
                  <c:v>18</c:v>
                </c:pt>
                <c:pt idx="486">
                  <c:v>31</c:v>
                </c:pt>
                <c:pt idx="487">
                  <c:v>#N/A</c:v>
                </c:pt>
                <c:pt idx="488">
                  <c:v>26</c:v>
                </c:pt>
                <c:pt idx="489">
                  <c:v>22</c:v>
                </c:pt>
                <c:pt idx="490">
                  <c:v>13</c:v>
                </c:pt>
                <c:pt idx="491">
                  <c:v>6</c:v>
                </c:pt>
                <c:pt idx="492">
                  <c:v>8</c:v>
                </c:pt>
                <c:pt idx="493">
                  <c:v>#N/A</c:v>
                </c:pt>
                <c:pt idx="494">
                  <c:v>#N/A</c:v>
                </c:pt>
                <c:pt idx="495">
                  <c:v>#N/A</c:v>
                </c:pt>
                <c:pt idx="496">
                  <c:v>3</c:v>
                </c:pt>
                <c:pt idx="497">
                  <c:v>4</c:v>
                </c:pt>
                <c:pt idx="498">
                  <c:v>60</c:v>
                </c:pt>
                <c:pt idx="499">
                  <c:v>#N/A</c:v>
                </c:pt>
                <c:pt idx="500">
                  <c:v>24</c:v>
                </c:pt>
                <c:pt idx="501">
                  <c:v>7</c:v>
                </c:pt>
                <c:pt idx="502">
                  <c:v>0</c:v>
                </c:pt>
                <c:pt idx="503">
                  <c:v>25</c:v>
                </c:pt>
                <c:pt idx="504">
                  <c:v>0</c:v>
                </c:pt>
                <c:pt idx="505">
                  <c:v>9</c:v>
                </c:pt>
                <c:pt idx="506">
                  <c:v>3</c:v>
                </c:pt>
                <c:pt idx="507">
                  <c:v>12</c:v>
                </c:pt>
                <c:pt idx="508">
                  <c:v>40</c:v>
                </c:pt>
                <c:pt idx="509">
                  <c:v>4</c:v>
                </c:pt>
                <c:pt idx="510">
                  <c:v>3</c:v>
                </c:pt>
                <c:pt idx="511">
                  <c:v>4</c:v>
                </c:pt>
                <c:pt idx="512">
                  <c:v>10</c:v>
                </c:pt>
                <c:pt idx="513">
                  <c:v>403</c:v>
                </c:pt>
                <c:pt idx="514">
                  <c:v>#N/A</c:v>
                </c:pt>
                <c:pt idx="515">
                  <c:v>121</c:v>
                </c:pt>
                <c:pt idx="516">
                  <c:v>30</c:v>
                </c:pt>
                <c:pt idx="517">
                  <c:v>47</c:v>
                </c:pt>
                <c:pt idx="518">
                  <c:v>41</c:v>
                </c:pt>
                <c:pt idx="519">
                  <c:v>10</c:v>
                </c:pt>
                <c:pt idx="520">
                  <c:v>10</c:v>
                </c:pt>
                <c:pt idx="521">
                  <c:v>22</c:v>
                </c:pt>
                <c:pt idx="522">
                  <c:v>20</c:v>
                </c:pt>
                <c:pt idx="523">
                  <c:v>4</c:v>
                </c:pt>
                <c:pt idx="524">
                  <c:v>3</c:v>
                </c:pt>
                <c:pt idx="525">
                  <c:v>5</c:v>
                </c:pt>
                <c:pt idx="526">
                  <c:v>1</c:v>
                </c:pt>
                <c:pt idx="527">
                  <c:v>2</c:v>
                </c:pt>
                <c:pt idx="528">
                  <c:v>98</c:v>
                </c:pt>
                <c:pt idx="529">
                  <c:v>1</c:v>
                </c:pt>
                <c:pt idx="530">
                  <c:v>5</c:v>
                </c:pt>
                <c:pt idx="531">
                  <c:v>33</c:v>
                </c:pt>
                <c:pt idx="532">
                  <c:v>19</c:v>
                </c:pt>
                <c:pt idx="533">
                  <c:v>7</c:v>
                </c:pt>
                <c:pt idx="534">
                  <c:v>14</c:v>
                </c:pt>
                <c:pt idx="535">
                  <c:v>13</c:v>
                </c:pt>
                <c:pt idx="536">
                  <c:v>8</c:v>
                </c:pt>
                <c:pt idx="537">
                  <c:v>1</c:v>
                </c:pt>
                <c:pt idx="538">
                  <c:v>17</c:v>
                </c:pt>
                <c:pt idx="539">
                  <c:v>29</c:v>
                </c:pt>
                <c:pt idx="540">
                  <c:v>5</c:v>
                </c:pt>
                <c:pt idx="541">
                  <c:v>4</c:v>
                </c:pt>
                <c:pt idx="542">
                  <c:v>16</c:v>
                </c:pt>
                <c:pt idx="543">
                  <c:v>13</c:v>
                </c:pt>
                <c:pt idx="544">
                  <c:v>14</c:v>
                </c:pt>
                <c:pt idx="545">
                  <c:v>1</c:v>
                </c:pt>
                <c:pt idx="546">
                  <c:v>61</c:v>
                </c:pt>
                <c:pt idx="547">
                  <c:v>37</c:v>
                </c:pt>
                <c:pt idx="548">
                  <c:v>#N/A</c:v>
                </c:pt>
                <c:pt idx="549">
                  <c:v>6</c:v>
                </c:pt>
                <c:pt idx="550">
                  <c:v>9</c:v>
                </c:pt>
                <c:pt idx="551">
                  <c:v>11</c:v>
                </c:pt>
                <c:pt idx="552">
                  <c:v>8</c:v>
                </c:pt>
                <c:pt idx="553">
                  <c:v>8</c:v>
                </c:pt>
                <c:pt idx="554">
                  <c:v>6</c:v>
                </c:pt>
                <c:pt idx="555">
                  <c:v>5</c:v>
                </c:pt>
                <c:pt idx="556">
                  <c:v>12</c:v>
                </c:pt>
                <c:pt idx="557">
                  <c:v>14</c:v>
                </c:pt>
                <c:pt idx="558">
                  <c:v>35</c:v>
                </c:pt>
                <c:pt idx="559">
                  <c:v>19</c:v>
                </c:pt>
                <c:pt idx="560">
                  <c:v>0</c:v>
                </c:pt>
                <c:pt idx="561">
                  <c:v>#N/A</c:v>
                </c:pt>
                <c:pt idx="562">
                  <c:v>25</c:v>
                </c:pt>
                <c:pt idx="563">
                  <c:v>15</c:v>
                </c:pt>
                <c:pt idx="564">
                  <c:v>12</c:v>
                </c:pt>
                <c:pt idx="565">
                  <c:v>14</c:v>
                </c:pt>
                <c:pt idx="566">
                  <c:v>4</c:v>
                </c:pt>
                <c:pt idx="567">
                  <c:v>10</c:v>
                </c:pt>
                <c:pt idx="568">
                  <c:v>14</c:v>
                </c:pt>
                <c:pt idx="569">
                  <c:v>5</c:v>
                </c:pt>
                <c:pt idx="570">
                  <c:v>9</c:v>
                </c:pt>
                <c:pt idx="571">
                  <c:v>5</c:v>
                </c:pt>
                <c:pt idx="572">
                  <c:v>6</c:v>
                </c:pt>
                <c:pt idx="573">
                  <c:v>7</c:v>
                </c:pt>
                <c:pt idx="574">
                  <c:v>8</c:v>
                </c:pt>
                <c:pt idx="575">
                  <c:v>11</c:v>
                </c:pt>
                <c:pt idx="576">
                  <c:v>4</c:v>
                </c:pt>
                <c:pt idx="577">
                  <c:v>4</c:v>
                </c:pt>
                <c:pt idx="578">
                  <c:v>20</c:v>
                </c:pt>
                <c:pt idx="579">
                  <c:v>63</c:v>
                </c:pt>
                <c:pt idx="580">
                  <c:v>#N/A</c:v>
                </c:pt>
                <c:pt idx="581">
                  <c:v>3</c:v>
                </c:pt>
                <c:pt idx="582">
                  <c:v>8</c:v>
                </c:pt>
                <c:pt idx="583">
                  <c:v>7</c:v>
                </c:pt>
                <c:pt idx="584">
                  <c:v>6</c:v>
                </c:pt>
                <c:pt idx="585">
                  <c:v>15</c:v>
                </c:pt>
                <c:pt idx="586">
                  <c:v>19</c:v>
                </c:pt>
                <c:pt idx="587">
                  <c:v>3</c:v>
                </c:pt>
                <c:pt idx="588">
                  <c:v>3</c:v>
                </c:pt>
                <c:pt idx="589">
                  <c:v>3</c:v>
                </c:pt>
                <c:pt idx="590">
                  <c:v>7</c:v>
                </c:pt>
                <c:pt idx="591">
                  <c:v>1</c:v>
                </c:pt>
                <c:pt idx="592">
                  <c:v>6</c:v>
                </c:pt>
                <c:pt idx="593">
                  <c:v>8</c:v>
                </c:pt>
                <c:pt idx="594">
                  <c:v>1</c:v>
                </c:pt>
                <c:pt idx="595">
                  <c:v>6</c:v>
                </c:pt>
                <c:pt idx="596">
                  <c:v>6</c:v>
                </c:pt>
                <c:pt idx="597">
                  <c:v>117</c:v>
                </c:pt>
                <c:pt idx="598">
                  <c:v>11</c:v>
                </c:pt>
                <c:pt idx="599">
                  <c:v>5</c:v>
                </c:pt>
                <c:pt idx="600">
                  <c:v>0</c:v>
                </c:pt>
                <c:pt idx="601">
                  <c:v>9</c:v>
                </c:pt>
                <c:pt idx="602">
                  <c:v>9</c:v>
                </c:pt>
                <c:pt idx="603">
                  <c:v>4</c:v>
                </c:pt>
                <c:pt idx="604">
                  <c:v>32</c:v>
                </c:pt>
                <c:pt idx="605">
                  <c:v>10</c:v>
                </c:pt>
                <c:pt idx="606">
                  <c:v>11</c:v>
                </c:pt>
                <c:pt idx="607">
                  <c:v>10</c:v>
                </c:pt>
                <c:pt idx="608">
                  <c:v>3</c:v>
                </c:pt>
                <c:pt idx="609">
                  <c:v>3</c:v>
                </c:pt>
                <c:pt idx="610">
                  <c:v>1</c:v>
                </c:pt>
                <c:pt idx="611">
                  <c:v>13</c:v>
                </c:pt>
                <c:pt idx="612">
                  <c:v>19</c:v>
                </c:pt>
                <c:pt idx="613">
                  <c:v>32</c:v>
                </c:pt>
                <c:pt idx="614">
                  <c:v>3</c:v>
                </c:pt>
                <c:pt idx="615">
                  <c:v>#N/A</c:v>
                </c:pt>
                <c:pt idx="616">
                  <c:v>11</c:v>
                </c:pt>
                <c:pt idx="617">
                  <c:v>54</c:v>
                </c:pt>
                <c:pt idx="618">
                  <c:v>61</c:v>
                </c:pt>
                <c:pt idx="619">
                  <c:v>19</c:v>
                </c:pt>
                <c:pt idx="620">
                  <c:v>19</c:v>
                </c:pt>
                <c:pt idx="621">
                  <c:v>13</c:v>
                </c:pt>
                <c:pt idx="622">
                  <c:v>23</c:v>
                </c:pt>
                <c:pt idx="623">
                  <c:v>13</c:v>
                </c:pt>
                <c:pt idx="624">
                  <c:v>17</c:v>
                </c:pt>
                <c:pt idx="625">
                  <c:v>3</c:v>
                </c:pt>
                <c:pt idx="626">
                  <c:v>7</c:v>
                </c:pt>
                <c:pt idx="627">
                  <c:v>4</c:v>
                </c:pt>
                <c:pt idx="628">
                  <c:v>1</c:v>
                </c:pt>
                <c:pt idx="629">
                  <c:v>5</c:v>
                </c:pt>
                <c:pt idx="630">
                  <c:v>3</c:v>
                </c:pt>
                <c:pt idx="631">
                  <c:v>2</c:v>
                </c:pt>
                <c:pt idx="632">
                  <c:v>6</c:v>
                </c:pt>
                <c:pt idx="633">
                  <c:v>3</c:v>
                </c:pt>
                <c:pt idx="634">
                  <c:v>6</c:v>
                </c:pt>
                <c:pt idx="635">
                  <c:v>6</c:v>
                </c:pt>
                <c:pt idx="636">
                  <c:v>2</c:v>
                </c:pt>
                <c:pt idx="637">
                  <c:v>20</c:v>
                </c:pt>
                <c:pt idx="638">
                  <c:v>59</c:v>
                </c:pt>
                <c:pt idx="639">
                  <c:v>2</c:v>
                </c:pt>
                <c:pt idx="640">
                  <c:v>4</c:v>
                </c:pt>
                <c:pt idx="641">
                  <c:v>3</c:v>
                </c:pt>
                <c:pt idx="642">
                  <c:v>19</c:v>
                </c:pt>
                <c:pt idx="643">
                  <c:v>23</c:v>
                </c:pt>
                <c:pt idx="644">
                  <c:v>1</c:v>
                </c:pt>
                <c:pt idx="645">
                  <c:v>4</c:v>
                </c:pt>
                <c:pt idx="646">
                  <c:v>3</c:v>
                </c:pt>
                <c:pt idx="647">
                  <c:v>5</c:v>
                </c:pt>
                <c:pt idx="648">
                  <c:v>2</c:v>
                </c:pt>
                <c:pt idx="649">
                  <c:v>4</c:v>
                </c:pt>
                <c:pt idx="650">
                  <c:v>54</c:v>
                </c:pt>
                <c:pt idx="651">
                  <c:v>8</c:v>
                </c:pt>
                <c:pt idx="652">
                  <c:v>12</c:v>
                </c:pt>
                <c:pt idx="653">
                  <c:v>8</c:v>
                </c:pt>
                <c:pt idx="654">
                  <c:v>4</c:v>
                </c:pt>
                <c:pt idx="655">
                  <c:v>5</c:v>
                </c:pt>
                <c:pt idx="656">
                  <c:v>27</c:v>
                </c:pt>
                <c:pt idx="657">
                  <c:v>3</c:v>
                </c:pt>
                <c:pt idx="658">
                  <c:v>3</c:v>
                </c:pt>
                <c:pt idx="659">
                  <c:v>2</c:v>
                </c:pt>
                <c:pt idx="660">
                  <c:v>7</c:v>
                </c:pt>
                <c:pt idx="661">
                  <c:v>12</c:v>
                </c:pt>
                <c:pt idx="662">
                  <c:v>3</c:v>
                </c:pt>
                <c:pt idx="663">
                  <c:v>4</c:v>
                </c:pt>
                <c:pt idx="664">
                  <c:v>4</c:v>
                </c:pt>
                <c:pt idx="665">
                  <c:v>5</c:v>
                </c:pt>
                <c:pt idx="666">
                  <c:v>0</c:v>
                </c:pt>
                <c:pt idx="667">
                  <c:v>6</c:v>
                </c:pt>
                <c:pt idx="668">
                  <c:v>4</c:v>
                </c:pt>
                <c:pt idx="669">
                  <c:v>2</c:v>
                </c:pt>
                <c:pt idx="670">
                  <c:v>22</c:v>
                </c:pt>
                <c:pt idx="671">
                  <c:v>5</c:v>
                </c:pt>
                <c:pt idx="672">
                  <c:v>2</c:v>
                </c:pt>
                <c:pt idx="673">
                  <c:v>9</c:v>
                </c:pt>
                <c:pt idx="674">
                  <c:v>9</c:v>
                </c:pt>
                <c:pt idx="675">
                  <c:v>3</c:v>
                </c:pt>
                <c:pt idx="676">
                  <c:v>8</c:v>
                </c:pt>
                <c:pt idx="677">
                  <c:v>16</c:v>
                </c:pt>
                <c:pt idx="678">
                  <c:v>0</c:v>
                </c:pt>
                <c:pt idx="679">
                  <c:v>19</c:v>
                </c:pt>
                <c:pt idx="680">
                  <c:v>22</c:v>
                </c:pt>
                <c:pt idx="681">
                  <c:v>#N/A</c:v>
                </c:pt>
                <c:pt idx="682">
                  <c:v>26</c:v>
                </c:pt>
                <c:pt idx="683">
                  <c:v>20</c:v>
                </c:pt>
                <c:pt idx="684">
                  <c:v>11</c:v>
                </c:pt>
                <c:pt idx="685">
                  <c:v>17</c:v>
                </c:pt>
                <c:pt idx="686">
                  <c:v>12</c:v>
                </c:pt>
                <c:pt idx="687">
                  <c:v>4</c:v>
                </c:pt>
                <c:pt idx="688">
                  <c:v>2</c:v>
                </c:pt>
                <c:pt idx="689">
                  <c:v>14</c:v>
                </c:pt>
                <c:pt idx="690">
                  <c:v>34</c:v>
                </c:pt>
                <c:pt idx="691">
                  <c:v>4</c:v>
                </c:pt>
                <c:pt idx="692">
                  <c:v>12</c:v>
                </c:pt>
                <c:pt idx="693">
                  <c:v>14</c:v>
                </c:pt>
                <c:pt idx="694">
                  <c:v>7</c:v>
                </c:pt>
                <c:pt idx="695">
                  <c:v>33</c:v>
                </c:pt>
                <c:pt idx="696">
                  <c:v>2</c:v>
                </c:pt>
                <c:pt idx="697">
                  <c:v>4</c:v>
                </c:pt>
                <c:pt idx="698">
                  <c:v>6</c:v>
                </c:pt>
                <c:pt idx="699">
                  <c:v>2</c:v>
                </c:pt>
                <c:pt idx="700">
                  <c:v>1</c:v>
                </c:pt>
                <c:pt idx="701">
                  <c:v>1</c:v>
                </c:pt>
                <c:pt idx="702">
                  <c:v>5</c:v>
                </c:pt>
                <c:pt idx="703">
                  <c:v>3</c:v>
                </c:pt>
                <c:pt idx="704">
                  <c:v>5</c:v>
                </c:pt>
                <c:pt idx="705">
                  <c:v>1</c:v>
                </c:pt>
                <c:pt idx="706">
                  <c:v>3</c:v>
                </c:pt>
                <c:pt idx="707">
                  <c:v>2</c:v>
                </c:pt>
                <c:pt idx="708">
                  <c:v>6</c:v>
                </c:pt>
                <c:pt idx="709">
                  <c:v>2</c:v>
                </c:pt>
                <c:pt idx="710">
                  <c:v>2</c:v>
                </c:pt>
                <c:pt idx="711">
                  <c:v>3</c:v>
                </c:pt>
                <c:pt idx="712">
                  <c:v>0</c:v>
                </c:pt>
                <c:pt idx="713">
                  <c:v>8</c:v>
                </c:pt>
                <c:pt idx="714">
                  <c:v>7</c:v>
                </c:pt>
                <c:pt idx="715">
                  <c:v>11</c:v>
                </c:pt>
                <c:pt idx="716">
                  <c:v>4</c:v>
                </c:pt>
                <c:pt idx="717">
                  <c:v>8</c:v>
                </c:pt>
                <c:pt idx="718">
                  <c:v>31</c:v>
                </c:pt>
                <c:pt idx="719">
                  <c:v>64</c:v>
                </c:pt>
                <c:pt idx="720">
                  <c:v>19</c:v>
                </c:pt>
                <c:pt idx="721">
                  <c:v>20</c:v>
                </c:pt>
                <c:pt idx="722">
                  <c:v>17</c:v>
                </c:pt>
                <c:pt idx="723">
                  <c:v>#N/A</c:v>
                </c:pt>
                <c:pt idx="724">
                  <c:v>#N/A</c:v>
                </c:pt>
                <c:pt idx="725">
                  <c:v>12</c:v>
                </c:pt>
                <c:pt idx="726">
                  <c:v>48</c:v>
                </c:pt>
                <c:pt idx="727">
                  <c:v>29</c:v>
                </c:pt>
                <c:pt idx="728">
                  <c:v>64</c:v>
                </c:pt>
                <c:pt idx="729">
                  <c:v>10</c:v>
                </c:pt>
                <c:pt idx="730">
                  <c:v>22</c:v>
                </c:pt>
                <c:pt idx="731">
                  <c:v>29</c:v>
                </c:pt>
                <c:pt idx="732">
                  <c:v>15</c:v>
                </c:pt>
                <c:pt idx="733">
                  <c:v>10</c:v>
                </c:pt>
                <c:pt idx="734">
                  <c:v>23</c:v>
                </c:pt>
                <c:pt idx="735">
                  <c:v>6</c:v>
                </c:pt>
                <c:pt idx="736">
                  <c:v>20</c:v>
                </c:pt>
                <c:pt idx="737">
                  <c:v>13</c:v>
                </c:pt>
                <c:pt idx="738">
                  <c:v>13</c:v>
                </c:pt>
                <c:pt idx="739">
                  <c:v>5</c:v>
                </c:pt>
                <c:pt idx="740">
                  <c:v>5</c:v>
                </c:pt>
                <c:pt idx="741">
                  <c:v>8</c:v>
                </c:pt>
                <c:pt idx="742">
                  <c:v>29</c:v>
                </c:pt>
                <c:pt idx="743">
                  <c:v>16</c:v>
                </c:pt>
                <c:pt idx="744">
                  <c:v>3</c:v>
                </c:pt>
                <c:pt idx="745">
                  <c:v>8</c:v>
                </c:pt>
                <c:pt idx="746">
                  <c:v>10</c:v>
                </c:pt>
                <c:pt idx="747">
                  <c:v>2</c:v>
                </c:pt>
                <c:pt idx="748">
                  <c:v>6</c:v>
                </c:pt>
                <c:pt idx="749">
                  <c:v>7</c:v>
                </c:pt>
                <c:pt idx="750">
                  <c:v>3</c:v>
                </c:pt>
                <c:pt idx="751">
                  <c:v>12</c:v>
                </c:pt>
                <c:pt idx="752">
                  <c:v>5</c:v>
                </c:pt>
                <c:pt idx="753">
                  <c:v>5</c:v>
                </c:pt>
                <c:pt idx="754">
                  <c:v>8</c:v>
                </c:pt>
                <c:pt idx="755">
                  <c:v>10</c:v>
                </c:pt>
                <c:pt idx="756">
                  <c:v>8</c:v>
                </c:pt>
                <c:pt idx="757">
                  <c:v>5</c:v>
                </c:pt>
                <c:pt idx="758">
                  <c:v>36</c:v>
                </c:pt>
                <c:pt idx="759">
                  <c:v>12</c:v>
                </c:pt>
                <c:pt idx="760">
                  <c:v>27</c:v>
                </c:pt>
                <c:pt idx="761">
                  <c:v>#N/A</c:v>
                </c:pt>
                <c:pt idx="762">
                  <c:v>#N/A</c:v>
                </c:pt>
                <c:pt idx="763">
                  <c:v>18</c:v>
                </c:pt>
                <c:pt idx="764">
                  <c:v>35</c:v>
                </c:pt>
                <c:pt idx="765">
                  <c:v>#N/A</c:v>
                </c:pt>
                <c:pt idx="766">
                  <c:v>13</c:v>
                </c:pt>
                <c:pt idx="767">
                  <c:v>#N/A</c:v>
                </c:pt>
                <c:pt idx="768">
                  <c:v>17</c:v>
                </c:pt>
                <c:pt idx="769">
                  <c:v>42</c:v>
                </c:pt>
                <c:pt idx="770">
                  <c:v>14</c:v>
                </c:pt>
                <c:pt idx="771">
                  <c:v>#N/A</c:v>
                </c:pt>
                <c:pt idx="772">
                  <c:v>40</c:v>
                </c:pt>
                <c:pt idx="773">
                  <c:v>#N/A</c:v>
                </c:pt>
                <c:pt idx="774">
                  <c:v>17</c:v>
                </c:pt>
                <c:pt idx="775">
                  <c:v>28</c:v>
                </c:pt>
                <c:pt idx="776">
                  <c:v>17</c:v>
                </c:pt>
                <c:pt idx="777">
                  <c:v>16</c:v>
                </c:pt>
                <c:pt idx="778">
                  <c:v>25</c:v>
                </c:pt>
                <c:pt idx="779">
                  <c:v>27</c:v>
                </c:pt>
                <c:pt idx="780">
                  <c:v>7</c:v>
                </c:pt>
                <c:pt idx="781">
                  <c:v>4</c:v>
                </c:pt>
                <c:pt idx="782">
                  <c:v>15</c:v>
                </c:pt>
                <c:pt idx="783">
                  <c:v>14</c:v>
                </c:pt>
                <c:pt idx="784">
                  <c:v>8</c:v>
                </c:pt>
                <c:pt idx="785">
                  <c:v>43</c:v>
                </c:pt>
                <c:pt idx="786">
                  <c:v>16</c:v>
                </c:pt>
                <c:pt idx="787">
                  <c:v>21</c:v>
                </c:pt>
                <c:pt idx="788">
                  <c:v>10</c:v>
                </c:pt>
                <c:pt idx="789">
                  <c:v>48</c:v>
                </c:pt>
                <c:pt idx="790">
                  <c:v>13</c:v>
                </c:pt>
                <c:pt idx="791">
                  <c:v>9</c:v>
                </c:pt>
                <c:pt idx="792">
                  <c:v>9</c:v>
                </c:pt>
                <c:pt idx="793">
                  <c:v>3</c:v>
                </c:pt>
                <c:pt idx="794">
                  <c:v>38</c:v>
                </c:pt>
                <c:pt idx="795">
                  <c:v>7</c:v>
                </c:pt>
                <c:pt idx="796">
                  <c:v>8</c:v>
                </c:pt>
                <c:pt idx="797">
                  <c:v>30</c:v>
                </c:pt>
                <c:pt idx="798">
                  <c:v>9</c:v>
                </c:pt>
                <c:pt idx="799">
                  <c:v>21</c:v>
                </c:pt>
                <c:pt idx="800">
                  <c:v>30</c:v>
                </c:pt>
                <c:pt idx="801">
                  <c:v>19</c:v>
                </c:pt>
                <c:pt idx="802">
                  <c:v>#N/A</c:v>
                </c:pt>
                <c:pt idx="803">
                  <c:v>10</c:v>
                </c:pt>
                <c:pt idx="804">
                  <c:v>328</c:v>
                </c:pt>
                <c:pt idx="805">
                  <c:v>31</c:v>
                </c:pt>
                <c:pt idx="806">
                  <c:v>12</c:v>
                </c:pt>
                <c:pt idx="807">
                  <c:v>#N/A</c:v>
                </c:pt>
                <c:pt idx="808">
                  <c:v>#N/A</c:v>
                </c:pt>
                <c:pt idx="809">
                  <c:v>45</c:v>
                </c:pt>
                <c:pt idx="810">
                  <c:v>12</c:v>
                </c:pt>
                <c:pt idx="811">
                  <c:v>13</c:v>
                </c:pt>
                <c:pt idx="812">
                  <c:v>48</c:v>
                </c:pt>
                <c:pt idx="813">
                  <c:v>45</c:v>
                </c:pt>
                <c:pt idx="814">
                  <c:v>13</c:v>
                </c:pt>
                <c:pt idx="815">
                  <c:v>79</c:v>
                </c:pt>
                <c:pt idx="816">
                  <c:v>10</c:v>
                </c:pt>
                <c:pt idx="817">
                  <c:v>18</c:v>
                </c:pt>
                <c:pt idx="818">
                  <c:v>13</c:v>
                </c:pt>
                <c:pt idx="819">
                  <c:v>24</c:v>
                </c:pt>
                <c:pt idx="820">
                  <c:v>3</c:v>
                </c:pt>
                <c:pt idx="821">
                  <c:v>4</c:v>
                </c:pt>
                <c:pt idx="822">
                  <c:v>27</c:v>
                </c:pt>
                <c:pt idx="823">
                  <c:v>4</c:v>
                </c:pt>
                <c:pt idx="824">
                  <c:v>5</c:v>
                </c:pt>
                <c:pt idx="825">
                  <c:v>4</c:v>
                </c:pt>
                <c:pt idx="826">
                  <c:v>5</c:v>
                </c:pt>
                <c:pt idx="827">
                  <c:v>4</c:v>
                </c:pt>
                <c:pt idx="828">
                  <c:v>1</c:v>
                </c:pt>
                <c:pt idx="829">
                  <c:v>8</c:v>
                </c:pt>
                <c:pt idx="830">
                  <c:v>3</c:v>
                </c:pt>
                <c:pt idx="831">
                  <c:v>5</c:v>
                </c:pt>
                <c:pt idx="832">
                  <c:v>5</c:v>
                </c:pt>
                <c:pt idx="833">
                  <c:v>3</c:v>
                </c:pt>
                <c:pt idx="834">
                  <c:v>64</c:v>
                </c:pt>
                <c:pt idx="835">
                  <c:v>20</c:v>
                </c:pt>
                <c:pt idx="836">
                  <c:v>#N/A</c:v>
                </c:pt>
                <c:pt idx="837">
                  <c:v>24</c:v>
                </c:pt>
                <c:pt idx="838">
                  <c:v>5</c:v>
                </c:pt>
                <c:pt idx="839">
                  <c:v>32</c:v>
                </c:pt>
                <c:pt idx="840">
                  <c:v>15</c:v>
                </c:pt>
                <c:pt idx="841">
                  <c:v>47</c:v>
                </c:pt>
                <c:pt idx="842">
                  <c:v>12</c:v>
                </c:pt>
                <c:pt idx="843">
                  <c:v>12</c:v>
                </c:pt>
                <c:pt idx="844">
                  <c:v>26</c:v>
                </c:pt>
                <c:pt idx="845">
                  <c:v>7</c:v>
                </c:pt>
                <c:pt idx="846">
                  <c:v>6</c:v>
                </c:pt>
                <c:pt idx="847">
                  <c:v>13</c:v>
                </c:pt>
                <c:pt idx="848">
                  <c:v>2</c:v>
                </c:pt>
                <c:pt idx="849">
                  <c:v>2</c:v>
                </c:pt>
                <c:pt idx="850">
                  <c:v>2</c:v>
                </c:pt>
                <c:pt idx="851">
                  <c:v>1</c:v>
                </c:pt>
                <c:pt idx="852">
                  <c:v>26</c:v>
                </c:pt>
                <c:pt idx="853">
                  <c:v>13</c:v>
                </c:pt>
                <c:pt idx="854">
                  <c:v>3</c:v>
                </c:pt>
                <c:pt idx="855">
                  <c:v>4</c:v>
                </c:pt>
                <c:pt idx="856">
                  <c:v>2</c:v>
                </c:pt>
                <c:pt idx="857">
                  <c:v>19</c:v>
                </c:pt>
                <c:pt idx="858">
                  <c:v>3</c:v>
                </c:pt>
                <c:pt idx="859">
                  <c:v>61</c:v>
                </c:pt>
                <c:pt idx="860">
                  <c:v>#N/A</c:v>
                </c:pt>
                <c:pt idx="861">
                  <c:v>29</c:v>
                </c:pt>
                <c:pt idx="862">
                  <c:v>18</c:v>
                </c:pt>
                <c:pt idx="863">
                  <c:v>81</c:v>
                </c:pt>
                <c:pt idx="864">
                  <c:v>41</c:v>
                </c:pt>
                <c:pt idx="865">
                  <c:v>21</c:v>
                </c:pt>
                <c:pt idx="866">
                  <c:v>35</c:v>
                </c:pt>
                <c:pt idx="867">
                  <c:v>28</c:v>
                </c:pt>
                <c:pt idx="868">
                  <c:v>16</c:v>
                </c:pt>
                <c:pt idx="869">
                  <c:v>33</c:v>
                </c:pt>
                <c:pt idx="870">
                  <c:v>12</c:v>
                </c:pt>
                <c:pt idx="871">
                  <c:v>11</c:v>
                </c:pt>
                <c:pt idx="872">
                  <c:v>49</c:v>
                </c:pt>
                <c:pt idx="873">
                  <c:v>57</c:v>
                </c:pt>
                <c:pt idx="874">
                  <c:v>11</c:v>
                </c:pt>
                <c:pt idx="875">
                  <c:v>7</c:v>
                </c:pt>
                <c:pt idx="876">
                  <c:v>8</c:v>
                </c:pt>
                <c:pt idx="877">
                  <c:v>10</c:v>
                </c:pt>
                <c:pt idx="878">
                  <c:v>8</c:v>
                </c:pt>
                <c:pt idx="879">
                  <c:v>2</c:v>
                </c:pt>
                <c:pt idx="880">
                  <c:v>12</c:v>
                </c:pt>
                <c:pt idx="881">
                  <c:v>12</c:v>
                </c:pt>
                <c:pt idx="882">
                  <c:v>59</c:v>
                </c:pt>
                <c:pt idx="883">
                  <c:v>#N/A</c:v>
                </c:pt>
                <c:pt idx="884">
                  <c:v>#N/A</c:v>
                </c:pt>
                <c:pt idx="885">
                  <c:v>44</c:v>
                </c:pt>
                <c:pt idx="886">
                  <c:v>31</c:v>
                </c:pt>
                <c:pt idx="887">
                  <c:v>#N/A</c:v>
                </c:pt>
                <c:pt idx="888">
                  <c:v>#N/A</c:v>
                </c:pt>
                <c:pt idx="889">
                  <c:v>34</c:v>
                </c:pt>
                <c:pt idx="890">
                  <c:v>#N/A</c:v>
                </c:pt>
                <c:pt idx="891">
                  <c:v>#N/A</c:v>
                </c:pt>
                <c:pt idx="892">
                  <c:v>10</c:v>
                </c:pt>
                <c:pt idx="893">
                  <c:v>#N/A</c:v>
                </c:pt>
                <c:pt idx="894">
                  <c:v>48</c:v>
                </c:pt>
                <c:pt idx="895">
                  <c:v>46</c:v>
                </c:pt>
                <c:pt idx="896">
                  <c:v>32</c:v>
                </c:pt>
                <c:pt idx="897">
                  <c:v>28</c:v>
                </c:pt>
                <c:pt idx="898">
                  <c:v>34</c:v>
                </c:pt>
                <c:pt idx="899">
                  <c:v>#N/A</c:v>
                </c:pt>
                <c:pt idx="900">
                  <c:v>#N/A</c:v>
                </c:pt>
                <c:pt idx="901">
                  <c:v>32</c:v>
                </c:pt>
                <c:pt idx="902">
                  <c:v>21</c:v>
                </c:pt>
                <c:pt idx="903">
                  <c:v>30</c:v>
                </c:pt>
                <c:pt idx="904">
                  <c:v>21</c:v>
                </c:pt>
                <c:pt idx="905">
                  <c:v>17</c:v>
                </c:pt>
                <c:pt idx="906">
                  <c:v>34</c:v>
                </c:pt>
                <c:pt idx="907">
                  <c:v>26</c:v>
                </c:pt>
                <c:pt idx="908">
                  <c:v>7</c:v>
                </c:pt>
                <c:pt idx="909">
                  <c:v>33</c:v>
                </c:pt>
                <c:pt idx="910">
                  <c:v>18</c:v>
                </c:pt>
                <c:pt idx="911">
                  <c:v>13</c:v>
                </c:pt>
                <c:pt idx="912">
                  <c:v>4</c:v>
                </c:pt>
                <c:pt idx="913">
                  <c:v>62</c:v>
                </c:pt>
                <c:pt idx="914">
                  <c:v>41</c:v>
                </c:pt>
                <c:pt idx="915">
                  <c:v>25</c:v>
                </c:pt>
                <c:pt idx="916">
                  <c:v>16</c:v>
                </c:pt>
                <c:pt idx="917">
                  <c:v>8</c:v>
                </c:pt>
                <c:pt idx="918">
                  <c:v>20</c:v>
                </c:pt>
                <c:pt idx="919">
                  <c:v>7</c:v>
                </c:pt>
                <c:pt idx="920">
                  <c:v>22</c:v>
                </c:pt>
                <c:pt idx="921">
                  <c:v>8</c:v>
                </c:pt>
                <c:pt idx="922">
                  <c:v>4</c:v>
                </c:pt>
                <c:pt idx="923">
                  <c:v>21</c:v>
                </c:pt>
                <c:pt idx="924">
                  <c:v>5</c:v>
                </c:pt>
                <c:pt idx="925">
                  <c:v>4</c:v>
                </c:pt>
                <c:pt idx="926">
                  <c:v>367</c:v>
                </c:pt>
                <c:pt idx="927">
                  <c:v>10</c:v>
                </c:pt>
                <c:pt idx="928">
                  <c:v>#N/A</c:v>
                </c:pt>
                <c:pt idx="929">
                  <c:v>#N/A</c:v>
                </c:pt>
                <c:pt idx="930">
                  <c:v>23</c:v>
                </c:pt>
                <c:pt idx="931">
                  <c:v>25</c:v>
                </c:pt>
                <c:pt idx="932">
                  <c:v>#N/A</c:v>
                </c:pt>
                <c:pt idx="933">
                  <c:v>18</c:v>
                </c:pt>
                <c:pt idx="934">
                  <c:v>#N/A</c:v>
                </c:pt>
                <c:pt idx="935">
                  <c:v>#N/A</c:v>
                </c:pt>
                <c:pt idx="936">
                  <c:v>17</c:v>
                </c:pt>
                <c:pt idx="937">
                  <c:v>50</c:v>
                </c:pt>
                <c:pt idx="938">
                  <c:v>35</c:v>
                </c:pt>
                <c:pt idx="939">
                  <c:v>34</c:v>
                </c:pt>
                <c:pt idx="940">
                  <c:v>39</c:v>
                </c:pt>
                <c:pt idx="941">
                  <c:v>28</c:v>
                </c:pt>
                <c:pt idx="942">
                  <c:v>101</c:v>
                </c:pt>
                <c:pt idx="943">
                  <c:v>#N/A</c:v>
                </c:pt>
                <c:pt idx="944">
                  <c:v>18</c:v>
                </c:pt>
                <c:pt idx="945">
                  <c:v>9</c:v>
                </c:pt>
                <c:pt idx="946">
                  <c:v>9</c:v>
                </c:pt>
                <c:pt idx="947">
                  <c:v>61</c:v>
                </c:pt>
                <c:pt idx="948">
                  <c:v>8</c:v>
                </c:pt>
                <c:pt idx="949">
                  <c:v>6</c:v>
                </c:pt>
                <c:pt idx="950">
                  <c:v>11</c:v>
                </c:pt>
                <c:pt idx="951">
                  <c:v>20</c:v>
                </c:pt>
                <c:pt idx="952">
                  <c:v>14</c:v>
                </c:pt>
                <c:pt idx="953">
                  <c:v>9</c:v>
                </c:pt>
                <c:pt idx="954">
                  <c:v>16</c:v>
                </c:pt>
                <c:pt idx="955">
                  <c:v>7</c:v>
                </c:pt>
                <c:pt idx="956">
                  <c:v>9</c:v>
                </c:pt>
                <c:pt idx="957">
                  <c:v>1</c:v>
                </c:pt>
                <c:pt idx="958">
                  <c:v>5</c:v>
                </c:pt>
                <c:pt idx="959">
                  <c:v>0</c:v>
                </c:pt>
                <c:pt idx="960">
                  <c:v>11</c:v>
                </c:pt>
                <c:pt idx="961">
                  <c:v>0</c:v>
                </c:pt>
                <c:pt idx="962">
                  <c:v>6</c:v>
                </c:pt>
                <c:pt idx="963">
                  <c:v>4</c:v>
                </c:pt>
                <c:pt idx="964">
                  <c:v>7</c:v>
                </c:pt>
                <c:pt idx="965">
                  <c:v>6</c:v>
                </c:pt>
                <c:pt idx="966">
                  <c:v>4</c:v>
                </c:pt>
                <c:pt idx="967">
                  <c:v>2</c:v>
                </c:pt>
                <c:pt idx="968">
                  <c:v>3</c:v>
                </c:pt>
                <c:pt idx="969">
                  <c:v>4</c:v>
                </c:pt>
                <c:pt idx="970">
                  <c:v>63</c:v>
                </c:pt>
                <c:pt idx="971">
                  <c:v>3</c:v>
                </c:pt>
                <c:pt idx="972">
                  <c:v>234</c:v>
                </c:pt>
                <c:pt idx="973">
                  <c:v>1</c:v>
                </c:pt>
                <c:pt idx="974">
                  <c:v>78</c:v>
                </c:pt>
                <c:pt idx="975">
                  <c:v>0</c:v>
                </c:pt>
                <c:pt idx="976">
                  <c:v>#N/A</c:v>
                </c:pt>
                <c:pt idx="977">
                  <c:v>33</c:v>
                </c:pt>
                <c:pt idx="978">
                  <c:v>30</c:v>
                </c:pt>
                <c:pt idx="979">
                  <c:v>21</c:v>
                </c:pt>
                <c:pt idx="980">
                  <c:v>26</c:v>
                </c:pt>
                <c:pt idx="981">
                  <c:v>14</c:v>
                </c:pt>
                <c:pt idx="982">
                  <c:v>17</c:v>
                </c:pt>
                <c:pt idx="983">
                  <c:v>43</c:v>
                </c:pt>
                <c:pt idx="984">
                  <c:v>9</c:v>
                </c:pt>
                <c:pt idx="985">
                  <c:v>14</c:v>
                </c:pt>
                <c:pt idx="986">
                  <c:v>20</c:v>
                </c:pt>
                <c:pt idx="987">
                  <c:v>13</c:v>
                </c:pt>
                <c:pt idx="988">
                  <c:v>7</c:v>
                </c:pt>
                <c:pt idx="989">
                  <c:v>13</c:v>
                </c:pt>
                <c:pt idx="990">
                  <c:v>12</c:v>
                </c:pt>
                <c:pt idx="991">
                  <c:v>8</c:v>
                </c:pt>
                <c:pt idx="992">
                  <c:v>2</c:v>
                </c:pt>
                <c:pt idx="993">
                  <c:v>9</c:v>
                </c:pt>
                <c:pt idx="994">
                  <c:v>7</c:v>
                </c:pt>
                <c:pt idx="995">
                  <c:v>15</c:v>
                </c:pt>
                <c:pt idx="996">
                  <c:v>2</c:v>
                </c:pt>
                <c:pt idx="997">
                  <c:v>6</c:v>
                </c:pt>
                <c:pt idx="998">
                  <c:v>22</c:v>
                </c:pt>
                <c:pt idx="999">
                  <c:v>3</c:v>
                </c:pt>
                <c:pt idx="1000">
                  <c:v>12</c:v>
                </c:pt>
                <c:pt idx="1001">
                  <c:v>3</c:v>
                </c:pt>
                <c:pt idx="1002">
                  <c:v>3</c:v>
                </c:pt>
                <c:pt idx="1003">
                  <c:v>4</c:v>
                </c:pt>
                <c:pt idx="1004">
                  <c:v>2</c:v>
                </c:pt>
                <c:pt idx="1005">
                  <c:v>87</c:v>
                </c:pt>
                <c:pt idx="1006">
                  <c:v>#N/A</c:v>
                </c:pt>
                <c:pt idx="1007">
                  <c:v>12</c:v>
                </c:pt>
                <c:pt idx="1008">
                  <c:v>4</c:v>
                </c:pt>
                <c:pt idx="1009">
                  <c:v>45</c:v>
                </c:pt>
                <c:pt idx="1010">
                  <c:v>30</c:v>
                </c:pt>
                <c:pt idx="1011">
                  <c:v>18</c:v>
                </c:pt>
                <c:pt idx="1012">
                  <c:v>3</c:v>
                </c:pt>
                <c:pt idx="1013">
                  <c:v>13</c:v>
                </c:pt>
                <c:pt idx="1014">
                  <c:v>10</c:v>
                </c:pt>
                <c:pt idx="1015">
                  <c:v>29</c:v>
                </c:pt>
                <c:pt idx="1016">
                  <c:v>19</c:v>
                </c:pt>
                <c:pt idx="1017">
                  <c:v>16</c:v>
                </c:pt>
                <c:pt idx="1018">
                  <c:v>6</c:v>
                </c:pt>
                <c:pt idx="1019">
                  <c:v>6</c:v>
                </c:pt>
                <c:pt idx="1020">
                  <c:v>3</c:v>
                </c:pt>
                <c:pt idx="1021">
                  <c:v>4</c:v>
                </c:pt>
                <c:pt idx="1022">
                  <c:v>17</c:v>
                </c:pt>
                <c:pt idx="1023">
                  <c:v>10</c:v>
                </c:pt>
                <c:pt idx="1024">
                  <c:v>4</c:v>
                </c:pt>
                <c:pt idx="1025">
                  <c:v>9</c:v>
                </c:pt>
                <c:pt idx="1026">
                  <c:v>4</c:v>
                </c:pt>
                <c:pt idx="1027">
                  <c:v>6</c:v>
                </c:pt>
                <c:pt idx="1028">
                  <c:v>9</c:v>
                </c:pt>
                <c:pt idx="1029">
                  <c:v>10</c:v>
                </c:pt>
                <c:pt idx="1030">
                  <c:v>3</c:v>
                </c:pt>
                <c:pt idx="1031">
                  <c:v>6</c:v>
                </c:pt>
                <c:pt idx="1032">
                  <c:v>2</c:v>
                </c:pt>
                <c:pt idx="1033">
                  <c:v>0</c:v>
                </c:pt>
                <c:pt idx="1034">
                  <c:v>0</c:v>
                </c:pt>
                <c:pt idx="1035">
                  <c:v>116</c:v>
                </c:pt>
                <c:pt idx="1036">
                  <c:v>116</c:v>
                </c:pt>
                <c:pt idx="1037">
                  <c:v>31</c:v>
                </c:pt>
                <c:pt idx="1038">
                  <c:v>2</c:v>
                </c:pt>
                <c:pt idx="1039">
                  <c:v>4</c:v>
                </c:pt>
                <c:pt idx="1040">
                  <c:v>5</c:v>
                </c:pt>
                <c:pt idx="1041">
                  <c:v>5</c:v>
                </c:pt>
                <c:pt idx="1042">
                  <c:v>1</c:v>
                </c:pt>
                <c:pt idx="1043">
                  <c:v>1</c:v>
                </c:pt>
                <c:pt idx="1044">
                  <c:v>4</c:v>
                </c:pt>
                <c:pt idx="1045">
                  <c:v>3</c:v>
                </c:pt>
                <c:pt idx="1046">
                  <c:v>4</c:v>
                </c:pt>
                <c:pt idx="1047">
                  <c:v>111</c:v>
                </c:pt>
                <c:pt idx="1048">
                  <c:v>32</c:v>
                </c:pt>
                <c:pt idx="1049">
                  <c:v>36</c:v>
                </c:pt>
                <c:pt idx="1050">
                  <c:v>21</c:v>
                </c:pt>
                <c:pt idx="1051">
                  <c:v>22</c:v>
                </c:pt>
                <c:pt idx="1052">
                  <c:v>6</c:v>
                </c:pt>
                <c:pt idx="1053">
                  <c:v>7</c:v>
                </c:pt>
                <c:pt idx="1054">
                  <c:v>50</c:v>
                </c:pt>
                <c:pt idx="1055">
                  <c:v>12</c:v>
                </c:pt>
                <c:pt idx="1056">
                  <c:v>13</c:v>
                </c:pt>
                <c:pt idx="1057">
                  <c:v>21</c:v>
                </c:pt>
                <c:pt idx="1058">
                  <c:v>8</c:v>
                </c:pt>
                <c:pt idx="1059">
                  <c:v>2</c:v>
                </c:pt>
                <c:pt idx="1060">
                  <c:v>9</c:v>
                </c:pt>
                <c:pt idx="1061">
                  <c:v>32</c:v>
                </c:pt>
                <c:pt idx="1062">
                  <c:v>0</c:v>
                </c:pt>
                <c:pt idx="1063">
                  <c:v>3</c:v>
                </c:pt>
                <c:pt idx="1064">
                  <c:v>5</c:v>
                </c:pt>
                <c:pt idx="1065">
                  <c:v>3</c:v>
                </c:pt>
                <c:pt idx="1066">
                  <c:v>19</c:v>
                </c:pt>
                <c:pt idx="1067">
                  <c:v>5</c:v>
                </c:pt>
                <c:pt idx="1068">
                  <c:v>12</c:v>
                </c:pt>
                <c:pt idx="1069">
                  <c:v>#N/A</c:v>
                </c:pt>
                <c:pt idx="1070">
                  <c:v>38</c:v>
                </c:pt>
                <c:pt idx="1071">
                  <c:v>22</c:v>
                </c:pt>
                <c:pt idx="1072">
                  <c:v>28</c:v>
                </c:pt>
                <c:pt idx="1073">
                  <c:v>25</c:v>
                </c:pt>
                <c:pt idx="1074">
                  <c:v>13</c:v>
                </c:pt>
                <c:pt idx="1075">
                  <c:v>11</c:v>
                </c:pt>
                <c:pt idx="1076">
                  <c:v>4</c:v>
                </c:pt>
                <c:pt idx="1077">
                  <c:v>7</c:v>
                </c:pt>
                <c:pt idx="1078">
                  <c:v>11</c:v>
                </c:pt>
                <c:pt idx="1079">
                  <c:v>7</c:v>
                </c:pt>
                <c:pt idx="1080">
                  <c:v>2</c:v>
                </c:pt>
                <c:pt idx="1081">
                  <c:v>9</c:v>
                </c:pt>
                <c:pt idx="1082">
                  <c:v>#N/A</c:v>
                </c:pt>
                <c:pt idx="1083">
                  <c:v>6</c:v>
                </c:pt>
                <c:pt idx="1084">
                  <c:v>3</c:v>
                </c:pt>
                <c:pt idx="1085">
                  <c:v>7</c:v>
                </c:pt>
                <c:pt idx="1086">
                  <c:v>31</c:v>
                </c:pt>
                <c:pt idx="1087">
                  <c:v>13</c:v>
                </c:pt>
                <c:pt idx="1088">
                  <c:v>17</c:v>
                </c:pt>
                <c:pt idx="1089">
                  <c:v>64</c:v>
                </c:pt>
                <c:pt idx="1090">
                  <c:v>49</c:v>
                </c:pt>
                <c:pt idx="1091">
                  <c:v>11</c:v>
                </c:pt>
                <c:pt idx="1092">
                  <c:v>19</c:v>
                </c:pt>
                <c:pt idx="1093">
                  <c:v>25</c:v>
                </c:pt>
                <c:pt idx="1094">
                  <c:v>#N/A</c:v>
                </c:pt>
                <c:pt idx="1095">
                  <c:v>20</c:v>
                </c:pt>
                <c:pt idx="1096">
                  <c:v>111</c:v>
                </c:pt>
                <c:pt idx="1097">
                  <c:v>16</c:v>
                </c:pt>
                <c:pt idx="1098">
                  <c:v>5</c:v>
                </c:pt>
                <c:pt idx="1099">
                  <c:v>14</c:v>
                </c:pt>
                <c:pt idx="1100">
                  <c:v>#N/A</c:v>
                </c:pt>
                <c:pt idx="1101">
                  <c:v>58</c:v>
                </c:pt>
                <c:pt idx="1102">
                  <c:v>41</c:v>
                </c:pt>
                <c:pt idx="1103">
                  <c:v>16</c:v>
                </c:pt>
                <c:pt idx="1104">
                  <c:v>15</c:v>
                </c:pt>
                <c:pt idx="1105">
                  <c:v>8</c:v>
                </c:pt>
                <c:pt idx="1106">
                  <c:v>6</c:v>
                </c:pt>
                <c:pt idx="1107">
                  <c:v>5</c:v>
                </c:pt>
                <c:pt idx="1108">
                  <c:v>3</c:v>
                </c:pt>
                <c:pt idx="1109">
                  <c:v>44</c:v>
                </c:pt>
                <c:pt idx="1110">
                  <c:v>6</c:v>
                </c:pt>
                <c:pt idx="1111">
                  <c:v>5</c:v>
                </c:pt>
                <c:pt idx="1112">
                  <c:v>168</c:v>
                </c:pt>
                <c:pt idx="1113">
                  <c:v>128</c:v>
                </c:pt>
                <c:pt idx="1114">
                  <c:v>82</c:v>
                </c:pt>
                <c:pt idx="1115">
                  <c:v>20</c:v>
                </c:pt>
                <c:pt idx="1116">
                  <c:v>62</c:v>
                </c:pt>
                <c:pt idx="1117">
                  <c:v>40</c:v>
                </c:pt>
                <c:pt idx="1118">
                  <c:v>25</c:v>
                </c:pt>
                <c:pt idx="1119">
                  <c:v>97</c:v>
                </c:pt>
                <c:pt idx="1120">
                  <c:v>56</c:v>
                </c:pt>
                <c:pt idx="1121">
                  <c:v>39</c:v>
                </c:pt>
                <c:pt idx="1122">
                  <c:v>16</c:v>
                </c:pt>
                <c:pt idx="1123">
                  <c:v>10</c:v>
                </c:pt>
                <c:pt idx="1124">
                  <c:v>13</c:v>
                </c:pt>
                <c:pt idx="1125">
                  <c:v>6</c:v>
                </c:pt>
                <c:pt idx="1126">
                  <c:v>13</c:v>
                </c:pt>
                <c:pt idx="1127">
                  <c:v>7</c:v>
                </c:pt>
                <c:pt idx="1128">
                  <c:v>12</c:v>
                </c:pt>
                <c:pt idx="1129">
                  <c:v>141</c:v>
                </c:pt>
                <c:pt idx="1130">
                  <c:v>23</c:v>
                </c:pt>
                <c:pt idx="1131">
                  <c:v>24</c:v>
                </c:pt>
                <c:pt idx="1132">
                  <c:v>4</c:v>
                </c:pt>
                <c:pt idx="1133">
                  <c:v>12</c:v>
                </c:pt>
                <c:pt idx="1134">
                  <c:v>7</c:v>
                </c:pt>
                <c:pt idx="1135">
                  <c:v>7</c:v>
                </c:pt>
                <c:pt idx="1136">
                  <c:v>23</c:v>
                </c:pt>
                <c:pt idx="1137">
                  <c:v>7</c:v>
                </c:pt>
                <c:pt idx="1138">
                  <c:v>4</c:v>
                </c:pt>
                <c:pt idx="1139">
                  <c:v>7</c:v>
                </c:pt>
                <c:pt idx="1140">
                  <c:v>11</c:v>
                </c:pt>
                <c:pt idx="1141">
                  <c:v>12</c:v>
                </c:pt>
                <c:pt idx="1142">
                  <c:v>13</c:v>
                </c:pt>
                <c:pt idx="1143">
                  <c:v>10</c:v>
                </c:pt>
                <c:pt idx="1144">
                  <c:v>11</c:v>
                </c:pt>
                <c:pt idx="1145">
                  <c:v>1</c:v>
                </c:pt>
                <c:pt idx="1146">
                  <c:v>#N/A</c:v>
                </c:pt>
                <c:pt idx="1147">
                  <c:v>46</c:v>
                </c:pt>
                <c:pt idx="1148">
                  <c:v>#N/A</c:v>
                </c:pt>
                <c:pt idx="1149">
                  <c:v>39</c:v>
                </c:pt>
                <c:pt idx="1150">
                  <c:v>27</c:v>
                </c:pt>
                <c:pt idx="1151">
                  <c:v>5</c:v>
                </c:pt>
                <c:pt idx="1152">
                  <c:v>39</c:v>
                </c:pt>
                <c:pt idx="1153">
                  <c:v>0</c:v>
                </c:pt>
                <c:pt idx="1154">
                  <c:v>17</c:v>
                </c:pt>
                <c:pt idx="1155">
                  <c:v>10</c:v>
                </c:pt>
                <c:pt idx="1156">
                  <c:v>3</c:v>
                </c:pt>
                <c:pt idx="1157">
                  <c:v>6</c:v>
                </c:pt>
                <c:pt idx="1158">
                  <c:v>2</c:v>
                </c:pt>
                <c:pt idx="1159">
                  <c:v>0</c:v>
                </c:pt>
                <c:pt idx="1160">
                  <c:v>5</c:v>
                </c:pt>
                <c:pt idx="1161">
                  <c:v>4</c:v>
                </c:pt>
                <c:pt idx="1162">
                  <c:v>2</c:v>
                </c:pt>
                <c:pt idx="1163">
                  <c:v>5</c:v>
                </c:pt>
                <c:pt idx="1164">
                  <c:v>0</c:v>
                </c:pt>
                <c:pt idx="1165">
                  <c:v>0</c:v>
                </c:pt>
                <c:pt idx="1166">
                  <c:v>6</c:v>
                </c:pt>
                <c:pt idx="1167">
                  <c:v>0</c:v>
                </c:pt>
                <c:pt idx="1168">
                  <c:v>7</c:v>
                </c:pt>
                <c:pt idx="1169">
                  <c:v>2</c:v>
                </c:pt>
                <c:pt idx="1170">
                  <c:v>1</c:v>
                </c:pt>
                <c:pt idx="1171">
                  <c:v>12</c:v>
                </c:pt>
                <c:pt idx="1172">
                  <c:v>15</c:v>
                </c:pt>
                <c:pt idx="1173">
                  <c:v>2</c:v>
                </c:pt>
                <c:pt idx="1174">
                  <c:v>22</c:v>
                </c:pt>
                <c:pt idx="1175">
                  <c:v>9</c:v>
                </c:pt>
                <c:pt idx="1176">
                  <c:v>37</c:v>
                </c:pt>
                <c:pt idx="1177">
                  <c:v>5</c:v>
                </c:pt>
                <c:pt idx="1178">
                  <c:v>10</c:v>
                </c:pt>
                <c:pt idx="1179">
                  <c:v>#N/A</c:v>
                </c:pt>
                <c:pt idx="1180">
                  <c:v>12</c:v>
                </c:pt>
                <c:pt idx="1181">
                  <c:v>3</c:v>
                </c:pt>
                <c:pt idx="1182">
                  <c:v>1</c:v>
                </c:pt>
                <c:pt idx="1183">
                  <c:v>12</c:v>
                </c:pt>
                <c:pt idx="1184">
                  <c:v>9</c:v>
                </c:pt>
                <c:pt idx="1185">
                  <c:v>8</c:v>
                </c:pt>
                <c:pt idx="1186">
                  <c:v>5</c:v>
                </c:pt>
                <c:pt idx="1187">
                  <c:v>2</c:v>
                </c:pt>
                <c:pt idx="1188">
                  <c:v>9</c:v>
                </c:pt>
                <c:pt idx="1189">
                  <c:v>11</c:v>
                </c:pt>
                <c:pt idx="1190">
                  <c:v>4</c:v>
                </c:pt>
                <c:pt idx="1191">
                  <c:v>4</c:v>
                </c:pt>
                <c:pt idx="1192">
                  <c:v>19</c:v>
                </c:pt>
                <c:pt idx="1193">
                  <c:v>3</c:v>
                </c:pt>
                <c:pt idx="1194">
                  <c:v>12</c:v>
                </c:pt>
                <c:pt idx="1195">
                  <c:v>#N/A</c:v>
                </c:pt>
                <c:pt idx="1196">
                  <c:v>#N/A</c:v>
                </c:pt>
                <c:pt idx="1197">
                  <c:v>39</c:v>
                </c:pt>
                <c:pt idx="1198">
                  <c:v>#N/A</c:v>
                </c:pt>
                <c:pt idx="1199">
                  <c:v>27</c:v>
                </c:pt>
                <c:pt idx="1200">
                  <c:v>32</c:v>
                </c:pt>
                <c:pt idx="1201">
                  <c:v>40</c:v>
                </c:pt>
                <c:pt idx="1202">
                  <c:v>10</c:v>
                </c:pt>
                <c:pt idx="1203">
                  <c:v>41</c:v>
                </c:pt>
                <c:pt idx="1204">
                  <c:v>7</c:v>
                </c:pt>
                <c:pt idx="1205">
                  <c:v>11</c:v>
                </c:pt>
                <c:pt idx="1206">
                  <c:v>10</c:v>
                </c:pt>
                <c:pt idx="1207">
                  <c:v>12</c:v>
                </c:pt>
                <c:pt idx="1208">
                  <c:v>16</c:v>
                </c:pt>
                <c:pt idx="1209">
                  <c:v>3</c:v>
                </c:pt>
                <c:pt idx="1210">
                  <c:v>26</c:v>
                </c:pt>
                <c:pt idx="1211">
                  <c:v>15</c:v>
                </c:pt>
                <c:pt idx="1212">
                  <c:v>18</c:v>
                </c:pt>
                <c:pt idx="1213">
                  <c:v>48</c:v>
                </c:pt>
                <c:pt idx="1214">
                  <c:v>22</c:v>
                </c:pt>
                <c:pt idx="1215">
                  <c:v>12</c:v>
                </c:pt>
                <c:pt idx="1216">
                  <c:v>12</c:v>
                </c:pt>
                <c:pt idx="1217">
                  <c:v>6</c:v>
                </c:pt>
                <c:pt idx="1218">
                  <c:v>15</c:v>
                </c:pt>
                <c:pt idx="1219">
                  <c:v>15</c:v>
                </c:pt>
                <c:pt idx="1220">
                  <c:v>7</c:v>
                </c:pt>
                <c:pt idx="1221">
                  <c:v>15</c:v>
                </c:pt>
                <c:pt idx="1222">
                  <c:v>5</c:v>
                </c:pt>
                <c:pt idx="1223">
                  <c:v>9</c:v>
                </c:pt>
                <c:pt idx="1224">
                  <c:v>5</c:v>
                </c:pt>
                <c:pt idx="1225">
                  <c:v>6</c:v>
                </c:pt>
                <c:pt idx="1226">
                  <c:v>7</c:v>
                </c:pt>
                <c:pt idx="1227">
                  <c:v>11</c:v>
                </c:pt>
                <c:pt idx="1228">
                  <c:v>13</c:v>
                </c:pt>
                <c:pt idx="1229">
                  <c:v>8</c:v>
                </c:pt>
                <c:pt idx="1230">
                  <c:v>14</c:v>
                </c:pt>
                <c:pt idx="1231">
                  <c:v>3</c:v>
                </c:pt>
                <c:pt idx="1232">
                  <c:v>5</c:v>
                </c:pt>
                <c:pt idx="1233">
                  <c:v>14</c:v>
                </c:pt>
                <c:pt idx="1234">
                  <c:v>10</c:v>
                </c:pt>
                <c:pt idx="1235">
                  <c:v>9</c:v>
                </c:pt>
                <c:pt idx="1236">
                  <c:v>13</c:v>
                </c:pt>
                <c:pt idx="1237">
                  <c:v>6</c:v>
                </c:pt>
                <c:pt idx="1238">
                  <c:v>7</c:v>
                </c:pt>
                <c:pt idx="1239">
                  <c:v>9</c:v>
                </c:pt>
                <c:pt idx="1240">
                  <c:v>21</c:v>
                </c:pt>
                <c:pt idx="1241">
                  <c:v>4</c:v>
                </c:pt>
                <c:pt idx="1242">
                  <c:v>6</c:v>
                </c:pt>
                <c:pt idx="1243">
                  <c:v>4</c:v>
                </c:pt>
                <c:pt idx="1244">
                  <c:v>13</c:v>
                </c:pt>
                <c:pt idx="1245">
                  <c:v>10</c:v>
                </c:pt>
                <c:pt idx="1246">
                  <c:v>57</c:v>
                </c:pt>
                <c:pt idx="1247">
                  <c:v>105</c:v>
                </c:pt>
                <c:pt idx="1248">
                  <c:v>8</c:v>
                </c:pt>
                <c:pt idx="1249">
                  <c:v>7</c:v>
                </c:pt>
                <c:pt idx="1250">
                  <c:v>8</c:v>
                </c:pt>
                <c:pt idx="1251">
                  <c:v>78</c:v>
                </c:pt>
                <c:pt idx="1252">
                  <c:v>27</c:v>
                </c:pt>
                <c:pt idx="1253">
                  <c:v>31</c:v>
                </c:pt>
                <c:pt idx="1254">
                  <c:v>19</c:v>
                </c:pt>
                <c:pt idx="1255">
                  <c:v>10</c:v>
                </c:pt>
                <c:pt idx="1256">
                  <c:v>7</c:v>
                </c:pt>
                <c:pt idx="1257">
                  <c:v>15</c:v>
                </c:pt>
                <c:pt idx="1258">
                  <c:v>3</c:v>
                </c:pt>
                <c:pt idx="1259">
                  <c:v>6</c:v>
                </c:pt>
                <c:pt idx="1260">
                  <c:v>21</c:v>
                </c:pt>
                <c:pt idx="1261">
                  <c:v>11</c:v>
                </c:pt>
                <c:pt idx="1262">
                  <c:v>7</c:v>
                </c:pt>
                <c:pt idx="1263">
                  <c:v>2</c:v>
                </c:pt>
                <c:pt idx="1264">
                  <c:v>56</c:v>
                </c:pt>
                <c:pt idx="1265">
                  <c:v>8</c:v>
                </c:pt>
                <c:pt idx="1266">
                  <c:v>3</c:v>
                </c:pt>
                <c:pt idx="1267">
                  <c:v>12</c:v>
                </c:pt>
                <c:pt idx="1268">
                  <c:v>26</c:v>
                </c:pt>
                <c:pt idx="1269">
                  <c:v>17</c:v>
                </c:pt>
                <c:pt idx="1270">
                  <c:v>#N/A</c:v>
                </c:pt>
                <c:pt idx="1271">
                  <c:v>184</c:v>
                </c:pt>
                <c:pt idx="1272">
                  <c:v>18</c:v>
                </c:pt>
                <c:pt idx="1273">
                  <c:v>30</c:v>
                </c:pt>
                <c:pt idx="1274">
                  <c:v>54</c:v>
                </c:pt>
                <c:pt idx="1275">
                  <c:v>16</c:v>
                </c:pt>
                <c:pt idx="1276">
                  <c:v>8</c:v>
                </c:pt>
                <c:pt idx="1277">
                  <c:v>7</c:v>
                </c:pt>
                <c:pt idx="1278">
                  <c:v>21</c:v>
                </c:pt>
                <c:pt idx="1279">
                  <c:v>16</c:v>
                </c:pt>
                <c:pt idx="1280">
                  <c:v>7</c:v>
                </c:pt>
                <c:pt idx="1281">
                  <c:v>9</c:v>
                </c:pt>
                <c:pt idx="1282">
                  <c:v>0</c:v>
                </c:pt>
                <c:pt idx="1283">
                  <c:v>7</c:v>
                </c:pt>
                <c:pt idx="1284">
                  <c:v>0</c:v>
                </c:pt>
                <c:pt idx="1285">
                  <c:v>25</c:v>
                </c:pt>
                <c:pt idx="1286">
                  <c:v>14</c:v>
                </c:pt>
                <c:pt idx="1287">
                  <c:v>5</c:v>
                </c:pt>
                <c:pt idx="1288">
                  <c:v>20</c:v>
                </c:pt>
                <c:pt idx="1289">
                  <c:v>23</c:v>
                </c:pt>
                <c:pt idx="1290">
                  <c:v>12</c:v>
                </c:pt>
                <c:pt idx="1291">
                  <c:v>23</c:v>
                </c:pt>
                <c:pt idx="1292">
                  <c:v>#N/A</c:v>
                </c:pt>
                <c:pt idx="1293">
                  <c:v>10</c:v>
                </c:pt>
                <c:pt idx="1294">
                  <c:v>21</c:v>
                </c:pt>
                <c:pt idx="1295">
                  <c:v>11</c:v>
                </c:pt>
                <c:pt idx="1296">
                  <c:v>7</c:v>
                </c:pt>
                <c:pt idx="1297">
                  <c:v>10</c:v>
                </c:pt>
                <c:pt idx="1298">
                  <c:v>25</c:v>
                </c:pt>
                <c:pt idx="1299">
                  <c:v>6</c:v>
                </c:pt>
                <c:pt idx="1300">
                  <c:v>2</c:v>
                </c:pt>
                <c:pt idx="1301">
                  <c:v>24</c:v>
                </c:pt>
                <c:pt idx="1302">
                  <c:v>9</c:v>
                </c:pt>
                <c:pt idx="1303">
                  <c:v>10</c:v>
                </c:pt>
                <c:pt idx="1304">
                  <c:v>8</c:v>
                </c:pt>
                <c:pt idx="1305">
                  <c:v>7</c:v>
                </c:pt>
                <c:pt idx="1306">
                  <c:v>18</c:v>
                </c:pt>
                <c:pt idx="1307">
                  <c:v>3</c:v>
                </c:pt>
                <c:pt idx="1308">
                  <c:v>5</c:v>
                </c:pt>
                <c:pt idx="1309">
                  <c:v>6</c:v>
                </c:pt>
                <c:pt idx="1310">
                  <c:v>11</c:v>
                </c:pt>
                <c:pt idx="1311">
                  <c:v>12</c:v>
                </c:pt>
                <c:pt idx="1312">
                  <c:v>5</c:v>
                </c:pt>
                <c:pt idx="1313">
                  <c:v>5</c:v>
                </c:pt>
                <c:pt idx="1314">
                  <c:v>1</c:v>
                </c:pt>
                <c:pt idx="1315">
                  <c:v>4</c:v>
                </c:pt>
                <c:pt idx="1316">
                  <c:v>16</c:v>
                </c:pt>
                <c:pt idx="1317">
                  <c:v>0</c:v>
                </c:pt>
                <c:pt idx="1318">
                  <c:v>7</c:v>
                </c:pt>
                <c:pt idx="1319">
                  <c:v>3</c:v>
                </c:pt>
                <c:pt idx="1320">
                  <c:v>3</c:v>
                </c:pt>
                <c:pt idx="1321">
                  <c:v>9</c:v>
                </c:pt>
                <c:pt idx="1322">
                  <c:v>#N/A</c:v>
                </c:pt>
                <c:pt idx="1323">
                  <c:v>5</c:v>
                </c:pt>
                <c:pt idx="1324">
                  <c:v>69</c:v>
                </c:pt>
                <c:pt idx="1325">
                  <c:v>21</c:v>
                </c:pt>
                <c:pt idx="1326">
                  <c:v>14</c:v>
                </c:pt>
                <c:pt idx="1327">
                  <c:v>33</c:v>
                </c:pt>
                <c:pt idx="1328">
                  <c:v>20</c:v>
                </c:pt>
                <c:pt idx="1329">
                  <c:v>10</c:v>
                </c:pt>
                <c:pt idx="1330">
                  <c:v>5</c:v>
                </c:pt>
                <c:pt idx="1331">
                  <c:v>4</c:v>
                </c:pt>
                <c:pt idx="1332">
                  <c:v>15</c:v>
                </c:pt>
                <c:pt idx="1333">
                  <c:v>4</c:v>
                </c:pt>
                <c:pt idx="1334">
                  <c:v>11</c:v>
                </c:pt>
                <c:pt idx="1335">
                  <c:v>6</c:v>
                </c:pt>
                <c:pt idx="1336">
                  <c:v>19</c:v>
                </c:pt>
                <c:pt idx="1337">
                  <c:v>7</c:v>
                </c:pt>
                <c:pt idx="1338">
                  <c:v>12</c:v>
                </c:pt>
                <c:pt idx="1339">
                  <c:v>#N/A</c:v>
                </c:pt>
                <c:pt idx="1340">
                  <c:v>51</c:v>
                </c:pt>
                <c:pt idx="1341">
                  <c:v>26</c:v>
                </c:pt>
                <c:pt idx="1342">
                  <c:v>56</c:v>
                </c:pt>
                <c:pt idx="1343">
                  <c:v>22</c:v>
                </c:pt>
                <c:pt idx="1344">
                  <c:v>5</c:v>
                </c:pt>
                <c:pt idx="1345">
                  <c:v>8</c:v>
                </c:pt>
                <c:pt idx="1346">
                  <c:v>22</c:v>
                </c:pt>
                <c:pt idx="1347">
                  <c:v>6</c:v>
                </c:pt>
                <c:pt idx="1348">
                  <c:v>7</c:v>
                </c:pt>
                <c:pt idx="1349">
                  <c:v>10</c:v>
                </c:pt>
                <c:pt idx="1350">
                  <c:v>7</c:v>
                </c:pt>
                <c:pt idx="1351">
                  <c:v>11</c:v>
                </c:pt>
                <c:pt idx="1352">
                  <c:v>5</c:v>
                </c:pt>
                <c:pt idx="1353">
                  <c:v>10</c:v>
                </c:pt>
                <c:pt idx="1354">
                  <c:v>7</c:v>
                </c:pt>
                <c:pt idx="1355">
                  <c:v>3</c:v>
                </c:pt>
                <c:pt idx="1356">
                  <c:v>9</c:v>
                </c:pt>
                <c:pt idx="1357">
                  <c:v>12</c:v>
                </c:pt>
                <c:pt idx="1358">
                  <c:v>7</c:v>
                </c:pt>
                <c:pt idx="1359">
                  <c:v>#N/A</c:v>
                </c:pt>
                <c:pt idx="1360">
                  <c:v>49</c:v>
                </c:pt>
                <c:pt idx="1361">
                  <c:v>8</c:v>
                </c:pt>
                <c:pt idx="1362">
                  <c:v>22</c:v>
                </c:pt>
                <c:pt idx="1363">
                  <c:v>13</c:v>
                </c:pt>
                <c:pt idx="1364">
                  <c:v>10</c:v>
                </c:pt>
                <c:pt idx="1365">
                  <c:v>12</c:v>
                </c:pt>
                <c:pt idx="1366">
                  <c:v>17</c:v>
                </c:pt>
                <c:pt idx="1367">
                  <c:v>12</c:v>
                </c:pt>
                <c:pt idx="1368">
                  <c:v>14</c:v>
                </c:pt>
                <c:pt idx="1369">
                  <c:v>11</c:v>
                </c:pt>
                <c:pt idx="1370">
                  <c:v>26</c:v>
                </c:pt>
                <c:pt idx="1371">
                  <c:v>9</c:v>
                </c:pt>
                <c:pt idx="1372">
                  <c:v>19</c:v>
                </c:pt>
                <c:pt idx="1373">
                  <c:v>9</c:v>
                </c:pt>
                <c:pt idx="1374">
                  <c:v>7</c:v>
                </c:pt>
                <c:pt idx="1375">
                  <c:v>16</c:v>
                </c:pt>
                <c:pt idx="1376">
                  <c:v>2</c:v>
                </c:pt>
                <c:pt idx="1377">
                  <c:v>2</c:v>
                </c:pt>
                <c:pt idx="1378">
                  <c:v>9</c:v>
                </c:pt>
                <c:pt idx="1379">
                  <c:v>5</c:v>
                </c:pt>
                <c:pt idx="1380">
                  <c:v>9</c:v>
                </c:pt>
                <c:pt idx="1381">
                  <c:v>4</c:v>
                </c:pt>
                <c:pt idx="1382">
                  <c:v>6</c:v>
                </c:pt>
                <c:pt idx="1383">
                  <c:v>6</c:v>
                </c:pt>
                <c:pt idx="1384">
                  <c:v>11</c:v>
                </c:pt>
                <c:pt idx="1385">
                  <c:v>7</c:v>
                </c:pt>
                <c:pt idx="1386">
                  <c:v>5</c:v>
                </c:pt>
                <c:pt idx="1387">
                  <c:v>4</c:v>
                </c:pt>
                <c:pt idx="1388">
                  <c:v>35</c:v>
                </c:pt>
                <c:pt idx="1389">
                  <c:v>17</c:v>
                </c:pt>
                <c:pt idx="1390">
                  <c:v>22</c:v>
                </c:pt>
                <c:pt idx="1391">
                  <c:v>18</c:v>
                </c:pt>
                <c:pt idx="1392">
                  <c:v>11</c:v>
                </c:pt>
                <c:pt idx="1393">
                  <c:v>#N/A</c:v>
                </c:pt>
                <c:pt idx="1394">
                  <c:v>24</c:v>
                </c:pt>
                <c:pt idx="1395">
                  <c:v>11</c:v>
                </c:pt>
                <c:pt idx="1396">
                  <c:v>42</c:v>
                </c:pt>
                <c:pt idx="1397">
                  <c:v>46</c:v>
                </c:pt>
                <c:pt idx="1398">
                  <c:v>40</c:v>
                </c:pt>
                <c:pt idx="1399">
                  <c:v>22</c:v>
                </c:pt>
                <c:pt idx="1400">
                  <c:v>8</c:v>
                </c:pt>
                <c:pt idx="1401">
                  <c:v>11</c:v>
                </c:pt>
                <c:pt idx="1402">
                  <c:v>13</c:v>
                </c:pt>
                <c:pt idx="1403">
                  <c:v>48</c:v>
                </c:pt>
                <c:pt idx="1404">
                  <c:v>15</c:v>
                </c:pt>
                <c:pt idx="1405">
                  <c:v>9</c:v>
                </c:pt>
                <c:pt idx="1406">
                  <c:v>7</c:v>
                </c:pt>
                <c:pt idx="1407">
                  <c:v>15</c:v>
                </c:pt>
                <c:pt idx="1408">
                  <c:v>3</c:v>
                </c:pt>
                <c:pt idx="1409">
                  <c:v>23</c:v>
                </c:pt>
                <c:pt idx="1410">
                  <c:v>43</c:v>
                </c:pt>
                <c:pt idx="1411">
                  <c:v>9</c:v>
                </c:pt>
                <c:pt idx="1412">
                  <c:v>12</c:v>
                </c:pt>
                <c:pt idx="1413">
                  <c:v>66</c:v>
                </c:pt>
                <c:pt idx="1414">
                  <c:v>8</c:v>
                </c:pt>
                <c:pt idx="1415">
                  <c:v>8</c:v>
                </c:pt>
                <c:pt idx="1416">
                  <c:v>6</c:v>
                </c:pt>
                <c:pt idx="1417">
                  <c:v>10</c:v>
                </c:pt>
                <c:pt idx="1418">
                  <c:v>7</c:v>
                </c:pt>
                <c:pt idx="1419">
                  <c:v>227</c:v>
                </c:pt>
              </c:numCache>
            </c:numRef>
          </c:xVal>
          <c:yVal>
            <c:numRef>
              <c:f>'c'!$AD$55:$AD$1474</c:f>
              <c:numCache>
                <c:formatCode>General</c:formatCode>
                <c:ptCount val="1420"/>
                <c:pt idx="0">
                  <c:v>3831584</c:v>
                </c:pt>
                <c:pt idx="1">
                  <c:v>1416457</c:v>
                </c:pt>
                <c:pt idx="2">
                  <c:v>2311729</c:v>
                </c:pt>
                <c:pt idx="3">
                  <c:v>1386009</c:v>
                </c:pt>
                <c:pt idx="4">
                  <c:v>1065521</c:v>
                </c:pt>
                <c:pt idx="5">
                  <c:v>492458</c:v>
                </c:pt>
                <c:pt idx="6">
                  <c:v>3821159</c:v>
                </c:pt>
                <c:pt idx="7">
                  <c:v>120535</c:v>
                </c:pt>
                <c:pt idx="8">
                  <c:v>282388</c:v>
                </c:pt>
                <c:pt idx="9">
                  <c:v>272879</c:v>
                </c:pt>
                <c:pt idx="10">
                  <c:v>703706</c:v>
                </c:pt>
                <c:pt idx="11">
                  <c:v>655642</c:v>
                </c:pt>
                <c:pt idx="12">
                  <c:v>#N/A</c:v>
                </c:pt>
                <c:pt idx="13">
                  <c:v>107206</c:v>
                </c:pt>
                <c:pt idx="14">
                  <c:v>#N/A</c:v>
                </c:pt>
                <c:pt idx="15">
                  <c:v>147534</c:v>
                </c:pt>
                <c:pt idx="16">
                  <c:v>389773</c:v>
                </c:pt>
                <c:pt idx="17">
                  <c:v>413508</c:v>
                </c:pt>
                <c:pt idx="18">
                  <c:v>2532036</c:v>
                </c:pt>
                <c:pt idx="19">
                  <c:v>123082</c:v>
                </c:pt>
                <c:pt idx="20">
                  <c:v>495425</c:v>
                </c:pt>
                <c:pt idx="21">
                  <c:v>2399606</c:v>
                </c:pt>
                <c:pt idx="22">
                  <c:v>110224</c:v>
                </c:pt>
                <c:pt idx="23">
                  <c:v>106701</c:v>
                </c:pt>
                <c:pt idx="24">
                  <c:v>187203</c:v>
                </c:pt>
                <c:pt idx="25">
                  <c:v>209459</c:v>
                </c:pt>
                <c:pt idx="26">
                  <c:v>3552860</c:v>
                </c:pt>
                <c:pt idx="27">
                  <c:v>853861</c:v>
                </c:pt>
                <c:pt idx="28">
                  <c:v>354747</c:v>
                </c:pt>
                <c:pt idx="29">
                  <c:v>96677</c:v>
                </c:pt>
                <c:pt idx="30">
                  <c:v>493970</c:v>
                </c:pt>
                <c:pt idx="31">
                  <c:v>630767</c:v>
                </c:pt>
                <c:pt idx="32">
                  <c:v>440882</c:v>
                </c:pt>
                <c:pt idx="33">
                  <c:v>1712829</c:v>
                </c:pt>
                <c:pt idx="34">
                  <c:v>265002</c:v>
                </c:pt>
                <c:pt idx="35">
                  <c:v>270120</c:v>
                </c:pt>
                <c:pt idx="36">
                  <c:v>131921</c:v>
                </c:pt>
                <c:pt idx="37">
                  <c:v>248478</c:v>
                </c:pt>
                <c:pt idx="38">
                  <c:v>144304</c:v>
                </c:pt>
                <c:pt idx="39">
                  <c:v>162837</c:v>
                </c:pt>
                <c:pt idx="40">
                  <c:v>287071</c:v>
                </c:pt>
                <c:pt idx="41">
                  <c:v>1923158</c:v>
                </c:pt>
                <c:pt idx="42">
                  <c:v>384419</c:v>
                </c:pt>
                <c:pt idx="43">
                  <c:v>138457</c:v>
                </c:pt>
                <c:pt idx="44">
                  <c:v>334442</c:v>
                </c:pt>
                <c:pt idx="45">
                  <c:v>249137</c:v>
                </c:pt>
                <c:pt idx="46">
                  <c:v>477034</c:v>
                </c:pt>
                <c:pt idx="47">
                  <c:v>504647</c:v>
                </c:pt>
                <c:pt idx="48">
                  <c:v>355671</c:v>
                </c:pt>
                <c:pt idx="49">
                  <c:v>255017</c:v>
                </c:pt>
                <c:pt idx="50">
                  <c:v>799942</c:v>
                </c:pt>
                <c:pt idx="51">
                  <c:v>191485</c:v>
                </c:pt>
                <c:pt idx="52">
                  <c:v>547254</c:v>
                </c:pt>
                <c:pt idx="53">
                  <c:v>0</c:v>
                </c:pt>
                <c:pt idx="54">
                  <c:v>391679</c:v>
                </c:pt>
                <c:pt idx="55">
                  <c:v>213720</c:v>
                </c:pt>
                <c:pt idx="56">
                  <c:v>88873</c:v>
                </c:pt>
                <c:pt idx="57">
                  <c:v>190164</c:v>
                </c:pt>
                <c:pt idx="58">
                  <c:v>328993</c:v>
                </c:pt>
                <c:pt idx="59">
                  <c:v>1347998</c:v>
                </c:pt>
                <c:pt idx="60">
                  <c:v>372018</c:v>
                </c:pt>
                <c:pt idx="61">
                  <c:v>246886</c:v>
                </c:pt>
                <c:pt idx="62">
                  <c:v>269311</c:v>
                </c:pt>
                <c:pt idx="63">
                  <c:v>117328</c:v>
                </c:pt>
                <c:pt idx="64">
                  <c:v>90683</c:v>
                </c:pt>
                <c:pt idx="65">
                  <c:v>130621</c:v>
                </c:pt>
                <c:pt idx="66">
                  <c:v>294593</c:v>
                </c:pt>
                <c:pt idx="67">
                  <c:v>370996</c:v>
                </c:pt>
                <c:pt idx="68">
                  <c:v>78571</c:v>
                </c:pt>
                <c:pt idx="69">
                  <c:v>171616</c:v>
                </c:pt>
                <c:pt idx="70">
                  <c:v>161389</c:v>
                </c:pt>
                <c:pt idx="71">
                  <c:v>91379</c:v>
                </c:pt>
                <c:pt idx="72">
                  <c:v>138293</c:v>
                </c:pt>
                <c:pt idx="73">
                  <c:v>1068067</c:v>
                </c:pt>
                <c:pt idx="74">
                  <c:v>64755</c:v>
                </c:pt>
                <c:pt idx="75">
                  <c:v>152125</c:v>
                </c:pt>
                <c:pt idx="76">
                  <c:v>257240</c:v>
                </c:pt>
                <c:pt idx="77">
                  <c:v>1409891</c:v>
                </c:pt>
                <c:pt idx="78">
                  <c:v>218478</c:v>
                </c:pt>
                <c:pt idx="79">
                  <c:v>111536</c:v>
                </c:pt>
                <c:pt idx="80">
                  <c:v>232169</c:v>
                </c:pt>
                <c:pt idx="81">
                  <c:v>177169</c:v>
                </c:pt>
                <c:pt idx="82">
                  <c:v>399238</c:v>
                </c:pt>
                <c:pt idx="83">
                  <c:v>858835</c:v>
                </c:pt>
                <c:pt idx="84">
                  <c:v>145083</c:v>
                </c:pt>
                <c:pt idx="85">
                  <c:v>107933</c:v>
                </c:pt>
                <c:pt idx="86">
                  <c:v>74298</c:v>
                </c:pt>
                <c:pt idx="87">
                  <c:v>625527</c:v>
                </c:pt>
                <c:pt idx="88">
                  <c:v>247933</c:v>
                </c:pt>
                <c:pt idx="89">
                  <c:v>1386238</c:v>
                </c:pt>
                <c:pt idx="90">
                  <c:v>163355</c:v>
                </c:pt>
                <c:pt idx="91">
                  <c:v>71621</c:v>
                </c:pt>
                <c:pt idx="92">
                  <c:v>150560</c:v>
                </c:pt>
                <c:pt idx="93">
                  <c:v>248485</c:v>
                </c:pt>
                <c:pt idx="94">
                  <c:v>2437981</c:v>
                </c:pt>
                <c:pt idx="95">
                  <c:v>355004</c:v>
                </c:pt>
                <c:pt idx="96">
                  <c:v>1473888</c:v>
                </c:pt>
                <c:pt idx="97">
                  <c:v>1000842</c:v>
                </c:pt>
                <c:pt idx="98">
                  <c:v>3585020</c:v>
                </c:pt>
                <c:pt idx="99">
                  <c:v>271721</c:v>
                </c:pt>
                <c:pt idx="100">
                  <c:v>225152</c:v>
                </c:pt>
                <c:pt idx="101">
                  <c:v>560848</c:v>
                </c:pt>
                <c:pt idx="102">
                  <c:v>163064</c:v>
                </c:pt>
                <c:pt idx="103">
                  <c:v>111759</c:v>
                </c:pt>
                <c:pt idx="104">
                  <c:v>228036</c:v>
                </c:pt>
                <c:pt idx="105">
                  <c:v>261026</c:v>
                </c:pt>
                <c:pt idx="106">
                  <c:v>709639</c:v>
                </c:pt>
                <c:pt idx="107">
                  <c:v>156296</c:v>
                </c:pt>
                <c:pt idx="108">
                  <c:v>137684</c:v>
                </c:pt>
                <c:pt idx="109">
                  <c:v>273952</c:v>
                </c:pt>
                <c:pt idx="110">
                  <c:v>504425</c:v>
                </c:pt>
                <c:pt idx="111">
                  <c:v>267886</c:v>
                </c:pt>
                <c:pt idx="112">
                  <c:v>130979</c:v>
                </c:pt>
                <c:pt idx="113">
                  <c:v>#N/A</c:v>
                </c:pt>
                <c:pt idx="114">
                  <c:v>229108</c:v>
                </c:pt>
                <c:pt idx="115">
                  <c:v>771383</c:v>
                </c:pt>
                <c:pt idx="116">
                  <c:v>1344477</c:v>
                </c:pt>
                <c:pt idx="117">
                  <c:v>#N/A</c:v>
                </c:pt>
                <c:pt idx="118">
                  <c:v>273515</c:v>
                </c:pt>
                <c:pt idx="119">
                  <c:v>1332798</c:v>
                </c:pt>
                <c:pt idx="120">
                  <c:v>316542</c:v>
                </c:pt>
                <c:pt idx="121">
                  <c:v>263522</c:v>
                </c:pt>
                <c:pt idx="122">
                  <c:v>336789</c:v>
                </c:pt>
                <c:pt idx="123">
                  <c:v>1291278</c:v>
                </c:pt>
                <c:pt idx="124">
                  <c:v>1974548</c:v>
                </c:pt>
                <c:pt idx="125">
                  <c:v>#N/A</c:v>
                </c:pt>
                <c:pt idx="126">
                  <c:v>281560</c:v>
                </c:pt>
                <c:pt idx="127">
                  <c:v>727716</c:v>
                </c:pt>
                <c:pt idx="128">
                  <c:v>613148</c:v>
                </c:pt>
                <c:pt idx="129">
                  <c:v>697947</c:v>
                </c:pt>
                <c:pt idx="130">
                  <c:v>2292524</c:v>
                </c:pt>
                <c:pt idx="131">
                  <c:v>586146</c:v>
                </c:pt>
                <c:pt idx="132">
                  <c:v>344392</c:v>
                </c:pt>
                <c:pt idx="133">
                  <c:v>236362</c:v>
                </c:pt>
                <c:pt idx="134">
                  <c:v>294439</c:v>
                </c:pt>
                <c:pt idx="135">
                  <c:v>281881</c:v>
                </c:pt>
                <c:pt idx="136">
                  <c:v>546673</c:v>
                </c:pt>
                <c:pt idx="137">
                  <c:v>497466</c:v>
                </c:pt>
                <c:pt idx="138">
                  <c:v>643962</c:v>
                </c:pt>
                <c:pt idx="139">
                  <c:v>310267</c:v>
                </c:pt>
                <c:pt idx="140">
                  <c:v>194340</c:v>
                </c:pt>
                <c:pt idx="141">
                  <c:v>143267</c:v>
                </c:pt>
                <c:pt idx="142">
                  <c:v>110356</c:v>
                </c:pt>
                <c:pt idx="143">
                  <c:v>839971</c:v>
                </c:pt>
                <c:pt idx="144">
                  <c:v>396233</c:v>
                </c:pt>
                <c:pt idx="145">
                  <c:v>245655</c:v>
                </c:pt>
                <c:pt idx="146">
                  <c:v>163839</c:v>
                </c:pt>
                <c:pt idx="147">
                  <c:v>0</c:v>
                </c:pt>
                <c:pt idx="148">
                  <c:v>4684236</c:v>
                </c:pt>
                <c:pt idx="149">
                  <c:v>2359377</c:v>
                </c:pt>
                <c:pt idx="150">
                  <c:v>111110</c:v>
                </c:pt>
                <c:pt idx="151">
                  <c:v>117577</c:v>
                </c:pt>
                <c:pt idx="152">
                  <c:v>408237</c:v>
                </c:pt>
                <c:pt idx="153">
                  <c:v>1397141</c:v>
                </c:pt>
                <c:pt idx="154">
                  <c:v>#N/A</c:v>
                </c:pt>
                <c:pt idx="155">
                  <c:v>313078</c:v>
                </c:pt>
                <c:pt idx="156">
                  <c:v>1520603</c:v>
                </c:pt>
                <c:pt idx="157">
                  <c:v>848555</c:v>
                </c:pt>
                <c:pt idx="158">
                  <c:v>1535542</c:v>
                </c:pt>
                <c:pt idx="159">
                  <c:v>117201</c:v>
                </c:pt>
                <c:pt idx="160">
                  <c:v>515164</c:v>
                </c:pt>
                <c:pt idx="161">
                  <c:v>805518</c:v>
                </c:pt>
                <c:pt idx="162">
                  <c:v>384488</c:v>
                </c:pt>
                <c:pt idx="163">
                  <c:v>1116041</c:v>
                </c:pt>
                <c:pt idx="164">
                  <c:v>1981593</c:v>
                </c:pt>
                <c:pt idx="165">
                  <c:v>308659</c:v>
                </c:pt>
                <c:pt idx="166">
                  <c:v>1138364</c:v>
                </c:pt>
                <c:pt idx="167">
                  <c:v>550632</c:v>
                </c:pt>
                <c:pt idx="168">
                  <c:v>764041</c:v>
                </c:pt>
                <c:pt idx="169">
                  <c:v>409749</c:v>
                </c:pt>
                <c:pt idx="170">
                  <c:v>708987</c:v>
                </c:pt>
                <c:pt idx="171">
                  <c:v>189452</c:v>
                </c:pt>
                <c:pt idx="172">
                  <c:v>886620</c:v>
                </c:pt>
                <c:pt idx="173">
                  <c:v>195045</c:v>
                </c:pt>
                <c:pt idx="174">
                  <c:v>340122</c:v>
                </c:pt>
                <c:pt idx="175">
                  <c:v>214206</c:v>
                </c:pt>
                <c:pt idx="176">
                  <c:v>828296</c:v>
                </c:pt>
                <c:pt idx="177">
                  <c:v>4646275</c:v>
                </c:pt>
                <c:pt idx="178">
                  <c:v>124426</c:v>
                </c:pt>
                <c:pt idx="179">
                  <c:v>398643</c:v>
                </c:pt>
                <c:pt idx="180">
                  <c:v>443181</c:v>
                </c:pt>
                <c:pt idx="181">
                  <c:v>2071266</c:v>
                </c:pt>
                <c:pt idx="182">
                  <c:v>1761338</c:v>
                </c:pt>
                <c:pt idx="183">
                  <c:v>339247</c:v>
                </c:pt>
                <c:pt idx="184">
                  <c:v>632828</c:v>
                </c:pt>
                <c:pt idx="185">
                  <c:v>3340240</c:v>
                </c:pt>
                <c:pt idx="186">
                  <c:v>2917978</c:v>
                </c:pt>
                <c:pt idx="187">
                  <c:v>10780975</c:v>
                </c:pt>
                <c:pt idx="188">
                  <c:v>#N/A</c:v>
                </c:pt>
                <c:pt idx="189">
                  <c:v>1875957</c:v>
                </c:pt>
                <c:pt idx="190">
                  <c:v>1631424</c:v>
                </c:pt>
                <c:pt idx="191">
                  <c:v>486222</c:v>
                </c:pt>
                <c:pt idx="192">
                  <c:v>1228305</c:v>
                </c:pt>
                <c:pt idx="193">
                  <c:v>851790</c:v>
                </c:pt>
                <c:pt idx="194">
                  <c:v>733440</c:v>
                </c:pt>
                <c:pt idx="195">
                  <c:v>527050</c:v>
                </c:pt>
                <c:pt idx="196">
                  <c:v>501818</c:v>
                </c:pt>
                <c:pt idx="197">
                  <c:v>176890</c:v>
                </c:pt>
                <c:pt idx="198">
                  <c:v>477732</c:v>
                </c:pt>
                <c:pt idx="199">
                  <c:v>107068</c:v>
                </c:pt>
                <c:pt idx="200">
                  <c:v>132960</c:v>
                </c:pt>
                <c:pt idx="201">
                  <c:v>122911</c:v>
                </c:pt>
                <c:pt idx="202">
                  <c:v>388625</c:v>
                </c:pt>
                <c:pt idx="203">
                  <c:v>215743</c:v>
                </c:pt>
                <c:pt idx="204">
                  <c:v>495679</c:v>
                </c:pt>
                <c:pt idx="205">
                  <c:v>0</c:v>
                </c:pt>
                <c:pt idx="206">
                  <c:v>207518</c:v>
                </c:pt>
                <c:pt idx="207">
                  <c:v>142202</c:v>
                </c:pt>
                <c:pt idx="208">
                  <c:v>360870</c:v>
                </c:pt>
                <c:pt idx="209">
                  <c:v>172530</c:v>
                </c:pt>
                <c:pt idx="210">
                  <c:v>441603</c:v>
                </c:pt>
                <c:pt idx="211">
                  <c:v>674178</c:v>
                </c:pt>
                <c:pt idx="212">
                  <c:v>5190326</c:v>
                </c:pt>
                <c:pt idx="213">
                  <c:v>1343228</c:v>
                </c:pt>
                <c:pt idx="214">
                  <c:v>1780219</c:v>
                </c:pt>
                <c:pt idx="215">
                  <c:v>2454944</c:v>
                </c:pt>
                <c:pt idx="216">
                  <c:v>535326</c:v>
                </c:pt>
                <c:pt idx="217">
                  <c:v>2999461</c:v>
                </c:pt>
                <c:pt idx="218">
                  <c:v>849059</c:v>
                </c:pt>
                <c:pt idx="219">
                  <c:v>980056</c:v>
                </c:pt>
                <c:pt idx="220">
                  <c:v>929292</c:v>
                </c:pt>
                <c:pt idx="221">
                  <c:v>467037</c:v>
                </c:pt>
                <c:pt idx="222">
                  <c:v>507172</c:v>
                </c:pt>
                <c:pt idx="223">
                  <c:v>605180</c:v>
                </c:pt>
                <c:pt idx="224">
                  <c:v>282605</c:v>
                </c:pt>
                <c:pt idx="225">
                  <c:v>428147</c:v>
                </c:pt>
                <c:pt idx="226">
                  <c:v>205672</c:v>
                </c:pt>
                <c:pt idx="227">
                  <c:v>148901</c:v>
                </c:pt>
                <c:pt idx="228">
                  <c:v>334012</c:v>
                </c:pt>
                <c:pt idx="229">
                  <c:v>421073</c:v>
                </c:pt>
                <c:pt idx="230">
                  <c:v>192917</c:v>
                </c:pt>
                <c:pt idx="231">
                  <c:v>564888</c:v>
                </c:pt>
                <c:pt idx="232">
                  <c:v>121281</c:v>
                </c:pt>
                <c:pt idx="233">
                  <c:v>724671</c:v>
                </c:pt>
                <c:pt idx="234">
                  <c:v>110121</c:v>
                </c:pt>
                <c:pt idx="235">
                  <c:v>88612</c:v>
                </c:pt>
                <c:pt idx="236">
                  <c:v>172219</c:v>
                </c:pt>
                <c:pt idx="237">
                  <c:v>166280</c:v>
                </c:pt>
                <c:pt idx="238">
                  <c:v>103001</c:v>
                </c:pt>
                <c:pt idx="239">
                  <c:v>2025489</c:v>
                </c:pt>
                <c:pt idx="240">
                  <c:v>1016078</c:v>
                </c:pt>
                <c:pt idx="241">
                  <c:v>367494</c:v>
                </c:pt>
                <c:pt idx="242">
                  <c:v>1713561</c:v>
                </c:pt>
                <c:pt idx="243">
                  <c:v>#N/A</c:v>
                </c:pt>
                <c:pt idx="244">
                  <c:v>#N/A</c:v>
                </c:pt>
                <c:pt idx="245">
                  <c:v>#N/A</c:v>
                </c:pt>
                <c:pt idx="246">
                  <c:v>387511</c:v>
                </c:pt>
                <c:pt idx="247">
                  <c:v>2857959</c:v>
                </c:pt>
                <c:pt idx="248">
                  <c:v>859977</c:v>
                </c:pt>
                <c:pt idx="249">
                  <c:v>800191</c:v>
                </c:pt>
                <c:pt idx="250">
                  <c:v>1444642</c:v>
                </c:pt>
                <c:pt idx="251">
                  <c:v>1020990</c:v>
                </c:pt>
                <c:pt idx="252">
                  <c:v>305953</c:v>
                </c:pt>
                <c:pt idx="253">
                  <c:v>272815</c:v>
                </c:pt>
                <c:pt idx="254">
                  <c:v>222712</c:v>
                </c:pt>
                <c:pt idx="255">
                  <c:v>1435247</c:v>
                </c:pt>
                <c:pt idx="256">
                  <c:v>223176</c:v>
                </c:pt>
                <c:pt idx="257">
                  <c:v>391197</c:v>
                </c:pt>
                <c:pt idx="258">
                  <c:v>288745</c:v>
                </c:pt>
                <c:pt idx="259">
                  <c:v>14427</c:v>
                </c:pt>
                <c:pt idx="260">
                  <c:v>927010</c:v>
                </c:pt>
                <c:pt idx="261">
                  <c:v>361671</c:v>
                </c:pt>
                <c:pt idx="262">
                  <c:v>346020</c:v>
                </c:pt>
                <c:pt idx="263">
                  <c:v>41309</c:v>
                </c:pt>
                <c:pt idx="264">
                  <c:v>498038</c:v>
                </c:pt>
                <c:pt idx="265">
                  <c:v>246130</c:v>
                </c:pt>
                <c:pt idx="266">
                  <c:v>290679</c:v>
                </c:pt>
                <c:pt idx="267">
                  <c:v>277340</c:v>
                </c:pt>
                <c:pt idx="268">
                  <c:v>921094</c:v>
                </c:pt>
                <c:pt idx="269">
                  <c:v>117324</c:v>
                </c:pt>
                <c:pt idx="270">
                  <c:v>95442</c:v>
                </c:pt>
                <c:pt idx="271">
                  <c:v>98206</c:v>
                </c:pt>
                <c:pt idx="272">
                  <c:v>91170</c:v>
                </c:pt>
                <c:pt idx="273">
                  <c:v>285663</c:v>
                </c:pt>
                <c:pt idx="274">
                  <c:v>171150</c:v>
                </c:pt>
                <c:pt idx="275">
                  <c:v>126267</c:v>
                </c:pt>
                <c:pt idx="276">
                  <c:v>1016461</c:v>
                </c:pt>
                <c:pt idx="277">
                  <c:v>264417</c:v>
                </c:pt>
                <c:pt idx="278">
                  <c:v>96645</c:v>
                </c:pt>
                <c:pt idx="279">
                  <c:v>90906</c:v>
                </c:pt>
                <c:pt idx="280">
                  <c:v>71136</c:v>
                </c:pt>
                <c:pt idx="281">
                  <c:v>554352</c:v>
                </c:pt>
                <c:pt idx="282">
                  <c:v>3192641</c:v>
                </c:pt>
                <c:pt idx="283">
                  <c:v>660050</c:v>
                </c:pt>
                <c:pt idx="284">
                  <c:v>#N/A</c:v>
                </c:pt>
                <c:pt idx="285">
                  <c:v>2961536</c:v>
                </c:pt>
                <c:pt idx="286">
                  <c:v>874793</c:v>
                </c:pt>
                <c:pt idx="287">
                  <c:v>3059719</c:v>
                </c:pt>
                <c:pt idx="288">
                  <c:v>3142701</c:v>
                </c:pt>
                <c:pt idx="289">
                  <c:v>936463</c:v>
                </c:pt>
                <c:pt idx="290">
                  <c:v>2264581</c:v>
                </c:pt>
                <c:pt idx="291">
                  <c:v>573695</c:v>
                </c:pt>
                <c:pt idx="292">
                  <c:v>980292</c:v>
                </c:pt>
                <c:pt idx="293">
                  <c:v>#N/A</c:v>
                </c:pt>
                <c:pt idx="294">
                  <c:v>1394552</c:v>
                </c:pt>
                <c:pt idx="295">
                  <c:v>441663</c:v>
                </c:pt>
                <c:pt idx="296">
                  <c:v>396636</c:v>
                </c:pt>
                <c:pt idx="297">
                  <c:v>591705</c:v>
                </c:pt>
                <c:pt idx="298">
                  <c:v>970216</c:v>
                </c:pt>
                <c:pt idx="299">
                  <c:v>1298834</c:v>
                </c:pt>
                <c:pt idx="300">
                  <c:v>1005992</c:v>
                </c:pt>
                <c:pt idx="301">
                  <c:v>4365457</c:v>
                </c:pt>
                <c:pt idx="302">
                  <c:v>678484</c:v>
                </c:pt>
                <c:pt idx="303">
                  <c:v>481732</c:v>
                </c:pt>
                <c:pt idx="304">
                  <c:v>491840</c:v>
                </c:pt>
                <c:pt idx="305">
                  <c:v>1215622</c:v>
                </c:pt>
                <c:pt idx="306">
                  <c:v>804416</c:v>
                </c:pt>
                <c:pt idx="307">
                  <c:v>203043</c:v>
                </c:pt>
                <c:pt idx="308">
                  <c:v>421925</c:v>
                </c:pt>
                <c:pt idx="309">
                  <c:v>320417</c:v>
                </c:pt>
                <c:pt idx="310">
                  <c:v>635388</c:v>
                </c:pt>
                <c:pt idx="311">
                  <c:v>2333130</c:v>
                </c:pt>
                <c:pt idx="312">
                  <c:v>478401</c:v>
                </c:pt>
                <c:pt idx="313">
                  <c:v>181995</c:v>
                </c:pt>
                <c:pt idx="314">
                  <c:v>827100</c:v>
                </c:pt>
                <c:pt idx="315">
                  <c:v>764445</c:v>
                </c:pt>
                <c:pt idx="316">
                  <c:v>990038</c:v>
                </c:pt>
                <c:pt idx="317">
                  <c:v>813467</c:v>
                </c:pt>
                <c:pt idx="318">
                  <c:v>1090651</c:v>
                </c:pt>
                <c:pt idx="319">
                  <c:v>1204581</c:v>
                </c:pt>
                <c:pt idx="320">
                  <c:v>654531</c:v>
                </c:pt>
                <c:pt idx="321">
                  <c:v>687948</c:v>
                </c:pt>
                <c:pt idx="322">
                  <c:v>1852306</c:v>
                </c:pt>
                <c:pt idx="323">
                  <c:v>381696</c:v>
                </c:pt>
                <c:pt idx="324">
                  <c:v>1452326</c:v>
                </c:pt>
                <c:pt idx="325">
                  <c:v>999569</c:v>
                </c:pt>
                <c:pt idx="326">
                  <c:v>546488</c:v>
                </c:pt>
                <c:pt idx="327">
                  <c:v>7747003</c:v>
                </c:pt>
                <c:pt idx="328">
                  <c:v>3196996</c:v>
                </c:pt>
                <c:pt idx="329">
                  <c:v>2591391</c:v>
                </c:pt>
                <c:pt idx="330">
                  <c:v>2370263</c:v>
                </c:pt>
                <c:pt idx="331">
                  <c:v>#N/A</c:v>
                </c:pt>
                <c:pt idx="332">
                  <c:v>2063361</c:v>
                </c:pt>
                <c:pt idx="333">
                  <c:v>1708270</c:v>
                </c:pt>
                <c:pt idx="334">
                  <c:v>1273166</c:v>
                </c:pt>
                <c:pt idx="335">
                  <c:v>1843211</c:v>
                </c:pt>
                <c:pt idx="336">
                  <c:v>474338</c:v>
                </c:pt>
                <c:pt idx="337">
                  <c:v>2416026</c:v>
                </c:pt>
                <c:pt idx="338">
                  <c:v>1110606</c:v>
                </c:pt>
                <c:pt idx="339">
                  <c:v>630646</c:v>
                </c:pt>
                <c:pt idx="340">
                  <c:v>315264</c:v>
                </c:pt>
                <c:pt idx="341">
                  <c:v>1269296</c:v>
                </c:pt>
                <c:pt idx="342">
                  <c:v>529987</c:v>
                </c:pt>
                <c:pt idx="343">
                  <c:v>579038</c:v>
                </c:pt>
                <c:pt idx="344">
                  <c:v>420461</c:v>
                </c:pt>
                <c:pt idx="345">
                  <c:v>732738</c:v>
                </c:pt>
                <c:pt idx="346">
                  <c:v>344011</c:v>
                </c:pt>
                <c:pt idx="347">
                  <c:v>320914</c:v>
                </c:pt>
                <c:pt idx="348">
                  <c:v>933037</c:v>
                </c:pt>
                <c:pt idx="349">
                  <c:v>0</c:v>
                </c:pt>
                <c:pt idx="350">
                  <c:v>2272925</c:v>
                </c:pt>
                <c:pt idx="351">
                  <c:v>190605</c:v>
                </c:pt>
                <c:pt idx="352">
                  <c:v>2207229</c:v>
                </c:pt>
                <c:pt idx="353">
                  <c:v>700639</c:v>
                </c:pt>
                <c:pt idx="354">
                  <c:v>480606</c:v>
                </c:pt>
                <c:pt idx="355">
                  <c:v>900824</c:v>
                </c:pt>
                <c:pt idx="356">
                  <c:v>954196</c:v>
                </c:pt>
                <c:pt idx="357">
                  <c:v>#N/A</c:v>
                </c:pt>
                <c:pt idx="358">
                  <c:v>322172</c:v>
                </c:pt>
                <c:pt idx="359">
                  <c:v>#N/A</c:v>
                </c:pt>
                <c:pt idx="360">
                  <c:v>1887356</c:v>
                </c:pt>
                <c:pt idx="361">
                  <c:v>3286577</c:v>
                </c:pt>
                <c:pt idx="362">
                  <c:v>1125503</c:v>
                </c:pt>
                <c:pt idx="363">
                  <c:v>1132864</c:v>
                </c:pt>
                <c:pt idx="364">
                  <c:v>176111</c:v>
                </c:pt>
                <c:pt idx="365">
                  <c:v>197086</c:v>
                </c:pt>
                <c:pt idx="366">
                  <c:v>1203360</c:v>
                </c:pt>
                <c:pt idx="367">
                  <c:v>145762</c:v>
                </c:pt>
                <c:pt idx="368">
                  <c:v>325440</c:v>
                </c:pt>
                <c:pt idx="369">
                  <c:v>208582</c:v>
                </c:pt>
                <c:pt idx="370">
                  <c:v>349326</c:v>
                </c:pt>
                <c:pt idx="371">
                  <c:v>40766</c:v>
                </c:pt>
                <c:pt idx="372">
                  <c:v>228162</c:v>
                </c:pt>
                <c:pt idx="373">
                  <c:v>210345</c:v>
                </c:pt>
                <c:pt idx="374">
                  <c:v>172142</c:v>
                </c:pt>
                <c:pt idx="375">
                  <c:v>472558</c:v>
                </c:pt>
                <c:pt idx="376">
                  <c:v>1565609</c:v>
                </c:pt>
                <c:pt idx="377">
                  <c:v>#N/A</c:v>
                </c:pt>
                <c:pt idx="378">
                  <c:v>2271577</c:v>
                </c:pt>
                <c:pt idx="379">
                  <c:v>832761</c:v>
                </c:pt>
                <c:pt idx="380">
                  <c:v>2050701</c:v>
                </c:pt>
                <c:pt idx="381">
                  <c:v>962172</c:v>
                </c:pt>
                <c:pt idx="382">
                  <c:v>2475576</c:v>
                </c:pt>
                <c:pt idx="383">
                  <c:v>1337417</c:v>
                </c:pt>
                <c:pt idx="384">
                  <c:v>#N/A</c:v>
                </c:pt>
                <c:pt idx="385">
                  <c:v>#N/A</c:v>
                </c:pt>
                <c:pt idx="386">
                  <c:v>#N/A</c:v>
                </c:pt>
                <c:pt idx="387">
                  <c:v>#N/A</c:v>
                </c:pt>
                <c:pt idx="388">
                  <c:v>2040234</c:v>
                </c:pt>
                <c:pt idx="389">
                  <c:v>2419329</c:v>
                </c:pt>
                <c:pt idx="390">
                  <c:v>1056854</c:v>
                </c:pt>
                <c:pt idx="391">
                  <c:v>#N/A</c:v>
                </c:pt>
                <c:pt idx="392">
                  <c:v>1328227</c:v>
                </c:pt>
                <c:pt idx="393">
                  <c:v>1033179</c:v>
                </c:pt>
                <c:pt idx="394">
                  <c:v>785816</c:v>
                </c:pt>
                <c:pt idx="395">
                  <c:v>1150352</c:v>
                </c:pt>
                <c:pt idx="396">
                  <c:v>2569894</c:v>
                </c:pt>
                <c:pt idx="397">
                  <c:v>3686869</c:v>
                </c:pt>
                <c:pt idx="398">
                  <c:v>1297804</c:v>
                </c:pt>
                <c:pt idx="399">
                  <c:v>904813</c:v>
                </c:pt>
                <c:pt idx="400">
                  <c:v>3223128</c:v>
                </c:pt>
                <c:pt idx="401">
                  <c:v>640804</c:v>
                </c:pt>
                <c:pt idx="402">
                  <c:v>1912707</c:v>
                </c:pt>
                <c:pt idx="403">
                  <c:v>372526</c:v>
                </c:pt>
                <c:pt idx="404">
                  <c:v>849656</c:v>
                </c:pt>
                <c:pt idx="405">
                  <c:v>1145959</c:v>
                </c:pt>
                <c:pt idx="406">
                  <c:v>#N/A</c:v>
                </c:pt>
                <c:pt idx="407">
                  <c:v>498621</c:v>
                </c:pt>
                <c:pt idx="408">
                  <c:v>1018152</c:v>
                </c:pt>
                <c:pt idx="409">
                  <c:v>792385</c:v>
                </c:pt>
                <c:pt idx="410">
                  <c:v>3575812</c:v>
                </c:pt>
                <c:pt idx="411">
                  <c:v>2086031</c:v>
                </c:pt>
                <c:pt idx="412">
                  <c:v>1334686</c:v>
                </c:pt>
                <c:pt idx="413">
                  <c:v>1774662</c:v>
                </c:pt>
                <c:pt idx="414">
                  <c:v>1671913</c:v>
                </c:pt>
                <c:pt idx="415">
                  <c:v>2451960</c:v>
                </c:pt>
                <c:pt idx="416">
                  <c:v>608914</c:v>
                </c:pt>
                <c:pt idx="417">
                  <c:v>1455732</c:v>
                </c:pt>
                <c:pt idx="418">
                  <c:v>3481658</c:v>
                </c:pt>
                <c:pt idx="419">
                  <c:v>1113570</c:v>
                </c:pt>
                <c:pt idx="420">
                  <c:v>1898230</c:v>
                </c:pt>
                <c:pt idx="421">
                  <c:v>1737434</c:v>
                </c:pt>
                <c:pt idx="422">
                  <c:v>725928</c:v>
                </c:pt>
                <c:pt idx="423">
                  <c:v>599291</c:v>
                </c:pt>
                <c:pt idx="424">
                  <c:v>2708021</c:v>
                </c:pt>
                <c:pt idx="425">
                  <c:v>964260</c:v>
                </c:pt>
                <c:pt idx="426">
                  <c:v>273662</c:v>
                </c:pt>
                <c:pt idx="427">
                  <c:v>263920</c:v>
                </c:pt>
                <c:pt idx="428">
                  <c:v>208703</c:v>
                </c:pt>
                <c:pt idx="429">
                  <c:v>437905</c:v>
                </c:pt>
                <c:pt idx="430">
                  <c:v>355698</c:v>
                </c:pt>
                <c:pt idx="431">
                  <c:v>883962</c:v>
                </c:pt>
                <c:pt idx="432">
                  <c:v>214836</c:v>
                </c:pt>
                <c:pt idx="433">
                  <c:v>218506</c:v>
                </c:pt>
                <c:pt idx="434">
                  <c:v>448525</c:v>
                </c:pt>
                <c:pt idx="435">
                  <c:v>2247058</c:v>
                </c:pt>
                <c:pt idx="436">
                  <c:v>2189676</c:v>
                </c:pt>
                <c:pt idx="437">
                  <c:v>39083575</c:v>
                </c:pt>
                <c:pt idx="438">
                  <c:v>#N/A</c:v>
                </c:pt>
                <c:pt idx="439">
                  <c:v>961767</c:v>
                </c:pt>
                <c:pt idx="440">
                  <c:v>907280</c:v>
                </c:pt>
                <c:pt idx="441">
                  <c:v>1164233</c:v>
                </c:pt>
                <c:pt idx="442">
                  <c:v>1700987</c:v>
                </c:pt>
                <c:pt idx="443">
                  <c:v>2757204</c:v>
                </c:pt>
                <c:pt idx="444">
                  <c:v>#N/A</c:v>
                </c:pt>
                <c:pt idx="445">
                  <c:v>2935215</c:v>
                </c:pt>
                <c:pt idx="446">
                  <c:v>2969150</c:v>
                </c:pt>
                <c:pt idx="447">
                  <c:v>1997405</c:v>
                </c:pt>
                <c:pt idx="448">
                  <c:v>3313630</c:v>
                </c:pt>
                <c:pt idx="449">
                  <c:v>2116340</c:v>
                </c:pt>
                <c:pt idx="450">
                  <c:v>1279745</c:v>
                </c:pt>
                <c:pt idx="451">
                  <c:v>1403032</c:v>
                </c:pt>
                <c:pt idx="452">
                  <c:v>1562754</c:v>
                </c:pt>
                <c:pt idx="453">
                  <c:v>3226551</c:v>
                </c:pt>
                <c:pt idx="454">
                  <c:v>1275549</c:v>
                </c:pt>
                <c:pt idx="455">
                  <c:v>444925</c:v>
                </c:pt>
                <c:pt idx="456">
                  <c:v>734720</c:v>
                </c:pt>
                <c:pt idx="457">
                  <c:v>860656</c:v>
                </c:pt>
                <c:pt idx="458">
                  <c:v>420097</c:v>
                </c:pt>
                <c:pt idx="459">
                  <c:v>466560</c:v>
                </c:pt>
                <c:pt idx="460">
                  <c:v>333406</c:v>
                </c:pt>
                <c:pt idx="461">
                  <c:v>1370771</c:v>
                </c:pt>
                <c:pt idx="462">
                  <c:v>0</c:v>
                </c:pt>
                <c:pt idx="463">
                  <c:v>282007</c:v>
                </c:pt>
                <c:pt idx="464">
                  <c:v>108775</c:v>
                </c:pt>
                <c:pt idx="465">
                  <c:v>2058641</c:v>
                </c:pt>
                <c:pt idx="466">
                  <c:v>329015</c:v>
                </c:pt>
                <c:pt idx="467">
                  <c:v>1382312</c:v>
                </c:pt>
                <c:pt idx="468">
                  <c:v>0</c:v>
                </c:pt>
                <c:pt idx="469">
                  <c:v>856443</c:v>
                </c:pt>
                <c:pt idx="470">
                  <c:v>3811308</c:v>
                </c:pt>
                <c:pt idx="471">
                  <c:v>3731123</c:v>
                </c:pt>
                <c:pt idx="472">
                  <c:v>124673</c:v>
                </c:pt>
                <c:pt idx="473">
                  <c:v>709384</c:v>
                </c:pt>
                <c:pt idx="474">
                  <c:v>293543</c:v>
                </c:pt>
                <c:pt idx="475">
                  <c:v>819006</c:v>
                </c:pt>
                <c:pt idx="476">
                  <c:v>221023</c:v>
                </c:pt>
                <c:pt idx="477">
                  <c:v>1147330</c:v>
                </c:pt>
                <c:pt idx="478">
                  <c:v>822727</c:v>
                </c:pt>
                <c:pt idx="479">
                  <c:v>261438</c:v>
                </c:pt>
                <c:pt idx="480">
                  <c:v>1413733</c:v>
                </c:pt>
                <c:pt idx="481">
                  <c:v>5604424</c:v>
                </c:pt>
                <c:pt idx="482">
                  <c:v>11397394</c:v>
                </c:pt>
                <c:pt idx="483">
                  <c:v>1512132</c:v>
                </c:pt>
                <c:pt idx="484">
                  <c:v>5918242</c:v>
                </c:pt>
                <c:pt idx="485">
                  <c:v>3247652</c:v>
                </c:pt>
                <c:pt idx="486">
                  <c:v>2823102</c:v>
                </c:pt>
                <c:pt idx="487">
                  <c:v>#N/A</c:v>
                </c:pt>
                <c:pt idx="488">
                  <c:v>3124148</c:v>
                </c:pt>
                <c:pt idx="489">
                  <c:v>1687845</c:v>
                </c:pt>
                <c:pt idx="490">
                  <c:v>936566</c:v>
                </c:pt>
                <c:pt idx="491">
                  <c:v>267055</c:v>
                </c:pt>
                <c:pt idx="492">
                  <c:v>254696</c:v>
                </c:pt>
                <c:pt idx="493">
                  <c:v>#N/A</c:v>
                </c:pt>
                <c:pt idx="494">
                  <c:v>#N/A</c:v>
                </c:pt>
                <c:pt idx="495">
                  <c:v>#N/A</c:v>
                </c:pt>
                <c:pt idx="496">
                  <c:v>92020</c:v>
                </c:pt>
                <c:pt idx="497">
                  <c:v>200825</c:v>
                </c:pt>
                <c:pt idx="498">
                  <c:v>2651645</c:v>
                </c:pt>
                <c:pt idx="499">
                  <c:v>#N/A</c:v>
                </c:pt>
                <c:pt idx="500">
                  <c:v>1037722</c:v>
                </c:pt>
                <c:pt idx="501">
                  <c:v>385331</c:v>
                </c:pt>
                <c:pt idx="502">
                  <c:v>0</c:v>
                </c:pt>
                <c:pt idx="503">
                  <c:v>1647371</c:v>
                </c:pt>
                <c:pt idx="504">
                  <c:v>0</c:v>
                </c:pt>
                <c:pt idx="505">
                  <c:v>560152</c:v>
                </c:pt>
                <c:pt idx="506">
                  <c:v>135739</c:v>
                </c:pt>
                <c:pt idx="507">
                  <c:v>493180</c:v>
                </c:pt>
                <c:pt idx="508">
                  <c:v>2228221</c:v>
                </c:pt>
                <c:pt idx="509">
                  <c:v>293506</c:v>
                </c:pt>
                <c:pt idx="510">
                  <c:v>183847</c:v>
                </c:pt>
                <c:pt idx="511">
                  <c:v>232057</c:v>
                </c:pt>
                <c:pt idx="512">
                  <c:v>372718</c:v>
                </c:pt>
                <c:pt idx="513">
                  <c:v>38514170</c:v>
                </c:pt>
                <c:pt idx="514">
                  <c:v>#N/A</c:v>
                </c:pt>
                <c:pt idx="515">
                  <c:v>4786169</c:v>
                </c:pt>
                <c:pt idx="516">
                  <c:v>1874153</c:v>
                </c:pt>
                <c:pt idx="517">
                  <c:v>2070153</c:v>
                </c:pt>
                <c:pt idx="518">
                  <c:v>1730564</c:v>
                </c:pt>
                <c:pt idx="519">
                  <c:v>897893</c:v>
                </c:pt>
                <c:pt idx="520">
                  <c:v>408136</c:v>
                </c:pt>
                <c:pt idx="521">
                  <c:v>943605</c:v>
                </c:pt>
                <c:pt idx="522">
                  <c:v>637043</c:v>
                </c:pt>
                <c:pt idx="523">
                  <c:v>313857</c:v>
                </c:pt>
                <c:pt idx="524">
                  <c:v>201966</c:v>
                </c:pt>
                <c:pt idx="525">
                  <c:v>222059</c:v>
                </c:pt>
                <c:pt idx="526">
                  <c:v>0</c:v>
                </c:pt>
                <c:pt idx="527">
                  <c:v>662311</c:v>
                </c:pt>
                <c:pt idx="528">
                  <c:v>4788191</c:v>
                </c:pt>
                <c:pt idx="529">
                  <c:v>75041</c:v>
                </c:pt>
                <c:pt idx="530">
                  <c:v>235736</c:v>
                </c:pt>
                <c:pt idx="531">
                  <c:v>1364909</c:v>
                </c:pt>
                <c:pt idx="532">
                  <c:v>994547</c:v>
                </c:pt>
                <c:pt idx="533">
                  <c:v>259172</c:v>
                </c:pt>
                <c:pt idx="534">
                  <c:v>1464729</c:v>
                </c:pt>
                <c:pt idx="535">
                  <c:v>484763</c:v>
                </c:pt>
                <c:pt idx="536">
                  <c:v>615127</c:v>
                </c:pt>
                <c:pt idx="537">
                  <c:v>113930</c:v>
                </c:pt>
                <c:pt idx="538">
                  <c:v>532220</c:v>
                </c:pt>
                <c:pt idx="539">
                  <c:v>966575</c:v>
                </c:pt>
                <c:pt idx="540">
                  <c:v>477506</c:v>
                </c:pt>
                <c:pt idx="541">
                  <c:v>236525</c:v>
                </c:pt>
                <c:pt idx="542">
                  <c:v>924032</c:v>
                </c:pt>
                <c:pt idx="543">
                  <c:v>830420</c:v>
                </c:pt>
                <c:pt idx="544">
                  <c:v>988621</c:v>
                </c:pt>
                <c:pt idx="545">
                  <c:v>74752</c:v>
                </c:pt>
                <c:pt idx="546">
                  <c:v>2787017</c:v>
                </c:pt>
                <c:pt idx="547">
                  <c:v>1892853</c:v>
                </c:pt>
                <c:pt idx="548">
                  <c:v>#N/A</c:v>
                </c:pt>
                <c:pt idx="549">
                  <c:v>445067</c:v>
                </c:pt>
                <c:pt idx="550">
                  <c:v>1124093</c:v>
                </c:pt>
                <c:pt idx="551">
                  <c:v>502469</c:v>
                </c:pt>
                <c:pt idx="552">
                  <c:v>385905</c:v>
                </c:pt>
                <c:pt idx="553">
                  <c:v>387139</c:v>
                </c:pt>
                <c:pt idx="554">
                  <c:v>308621</c:v>
                </c:pt>
                <c:pt idx="555">
                  <c:v>239415</c:v>
                </c:pt>
                <c:pt idx="556">
                  <c:v>837105</c:v>
                </c:pt>
                <c:pt idx="557">
                  <c:v>759320</c:v>
                </c:pt>
                <c:pt idx="558">
                  <c:v>1629782</c:v>
                </c:pt>
                <c:pt idx="559">
                  <c:v>444381</c:v>
                </c:pt>
                <c:pt idx="560">
                  <c:v>0</c:v>
                </c:pt>
                <c:pt idx="561">
                  <c:v>#N/A</c:v>
                </c:pt>
                <c:pt idx="562">
                  <c:v>2160438</c:v>
                </c:pt>
                <c:pt idx="563">
                  <c:v>589366</c:v>
                </c:pt>
                <c:pt idx="564">
                  <c:v>1668551</c:v>
                </c:pt>
                <c:pt idx="565">
                  <c:v>2213834</c:v>
                </c:pt>
                <c:pt idx="566">
                  <c:v>228415</c:v>
                </c:pt>
                <c:pt idx="567">
                  <c:v>616197</c:v>
                </c:pt>
                <c:pt idx="568">
                  <c:v>428297</c:v>
                </c:pt>
                <c:pt idx="569">
                  <c:v>497222</c:v>
                </c:pt>
                <c:pt idx="570">
                  <c:v>662981</c:v>
                </c:pt>
                <c:pt idx="571">
                  <c:v>445980</c:v>
                </c:pt>
                <c:pt idx="572">
                  <c:v>461848</c:v>
                </c:pt>
                <c:pt idx="573">
                  <c:v>584039</c:v>
                </c:pt>
                <c:pt idx="574">
                  <c:v>741031</c:v>
                </c:pt>
                <c:pt idx="575">
                  <c:v>451230</c:v>
                </c:pt>
                <c:pt idx="576">
                  <c:v>247686</c:v>
                </c:pt>
                <c:pt idx="577">
                  <c:v>270112</c:v>
                </c:pt>
                <c:pt idx="578">
                  <c:v>1073680</c:v>
                </c:pt>
                <c:pt idx="579">
                  <c:v>5300312</c:v>
                </c:pt>
                <c:pt idx="580">
                  <c:v>#N/A</c:v>
                </c:pt>
                <c:pt idx="581">
                  <c:v>268920</c:v>
                </c:pt>
                <c:pt idx="582">
                  <c:v>1158631</c:v>
                </c:pt>
                <c:pt idx="583">
                  <c:v>328007</c:v>
                </c:pt>
                <c:pt idx="584">
                  <c:v>375821</c:v>
                </c:pt>
                <c:pt idx="585">
                  <c:v>1754619</c:v>
                </c:pt>
                <c:pt idx="586">
                  <c:v>912133</c:v>
                </c:pt>
                <c:pt idx="587">
                  <c:v>102693</c:v>
                </c:pt>
                <c:pt idx="588">
                  <c:v>112664</c:v>
                </c:pt>
                <c:pt idx="589">
                  <c:v>193832</c:v>
                </c:pt>
                <c:pt idx="590">
                  <c:v>81003</c:v>
                </c:pt>
                <c:pt idx="591">
                  <c:v>154893</c:v>
                </c:pt>
                <c:pt idx="592">
                  <c:v>510349</c:v>
                </c:pt>
                <c:pt idx="593">
                  <c:v>1397708</c:v>
                </c:pt>
                <c:pt idx="594">
                  <c:v>178049</c:v>
                </c:pt>
                <c:pt idx="595">
                  <c:v>1048052</c:v>
                </c:pt>
                <c:pt idx="596">
                  <c:v>1837519</c:v>
                </c:pt>
                <c:pt idx="597">
                  <c:v>4409953</c:v>
                </c:pt>
                <c:pt idx="598">
                  <c:v>279177</c:v>
                </c:pt>
                <c:pt idx="599">
                  <c:v>229471</c:v>
                </c:pt>
                <c:pt idx="600">
                  <c:v>34583</c:v>
                </c:pt>
                <c:pt idx="601">
                  <c:v>556055</c:v>
                </c:pt>
                <c:pt idx="602">
                  <c:v>315787</c:v>
                </c:pt>
                <c:pt idx="603">
                  <c:v>185802</c:v>
                </c:pt>
                <c:pt idx="604">
                  <c:v>1107470</c:v>
                </c:pt>
                <c:pt idx="605">
                  <c:v>532056</c:v>
                </c:pt>
                <c:pt idx="606">
                  <c:v>499760</c:v>
                </c:pt>
                <c:pt idx="607">
                  <c:v>635878</c:v>
                </c:pt>
                <c:pt idx="608">
                  <c:v>142064</c:v>
                </c:pt>
                <c:pt idx="609">
                  <c:v>239203</c:v>
                </c:pt>
                <c:pt idx="610">
                  <c:v>45127</c:v>
                </c:pt>
                <c:pt idx="611">
                  <c:v>867958</c:v>
                </c:pt>
                <c:pt idx="612">
                  <c:v>1164715</c:v>
                </c:pt>
                <c:pt idx="613">
                  <c:v>1001562</c:v>
                </c:pt>
                <c:pt idx="614">
                  <c:v>728175</c:v>
                </c:pt>
                <c:pt idx="615">
                  <c:v>#N/A</c:v>
                </c:pt>
                <c:pt idx="616">
                  <c:v>932050</c:v>
                </c:pt>
                <c:pt idx="617">
                  <c:v>2232073</c:v>
                </c:pt>
                <c:pt idx="618">
                  <c:v>4197447</c:v>
                </c:pt>
                <c:pt idx="619">
                  <c:v>829737</c:v>
                </c:pt>
                <c:pt idx="620">
                  <c:v>832929</c:v>
                </c:pt>
                <c:pt idx="621">
                  <c:v>407777</c:v>
                </c:pt>
                <c:pt idx="622">
                  <c:v>1000542</c:v>
                </c:pt>
                <c:pt idx="623">
                  <c:v>596155</c:v>
                </c:pt>
                <c:pt idx="624">
                  <c:v>804781</c:v>
                </c:pt>
                <c:pt idx="625">
                  <c:v>186408</c:v>
                </c:pt>
                <c:pt idx="626">
                  <c:v>208298</c:v>
                </c:pt>
                <c:pt idx="627">
                  <c:v>0</c:v>
                </c:pt>
                <c:pt idx="628">
                  <c:v>147757</c:v>
                </c:pt>
                <c:pt idx="629">
                  <c:v>290382</c:v>
                </c:pt>
                <c:pt idx="630">
                  <c:v>201134</c:v>
                </c:pt>
                <c:pt idx="631">
                  <c:v>81079</c:v>
                </c:pt>
                <c:pt idx="632">
                  <c:v>318174</c:v>
                </c:pt>
                <c:pt idx="633">
                  <c:v>116780</c:v>
                </c:pt>
                <c:pt idx="634">
                  <c:v>458213</c:v>
                </c:pt>
                <c:pt idx="635">
                  <c:v>651398</c:v>
                </c:pt>
                <c:pt idx="636">
                  <c:v>186847</c:v>
                </c:pt>
                <c:pt idx="637">
                  <c:v>1364987</c:v>
                </c:pt>
                <c:pt idx="638">
                  <c:v>2653244</c:v>
                </c:pt>
                <c:pt idx="639">
                  <c:v>85221</c:v>
                </c:pt>
                <c:pt idx="640">
                  <c:v>0</c:v>
                </c:pt>
                <c:pt idx="641">
                  <c:v>78108</c:v>
                </c:pt>
                <c:pt idx="642">
                  <c:v>1109517</c:v>
                </c:pt>
                <c:pt idx="643">
                  <c:v>1368274</c:v>
                </c:pt>
                <c:pt idx="644">
                  <c:v>0</c:v>
                </c:pt>
                <c:pt idx="645">
                  <c:v>231598</c:v>
                </c:pt>
                <c:pt idx="646">
                  <c:v>134486</c:v>
                </c:pt>
                <c:pt idx="647">
                  <c:v>607990</c:v>
                </c:pt>
                <c:pt idx="648">
                  <c:v>127439</c:v>
                </c:pt>
                <c:pt idx="649">
                  <c:v>126749</c:v>
                </c:pt>
                <c:pt idx="650">
                  <c:v>3325600</c:v>
                </c:pt>
                <c:pt idx="651">
                  <c:v>472053</c:v>
                </c:pt>
                <c:pt idx="652">
                  <c:v>384527</c:v>
                </c:pt>
                <c:pt idx="653">
                  <c:v>262539</c:v>
                </c:pt>
                <c:pt idx="654">
                  <c:v>229222</c:v>
                </c:pt>
                <c:pt idx="655">
                  <c:v>190296</c:v>
                </c:pt>
                <c:pt idx="656">
                  <c:v>1500674</c:v>
                </c:pt>
                <c:pt idx="657">
                  <c:v>51626</c:v>
                </c:pt>
                <c:pt idx="658">
                  <c:v>154237</c:v>
                </c:pt>
                <c:pt idx="659">
                  <c:v>72765</c:v>
                </c:pt>
                <c:pt idx="660">
                  <c:v>188315</c:v>
                </c:pt>
                <c:pt idx="661">
                  <c:v>81552</c:v>
                </c:pt>
                <c:pt idx="662">
                  <c:v>70089</c:v>
                </c:pt>
                <c:pt idx="663">
                  <c:v>75660</c:v>
                </c:pt>
                <c:pt idx="664">
                  <c:v>180778</c:v>
                </c:pt>
                <c:pt idx="665">
                  <c:v>236546</c:v>
                </c:pt>
                <c:pt idx="666">
                  <c:v>38616</c:v>
                </c:pt>
                <c:pt idx="667">
                  <c:v>42767</c:v>
                </c:pt>
                <c:pt idx="668">
                  <c:v>104911</c:v>
                </c:pt>
                <c:pt idx="669">
                  <c:v>82603</c:v>
                </c:pt>
                <c:pt idx="670">
                  <c:v>1741843</c:v>
                </c:pt>
                <c:pt idx="671">
                  <c:v>157715</c:v>
                </c:pt>
                <c:pt idx="672">
                  <c:v>98276</c:v>
                </c:pt>
                <c:pt idx="673">
                  <c:v>139396</c:v>
                </c:pt>
                <c:pt idx="674">
                  <c:v>141954</c:v>
                </c:pt>
                <c:pt idx="675">
                  <c:v>102567</c:v>
                </c:pt>
                <c:pt idx="676">
                  <c:v>329903</c:v>
                </c:pt>
                <c:pt idx="677">
                  <c:v>1306754</c:v>
                </c:pt>
                <c:pt idx="678">
                  <c:v>0</c:v>
                </c:pt>
                <c:pt idx="679">
                  <c:v>740920</c:v>
                </c:pt>
                <c:pt idx="680">
                  <c:v>1928893</c:v>
                </c:pt>
                <c:pt idx="681">
                  <c:v>#N/A</c:v>
                </c:pt>
                <c:pt idx="682">
                  <c:v>1666878</c:v>
                </c:pt>
                <c:pt idx="683">
                  <c:v>1278095</c:v>
                </c:pt>
                <c:pt idx="684">
                  <c:v>1729140</c:v>
                </c:pt>
                <c:pt idx="685">
                  <c:v>1427534</c:v>
                </c:pt>
                <c:pt idx="686">
                  <c:v>1170546</c:v>
                </c:pt>
                <c:pt idx="687">
                  <c:v>328277</c:v>
                </c:pt>
                <c:pt idx="688">
                  <c:v>191580</c:v>
                </c:pt>
                <c:pt idx="689">
                  <c:v>1207550</c:v>
                </c:pt>
                <c:pt idx="690">
                  <c:v>1778203</c:v>
                </c:pt>
                <c:pt idx="691">
                  <c:v>340722</c:v>
                </c:pt>
                <c:pt idx="692">
                  <c:v>578802</c:v>
                </c:pt>
                <c:pt idx="693">
                  <c:v>1950343</c:v>
                </c:pt>
                <c:pt idx="694">
                  <c:v>855830</c:v>
                </c:pt>
                <c:pt idx="695">
                  <c:v>2110791</c:v>
                </c:pt>
                <c:pt idx="696">
                  <c:v>161637</c:v>
                </c:pt>
                <c:pt idx="697">
                  <c:v>236402</c:v>
                </c:pt>
                <c:pt idx="698">
                  <c:v>429357</c:v>
                </c:pt>
                <c:pt idx="699">
                  <c:v>171110</c:v>
                </c:pt>
                <c:pt idx="700">
                  <c:v>107184</c:v>
                </c:pt>
                <c:pt idx="701">
                  <c:v>95351</c:v>
                </c:pt>
                <c:pt idx="702">
                  <c:v>286030</c:v>
                </c:pt>
                <c:pt idx="703">
                  <c:v>249937</c:v>
                </c:pt>
                <c:pt idx="704">
                  <c:v>146088</c:v>
                </c:pt>
                <c:pt idx="705">
                  <c:v>189677</c:v>
                </c:pt>
                <c:pt idx="706">
                  <c:v>160106</c:v>
                </c:pt>
                <c:pt idx="707">
                  <c:v>110202</c:v>
                </c:pt>
                <c:pt idx="708">
                  <c:v>386183</c:v>
                </c:pt>
                <c:pt idx="709">
                  <c:v>177554</c:v>
                </c:pt>
                <c:pt idx="710">
                  <c:v>271707</c:v>
                </c:pt>
                <c:pt idx="711">
                  <c:v>325770</c:v>
                </c:pt>
                <c:pt idx="712">
                  <c:v>0</c:v>
                </c:pt>
                <c:pt idx="713">
                  <c:v>468794</c:v>
                </c:pt>
                <c:pt idx="714">
                  <c:v>355105</c:v>
                </c:pt>
                <c:pt idx="715">
                  <c:v>554122</c:v>
                </c:pt>
                <c:pt idx="716">
                  <c:v>237632</c:v>
                </c:pt>
                <c:pt idx="717">
                  <c:v>346020</c:v>
                </c:pt>
                <c:pt idx="718">
                  <c:v>702952</c:v>
                </c:pt>
                <c:pt idx="719">
                  <c:v>5193252</c:v>
                </c:pt>
                <c:pt idx="720">
                  <c:v>1723823</c:v>
                </c:pt>
                <c:pt idx="721">
                  <c:v>2599382</c:v>
                </c:pt>
                <c:pt idx="722">
                  <c:v>1377935</c:v>
                </c:pt>
                <c:pt idx="723">
                  <c:v>#N/A</c:v>
                </c:pt>
                <c:pt idx="724">
                  <c:v>#N/A</c:v>
                </c:pt>
                <c:pt idx="725">
                  <c:v>375912</c:v>
                </c:pt>
                <c:pt idx="726">
                  <c:v>3148578</c:v>
                </c:pt>
                <c:pt idx="727">
                  <c:v>1656494</c:v>
                </c:pt>
                <c:pt idx="728">
                  <c:v>2543446</c:v>
                </c:pt>
                <c:pt idx="729">
                  <c:v>297393</c:v>
                </c:pt>
                <c:pt idx="730">
                  <c:v>1478200</c:v>
                </c:pt>
                <c:pt idx="731">
                  <c:v>2067928</c:v>
                </c:pt>
                <c:pt idx="732">
                  <c:v>1018431</c:v>
                </c:pt>
                <c:pt idx="733">
                  <c:v>743634</c:v>
                </c:pt>
                <c:pt idx="734">
                  <c:v>2511349</c:v>
                </c:pt>
                <c:pt idx="735">
                  <c:v>239659</c:v>
                </c:pt>
                <c:pt idx="736">
                  <c:v>1299162</c:v>
                </c:pt>
                <c:pt idx="737">
                  <c:v>602816</c:v>
                </c:pt>
                <c:pt idx="738">
                  <c:v>1019652</c:v>
                </c:pt>
                <c:pt idx="739">
                  <c:v>413668</c:v>
                </c:pt>
                <c:pt idx="740">
                  <c:v>0</c:v>
                </c:pt>
                <c:pt idx="741">
                  <c:v>502468</c:v>
                </c:pt>
                <c:pt idx="742">
                  <c:v>2133432</c:v>
                </c:pt>
                <c:pt idx="743">
                  <c:v>1443583</c:v>
                </c:pt>
                <c:pt idx="744">
                  <c:v>128168</c:v>
                </c:pt>
                <c:pt idx="745">
                  <c:v>483885</c:v>
                </c:pt>
                <c:pt idx="746">
                  <c:v>156401</c:v>
                </c:pt>
                <c:pt idx="747">
                  <c:v>102889</c:v>
                </c:pt>
                <c:pt idx="748">
                  <c:v>192059</c:v>
                </c:pt>
                <c:pt idx="749">
                  <c:v>601948</c:v>
                </c:pt>
                <c:pt idx="750">
                  <c:v>230369</c:v>
                </c:pt>
                <c:pt idx="751">
                  <c:v>934000</c:v>
                </c:pt>
                <c:pt idx="752">
                  <c:v>140385</c:v>
                </c:pt>
                <c:pt idx="753">
                  <c:v>252998</c:v>
                </c:pt>
                <c:pt idx="754">
                  <c:v>555318</c:v>
                </c:pt>
                <c:pt idx="755">
                  <c:v>1119421</c:v>
                </c:pt>
                <c:pt idx="756">
                  <c:v>517283</c:v>
                </c:pt>
                <c:pt idx="757">
                  <c:v>453609</c:v>
                </c:pt>
                <c:pt idx="758">
                  <c:v>4186060</c:v>
                </c:pt>
                <c:pt idx="759">
                  <c:v>1259725</c:v>
                </c:pt>
                <c:pt idx="760">
                  <c:v>3052547</c:v>
                </c:pt>
                <c:pt idx="761">
                  <c:v>#N/A</c:v>
                </c:pt>
                <c:pt idx="762">
                  <c:v>#N/A</c:v>
                </c:pt>
                <c:pt idx="763">
                  <c:v>1778218</c:v>
                </c:pt>
                <c:pt idx="764">
                  <c:v>2167437</c:v>
                </c:pt>
                <c:pt idx="765">
                  <c:v>#N/A</c:v>
                </c:pt>
                <c:pt idx="766">
                  <c:v>1049573</c:v>
                </c:pt>
                <c:pt idx="767">
                  <c:v>#N/A</c:v>
                </c:pt>
                <c:pt idx="768">
                  <c:v>1603842</c:v>
                </c:pt>
                <c:pt idx="769">
                  <c:v>2912637</c:v>
                </c:pt>
                <c:pt idx="770">
                  <c:v>1161355</c:v>
                </c:pt>
                <c:pt idx="771">
                  <c:v>#N/A</c:v>
                </c:pt>
                <c:pt idx="772">
                  <c:v>2768100</c:v>
                </c:pt>
                <c:pt idx="773">
                  <c:v>#N/A</c:v>
                </c:pt>
                <c:pt idx="774">
                  <c:v>1212904</c:v>
                </c:pt>
                <c:pt idx="775">
                  <c:v>2294882</c:v>
                </c:pt>
                <c:pt idx="776">
                  <c:v>1203318</c:v>
                </c:pt>
                <c:pt idx="777">
                  <c:v>886254</c:v>
                </c:pt>
                <c:pt idx="778">
                  <c:v>1709330</c:v>
                </c:pt>
                <c:pt idx="779">
                  <c:v>1001641</c:v>
                </c:pt>
                <c:pt idx="780">
                  <c:v>758540</c:v>
                </c:pt>
                <c:pt idx="781">
                  <c:v>648447</c:v>
                </c:pt>
                <c:pt idx="782">
                  <c:v>727438</c:v>
                </c:pt>
                <c:pt idx="783">
                  <c:v>1270567</c:v>
                </c:pt>
                <c:pt idx="784">
                  <c:v>417870</c:v>
                </c:pt>
                <c:pt idx="785">
                  <c:v>2063921</c:v>
                </c:pt>
                <c:pt idx="786">
                  <c:v>1689988</c:v>
                </c:pt>
                <c:pt idx="787">
                  <c:v>1089404</c:v>
                </c:pt>
                <c:pt idx="788">
                  <c:v>431561</c:v>
                </c:pt>
                <c:pt idx="789">
                  <c:v>2362708</c:v>
                </c:pt>
                <c:pt idx="790">
                  <c:v>1041290</c:v>
                </c:pt>
                <c:pt idx="791">
                  <c:v>543145</c:v>
                </c:pt>
                <c:pt idx="792">
                  <c:v>669303</c:v>
                </c:pt>
                <c:pt idx="793">
                  <c:v>180615</c:v>
                </c:pt>
                <c:pt idx="794">
                  <c:v>1793253</c:v>
                </c:pt>
                <c:pt idx="795">
                  <c:v>643201</c:v>
                </c:pt>
                <c:pt idx="796">
                  <c:v>578035</c:v>
                </c:pt>
                <c:pt idx="797">
                  <c:v>2342423</c:v>
                </c:pt>
                <c:pt idx="798">
                  <c:v>420080</c:v>
                </c:pt>
                <c:pt idx="799">
                  <c:v>804332</c:v>
                </c:pt>
                <c:pt idx="800">
                  <c:v>2914628</c:v>
                </c:pt>
                <c:pt idx="801">
                  <c:v>1150420</c:v>
                </c:pt>
                <c:pt idx="802">
                  <c:v>#N/A</c:v>
                </c:pt>
                <c:pt idx="803">
                  <c:v>656007</c:v>
                </c:pt>
                <c:pt idx="804">
                  <c:v>28819724</c:v>
                </c:pt>
                <c:pt idx="805">
                  <c:v>2357274</c:v>
                </c:pt>
                <c:pt idx="806">
                  <c:v>1063925</c:v>
                </c:pt>
                <c:pt idx="807">
                  <c:v>#N/A</c:v>
                </c:pt>
                <c:pt idx="808">
                  <c:v>#N/A</c:v>
                </c:pt>
                <c:pt idx="809">
                  <c:v>2447669</c:v>
                </c:pt>
                <c:pt idx="810">
                  <c:v>208255</c:v>
                </c:pt>
                <c:pt idx="811">
                  <c:v>315001</c:v>
                </c:pt>
                <c:pt idx="812">
                  <c:v>3225529</c:v>
                </c:pt>
                <c:pt idx="813">
                  <c:v>2339524</c:v>
                </c:pt>
                <c:pt idx="814">
                  <c:v>777026</c:v>
                </c:pt>
                <c:pt idx="815">
                  <c:v>3731411</c:v>
                </c:pt>
                <c:pt idx="816">
                  <c:v>472310</c:v>
                </c:pt>
                <c:pt idx="817">
                  <c:v>1115776</c:v>
                </c:pt>
                <c:pt idx="818">
                  <c:v>624914</c:v>
                </c:pt>
                <c:pt idx="819">
                  <c:v>1313019</c:v>
                </c:pt>
                <c:pt idx="820">
                  <c:v>242367</c:v>
                </c:pt>
                <c:pt idx="821">
                  <c:v>217491</c:v>
                </c:pt>
                <c:pt idx="822">
                  <c:v>1523920</c:v>
                </c:pt>
                <c:pt idx="823">
                  <c:v>222732</c:v>
                </c:pt>
                <c:pt idx="824">
                  <c:v>225889</c:v>
                </c:pt>
                <c:pt idx="825">
                  <c:v>211609</c:v>
                </c:pt>
                <c:pt idx="826">
                  <c:v>277526</c:v>
                </c:pt>
                <c:pt idx="827">
                  <c:v>341184</c:v>
                </c:pt>
                <c:pt idx="828">
                  <c:v>154033</c:v>
                </c:pt>
                <c:pt idx="829">
                  <c:v>338651</c:v>
                </c:pt>
                <c:pt idx="830">
                  <c:v>164741</c:v>
                </c:pt>
                <c:pt idx="831">
                  <c:v>195962</c:v>
                </c:pt>
                <c:pt idx="832">
                  <c:v>121735</c:v>
                </c:pt>
                <c:pt idx="833">
                  <c:v>133225</c:v>
                </c:pt>
                <c:pt idx="834">
                  <c:v>5924649</c:v>
                </c:pt>
                <c:pt idx="835">
                  <c:v>2142818</c:v>
                </c:pt>
                <c:pt idx="836">
                  <c:v>#N/A</c:v>
                </c:pt>
                <c:pt idx="837">
                  <c:v>2369100</c:v>
                </c:pt>
                <c:pt idx="838">
                  <c:v>525966</c:v>
                </c:pt>
                <c:pt idx="839">
                  <c:v>1759610</c:v>
                </c:pt>
                <c:pt idx="840">
                  <c:v>431477</c:v>
                </c:pt>
                <c:pt idx="841">
                  <c:v>2088320</c:v>
                </c:pt>
                <c:pt idx="842">
                  <c:v>541616</c:v>
                </c:pt>
                <c:pt idx="843">
                  <c:v>1081296</c:v>
                </c:pt>
                <c:pt idx="844">
                  <c:v>1284776</c:v>
                </c:pt>
                <c:pt idx="845">
                  <c:v>1242974</c:v>
                </c:pt>
                <c:pt idx="846">
                  <c:v>837965</c:v>
                </c:pt>
                <c:pt idx="847">
                  <c:v>1200689</c:v>
                </c:pt>
                <c:pt idx="848">
                  <c:v>136689</c:v>
                </c:pt>
                <c:pt idx="849">
                  <c:v>125343</c:v>
                </c:pt>
                <c:pt idx="850">
                  <c:v>122970</c:v>
                </c:pt>
                <c:pt idx="851">
                  <c:v>135542</c:v>
                </c:pt>
                <c:pt idx="852">
                  <c:v>1756284</c:v>
                </c:pt>
                <c:pt idx="853">
                  <c:v>453965</c:v>
                </c:pt>
                <c:pt idx="854">
                  <c:v>241917</c:v>
                </c:pt>
                <c:pt idx="855">
                  <c:v>275297</c:v>
                </c:pt>
                <c:pt idx="856">
                  <c:v>181485</c:v>
                </c:pt>
                <c:pt idx="857">
                  <c:v>1435389</c:v>
                </c:pt>
                <c:pt idx="858">
                  <c:v>113003</c:v>
                </c:pt>
                <c:pt idx="859">
                  <c:v>4450440</c:v>
                </c:pt>
                <c:pt idx="860">
                  <c:v>#N/A</c:v>
                </c:pt>
                <c:pt idx="861">
                  <c:v>1747312</c:v>
                </c:pt>
                <c:pt idx="862">
                  <c:v>1092101</c:v>
                </c:pt>
                <c:pt idx="863">
                  <c:v>2958518</c:v>
                </c:pt>
                <c:pt idx="864">
                  <c:v>1071949</c:v>
                </c:pt>
                <c:pt idx="865">
                  <c:v>1194164</c:v>
                </c:pt>
                <c:pt idx="866">
                  <c:v>1052430</c:v>
                </c:pt>
                <c:pt idx="867">
                  <c:v>1105460</c:v>
                </c:pt>
                <c:pt idx="868">
                  <c:v>475074</c:v>
                </c:pt>
                <c:pt idx="869">
                  <c:v>1132919</c:v>
                </c:pt>
                <c:pt idx="870">
                  <c:v>713026</c:v>
                </c:pt>
                <c:pt idx="871">
                  <c:v>693913</c:v>
                </c:pt>
                <c:pt idx="872">
                  <c:v>1687612</c:v>
                </c:pt>
                <c:pt idx="873">
                  <c:v>1491797</c:v>
                </c:pt>
                <c:pt idx="874">
                  <c:v>402834</c:v>
                </c:pt>
                <c:pt idx="875">
                  <c:v>427335</c:v>
                </c:pt>
                <c:pt idx="876">
                  <c:v>358039</c:v>
                </c:pt>
                <c:pt idx="877">
                  <c:v>391623</c:v>
                </c:pt>
                <c:pt idx="878">
                  <c:v>196511</c:v>
                </c:pt>
                <c:pt idx="879">
                  <c:v>87968</c:v>
                </c:pt>
                <c:pt idx="880">
                  <c:v>617860</c:v>
                </c:pt>
                <c:pt idx="881">
                  <c:v>484838</c:v>
                </c:pt>
                <c:pt idx="882">
                  <c:v>4494319</c:v>
                </c:pt>
                <c:pt idx="883">
                  <c:v>#N/A</c:v>
                </c:pt>
                <c:pt idx="884">
                  <c:v>#N/A</c:v>
                </c:pt>
                <c:pt idx="885">
                  <c:v>1992249</c:v>
                </c:pt>
                <c:pt idx="886">
                  <c:v>2305347</c:v>
                </c:pt>
                <c:pt idx="887">
                  <c:v>#N/A</c:v>
                </c:pt>
                <c:pt idx="888">
                  <c:v>#N/A</c:v>
                </c:pt>
                <c:pt idx="889">
                  <c:v>1772020</c:v>
                </c:pt>
                <c:pt idx="890">
                  <c:v>#N/A</c:v>
                </c:pt>
                <c:pt idx="891">
                  <c:v>#N/A</c:v>
                </c:pt>
                <c:pt idx="892">
                  <c:v>488444</c:v>
                </c:pt>
                <c:pt idx="893">
                  <c:v>#N/A</c:v>
                </c:pt>
                <c:pt idx="894">
                  <c:v>3550501</c:v>
                </c:pt>
                <c:pt idx="895">
                  <c:v>2372923</c:v>
                </c:pt>
                <c:pt idx="896">
                  <c:v>2415825</c:v>
                </c:pt>
                <c:pt idx="897">
                  <c:v>2095474</c:v>
                </c:pt>
                <c:pt idx="898">
                  <c:v>1166520</c:v>
                </c:pt>
                <c:pt idx="899">
                  <c:v>#N/A</c:v>
                </c:pt>
                <c:pt idx="900">
                  <c:v>#N/A</c:v>
                </c:pt>
                <c:pt idx="901">
                  <c:v>1281388</c:v>
                </c:pt>
                <c:pt idx="902">
                  <c:v>2042512</c:v>
                </c:pt>
                <c:pt idx="903">
                  <c:v>1823100</c:v>
                </c:pt>
                <c:pt idx="904">
                  <c:v>1070598</c:v>
                </c:pt>
                <c:pt idx="905">
                  <c:v>1005358</c:v>
                </c:pt>
                <c:pt idx="906">
                  <c:v>1707490</c:v>
                </c:pt>
                <c:pt idx="907">
                  <c:v>1689932</c:v>
                </c:pt>
                <c:pt idx="908">
                  <c:v>278957</c:v>
                </c:pt>
                <c:pt idx="909">
                  <c:v>2679573</c:v>
                </c:pt>
                <c:pt idx="910">
                  <c:v>1489322</c:v>
                </c:pt>
                <c:pt idx="911">
                  <c:v>1122470</c:v>
                </c:pt>
                <c:pt idx="912">
                  <c:v>289728</c:v>
                </c:pt>
                <c:pt idx="913">
                  <c:v>3308526</c:v>
                </c:pt>
                <c:pt idx="914">
                  <c:v>1410309</c:v>
                </c:pt>
                <c:pt idx="915">
                  <c:v>2512746</c:v>
                </c:pt>
                <c:pt idx="916">
                  <c:v>730029</c:v>
                </c:pt>
                <c:pt idx="917">
                  <c:v>200343</c:v>
                </c:pt>
                <c:pt idx="918">
                  <c:v>1301876</c:v>
                </c:pt>
                <c:pt idx="919">
                  <c:v>446459</c:v>
                </c:pt>
                <c:pt idx="920">
                  <c:v>1005365</c:v>
                </c:pt>
                <c:pt idx="921">
                  <c:v>453388</c:v>
                </c:pt>
                <c:pt idx="922">
                  <c:v>220376</c:v>
                </c:pt>
                <c:pt idx="923">
                  <c:v>979592</c:v>
                </c:pt>
                <c:pt idx="924">
                  <c:v>224396</c:v>
                </c:pt>
                <c:pt idx="925">
                  <c:v>107876</c:v>
                </c:pt>
                <c:pt idx="926">
                  <c:v>37047882</c:v>
                </c:pt>
                <c:pt idx="927">
                  <c:v>297972</c:v>
                </c:pt>
                <c:pt idx="928">
                  <c:v>#N/A</c:v>
                </c:pt>
                <c:pt idx="929">
                  <c:v>#N/A</c:v>
                </c:pt>
                <c:pt idx="930">
                  <c:v>1128546</c:v>
                </c:pt>
                <c:pt idx="931">
                  <c:v>1638413</c:v>
                </c:pt>
                <c:pt idx="932">
                  <c:v>#N/A</c:v>
                </c:pt>
                <c:pt idx="933">
                  <c:v>1196049</c:v>
                </c:pt>
                <c:pt idx="934">
                  <c:v>#N/A</c:v>
                </c:pt>
                <c:pt idx="935">
                  <c:v>#N/A</c:v>
                </c:pt>
                <c:pt idx="936">
                  <c:v>670182</c:v>
                </c:pt>
                <c:pt idx="937">
                  <c:v>3013207</c:v>
                </c:pt>
                <c:pt idx="938">
                  <c:v>1733979</c:v>
                </c:pt>
                <c:pt idx="939">
                  <c:v>2372376</c:v>
                </c:pt>
                <c:pt idx="940">
                  <c:v>921538</c:v>
                </c:pt>
                <c:pt idx="941">
                  <c:v>741755</c:v>
                </c:pt>
                <c:pt idx="942">
                  <c:v>3523169</c:v>
                </c:pt>
                <c:pt idx="943">
                  <c:v>#N/A</c:v>
                </c:pt>
                <c:pt idx="944">
                  <c:v>731930</c:v>
                </c:pt>
                <c:pt idx="945">
                  <c:v>320444</c:v>
                </c:pt>
                <c:pt idx="946">
                  <c:v>517614</c:v>
                </c:pt>
                <c:pt idx="947">
                  <c:v>2853621</c:v>
                </c:pt>
                <c:pt idx="948">
                  <c:v>710022</c:v>
                </c:pt>
                <c:pt idx="949">
                  <c:v>1069918</c:v>
                </c:pt>
                <c:pt idx="950">
                  <c:v>906192</c:v>
                </c:pt>
                <c:pt idx="951">
                  <c:v>1493488</c:v>
                </c:pt>
                <c:pt idx="952">
                  <c:v>1112161</c:v>
                </c:pt>
                <c:pt idx="953">
                  <c:v>366803</c:v>
                </c:pt>
                <c:pt idx="954">
                  <c:v>1408011</c:v>
                </c:pt>
                <c:pt idx="955">
                  <c:v>302225</c:v>
                </c:pt>
                <c:pt idx="956">
                  <c:v>305549</c:v>
                </c:pt>
                <c:pt idx="957">
                  <c:v>163358</c:v>
                </c:pt>
                <c:pt idx="958">
                  <c:v>585973</c:v>
                </c:pt>
                <c:pt idx="959">
                  <c:v>126838</c:v>
                </c:pt>
                <c:pt idx="960">
                  <c:v>489055</c:v>
                </c:pt>
                <c:pt idx="961">
                  <c:v>106363</c:v>
                </c:pt>
                <c:pt idx="962">
                  <c:v>519972</c:v>
                </c:pt>
                <c:pt idx="963">
                  <c:v>364067</c:v>
                </c:pt>
                <c:pt idx="964">
                  <c:v>287042</c:v>
                </c:pt>
                <c:pt idx="965">
                  <c:v>511007</c:v>
                </c:pt>
                <c:pt idx="966">
                  <c:v>0</c:v>
                </c:pt>
                <c:pt idx="967">
                  <c:v>100387</c:v>
                </c:pt>
                <c:pt idx="968">
                  <c:v>179891</c:v>
                </c:pt>
                <c:pt idx="969">
                  <c:v>242189</c:v>
                </c:pt>
                <c:pt idx="970">
                  <c:v>4496500</c:v>
                </c:pt>
                <c:pt idx="971">
                  <c:v>0</c:v>
                </c:pt>
                <c:pt idx="972">
                  <c:v>17757159</c:v>
                </c:pt>
                <c:pt idx="973">
                  <c:v>150477</c:v>
                </c:pt>
                <c:pt idx="974">
                  <c:v>13424196</c:v>
                </c:pt>
                <c:pt idx="975">
                  <c:v>0</c:v>
                </c:pt>
                <c:pt idx="976">
                  <c:v>#N/A</c:v>
                </c:pt>
                <c:pt idx="977">
                  <c:v>1834668</c:v>
                </c:pt>
                <c:pt idx="978">
                  <c:v>2689977</c:v>
                </c:pt>
                <c:pt idx="979">
                  <c:v>1553314</c:v>
                </c:pt>
                <c:pt idx="980">
                  <c:v>1867479</c:v>
                </c:pt>
                <c:pt idx="981">
                  <c:v>1087043</c:v>
                </c:pt>
                <c:pt idx="982">
                  <c:v>576650</c:v>
                </c:pt>
                <c:pt idx="983">
                  <c:v>2274256</c:v>
                </c:pt>
                <c:pt idx="984">
                  <c:v>648951</c:v>
                </c:pt>
                <c:pt idx="985">
                  <c:v>676450</c:v>
                </c:pt>
                <c:pt idx="986">
                  <c:v>694576</c:v>
                </c:pt>
                <c:pt idx="987">
                  <c:v>612575</c:v>
                </c:pt>
                <c:pt idx="988">
                  <c:v>502880</c:v>
                </c:pt>
                <c:pt idx="989">
                  <c:v>552097</c:v>
                </c:pt>
                <c:pt idx="990">
                  <c:v>329271</c:v>
                </c:pt>
                <c:pt idx="991">
                  <c:v>134448</c:v>
                </c:pt>
                <c:pt idx="992">
                  <c:v>134248</c:v>
                </c:pt>
                <c:pt idx="993">
                  <c:v>473025</c:v>
                </c:pt>
                <c:pt idx="994">
                  <c:v>395806</c:v>
                </c:pt>
                <c:pt idx="995">
                  <c:v>591645</c:v>
                </c:pt>
                <c:pt idx="996">
                  <c:v>170651</c:v>
                </c:pt>
                <c:pt idx="997">
                  <c:v>475324</c:v>
                </c:pt>
                <c:pt idx="998">
                  <c:v>1496299</c:v>
                </c:pt>
                <c:pt idx="999">
                  <c:v>181708</c:v>
                </c:pt>
                <c:pt idx="1000">
                  <c:v>440400</c:v>
                </c:pt>
                <c:pt idx="1001">
                  <c:v>144557</c:v>
                </c:pt>
                <c:pt idx="1002">
                  <c:v>175076</c:v>
                </c:pt>
                <c:pt idx="1003">
                  <c:v>135580</c:v>
                </c:pt>
                <c:pt idx="1004">
                  <c:v>126062</c:v>
                </c:pt>
                <c:pt idx="1005">
                  <c:v>9982511</c:v>
                </c:pt>
                <c:pt idx="1006">
                  <c:v>#N/A</c:v>
                </c:pt>
                <c:pt idx="1007">
                  <c:v>620317</c:v>
                </c:pt>
                <c:pt idx="1008">
                  <c:v>108875</c:v>
                </c:pt>
                <c:pt idx="1009">
                  <c:v>1451673</c:v>
                </c:pt>
                <c:pt idx="1010">
                  <c:v>1189427</c:v>
                </c:pt>
                <c:pt idx="1011">
                  <c:v>557841</c:v>
                </c:pt>
                <c:pt idx="1012">
                  <c:v>0</c:v>
                </c:pt>
                <c:pt idx="1013">
                  <c:v>444370</c:v>
                </c:pt>
                <c:pt idx="1014">
                  <c:v>497009</c:v>
                </c:pt>
                <c:pt idx="1015">
                  <c:v>919754</c:v>
                </c:pt>
                <c:pt idx="1016">
                  <c:v>439346</c:v>
                </c:pt>
                <c:pt idx="1017">
                  <c:v>382586</c:v>
                </c:pt>
                <c:pt idx="1018">
                  <c:v>108116</c:v>
                </c:pt>
                <c:pt idx="1019">
                  <c:v>232041</c:v>
                </c:pt>
                <c:pt idx="1020">
                  <c:v>57136</c:v>
                </c:pt>
                <c:pt idx="1021">
                  <c:v>94096</c:v>
                </c:pt>
                <c:pt idx="1022">
                  <c:v>739464</c:v>
                </c:pt>
                <c:pt idx="1023">
                  <c:v>1040759</c:v>
                </c:pt>
                <c:pt idx="1024">
                  <c:v>139392</c:v>
                </c:pt>
                <c:pt idx="1025">
                  <c:v>431536</c:v>
                </c:pt>
                <c:pt idx="1026">
                  <c:v>197705</c:v>
                </c:pt>
                <c:pt idx="1027">
                  <c:v>340393</c:v>
                </c:pt>
                <c:pt idx="1028">
                  <c:v>231265</c:v>
                </c:pt>
                <c:pt idx="1029">
                  <c:v>0</c:v>
                </c:pt>
                <c:pt idx="1030">
                  <c:v>180084</c:v>
                </c:pt>
                <c:pt idx="1031">
                  <c:v>153104</c:v>
                </c:pt>
                <c:pt idx="1032">
                  <c:v>122926</c:v>
                </c:pt>
                <c:pt idx="1033">
                  <c:v>0</c:v>
                </c:pt>
                <c:pt idx="1034">
                  <c:v>0</c:v>
                </c:pt>
                <c:pt idx="1035">
                  <c:v>3283734</c:v>
                </c:pt>
                <c:pt idx="1036">
                  <c:v>2859937</c:v>
                </c:pt>
                <c:pt idx="1037">
                  <c:v>654409</c:v>
                </c:pt>
                <c:pt idx="1038">
                  <c:v>60775</c:v>
                </c:pt>
                <c:pt idx="1039">
                  <c:v>275179</c:v>
                </c:pt>
                <c:pt idx="1040">
                  <c:v>99261</c:v>
                </c:pt>
                <c:pt idx="1041">
                  <c:v>194281</c:v>
                </c:pt>
                <c:pt idx="1042">
                  <c:v>143731</c:v>
                </c:pt>
                <c:pt idx="1043">
                  <c:v>117202</c:v>
                </c:pt>
                <c:pt idx="1044">
                  <c:v>165205</c:v>
                </c:pt>
                <c:pt idx="1045">
                  <c:v>230741</c:v>
                </c:pt>
                <c:pt idx="1046">
                  <c:v>201681</c:v>
                </c:pt>
                <c:pt idx="1047">
                  <c:v>4326471</c:v>
                </c:pt>
                <c:pt idx="1048">
                  <c:v>829312</c:v>
                </c:pt>
                <c:pt idx="1049">
                  <c:v>1069216</c:v>
                </c:pt>
                <c:pt idx="1050">
                  <c:v>754103</c:v>
                </c:pt>
                <c:pt idx="1051">
                  <c:v>783799</c:v>
                </c:pt>
                <c:pt idx="1052">
                  <c:v>158010</c:v>
                </c:pt>
                <c:pt idx="1053">
                  <c:v>421287</c:v>
                </c:pt>
                <c:pt idx="1054">
                  <c:v>2502051</c:v>
                </c:pt>
                <c:pt idx="1055">
                  <c:v>530468</c:v>
                </c:pt>
                <c:pt idx="1056">
                  <c:v>585281</c:v>
                </c:pt>
                <c:pt idx="1057">
                  <c:v>820552</c:v>
                </c:pt>
                <c:pt idx="1058">
                  <c:v>213441</c:v>
                </c:pt>
                <c:pt idx="1059">
                  <c:v>102597</c:v>
                </c:pt>
                <c:pt idx="1060">
                  <c:v>202938</c:v>
                </c:pt>
                <c:pt idx="1061">
                  <c:v>1611844</c:v>
                </c:pt>
                <c:pt idx="1062">
                  <c:v>0</c:v>
                </c:pt>
                <c:pt idx="1063">
                  <c:v>74524</c:v>
                </c:pt>
                <c:pt idx="1064">
                  <c:v>293277</c:v>
                </c:pt>
                <c:pt idx="1065">
                  <c:v>145294</c:v>
                </c:pt>
                <c:pt idx="1066">
                  <c:v>972761</c:v>
                </c:pt>
                <c:pt idx="1067">
                  <c:v>249246</c:v>
                </c:pt>
                <c:pt idx="1068">
                  <c:v>727463</c:v>
                </c:pt>
                <c:pt idx="1069">
                  <c:v>#N/A</c:v>
                </c:pt>
                <c:pt idx="1070">
                  <c:v>2277108</c:v>
                </c:pt>
                <c:pt idx="1071">
                  <c:v>1094606</c:v>
                </c:pt>
                <c:pt idx="1072">
                  <c:v>770283</c:v>
                </c:pt>
                <c:pt idx="1073">
                  <c:v>1340943</c:v>
                </c:pt>
                <c:pt idx="1074">
                  <c:v>496499</c:v>
                </c:pt>
                <c:pt idx="1075">
                  <c:v>443540</c:v>
                </c:pt>
                <c:pt idx="1076">
                  <c:v>316039</c:v>
                </c:pt>
                <c:pt idx="1077">
                  <c:v>468703</c:v>
                </c:pt>
                <c:pt idx="1078">
                  <c:v>863541</c:v>
                </c:pt>
                <c:pt idx="1079">
                  <c:v>531995</c:v>
                </c:pt>
                <c:pt idx="1080">
                  <c:v>233482</c:v>
                </c:pt>
                <c:pt idx="1081">
                  <c:v>288834</c:v>
                </c:pt>
                <c:pt idx="1082">
                  <c:v>#N/A</c:v>
                </c:pt>
                <c:pt idx="1083">
                  <c:v>231660</c:v>
                </c:pt>
                <c:pt idx="1084">
                  <c:v>141404</c:v>
                </c:pt>
                <c:pt idx="1085">
                  <c:v>341724</c:v>
                </c:pt>
                <c:pt idx="1086">
                  <c:v>1537237</c:v>
                </c:pt>
                <c:pt idx="1087">
                  <c:v>743309</c:v>
                </c:pt>
                <c:pt idx="1088">
                  <c:v>890798</c:v>
                </c:pt>
                <c:pt idx="1089">
                  <c:v>4376159</c:v>
                </c:pt>
                <c:pt idx="1090">
                  <c:v>4129123</c:v>
                </c:pt>
                <c:pt idx="1091">
                  <c:v>430822</c:v>
                </c:pt>
                <c:pt idx="1092">
                  <c:v>349395</c:v>
                </c:pt>
                <c:pt idx="1093">
                  <c:v>2115359</c:v>
                </c:pt>
                <c:pt idx="1094">
                  <c:v>#N/A</c:v>
                </c:pt>
                <c:pt idx="1095">
                  <c:v>677485</c:v>
                </c:pt>
                <c:pt idx="1096">
                  <c:v>4604249</c:v>
                </c:pt>
                <c:pt idx="1097">
                  <c:v>650547</c:v>
                </c:pt>
                <c:pt idx="1098">
                  <c:v>418419</c:v>
                </c:pt>
                <c:pt idx="1099">
                  <c:v>597783</c:v>
                </c:pt>
                <c:pt idx="1100">
                  <c:v>#N/A</c:v>
                </c:pt>
                <c:pt idx="1101">
                  <c:v>3258259</c:v>
                </c:pt>
                <c:pt idx="1102">
                  <c:v>2300759</c:v>
                </c:pt>
                <c:pt idx="1103">
                  <c:v>816208</c:v>
                </c:pt>
                <c:pt idx="1104">
                  <c:v>971724</c:v>
                </c:pt>
                <c:pt idx="1105">
                  <c:v>422225</c:v>
                </c:pt>
                <c:pt idx="1106">
                  <c:v>199294</c:v>
                </c:pt>
                <c:pt idx="1107">
                  <c:v>229373</c:v>
                </c:pt>
                <c:pt idx="1108">
                  <c:v>270629</c:v>
                </c:pt>
                <c:pt idx="1109">
                  <c:v>9533113</c:v>
                </c:pt>
                <c:pt idx="1110">
                  <c:v>0</c:v>
                </c:pt>
                <c:pt idx="1111">
                  <c:v>0</c:v>
                </c:pt>
                <c:pt idx="1112">
                  <c:v>5523103</c:v>
                </c:pt>
                <c:pt idx="1113">
                  <c:v>3460048</c:v>
                </c:pt>
                <c:pt idx="1114">
                  <c:v>3151895</c:v>
                </c:pt>
                <c:pt idx="1115">
                  <c:v>670651</c:v>
                </c:pt>
                <c:pt idx="1116">
                  <c:v>2616493</c:v>
                </c:pt>
                <c:pt idx="1117">
                  <c:v>1902083</c:v>
                </c:pt>
                <c:pt idx="1118">
                  <c:v>1051391</c:v>
                </c:pt>
                <c:pt idx="1119">
                  <c:v>1835190</c:v>
                </c:pt>
                <c:pt idx="1120">
                  <c:v>1316341</c:v>
                </c:pt>
                <c:pt idx="1121">
                  <c:v>1030436</c:v>
                </c:pt>
                <c:pt idx="1122">
                  <c:v>510329</c:v>
                </c:pt>
                <c:pt idx="1123">
                  <c:v>661917</c:v>
                </c:pt>
                <c:pt idx="1124">
                  <c:v>382156</c:v>
                </c:pt>
                <c:pt idx="1125">
                  <c:v>536625</c:v>
                </c:pt>
                <c:pt idx="1126">
                  <c:v>302140</c:v>
                </c:pt>
                <c:pt idx="1127">
                  <c:v>1113202</c:v>
                </c:pt>
                <c:pt idx="1128">
                  <c:v>462300</c:v>
                </c:pt>
                <c:pt idx="1129">
                  <c:v>4208972</c:v>
                </c:pt>
                <c:pt idx="1130">
                  <c:v>1059935</c:v>
                </c:pt>
                <c:pt idx="1131">
                  <c:v>717245</c:v>
                </c:pt>
                <c:pt idx="1132">
                  <c:v>64279</c:v>
                </c:pt>
                <c:pt idx="1133">
                  <c:v>379062</c:v>
                </c:pt>
                <c:pt idx="1134">
                  <c:v>291415</c:v>
                </c:pt>
                <c:pt idx="1135">
                  <c:v>447450</c:v>
                </c:pt>
                <c:pt idx="1136">
                  <c:v>1365863</c:v>
                </c:pt>
                <c:pt idx="1137">
                  <c:v>501415</c:v>
                </c:pt>
                <c:pt idx="1138">
                  <c:v>223860</c:v>
                </c:pt>
                <c:pt idx="1139">
                  <c:v>186514</c:v>
                </c:pt>
                <c:pt idx="1140">
                  <c:v>215300</c:v>
                </c:pt>
                <c:pt idx="1141">
                  <c:v>477306</c:v>
                </c:pt>
                <c:pt idx="1142">
                  <c:v>560076</c:v>
                </c:pt>
                <c:pt idx="1143">
                  <c:v>122953</c:v>
                </c:pt>
                <c:pt idx="1144">
                  <c:v>572617</c:v>
                </c:pt>
                <c:pt idx="1145">
                  <c:v>114662</c:v>
                </c:pt>
                <c:pt idx="1146">
                  <c:v>#N/A</c:v>
                </c:pt>
                <c:pt idx="1147">
                  <c:v>2122907</c:v>
                </c:pt>
                <c:pt idx="1148">
                  <c:v>#N/A</c:v>
                </c:pt>
                <c:pt idx="1149">
                  <c:v>2076608</c:v>
                </c:pt>
                <c:pt idx="1150">
                  <c:v>1613914</c:v>
                </c:pt>
                <c:pt idx="1151">
                  <c:v>371062</c:v>
                </c:pt>
                <c:pt idx="1152">
                  <c:v>1489996</c:v>
                </c:pt>
                <c:pt idx="1153">
                  <c:v>172325</c:v>
                </c:pt>
                <c:pt idx="1154">
                  <c:v>701948</c:v>
                </c:pt>
                <c:pt idx="1155">
                  <c:v>575936</c:v>
                </c:pt>
                <c:pt idx="1156">
                  <c:v>253609</c:v>
                </c:pt>
                <c:pt idx="1157">
                  <c:v>780592</c:v>
                </c:pt>
                <c:pt idx="1158">
                  <c:v>0</c:v>
                </c:pt>
                <c:pt idx="1159">
                  <c:v>67036</c:v>
                </c:pt>
                <c:pt idx="1160">
                  <c:v>226278</c:v>
                </c:pt>
                <c:pt idx="1161">
                  <c:v>0</c:v>
                </c:pt>
                <c:pt idx="1162">
                  <c:v>176960</c:v>
                </c:pt>
                <c:pt idx="1163">
                  <c:v>269691</c:v>
                </c:pt>
                <c:pt idx="1164">
                  <c:v>145097</c:v>
                </c:pt>
                <c:pt idx="1165">
                  <c:v>89434</c:v>
                </c:pt>
                <c:pt idx="1166">
                  <c:v>270495</c:v>
                </c:pt>
                <c:pt idx="1167">
                  <c:v>71124</c:v>
                </c:pt>
                <c:pt idx="1168">
                  <c:v>265996</c:v>
                </c:pt>
                <c:pt idx="1169">
                  <c:v>75908</c:v>
                </c:pt>
                <c:pt idx="1170">
                  <c:v>0</c:v>
                </c:pt>
                <c:pt idx="1171">
                  <c:v>456267</c:v>
                </c:pt>
                <c:pt idx="1172">
                  <c:v>731090</c:v>
                </c:pt>
                <c:pt idx="1173">
                  <c:v>0</c:v>
                </c:pt>
                <c:pt idx="1174">
                  <c:v>558139</c:v>
                </c:pt>
                <c:pt idx="1175">
                  <c:v>519265</c:v>
                </c:pt>
                <c:pt idx="1176">
                  <c:v>690875</c:v>
                </c:pt>
                <c:pt idx="1177">
                  <c:v>143960</c:v>
                </c:pt>
                <c:pt idx="1178">
                  <c:v>442285</c:v>
                </c:pt>
                <c:pt idx="1179">
                  <c:v>#N/A</c:v>
                </c:pt>
                <c:pt idx="1180">
                  <c:v>514689</c:v>
                </c:pt>
                <c:pt idx="1181">
                  <c:v>140575</c:v>
                </c:pt>
                <c:pt idx="1182">
                  <c:v>41916</c:v>
                </c:pt>
                <c:pt idx="1183">
                  <c:v>386147</c:v>
                </c:pt>
                <c:pt idx="1184">
                  <c:v>247264</c:v>
                </c:pt>
                <c:pt idx="1185">
                  <c:v>257003</c:v>
                </c:pt>
                <c:pt idx="1186">
                  <c:v>179995</c:v>
                </c:pt>
                <c:pt idx="1187">
                  <c:v>84196</c:v>
                </c:pt>
                <c:pt idx="1188">
                  <c:v>250797</c:v>
                </c:pt>
                <c:pt idx="1189">
                  <c:v>378075</c:v>
                </c:pt>
                <c:pt idx="1190">
                  <c:v>144081</c:v>
                </c:pt>
                <c:pt idx="1191">
                  <c:v>354107</c:v>
                </c:pt>
                <c:pt idx="1192">
                  <c:v>585413</c:v>
                </c:pt>
                <c:pt idx="1193">
                  <c:v>198277</c:v>
                </c:pt>
                <c:pt idx="1194">
                  <c:v>0</c:v>
                </c:pt>
                <c:pt idx="1195">
                  <c:v>#N/A</c:v>
                </c:pt>
                <c:pt idx="1196">
                  <c:v>#N/A</c:v>
                </c:pt>
                <c:pt idx="1197">
                  <c:v>2364999</c:v>
                </c:pt>
                <c:pt idx="1198">
                  <c:v>#N/A</c:v>
                </c:pt>
                <c:pt idx="1199">
                  <c:v>1261531</c:v>
                </c:pt>
                <c:pt idx="1200">
                  <c:v>1790520</c:v>
                </c:pt>
                <c:pt idx="1201">
                  <c:v>977987</c:v>
                </c:pt>
                <c:pt idx="1202">
                  <c:v>1162825</c:v>
                </c:pt>
                <c:pt idx="1203">
                  <c:v>538609</c:v>
                </c:pt>
                <c:pt idx="1204">
                  <c:v>433089</c:v>
                </c:pt>
                <c:pt idx="1205">
                  <c:v>623672</c:v>
                </c:pt>
                <c:pt idx="1206">
                  <c:v>705692</c:v>
                </c:pt>
                <c:pt idx="1207">
                  <c:v>698538</c:v>
                </c:pt>
                <c:pt idx="1208">
                  <c:v>1150656</c:v>
                </c:pt>
                <c:pt idx="1209">
                  <c:v>392368</c:v>
                </c:pt>
                <c:pt idx="1210">
                  <c:v>842499</c:v>
                </c:pt>
                <c:pt idx="1211">
                  <c:v>1245229</c:v>
                </c:pt>
                <c:pt idx="1212">
                  <c:v>1621119</c:v>
                </c:pt>
                <c:pt idx="1213">
                  <c:v>2266619</c:v>
                </c:pt>
                <c:pt idx="1214">
                  <c:v>1638673</c:v>
                </c:pt>
                <c:pt idx="1215">
                  <c:v>1107970</c:v>
                </c:pt>
                <c:pt idx="1216">
                  <c:v>665408</c:v>
                </c:pt>
                <c:pt idx="1217">
                  <c:v>416660</c:v>
                </c:pt>
                <c:pt idx="1218">
                  <c:v>880062</c:v>
                </c:pt>
                <c:pt idx="1219">
                  <c:v>550701</c:v>
                </c:pt>
                <c:pt idx="1220">
                  <c:v>587670</c:v>
                </c:pt>
                <c:pt idx="1221">
                  <c:v>946013</c:v>
                </c:pt>
                <c:pt idx="1222">
                  <c:v>212089</c:v>
                </c:pt>
                <c:pt idx="1223">
                  <c:v>862144</c:v>
                </c:pt>
                <c:pt idx="1224">
                  <c:v>415383</c:v>
                </c:pt>
                <c:pt idx="1225">
                  <c:v>153335</c:v>
                </c:pt>
                <c:pt idx="1226">
                  <c:v>272448</c:v>
                </c:pt>
                <c:pt idx="1227">
                  <c:v>380747</c:v>
                </c:pt>
                <c:pt idx="1228">
                  <c:v>196151</c:v>
                </c:pt>
                <c:pt idx="1229">
                  <c:v>248008</c:v>
                </c:pt>
                <c:pt idx="1230">
                  <c:v>1382483</c:v>
                </c:pt>
                <c:pt idx="1231">
                  <c:v>212346</c:v>
                </c:pt>
                <c:pt idx="1232">
                  <c:v>314976</c:v>
                </c:pt>
                <c:pt idx="1233">
                  <c:v>467262</c:v>
                </c:pt>
                <c:pt idx="1234">
                  <c:v>185307</c:v>
                </c:pt>
                <c:pt idx="1235">
                  <c:v>145125</c:v>
                </c:pt>
                <c:pt idx="1236">
                  <c:v>461953</c:v>
                </c:pt>
                <c:pt idx="1237">
                  <c:v>176515</c:v>
                </c:pt>
                <c:pt idx="1238">
                  <c:v>325738</c:v>
                </c:pt>
                <c:pt idx="1239">
                  <c:v>127016</c:v>
                </c:pt>
                <c:pt idx="1240">
                  <c:v>787584</c:v>
                </c:pt>
                <c:pt idx="1241">
                  <c:v>145754</c:v>
                </c:pt>
                <c:pt idx="1242">
                  <c:v>304573</c:v>
                </c:pt>
                <c:pt idx="1243">
                  <c:v>123174</c:v>
                </c:pt>
                <c:pt idx="1244">
                  <c:v>2497160</c:v>
                </c:pt>
                <c:pt idx="1245">
                  <c:v>505339</c:v>
                </c:pt>
                <c:pt idx="1246">
                  <c:v>2880183</c:v>
                </c:pt>
                <c:pt idx="1247">
                  <c:v>10299847</c:v>
                </c:pt>
                <c:pt idx="1248">
                  <c:v>609733</c:v>
                </c:pt>
                <c:pt idx="1249">
                  <c:v>638176</c:v>
                </c:pt>
                <c:pt idx="1250">
                  <c:v>617140</c:v>
                </c:pt>
                <c:pt idx="1251">
                  <c:v>3639562</c:v>
                </c:pt>
                <c:pt idx="1252">
                  <c:v>2546514</c:v>
                </c:pt>
                <c:pt idx="1253">
                  <c:v>1145828</c:v>
                </c:pt>
                <c:pt idx="1254">
                  <c:v>748615</c:v>
                </c:pt>
                <c:pt idx="1255">
                  <c:v>473001</c:v>
                </c:pt>
                <c:pt idx="1256">
                  <c:v>368809</c:v>
                </c:pt>
                <c:pt idx="1257">
                  <c:v>1025778</c:v>
                </c:pt>
                <c:pt idx="1258">
                  <c:v>158756</c:v>
                </c:pt>
                <c:pt idx="1259">
                  <c:v>192809</c:v>
                </c:pt>
                <c:pt idx="1260">
                  <c:v>1295489</c:v>
                </c:pt>
                <c:pt idx="1261">
                  <c:v>444078</c:v>
                </c:pt>
                <c:pt idx="1262">
                  <c:v>260927</c:v>
                </c:pt>
                <c:pt idx="1263">
                  <c:v>50734</c:v>
                </c:pt>
                <c:pt idx="1264">
                  <c:v>2183562</c:v>
                </c:pt>
                <c:pt idx="1265">
                  <c:v>435551</c:v>
                </c:pt>
                <c:pt idx="1266">
                  <c:v>103379</c:v>
                </c:pt>
                <c:pt idx="1267">
                  <c:v>479923</c:v>
                </c:pt>
                <c:pt idx="1268">
                  <c:v>2238127</c:v>
                </c:pt>
                <c:pt idx="1269">
                  <c:v>1218171</c:v>
                </c:pt>
                <c:pt idx="1270">
                  <c:v>#N/A</c:v>
                </c:pt>
                <c:pt idx="1271">
                  <c:v>5596782</c:v>
                </c:pt>
                <c:pt idx="1272">
                  <c:v>755805</c:v>
                </c:pt>
                <c:pt idx="1273">
                  <c:v>1933174</c:v>
                </c:pt>
                <c:pt idx="1274">
                  <c:v>2279084</c:v>
                </c:pt>
                <c:pt idx="1275">
                  <c:v>437241</c:v>
                </c:pt>
                <c:pt idx="1276">
                  <c:v>335022</c:v>
                </c:pt>
                <c:pt idx="1277">
                  <c:v>289303</c:v>
                </c:pt>
                <c:pt idx="1278">
                  <c:v>675382</c:v>
                </c:pt>
                <c:pt idx="1279">
                  <c:v>638150</c:v>
                </c:pt>
                <c:pt idx="1280">
                  <c:v>574075</c:v>
                </c:pt>
                <c:pt idx="1281">
                  <c:v>508424</c:v>
                </c:pt>
                <c:pt idx="1282">
                  <c:v>0</c:v>
                </c:pt>
                <c:pt idx="1283">
                  <c:v>259064</c:v>
                </c:pt>
                <c:pt idx="1284">
                  <c:v>0</c:v>
                </c:pt>
                <c:pt idx="1285">
                  <c:v>636894</c:v>
                </c:pt>
                <c:pt idx="1286">
                  <c:v>657350</c:v>
                </c:pt>
                <c:pt idx="1287">
                  <c:v>127758</c:v>
                </c:pt>
                <c:pt idx="1288">
                  <c:v>653827</c:v>
                </c:pt>
                <c:pt idx="1289">
                  <c:v>679626</c:v>
                </c:pt>
                <c:pt idx="1290">
                  <c:v>426757</c:v>
                </c:pt>
                <c:pt idx="1291">
                  <c:v>577078</c:v>
                </c:pt>
                <c:pt idx="1292">
                  <c:v>#N/A</c:v>
                </c:pt>
                <c:pt idx="1293">
                  <c:v>810547</c:v>
                </c:pt>
                <c:pt idx="1294">
                  <c:v>1762561</c:v>
                </c:pt>
                <c:pt idx="1295">
                  <c:v>383024</c:v>
                </c:pt>
                <c:pt idx="1296">
                  <c:v>351073</c:v>
                </c:pt>
                <c:pt idx="1297">
                  <c:v>473880</c:v>
                </c:pt>
                <c:pt idx="1298">
                  <c:v>490530</c:v>
                </c:pt>
                <c:pt idx="1299">
                  <c:v>744474</c:v>
                </c:pt>
                <c:pt idx="1300">
                  <c:v>70084</c:v>
                </c:pt>
                <c:pt idx="1301">
                  <c:v>1094673</c:v>
                </c:pt>
                <c:pt idx="1302">
                  <c:v>621922</c:v>
                </c:pt>
                <c:pt idx="1303">
                  <c:v>506505</c:v>
                </c:pt>
                <c:pt idx="1304">
                  <c:v>212628</c:v>
                </c:pt>
                <c:pt idx="1305">
                  <c:v>447395</c:v>
                </c:pt>
                <c:pt idx="1306">
                  <c:v>389236</c:v>
                </c:pt>
                <c:pt idx="1307">
                  <c:v>149250</c:v>
                </c:pt>
                <c:pt idx="1308">
                  <c:v>115742</c:v>
                </c:pt>
                <c:pt idx="1309">
                  <c:v>255805</c:v>
                </c:pt>
                <c:pt idx="1310">
                  <c:v>359825</c:v>
                </c:pt>
                <c:pt idx="1311">
                  <c:v>391790</c:v>
                </c:pt>
                <c:pt idx="1312">
                  <c:v>205201</c:v>
                </c:pt>
                <c:pt idx="1313">
                  <c:v>215280</c:v>
                </c:pt>
                <c:pt idx="1314">
                  <c:v>18939</c:v>
                </c:pt>
                <c:pt idx="1315">
                  <c:v>126438</c:v>
                </c:pt>
                <c:pt idx="1316">
                  <c:v>678227</c:v>
                </c:pt>
                <c:pt idx="1317">
                  <c:v>0</c:v>
                </c:pt>
                <c:pt idx="1318">
                  <c:v>721351</c:v>
                </c:pt>
                <c:pt idx="1319">
                  <c:v>67008</c:v>
                </c:pt>
                <c:pt idx="1320">
                  <c:v>106191</c:v>
                </c:pt>
                <c:pt idx="1321">
                  <c:v>731753</c:v>
                </c:pt>
                <c:pt idx="1322">
                  <c:v>#N/A</c:v>
                </c:pt>
                <c:pt idx="1323">
                  <c:v>151547</c:v>
                </c:pt>
                <c:pt idx="1324">
                  <c:v>2168190</c:v>
                </c:pt>
                <c:pt idx="1325">
                  <c:v>1220728</c:v>
                </c:pt>
                <c:pt idx="1326">
                  <c:v>741803</c:v>
                </c:pt>
                <c:pt idx="1327">
                  <c:v>1121192</c:v>
                </c:pt>
                <c:pt idx="1328">
                  <c:v>642157</c:v>
                </c:pt>
                <c:pt idx="1329">
                  <c:v>294810</c:v>
                </c:pt>
                <c:pt idx="1330">
                  <c:v>153850</c:v>
                </c:pt>
                <c:pt idx="1331">
                  <c:v>211718</c:v>
                </c:pt>
                <c:pt idx="1332">
                  <c:v>376090</c:v>
                </c:pt>
                <c:pt idx="1333">
                  <c:v>264114</c:v>
                </c:pt>
                <c:pt idx="1334">
                  <c:v>357141</c:v>
                </c:pt>
                <c:pt idx="1335">
                  <c:v>166569</c:v>
                </c:pt>
                <c:pt idx="1336">
                  <c:v>662953</c:v>
                </c:pt>
                <c:pt idx="1337">
                  <c:v>268088</c:v>
                </c:pt>
                <c:pt idx="1338">
                  <c:v>256891</c:v>
                </c:pt>
                <c:pt idx="1339">
                  <c:v>#N/A</c:v>
                </c:pt>
                <c:pt idx="1340">
                  <c:v>2129539</c:v>
                </c:pt>
                <c:pt idx="1341">
                  <c:v>982943</c:v>
                </c:pt>
                <c:pt idx="1342">
                  <c:v>2065612</c:v>
                </c:pt>
                <c:pt idx="1343">
                  <c:v>992008</c:v>
                </c:pt>
                <c:pt idx="1344">
                  <c:v>168988</c:v>
                </c:pt>
                <c:pt idx="1345">
                  <c:v>368794</c:v>
                </c:pt>
                <c:pt idx="1346">
                  <c:v>701094</c:v>
                </c:pt>
                <c:pt idx="1347">
                  <c:v>127608</c:v>
                </c:pt>
                <c:pt idx="1348">
                  <c:v>342867</c:v>
                </c:pt>
                <c:pt idx="1349">
                  <c:v>235700</c:v>
                </c:pt>
                <c:pt idx="1350">
                  <c:v>362864</c:v>
                </c:pt>
                <c:pt idx="1351">
                  <c:v>295800</c:v>
                </c:pt>
                <c:pt idx="1352">
                  <c:v>376372</c:v>
                </c:pt>
                <c:pt idx="1353">
                  <c:v>332062</c:v>
                </c:pt>
                <c:pt idx="1354">
                  <c:v>279460</c:v>
                </c:pt>
                <c:pt idx="1355">
                  <c:v>87024</c:v>
                </c:pt>
                <c:pt idx="1356">
                  <c:v>431006</c:v>
                </c:pt>
                <c:pt idx="1357">
                  <c:v>190591</c:v>
                </c:pt>
                <c:pt idx="1358">
                  <c:v>167475</c:v>
                </c:pt>
                <c:pt idx="1359">
                  <c:v>#N/A</c:v>
                </c:pt>
                <c:pt idx="1360">
                  <c:v>1554013</c:v>
                </c:pt>
                <c:pt idx="1361">
                  <c:v>336489</c:v>
                </c:pt>
                <c:pt idx="1362">
                  <c:v>654305</c:v>
                </c:pt>
                <c:pt idx="1363">
                  <c:v>406223</c:v>
                </c:pt>
                <c:pt idx="1364">
                  <c:v>332223</c:v>
                </c:pt>
                <c:pt idx="1365">
                  <c:v>475490</c:v>
                </c:pt>
                <c:pt idx="1366">
                  <c:v>503495</c:v>
                </c:pt>
                <c:pt idx="1367">
                  <c:v>508458</c:v>
                </c:pt>
                <c:pt idx="1368">
                  <c:v>375972</c:v>
                </c:pt>
                <c:pt idx="1369">
                  <c:v>299597</c:v>
                </c:pt>
                <c:pt idx="1370">
                  <c:v>1627529</c:v>
                </c:pt>
                <c:pt idx="1371">
                  <c:v>142369</c:v>
                </c:pt>
                <c:pt idx="1372">
                  <c:v>526005</c:v>
                </c:pt>
                <c:pt idx="1373">
                  <c:v>204952</c:v>
                </c:pt>
                <c:pt idx="1374">
                  <c:v>167161</c:v>
                </c:pt>
                <c:pt idx="1375">
                  <c:v>563840</c:v>
                </c:pt>
                <c:pt idx="1376">
                  <c:v>87617</c:v>
                </c:pt>
                <c:pt idx="1377">
                  <c:v>93630</c:v>
                </c:pt>
                <c:pt idx="1378">
                  <c:v>244041</c:v>
                </c:pt>
                <c:pt idx="1379">
                  <c:v>0</c:v>
                </c:pt>
                <c:pt idx="1380">
                  <c:v>230279</c:v>
                </c:pt>
                <c:pt idx="1381">
                  <c:v>133559</c:v>
                </c:pt>
                <c:pt idx="1382">
                  <c:v>266475</c:v>
                </c:pt>
                <c:pt idx="1383">
                  <c:v>170576</c:v>
                </c:pt>
                <c:pt idx="1384">
                  <c:v>163120</c:v>
                </c:pt>
                <c:pt idx="1385">
                  <c:v>155354</c:v>
                </c:pt>
                <c:pt idx="1386">
                  <c:v>153212</c:v>
                </c:pt>
                <c:pt idx="1387">
                  <c:v>53878</c:v>
                </c:pt>
                <c:pt idx="1388">
                  <c:v>1980084</c:v>
                </c:pt>
                <c:pt idx="1389">
                  <c:v>684991</c:v>
                </c:pt>
                <c:pt idx="1390">
                  <c:v>1172214</c:v>
                </c:pt>
                <c:pt idx="1391">
                  <c:v>518776</c:v>
                </c:pt>
                <c:pt idx="1392">
                  <c:v>137059</c:v>
                </c:pt>
                <c:pt idx="1393">
                  <c:v>#N/A</c:v>
                </c:pt>
                <c:pt idx="1394">
                  <c:v>1542351</c:v>
                </c:pt>
                <c:pt idx="1395">
                  <c:v>403971</c:v>
                </c:pt>
                <c:pt idx="1396">
                  <c:v>1899943</c:v>
                </c:pt>
                <c:pt idx="1397">
                  <c:v>1361989</c:v>
                </c:pt>
                <c:pt idx="1398">
                  <c:v>2244580</c:v>
                </c:pt>
                <c:pt idx="1399">
                  <c:v>1430199</c:v>
                </c:pt>
                <c:pt idx="1400">
                  <c:v>145647</c:v>
                </c:pt>
                <c:pt idx="1401">
                  <c:v>769926</c:v>
                </c:pt>
                <c:pt idx="1402">
                  <c:v>853590</c:v>
                </c:pt>
                <c:pt idx="1403">
                  <c:v>2476870</c:v>
                </c:pt>
                <c:pt idx="1404">
                  <c:v>644988</c:v>
                </c:pt>
                <c:pt idx="1405">
                  <c:v>390734</c:v>
                </c:pt>
                <c:pt idx="1406">
                  <c:v>424544</c:v>
                </c:pt>
                <c:pt idx="1407">
                  <c:v>1293192</c:v>
                </c:pt>
                <c:pt idx="1408">
                  <c:v>139836</c:v>
                </c:pt>
                <c:pt idx="1409">
                  <c:v>1368780</c:v>
                </c:pt>
                <c:pt idx="1410">
                  <c:v>1696688</c:v>
                </c:pt>
                <c:pt idx="1411">
                  <c:v>487598</c:v>
                </c:pt>
                <c:pt idx="1412">
                  <c:v>879620</c:v>
                </c:pt>
                <c:pt idx="1413">
                  <c:v>3024469</c:v>
                </c:pt>
                <c:pt idx="1414">
                  <c:v>684989</c:v>
                </c:pt>
                <c:pt idx="1415">
                  <c:v>122917</c:v>
                </c:pt>
                <c:pt idx="1416">
                  <c:v>338131</c:v>
                </c:pt>
                <c:pt idx="1417">
                  <c:v>189502</c:v>
                </c:pt>
                <c:pt idx="1418">
                  <c:v>199650</c:v>
                </c:pt>
                <c:pt idx="1419">
                  <c:v>15603043</c:v>
                </c:pt>
              </c:numCache>
            </c:numRef>
          </c:yVal>
          <c:smooth val="0"/>
          <c:extLst>
            <c:ext xmlns:c16="http://schemas.microsoft.com/office/drawing/2014/chart" uri="{C3380CC4-5D6E-409C-BE32-E72D297353CC}">
              <c16:uniqueId val="{00000000-7FFF-49A1-9F97-A7F4FE038823}"/>
            </c:ext>
          </c:extLst>
        </c:ser>
        <c:ser>
          <c:idx val="1"/>
          <c:order val="1"/>
          <c:tx>
            <c:strRef>
              <c:f>'c'!$AL$55:$AL$102</c:f>
              <c:strCache>
                <c:ptCount val="48"/>
                <c:pt idx="0">
                  <c:v>前橋市</c:v>
                </c:pt>
                <c:pt idx="1">
                  <c:v>高崎市</c:v>
                </c:pt>
                <c:pt idx="2">
                  <c:v>桐生市</c:v>
                </c:pt>
                <c:pt idx="3">
                  <c:v>伊勢崎市</c:v>
                </c:pt>
                <c:pt idx="4">
                  <c:v>渋川市</c:v>
                </c:pt>
                <c:pt idx="5">
                  <c:v>安中市</c:v>
                </c:pt>
                <c:pt idx="6">
                  <c:v>富岡市</c:v>
                </c:pt>
                <c:pt idx="7">
                  <c:v>吉岡町</c:v>
                </c:pt>
                <c:pt idx="8">
                  <c:v>群馬東部水道企業団</c:v>
                </c:pt>
                <c:pt idx="9">
                  <c:v>広島県（広島）</c:v>
                </c:pt>
                <c:pt idx="10">
                  <c:v>今治市</c:v>
                </c:pt>
                <c:pt idx="11">
                  <c:v>周南市</c:v>
                </c:pt>
                <c:pt idx="12">
                  <c:v>光市</c:v>
                </c:pt>
                <c:pt idx="13">
                  <c:v>十和田市</c:v>
                </c:pt>
                <c:pt idx="14">
                  <c:v>小坂町</c:v>
                </c:pt>
                <c:pt idx="15">
                  <c:v>岐阜県</c:v>
                </c:pt>
                <c:pt idx="16">
                  <c:v>多治見市</c:v>
                </c:pt>
                <c:pt idx="17">
                  <c:v>可児市</c:v>
                </c:pt>
                <c:pt idx="18">
                  <c:v>津山市</c:v>
                </c:pt>
                <c:pt idx="19">
                  <c:v>岡山県広域水道企業団</c:v>
                </c:pt>
                <c:pt idx="20">
                  <c:v>北九州市</c:v>
                </c:pt>
                <c:pt idx="21">
                  <c:v>古賀市</c:v>
                </c:pt>
                <c:pt idx="22">
                  <c:v>新宮町</c:v>
                </c:pt>
                <c:pt idx="23">
                  <c:v>宗像地区事務組合</c:v>
                </c:pt>
                <c:pt idx="24">
                  <c:v>洋野町</c:v>
                </c:pt>
                <c:pt idx="25">
                  <c:v>八戸圏域水道企業団</c:v>
                </c:pt>
                <c:pt idx="26">
                  <c:v>大牟田市</c:v>
                </c:pt>
                <c:pt idx="27">
                  <c:v>荒尾市</c:v>
                </c:pt>
                <c:pt idx="28">
                  <c:v>久留米市</c:v>
                </c:pt>
                <c:pt idx="29">
                  <c:v>大木町</c:v>
                </c:pt>
                <c:pt idx="30">
                  <c:v>福岡地区水道企業団</c:v>
                </c:pt>
                <c:pt idx="31">
                  <c:v>福岡市</c:v>
                </c:pt>
                <c:pt idx="32">
                  <c:v>東京都</c:v>
                </c:pt>
                <c:pt idx="33">
                  <c:v>川崎市</c:v>
                </c:pt>
                <c:pt idx="34">
                  <c:v>埼玉県</c:v>
                </c:pt>
                <c:pt idx="35">
                  <c:v>茨城県（県中央）</c:v>
                </c:pt>
                <c:pt idx="36">
                  <c:v>ひたちなか市</c:v>
                </c:pt>
                <c:pt idx="37">
                  <c:v>旭川市</c:v>
                </c:pt>
                <c:pt idx="38">
                  <c:v>鷹栖町</c:v>
                </c:pt>
                <c:pt idx="39">
                  <c:v>唐津市</c:v>
                </c:pt>
                <c:pt idx="40">
                  <c:v>多久市</c:v>
                </c:pt>
                <c:pt idx="41">
                  <c:v>千葉県</c:v>
                </c:pt>
                <c:pt idx="42">
                  <c:v>北千葉広域水道企業団</c:v>
                </c:pt>
                <c:pt idx="43">
                  <c:v>糸島市</c:v>
                </c:pt>
                <c:pt idx="44">
                  <c:v>古河市</c:v>
                </c:pt>
                <c:pt idx="45">
                  <c:v>野木町</c:v>
                </c:pt>
                <c:pt idx="46">
                  <c:v>呉市</c:v>
                </c:pt>
                <c:pt idx="47">
                  <c:v>広島市</c:v>
                </c:pt>
              </c:strCache>
            </c:strRef>
          </c:tx>
          <c:spPr>
            <a:ln w="25400" cap="rnd">
              <a:noFill/>
              <a:round/>
            </a:ln>
            <a:effectLst/>
          </c:spPr>
          <c:marker>
            <c:symbol val="circle"/>
            <c:size val="5"/>
            <c:spPr>
              <a:solidFill>
                <a:schemeClr val="tx1"/>
              </a:solidFill>
              <a:ln w="9525">
                <a:solidFill>
                  <a:schemeClr val="tx1"/>
                </a:solidFill>
              </a:ln>
              <a:effectLst/>
            </c:spPr>
          </c:marker>
          <c:xVal>
            <c:numRef>
              <c:f>'c'!$R$55:$R$102</c:f>
              <c:numCache>
                <c:formatCode>General</c:formatCode>
                <c:ptCount val="48"/>
                <c:pt idx="0">
                  <c:v>#N/A</c:v>
                </c:pt>
                <c:pt idx="1">
                  <c:v>#N/A</c:v>
                </c:pt>
                <c:pt idx="2">
                  <c:v>46</c:v>
                </c:pt>
                <c:pt idx="3">
                  <c:v>45</c:v>
                </c:pt>
                <c:pt idx="4">
                  <c:v>39</c:v>
                </c:pt>
                <c:pt idx="5">
                  <c:v>36</c:v>
                </c:pt>
                <c:pt idx="6">
                  <c:v>24</c:v>
                </c:pt>
                <c:pt idx="7">
                  <c:v>6</c:v>
                </c:pt>
                <c:pt idx="8">
                  <c:v>#N/A</c:v>
                </c:pt>
                <c:pt idx="9">
                  <c:v>44</c:v>
                </c:pt>
                <c:pt idx="10">
                  <c:v>#N/A</c:v>
                </c:pt>
                <c:pt idx="11">
                  <c:v>62</c:v>
                </c:pt>
                <c:pt idx="12">
                  <c:v>39</c:v>
                </c:pt>
                <c:pt idx="13">
                  <c:v>25</c:v>
                </c:pt>
                <c:pt idx="14">
                  <c:v>1</c:v>
                </c:pt>
                <c:pt idx="15">
                  <c:v>64</c:v>
                </c:pt>
                <c:pt idx="16">
                  <c:v>22</c:v>
                </c:pt>
                <c:pt idx="17">
                  <c:v>14</c:v>
                </c:pt>
                <c:pt idx="18">
                  <c:v>38</c:v>
                </c:pt>
                <c:pt idx="19">
                  <c:v>64</c:v>
                </c:pt>
                <c:pt idx="20">
                  <c:v>#N/A</c:v>
                </c:pt>
                <c:pt idx="21">
                  <c:v>15</c:v>
                </c:pt>
                <c:pt idx="22">
                  <c:v>7</c:v>
                </c:pt>
                <c:pt idx="23">
                  <c:v>13</c:v>
                </c:pt>
                <c:pt idx="24">
                  <c:v>6</c:v>
                </c:pt>
                <c:pt idx="25">
                  <c:v>#N/A</c:v>
                </c:pt>
                <c:pt idx="26">
                  <c:v>39</c:v>
                </c:pt>
                <c:pt idx="27">
                  <c:v>6</c:v>
                </c:pt>
                <c:pt idx="28">
                  <c:v>#N/A</c:v>
                </c:pt>
                <c:pt idx="29">
                  <c:v>3</c:v>
                </c:pt>
                <c:pt idx="30">
                  <c:v>105</c:v>
                </c:pt>
                <c:pt idx="31">
                  <c:v>#N/A</c:v>
                </c:pt>
                <c:pt idx="32">
                  <c:v>#N/A</c:v>
                </c:pt>
                <c:pt idx="33">
                  <c:v>#N/A</c:v>
                </c:pt>
                <c:pt idx="34">
                  <c:v>359</c:v>
                </c:pt>
                <c:pt idx="35">
                  <c:v>31</c:v>
                </c:pt>
                <c:pt idx="36">
                  <c:v>53</c:v>
                </c:pt>
                <c:pt idx="37">
                  <c:v>#N/A</c:v>
                </c:pt>
                <c:pt idx="38">
                  <c:v>2</c:v>
                </c:pt>
                <c:pt idx="39">
                  <c:v>27</c:v>
                </c:pt>
                <c:pt idx="40">
                  <c:v>11</c:v>
                </c:pt>
                <c:pt idx="41">
                  <c:v>#N/A</c:v>
                </c:pt>
                <c:pt idx="42">
                  <c:v>83</c:v>
                </c:pt>
                <c:pt idx="43">
                  <c:v>14</c:v>
                </c:pt>
                <c:pt idx="44">
                  <c:v>20</c:v>
                </c:pt>
                <c:pt idx="45">
                  <c:v>5</c:v>
                </c:pt>
                <c:pt idx="46">
                  <c:v>111</c:v>
                </c:pt>
                <c:pt idx="47">
                  <c:v>#N/A</c:v>
                </c:pt>
              </c:numCache>
            </c:numRef>
          </c:xVal>
          <c:yVal>
            <c:numRef>
              <c:f>'c'!$AN$55:$AN$102</c:f>
              <c:numCache>
                <c:formatCode>General</c:formatCode>
                <c:ptCount val="48"/>
                <c:pt idx="0">
                  <c:v>#N/A</c:v>
                </c:pt>
                <c:pt idx="1">
                  <c:v>#N/A</c:v>
                </c:pt>
                <c:pt idx="2">
                  <c:v>1887356</c:v>
                </c:pt>
                <c:pt idx="3">
                  <c:v>3286577</c:v>
                </c:pt>
                <c:pt idx="4">
                  <c:v>1565609</c:v>
                </c:pt>
                <c:pt idx="5">
                  <c:v>1125503</c:v>
                </c:pt>
                <c:pt idx="6">
                  <c:v>1132864</c:v>
                </c:pt>
                <c:pt idx="7">
                  <c:v>325440</c:v>
                </c:pt>
                <c:pt idx="8">
                  <c:v>#N/A</c:v>
                </c:pt>
                <c:pt idx="9">
                  <c:v>9533113</c:v>
                </c:pt>
                <c:pt idx="10">
                  <c:v>#N/A</c:v>
                </c:pt>
                <c:pt idx="11">
                  <c:v>2616493</c:v>
                </c:pt>
                <c:pt idx="12">
                  <c:v>1030436</c:v>
                </c:pt>
                <c:pt idx="13">
                  <c:v>1291278</c:v>
                </c:pt>
                <c:pt idx="14">
                  <c:v>122911</c:v>
                </c:pt>
                <c:pt idx="15">
                  <c:v>5193252</c:v>
                </c:pt>
                <c:pt idx="16">
                  <c:v>1928893</c:v>
                </c:pt>
                <c:pt idx="17">
                  <c:v>1950343</c:v>
                </c:pt>
                <c:pt idx="18">
                  <c:v>2277108</c:v>
                </c:pt>
                <c:pt idx="19">
                  <c:v>4376159</c:v>
                </c:pt>
                <c:pt idx="20">
                  <c:v>#N/A</c:v>
                </c:pt>
                <c:pt idx="21">
                  <c:v>946013</c:v>
                </c:pt>
                <c:pt idx="22">
                  <c:v>587670</c:v>
                </c:pt>
                <c:pt idx="23">
                  <c:v>2497160</c:v>
                </c:pt>
                <c:pt idx="24">
                  <c:v>245655</c:v>
                </c:pt>
                <c:pt idx="25">
                  <c:v>#N/A</c:v>
                </c:pt>
                <c:pt idx="26">
                  <c:v>2364999</c:v>
                </c:pt>
                <c:pt idx="27">
                  <c:v>744474</c:v>
                </c:pt>
                <c:pt idx="28">
                  <c:v>#N/A</c:v>
                </c:pt>
                <c:pt idx="29">
                  <c:v>212346</c:v>
                </c:pt>
                <c:pt idx="30">
                  <c:v>10299847</c:v>
                </c:pt>
                <c:pt idx="31">
                  <c:v>#N/A</c:v>
                </c:pt>
                <c:pt idx="32">
                  <c:v>#N/A</c:v>
                </c:pt>
                <c:pt idx="33">
                  <c:v>#N/A</c:v>
                </c:pt>
                <c:pt idx="34">
                  <c:v>39083575</c:v>
                </c:pt>
                <c:pt idx="35">
                  <c:v>2370263</c:v>
                </c:pt>
                <c:pt idx="36">
                  <c:v>3059719</c:v>
                </c:pt>
                <c:pt idx="37">
                  <c:v>#N/A</c:v>
                </c:pt>
                <c:pt idx="38">
                  <c:v>145083</c:v>
                </c:pt>
                <c:pt idx="39">
                  <c:v>2546514</c:v>
                </c:pt>
                <c:pt idx="40">
                  <c:v>444078</c:v>
                </c:pt>
                <c:pt idx="41">
                  <c:v>#N/A</c:v>
                </c:pt>
                <c:pt idx="42">
                  <c:v>11397394</c:v>
                </c:pt>
                <c:pt idx="43">
                  <c:v>1382483</c:v>
                </c:pt>
                <c:pt idx="44">
                  <c:v>2264581</c:v>
                </c:pt>
                <c:pt idx="45">
                  <c:v>320914</c:v>
                </c:pt>
                <c:pt idx="46">
                  <c:v>4604249</c:v>
                </c:pt>
                <c:pt idx="47">
                  <c:v>#N/A</c:v>
                </c:pt>
              </c:numCache>
            </c:numRef>
          </c:yVal>
          <c:smooth val="0"/>
          <c:extLst>
            <c:ext xmlns:c16="http://schemas.microsoft.com/office/drawing/2014/chart" uri="{C3380CC4-5D6E-409C-BE32-E72D297353CC}">
              <c16:uniqueId val="{00000001-7FFF-49A1-9F97-A7F4FE038823}"/>
            </c:ext>
          </c:extLst>
        </c:ser>
        <c:ser>
          <c:idx val="2"/>
          <c:order val="2"/>
          <c:tx>
            <c:strRef>
              <c:f>'c'!$C$48</c:f>
              <c:strCache>
                <c:ptCount val="1"/>
                <c:pt idx="0">
                  <c:v>北海道函館市</c:v>
                </c:pt>
              </c:strCache>
            </c:strRef>
          </c:tx>
          <c:spPr>
            <a:ln w="25400" cap="rnd">
              <a:noFill/>
              <a:round/>
            </a:ln>
            <a:effectLst/>
          </c:spPr>
          <c:marker>
            <c:symbol val="circle"/>
            <c:size val="5"/>
            <c:spPr>
              <a:solidFill>
                <a:srgbClr val="FF0000"/>
              </a:solidFill>
              <a:ln w="9525">
                <a:noFill/>
              </a:ln>
              <a:effectLst/>
            </c:spPr>
          </c:marker>
          <c:xVal>
            <c:numRef>
              <c:f>'c'!$E$49</c:f>
              <c:numCache>
                <c:formatCode>General</c:formatCode>
                <c:ptCount val="1"/>
                <c:pt idx="0">
                  <c:v>130</c:v>
                </c:pt>
              </c:numCache>
            </c:numRef>
          </c:xVal>
          <c:yVal>
            <c:numRef>
              <c:f>'c'!$F$49</c:f>
              <c:numCache>
                <c:formatCode>General</c:formatCode>
                <c:ptCount val="1"/>
                <c:pt idx="0">
                  <c:v>3831584</c:v>
                </c:pt>
              </c:numCache>
            </c:numRef>
          </c:yVal>
          <c:smooth val="0"/>
          <c:extLst>
            <c:ext xmlns:c16="http://schemas.microsoft.com/office/drawing/2014/chart" uri="{C3380CC4-5D6E-409C-BE32-E72D297353CC}">
              <c16:uniqueId val="{00000002-7FFF-49A1-9F97-A7F4FE038823}"/>
            </c:ext>
          </c:extLst>
        </c:ser>
        <c:dLbls>
          <c:showLegendKey val="0"/>
          <c:showVal val="0"/>
          <c:showCatName val="0"/>
          <c:showSerName val="0"/>
          <c:showPercent val="0"/>
          <c:showBubbleSize val="0"/>
        </c:dLbls>
        <c:axId val="-120260624"/>
        <c:axId val="-121394000"/>
      </c:scatterChart>
      <c:valAx>
        <c:axId val="-120260624"/>
        <c:scaling>
          <c:orientation val="minMax"/>
        </c:scaling>
        <c:delete val="0"/>
        <c:axPos val="b"/>
        <c:majorGridlines>
          <c:spPr>
            <a:ln w="9525" cap="flat" cmpd="sng" algn="ctr">
              <a:solidFill>
                <a:schemeClr val="tx1">
                  <a:lumMod val="15000"/>
                  <a:lumOff val="85000"/>
                </a:schemeClr>
              </a:solidFill>
              <a:round/>
            </a:ln>
            <a:effectLst/>
          </c:spPr>
        </c:majorGridlines>
        <c:title>
          <c:tx>
            <c:strRef>
              <c:f>'c'!$E$52</c:f>
              <c:strCache>
                <c:ptCount val="1"/>
                <c:pt idx="0">
                  <c:v>②職員数（人）</c:v>
                </c:pt>
              </c:strCache>
            </c:strRef>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strRef>
              <c:f>'c'!$AB$52</c:f>
              <c:strCache>
                <c:ptCount val="1"/>
                <c:pt idx="0">
                  <c:v>⑤給水収益（千円）</c:v>
                </c:pt>
              </c:strCache>
            </c:strRef>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altLang="en-US" b="1"/>
              <a:t>施設の共同化</a:t>
            </a:r>
            <a:endParaRPr lang="ja-JP"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autoTitleDeleted val="0"/>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0"/>
          <c:order val="0"/>
          <c:tx>
            <c:strRef>
              <c:f>'c'!$E$55:$E$1474</c:f>
              <c:strCache>
                <c:ptCount val="1420"/>
                <c:pt idx="0">
                  <c:v>函館市</c:v>
                </c:pt>
                <c:pt idx="1">
                  <c:v>岩見沢市</c:v>
                </c:pt>
                <c:pt idx="2">
                  <c:v>小樽市</c:v>
                </c:pt>
                <c:pt idx="3">
                  <c:v>室蘭市</c:v>
                </c:pt>
                <c:pt idx="4">
                  <c:v>稚内市</c:v>
                </c:pt>
                <c:pt idx="5">
                  <c:v>留萌市</c:v>
                </c:pt>
                <c:pt idx="6">
                  <c:v>釧路市</c:v>
                </c:pt>
                <c:pt idx="7">
                  <c:v>広尾町</c:v>
                </c:pt>
                <c:pt idx="8">
                  <c:v>夕張市</c:v>
                </c:pt>
                <c:pt idx="9">
                  <c:v>浦河町</c:v>
                </c:pt>
                <c:pt idx="10">
                  <c:v>北斗市</c:v>
                </c:pt>
                <c:pt idx="11">
                  <c:v>紋別市</c:v>
                </c:pt>
                <c:pt idx="12">
                  <c:v>札幌市</c:v>
                </c:pt>
                <c:pt idx="13">
                  <c:v>木古内町</c:v>
                </c:pt>
                <c:pt idx="14">
                  <c:v>旭川市</c:v>
                </c:pt>
                <c:pt idx="15">
                  <c:v>枝幸町</c:v>
                </c:pt>
                <c:pt idx="16">
                  <c:v>美幌町</c:v>
                </c:pt>
                <c:pt idx="17">
                  <c:v>中標津町</c:v>
                </c:pt>
                <c:pt idx="18">
                  <c:v>苫小牧市</c:v>
                </c:pt>
                <c:pt idx="19">
                  <c:v>増毛町</c:v>
                </c:pt>
                <c:pt idx="20">
                  <c:v>余市町</c:v>
                </c:pt>
                <c:pt idx="21">
                  <c:v>北見市（北見）</c:v>
                </c:pt>
                <c:pt idx="22">
                  <c:v>本別町</c:v>
                </c:pt>
                <c:pt idx="23">
                  <c:v>様似町</c:v>
                </c:pt>
                <c:pt idx="24">
                  <c:v>白糠町</c:v>
                </c:pt>
                <c:pt idx="25">
                  <c:v>羽幌町</c:v>
                </c:pt>
                <c:pt idx="26">
                  <c:v>帯広市</c:v>
                </c:pt>
                <c:pt idx="27">
                  <c:v>網走市</c:v>
                </c:pt>
                <c:pt idx="28">
                  <c:v>士別市</c:v>
                </c:pt>
                <c:pt idx="29">
                  <c:v>むかわ町</c:v>
                </c:pt>
                <c:pt idx="30">
                  <c:v>美唄市</c:v>
                </c:pt>
                <c:pt idx="31">
                  <c:v>根室市</c:v>
                </c:pt>
                <c:pt idx="32">
                  <c:v>幕別町</c:v>
                </c:pt>
                <c:pt idx="33">
                  <c:v>千歳市</c:v>
                </c:pt>
                <c:pt idx="34">
                  <c:v>倶知安町</c:v>
                </c:pt>
                <c:pt idx="35">
                  <c:v>江差町</c:v>
                </c:pt>
                <c:pt idx="36">
                  <c:v>足寄町</c:v>
                </c:pt>
                <c:pt idx="37">
                  <c:v>赤平市</c:v>
                </c:pt>
                <c:pt idx="38">
                  <c:v>松前町</c:v>
                </c:pt>
                <c:pt idx="39">
                  <c:v>池田町</c:v>
                </c:pt>
                <c:pt idx="40">
                  <c:v>芦別市</c:v>
                </c:pt>
                <c:pt idx="41">
                  <c:v>江別市</c:v>
                </c:pt>
                <c:pt idx="42">
                  <c:v>芽室町</c:v>
                </c:pt>
                <c:pt idx="43">
                  <c:v>弟子屈町</c:v>
                </c:pt>
                <c:pt idx="44">
                  <c:v>栗山町</c:v>
                </c:pt>
                <c:pt idx="45">
                  <c:v>三笠市</c:v>
                </c:pt>
                <c:pt idx="46">
                  <c:v>深川市</c:v>
                </c:pt>
                <c:pt idx="47">
                  <c:v>名寄市</c:v>
                </c:pt>
                <c:pt idx="48">
                  <c:v>新ひだか町</c:v>
                </c:pt>
                <c:pt idx="49">
                  <c:v>厚岸町</c:v>
                </c:pt>
                <c:pt idx="50">
                  <c:v>登別市</c:v>
                </c:pt>
                <c:pt idx="51">
                  <c:v>斜里町</c:v>
                </c:pt>
                <c:pt idx="52">
                  <c:v>伊達市</c:v>
                </c:pt>
                <c:pt idx="53">
                  <c:v>北見市（留辺蘂）</c:v>
                </c:pt>
                <c:pt idx="54">
                  <c:v>遠軽町</c:v>
                </c:pt>
                <c:pt idx="55">
                  <c:v>美瑛町</c:v>
                </c:pt>
                <c:pt idx="56">
                  <c:v>福島町</c:v>
                </c:pt>
                <c:pt idx="57">
                  <c:v>洞爺湖町</c:v>
                </c:pt>
                <c:pt idx="58">
                  <c:v>富良野市</c:v>
                </c:pt>
                <c:pt idx="59">
                  <c:v>恵庭市</c:v>
                </c:pt>
                <c:pt idx="60">
                  <c:v>当別町</c:v>
                </c:pt>
                <c:pt idx="61">
                  <c:v>八雲町</c:v>
                </c:pt>
                <c:pt idx="62">
                  <c:v>日高町</c:v>
                </c:pt>
                <c:pt idx="63">
                  <c:v>浜中町</c:v>
                </c:pt>
                <c:pt idx="64">
                  <c:v>鹿部町</c:v>
                </c:pt>
                <c:pt idx="65">
                  <c:v>長万部町</c:v>
                </c:pt>
                <c:pt idx="66">
                  <c:v>白老町</c:v>
                </c:pt>
                <c:pt idx="67">
                  <c:v>長幌上水道企業団</c:v>
                </c:pt>
                <c:pt idx="68">
                  <c:v>沼田町</c:v>
                </c:pt>
                <c:pt idx="69">
                  <c:v>清水町</c:v>
                </c:pt>
                <c:pt idx="70">
                  <c:v>湧別町</c:v>
                </c:pt>
                <c:pt idx="71">
                  <c:v>新得町</c:v>
                </c:pt>
                <c:pt idx="72">
                  <c:v>上富良野町</c:v>
                </c:pt>
                <c:pt idx="73">
                  <c:v>北広島市</c:v>
                </c:pt>
                <c:pt idx="74">
                  <c:v>標茶町</c:v>
                </c:pt>
                <c:pt idx="75">
                  <c:v>羅臼町</c:v>
                </c:pt>
                <c:pt idx="76">
                  <c:v>西空知広域水道企業団</c:v>
                </c:pt>
                <c:pt idx="77">
                  <c:v>石狩市</c:v>
                </c:pt>
                <c:pt idx="78">
                  <c:v>岩内町</c:v>
                </c:pt>
                <c:pt idx="79">
                  <c:v>当麻町</c:v>
                </c:pt>
                <c:pt idx="80">
                  <c:v>森町</c:v>
                </c:pt>
                <c:pt idx="81">
                  <c:v>月新水道企業団</c:v>
                </c:pt>
                <c:pt idx="82">
                  <c:v>七飯町</c:v>
                </c:pt>
                <c:pt idx="83">
                  <c:v>音更町</c:v>
                </c:pt>
                <c:pt idx="84">
                  <c:v>鷹栖町</c:v>
                </c:pt>
                <c:pt idx="85">
                  <c:v>知内町</c:v>
                </c:pt>
                <c:pt idx="86">
                  <c:v>小平町</c:v>
                </c:pt>
                <c:pt idx="87">
                  <c:v>別海町</c:v>
                </c:pt>
                <c:pt idx="88">
                  <c:v>大樹町</c:v>
                </c:pt>
                <c:pt idx="89">
                  <c:v>中空知広域水道企業団</c:v>
                </c:pt>
                <c:pt idx="90">
                  <c:v>由仁町</c:v>
                </c:pt>
                <c:pt idx="91">
                  <c:v>東神楽町</c:v>
                </c:pt>
                <c:pt idx="92">
                  <c:v>安平町</c:v>
                </c:pt>
                <c:pt idx="93">
                  <c:v>桂沢水道企業団</c:v>
                </c:pt>
                <c:pt idx="94">
                  <c:v>石狩東部広域水道企業団</c:v>
                </c:pt>
                <c:pt idx="95">
                  <c:v>北空知広域水道企業団</c:v>
                </c:pt>
                <c:pt idx="96">
                  <c:v>十勝中部広域水道企業団</c:v>
                </c:pt>
                <c:pt idx="97">
                  <c:v>石狩西部広域水道企業団</c:v>
                </c:pt>
                <c:pt idx="98">
                  <c:v>弘前市</c:v>
                </c:pt>
                <c:pt idx="99">
                  <c:v>板柳町</c:v>
                </c:pt>
                <c:pt idx="100">
                  <c:v>鰺ヶ沢町</c:v>
                </c:pt>
                <c:pt idx="101">
                  <c:v>三沢市</c:v>
                </c:pt>
                <c:pt idx="102">
                  <c:v>深浦町</c:v>
                </c:pt>
                <c:pt idx="103">
                  <c:v>大間町</c:v>
                </c:pt>
                <c:pt idx="104">
                  <c:v>野辺地町</c:v>
                </c:pt>
                <c:pt idx="105">
                  <c:v>平内町</c:v>
                </c:pt>
                <c:pt idx="106">
                  <c:v>黒石市</c:v>
                </c:pt>
                <c:pt idx="107">
                  <c:v>田舎館村</c:v>
                </c:pt>
                <c:pt idx="108">
                  <c:v>田子町</c:v>
                </c:pt>
                <c:pt idx="109">
                  <c:v>鶴田町</c:v>
                </c:pt>
                <c:pt idx="110">
                  <c:v>平川市</c:v>
                </c:pt>
                <c:pt idx="111">
                  <c:v>久吉ダム水道企業団</c:v>
                </c:pt>
                <c:pt idx="112">
                  <c:v>東通村</c:v>
                </c:pt>
                <c:pt idx="113">
                  <c:v>八戸圏域水道企業団</c:v>
                </c:pt>
                <c:pt idx="114">
                  <c:v>六ケ所村</c:v>
                </c:pt>
                <c:pt idx="115">
                  <c:v>津軽広域水道企業団（西北）</c:v>
                </c:pt>
                <c:pt idx="116">
                  <c:v>五所川原市</c:v>
                </c:pt>
                <c:pt idx="117">
                  <c:v>青森市</c:v>
                </c:pt>
                <c:pt idx="118">
                  <c:v>中泊町</c:v>
                </c:pt>
                <c:pt idx="119">
                  <c:v>むつ市</c:v>
                </c:pt>
                <c:pt idx="120">
                  <c:v>東北町</c:v>
                </c:pt>
                <c:pt idx="121">
                  <c:v>七戸町</c:v>
                </c:pt>
                <c:pt idx="122">
                  <c:v>藤崎町</c:v>
                </c:pt>
                <c:pt idx="123">
                  <c:v>十和田市</c:v>
                </c:pt>
                <c:pt idx="124">
                  <c:v>津軽広域水道企業団（津軽）</c:v>
                </c:pt>
                <c:pt idx="125">
                  <c:v>盛岡市</c:v>
                </c:pt>
                <c:pt idx="126">
                  <c:v>山田町</c:v>
                </c:pt>
                <c:pt idx="127">
                  <c:v>宮古市</c:v>
                </c:pt>
                <c:pt idx="128">
                  <c:v>大船渡市</c:v>
                </c:pt>
                <c:pt idx="129">
                  <c:v>釜石市</c:v>
                </c:pt>
                <c:pt idx="130">
                  <c:v>奥州市</c:v>
                </c:pt>
                <c:pt idx="131">
                  <c:v>久慈市</c:v>
                </c:pt>
                <c:pt idx="132">
                  <c:v>陸前高田市</c:v>
                </c:pt>
                <c:pt idx="133">
                  <c:v>大槌町</c:v>
                </c:pt>
                <c:pt idx="134">
                  <c:v>雫石町</c:v>
                </c:pt>
                <c:pt idx="135">
                  <c:v>一戸町（一戸）</c:v>
                </c:pt>
                <c:pt idx="136">
                  <c:v>遠野市</c:v>
                </c:pt>
                <c:pt idx="137">
                  <c:v>二戸市</c:v>
                </c:pt>
                <c:pt idx="138">
                  <c:v>矢巾町</c:v>
                </c:pt>
                <c:pt idx="139">
                  <c:v>金ケ崎町</c:v>
                </c:pt>
                <c:pt idx="140">
                  <c:v>岩手町</c:v>
                </c:pt>
                <c:pt idx="141">
                  <c:v>平泉町</c:v>
                </c:pt>
                <c:pt idx="142">
                  <c:v>九戸村</c:v>
                </c:pt>
                <c:pt idx="143">
                  <c:v>滝沢市</c:v>
                </c:pt>
                <c:pt idx="144">
                  <c:v>八幡平市</c:v>
                </c:pt>
                <c:pt idx="145">
                  <c:v>洋野町</c:v>
                </c:pt>
                <c:pt idx="146">
                  <c:v>軽米町</c:v>
                </c:pt>
                <c:pt idx="147">
                  <c:v>一戸町（奥中山）</c:v>
                </c:pt>
                <c:pt idx="148">
                  <c:v>岩手中部水道企業団</c:v>
                </c:pt>
                <c:pt idx="149">
                  <c:v>一関市</c:v>
                </c:pt>
                <c:pt idx="150">
                  <c:v>葛巻町</c:v>
                </c:pt>
                <c:pt idx="151">
                  <c:v>西和賀町</c:v>
                </c:pt>
                <c:pt idx="152">
                  <c:v>奥州金ケ崎行政事務組合</c:v>
                </c:pt>
                <c:pt idx="153">
                  <c:v>塩竈市</c:v>
                </c:pt>
                <c:pt idx="154">
                  <c:v>仙台市</c:v>
                </c:pt>
                <c:pt idx="155">
                  <c:v>村田町</c:v>
                </c:pt>
                <c:pt idx="156">
                  <c:v>気仙沼市</c:v>
                </c:pt>
                <c:pt idx="157">
                  <c:v>角田市</c:v>
                </c:pt>
                <c:pt idx="158">
                  <c:v>多賀城市</c:v>
                </c:pt>
                <c:pt idx="159">
                  <c:v>女川町</c:v>
                </c:pt>
                <c:pt idx="160">
                  <c:v>松島町</c:v>
                </c:pt>
                <c:pt idx="161">
                  <c:v>白石市</c:v>
                </c:pt>
                <c:pt idx="162">
                  <c:v>涌谷町</c:v>
                </c:pt>
                <c:pt idx="163">
                  <c:v>岩沼市</c:v>
                </c:pt>
                <c:pt idx="164">
                  <c:v>名取市</c:v>
                </c:pt>
                <c:pt idx="165">
                  <c:v>丸森町</c:v>
                </c:pt>
                <c:pt idx="166">
                  <c:v>柴田町</c:v>
                </c:pt>
                <c:pt idx="167">
                  <c:v>大河原町</c:v>
                </c:pt>
                <c:pt idx="168">
                  <c:v>亘理町</c:v>
                </c:pt>
                <c:pt idx="169">
                  <c:v>七ヶ浜町</c:v>
                </c:pt>
                <c:pt idx="170">
                  <c:v>大和町</c:v>
                </c:pt>
                <c:pt idx="171">
                  <c:v>大衡村</c:v>
                </c:pt>
                <c:pt idx="172">
                  <c:v>富谷市</c:v>
                </c:pt>
                <c:pt idx="173">
                  <c:v>大郷町</c:v>
                </c:pt>
                <c:pt idx="174">
                  <c:v>山元町</c:v>
                </c:pt>
                <c:pt idx="175">
                  <c:v>川崎町</c:v>
                </c:pt>
                <c:pt idx="176">
                  <c:v>利府町</c:v>
                </c:pt>
                <c:pt idx="177">
                  <c:v>石巻地方広域水道企業団</c:v>
                </c:pt>
                <c:pt idx="178">
                  <c:v>色麻町</c:v>
                </c:pt>
                <c:pt idx="179">
                  <c:v>蔵王町</c:v>
                </c:pt>
                <c:pt idx="180">
                  <c:v>加美町</c:v>
                </c:pt>
                <c:pt idx="181">
                  <c:v>登米市</c:v>
                </c:pt>
                <c:pt idx="182">
                  <c:v>栗原市（栗原）</c:v>
                </c:pt>
                <c:pt idx="183">
                  <c:v>南三陸町</c:v>
                </c:pt>
                <c:pt idx="184">
                  <c:v>美里町</c:v>
                </c:pt>
                <c:pt idx="185">
                  <c:v>大崎市</c:v>
                </c:pt>
                <c:pt idx="186">
                  <c:v>宮城県（大崎）</c:v>
                </c:pt>
                <c:pt idx="187">
                  <c:v>宮城県（仙南・仙塩）</c:v>
                </c:pt>
                <c:pt idx="188">
                  <c:v>秋田市</c:v>
                </c:pt>
                <c:pt idx="189">
                  <c:v>由利本荘市</c:v>
                </c:pt>
                <c:pt idx="190">
                  <c:v>横手市</c:v>
                </c:pt>
                <c:pt idx="191">
                  <c:v>潟上市</c:v>
                </c:pt>
                <c:pt idx="192">
                  <c:v>大館市</c:v>
                </c:pt>
                <c:pt idx="193">
                  <c:v>能代市</c:v>
                </c:pt>
                <c:pt idx="194">
                  <c:v>大仙市</c:v>
                </c:pt>
                <c:pt idx="195">
                  <c:v>男鹿市</c:v>
                </c:pt>
                <c:pt idx="196">
                  <c:v>湯沢市（湯沢）</c:v>
                </c:pt>
                <c:pt idx="197">
                  <c:v>五城目町</c:v>
                </c:pt>
                <c:pt idx="198">
                  <c:v>にかほ市</c:v>
                </c:pt>
                <c:pt idx="199">
                  <c:v>井川町</c:v>
                </c:pt>
                <c:pt idx="200">
                  <c:v>八郎潟町</c:v>
                </c:pt>
                <c:pt idx="201">
                  <c:v>小坂町</c:v>
                </c:pt>
                <c:pt idx="202">
                  <c:v>北秋田市（鷹巣）</c:v>
                </c:pt>
                <c:pt idx="203">
                  <c:v>羽後町</c:v>
                </c:pt>
                <c:pt idx="204">
                  <c:v>鹿角市</c:v>
                </c:pt>
                <c:pt idx="205">
                  <c:v>北秋田市（森吉・合川）</c:v>
                </c:pt>
                <c:pt idx="206">
                  <c:v>三種町</c:v>
                </c:pt>
                <c:pt idx="207">
                  <c:v>湯沢市（稲川）</c:v>
                </c:pt>
                <c:pt idx="208">
                  <c:v>仙北市</c:v>
                </c:pt>
                <c:pt idx="209">
                  <c:v>美郷町</c:v>
                </c:pt>
                <c:pt idx="210">
                  <c:v>河北町</c:v>
                </c:pt>
                <c:pt idx="211">
                  <c:v>上山市</c:v>
                </c:pt>
                <c:pt idx="212">
                  <c:v>山形市</c:v>
                </c:pt>
                <c:pt idx="213">
                  <c:v>天童市</c:v>
                </c:pt>
                <c:pt idx="214">
                  <c:v>米沢市</c:v>
                </c:pt>
                <c:pt idx="215">
                  <c:v>酒田市</c:v>
                </c:pt>
                <c:pt idx="216">
                  <c:v>村山市</c:v>
                </c:pt>
                <c:pt idx="217">
                  <c:v>鶴岡市</c:v>
                </c:pt>
                <c:pt idx="218">
                  <c:v>新庄市</c:v>
                </c:pt>
                <c:pt idx="219">
                  <c:v>東根市</c:v>
                </c:pt>
                <c:pt idx="220">
                  <c:v>寒河江市</c:v>
                </c:pt>
                <c:pt idx="221">
                  <c:v>高畠町</c:v>
                </c:pt>
                <c:pt idx="222">
                  <c:v>庄内町</c:v>
                </c:pt>
                <c:pt idx="223">
                  <c:v>長井市</c:v>
                </c:pt>
                <c:pt idx="224">
                  <c:v>白鷹町</c:v>
                </c:pt>
                <c:pt idx="225">
                  <c:v>川西町</c:v>
                </c:pt>
                <c:pt idx="226">
                  <c:v>大江町</c:v>
                </c:pt>
                <c:pt idx="227">
                  <c:v>朝日町</c:v>
                </c:pt>
                <c:pt idx="228">
                  <c:v>遊佐町</c:v>
                </c:pt>
                <c:pt idx="229">
                  <c:v>尾花沢市大石田町環境衛生事業組合</c:v>
                </c:pt>
                <c:pt idx="230">
                  <c:v>飯豊町</c:v>
                </c:pt>
                <c:pt idx="231">
                  <c:v>最上川中部水道企業団</c:v>
                </c:pt>
                <c:pt idx="232">
                  <c:v>西川町</c:v>
                </c:pt>
                <c:pt idx="233">
                  <c:v>南陽市</c:v>
                </c:pt>
                <c:pt idx="234">
                  <c:v>金山町</c:v>
                </c:pt>
                <c:pt idx="235">
                  <c:v>小国町</c:v>
                </c:pt>
                <c:pt idx="236">
                  <c:v>最上町</c:v>
                </c:pt>
                <c:pt idx="237">
                  <c:v>真室川町</c:v>
                </c:pt>
                <c:pt idx="238">
                  <c:v>舟形町</c:v>
                </c:pt>
                <c:pt idx="239">
                  <c:v>山形県（村山）</c:v>
                </c:pt>
                <c:pt idx="240">
                  <c:v>山形県（置賜）</c:v>
                </c:pt>
                <c:pt idx="241">
                  <c:v>山形県（最上）</c:v>
                </c:pt>
                <c:pt idx="242">
                  <c:v>山形県（庄内）</c:v>
                </c:pt>
                <c:pt idx="243">
                  <c:v>郡山市</c:v>
                </c:pt>
                <c:pt idx="244">
                  <c:v>いわき市</c:v>
                </c:pt>
                <c:pt idx="245">
                  <c:v>福島市</c:v>
                </c:pt>
                <c:pt idx="246">
                  <c:v>会津坂下町</c:v>
                </c:pt>
                <c:pt idx="247">
                  <c:v>会津若松市</c:v>
                </c:pt>
                <c:pt idx="248">
                  <c:v>二本松市</c:v>
                </c:pt>
                <c:pt idx="249">
                  <c:v>本宮市</c:v>
                </c:pt>
                <c:pt idx="250">
                  <c:v>須賀川市</c:v>
                </c:pt>
                <c:pt idx="251">
                  <c:v>白河市</c:v>
                </c:pt>
                <c:pt idx="252">
                  <c:v>桑折町</c:v>
                </c:pt>
                <c:pt idx="253">
                  <c:v>石川町</c:v>
                </c:pt>
                <c:pt idx="254">
                  <c:v>国見町</c:v>
                </c:pt>
                <c:pt idx="255">
                  <c:v>伊達市</c:v>
                </c:pt>
                <c:pt idx="256">
                  <c:v>川俣町</c:v>
                </c:pt>
                <c:pt idx="257">
                  <c:v>会津美里町</c:v>
                </c:pt>
                <c:pt idx="258">
                  <c:v>三春町</c:v>
                </c:pt>
                <c:pt idx="259">
                  <c:v>浪江町</c:v>
                </c:pt>
                <c:pt idx="260">
                  <c:v>南相馬市（原町）</c:v>
                </c:pt>
                <c:pt idx="261">
                  <c:v>南会津町</c:v>
                </c:pt>
                <c:pt idx="262">
                  <c:v>矢吹町</c:v>
                </c:pt>
                <c:pt idx="263">
                  <c:v>南相馬市（小高）</c:v>
                </c:pt>
                <c:pt idx="264">
                  <c:v>田村市</c:v>
                </c:pt>
                <c:pt idx="265">
                  <c:v>鏡石町</c:v>
                </c:pt>
                <c:pt idx="266">
                  <c:v>棚倉町</c:v>
                </c:pt>
                <c:pt idx="267">
                  <c:v>猪苗代町</c:v>
                </c:pt>
                <c:pt idx="268">
                  <c:v>喜多方市</c:v>
                </c:pt>
                <c:pt idx="269">
                  <c:v>小野町</c:v>
                </c:pt>
                <c:pt idx="270">
                  <c:v>西会津町</c:v>
                </c:pt>
                <c:pt idx="271">
                  <c:v>玉川村</c:v>
                </c:pt>
                <c:pt idx="272">
                  <c:v>天栄村</c:v>
                </c:pt>
                <c:pt idx="273">
                  <c:v>西郷村</c:v>
                </c:pt>
                <c:pt idx="274">
                  <c:v>泉崎村</c:v>
                </c:pt>
                <c:pt idx="275">
                  <c:v>大玉村</c:v>
                </c:pt>
                <c:pt idx="276">
                  <c:v>相馬地方広域水道企業団</c:v>
                </c:pt>
                <c:pt idx="277">
                  <c:v>双葉地方水道企業団</c:v>
                </c:pt>
                <c:pt idx="278">
                  <c:v>浅川町</c:v>
                </c:pt>
                <c:pt idx="279">
                  <c:v>塙町</c:v>
                </c:pt>
                <c:pt idx="280">
                  <c:v>矢祭町</c:v>
                </c:pt>
                <c:pt idx="281">
                  <c:v>会津若松地方広域市町村圏整備組合</c:v>
                </c:pt>
                <c:pt idx="282">
                  <c:v>福島地方水道用水供給企業団</c:v>
                </c:pt>
                <c:pt idx="283">
                  <c:v>白河地方広域市町村圏整備組合</c:v>
                </c:pt>
                <c:pt idx="284">
                  <c:v>水戸市</c:v>
                </c:pt>
                <c:pt idx="285">
                  <c:v>日立市</c:v>
                </c:pt>
                <c:pt idx="286">
                  <c:v>北茨城市</c:v>
                </c:pt>
                <c:pt idx="287">
                  <c:v>ひたちなか市</c:v>
                </c:pt>
                <c:pt idx="288">
                  <c:v>土浦市</c:v>
                </c:pt>
                <c:pt idx="289">
                  <c:v>阿見町</c:v>
                </c:pt>
                <c:pt idx="290">
                  <c:v>古河市</c:v>
                </c:pt>
                <c:pt idx="291">
                  <c:v>潮来市</c:v>
                </c:pt>
                <c:pt idx="292">
                  <c:v>結城市</c:v>
                </c:pt>
                <c:pt idx="293">
                  <c:v>茨城県南水道企業団</c:v>
                </c:pt>
                <c:pt idx="294">
                  <c:v>湖北水道企業団</c:v>
                </c:pt>
                <c:pt idx="295">
                  <c:v>大洗町</c:v>
                </c:pt>
                <c:pt idx="296">
                  <c:v>大子町</c:v>
                </c:pt>
                <c:pt idx="297">
                  <c:v>高萩市</c:v>
                </c:pt>
                <c:pt idx="298">
                  <c:v>常陸大宮市</c:v>
                </c:pt>
                <c:pt idx="299">
                  <c:v>鹿嶋市（鹿島）</c:v>
                </c:pt>
                <c:pt idx="300">
                  <c:v>那珂市</c:v>
                </c:pt>
                <c:pt idx="301">
                  <c:v>つくば市</c:v>
                </c:pt>
                <c:pt idx="302">
                  <c:v>東海村</c:v>
                </c:pt>
                <c:pt idx="303">
                  <c:v>境町</c:v>
                </c:pt>
                <c:pt idx="304">
                  <c:v>美浦村</c:v>
                </c:pt>
                <c:pt idx="305">
                  <c:v>守谷市</c:v>
                </c:pt>
                <c:pt idx="306">
                  <c:v>下妻市</c:v>
                </c:pt>
                <c:pt idx="307">
                  <c:v>河内町</c:v>
                </c:pt>
                <c:pt idx="308">
                  <c:v>八千代町</c:v>
                </c:pt>
                <c:pt idx="309">
                  <c:v>五霞町</c:v>
                </c:pt>
                <c:pt idx="310">
                  <c:v>茨城町</c:v>
                </c:pt>
                <c:pt idx="311">
                  <c:v>神栖市</c:v>
                </c:pt>
                <c:pt idx="312">
                  <c:v>石岡市</c:v>
                </c:pt>
                <c:pt idx="313">
                  <c:v>鹿嶋市（大野）</c:v>
                </c:pt>
                <c:pt idx="314">
                  <c:v>かすみがうら市</c:v>
                </c:pt>
                <c:pt idx="315">
                  <c:v>桜川市</c:v>
                </c:pt>
                <c:pt idx="316">
                  <c:v>坂東市</c:v>
                </c:pt>
                <c:pt idx="317">
                  <c:v>稲敷市</c:v>
                </c:pt>
                <c:pt idx="318">
                  <c:v>つくばみらい市</c:v>
                </c:pt>
                <c:pt idx="319">
                  <c:v>常総市</c:v>
                </c:pt>
                <c:pt idx="320">
                  <c:v>行方市</c:v>
                </c:pt>
                <c:pt idx="321">
                  <c:v>小美玉市</c:v>
                </c:pt>
                <c:pt idx="322">
                  <c:v>筑西市</c:v>
                </c:pt>
                <c:pt idx="323">
                  <c:v>城里町</c:v>
                </c:pt>
                <c:pt idx="324">
                  <c:v>笠間市</c:v>
                </c:pt>
                <c:pt idx="325">
                  <c:v>常陸太田市</c:v>
                </c:pt>
                <c:pt idx="326">
                  <c:v>鉾田市</c:v>
                </c:pt>
                <c:pt idx="327">
                  <c:v>茨城県（県南）</c:v>
                </c:pt>
                <c:pt idx="328">
                  <c:v>茨城県（県西）</c:v>
                </c:pt>
                <c:pt idx="329">
                  <c:v>茨城県（鹿行）</c:v>
                </c:pt>
                <c:pt idx="330">
                  <c:v>茨城県（県中央）</c:v>
                </c:pt>
                <c:pt idx="331">
                  <c:v>宇都宮市</c:v>
                </c:pt>
                <c:pt idx="332">
                  <c:v>足利市</c:v>
                </c:pt>
                <c:pt idx="333">
                  <c:v>日光市</c:v>
                </c:pt>
                <c:pt idx="334">
                  <c:v>鹿沼市</c:v>
                </c:pt>
                <c:pt idx="335">
                  <c:v>佐野市</c:v>
                </c:pt>
                <c:pt idx="336">
                  <c:v>那須烏山市</c:v>
                </c:pt>
                <c:pt idx="337">
                  <c:v>小山市</c:v>
                </c:pt>
                <c:pt idx="338">
                  <c:v>真岡市</c:v>
                </c:pt>
                <c:pt idx="339">
                  <c:v>矢板市</c:v>
                </c:pt>
                <c:pt idx="340">
                  <c:v>茂木町</c:v>
                </c:pt>
                <c:pt idx="341">
                  <c:v>大田原市</c:v>
                </c:pt>
                <c:pt idx="342">
                  <c:v>壬生町</c:v>
                </c:pt>
                <c:pt idx="343">
                  <c:v>那須町</c:v>
                </c:pt>
                <c:pt idx="344">
                  <c:v>上三川町</c:v>
                </c:pt>
                <c:pt idx="345">
                  <c:v>下野市</c:v>
                </c:pt>
                <c:pt idx="346">
                  <c:v>那珂川町</c:v>
                </c:pt>
                <c:pt idx="347">
                  <c:v>野木町</c:v>
                </c:pt>
                <c:pt idx="348">
                  <c:v>芳賀中部上水道企業団</c:v>
                </c:pt>
                <c:pt idx="349">
                  <c:v>那須ハイランド水道</c:v>
                </c:pt>
                <c:pt idx="350">
                  <c:v>那須塩原市</c:v>
                </c:pt>
                <c:pt idx="351">
                  <c:v>塩谷町</c:v>
                </c:pt>
                <c:pt idx="352">
                  <c:v>栃木市</c:v>
                </c:pt>
                <c:pt idx="353">
                  <c:v>さくら市</c:v>
                </c:pt>
                <c:pt idx="354">
                  <c:v>高根沢町</c:v>
                </c:pt>
                <c:pt idx="355">
                  <c:v>栃木県（北那須）</c:v>
                </c:pt>
                <c:pt idx="356">
                  <c:v>栃木県（鬼怒）</c:v>
                </c:pt>
                <c:pt idx="357">
                  <c:v>高崎市</c:v>
                </c:pt>
                <c:pt idx="358">
                  <c:v>沼田市</c:v>
                </c:pt>
                <c:pt idx="359">
                  <c:v>前橋市</c:v>
                </c:pt>
                <c:pt idx="360">
                  <c:v>桐生市</c:v>
                </c:pt>
                <c:pt idx="361">
                  <c:v>伊勢崎市</c:v>
                </c:pt>
                <c:pt idx="362">
                  <c:v>安中市</c:v>
                </c:pt>
                <c:pt idx="363">
                  <c:v>富岡市</c:v>
                </c:pt>
                <c:pt idx="364">
                  <c:v>下仁田町</c:v>
                </c:pt>
                <c:pt idx="365">
                  <c:v>草津町</c:v>
                </c:pt>
                <c:pt idx="366">
                  <c:v>藤岡市</c:v>
                </c:pt>
                <c:pt idx="367">
                  <c:v>東吾妻町</c:v>
                </c:pt>
                <c:pt idx="368">
                  <c:v>吉岡町</c:v>
                </c:pt>
                <c:pt idx="369">
                  <c:v>中之条町</c:v>
                </c:pt>
                <c:pt idx="370">
                  <c:v>みなかみ町</c:v>
                </c:pt>
                <c:pt idx="371">
                  <c:v>長野原町</c:v>
                </c:pt>
                <c:pt idx="372">
                  <c:v>榛東村</c:v>
                </c:pt>
                <c:pt idx="373">
                  <c:v>甘楽町</c:v>
                </c:pt>
                <c:pt idx="374">
                  <c:v>嬬恋村</c:v>
                </c:pt>
                <c:pt idx="375">
                  <c:v>玉村町</c:v>
                </c:pt>
                <c:pt idx="376">
                  <c:v>渋川市</c:v>
                </c:pt>
                <c:pt idx="377">
                  <c:v>群馬東部水道企業団</c:v>
                </c:pt>
                <c:pt idx="378">
                  <c:v>群馬県（県央第一）</c:v>
                </c:pt>
                <c:pt idx="379">
                  <c:v>群馬県（新田山田）</c:v>
                </c:pt>
                <c:pt idx="380">
                  <c:v>群馬県（県央第二）</c:v>
                </c:pt>
                <c:pt idx="381">
                  <c:v>群馬県（東部地域）</c:v>
                </c:pt>
                <c:pt idx="382">
                  <c:v>深谷市</c:v>
                </c:pt>
                <c:pt idx="383">
                  <c:v>飯能市</c:v>
                </c:pt>
                <c:pt idx="384">
                  <c:v>さいたま市</c:v>
                </c:pt>
                <c:pt idx="385">
                  <c:v>所沢市</c:v>
                </c:pt>
                <c:pt idx="386">
                  <c:v>川口市</c:v>
                </c:pt>
                <c:pt idx="387">
                  <c:v>川越市</c:v>
                </c:pt>
                <c:pt idx="388">
                  <c:v>戸田市</c:v>
                </c:pt>
                <c:pt idx="389">
                  <c:v>入間市</c:v>
                </c:pt>
                <c:pt idx="390">
                  <c:v>羽生市</c:v>
                </c:pt>
                <c:pt idx="391">
                  <c:v>草加市</c:v>
                </c:pt>
                <c:pt idx="392">
                  <c:v>行田市</c:v>
                </c:pt>
                <c:pt idx="393">
                  <c:v>志木市</c:v>
                </c:pt>
                <c:pt idx="394">
                  <c:v>寄居町</c:v>
                </c:pt>
                <c:pt idx="395">
                  <c:v>蕨市</c:v>
                </c:pt>
                <c:pt idx="396">
                  <c:v>狭山市</c:v>
                </c:pt>
                <c:pt idx="397">
                  <c:v>春日部市</c:v>
                </c:pt>
                <c:pt idx="398">
                  <c:v>本庄市</c:v>
                </c:pt>
                <c:pt idx="399">
                  <c:v>幸手市</c:v>
                </c:pt>
                <c:pt idx="400">
                  <c:v>久喜市</c:v>
                </c:pt>
                <c:pt idx="401">
                  <c:v>宮代町</c:v>
                </c:pt>
                <c:pt idx="402">
                  <c:v>鴻巣市</c:v>
                </c:pt>
                <c:pt idx="403">
                  <c:v>川島町</c:v>
                </c:pt>
                <c:pt idx="404">
                  <c:v>白岡市</c:v>
                </c:pt>
                <c:pt idx="405">
                  <c:v>吉川市</c:v>
                </c:pt>
                <c:pt idx="406">
                  <c:v>越谷・松伏水道企業団</c:v>
                </c:pt>
                <c:pt idx="407">
                  <c:v>小川町</c:v>
                </c:pt>
                <c:pt idx="408">
                  <c:v>和光市</c:v>
                </c:pt>
                <c:pt idx="409">
                  <c:v>杉戸町</c:v>
                </c:pt>
                <c:pt idx="410">
                  <c:v>上尾市</c:v>
                </c:pt>
                <c:pt idx="411">
                  <c:v>新座市</c:v>
                </c:pt>
                <c:pt idx="412">
                  <c:v>ふじみ野市</c:v>
                </c:pt>
                <c:pt idx="413">
                  <c:v>朝霞市</c:v>
                </c:pt>
                <c:pt idx="414">
                  <c:v>東松山市</c:v>
                </c:pt>
                <c:pt idx="415">
                  <c:v>桶川北本水道企業団</c:v>
                </c:pt>
                <c:pt idx="416">
                  <c:v>毛呂山町</c:v>
                </c:pt>
                <c:pt idx="417">
                  <c:v>富士見市</c:v>
                </c:pt>
                <c:pt idx="418">
                  <c:v>熊谷市</c:v>
                </c:pt>
                <c:pt idx="419">
                  <c:v>蓮田市</c:v>
                </c:pt>
                <c:pt idx="420">
                  <c:v>三郷市</c:v>
                </c:pt>
                <c:pt idx="421">
                  <c:v>八潮市</c:v>
                </c:pt>
                <c:pt idx="422">
                  <c:v>三芳町</c:v>
                </c:pt>
                <c:pt idx="423">
                  <c:v>吉見町</c:v>
                </c:pt>
                <c:pt idx="424">
                  <c:v>坂戸、鶴ヶ島水道企業団</c:v>
                </c:pt>
                <c:pt idx="425">
                  <c:v>日高市</c:v>
                </c:pt>
                <c:pt idx="426">
                  <c:v>越生町</c:v>
                </c:pt>
                <c:pt idx="427">
                  <c:v>神川町</c:v>
                </c:pt>
                <c:pt idx="428">
                  <c:v>ときがわ町</c:v>
                </c:pt>
                <c:pt idx="429">
                  <c:v>嵐山町</c:v>
                </c:pt>
                <c:pt idx="430">
                  <c:v>滑川町</c:v>
                </c:pt>
                <c:pt idx="431">
                  <c:v>伊奈町</c:v>
                </c:pt>
                <c:pt idx="432">
                  <c:v>美里町</c:v>
                </c:pt>
                <c:pt idx="433">
                  <c:v>鳩山町</c:v>
                </c:pt>
                <c:pt idx="434">
                  <c:v>上里町</c:v>
                </c:pt>
                <c:pt idx="435">
                  <c:v>加須市</c:v>
                </c:pt>
                <c:pt idx="436">
                  <c:v>秩父広域市町村圏組合</c:v>
                </c:pt>
                <c:pt idx="437">
                  <c:v>埼玉県</c:v>
                </c:pt>
                <c:pt idx="438">
                  <c:v>千葉県</c:v>
                </c:pt>
                <c:pt idx="439">
                  <c:v>千葉市</c:v>
                </c:pt>
                <c:pt idx="440">
                  <c:v>市原市</c:v>
                </c:pt>
                <c:pt idx="441">
                  <c:v>松戸市</c:v>
                </c:pt>
                <c:pt idx="442">
                  <c:v>習志野市</c:v>
                </c:pt>
                <c:pt idx="443">
                  <c:v>野田市</c:v>
                </c:pt>
                <c:pt idx="444">
                  <c:v>柏市</c:v>
                </c:pt>
                <c:pt idx="445">
                  <c:v>流山市</c:v>
                </c:pt>
                <c:pt idx="446">
                  <c:v>八千代市</c:v>
                </c:pt>
                <c:pt idx="447">
                  <c:v>我孫子市</c:v>
                </c:pt>
                <c:pt idx="448">
                  <c:v>木更津市</c:v>
                </c:pt>
                <c:pt idx="449">
                  <c:v>君津市</c:v>
                </c:pt>
                <c:pt idx="450">
                  <c:v>富津市</c:v>
                </c:pt>
                <c:pt idx="451">
                  <c:v>袖ヶ浦市</c:v>
                </c:pt>
                <c:pt idx="452">
                  <c:v>成田市</c:v>
                </c:pt>
                <c:pt idx="453">
                  <c:v>佐倉市</c:v>
                </c:pt>
                <c:pt idx="454">
                  <c:v>四街道市</c:v>
                </c:pt>
                <c:pt idx="455">
                  <c:v>酒々井町</c:v>
                </c:pt>
                <c:pt idx="456">
                  <c:v>八街市</c:v>
                </c:pt>
                <c:pt idx="457">
                  <c:v>富里市</c:v>
                </c:pt>
                <c:pt idx="458">
                  <c:v>印西市（印西）</c:v>
                </c:pt>
                <c:pt idx="459">
                  <c:v>長門川水道企業団</c:v>
                </c:pt>
                <c:pt idx="460">
                  <c:v>白井市</c:v>
                </c:pt>
                <c:pt idx="461">
                  <c:v>香取市（佐原）</c:v>
                </c:pt>
                <c:pt idx="462">
                  <c:v>香取市（小見川・山田）</c:v>
                </c:pt>
                <c:pt idx="463">
                  <c:v>多古町</c:v>
                </c:pt>
                <c:pt idx="464">
                  <c:v>神崎町</c:v>
                </c:pt>
                <c:pt idx="465">
                  <c:v>銚子市</c:v>
                </c:pt>
                <c:pt idx="466">
                  <c:v>東庄町</c:v>
                </c:pt>
                <c:pt idx="467">
                  <c:v>旭市</c:v>
                </c:pt>
                <c:pt idx="468">
                  <c:v>東庄町（第２）</c:v>
                </c:pt>
                <c:pt idx="469">
                  <c:v>八匝水道企業団</c:v>
                </c:pt>
                <c:pt idx="470">
                  <c:v>山武郡市広域水道企業団</c:v>
                </c:pt>
                <c:pt idx="471">
                  <c:v>長生郡市広域市町村圏組合</c:v>
                </c:pt>
                <c:pt idx="472">
                  <c:v>山武市</c:v>
                </c:pt>
                <c:pt idx="473">
                  <c:v>勝浦市</c:v>
                </c:pt>
                <c:pt idx="474">
                  <c:v>大多喜町</c:v>
                </c:pt>
                <c:pt idx="475">
                  <c:v>いすみ市</c:v>
                </c:pt>
                <c:pt idx="476">
                  <c:v>御宿町</c:v>
                </c:pt>
                <c:pt idx="477">
                  <c:v>鴨川市</c:v>
                </c:pt>
                <c:pt idx="478">
                  <c:v>南房総市</c:v>
                </c:pt>
                <c:pt idx="479">
                  <c:v>鋸南町</c:v>
                </c:pt>
                <c:pt idx="480">
                  <c:v>三芳水道企業団</c:v>
                </c:pt>
                <c:pt idx="481">
                  <c:v>九十九里地域水道企業団</c:v>
                </c:pt>
                <c:pt idx="482">
                  <c:v>北千葉広域水道企業団</c:v>
                </c:pt>
                <c:pt idx="483">
                  <c:v>東総広域水道企業団</c:v>
                </c:pt>
                <c:pt idx="484">
                  <c:v>君津広域水道企業団</c:v>
                </c:pt>
                <c:pt idx="485">
                  <c:v>印旛郡市広域市町村圏事務組合</c:v>
                </c:pt>
                <c:pt idx="486">
                  <c:v>南房総広域水道企業団</c:v>
                </c:pt>
                <c:pt idx="487">
                  <c:v>東京都</c:v>
                </c:pt>
                <c:pt idx="488">
                  <c:v>武蔵野市</c:v>
                </c:pt>
                <c:pt idx="489">
                  <c:v>昭島市</c:v>
                </c:pt>
                <c:pt idx="490">
                  <c:v>羽村市</c:v>
                </c:pt>
                <c:pt idx="491">
                  <c:v>大島町</c:v>
                </c:pt>
                <c:pt idx="492">
                  <c:v>八丈町</c:v>
                </c:pt>
                <c:pt idx="493">
                  <c:v>横浜市</c:v>
                </c:pt>
                <c:pt idx="494">
                  <c:v>横須賀市</c:v>
                </c:pt>
                <c:pt idx="495">
                  <c:v>川崎市</c:v>
                </c:pt>
                <c:pt idx="496">
                  <c:v>松田町</c:v>
                </c:pt>
                <c:pt idx="497">
                  <c:v>真鶴町</c:v>
                </c:pt>
                <c:pt idx="498">
                  <c:v>小田原市</c:v>
                </c:pt>
                <c:pt idx="499">
                  <c:v>神奈川県</c:v>
                </c:pt>
                <c:pt idx="500">
                  <c:v>三浦市</c:v>
                </c:pt>
                <c:pt idx="501">
                  <c:v>湯河原町（吉浜）</c:v>
                </c:pt>
                <c:pt idx="502">
                  <c:v>湯河原町（湯河原）</c:v>
                </c:pt>
                <c:pt idx="503">
                  <c:v>座間市</c:v>
                </c:pt>
                <c:pt idx="504">
                  <c:v>神奈川県（箱根）</c:v>
                </c:pt>
                <c:pt idx="505">
                  <c:v>南足柄市</c:v>
                </c:pt>
                <c:pt idx="506">
                  <c:v>山北町</c:v>
                </c:pt>
                <c:pt idx="507">
                  <c:v>愛川町</c:v>
                </c:pt>
                <c:pt idx="508">
                  <c:v>秦野市</c:v>
                </c:pt>
                <c:pt idx="509">
                  <c:v>中井町</c:v>
                </c:pt>
                <c:pt idx="510">
                  <c:v>開成町</c:v>
                </c:pt>
                <c:pt idx="511">
                  <c:v>大井町</c:v>
                </c:pt>
                <c:pt idx="512">
                  <c:v>箱根町</c:v>
                </c:pt>
                <c:pt idx="513">
                  <c:v>神奈川県内広域水道企業団</c:v>
                </c:pt>
                <c:pt idx="514">
                  <c:v>新潟市</c:v>
                </c:pt>
                <c:pt idx="515">
                  <c:v>長岡市</c:v>
                </c:pt>
                <c:pt idx="516">
                  <c:v>三条市</c:v>
                </c:pt>
                <c:pt idx="517">
                  <c:v>柏崎市</c:v>
                </c:pt>
                <c:pt idx="518">
                  <c:v>新発田市</c:v>
                </c:pt>
                <c:pt idx="519">
                  <c:v>燕市（燕）</c:v>
                </c:pt>
                <c:pt idx="520">
                  <c:v>加茂市</c:v>
                </c:pt>
                <c:pt idx="521">
                  <c:v>見附市</c:v>
                </c:pt>
                <c:pt idx="522">
                  <c:v>小千谷市</c:v>
                </c:pt>
                <c:pt idx="523">
                  <c:v>湯沢町</c:v>
                </c:pt>
                <c:pt idx="524">
                  <c:v>弥彦村</c:v>
                </c:pt>
                <c:pt idx="525">
                  <c:v>田上町</c:v>
                </c:pt>
                <c:pt idx="526">
                  <c:v>妙高市（妙高高原）</c:v>
                </c:pt>
                <c:pt idx="527">
                  <c:v>妙高市（新井）</c:v>
                </c:pt>
                <c:pt idx="528">
                  <c:v>上越市</c:v>
                </c:pt>
                <c:pt idx="529">
                  <c:v>関川村</c:v>
                </c:pt>
                <c:pt idx="530">
                  <c:v>聖籠町</c:v>
                </c:pt>
                <c:pt idx="531">
                  <c:v>佐渡市</c:v>
                </c:pt>
                <c:pt idx="532">
                  <c:v>阿賀野市</c:v>
                </c:pt>
                <c:pt idx="533">
                  <c:v>魚沼市</c:v>
                </c:pt>
                <c:pt idx="534">
                  <c:v>南魚沼市</c:v>
                </c:pt>
                <c:pt idx="535">
                  <c:v>糸魚川市</c:v>
                </c:pt>
                <c:pt idx="536">
                  <c:v>十日町市</c:v>
                </c:pt>
                <c:pt idx="537">
                  <c:v>阿賀町</c:v>
                </c:pt>
                <c:pt idx="538">
                  <c:v>胎内市</c:v>
                </c:pt>
                <c:pt idx="539">
                  <c:v>五泉市</c:v>
                </c:pt>
                <c:pt idx="540">
                  <c:v>燕市（吉田）</c:v>
                </c:pt>
                <c:pt idx="541">
                  <c:v>燕市（分水）</c:v>
                </c:pt>
                <c:pt idx="542">
                  <c:v>村上市</c:v>
                </c:pt>
                <c:pt idx="543">
                  <c:v>新潟東港地域水道用水供給企業団</c:v>
                </c:pt>
                <c:pt idx="544">
                  <c:v>三条地域水道用水供給企業団</c:v>
                </c:pt>
                <c:pt idx="545">
                  <c:v>上越市</c:v>
                </c:pt>
                <c:pt idx="546">
                  <c:v>高岡市</c:v>
                </c:pt>
                <c:pt idx="547">
                  <c:v>射水市</c:v>
                </c:pt>
                <c:pt idx="548">
                  <c:v>富山市</c:v>
                </c:pt>
                <c:pt idx="549">
                  <c:v>小矢部市</c:v>
                </c:pt>
                <c:pt idx="550">
                  <c:v>氷見市</c:v>
                </c:pt>
                <c:pt idx="551">
                  <c:v>魚津市</c:v>
                </c:pt>
                <c:pt idx="552">
                  <c:v>滑川市</c:v>
                </c:pt>
                <c:pt idx="553">
                  <c:v>立山町</c:v>
                </c:pt>
                <c:pt idx="554">
                  <c:v>上市町</c:v>
                </c:pt>
                <c:pt idx="555">
                  <c:v>黒部市</c:v>
                </c:pt>
                <c:pt idx="556">
                  <c:v>南砺市</c:v>
                </c:pt>
                <c:pt idx="557">
                  <c:v>砺波市</c:v>
                </c:pt>
                <c:pt idx="558">
                  <c:v>富山県（西部）</c:v>
                </c:pt>
                <c:pt idx="559">
                  <c:v>砺波広域圏事務組合</c:v>
                </c:pt>
                <c:pt idx="560">
                  <c:v>富山県（東部）</c:v>
                </c:pt>
                <c:pt idx="561">
                  <c:v>金沢市</c:v>
                </c:pt>
                <c:pt idx="562">
                  <c:v>小松市</c:v>
                </c:pt>
                <c:pt idx="563">
                  <c:v>輪島市</c:v>
                </c:pt>
                <c:pt idx="564">
                  <c:v>七尾市</c:v>
                </c:pt>
                <c:pt idx="565">
                  <c:v>加賀市</c:v>
                </c:pt>
                <c:pt idx="566">
                  <c:v>穴水町</c:v>
                </c:pt>
                <c:pt idx="567">
                  <c:v>津幡町</c:v>
                </c:pt>
                <c:pt idx="568">
                  <c:v>珠洲市</c:v>
                </c:pt>
                <c:pt idx="569">
                  <c:v>羽咋市</c:v>
                </c:pt>
                <c:pt idx="570">
                  <c:v>野々市市</c:v>
                </c:pt>
                <c:pt idx="571">
                  <c:v>内灘町</c:v>
                </c:pt>
                <c:pt idx="572">
                  <c:v>志賀町</c:v>
                </c:pt>
                <c:pt idx="573">
                  <c:v>かほく市</c:v>
                </c:pt>
                <c:pt idx="574">
                  <c:v>能美市</c:v>
                </c:pt>
                <c:pt idx="575">
                  <c:v>能登町</c:v>
                </c:pt>
                <c:pt idx="576">
                  <c:v>宝達志水町</c:v>
                </c:pt>
                <c:pt idx="577">
                  <c:v>中能登町</c:v>
                </c:pt>
                <c:pt idx="578">
                  <c:v>白山市</c:v>
                </c:pt>
                <c:pt idx="579">
                  <c:v>石川県</c:v>
                </c:pt>
                <c:pt idx="580">
                  <c:v>福井市</c:v>
                </c:pt>
                <c:pt idx="581">
                  <c:v>永平寺町</c:v>
                </c:pt>
                <c:pt idx="582">
                  <c:v>鯖江市</c:v>
                </c:pt>
                <c:pt idx="583">
                  <c:v>勝山市</c:v>
                </c:pt>
                <c:pt idx="584">
                  <c:v>小浜市</c:v>
                </c:pt>
                <c:pt idx="585">
                  <c:v>越前市</c:v>
                </c:pt>
                <c:pt idx="586">
                  <c:v>敦賀市</c:v>
                </c:pt>
                <c:pt idx="587">
                  <c:v>美浜町</c:v>
                </c:pt>
                <c:pt idx="588">
                  <c:v>若狭町</c:v>
                </c:pt>
                <c:pt idx="589">
                  <c:v>高浜町</c:v>
                </c:pt>
                <c:pt idx="590">
                  <c:v>大野市</c:v>
                </c:pt>
                <c:pt idx="591">
                  <c:v>越前町</c:v>
                </c:pt>
                <c:pt idx="592">
                  <c:v>あわら市</c:v>
                </c:pt>
                <c:pt idx="593">
                  <c:v>坂井市</c:v>
                </c:pt>
                <c:pt idx="594">
                  <c:v>南越前町</c:v>
                </c:pt>
                <c:pt idx="595">
                  <c:v>福井県（坂井）</c:v>
                </c:pt>
                <c:pt idx="596">
                  <c:v>福井県（日野川）</c:v>
                </c:pt>
                <c:pt idx="597">
                  <c:v>甲府市</c:v>
                </c:pt>
                <c:pt idx="598">
                  <c:v>都留市</c:v>
                </c:pt>
                <c:pt idx="599">
                  <c:v>富士河口湖町</c:v>
                </c:pt>
                <c:pt idx="600">
                  <c:v>甲州市（勝沼）</c:v>
                </c:pt>
                <c:pt idx="601">
                  <c:v>富士吉田市</c:v>
                </c:pt>
                <c:pt idx="602">
                  <c:v>甲州市（塩山）</c:v>
                </c:pt>
                <c:pt idx="603">
                  <c:v>富士川町</c:v>
                </c:pt>
                <c:pt idx="604">
                  <c:v>南アルプス市</c:v>
                </c:pt>
                <c:pt idx="605">
                  <c:v>韮崎市</c:v>
                </c:pt>
                <c:pt idx="606">
                  <c:v>山梨市</c:v>
                </c:pt>
                <c:pt idx="607">
                  <c:v>甲斐市</c:v>
                </c:pt>
                <c:pt idx="608">
                  <c:v>市川三郷町</c:v>
                </c:pt>
                <c:pt idx="609">
                  <c:v>中央市</c:v>
                </c:pt>
                <c:pt idx="610">
                  <c:v>忍野村</c:v>
                </c:pt>
                <c:pt idx="611">
                  <c:v>東部地域広域水道企業団</c:v>
                </c:pt>
                <c:pt idx="612">
                  <c:v>笛吹市</c:v>
                </c:pt>
                <c:pt idx="613">
                  <c:v>峡北地域広域水道企業団</c:v>
                </c:pt>
                <c:pt idx="614">
                  <c:v>峡東地域広域水道企業団</c:v>
                </c:pt>
                <c:pt idx="615">
                  <c:v>長野市</c:v>
                </c:pt>
                <c:pt idx="616">
                  <c:v>中野市</c:v>
                </c:pt>
                <c:pt idx="617">
                  <c:v>上田市</c:v>
                </c:pt>
                <c:pt idx="618">
                  <c:v>松本市（松本）</c:v>
                </c:pt>
                <c:pt idx="619">
                  <c:v>諏訪市</c:v>
                </c:pt>
                <c:pt idx="620">
                  <c:v>小諸市</c:v>
                </c:pt>
                <c:pt idx="621">
                  <c:v>大町市</c:v>
                </c:pt>
                <c:pt idx="622">
                  <c:v>須坂市</c:v>
                </c:pt>
                <c:pt idx="623">
                  <c:v>軽井沢町</c:v>
                </c:pt>
                <c:pt idx="624">
                  <c:v>岡谷市</c:v>
                </c:pt>
                <c:pt idx="625">
                  <c:v>小布施町</c:v>
                </c:pt>
                <c:pt idx="626">
                  <c:v>下諏訪町</c:v>
                </c:pt>
                <c:pt idx="627">
                  <c:v>松本市（波田）</c:v>
                </c:pt>
                <c:pt idx="628">
                  <c:v>木曽町</c:v>
                </c:pt>
                <c:pt idx="629">
                  <c:v>山ノ内町</c:v>
                </c:pt>
                <c:pt idx="630">
                  <c:v>池田町</c:v>
                </c:pt>
                <c:pt idx="631">
                  <c:v>野沢温泉村</c:v>
                </c:pt>
                <c:pt idx="632">
                  <c:v>辰野町</c:v>
                </c:pt>
                <c:pt idx="633">
                  <c:v>千曲市</c:v>
                </c:pt>
                <c:pt idx="634">
                  <c:v>飯山市</c:v>
                </c:pt>
                <c:pt idx="635">
                  <c:v>駒ヶ根市</c:v>
                </c:pt>
                <c:pt idx="636">
                  <c:v>山形村</c:v>
                </c:pt>
                <c:pt idx="637">
                  <c:v>伊那市</c:v>
                </c:pt>
                <c:pt idx="638">
                  <c:v>佐久水道企業団</c:v>
                </c:pt>
                <c:pt idx="639">
                  <c:v>木島平村</c:v>
                </c:pt>
                <c:pt idx="640">
                  <c:v>松本市（梓川）</c:v>
                </c:pt>
                <c:pt idx="641">
                  <c:v>小海町</c:v>
                </c:pt>
                <c:pt idx="642">
                  <c:v>茅野市</c:v>
                </c:pt>
                <c:pt idx="643">
                  <c:v>塩尻市</c:v>
                </c:pt>
                <c:pt idx="644">
                  <c:v>松本市（四賀）</c:v>
                </c:pt>
                <c:pt idx="645">
                  <c:v>立科町</c:v>
                </c:pt>
                <c:pt idx="646">
                  <c:v>宮田村</c:v>
                </c:pt>
                <c:pt idx="647">
                  <c:v>東御市</c:v>
                </c:pt>
                <c:pt idx="648">
                  <c:v>飯綱町（牟礼）</c:v>
                </c:pt>
                <c:pt idx="649">
                  <c:v>原村</c:v>
                </c:pt>
                <c:pt idx="650">
                  <c:v>長野県</c:v>
                </c:pt>
                <c:pt idx="651">
                  <c:v>富士見町</c:v>
                </c:pt>
                <c:pt idx="652">
                  <c:v>箕輪町</c:v>
                </c:pt>
                <c:pt idx="653">
                  <c:v>白馬村</c:v>
                </c:pt>
                <c:pt idx="654">
                  <c:v>南箕輪村</c:v>
                </c:pt>
                <c:pt idx="655">
                  <c:v>飯島町</c:v>
                </c:pt>
                <c:pt idx="656">
                  <c:v>飯田市</c:v>
                </c:pt>
                <c:pt idx="657">
                  <c:v>東洋観光事業（株）</c:v>
                </c:pt>
                <c:pt idx="658">
                  <c:v>松川村</c:v>
                </c:pt>
                <c:pt idx="659">
                  <c:v>飯綱町（三水）</c:v>
                </c:pt>
                <c:pt idx="660">
                  <c:v>高森町</c:v>
                </c:pt>
                <c:pt idx="661">
                  <c:v>（株）蓼科ビレッジ</c:v>
                </c:pt>
                <c:pt idx="662">
                  <c:v>（株）三井の森</c:v>
                </c:pt>
                <c:pt idx="663">
                  <c:v>東急不動産（株）</c:v>
                </c:pt>
                <c:pt idx="664">
                  <c:v>信濃町</c:v>
                </c:pt>
                <c:pt idx="665">
                  <c:v>松川町</c:v>
                </c:pt>
                <c:pt idx="666">
                  <c:v>鹿島リゾート（株）</c:v>
                </c:pt>
                <c:pt idx="667">
                  <c:v>（株）八ヶ岳高原ロッジ</c:v>
                </c:pt>
                <c:pt idx="668">
                  <c:v>高山村</c:v>
                </c:pt>
                <c:pt idx="669">
                  <c:v>中川村</c:v>
                </c:pt>
                <c:pt idx="670">
                  <c:v>安曇野市</c:v>
                </c:pt>
                <c:pt idx="671">
                  <c:v>御代田町</c:v>
                </c:pt>
                <c:pt idx="672">
                  <c:v>豊丘村</c:v>
                </c:pt>
                <c:pt idx="673">
                  <c:v>長和町</c:v>
                </c:pt>
                <c:pt idx="674">
                  <c:v>阿智村</c:v>
                </c:pt>
                <c:pt idx="675">
                  <c:v>喬木村</c:v>
                </c:pt>
                <c:pt idx="676">
                  <c:v>浅麓水道企業団</c:v>
                </c:pt>
                <c:pt idx="677">
                  <c:v>長野県</c:v>
                </c:pt>
                <c:pt idx="678">
                  <c:v>高瀬広域水道企業団</c:v>
                </c:pt>
                <c:pt idx="679">
                  <c:v>長野県上伊那広域水道企業団</c:v>
                </c:pt>
                <c:pt idx="680">
                  <c:v>多治見市</c:v>
                </c:pt>
                <c:pt idx="681">
                  <c:v>岐阜市</c:v>
                </c:pt>
                <c:pt idx="682">
                  <c:v>高山市</c:v>
                </c:pt>
                <c:pt idx="683">
                  <c:v>関市</c:v>
                </c:pt>
                <c:pt idx="684">
                  <c:v>中津川市</c:v>
                </c:pt>
                <c:pt idx="685">
                  <c:v>土岐市</c:v>
                </c:pt>
                <c:pt idx="686">
                  <c:v>美濃加茂市</c:v>
                </c:pt>
                <c:pt idx="687">
                  <c:v>美濃市</c:v>
                </c:pt>
                <c:pt idx="688">
                  <c:v>笠松町</c:v>
                </c:pt>
                <c:pt idx="689">
                  <c:v>恵那市</c:v>
                </c:pt>
                <c:pt idx="690">
                  <c:v>大垣市</c:v>
                </c:pt>
                <c:pt idx="691">
                  <c:v>垂井町</c:v>
                </c:pt>
                <c:pt idx="692">
                  <c:v>羽島市</c:v>
                </c:pt>
                <c:pt idx="693">
                  <c:v>可児市</c:v>
                </c:pt>
                <c:pt idx="694">
                  <c:v>瑞浪市</c:v>
                </c:pt>
                <c:pt idx="695">
                  <c:v>各務原市</c:v>
                </c:pt>
                <c:pt idx="696">
                  <c:v>関ヶ原町</c:v>
                </c:pt>
                <c:pt idx="697">
                  <c:v>岐南町</c:v>
                </c:pt>
                <c:pt idx="698">
                  <c:v>御嵩町</c:v>
                </c:pt>
                <c:pt idx="699">
                  <c:v>神戸町</c:v>
                </c:pt>
                <c:pt idx="700">
                  <c:v>輪之内町</c:v>
                </c:pt>
                <c:pt idx="701">
                  <c:v>揖斐川町</c:v>
                </c:pt>
                <c:pt idx="702">
                  <c:v>八百津町</c:v>
                </c:pt>
                <c:pt idx="703">
                  <c:v>大野町</c:v>
                </c:pt>
                <c:pt idx="704">
                  <c:v>北方町</c:v>
                </c:pt>
                <c:pt idx="705">
                  <c:v>川辺町</c:v>
                </c:pt>
                <c:pt idx="706">
                  <c:v>安八町</c:v>
                </c:pt>
                <c:pt idx="707">
                  <c:v>富加町</c:v>
                </c:pt>
                <c:pt idx="708">
                  <c:v>養老町</c:v>
                </c:pt>
                <c:pt idx="709">
                  <c:v>坂祝町</c:v>
                </c:pt>
                <c:pt idx="710">
                  <c:v>池田町</c:v>
                </c:pt>
                <c:pt idx="711">
                  <c:v>山県市（高富）</c:v>
                </c:pt>
                <c:pt idx="712">
                  <c:v>山県市（美山）</c:v>
                </c:pt>
                <c:pt idx="713">
                  <c:v>瑞穂市</c:v>
                </c:pt>
                <c:pt idx="714">
                  <c:v>飛騨市</c:v>
                </c:pt>
                <c:pt idx="715">
                  <c:v>郡上市</c:v>
                </c:pt>
                <c:pt idx="716">
                  <c:v>下呂市</c:v>
                </c:pt>
                <c:pt idx="717">
                  <c:v>本巣市</c:v>
                </c:pt>
                <c:pt idx="718">
                  <c:v>海津市</c:v>
                </c:pt>
                <c:pt idx="719">
                  <c:v>岐阜県</c:v>
                </c:pt>
                <c:pt idx="720">
                  <c:v>熱海市</c:v>
                </c:pt>
                <c:pt idx="721">
                  <c:v>掛川市</c:v>
                </c:pt>
                <c:pt idx="722">
                  <c:v>伊東市</c:v>
                </c:pt>
                <c:pt idx="723">
                  <c:v>浜松市</c:v>
                </c:pt>
                <c:pt idx="724">
                  <c:v>静岡市</c:v>
                </c:pt>
                <c:pt idx="725">
                  <c:v>東伊豆町</c:v>
                </c:pt>
                <c:pt idx="726">
                  <c:v>富士市（富士）</c:v>
                </c:pt>
                <c:pt idx="727">
                  <c:v>富士宮市</c:v>
                </c:pt>
                <c:pt idx="728">
                  <c:v>沼津市</c:v>
                </c:pt>
                <c:pt idx="729">
                  <c:v>大井上水道企業団</c:v>
                </c:pt>
                <c:pt idx="730">
                  <c:v>三島市</c:v>
                </c:pt>
                <c:pt idx="731">
                  <c:v>焼津市</c:v>
                </c:pt>
                <c:pt idx="732">
                  <c:v>島田市</c:v>
                </c:pt>
                <c:pt idx="733">
                  <c:v>裾野市</c:v>
                </c:pt>
                <c:pt idx="734">
                  <c:v>磐田市</c:v>
                </c:pt>
                <c:pt idx="735">
                  <c:v>小山町</c:v>
                </c:pt>
                <c:pt idx="736">
                  <c:v>御殿場市</c:v>
                </c:pt>
                <c:pt idx="737">
                  <c:v>下田市</c:v>
                </c:pt>
                <c:pt idx="738">
                  <c:v>湖西市</c:v>
                </c:pt>
                <c:pt idx="739">
                  <c:v>長泉町</c:v>
                </c:pt>
                <c:pt idx="740">
                  <c:v>富士市（富士川）</c:v>
                </c:pt>
                <c:pt idx="741">
                  <c:v>吉田町</c:v>
                </c:pt>
                <c:pt idx="742">
                  <c:v>藤枝市</c:v>
                </c:pt>
                <c:pt idx="743">
                  <c:v>袋井市</c:v>
                </c:pt>
                <c:pt idx="744">
                  <c:v>松崎町</c:v>
                </c:pt>
                <c:pt idx="745">
                  <c:v>函南町</c:v>
                </c:pt>
                <c:pt idx="746">
                  <c:v>（株）ＩＣＰ</c:v>
                </c:pt>
                <c:pt idx="747">
                  <c:v>伊豆急行（株）</c:v>
                </c:pt>
                <c:pt idx="748">
                  <c:v>西伊豆町</c:v>
                </c:pt>
                <c:pt idx="749">
                  <c:v>御前崎市</c:v>
                </c:pt>
                <c:pt idx="750">
                  <c:v>南伊豆町</c:v>
                </c:pt>
                <c:pt idx="751">
                  <c:v>牧之原市</c:v>
                </c:pt>
                <c:pt idx="752">
                  <c:v>河津町</c:v>
                </c:pt>
                <c:pt idx="753">
                  <c:v>森町</c:v>
                </c:pt>
                <c:pt idx="754">
                  <c:v>伊豆の国市</c:v>
                </c:pt>
                <c:pt idx="755">
                  <c:v>菊川市</c:v>
                </c:pt>
                <c:pt idx="756">
                  <c:v>伊豆市</c:v>
                </c:pt>
                <c:pt idx="757">
                  <c:v>静岡県（榛南）</c:v>
                </c:pt>
                <c:pt idx="758">
                  <c:v>静岡県（遠州）</c:v>
                </c:pt>
                <c:pt idx="759">
                  <c:v>静岡県（駿豆）</c:v>
                </c:pt>
                <c:pt idx="760">
                  <c:v>大井川広域水道企業団</c:v>
                </c:pt>
                <c:pt idx="761">
                  <c:v>名古屋市</c:v>
                </c:pt>
                <c:pt idx="762">
                  <c:v>豊橋市</c:v>
                </c:pt>
                <c:pt idx="763">
                  <c:v>半田市</c:v>
                </c:pt>
                <c:pt idx="764">
                  <c:v>瀬戸市</c:v>
                </c:pt>
                <c:pt idx="765">
                  <c:v>岡崎市</c:v>
                </c:pt>
                <c:pt idx="766">
                  <c:v>犬山市</c:v>
                </c:pt>
                <c:pt idx="767">
                  <c:v>一宮市</c:v>
                </c:pt>
                <c:pt idx="768">
                  <c:v>蒲郡市</c:v>
                </c:pt>
                <c:pt idx="769">
                  <c:v>豊川市</c:v>
                </c:pt>
                <c:pt idx="770">
                  <c:v>津島市</c:v>
                </c:pt>
                <c:pt idx="771">
                  <c:v>豊田市</c:v>
                </c:pt>
                <c:pt idx="772">
                  <c:v>安城市</c:v>
                </c:pt>
                <c:pt idx="773">
                  <c:v>春日井市</c:v>
                </c:pt>
                <c:pt idx="774">
                  <c:v>碧南市</c:v>
                </c:pt>
                <c:pt idx="775">
                  <c:v>刈谷市</c:v>
                </c:pt>
                <c:pt idx="776">
                  <c:v>常滑市</c:v>
                </c:pt>
                <c:pt idx="777">
                  <c:v>新城市</c:v>
                </c:pt>
                <c:pt idx="778">
                  <c:v>東海市</c:v>
                </c:pt>
                <c:pt idx="779">
                  <c:v>知多市</c:v>
                </c:pt>
                <c:pt idx="780">
                  <c:v>高浜市</c:v>
                </c:pt>
                <c:pt idx="781">
                  <c:v>武豊町</c:v>
                </c:pt>
                <c:pt idx="782">
                  <c:v>東浦町</c:v>
                </c:pt>
                <c:pt idx="783">
                  <c:v>尾張旭市</c:v>
                </c:pt>
                <c:pt idx="784">
                  <c:v>美浜町</c:v>
                </c:pt>
                <c:pt idx="785">
                  <c:v>海部南部水道企業団</c:v>
                </c:pt>
                <c:pt idx="786">
                  <c:v>大府市</c:v>
                </c:pt>
                <c:pt idx="787">
                  <c:v>知立市</c:v>
                </c:pt>
                <c:pt idx="788">
                  <c:v>阿久比町</c:v>
                </c:pt>
                <c:pt idx="789">
                  <c:v>小牧市</c:v>
                </c:pt>
                <c:pt idx="790">
                  <c:v>田原市</c:v>
                </c:pt>
                <c:pt idx="791">
                  <c:v>南知多町</c:v>
                </c:pt>
                <c:pt idx="792">
                  <c:v>幸田町</c:v>
                </c:pt>
                <c:pt idx="793">
                  <c:v>清須市</c:v>
                </c:pt>
                <c:pt idx="794">
                  <c:v>北名古屋水道企業団</c:v>
                </c:pt>
                <c:pt idx="795">
                  <c:v>蟹江町</c:v>
                </c:pt>
                <c:pt idx="796">
                  <c:v>岩倉市</c:v>
                </c:pt>
                <c:pt idx="797">
                  <c:v>稲沢市</c:v>
                </c:pt>
                <c:pt idx="798">
                  <c:v>愛西市</c:v>
                </c:pt>
                <c:pt idx="799">
                  <c:v>丹羽広域事務組合</c:v>
                </c:pt>
                <c:pt idx="800">
                  <c:v>西尾市</c:v>
                </c:pt>
                <c:pt idx="801">
                  <c:v>江南市</c:v>
                </c:pt>
                <c:pt idx="802">
                  <c:v>愛知中部水道企業団</c:v>
                </c:pt>
                <c:pt idx="803">
                  <c:v>あま市</c:v>
                </c:pt>
                <c:pt idx="804">
                  <c:v>愛知県</c:v>
                </c:pt>
                <c:pt idx="805">
                  <c:v>桑名市</c:v>
                </c:pt>
                <c:pt idx="806">
                  <c:v>鳥羽市</c:v>
                </c:pt>
                <c:pt idx="807">
                  <c:v>津市</c:v>
                </c:pt>
                <c:pt idx="808">
                  <c:v>四日市市</c:v>
                </c:pt>
                <c:pt idx="809">
                  <c:v>伊賀市</c:v>
                </c:pt>
                <c:pt idx="810">
                  <c:v>熊野市</c:v>
                </c:pt>
                <c:pt idx="811">
                  <c:v>紀北町</c:v>
                </c:pt>
                <c:pt idx="812">
                  <c:v>松阪市</c:v>
                </c:pt>
                <c:pt idx="813">
                  <c:v>伊勢市</c:v>
                </c:pt>
                <c:pt idx="814">
                  <c:v>いなべ市</c:v>
                </c:pt>
                <c:pt idx="815">
                  <c:v>鈴鹿市</c:v>
                </c:pt>
                <c:pt idx="816">
                  <c:v>尾鷲市</c:v>
                </c:pt>
                <c:pt idx="817">
                  <c:v>亀山市</c:v>
                </c:pt>
                <c:pt idx="818">
                  <c:v>菰野町</c:v>
                </c:pt>
                <c:pt idx="819">
                  <c:v>名張市</c:v>
                </c:pt>
                <c:pt idx="820">
                  <c:v>川越町</c:v>
                </c:pt>
                <c:pt idx="821">
                  <c:v>朝日町</c:v>
                </c:pt>
                <c:pt idx="822">
                  <c:v>志摩市</c:v>
                </c:pt>
                <c:pt idx="823">
                  <c:v>紀宝町</c:v>
                </c:pt>
                <c:pt idx="824">
                  <c:v>東員町</c:v>
                </c:pt>
                <c:pt idx="825">
                  <c:v>南伊勢町</c:v>
                </c:pt>
                <c:pt idx="826">
                  <c:v>玉城町</c:v>
                </c:pt>
                <c:pt idx="827">
                  <c:v>多気町</c:v>
                </c:pt>
                <c:pt idx="828">
                  <c:v>木曽岬町</c:v>
                </c:pt>
                <c:pt idx="829">
                  <c:v>明和町</c:v>
                </c:pt>
                <c:pt idx="830">
                  <c:v>御浜町</c:v>
                </c:pt>
                <c:pt idx="831">
                  <c:v>大台町</c:v>
                </c:pt>
                <c:pt idx="832">
                  <c:v>度会町</c:v>
                </c:pt>
                <c:pt idx="833">
                  <c:v>大紀町</c:v>
                </c:pt>
                <c:pt idx="834">
                  <c:v>三重県（北中勢）</c:v>
                </c:pt>
                <c:pt idx="835">
                  <c:v>三重県（南勢志摩）</c:v>
                </c:pt>
                <c:pt idx="836">
                  <c:v>大津市</c:v>
                </c:pt>
                <c:pt idx="837">
                  <c:v>甲賀市</c:v>
                </c:pt>
                <c:pt idx="838">
                  <c:v>日野町</c:v>
                </c:pt>
                <c:pt idx="839">
                  <c:v>彦根市</c:v>
                </c:pt>
                <c:pt idx="840">
                  <c:v>高島市</c:v>
                </c:pt>
                <c:pt idx="841">
                  <c:v>草津市</c:v>
                </c:pt>
                <c:pt idx="842">
                  <c:v>米原市</c:v>
                </c:pt>
                <c:pt idx="843">
                  <c:v>栗東市</c:v>
                </c:pt>
                <c:pt idx="844">
                  <c:v>長浜水道企業団（長浜）</c:v>
                </c:pt>
                <c:pt idx="845">
                  <c:v>湖南市</c:v>
                </c:pt>
                <c:pt idx="846">
                  <c:v>野洲市</c:v>
                </c:pt>
                <c:pt idx="847">
                  <c:v>守山市</c:v>
                </c:pt>
                <c:pt idx="848">
                  <c:v>甲良町</c:v>
                </c:pt>
                <c:pt idx="849">
                  <c:v>長浜水道企業団（びわ）</c:v>
                </c:pt>
                <c:pt idx="850">
                  <c:v>長浜水道企業団（高月）</c:v>
                </c:pt>
                <c:pt idx="851">
                  <c:v>長浜水道企業団（木之本）</c:v>
                </c:pt>
                <c:pt idx="852">
                  <c:v>東近江市</c:v>
                </c:pt>
                <c:pt idx="853">
                  <c:v>愛知郡広域行政組合</c:v>
                </c:pt>
                <c:pt idx="854">
                  <c:v>多賀町</c:v>
                </c:pt>
                <c:pt idx="855">
                  <c:v>竜王町</c:v>
                </c:pt>
                <c:pt idx="856">
                  <c:v>長浜水道企業団（浅井）</c:v>
                </c:pt>
                <c:pt idx="857">
                  <c:v>近江八幡市</c:v>
                </c:pt>
                <c:pt idx="858">
                  <c:v>豊郷町</c:v>
                </c:pt>
                <c:pt idx="859">
                  <c:v>滋賀県</c:v>
                </c:pt>
                <c:pt idx="860">
                  <c:v>京都市</c:v>
                </c:pt>
                <c:pt idx="861">
                  <c:v>長岡京市</c:v>
                </c:pt>
                <c:pt idx="862">
                  <c:v>向日市</c:v>
                </c:pt>
                <c:pt idx="863">
                  <c:v>宇治市</c:v>
                </c:pt>
                <c:pt idx="864">
                  <c:v>城陽市</c:v>
                </c:pt>
                <c:pt idx="865">
                  <c:v>八幡市</c:v>
                </c:pt>
                <c:pt idx="866">
                  <c:v>京田辺市</c:v>
                </c:pt>
                <c:pt idx="867">
                  <c:v>木津川市</c:v>
                </c:pt>
                <c:pt idx="868">
                  <c:v>精華町</c:v>
                </c:pt>
                <c:pt idx="869">
                  <c:v>亀岡市</c:v>
                </c:pt>
                <c:pt idx="870">
                  <c:v>南丹市</c:v>
                </c:pt>
                <c:pt idx="871">
                  <c:v>綾部市</c:v>
                </c:pt>
                <c:pt idx="872">
                  <c:v>福知山市</c:v>
                </c:pt>
                <c:pt idx="873">
                  <c:v>舞鶴市</c:v>
                </c:pt>
                <c:pt idx="874">
                  <c:v>宮津市</c:v>
                </c:pt>
                <c:pt idx="875">
                  <c:v>与謝野町</c:v>
                </c:pt>
                <c:pt idx="876">
                  <c:v>大山崎町</c:v>
                </c:pt>
                <c:pt idx="877">
                  <c:v>久御山町</c:v>
                </c:pt>
                <c:pt idx="878">
                  <c:v>宇治田原町</c:v>
                </c:pt>
                <c:pt idx="879">
                  <c:v>井手町</c:v>
                </c:pt>
                <c:pt idx="880">
                  <c:v>京丹後市</c:v>
                </c:pt>
                <c:pt idx="881">
                  <c:v>京丹波町</c:v>
                </c:pt>
                <c:pt idx="882">
                  <c:v>京都府</c:v>
                </c:pt>
                <c:pt idx="883">
                  <c:v>大阪市</c:v>
                </c:pt>
                <c:pt idx="884">
                  <c:v>堺市</c:v>
                </c:pt>
                <c:pt idx="885">
                  <c:v>池田市</c:v>
                </c:pt>
                <c:pt idx="886">
                  <c:v>箕面市</c:v>
                </c:pt>
                <c:pt idx="887">
                  <c:v>豊中市</c:v>
                </c:pt>
                <c:pt idx="888">
                  <c:v>吹田市</c:v>
                </c:pt>
                <c:pt idx="889">
                  <c:v>摂津市</c:v>
                </c:pt>
                <c:pt idx="890">
                  <c:v>茨木市</c:v>
                </c:pt>
                <c:pt idx="891">
                  <c:v>高槻市</c:v>
                </c:pt>
                <c:pt idx="892">
                  <c:v>島本町</c:v>
                </c:pt>
                <c:pt idx="893">
                  <c:v>枚方市</c:v>
                </c:pt>
                <c:pt idx="894">
                  <c:v>寝屋川市</c:v>
                </c:pt>
                <c:pt idx="895">
                  <c:v>守口市</c:v>
                </c:pt>
                <c:pt idx="896">
                  <c:v>門真市</c:v>
                </c:pt>
                <c:pt idx="897">
                  <c:v>大東市</c:v>
                </c:pt>
                <c:pt idx="898">
                  <c:v>交野市</c:v>
                </c:pt>
                <c:pt idx="899">
                  <c:v>東大阪市</c:v>
                </c:pt>
                <c:pt idx="900">
                  <c:v>八尾市</c:v>
                </c:pt>
                <c:pt idx="901">
                  <c:v>柏原市</c:v>
                </c:pt>
                <c:pt idx="902">
                  <c:v>松原市</c:v>
                </c:pt>
                <c:pt idx="903">
                  <c:v>羽曵野市</c:v>
                </c:pt>
                <c:pt idx="904">
                  <c:v>藤井寺市</c:v>
                </c:pt>
                <c:pt idx="905">
                  <c:v>大阪狭山市</c:v>
                </c:pt>
                <c:pt idx="906">
                  <c:v>富田林市</c:v>
                </c:pt>
                <c:pt idx="907">
                  <c:v>河内長野市</c:v>
                </c:pt>
                <c:pt idx="908">
                  <c:v>河南町</c:v>
                </c:pt>
                <c:pt idx="909">
                  <c:v>和泉市</c:v>
                </c:pt>
                <c:pt idx="910">
                  <c:v>泉大津市</c:v>
                </c:pt>
                <c:pt idx="911">
                  <c:v>高石市</c:v>
                </c:pt>
                <c:pt idx="912">
                  <c:v>忠岡町</c:v>
                </c:pt>
                <c:pt idx="913">
                  <c:v>岸和田市</c:v>
                </c:pt>
                <c:pt idx="914">
                  <c:v>貝塚市</c:v>
                </c:pt>
                <c:pt idx="915">
                  <c:v>泉佐野市</c:v>
                </c:pt>
                <c:pt idx="916">
                  <c:v>熊取町</c:v>
                </c:pt>
                <c:pt idx="917">
                  <c:v>田尻町</c:v>
                </c:pt>
                <c:pt idx="918">
                  <c:v>泉南市</c:v>
                </c:pt>
                <c:pt idx="919">
                  <c:v>岬町</c:v>
                </c:pt>
                <c:pt idx="920">
                  <c:v>阪南市</c:v>
                </c:pt>
                <c:pt idx="921">
                  <c:v>豊能町</c:v>
                </c:pt>
                <c:pt idx="922">
                  <c:v>能勢町</c:v>
                </c:pt>
                <c:pt idx="923">
                  <c:v>大阪広域水道企業団（四條畷）</c:v>
                </c:pt>
                <c:pt idx="924">
                  <c:v>大阪広域水道企業団（太子）</c:v>
                </c:pt>
                <c:pt idx="925">
                  <c:v>大阪広域水道企業団（千早赤阪)</c:v>
                </c:pt>
                <c:pt idx="926">
                  <c:v>大阪広域水道企業団</c:v>
                </c:pt>
                <c:pt idx="927">
                  <c:v>泉北水道企業団</c:v>
                </c:pt>
                <c:pt idx="928">
                  <c:v>神戸市（市街地）</c:v>
                </c:pt>
                <c:pt idx="929">
                  <c:v>尼崎市</c:v>
                </c:pt>
                <c:pt idx="930">
                  <c:v>高砂市</c:v>
                </c:pt>
                <c:pt idx="931">
                  <c:v>豊岡市</c:v>
                </c:pt>
                <c:pt idx="932">
                  <c:v>西宮市</c:v>
                </c:pt>
                <c:pt idx="933">
                  <c:v>篠山市</c:v>
                </c:pt>
                <c:pt idx="934">
                  <c:v>姫路市</c:v>
                </c:pt>
                <c:pt idx="935">
                  <c:v>明石市</c:v>
                </c:pt>
                <c:pt idx="936">
                  <c:v>宍粟市</c:v>
                </c:pt>
                <c:pt idx="937">
                  <c:v>伊丹市</c:v>
                </c:pt>
                <c:pt idx="938">
                  <c:v>芦屋市</c:v>
                </c:pt>
                <c:pt idx="939">
                  <c:v>三田市</c:v>
                </c:pt>
                <c:pt idx="940">
                  <c:v>西播磨水道企業団</c:v>
                </c:pt>
                <c:pt idx="941">
                  <c:v>赤穂市</c:v>
                </c:pt>
                <c:pt idx="942">
                  <c:v>宝塚市</c:v>
                </c:pt>
                <c:pt idx="943">
                  <c:v>加古川市</c:v>
                </c:pt>
                <c:pt idx="944">
                  <c:v>たつの市</c:v>
                </c:pt>
                <c:pt idx="945">
                  <c:v>香美町</c:v>
                </c:pt>
                <c:pt idx="946">
                  <c:v>養父市</c:v>
                </c:pt>
                <c:pt idx="947">
                  <c:v>川西市</c:v>
                </c:pt>
                <c:pt idx="948">
                  <c:v>西脇市（西脇）</c:v>
                </c:pt>
                <c:pt idx="949">
                  <c:v>加東市</c:v>
                </c:pt>
                <c:pt idx="950">
                  <c:v>加西市</c:v>
                </c:pt>
                <c:pt idx="951">
                  <c:v>三木市</c:v>
                </c:pt>
                <c:pt idx="952">
                  <c:v>小野市</c:v>
                </c:pt>
                <c:pt idx="953">
                  <c:v>太子町</c:v>
                </c:pt>
                <c:pt idx="954">
                  <c:v>丹波市（中央）</c:v>
                </c:pt>
                <c:pt idx="955">
                  <c:v>上郡町</c:v>
                </c:pt>
                <c:pt idx="956">
                  <c:v>福崎町</c:v>
                </c:pt>
                <c:pt idx="957">
                  <c:v>市川町</c:v>
                </c:pt>
                <c:pt idx="958">
                  <c:v>朝来市</c:v>
                </c:pt>
                <c:pt idx="959">
                  <c:v>西脇市（黒田庄）</c:v>
                </c:pt>
                <c:pt idx="960">
                  <c:v>稲美町</c:v>
                </c:pt>
                <c:pt idx="961">
                  <c:v>神戸市（六甲山）</c:v>
                </c:pt>
                <c:pt idx="962">
                  <c:v>猪名川町</c:v>
                </c:pt>
                <c:pt idx="963">
                  <c:v>多可町</c:v>
                </c:pt>
                <c:pt idx="964">
                  <c:v>新温泉町</c:v>
                </c:pt>
                <c:pt idx="965">
                  <c:v>播磨町</c:v>
                </c:pt>
                <c:pt idx="966">
                  <c:v>丹波市（山南）</c:v>
                </c:pt>
                <c:pt idx="967">
                  <c:v>佐用町</c:v>
                </c:pt>
                <c:pt idx="968">
                  <c:v>播磨高原広域事務組合</c:v>
                </c:pt>
                <c:pt idx="969">
                  <c:v>神河町</c:v>
                </c:pt>
                <c:pt idx="970">
                  <c:v>淡路広域水道企業団</c:v>
                </c:pt>
                <c:pt idx="971">
                  <c:v>丹波市（市島）</c:v>
                </c:pt>
                <c:pt idx="972">
                  <c:v>阪神水道企業団</c:v>
                </c:pt>
                <c:pt idx="973">
                  <c:v>市川町</c:v>
                </c:pt>
                <c:pt idx="974">
                  <c:v>兵庫県</c:v>
                </c:pt>
                <c:pt idx="975">
                  <c:v>安室ダム水道用水供給企業団</c:v>
                </c:pt>
                <c:pt idx="976">
                  <c:v>奈良市</c:v>
                </c:pt>
                <c:pt idx="977">
                  <c:v>大和郡山市</c:v>
                </c:pt>
                <c:pt idx="978">
                  <c:v>橿原市</c:v>
                </c:pt>
                <c:pt idx="979">
                  <c:v>大和高田市</c:v>
                </c:pt>
                <c:pt idx="980">
                  <c:v>天理市</c:v>
                </c:pt>
                <c:pt idx="981">
                  <c:v>桜井市</c:v>
                </c:pt>
                <c:pt idx="982">
                  <c:v>御所市</c:v>
                </c:pt>
                <c:pt idx="983">
                  <c:v>生駒市</c:v>
                </c:pt>
                <c:pt idx="984">
                  <c:v>広陵町</c:v>
                </c:pt>
                <c:pt idx="985">
                  <c:v>田原本町</c:v>
                </c:pt>
                <c:pt idx="986">
                  <c:v>五條市</c:v>
                </c:pt>
                <c:pt idx="987">
                  <c:v>斑鳩町</c:v>
                </c:pt>
                <c:pt idx="988">
                  <c:v>王寺町</c:v>
                </c:pt>
                <c:pt idx="989">
                  <c:v>葛城市</c:v>
                </c:pt>
                <c:pt idx="990">
                  <c:v>大淀町</c:v>
                </c:pt>
                <c:pt idx="991">
                  <c:v>下市町</c:v>
                </c:pt>
                <c:pt idx="992">
                  <c:v>三宅町</c:v>
                </c:pt>
                <c:pt idx="993">
                  <c:v>三郷町</c:v>
                </c:pt>
                <c:pt idx="994">
                  <c:v>平群町</c:v>
                </c:pt>
                <c:pt idx="995">
                  <c:v>宇陀市</c:v>
                </c:pt>
                <c:pt idx="996">
                  <c:v>高取町</c:v>
                </c:pt>
                <c:pt idx="997">
                  <c:v>河合町</c:v>
                </c:pt>
                <c:pt idx="998">
                  <c:v>香芝市</c:v>
                </c:pt>
                <c:pt idx="999">
                  <c:v>吉野町</c:v>
                </c:pt>
                <c:pt idx="1000">
                  <c:v>上牧町</c:v>
                </c:pt>
                <c:pt idx="1001">
                  <c:v>明日香村</c:v>
                </c:pt>
                <c:pt idx="1002">
                  <c:v>川西町</c:v>
                </c:pt>
                <c:pt idx="1003">
                  <c:v>安堵町</c:v>
                </c:pt>
                <c:pt idx="1004">
                  <c:v>奈良市（都祁上水道）</c:v>
                </c:pt>
                <c:pt idx="1005">
                  <c:v>奈良県</c:v>
                </c:pt>
                <c:pt idx="1006">
                  <c:v>和歌山市</c:v>
                </c:pt>
                <c:pt idx="1007">
                  <c:v>新宮市</c:v>
                </c:pt>
                <c:pt idx="1008">
                  <c:v>高野町</c:v>
                </c:pt>
                <c:pt idx="1009">
                  <c:v>田辺市</c:v>
                </c:pt>
                <c:pt idx="1010">
                  <c:v>橋本市</c:v>
                </c:pt>
                <c:pt idx="1011">
                  <c:v>白浜町</c:v>
                </c:pt>
                <c:pt idx="1012">
                  <c:v>海南市（下津）</c:v>
                </c:pt>
                <c:pt idx="1013">
                  <c:v>串本町</c:v>
                </c:pt>
                <c:pt idx="1014">
                  <c:v>有田市</c:v>
                </c:pt>
                <c:pt idx="1015">
                  <c:v>海南市（海南）</c:v>
                </c:pt>
                <c:pt idx="1016">
                  <c:v>御坊市</c:v>
                </c:pt>
                <c:pt idx="1017">
                  <c:v>那智勝浦町</c:v>
                </c:pt>
                <c:pt idx="1018">
                  <c:v>美浜町</c:v>
                </c:pt>
                <c:pt idx="1019">
                  <c:v>かつらぎ町</c:v>
                </c:pt>
                <c:pt idx="1020">
                  <c:v>すさみ町</c:v>
                </c:pt>
                <c:pt idx="1021">
                  <c:v>紀美野町</c:v>
                </c:pt>
                <c:pt idx="1022">
                  <c:v>岩出市</c:v>
                </c:pt>
                <c:pt idx="1023">
                  <c:v>紀の川市（河北）</c:v>
                </c:pt>
                <c:pt idx="1024">
                  <c:v>みなべ町</c:v>
                </c:pt>
                <c:pt idx="1025">
                  <c:v>上富田町</c:v>
                </c:pt>
                <c:pt idx="1026">
                  <c:v>由良町</c:v>
                </c:pt>
                <c:pt idx="1027">
                  <c:v>有田川町</c:v>
                </c:pt>
                <c:pt idx="1028">
                  <c:v>湯浅町</c:v>
                </c:pt>
                <c:pt idx="1029">
                  <c:v>紀の川市（河南）</c:v>
                </c:pt>
                <c:pt idx="1030">
                  <c:v>日高町</c:v>
                </c:pt>
                <c:pt idx="1031">
                  <c:v>日高川町</c:v>
                </c:pt>
                <c:pt idx="1032">
                  <c:v>印南町</c:v>
                </c:pt>
                <c:pt idx="1033">
                  <c:v>上富田町</c:v>
                </c:pt>
                <c:pt idx="1034">
                  <c:v>白浜町</c:v>
                </c:pt>
                <c:pt idx="1035">
                  <c:v>鳥取市</c:v>
                </c:pt>
                <c:pt idx="1036">
                  <c:v>米子市</c:v>
                </c:pt>
                <c:pt idx="1037">
                  <c:v>倉吉市</c:v>
                </c:pt>
                <c:pt idx="1038">
                  <c:v>智頭町</c:v>
                </c:pt>
                <c:pt idx="1039">
                  <c:v>琴浦町</c:v>
                </c:pt>
                <c:pt idx="1040">
                  <c:v>三朝町</c:v>
                </c:pt>
                <c:pt idx="1041">
                  <c:v>岩美町</c:v>
                </c:pt>
                <c:pt idx="1042">
                  <c:v>南部町</c:v>
                </c:pt>
                <c:pt idx="1043">
                  <c:v>伯耆町</c:v>
                </c:pt>
                <c:pt idx="1044">
                  <c:v>湯梨浜町</c:v>
                </c:pt>
                <c:pt idx="1045">
                  <c:v>北栄町</c:v>
                </c:pt>
                <c:pt idx="1046">
                  <c:v>大山町</c:v>
                </c:pt>
                <c:pt idx="1047">
                  <c:v>松江市（松江）</c:v>
                </c:pt>
                <c:pt idx="1048">
                  <c:v>益田市</c:v>
                </c:pt>
                <c:pt idx="1049">
                  <c:v>浜田市</c:v>
                </c:pt>
                <c:pt idx="1050">
                  <c:v>安来市</c:v>
                </c:pt>
                <c:pt idx="1051">
                  <c:v>大田市</c:v>
                </c:pt>
                <c:pt idx="1052">
                  <c:v>津和野町</c:v>
                </c:pt>
                <c:pt idx="1053">
                  <c:v>隠岐の島町</c:v>
                </c:pt>
                <c:pt idx="1054">
                  <c:v>出雲市</c:v>
                </c:pt>
                <c:pt idx="1055">
                  <c:v>江津市</c:v>
                </c:pt>
                <c:pt idx="1056">
                  <c:v>斐川宍道水道企業団</c:v>
                </c:pt>
                <c:pt idx="1057">
                  <c:v>雲南市</c:v>
                </c:pt>
                <c:pt idx="1058">
                  <c:v>奥出雲町</c:v>
                </c:pt>
                <c:pt idx="1059">
                  <c:v>吉賀町</c:v>
                </c:pt>
                <c:pt idx="1060">
                  <c:v>邑南町</c:v>
                </c:pt>
                <c:pt idx="1061">
                  <c:v>島根県（島根県）</c:v>
                </c:pt>
                <c:pt idx="1062">
                  <c:v>島根県（江の川）</c:v>
                </c:pt>
                <c:pt idx="1063">
                  <c:v>和気町</c:v>
                </c:pt>
                <c:pt idx="1064">
                  <c:v>新見市</c:v>
                </c:pt>
                <c:pt idx="1065">
                  <c:v>早島町</c:v>
                </c:pt>
                <c:pt idx="1066">
                  <c:v>総社市</c:v>
                </c:pt>
                <c:pt idx="1067">
                  <c:v>高梁市</c:v>
                </c:pt>
                <c:pt idx="1068">
                  <c:v>備前市</c:v>
                </c:pt>
                <c:pt idx="1069">
                  <c:v>岡山市</c:v>
                </c:pt>
                <c:pt idx="1070">
                  <c:v>津山市</c:v>
                </c:pt>
                <c:pt idx="1071">
                  <c:v>笠岡市</c:v>
                </c:pt>
                <c:pt idx="1072">
                  <c:v>瀬戸内市</c:v>
                </c:pt>
                <c:pt idx="1073">
                  <c:v>玉野市</c:v>
                </c:pt>
                <c:pt idx="1074">
                  <c:v>美作市</c:v>
                </c:pt>
                <c:pt idx="1075">
                  <c:v>井原市</c:v>
                </c:pt>
                <c:pt idx="1076">
                  <c:v>勝央町</c:v>
                </c:pt>
                <c:pt idx="1077">
                  <c:v>真庭市</c:v>
                </c:pt>
                <c:pt idx="1078">
                  <c:v>赤磐市</c:v>
                </c:pt>
                <c:pt idx="1079">
                  <c:v>浅口市</c:v>
                </c:pt>
                <c:pt idx="1080">
                  <c:v>里庄町</c:v>
                </c:pt>
                <c:pt idx="1081">
                  <c:v>鏡野町</c:v>
                </c:pt>
                <c:pt idx="1082">
                  <c:v>倉敷市</c:v>
                </c:pt>
                <c:pt idx="1083">
                  <c:v>矢掛町</c:v>
                </c:pt>
                <c:pt idx="1084">
                  <c:v>奈義町</c:v>
                </c:pt>
                <c:pt idx="1085">
                  <c:v>吉備中央町</c:v>
                </c:pt>
                <c:pt idx="1086">
                  <c:v>岡山県南部水道企業団</c:v>
                </c:pt>
                <c:pt idx="1087">
                  <c:v>備南水道企業団</c:v>
                </c:pt>
                <c:pt idx="1088">
                  <c:v>岡山県西南水道企業団</c:v>
                </c:pt>
                <c:pt idx="1089">
                  <c:v>岡山県広域水道企業団</c:v>
                </c:pt>
                <c:pt idx="1090">
                  <c:v>東広島市</c:v>
                </c:pt>
                <c:pt idx="1091">
                  <c:v>大竹市</c:v>
                </c:pt>
                <c:pt idx="1092">
                  <c:v>海田町</c:v>
                </c:pt>
                <c:pt idx="1093">
                  <c:v>廿日市市</c:v>
                </c:pt>
                <c:pt idx="1094">
                  <c:v>広島市</c:v>
                </c:pt>
                <c:pt idx="1095">
                  <c:v>庄原市</c:v>
                </c:pt>
                <c:pt idx="1096">
                  <c:v>呉市</c:v>
                </c:pt>
                <c:pt idx="1097">
                  <c:v>江田島市</c:v>
                </c:pt>
                <c:pt idx="1098">
                  <c:v>安芸高田市</c:v>
                </c:pt>
                <c:pt idx="1099">
                  <c:v>府中市</c:v>
                </c:pt>
                <c:pt idx="1100">
                  <c:v>福山市</c:v>
                </c:pt>
                <c:pt idx="1101">
                  <c:v>尾道市</c:v>
                </c:pt>
                <c:pt idx="1102">
                  <c:v>三原市</c:v>
                </c:pt>
                <c:pt idx="1103">
                  <c:v>竹原市</c:v>
                </c:pt>
                <c:pt idx="1104">
                  <c:v>三次市</c:v>
                </c:pt>
                <c:pt idx="1105">
                  <c:v>熊野町</c:v>
                </c:pt>
                <c:pt idx="1106">
                  <c:v>世羅町</c:v>
                </c:pt>
                <c:pt idx="1107">
                  <c:v>北広島町</c:v>
                </c:pt>
                <c:pt idx="1108">
                  <c:v>大崎上島町</c:v>
                </c:pt>
                <c:pt idx="1109">
                  <c:v>広島県（広島）</c:v>
                </c:pt>
                <c:pt idx="1110">
                  <c:v>広島県（広島西部）</c:v>
                </c:pt>
                <c:pt idx="1111">
                  <c:v>広島県（沼田川）</c:v>
                </c:pt>
                <c:pt idx="1112">
                  <c:v>下関市</c:v>
                </c:pt>
                <c:pt idx="1113">
                  <c:v>宇部市</c:v>
                </c:pt>
                <c:pt idx="1114">
                  <c:v>山口市</c:v>
                </c:pt>
                <c:pt idx="1115">
                  <c:v>萩市</c:v>
                </c:pt>
                <c:pt idx="1116">
                  <c:v>周南市</c:v>
                </c:pt>
                <c:pt idx="1117">
                  <c:v>防府市</c:v>
                </c:pt>
                <c:pt idx="1118">
                  <c:v>下松市</c:v>
                </c:pt>
                <c:pt idx="1119">
                  <c:v>岩国市</c:v>
                </c:pt>
                <c:pt idx="1120">
                  <c:v>山陽小野田市</c:v>
                </c:pt>
                <c:pt idx="1121">
                  <c:v>光市</c:v>
                </c:pt>
                <c:pt idx="1122">
                  <c:v>長門市（長門）</c:v>
                </c:pt>
                <c:pt idx="1123">
                  <c:v>柳井市</c:v>
                </c:pt>
                <c:pt idx="1124">
                  <c:v>美祢市</c:v>
                </c:pt>
                <c:pt idx="1125">
                  <c:v>田布施・平生水道企業団</c:v>
                </c:pt>
                <c:pt idx="1126">
                  <c:v>周防大島町</c:v>
                </c:pt>
                <c:pt idx="1127">
                  <c:v>柳井地域広域水道企業団</c:v>
                </c:pt>
                <c:pt idx="1128">
                  <c:v>三好市</c:v>
                </c:pt>
                <c:pt idx="1129">
                  <c:v>徳島市</c:v>
                </c:pt>
                <c:pt idx="1130">
                  <c:v>鳴門市</c:v>
                </c:pt>
                <c:pt idx="1131">
                  <c:v>小松島市</c:v>
                </c:pt>
                <c:pt idx="1132">
                  <c:v>美波町</c:v>
                </c:pt>
                <c:pt idx="1133">
                  <c:v>北島町</c:v>
                </c:pt>
                <c:pt idx="1134">
                  <c:v>松茂町</c:v>
                </c:pt>
                <c:pt idx="1135">
                  <c:v>藍住町</c:v>
                </c:pt>
                <c:pt idx="1136">
                  <c:v>阿南市</c:v>
                </c:pt>
                <c:pt idx="1137">
                  <c:v>石井町</c:v>
                </c:pt>
                <c:pt idx="1138">
                  <c:v>板野町</c:v>
                </c:pt>
                <c:pt idx="1139">
                  <c:v>上板町</c:v>
                </c:pt>
                <c:pt idx="1140">
                  <c:v>東みよし町</c:v>
                </c:pt>
                <c:pt idx="1141">
                  <c:v>吉野川市</c:v>
                </c:pt>
                <c:pt idx="1142">
                  <c:v>美馬市</c:v>
                </c:pt>
                <c:pt idx="1143">
                  <c:v>つるぎ町</c:v>
                </c:pt>
                <c:pt idx="1144">
                  <c:v>阿波市</c:v>
                </c:pt>
                <c:pt idx="1145">
                  <c:v>海陽町</c:v>
                </c:pt>
                <c:pt idx="1146">
                  <c:v>香川県広域水道企業団</c:v>
                </c:pt>
                <c:pt idx="1147">
                  <c:v>宇和島市</c:v>
                </c:pt>
                <c:pt idx="1148">
                  <c:v>松山市</c:v>
                </c:pt>
                <c:pt idx="1149">
                  <c:v>今治市（今治）</c:v>
                </c:pt>
                <c:pt idx="1150">
                  <c:v>四国中央市（四国中央）</c:v>
                </c:pt>
                <c:pt idx="1151">
                  <c:v>松前町</c:v>
                </c:pt>
                <c:pt idx="1152">
                  <c:v>新居浜市</c:v>
                </c:pt>
                <c:pt idx="1153">
                  <c:v>今治市（大西）</c:v>
                </c:pt>
                <c:pt idx="1154">
                  <c:v>大洲市</c:v>
                </c:pt>
                <c:pt idx="1155">
                  <c:v>伊予市</c:v>
                </c:pt>
                <c:pt idx="1156">
                  <c:v>内子町</c:v>
                </c:pt>
                <c:pt idx="1157">
                  <c:v>西条市（東予）</c:v>
                </c:pt>
                <c:pt idx="1158">
                  <c:v>西条市（丹原）</c:v>
                </c:pt>
                <c:pt idx="1159">
                  <c:v>今治市（朝倉）</c:v>
                </c:pt>
                <c:pt idx="1160">
                  <c:v>伊方町</c:v>
                </c:pt>
                <c:pt idx="1161">
                  <c:v>西条市（小松）</c:v>
                </c:pt>
                <c:pt idx="1162">
                  <c:v>上島町</c:v>
                </c:pt>
                <c:pt idx="1163">
                  <c:v>砥部町</c:v>
                </c:pt>
                <c:pt idx="1164">
                  <c:v>今治市（波方）</c:v>
                </c:pt>
                <c:pt idx="1165">
                  <c:v>今治市（菊間）</c:v>
                </c:pt>
                <c:pt idx="1166">
                  <c:v>今治市（越智諸島）</c:v>
                </c:pt>
                <c:pt idx="1167">
                  <c:v>今治市（玉川）</c:v>
                </c:pt>
                <c:pt idx="1168">
                  <c:v>鬼北町</c:v>
                </c:pt>
                <c:pt idx="1169">
                  <c:v>四国中央市（小富士長津）</c:v>
                </c:pt>
                <c:pt idx="1170">
                  <c:v>西条市（西部）</c:v>
                </c:pt>
                <c:pt idx="1171">
                  <c:v>愛南町</c:v>
                </c:pt>
                <c:pt idx="1172">
                  <c:v>八幡浜市</c:v>
                </c:pt>
                <c:pt idx="1173">
                  <c:v>西条市（東部）</c:v>
                </c:pt>
                <c:pt idx="1174">
                  <c:v>西予市</c:v>
                </c:pt>
                <c:pt idx="1175">
                  <c:v>東温市</c:v>
                </c:pt>
                <c:pt idx="1176">
                  <c:v>南予水道企業団</c:v>
                </c:pt>
                <c:pt idx="1177">
                  <c:v>津島水道企業団</c:v>
                </c:pt>
                <c:pt idx="1178">
                  <c:v>四万十市</c:v>
                </c:pt>
                <c:pt idx="1179">
                  <c:v>高知市</c:v>
                </c:pt>
                <c:pt idx="1180">
                  <c:v>須崎市</c:v>
                </c:pt>
                <c:pt idx="1181">
                  <c:v>土佐清水市</c:v>
                </c:pt>
                <c:pt idx="1182">
                  <c:v>越知町</c:v>
                </c:pt>
                <c:pt idx="1183">
                  <c:v>宿毛市（宿毛）</c:v>
                </c:pt>
                <c:pt idx="1184">
                  <c:v>安芸市</c:v>
                </c:pt>
                <c:pt idx="1185">
                  <c:v>室戸市</c:v>
                </c:pt>
                <c:pt idx="1186">
                  <c:v>香美市</c:v>
                </c:pt>
                <c:pt idx="1187">
                  <c:v>四万十町</c:v>
                </c:pt>
                <c:pt idx="1188">
                  <c:v>いの町（伊野）</c:v>
                </c:pt>
                <c:pt idx="1189">
                  <c:v>土佐市</c:v>
                </c:pt>
                <c:pt idx="1190">
                  <c:v>佐川町</c:v>
                </c:pt>
                <c:pt idx="1191">
                  <c:v>香南市</c:v>
                </c:pt>
                <c:pt idx="1192">
                  <c:v>南国市</c:v>
                </c:pt>
                <c:pt idx="1193">
                  <c:v>黒潮町</c:v>
                </c:pt>
                <c:pt idx="1194">
                  <c:v>宿毛市（東部広域）</c:v>
                </c:pt>
                <c:pt idx="1195">
                  <c:v>北九州市</c:v>
                </c:pt>
                <c:pt idx="1196">
                  <c:v>福岡市</c:v>
                </c:pt>
                <c:pt idx="1197">
                  <c:v>大牟田市</c:v>
                </c:pt>
                <c:pt idx="1198">
                  <c:v>久留米市</c:v>
                </c:pt>
                <c:pt idx="1199">
                  <c:v>直方市</c:v>
                </c:pt>
                <c:pt idx="1200">
                  <c:v>飯塚市</c:v>
                </c:pt>
                <c:pt idx="1201">
                  <c:v>田川市</c:v>
                </c:pt>
                <c:pt idx="1202">
                  <c:v>柳川市</c:v>
                </c:pt>
                <c:pt idx="1203">
                  <c:v>嘉麻市</c:v>
                </c:pt>
                <c:pt idx="1204">
                  <c:v>朝倉市</c:v>
                </c:pt>
                <c:pt idx="1205">
                  <c:v>八女市</c:v>
                </c:pt>
                <c:pt idx="1206">
                  <c:v>筑後市</c:v>
                </c:pt>
                <c:pt idx="1207">
                  <c:v>大川市</c:v>
                </c:pt>
                <c:pt idx="1208">
                  <c:v>行橋市</c:v>
                </c:pt>
                <c:pt idx="1209">
                  <c:v>豊前市</c:v>
                </c:pt>
                <c:pt idx="1210">
                  <c:v>中間市</c:v>
                </c:pt>
                <c:pt idx="1211">
                  <c:v>三井水道企業団</c:v>
                </c:pt>
                <c:pt idx="1212">
                  <c:v>筑紫野市</c:v>
                </c:pt>
                <c:pt idx="1213">
                  <c:v>春日那珂川水道企業団</c:v>
                </c:pt>
                <c:pt idx="1214">
                  <c:v>大野城市</c:v>
                </c:pt>
                <c:pt idx="1215">
                  <c:v>太宰府市</c:v>
                </c:pt>
                <c:pt idx="1216">
                  <c:v>宇美町</c:v>
                </c:pt>
                <c:pt idx="1217">
                  <c:v>篠栗町</c:v>
                </c:pt>
                <c:pt idx="1218">
                  <c:v>志免町</c:v>
                </c:pt>
                <c:pt idx="1219">
                  <c:v>須恵町</c:v>
                </c:pt>
                <c:pt idx="1220">
                  <c:v>新宮町</c:v>
                </c:pt>
                <c:pt idx="1221">
                  <c:v>古賀市</c:v>
                </c:pt>
                <c:pt idx="1222">
                  <c:v>久山町</c:v>
                </c:pt>
                <c:pt idx="1223">
                  <c:v>粕屋町</c:v>
                </c:pt>
                <c:pt idx="1224">
                  <c:v>岡垣町</c:v>
                </c:pt>
                <c:pt idx="1225">
                  <c:v>小竹町</c:v>
                </c:pt>
                <c:pt idx="1226">
                  <c:v>鞍手町</c:v>
                </c:pt>
                <c:pt idx="1227">
                  <c:v>宮若市</c:v>
                </c:pt>
                <c:pt idx="1228">
                  <c:v>桂川町</c:v>
                </c:pt>
                <c:pt idx="1229">
                  <c:v>筑前町</c:v>
                </c:pt>
                <c:pt idx="1230">
                  <c:v>糸島市</c:v>
                </c:pt>
                <c:pt idx="1231">
                  <c:v>大木町</c:v>
                </c:pt>
                <c:pt idx="1232">
                  <c:v>広川町</c:v>
                </c:pt>
                <c:pt idx="1233">
                  <c:v>みやま市</c:v>
                </c:pt>
                <c:pt idx="1234">
                  <c:v>香春町</c:v>
                </c:pt>
                <c:pt idx="1235">
                  <c:v>添田町</c:v>
                </c:pt>
                <c:pt idx="1236">
                  <c:v>福智町</c:v>
                </c:pt>
                <c:pt idx="1237">
                  <c:v>糸田町</c:v>
                </c:pt>
                <c:pt idx="1238">
                  <c:v>川崎町</c:v>
                </c:pt>
                <c:pt idx="1239">
                  <c:v>大任町</c:v>
                </c:pt>
                <c:pt idx="1240">
                  <c:v>苅田町</c:v>
                </c:pt>
                <c:pt idx="1241">
                  <c:v>みやこ町</c:v>
                </c:pt>
                <c:pt idx="1242">
                  <c:v>築上町</c:v>
                </c:pt>
                <c:pt idx="1243">
                  <c:v>吉富町</c:v>
                </c:pt>
                <c:pt idx="1244">
                  <c:v>宗像地区事務組合</c:v>
                </c:pt>
                <c:pt idx="1245">
                  <c:v>山神水道企業団</c:v>
                </c:pt>
                <c:pt idx="1246">
                  <c:v>福岡県南広域水道企業団</c:v>
                </c:pt>
                <c:pt idx="1247">
                  <c:v>福岡地区水道企業団</c:v>
                </c:pt>
                <c:pt idx="1248">
                  <c:v>田川地区水道企業団</c:v>
                </c:pt>
                <c:pt idx="1249">
                  <c:v>京築地区水道企業団</c:v>
                </c:pt>
                <c:pt idx="1250">
                  <c:v>北九州市</c:v>
                </c:pt>
                <c:pt idx="1251">
                  <c:v>佐賀市</c:v>
                </c:pt>
                <c:pt idx="1252">
                  <c:v>唐津市</c:v>
                </c:pt>
                <c:pt idx="1253">
                  <c:v>伊万里市</c:v>
                </c:pt>
                <c:pt idx="1254">
                  <c:v>西佐賀水道企業団</c:v>
                </c:pt>
                <c:pt idx="1255">
                  <c:v>鹿島市</c:v>
                </c:pt>
                <c:pt idx="1256">
                  <c:v>有田町</c:v>
                </c:pt>
                <c:pt idx="1257">
                  <c:v>武雄市</c:v>
                </c:pt>
                <c:pt idx="1258">
                  <c:v>大町町</c:v>
                </c:pt>
                <c:pt idx="1259">
                  <c:v>江北町</c:v>
                </c:pt>
                <c:pt idx="1260">
                  <c:v>鳥栖市</c:v>
                </c:pt>
                <c:pt idx="1261">
                  <c:v>多久市</c:v>
                </c:pt>
                <c:pt idx="1262">
                  <c:v>小城市</c:v>
                </c:pt>
                <c:pt idx="1263">
                  <c:v>太良町</c:v>
                </c:pt>
                <c:pt idx="1264">
                  <c:v>佐賀東部水道企業団</c:v>
                </c:pt>
                <c:pt idx="1265">
                  <c:v>白石町</c:v>
                </c:pt>
                <c:pt idx="1266">
                  <c:v>玄海町</c:v>
                </c:pt>
                <c:pt idx="1267">
                  <c:v>嬉野市</c:v>
                </c:pt>
                <c:pt idx="1268">
                  <c:v>佐賀東部水道企業団</c:v>
                </c:pt>
                <c:pt idx="1269">
                  <c:v>佐賀西部広域水道企業団</c:v>
                </c:pt>
                <c:pt idx="1270">
                  <c:v>長崎市（長崎）</c:v>
                </c:pt>
                <c:pt idx="1271">
                  <c:v>佐世保市</c:v>
                </c:pt>
                <c:pt idx="1272">
                  <c:v>平戸市</c:v>
                </c:pt>
                <c:pt idx="1273">
                  <c:v>大村市</c:v>
                </c:pt>
                <c:pt idx="1274">
                  <c:v>諫早市</c:v>
                </c:pt>
                <c:pt idx="1275">
                  <c:v>松浦市</c:v>
                </c:pt>
                <c:pt idx="1276">
                  <c:v>佐々町</c:v>
                </c:pt>
                <c:pt idx="1277">
                  <c:v>川棚町</c:v>
                </c:pt>
                <c:pt idx="1278">
                  <c:v>島原市</c:v>
                </c:pt>
                <c:pt idx="1279">
                  <c:v>長与町</c:v>
                </c:pt>
                <c:pt idx="1280">
                  <c:v>時津町</c:v>
                </c:pt>
                <c:pt idx="1281">
                  <c:v>壱岐市</c:v>
                </c:pt>
                <c:pt idx="1282">
                  <c:v>長崎市（三和）</c:v>
                </c:pt>
                <c:pt idx="1283">
                  <c:v>波佐見町</c:v>
                </c:pt>
                <c:pt idx="1284">
                  <c:v>長崎市（琴海）</c:v>
                </c:pt>
                <c:pt idx="1285">
                  <c:v>南島原市</c:v>
                </c:pt>
                <c:pt idx="1286">
                  <c:v>西海市</c:v>
                </c:pt>
                <c:pt idx="1287">
                  <c:v>東彼杵町</c:v>
                </c:pt>
                <c:pt idx="1288">
                  <c:v>五島市</c:v>
                </c:pt>
                <c:pt idx="1289">
                  <c:v>対馬市</c:v>
                </c:pt>
                <c:pt idx="1290">
                  <c:v>新上五島町</c:v>
                </c:pt>
                <c:pt idx="1291">
                  <c:v>雲仙市</c:v>
                </c:pt>
                <c:pt idx="1292">
                  <c:v>熊本市</c:v>
                </c:pt>
                <c:pt idx="1293">
                  <c:v>宇城市（三角）</c:v>
                </c:pt>
                <c:pt idx="1294">
                  <c:v>天草市</c:v>
                </c:pt>
                <c:pt idx="1295">
                  <c:v>水俣市</c:v>
                </c:pt>
                <c:pt idx="1296">
                  <c:v>山鹿市</c:v>
                </c:pt>
                <c:pt idx="1297">
                  <c:v>八代市</c:v>
                </c:pt>
                <c:pt idx="1298">
                  <c:v>人吉市</c:v>
                </c:pt>
                <c:pt idx="1299">
                  <c:v>荒尾市</c:v>
                </c:pt>
                <c:pt idx="1300">
                  <c:v>山都町</c:v>
                </c:pt>
                <c:pt idx="1301">
                  <c:v>大津菊陽水道企業団</c:v>
                </c:pt>
                <c:pt idx="1302">
                  <c:v>玉名市</c:v>
                </c:pt>
                <c:pt idx="1303">
                  <c:v>菊池市</c:v>
                </c:pt>
                <c:pt idx="1304">
                  <c:v>長洲町</c:v>
                </c:pt>
                <c:pt idx="1305">
                  <c:v>宇土市</c:v>
                </c:pt>
                <c:pt idx="1306">
                  <c:v>阿蘇市</c:v>
                </c:pt>
                <c:pt idx="1307">
                  <c:v>多良木町</c:v>
                </c:pt>
                <c:pt idx="1308">
                  <c:v>小国町</c:v>
                </c:pt>
                <c:pt idx="1309">
                  <c:v>御船町</c:v>
                </c:pt>
                <c:pt idx="1310">
                  <c:v>益城町</c:v>
                </c:pt>
                <c:pt idx="1311">
                  <c:v>八代生活環境事務組合</c:v>
                </c:pt>
                <c:pt idx="1312">
                  <c:v>あさぎり町</c:v>
                </c:pt>
                <c:pt idx="1313">
                  <c:v>芦北町</c:v>
                </c:pt>
                <c:pt idx="1314">
                  <c:v>南阿蘇村</c:v>
                </c:pt>
                <c:pt idx="1315">
                  <c:v>甲佐町</c:v>
                </c:pt>
                <c:pt idx="1316">
                  <c:v>上天草市</c:v>
                </c:pt>
                <c:pt idx="1317">
                  <c:v>宇城市（松橋・小川）</c:v>
                </c:pt>
                <c:pt idx="1318">
                  <c:v>合志市</c:v>
                </c:pt>
                <c:pt idx="1319">
                  <c:v>湯前町</c:v>
                </c:pt>
                <c:pt idx="1320">
                  <c:v>錦町</c:v>
                </c:pt>
                <c:pt idx="1321">
                  <c:v>上天草・宇城水道企業団</c:v>
                </c:pt>
                <c:pt idx="1322">
                  <c:v>大分市</c:v>
                </c:pt>
                <c:pt idx="1323">
                  <c:v>由布市（湯布院）</c:v>
                </c:pt>
                <c:pt idx="1324">
                  <c:v>別府市</c:v>
                </c:pt>
                <c:pt idx="1325">
                  <c:v>中津市</c:v>
                </c:pt>
                <c:pt idx="1326">
                  <c:v>日田市</c:v>
                </c:pt>
                <c:pt idx="1327">
                  <c:v>佐伯市</c:v>
                </c:pt>
                <c:pt idx="1328">
                  <c:v>臼杵市</c:v>
                </c:pt>
                <c:pt idx="1329">
                  <c:v>津久見市</c:v>
                </c:pt>
                <c:pt idx="1330">
                  <c:v>竹田市</c:v>
                </c:pt>
                <c:pt idx="1331">
                  <c:v>豊後高田市</c:v>
                </c:pt>
                <c:pt idx="1332">
                  <c:v>杵築市</c:v>
                </c:pt>
                <c:pt idx="1333">
                  <c:v>豊後大野市</c:v>
                </c:pt>
                <c:pt idx="1334">
                  <c:v>日出町</c:v>
                </c:pt>
                <c:pt idx="1335">
                  <c:v>玖珠町</c:v>
                </c:pt>
                <c:pt idx="1336">
                  <c:v>宇佐市</c:v>
                </c:pt>
                <c:pt idx="1337">
                  <c:v>由布市（挾間）</c:v>
                </c:pt>
                <c:pt idx="1338">
                  <c:v>国東市</c:v>
                </c:pt>
                <c:pt idx="1339">
                  <c:v>宮崎市</c:v>
                </c:pt>
                <c:pt idx="1340">
                  <c:v>延岡市</c:v>
                </c:pt>
                <c:pt idx="1341">
                  <c:v>日南市</c:v>
                </c:pt>
                <c:pt idx="1342">
                  <c:v>都城市</c:v>
                </c:pt>
                <c:pt idx="1343">
                  <c:v>日向市</c:v>
                </c:pt>
                <c:pt idx="1344">
                  <c:v>高原町</c:v>
                </c:pt>
                <c:pt idx="1345">
                  <c:v>串間市</c:v>
                </c:pt>
                <c:pt idx="1346">
                  <c:v>小林市</c:v>
                </c:pt>
                <c:pt idx="1347">
                  <c:v>高千穂町</c:v>
                </c:pt>
                <c:pt idx="1348">
                  <c:v>三股町</c:v>
                </c:pt>
                <c:pt idx="1349">
                  <c:v>新富町</c:v>
                </c:pt>
                <c:pt idx="1350">
                  <c:v>国富町</c:v>
                </c:pt>
                <c:pt idx="1351">
                  <c:v>えびの市</c:v>
                </c:pt>
                <c:pt idx="1352">
                  <c:v>高鍋町</c:v>
                </c:pt>
                <c:pt idx="1353">
                  <c:v>川南町</c:v>
                </c:pt>
                <c:pt idx="1354">
                  <c:v>門川町</c:v>
                </c:pt>
                <c:pt idx="1355">
                  <c:v>綾町</c:v>
                </c:pt>
                <c:pt idx="1356">
                  <c:v>西都市</c:v>
                </c:pt>
                <c:pt idx="1357">
                  <c:v>都農町</c:v>
                </c:pt>
                <c:pt idx="1358">
                  <c:v>一ツ瀬川営農飲雑用水広域水道企業団</c:v>
                </c:pt>
                <c:pt idx="1359">
                  <c:v>鹿児島市</c:v>
                </c:pt>
                <c:pt idx="1360">
                  <c:v>鹿屋市</c:v>
                </c:pt>
                <c:pt idx="1361">
                  <c:v>さつま町</c:v>
                </c:pt>
                <c:pt idx="1362">
                  <c:v>指宿市</c:v>
                </c:pt>
                <c:pt idx="1363">
                  <c:v>枕崎市</c:v>
                </c:pt>
                <c:pt idx="1364">
                  <c:v>阿久根市</c:v>
                </c:pt>
                <c:pt idx="1365">
                  <c:v>南さつま市</c:v>
                </c:pt>
                <c:pt idx="1366">
                  <c:v>志布志市</c:v>
                </c:pt>
                <c:pt idx="1367">
                  <c:v>いちき串木野市</c:v>
                </c:pt>
                <c:pt idx="1368">
                  <c:v>西之表市</c:v>
                </c:pt>
                <c:pt idx="1369">
                  <c:v>伊佐市</c:v>
                </c:pt>
                <c:pt idx="1370">
                  <c:v>薩摩川内市</c:v>
                </c:pt>
                <c:pt idx="1371">
                  <c:v>瀬戸内町</c:v>
                </c:pt>
                <c:pt idx="1372">
                  <c:v>奄美市</c:v>
                </c:pt>
                <c:pt idx="1373">
                  <c:v>大崎町</c:v>
                </c:pt>
                <c:pt idx="1374">
                  <c:v>中種子町</c:v>
                </c:pt>
                <c:pt idx="1375">
                  <c:v>出水市（出水）</c:v>
                </c:pt>
                <c:pt idx="1376">
                  <c:v>曽於市（大隅）</c:v>
                </c:pt>
                <c:pt idx="1377">
                  <c:v>曽於市（財部）</c:v>
                </c:pt>
                <c:pt idx="1378">
                  <c:v>垂水市</c:v>
                </c:pt>
                <c:pt idx="1379">
                  <c:v>出水市（高尾野）</c:v>
                </c:pt>
                <c:pt idx="1380">
                  <c:v>肝付町</c:v>
                </c:pt>
                <c:pt idx="1381">
                  <c:v>湧水町</c:v>
                </c:pt>
                <c:pt idx="1382">
                  <c:v>曽於市（末吉）</c:v>
                </c:pt>
                <c:pt idx="1383">
                  <c:v>和泊町</c:v>
                </c:pt>
                <c:pt idx="1384">
                  <c:v>知名町</c:v>
                </c:pt>
                <c:pt idx="1385">
                  <c:v>与論町</c:v>
                </c:pt>
                <c:pt idx="1386">
                  <c:v>徳之島町</c:v>
                </c:pt>
                <c:pt idx="1387">
                  <c:v>伊仙町</c:v>
                </c:pt>
                <c:pt idx="1388">
                  <c:v>霧島市</c:v>
                </c:pt>
                <c:pt idx="1389">
                  <c:v>日置市</c:v>
                </c:pt>
                <c:pt idx="1390">
                  <c:v>姶良市</c:v>
                </c:pt>
                <c:pt idx="1391">
                  <c:v>南九州市</c:v>
                </c:pt>
                <c:pt idx="1392">
                  <c:v>龍郷町</c:v>
                </c:pt>
                <c:pt idx="1393">
                  <c:v>那覇市</c:v>
                </c:pt>
                <c:pt idx="1394">
                  <c:v>名護市</c:v>
                </c:pt>
                <c:pt idx="1395">
                  <c:v>本部町</c:v>
                </c:pt>
                <c:pt idx="1396">
                  <c:v>宜野湾市</c:v>
                </c:pt>
                <c:pt idx="1397">
                  <c:v>石垣市</c:v>
                </c:pt>
                <c:pt idx="1398">
                  <c:v>浦添市</c:v>
                </c:pt>
                <c:pt idx="1399">
                  <c:v>南部水道企業団</c:v>
                </c:pt>
                <c:pt idx="1400">
                  <c:v>嘉手納町</c:v>
                </c:pt>
                <c:pt idx="1401">
                  <c:v>西原町</c:v>
                </c:pt>
                <c:pt idx="1402">
                  <c:v>読谷村</c:v>
                </c:pt>
                <c:pt idx="1403">
                  <c:v>うるま市</c:v>
                </c:pt>
                <c:pt idx="1404">
                  <c:v>北谷町</c:v>
                </c:pt>
                <c:pt idx="1405">
                  <c:v>与那原町</c:v>
                </c:pt>
                <c:pt idx="1406">
                  <c:v>中城村</c:v>
                </c:pt>
                <c:pt idx="1407">
                  <c:v>糸満市</c:v>
                </c:pt>
                <c:pt idx="1408">
                  <c:v>伊江村</c:v>
                </c:pt>
                <c:pt idx="1409">
                  <c:v>豊見城市</c:v>
                </c:pt>
                <c:pt idx="1410">
                  <c:v>宮古島市</c:v>
                </c:pt>
                <c:pt idx="1411">
                  <c:v>北中城村</c:v>
                </c:pt>
                <c:pt idx="1412">
                  <c:v>南城市</c:v>
                </c:pt>
                <c:pt idx="1413">
                  <c:v>沖縄市</c:v>
                </c:pt>
                <c:pt idx="1414">
                  <c:v>恩納村</c:v>
                </c:pt>
                <c:pt idx="1415">
                  <c:v>宜野座村</c:v>
                </c:pt>
                <c:pt idx="1416">
                  <c:v>金武町</c:v>
                </c:pt>
                <c:pt idx="1417">
                  <c:v>久米島町</c:v>
                </c:pt>
                <c:pt idx="1418">
                  <c:v>今帰仁村</c:v>
                </c:pt>
                <c:pt idx="1419">
                  <c:v>沖縄県</c:v>
                </c:pt>
              </c:strCache>
            </c:strRef>
          </c:tx>
          <c:spPr>
            <a:ln w="25400" cap="rnd">
              <a:noFill/>
              <a:round/>
            </a:ln>
            <a:effectLst/>
          </c:spPr>
          <c:marker>
            <c:symbol val="circle"/>
            <c:size val="5"/>
            <c:spPr>
              <a:solidFill>
                <a:schemeClr val="bg1"/>
              </a:solidFill>
              <a:ln w="9525">
                <a:solidFill>
                  <a:schemeClr val="tx1"/>
                </a:solidFill>
              </a:ln>
              <a:effectLst/>
            </c:spPr>
          </c:marker>
          <c:xVal>
            <c:numRef>
              <c:f>'c'!$G$55:$G$1474</c:f>
              <c:numCache>
                <c:formatCode>General</c:formatCode>
                <c:ptCount val="1420"/>
                <c:pt idx="0">
                  <c:v>130</c:v>
                </c:pt>
                <c:pt idx="1">
                  <c:v>22</c:v>
                </c:pt>
                <c:pt idx="2">
                  <c:v>68</c:v>
                </c:pt>
                <c:pt idx="3">
                  <c:v>48</c:v>
                </c:pt>
                <c:pt idx="4">
                  <c:v>14</c:v>
                </c:pt>
                <c:pt idx="5">
                  <c:v>23</c:v>
                </c:pt>
                <c:pt idx="6">
                  <c:v>81</c:v>
                </c:pt>
                <c:pt idx="7">
                  <c:v>4</c:v>
                </c:pt>
                <c:pt idx="8">
                  <c:v>3</c:v>
                </c:pt>
                <c:pt idx="9">
                  <c:v>6</c:v>
                </c:pt>
                <c:pt idx="10">
                  <c:v>7</c:v>
                </c:pt>
                <c:pt idx="11">
                  <c:v>22</c:v>
                </c:pt>
                <c:pt idx="12">
                  <c:v>#N/A</c:v>
                </c:pt>
                <c:pt idx="13">
                  <c:v>4</c:v>
                </c:pt>
                <c:pt idx="14">
                  <c:v>#N/A</c:v>
                </c:pt>
                <c:pt idx="15">
                  <c:v>3</c:v>
                </c:pt>
                <c:pt idx="16">
                  <c:v>9</c:v>
                </c:pt>
                <c:pt idx="17">
                  <c:v>7</c:v>
                </c:pt>
                <c:pt idx="18">
                  <c:v>90</c:v>
                </c:pt>
                <c:pt idx="19">
                  <c:v>5</c:v>
                </c:pt>
                <c:pt idx="20">
                  <c:v>22</c:v>
                </c:pt>
                <c:pt idx="21">
                  <c:v>53</c:v>
                </c:pt>
                <c:pt idx="22">
                  <c:v>5</c:v>
                </c:pt>
                <c:pt idx="23">
                  <c:v>7</c:v>
                </c:pt>
                <c:pt idx="24">
                  <c:v>10</c:v>
                </c:pt>
                <c:pt idx="25">
                  <c:v>3</c:v>
                </c:pt>
                <c:pt idx="26">
                  <c:v>83</c:v>
                </c:pt>
                <c:pt idx="27">
                  <c:v>13</c:v>
                </c:pt>
                <c:pt idx="28">
                  <c:v>8</c:v>
                </c:pt>
                <c:pt idx="29">
                  <c:v>3</c:v>
                </c:pt>
                <c:pt idx="30">
                  <c:v>11</c:v>
                </c:pt>
                <c:pt idx="31">
                  <c:v>14</c:v>
                </c:pt>
                <c:pt idx="32">
                  <c:v>5</c:v>
                </c:pt>
                <c:pt idx="33">
                  <c:v>23</c:v>
                </c:pt>
                <c:pt idx="34">
                  <c:v>13</c:v>
                </c:pt>
                <c:pt idx="35">
                  <c:v>2</c:v>
                </c:pt>
                <c:pt idx="36">
                  <c:v>5</c:v>
                </c:pt>
                <c:pt idx="37">
                  <c:v>4</c:v>
                </c:pt>
                <c:pt idx="38">
                  <c:v>6</c:v>
                </c:pt>
                <c:pt idx="39">
                  <c:v>4</c:v>
                </c:pt>
                <c:pt idx="40">
                  <c:v>10</c:v>
                </c:pt>
                <c:pt idx="41">
                  <c:v>44</c:v>
                </c:pt>
                <c:pt idx="42">
                  <c:v>4</c:v>
                </c:pt>
                <c:pt idx="43">
                  <c:v>4</c:v>
                </c:pt>
                <c:pt idx="44">
                  <c:v>5</c:v>
                </c:pt>
                <c:pt idx="45">
                  <c:v>4</c:v>
                </c:pt>
                <c:pt idx="46">
                  <c:v>12</c:v>
                </c:pt>
                <c:pt idx="47">
                  <c:v>20</c:v>
                </c:pt>
                <c:pt idx="48">
                  <c:v>11</c:v>
                </c:pt>
                <c:pt idx="49">
                  <c:v>23</c:v>
                </c:pt>
                <c:pt idx="50">
                  <c:v>33</c:v>
                </c:pt>
                <c:pt idx="51">
                  <c:v>2</c:v>
                </c:pt>
                <c:pt idx="52">
                  <c:v>20</c:v>
                </c:pt>
                <c:pt idx="53">
                  <c:v>5</c:v>
                </c:pt>
                <c:pt idx="54">
                  <c:v>8</c:v>
                </c:pt>
                <c:pt idx="55">
                  <c:v>8</c:v>
                </c:pt>
                <c:pt idx="56">
                  <c:v>2</c:v>
                </c:pt>
                <c:pt idx="57">
                  <c:v>3</c:v>
                </c:pt>
                <c:pt idx="58">
                  <c:v>7</c:v>
                </c:pt>
                <c:pt idx="59">
                  <c:v>21</c:v>
                </c:pt>
                <c:pt idx="60">
                  <c:v>8</c:v>
                </c:pt>
                <c:pt idx="61">
                  <c:v>6</c:v>
                </c:pt>
                <c:pt idx="62">
                  <c:v>7</c:v>
                </c:pt>
                <c:pt idx="63">
                  <c:v>7</c:v>
                </c:pt>
                <c:pt idx="64">
                  <c:v>2</c:v>
                </c:pt>
                <c:pt idx="65">
                  <c:v>4</c:v>
                </c:pt>
                <c:pt idx="66">
                  <c:v>11</c:v>
                </c:pt>
                <c:pt idx="67">
                  <c:v>15</c:v>
                </c:pt>
                <c:pt idx="68">
                  <c:v>2</c:v>
                </c:pt>
                <c:pt idx="69">
                  <c:v>3</c:v>
                </c:pt>
                <c:pt idx="70">
                  <c:v>3</c:v>
                </c:pt>
                <c:pt idx="71">
                  <c:v>2</c:v>
                </c:pt>
                <c:pt idx="72">
                  <c:v>4</c:v>
                </c:pt>
                <c:pt idx="73">
                  <c:v>15</c:v>
                </c:pt>
                <c:pt idx="74">
                  <c:v>2</c:v>
                </c:pt>
                <c:pt idx="75">
                  <c:v>2</c:v>
                </c:pt>
                <c:pt idx="76">
                  <c:v>8</c:v>
                </c:pt>
                <c:pt idx="77">
                  <c:v>23</c:v>
                </c:pt>
                <c:pt idx="78">
                  <c:v>10</c:v>
                </c:pt>
                <c:pt idx="79">
                  <c:v>4</c:v>
                </c:pt>
                <c:pt idx="80">
                  <c:v>3</c:v>
                </c:pt>
                <c:pt idx="81">
                  <c:v>6</c:v>
                </c:pt>
                <c:pt idx="82">
                  <c:v>8</c:v>
                </c:pt>
                <c:pt idx="83">
                  <c:v>17</c:v>
                </c:pt>
                <c:pt idx="84">
                  <c:v>2</c:v>
                </c:pt>
                <c:pt idx="85">
                  <c:v>6</c:v>
                </c:pt>
                <c:pt idx="86">
                  <c:v>1</c:v>
                </c:pt>
                <c:pt idx="87">
                  <c:v>7</c:v>
                </c:pt>
                <c:pt idx="88">
                  <c:v>5</c:v>
                </c:pt>
                <c:pt idx="89">
                  <c:v>36</c:v>
                </c:pt>
                <c:pt idx="90">
                  <c:v>4</c:v>
                </c:pt>
                <c:pt idx="91">
                  <c:v>3</c:v>
                </c:pt>
                <c:pt idx="92">
                  <c:v>4</c:v>
                </c:pt>
                <c:pt idx="93">
                  <c:v>13</c:v>
                </c:pt>
                <c:pt idx="94">
                  <c:v>26</c:v>
                </c:pt>
                <c:pt idx="95">
                  <c:v>9</c:v>
                </c:pt>
                <c:pt idx="96">
                  <c:v>8</c:v>
                </c:pt>
                <c:pt idx="97">
                  <c:v>15</c:v>
                </c:pt>
                <c:pt idx="98">
                  <c:v>69</c:v>
                </c:pt>
                <c:pt idx="99">
                  <c:v>5</c:v>
                </c:pt>
                <c:pt idx="100">
                  <c:v>6</c:v>
                </c:pt>
                <c:pt idx="101">
                  <c:v>14</c:v>
                </c:pt>
                <c:pt idx="102">
                  <c:v>6</c:v>
                </c:pt>
                <c:pt idx="103">
                  <c:v>3</c:v>
                </c:pt>
                <c:pt idx="104">
                  <c:v>5</c:v>
                </c:pt>
                <c:pt idx="105">
                  <c:v>3</c:v>
                </c:pt>
                <c:pt idx="106">
                  <c:v>14</c:v>
                </c:pt>
                <c:pt idx="107">
                  <c:v>2</c:v>
                </c:pt>
                <c:pt idx="108">
                  <c:v>3</c:v>
                </c:pt>
                <c:pt idx="109">
                  <c:v>3</c:v>
                </c:pt>
                <c:pt idx="110">
                  <c:v>5</c:v>
                </c:pt>
                <c:pt idx="111">
                  <c:v>6</c:v>
                </c:pt>
                <c:pt idx="112">
                  <c:v>4</c:v>
                </c:pt>
                <c:pt idx="113">
                  <c:v>#N/A</c:v>
                </c:pt>
                <c:pt idx="114">
                  <c:v>4</c:v>
                </c:pt>
                <c:pt idx="115">
                  <c:v>22</c:v>
                </c:pt>
                <c:pt idx="116">
                  <c:v>20</c:v>
                </c:pt>
                <c:pt idx="117">
                  <c:v>#N/A</c:v>
                </c:pt>
                <c:pt idx="118">
                  <c:v>7</c:v>
                </c:pt>
                <c:pt idx="119">
                  <c:v>24</c:v>
                </c:pt>
                <c:pt idx="120">
                  <c:v>7</c:v>
                </c:pt>
                <c:pt idx="121">
                  <c:v>5</c:v>
                </c:pt>
                <c:pt idx="122">
                  <c:v>5</c:v>
                </c:pt>
                <c:pt idx="123">
                  <c:v>25</c:v>
                </c:pt>
                <c:pt idx="124">
                  <c:v>33</c:v>
                </c:pt>
                <c:pt idx="125">
                  <c:v>#N/A</c:v>
                </c:pt>
                <c:pt idx="126">
                  <c:v>8</c:v>
                </c:pt>
                <c:pt idx="127">
                  <c:v>28</c:v>
                </c:pt>
                <c:pt idx="128">
                  <c:v>16</c:v>
                </c:pt>
                <c:pt idx="129">
                  <c:v>14</c:v>
                </c:pt>
                <c:pt idx="130">
                  <c:v>31</c:v>
                </c:pt>
                <c:pt idx="131">
                  <c:v>17</c:v>
                </c:pt>
                <c:pt idx="132">
                  <c:v>9</c:v>
                </c:pt>
                <c:pt idx="133">
                  <c:v>11</c:v>
                </c:pt>
                <c:pt idx="134">
                  <c:v>8</c:v>
                </c:pt>
                <c:pt idx="135">
                  <c:v>6</c:v>
                </c:pt>
                <c:pt idx="136">
                  <c:v>8</c:v>
                </c:pt>
                <c:pt idx="137">
                  <c:v>7</c:v>
                </c:pt>
                <c:pt idx="138">
                  <c:v>13</c:v>
                </c:pt>
                <c:pt idx="139">
                  <c:v>6</c:v>
                </c:pt>
                <c:pt idx="140">
                  <c:v>4</c:v>
                </c:pt>
                <c:pt idx="141">
                  <c:v>2</c:v>
                </c:pt>
                <c:pt idx="142">
                  <c:v>4</c:v>
                </c:pt>
                <c:pt idx="143">
                  <c:v>19</c:v>
                </c:pt>
                <c:pt idx="144">
                  <c:v>9</c:v>
                </c:pt>
                <c:pt idx="145">
                  <c:v>6</c:v>
                </c:pt>
                <c:pt idx="146">
                  <c:v>4</c:v>
                </c:pt>
                <c:pt idx="147">
                  <c:v>0</c:v>
                </c:pt>
                <c:pt idx="148">
                  <c:v>90</c:v>
                </c:pt>
                <c:pt idx="149">
                  <c:v>41</c:v>
                </c:pt>
                <c:pt idx="150">
                  <c:v>8</c:v>
                </c:pt>
                <c:pt idx="151">
                  <c:v>7</c:v>
                </c:pt>
                <c:pt idx="152">
                  <c:v>2</c:v>
                </c:pt>
                <c:pt idx="153">
                  <c:v>35</c:v>
                </c:pt>
                <c:pt idx="154">
                  <c:v>#N/A</c:v>
                </c:pt>
                <c:pt idx="155">
                  <c:v>6</c:v>
                </c:pt>
                <c:pt idx="156">
                  <c:v>73</c:v>
                </c:pt>
                <c:pt idx="157">
                  <c:v>12</c:v>
                </c:pt>
                <c:pt idx="158">
                  <c:v>27</c:v>
                </c:pt>
                <c:pt idx="159">
                  <c:v>6</c:v>
                </c:pt>
                <c:pt idx="160">
                  <c:v>8</c:v>
                </c:pt>
                <c:pt idx="161">
                  <c:v>10</c:v>
                </c:pt>
                <c:pt idx="162">
                  <c:v>6</c:v>
                </c:pt>
                <c:pt idx="163">
                  <c:v>14</c:v>
                </c:pt>
                <c:pt idx="164">
                  <c:v>26</c:v>
                </c:pt>
                <c:pt idx="165">
                  <c:v>8</c:v>
                </c:pt>
                <c:pt idx="166">
                  <c:v>4</c:v>
                </c:pt>
                <c:pt idx="167">
                  <c:v>8</c:v>
                </c:pt>
                <c:pt idx="168">
                  <c:v>6</c:v>
                </c:pt>
                <c:pt idx="169">
                  <c:v>8</c:v>
                </c:pt>
                <c:pt idx="170">
                  <c:v>6</c:v>
                </c:pt>
                <c:pt idx="171">
                  <c:v>2</c:v>
                </c:pt>
                <c:pt idx="172">
                  <c:v>9</c:v>
                </c:pt>
                <c:pt idx="173">
                  <c:v>2</c:v>
                </c:pt>
                <c:pt idx="174">
                  <c:v>4</c:v>
                </c:pt>
                <c:pt idx="175">
                  <c:v>5</c:v>
                </c:pt>
                <c:pt idx="176">
                  <c:v>11</c:v>
                </c:pt>
                <c:pt idx="177">
                  <c:v>130</c:v>
                </c:pt>
                <c:pt idx="178">
                  <c:v>5</c:v>
                </c:pt>
                <c:pt idx="179">
                  <c:v>7</c:v>
                </c:pt>
                <c:pt idx="180">
                  <c:v>1</c:v>
                </c:pt>
                <c:pt idx="181">
                  <c:v>28</c:v>
                </c:pt>
                <c:pt idx="182">
                  <c:v>25</c:v>
                </c:pt>
                <c:pt idx="183">
                  <c:v>4</c:v>
                </c:pt>
                <c:pt idx="184">
                  <c:v>6</c:v>
                </c:pt>
                <c:pt idx="185">
                  <c:v>37</c:v>
                </c:pt>
                <c:pt idx="186">
                  <c:v>30</c:v>
                </c:pt>
                <c:pt idx="187">
                  <c:v>36</c:v>
                </c:pt>
                <c:pt idx="188">
                  <c:v>#N/A</c:v>
                </c:pt>
                <c:pt idx="189">
                  <c:v>35</c:v>
                </c:pt>
                <c:pt idx="190">
                  <c:v>34</c:v>
                </c:pt>
                <c:pt idx="191">
                  <c:v>7</c:v>
                </c:pt>
                <c:pt idx="192">
                  <c:v>28</c:v>
                </c:pt>
                <c:pt idx="193">
                  <c:v>9</c:v>
                </c:pt>
                <c:pt idx="194">
                  <c:v>23</c:v>
                </c:pt>
                <c:pt idx="195">
                  <c:v>12</c:v>
                </c:pt>
                <c:pt idx="196">
                  <c:v>9</c:v>
                </c:pt>
                <c:pt idx="197">
                  <c:v>2</c:v>
                </c:pt>
                <c:pt idx="198">
                  <c:v>8</c:v>
                </c:pt>
                <c:pt idx="199">
                  <c:v>2</c:v>
                </c:pt>
                <c:pt idx="200">
                  <c:v>2</c:v>
                </c:pt>
                <c:pt idx="201">
                  <c:v>1</c:v>
                </c:pt>
                <c:pt idx="202">
                  <c:v>6</c:v>
                </c:pt>
                <c:pt idx="203">
                  <c:v>8</c:v>
                </c:pt>
                <c:pt idx="204">
                  <c:v>7</c:v>
                </c:pt>
                <c:pt idx="205">
                  <c:v>5</c:v>
                </c:pt>
                <c:pt idx="206">
                  <c:v>3</c:v>
                </c:pt>
                <c:pt idx="207">
                  <c:v>1</c:v>
                </c:pt>
                <c:pt idx="208">
                  <c:v>9</c:v>
                </c:pt>
                <c:pt idx="209">
                  <c:v>4</c:v>
                </c:pt>
                <c:pt idx="210">
                  <c:v>9</c:v>
                </c:pt>
                <c:pt idx="211">
                  <c:v>9</c:v>
                </c:pt>
                <c:pt idx="212">
                  <c:v>140</c:v>
                </c:pt>
                <c:pt idx="213">
                  <c:v>8</c:v>
                </c:pt>
                <c:pt idx="214">
                  <c:v>27</c:v>
                </c:pt>
                <c:pt idx="215">
                  <c:v>31</c:v>
                </c:pt>
                <c:pt idx="216">
                  <c:v>9</c:v>
                </c:pt>
                <c:pt idx="217">
                  <c:v>37</c:v>
                </c:pt>
                <c:pt idx="218">
                  <c:v>8</c:v>
                </c:pt>
                <c:pt idx="219">
                  <c:v>13</c:v>
                </c:pt>
                <c:pt idx="220">
                  <c:v>13</c:v>
                </c:pt>
                <c:pt idx="221">
                  <c:v>9</c:v>
                </c:pt>
                <c:pt idx="222">
                  <c:v>9</c:v>
                </c:pt>
                <c:pt idx="223">
                  <c:v>10</c:v>
                </c:pt>
                <c:pt idx="224">
                  <c:v>3</c:v>
                </c:pt>
                <c:pt idx="225">
                  <c:v>6</c:v>
                </c:pt>
                <c:pt idx="226">
                  <c:v>2</c:v>
                </c:pt>
                <c:pt idx="227">
                  <c:v>4</c:v>
                </c:pt>
                <c:pt idx="228">
                  <c:v>3</c:v>
                </c:pt>
                <c:pt idx="229">
                  <c:v>8</c:v>
                </c:pt>
                <c:pt idx="230">
                  <c:v>4</c:v>
                </c:pt>
                <c:pt idx="231">
                  <c:v>17</c:v>
                </c:pt>
                <c:pt idx="232">
                  <c:v>6</c:v>
                </c:pt>
                <c:pt idx="233">
                  <c:v>10</c:v>
                </c:pt>
                <c:pt idx="234">
                  <c:v>3</c:v>
                </c:pt>
                <c:pt idx="235">
                  <c:v>4</c:v>
                </c:pt>
                <c:pt idx="236">
                  <c:v>2</c:v>
                </c:pt>
                <c:pt idx="237">
                  <c:v>4</c:v>
                </c:pt>
                <c:pt idx="238">
                  <c:v>1</c:v>
                </c:pt>
                <c:pt idx="239">
                  <c:v>21</c:v>
                </c:pt>
                <c:pt idx="240">
                  <c:v>14</c:v>
                </c:pt>
                <c:pt idx="241">
                  <c:v>5</c:v>
                </c:pt>
                <c:pt idx="242">
                  <c:v>32</c:v>
                </c:pt>
                <c:pt idx="243">
                  <c:v>#N/A</c:v>
                </c:pt>
                <c:pt idx="244">
                  <c:v>#N/A</c:v>
                </c:pt>
                <c:pt idx="245">
                  <c:v>#N/A</c:v>
                </c:pt>
                <c:pt idx="246">
                  <c:v>4</c:v>
                </c:pt>
                <c:pt idx="247">
                  <c:v>38</c:v>
                </c:pt>
                <c:pt idx="248">
                  <c:v>20</c:v>
                </c:pt>
                <c:pt idx="249">
                  <c:v>6</c:v>
                </c:pt>
                <c:pt idx="250">
                  <c:v>21</c:v>
                </c:pt>
                <c:pt idx="251">
                  <c:v>15</c:v>
                </c:pt>
                <c:pt idx="252">
                  <c:v>7</c:v>
                </c:pt>
                <c:pt idx="253">
                  <c:v>8</c:v>
                </c:pt>
                <c:pt idx="254">
                  <c:v>5</c:v>
                </c:pt>
                <c:pt idx="255">
                  <c:v>22</c:v>
                </c:pt>
                <c:pt idx="256">
                  <c:v>6</c:v>
                </c:pt>
                <c:pt idx="257">
                  <c:v>4</c:v>
                </c:pt>
                <c:pt idx="258">
                  <c:v>4</c:v>
                </c:pt>
                <c:pt idx="259">
                  <c:v>5</c:v>
                </c:pt>
                <c:pt idx="260">
                  <c:v>12</c:v>
                </c:pt>
                <c:pt idx="261">
                  <c:v>4</c:v>
                </c:pt>
                <c:pt idx="262">
                  <c:v>2</c:v>
                </c:pt>
                <c:pt idx="263">
                  <c:v>2</c:v>
                </c:pt>
                <c:pt idx="264">
                  <c:v>10</c:v>
                </c:pt>
                <c:pt idx="265">
                  <c:v>4</c:v>
                </c:pt>
                <c:pt idx="266">
                  <c:v>5</c:v>
                </c:pt>
                <c:pt idx="267">
                  <c:v>9</c:v>
                </c:pt>
                <c:pt idx="268">
                  <c:v>15</c:v>
                </c:pt>
                <c:pt idx="269">
                  <c:v>4</c:v>
                </c:pt>
                <c:pt idx="270">
                  <c:v>4</c:v>
                </c:pt>
                <c:pt idx="271">
                  <c:v>2</c:v>
                </c:pt>
                <c:pt idx="272">
                  <c:v>2</c:v>
                </c:pt>
                <c:pt idx="273">
                  <c:v>5</c:v>
                </c:pt>
                <c:pt idx="274">
                  <c:v>1</c:v>
                </c:pt>
                <c:pt idx="275">
                  <c:v>3</c:v>
                </c:pt>
                <c:pt idx="276">
                  <c:v>27</c:v>
                </c:pt>
                <c:pt idx="277">
                  <c:v>25</c:v>
                </c:pt>
                <c:pt idx="278">
                  <c:v>2</c:v>
                </c:pt>
                <c:pt idx="279">
                  <c:v>5</c:v>
                </c:pt>
                <c:pt idx="280">
                  <c:v>2</c:v>
                </c:pt>
                <c:pt idx="281">
                  <c:v>4</c:v>
                </c:pt>
                <c:pt idx="282">
                  <c:v>25</c:v>
                </c:pt>
                <c:pt idx="283">
                  <c:v>5</c:v>
                </c:pt>
                <c:pt idx="284">
                  <c:v>#N/A</c:v>
                </c:pt>
                <c:pt idx="285">
                  <c:v>81</c:v>
                </c:pt>
                <c:pt idx="286">
                  <c:v>20</c:v>
                </c:pt>
                <c:pt idx="287">
                  <c:v>53</c:v>
                </c:pt>
                <c:pt idx="288">
                  <c:v>23</c:v>
                </c:pt>
                <c:pt idx="289">
                  <c:v>4</c:v>
                </c:pt>
                <c:pt idx="290">
                  <c:v>20</c:v>
                </c:pt>
                <c:pt idx="291">
                  <c:v>6</c:v>
                </c:pt>
                <c:pt idx="292">
                  <c:v>11</c:v>
                </c:pt>
                <c:pt idx="293">
                  <c:v>#N/A</c:v>
                </c:pt>
                <c:pt idx="294">
                  <c:v>26</c:v>
                </c:pt>
                <c:pt idx="295">
                  <c:v>8</c:v>
                </c:pt>
                <c:pt idx="296">
                  <c:v>14</c:v>
                </c:pt>
                <c:pt idx="297">
                  <c:v>8</c:v>
                </c:pt>
                <c:pt idx="298">
                  <c:v>15</c:v>
                </c:pt>
                <c:pt idx="299">
                  <c:v>7</c:v>
                </c:pt>
                <c:pt idx="300">
                  <c:v>15</c:v>
                </c:pt>
                <c:pt idx="301">
                  <c:v>32</c:v>
                </c:pt>
                <c:pt idx="302">
                  <c:v>10</c:v>
                </c:pt>
                <c:pt idx="303">
                  <c:v>11</c:v>
                </c:pt>
                <c:pt idx="304">
                  <c:v>4</c:v>
                </c:pt>
                <c:pt idx="305">
                  <c:v>10</c:v>
                </c:pt>
                <c:pt idx="306">
                  <c:v>8</c:v>
                </c:pt>
                <c:pt idx="307">
                  <c:v>4</c:v>
                </c:pt>
                <c:pt idx="308">
                  <c:v>4</c:v>
                </c:pt>
                <c:pt idx="309">
                  <c:v>4</c:v>
                </c:pt>
                <c:pt idx="310">
                  <c:v>12</c:v>
                </c:pt>
                <c:pt idx="311">
                  <c:v>14</c:v>
                </c:pt>
                <c:pt idx="312">
                  <c:v>9</c:v>
                </c:pt>
                <c:pt idx="313">
                  <c:v>1</c:v>
                </c:pt>
                <c:pt idx="314">
                  <c:v>7</c:v>
                </c:pt>
                <c:pt idx="315">
                  <c:v>11</c:v>
                </c:pt>
                <c:pt idx="316">
                  <c:v>14</c:v>
                </c:pt>
                <c:pt idx="317">
                  <c:v>11</c:v>
                </c:pt>
                <c:pt idx="318">
                  <c:v>14</c:v>
                </c:pt>
                <c:pt idx="319">
                  <c:v>11</c:v>
                </c:pt>
                <c:pt idx="320">
                  <c:v>8</c:v>
                </c:pt>
                <c:pt idx="321">
                  <c:v>12</c:v>
                </c:pt>
                <c:pt idx="322">
                  <c:v>18</c:v>
                </c:pt>
                <c:pt idx="323">
                  <c:v>7</c:v>
                </c:pt>
                <c:pt idx="324">
                  <c:v>10</c:v>
                </c:pt>
                <c:pt idx="325">
                  <c:v>15</c:v>
                </c:pt>
                <c:pt idx="326">
                  <c:v>9</c:v>
                </c:pt>
                <c:pt idx="327">
                  <c:v>51</c:v>
                </c:pt>
                <c:pt idx="328">
                  <c:v>36</c:v>
                </c:pt>
                <c:pt idx="329">
                  <c:v>25</c:v>
                </c:pt>
                <c:pt idx="330">
                  <c:v>31</c:v>
                </c:pt>
                <c:pt idx="331">
                  <c:v>#N/A</c:v>
                </c:pt>
                <c:pt idx="332">
                  <c:v>46</c:v>
                </c:pt>
                <c:pt idx="333">
                  <c:v>16</c:v>
                </c:pt>
                <c:pt idx="334">
                  <c:v>27</c:v>
                </c:pt>
                <c:pt idx="335">
                  <c:v>25</c:v>
                </c:pt>
                <c:pt idx="336">
                  <c:v>5</c:v>
                </c:pt>
                <c:pt idx="337">
                  <c:v>19</c:v>
                </c:pt>
                <c:pt idx="338">
                  <c:v>13</c:v>
                </c:pt>
                <c:pt idx="339">
                  <c:v>9</c:v>
                </c:pt>
                <c:pt idx="340">
                  <c:v>6</c:v>
                </c:pt>
                <c:pt idx="341">
                  <c:v>9</c:v>
                </c:pt>
                <c:pt idx="342">
                  <c:v>8</c:v>
                </c:pt>
                <c:pt idx="343">
                  <c:v>10</c:v>
                </c:pt>
                <c:pt idx="344">
                  <c:v>7</c:v>
                </c:pt>
                <c:pt idx="345">
                  <c:v>10</c:v>
                </c:pt>
                <c:pt idx="346">
                  <c:v>3</c:v>
                </c:pt>
                <c:pt idx="347">
                  <c:v>5</c:v>
                </c:pt>
                <c:pt idx="348">
                  <c:v>16</c:v>
                </c:pt>
                <c:pt idx="349">
                  <c:v>3</c:v>
                </c:pt>
                <c:pt idx="350">
                  <c:v>27</c:v>
                </c:pt>
                <c:pt idx="351">
                  <c:v>5</c:v>
                </c:pt>
                <c:pt idx="352">
                  <c:v>30</c:v>
                </c:pt>
                <c:pt idx="353">
                  <c:v>8</c:v>
                </c:pt>
                <c:pt idx="354">
                  <c:v>6</c:v>
                </c:pt>
                <c:pt idx="355">
                  <c:v>14</c:v>
                </c:pt>
                <c:pt idx="356">
                  <c:v>17</c:v>
                </c:pt>
                <c:pt idx="357">
                  <c:v>#N/A</c:v>
                </c:pt>
                <c:pt idx="358">
                  <c:v>8</c:v>
                </c:pt>
                <c:pt idx="359">
                  <c:v>#N/A</c:v>
                </c:pt>
                <c:pt idx="360">
                  <c:v>46</c:v>
                </c:pt>
                <c:pt idx="361">
                  <c:v>45</c:v>
                </c:pt>
                <c:pt idx="362">
                  <c:v>36</c:v>
                </c:pt>
                <c:pt idx="363">
                  <c:v>24</c:v>
                </c:pt>
                <c:pt idx="364">
                  <c:v>6</c:v>
                </c:pt>
                <c:pt idx="365">
                  <c:v>9</c:v>
                </c:pt>
                <c:pt idx="366">
                  <c:v>28</c:v>
                </c:pt>
                <c:pt idx="367">
                  <c:v>5</c:v>
                </c:pt>
                <c:pt idx="368">
                  <c:v>6</c:v>
                </c:pt>
                <c:pt idx="369">
                  <c:v>5</c:v>
                </c:pt>
                <c:pt idx="370">
                  <c:v>5</c:v>
                </c:pt>
                <c:pt idx="371">
                  <c:v>2</c:v>
                </c:pt>
                <c:pt idx="372">
                  <c:v>4</c:v>
                </c:pt>
                <c:pt idx="373">
                  <c:v>7</c:v>
                </c:pt>
                <c:pt idx="374">
                  <c:v>4</c:v>
                </c:pt>
                <c:pt idx="375">
                  <c:v>5</c:v>
                </c:pt>
                <c:pt idx="376">
                  <c:v>39</c:v>
                </c:pt>
                <c:pt idx="377">
                  <c:v>#N/A</c:v>
                </c:pt>
                <c:pt idx="378">
                  <c:v>23</c:v>
                </c:pt>
                <c:pt idx="379">
                  <c:v>16</c:v>
                </c:pt>
                <c:pt idx="380">
                  <c:v>24</c:v>
                </c:pt>
                <c:pt idx="381">
                  <c:v>17</c:v>
                </c:pt>
                <c:pt idx="382">
                  <c:v>30</c:v>
                </c:pt>
                <c:pt idx="383">
                  <c:v>25</c:v>
                </c:pt>
                <c:pt idx="384">
                  <c:v>#N/A</c:v>
                </c:pt>
                <c:pt idx="385">
                  <c:v>#N/A</c:v>
                </c:pt>
                <c:pt idx="386">
                  <c:v>#N/A</c:v>
                </c:pt>
                <c:pt idx="387">
                  <c:v>#N/A</c:v>
                </c:pt>
                <c:pt idx="388">
                  <c:v>19</c:v>
                </c:pt>
                <c:pt idx="389">
                  <c:v>31</c:v>
                </c:pt>
                <c:pt idx="390">
                  <c:v>9</c:v>
                </c:pt>
                <c:pt idx="391">
                  <c:v>#N/A</c:v>
                </c:pt>
                <c:pt idx="392">
                  <c:v>14</c:v>
                </c:pt>
                <c:pt idx="393">
                  <c:v>10</c:v>
                </c:pt>
                <c:pt idx="394">
                  <c:v>13</c:v>
                </c:pt>
                <c:pt idx="395">
                  <c:v>15</c:v>
                </c:pt>
                <c:pt idx="396">
                  <c:v>27</c:v>
                </c:pt>
                <c:pt idx="397">
                  <c:v>34</c:v>
                </c:pt>
                <c:pt idx="398">
                  <c:v>16</c:v>
                </c:pt>
                <c:pt idx="399">
                  <c:v>12</c:v>
                </c:pt>
                <c:pt idx="400">
                  <c:v>32</c:v>
                </c:pt>
                <c:pt idx="401">
                  <c:v>5</c:v>
                </c:pt>
                <c:pt idx="402">
                  <c:v>19</c:v>
                </c:pt>
                <c:pt idx="403">
                  <c:v>6</c:v>
                </c:pt>
                <c:pt idx="404">
                  <c:v>9</c:v>
                </c:pt>
                <c:pt idx="405">
                  <c:v>12</c:v>
                </c:pt>
                <c:pt idx="406">
                  <c:v>#N/A</c:v>
                </c:pt>
                <c:pt idx="407">
                  <c:v>13</c:v>
                </c:pt>
                <c:pt idx="408">
                  <c:v>16</c:v>
                </c:pt>
                <c:pt idx="409">
                  <c:v>9</c:v>
                </c:pt>
                <c:pt idx="410">
                  <c:v>44</c:v>
                </c:pt>
                <c:pt idx="411">
                  <c:v>28</c:v>
                </c:pt>
                <c:pt idx="412">
                  <c:v>12</c:v>
                </c:pt>
                <c:pt idx="413">
                  <c:v>27</c:v>
                </c:pt>
                <c:pt idx="414">
                  <c:v>23</c:v>
                </c:pt>
                <c:pt idx="415">
                  <c:v>41</c:v>
                </c:pt>
                <c:pt idx="416">
                  <c:v>11</c:v>
                </c:pt>
                <c:pt idx="417">
                  <c:v>13</c:v>
                </c:pt>
                <c:pt idx="418">
                  <c:v>33</c:v>
                </c:pt>
                <c:pt idx="419">
                  <c:v>13</c:v>
                </c:pt>
                <c:pt idx="420">
                  <c:v>27</c:v>
                </c:pt>
                <c:pt idx="421">
                  <c:v>26</c:v>
                </c:pt>
                <c:pt idx="422">
                  <c:v>7</c:v>
                </c:pt>
                <c:pt idx="423">
                  <c:v>5</c:v>
                </c:pt>
                <c:pt idx="424">
                  <c:v>51</c:v>
                </c:pt>
                <c:pt idx="425">
                  <c:v>19</c:v>
                </c:pt>
                <c:pt idx="426">
                  <c:v>9</c:v>
                </c:pt>
                <c:pt idx="427">
                  <c:v>5</c:v>
                </c:pt>
                <c:pt idx="428">
                  <c:v>9</c:v>
                </c:pt>
                <c:pt idx="429">
                  <c:v>9</c:v>
                </c:pt>
                <c:pt idx="430">
                  <c:v>6</c:v>
                </c:pt>
                <c:pt idx="431">
                  <c:v>7</c:v>
                </c:pt>
                <c:pt idx="432">
                  <c:v>3</c:v>
                </c:pt>
                <c:pt idx="433">
                  <c:v>7</c:v>
                </c:pt>
                <c:pt idx="434">
                  <c:v>8</c:v>
                </c:pt>
                <c:pt idx="435">
                  <c:v>13</c:v>
                </c:pt>
                <c:pt idx="436">
                  <c:v>51</c:v>
                </c:pt>
                <c:pt idx="437">
                  <c:v>359</c:v>
                </c:pt>
                <c:pt idx="438">
                  <c:v>#N/A</c:v>
                </c:pt>
                <c:pt idx="439">
                  <c:v>22</c:v>
                </c:pt>
                <c:pt idx="440">
                  <c:v>44</c:v>
                </c:pt>
                <c:pt idx="441">
                  <c:v>21</c:v>
                </c:pt>
                <c:pt idx="442">
                  <c:v>32</c:v>
                </c:pt>
                <c:pt idx="443">
                  <c:v>28</c:v>
                </c:pt>
                <c:pt idx="444">
                  <c:v>#N/A</c:v>
                </c:pt>
                <c:pt idx="445">
                  <c:v>21</c:v>
                </c:pt>
                <c:pt idx="446">
                  <c:v>40</c:v>
                </c:pt>
                <c:pt idx="447">
                  <c:v>19</c:v>
                </c:pt>
                <c:pt idx="448">
                  <c:v>38</c:v>
                </c:pt>
                <c:pt idx="449">
                  <c:v>30</c:v>
                </c:pt>
                <c:pt idx="450">
                  <c:v>23</c:v>
                </c:pt>
                <c:pt idx="451">
                  <c:v>20</c:v>
                </c:pt>
                <c:pt idx="452">
                  <c:v>18</c:v>
                </c:pt>
                <c:pt idx="453">
                  <c:v>34</c:v>
                </c:pt>
                <c:pt idx="454">
                  <c:v>23</c:v>
                </c:pt>
                <c:pt idx="455">
                  <c:v>7</c:v>
                </c:pt>
                <c:pt idx="456">
                  <c:v>10</c:v>
                </c:pt>
                <c:pt idx="457">
                  <c:v>10</c:v>
                </c:pt>
                <c:pt idx="458">
                  <c:v>8</c:v>
                </c:pt>
                <c:pt idx="459">
                  <c:v>6</c:v>
                </c:pt>
                <c:pt idx="460">
                  <c:v>5</c:v>
                </c:pt>
                <c:pt idx="461">
                  <c:v>27</c:v>
                </c:pt>
                <c:pt idx="462">
                  <c:v>0</c:v>
                </c:pt>
                <c:pt idx="463">
                  <c:v>4</c:v>
                </c:pt>
                <c:pt idx="464">
                  <c:v>6</c:v>
                </c:pt>
                <c:pt idx="465">
                  <c:v>41</c:v>
                </c:pt>
                <c:pt idx="466">
                  <c:v>4</c:v>
                </c:pt>
                <c:pt idx="467">
                  <c:v>12</c:v>
                </c:pt>
                <c:pt idx="468">
                  <c:v>0</c:v>
                </c:pt>
                <c:pt idx="469">
                  <c:v>16</c:v>
                </c:pt>
                <c:pt idx="470">
                  <c:v>53</c:v>
                </c:pt>
                <c:pt idx="471">
                  <c:v>58</c:v>
                </c:pt>
                <c:pt idx="472">
                  <c:v>6</c:v>
                </c:pt>
                <c:pt idx="473">
                  <c:v>10</c:v>
                </c:pt>
                <c:pt idx="474">
                  <c:v>8</c:v>
                </c:pt>
                <c:pt idx="475">
                  <c:v>11</c:v>
                </c:pt>
                <c:pt idx="476">
                  <c:v>3</c:v>
                </c:pt>
                <c:pt idx="477">
                  <c:v>24</c:v>
                </c:pt>
                <c:pt idx="478">
                  <c:v>36</c:v>
                </c:pt>
                <c:pt idx="479">
                  <c:v>10</c:v>
                </c:pt>
                <c:pt idx="480">
                  <c:v>45</c:v>
                </c:pt>
                <c:pt idx="481">
                  <c:v>79</c:v>
                </c:pt>
                <c:pt idx="482">
                  <c:v>83</c:v>
                </c:pt>
                <c:pt idx="483">
                  <c:v>23</c:v>
                </c:pt>
                <c:pt idx="484">
                  <c:v>67</c:v>
                </c:pt>
                <c:pt idx="485">
                  <c:v>18</c:v>
                </c:pt>
                <c:pt idx="486">
                  <c:v>31</c:v>
                </c:pt>
                <c:pt idx="487">
                  <c:v>#N/A</c:v>
                </c:pt>
                <c:pt idx="488">
                  <c:v>26</c:v>
                </c:pt>
                <c:pt idx="489">
                  <c:v>22</c:v>
                </c:pt>
                <c:pt idx="490">
                  <c:v>13</c:v>
                </c:pt>
                <c:pt idx="491">
                  <c:v>6</c:v>
                </c:pt>
                <c:pt idx="492">
                  <c:v>8</c:v>
                </c:pt>
                <c:pt idx="493">
                  <c:v>#N/A</c:v>
                </c:pt>
                <c:pt idx="494">
                  <c:v>#N/A</c:v>
                </c:pt>
                <c:pt idx="495">
                  <c:v>#N/A</c:v>
                </c:pt>
                <c:pt idx="496">
                  <c:v>3</c:v>
                </c:pt>
                <c:pt idx="497">
                  <c:v>4</c:v>
                </c:pt>
                <c:pt idx="498">
                  <c:v>60</c:v>
                </c:pt>
                <c:pt idx="499">
                  <c:v>#N/A</c:v>
                </c:pt>
                <c:pt idx="500">
                  <c:v>24</c:v>
                </c:pt>
                <c:pt idx="501">
                  <c:v>7</c:v>
                </c:pt>
                <c:pt idx="502">
                  <c:v>0</c:v>
                </c:pt>
                <c:pt idx="503">
                  <c:v>25</c:v>
                </c:pt>
                <c:pt idx="504">
                  <c:v>0</c:v>
                </c:pt>
                <c:pt idx="505">
                  <c:v>9</c:v>
                </c:pt>
                <c:pt idx="506">
                  <c:v>3</c:v>
                </c:pt>
                <c:pt idx="507">
                  <c:v>12</c:v>
                </c:pt>
                <c:pt idx="508">
                  <c:v>40</c:v>
                </c:pt>
                <c:pt idx="509">
                  <c:v>4</c:v>
                </c:pt>
                <c:pt idx="510">
                  <c:v>3</c:v>
                </c:pt>
                <c:pt idx="511">
                  <c:v>4</c:v>
                </c:pt>
                <c:pt idx="512">
                  <c:v>10</c:v>
                </c:pt>
                <c:pt idx="513">
                  <c:v>403</c:v>
                </c:pt>
                <c:pt idx="514">
                  <c:v>#N/A</c:v>
                </c:pt>
                <c:pt idx="515">
                  <c:v>121</c:v>
                </c:pt>
                <c:pt idx="516">
                  <c:v>30</c:v>
                </c:pt>
                <c:pt idx="517">
                  <c:v>47</c:v>
                </c:pt>
                <c:pt idx="518">
                  <c:v>41</c:v>
                </c:pt>
                <c:pt idx="519">
                  <c:v>10</c:v>
                </c:pt>
                <c:pt idx="520">
                  <c:v>10</c:v>
                </c:pt>
                <c:pt idx="521">
                  <c:v>22</c:v>
                </c:pt>
                <c:pt idx="522">
                  <c:v>20</c:v>
                </c:pt>
                <c:pt idx="523">
                  <c:v>4</c:v>
                </c:pt>
                <c:pt idx="524">
                  <c:v>3</c:v>
                </c:pt>
                <c:pt idx="525">
                  <c:v>5</c:v>
                </c:pt>
                <c:pt idx="526">
                  <c:v>1</c:v>
                </c:pt>
                <c:pt idx="527">
                  <c:v>2</c:v>
                </c:pt>
                <c:pt idx="528">
                  <c:v>98</c:v>
                </c:pt>
                <c:pt idx="529">
                  <c:v>1</c:v>
                </c:pt>
                <c:pt idx="530">
                  <c:v>5</c:v>
                </c:pt>
                <c:pt idx="531">
                  <c:v>33</c:v>
                </c:pt>
                <c:pt idx="532">
                  <c:v>19</c:v>
                </c:pt>
                <c:pt idx="533">
                  <c:v>7</c:v>
                </c:pt>
                <c:pt idx="534">
                  <c:v>14</c:v>
                </c:pt>
                <c:pt idx="535">
                  <c:v>13</c:v>
                </c:pt>
                <c:pt idx="536">
                  <c:v>8</c:v>
                </c:pt>
                <c:pt idx="537">
                  <c:v>1</c:v>
                </c:pt>
                <c:pt idx="538">
                  <c:v>17</c:v>
                </c:pt>
                <c:pt idx="539">
                  <c:v>29</c:v>
                </c:pt>
                <c:pt idx="540">
                  <c:v>5</c:v>
                </c:pt>
                <c:pt idx="541">
                  <c:v>4</c:v>
                </c:pt>
                <c:pt idx="542">
                  <c:v>16</c:v>
                </c:pt>
                <c:pt idx="543">
                  <c:v>13</c:v>
                </c:pt>
                <c:pt idx="544">
                  <c:v>14</c:v>
                </c:pt>
                <c:pt idx="545">
                  <c:v>1</c:v>
                </c:pt>
                <c:pt idx="546">
                  <c:v>61</c:v>
                </c:pt>
                <c:pt idx="547">
                  <c:v>37</c:v>
                </c:pt>
                <c:pt idx="548">
                  <c:v>#N/A</c:v>
                </c:pt>
                <c:pt idx="549">
                  <c:v>6</c:v>
                </c:pt>
                <c:pt idx="550">
                  <c:v>9</c:v>
                </c:pt>
                <c:pt idx="551">
                  <c:v>11</c:v>
                </c:pt>
                <c:pt idx="552">
                  <c:v>8</c:v>
                </c:pt>
                <c:pt idx="553">
                  <c:v>8</c:v>
                </c:pt>
                <c:pt idx="554">
                  <c:v>6</c:v>
                </c:pt>
                <c:pt idx="555">
                  <c:v>5</c:v>
                </c:pt>
                <c:pt idx="556">
                  <c:v>12</c:v>
                </c:pt>
                <c:pt idx="557">
                  <c:v>14</c:v>
                </c:pt>
                <c:pt idx="558">
                  <c:v>35</c:v>
                </c:pt>
                <c:pt idx="559">
                  <c:v>19</c:v>
                </c:pt>
                <c:pt idx="560">
                  <c:v>0</c:v>
                </c:pt>
                <c:pt idx="561">
                  <c:v>#N/A</c:v>
                </c:pt>
                <c:pt idx="562">
                  <c:v>25</c:v>
                </c:pt>
                <c:pt idx="563">
                  <c:v>15</c:v>
                </c:pt>
                <c:pt idx="564">
                  <c:v>12</c:v>
                </c:pt>
                <c:pt idx="565">
                  <c:v>14</c:v>
                </c:pt>
                <c:pt idx="566">
                  <c:v>4</c:v>
                </c:pt>
                <c:pt idx="567">
                  <c:v>10</c:v>
                </c:pt>
                <c:pt idx="568">
                  <c:v>14</c:v>
                </c:pt>
                <c:pt idx="569">
                  <c:v>5</c:v>
                </c:pt>
                <c:pt idx="570">
                  <c:v>9</c:v>
                </c:pt>
                <c:pt idx="571">
                  <c:v>5</c:v>
                </c:pt>
                <c:pt idx="572">
                  <c:v>6</c:v>
                </c:pt>
                <c:pt idx="573">
                  <c:v>7</c:v>
                </c:pt>
                <c:pt idx="574">
                  <c:v>8</c:v>
                </c:pt>
                <c:pt idx="575">
                  <c:v>11</c:v>
                </c:pt>
                <c:pt idx="576">
                  <c:v>4</c:v>
                </c:pt>
                <c:pt idx="577">
                  <c:v>4</c:v>
                </c:pt>
                <c:pt idx="578">
                  <c:v>20</c:v>
                </c:pt>
                <c:pt idx="579">
                  <c:v>63</c:v>
                </c:pt>
                <c:pt idx="580">
                  <c:v>#N/A</c:v>
                </c:pt>
                <c:pt idx="581">
                  <c:v>3</c:v>
                </c:pt>
                <c:pt idx="582">
                  <c:v>8</c:v>
                </c:pt>
                <c:pt idx="583">
                  <c:v>7</c:v>
                </c:pt>
                <c:pt idx="584">
                  <c:v>6</c:v>
                </c:pt>
                <c:pt idx="585">
                  <c:v>15</c:v>
                </c:pt>
                <c:pt idx="586">
                  <c:v>19</c:v>
                </c:pt>
                <c:pt idx="587">
                  <c:v>3</c:v>
                </c:pt>
                <c:pt idx="588">
                  <c:v>3</c:v>
                </c:pt>
                <c:pt idx="589">
                  <c:v>3</c:v>
                </c:pt>
                <c:pt idx="590">
                  <c:v>7</c:v>
                </c:pt>
                <c:pt idx="591">
                  <c:v>1</c:v>
                </c:pt>
                <c:pt idx="592">
                  <c:v>6</c:v>
                </c:pt>
                <c:pt idx="593">
                  <c:v>8</c:v>
                </c:pt>
                <c:pt idx="594">
                  <c:v>1</c:v>
                </c:pt>
                <c:pt idx="595">
                  <c:v>6</c:v>
                </c:pt>
                <c:pt idx="596">
                  <c:v>6</c:v>
                </c:pt>
                <c:pt idx="597">
                  <c:v>117</c:v>
                </c:pt>
                <c:pt idx="598">
                  <c:v>11</c:v>
                </c:pt>
                <c:pt idx="599">
                  <c:v>5</c:v>
                </c:pt>
                <c:pt idx="600">
                  <c:v>0</c:v>
                </c:pt>
                <c:pt idx="601">
                  <c:v>9</c:v>
                </c:pt>
                <c:pt idx="602">
                  <c:v>9</c:v>
                </c:pt>
                <c:pt idx="603">
                  <c:v>4</c:v>
                </c:pt>
                <c:pt idx="604">
                  <c:v>32</c:v>
                </c:pt>
                <c:pt idx="605">
                  <c:v>10</c:v>
                </c:pt>
                <c:pt idx="606">
                  <c:v>11</c:v>
                </c:pt>
                <c:pt idx="607">
                  <c:v>10</c:v>
                </c:pt>
                <c:pt idx="608">
                  <c:v>3</c:v>
                </c:pt>
                <c:pt idx="609">
                  <c:v>3</c:v>
                </c:pt>
                <c:pt idx="610">
                  <c:v>1</c:v>
                </c:pt>
                <c:pt idx="611">
                  <c:v>13</c:v>
                </c:pt>
                <c:pt idx="612">
                  <c:v>19</c:v>
                </c:pt>
                <c:pt idx="613">
                  <c:v>32</c:v>
                </c:pt>
                <c:pt idx="614">
                  <c:v>3</c:v>
                </c:pt>
                <c:pt idx="615">
                  <c:v>#N/A</c:v>
                </c:pt>
                <c:pt idx="616">
                  <c:v>11</c:v>
                </c:pt>
                <c:pt idx="617">
                  <c:v>54</c:v>
                </c:pt>
                <c:pt idx="618">
                  <c:v>61</c:v>
                </c:pt>
                <c:pt idx="619">
                  <c:v>19</c:v>
                </c:pt>
                <c:pt idx="620">
                  <c:v>19</c:v>
                </c:pt>
                <c:pt idx="621">
                  <c:v>13</c:v>
                </c:pt>
                <c:pt idx="622">
                  <c:v>23</c:v>
                </c:pt>
                <c:pt idx="623">
                  <c:v>13</c:v>
                </c:pt>
                <c:pt idx="624">
                  <c:v>17</c:v>
                </c:pt>
                <c:pt idx="625">
                  <c:v>3</c:v>
                </c:pt>
                <c:pt idx="626">
                  <c:v>7</c:v>
                </c:pt>
                <c:pt idx="627">
                  <c:v>4</c:v>
                </c:pt>
                <c:pt idx="628">
                  <c:v>1</c:v>
                </c:pt>
                <c:pt idx="629">
                  <c:v>5</c:v>
                </c:pt>
                <c:pt idx="630">
                  <c:v>3</c:v>
                </c:pt>
                <c:pt idx="631">
                  <c:v>2</c:v>
                </c:pt>
                <c:pt idx="632">
                  <c:v>6</c:v>
                </c:pt>
                <c:pt idx="633">
                  <c:v>3</c:v>
                </c:pt>
                <c:pt idx="634">
                  <c:v>6</c:v>
                </c:pt>
                <c:pt idx="635">
                  <c:v>6</c:v>
                </c:pt>
                <c:pt idx="636">
                  <c:v>2</c:v>
                </c:pt>
                <c:pt idx="637">
                  <c:v>20</c:v>
                </c:pt>
                <c:pt idx="638">
                  <c:v>59</c:v>
                </c:pt>
                <c:pt idx="639">
                  <c:v>2</c:v>
                </c:pt>
                <c:pt idx="640">
                  <c:v>4</c:v>
                </c:pt>
                <c:pt idx="641">
                  <c:v>3</c:v>
                </c:pt>
                <c:pt idx="642">
                  <c:v>19</c:v>
                </c:pt>
                <c:pt idx="643">
                  <c:v>23</c:v>
                </c:pt>
                <c:pt idx="644">
                  <c:v>1</c:v>
                </c:pt>
                <c:pt idx="645">
                  <c:v>4</c:v>
                </c:pt>
                <c:pt idx="646">
                  <c:v>3</c:v>
                </c:pt>
                <c:pt idx="647">
                  <c:v>5</c:v>
                </c:pt>
                <c:pt idx="648">
                  <c:v>2</c:v>
                </c:pt>
                <c:pt idx="649">
                  <c:v>4</c:v>
                </c:pt>
                <c:pt idx="650">
                  <c:v>54</c:v>
                </c:pt>
                <c:pt idx="651">
                  <c:v>8</c:v>
                </c:pt>
                <c:pt idx="652">
                  <c:v>12</c:v>
                </c:pt>
                <c:pt idx="653">
                  <c:v>8</c:v>
                </c:pt>
                <c:pt idx="654">
                  <c:v>4</c:v>
                </c:pt>
                <c:pt idx="655">
                  <c:v>5</c:v>
                </c:pt>
                <c:pt idx="656">
                  <c:v>27</c:v>
                </c:pt>
                <c:pt idx="657">
                  <c:v>3</c:v>
                </c:pt>
                <c:pt idx="658">
                  <c:v>3</c:v>
                </c:pt>
                <c:pt idx="659">
                  <c:v>2</c:v>
                </c:pt>
                <c:pt idx="660">
                  <c:v>7</c:v>
                </c:pt>
                <c:pt idx="661">
                  <c:v>12</c:v>
                </c:pt>
                <c:pt idx="662">
                  <c:v>3</c:v>
                </c:pt>
                <c:pt idx="663">
                  <c:v>4</c:v>
                </c:pt>
                <c:pt idx="664">
                  <c:v>4</c:v>
                </c:pt>
                <c:pt idx="665">
                  <c:v>5</c:v>
                </c:pt>
                <c:pt idx="666">
                  <c:v>0</c:v>
                </c:pt>
                <c:pt idx="667">
                  <c:v>6</c:v>
                </c:pt>
                <c:pt idx="668">
                  <c:v>4</c:v>
                </c:pt>
                <c:pt idx="669">
                  <c:v>2</c:v>
                </c:pt>
                <c:pt idx="670">
                  <c:v>22</c:v>
                </c:pt>
                <c:pt idx="671">
                  <c:v>5</c:v>
                </c:pt>
                <c:pt idx="672">
                  <c:v>2</c:v>
                </c:pt>
                <c:pt idx="673">
                  <c:v>9</c:v>
                </c:pt>
                <c:pt idx="674">
                  <c:v>9</c:v>
                </c:pt>
                <c:pt idx="675">
                  <c:v>3</c:v>
                </c:pt>
                <c:pt idx="676">
                  <c:v>8</c:v>
                </c:pt>
                <c:pt idx="677">
                  <c:v>16</c:v>
                </c:pt>
                <c:pt idx="678">
                  <c:v>0</c:v>
                </c:pt>
                <c:pt idx="679">
                  <c:v>19</c:v>
                </c:pt>
                <c:pt idx="680">
                  <c:v>22</c:v>
                </c:pt>
                <c:pt idx="681">
                  <c:v>#N/A</c:v>
                </c:pt>
                <c:pt idx="682">
                  <c:v>26</c:v>
                </c:pt>
                <c:pt idx="683">
                  <c:v>20</c:v>
                </c:pt>
                <c:pt idx="684">
                  <c:v>11</c:v>
                </c:pt>
                <c:pt idx="685">
                  <c:v>17</c:v>
                </c:pt>
                <c:pt idx="686">
                  <c:v>12</c:v>
                </c:pt>
                <c:pt idx="687">
                  <c:v>4</c:v>
                </c:pt>
                <c:pt idx="688">
                  <c:v>2</c:v>
                </c:pt>
                <c:pt idx="689">
                  <c:v>14</c:v>
                </c:pt>
                <c:pt idx="690">
                  <c:v>34</c:v>
                </c:pt>
                <c:pt idx="691">
                  <c:v>4</c:v>
                </c:pt>
                <c:pt idx="692">
                  <c:v>12</c:v>
                </c:pt>
                <c:pt idx="693">
                  <c:v>14</c:v>
                </c:pt>
                <c:pt idx="694">
                  <c:v>7</c:v>
                </c:pt>
                <c:pt idx="695">
                  <c:v>33</c:v>
                </c:pt>
                <c:pt idx="696">
                  <c:v>2</c:v>
                </c:pt>
                <c:pt idx="697">
                  <c:v>4</c:v>
                </c:pt>
                <c:pt idx="698">
                  <c:v>6</c:v>
                </c:pt>
                <c:pt idx="699">
                  <c:v>2</c:v>
                </c:pt>
                <c:pt idx="700">
                  <c:v>1</c:v>
                </c:pt>
                <c:pt idx="701">
                  <c:v>1</c:v>
                </c:pt>
                <c:pt idx="702">
                  <c:v>5</c:v>
                </c:pt>
                <c:pt idx="703">
                  <c:v>3</c:v>
                </c:pt>
                <c:pt idx="704">
                  <c:v>5</c:v>
                </c:pt>
                <c:pt idx="705">
                  <c:v>1</c:v>
                </c:pt>
                <c:pt idx="706">
                  <c:v>3</c:v>
                </c:pt>
                <c:pt idx="707">
                  <c:v>2</c:v>
                </c:pt>
                <c:pt idx="708">
                  <c:v>6</c:v>
                </c:pt>
                <c:pt idx="709">
                  <c:v>2</c:v>
                </c:pt>
                <c:pt idx="710">
                  <c:v>2</c:v>
                </c:pt>
                <c:pt idx="711">
                  <c:v>3</c:v>
                </c:pt>
                <c:pt idx="712">
                  <c:v>0</c:v>
                </c:pt>
                <c:pt idx="713">
                  <c:v>8</c:v>
                </c:pt>
                <c:pt idx="714">
                  <c:v>7</c:v>
                </c:pt>
                <c:pt idx="715">
                  <c:v>11</c:v>
                </c:pt>
                <c:pt idx="716">
                  <c:v>4</c:v>
                </c:pt>
                <c:pt idx="717">
                  <c:v>8</c:v>
                </c:pt>
                <c:pt idx="718">
                  <c:v>31</c:v>
                </c:pt>
                <c:pt idx="719">
                  <c:v>64</c:v>
                </c:pt>
                <c:pt idx="720">
                  <c:v>19</c:v>
                </c:pt>
                <c:pt idx="721">
                  <c:v>20</c:v>
                </c:pt>
                <c:pt idx="722">
                  <c:v>17</c:v>
                </c:pt>
                <c:pt idx="723">
                  <c:v>#N/A</c:v>
                </c:pt>
                <c:pt idx="724">
                  <c:v>#N/A</c:v>
                </c:pt>
                <c:pt idx="725">
                  <c:v>12</c:v>
                </c:pt>
                <c:pt idx="726">
                  <c:v>48</c:v>
                </c:pt>
                <c:pt idx="727">
                  <c:v>29</c:v>
                </c:pt>
                <c:pt idx="728">
                  <c:v>64</c:v>
                </c:pt>
                <c:pt idx="729">
                  <c:v>10</c:v>
                </c:pt>
                <c:pt idx="730">
                  <c:v>22</c:v>
                </c:pt>
                <c:pt idx="731">
                  <c:v>29</c:v>
                </c:pt>
                <c:pt idx="732">
                  <c:v>15</c:v>
                </c:pt>
                <c:pt idx="733">
                  <c:v>10</c:v>
                </c:pt>
                <c:pt idx="734">
                  <c:v>23</c:v>
                </c:pt>
                <c:pt idx="735">
                  <c:v>6</c:v>
                </c:pt>
                <c:pt idx="736">
                  <c:v>20</c:v>
                </c:pt>
                <c:pt idx="737">
                  <c:v>13</c:v>
                </c:pt>
                <c:pt idx="738">
                  <c:v>13</c:v>
                </c:pt>
                <c:pt idx="739">
                  <c:v>5</c:v>
                </c:pt>
                <c:pt idx="740">
                  <c:v>5</c:v>
                </c:pt>
                <c:pt idx="741">
                  <c:v>8</c:v>
                </c:pt>
                <c:pt idx="742">
                  <c:v>29</c:v>
                </c:pt>
                <c:pt idx="743">
                  <c:v>16</c:v>
                </c:pt>
                <c:pt idx="744">
                  <c:v>3</c:v>
                </c:pt>
                <c:pt idx="745">
                  <c:v>8</c:v>
                </c:pt>
                <c:pt idx="746">
                  <c:v>10</c:v>
                </c:pt>
                <c:pt idx="747">
                  <c:v>2</c:v>
                </c:pt>
                <c:pt idx="748">
                  <c:v>6</c:v>
                </c:pt>
                <c:pt idx="749">
                  <c:v>7</c:v>
                </c:pt>
                <c:pt idx="750">
                  <c:v>3</c:v>
                </c:pt>
                <c:pt idx="751">
                  <c:v>12</c:v>
                </c:pt>
                <c:pt idx="752">
                  <c:v>5</c:v>
                </c:pt>
                <c:pt idx="753">
                  <c:v>5</c:v>
                </c:pt>
                <c:pt idx="754">
                  <c:v>8</c:v>
                </c:pt>
                <c:pt idx="755">
                  <c:v>10</c:v>
                </c:pt>
                <c:pt idx="756">
                  <c:v>8</c:v>
                </c:pt>
                <c:pt idx="757">
                  <c:v>5</c:v>
                </c:pt>
                <c:pt idx="758">
                  <c:v>36</c:v>
                </c:pt>
                <c:pt idx="759">
                  <c:v>12</c:v>
                </c:pt>
                <c:pt idx="760">
                  <c:v>27</c:v>
                </c:pt>
                <c:pt idx="761">
                  <c:v>#N/A</c:v>
                </c:pt>
                <c:pt idx="762">
                  <c:v>#N/A</c:v>
                </c:pt>
                <c:pt idx="763">
                  <c:v>18</c:v>
                </c:pt>
                <c:pt idx="764">
                  <c:v>35</c:v>
                </c:pt>
                <c:pt idx="765">
                  <c:v>#N/A</c:v>
                </c:pt>
                <c:pt idx="766">
                  <c:v>13</c:v>
                </c:pt>
                <c:pt idx="767">
                  <c:v>#N/A</c:v>
                </c:pt>
                <c:pt idx="768">
                  <c:v>17</c:v>
                </c:pt>
                <c:pt idx="769">
                  <c:v>42</c:v>
                </c:pt>
                <c:pt idx="770">
                  <c:v>14</c:v>
                </c:pt>
                <c:pt idx="771">
                  <c:v>#N/A</c:v>
                </c:pt>
                <c:pt idx="772">
                  <c:v>40</c:v>
                </c:pt>
                <c:pt idx="773">
                  <c:v>#N/A</c:v>
                </c:pt>
                <c:pt idx="774">
                  <c:v>17</c:v>
                </c:pt>
                <c:pt idx="775">
                  <c:v>28</c:v>
                </c:pt>
                <c:pt idx="776">
                  <c:v>17</c:v>
                </c:pt>
                <c:pt idx="777">
                  <c:v>16</c:v>
                </c:pt>
                <c:pt idx="778">
                  <c:v>25</c:v>
                </c:pt>
                <c:pt idx="779">
                  <c:v>27</c:v>
                </c:pt>
                <c:pt idx="780">
                  <c:v>7</c:v>
                </c:pt>
                <c:pt idx="781">
                  <c:v>4</c:v>
                </c:pt>
                <c:pt idx="782">
                  <c:v>15</c:v>
                </c:pt>
                <c:pt idx="783">
                  <c:v>14</c:v>
                </c:pt>
                <c:pt idx="784">
                  <c:v>8</c:v>
                </c:pt>
                <c:pt idx="785">
                  <c:v>43</c:v>
                </c:pt>
                <c:pt idx="786">
                  <c:v>16</c:v>
                </c:pt>
                <c:pt idx="787">
                  <c:v>21</c:v>
                </c:pt>
                <c:pt idx="788">
                  <c:v>10</c:v>
                </c:pt>
                <c:pt idx="789">
                  <c:v>48</c:v>
                </c:pt>
                <c:pt idx="790">
                  <c:v>13</c:v>
                </c:pt>
                <c:pt idx="791">
                  <c:v>9</c:v>
                </c:pt>
                <c:pt idx="792">
                  <c:v>9</c:v>
                </c:pt>
                <c:pt idx="793">
                  <c:v>3</c:v>
                </c:pt>
                <c:pt idx="794">
                  <c:v>38</c:v>
                </c:pt>
                <c:pt idx="795">
                  <c:v>7</c:v>
                </c:pt>
                <c:pt idx="796">
                  <c:v>8</c:v>
                </c:pt>
                <c:pt idx="797">
                  <c:v>30</c:v>
                </c:pt>
                <c:pt idx="798">
                  <c:v>9</c:v>
                </c:pt>
                <c:pt idx="799">
                  <c:v>21</c:v>
                </c:pt>
                <c:pt idx="800">
                  <c:v>30</c:v>
                </c:pt>
                <c:pt idx="801">
                  <c:v>19</c:v>
                </c:pt>
                <c:pt idx="802">
                  <c:v>#N/A</c:v>
                </c:pt>
                <c:pt idx="803">
                  <c:v>10</c:v>
                </c:pt>
                <c:pt idx="804">
                  <c:v>328</c:v>
                </c:pt>
                <c:pt idx="805">
                  <c:v>31</c:v>
                </c:pt>
                <c:pt idx="806">
                  <c:v>12</c:v>
                </c:pt>
                <c:pt idx="807">
                  <c:v>#N/A</c:v>
                </c:pt>
                <c:pt idx="808">
                  <c:v>#N/A</c:v>
                </c:pt>
                <c:pt idx="809">
                  <c:v>45</c:v>
                </c:pt>
                <c:pt idx="810">
                  <c:v>12</c:v>
                </c:pt>
                <c:pt idx="811">
                  <c:v>13</c:v>
                </c:pt>
                <c:pt idx="812">
                  <c:v>48</c:v>
                </c:pt>
                <c:pt idx="813">
                  <c:v>45</c:v>
                </c:pt>
                <c:pt idx="814">
                  <c:v>13</c:v>
                </c:pt>
                <c:pt idx="815">
                  <c:v>79</c:v>
                </c:pt>
                <c:pt idx="816">
                  <c:v>10</c:v>
                </c:pt>
                <c:pt idx="817">
                  <c:v>18</c:v>
                </c:pt>
                <c:pt idx="818">
                  <c:v>13</c:v>
                </c:pt>
                <c:pt idx="819">
                  <c:v>24</c:v>
                </c:pt>
                <c:pt idx="820">
                  <c:v>3</c:v>
                </c:pt>
                <c:pt idx="821">
                  <c:v>4</c:v>
                </c:pt>
                <c:pt idx="822">
                  <c:v>27</c:v>
                </c:pt>
                <c:pt idx="823">
                  <c:v>4</c:v>
                </c:pt>
                <c:pt idx="824">
                  <c:v>5</c:v>
                </c:pt>
                <c:pt idx="825">
                  <c:v>4</c:v>
                </c:pt>
                <c:pt idx="826">
                  <c:v>5</c:v>
                </c:pt>
                <c:pt idx="827">
                  <c:v>4</c:v>
                </c:pt>
                <c:pt idx="828">
                  <c:v>1</c:v>
                </c:pt>
                <c:pt idx="829">
                  <c:v>8</c:v>
                </c:pt>
                <c:pt idx="830">
                  <c:v>3</c:v>
                </c:pt>
                <c:pt idx="831">
                  <c:v>5</c:v>
                </c:pt>
                <c:pt idx="832">
                  <c:v>5</c:v>
                </c:pt>
                <c:pt idx="833">
                  <c:v>3</c:v>
                </c:pt>
                <c:pt idx="834">
                  <c:v>64</c:v>
                </c:pt>
                <c:pt idx="835">
                  <c:v>20</c:v>
                </c:pt>
                <c:pt idx="836">
                  <c:v>#N/A</c:v>
                </c:pt>
                <c:pt idx="837">
                  <c:v>24</c:v>
                </c:pt>
                <c:pt idx="838">
                  <c:v>5</c:v>
                </c:pt>
                <c:pt idx="839">
                  <c:v>32</c:v>
                </c:pt>
                <c:pt idx="840">
                  <c:v>15</c:v>
                </c:pt>
                <c:pt idx="841">
                  <c:v>47</c:v>
                </c:pt>
                <c:pt idx="842">
                  <c:v>12</c:v>
                </c:pt>
                <c:pt idx="843">
                  <c:v>12</c:v>
                </c:pt>
                <c:pt idx="844">
                  <c:v>26</c:v>
                </c:pt>
                <c:pt idx="845">
                  <c:v>7</c:v>
                </c:pt>
                <c:pt idx="846">
                  <c:v>6</c:v>
                </c:pt>
                <c:pt idx="847">
                  <c:v>13</c:v>
                </c:pt>
                <c:pt idx="848">
                  <c:v>2</c:v>
                </c:pt>
                <c:pt idx="849">
                  <c:v>2</c:v>
                </c:pt>
                <c:pt idx="850">
                  <c:v>2</c:v>
                </c:pt>
                <c:pt idx="851">
                  <c:v>1</c:v>
                </c:pt>
                <c:pt idx="852">
                  <c:v>26</c:v>
                </c:pt>
                <c:pt idx="853">
                  <c:v>13</c:v>
                </c:pt>
                <c:pt idx="854">
                  <c:v>3</c:v>
                </c:pt>
                <c:pt idx="855">
                  <c:v>4</c:v>
                </c:pt>
                <c:pt idx="856">
                  <c:v>2</c:v>
                </c:pt>
                <c:pt idx="857">
                  <c:v>19</c:v>
                </c:pt>
                <c:pt idx="858">
                  <c:v>3</c:v>
                </c:pt>
                <c:pt idx="859">
                  <c:v>61</c:v>
                </c:pt>
                <c:pt idx="860">
                  <c:v>#N/A</c:v>
                </c:pt>
                <c:pt idx="861">
                  <c:v>29</c:v>
                </c:pt>
                <c:pt idx="862">
                  <c:v>18</c:v>
                </c:pt>
                <c:pt idx="863">
                  <c:v>81</c:v>
                </c:pt>
                <c:pt idx="864">
                  <c:v>41</c:v>
                </c:pt>
                <c:pt idx="865">
                  <c:v>21</c:v>
                </c:pt>
                <c:pt idx="866">
                  <c:v>35</c:v>
                </c:pt>
                <c:pt idx="867">
                  <c:v>28</c:v>
                </c:pt>
                <c:pt idx="868">
                  <c:v>16</c:v>
                </c:pt>
                <c:pt idx="869">
                  <c:v>33</c:v>
                </c:pt>
                <c:pt idx="870">
                  <c:v>12</c:v>
                </c:pt>
                <c:pt idx="871">
                  <c:v>11</c:v>
                </c:pt>
                <c:pt idx="872">
                  <c:v>49</c:v>
                </c:pt>
                <c:pt idx="873">
                  <c:v>57</c:v>
                </c:pt>
                <c:pt idx="874">
                  <c:v>11</c:v>
                </c:pt>
                <c:pt idx="875">
                  <c:v>7</c:v>
                </c:pt>
                <c:pt idx="876">
                  <c:v>8</c:v>
                </c:pt>
                <c:pt idx="877">
                  <c:v>10</c:v>
                </c:pt>
                <c:pt idx="878">
                  <c:v>8</c:v>
                </c:pt>
                <c:pt idx="879">
                  <c:v>2</c:v>
                </c:pt>
                <c:pt idx="880">
                  <c:v>12</c:v>
                </c:pt>
                <c:pt idx="881">
                  <c:v>12</c:v>
                </c:pt>
                <c:pt idx="882">
                  <c:v>59</c:v>
                </c:pt>
                <c:pt idx="883">
                  <c:v>#N/A</c:v>
                </c:pt>
                <c:pt idx="884">
                  <c:v>#N/A</c:v>
                </c:pt>
                <c:pt idx="885">
                  <c:v>44</c:v>
                </c:pt>
                <c:pt idx="886">
                  <c:v>31</c:v>
                </c:pt>
                <c:pt idx="887">
                  <c:v>#N/A</c:v>
                </c:pt>
                <c:pt idx="888">
                  <c:v>#N/A</c:v>
                </c:pt>
                <c:pt idx="889">
                  <c:v>34</c:v>
                </c:pt>
                <c:pt idx="890">
                  <c:v>#N/A</c:v>
                </c:pt>
                <c:pt idx="891">
                  <c:v>#N/A</c:v>
                </c:pt>
                <c:pt idx="892">
                  <c:v>10</c:v>
                </c:pt>
                <c:pt idx="893">
                  <c:v>#N/A</c:v>
                </c:pt>
                <c:pt idx="894">
                  <c:v>48</c:v>
                </c:pt>
                <c:pt idx="895">
                  <c:v>46</c:v>
                </c:pt>
                <c:pt idx="896">
                  <c:v>32</c:v>
                </c:pt>
                <c:pt idx="897">
                  <c:v>28</c:v>
                </c:pt>
                <c:pt idx="898">
                  <c:v>34</c:v>
                </c:pt>
                <c:pt idx="899">
                  <c:v>#N/A</c:v>
                </c:pt>
                <c:pt idx="900">
                  <c:v>#N/A</c:v>
                </c:pt>
                <c:pt idx="901">
                  <c:v>32</c:v>
                </c:pt>
                <c:pt idx="902">
                  <c:v>21</c:v>
                </c:pt>
                <c:pt idx="903">
                  <c:v>30</c:v>
                </c:pt>
                <c:pt idx="904">
                  <c:v>21</c:v>
                </c:pt>
                <c:pt idx="905">
                  <c:v>17</c:v>
                </c:pt>
                <c:pt idx="906">
                  <c:v>34</c:v>
                </c:pt>
                <c:pt idx="907">
                  <c:v>26</c:v>
                </c:pt>
                <c:pt idx="908">
                  <c:v>7</c:v>
                </c:pt>
                <c:pt idx="909">
                  <c:v>33</c:v>
                </c:pt>
                <c:pt idx="910">
                  <c:v>18</c:v>
                </c:pt>
                <c:pt idx="911">
                  <c:v>13</c:v>
                </c:pt>
                <c:pt idx="912">
                  <c:v>4</c:v>
                </c:pt>
                <c:pt idx="913">
                  <c:v>62</c:v>
                </c:pt>
                <c:pt idx="914">
                  <c:v>41</c:v>
                </c:pt>
                <c:pt idx="915">
                  <c:v>25</c:v>
                </c:pt>
                <c:pt idx="916">
                  <c:v>16</c:v>
                </c:pt>
                <c:pt idx="917">
                  <c:v>8</c:v>
                </c:pt>
                <c:pt idx="918">
                  <c:v>20</c:v>
                </c:pt>
                <c:pt idx="919">
                  <c:v>7</c:v>
                </c:pt>
                <c:pt idx="920">
                  <c:v>22</c:v>
                </c:pt>
                <c:pt idx="921">
                  <c:v>8</c:v>
                </c:pt>
                <c:pt idx="922">
                  <c:v>4</c:v>
                </c:pt>
                <c:pt idx="923">
                  <c:v>21</c:v>
                </c:pt>
                <c:pt idx="924">
                  <c:v>5</c:v>
                </c:pt>
                <c:pt idx="925">
                  <c:v>4</c:v>
                </c:pt>
                <c:pt idx="926">
                  <c:v>367</c:v>
                </c:pt>
                <c:pt idx="927">
                  <c:v>10</c:v>
                </c:pt>
                <c:pt idx="928">
                  <c:v>#N/A</c:v>
                </c:pt>
                <c:pt idx="929">
                  <c:v>#N/A</c:v>
                </c:pt>
                <c:pt idx="930">
                  <c:v>23</c:v>
                </c:pt>
                <c:pt idx="931">
                  <c:v>25</c:v>
                </c:pt>
                <c:pt idx="932">
                  <c:v>#N/A</c:v>
                </c:pt>
                <c:pt idx="933">
                  <c:v>18</c:v>
                </c:pt>
                <c:pt idx="934">
                  <c:v>#N/A</c:v>
                </c:pt>
                <c:pt idx="935">
                  <c:v>#N/A</c:v>
                </c:pt>
                <c:pt idx="936">
                  <c:v>17</c:v>
                </c:pt>
                <c:pt idx="937">
                  <c:v>50</c:v>
                </c:pt>
                <c:pt idx="938">
                  <c:v>35</c:v>
                </c:pt>
                <c:pt idx="939">
                  <c:v>34</c:v>
                </c:pt>
                <c:pt idx="940">
                  <c:v>39</c:v>
                </c:pt>
                <c:pt idx="941">
                  <c:v>28</c:v>
                </c:pt>
                <c:pt idx="942">
                  <c:v>101</c:v>
                </c:pt>
                <c:pt idx="943">
                  <c:v>#N/A</c:v>
                </c:pt>
                <c:pt idx="944">
                  <c:v>18</c:v>
                </c:pt>
                <c:pt idx="945">
                  <c:v>9</c:v>
                </c:pt>
                <c:pt idx="946">
                  <c:v>9</c:v>
                </c:pt>
                <c:pt idx="947">
                  <c:v>61</c:v>
                </c:pt>
                <c:pt idx="948">
                  <c:v>8</c:v>
                </c:pt>
                <c:pt idx="949">
                  <c:v>6</c:v>
                </c:pt>
                <c:pt idx="950">
                  <c:v>11</c:v>
                </c:pt>
                <c:pt idx="951">
                  <c:v>20</c:v>
                </c:pt>
                <c:pt idx="952">
                  <c:v>14</c:v>
                </c:pt>
                <c:pt idx="953">
                  <c:v>9</c:v>
                </c:pt>
                <c:pt idx="954">
                  <c:v>16</c:v>
                </c:pt>
                <c:pt idx="955">
                  <c:v>7</c:v>
                </c:pt>
                <c:pt idx="956">
                  <c:v>9</c:v>
                </c:pt>
                <c:pt idx="957">
                  <c:v>1</c:v>
                </c:pt>
                <c:pt idx="958">
                  <c:v>5</c:v>
                </c:pt>
                <c:pt idx="959">
                  <c:v>0</c:v>
                </c:pt>
                <c:pt idx="960">
                  <c:v>11</c:v>
                </c:pt>
                <c:pt idx="961">
                  <c:v>0</c:v>
                </c:pt>
                <c:pt idx="962">
                  <c:v>6</c:v>
                </c:pt>
                <c:pt idx="963">
                  <c:v>4</c:v>
                </c:pt>
                <c:pt idx="964">
                  <c:v>7</c:v>
                </c:pt>
                <c:pt idx="965">
                  <c:v>6</c:v>
                </c:pt>
                <c:pt idx="966">
                  <c:v>4</c:v>
                </c:pt>
                <c:pt idx="967">
                  <c:v>2</c:v>
                </c:pt>
                <c:pt idx="968">
                  <c:v>3</c:v>
                </c:pt>
                <c:pt idx="969">
                  <c:v>4</c:v>
                </c:pt>
                <c:pt idx="970">
                  <c:v>63</c:v>
                </c:pt>
                <c:pt idx="971">
                  <c:v>3</c:v>
                </c:pt>
                <c:pt idx="972">
                  <c:v>234</c:v>
                </c:pt>
                <c:pt idx="973">
                  <c:v>1</c:v>
                </c:pt>
                <c:pt idx="974">
                  <c:v>78</c:v>
                </c:pt>
                <c:pt idx="975">
                  <c:v>0</c:v>
                </c:pt>
                <c:pt idx="976">
                  <c:v>#N/A</c:v>
                </c:pt>
                <c:pt idx="977">
                  <c:v>33</c:v>
                </c:pt>
                <c:pt idx="978">
                  <c:v>30</c:v>
                </c:pt>
                <c:pt idx="979">
                  <c:v>21</c:v>
                </c:pt>
                <c:pt idx="980">
                  <c:v>26</c:v>
                </c:pt>
                <c:pt idx="981">
                  <c:v>14</c:v>
                </c:pt>
                <c:pt idx="982">
                  <c:v>17</c:v>
                </c:pt>
                <c:pt idx="983">
                  <c:v>43</c:v>
                </c:pt>
                <c:pt idx="984">
                  <c:v>9</c:v>
                </c:pt>
                <c:pt idx="985">
                  <c:v>14</c:v>
                </c:pt>
                <c:pt idx="986">
                  <c:v>20</c:v>
                </c:pt>
                <c:pt idx="987">
                  <c:v>13</c:v>
                </c:pt>
                <c:pt idx="988">
                  <c:v>7</c:v>
                </c:pt>
                <c:pt idx="989">
                  <c:v>13</c:v>
                </c:pt>
                <c:pt idx="990">
                  <c:v>12</c:v>
                </c:pt>
                <c:pt idx="991">
                  <c:v>8</c:v>
                </c:pt>
                <c:pt idx="992">
                  <c:v>2</c:v>
                </c:pt>
                <c:pt idx="993">
                  <c:v>9</c:v>
                </c:pt>
                <c:pt idx="994">
                  <c:v>7</c:v>
                </c:pt>
                <c:pt idx="995">
                  <c:v>15</c:v>
                </c:pt>
                <c:pt idx="996">
                  <c:v>2</c:v>
                </c:pt>
                <c:pt idx="997">
                  <c:v>6</c:v>
                </c:pt>
                <c:pt idx="998">
                  <c:v>22</c:v>
                </c:pt>
                <c:pt idx="999">
                  <c:v>3</c:v>
                </c:pt>
                <c:pt idx="1000">
                  <c:v>12</c:v>
                </c:pt>
                <c:pt idx="1001">
                  <c:v>3</c:v>
                </c:pt>
                <c:pt idx="1002">
                  <c:v>3</c:v>
                </c:pt>
                <c:pt idx="1003">
                  <c:v>4</c:v>
                </c:pt>
                <c:pt idx="1004">
                  <c:v>2</c:v>
                </c:pt>
                <c:pt idx="1005">
                  <c:v>87</c:v>
                </c:pt>
                <c:pt idx="1006">
                  <c:v>#N/A</c:v>
                </c:pt>
                <c:pt idx="1007">
                  <c:v>12</c:v>
                </c:pt>
                <c:pt idx="1008">
                  <c:v>4</c:v>
                </c:pt>
                <c:pt idx="1009">
                  <c:v>45</c:v>
                </c:pt>
                <c:pt idx="1010">
                  <c:v>30</c:v>
                </c:pt>
                <c:pt idx="1011">
                  <c:v>18</c:v>
                </c:pt>
                <c:pt idx="1012">
                  <c:v>3</c:v>
                </c:pt>
                <c:pt idx="1013">
                  <c:v>13</c:v>
                </c:pt>
                <c:pt idx="1014">
                  <c:v>10</c:v>
                </c:pt>
                <c:pt idx="1015">
                  <c:v>29</c:v>
                </c:pt>
                <c:pt idx="1016">
                  <c:v>19</c:v>
                </c:pt>
                <c:pt idx="1017">
                  <c:v>16</c:v>
                </c:pt>
                <c:pt idx="1018">
                  <c:v>6</c:v>
                </c:pt>
                <c:pt idx="1019">
                  <c:v>6</c:v>
                </c:pt>
                <c:pt idx="1020">
                  <c:v>3</c:v>
                </c:pt>
                <c:pt idx="1021">
                  <c:v>4</c:v>
                </c:pt>
                <c:pt idx="1022">
                  <c:v>17</c:v>
                </c:pt>
                <c:pt idx="1023">
                  <c:v>10</c:v>
                </c:pt>
                <c:pt idx="1024">
                  <c:v>4</c:v>
                </c:pt>
                <c:pt idx="1025">
                  <c:v>9</c:v>
                </c:pt>
                <c:pt idx="1026">
                  <c:v>4</c:v>
                </c:pt>
                <c:pt idx="1027">
                  <c:v>6</c:v>
                </c:pt>
                <c:pt idx="1028">
                  <c:v>9</c:v>
                </c:pt>
                <c:pt idx="1029">
                  <c:v>10</c:v>
                </c:pt>
                <c:pt idx="1030">
                  <c:v>3</c:v>
                </c:pt>
                <c:pt idx="1031">
                  <c:v>6</c:v>
                </c:pt>
                <c:pt idx="1032">
                  <c:v>2</c:v>
                </c:pt>
                <c:pt idx="1033">
                  <c:v>0</c:v>
                </c:pt>
                <c:pt idx="1034">
                  <c:v>0</c:v>
                </c:pt>
                <c:pt idx="1035">
                  <c:v>116</c:v>
                </c:pt>
                <c:pt idx="1036">
                  <c:v>116</c:v>
                </c:pt>
                <c:pt idx="1037">
                  <c:v>31</c:v>
                </c:pt>
                <c:pt idx="1038">
                  <c:v>2</c:v>
                </c:pt>
                <c:pt idx="1039">
                  <c:v>4</c:v>
                </c:pt>
                <c:pt idx="1040">
                  <c:v>5</c:v>
                </c:pt>
                <c:pt idx="1041">
                  <c:v>5</c:v>
                </c:pt>
                <c:pt idx="1042">
                  <c:v>1</c:v>
                </c:pt>
                <c:pt idx="1043">
                  <c:v>1</c:v>
                </c:pt>
                <c:pt idx="1044">
                  <c:v>4</c:v>
                </c:pt>
                <c:pt idx="1045">
                  <c:v>3</c:v>
                </c:pt>
                <c:pt idx="1046">
                  <c:v>4</c:v>
                </c:pt>
                <c:pt idx="1047">
                  <c:v>111</c:v>
                </c:pt>
                <c:pt idx="1048">
                  <c:v>32</c:v>
                </c:pt>
                <c:pt idx="1049">
                  <c:v>36</c:v>
                </c:pt>
                <c:pt idx="1050">
                  <c:v>21</c:v>
                </c:pt>
                <c:pt idx="1051">
                  <c:v>22</c:v>
                </c:pt>
                <c:pt idx="1052">
                  <c:v>6</c:v>
                </c:pt>
                <c:pt idx="1053">
                  <c:v>7</c:v>
                </c:pt>
                <c:pt idx="1054">
                  <c:v>50</c:v>
                </c:pt>
                <c:pt idx="1055">
                  <c:v>12</c:v>
                </c:pt>
                <c:pt idx="1056">
                  <c:v>13</c:v>
                </c:pt>
                <c:pt idx="1057">
                  <c:v>21</c:v>
                </c:pt>
                <c:pt idx="1058">
                  <c:v>8</c:v>
                </c:pt>
                <c:pt idx="1059">
                  <c:v>2</c:v>
                </c:pt>
                <c:pt idx="1060">
                  <c:v>9</c:v>
                </c:pt>
                <c:pt idx="1061">
                  <c:v>32</c:v>
                </c:pt>
                <c:pt idx="1062">
                  <c:v>0</c:v>
                </c:pt>
                <c:pt idx="1063">
                  <c:v>3</c:v>
                </c:pt>
                <c:pt idx="1064">
                  <c:v>5</c:v>
                </c:pt>
                <c:pt idx="1065">
                  <c:v>3</c:v>
                </c:pt>
                <c:pt idx="1066">
                  <c:v>19</c:v>
                </c:pt>
                <c:pt idx="1067">
                  <c:v>5</c:v>
                </c:pt>
                <c:pt idx="1068">
                  <c:v>12</c:v>
                </c:pt>
                <c:pt idx="1069">
                  <c:v>#N/A</c:v>
                </c:pt>
                <c:pt idx="1070">
                  <c:v>38</c:v>
                </c:pt>
                <c:pt idx="1071">
                  <c:v>22</c:v>
                </c:pt>
                <c:pt idx="1072">
                  <c:v>28</c:v>
                </c:pt>
                <c:pt idx="1073">
                  <c:v>25</c:v>
                </c:pt>
                <c:pt idx="1074">
                  <c:v>13</c:v>
                </c:pt>
                <c:pt idx="1075">
                  <c:v>11</c:v>
                </c:pt>
                <c:pt idx="1076">
                  <c:v>4</c:v>
                </c:pt>
                <c:pt idx="1077">
                  <c:v>7</c:v>
                </c:pt>
                <c:pt idx="1078">
                  <c:v>11</c:v>
                </c:pt>
                <c:pt idx="1079">
                  <c:v>7</c:v>
                </c:pt>
                <c:pt idx="1080">
                  <c:v>2</c:v>
                </c:pt>
                <c:pt idx="1081">
                  <c:v>9</c:v>
                </c:pt>
                <c:pt idx="1082">
                  <c:v>#N/A</c:v>
                </c:pt>
                <c:pt idx="1083">
                  <c:v>6</c:v>
                </c:pt>
                <c:pt idx="1084">
                  <c:v>3</c:v>
                </c:pt>
                <c:pt idx="1085">
                  <c:v>7</c:v>
                </c:pt>
                <c:pt idx="1086">
                  <c:v>31</c:v>
                </c:pt>
                <c:pt idx="1087">
                  <c:v>13</c:v>
                </c:pt>
                <c:pt idx="1088">
                  <c:v>17</c:v>
                </c:pt>
                <c:pt idx="1089">
                  <c:v>64</c:v>
                </c:pt>
                <c:pt idx="1090">
                  <c:v>49</c:v>
                </c:pt>
                <c:pt idx="1091">
                  <c:v>11</c:v>
                </c:pt>
                <c:pt idx="1092">
                  <c:v>19</c:v>
                </c:pt>
                <c:pt idx="1093">
                  <c:v>25</c:v>
                </c:pt>
                <c:pt idx="1094">
                  <c:v>#N/A</c:v>
                </c:pt>
                <c:pt idx="1095">
                  <c:v>20</c:v>
                </c:pt>
                <c:pt idx="1096">
                  <c:v>111</c:v>
                </c:pt>
                <c:pt idx="1097">
                  <c:v>16</c:v>
                </c:pt>
                <c:pt idx="1098">
                  <c:v>5</c:v>
                </c:pt>
                <c:pt idx="1099">
                  <c:v>14</c:v>
                </c:pt>
                <c:pt idx="1100">
                  <c:v>#N/A</c:v>
                </c:pt>
                <c:pt idx="1101">
                  <c:v>58</c:v>
                </c:pt>
                <c:pt idx="1102">
                  <c:v>41</c:v>
                </c:pt>
                <c:pt idx="1103">
                  <c:v>16</c:v>
                </c:pt>
                <c:pt idx="1104">
                  <c:v>15</c:v>
                </c:pt>
                <c:pt idx="1105">
                  <c:v>8</c:v>
                </c:pt>
                <c:pt idx="1106">
                  <c:v>6</c:v>
                </c:pt>
                <c:pt idx="1107">
                  <c:v>5</c:v>
                </c:pt>
                <c:pt idx="1108">
                  <c:v>3</c:v>
                </c:pt>
                <c:pt idx="1109">
                  <c:v>44</c:v>
                </c:pt>
                <c:pt idx="1110">
                  <c:v>6</c:v>
                </c:pt>
                <c:pt idx="1111">
                  <c:v>5</c:v>
                </c:pt>
                <c:pt idx="1112">
                  <c:v>168</c:v>
                </c:pt>
                <c:pt idx="1113">
                  <c:v>128</c:v>
                </c:pt>
                <c:pt idx="1114">
                  <c:v>82</c:v>
                </c:pt>
                <c:pt idx="1115">
                  <c:v>20</c:v>
                </c:pt>
                <c:pt idx="1116">
                  <c:v>62</c:v>
                </c:pt>
                <c:pt idx="1117">
                  <c:v>40</c:v>
                </c:pt>
                <c:pt idx="1118">
                  <c:v>25</c:v>
                </c:pt>
                <c:pt idx="1119">
                  <c:v>97</c:v>
                </c:pt>
                <c:pt idx="1120">
                  <c:v>56</c:v>
                </c:pt>
                <c:pt idx="1121">
                  <c:v>39</c:v>
                </c:pt>
                <c:pt idx="1122">
                  <c:v>16</c:v>
                </c:pt>
                <c:pt idx="1123">
                  <c:v>10</c:v>
                </c:pt>
                <c:pt idx="1124">
                  <c:v>13</c:v>
                </c:pt>
                <c:pt idx="1125">
                  <c:v>6</c:v>
                </c:pt>
                <c:pt idx="1126">
                  <c:v>13</c:v>
                </c:pt>
                <c:pt idx="1127">
                  <c:v>7</c:v>
                </c:pt>
                <c:pt idx="1128">
                  <c:v>12</c:v>
                </c:pt>
                <c:pt idx="1129">
                  <c:v>141</c:v>
                </c:pt>
                <c:pt idx="1130">
                  <c:v>23</c:v>
                </c:pt>
                <c:pt idx="1131">
                  <c:v>24</c:v>
                </c:pt>
                <c:pt idx="1132">
                  <c:v>4</c:v>
                </c:pt>
                <c:pt idx="1133">
                  <c:v>12</c:v>
                </c:pt>
                <c:pt idx="1134">
                  <c:v>7</c:v>
                </c:pt>
                <c:pt idx="1135">
                  <c:v>7</c:v>
                </c:pt>
                <c:pt idx="1136">
                  <c:v>23</c:v>
                </c:pt>
                <c:pt idx="1137">
                  <c:v>7</c:v>
                </c:pt>
                <c:pt idx="1138">
                  <c:v>4</c:v>
                </c:pt>
                <c:pt idx="1139">
                  <c:v>7</c:v>
                </c:pt>
                <c:pt idx="1140">
                  <c:v>11</c:v>
                </c:pt>
                <c:pt idx="1141">
                  <c:v>12</c:v>
                </c:pt>
                <c:pt idx="1142">
                  <c:v>13</c:v>
                </c:pt>
                <c:pt idx="1143">
                  <c:v>10</c:v>
                </c:pt>
                <c:pt idx="1144">
                  <c:v>11</c:v>
                </c:pt>
                <c:pt idx="1145">
                  <c:v>1</c:v>
                </c:pt>
                <c:pt idx="1146">
                  <c:v>#N/A</c:v>
                </c:pt>
                <c:pt idx="1147">
                  <c:v>46</c:v>
                </c:pt>
                <c:pt idx="1148">
                  <c:v>#N/A</c:v>
                </c:pt>
                <c:pt idx="1149">
                  <c:v>39</c:v>
                </c:pt>
                <c:pt idx="1150">
                  <c:v>27</c:v>
                </c:pt>
                <c:pt idx="1151">
                  <c:v>5</c:v>
                </c:pt>
                <c:pt idx="1152">
                  <c:v>39</c:v>
                </c:pt>
                <c:pt idx="1153">
                  <c:v>0</c:v>
                </c:pt>
                <c:pt idx="1154">
                  <c:v>17</c:v>
                </c:pt>
                <c:pt idx="1155">
                  <c:v>10</c:v>
                </c:pt>
                <c:pt idx="1156">
                  <c:v>3</c:v>
                </c:pt>
                <c:pt idx="1157">
                  <c:v>6</c:v>
                </c:pt>
                <c:pt idx="1158">
                  <c:v>2</c:v>
                </c:pt>
                <c:pt idx="1159">
                  <c:v>0</c:v>
                </c:pt>
                <c:pt idx="1160">
                  <c:v>5</c:v>
                </c:pt>
                <c:pt idx="1161">
                  <c:v>4</c:v>
                </c:pt>
                <c:pt idx="1162">
                  <c:v>2</c:v>
                </c:pt>
                <c:pt idx="1163">
                  <c:v>5</c:v>
                </c:pt>
                <c:pt idx="1164">
                  <c:v>0</c:v>
                </c:pt>
                <c:pt idx="1165">
                  <c:v>0</c:v>
                </c:pt>
                <c:pt idx="1166">
                  <c:v>6</c:v>
                </c:pt>
                <c:pt idx="1167">
                  <c:v>0</c:v>
                </c:pt>
                <c:pt idx="1168">
                  <c:v>7</c:v>
                </c:pt>
                <c:pt idx="1169">
                  <c:v>2</c:v>
                </c:pt>
                <c:pt idx="1170">
                  <c:v>1</c:v>
                </c:pt>
                <c:pt idx="1171">
                  <c:v>12</c:v>
                </c:pt>
                <c:pt idx="1172">
                  <c:v>15</c:v>
                </c:pt>
                <c:pt idx="1173">
                  <c:v>2</c:v>
                </c:pt>
                <c:pt idx="1174">
                  <c:v>22</c:v>
                </c:pt>
                <c:pt idx="1175">
                  <c:v>9</c:v>
                </c:pt>
                <c:pt idx="1176">
                  <c:v>37</c:v>
                </c:pt>
                <c:pt idx="1177">
                  <c:v>5</c:v>
                </c:pt>
                <c:pt idx="1178">
                  <c:v>10</c:v>
                </c:pt>
                <c:pt idx="1179">
                  <c:v>#N/A</c:v>
                </c:pt>
                <c:pt idx="1180">
                  <c:v>12</c:v>
                </c:pt>
                <c:pt idx="1181">
                  <c:v>3</c:v>
                </c:pt>
                <c:pt idx="1182">
                  <c:v>1</c:v>
                </c:pt>
                <c:pt idx="1183">
                  <c:v>12</c:v>
                </c:pt>
                <c:pt idx="1184">
                  <c:v>9</c:v>
                </c:pt>
                <c:pt idx="1185">
                  <c:v>8</c:v>
                </c:pt>
                <c:pt idx="1186">
                  <c:v>5</c:v>
                </c:pt>
                <c:pt idx="1187">
                  <c:v>2</c:v>
                </c:pt>
                <c:pt idx="1188">
                  <c:v>9</c:v>
                </c:pt>
                <c:pt idx="1189">
                  <c:v>11</c:v>
                </c:pt>
                <c:pt idx="1190">
                  <c:v>4</c:v>
                </c:pt>
                <c:pt idx="1191">
                  <c:v>4</c:v>
                </c:pt>
                <c:pt idx="1192">
                  <c:v>19</c:v>
                </c:pt>
                <c:pt idx="1193">
                  <c:v>3</c:v>
                </c:pt>
                <c:pt idx="1194">
                  <c:v>12</c:v>
                </c:pt>
                <c:pt idx="1195">
                  <c:v>#N/A</c:v>
                </c:pt>
                <c:pt idx="1196">
                  <c:v>#N/A</c:v>
                </c:pt>
                <c:pt idx="1197">
                  <c:v>39</c:v>
                </c:pt>
                <c:pt idx="1198">
                  <c:v>#N/A</c:v>
                </c:pt>
                <c:pt idx="1199">
                  <c:v>27</c:v>
                </c:pt>
                <c:pt idx="1200">
                  <c:v>32</c:v>
                </c:pt>
                <c:pt idx="1201">
                  <c:v>40</c:v>
                </c:pt>
                <c:pt idx="1202">
                  <c:v>10</c:v>
                </c:pt>
                <c:pt idx="1203">
                  <c:v>41</c:v>
                </c:pt>
                <c:pt idx="1204">
                  <c:v>7</c:v>
                </c:pt>
                <c:pt idx="1205">
                  <c:v>11</c:v>
                </c:pt>
                <c:pt idx="1206">
                  <c:v>10</c:v>
                </c:pt>
                <c:pt idx="1207">
                  <c:v>12</c:v>
                </c:pt>
                <c:pt idx="1208">
                  <c:v>16</c:v>
                </c:pt>
                <c:pt idx="1209">
                  <c:v>3</c:v>
                </c:pt>
                <c:pt idx="1210">
                  <c:v>26</c:v>
                </c:pt>
                <c:pt idx="1211">
                  <c:v>15</c:v>
                </c:pt>
                <c:pt idx="1212">
                  <c:v>18</c:v>
                </c:pt>
                <c:pt idx="1213">
                  <c:v>48</c:v>
                </c:pt>
                <c:pt idx="1214">
                  <c:v>22</c:v>
                </c:pt>
                <c:pt idx="1215">
                  <c:v>12</c:v>
                </c:pt>
                <c:pt idx="1216">
                  <c:v>12</c:v>
                </c:pt>
                <c:pt idx="1217">
                  <c:v>6</c:v>
                </c:pt>
                <c:pt idx="1218">
                  <c:v>15</c:v>
                </c:pt>
                <c:pt idx="1219">
                  <c:v>15</c:v>
                </c:pt>
                <c:pt idx="1220">
                  <c:v>7</c:v>
                </c:pt>
                <c:pt idx="1221">
                  <c:v>15</c:v>
                </c:pt>
                <c:pt idx="1222">
                  <c:v>5</c:v>
                </c:pt>
                <c:pt idx="1223">
                  <c:v>9</c:v>
                </c:pt>
                <c:pt idx="1224">
                  <c:v>5</c:v>
                </c:pt>
                <c:pt idx="1225">
                  <c:v>6</c:v>
                </c:pt>
                <c:pt idx="1226">
                  <c:v>7</c:v>
                </c:pt>
                <c:pt idx="1227">
                  <c:v>11</c:v>
                </c:pt>
                <c:pt idx="1228">
                  <c:v>13</c:v>
                </c:pt>
                <c:pt idx="1229">
                  <c:v>8</c:v>
                </c:pt>
                <c:pt idx="1230">
                  <c:v>14</c:v>
                </c:pt>
                <c:pt idx="1231">
                  <c:v>3</c:v>
                </c:pt>
                <c:pt idx="1232">
                  <c:v>5</c:v>
                </c:pt>
                <c:pt idx="1233">
                  <c:v>14</c:v>
                </c:pt>
                <c:pt idx="1234">
                  <c:v>10</c:v>
                </c:pt>
                <c:pt idx="1235">
                  <c:v>9</c:v>
                </c:pt>
                <c:pt idx="1236">
                  <c:v>13</c:v>
                </c:pt>
                <c:pt idx="1237">
                  <c:v>6</c:v>
                </c:pt>
                <c:pt idx="1238">
                  <c:v>7</c:v>
                </c:pt>
                <c:pt idx="1239">
                  <c:v>9</c:v>
                </c:pt>
                <c:pt idx="1240">
                  <c:v>21</c:v>
                </c:pt>
                <c:pt idx="1241">
                  <c:v>4</c:v>
                </c:pt>
                <c:pt idx="1242">
                  <c:v>6</c:v>
                </c:pt>
                <c:pt idx="1243">
                  <c:v>4</c:v>
                </c:pt>
                <c:pt idx="1244">
                  <c:v>13</c:v>
                </c:pt>
                <c:pt idx="1245">
                  <c:v>10</c:v>
                </c:pt>
                <c:pt idx="1246">
                  <c:v>57</c:v>
                </c:pt>
                <c:pt idx="1247">
                  <c:v>105</c:v>
                </c:pt>
                <c:pt idx="1248">
                  <c:v>8</c:v>
                </c:pt>
                <c:pt idx="1249">
                  <c:v>7</c:v>
                </c:pt>
                <c:pt idx="1250">
                  <c:v>8</c:v>
                </c:pt>
                <c:pt idx="1251">
                  <c:v>78</c:v>
                </c:pt>
                <c:pt idx="1252">
                  <c:v>27</c:v>
                </c:pt>
                <c:pt idx="1253">
                  <c:v>31</c:v>
                </c:pt>
                <c:pt idx="1254">
                  <c:v>19</c:v>
                </c:pt>
                <c:pt idx="1255">
                  <c:v>10</c:v>
                </c:pt>
                <c:pt idx="1256">
                  <c:v>7</c:v>
                </c:pt>
                <c:pt idx="1257">
                  <c:v>15</c:v>
                </c:pt>
                <c:pt idx="1258">
                  <c:v>3</c:v>
                </c:pt>
                <c:pt idx="1259">
                  <c:v>6</c:v>
                </c:pt>
                <c:pt idx="1260">
                  <c:v>21</c:v>
                </c:pt>
                <c:pt idx="1261">
                  <c:v>11</c:v>
                </c:pt>
                <c:pt idx="1262">
                  <c:v>7</c:v>
                </c:pt>
                <c:pt idx="1263">
                  <c:v>2</c:v>
                </c:pt>
                <c:pt idx="1264">
                  <c:v>56</c:v>
                </c:pt>
                <c:pt idx="1265">
                  <c:v>8</c:v>
                </c:pt>
                <c:pt idx="1266">
                  <c:v>3</c:v>
                </c:pt>
                <c:pt idx="1267">
                  <c:v>12</c:v>
                </c:pt>
                <c:pt idx="1268">
                  <c:v>26</c:v>
                </c:pt>
                <c:pt idx="1269">
                  <c:v>17</c:v>
                </c:pt>
                <c:pt idx="1270">
                  <c:v>#N/A</c:v>
                </c:pt>
                <c:pt idx="1271">
                  <c:v>184</c:v>
                </c:pt>
                <c:pt idx="1272">
                  <c:v>18</c:v>
                </c:pt>
                <c:pt idx="1273">
                  <c:v>30</c:v>
                </c:pt>
                <c:pt idx="1274">
                  <c:v>54</c:v>
                </c:pt>
                <c:pt idx="1275">
                  <c:v>16</c:v>
                </c:pt>
                <c:pt idx="1276">
                  <c:v>8</c:v>
                </c:pt>
                <c:pt idx="1277">
                  <c:v>7</c:v>
                </c:pt>
                <c:pt idx="1278">
                  <c:v>21</c:v>
                </c:pt>
                <c:pt idx="1279">
                  <c:v>16</c:v>
                </c:pt>
                <c:pt idx="1280">
                  <c:v>7</c:v>
                </c:pt>
                <c:pt idx="1281">
                  <c:v>9</c:v>
                </c:pt>
                <c:pt idx="1282">
                  <c:v>0</c:v>
                </c:pt>
                <c:pt idx="1283">
                  <c:v>7</c:v>
                </c:pt>
                <c:pt idx="1284">
                  <c:v>0</c:v>
                </c:pt>
                <c:pt idx="1285">
                  <c:v>25</c:v>
                </c:pt>
                <c:pt idx="1286">
                  <c:v>14</c:v>
                </c:pt>
                <c:pt idx="1287">
                  <c:v>5</c:v>
                </c:pt>
                <c:pt idx="1288">
                  <c:v>20</c:v>
                </c:pt>
                <c:pt idx="1289">
                  <c:v>23</c:v>
                </c:pt>
                <c:pt idx="1290">
                  <c:v>12</c:v>
                </c:pt>
                <c:pt idx="1291">
                  <c:v>23</c:v>
                </c:pt>
                <c:pt idx="1292">
                  <c:v>#N/A</c:v>
                </c:pt>
                <c:pt idx="1293">
                  <c:v>10</c:v>
                </c:pt>
                <c:pt idx="1294">
                  <c:v>21</c:v>
                </c:pt>
                <c:pt idx="1295">
                  <c:v>11</c:v>
                </c:pt>
                <c:pt idx="1296">
                  <c:v>7</c:v>
                </c:pt>
                <c:pt idx="1297">
                  <c:v>10</c:v>
                </c:pt>
                <c:pt idx="1298">
                  <c:v>25</c:v>
                </c:pt>
                <c:pt idx="1299">
                  <c:v>6</c:v>
                </c:pt>
                <c:pt idx="1300">
                  <c:v>2</c:v>
                </c:pt>
                <c:pt idx="1301">
                  <c:v>24</c:v>
                </c:pt>
                <c:pt idx="1302">
                  <c:v>9</c:v>
                </c:pt>
                <c:pt idx="1303">
                  <c:v>10</c:v>
                </c:pt>
                <c:pt idx="1304">
                  <c:v>8</c:v>
                </c:pt>
                <c:pt idx="1305">
                  <c:v>7</c:v>
                </c:pt>
                <c:pt idx="1306">
                  <c:v>18</c:v>
                </c:pt>
                <c:pt idx="1307">
                  <c:v>3</c:v>
                </c:pt>
                <c:pt idx="1308">
                  <c:v>5</c:v>
                </c:pt>
                <c:pt idx="1309">
                  <c:v>6</c:v>
                </c:pt>
                <c:pt idx="1310">
                  <c:v>11</c:v>
                </c:pt>
                <c:pt idx="1311">
                  <c:v>12</c:v>
                </c:pt>
                <c:pt idx="1312">
                  <c:v>5</c:v>
                </c:pt>
                <c:pt idx="1313">
                  <c:v>5</c:v>
                </c:pt>
                <c:pt idx="1314">
                  <c:v>1</c:v>
                </c:pt>
                <c:pt idx="1315">
                  <c:v>4</c:v>
                </c:pt>
                <c:pt idx="1316">
                  <c:v>16</c:v>
                </c:pt>
                <c:pt idx="1317">
                  <c:v>0</c:v>
                </c:pt>
                <c:pt idx="1318">
                  <c:v>7</c:v>
                </c:pt>
                <c:pt idx="1319">
                  <c:v>3</c:v>
                </c:pt>
                <c:pt idx="1320">
                  <c:v>3</c:v>
                </c:pt>
                <c:pt idx="1321">
                  <c:v>9</c:v>
                </c:pt>
                <c:pt idx="1322">
                  <c:v>#N/A</c:v>
                </c:pt>
                <c:pt idx="1323">
                  <c:v>5</c:v>
                </c:pt>
                <c:pt idx="1324">
                  <c:v>69</c:v>
                </c:pt>
                <c:pt idx="1325">
                  <c:v>21</c:v>
                </c:pt>
                <c:pt idx="1326">
                  <c:v>14</c:v>
                </c:pt>
                <c:pt idx="1327">
                  <c:v>33</c:v>
                </c:pt>
                <c:pt idx="1328">
                  <c:v>20</c:v>
                </c:pt>
                <c:pt idx="1329">
                  <c:v>10</c:v>
                </c:pt>
                <c:pt idx="1330">
                  <c:v>5</c:v>
                </c:pt>
                <c:pt idx="1331">
                  <c:v>4</c:v>
                </c:pt>
                <c:pt idx="1332">
                  <c:v>15</c:v>
                </c:pt>
                <c:pt idx="1333">
                  <c:v>4</c:v>
                </c:pt>
                <c:pt idx="1334">
                  <c:v>11</c:v>
                </c:pt>
                <c:pt idx="1335">
                  <c:v>6</c:v>
                </c:pt>
                <c:pt idx="1336">
                  <c:v>19</c:v>
                </c:pt>
                <c:pt idx="1337">
                  <c:v>7</c:v>
                </c:pt>
                <c:pt idx="1338">
                  <c:v>12</c:v>
                </c:pt>
                <c:pt idx="1339">
                  <c:v>#N/A</c:v>
                </c:pt>
                <c:pt idx="1340">
                  <c:v>51</c:v>
                </c:pt>
                <c:pt idx="1341">
                  <c:v>26</c:v>
                </c:pt>
                <c:pt idx="1342">
                  <c:v>56</c:v>
                </c:pt>
                <c:pt idx="1343">
                  <c:v>22</c:v>
                </c:pt>
                <c:pt idx="1344">
                  <c:v>5</c:v>
                </c:pt>
                <c:pt idx="1345">
                  <c:v>8</c:v>
                </c:pt>
                <c:pt idx="1346">
                  <c:v>22</c:v>
                </c:pt>
                <c:pt idx="1347">
                  <c:v>6</c:v>
                </c:pt>
                <c:pt idx="1348">
                  <c:v>7</c:v>
                </c:pt>
                <c:pt idx="1349">
                  <c:v>10</c:v>
                </c:pt>
                <c:pt idx="1350">
                  <c:v>7</c:v>
                </c:pt>
                <c:pt idx="1351">
                  <c:v>11</c:v>
                </c:pt>
                <c:pt idx="1352">
                  <c:v>5</c:v>
                </c:pt>
                <c:pt idx="1353">
                  <c:v>10</c:v>
                </c:pt>
                <c:pt idx="1354">
                  <c:v>7</c:v>
                </c:pt>
                <c:pt idx="1355">
                  <c:v>3</c:v>
                </c:pt>
                <c:pt idx="1356">
                  <c:v>9</c:v>
                </c:pt>
                <c:pt idx="1357">
                  <c:v>12</c:v>
                </c:pt>
                <c:pt idx="1358">
                  <c:v>7</c:v>
                </c:pt>
                <c:pt idx="1359">
                  <c:v>#N/A</c:v>
                </c:pt>
                <c:pt idx="1360">
                  <c:v>49</c:v>
                </c:pt>
                <c:pt idx="1361">
                  <c:v>8</c:v>
                </c:pt>
                <c:pt idx="1362">
                  <c:v>22</c:v>
                </c:pt>
                <c:pt idx="1363">
                  <c:v>13</c:v>
                </c:pt>
                <c:pt idx="1364">
                  <c:v>10</c:v>
                </c:pt>
                <c:pt idx="1365">
                  <c:v>12</c:v>
                </c:pt>
                <c:pt idx="1366">
                  <c:v>17</c:v>
                </c:pt>
                <c:pt idx="1367">
                  <c:v>12</c:v>
                </c:pt>
                <c:pt idx="1368">
                  <c:v>14</c:v>
                </c:pt>
                <c:pt idx="1369">
                  <c:v>11</c:v>
                </c:pt>
                <c:pt idx="1370">
                  <c:v>26</c:v>
                </c:pt>
                <c:pt idx="1371">
                  <c:v>9</c:v>
                </c:pt>
                <c:pt idx="1372">
                  <c:v>19</c:v>
                </c:pt>
                <c:pt idx="1373">
                  <c:v>9</c:v>
                </c:pt>
                <c:pt idx="1374">
                  <c:v>7</c:v>
                </c:pt>
                <c:pt idx="1375">
                  <c:v>16</c:v>
                </c:pt>
                <c:pt idx="1376">
                  <c:v>2</c:v>
                </c:pt>
                <c:pt idx="1377">
                  <c:v>2</c:v>
                </c:pt>
                <c:pt idx="1378">
                  <c:v>9</c:v>
                </c:pt>
                <c:pt idx="1379">
                  <c:v>5</c:v>
                </c:pt>
                <c:pt idx="1380">
                  <c:v>9</c:v>
                </c:pt>
                <c:pt idx="1381">
                  <c:v>4</c:v>
                </c:pt>
                <c:pt idx="1382">
                  <c:v>6</c:v>
                </c:pt>
                <c:pt idx="1383">
                  <c:v>6</c:v>
                </c:pt>
                <c:pt idx="1384">
                  <c:v>11</c:v>
                </c:pt>
                <c:pt idx="1385">
                  <c:v>7</c:v>
                </c:pt>
                <c:pt idx="1386">
                  <c:v>5</c:v>
                </c:pt>
                <c:pt idx="1387">
                  <c:v>4</c:v>
                </c:pt>
                <c:pt idx="1388">
                  <c:v>35</c:v>
                </c:pt>
                <c:pt idx="1389">
                  <c:v>17</c:v>
                </c:pt>
                <c:pt idx="1390">
                  <c:v>22</c:v>
                </c:pt>
                <c:pt idx="1391">
                  <c:v>18</c:v>
                </c:pt>
                <c:pt idx="1392">
                  <c:v>11</c:v>
                </c:pt>
                <c:pt idx="1393">
                  <c:v>#N/A</c:v>
                </c:pt>
                <c:pt idx="1394">
                  <c:v>24</c:v>
                </c:pt>
                <c:pt idx="1395">
                  <c:v>11</c:v>
                </c:pt>
                <c:pt idx="1396">
                  <c:v>42</c:v>
                </c:pt>
                <c:pt idx="1397">
                  <c:v>46</c:v>
                </c:pt>
                <c:pt idx="1398">
                  <c:v>40</c:v>
                </c:pt>
                <c:pt idx="1399">
                  <c:v>22</c:v>
                </c:pt>
                <c:pt idx="1400">
                  <c:v>8</c:v>
                </c:pt>
                <c:pt idx="1401">
                  <c:v>11</c:v>
                </c:pt>
                <c:pt idx="1402">
                  <c:v>13</c:v>
                </c:pt>
                <c:pt idx="1403">
                  <c:v>48</c:v>
                </c:pt>
                <c:pt idx="1404">
                  <c:v>15</c:v>
                </c:pt>
                <c:pt idx="1405">
                  <c:v>9</c:v>
                </c:pt>
                <c:pt idx="1406">
                  <c:v>7</c:v>
                </c:pt>
                <c:pt idx="1407">
                  <c:v>15</c:v>
                </c:pt>
                <c:pt idx="1408">
                  <c:v>3</c:v>
                </c:pt>
                <c:pt idx="1409">
                  <c:v>23</c:v>
                </c:pt>
                <c:pt idx="1410">
                  <c:v>43</c:v>
                </c:pt>
                <c:pt idx="1411">
                  <c:v>9</c:v>
                </c:pt>
                <c:pt idx="1412">
                  <c:v>12</c:v>
                </c:pt>
                <c:pt idx="1413">
                  <c:v>66</c:v>
                </c:pt>
                <c:pt idx="1414">
                  <c:v>8</c:v>
                </c:pt>
                <c:pt idx="1415">
                  <c:v>8</c:v>
                </c:pt>
                <c:pt idx="1416">
                  <c:v>6</c:v>
                </c:pt>
                <c:pt idx="1417">
                  <c:v>10</c:v>
                </c:pt>
                <c:pt idx="1418">
                  <c:v>7</c:v>
                </c:pt>
                <c:pt idx="1419">
                  <c:v>227</c:v>
                </c:pt>
              </c:numCache>
            </c:numRef>
          </c:xVal>
          <c:yVal>
            <c:numRef>
              <c:f>'c'!$AD$55:$AD$1474</c:f>
              <c:numCache>
                <c:formatCode>General</c:formatCode>
                <c:ptCount val="1420"/>
                <c:pt idx="0">
                  <c:v>3831584</c:v>
                </c:pt>
                <c:pt idx="1">
                  <c:v>1416457</c:v>
                </c:pt>
                <c:pt idx="2">
                  <c:v>2311729</c:v>
                </c:pt>
                <c:pt idx="3">
                  <c:v>1386009</c:v>
                </c:pt>
                <c:pt idx="4">
                  <c:v>1065521</c:v>
                </c:pt>
                <c:pt idx="5">
                  <c:v>492458</c:v>
                </c:pt>
                <c:pt idx="6">
                  <c:v>3821159</c:v>
                </c:pt>
                <c:pt idx="7">
                  <c:v>120535</c:v>
                </c:pt>
                <c:pt idx="8">
                  <c:v>282388</c:v>
                </c:pt>
                <c:pt idx="9">
                  <c:v>272879</c:v>
                </c:pt>
                <c:pt idx="10">
                  <c:v>703706</c:v>
                </c:pt>
                <c:pt idx="11">
                  <c:v>655642</c:v>
                </c:pt>
                <c:pt idx="12">
                  <c:v>#N/A</c:v>
                </c:pt>
                <c:pt idx="13">
                  <c:v>107206</c:v>
                </c:pt>
                <c:pt idx="14">
                  <c:v>#N/A</c:v>
                </c:pt>
                <c:pt idx="15">
                  <c:v>147534</c:v>
                </c:pt>
                <c:pt idx="16">
                  <c:v>389773</c:v>
                </c:pt>
                <c:pt idx="17">
                  <c:v>413508</c:v>
                </c:pt>
                <c:pt idx="18">
                  <c:v>2532036</c:v>
                </c:pt>
                <c:pt idx="19">
                  <c:v>123082</c:v>
                </c:pt>
                <c:pt idx="20">
                  <c:v>495425</c:v>
                </c:pt>
                <c:pt idx="21">
                  <c:v>2399606</c:v>
                </c:pt>
                <c:pt idx="22">
                  <c:v>110224</c:v>
                </c:pt>
                <c:pt idx="23">
                  <c:v>106701</c:v>
                </c:pt>
                <c:pt idx="24">
                  <c:v>187203</c:v>
                </c:pt>
                <c:pt idx="25">
                  <c:v>209459</c:v>
                </c:pt>
                <c:pt idx="26">
                  <c:v>3552860</c:v>
                </c:pt>
                <c:pt idx="27">
                  <c:v>853861</c:v>
                </c:pt>
                <c:pt idx="28">
                  <c:v>354747</c:v>
                </c:pt>
                <c:pt idx="29">
                  <c:v>96677</c:v>
                </c:pt>
                <c:pt idx="30">
                  <c:v>493970</c:v>
                </c:pt>
                <c:pt idx="31">
                  <c:v>630767</c:v>
                </c:pt>
                <c:pt idx="32">
                  <c:v>440882</c:v>
                </c:pt>
                <c:pt idx="33">
                  <c:v>1712829</c:v>
                </c:pt>
                <c:pt idx="34">
                  <c:v>265002</c:v>
                </c:pt>
                <c:pt idx="35">
                  <c:v>270120</c:v>
                </c:pt>
                <c:pt idx="36">
                  <c:v>131921</c:v>
                </c:pt>
                <c:pt idx="37">
                  <c:v>248478</c:v>
                </c:pt>
                <c:pt idx="38">
                  <c:v>144304</c:v>
                </c:pt>
                <c:pt idx="39">
                  <c:v>162837</c:v>
                </c:pt>
                <c:pt idx="40">
                  <c:v>287071</c:v>
                </c:pt>
                <c:pt idx="41">
                  <c:v>1923158</c:v>
                </c:pt>
                <c:pt idx="42">
                  <c:v>384419</c:v>
                </c:pt>
                <c:pt idx="43">
                  <c:v>138457</c:v>
                </c:pt>
                <c:pt idx="44">
                  <c:v>334442</c:v>
                </c:pt>
                <c:pt idx="45">
                  <c:v>249137</c:v>
                </c:pt>
                <c:pt idx="46">
                  <c:v>477034</c:v>
                </c:pt>
                <c:pt idx="47">
                  <c:v>504647</c:v>
                </c:pt>
                <c:pt idx="48">
                  <c:v>355671</c:v>
                </c:pt>
                <c:pt idx="49">
                  <c:v>255017</c:v>
                </c:pt>
                <c:pt idx="50">
                  <c:v>799942</c:v>
                </c:pt>
                <c:pt idx="51">
                  <c:v>191485</c:v>
                </c:pt>
                <c:pt idx="52">
                  <c:v>547254</c:v>
                </c:pt>
                <c:pt idx="53">
                  <c:v>0</c:v>
                </c:pt>
                <c:pt idx="54">
                  <c:v>391679</c:v>
                </c:pt>
                <c:pt idx="55">
                  <c:v>213720</c:v>
                </c:pt>
                <c:pt idx="56">
                  <c:v>88873</c:v>
                </c:pt>
                <c:pt idx="57">
                  <c:v>190164</c:v>
                </c:pt>
                <c:pt idx="58">
                  <c:v>328993</c:v>
                </c:pt>
                <c:pt idx="59">
                  <c:v>1347998</c:v>
                </c:pt>
                <c:pt idx="60">
                  <c:v>372018</c:v>
                </c:pt>
                <c:pt idx="61">
                  <c:v>246886</c:v>
                </c:pt>
                <c:pt idx="62">
                  <c:v>269311</c:v>
                </c:pt>
                <c:pt idx="63">
                  <c:v>117328</c:v>
                </c:pt>
                <c:pt idx="64">
                  <c:v>90683</c:v>
                </c:pt>
                <c:pt idx="65">
                  <c:v>130621</c:v>
                </c:pt>
                <c:pt idx="66">
                  <c:v>294593</c:v>
                </c:pt>
                <c:pt idx="67">
                  <c:v>370996</c:v>
                </c:pt>
                <c:pt idx="68">
                  <c:v>78571</c:v>
                </c:pt>
                <c:pt idx="69">
                  <c:v>171616</c:v>
                </c:pt>
                <c:pt idx="70">
                  <c:v>161389</c:v>
                </c:pt>
                <c:pt idx="71">
                  <c:v>91379</c:v>
                </c:pt>
                <c:pt idx="72">
                  <c:v>138293</c:v>
                </c:pt>
                <c:pt idx="73">
                  <c:v>1068067</c:v>
                </c:pt>
                <c:pt idx="74">
                  <c:v>64755</c:v>
                </c:pt>
                <c:pt idx="75">
                  <c:v>152125</c:v>
                </c:pt>
                <c:pt idx="76">
                  <c:v>257240</c:v>
                </c:pt>
                <c:pt idx="77">
                  <c:v>1409891</c:v>
                </c:pt>
                <c:pt idx="78">
                  <c:v>218478</c:v>
                </c:pt>
                <c:pt idx="79">
                  <c:v>111536</c:v>
                </c:pt>
                <c:pt idx="80">
                  <c:v>232169</c:v>
                </c:pt>
                <c:pt idx="81">
                  <c:v>177169</c:v>
                </c:pt>
                <c:pt idx="82">
                  <c:v>399238</c:v>
                </c:pt>
                <c:pt idx="83">
                  <c:v>858835</c:v>
                </c:pt>
                <c:pt idx="84">
                  <c:v>145083</c:v>
                </c:pt>
                <c:pt idx="85">
                  <c:v>107933</c:v>
                </c:pt>
                <c:pt idx="86">
                  <c:v>74298</c:v>
                </c:pt>
                <c:pt idx="87">
                  <c:v>625527</c:v>
                </c:pt>
                <c:pt idx="88">
                  <c:v>247933</c:v>
                </c:pt>
                <c:pt idx="89">
                  <c:v>1386238</c:v>
                </c:pt>
                <c:pt idx="90">
                  <c:v>163355</c:v>
                </c:pt>
                <c:pt idx="91">
                  <c:v>71621</c:v>
                </c:pt>
                <c:pt idx="92">
                  <c:v>150560</c:v>
                </c:pt>
                <c:pt idx="93">
                  <c:v>248485</c:v>
                </c:pt>
                <c:pt idx="94">
                  <c:v>2437981</c:v>
                </c:pt>
                <c:pt idx="95">
                  <c:v>355004</c:v>
                </c:pt>
                <c:pt idx="96">
                  <c:v>1473888</c:v>
                </c:pt>
                <c:pt idx="97">
                  <c:v>1000842</c:v>
                </c:pt>
                <c:pt idx="98">
                  <c:v>3585020</c:v>
                </c:pt>
                <c:pt idx="99">
                  <c:v>271721</c:v>
                </c:pt>
                <c:pt idx="100">
                  <c:v>225152</c:v>
                </c:pt>
                <c:pt idx="101">
                  <c:v>560848</c:v>
                </c:pt>
                <c:pt idx="102">
                  <c:v>163064</c:v>
                </c:pt>
                <c:pt idx="103">
                  <c:v>111759</c:v>
                </c:pt>
                <c:pt idx="104">
                  <c:v>228036</c:v>
                </c:pt>
                <c:pt idx="105">
                  <c:v>261026</c:v>
                </c:pt>
                <c:pt idx="106">
                  <c:v>709639</c:v>
                </c:pt>
                <c:pt idx="107">
                  <c:v>156296</c:v>
                </c:pt>
                <c:pt idx="108">
                  <c:v>137684</c:v>
                </c:pt>
                <c:pt idx="109">
                  <c:v>273952</c:v>
                </c:pt>
                <c:pt idx="110">
                  <c:v>504425</c:v>
                </c:pt>
                <c:pt idx="111">
                  <c:v>267886</c:v>
                </c:pt>
                <c:pt idx="112">
                  <c:v>130979</c:v>
                </c:pt>
                <c:pt idx="113">
                  <c:v>#N/A</c:v>
                </c:pt>
                <c:pt idx="114">
                  <c:v>229108</c:v>
                </c:pt>
                <c:pt idx="115">
                  <c:v>771383</c:v>
                </c:pt>
                <c:pt idx="116">
                  <c:v>1344477</c:v>
                </c:pt>
                <c:pt idx="117">
                  <c:v>#N/A</c:v>
                </c:pt>
                <c:pt idx="118">
                  <c:v>273515</c:v>
                </c:pt>
                <c:pt idx="119">
                  <c:v>1332798</c:v>
                </c:pt>
                <c:pt idx="120">
                  <c:v>316542</c:v>
                </c:pt>
                <c:pt idx="121">
                  <c:v>263522</c:v>
                </c:pt>
                <c:pt idx="122">
                  <c:v>336789</c:v>
                </c:pt>
                <c:pt idx="123">
                  <c:v>1291278</c:v>
                </c:pt>
                <c:pt idx="124">
                  <c:v>1974548</c:v>
                </c:pt>
                <c:pt idx="125">
                  <c:v>#N/A</c:v>
                </c:pt>
                <c:pt idx="126">
                  <c:v>281560</c:v>
                </c:pt>
                <c:pt idx="127">
                  <c:v>727716</c:v>
                </c:pt>
                <c:pt idx="128">
                  <c:v>613148</c:v>
                </c:pt>
                <c:pt idx="129">
                  <c:v>697947</c:v>
                </c:pt>
                <c:pt idx="130">
                  <c:v>2292524</c:v>
                </c:pt>
                <c:pt idx="131">
                  <c:v>586146</c:v>
                </c:pt>
                <c:pt idx="132">
                  <c:v>344392</c:v>
                </c:pt>
                <c:pt idx="133">
                  <c:v>236362</c:v>
                </c:pt>
                <c:pt idx="134">
                  <c:v>294439</c:v>
                </c:pt>
                <c:pt idx="135">
                  <c:v>281881</c:v>
                </c:pt>
                <c:pt idx="136">
                  <c:v>546673</c:v>
                </c:pt>
                <c:pt idx="137">
                  <c:v>497466</c:v>
                </c:pt>
                <c:pt idx="138">
                  <c:v>643962</c:v>
                </c:pt>
                <c:pt idx="139">
                  <c:v>310267</c:v>
                </c:pt>
                <c:pt idx="140">
                  <c:v>194340</c:v>
                </c:pt>
                <c:pt idx="141">
                  <c:v>143267</c:v>
                </c:pt>
                <c:pt idx="142">
                  <c:v>110356</c:v>
                </c:pt>
                <c:pt idx="143">
                  <c:v>839971</c:v>
                </c:pt>
                <c:pt idx="144">
                  <c:v>396233</c:v>
                </c:pt>
                <c:pt idx="145">
                  <c:v>245655</c:v>
                </c:pt>
                <c:pt idx="146">
                  <c:v>163839</c:v>
                </c:pt>
                <c:pt idx="147">
                  <c:v>0</c:v>
                </c:pt>
                <c:pt idx="148">
                  <c:v>4684236</c:v>
                </c:pt>
                <c:pt idx="149">
                  <c:v>2359377</c:v>
                </c:pt>
                <c:pt idx="150">
                  <c:v>111110</c:v>
                </c:pt>
                <c:pt idx="151">
                  <c:v>117577</c:v>
                </c:pt>
                <c:pt idx="152">
                  <c:v>408237</c:v>
                </c:pt>
                <c:pt idx="153">
                  <c:v>1397141</c:v>
                </c:pt>
                <c:pt idx="154">
                  <c:v>#N/A</c:v>
                </c:pt>
                <c:pt idx="155">
                  <c:v>313078</c:v>
                </c:pt>
                <c:pt idx="156">
                  <c:v>1520603</c:v>
                </c:pt>
                <c:pt idx="157">
                  <c:v>848555</c:v>
                </c:pt>
                <c:pt idx="158">
                  <c:v>1535542</c:v>
                </c:pt>
                <c:pt idx="159">
                  <c:v>117201</c:v>
                </c:pt>
                <c:pt idx="160">
                  <c:v>515164</c:v>
                </c:pt>
                <c:pt idx="161">
                  <c:v>805518</c:v>
                </c:pt>
                <c:pt idx="162">
                  <c:v>384488</c:v>
                </c:pt>
                <c:pt idx="163">
                  <c:v>1116041</c:v>
                </c:pt>
                <c:pt idx="164">
                  <c:v>1981593</c:v>
                </c:pt>
                <c:pt idx="165">
                  <c:v>308659</c:v>
                </c:pt>
                <c:pt idx="166">
                  <c:v>1138364</c:v>
                </c:pt>
                <c:pt idx="167">
                  <c:v>550632</c:v>
                </c:pt>
                <c:pt idx="168">
                  <c:v>764041</c:v>
                </c:pt>
                <c:pt idx="169">
                  <c:v>409749</c:v>
                </c:pt>
                <c:pt idx="170">
                  <c:v>708987</c:v>
                </c:pt>
                <c:pt idx="171">
                  <c:v>189452</c:v>
                </c:pt>
                <c:pt idx="172">
                  <c:v>886620</c:v>
                </c:pt>
                <c:pt idx="173">
                  <c:v>195045</c:v>
                </c:pt>
                <c:pt idx="174">
                  <c:v>340122</c:v>
                </c:pt>
                <c:pt idx="175">
                  <c:v>214206</c:v>
                </c:pt>
                <c:pt idx="176">
                  <c:v>828296</c:v>
                </c:pt>
                <c:pt idx="177">
                  <c:v>4646275</c:v>
                </c:pt>
                <c:pt idx="178">
                  <c:v>124426</c:v>
                </c:pt>
                <c:pt idx="179">
                  <c:v>398643</c:v>
                </c:pt>
                <c:pt idx="180">
                  <c:v>443181</c:v>
                </c:pt>
                <c:pt idx="181">
                  <c:v>2071266</c:v>
                </c:pt>
                <c:pt idx="182">
                  <c:v>1761338</c:v>
                </c:pt>
                <c:pt idx="183">
                  <c:v>339247</c:v>
                </c:pt>
                <c:pt idx="184">
                  <c:v>632828</c:v>
                </c:pt>
                <c:pt idx="185">
                  <c:v>3340240</c:v>
                </c:pt>
                <c:pt idx="186">
                  <c:v>2917978</c:v>
                </c:pt>
                <c:pt idx="187">
                  <c:v>10780975</c:v>
                </c:pt>
                <c:pt idx="188">
                  <c:v>#N/A</c:v>
                </c:pt>
                <c:pt idx="189">
                  <c:v>1875957</c:v>
                </c:pt>
                <c:pt idx="190">
                  <c:v>1631424</c:v>
                </c:pt>
                <c:pt idx="191">
                  <c:v>486222</c:v>
                </c:pt>
                <c:pt idx="192">
                  <c:v>1228305</c:v>
                </c:pt>
                <c:pt idx="193">
                  <c:v>851790</c:v>
                </c:pt>
                <c:pt idx="194">
                  <c:v>733440</c:v>
                </c:pt>
                <c:pt idx="195">
                  <c:v>527050</c:v>
                </c:pt>
                <c:pt idx="196">
                  <c:v>501818</c:v>
                </c:pt>
                <c:pt idx="197">
                  <c:v>176890</c:v>
                </c:pt>
                <c:pt idx="198">
                  <c:v>477732</c:v>
                </c:pt>
                <c:pt idx="199">
                  <c:v>107068</c:v>
                </c:pt>
                <c:pt idx="200">
                  <c:v>132960</c:v>
                </c:pt>
                <c:pt idx="201">
                  <c:v>122911</c:v>
                </c:pt>
                <c:pt idx="202">
                  <c:v>388625</c:v>
                </c:pt>
                <c:pt idx="203">
                  <c:v>215743</c:v>
                </c:pt>
                <c:pt idx="204">
                  <c:v>495679</c:v>
                </c:pt>
                <c:pt idx="205">
                  <c:v>0</c:v>
                </c:pt>
                <c:pt idx="206">
                  <c:v>207518</c:v>
                </c:pt>
                <c:pt idx="207">
                  <c:v>142202</c:v>
                </c:pt>
                <c:pt idx="208">
                  <c:v>360870</c:v>
                </c:pt>
                <c:pt idx="209">
                  <c:v>172530</c:v>
                </c:pt>
                <c:pt idx="210">
                  <c:v>441603</c:v>
                </c:pt>
                <c:pt idx="211">
                  <c:v>674178</c:v>
                </c:pt>
                <c:pt idx="212">
                  <c:v>5190326</c:v>
                </c:pt>
                <c:pt idx="213">
                  <c:v>1343228</c:v>
                </c:pt>
                <c:pt idx="214">
                  <c:v>1780219</c:v>
                </c:pt>
                <c:pt idx="215">
                  <c:v>2454944</c:v>
                </c:pt>
                <c:pt idx="216">
                  <c:v>535326</c:v>
                </c:pt>
                <c:pt idx="217">
                  <c:v>2999461</c:v>
                </c:pt>
                <c:pt idx="218">
                  <c:v>849059</c:v>
                </c:pt>
                <c:pt idx="219">
                  <c:v>980056</c:v>
                </c:pt>
                <c:pt idx="220">
                  <c:v>929292</c:v>
                </c:pt>
                <c:pt idx="221">
                  <c:v>467037</c:v>
                </c:pt>
                <c:pt idx="222">
                  <c:v>507172</c:v>
                </c:pt>
                <c:pt idx="223">
                  <c:v>605180</c:v>
                </c:pt>
                <c:pt idx="224">
                  <c:v>282605</c:v>
                </c:pt>
                <c:pt idx="225">
                  <c:v>428147</c:v>
                </c:pt>
                <c:pt idx="226">
                  <c:v>205672</c:v>
                </c:pt>
                <c:pt idx="227">
                  <c:v>148901</c:v>
                </c:pt>
                <c:pt idx="228">
                  <c:v>334012</c:v>
                </c:pt>
                <c:pt idx="229">
                  <c:v>421073</c:v>
                </c:pt>
                <c:pt idx="230">
                  <c:v>192917</c:v>
                </c:pt>
                <c:pt idx="231">
                  <c:v>564888</c:v>
                </c:pt>
                <c:pt idx="232">
                  <c:v>121281</c:v>
                </c:pt>
                <c:pt idx="233">
                  <c:v>724671</c:v>
                </c:pt>
                <c:pt idx="234">
                  <c:v>110121</c:v>
                </c:pt>
                <c:pt idx="235">
                  <c:v>88612</c:v>
                </c:pt>
                <c:pt idx="236">
                  <c:v>172219</c:v>
                </c:pt>
                <c:pt idx="237">
                  <c:v>166280</c:v>
                </c:pt>
                <c:pt idx="238">
                  <c:v>103001</c:v>
                </c:pt>
                <c:pt idx="239">
                  <c:v>2025489</c:v>
                </c:pt>
                <c:pt idx="240">
                  <c:v>1016078</c:v>
                </c:pt>
                <c:pt idx="241">
                  <c:v>367494</c:v>
                </c:pt>
                <c:pt idx="242">
                  <c:v>1713561</c:v>
                </c:pt>
                <c:pt idx="243">
                  <c:v>#N/A</c:v>
                </c:pt>
                <c:pt idx="244">
                  <c:v>#N/A</c:v>
                </c:pt>
                <c:pt idx="245">
                  <c:v>#N/A</c:v>
                </c:pt>
                <c:pt idx="246">
                  <c:v>387511</c:v>
                </c:pt>
                <c:pt idx="247">
                  <c:v>2857959</c:v>
                </c:pt>
                <c:pt idx="248">
                  <c:v>859977</c:v>
                </c:pt>
                <c:pt idx="249">
                  <c:v>800191</c:v>
                </c:pt>
                <c:pt idx="250">
                  <c:v>1444642</c:v>
                </c:pt>
                <c:pt idx="251">
                  <c:v>1020990</c:v>
                </c:pt>
                <c:pt idx="252">
                  <c:v>305953</c:v>
                </c:pt>
                <c:pt idx="253">
                  <c:v>272815</c:v>
                </c:pt>
                <c:pt idx="254">
                  <c:v>222712</c:v>
                </c:pt>
                <c:pt idx="255">
                  <c:v>1435247</c:v>
                </c:pt>
                <c:pt idx="256">
                  <c:v>223176</c:v>
                </c:pt>
                <c:pt idx="257">
                  <c:v>391197</c:v>
                </c:pt>
                <c:pt idx="258">
                  <c:v>288745</c:v>
                </c:pt>
                <c:pt idx="259">
                  <c:v>14427</c:v>
                </c:pt>
                <c:pt idx="260">
                  <c:v>927010</c:v>
                </c:pt>
                <c:pt idx="261">
                  <c:v>361671</c:v>
                </c:pt>
                <c:pt idx="262">
                  <c:v>346020</c:v>
                </c:pt>
                <c:pt idx="263">
                  <c:v>41309</c:v>
                </c:pt>
                <c:pt idx="264">
                  <c:v>498038</c:v>
                </c:pt>
                <c:pt idx="265">
                  <c:v>246130</c:v>
                </c:pt>
                <c:pt idx="266">
                  <c:v>290679</c:v>
                </c:pt>
                <c:pt idx="267">
                  <c:v>277340</c:v>
                </c:pt>
                <c:pt idx="268">
                  <c:v>921094</c:v>
                </c:pt>
                <c:pt idx="269">
                  <c:v>117324</c:v>
                </c:pt>
                <c:pt idx="270">
                  <c:v>95442</c:v>
                </c:pt>
                <c:pt idx="271">
                  <c:v>98206</c:v>
                </c:pt>
                <c:pt idx="272">
                  <c:v>91170</c:v>
                </c:pt>
                <c:pt idx="273">
                  <c:v>285663</c:v>
                </c:pt>
                <c:pt idx="274">
                  <c:v>171150</c:v>
                </c:pt>
                <c:pt idx="275">
                  <c:v>126267</c:v>
                </c:pt>
                <c:pt idx="276">
                  <c:v>1016461</c:v>
                </c:pt>
                <c:pt idx="277">
                  <c:v>264417</c:v>
                </c:pt>
                <c:pt idx="278">
                  <c:v>96645</c:v>
                </c:pt>
                <c:pt idx="279">
                  <c:v>90906</c:v>
                </c:pt>
                <c:pt idx="280">
                  <c:v>71136</c:v>
                </c:pt>
                <c:pt idx="281">
                  <c:v>554352</c:v>
                </c:pt>
                <c:pt idx="282">
                  <c:v>3192641</c:v>
                </c:pt>
                <c:pt idx="283">
                  <c:v>660050</c:v>
                </c:pt>
                <c:pt idx="284">
                  <c:v>#N/A</c:v>
                </c:pt>
                <c:pt idx="285">
                  <c:v>2961536</c:v>
                </c:pt>
                <c:pt idx="286">
                  <c:v>874793</c:v>
                </c:pt>
                <c:pt idx="287">
                  <c:v>3059719</c:v>
                </c:pt>
                <c:pt idx="288">
                  <c:v>3142701</c:v>
                </c:pt>
                <c:pt idx="289">
                  <c:v>936463</c:v>
                </c:pt>
                <c:pt idx="290">
                  <c:v>2264581</c:v>
                </c:pt>
                <c:pt idx="291">
                  <c:v>573695</c:v>
                </c:pt>
                <c:pt idx="292">
                  <c:v>980292</c:v>
                </c:pt>
                <c:pt idx="293">
                  <c:v>#N/A</c:v>
                </c:pt>
                <c:pt idx="294">
                  <c:v>1394552</c:v>
                </c:pt>
                <c:pt idx="295">
                  <c:v>441663</c:v>
                </c:pt>
                <c:pt idx="296">
                  <c:v>396636</c:v>
                </c:pt>
                <c:pt idx="297">
                  <c:v>591705</c:v>
                </c:pt>
                <c:pt idx="298">
                  <c:v>970216</c:v>
                </c:pt>
                <c:pt idx="299">
                  <c:v>1298834</c:v>
                </c:pt>
                <c:pt idx="300">
                  <c:v>1005992</c:v>
                </c:pt>
                <c:pt idx="301">
                  <c:v>4365457</c:v>
                </c:pt>
                <c:pt idx="302">
                  <c:v>678484</c:v>
                </c:pt>
                <c:pt idx="303">
                  <c:v>481732</c:v>
                </c:pt>
                <c:pt idx="304">
                  <c:v>491840</c:v>
                </c:pt>
                <c:pt idx="305">
                  <c:v>1215622</c:v>
                </c:pt>
                <c:pt idx="306">
                  <c:v>804416</c:v>
                </c:pt>
                <c:pt idx="307">
                  <c:v>203043</c:v>
                </c:pt>
                <c:pt idx="308">
                  <c:v>421925</c:v>
                </c:pt>
                <c:pt idx="309">
                  <c:v>320417</c:v>
                </c:pt>
                <c:pt idx="310">
                  <c:v>635388</c:v>
                </c:pt>
                <c:pt idx="311">
                  <c:v>2333130</c:v>
                </c:pt>
                <c:pt idx="312">
                  <c:v>478401</c:v>
                </c:pt>
                <c:pt idx="313">
                  <c:v>181995</c:v>
                </c:pt>
                <c:pt idx="314">
                  <c:v>827100</c:v>
                </c:pt>
                <c:pt idx="315">
                  <c:v>764445</c:v>
                </c:pt>
                <c:pt idx="316">
                  <c:v>990038</c:v>
                </c:pt>
                <c:pt idx="317">
                  <c:v>813467</c:v>
                </c:pt>
                <c:pt idx="318">
                  <c:v>1090651</c:v>
                </c:pt>
                <c:pt idx="319">
                  <c:v>1204581</c:v>
                </c:pt>
                <c:pt idx="320">
                  <c:v>654531</c:v>
                </c:pt>
                <c:pt idx="321">
                  <c:v>687948</c:v>
                </c:pt>
                <c:pt idx="322">
                  <c:v>1852306</c:v>
                </c:pt>
                <c:pt idx="323">
                  <c:v>381696</c:v>
                </c:pt>
                <c:pt idx="324">
                  <c:v>1452326</c:v>
                </c:pt>
                <c:pt idx="325">
                  <c:v>999569</c:v>
                </c:pt>
                <c:pt idx="326">
                  <c:v>546488</c:v>
                </c:pt>
                <c:pt idx="327">
                  <c:v>7747003</c:v>
                </c:pt>
                <c:pt idx="328">
                  <c:v>3196996</c:v>
                </c:pt>
                <c:pt idx="329">
                  <c:v>2591391</c:v>
                </c:pt>
                <c:pt idx="330">
                  <c:v>2370263</c:v>
                </c:pt>
                <c:pt idx="331">
                  <c:v>#N/A</c:v>
                </c:pt>
                <c:pt idx="332">
                  <c:v>2063361</c:v>
                </c:pt>
                <c:pt idx="333">
                  <c:v>1708270</c:v>
                </c:pt>
                <c:pt idx="334">
                  <c:v>1273166</c:v>
                </c:pt>
                <c:pt idx="335">
                  <c:v>1843211</c:v>
                </c:pt>
                <c:pt idx="336">
                  <c:v>474338</c:v>
                </c:pt>
                <c:pt idx="337">
                  <c:v>2416026</c:v>
                </c:pt>
                <c:pt idx="338">
                  <c:v>1110606</c:v>
                </c:pt>
                <c:pt idx="339">
                  <c:v>630646</c:v>
                </c:pt>
                <c:pt idx="340">
                  <c:v>315264</c:v>
                </c:pt>
                <c:pt idx="341">
                  <c:v>1269296</c:v>
                </c:pt>
                <c:pt idx="342">
                  <c:v>529987</c:v>
                </c:pt>
                <c:pt idx="343">
                  <c:v>579038</c:v>
                </c:pt>
                <c:pt idx="344">
                  <c:v>420461</c:v>
                </c:pt>
                <c:pt idx="345">
                  <c:v>732738</c:v>
                </c:pt>
                <c:pt idx="346">
                  <c:v>344011</c:v>
                </c:pt>
                <c:pt idx="347">
                  <c:v>320914</c:v>
                </c:pt>
                <c:pt idx="348">
                  <c:v>933037</c:v>
                </c:pt>
                <c:pt idx="349">
                  <c:v>0</c:v>
                </c:pt>
                <c:pt idx="350">
                  <c:v>2272925</c:v>
                </c:pt>
                <c:pt idx="351">
                  <c:v>190605</c:v>
                </c:pt>
                <c:pt idx="352">
                  <c:v>2207229</c:v>
                </c:pt>
                <c:pt idx="353">
                  <c:v>700639</c:v>
                </c:pt>
                <c:pt idx="354">
                  <c:v>480606</c:v>
                </c:pt>
                <c:pt idx="355">
                  <c:v>900824</c:v>
                </c:pt>
                <c:pt idx="356">
                  <c:v>954196</c:v>
                </c:pt>
                <c:pt idx="357">
                  <c:v>#N/A</c:v>
                </c:pt>
                <c:pt idx="358">
                  <c:v>322172</c:v>
                </c:pt>
                <c:pt idx="359">
                  <c:v>#N/A</c:v>
                </c:pt>
                <c:pt idx="360">
                  <c:v>1887356</c:v>
                </c:pt>
                <c:pt idx="361">
                  <c:v>3286577</c:v>
                </c:pt>
                <c:pt idx="362">
                  <c:v>1125503</c:v>
                </c:pt>
                <c:pt idx="363">
                  <c:v>1132864</c:v>
                </c:pt>
                <c:pt idx="364">
                  <c:v>176111</c:v>
                </c:pt>
                <c:pt idx="365">
                  <c:v>197086</c:v>
                </c:pt>
                <c:pt idx="366">
                  <c:v>1203360</c:v>
                </c:pt>
                <c:pt idx="367">
                  <c:v>145762</c:v>
                </c:pt>
                <c:pt idx="368">
                  <c:v>325440</c:v>
                </c:pt>
                <c:pt idx="369">
                  <c:v>208582</c:v>
                </c:pt>
                <c:pt idx="370">
                  <c:v>349326</c:v>
                </c:pt>
                <c:pt idx="371">
                  <c:v>40766</c:v>
                </c:pt>
                <c:pt idx="372">
                  <c:v>228162</c:v>
                </c:pt>
                <c:pt idx="373">
                  <c:v>210345</c:v>
                </c:pt>
                <c:pt idx="374">
                  <c:v>172142</c:v>
                </c:pt>
                <c:pt idx="375">
                  <c:v>472558</c:v>
                </c:pt>
                <c:pt idx="376">
                  <c:v>1565609</c:v>
                </c:pt>
                <c:pt idx="377">
                  <c:v>#N/A</c:v>
                </c:pt>
                <c:pt idx="378">
                  <c:v>2271577</c:v>
                </c:pt>
                <c:pt idx="379">
                  <c:v>832761</c:v>
                </c:pt>
                <c:pt idx="380">
                  <c:v>2050701</c:v>
                </c:pt>
                <c:pt idx="381">
                  <c:v>962172</c:v>
                </c:pt>
                <c:pt idx="382">
                  <c:v>2475576</c:v>
                </c:pt>
                <c:pt idx="383">
                  <c:v>1337417</c:v>
                </c:pt>
                <c:pt idx="384">
                  <c:v>#N/A</c:v>
                </c:pt>
                <c:pt idx="385">
                  <c:v>#N/A</c:v>
                </c:pt>
                <c:pt idx="386">
                  <c:v>#N/A</c:v>
                </c:pt>
                <c:pt idx="387">
                  <c:v>#N/A</c:v>
                </c:pt>
                <c:pt idx="388">
                  <c:v>2040234</c:v>
                </c:pt>
                <c:pt idx="389">
                  <c:v>2419329</c:v>
                </c:pt>
                <c:pt idx="390">
                  <c:v>1056854</c:v>
                </c:pt>
                <c:pt idx="391">
                  <c:v>#N/A</c:v>
                </c:pt>
                <c:pt idx="392">
                  <c:v>1328227</c:v>
                </c:pt>
                <c:pt idx="393">
                  <c:v>1033179</c:v>
                </c:pt>
                <c:pt idx="394">
                  <c:v>785816</c:v>
                </c:pt>
                <c:pt idx="395">
                  <c:v>1150352</c:v>
                </c:pt>
                <c:pt idx="396">
                  <c:v>2569894</c:v>
                </c:pt>
                <c:pt idx="397">
                  <c:v>3686869</c:v>
                </c:pt>
                <c:pt idx="398">
                  <c:v>1297804</c:v>
                </c:pt>
                <c:pt idx="399">
                  <c:v>904813</c:v>
                </c:pt>
                <c:pt idx="400">
                  <c:v>3223128</c:v>
                </c:pt>
                <c:pt idx="401">
                  <c:v>640804</c:v>
                </c:pt>
                <c:pt idx="402">
                  <c:v>1912707</c:v>
                </c:pt>
                <c:pt idx="403">
                  <c:v>372526</c:v>
                </c:pt>
                <c:pt idx="404">
                  <c:v>849656</c:v>
                </c:pt>
                <c:pt idx="405">
                  <c:v>1145959</c:v>
                </c:pt>
                <c:pt idx="406">
                  <c:v>#N/A</c:v>
                </c:pt>
                <c:pt idx="407">
                  <c:v>498621</c:v>
                </c:pt>
                <c:pt idx="408">
                  <c:v>1018152</c:v>
                </c:pt>
                <c:pt idx="409">
                  <c:v>792385</c:v>
                </c:pt>
                <c:pt idx="410">
                  <c:v>3575812</c:v>
                </c:pt>
                <c:pt idx="411">
                  <c:v>2086031</c:v>
                </c:pt>
                <c:pt idx="412">
                  <c:v>1334686</c:v>
                </c:pt>
                <c:pt idx="413">
                  <c:v>1774662</c:v>
                </c:pt>
                <c:pt idx="414">
                  <c:v>1671913</c:v>
                </c:pt>
                <c:pt idx="415">
                  <c:v>2451960</c:v>
                </c:pt>
                <c:pt idx="416">
                  <c:v>608914</c:v>
                </c:pt>
                <c:pt idx="417">
                  <c:v>1455732</c:v>
                </c:pt>
                <c:pt idx="418">
                  <c:v>3481658</c:v>
                </c:pt>
                <c:pt idx="419">
                  <c:v>1113570</c:v>
                </c:pt>
                <c:pt idx="420">
                  <c:v>1898230</c:v>
                </c:pt>
                <c:pt idx="421">
                  <c:v>1737434</c:v>
                </c:pt>
                <c:pt idx="422">
                  <c:v>725928</c:v>
                </c:pt>
                <c:pt idx="423">
                  <c:v>599291</c:v>
                </c:pt>
                <c:pt idx="424">
                  <c:v>2708021</c:v>
                </c:pt>
                <c:pt idx="425">
                  <c:v>964260</c:v>
                </c:pt>
                <c:pt idx="426">
                  <c:v>273662</c:v>
                </c:pt>
                <c:pt idx="427">
                  <c:v>263920</c:v>
                </c:pt>
                <c:pt idx="428">
                  <c:v>208703</c:v>
                </c:pt>
                <c:pt idx="429">
                  <c:v>437905</c:v>
                </c:pt>
                <c:pt idx="430">
                  <c:v>355698</c:v>
                </c:pt>
                <c:pt idx="431">
                  <c:v>883962</c:v>
                </c:pt>
                <c:pt idx="432">
                  <c:v>214836</c:v>
                </c:pt>
                <c:pt idx="433">
                  <c:v>218506</c:v>
                </c:pt>
                <c:pt idx="434">
                  <c:v>448525</c:v>
                </c:pt>
                <c:pt idx="435">
                  <c:v>2247058</c:v>
                </c:pt>
                <c:pt idx="436">
                  <c:v>2189676</c:v>
                </c:pt>
                <c:pt idx="437">
                  <c:v>39083575</c:v>
                </c:pt>
                <c:pt idx="438">
                  <c:v>#N/A</c:v>
                </c:pt>
                <c:pt idx="439">
                  <c:v>961767</c:v>
                </c:pt>
                <c:pt idx="440">
                  <c:v>907280</c:v>
                </c:pt>
                <c:pt idx="441">
                  <c:v>1164233</c:v>
                </c:pt>
                <c:pt idx="442">
                  <c:v>1700987</c:v>
                </c:pt>
                <c:pt idx="443">
                  <c:v>2757204</c:v>
                </c:pt>
                <c:pt idx="444">
                  <c:v>#N/A</c:v>
                </c:pt>
                <c:pt idx="445">
                  <c:v>2935215</c:v>
                </c:pt>
                <c:pt idx="446">
                  <c:v>2969150</c:v>
                </c:pt>
                <c:pt idx="447">
                  <c:v>1997405</c:v>
                </c:pt>
                <c:pt idx="448">
                  <c:v>3313630</c:v>
                </c:pt>
                <c:pt idx="449">
                  <c:v>2116340</c:v>
                </c:pt>
                <c:pt idx="450">
                  <c:v>1279745</c:v>
                </c:pt>
                <c:pt idx="451">
                  <c:v>1403032</c:v>
                </c:pt>
                <c:pt idx="452">
                  <c:v>1562754</c:v>
                </c:pt>
                <c:pt idx="453">
                  <c:v>3226551</c:v>
                </c:pt>
                <c:pt idx="454">
                  <c:v>1275549</c:v>
                </c:pt>
                <c:pt idx="455">
                  <c:v>444925</c:v>
                </c:pt>
                <c:pt idx="456">
                  <c:v>734720</c:v>
                </c:pt>
                <c:pt idx="457">
                  <c:v>860656</c:v>
                </c:pt>
                <c:pt idx="458">
                  <c:v>420097</c:v>
                </c:pt>
                <c:pt idx="459">
                  <c:v>466560</c:v>
                </c:pt>
                <c:pt idx="460">
                  <c:v>333406</c:v>
                </c:pt>
                <c:pt idx="461">
                  <c:v>1370771</c:v>
                </c:pt>
                <c:pt idx="462">
                  <c:v>0</c:v>
                </c:pt>
                <c:pt idx="463">
                  <c:v>282007</c:v>
                </c:pt>
                <c:pt idx="464">
                  <c:v>108775</c:v>
                </c:pt>
                <c:pt idx="465">
                  <c:v>2058641</c:v>
                </c:pt>
                <c:pt idx="466">
                  <c:v>329015</c:v>
                </c:pt>
                <c:pt idx="467">
                  <c:v>1382312</c:v>
                </c:pt>
                <c:pt idx="468">
                  <c:v>0</c:v>
                </c:pt>
                <c:pt idx="469">
                  <c:v>856443</c:v>
                </c:pt>
                <c:pt idx="470">
                  <c:v>3811308</c:v>
                </c:pt>
                <c:pt idx="471">
                  <c:v>3731123</c:v>
                </c:pt>
                <c:pt idx="472">
                  <c:v>124673</c:v>
                </c:pt>
                <c:pt idx="473">
                  <c:v>709384</c:v>
                </c:pt>
                <c:pt idx="474">
                  <c:v>293543</c:v>
                </c:pt>
                <c:pt idx="475">
                  <c:v>819006</c:v>
                </c:pt>
                <c:pt idx="476">
                  <c:v>221023</c:v>
                </c:pt>
                <c:pt idx="477">
                  <c:v>1147330</c:v>
                </c:pt>
                <c:pt idx="478">
                  <c:v>822727</c:v>
                </c:pt>
                <c:pt idx="479">
                  <c:v>261438</c:v>
                </c:pt>
                <c:pt idx="480">
                  <c:v>1413733</c:v>
                </c:pt>
                <c:pt idx="481">
                  <c:v>5604424</c:v>
                </c:pt>
                <c:pt idx="482">
                  <c:v>11397394</c:v>
                </c:pt>
                <c:pt idx="483">
                  <c:v>1512132</c:v>
                </c:pt>
                <c:pt idx="484">
                  <c:v>5918242</c:v>
                </c:pt>
                <c:pt idx="485">
                  <c:v>3247652</c:v>
                </c:pt>
                <c:pt idx="486">
                  <c:v>2823102</c:v>
                </c:pt>
                <c:pt idx="487">
                  <c:v>#N/A</c:v>
                </c:pt>
                <c:pt idx="488">
                  <c:v>3124148</c:v>
                </c:pt>
                <c:pt idx="489">
                  <c:v>1687845</c:v>
                </c:pt>
                <c:pt idx="490">
                  <c:v>936566</c:v>
                </c:pt>
                <c:pt idx="491">
                  <c:v>267055</c:v>
                </c:pt>
                <c:pt idx="492">
                  <c:v>254696</c:v>
                </c:pt>
                <c:pt idx="493">
                  <c:v>#N/A</c:v>
                </c:pt>
                <c:pt idx="494">
                  <c:v>#N/A</c:v>
                </c:pt>
                <c:pt idx="495">
                  <c:v>#N/A</c:v>
                </c:pt>
                <c:pt idx="496">
                  <c:v>92020</c:v>
                </c:pt>
                <c:pt idx="497">
                  <c:v>200825</c:v>
                </c:pt>
                <c:pt idx="498">
                  <c:v>2651645</c:v>
                </c:pt>
                <c:pt idx="499">
                  <c:v>#N/A</c:v>
                </c:pt>
                <c:pt idx="500">
                  <c:v>1037722</c:v>
                </c:pt>
                <c:pt idx="501">
                  <c:v>385331</c:v>
                </c:pt>
                <c:pt idx="502">
                  <c:v>0</c:v>
                </c:pt>
                <c:pt idx="503">
                  <c:v>1647371</c:v>
                </c:pt>
                <c:pt idx="504">
                  <c:v>0</c:v>
                </c:pt>
                <c:pt idx="505">
                  <c:v>560152</c:v>
                </c:pt>
                <c:pt idx="506">
                  <c:v>135739</c:v>
                </c:pt>
                <c:pt idx="507">
                  <c:v>493180</c:v>
                </c:pt>
                <c:pt idx="508">
                  <c:v>2228221</c:v>
                </c:pt>
                <c:pt idx="509">
                  <c:v>293506</c:v>
                </c:pt>
                <c:pt idx="510">
                  <c:v>183847</c:v>
                </c:pt>
                <c:pt idx="511">
                  <c:v>232057</c:v>
                </c:pt>
                <c:pt idx="512">
                  <c:v>372718</c:v>
                </c:pt>
                <c:pt idx="513">
                  <c:v>38514170</c:v>
                </c:pt>
                <c:pt idx="514">
                  <c:v>#N/A</c:v>
                </c:pt>
                <c:pt idx="515">
                  <c:v>4786169</c:v>
                </c:pt>
                <c:pt idx="516">
                  <c:v>1874153</c:v>
                </c:pt>
                <c:pt idx="517">
                  <c:v>2070153</c:v>
                </c:pt>
                <c:pt idx="518">
                  <c:v>1730564</c:v>
                </c:pt>
                <c:pt idx="519">
                  <c:v>897893</c:v>
                </c:pt>
                <c:pt idx="520">
                  <c:v>408136</c:v>
                </c:pt>
                <c:pt idx="521">
                  <c:v>943605</c:v>
                </c:pt>
                <c:pt idx="522">
                  <c:v>637043</c:v>
                </c:pt>
                <c:pt idx="523">
                  <c:v>313857</c:v>
                </c:pt>
                <c:pt idx="524">
                  <c:v>201966</c:v>
                </c:pt>
                <c:pt idx="525">
                  <c:v>222059</c:v>
                </c:pt>
                <c:pt idx="526">
                  <c:v>0</c:v>
                </c:pt>
                <c:pt idx="527">
                  <c:v>662311</c:v>
                </c:pt>
                <c:pt idx="528">
                  <c:v>4788191</c:v>
                </c:pt>
                <c:pt idx="529">
                  <c:v>75041</c:v>
                </c:pt>
                <c:pt idx="530">
                  <c:v>235736</c:v>
                </c:pt>
                <c:pt idx="531">
                  <c:v>1364909</c:v>
                </c:pt>
                <c:pt idx="532">
                  <c:v>994547</c:v>
                </c:pt>
                <c:pt idx="533">
                  <c:v>259172</c:v>
                </c:pt>
                <c:pt idx="534">
                  <c:v>1464729</c:v>
                </c:pt>
                <c:pt idx="535">
                  <c:v>484763</c:v>
                </c:pt>
                <c:pt idx="536">
                  <c:v>615127</c:v>
                </c:pt>
                <c:pt idx="537">
                  <c:v>113930</c:v>
                </c:pt>
                <c:pt idx="538">
                  <c:v>532220</c:v>
                </c:pt>
                <c:pt idx="539">
                  <c:v>966575</c:v>
                </c:pt>
                <c:pt idx="540">
                  <c:v>477506</c:v>
                </c:pt>
                <c:pt idx="541">
                  <c:v>236525</c:v>
                </c:pt>
                <c:pt idx="542">
                  <c:v>924032</c:v>
                </c:pt>
                <c:pt idx="543">
                  <c:v>830420</c:v>
                </c:pt>
                <c:pt idx="544">
                  <c:v>988621</c:v>
                </c:pt>
                <c:pt idx="545">
                  <c:v>74752</c:v>
                </c:pt>
                <c:pt idx="546">
                  <c:v>2787017</c:v>
                </c:pt>
                <c:pt idx="547">
                  <c:v>1892853</c:v>
                </c:pt>
                <c:pt idx="548">
                  <c:v>#N/A</c:v>
                </c:pt>
                <c:pt idx="549">
                  <c:v>445067</c:v>
                </c:pt>
                <c:pt idx="550">
                  <c:v>1124093</c:v>
                </c:pt>
                <c:pt idx="551">
                  <c:v>502469</c:v>
                </c:pt>
                <c:pt idx="552">
                  <c:v>385905</c:v>
                </c:pt>
                <c:pt idx="553">
                  <c:v>387139</c:v>
                </c:pt>
                <c:pt idx="554">
                  <c:v>308621</c:v>
                </c:pt>
                <c:pt idx="555">
                  <c:v>239415</c:v>
                </c:pt>
                <c:pt idx="556">
                  <c:v>837105</c:v>
                </c:pt>
                <c:pt idx="557">
                  <c:v>759320</c:v>
                </c:pt>
                <c:pt idx="558">
                  <c:v>1629782</c:v>
                </c:pt>
                <c:pt idx="559">
                  <c:v>444381</c:v>
                </c:pt>
                <c:pt idx="560">
                  <c:v>0</c:v>
                </c:pt>
                <c:pt idx="561">
                  <c:v>#N/A</c:v>
                </c:pt>
                <c:pt idx="562">
                  <c:v>2160438</c:v>
                </c:pt>
                <c:pt idx="563">
                  <c:v>589366</c:v>
                </c:pt>
                <c:pt idx="564">
                  <c:v>1668551</c:v>
                </c:pt>
                <c:pt idx="565">
                  <c:v>2213834</c:v>
                </c:pt>
                <c:pt idx="566">
                  <c:v>228415</c:v>
                </c:pt>
                <c:pt idx="567">
                  <c:v>616197</c:v>
                </c:pt>
                <c:pt idx="568">
                  <c:v>428297</c:v>
                </c:pt>
                <c:pt idx="569">
                  <c:v>497222</c:v>
                </c:pt>
                <c:pt idx="570">
                  <c:v>662981</c:v>
                </c:pt>
                <c:pt idx="571">
                  <c:v>445980</c:v>
                </c:pt>
                <c:pt idx="572">
                  <c:v>461848</c:v>
                </c:pt>
                <c:pt idx="573">
                  <c:v>584039</c:v>
                </c:pt>
                <c:pt idx="574">
                  <c:v>741031</c:v>
                </c:pt>
                <c:pt idx="575">
                  <c:v>451230</c:v>
                </c:pt>
                <c:pt idx="576">
                  <c:v>247686</c:v>
                </c:pt>
                <c:pt idx="577">
                  <c:v>270112</c:v>
                </c:pt>
                <c:pt idx="578">
                  <c:v>1073680</c:v>
                </c:pt>
                <c:pt idx="579">
                  <c:v>5300312</c:v>
                </c:pt>
                <c:pt idx="580">
                  <c:v>#N/A</c:v>
                </c:pt>
                <c:pt idx="581">
                  <c:v>268920</c:v>
                </c:pt>
                <c:pt idx="582">
                  <c:v>1158631</c:v>
                </c:pt>
                <c:pt idx="583">
                  <c:v>328007</c:v>
                </c:pt>
                <c:pt idx="584">
                  <c:v>375821</c:v>
                </c:pt>
                <c:pt idx="585">
                  <c:v>1754619</c:v>
                </c:pt>
                <c:pt idx="586">
                  <c:v>912133</c:v>
                </c:pt>
                <c:pt idx="587">
                  <c:v>102693</c:v>
                </c:pt>
                <c:pt idx="588">
                  <c:v>112664</c:v>
                </c:pt>
                <c:pt idx="589">
                  <c:v>193832</c:v>
                </c:pt>
                <c:pt idx="590">
                  <c:v>81003</c:v>
                </c:pt>
                <c:pt idx="591">
                  <c:v>154893</c:v>
                </c:pt>
                <c:pt idx="592">
                  <c:v>510349</c:v>
                </c:pt>
                <c:pt idx="593">
                  <c:v>1397708</c:v>
                </c:pt>
                <c:pt idx="594">
                  <c:v>178049</c:v>
                </c:pt>
                <c:pt idx="595">
                  <c:v>1048052</c:v>
                </c:pt>
                <c:pt idx="596">
                  <c:v>1837519</c:v>
                </c:pt>
                <c:pt idx="597">
                  <c:v>4409953</c:v>
                </c:pt>
                <c:pt idx="598">
                  <c:v>279177</c:v>
                </c:pt>
                <c:pt idx="599">
                  <c:v>229471</c:v>
                </c:pt>
                <c:pt idx="600">
                  <c:v>34583</c:v>
                </c:pt>
                <c:pt idx="601">
                  <c:v>556055</c:v>
                </c:pt>
                <c:pt idx="602">
                  <c:v>315787</c:v>
                </c:pt>
                <c:pt idx="603">
                  <c:v>185802</c:v>
                </c:pt>
                <c:pt idx="604">
                  <c:v>1107470</c:v>
                </c:pt>
                <c:pt idx="605">
                  <c:v>532056</c:v>
                </c:pt>
                <c:pt idx="606">
                  <c:v>499760</c:v>
                </c:pt>
                <c:pt idx="607">
                  <c:v>635878</c:v>
                </c:pt>
                <c:pt idx="608">
                  <c:v>142064</c:v>
                </c:pt>
                <c:pt idx="609">
                  <c:v>239203</c:v>
                </c:pt>
                <c:pt idx="610">
                  <c:v>45127</c:v>
                </c:pt>
                <c:pt idx="611">
                  <c:v>867958</c:v>
                </c:pt>
                <c:pt idx="612">
                  <c:v>1164715</c:v>
                </c:pt>
                <c:pt idx="613">
                  <c:v>1001562</c:v>
                </c:pt>
                <c:pt idx="614">
                  <c:v>728175</c:v>
                </c:pt>
                <c:pt idx="615">
                  <c:v>#N/A</c:v>
                </c:pt>
                <c:pt idx="616">
                  <c:v>932050</c:v>
                </c:pt>
                <c:pt idx="617">
                  <c:v>2232073</c:v>
                </c:pt>
                <c:pt idx="618">
                  <c:v>4197447</c:v>
                </c:pt>
                <c:pt idx="619">
                  <c:v>829737</c:v>
                </c:pt>
                <c:pt idx="620">
                  <c:v>832929</c:v>
                </c:pt>
                <c:pt idx="621">
                  <c:v>407777</c:v>
                </c:pt>
                <c:pt idx="622">
                  <c:v>1000542</c:v>
                </c:pt>
                <c:pt idx="623">
                  <c:v>596155</c:v>
                </c:pt>
                <c:pt idx="624">
                  <c:v>804781</c:v>
                </c:pt>
                <c:pt idx="625">
                  <c:v>186408</c:v>
                </c:pt>
                <c:pt idx="626">
                  <c:v>208298</c:v>
                </c:pt>
                <c:pt idx="627">
                  <c:v>0</c:v>
                </c:pt>
                <c:pt idx="628">
                  <c:v>147757</c:v>
                </c:pt>
                <c:pt idx="629">
                  <c:v>290382</c:v>
                </c:pt>
                <c:pt idx="630">
                  <c:v>201134</c:v>
                </c:pt>
                <c:pt idx="631">
                  <c:v>81079</c:v>
                </c:pt>
                <c:pt idx="632">
                  <c:v>318174</c:v>
                </c:pt>
                <c:pt idx="633">
                  <c:v>116780</c:v>
                </c:pt>
                <c:pt idx="634">
                  <c:v>458213</c:v>
                </c:pt>
                <c:pt idx="635">
                  <c:v>651398</c:v>
                </c:pt>
                <c:pt idx="636">
                  <c:v>186847</c:v>
                </c:pt>
                <c:pt idx="637">
                  <c:v>1364987</c:v>
                </c:pt>
                <c:pt idx="638">
                  <c:v>2653244</c:v>
                </c:pt>
                <c:pt idx="639">
                  <c:v>85221</c:v>
                </c:pt>
                <c:pt idx="640">
                  <c:v>0</c:v>
                </c:pt>
                <c:pt idx="641">
                  <c:v>78108</c:v>
                </c:pt>
                <c:pt idx="642">
                  <c:v>1109517</c:v>
                </c:pt>
                <c:pt idx="643">
                  <c:v>1368274</c:v>
                </c:pt>
                <c:pt idx="644">
                  <c:v>0</c:v>
                </c:pt>
                <c:pt idx="645">
                  <c:v>231598</c:v>
                </c:pt>
                <c:pt idx="646">
                  <c:v>134486</c:v>
                </c:pt>
                <c:pt idx="647">
                  <c:v>607990</c:v>
                </c:pt>
                <c:pt idx="648">
                  <c:v>127439</c:v>
                </c:pt>
                <c:pt idx="649">
                  <c:v>126749</c:v>
                </c:pt>
                <c:pt idx="650">
                  <c:v>3325600</c:v>
                </c:pt>
                <c:pt idx="651">
                  <c:v>472053</c:v>
                </c:pt>
                <c:pt idx="652">
                  <c:v>384527</c:v>
                </c:pt>
                <c:pt idx="653">
                  <c:v>262539</c:v>
                </c:pt>
                <c:pt idx="654">
                  <c:v>229222</c:v>
                </c:pt>
                <c:pt idx="655">
                  <c:v>190296</c:v>
                </c:pt>
                <c:pt idx="656">
                  <c:v>1500674</c:v>
                </c:pt>
                <c:pt idx="657">
                  <c:v>51626</c:v>
                </c:pt>
                <c:pt idx="658">
                  <c:v>154237</c:v>
                </c:pt>
                <c:pt idx="659">
                  <c:v>72765</c:v>
                </c:pt>
                <c:pt idx="660">
                  <c:v>188315</c:v>
                </c:pt>
                <c:pt idx="661">
                  <c:v>81552</c:v>
                </c:pt>
                <c:pt idx="662">
                  <c:v>70089</c:v>
                </c:pt>
                <c:pt idx="663">
                  <c:v>75660</c:v>
                </c:pt>
                <c:pt idx="664">
                  <c:v>180778</c:v>
                </c:pt>
                <c:pt idx="665">
                  <c:v>236546</c:v>
                </c:pt>
                <c:pt idx="666">
                  <c:v>38616</c:v>
                </c:pt>
                <c:pt idx="667">
                  <c:v>42767</c:v>
                </c:pt>
                <c:pt idx="668">
                  <c:v>104911</c:v>
                </c:pt>
                <c:pt idx="669">
                  <c:v>82603</c:v>
                </c:pt>
                <c:pt idx="670">
                  <c:v>1741843</c:v>
                </c:pt>
                <c:pt idx="671">
                  <c:v>157715</c:v>
                </c:pt>
                <c:pt idx="672">
                  <c:v>98276</c:v>
                </c:pt>
                <c:pt idx="673">
                  <c:v>139396</c:v>
                </c:pt>
                <c:pt idx="674">
                  <c:v>141954</c:v>
                </c:pt>
                <c:pt idx="675">
                  <c:v>102567</c:v>
                </c:pt>
                <c:pt idx="676">
                  <c:v>329903</c:v>
                </c:pt>
                <c:pt idx="677">
                  <c:v>1306754</c:v>
                </c:pt>
                <c:pt idx="678">
                  <c:v>0</c:v>
                </c:pt>
                <c:pt idx="679">
                  <c:v>740920</c:v>
                </c:pt>
                <c:pt idx="680">
                  <c:v>1928893</c:v>
                </c:pt>
                <c:pt idx="681">
                  <c:v>#N/A</c:v>
                </c:pt>
                <c:pt idx="682">
                  <c:v>1666878</c:v>
                </c:pt>
                <c:pt idx="683">
                  <c:v>1278095</c:v>
                </c:pt>
                <c:pt idx="684">
                  <c:v>1729140</c:v>
                </c:pt>
                <c:pt idx="685">
                  <c:v>1427534</c:v>
                </c:pt>
                <c:pt idx="686">
                  <c:v>1170546</c:v>
                </c:pt>
                <c:pt idx="687">
                  <c:v>328277</c:v>
                </c:pt>
                <c:pt idx="688">
                  <c:v>191580</c:v>
                </c:pt>
                <c:pt idx="689">
                  <c:v>1207550</c:v>
                </c:pt>
                <c:pt idx="690">
                  <c:v>1778203</c:v>
                </c:pt>
                <c:pt idx="691">
                  <c:v>340722</c:v>
                </c:pt>
                <c:pt idx="692">
                  <c:v>578802</c:v>
                </c:pt>
                <c:pt idx="693">
                  <c:v>1950343</c:v>
                </c:pt>
                <c:pt idx="694">
                  <c:v>855830</c:v>
                </c:pt>
                <c:pt idx="695">
                  <c:v>2110791</c:v>
                </c:pt>
                <c:pt idx="696">
                  <c:v>161637</c:v>
                </c:pt>
                <c:pt idx="697">
                  <c:v>236402</c:v>
                </c:pt>
                <c:pt idx="698">
                  <c:v>429357</c:v>
                </c:pt>
                <c:pt idx="699">
                  <c:v>171110</c:v>
                </c:pt>
                <c:pt idx="700">
                  <c:v>107184</c:v>
                </c:pt>
                <c:pt idx="701">
                  <c:v>95351</c:v>
                </c:pt>
                <c:pt idx="702">
                  <c:v>286030</c:v>
                </c:pt>
                <c:pt idx="703">
                  <c:v>249937</c:v>
                </c:pt>
                <c:pt idx="704">
                  <c:v>146088</c:v>
                </c:pt>
                <c:pt idx="705">
                  <c:v>189677</c:v>
                </c:pt>
                <c:pt idx="706">
                  <c:v>160106</c:v>
                </c:pt>
                <c:pt idx="707">
                  <c:v>110202</c:v>
                </c:pt>
                <c:pt idx="708">
                  <c:v>386183</c:v>
                </c:pt>
                <c:pt idx="709">
                  <c:v>177554</c:v>
                </c:pt>
                <c:pt idx="710">
                  <c:v>271707</c:v>
                </c:pt>
                <c:pt idx="711">
                  <c:v>325770</c:v>
                </c:pt>
                <c:pt idx="712">
                  <c:v>0</c:v>
                </c:pt>
                <c:pt idx="713">
                  <c:v>468794</c:v>
                </c:pt>
                <c:pt idx="714">
                  <c:v>355105</c:v>
                </c:pt>
                <c:pt idx="715">
                  <c:v>554122</c:v>
                </c:pt>
                <c:pt idx="716">
                  <c:v>237632</c:v>
                </c:pt>
                <c:pt idx="717">
                  <c:v>346020</c:v>
                </c:pt>
                <c:pt idx="718">
                  <c:v>702952</c:v>
                </c:pt>
                <c:pt idx="719">
                  <c:v>5193252</c:v>
                </c:pt>
                <c:pt idx="720">
                  <c:v>1723823</c:v>
                </c:pt>
                <c:pt idx="721">
                  <c:v>2599382</c:v>
                </c:pt>
                <c:pt idx="722">
                  <c:v>1377935</c:v>
                </c:pt>
                <c:pt idx="723">
                  <c:v>#N/A</c:v>
                </c:pt>
                <c:pt idx="724">
                  <c:v>#N/A</c:v>
                </c:pt>
                <c:pt idx="725">
                  <c:v>375912</c:v>
                </c:pt>
                <c:pt idx="726">
                  <c:v>3148578</c:v>
                </c:pt>
                <c:pt idx="727">
                  <c:v>1656494</c:v>
                </c:pt>
                <c:pt idx="728">
                  <c:v>2543446</c:v>
                </c:pt>
                <c:pt idx="729">
                  <c:v>297393</c:v>
                </c:pt>
                <c:pt idx="730">
                  <c:v>1478200</c:v>
                </c:pt>
                <c:pt idx="731">
                  <c:v>2067928</c:v>
                </c:pt>
                <c:pt idx="732">
                  <c:v>1018431</c:v>
                </c:pt>
                <c:pt idx="733">
                  <c:v>743634</c:v>
                </c:pt>
                <c:pt idx="734">
                  <c:v>2511349</c:v>
                </c:pt>
                <c:pt idx="735">
                  <c:v>239659</c:v>
                </c:pt>
                <c:pt idx="736">
                  <c:v>1299162</c:v>
                </c:pt>
                <c:pt idx="737">
                  <c:v>602816</c:v>
                </c:pt>
                <c:pt idx="738">
                  <c:v>1019652</c:v>
                </c:pt>
                <c:pt idx="739">
                  <c:v>413668</c:v>
                </c:pt>
                <c:pt idx="740">
                  <c:v>0</c:v>
                </c:pt>
                <c:pt idx="741">
                  <c:v>502468</c:v>
                </c:pt>
                <c:pt idx="742">
                  <c:v>2133432</c:v>
                </c:pt>
                <c:pt idx="743">
                  <c:v>1443583</c:v>
                </c:pt>
                <c:pt idx="744">
                  <c:v>128168</c:v>
                </c:pt>
                <c:pt idx="745">
                  <c:v>483885</c:v>
                </c:pt>
                <c:pt idx="746">
                  <c:v>156401</c:v>
                </c:pt>
                <c:pt idx="747">
                  <c:v>102889</c:v>
                </c:pt>
                <c:pt idx="748">
                  <c:v>192059</c:v>
                </c:pt>
                <c:pt idx="749">
                  <c:v>601948</c:v>
                </c:pt>
                <c:pt idx="750">
                  <c:v>230369</c:v>
                </c:pt>
                <c:pt idx="751">
                  <c:v>934000</c:v>
                </c:pt>
                <c:pt idx="752">
                  <c:v>140385</c:v>
                </c:pt>
                <c:pt idx="753">
                  <c:v>252998</c:v>
                </c:pt>
                <c:pt idx="754">
                  <c:v>555318</c:v>
                </c:pt>
                <c:pt idx="755">
                  <c:v>1119421</c:v>
                </c:pt>
                <c:pt idx="756">
                  <c:v>517283</c:v>
                </c:pt>
                <c:pt idx="757">
                  <c:v>453609</c:v>
                </c:pt>
                <c:pt idx="758">
                  <c:v>4186060</c:v>
                </c:pt>
                <c:pt idx="759">
                  <c:v>1259725</c:v>
                </c:pt>
                <c:pt idx="760">
                  <c:v>3052547</c:v>
                </c:pt>
                <c:pt idx="761">
                  <c:v>#N/A</c:v>
                </c:pt>
                <c:pt idx="762">
                  <c:v>#N/A</c:v>
                </c:pt>
                <c:pt idx="763">
                  <c:v>1778218</c:v>
                </c:pt>
                <c:pt idx="764">
                  <c:v>2167437</c:v>
                </c:pt>
                <c:pt idx="765">
                  <c:v>#N/A</c:v>
                </c:pt>
                <c:pt idx="766">
                  <c:v>1049573</c:v>
                </c:pt>
                <c:pt idx="767">
                  <c:v>#N/A</c:v>
                </c:pt>
                <c:pt idx="768">
                  <c:v>1603842</c:v>
                </c:pt>
                <c:pt idx="769">
                  <c:v>2912637</c:v>
                </c:pt>
                <c:pt idx="770">
                  <c:v>1161355</c:v>
                </c:pt>
                <c:pt idx="771">
                  <c:v>#N/A</c:v>
                </c:pt>
                <c:pt idx="772">
                  <c:v>2768100</c:v>
                </c:pt>
                <c:pt idx="773">
                  <c:v>#N/A</c:v>
                </c:pt>
                <c:pt idx="774">
                  <c:v>1212904</c:v>
                </c:pt>
                <c:pt idx="775">
                  <c:v>2294882</c:v>
                </c:pt>
                <c:pt idx="776">
                  <c:v>1203318</c:v>
                </c:pt>
                <c:pt idx="777">
                  <c:v>886254</c:v>
                </c:pt>
                <c:pt idx="778">
                  <c:v>1709330</c:v>
                </c:pt>
                <c:pt idx="779">
                  <c:v>1001641</c:v>
                </c:pt>
                <c:pt idx="780">
                  <c:v>758540</c:v>
                </c:pt>
                <c:pt idx="781">
                  <c:v>648447</c:v>
                </c:pt>
                <c:pt idx="782">
                  <c:v>727438</c:v>
                </c:pt>
                <c:pt idx="783">
                  <c:v>1270567</c:v>
                </c:pt>
                <c:pt idx="784">
                  <c:v>417870</c:v>
                </c:pt>
                <c:pt idx="785">
                  <c:v>2063921</c:v>
                </c:pt>
                <c:pt idx="786">
                  <c:v>1689988</c:v>
                </c:pt>
                <c:pt idx="787">
                  <c:v>1089404</c:v>
                </c:pt>
                <c:pt idx="788">
                  <c:v>431561</c:v>
                </c:pt>
                <c:pt idx="789">
                  <c:v>2362708</c:v>
                </c:pt>
                <c:pt idx="790">
                  <c:v>1041290</c:v>
                </c:pt>
                <c:pt idx="791">
                  <c:v>543145</c:v>
                </c:pt>
                <c:pt idx="792">
                  <c:v>669303</c:v>
                </c:pt>
                <c:pt idx="793">
                  <c:v>180615</c:v>
                </c:pt>
                <c:pt idx="794">
                  <c:v>1793253</c:v>
                </c:pt>
                <c:pt idx="795">
                  <c:v>643201</c:v>
                </c:pt>
                <c:pt idx="796">
                  <c:v>578035</c:v>
                </c:pt>
                <c:pt idx="797">
                  <c:v>2342423</c:v>
                </c:pt>
                <c:pt idx="798">
                  <c:v>420080</c:v>
                </c:pt>
                <c:pt idx="799">
                  <c:v>804332</c:v>
                </c:pt>
                <c:pt idx="800">
                  <c:v>2914628</c:v>
                </c:pt>
                <c:pt idx="801">
                  <c:v>1150420</c:v>
                </c:pt>
                <c:pt idx="802">
                  <c:v>#N/A</c:v>
                </c:pt>
                <c:pt idx="803">
                  <c:v>656007</c:v>
                </c:pt>
                <c:pt idx="804">
                  <c:v>28819724</c:v>
                </c:pt>
                <c:pt idx="805">
                  <c:v>2357274</c:v>
                </c:pt>
                <c:pt idx="806">
                  <c:v>1063925</c:v>
                </c:pt>
                <c:pt idx="807">
                  <c:v>#N/A</c:v>
                </c:pt>
                <c:pt idx="808">
                  <c:v>#N/A</c:v>
                </c:pt>
                <c:pt idx="809">
                  <c:v>2447669</c:v>
                </c:pt>
                <c:pt idx="810">
                  <c:v>208255</c:v>
                </c:pt>
                <c:pt idx="811">
                  <c:v>315001</c:v>
                </c:pt>
                <c:pt idx="812">
                  <c:v>3225529</c:v>
                </c:pt>
                <c:pt idx="813">
                  <c:v>2339524</c:v>
                </c:pt>
                <c:pt idx="814">
                  <c:v>777026</c:v>
                </c:pt>
                <c:pt idx="815">
                  <c:v>3731411</c:v>
                </c:pt>
                <c:pt idx="816">
                  <c:v>472310</c:v>
                </c:pt>
                <c:pt idx="817">
                  <c:v>1115776</c:v>
                </c:pt>
                <c:pt idx="818">
                  <c:v>624914</c:v>
                </c:pt>
                <c:pt idx="819">
                  <c:v>1313019</c:v>
                </c:pt>
                <c:pt idx="820">
                  <c:v>242367</c:v>
                </c:pt>
                <c:pt idx="821">
                  <c:v>217491</c:v>
                </c:pt>
                <c:pt idx="822">
                  <c:v>1523920</c:v>
                </c:pt>
                <c:pt idx="823">
                  <c:v>222732</c:v>
                </c:pt>
                <c:pt idx="824">
                  <c:v>225889</c:v>
                </c:pt>
                <c:pt idx="825">
                  <c:v>211609</c:v>
                </c:pt>
                <c:pt idx="826">
                  <c:v>277526</c:v>
                </c:pt>
                <c:pt idx="827">
                  <c:v>341184</c:v>
                </c:pt>
                <c:pt idx="828">
                  <c:v>154033</c:v>
                </c:pt>
                <c:pt idx="829">
                  <c:v>338651</c:v>
                </c:pt>
                <c:pt idx="830">
                  <c:v>164741</c:v>
                </c:pt>
                <c:pt idx="831">
                  <c:v>195962</c:v>
                </c:pt>
                <c:pt idx="832">
                  <c:v>121735</c:v>
                </c:pt>
                <c:pt idx="833">
                  <c:v>133225</c:v>
                </c:pt>
                <c:pt idx="834">
                  <c:v>5924649</c:v>
                </c:pt>
                <c:pt idx="835">
                  <c:v>2142818</c:v>
                </c:pt>
                <c:pt idx="836">
                  <c:v>#N/A</c:v>
                </c:pt>
                <c:pt idx="837">
                  <c:v>2369100</c:v>
                </c:pt>
                <c:pt idx="838">
                  <c:v>525966</c:v>
                </c:pt>
                <c:pt idx="839">
                  <c:v>1759610</c:v>
                </c:pt>
                <c:pt idx="840">
                  <c:v>431477</c:v>
                </c:pt>
                <c:pt idx="841">
                  <c:v>2088320</c:v>
                </c:pt>
                <c:pt idx="842">
                  <c:v>541616</c:v>
                </c:pt>
                <c:pt idx="843">
                  <c:v>1081296</c:v>
                </c:pt>
                <c:pt idx="844">
                  <c:v>1284776</c:v>
                </c:pt>
                <c:pt idx="845">
                  <c:v>1242974</c:v>
                </c:pt>
                <c:pt idx="846">
                  <c:v>837965</c:v>
                </c:pt>
                <c:pt idx="847">
                  <c:v>1200689</c:v>
                </c:pt>
                <c:pt idx="848">
                  <c:v>136689</c:v>
                </c:pt>
                <c:pt idx="849">
                  <c:v>125343</c:v>
                </c:pt>
                <c:pt idx="850">
                  <c:v>122970</c:v>
                </c:pt>
                <c:pt idx="851">
                  <c:v>135542</c:v>
                </c:pt>
                <c:pt idx="852">
                  <c:v>1756284</c:v>
                </c:pt>
                <c:pt idx="853">
                  <c:v>453965</c:v>
                </c:pt>
                <c:pt idx="854">
                  <c:v>241917</c:v>
                </c:pt>
                <c:pt idx="855">
                  <c:v>275297</c:v>
                </c:pt>
                <c:pt idx="856">
                  <c:v>181485</c:v>
                </c:pt>
                <c:pt idx="857">
                  <c:v>1435389</c:v>
                </c:pt>
                <c:pt idx="858">
                  <c:v>113003</c:v>
                </c:pt>
                <c:pt idx="859">
                  <c:v>4450440</c:v>
                </c:pt>
                <c:pt idx="860">
                  <c:v>#N/A</c:v>
                </c:pt>
                <c:pt idx="861">
                  <c:v>1747312</c:v>
                </c:pt>
                <c:pt idx="862">
                  <c:v>1092101</c:v>
                </c:pt>
                <c:pt idx="863">
                  <c:v>2958518</c:v>
                </c:pt>
                <c:pt idx="864">
                  <c:v>1071949</c:v>
                </c:pt>
                <c:pt idx="865">
                  <c:v>1194164</c:v>
                </c:pt>
                <c:pt idx="866">
                  <c:v>1052430</c:v>
                </c:pt>
                <c:pt idx="867">
                  <c:v>1105460</c:v>
                </c:pt>
                <c:pt idx="868">
                  <c:v>475074</c:v>
                </c:pt>
                <c:pt idx="869">
                  <c:v>1132919</c:v>
                </c:pt>
                <c:pt idx="870">
                  <c:v>713026</c:v>
                </c:pt>
                <c:pt idx="871">
                  <c:v>693913</c:v>
                </c:pt>
                <c:pt idx="872">
                  <c:v>1687612</c:v>
                </c:pt>
                <c:pt idx="873">
                  <c:v>1491797</c:v>
                </c:pt>
                <c:pt idx="874">
                  <c:v>402834</c:v>
                </c:pt>
                <c:pt idx="875">
                  <c:v>427335</c:v>
                </c:pt>
                <c:pt idx="876">
                  <c:v>358039</c:v>
                </c:pt>
                <c:pt idx="877">
                  <c:v>391623</c:v>
                </c:pt>
                <c:pt idx="878">
                  <c:v>196511</c:v>
                </c:pt>
                <c:pt idx="879">
                  <c:v>87968</c:v>
                </c:pt>
                <c:pt idx="880">
                  <c:v>617860</c:v>
                </c:pt>
                <c:pt idx="881">
                  <c:v>484838</c:v>
                </c:pt>
                <c:pt idx="882">
                  <c:v>4494319</c:v>
                </c:pt>
                <c:pt idx="883">
                  <c:v>#N/A</c:v>
                </c:pt>
                <c:pt idx="884">
                  <c:v>#N/A</c:v>
                </c:pt>
                <c:pt idx="885">
                  <c:v>1992249</c:v>
                </c:pt>
                <c:pt idx="886">
                  <c:v>2305347</c:v>
                </c:pt>
                <c:pt idx="887">
                  <c:v>#N/A</c:v>
                </c:pt>
                <c:pt idx="888">
                  <c:v>#N/A</c:v>
                </c:pt>
                <c:pt idx="889">
                  <c:v>1772020</c:v>
                </c:pt>
                <c:pt idx="890">
                  <c:v>#N/A</c:v>
                </c:pt>
                <c:pt idx="891">
                  <c:v>#N/A</c:v>
                </c:pt>
                <c:pt idx="892">
                  <c:v>488444</c:v>
                </c:pt>
                <c:pt idx="893">
                  <c:v>#N/A</c:v>
                </c:pt>
                <c:pt idx="894">
                  <c:v>3550501</c:v>
                </c:pt>
                <c:pt idx="895">
                  <c:v>2372923</c:v>
                </c:pt>
                <c:pt idx="896">
                  <c:v>2415825</c:v>
                </c:pt>
                <c:pt idx="897">
                  <c:v>2095474</c:v>
                </c:pt>
                <c:pt idx="898">
                  <c:v>1166520</c:v>
                </c:pt>
                <c:pt idx="899">
                  <c:v>#N/A</c:v>
                </c:pt>
                <c:pt idx="900">
                  <c:v>#N/A</c:v>
                </c:pt>
                <c:pt idx="901">
                  <c:v>1281388</c:v>
                </c:pt>
                <c:pt idx="902">
                  <c:v>2042512</c:v>
                </c:pt>
                <c:pt idx="903">
                  <c:v>1823100</c:v>
                </c:pt>
                <c:pt idx="904">
                  <c:v>1070598</c:v>
                </c:pt>
                <c:pt idx="905">
                  <c:v>1005358</c:v>
                </c:pt>
                <c:pt idx="906">
                  <c:v>1707490</c:v>
                </c:pt>
                <c:pt idx="907">
                  <c:v>1689932</c:v>
                </c:pt>
                <c:pt idx="908">
                  <c:v>278957</c:v>
                </c:pt>
                <c:pt idx="909">
                  <c:v>2679573</c:v>
                </c:pt>
                <c:pt idx="910">
                  <c:v>1489322</c:v>
                </c:pt>
                <c:pt idx="911">
                  <c:v>1122470</c:v>
                </c:pt>
                <c:pt idx="912">
                  <c:v>289728</c:v>
                </c:pt>
                <c:pt idx="913">
                  <c:v>3308526</c:v>
                </c:pt>
                <c:pt idx="914">
                  <c:v>1410309</c:v>
                </c:pt>
                <c:pt idx="915">
                  <c:v>2512746</c:v>
                </c:pt>
                <c:pt idx="916">
                  <c:v>730029</c:v>
                </c:pt>
                <c:pt idx="917">
                  <c:v>200343</c:v>
                </c:pt>
                <c:pt idx="918">
                  <c:v>1301876</c:v>
                </c:pt>
                <c:pt idx="919">
                  <c:v>446459</c:v>
                </c:pt>
                <c:pt idx="920">
                  <c:v>1005365</c:v>
                </c:pt>
                <c:pt idx="921">
                  <c:v>453388</c:v>
                </c:pt>
                <c:pt idx="922">
                  <c:v>220376</c:v>
                </c:pt>
                <c:pt idx="923">
                  <c:v>979592</c:v>
                </c:pt>
                <c:pt idx="924">
                  <c:v>224396</c:v>
                </c:pt>
                <c:pt idx="925">
                  <c:v>107876</c:v>
                </c:pt>
                <c:pt idx="926">
                  <c:v>37047882</c:v>
                </c:pt>
                <c:pt idx="927">
                  <c:v>297972</c:v>
                </c:pt>
                <c:pt idx="928">
                  <c:v>#N/A</c:v>
                </c:pt>
                <c:pt idx="929">
                  <c:v>#N/A</c:v>
                </c:pt>
                <c:pt idx="930">
                  <c:v>1128546</c:v>
                </c:pt>
                <c:pt idx="931">
                  <c:v>1638413</c:v>
                </c:pt>
                <c:pt idx="932">
                  <c:v>#N/A</c:v>
                </c:pt>
                <c:pt idx="933">
                  <c:v>1196049</c:v>
                </c:pt>
                <c:pt idx="934">
                  <c:v>#N/A</c:v>
                </c:pt>
                <c:pt idx="935">
                  <c:v>#N/A</c:v>
                </c:pt>
                <c:pt idx="936">
                  <c:v>670182</c:v>
                </c:pt>
                <c:pt idx="937">
                  <c:v>3013207</c:v>
                </c:pt>
                <c:pt idx="938">
                  <c:v>1733979</c:v>
                </c:pt>
                <c:pt idx="939">
                  <c:v>2372376</c:v>
                </c:pt>
                <c:pt idx="940">
                  <c:v>921538</c:v>
                </c:pt>
                <c:pt idx="941">
                  <c:v>741755</c:v>
                </c:pt>
                <c:pt idx="942">
                  <c:v>3523169</c:v>
                </c:pt>
                <c:pt idx="943">
                  <c:v>#N/A</c:v>
                </c:pt>
                <c:pt idx="944">
                  <c:v>731930</c:v>
                </c:pt>
                <c:pt idx="945">
                  <c:v>320444</c:v>
                </c:pt>
                <c:pt idx="946">
                  <c:v>517614</c:v>
                </c:pt>
                <c:pt idx="947">
                  <c:v>2853621</c:v>
                </c:pt>
                <c:pt idx="948">
                  <c:v>710022</c:v>
                </c:pt>
                <c:pt idx="949">
                  <c:v>1069918</c:v>
                </c:pt>
                <c:pt idx="950">
                  <c:v>906192</c:v>
                </c:pt>
                <c:pt idx="951">
                  <c:v>1493488</c:v>
                </c:pt>
                <c:pt idx="952">
                  <c:v>1112161</c:v>
                </c:pt>
                <c:pt idx="953">
                  <c:v>366803</c:v>
                </c:pt>
                <c:pt idx="954">
                  <c:v>1408011</c:v>
                </c:pt>
                <c:pt idx="955">
                  <c:v>302225</c:v>
                </c:pt>
                <c:pt idx="956">
                  <c:v>305549</c:v>
                </c:pt>
                <c:pt idx="957">
                  <c:v>163358</c:v>
                </c:pt>
                <c:pt idx="958">
                  <c:v>585973</c:v>
                </c:pt>
                <c:pt idx="959">
                  <c:v>126838</c:v>
                </c:pt>
                <c:pt idx="960">
                  <c:v>489055</c:v>
                </c:pt>
                <c:pt idx="961">
                  <c:v>106363</c:v>
                </c:pt>
                <c:pt idx="962">
                  <c:v>519972</c:v>
                </c:pt>
                <c:pt idx="963">
                  <c:v>364067</c:v>
                </c:pt>
                <c:pt idx="964">
                  <c:v>287042</c:v>
                </c:pt>
                <c:pt idx="965">
                  <c:v>511007</c:v>
                </c:pt>
                <c:pt idx="966">
                  <c:v>0</c:v>
                </c:pt>
                <c:pt idx="967">
                  <c:v>100387</c:v>
                </c:pt>
                <c:pt idx="968">
                  <c:v>179891</c:v>
                </c:pt>
                <c:pt idx="969">
                  <c:v>242189</c:v>
                </c:pt>
                <c:pt idx="970">
                  <c:v>4496500</c:v>
                </c:pt>
                <c:pt idx="971">
                  <c:v>0</c:v>
                </c:pt>
                <c:pt idx="972">
                  <c:v>17757159</c:v>
                </c:pt>
                <c:pt idx="973">
                  <c:v>150477</c:v>
                </c:pt>
                <c:pt idx="974">
                  <c:v>13424196</c:v>
                </c:pt>
                <c:pt idx="975">
                  <c:v>0</c:v>
                </c:pt>
                <c:pt idx="976">
                  <c:v>#N/A</c:v>
                </c:pt>
                <c:pt idx="977">
                  <c:v>1834668</c:v>
                </c:pt>
                <c:pt idx="978">
                  <c:v>2689977</c:v>
                </c:pt>
                <c:pt idx="979">
                  <c:v>1553314</c:v>
                </c:pt>
                <c:pt idx="980">
                  <c:v>1867479</c:v>
                </c:pt>
                <c:pt idx="981">
                  <c:v>1087043</c:v>
                </c:pt>
                <c:pt idx="982">
                  <c:v>576650</c:v>
                </c:pt>
                <c:pt idx="983">
                  <c:v>2274256</c:v>
                </c:pt>
                <c:pt idx="984">
                  <c:v>648951</c:v>
                </c:pt>
                <c:pt idx="985">
                  <c:v>676450</c:v>
                </c:pt>
                <c:pt idx="986">
                  <c:v>694576</c:v>
                </c:pt>
                <c:pt idx="987">
                  <c:v>612575</c:v>
                </c:pt>
                <c:pt idx="988">
                  <c:v>502880</c:v>
                </c:pt>
                <c:pt idx="989">
                  <c:v>552097</c:v>
                </c:pt>
                <c:pt idx="990">
                  <c:v>329271</c:v>
                </c:pt>
                <c:pt idx="991">
                  <c:v>134448</c:v>
                </c:pt>
                <c:pt idx="992">
                  <c:v>134248</c:v>
                </c:pt>
                <c:pt idx="993">
                  <c:v>473025</c:v>
                </c:pt>
                <c:pt idx="994">
                  <c:v>395806</c:v>
                </c:pt>
                <c:pt idx="995">
                  <c:v>591645</c:v>
                </c:pt>
                <c:pt idx="996">
                  <c:v>170651</c:v>
                </c:pt>
                <c:pt idx="997">
                  <c:v>475324</c:v>
                </c:pt>
                <c:pt idx="998">
                  <c:v>1496299</c:v>
                </c:pt>
                <c:pt idx="999">
                  <c:v>181708</c:v>
                </c:pt>
                <c:pt idx="1000">
                  <c:v>440400</c:v>
                </c:pt>
                <c:pt idx="1001">
                  <c:v>144557</c:v>
                </c:pt>
                <c:pt idx="1002">
                  <c:v>175076</c:v>
                </c:pt>
                <c:pt idx="1003">
                  <c:v>135580</c:v>
                </c:pt>
                <c:pt idx="1004">
                  <c:v>126062</c:v>
                </c:pt>
                <c:pt idx="1005">
                  <c:v>9982511</c:v>
                </c:pt>
                <c:pt idx="1006">
                  <c:v>#N/A</c:v>
                </c:pt>
                <c:pt idx="1007">
                  <c:v>620317</c:v>
                </c:pt>
                <c:pt idx="1008">
                  <c:v>108875</c:v>
                </c:pt>
                <c:pt idx="1009">
                  <c:v>1451673</c:v>
                </c:pt>
                <c:pt idx="1010">
                  <c:v>1189427</c:v>
                </c:pt>
                <c:pt idx="1011">
                  <c:v>557841</c:v>
                </c:pt>
                <c:pt idx="1012">
                  <c:v>0</c:v>
                </c:pt>
                <c:pt idx="1013">
                  <c:v>444370</c:v>
                </c:pt>
                <c:pt idx="1014">
                  <c:v>497009</c:v>
                </c:pt>
                <c:pt idx="1015">
                  <c:v>919754</c:v>
                </c:pt>
                <c:pt idx="1016">
                  <c:v>439346</c:v>
                </c:pt>
                <c:pt idx="1017">
                  <c:v>382586</c:v>
                </c:pt>
                <c:pt idx="1018">
                  <c:v>108116</c:v>
                </c:pt>
                <c:pt idx="1019">
                  <c:v>232041</c:v>
                </c:pt>
                <c:pt idx="1020">
                  <c:v>57136</c:v>
                </c:pt>
                <c:pt idx="1021">
                  <c:v>94096</c:v>
                </c:pt>
                <c:pt idx="1022">
                  <c:v>739464</c:v>
                </c:pt>
                <c:pt idx="1023">
                  <c:v>1040759</c:v>
                </c:pt>
                <c:pt idx="1024">
                  <c:v>139392</c:v>
                </c:pt>
                <c:pt idx="1025">
                  <c:v>431536</c:v>
                </c:pt>
                <c:pt idx="1026">
                  <c:v>197705</c:v>
                </c:pt>
                <c:pt idx="1027">
                  <c:v>340393</c:v>
                </c:pt>
                <c:pt idx="1028">
                  <c:v>231265</c:v>
                </c:pt>
                <c:pt idx="1029">
                  <c:v>0</c:v>
                </c:pt>
                <c:pt idx="1030">
                  <c:v>180084</c:v>
                </c:pt>
                <c:pt idx="1031">
                  <c:v>153104</c:v>
                </c:pt>
                <c:pt idx="1032">
                  <c:v>122926</c:v>
                </c:pt>
                <c:pt idx="1033">
                  <c:v>0</c:v>
                </c:pt>
                <c:pt idx="1034">
                  <c:v>0</c:v>
                </c:pt>
                <c:pt idx="1035">
                  <c:v>3283734</c:v>
                </c:pt>
                <c:pt idx="1036">
                  <c:v>2859937</c:v>
                </c:pt>
                <c:pt idx="1037">
                  <c:v>654409</c:v>
                </c:pt>
                <c:pt idx="1038">
                  <c:v>60775</c:v>
                </c:pt>
                <c:pt idx="1039">
                  <c:v>275179</c:v>
                </c:pt>
                <c:pt idx="1040">
                  <c:v>99261</c:v>
                </c:pt>
                <c:pt idx="1041">
                  <c:v>194281</c:v>
                </c:pt>
                <c:pt idx="1042">
                  <c:v>143731</c:v>
                </c:pt>
                <c:pt idx="1043">
                  <c:v>117202</c:v>
                </c:pt>
                <c:pt idx="1044">
                  <c:v>165205</c:v>
                </c:pt>
                <c:pt idx="1045">
                  <c:v>230741</c:v>
                </c:pt>
                <c:pt idx="1046">
                  <c:v>201681</c:v>
                </c:pt>
                <c:pt idx="1047">
                  <c:v>4326471</c:v>
                </c:pt>
                <c:pt idx="1048">
                  <c:v>829312</c:v>
                </c:pt>
                <c:pt idx="1049">
                  <c:v>1069216</c:v>
                </c:pt>
                <c:pt idx="1050">
                  <c:v>754103</c:v>
                </c:pt>
                <c:pt idx="1051">
                  <c:v>783799</c:v>
                </c:pt>
                <c:pt idx="1052">
                  <c:v>158010</c:v>
                </c:pt>
                <c:pt idx="1053">
                  <c:v>421287</c:v>
                </c:pt>
                <c:pt idx="1054">
                  <c:v>2502051</c:v>
                </c:pt>
                <c:pt idx="1055">
                  <c:v>530468</c:v>
                </c:pt>
                <c:pt idx="1056">
                  <c:v>585281</c:v>
                </c:pt>
                <c:pt idx="1057">
                  <c:v>820552</c:v>
                </c:pt>
                <c:pt idx="1058">
                  <c:v>213441</c:v>
                </c:pt>
                <c:pt idx="1059">
                  <c:v>102597</c:v>
                </c:pt>
                <c:pt idx="1060">
                  <c:v>202938</c:v>
                </c:pt>
                <c:pt idx="1061">
                  <c:v>1611844</c:v>
                </c:pt>
                <c:pt idx="1062">
                  <c:v>0</c:v>
                </c:pt>
                <c:pt idx="1063">
                  <c:v>74524</c:v>
                </c:pt>
                <c:pt idx="1064">
                  <c:v>293277</c:v>
                </c:pt>
                <c:pt idx="1065">
                  <c:v>145294</c:v>
                </c:pt>
                <c:pt idx="1066">
                  <c:v>972761</c:v>
                </c:pt>
                <c:pt idx="1067">
                  <c:v>249246</c:v>
                </c:pt>
                <c:pt idx="1068">
                  <c:v>727463</c:v>
                </c:pt>
                <c:pt idx="1069">
                  <c:v>#N/A</c:v>
                </c:pt>
                <c:pt idx="1070">
                  <c:v>2277108</c:v>
                </c:pt>
                <c:pt idx="1071">
                  <c:v>1094606</c:v>
                </c:pt>
                <c:pt idx="1072">
                  <c:v>770283</c:v>
                </c:pt>
                <c:pt idx="1073">
                  <c:v>1340943</c:v>
                </c:pt>
                <c:pt idx="1074">
                  <c:v>496499</c:v>
                </c:pt>
                <c:pt idx="1075">
                  <c:v>443540</c:v>
                </c:pt>
                <c:pt idx="1076">
                  <c:v>316039</c:v>
                </c:pt>
                <c:pt idx="1077">
                  <c:v>468703</c:v>
                </c:pt>
                <c:pt idx="1078">
                  <c:v>863541</c:v>
                </c:pt>
                <c:pt idx="1079">
                  <c:v>531995</c:v>
                </c:pt>
                <c:pt idx="1080">
                  <c:v>233482</c:v>
                </c:pt>
                <c:pt idx="1081">
                  <c:v>288834</c:v>
                </c:pt>
                <c:pt idx="1082">
                  <c:v>#N/A</c:v>
                </c:pt>
                <c:pt idx="1083">
                  <c:v>231660</c:v>
                </c:pt>
                <c:pt idx="1084">
                  <c:v>141404</c:v>
                </c:pt>
                <c:pt idx="1085">
                  <c:v>341724</c:v>
                </c:pt>
                <c:pt idx="1086">
                  <c:v>1537237</c:v>
                </c:pt>
                <c:pt idx="1087">
                  <c:v>743309</c:v>
                </c:pt>
                <c:pt idx="1088">
                  <c:v>890798</c:v>
                </c:pt>
                <c:pt idx="1089">
                  <c:v>4376159</c:v>
                </c:pt>
                <c:pt idx="1090">
                  <c:v>4129123</c:v>
                </c:pt>
                <c:pt idx="1091">
                  <c:v>430822</c:v>
                </c:pt>
                <c:pt idx="1092">
                  <c:v>349395</c:v>
                </c:pt>
                <c:pt idx="1093">
                  <c:v>2115359</c:v>
                </c:pt>
                <c:pt idx="1094">
                  <c:v>#N/A</c:v>
                </c:pt>
                <c:pt idx="1095">
                  <c:v>677485</c:v>
                </c:pt>
                <c:pt idx="1096">
                  <c:v>4604249</c:v>
                </c:pt>
                <c:pt idx="1097">
                  <c:v>650547</c:v>
                </c:pt>
                <c:pt idx="1098">
                  <c:v>418419</c:v>
                </c:pt>
                <c:pt idx="1099">
                  <c:v>597783</c:v>
                </c:pt>
                <c:pt idx="1100">
                  <c:v>#N/A</c:v>
                </c:pt>
                <c:pt idx="1101">
                  <c:v>3258259</c:v>
                </c:pt>
                <c:pt idx="1102">
                  <c:v>2300759</c:v>
                </c:pt>
                <c:pt idx="1103">
                  <c:v>816208</c:v>
                </c:pt>
                <c:pt idx="1104">
                  <c:v>971724</c:v>
                </c:pt>
                <c:pt idx="1105">
                  <c:v>422225</c:v>
                </c:pt>
                <c:pt idx="1106">
                  <c:v>199294</c:v>
                </c:pt>
                <c:pt idx="1107">
                  <c:v>229373</c:v>
                </c:pt>
                <c:pt idx="1108">
                  <c:v>270629</c:v>
                </c:pt>
                <c:pt idx="1109">
                  <c:v>9533113</c:v>
                </c:pt>
                <c:pt idx="1110">
                  <c:v>0</c:v>
                </c:pt>
                <c:pt idx="1111">
                  <c:v>0</c:v>
                </c:pt>
                <c:pt idx="1112">
                  <c:v>5523103</c:v>
                </c:pt>
                <c:pt idx="1113">
                  <c:v>3460048</c:v>
                </c:pt>
                <c:pt idx="1114">
                  <c:v>3151895</c:v>
                </c:pt>
                <c:pt idx="1115">
                  <c:v>670651</c:v>
                </c:pt>
                <c:pt idx="1116">
                  <c:v>2616493</c:v>
                </c:pt>
                <c:pt idx="1117">
                  <c:v>1902083</c:v>
                </c:pt>
                <c:pt idx="1118">
                  <c:v>1051391</c:v>
                </c:pt>
                <c:pt idx="1119">
                  <c:v>1835190</c:v>
                </c:pt>
                <c:pt idx="1120">
                  <c:v>1316341</c:v>
                </c:pt>
                <c:pt idx="1121">
                  <c:v>1030436</c:v>
                </c:pt>
                <c:pt idx="1122">
                  <c:v>510329</c:v>
                </c:pt>
                <c:pt idx="1123">
                  <c:v>661917</c:v>
                </c:pt>
                <c:pt idx="1124">
                  <c:v>382156</c:v>
                </c:pt>
                <c:pt idx="1125">
                  <c:v>536625</c:v>
                </c:pt>
                <c:pt idx="1126">
                  <c:v>302140</c:v>
                </c:pt>
                <c:pt idx="1127">
                  <c:v>1113202</c:v>
                </c:pt>
                <c:pt idx="1128">
                  <c:v>462300</c:v>
                </c:pt>
                <c:pt idx="1129">
                  <c:v>4208972</c:v>
                </c:pt>
                <c:pt idx="1130">
                  <c:v>1059935</c:v>
                </c:pt>
                <c:pt idx="1131">
                  <c:v>717245</c:v>
                </c:pt>
                <c:pt idx="1132">
                  <c:v>64279</c:v>
                </c:pt>
                <c:pt idx="1133">
                  <c:v>379062</c:v>
                </c:pt>
                <c:pt idx="1134">
                  <c:v>291415</c:v>
                </c:pt>
                <c:pt idx="1135">
                  <c:v>447450</c:v>
                </c:pt>
                <c:pt idx="1136">
                  <c:v>1365863</c:v>
                </c:pt>
                <c:pt idx="1137">
                  <c:v>501415</c:v>
                </c:pt>
                <c:pt idx="1138">
                  <c:v>223860</c:v>
                </c:pt>
                <c:pt idx="1139">
                  <c:v>186514</c:v>
                </c:pt>
                <c:pt idx="1140">
                  <c:v>215300</c:v>
                </c:pt>
                <c:pt idx="1141">
                  <c:v>477306</c:v>
                </c:pt>
                <c:pt idx="1142">
                  <c:v>560076</c:v>
                </c:pt>
                <c:pt idx="1143">
                  <c:v>122953</c:v>
                </c:pt>
                <c:pt idx="1144">
                  <c:v>572617</c:v>
                </c:pt>
                <c:pt idx="1145">
                  <c:v>114662</c:v>
                </c:pt>
                <c:pt idx="1146">
                  <c:v>#N/A</c:v>
                </c:pt>
                <c:pt idx="1147">
                  <c:v>2122907</c:v>
                </c:pt>
                <c:pt idx="1148">
                  <c:v>#N/A</c:v>
                </c:pt>
                <c:pt idx="1149">
                  <c:v>2076608</c:v>
                </c:pt>
                <c:pt idx="1150">
                  <c:v>1613914</c:v>
                </c:pt>
                <c:pt idx="1151">
                  <c:v>371062</c:v>
                </c:pt>
                <c:pt idx="1152">
                  <c:v>1489996</c:v>
                </c:pt>
                <c:pt idx="1153">
                  <c:v>172325</c:v>
                </c:pt>
                <c:pt idx="1154">
                  <c:v>701948</c:v>
                </c:pt>
                <c:pt idx="1155">
                  <c:v>575936</c:v>
                </c:pt>
                <c:pt idx="1156">
                  <c:v>253609</c:v>
                </c:pt>
                <c:pt idx="1157">
                  <c:v>780592</c:v>
                </c:pt>
                <c:pt idx="1158">
                  <c:v>0</c:v>
                </c:pt>
                <c:pt idx="1159">
                  <c:v>67036</c:v>
                </c:pt>
                <c:pt idx="1160">
                  <c:v>226278</c:v>
                </c:pt>
                <c:pt idx="1161">
                  <c:v>0</c:v>
                </c:pt>
                <c:pt idx="1162">
                  <c:v>176960</c:v>
                </c:pt>
                <c:pt idx="1163">
                  <c:v>269691</c:v>
                </c:pt>
                <c:pt idx="1164">
                  <c:v>145097</c:v>
                </c:pt>
                <c:pt idx="1165">
                  <c:v>89434</c:v>
                </c:pt>
                <c:pt idx="1166">
                  <c:v>270495</c:v>
                </c:pt>
                <c:pt idx="1167">
                  <c:v>71124</c:v>
                </c:pt>
                <c:pt idx="1168">
                  <c:v>265996</c:v>
                </c:pt>
                <c:pt idx="1169">
                  <c:v>75908</c:v>
                </c:pt>
                <c:pt idx="1170">
                  <c:v>0</c:v>
                </c:pt>
                <c:pt idx="1171">
                  <c:v>456267</c:v>
                </c:pt>
                <c:pt idx="1172">
                  <c:v>731090</c:v>
                </c:pt>
                <c:pt idx="1173">
                  <c:v>0</c:v>
                </c:pt>
                <c:pt idx="1174">
                  <c:v>558139</c:v>
                </c:pt>
                <c:pt idx="1175">
                  <c:v>519265</c:v>
                </c:pt>
                <c:pt idx="1176">
                  <c:v>690875</c:v>
                </c:pt>
                <c:pt idx="1177">
                  <c:v>143960</c:v>
                </c:pt>
                <c:pt idx="1178">
                  <c:v>442285</c:v>
                </c:pt>
                <c:pt idx="1179">
                  <c:v>#N/A</c:v>
                </c:pt>
                <c:pt idx="1180">
                  <c:v>514689</c:v>
                </c:pt>
                <c:pt idx="1181">
                  <c:v>140575</c:v>
                </c:pt>
                <c:pt idx="1182">
                  <c:v>41916</c:v>
                </c:pt>
                <c:pt idx="1183">
                  <c:v>386147</c:v>
                </c:pt>
                <c:pt idx="1184">
                  <c:v>247264</c:v>
                </c:pt>
                <c:pt idx="1185">
                  <c:v>257003</c:v>
                </c:pt>
                <c:pt idx="1186">
                  <c:v>179995</c:v>
                </c:pt>
                <c:pt idx="1187">
                  <c:v>84196</c:v>
                </c:pt>
                <c:pt idx="1188">
                  <c:v>250797</c:v>
                </c:pt>
                <c:pt idx="1189">
                  <c:v>378075</c:v>
                </c:pt>
                <c:pt idx="1190">
                  <c:v>144081</c:v>
                </c:pt>
                <c:pt idx="1191">
                  <c:v>354107</c:v>
                </c:pt>
                <c:pt idx="1192">
                  <c:v>585413</c:v>
                </c:pt>
                <c:pt idx="1193">
                  <c:v>198277</c:v>
                </c:pt>
                <c:pt idx="1194">
                  <c:v>0</c:v>
                </c:pt>
                <c:pt idx="1195">
                  <c:v>#N/A</c:v>
                </c:pt>
                <c:pt idx="1196">
                  <c:v>#N/A</c:v>
                </c:pt>
                <c:pt idx="1197">
                  <c:v>2364999</c:v>
                </c:pt>
                <c:pt idx="1198">
                  <c:v>#N/A</c:v>
                </c:pt>
                <c:pt idx="1199">
                  <c:v>1261531</c:v>
                </c:pt>
                <c:pt idx="1200">
                  <c:v>1790520</c:v>
                </c:pt>
                <c:pt idx="1201">
                  <c:v>977987</c:v>
                </c:pt>
                <c:pt idx="1202">
                  <c:v>1162825</c:v>
                </c:pt>
                <c:pt idx="1203">
                  <c:v>538609</c:v>
                </c:pt>
                <c:pt idx="1204">
                  <c:v>433089</c:v>
                </c:pt>
                <c:pt idx="1205">
                  <c:v>623672</c:v>
                </c:pt>
                <c:pt idx="1206">
                  <c:v>705692</c:v>
                </c:pt>
                <c:pt idx="1207">
                  <c:v>698538</c:v>
                </c:pt>
                <c:pt idx="1208">
                  <c:v>1150656</c:v>
                </c:pt>
                <c:pt idx="1209">
                  <c:v>392368</c:v>
                </c:pt>
                <c:pt idx="1210">
                  <c:v>842499</c:v>
                </c:pt>
                <c:pt idx="1211">
                  <c:v>1245229</c:v>
                </c:pt>
                <c:pt idx="1212">
                  <c:v>1621119</c:v>
                </c:pt>
                <c:pt idx="1213">
                  <c:v>2266619</c:v>
                </c:pt>
                <c:pt idx="1214">
                  <c:v>1638673</c:v>
                </c:pt>
                <c:pt idx="1215">
                  <c:v>1107970</c:v>
                </c:pt>
                <c:pt idx="1216">
                  <c:v>665408</c:v>
                </c:pt>
                <c:pt idx="1217">
                  <c:v>416660</c:v>
                </c:pt>
                <c:pt idx="1218">
                  <c:v>880062</c:v>
                </c:pt>
                <c:pt idx="1219">
                  <c:v>550701</c:v>
                </c:pt>
                <c:pt idx="1220">
                  <c:v>587670</c:v>
                </c:pt>
                <c:pt idx="1221">
                  <c:v>946013</c:v>
                </c:pt>
                <c:pt idx="1222">
                  <c:v>212089</c:v>
                </c:pt>
                <c:pt idx="1223">
                  <c:v>862144</c:v>
                </c:pt>
                <c:pt idx="1224">
                  <c:v>415383</c:v>
                </c:pt>
                <c:pt idx="1225">
                  <c:v>153335</c:v>
                </c:pt>
                <c:pt idx="1226">
                  <c:v>272448</c:v>
                </c:pt>
                <c:pt idx="1227">
                  <c:v>380747</c:v>
                </c:pt>
                <c:pt idx="1228">
                  <c:v>196151</c:v>
                </c:pt>
                <c:pt idx="1229">
                  <c:v>248008</c:v>
                </c:pt>
                <c:pt idx="1230">
                  <c:v>1382483</c:v>
                </c:pt>
                <c:pt idx="1231">
                  <c:v>212346</c:v>
                </c:pt>
                <c:pt idx="1232">
                  <c:v>314976</c:v>
                </c:pt>
                <c:pt idx="1233">
                  <c:v>467262</c:v>
                </c:pt>
                <c:pt idx="1234">
                  <c:v>185307</c:v>
                </c:pt>
                <c:pt idx="1235">
                  <c:v>145125</c:v>
                </c:pt>
                <c:pt idx="1236">
                  <c:v>461953</c:v>
                </c:pt>
                <c:pt idx="1237">
                  <c:v>176515</c:v>
                </c:pt>
                <c:pt idx="1238">
                  <c:v>325738</c:v>
                </c:pt>
                <c:pt idx="1239">
                  <c:v>127016</c:v>
                </c:pt>
                <c:pt idx="1240">
                  <c:v>787584</c:v>
                </c:pt>
                <c:pt idx="1241">
                  <c:v>145754</c:v>
                </c:pt>
                <c:pt idx="1242">
                  <c:v>304573</c:v>
                </c:pt>
                <c:pt idx="1243">
                  <c:v>123174</c:v>
                </c:pt>
                <c:pt idx="1244">
                  <c:v>2497160</c:v>
                </c:pt>
                <c:pt idx="1245">
                  <c:v>505339</c:v>
                </c:pt>
                <c:pt idx="1246">
                  <c:v>2880183</c:v>
                </c:pt>
                <c:pt idx="1247">
                  <c:v>10299847</c:v>
                </c:pt>
                <c:pt idx="1248">
                  <c:v>609733</c:v>
                </c:pt>
                <c:pt idx="1249">
                  <c:v>638176</c:v>
                </c:pt>
                <c:pt idx="1250">
                  <c:v>617140</c:v>
                </c:pt>
                <c:pt idx="1251">
                  <c:v>3639562</c:v>
                </c:pt>
                <c:pt idx="1252">
                  <c:v>2546514</c:v>
                </c:pt>
                <c:pt idx="1253">
                  <c:v>1145828</c:v>
                </c:pt>
                <c:pt idx="1254">
                  <c:v>748615</c:v>
                </c:pt>
                <c:pt idx="1255">
                  <c:v>473001</c:v>
                </c:pt>
                <c:pt idx="1256">
                  <c:v>368809</c:v>
                </c:pt>
                <c:pt idx="1257">
                  <c:v>1025778</c:v>
                </c:pt>
                <c:pt idx="1258">
                  <c:v>158756</c:v>
                </c:pt>
                <c:pt idx="1259">
                  <c:v>192809</c:v>
                </c:pt>
                <c:pt idx="1260">
                  <c:v>1295489</c:v>
                </c:pt>
                <c:pt idx="1261">
                  <c:v>444078</c:v>
                </c:pt>
                <c:pt idx="1262">
                  <c:v>260927</c:v>
                </c:pt>
                <c:pt idx="1263">
                  <c:v>50734</c:v>
                </c:pt>
                <c:pt idx="1264">
                  <c:v>2183562</c:v>
                </c:pt>
                <c:pt idx="1265">
                  <c:v>435551</c:v>
                </c:pt>
                <c:pt idx="1266">
                  <c:v>103379</c:v>
                </c:pt>
                <c:pt idx="1267">
                  <c:v>479923</c:v>
                </c:pt>
                <c:pt idx="1268">
                  <c:v>2238127</c:v>
                </c:pt>
                <c:pt idx="1269">
                  <c:v>1218171</c:v>
                </c:pt>
                <c:pt idx="1270">
                  <c:v>#N/A</c:v>
                </c:pt>
                <c:pt idx="1271">
                  <c:v>5596782</c:v>
                </c:pt>
                <c:pt idx="1272">
                  <c:v>755805</c:v>
                </c:pt>
                <c:pt idx="1273">
                  <c:v>1933174</c:v>
                </c:pt>
                <c:pt idx="1274">
                  <c:v>2279084</c:v>
                </c:pt>
                <c:pt idx="1275">
                  <c:v>437241</c:v>
                </c:pt>
                <c:pt idx="1276">
                  <c:v>335022</c:v>
                </c:pt>
                <c:pt idx="1277">
                  <c:v>289303</c:v>
                </c:pt>
                <c:pt idx="1278">
                  <c:v>675382</c:v>
                </c:pt>
                <c:pt idx="1279">
                  <c:v>638150</c:v>
                </c:pt>
                <c:pt idx="1280">
                  <c:v>574075</c:v>
                </c:pt>
                <c:pt idx="1281">
                  <c:v>508424</c:v>
                </c:pt>
                <c:pt idx="1282">
                  <c:v>0</c:v>
                </c:pt>
                <c:pt idx="1283">
                  <c:v>259064</c:v>
                </c:pt>
                <c:pt idx="1284">
                  <c:v>0</c:v>
                </c:pt>
                <c:pt idx="1285">
                  <c:v>636894</c:v>
                </c:pt>
                <c:pt idx="1286">
                  <c:v>657350</c:v>
                </c:pt>
                <c:pt idx="1287">
                  <c:v>127758</c:v>
                </c:pt>
                <c:pt idx="1288">
                  <c:v>653827</c:v>
                </c:pt>
                <c:pt idx="1289">
                  <c:v>679626</c:v>
                </c:pt>
                <c:pt idx="1290">
                  <c:v>426757</c:v>
                </c:pt>
                <c:pt idx="1291">
                  <c:v>577078</c:v>
                </c:pt>
                <c:pt idx="1292">
                  <c:v>#N/A</c:v>
                </c:pt>
                <c:pt idx="1293">
                  <c:v>810547</c:v>
                </c:pt>
                <c:pt idx="1294">
                  <c:v>1762561</c:v>
                </c:pt>
                <c:pt idx="1295">
                  <c:v>383024</c:v>
                </c:pt>
                <c:pt idx="1296">
                  <c:v>351073</c:v>
                </c:pt>
                <c:pt idx="1297">
                  <c:v>473880</c:v>
                </c:pt>
                <c:pt idx="1298">
                  <c:v>490530</c:v>
                </c:pt>
                <c:pt idx="1299">
                  <c:v>744474</c:v>
                </c:pt>
                <c:pt idx="1300">
                  <c:v>70084</c:v>
                </c:pt>
                <c:pt idx="1301">
                  <c:v>1094673</c:v>
                </c:pt>
                <c:pt idx="1302">
                  <c:v>621922</c:v>
                </c:pt>
                <c:pt idx="1303">
                  <c:v>506505</c:v>
                </c:pt>
                <c:pt idx="1304">
                  <c:v>212628</c:v>
                </c:pt>
                <c:pt idx="1305">
                  <c:v>447395</c:v>
                </c:pt>
                <c:pt idx="1306">
                  <c:v>389236</c:v>
                </c:pt>
                <c:pt idx="1307">
                  <c:v>149250</c:v>
                </c:pt>
                <c:pt idx="1308">
                  <c:v>115742</c:v>
                </c:pt>
                <c:pt idx="1309">
                  <c:v>255805</c:v>
                </c:pt>
                <c:pt idx="1310">
                  <c:v>359825</c:v>
                </c:pt>
                <c:pt idx="1311">
                  <c:v>391790</c:v>
                </c:pt>
                <c:pt idx="1312">
                  <c:v>205201</c:v>
                </c:pt>
                <c:pt idx="1313">
                  <c:v>215280</c:v>
                </c:pt>
                <c:pt idx="1314">
                  <c:v>18939</c:v>
                </c:pt>
                <c:pt idx="1315">
                  <c:v>126438</c:v>
                </c:pt>
                <c:pt idx="1316">
                  <c:v>678227</c:v>
                </c:pt>
                <c:pt idx="1317">
                  <c:v>0</c:v>
                </c:pt>
                <c:pt idx="1318">
                  <c:v>721351</c:v>
                </c:pt>
                <c:pt idx="1319">
                  <c:v>67008</c:v>
                </c:pt>
                <c:pt idx="1320">
                  <c:v>106191</c:v>
                </c:pt>
                <c:pt idx="1321">
                  <c:v>731753</c:v>
                </c:pt>
                <c:pt idx="1322">
                  <c:v>#N/A</c:v>
                </c:pt>
                <c:pt idx="1323">
                  <c:v>151547</c:v>
                </c:pt>
                <c:pt idx="1324">
                  <c:v>2168190</c:v>
                </c:pt>
                <c:pt idx="1325">
                  <c:v>1220728</c:v>
                </c:pt>
                <c:pt idx="1326">
                  <c:v>741803</c:v>
                </c:pt>
                <c:pt idx="1327">
                  <c:v>1121192</c:v>
                </c:pt>
                <c:pt idx="1328">
                  <c:v>642157</c:v>
                </c:pt>
                <c:pt idx="1329">
                  <c:v>294810</c:v>
                </c:pt>
                <c:pt idx="1330">
                  <c:v>153850</c:v>
                </c:pt>
                <c:pt idx="1331">
                  <c:v>211718</c:v>
                </c:pt>
                <c:pt idx="1332">
                  <c:v>376090</c:v>
                </c:pt>
                <c:pt idx="1333">
                  <c:v>264114</c:v>
                </c:pt>
                <c:pt idx="1334">
                  <c:v>357141</c:v>
                </c:pt>
                <c:pt idx="1335">
                  <c:v>166569</c:v>
                </c:pt>
                <c:pt idx="1336">
                  <c:v>662953</c:v>
                </c:pt>
                <c:pt idx="1337">
                  <c:v>268088</c:v>
                </c:pt>
                <c:pt idx="1338">
                  <c:v>256891</c:v>
                </c:pt>
                <c:pt idx="1339">
                  <c:v>#N/A</c:v>
                </c:pt>
                <c:pt idx="1340">
                  <c:v>2129539</c:v>
                </c:pt>
                <c:pt idx="1341">
                  <c:v>982943</c:v>
                </c:pt>
                <c:pt idx="1342">
                  <c:v>2065612</c:v>
                </c:pt>
                <c:pt idx="1343">
                  <c:v>992008</c:v>
                </c:pt>
                <c:pt idx="1344">
                  <c:v>168988</c:v>
                </c:pt>
                <c:pt idx="1345">
                  <c:v>368794</c:v>
                </c:pt>
                <c:pt idx="1346">
                  <c:v>701094</c:v>
                </c:pt>
                <c:pt idx="1347">
                  <c:v>127608</c:v>
                </c:pt>
                <c:pt idx="1348">
                  <c:v>342867</c:v>
                </c:pt>
                <c:pt idx="1349">
                  <c:v>235700</c:v>
                </c:pt>
                <c:pt idx="1350">
                  <c:v>362864</c:v>
                </c:pt>
                <c:pt idx="1351">
                  <c:v>295800</c:v>
                </c:pt>
                <c:pt idx="1352">
                  <c:v>376372</c:v>
                </c:pt>
                <c:pt idx="1353">
                  <c:v>332062</c:v>
                </c:pt>
                <c:pt idx="1354">
                  <c:v>279460</c:v>
                </c:pt>
                <c:pt idx="1355">
                  <c:v>87024</c:v>
                </c:pt>
                <c:pt idx="1356">
                  <c:v>431006</c:v>
                </c:pt>
                <c:pt idx="1357">
                  <c:v>190591</c:v>
                </c:pt>
                <c:pt idx="1358">
                  <c:v>167475</c:v>
                </c:pt>
                <c:pt idx="1359">
                  <c:v>#N/A</c:v>
                </c:pt>
                <c:pt idx="1360">
                  <c:v>1554013</c:v>
                </c:pt>
                <c:pt idx="1361">
                  <c:v>336489</c:v>
                </c:pt>
                <c:pt idx="1362">
                  <c:v>654305</c:v>
                </c:pt>
                <c:pt idx="1363">
                  <c:v>406223</c:v>
                </c:pt>
                <c:pt idx="1364">
                  <c:v>332223</c:v>
                </c:pt>
                <c:pt idx="1365">
                  <c:v>475490</c:v>
                </c:pt>
                <c:pt idx="1366">
                  <c:v>503495</c:v>
                </c:pt>
                <c:pt idx="1367">
                  <c:v>508458</c:v>
                </c:pt>
                <c:pt idx="1368">
                  <c:v>375972</c:v>
                </c:pt>
                <c:pt idx="1369">
                  <c:v>299597</c:v>
                </c:pt>
                <c:pt idx="1370">
                  <c:v>1627529</c:v>
                </c:pt>
                <c:pt idx="1371">
                  <c:v>142369</c:v>
                </c:pt>
                <c:pt idx="1372">
                  <c:v>526005</c:v>
                </c:pt>
                <c:pt idx="1373">
                  <c:v>204952</c:v>
                </c:pt>
                <c:pt idx="1374">
                  <c:v>167161</c:v>
                </c:pt>
                <c:pt idx="1375">
                  <c:v>563840</c:v>
                </c:pt>
                <c:pt idx="1376">
                  <c:v>87617</c:v>
                </c:pt>
                <c:pt idx="1377">
                  <c:v>93630</c:v>
                </c:pt>
                <c:pt idx="1378">
                  <c:v>244041</c:v>
                </c:pt>
                <c:pt idx="1379">
                  <c:v>0</c:v>
                </c:pt>
                <c:pt idx="1380">
                  <c:v>230279</c:v>
                </c:pt>
                <c:pt idx="1381">
                  <c:v>133559</c:v>
                </c:pt>
                <c:pt idx="1382">
                  <c:v>266475</c:v>
                </c:pt>
                <c:pt idx="1383">
                  <c:v>170576</c:v>
                </c:pt>
                <c:pt idx="1384">
                  <c:v>163120</c:v>
                </c:pt>
                <c:pt idx="1385">
                  <c:v>155354</c:v>
                </c:pt>
                <c:pt idx="1386">
                  <c:v>153212</c:v>
                </c:pt>
                <c:pt idx="1387">
                  <c:v>53878</c:v>
                </c:pt>
                <c:pt idx="1388">
                  <c:v>1980084</c:v>
                </c:pt>
                <c:pt idx="1389">
                  <c:v>684991</c:v>
                </c:pt>
                <c:pt idx="1390">
                  <c:v>1172214</c:v>
                </c:pt>
                <c:pt idx="1391">
                  <c:v>518776</c:v>
                </c:pt>
                <c:pt idx="1392">
                  <c:v>137059</c:v>
                </c:pt>
                <c:pt idx="1393">
                  <c:v>#N/A</c:v>
                </c:pt>
                <c:pt idx="1394">
                  <c:v>1542351</c:v>
                </c:pt>
                <c:pt idx="1395">
                  <c:v>403971</c:v>
                </c:pt>
                <c:pt idx="1396">
                  <c:v>1899943</c:v>
                </c:pt>
                <c:pt idx="1397">
                  <c:v>1361989</c:v>
                </c:pt>
                <c:pt idx="1398">
                  <c:v>2244580</c:v>
                </c:pt>
                <c:pt idx="1399">
                  <c:v>1430199</c:v>
                </c:pt>
                <c:pt idx="1400">
                  <c:v>145647</c:v>
                </c:pt>
                <c:pt idx="1401">
                  <c:v>769926</c:v>
                </c:pt>
                <c:pt idx="1402">
                  <c:v>853590</c:v>
                </c:pt>
                <c:pt idx="1403">
                  <c:v>2476870</c:v>
                </c:pt>
                <c:pt idx="1404">
                  <c:v>644988</c:v>
                </c:pt>
                <c:pt idx="1405">
                  <c:v>390734</c:v>
                </c:pt>
                <c:pt idx="1406">
                  <c:v>424544</c:v>
                </c:pt>
                <c:pt idx="1407">
                  <c:v>1293192</c:v>
                </c:pt>
                <c:pt idx="1408">
                  <c:v>139836</c:v>
                </c:pt>
                <c:pt idx="1409">
                  <c:v>1368780</c:v>
                </c:pt>
                <c:pt idx="1410">
                  <c:v>1696688</c:v>
                </c:pt>
                <c:pt idx="1411">
                  <c:v>487598</c:v>
                </c:pt>
                <c:pt idx="1412">
                  <c:v>879620</c:v>
                </c:pt>
                <c:pt idx="1413">
                  <c:v>3024469</c:v>
                </c:pt>
                <c:pt idx="1414">
                  <c:v>684989</c:v>
                </c:pt>
                <c:pt idx="1415">
                  <c:v>122917</c:v>
                </c:pt>
                <c:pt idx="1416">
                  <c:v>338131</c:v>
                </c:pt>
                <c:pt idx="1417">
                  <c:v>189502</c:v>
                </c:pt>
                <c:pt idx="1418">
                  <c:v>199650</c:v>
                </c:pt>
                <c:pt idx="1419">
                  <c:v>15603043</c:v>
                </c:pt>
              </c:numCache>
            </c:numRef>
          </c:yVal>
          <c:smooth val="0"/>
          <c:extLst>
            <c:ext xmlns:c16="http://schemas.microsoft.com/office/drawing/2014/chart" uri="{C3380CC4-5D6E-409C-BE32-E72D297353CC}">
              <c16:uniqueId val="{00000000-CCE6-4A28-BE7C-3BB8F9D6E5F3}"/>
            </c:ext>
          </c:extLst>
        </c:ser>
        <c:ser>
          <c:idx val="1"/>
          <c:order val="1"/>
          <c:tx>
            <c:strRef>
              <c:f>'c'!$AL$55:$AL$102</c:f>
              <c:strCache>
                <c:ptCount val="48"/>
                <c:pt idx="0">
                  <c:v>前橋市</c:v>
                </c:pt>
                <c:pt idx="1">
                  <c:v>高崎市</c:v>
                </c:pt>
                <c:pt idx="2">
                  <c:v>桐生市</c:v>
                </c:pt>
                <c:pt idx="3">
                  <c:v>伊勢崎市</c:v>
                </c:pt>
                <c:pt idx="4">
                  <c:v>渋川市</c:v>
                </c:pt>
                <c:pt idx="5">
                  <c:v>安中市</c:v>
                </c:pt>
                <c:pt idx="6">
                  <c:v>富岡市</c:v>
                </c:pt>
                <c:pt idx="7">
                  <c:v>吉岡町</c:v>
                </c:pt>
                <c:pt idx="8">
                  <c:v>群馬東部水道企業団</c:v>
                </c:pt>
                <c:pt idx="9">
                  <c:v>広島県（広島）</c:v>
                </c:pt>
                <c:pt idx="10">
                  <c:v>今治市</c:v>
                </c:pt>
                <c:pt idx="11">
                  <c:v>周南市</c:v>
                </c:pt>
                <c:pt idx="12">
                  <c:v>光市</c:v>
                </c:pt>
                <c:pt idx="13">
                  <c:v>十和田市</c:v>
                </c:pt>
                <c:pt idx="14">
                  <c:v>小坂町</c:v>
                </c:pt>
                <c:pt idx="15">
                  <c:v>岐阜県</c:v>
                </c:pt>
                <c:pt idx="16">
                  <c:v>多治見市</c:v>
                </c:pt>
                <c:pt idx="17">
                  <c:v>可児市</c:v>
                </c:pt>
                <c:pt idx="18">
                  <c:v>津山市</c:v>
                </c:pt>
                <c:pt idx="19">
                  <c:v>岡山県広域水道企業団</c:v>
                </c:pt>
                <c:pt idx="20">
                  <c:v>北九州市</c:v>
                </c:pt>
                <c:pt idx="21">
                  <c:v>古賀市</c:v>
                </c:pt>
                <c:pt idx="22">
                  <c:v>新宮町</c:v>
                </c:pt>
                <c:pt idx="23">
                  <c:v>宗像地区事務組合</c:v>
                </c:pt>
                <c:pt idx="24">
                  <c:v>洋野町</c:v>
                </c:pt>
                <c:pt idx="25">
                  <c:v>八戸圏域水道企業団</c:v>
                </c:pt>
                <c:pt idx="26">
                  <c:v>大牟田市</c:v>
                </c:pt>
                <c:pt idx="27">
                  <c:v>荒尾市</c:v>
                </c:pt>
                <c:pt idx="28">
                  <c:v>久留米市</c:v>
                </c:pt>
                <c:pt idx="29">
                  <c:v>大木町</c:v>
                </c:pt>
                <c:pt idx="30">
                  <c:v>福岡地区水道企業団</c:v>
                </c:pt>
                <c:pt idx="31">
                  <c:v>福岡市</c:v>
                </c:pt>
                <c:pt idx="32">
                  <c:v>東京都</c:v>
                </c:pt>
                <c:pt idx="33">
                  <c:v>川崎市</c:v>
                </c:pt>
                <c:pt idx="34">
                  <c:v>埼玉県</c:v>
                </c:pt>
                <c:pt idx="35">
                  <c:v>茨城県（県中央）</c:v>
                </c:pt>
                <c:pt idx="36">
                  <c:v>ひたちなか市</c:v>
                </c:pt>
                <c:pt idx="37">
                  <c:v>旭川市</c:v>
                </c:pt>
                <c:pt idx="38">
                  <c:v>鷹栖町</c:v>
                </c:pt>
                <c:pt idx="39">
                  <c:v>唐津市</c:v>
                </c:pt>
                <c:pt idx="40">
                  <c:v>多久市</c:v>
                </c:pt>
                <c:pt idx="41">
                  <c:v>千葉県</c:v>
                </c:pt>
                <c:pt idx="42">
                  <c:v>北千葉広域水道企業団</c:v>
                </c:pt>
                <c:pt idx="43">
                  <c:v>糸島市</c:v>
                </c:pt>
                <c:pt idx="44">
                  <c:v>古河市</c:v>
                </c:pt>
                <c:pt idx="45">
                  <c:v>野木町</c:v>
                </c:pt>
                <c:pt idx="46">
                  <c:v>呉市</c:v>
                </c:pt>
                <c:pt idx="47">
                  <c:v>広島市</c:v>
                </c:pt>
              </c:strCache>
            </c:strRef>
          </c:tx>
          <c:spPr>
            <a:ln w="25400" cap="rnd">
              <a:noFill/>
              <a:round/>
            </a:ln>
            <a:effectLst/>
          </c:spPr>
          <c:marker>
            <c:symbol val="circle"/>
            <c:size val="5"/>
            <c:spPr>
              <a:solidFill>
                <a:schemeClr val="tx1"/>
              </a:solidFill>
              <a:ln w="9525">
                <a:solidFill>
                  <a:schemeClr val="tx1"/>
                </a:solidFill>
              </a:ln>
              <a:effectLst/>
            </c:spPr>
          </c:marker>
          <c:xVal>
            <c:numRef>
              <c:f>'c'!$R$55:$R$102</c:f>
              <c:numCache>
                <c:formatCode>General</c:formatCode>
                <c:ptCount val="48"/>
                <c:pt idx="0">
                  <c:v>#N/A</c:v>
                </c:pt>
                <c:pt idx="1">
                  <c:v>#N/A</c:v>
                </c:pt>
                <c:pt idx="2">
                  <c:v>46</c:v>
                </c:pt>
                <c:pt idx="3">
                  <c:v>45</c:v>
                </c:pt>
                <c:pt idx="4">
                  <c:v>39</c:v>
                </c:pt>
                <c:pt idx="5">
                  <c:v>36</c:v>
                </c:pt>
                <c:pt idx="6">
                  <c:v>24</c:v>
                </c:pt>
                <c:pt idx="7">
                  <c:v>6</c:v>
                </c:pt>
                <c:pt idx="8">
                  <c:v>#N/A</c:v>
                </c:pt>
                <c:pt idx="9">
                  <c:v>44</c:v>
                </c:pt>
                <c:pt idx="10">
                  <c:v>#N/A</c:v>
                </c:pt>
                <c:pt idx="11">
                  <c:v>62</c:v>
                </c:pt>
                <c:pt idx="12">
                  <c:v>39</c:v>
                </c:pt>
                <c:pt idx="13">
                  <c:v>25</c:v>
                </c:pt>
                <c:pt idx="14">
                  <c:v>1</c:v>
                </c:pt>
                <c:pt idx="15">
                  <c:v>64</c:v>
                </c:pt>
                <c:pt idx="16">
                  <c:v>22</c:v>
                </c:pt>
                <c:pt idx="17">
                  <c:v>14</c:v>
                </c:pt>
                <c:pt idx="18">
                  <c:v>38</c:v>
                </c:pt>
                <c:pt idx="19">
                  <c:v>64</c:v>
                </c:pt>
                <c:pt idx="20">
                  <c:v>#N/A</c:v>
                </c:pt>
                <c:pt idx="21">
                  <c:v>15</c:v>
                </c:pt>
                <c:pt idx="22">
                  <c:v>7</c:v>
                </c:pt>
                <c:pt idx="23">
                  <c:v>13</c:v>
                </c:pt>
                <c:pt idx="24">
                  <c:v>6</c:v>
                </c:pt>
                <c:pt idx="25">
                  <c:v>#N/A</c:v>
                </c:pt>
                <c:pt idx="26">
                  <c:v>39</c:v>
                </c:pt>
                <c:pt idx="27">
                  <c:v>6</c:v>
                </c:pt>
                <c:pt idx="28">
                  <c:v>#N/A</c:v>
                </c:pt>
                <c:pt idx="29">
                  <c:v>3</c:v>
                </c:pt>
                <c:pt idx="30">
                  <c:v>105</c:v>
                </c:pt>
                <c:pt idx="31">
                  <c:v>#N/A</c:v>
                </c:pt>
                <c:pt idx="32">
                  <c:v>#N/A</c:v>
                </c:pt>
                <c:pt idx="33">
                  <c:v>#N/A</c:v>
                </c:pt>
                <c:pt idx="34">
                  <c:v>359</c:v>
                </c:pt>
                <c:pt idx="35">
                  <c:v>31</c:v>
                </c:pt>
                <c:pt idx="36">
                  <c:v>53</c:v>
                </c:pt>
                <c:pt idx="37">
                  <c:v>#N/A</c:v>
                </c:pt>
                <c:pt idx="38">
                  <c:v>2</c:v>
                </c:pt>
                <c:pt idx="39">
                  <c:v>27</c:v>
                </c:pt>
                <c:pt idx="40">
                  <c:v>11</c:v>
                </c:pt>
                <c:pt idx="41">
                  <c:v>#N/A</c:v>
                </c:pt>
                <c:pt idx="42">
                  <c:v>83</c:v>
                </c:pt>
                <c:pt idx="43">
                  <c:v>14</c:v>
                </c:pt>
                <c:pt idx="44">
                  <c:v>20</c:v>
                </c:pt>
                <c:pt idx="45">
                  <c:v>5</c:v>
                </c:pt>
                <c:pt idx="46">
                  <c:v>111</c:v>
                </c:pt>
                <c:pt idx="47">
                  <c:v>#N/A</c:v>
                </c:pt>
              </c:numCache>
            </c:numRef>
          </c:xVal>
          <c:yVal>
            <c:numRef>
              <c:f>'c'!$AN$55:$AN$101</c:f>
              <c:numCache>
                <c:formatCode>General</c:formatCode>
                <c:ptCount val="47"/>
                <c:pt idx="0">
                  <c:v>#N/A</c:v>
                </c:pt>
                <c:pt idx="1">
                  <c:v>#N/A</c:v>
                </c:pt>
                <c:pt idx="2">
                  <c:v>1887356</c:v>
                </c:pt>
                <c:pt idx="3">
                  <c:v>3286577</c:v>
                </c:pt>
                <c:pt idx="4">
                  <c:v>1565609</c:v>
                </c:pt>
                <c:pt idx="5">
                  <c:v>1125503</c:v>
                </c:pt>
                <c:pt idx="6">
                  <c:v>1132864</c:v>
                </c:pt>
                <c:pt idx="7">
                  <c:v>325440</c:v>
                </c:pt>
                <c:pt idx="8">
                  <c:v>#N/A</c:v>
                </c:pt>
                <c:pt idx="9">
                  <c:v>9533113</c:v>
                </c:pt>
                <c:pt idx="10">
                  <c:v>#N/A</c:v>
                </c:pt>
                <c:pt idx="11">
                  <c:v>2616493</c:v>
                </c:pt>
                <c:pt idx="12">
                  <c:v>1030436</c:v>
                </c:pt>
                <c:pt idx="13">
                  <c:v>1291278</c:v>
                </c:pt>
                <c:pt idx="14">
                  <c:v>122911</c:v>
                </c:pt>
                <c:pt idx="15">
                  <c:v>5193252</c:v>
                </c:pt>
                <c:pt idx="16">
                  <c:v>1928893</c:v>
                </c:pt>
                <c:pt idx="17">
                  <c:v>1950343</c:v>
                </c:pt>
                <c:pt idx="18">
                  <c:v>2277108</c:v>
                </c:pt>
                <c:pt idx="19">
                  <c:v>4376159</c:v>
                </c:pt>
                <c:pt idx="20">
                  <c:v>#N/A</c:v>
                </c:pt>
                <c:pt idx="21">
                  <c:v>946013</c:v>
                </c:pt>
                <c:pt idx="22">
                  <c:v>587670</c:v>
                </c:pt>
                <c:pt idx="23">
                  <c:v>2497160</c:v>
                </c:pt>
                <c:pt idx="24">
                  <c:v>245655</c:v>
                </c:pt>
                <c:pt idx="25">
                  <c:v>#N/A</c:v>
                </c:pt>
                <c:pt idx="26">
                  <c:v>2364999</c:v>
                </c:pt>
                <c:pt idx="27">
                  <c:v>744474</c:v>
                </c:pt>
                <c:pt idx="28">
                  <c:v>#N/A</c:v>
                </c:pt>
                <c:pt idx="29">
                  <c:v>212346</c:v>
                </c:pt>
                <c:pt idx="30">
                  <c:v>10299847</c:v>
                </c:pt>
                <c:pt idx="31">
                  <c:v>#N/A</c:v>
                </c:pt>
                <c:pt idx="32">
                  <c:v>#N/A</c:v>
                </c:pt>
                <c:pt idx="33">
                  <c:v>#N/A</c:v>
                </c:pt>
                <c:pt idx="34">
                  <c:v>39083575</c:v>
                </c:pt>
                <c:pt idx="35">
                  <c:v>2370263</c:v>
                </c:pt>
                <c:pt idx="36">
                  <c:v>3059719</c:v>
                </c:pt>
                <c:pt idx="37">
                  <c:v>#N/A</c:v>
                </c:pt>
                <c:pt idx="38">
                  <c:v>145083</c:v>
                </c:pt>
                <c:pt idx="39">
                  <c:v>2546514</c:v>
                </c:pt>
                <c:pt idx="40">
                  <c:v>444078</c:v>
                </c:pt>
                <c:pt idx="41">
                  <c:v>#N/A</c:v>
                </c:pt>
                <c:pt idx="42">
                  <c:v>11397394</c:v>
                </c:pt>
                <c:pt idx="43">
                  <c:v>1382483</c:v>
                </c:pt>
                <c:pt idx="44">
                  <c:v>2264581</c:v>
                </c:pt>
                <c:pt idx="45">
                  <c:v>320914</c:v>
                </c:pt>
                <c:pt idx="46">
                  <c:v>4604249</c:v>
                </c:pt>
              </c:numCache>
            </c:numRef>
          </c:yVal>
          <c:smooth val="0"/>
          <c:extLst>
            <c:ext xmlns:c16="http://schemas.microsoft.com/office/drawing/2014/chart" uri="{C3380CC4-5D6E-409C-BE32-E72D297353CC}">
              <c16:uniqueId val="{00000001-CCE6-4A28-BE7C-3BB8F9D6E5F3}"/>
            </c:ext>
          </c:extLst>
        </c:ser>
        <c:ser>
          <c:idx val="2"/>
          <c:order val="2"/>
          <c:tx>
            <c:strRef>
              <c:f>'c'!$C$48</c:f>
              <c:strCache>
                <c:ptCount val="1"/>
                <c:pt idx="0">
                  <c:v>北海道函館市</c:v>
                </c:pt>
              </c:strCache>
            </c:strRef>
          </c:tx>
          <c:spPr>
            <a:ln w="25400" cap="rnd">
              <a:noFill/>
              <a:round/>
            </a:ln>
            <a:effectLst/>
          </c:spPr>
          <c:marker>
            <c:symbol val="circle"/>
            <c:size val="5"/>
            <c:spPr>
              <a:solidFill>
                <a:srgbClr val="FF0000"/>
              </a:solidFill>
              <a:ln w="9525">
                <a:noFill/>
              </a:ln>
              <a:effectLst/>
            </c:spPr>
          </c:marker>
          <c:xVal>
            <c:numRef>
              <c:f>'c'!$E$49</c:f>
              <c:numCache>
                <c:formatCode>General</c:formatCode>
                <c:ptCount val="1"/>
                <c:pt idx="0">
                  <c:v>130</c:v>
                </c:pt>
              </c:numCache>
            </c:numRef>
          </c:xVal>
          <c:yVal>
            <c:numRef>
              <c:f>'c'!$F$49</c:f>
              <c:numCache>
                <c:formatCode>General</c:formatCode>
                <c:ptCount val="1"/>
                <c:pt idx="0">
                  <c:v>3831584</c:v>
                </c:pt>
              </c:numCache>
            </c:numRef>
          </c:yVal>
          <c:smooth val="0"/>
          <c:extLst>
            <c:ext xmlns:c16="http://schemas.microsoft.com/office/drawing/2014/chart" uri="{C3380CC4-5D6E-409C-BE32-E72D297353CC}">
              <c16:uniqueId val="{00000002-CCE6-4A28-BE7C-3BB8F9D6E5F3}"/>
            </c:ext>
          </c:extLst>
        </c:ser>
        <c:dLbls>
          <c:showLegendKey val="0"/>
          <c:showVal val="0"/>
          <c:showCatName val="0"/>
          <c:showSerName val="0"/>
          <c:showPercent val="0"/>
          <c:showBubbleSize val="0"/>
        </c:dLbls>
        <c:axId val="-120260624"/>
        <c:axId val="-121394000"/>
      </c:scatterChart>
      <c:valAx>
        <c:axId val="-120260624"/>
        <c:scaling>
          <c:orientation val="minMax"/>
        </c:scaling>
        <c:delete val="0"/>
        <c:axPos val="b"/>
        <c:majorGridlines>
          <c:spPr>
            <a:ln w="9525" cap="flat" cmpd="sng" algn="ctr">
              <a:solidFill>
                <a:schemeClr val="tx1">
                  <a:lumMod val="15000"/>
                  <a:lumOff val="85000"/>
                </a:schemeClr>
              </a:solidFill>
              <a:round/>
            </a:ln>
            <a:effectLst/>
          </c:spPr>
        </c:majorGridlines>
        <c:title>
          <c:tx>
            <c:strRef>
              <c:f>'c'!$E$52</c:f>
              <c:strCache>
                <c:ptCount val="1"/>
                <c:pt idx="0">
                  <c:v>②職員数（人）</c:v>
                </c:pt>
              </c:strCache>
            </c:strRef>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strRef>
              <c:f>'c'!$AB$52</c:f>
              <c:strCache>
                <c:ptCount val="1"/>
                <c:pt idx="0">
                  <c:v>⑤給水収益（千円）</c:v>
                </c:pt>
              </c:strCache>
            </c:strRef>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altLang="en-US" b="1"/>
              <a:t>管理の一体化</a:t>
            </a:r>
            <a:endParaRPr lang="ja-JP"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autoTitleDeleted val="0"/>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0"/>
          <c:order val="0"/>
          <c:tx>
            <c:strRef>
              <c:f>'c'!$E$55:$E$1474</c:f>
              <c:strCache>
                <c:ptCount val="1420"/>
                <c:pt idx="0">
                  <c:v>函館市</c:v>
                </c:pt>
                <c:pt idx="1">
                  <c:v>岩見沢市</c:v>
                </c:pt>
                <c:pt idx="2">
                  <c:v>小樽市</c:v>
                </c:pt>
                <c:pt idx="3">
                  <c:v>室蘭市</c:v>
                </c:pt>
                <c:pt idx="4">
                  <c:v>稚内市</c:v>
                </c:pt>
                <c:pt idx="5">
                  <c:v>留萌市</c:v>
                </c:pt>
                <c:pt idx="6">
                  <c:v>釧路市</c:v>
                </c:pt>
                <c:pt idx="7">
                  <c:v>広尾町</c:v>
                </c:pt>
                <c:pt idx="8">
                  <c:v>夕張市</c:v>
                </c:pt>
                <c:pt idx="9">
                  <c:v>浦河町</c:v>
                </c:pt>
                <c:pt idx="10">
                  <c:v>北斗市</c:v>
                </c:pt>
                <c:pt idx="11">
                  <c:v>紋別市</c:v>
                </c:pt>
                <c:pt idx="12">
                  <c:v>札幌市</c:v>
                </c:pt>
                <c:pt idx="13">
                  <c:v>木古内町</c:v>
                </c:pt>
                <c:pt idx="14">
                  <c:v>旭川市</c:v>
                </c:pt>
                <c:pt idx="15">
                  <c:v>枝幸町</c:v>
                </c:pt>
                <c:pt idx="16">
                  <c:v>美幌町</c:v>
                </c:pt>
                <c:pt idx="17">
                  <c:v>中標津町</c:v>
                </c:pt>
                <c:pt idx="18">
                  <c:v>苫小牧市</c:v>
                </c:pt>
                <c:pt idx="19">
                  <c:v>増毛町</c:v>
                </c:pt>
                <c:pt idx="20">
                  <c:v>余市町</c:v>
                </c:pt>
                <c:pt idx="21">
                  <c:v>北見市（北見）</c:v>
                </c:pt>
                <c:pt idx="22">
                  <c:v>本別町</c:v>
                </c:pt>
                <c:pt idx="23">
                  <c:v>様似町</c:v>
                </c:pt>
                <c:pt idx="24">
                  <c:v>白糠町</c:v>
                </c:pt>
                <c:pt idx="25">
                  <c:v>羽幌町</c:v>
                </c:pt>
                <c:pt idx="26">
                  <c:v>帯広市</c:v>
                </c:pt>
                <c:pt idx="27">
                  <c:v>網走市</c:v>
                </c:pt>
                <c:pt idx="28">
                  <c:v>士別市</c:v>
                </c:pt>
                <c:pt idx="29">
                  <c:v>むかわ町</c:v>
                </c:pt>
                <c:pt idx="30">
                  <c:v>美唄市</c:v>
                </c:pt>
                <c:pt idx="31">
                  <c:v>根室市</c:v>
                </c:pt>
                <c:pt idx="32">
                  <c:v>幕別町</c:v>
                </c:pt>
                <c:pt idx="33">
                  <c:v>千歳市</c:v>
                </c:pt>
                <c:pt idx="34">
                  <c:v>倶知安町</c:v>
                </c:pt>
                <c:pt idx="35">
                  <c:v>江差町</c:v>
                </c:pt>
                <c:pt idx="36">
                  <c:v>足寄町</c:v>
                </c:pt>
                <c:pt idx="37">
                  <c:v>赤平市</c:v>
                </c:pt>
                <c:pt idx="38">
                  <c:v>松前町</c:v>
                </c:pt>
                <c:pt idx="39">
                  <c:v>池田町</c:v>
                </c:pt>
                <c:pt idx="40">
                  <c:v>芦別市</c:v>
                </c:pt>
                <c:pt idx="41">
                  <c:v>江別市</c:v>
                </c:pt>
                <c:pt idx="42">
                  <c:v>芽室町</c:v>
                </c:pt>
                <c:pt idx="43">
                  <c:v>弟子屈町</c:v>
                </c:pt>
                <c:pt idx="44">
                  <c:v>栗山町</c:v>
                </c:pt>
                <c:pt idx="45">
                  <c:v>三笠市</c:v>
                </c:pt>
                <c:pt idx="46">
                  <c:v>深川市</c:v>
                </c:pt>
                <c:pt idx="47">
                  <c:v>名寄市</c:v>
                </c:pt>
                <c:pt idx="48">
                  <c:v>新ひだか町</c:v>
                </c:pt>
                <c:pt idx="49">
                  <c:v>厚岸町</c:v>
                </c:pt>
                <c:pt idx="50">
                  <c:v>登別市</c:v>
                </c:pt>
                <c:pt idx="51">
                  <c:v>斜里町</c:v>
                </c:pt>
                <c:pt idx="52">
                  <c:v>伊達市</c:v>
                </c:pt>
                <c:pt idx="53">
                  <c:v>北見市（留辺蘂）</c:v>
                </c:pt>
                <c:pt idx="54">
                  <c:v>遠軽町</c:v>
                </c:pt>
                <c:pt idx="55">
                  <c:v>美瑛町</c:v>
                </c:pt>
                <c:pt idx="56">
                  <c:v>福島町</c:v>
                </c:pt>
                <c:pt idx="57">
                  <c:v>洞爺湖町</c:v>
                </c:pt>
                <c:pt idx="58">
                  <c:v>富良野市</c:v>
                </c:pt>
                <c:pt idx="59">
                  <c:v>恵庭市</c:v>
                </c:pt>
                <c:pt idx="60">
                  <c:v>当別町</c:v>
                </c:pt>
                <c:pt idx="61">
                  <c:v>八雲町</c:v>
                </c:pt>
                <c:pt idx="62">
                  <c:v>日高町</c:v>
                </c:pt>
                <c:pt idx="63">
                  <c:v>浜中町</c:v>
                </c:pt>
                <c:pt idx="64">
                  <c:v>鹿部町</c:v>
                </c:pt>
                <c:pt idx="65">
                  <c:v>長万部町</c:v>
                </c:pt>
                <c:pt idx="66">
                  <c:v>白老町</c:v>
                </c:pt>
                <c:pt idx="67">
                  <c:v>長幌上水道企業団</c:v>
                </c:pt>
                <c:pt idx="68">
                  <c:v>沼田町</c:v>
                </c:pt>
                <c:pt idx="69">
                  <c:v>清水町</c:v>
                </c:pt>
                <c:pt idx="70">
                  <c:v>湧別町</c:v>
                </c:pt>
                <c:pt idx="71">
                  <c:v>新得町</c:v>
                </c:pt>
                <c:pt idx="72">
                  <c:v>上富良野町</c:v>
                </c:pt>
                <c:pt idx="73">
                  <c:v>北広島市</c:v>
                </c:pt>
                <c:pt idx="74">
                  <c:v>標茶町</c:v>
                </c:pt>
                <c:pt idx="75">
                  <c:v>羅臼町</c:v>
                </c:pt>
                <c:pt idx="76">
                  <c:v>西空知広域水道企業団</c:v>
                </c:pt>
                <c:pt idx="77">
                  <c:v>石狩市</c:v>
                </c:pt>
                <c:pt idx="78">
                  <c:v>岩内町</c:v>
                </c:pt>
                <c:pt idx="79">
                  <c:v>当麻町</c:v>
                </c:pt>
                <c:pt idx="80">
                  <c:v>森町</c:v>
                </c:pt>
                <c:pt idx="81">
                  <c:v>月新水道企業団</c:v>
                </c:pt>
                <c:pt idx="82">
                  <c:v>七飯町</c:v>
                </c:pt>
                <c:pt idx="83">
                  <c:v>音更町</c:v>
                </c:pt>
                <c:pt idx="84">
                  <c:v>鷹栖町</c:v>
                </c:pt>
                <c:pt idx="85">
                  <c:v>知内町</c:v>
                </c:pt>
                <c:pt idx="86">
                  <c:v>小平町</c:v>
                </c:pt>
                <c:pt idx="87">
                  <c:v>別海町</c:v>
                </c:pt>
                <c:pt idx="88">
                  <c:v>大樹町</c:v>
                </c:pt>
                <c:pt idx="89">
                  <c:v>中空知広域水道企業団</c:v>
                </c:pt>
                <c:pt idx="90">
                  <c:v>由仁町</c:v>
                </c:pt>
                <c:pt idx="91">
                  <c:v>東神楽町</c:v>
                </c:pt>
                <c:pt idx="92">
                  <c:v>安平町</c:v>
                </c:pt>
                <c:pt idx="93">
                  <c:v>桂沢水道企業団</c:v>
                </c:pt>
                <c:pt idx="94">
                  <c:v>石狩東部広域水道企業団</c:v>
                </c:pt>
                <c:pt idx="95">
                  <c:v>北空知広域水道企業団</c:v>
                </c:pt>
                <c:pt idx="96">
                  <c:v>十勝中部広域水道企業団</c:v>
                </c:pt>
                <c:pt idx="97">
                  <c:v>石狩西部広域水道企業団</c:v>
                </c:pt>
                <c:pt idx="98">
                  <c:v>弘前市</c:v>
                </c:pt>
                <c:pt idx="99">
                  <c:v>板柳町</c:v>
                </c:pt>
                <c:pt idx="100">
                  <c:v>鰺ヶ沢町</c:v>
                </c:pt>
                <c:pt idx="101">
                  <c:v>三沢市</c:v>
                </c:pt>
                <c:pt idx="102">
                  <c:v>深浦町</c:v>
                </c:pt>
                <c:pt idx="103">
                  <c:v>大間町</c:v>
                </c:pt>
                <c:pt idx="104">
                  <c:v>野辺地町</c:v>
                </c:pt>
                <c:pt idx="105">
                  <c:v>平内町</c:v>
                </c:pt>
                <c:pt idx="106">
                  <c:v>黒石市</c:v>
                </c:pt>
                <c:pt idx="107">
                  <c:v>田舎館村</c:v>
                </c:pt>
                <c:pt idx="108">
                  <c:v>田子町</c:v>
                </c:pt>
                <c:pt idx="109">
                  <c:v>鶴田町</c:v>
                </c:pt>
                <c:pt idx="110">
                  <c:v>平川市</c:v>
                </c:pt>
                <c:pt idx="111">
                  <c:v>久吉ダム水道企業団</c:v>
                </c:pt>
                <c:pt idx="112">
                  <c:v>東通村</c:v>
                </c:pt>
                <c:pt idx="113">
                  <c:v>八戸圏域水道企業団</c:v>
                </c:pt>
                <c:pt idx="114">
                  <c:v>六ケ所村</c:v>
                </c:pt>
                <c:pt idx="115">
                  <c:v>津軽広域水道企業団（西北）</c:v>
                </c:pt>
                <c:pt idx="116">
                  <c:v>五所川原市</c:v>
                </c:pt>
                <c:pt idx="117">
                  <c:v>青森市</c:v>
                </c:pt>
                <c:pt idx="118">
                  <c:v>中泊町</c:v>
                </c:pt>
                <c:pt idx="119">
                  <c:v>むつ市</c:v>
                </c:pt>
                <c:pt idx="120">
                  <c:v>東北町</c:v>
                </c:pt>
                <c:pt idx="121">
                  <c:v>七戸町</c:v>
                </c:pt>
                <c:pt idx="122">
                  <c:v>藤崎町</c:v>
                </c:pt>
                <c:pt idx="123">
                  <c:v>十和田市</c:v>
                </c:pt>
                <c:pt idx="124">
                  <c:v>津軽広域水道企業団（津軽）</c:v>
                </c:pt>
                <c:pt idx="125">
                  <c:v>盛岡市</c:v>
                </c:pt>
                <c:pt idx="126">
                  <c:v>山田町</c:v>
                </c:pt>
                <c:pt idx="127">
                  <c:v>宮古市</c:v>
                </c:pt>
                <c:pt idx="128">
                  <c:v>大船渡市</c:v>
                </c:pt>
                <c:pt idx="129">
                  <c:v>釜石市</c:v>
                </c:pt>
                <c:pt idx="130">
                  <c:v>奥州市</c:v>
                </c:pt>
                <c:pt idx="131">
                  <c:v>久慈市</c:v>
                </c:pt>
                <c:pt idx="132">
                  <c:v>陸前高田市</c:v>
                </c:pt>
                <c:pt idx="133">
                  <c:v>大槌町</c:v>
                </c:pt>
                <c:pt idx="134">
                  <c:v>雫石町</c:v>
                </c:pt>
                <c:pt idx="135">
                  <c:v>一戸町（一戸）</c:v>
                </c:pt>
                <c:pt idx="136">
                  <c:v>遠野市</c:v>
                </c:pt>
                <c:pt idx="137">
                  <c:v>二戸市</c:v>
                </c:pt>
                <c:pt idx="138">
                  <c:v>矢巾町</c:v>
                </c:pt>
                <c:pt idx="139">
                  <c:v>金ケ崎町</c:v>
                </c:pt>
                <c:pt idx="140">
                  <c:v>岩手町</c:v>
                </c:pt>
                <c:pt idx="141">
                  <c:v>平泉町</c:v>
                </c:pt>
                <c:pt idx="142">
                  <c:v>九戸村</c:v>
                </c:pt>
                <c:pt idx="143">
                  <c:v>滝沢市</c:v>
                </c:pt>
                <c:pt idx="144">
                  <c:v>八幡平市</c:v>
                </c:pt>
                <c:pt idx="145">
                  <c:v>洋野町</c:v>
                </c:pt>
                <c:pt idx="146">
                  <c:v>軽米町</c:v>
                </c:pt>
                <c:pt idx="147">
                  <c:v>一戸町（奥中山）</c:v>
                </c:pt>
                <c:pt idx="148">
                  <c:v>岩手中部水道企業団</c:v>
                </c:pt>
                <c:pt idx="149">
                  <c:v>一関市</c:v>
                </c:pt>
                <c:pt idx="150">
                  <c:v>葛巻町</c:v>
                </c:pt>
                <c:pt idx="151">
                  <c:v>西和賀町</c:v>
                </c:pt>
                <c:pt idx="152">
                  <c:v>奥州金ケ崎行政事務組合</c:v>
                </c:pt>
                <c:pt idx="153">
                  <c:v>塩竈市</c:v>
                </c:pt>
                <c:pt idx="154">
                  <c:v>仙台市</c:v>
                </c:pt>
                <c:pt idx="155">
                  <c:v>村田町</c:v>
                </c:pt>
                <c:pt idx="156">
                  <c:v>気仙沼市</c:v>
                </c:pt>
                <c:pt idx="157">
                  <c:v>角田市</c:v>
                </c:pt>
                <c:pt idx="158">
                  <c:v>多賀城市</c:v>
                </c:pt>
                <c:pt idx="159">
                  <c:v>女川町</c:v>
                </c:pt>
                <c:pt idx="160">
                  <c:v>松島町</c:v>
                </c:pt>
                <c:pt idx="161">
                  <c:v>白石市</c:v>
                </c:pt>
                <c:pt idx="162">
                  <c:v>涌谷町</c:v>
                </c:pt>
                <c:pt idx="163">
                  <c:v>岩沼市</c:v>
                </c:pt>
                <c:pt idx="164">
                  <c:v>名取市</c:v>
                </c:pt>
                <c:pt idx="165">
                  <c:v>丸森町</c:v>
                </c:pt>
                <c:pt idx="166">
                  <c:v>柴田町</c:v>
                </c:pt>
                <c:pt idx="167">
                  <c:v>大河原町</c:v>
                </c:pt>
                <c:pt idx="168">
                  <c:v>亘理町</c:v>
                </c:pt>
                <c:pt idx="169">
                  <c:v>七ヶ浜町</c:v>
                </c:pt>
                <c:pt idx="170">
                  <c:v>大和町</c:v>
                </c:pt>
                <c:pt idx="171">
                  <c:v>大衡村</c:v>
                </c:pt>
                <c:pt idx="172">
                  <c:v>富谷市</c:v>
                </c:pt>
                <c:pt idx="173">
                  <c:v>大郷町</c:v>
                </c:pt>
                <c:pt idx="174">
                  <c:v>山元町</c:v>
                </c:pt>
                <c:pt idx="175">
                  <c:v>川崎町</c:v>
                </c:pt>
                <c:pt idx="176">
                  <c:v>利府町</c:v>
                </c:pt>
                <c:pt idx="177">
                  <c:v>石巻地方広域水道企業団</c:v>
                </c:pt>
                <c:pt idx="178">
                  <c:v>色麻町</c:v>
                </c:pt>
                <c:pt idx="179">
                  <c:v>蔵王町</c:v>
                </c:pt>
                <c:pt idx="180">
                  <c:v>加美町</c:v>
                </c:pt>
                <c:pt idx="181">
                  <c:v>登米市</c:v>
                </c:pt>
                <c:pt idx="182">
                  <c:v>栗原市（栗原）</c:v>
                </c:pt>
                <c:pt idx="183">
                  <c:v>南三陸町</c:v>
                </c:pt>
                <c:pt idx="184">
                  <c:v>美里町</c:v>
                </c:pt>
                <c:pt idx="185">
                  <c:v>大崎市</c:v>
                </c:pt>
                <c:pt idx="186">
                  <c:v>宮城県（大崎）</c:v>
                </c:pt>
                <c:pt idx="187">
                  <c:v>宮城県（仙南・仙塩）</c:v>
                </c:pt>
                <c:pt idx="188">
                  <c:v>秋田市</c:v>
                </c:pt>
                <c:pt idx="189">
                  <c:v>由利本荘市</c:v>
                </c:pt>
                <c:pt idx="190">
                  <c:v>横手市</c:v>
                </c:pt>
                <c:pt idx="191">
                  <c:v>潟上市</c:v>
                </c:pt>
                <c:pt idx="192">
                  <c:v>大館市</c:v>
                </c:pt>
                <c:pt idx="193">
                  <c:v>能代市</c:v>
                </c:pt>
                <c:pt idx="194">
                  <c:v>大仙市</c:v>
                </c:pt>
                <c:pt idx="195">
                  <c:v>男鹿市</c:v>
                </c:pt>
                <c:pt idx="196">
                  <c:v>湯沢市（湯沢）</c:v>
                </c:pt>
                <c:pt idx="197">
                  <c:v>五城目町</c:v>
                </c:pt>
                <c:pt idx="198">
                  <c:v>にかほ市</c:v>
                </c:pt>
                <c:pt idx="199">
                  <c:v>井川町</c:v>
                </c:pt>
                <c:pt idx="200">
                  <c:v>八郎潟町</c:v>
                </c:pt>
                <c:pt idx="201">
                  <c:v>小坂町</c:v>
                </c:pt>
                <c:pt idx="202">
                  <c:v>北秋田市（鷹巣）</c:v>
                </c:pt>
                <c:pt idx="203">
                  <c:v>羽後町</c:v>
                </c:pt>
                <c:pt idx="204">
                  <c:v>鹿角市</c:v>
                </c:pt>
                <c:pt idx="205">
                  <c:v>北秋田市（森吉・合川）</c:v>
                </c:pt>
                <c:pt idx="206">
                  <c:v>三種町</c:v>
                </c:pt>
                <c:pt idx="207">
                  <c:v>湯沢市（稲川）</c:v>
                </c:pt>
                <c:pt idx="208">
                  <c:v>仙北市</c:v>
                </c:pt>
                <c:pt idx="209">
                  <c:v>美郷町</c:v>
                </c:pt>
                <c:pt idx="210">
                  <c:v>河北町</c:v>
                </c:pt>
                <c:pt idx="211">
                  <c:v>上山市</c:v>
                </c:pt>
                <c:pt idx="212">
                  <c:v>山形市</c:v>
                </c:pt>
                <c:pt idx="213">
                  <c:v>天童市</c:v>
                </c:pt>
                <c:pt idx="214">
                  <c:v>米沢市</c:v>
                </c:pt>
                <c:pt idx="215">
                  <c:v>酒田市</c:v>
                </c:pt>
                <c:pt idx="216">
                  <c:v>村山市</c:v>
                </c:pt>
                <c:pt idx="217">
                  <c:v>鶴岡市</c:v>
                </c:pt>
                <c:pt idx="218">
                  <c:v>新庄市</c:v>
                </c:pt>
                <c:pt idx="219">
                  <c:v>東根市</c:v>
                </c:pt>
                <c:pt idx="220">
                  <c:v>寒河江市</c:v>
                </c:pt>
                <c:pt idx="221">
                  <c:v>高畠町</c:v>
                </c:pt>
                <c:pt idx="222">
                  <c:v>庄内町</c:v>
                </c:pt>
                <c:pt idx="223">
                  <c:v>長井市</c:v>
                </c:pt>
                <c:pt idx="224">
                  <c:v>白鷹町</c:v>
                </c:pt>
                <c:pt idx="225">
                  <c:v>川西町</c:v>
                </c:pt>
                <c:pt idx="226">
                  <c:v>大江町</c:v>
                </c:pt>
                <c:pt idx="227">
                  <c:v>朝日町</c:v>
                </c:pt>
                <c:pt idx="228">
                  <c:v>遊佐町</c:v>
                </c:pt>
                <c:pt idx="229">
                  <c:v>尾花沢市大石田町環境衛生事業組合</c:v>
                </c:pt>
                <c:pt idx="230">
                  <c:v>飯豊町</c:v>
                </c:pt>
                <c:pt idx="231">
                  <c:v>最上川中部水道企業団</c:v>
                </c:pt>
                <c:pt idx="232">
                  <c:v>西川町</c:v>
                </c:pt>
                <c:pt idx="233">
                  <c:v>南陽市</c:v>
                </c:pt>
                <c:pt idx="234">
                  <c:v>金山町</c:v>
                </c:pt>
                <c:pt idx="235">
                  <c:v>小国町</c:v>
                </c:pt>
                <c:pt idx="236">
                  <c:v>最上町</c:v>
                </c:pt>
                <c:pt idx="237">
                  <c:v>真室川町</c:v>
                </c:pt>
                <c:pt idx="238">
                  <c:v>舟形町</c:v>
                </c:pt>
                <c:pt idx="239">
                  <c:v>山形県（村山）</c:v>
                </c:pt>
                <c:pt idx="240">
                  <c:v>山形県（置賜）</c:v>
                </c:pt>
                <c:pt idx="241">
                  <c:v>山形県（最上）</c:v>
                </c:pt>
                <c:pt idx="242">
                  <c:v>山形県（庄内）</c:v>
                </c:pt>
                <c:pt idx="243">
                  <c:v>郡山市</c:v>
                </c:pt>
                <c:pt idx="244">
                  <c:v>いわき市</c:v>
                </c:pt>
                <c:pt idx="245">
                  <c:v>福島市</c:v>
                </c:pt>
                <c:pt idx="246">
                  <c:v>会津坂下町</c:v>
                </c:pt>
                <c:pt idx="247">
                  <c:v>会津若松市</c:v>
                </c:pt>
                <c:pt idx="248">
                  <c:v>二本松市</c:v>
                </c:pt>
                <c:pt idx="249">
                  <c:v>本宮市</c:v>
                </c:pt>
                <c:pt idx="250">
                  <c:v>須賀川市</c:v>
                </c:pt>
                <c:pt idx="251">
                  <c:v>白河市</c:v>
                </c:pt>
                <c:pt idx="252">
                  <c:v>桑折町</c:v>
                </c:pt>
                <c:pt idx="253">
                  <c:v>石川町</c:v>
                </c:pt>
                <c:pt idx="254">
                  <c:v>国見町</c:v>
                </c:pt>
                <c:pt idx="255">
                  <c:v>伊達市</c:v>
                </c:pt>
                <c:pt idx="256">
                  <c:v>川俣町</c:v>
                </c:pt>
                <c:pt idx="257">
                  <c:v>会津美里町</c:v>
                </c:pt>
                <c:pt idx="258">
                  <c:v>三春町</c:v>
                </c:pt>
                <c:pt idx="259">
                  <c:v>浪江町</c:v>
                </c:pt>
                <c:pt idx="260">
                  <c:v>南相馬市（原町）</c:v>
                </c:pt>
                <c:pt idx="261">
                  <c:v>南会津町</c:v>
                </c:pt>
                <c:pt idx="262">
                  <c:v>矢吹町</c:v>
                </c:pt>
                <c:pt idx="263">
                  <c:v>南相馬市（小高）</c:v>
                </c:pt>
                <c:pt idx="264">
                  <c:v>田村市</c:v>
                </c:pt>
                <c:pt idx="265">
                  <c:v>鏡石町</c:v>
                </c:pt>
                <c:pt idx="266">
                  <c:v>棚倉町</c:v>
                </c:pt>
                <c:pt idx="267">
                  <c:v>猪苗代町</c:v>
                </c:pt>
                <c:pt idx="268">
                  <c:v>喜多方市</c:v>
                </c:pt>
                <c:pt idx="269">
                  <c:v>小野町</c:v>
                </c:pt>
                <c:pt idx="270">
                  <c:v>西会津町</c:v>
                </c:pt>
                <c:pt idx="271">
                  <c:v>玉川村</c:v>
                </c:pt>
                <c:pt idx="272">
                  <c:v>天栄村</c:v>
                </c:pt>
                <c:pt idx="273">
                  <c:v>西郷村</c:v>
                </c:pt>
                <c:pt idx="274">
                  <c:v>泉崎村</c:v>
                </c:pt>
                <c:pt idx="275">
                  <c:v>大玉村</c:v>
                </c:pt>
                <c:pt idx="276">
                  <c:v>相馬地方広域水道企業団</c:v>
                </c:pt>
                <c:pt idx="277">
                  <c:v>双葉地方水道企業団</c:v>
                </c:pt>
                <c:pt idx="278">
                  <c:v>浅川町</c:v>
                </c:pt>
                <c:pt idx="279">
                  <c:v>塙町</c:v>
                </c:pt>
                <c:pt idx="280">
                  <c:v>矢祭町</c:v>
                </c:pt>
                <c:pt idx="281">
                  <c:v>会津若松地方広域市町村圏整備組合</c:v>
                </c:pt>
                <c:pt idx="282">
                  <c:v>福島地方水道用水供給企業団</c:v>
                </c:pt>
                <c:pt idx="283">
                  <c:v>白河地方広域市町村圏整備組合</c:v>
                </c:pt>
                <c:pt idx="284">
                  <c:v>水戸市</c:v>
                </c:pt>
                <c:pt idx="285">
                  <c:v>日立市</c:v>
                </c:pt>
                <c:pt idx="286">
                  <c:v>北茨城市</c:v>
                </c:pt>
                <c:pt idx="287">
                  <c:v>ひたちなか市</c:v>
                </c:pt>
                <c:pt idx="288">
                  <c:v>土浦市</c:v>
                </c:pt>
                <c:pt idx="289">
                  <c:v>阿見町</c:v>
                </c:pt>
                <c:pt idx="290">
                  <c:v>古河市</c:v>
                </c:pt>
                <c:pt idx="291">
                  <c:v>潮来市</c:v>
                </c:pt>
                <c:pt idx="292">
                  <c:v>結城市</c:v>
                </c:pt>
                <c:pt idx="293">
                  <c:v>茨城県南水道企業団</c:v>
                </c:pt>
                <c:pt idx="294">
                  <c:v>湖北水道企業団</c:v>
                </c:pt>
                <c:pt idx="295">
                  <c:v>大洗町</c:v>
                </c:pt>
                <c:pt idx="296">
                  <c:v>大子町</c:v>
                </c:pt>
                <c:pt idx="297">
                  <c:v>高萩市</c:v>
                </c:pt>
                <c:pt idx="298">
                  <c:v>常陸大宮市</c:v>
                </c:pt>
                <c:pt idx="299">
                  <c:v>鹿嶋市（鹿島）</c:v>
                </c:pt>
                <c:pt idx="300">
                  <c:v>那珂市</c:v>
                </c:pt>
                <c:pt idx="301">
                  <c:v>つくば市</c:v>
                </c:pt>
                <c:pt idx="302">
                  <c:v>東海村</c:v>
                </c:pt>
                <c:pt idx="303">
                  <c:v>境町</c:v>
                </c:pt>
                <c:pt idx="304">
                  <c:v>美浦村</c:v>
                </c:pt>
                <c:pt idx="305">
                  <c:v>守谷市</c:v>
                </c:pt>
                <c:pt idx="306">
                  <c:v>下妻市</c:v>
                </c:pt>
                <c:pt idx="307">
                  <c:v>河内町</c:v>
                </c:pt>
                <c:pt idx="308">
                  <c:v>八千代町</c:v>
                </c:pt>
                <c:pt idx="309">
                  <c:v>五霞町</c:v>
                </c:pt>
                <c:pt idx="310">
                  <c:v>茨城町</c:v>
                </c:pt>
                <c:pt idx="311">
                  <c:v>神栖市</c:v>
                </c:pt>
                <c:pt idx="312">
                  <c:v>石岡市</c:v>
                </c:pt>
                <c:pt idx="313">
                  <c:v>鹿嶋市（大野）</c:v>
                </c:pt>
                <c:pt idx="314">
                  <c:v>かすみがうら市</c:v>
                </c:pt>
                <c:pt idx="315">
                  <c:v>桜川市</c:v>
                </c:pt>
                <c:pt idx="316">
                  <c:v>坂東市</c:v>
                </c:pt>
                <c:pt idx="317">
                  <c:v>稲敷市</c:v>
                </c:pt>
                <c:pt idx="318">
                  <c:v>つくばみらい市</c:v>
                </c:pt>
                <c:pt idx="319">
                  <c:v>常総市</c:v>
                </c:pt>
                <c:pt idx="320">
                  <c:v>行方市</c:v>
                </c:pt>
                <c:pt idx="321">
                  <c:v>小美玉市</c:v>
                </c:pt>
                <c:pt idx="322">
                  <c:v>筑西市</c:v>
                </c:pt>
                <c:pt idx="323">
                  <c:v>城里町</c:v>
                </c:pt>
                <c:pt idx="324">
                  <c:v>笠間市</c:v>
                </c:pt>
                <c:pt idx="325">
                  <c:v>常陸太田市</c:v>
                </c:pt>
                <c:pt idx="326">
                  <c:v>鉾田市</c:v>
                </c:pt>
                <c:pt idx="327">
                  <c:v>茨城県（県南）</c:v>
                </c:pt>
                <c:pt idx="328">
                  <c:v>茨城県（県西）</c:v>
                </c:pt>
                <c:pt idx="329">
                  <c:v>茨城県（鹿行）</c:v>
                </c:pt>
                <c:pt idx="330">
                  <c:v>茨城県（県中央）</c:v>
                </c:pt>
                <c:pt idx="331">
                  <c:v>宇都宮市</c:v>
                </c:pt>
                <c:pt idx="332">
                  <c:v>足利市</c:v>
                </c:pt>
                <c:pt idx="333">
                  <c:v>日光市</c:v>
                </c:pt>
                <c:pt idx="334">
                  <c:v>鹿沼市</c:v>
                </c:pt>
                <c:pt idx="335">
                  <c:v>佐野市</c:v>
                </c:pt>
                <c:pt idx="336">
                  <c:v>那須烏山市</c:v>
                </c:pt>
                <c:pt idx="337">
                  <c:v>小山市</c:v>
                </c:pt>
                <c:pt idx="338">
                  <c:v>真岡市</c:v>
                </c:pt>
                <c:pt idx="339">
                  <c:v>矢板市</c:v>
                </c:pt>
                <c:pt idx="340">
                  <c:v>茂木町</c:v>
                </c:pt>
                <c:pt idx="341">
                  <c:v>大田原市</c:v>
                </c:pt>
                <c:pt idx="342">
                  <c:v>壬生町</c:v>
                </c:pt>
                <c:pt idx="343">
                  <c:v>那須町</c:v>
                </c:pt>
                <c:pt idx="344">
                  <c:v>上三川町</c:v>
                </c:pt>
                <c:pt idx="345">
                  <c:v>下野市</c:v>
                </c:pt>
                <c:pt idx="346">
                  <c:v>那珂川町</c:v>
                </c:pt>
                <c:pt idx="347">
                  <c:v>野木町</c:v>
                </c:pt>
                <c:pt idx="348">
                  <c:v>芳賀中部上水道企業団</c:v>
                </c:pt>
                <c:pt idx="349">
                  <c:v>那須ハイランド水道</c:v>
                </c:pt>
                <c:pt idx="350">
                  <c:v>那須塩原市</c:v>
                </c:pt>
                <c:pt idx="351">
                  <c:v>塩谷町</c:v>
                </c:pt>
                <c:pt idx="352">
                  <c:v>栃木市</c:v>
                </c:pt>
                <c:pt idx="353">
                  <c:v>さくら市</c:v>
                </c:pt>
                <c:pt idx="354">
                  <c:v>高根沢町</c:v>
                </c:pt>
                <c:pt idx="355">
                  <c:v>栃木県（北那須）</c:v>
                </c:pt>
                <c:pt idx="356">
                  <c:v>栃木県（鬼怒）</c:v>
                </c:pt>
                <c:pt idx="357">
                  <c:v>高崎市</c:v>
                </c:pt>
                <c:pt idx="358">
                  <c:v>沼田市</c:v>
                </c:pt>
                <c:pt idx="359">
                  <c:v>前橋市</c:v>
                </c:pt>
                <c:pt idx="360">
                  <c:v>桐生市</c:v>
                </c:pt>
                <c:pt idx="361">
                  <c:v>伊勢崎市</c:v>
                </c:pt>
                <c:pt idx="362">
                  <c:v>安中市</c:v>
                </c:pt>
                <c:pt idx="363">
                  <c:v>富岡市</c:v>
                </c:pt>
                <c:pt idx="364">
                  <c:v>下仁田町</c:v>
                </c:pt>
                <c:pt idx="365">
                  <c:v>草津町</c:v>
                </c:pt>
                <c:pt idx="366">
                  <c:v>藤岡市</c:v>
                </c:pt>
                <c:pt idx="367">
                  <c:v>東吾妻町</c:v>
                </c:pt>
                <c:pt idx="368">
                  <c:v>吉岡町</c:v>
                </c:pt>
                <c:pt idx="369">
                  <c:v>中之条町</c:v>
                </c:pt>
                <c:pt idx="370">
                  <c:v>みなかみ町</c:v>
                </c:pt>
                <c:pt idx="371">
                  <c:v>長野原町</c:v>
                </c:pt>
                <c:pt idx="372">
                  <c:v>榛東村</c:v>
                </c:pt>
                <c:pt idx="373">
                  <c:v>甘楽町</c:v>
                </c:pt>
                <c:pt idx="374">
                  <c:v>嬬恋村</c:v>
                </c:pt>
                <c:pt idx="375">
                  <c:v>玉村町</c:v>
                </c:pt>
                <c:pt idx="376">
                  <c:v>渋川市</c:v>
                </c:pt>
                <c:pt idx="377">
                  <c:v>群馬東部水道企業団</c:v>
                </c:pt>
                <c:pt idx="378">
                  <c:v>群馬県（県央第一）</c:v>
                </c:pt>
                <c:pt idx="379">
                  <c:v>群馬県（新田山田）</c:v>
                </c:pt>
                <c:pt idx="380">
                  <c:v>群馬県（県央第二）</c:v>
                </c:pt>
                <c:pt idx="381">
                  <c:v>群馬県（東部地域）</c:v>
                </c:pt>
                <c:pt idx="382">
                  <c:v>深谷市</c:v>
                </c:pt>
                <c:pt idx="383">
                  <c:v>飯能市</c:v>
                </c:pt>
                <c:pt idx="384">
                  <c:v>さいたま市</c:v>
                </c:pt>
                <c:pt idx="385">
                  <c:v>所沢市</c:v>
                </c:pt>
                <c:pt idx="386">
                  <c:v>川口市</c:v>
                </c:pt>
                <c:pt idx="387">
                  <c:v>川越市</c:v>
                </c:pt>
                <c:pt idx="388">
                  <c:v>戸田市</c:v>
                </c:pt>
                <c:pt idx="389">
                  <c:v>入間市</c:v>
                </c:pt>
                <c:pt idx="390">
                  <c:v>羽生市</c:v>
                </c:pt>
                <c:pt idx="391">
                  <c:v>草加市</c:v>
                </c:pt>
                <c:pt idx="392">
                  <c:v>行田市</c:v>
                </c:pt>
                <c:pt idx="393">
                  <c:v>志木市</c:v>
                </c:pt>
                <c:pt idx="394">
                  <c:v>寄居町</c:v>
                </c:pt>
                <c:pt idx="395">
                  <c:v>蕨市</c:v>
                </c:pt>
                <c:pt idx="396">
                  <c:v>狭山市</c:v>
                </c:pt>
                <c:pt idx="397">
                  <c:v>春日部市</c:v>
                </c:pt>
                <c:pt idx="398">
                  <c:v>本庄市</c:v>
                </c:pt>
                <c:pt idx="399">
                  <c:v>幸手市</c:v>
                </c:pt>
                <c:pt idx="400">
                  <c:v>久喜市</c:v>
                </c:pt>
                <c:pt idx="401">
                  <c:v>宮代町</c:v>
                </c:pt>
                <c:pt idx="402">
                  <c:v>鴻巣市</c:v>
                </c:pt>
                <c:pt idx="403">
                  <c:v>川島町</c:v>
                </c:pt>
                <c:pt idx="404">
                  <c:v>白岡市</c:v>
                </c:pt>
                <c:pt idx="405">
                  <c:v>吉川市</c:v>
                </c:pt>
                <c:pt idx="406">
                  <c:v>越谷・松伏水道企業団</c:v>
                </c:pt>
                <c:pt idx="407">
                  <c:v>小川町</c:v>
                </c:pt>
                <c:pt idx="408">
                  <c:v>和光市</c:v>
                </c:pt>
                <c:pt idx="409">
                  <c:v>杉戸町</c:v>
                </c:pt>
                <c:pt idx="410">
                  <c:v>上尾市</c:v>
                </c:pt>
                <c:pt idx="411">
                  <c:v>新座市</c:v>
                </c:pt>
                <c:pt idx="412">
                  <c:v>ふじみ野市</c:v>
                </c:pt>
                <c:pt idx="413">
                  <c:v>朝霞市</c:v>
                </c:pt>
                <c:pt idx="414">
                  <c:v>東松山市</c:v>
                </c:pt>
                <c:pt idx="415">
                  <c:v>桶川北本水道企業団</c:v>
                </c:pt>
                <c:pt idx="416">
                  <c:v>毛呂山町</c:v>
                </c:pt>
                <c:pt idx="417">
                  <c:v>富士見市</c:v>
                </c:pt>
                <c:pt idx="418">
                  <c:v>熊谷市</c:v>
                </c:pt>
                <c:pt idx="419">
                  <c:v>蓮田市</c:v>
                </c:pt>
                <c:pt idx="420">
                  <c:v>三郷市</c:v>
                </c:pt>
                <c:pt idx="421">
                  <c:v>八潮市</c:v>
                </c:pt>
                <c:pt idx="422">
                  <c:v>三芳町</c:v>
                </c:pt>
                <c:pt idx="423">
                  <c:v>吉見町</c:v>
                </c:pt>
                <c:pt idx="424">
                  <c:v>坂戸、鶴ヶ島水道企業団</c:v>
                </c:pt>
                <c:pt idx="425">
                  <c:v>日高市</c:v>
                </c:pt>
                <c:pt idx="426">
                  <c:v>越生町</c:v>
                </c:pt>
                <c:pt idx="427">
                  <c:v>神川町</c:v>
                </c:pt>
                <c:pt idx="428">
                  <c:v>ときがわ町</c:v>
                </c:pt>
                <c:pt idx="429">
                  <c:v>嵐山町</c:v>
                </c:pt>
                <c:pt idx="430">
                  <c:v>滑川町</c:v>
                </c:pt>
                <c:pt idx="431">
                  <c:v>伊奈町</c:v>
                </c:pt>
                <c:pt idx="432">
                  <c:v>美里町</c:v>
                </c:pt>
                <c:pt idx="433">
                  <c:v>鳩山町</c:v>
                </c:pt>
                <c:pt idx="434">
                  <c:v>上里町</c:v>
                </c:pt>
                <c:pt idx="435">
                  <c:v>加須市</c:v>
                </c:pt>
                <c:pt idx="436">
                  <c:v>秩父広域市町村圏組合</c:v>
                </c:pt>
                <c:pt idx="437">
                  <c:v>埼玉県</c:v>
                </c:pt>
                <c:pt idx="438">
                  <c:v>千葉県</c:v>
                </c:pt>
                <c:pt idx="439">
                  <c:v>千葉市</c:v>
                </c:pt>
                <c:pt idx="440">
                  <c:v>市原市</c:v>
                </c:pt>
                <c:pt idx="441">
                  <c:v>松戸市</c:v>
                </c:pt>
                <c:pt idx="442">
                  <c:v>習志野市</c:v>
                </c:pt>
                <c:pt idx="443">
                  <c:v>野田市</c:v>
                </c:pt>
                <c:pt idx="444">
                  <c:v>柏市</c:v>
                </c:pt>
                <c:pt idx="445">
                  <c:v>流山市</c:v>
                </c:pt>
                <c:pt idx="446">
                  <c:v>八千代市</c:v>
                </c:pt>
                <c:pt idx="447">
                  <c:v>我孫子市</c:v>
                </c:pt>
                <c:pt idx="448">
                  <c:v>木更津市</c:v>
                </c:pt>
                <c:pt idx="449">
                  <c:v>君津市</c:v>
                </c:pt>
                <c:pt idx="450">
                  <c:v>富津市</c:v>
                </c:pt>
                <c:pt idx="451">
                  <c:v>袖ヶ浦市</c:v>
                </c:pt>
                <c:pt idx="452">
                  <c:v>成田市</c:v>
                </c:pt>
                <c:pt idx="453">
                  <c:v>佐倉市</c:v>
                </c:pt>
                <c:pt idx="454">
                  <c:v>四街道市</c:v>
                </c:pt>
                <c:pt idx="455">
                  <c:v>酒々井町</c:v>
                </c:pt>
                <c:pt idx="456">
                  <c:v>八街市</c:v>
                </c:pt>
                <c:pt idx="457">
                  <c:v>富里市</c:v>
                </c:pt>
                <c:pt idx="458">
                  <c:v>印西市（印西）</c:v>
                </c:pt>
                <c:pt idx="459">
                  <c:v>長門川水道企業団</c:v>
                </c:pt>
                <c:pt idx="460">
                  <c:v>白井市</c:v>
                </c:pt>
                <c:pt idx="461">
                  <c:v>香取市（佐原）</c:v>
                </c:pt>
                <c:pt idx="462">
                  <c:v>香取市（小見川・山田）</c:v>
                </c:pt>
                <c:pt idx="463">
                  <c:v>多古町</c:v>
                </c:pt>
                <c:pt idx="464">
                  <c:v>神崎町</c:v>
                </c:pt>
                <c:pt idx="465">
                  <c:v>銚子市</c:v>
                </c:pt>
                <c:pt idx="466">
                  <c:v>東庄町</c:v>
                </c:pt>
                <c:pt idx="467">
                  <c:v>旭市</c:v>
                </c:pt>
                <c:pt idx="468">
                  <c:v>東庄町（第２）</c:v>
                </c:pt>
                <c:pt idx="469">
                  <c:v>八匝水道企業団</c:v>
                </c:pt>
                <c:pt idx="470">
                  <c:v>山武郡市広域水道企業団</c:v>
                </c:pt>
                <c:pt idx="471">
                  <c:v>長生郡市広域市町村圏組合</c:v>
                </c:pt>
                <c:pt idx="472">
                  <c:v>山武市</c:v>
                </c:pt>
                <c:pt idx="473">
                  <c:v>勝浦市</c:v>
                </c:pt>
                <c:pt idx="474">
                  <c:v>大多喜町</c:v>
                </c:pt>
                <c:pt idx="475">
                  <c:v>いすみ市</c:v>
                </c:pt>
                <c:pt idx="476">
                  <c:v>御宿町</c:v>
                </c:pt>
                <c:pt idx="477">
                  <c:v>鴨川市</c:v>
                </c:pt>
                <c:pt idx="478">
                  <c:v>南房総市</c:v>
                </c:pt>
                <c:pt idx="479">
                  <c:v>鋸南町</c:v>
                </c:pt>
                <c:pt idx="480">
                  <c:v>三芳水道企業団</c:v>
                </c:pt>
                <c:pt idx="481">
                  <c:v>九十九里地域水道企業団</c:v>
                </c:pt>
                <c:pt idx="482">
                  <c:v>北千葉広域水道企業団</c:v>
                </c:pt>
                <c:pt idx="483">
                  <c:v>東総広域水道企業団</c:v>
                </c:pt>
                <c:pt idx="484">
                  <c:v>君津広域水道企業団</c:v>
                </c:pt>
                <c:pt idx="485">
                  <c:v>印旛郡市広域市町村圏事務組合</c:v>
                </c:pt>
                <c:pt idx="486">
                  <c:v>南房総広域水道企業団</c:v>
                </c:pt>
                <c:pt idx="487">
                  <c:v>東京都</c:v>
                </c:pt>
                <c:pt idx="488">
                  <c:v>武蔵野市</c:v>
                </c:pt>
                <c:pt idx="489">
                  <c:v>昭島市</c:v>
                </c:pt>
                <c:pt idx="490">
                  <c:v>羽村市</c:v>
                </c:pt>
                <c:pt idx="491">
                  <c:v>大島町</c:v>
                </c:pt>
                <c:pt idx="492">
                  <c:v>八丈町</c:v>
                </c:pt>
                <c:pt idx="493">
                  <c:v>横浜市</c:v>
                </c:pt>
                <c:pt idx="494">
                  <c:v>横須賀市</c:v>
                </c:pt>
                <c:pt idx="495">
                  <c:v>川崎市</c:v>
                </c:pt>
                <c:pt idx="496">
                  <c:v>松田町</c:v>
                </c:pt>
                <c:pt idx="497">
                  <c:v>真鶴町</c:v>
                </c:pt>
                <c:pt idx="498">
                  <c:v>小田原市</c:v>
                </c:pt>
                <c:pt idx="499">
                  <c:v>神奈川県</c:v>
                </c:pt>
                <c:pt idx="500">
                  <c:v>三浦市</c:v>
                </c:pt>
                <c:pt idx="501">
                  <c:v>湯河原町（吉浜）</c:v>
                </c:pt>
                <c:pt idx="502">
                  <c:v>湯河原町（湯河原）</c:v>
                </c:pt>
                <c:pt idx="503">
                  <c:v>座間市</c:v>
                </c:pt>
                <c:pt idx="504">
                  <c:v>神奈川県（箱根）</c:v>
                </c:pt>
                <c:pt idx="505">
                  <c:v>南足柄市</c:v>
                </c:pt>
                <c:pt idx="506">
                  <c:v>山北町</c:v>
                </c:pt>
                <c:pt idx="507">
                  <c:v>愛川町</c:v>
                </c:pt>
                <c:pt idx="508">
                  <c:v>秦野市</c:v>
                </c:pt>
                <c:pt idx="509">
                  <c:v>中井町</c:v>
                </c:pt>
                <c:pt idx="510">
                  <c:v>開成町</c:v>
                </c:pt>
                <c:pt idx="511">
                  <c:v>大井町</c:v>
                </c:pt>
                <c:pt idx="512">
                  <c:v>箱根町</c:v>
                </c:pt>
                <c:pt idx="513">
                  <c:v>神奈川県内広域水道企業団</c:v>
                </c:pt>
                <c:pt idx="514">
                  <c:v>新潟市</c:v>
                </c:pt>
                <c:pt idx="515">
                  <c:v>長岡市</c:v>
                </c:pt>
                <c:pt idx="516">
                  <c:v>三条市</c:v>
                </c:pt>
                <c:pt idx="517">
                  <c:v>柏崎市</c:v>
                </c:pt>
                <c:pt idx="518">
                  <c:v>新発田市</c:v>
                </c:pt>
                <c:pt idx="519">
                  <c:v>燕市（燕）</c:v>
                </c:pt>
                <c:pt idx="520">
                  <c:v>加茂市</c:v>
                </c:pt>
                <c:pt idx="521">
                  <c:v>見附市</c:v>
                </c:pt>
                <c:pt idx="522">
                  <c:v>小千谷市</c:v>
                </c:pt>
                <c:pt idx="523">
                  <c:v>湯沢町</c:v>
                </c:pt>
                <c:pt idx="524">
                  <c:v>弥彦村</c:v>
                </c:pt>
                <c:pt idx="525">
                  <c:v>田上町</c:v>
                </c:pt>
                <c:pt idx="526">
                  <c:v>妙高市（妙高高原）</c:v>
                </c:pt>
                <c:pt idx="527">
                  <c:v>妙高市（新井）</c:v>
                </c:pt>
                <c:pt idx="528">
                  <c:v>上越市</c:v>
                </c:pt>
                <c:pt idx="529">
                  <c:v>関川村</c:v>
                </c:pt>
                <c:pt idx="530">
                  <c:v>聖籠町</c:v>
                </c:pt>
                <c:pt idx="531">
                  <c:v>佐渡市</c:v>
                </c:pt>
                <c:pt idx="532">
                  <c:v>阿賀野市</c:v>
                </c:pt>
                <c:pt idx="533">
                  <c:v>魚沼市</c:v>
                </c:pt>
                <c:pt idx="534">
                  <c:v>南魚沼市</c:v>
                </c:pt>
                <c:pt idx="535">
                  <c:v>糸魚川市</c:v>
                </c:pt>
                <c:pt idx="536">
                  <c:v>十日町市</c:v>
                </c:pt>
                <c:pt idx="537">
                  <c:v>阿賀町</c:v>
                </c:pt>
                <c:pt idx="538">
                  <c:v>胎内市</c:v>
                </c:pt>
                <c:pt idx="539">
                  <c:v>五泉市</c:v>
                </c:pt>
                <c:pt idx="540">
                  <c:v>燕市（吉田）</c:v>
                </c:pt>
                <c:pt idx="541">
                  <c:v>燕市（分水）</c:v>
                </c:pt>
                <c:pt idx="542">
                  <c:v>村上市</c:v>
                </c:pt>
                <c:pt idx="543">
                  <c:v>新潟東港地域水道用水供給企業団</c:v>
                </c:pt>
                <c:pt idx="544">
                  <c:v>三条地域水道用水供給企業団</c:v>
                </c:pt>
                <c:pt idx="545">
                  <c:v>上越市</c:v>
                </c:pt>
                <c:pt idx="546">
                  <c:v>高岡市</c:v>
                </c:pt>
                <c:pt idx="547">
                  <c:v>射水市</c:v>
                </c:pt>
                <c:pt idx="548">
                  <c:v>富山市</c:v>
                </c:pt>
                <c:pt idx="549">
                  <c:v>小矢部市</c:v>
                </c:pt>
                <c:pt idx="550">
                  <c:v>氷見市</c:v>
                </c:pt>
                <c:pt idx="551">
                  <c:v>魚津市</c:v>
                </c:pt>
                <c:pt idx="552">
                  <c:v>滑川市</c:v>
                </c:pt>
                <c:pt idx="553">
                  <c:v>立山町</c:v>
                </c:pt>
                <c:pt idx="554">
                  <c:v>上市町</c:v>
                </c:pt>
                <c:pt idx="555">
                  <c:v>黒部市</c:v>
                </c:pt>
                <c:pt idx="556">
                  <c:v>南砺市</c:v>
                </c:pt>
                <c:pt idx="557">
                  <c:v>砺波市</c:v>
                </c:pt>
                <c:pt idx="558">
                  <c:v>富山県（西部）</c:v>
                </c:pt>
                <c:pt idx="559">
                  <c:v>砺波広域圏事務組合</c:v>
                </c:pt>
                <c:pt idx="560">
                  <c:v>富山県（東部）</c:v>
                </c:pt>
                <c:pt idx="561">
                  <c:v>金沢市</c:v>
                </c:pt>
                <c:pt idx="562">
                  <c:v>小松市</c:v>
                </c:pt>
                <c:pt idx="563">
                  <c:v>輪島市</c:v>
                </c:pt>
                <c:pt idx="564">
                  <c:v>七尾市</c:v>
                </c:pt>
                <c:pt idx="565">
                  <c:v>加賀市</c:v>
                </c:pt>
                <c:pt idx="566">
                  <c:v>穴水町</c:v>
                </c:pt>
                <c:pt idx="567">
                  <c:v>津幡町</c:v>
                </c:pt>
                <c:pt idx="568">
                  <c:v>珠洲市</c:v>
                </c:pt>
                <c:pt idx="569">
                  <c:v>羽咋市</c:v>
                </c:pt>
                <c:pt idx="570">
                  <c:v>野々市市</c:v>
                </c:pt>
                <c:pt idx="571">
                  <c:v>内灘町</c:v>
                </c:pt>
                <c:pt idx="572">
                  <c:v>志賀町</c:v>
                </c:pt>
                <c:pt idx="573">
                  <c:v>かほく市</c:v>
                </c:pt>
                <c:pt idx="574">
                  <c:v>能美市</c:v>
                </c:pt>
                <c:pt idx="575">
                  <c:v>能登町</c:v>
                </c:pt>
                <c:pt idx="576">
                  <c:v>宝達志水町</c:v>
                </c:pt>
                <c:pt idx="577">
                  <c:v>中能登町</c:v>
                </c:pt>
                <c:pt idx="578">
                  <c:v>白山市</c:v>
                </c:pt>
                <c:pt idx="579">
                  <c:v>石川県</c:v>
                </c:pt>
                <c:pt idx="580">
                  <c:v>福井市</c:v>
                </c:pt>
                <c:pt idx="581">
                  <c:v>永平寺町</c:v>
                </c:pt>
                <c:pt idx="582">
                  <c:v>鯖江市</c:v>
                </c:pt>
                <c:pt idx="583">
                  <c:v>勝山市</c:v>
                </c:pt>
                <c:pt idx="584">
                  <c:v>小浜市</c:v>
                </c:pt>
                <c:pt idx="585">
                  <c:v>越前市</c:v>
                </c:pt>
                <c:pt idx="586">
                  <c:v>敦賀市</c:v>
                </c:pt>
                <c:pt idx="587">
                  <c:v>美浜町</c:v>
                </c:pt>
                <c:pt idx="588">
                  <c:v>若狭町</c:v>
                </c:pt>
                <c:pt idx="589">
                  <c:v>高浜町</c:v>
                </c:pt>
                <c:pt idx="590">
                  <c:v>大野市</c:v>
                </c:pt>
                <c:pt idx="591">
                  <c:v>越前町</c:v>
                </c:pt>
                <c:pt idx="592">
                  <c:v>あわら市</c:v>
                </c:pt>
                <c:pt idx="593">
                  <c:v>坂井市</c:v>
                </c:pt>
                <c:pt idx="594">
                  <c:v>南越前町</c:v>
                </c:pt>
                <c:pt idx="595">
                  <c:v>福井県（坂井）</c:v>
                </c:pt>
                <c:pt idx="596">
                  <c:v>福井県（日野川）</c:v>
                </c:pt>
                <c:pt idx="597">
                  <c:v>甲府市</c:v>
                </c:pt>
                <c:pt idx="598">
                  <c:v>都留市</c:v>
                </c:pt>
                <c:pt idx="599">
                  <c:v>富士河口湖町</c:v>
                </c:pt>
                <c:pt idx="600">
                  <c:v>甲州市（勝沼）</c:v>
                </c:pt>
                <c:pt idx="601">
                  <c:v>富士吉田市</c:v>
                </c:pt>
                <c:pt idx="602">
                  <c:v>甲州市（塩山）</c:v>
                </c:pt>
                <c:pt idx="603">
                  <c:v>富士川町</c:v>
                </c:pt>
                <c:pt idx="604">
                  <c:v>南アルプス市</c:v>
                </c:pt>
                <c:pt idx="605">
                  <c:v>韮崎市</c:v>
                </c:pt>
                <c:pt idx="606">
                  <c:v>山梨市</c:v>
                </c:pt>
                <c:pt idx="607">
                  <c:v>甲斐市</c:v>
                </c:pt>
                <c:pt idx="608">
                  <c:v>市川三郷町</c:v>
                </c:pt>
                <c:pt idx="609">
                  <c:v>中央市</c:v>
                </c:pt>
                <c:pt idx="610">
                  <c:v>忍野村</c:v>
                </c:pt>
                <c:pt idx="611">
                  <c:v>東部地域広域水道企業団</c:v>
                </c:pt>
                <c:pt idx="612">
                  <c:v>笛吹市</c:v>
                </c:pt>
                <c:pt idx="613">
                  <c:v>峡北地域広域水道企業団</c:v>
                </c:pt>
                <c:pt idx="614">
                  <c:v>峡東地域広域水道企業団</c:v>
                </c:pt>
                <c:pt idx="615">
                  <c:v>長野市</c:v>
                </c:pt>
                <c:pt idx="616">
                  <c:v>中野市</c:v>
                </c:pt>
                <c:pt idx="617">
                  <c:v>上田市</c:v>
                </c:pt>
                <c:pt idx="618">
                  <c:v>松本市（松本）</c:v>
                </c:pt>
                <c:pt idx="619">
                  <c:v>諏訪市</c:v>
                </c:pt>
                <c:pt idx="620">
                  <c:v>小諸市</c:v>
                </c:pt>
                <c:pt idx="621">
                  <c:v>大町市</c:v>
                </c:pt>
                <c:pt idx="622">
                  <c:v>須坂市</c:v>
                </c:pt>
                <c:pt idx="623">
                  <c:v>軽井沢町</c:v>
                </c:pt>
                <c:pt idx="624">
                  <c:v>岡谷市</c:v>
                </c:pt>
                <c:pt idx="625">
                  <c:v>小布施町</c:v>
                </c:pt>
                <c:pt idx="626">
                  <c:v>下諏訪町</c:v>
                </c:pt>
                <c:pt idx="627">
                  <c:v>松本市（波田）</c:v>
                </c:pt>
                <c:pt idx="628">
                  <c:v>木曽町</c:v>
                </c:pt>
                <c:pt idx="629">
                  <c:v>山ノ内町</c:v>
                </c:pt>
                <c:pt idx="630">
                  <c:v>池田町</c:v>
                </c:pt>
                <c:pt idx="631">
                  <c:v>野沢温泉村</c:v>
                </c:pt>
                <c:pt idx="632">
                  <c:v>辰野町</c:v>
                </c:pt>
                <c:pt idx="633">
                  <c:v>千曲市</c:v>
                </c:pt>
                <c:pt idx="634">
                  <c:v>飯山市</c:v>
                </c:pt>
                <c:pt idx="635">
                  <c:v>駒ヶ根市</c:v>
                </c:pt>
                <c:pt idx="636">
                  <c:v>山形村</c:v>
                </c:pt>
                <c:pt idx="637">
                  <c:v>伊那市</c:v>
                </c:pt>
                <c:pt idx="638">
                  <c:v>佐久水道企業団</c:v>
                </c:pt>
                <c:pt idx="639">
                  <c:v>木島平村</c:v>
                </c:pt>
                <c:pt idx="640">
                  <c:v>松本市（梓川）</c:v>
                </c:pt>
                <c:pt idx="641">
                  <c:v>小海町</c:v>
                </c:pt>
                <c:pt idx="642">
                  <c:v>茅野市</c:v>
                </c:pt>
                <c:pt idx="643">
                  <c:v>塩尻市</c:v>
                </c:pt>
                <c:pt idx="644">
                  <c:v>松本市（四賀）</c:v>
                </c:pt>
                <c:pt idx="645">
                  <c:v>立科町</c:v>
                </c:pt>
                <c:pt idx="646">
                  <c:v>宮田村</c:v>
                </c:pt>
                <c:pt idx="647">
                  <c:v>東御市</c:v>
                </c:pt>
                <c:pt idx="648">
                  <c:v>飯綱町（牟礼）</c:v>
                </c:pt>
                <c:pt idx="649">
                  <c:v>原村</c:v>
                </c:pt>
                <c:pt idx="650">
                  <c:v>長野県</c:v>
                </c:pt>
                <c:pt idx="651">
                  <c:v>富士見町</c:v>
                </c:pt>
                <c:pt idx="652">
                  <c:v>箕輪町</c:v>
                </c:pt>
                <c:pt idx="653">
                  <c:v>白馬村</c:v>
                </c:pt>
                <c:pt idx="654">
                  <c:v>南箕輪村</c:v>
                </c:pt>
                <c:pt idx="655">
                  <c:v>飯島町</c:v>
                </c:pt>
                <c:pt idx="656">
                  <c:v>飯田市</c:v>
                </c:pt>
                <c:pt idx="657">
                  <c:v>東洋観光事業（株）</c:v>
                </c:pt>
                <c:pt idx="658">
                  <c:v>松川村</c:v>
                </c:pt>
                <c:pt idx="659">
                  <c:v>飯綱町（三水）</c:v>
                </c:pt>
                <c:pt idx="660">
                  <c:v>高森町</c:v>
                </c:pt>
                <c:pt idx="661">
                  <c:v>（株）蓼科ビレッジ</c:v>
                </c:pt>
                <c:pt idx="662">
                  <c:v>（株）三井の森</c:v>
                </c:pt>
                <c:pt idx="663">
                  <c:v>東急不動産（株）</c:v>
                </c:pt>
                <c:pt idx="664">
                  <c:v>信濃町</c:v>
                </c:pt>
                <c:pt idx="665">
                  <c:v>松川町</c:v>
                </c:pt>
                <c:pt idx="666">
                  <c:v>鹿島リゾート（株）</c:v>
                </c:pt>
                <c:pt idx="667">
                  <c:v>（株）八ヶ岳高原ロッジ</c:v>
                </c:pt>
                <c:pt idx="668">
                  <c:v>高山村</c:v>
                </c:pt>
                <c:pt idx="669">
                  <c:v>中川村</c:v>
                </c:pt>
                <c:pt idx="670">
                  <c:v>安曇野市</c:v>
                </c:pt>
                <c:pt idx="671">
                  <c:v>御代田町</c:v>
                </c:pt>
                <c:pt idx="672">
                  <c:v>豊丘村</c:v>
                </c:pt>
                <c:pt idx="673">
                  <c:v>長和町</c:v>
                </c:pt>
                <c:pt idx="674">
                  <c:v>阿智村</c:v>
                </c:pt>
                <c:pt idx="675">
                  <c:v>喬木村</c:v>
                </c:pt>
                <c:pt idx="676">
                  <c:v>浅麓水道企業団</c:v>
                </c:pt>
                <c:pt idx="677">
                  <c:v>長野県</c:v>
                </c:pt>
                <c:pt idx="678">
                  <c:v>高瀬広域水道企業団</c:v>
                </c:pt>
                <c:pt idx="679">
                  <c:v>長野県上伊那広域水道企業団</c:v>
                </c:pt>
                <c:pt idx="680">
                  <c:v>多治見市</c:v>
                </c:pt>
                <c:pt idx="681">
                  <c:v>岐阜市</c:v>
                </c:pt>
                <c:pt idx="682">
                  <c:v>高山市</c:v>
                </c:pt>
                <c:pt idx="683">
                  <c:v>関市</c:v>
                </c:pt>
                <c:pt idx="684">
                  <c:v>中津川市</c:v>
                </c:pt>
                <c:pt idx="685">
                  <c:v>土岐市</c:v>
                </c:pt>
                <c:pt idx="686">
                  <c:v>美濃加茂市</c:v>
                </c:pt>
                <c:pt idx="687">
                  <c:v>美濃市</c:v>
                </c:pt>
                <c:pt idx="688">
                  <c:v>笠松町</c:v>
                </c:pt>
                <c:pt idx="689">
                  <c:v>恵那市</c:v>
                </c:pt>
                <c:pt idx="690">
                  <c:v>大垣市</c:v>
                </c:pt>
                <c:pt idx="691">
                  <c:v>垂井町</c:v>
                </c:pt>
                <c:pt idx="692">
                  <c:v>羽島市</c:v>
                </c:pt>
                <c:pt idx="693">
                  <c:v>可児市</c:v>
                </c:pt>
                <c:pt idx="694">
                  <c:v>瑞浪市</c:v>
                </c:pt>
                <c:pt idx="695">
                  <c:v>各務原市</c:v>
                </c:pt>
                <c:pt idx="696">
                  <c:v>関ヶ原町</c:v>
                </c:pt>
                <c:pt idx="697">
                  <c:v>岐南町</c:v>
                </c:pt>
                <c:pt idx="698">
                  <c:v>御嵩町</c:v>
                </c:pt>
                <c:pt idx="699">
                  <c:v>神戸町</c:v>
                </c:pt>
                <c:pt idx="700">
                  <c:v>輪之内町</c:v>
                </c:pt>
                <c:pt idx="701">
                  <c:v>揖斐川町</c:v>
                </c:pt>
                <c:pt idx="702">
                  <c:v>八百津町</c:v>
                </c:pt>
                <c:pt idx="703">
                  <c:v>大野町</c:v>
                </c:pt>
                <c:pt idx="704">
                  <c:v>北方町</c:v>
                </c:pt>
                <c:pt idx="705">
                  <c:v>川辺町</c:v>
                </c:pt>
                <c:pt idx="706">
                  <c:v>安八町</c:v>
                </c:pt>
                <c:pt idx="707">
                  <c:v>富加町</c:v>
                </c:pt>
                <c:pt idx="708">
                  <c:v>養老町</c:v>
                </c:pt>
                <c:pt idx="709">
                  <c:v>坂祝町</c:v>
                </c:pt>
                <c:pt idx="710">
                  <c:v>池田町</c:v>
                </c:pt>
                <c:pt idx="711">
                  <c:v>山県市（高富）</c:v>
                </c:pt>
                <c:pt idx="712">
                  <c:v>山県市（美山）</c:v>
                </c:pt>
                <c:pt idx="713">
                  <c:v>瑞穂市</c:v>
                </c:pt>
                <c:pt idx="714">
                  <c:v>飛騨市</c:v>
                </c:pt>
                <c:pt idx="715">
                  <c:v>郡上市</c:v>
                </c:pt>
                <c:pt idx="716">
                  <c:v>下呂市</c:v>
                </c:pt>
                <c:pt idx="717">
                  <c:v>本巣市</c:v>
                </c:pt>
                <c:pt idx="718">
                  <c:v>海津市</c:v>
                </c:pt>
                <c:pt idx="719">
                  <c:v>岐阜県</c:v>
                </c:pt>
                <c:pt idx="720">
                  <c:v>熱海市</c:v>
                </c:pt>
                <c:pt idx="721">
                  <c:v>掛川市</c:v>
                </c:pt>
                <c:pt idx="722">
                  <c:v>伊東市</c:v>
                </c:pt>
                <c:pt idx="723">
                  <c:v>浜松市</c:v>
                </c:pt>
                <c:pt idx="724">
                  <c:v>静岡市</c:v>
                </c:pt>
                <c:pt idx="725">
                  <c:v>東伊豆町</c:v>
                </c:pt>
                <c:pt idx="726">
                  <c:v>富士市（富士）</c:v>
                </c:pt>
                <c:pt idx="727">
                  <c:v>富士宮市</c:v>
                </c:pt>
                <c:pt idx="728">
                  <c:v>沼津市</c:v>
                </c:pt>
                <c:pt idx="729">
                  <c:v>大井上水道企業団</c:v>
                </c:pt>
                <c:pt idx="730">
                  <c:v>三島市</c:v>
                </c:pt>
                <c:pt idx="731">
                  <c:v>焼津市</c:v>
                </c:pt>
                <c:pt idx="732">
                  <c:v>島田市</c:v>
                </c:pt>
                <c:pt idx="733">
                  <c:v>裾野市</c:v>
                </c:pt>
                <c:pt idx="734">
                  <c:v>磐田市</c:v>
                </c:pt>
                <c:pt idx="735">
                  <c:v>小山町</c:v>
                </c:pt>
                <c:pt idx="736">
                  <c:v>御殿場市</c:v>
                </c:pt>
                <c:pt idx="737">
                  <c:v>下田市</c:v>
                </c:pt>
                <c:pt idx="738">
                  <c:v>湖西市</c:v>
                </c:pt>
                <c:pt idx="739">
                  <c:v>長泉町</c:v>
                </c:pt>
                <c:pt idx="740">
                  <c:v>富士市（富士川）</c:v>
                </c:pt>
                <c:pt idx="741">
                  <c:v>吉田町</c:v>
                </c:pt>
                <c:pt idx="742">
                  <c:v>藤枝市</c:v>
                </c:pt>
                <c:pt idx="743">
                  <c:v>袋井市</c:v>
                </c:pt>
                <c:pt idx="744">
                  <c:v>松崎町</c:v>
                </c:pt>
                <c:pt idx="745">
                  <c:v>函南町</c:v>
                </c:pt>
                <c:pt idx="746">
                  <c:v>（株）ＩＣＰ</c:v>
                </c:pt>
                <c:pt idx="747">
                  <c:v>伊豆急行（株）</c:v>
                </c:pt>
                <c:pt idx="748">
                  <c:v>西伊豆町</c:v>
                </c:pt>
                <c:pt idx="749">
                  <c:v>御前崎市</c:v>
                </c:pt>
                <c:pt idx="750">
                  <c:v>南伊豆町</c:v>
                </c:pt>
                <c:pt idx="751">
                  <c:v>牧之原市</c:v>
                </c:pt>
                <c:pt idx="752">
                  <c:v>河津町</c:v>
                </c:pt>
                <c:pt idx="753">
                  <c:v>森町</c:v>
                </c:pt>
                <c:pt idx="754">
                  <c:v>伊豆の国市</c:v>
                </c:pt>
                <c:pt idx="755">
                  <c:v>菊川市</c:v>
                </c:pt>
                <c:pt idx="756">
                  <c:v>伊豆市</c:v>
                </c:pt>
                <c:pt idx="757">
                  <c:v>静岡県（榛南）</c:v>
                </c:pt>
                <c:pt idx="758">
                  <c:v>静岡県（遠州）</c:v>
                </c:pt>
                <c:pt idx="759">
                  <c:v>静岡県（駿豆）</c:v>
                </c:pt>
                <c:pt idx="760">
                  <c:v>大井川広域水道企業団</c:v>
                </c:pt>
                <c:pt idx="761">
                  <c:v>名古屋市</c:v>
                </c:pt>
                <c:pt idx="762">
                  <c:v>豊橋市</c:v>
                </c:pt>
                <c:pt idx="763">
                  <c:v>半田市</c:v>
                </c:pt>
                <c:pt idx="764">
                  <c:v>瀬戸市</c:v>
                </c:pt>
                <c:pt idx="765">
                  <c:v>岡崎市</c:v>
                </c:pt>
                <c:pt idx="766">
                  <c:v>犬山市</c:v>
                </c:pt>
                <c:pt idx="767">
                  <c:v>一宮市</c:v>
                </c:pt>
                <c:pt idx="768">
                  <c:v>蒲郡市</c:v>
                </c:pt>
                <c:pt idx="769">
                  <c:v>豊川市</c:v>
                </c:pt>
                <c:pt idx="770">
                  <c:v>津島市</c:v>
                </c:pt>
                <c:pt idx="771">
                  <c:v>豊田市</c:v>
                </c:pt>
                <c:pt idx="772">
                  <c:v>安城市</c:v>
                </c:pt>
                <c:pt idx="773">
                  <c:v>春日井市</c:v>
                </c:pt>
                <c:pt idx="774">
                  <c:v>碧南市</c:v>
                </c:pt>
                <c:pt idx="775">
                  <c:v>刈谷市</c:v>
                </c:pt>
                <c:pt idx="776">
                  <c:v>常滑市</c:v>
                </c:pt>
                <c:pt idx="777">
                  <c:v>新城市</c:v>
                </c:pt>
                <c:pt idx="778">
                  <c:v>東海市</c:v>
                </c:pt>
                <c:pt idx="779">
                  <c:v>知多市</c:v>
                </c:pt>
                <c:pt idx="780">
                  <c:v>高浜市</c:v>
                </c:pt>
                <c:pt idx="781">
                  <c:v>武豊町</c:v>
                </c:pt>
                <c:pt idx="782">
                  <c:v>東浦町</c:v>
                </c:pt>
                <c:pt idx="783">
                  <c:v>尾張旭市</c:v>
                </c:pt>
                <c:pt idx="784">
                  <c:v>美浜町</c:v>
                </c:pt>
                <c:pt idx="785">
                  <c:v>海部南部水道企業団</c:v>
                </c:pt>
                <c:pt idx="786">
                  <c:v>大府市</c:v>
                </c:pt>
                <c:pt idx="787">
                  <c:v>知立市</c:v>
                </c:pt>
                <c:pt idx="788">
                  <c:v>阿久比町</c:v>
                </c:pt>
                <c:pt idx="789">
                  <c:v>小牧市</c:v>
                </c:pt>
                <c:pt idx="790">
                  <c:v>田原市</c:v>
                </c:pt>
                <c:pt idx="791">
                  <c:v>南知多町</c:v>
                </c:pt>
                <c:pt idx="792">
                  <c:v>幸田町</c:v>
                </c:pt>
                <c:pt idx="793">
                  <c:v>清須市</c:v>
                </c:pt>
                <c:pt idx="794">
                  <c:v>北名古屋水道企業団</c:v>
                </c:pt>
                <c:pt idx="795">
                  <c:v>蟹江町</c:v>
                </c:pt>
                <c:pt idx="796">
                  <c:v>岩倉市</c:v>
                </c:pt>
                <c:pt idx="797">
                  <c:v>稲沢市</c:v>
                </c:pt>
                <c:pt idx="798">
                  <c:v>愛西市</c:v>
                </c:pt>
                <c:pt idx="799">
                  <c:v>丹羽広域事務組合</c:v>
                </c:pt>
                <c:pt idx="800">
                  <c:v>西尾市</c:v>
                </c:pt>
                <c:pt idx="801">
                  <c:v>江南市</c:v>
                </c:pt>
                <c:pt idx="802">
                  <c:v>愛知中部水道企業団</c:v>
                </c:pt>
                <c:pt idx="803">
                  <c:v>あま市</c:v>
                </c:pt>
                <c:pt idx="804">
                  <c:v>愛知県</c:v>
                </c:pt>
                <c:pt idx="805">
                  <c:v>桑名市</c:v>
                </c:pt>
                <c:pt idx="806">
                  <c:v>鳥羽市</c:v>
                </c:pt>
                <c:pt idx="807">
                  <c:v>津市</c:v>
                </c:pt>
                <c:pt idx="808">
                  <c:v>四日市市</c:v>
                </c:pt>
                <c:pt idx="809">
                  <c:v>伊賀市</c:v>
                </c:pt>
                <c:pt idx="810">
                  <c:v>熊野市</c:v>
                </c:pt>
                <c:pt idx="811">
                  <c:v>紀北町</c:v>
                </c:pt>
                <c:pt idx="812">
                  <c:v>松阪市</c:v>
                </c:pt>
                <c:pt idx="813">
                  <c:v>伊勢市</c:v>
                </c:pt>
                <c:pt idx="814">
                  <c:v>いなべ市</c:v>
                </c:pt>
                <c:pt idx="815">
                  <c:v>鈴鹿市</c:v>
                </c:pt>
                <c:pt idx="816">
                  <c:v>尾鷲市</c:v>
                </c:pt>
                <c:pt idx="817">
                  <c:v>亀山市</c:v>
                </c:pt>
                <c:pt idx="818">
                  <c:v>菰野町</c:v>
                </c:pt>
                <c:pt idx="819">
                  <c:v>名張市</c:v>
                </c:pt>
                <c:pt idx="820">
                  <c:v>川越町</c:v>
                </c:pt>
                <c:pt idx="821">
                  <c:v>朝日町</c:v>
                </c:pt>
                <c:pt idx="822">
                  <c:v>志摩市</c:v>
                </c:pt>
                <c:pt idx="823">
                  <c:v>紀宝町</c:v>
                </c:pt>
                <c:pt idx="824">
                  <c:v>東員町</c:v>
                </c:pt>
                <c:pt idx="825">
                  <c:v>南伊勢町</c:v>
                </c:pt>
                <c:pt idx="826">
                  <c:v>玉城町</c:v>
                </c:pt>
                <c:pt idx="827">
                  <c:v>多気町</c:v>
                </c:pt>
                <c:pt idx="828">
                  <c:v>木曽岬町</c:v>
                </c:pt>
                <c:pt idx="829">
                  <c:v>明和町</c:v>
                </c:pt>
                <c:pt idx="830">
                  <c:v>御浜町</c:v>
                </c:pt>
                <c:pt idx="831">
                  <c:v>大台町</c:v>
                </c:pt>
                <c:pt idx="832">
                  <c:v>度会町</c:v>
                </c:pt>
                <c:pt idx="833">
                  <c:v>大紀町</c:v>
                </c:pt>
                <c:pt idx="834">
                  <c:v>三重県（北中勢）</c:v>
                </c:pt>
                <c:pt idx="835">
                  <c:v>三重県（南勢志摩）</c:v>
                </c:pt>
                <c:pt idx="836">
                  <c:v>大津市</c:v>
                </c:pt>
                <c:pt idx="837">
                  <c:v>甲賀市</c:v>
                </c:pt>
                <c:pt idx="838">
                  <c:v>日野町</c:v>
                </c:pt>
                <c:pt idx="839">
                  <c:v>彦根市</c:v>
                </c:pt>
                <c:pt idx="840">
                  <c:v>高島市</c:v>
                </c:pt>
                <c:pt idx="841">
                  <c:v>草津市</c:v>
                </c:pt>
                <c:pt idx="842">
                  <c:v>米原市</c:v>
                </c:pt>
                <c:pt idx="843">
                  <c:v>栗東市</c:v>
                </c:pt>
                <c:pt idx="844">
                  <c:v>長浜水道企業団（長浜）</c:v>
                </c:pt>
                <c:pt idx="845">
                  <c:v>湖南市</c:v>
                </c:pt>
                <c:pt idx="846">
                  <c:v>野洲市</c:v>
                </c:pt>
                <c:pt idx="847">
                  <c:v>守山市</c:v>
                </c:pt>
                <c:pt idx="848">
                  <c:v>甲良町</c:v>
                </c:pt>
                <c:pt idx="849">
                  <c:v>長浜水道企業団（びわ）</c:v>
                </c:pt>
                <c:pt idx="850">
                  <c:v>長浜水道企業団（高月）</c:v>
                </c:pt>
                <c:pt idx="851">
                  <c:v>長浜水道企業団（木之本）</c:v>
                </c:pt>
                <c:pt idx="852">
                  <c:v>東近江市</c:v>
                </c:pt>
                <c:pt idx="853">
                  <c:v>愛知郡広域行政組合</c:v>
                </c:pt>
                <c:pt idx="854">
                  <c:v>多賀町</c:v>
                </c:pt>
                <c:pt idx="855">
                  <c:v>竜王町</c:v>
                </c:pt>
                <c:pt idx="856">
                  <c:v>長浜水道企業団（浅井）</c:v>
                </c:pt>
                <c:pt idx="857">
                  <c:v>近江八幡市</c:v>
                </c:pt>
                <c:pt idx="858">
                  <c:v>豊郷町</c:v>
                </c:pt>
                <c:pt idx="859">
                  <c:v>滋賀県</c:v>
                </c:pt>
                <c:pt idx="860">
                  <c:v>京都市</c:v>
                </c:pt>
                <c:pt idx="861">
                  <c:v>長岡京市</c:v>
                </c:pt>
                <c:pt idx="862">
                  <c:v>向日市</c:v>
                </c:pt>
                <c:pt idx="863">
                  <c:v>宇治市</c:v>
                </c:pt>
                <c:pt idx="864">
                  <c:v>城陽市</c:v>
                </c:pt>
                <c:pt idx="865">
                  <c:v>八幡市</c:v>
                </c:pt>
                <c:pt idx="866">
                  <c:v>京田辺市</c:v>
                </c:pt>
                <c:pt idx="867">
                  <c:v>木津川市</c:v>
                </c:pt>
                <c:pt idx="868">
                  <c:v>精華町</c:v>
                </c:pt>
                <c:pt idx="869">
                  <c:v>亀岡市</c:v>
                </c:pt>
                <c:pt idx="870">
                  <c:v>南丹市</c:v>
                </c:pt>
                <c:pt idx="871">
                  <c:v>綾部市</c:v>
                </c:pt>
                <c:pt idx="872">
                  <c:v>福知山市</c:v>
                </c:pt>
                <c:pt idx="873">
                  <c:v>舞鶴市</c:v>
                </c:pt>
                <c:pt idx="874">
                  <c:v>宮津市</c:v>
                </c:pt>
                <c:pt idx="875">
                  <c:v>与謝野町</c:v>
                </c:pt>
                <c:pt idx="876">
                  <c:v>大山崎町</c:v>
                </c:pt>
                <c:pt idx="877">
                  <c:v>久御山町</c:v>
                </c:pt>
                <c:pt idx="878">
                  <c:v>宇治田原町</c:v>
                </c:pt>
                <c:pt idx="879">
                  <c:v>井手町</c:v>
                </c:pt>
                <c:pt idx="880">
                  <c:v>京丹後市</c:v>
                </c:pt>
                <c:pt idx="881">
                  <c:v>京丹波町</c:v>
                </c:pt>
                <c:pt idx="882">
                  <c:v>京都府</c:v>
                </c:pt>
                <c:pt idx="883">
                  <c:v>大阪市</c:v>
                </c:pt>
                <c:pt idx="884">
                  <c:v>堺市</c:v>
                </c:pt>
                <c:pt idx="885">
                  <c:v>池田市</c:v>
                </c:pt>
                <c:pt idx="886">
                  <c:v>箕面市</c:v>
                </c:pt>
                <c:pt idx="887">
                  <c:v>豊中市</c:v>
                </c:pt>
                <c:pt idx="888">
                  <c:v>吹田市</c:v>
                </c:pt>
                <c:pt idx="889">
                  <c:v>摂津市</c:v>
                </c:pt>
                <c:pt idx="890">
                  <c:v>茨木市</c:v>
                </c:pt>
                <c:pt idx="891">
                  <c:v>高槻市</c:v>
                </c:pt>
                <c:pt idx="892">
                  <c:v>島本町</c:v>
                </c:pt>
                <c:pt idx="893">
                  <c:v>枚方市</c:v>
                </c:pt>
                <c:pt idx="894">
                  <c:v>寝屋川市</c:v>
                </c:pt>
                <c:pt idx="895">
                  <c:v>守口市</c:v>
                </c:pt>
                <c:pt idx="896">
                  <c:v>門真市</c:v>
                </c:pt>
                <c:pt idx="897">
                  <c:v>大東市</c:v>
                </c:pt>
                <c:pt idx="898">
                  <c:v>交野市</c:v>
                </c:pt>
                <c:pt idx="899">
                  <c:v>東大阪市</c:v>
                </c:pt>
                <c:pt idx="900">
                  <c:v>八尾市</c:v>
                </c:pt>
                <c:pt idx="901">
                  <c:v>柏原市</c:v>
                </c:pt>
                <c:pt idx="902">
                  <c:v>松原市</c:v>
                </c:pt>
                <c:pt idx="903">
                  <c:v>羽曵野市</c:v>
                </c:pt>
                <c:pt idx="904">
                  <c:v>藤井寺市</c:v>
                </c:pt>
                <c:pt idx="905">
                  <c:v>大阪狭山市</c:v>
                </c:pt>
                <c:pt idx="906">
                  <c:v>富田林市</c:v>
                </c:pt>
                <c:pt idx="907">
                  <c:v>河内長野市</c:v>
                </c:pt>
                <c:pt idx="908">
                  <c:v>河南町</c:v>
                </c:pt>
                <c:pt idx="909">
                  <c:v>和泉市</c:v>
                </c:pt>
                <c:pt idx="910">
                  <c:v>泉大津市</c:v>
                </c:pt>
                <c:pt idx="911">
                  <c:v>高石市</c:v>
                </c:pt>
                <c:pt idx="912">
                  <c:v>忠岡町</c:v>
                </c:pt>
                <c:pt idx="913">
                  <c:v>岸和田市</c:v>
                </c:pt>
                <c:pt idx="914">
                  <c:v>貝塚市</c:v>
                </c:pt>
                <c:pt idx="915">
                  <c:v>泉佐野市</c:v>
                </c:pt>
                <c:pt idx="916">
                  <c:v>熊取町</c:v>
                </c:pt>
                <c:pt idx="917">
                  <c:v>田尻町</c:v>
                </c:pt>
                <c:pt idx="918">
                  <c:v>泉南市</c:v>
                </c:pt>
                <c:pt idx="919">
                  <c:v>岬町</c:v>
                </c:pt>
                <c:pt idx="920">
                  <c:v>阪南市</c:v>
                </c:pt>
                <c:pt idx="921">
                  <c:v>豊能町</c:v>
                </c:pt>
                <c:pt idx="922">
                  <c:v>能勢町</c:v>
                </c:pt>
                <c:pt idx="923">
                  <c:v>大阪広域水道企業団（四條畷）</c:v>
                </c:pt>
                <c:pt idx="924">
                  <c:v>大阪広域水道企業団（太子）</c:v>
                </c:pt>
                <c:pt idx="925">
                  <c:v>大阪広域水道企業団（千早赤阪)</c:v>
                </c:pt>
                <c:pt idx="926">
                  <c:v>大阪広域水道企業団</c:v>
                </c:pt>
                <c:pt idx="927">
                  <c:v>泉北水道企業団</c:v>
                </c:pt>
                <c:pt idx="928">
                  <c:v>神戸市（市街地）</c:v>
                </c:pt>
                <c:pt idx="929">
                  <c:v>尼崎市</c:v>
                </c:pt>
                <c:pt idx="930">
                  <c:v>高砂市</c:v>
                </c:pt>
                <c:pt idx="931">
                  <c:v>豊岡市</c:v>
                </c:pt>
                <c:pt idx="932">
                  <c:v>西宮市</c:v>
                </c:pt>
                <c:pt idx="933">
                  <c:v>篠山市</c:v>
                </c:pt>
                <c:pt idx="934">
                  <c:v>姫路市</c:v>
                </c:pt>
                <c:pt idx="935">
                  <c:v>明石市</c:v>
                </c:pt>
                <c:pt idx="936">
                  <c:v>宍粟市</c:v>
                </c:pt>
                <c:pt idx="937">
                  <c:v>伊丹市</c:v>
                </c:pt>
                <c:pt idx="938">
                  <c:v>芦屋市</c:v>
                </c:pt>
                <c:pt idx="939">
                  <c:v>三田市</c:v>
                </c:pt>
                <c:pt idx="940">
                  <c:v>西播磨水道企業団</c:v>
                </c:pt>
                <c:pt idx="941">
                  <c:v>赤穂市</c:v>
                </c:pt>
                <c:pt idx="942">
                  <c:v>宝塚市</c:v>
                </c:pt>
                <c:pt idx="943">
                  <c:v>加古川市</c:v>
                </c:pt>
                <c:pt idx="944">
                  <c:v>たつの市</c:v>
                </c:pt>
                <c:pt idx="945">
                  <c:v>香美町</c:v>
                </c:pt>
                <c:pt idx="946">
                  <c:v>養父市</c:v>
                </c:pt>
                <c:pt idx="947">
                  <c:v>川西市</c:v>
                </c:pt>
                <c:pt idx="948">
                  <c:v>西脇市（西脇）</c:v>
                </c:pt>
                <c:pt idx="949">
                  <c:v>加東市</c:v>
                </c:pt>
                <c:pt idx="950">
                  <c:v>加西市</c:v>
                </c:pt>
                <c:pt idx="951">
                  <c:v>三木市</c:v>
                </c:pt>
                <c:pt idx="952">
                  <c:v>小野市</c:v>
                </c:pt>
                <c:pt idx="953">
                  <c:v>太子町</c:v>
                </c:pt>
                <c:pt idx="954">
                  <c:v>丹波市（中央）</c:v>
                </c:pt>
                <c:pt idx="955">
                  <c:v>上郡町</c:v>
                </c:pt>
                <c:pt idx="956">
                  <c:v>福崎町</c:v>
                </c:pt>
                <c:pt idx="957">
                  <c:v>市川町</c:v>
                </c:pt>
                <c:pt idx="958">
                  <c:v>朝来市</c:v>
                </c:pt>
                <c:pt idx="959">
                  <c:v>西脇市（黒田庄）</c:v>
                </c:pt>
                <c:pt idx="960">
                  <c:v>稲美町</c:v>
                </c:pt>
                <c:pt idx="961">
                  <c:v>神戸市（六甲山）</c:v>
                </c:pt>
                <c:pt idx="962">
                  <c:v>猪名川町</c:v>
                </c:pt>
                <c:pt idx="963">
                  <c:v>多可町</c:v>
                </c:pt>
                <c:pt idx="964">
                  <c:v>新温泉町</c:v>
                </c:pt>
                <c:pt idx="965">
                  <c:v>播磨町</c:v>
                </c:pt>
                <c:pt idx="966">
                  <c:v>丹波市（山南）</c:v>
                </c:pt>
                <c:pt idx="967">
                  <c:v>佐用町</c:v>
                </c:pt>
                <c:pt idx="968">
                  <c:v>播磨高原広域事務組合</c:v>
                </c:pt>
                <c:pt idx="969">
                  <c:v>神河町</c:v>
                </c:pt>
                <c:pt idx="970">
                  <c:v>淡路広域水道企業団</c:v>
                </c:pt>
                <c:pt idx="971">
                  <c:v>丹波市（市島）</c:v>
                </c:pt>
                <c:pt idx="972">
                  <c:v>阪神水道企業団</c:v>
                </c:pt>
                <c:pt idx="973">
                  <c:v>市川町</c:v>
                </c:pt>
                <c:pt idx="974">
                  <c:v>兵庫県</c:v>
                </c:pt>
                <c:pt idx="975">
                  <c:v>安室ダム水道用水供給企業団</c:v>
                </c:pt>
                <c:pt idx="976">
                  <c:v>奈良市</c:v>
                </c:pt>
                <c:pt idx="977">
                  <c:v>大和郡山市</c:v>
                </c:pt>
                <c:pt idx="978">
                  <c:v>橿原市</c:v>
                </c:pt>
                <c:pt idx="979">
                  <c:v>大和高田市</c:v>
                </c:pt>
                <c:pt idx="980">
                  <c:v>天理市</c:v>
                </c:pt>
                <c:pt idx="981">
                  <c:v>桜井市</c:v>
                </c:pt>
                <c:pt idx="982">
                  <c:v>御所市</c:v>
                </c:pt>
                <c:pt idx="983">
                  <c:v>生駒市</c:v>
                </c:pt>
                <c:pt idx="984">
                  <c:v>広陵町</c:v>
                </c:pt>
                <c:pt idx="985">
                  <c:v>田原本町</c:v>
                </c:pt>
                <c:pt idx="986">
                  <c:v>五條市</c:v>
                </c:pt>
                <c:pt idx="987">
                  <c:v>斑鳩町</c:v>
                </c:pt>
                <c:pt idx="988">
                  <c:v>王寺町</c:v>
                </c:pt>
                <c:pt idx="989">
                  <c:v>葛城市</c:v>
                </c:pt>
                <c:pt idx="990">
                  <c:v>大淀町</c:v>
                </c:pt>
                <c:pt idx="991">
                  <c:v>下市町</c:v>
                </c:pt>
                <c:pt idx="992">
                  <c:v>三宅町</c:v>
                </c:pt>
                <c:pt idx="993">
                  <c:v>三郷町</c:v>
                </c:pt>
                <c:pt idx="994">
                  <c:v>平群町</c:v>
                </c:pt>
                <c:pt idx="995">
                  <c:v>宇陀市</c:v>
                </c:pt>
                <c:pt idx="996">
                  <c:v>高取町</c:v>
                </c:pt>
                <c:pt idx="997">
                  <c:v>河合町</c:v>
                </c:pt>
                <c:pt idx="998">
                  <c:v>香芝市</c:v>
                </c:pt>
                <c:pt idx="999">
                  <c:v>吉野町</c:v>
                </c:pt>
                <c:pt idx="1000">
                  <c:v>上牧町</c:v>
                </c:pt>
                <c:pt idx="1001">
                  <c:v>明日香村</c:v>
                </c:pt>
                <c:pt idx="1002">
                  <c:v>川西町</c:v>
                </c:pt>
                <c:pt idx="1003">
                  <c:v>安堵町</c:v>
                </c:pt>
                <c:pt idx="1004">
                  <c:v>奈良市（都祁上水道）</c:v>
                </c:pt>
                <c:pt idx="1005">
                  <c:v>奈良県</c:v>
                </c:pt>
                <c:pt idx="1006">
                  <c:v>和歌山市</c:v>
                </c:pt>
                <c:pt idx="1007">
                  <c:v>新宮市</c:v>
                </c:pt>
                <c:pt idx="1008">
                  <c:v>高野町</c:v>
                </c:pt>
                <c:pt idx="1009">
                  <c:v>田辺市</c:v>
                </c:pt>
                <c:pt idx="1010">
                  <c:v>橋本市</c:v>
                </c:pt>
                <c:pt idx="1011">
                  <c:v>白浜町</c:v>
                </c:pt>
                <c:pt idx="1012">
                  <c:v>海南市（下津）</c:v>
                </c:pt>
                <c:pt idx="1013">
                  <c:v>串本町</c:v>
                </c:pt>
                <c:pt idx="1014">
                  <c:v>有田市</c:v>
                </c:pt>
                <c:pt idx="1015">
                  <c:v>海南市（海南）</c:v>
                </c:pt>
                <c:pt idx="1016">
                  <c:v>御坊市</c:v>
                </c:pt>
                <c:pt idx="1017">
                  <c:v>那智勝浦町</c:v>
                </c:pt>
                <c:pt idx="1018">
                  <c:v>美浜町</c:v>
                </c:pt>
                <c:pt idx="1019">
                  <c:v>かつらぎ町</c:v>
                </c:pt>
                <c:pt idx="1020">
                  <c:v>すさみ町</c:v>
                </c:pt>
                <c:pt idx="1021">
                  <c:v>紀美野町</c:v>
                </c:pt>
                <c:pt idx="1022">
                  <c:v>岩出市</c:v>
                </c:pt>
                <c:pt idx="1023">
                  <c:v>紀の川市（河北）</c:v>
                </c:pt>
                <c:pt idx="1024">
                  <c:v>みなべ町</c:v>
                </c:pt>
                <c:pt idx="1025">
                  <c:v>上富田町</c:v>
                </c:pt>
                <c:pt idx="1026">
                  <c:v>由良町</c:v>
                </c:pt>
                <c:pt idx="1027">
                  <c:v>有田川町</c:v>
                </c:pt>
                <c:pt idx="1028">
                  <c:v>湯浅町</c:v>
                </c:pt>
                <c:pt idx="1029">
                  <c:v>紀の川市（河南）</c:v>
                </c:pt>
                <c:pt idx="1030">
                  <c:v>日高町</c:v>
                </c:pt>
                <c:pt idx="1031">
                  <c:v>日高川町</c:v>
                </c:pt>
                <c:pt idx="1032">
                  <c:v>印南町</c:v>
                </c:pt>
                <c:pt idx="1033">
                  <c:v>上富田町</c:v>
                </c:pt>
                <c:pt idx="1034">
                  <c:v>白浜町</c:v>
                </c:pt>
                <c:pt idx="1035">
                  <c:v>鳥取市</c:v>
                </c:pt>
                <c:pt idx="1036">
                  <c:v>米子市</c:v>
                </c:pt>
                <c:pt idx="1037">
                  <c:v>倉吉市</c:v>
                </c:pt>
                <c:pt idx="1038">
                  <c:v>智頭町</c:v>
                </c:pt>
                <c:pt idx="1039">
                  <c:v>琴浦町</c:v>
                </c:pt>
                <c:pt idx="1040">
                  <c:v>三朝町</c:v>
                </c:pt>
                <c:pt idx="1041">
                  <c:v>岩美町</c:v>
                </c:pt>
                <c:pt idx="1042">
                  <c:v>南部町</c:v>
                </c:pt>
                <c:pt idx="1043">
                  <c:v>伯耆町</c:v>
                </c:pt>
                <c:pt idx="1044">
                  <c:v>湯梨浜町</c:v>
                </c:pt>
                <c:pt idx="1045">
                  <c:v>北栄町</c:v>
                </c:pt>
                <c:pt idx="1046">
                  <c:v>大山町</c:v>
                </c:pt>
                <c:pt idx="1047">
                  <c:v>松江市（松江）</c:v>
                </c:pt>
                <c:pt idx="1048">
                  <c:v>益田市</c:v>
                </c:pt>
                <c:pt idx="1049">
                  <c:v>浜田市</c:v>
                </c:pt>
                <c:pt idx="1050">
                  <c:v>安来市</c:v>
                </c:pt>
                <c:pt idx="1051">
                  <c:v>大田市</c:v>
                </c:pt>
                <c:pt idx="1052">
                  <c:v>津和野町</c:v>
                </c:pt>
                <c:pt idx="1053">
                  <c:v>隠岐の島町</c:v>
                </c:pt>
                <c:pt idx="1054">
                  <c:v>出雲市</c:v>
                </c:pt>
                <c:pt idx="1055">
                  <c:v>江津市</c:v>
                </c:pt>
                <c:pt idx="1056">
                  <c:v>斐川宍道水道企業団</c:v>
                </c:pt>
                <c:pt idx="1057">
                  <c:v>雲南市</c:v>
                </c:pt>
                <c:pt idx="1058">
                  <c:v>奥出雲町</c:v>
                </c:pt>
                <c:pt idx="1059">
                  <c:v>吉賀町</c:v>
                </c:pt>
                <c:pt idx="1060">
                  <c:v>邑南町</c:v>
                </c:pt>
                <c:pt idx="1061">
                  <c:v>島根県（島根県）</c:v>
                </c:pt>
                <c:pt idx="1062">
                  <c:v>島根県（江の川）</c:v>
                </c:pt>
                <c:pt idx="1063">
                  <c:v>和気町</c:v>
                </c:pt>
                <c:pt idx="1064">
                  <c:v>新見市</c:v>
                </c:pt>
                <c:pt idx="1065">
                  <c:v>早島町</c:v>
                </c:pt>
                <c:pt idx="1066">
                  <c:v>総社市</c:v>
                </c:pt>
                <c:pt idx="1067">
                  <c:v>高梁市</c:v>
                </c:pt>
                <c:pt idx="1068">
                  <c:v>備前市</c:v>
                </c:pt>
                <c:pt idx="1069">
                  <c:v>岡山市</c:v>
                </c:pt>
                <c:pt idx="1070">
                  <c:v>津山市</c:v>
                </c:pt>
                <c:pt idx="1071">
                  <c:v>笠岡市</c:v>
                </c:pt>
                <c:pt idx="1072">
                  <c:v>瀬戸内市</c:v>
                </c:pt>
                <c:pt idx="1073">
                  <c:v>玉野市</c:v>
                </c:pt>
                <c:pt idx="1074">
                  <c:v>美作市</c:v>
                </c:pt>
                <c:pt idx="1075">
                  <c:v>井原市</c:v>
                </c:pt>
                <c:pt idx="1076">
                  <c:v>勝央町</c:v>
                </c:pt>
                <c:pt idx="1077">
                  <c:v>真庭市</c:v>
                </c:pt>
                <c:pt idx="1078">
                  <c:v>赤磐市</c:v>
                </c:pt>
                <c:pt idx="1079">
                  <c:v>浅口市</c:v>
                </c:pt>
                <c:pt idx="1080">
                  <c:v>里庄町</c:v>
                </c:pt>
                <c:pt idx="1081">
                  <c:v>鏡野町</c:v>
                </c:pt>
                <c:pt idx="1082">
                  <c:v>倉敷市</c:v>
                </c:pt>
                <c:pt idx="1083">
                  <c:v>矢掛町</c:v>
                </c:pt>
                <c:pt idx="1084">
                  <c:v>奈義町</c:v>
                </c:pt>
                <c:pt idx="1085">
                  <c:v>吉備中央町</c:v>
                </c:pt>
                <c:pt idx="1086">
                  <c:v>岡山県南部水道企業団</c:v>
                </c:pt>
                <c:pt idx="1087">
                  <c:v>備南水道企業団</c:v>
                </c:pt>
                <c:pt idx="1088">
                  <c:v>岡山県西南水道企業団</c:v>
                </c:pt>
                <c:pt idx="1089">
                  <c:v>岡山県広域水道企業団</c:v>
                </c:pt>
                <c:pt idx="1090">
                  <c:v>東広島市</c:v>
                </c:pt>
                <c:pt idx="1091">
                  <c:v>大竹市</c:v>
                </c:pt>
                <c:pt idx="1092">
                  <c:v>海田町</c:v>
                </c:pt>
                <c:pt idx="1093">
                  <c:v>廿日市市</c:v>
                </c:pt>
                <c:pt idx="1094">
                  <c:v>広島市</c:v>
                </c:pt>
                <c:pt idx="1095">
                  <c:v>庄原市</c:v>
                </c:pt>
                <c:pt idx="1096">
                  <c:v>呉市</c:v>
                </c:pt>
                <c:pt idx="1097">
                  <c:v>江田島市</c:v>
                </c:pt>
                <c:pt idx="1098">
                  <c:v>安芸高田市</c:v>
                </c:pt>
                <c:pt idx="1099">
                  <c:v>府中市</c:v>
                </c:pt>
                <c:pt idx="1100">
                  <c:v>福山市</c:v>
                </c:pt>
                <c:pt idx="1101">
                  <c:v>尾道市</c:v>
                </c:pt>
                <c:pt idx="1102">
                  <c:v>三原市</c:v>
                </c:pt>
                <c:pt idx="1103">
                  <c:v>竹原市</c:v>
                </c:pt>
                <c:pt idx="1104">
                  <c:v>三次市</c:v>
                </c:pt>
                <c:pt idx="1105">
                  <c:v>熊野町</c:v>
                </c:pt>
                <c:pt idx="1106">
                  <c:v>世羅町</c:v>
                </c:pt>
                <c:pt idx="1107">
                  <c:v>北広島町</c:v>
                </c:pt>
                <c:pt idx="1108">
                  <c:v>大崎上島町</c:v>
                </c:pt>
                <c:pt idx="1109">
                  <c:v>広島県（広島）</c:v>
                </c:pt>
                <c:pt idx="1110">
                  <c:v>広島県（広島西部）</c:v>
                </c:pt>
                <c:pt idx="1111">
                  <c:v>広島県（沼田川）</c:v>
                </c:pt>
                <c:pt idx="1112">
                  <c:v>下関市</c:v>
                </c:pt>
                <c:pt idx="1113">
                  <c:v>宇部市</c:v>
                </c:pt>
                <c:pt idx="1114">
                  <c:v>山口市</c:v>
                </c:pt>
                <c:pt idx="1115">
                  <c:v>萩市</c:v>
                </c:pt>
                <c:pt idx="1116">
                  <c:v>周南市</c:v>
                </c:pt>
                <c:pt idx="1117">
                  <c:v>防府市</c:v>
                </c:pt>
                <c:pt idx="1118">
                  <c:v>下松市</c:v>
                </c:pt>
                <c:pt idx="1119">
                  <c:v>岩国市</c:v>
                </c:pt>
                <c:pt idx="1120">
                  <c:v>山陽小野田市</c:v>
                </c:pt>
                <c:pt idx="1121">
                  <c:v>光市</c:v>
                </c:pt>
                <c:pt idx="1122">
                  <c:v>長門市（長門）</c:v>
                </c:pt>
                <c:pt idx="1123">
                  <c:v>柳井市</c:v>
                </c:pt>
                <c:pt idx="1124">
                  <c:v>美祢市</c:v>
                </c:pt>
                <c:pt idx="1125">
                  <c:v>田布施・平生水道企業団</c:v>
                </c:pt>
                <c:pt idx="1126">
                  <c:v>周防大島町</c:v>
                </c:pt>
                <c:pt idx="1127">
                  <c:v>柳井地域広域水道企業団</c:v>
                </c:pt>
                <c:pt idx="1128">
                  <c:v>三好市</c:v>
                </c:pt>
                <c:pt idx="1129">
                  <c:v>徳島市</c:v>
                </c:pt>
                <c:pt idx="1130">
                  <c:v>鳴門市</c:v>
                </c:pt>
                <c:pt idx="1131">
                  <c:v>小松島市</c:v>
                </c:pt>
                <c:pt idx="1132">
                  <c:v>美波町</c:v>
                </c:pt>
                <c:pt idx="1133">
                  <c:v>北島町</c:v>
                </c:pt>
                <c:pt idx="1134">
                  <c:v>松茂町</c:v>
                </c:pt>
                <c:pt idx="1135">
                  <c:v>藍住町</c:v>
                </c:pt>
                <c:pt idx="1136">
                  <c:v>阿南市</c:v>
                </c:pt>
                <c:pt idx="1137">
                  <c:v>石井町</c:v>
                </c:pt>
                <c:pt idx="1138">
                  <c:v>板野町</c:v>
                </c:pt>
                <c:pt idx="1139">
                  <c:v>上板町</c:v>
                </c:pt>
                <c:pt idx="1140">
                  <c:v>東みよし町</c:v>
                </c:pt>
                <c:pt idx="1141">
                  <c:v>吉野川市</c:v>
                </c:pt>
                <c:pt idx="1142">
                  <c:v>美馬市</c:v>
                </c:pt>
                <c:pt idx="1143">
                  <c:v>つるぎ町</c:v>
                </c:pt>
                <c:pt idx="1144">
                  <c:v>阿波市</c:v>
                </c:pt>
                <c:pt idx="1145">
                  <c:v>海陽町</c:v>
                </c:pt>
                <c:pt idx="1146">
                  <c:v>香川県広域水道企業団</c:v>
                </c:pt>
                <c:pt idx="1147">
                  <c:v>宇和島市</c:v>
                </c:pt>
                <c:pt idx="1148">
                  <c:v>松山市</c:v>
                </c:pt>
                <c:pt idx="1149">
                  <c:v>今治市（今治）</c:v>
                </c:pt>
                <c:pt idx="1150">
                  <c:v>四国中央市（四国中央）</c:v>
                </c:pt>
                <c:pt idx="1151">
                  <c:v>松前町</c:v>
                </c:pt>
                <c:pt idx="1152">
                  <c:v>新居浜市</c:v>
                </c:pt>
                <c:pt idx="1153">
                  <c:v>今治市（大西）</c:v>
                </c:pt>
                <c:pt idx="1154">
                  <c:v>大洲市</c:v>
                </c:pt>
                <c:pt idx="1155">
                  <c:v>伊予市</c:v>
                </c:pt>
                <c:pt idx="1156">
                  <c:v>内子町</c:v>
                </c:pt>
                <c:pt idx="1157">
                  <c:v>西条市（東予）</c:v>
                </c:pt>
                <c:pt idx="1158">
                  <c:v>西条市（丹原）</c:v>
                </c:pt>
                <c:pt idx="1159">
                  <c:v>今治市（朝倉）</c:v>
                </c:pt>
                <c:pt idx="1160">
                  <c:v>伊方町</c:v>
                </c:pt>
                <c:pt idx="1161">
                  <c:v>西条市（小松）</c:v>
                </c:pt>
                <c:pt idx="1162">
                  <c:v>上島町</c:v>
                </c:pt>
                <c:pt idx="1163">
                  <c:v>砥部町</c:v>
                </c:pt>
                <c:pt idx="1164">
                  <c:v>今治市（波方）</c:v>
                </c:pt>
                <c:pt idx="1165">
                  <c:v>今治市（菊間）</c:v>
                </c:pt>
                <c:pt idx="1166">
                  <c:v>今治市（越智諸島）</c:v>
                </c:pt>
                <c:pt idx="1167">
                  <c:v>今治市（玉川）</c:v>
                </c:pt>
                <c:pt idx="1168">
                  <c:v>鬼北町</c:v>
                </c:pt>
                <c:pt idx="1169">
                  <c:v>四国中央市（小富士長津）</c:v>
                </c:pt>
                <c:pt idx="1170">
                  <c:v>西条市（西部）</c:v>
                </c:pt>
                <c:pt idx="1171">
                  <c:v>愛南町</c:v>
                </c:pt>
                <c:pt idx="1172">
                  <c:v>八幡浜市</c:v>
                </c:pt>
                <c:pt idx="1173">
                  <c:v>西条市（東部）</c:v>
                </c:pt>
                <c:pt idx="1174">
                  <c:v>西予市</c:v>
                </c:pt>
                <c:pt idx="1175">
                  <c:v>東温市</c:v>
                </c:pt>
                <c:pt idx="1176">
                  <c:v>南予水道企業団</c:v>
                </c:pt>
                <c:pt idx="1177">
                  <c:v>津島水道企業団</c:v>
                </c:pt>
                <c:pt idx="1178">
                  <c:v>四万十市</c:v>
                </c:pt>
                <c:pt idx="1179">
                  <c:v>高知市</c:v>
                </c:pt>
                <c:pt idx="1180">
                  <c:v>須崎市</c:v>
                </c:pt>
                <c:pt idx="1181">
                  <c:v>土佐清水市</c:v>
                </c:pt>
                <c:pt idx="1182">
                  <c:v>越知町</c:v>
                </c:pt>
                <c:pt idx="1183">
                  <c:v>宿毛市（宿毛）</c:v>
                </c:pt>
                <c:pt idx="1184">
                  <c:v>安芸市</c:v>
                </c:pt>
                <c:pt idx="1185">
                  <c:v>室戸市</c:v>
                </c:pt>
                <c:pt idx="1186">
                  <c:v>香美市</c:v>
                </c:pt>
                <c:pt idx="1187">
                  <c:v>四万十町</c:v>
                </c:pt>
                <c:pt idx="1188">
                  <c:v>いの町（伊野）</c:v>
                </c:pt>
                <c:pt idx="1189">
                  <c:v>土佐市</c:v>
                </c:pt>
                <c:pt idx="1190">
                  <c:v>佐川町</c:v>
                </c:pt>
                <c:pt idx="1191">
                  <c:v>香南市</c:v>
                </c:pt>
                <c:pt idx="1192">
                  <c:v>南国市</c:v>
                </c:pt>
                <c:pt idx="1193">
                  <c:v>黒潮町</c:v>
                </c:pt>
                <c:pt idx="1194">
                  <c:v>宿毛市（東部広域）</c:v>
                </c:pt>
                <c:pt idx="1195">
                  <c:v>北九州市</c:v>
                </c:pt>
                <c:pt idx="1196">
                  <c:v>福岡市</c:v>
                </c:pt>
                <c:pt idx="1197">
                  <c:v>大牟田市</c:v>
                </c:pt>
                <c:pt idx="1198">
                  <c:v>久留米市</c:v>
                </c:pt>
                <c:pt idx="1199">
                  <c:v>直方市</c:v>
                </c:pt>
                <c:pt idx="1200">
                  <c:v>飯塚市</c:v>
                </c:pt>
                <c:pt idx="1201">
                  <c:v>田川市</c:v>
                </c:pt>
                <c:pt idx="1202">
                  <c:v>柳川市</c:v>
                </c:pt>
                <c:pt idx="1203">
                  <c:v>嘉麻市</c:v>
                </c:pt>
                <c:pt idx="1204">
                  <c:v>朝倉市</c:v>
                </c:pt>
                <c:pt idx="1205">
                  <c:v>八女市</c:v>
                </c:pt>
                <c:pt idx="1206">
                  <c:v>筑後市</c:v>
                </c:pt>
                <c:pt idx="1207">
                  <c:v>大川市</c:v>
                </c:pt>
                <c:pt idx="1208">
                  <c:v>行橋市</c:v>
                </c:pt>
                <c:pt idx="1209">
                  <c:v>豊前市</c:v>
                </c:pt>
                <c:pt idx="1210">
                  <c:v>中間市</c:v>
                </c:pt>
                <c:pt idx="1211">
                  <c:v>三井水道企業団</c:v>
                </c:pt>
                <c:pt idx="1212">
                  <c:v>筑紫野市</c:v>
                </c:pt>
                <c:pt idx="1213">
                  <c:v>春日那珂川水道企業団</c:v>
                </c:pt>
                <c:pt idx="1214">
                  <c:v>大野城市</c:v>
                </c:pt>
                <c:pt idx="1215">
                  <c:v>太宰府市</c:v>
                </c:pt>
                <c:pt idx="1216">
                  <c:v>宇美町</c:v>
                </c:pt>
                <c:pt idx="1217">
                  <c:v>篠栗町</c:v>
                </c:pt>
                <c:pt idx="1218">
                  <c:v>志免町</c:v>
                </c:pt>
                <c:pt idx="1219">
                  <c:v>須恵町</c:v>
                </c:pt>
                <c:pt idx="1220">
                  <c:v>新宮町</c:v>
                </c:pt>
                <c:pt idx="1221">
                  <c:v>古賀市</c:v>
                </c:pt>
                <c:pt idx="1222">
                  <c:v>久山町</c:v>
                </c:pt>
                <c:pt idx="1223">
                  <c:v>粕屋町</c:v>
                </c:pt>
                <c:pt idx="1224">
                  <c:v>岡垣町</c:v>
                </c:pt>
                <c:pt idx="1225">
                  <c:v>小竹町</c:v>
                </c:pt>
                <c:pt idx="1226">
                  <c:v>鞍手町</c:v>
                </c:pt>
                <c:pt idx="1227">
                  <c:v>宮若市</c:v>
                </c:pt>
                <c:pt idx="1228">
                  <c:v>桂川町</c:v>
                </c:pt>
                <c:pt idx="1229">
                  <c:v>筑前町</c:v>
                </c:pt>
                <c:pt idx="1230">
                  <c:v>糸島市</c:v>
                </c:pt>
                <c:pt idx="1231">
                  <c:v>大木町</c:v>
                </c:pt>
                <c:pt idx="1232">
                  <c:v>広川町</c:v>
                </c:pt>
                <c:pt idx="1233">
                  <c:v>みやま市</c:v>
                </c:pt>
                <c:pt idx="1234">
                  <c:v>香春町</c:v>
                </c:pt>
                <c:pt idx="1235">
                  <c:v>添田町</c:v>
                </c:pt>
                <c:pt idx="1236">
                  <c:v>福智町</c:v>
                </c:pt>
                <c:pt idx="1237">
                  <c:v>糸田町</c:v>
                </c:pt>
                <c:pt idx="1238">
                  <c:v>川崎町</c:v>
                </c:pt>
                <c:pt idx="1239">
                  <c:v>大任町</c:v>
                </c:pt>
                <c:pt idx="1240">
                  <c:v>苅田町</c:v>
                </c:pt>
                <c:pt idx="1241">
                  <c:v>みやこ町</c:v>
                </c:pt>
                <c:pt idx="1242">
                  <c:v>築上町</c:v>
                </c:pt>
                <c:pt idx="1243">
                  <c:v>吉富町</c:v>
                </c:pt>
                <c:pt idx="1244">
                  <c:v>宗像地区事務組合</c:v>
                </c:pt>
                <c:pt idx="1245">
                  <c:v>山神水道企業団</c:v>
                </c:pt>
                <c:pt idx="1246">
                  <c:v>福岡県南広域水道企業団</c:v>
                </c:pt>
                <c:pt idx="1247">
                  <c:v>福岡地区水道企業団</c:v>
                </c:pt>
                <c:pt idx="1248">
                  <c:v>田川地区水道企業団</c:v>
                </c:pt>
                <c:pt idx="1249">
                  <c:v>京築地区水道企業団</c:v>
                </c:pt>
                <c:pt idx="1250">
                  <c:v>北九州市</c:v>
                </c:pt>
                <c:pt idx="1251">
                  <c:v>佐賀市</c:v>
                </c:pt>
                <c:pt idx="1252">
                  <c:v>唐津市</c:v>
                </c:pt>
                <c:pt idx="1253">
                  <c:v>伊万里市</c:v>
                </c:pt>
                <c:pt idx="1254">
                  <c:v>西佐賀水道企業団</c:v>
                </c:pt>
                <c:pt idx="1255">
                  <c:v>鹿島市</c:v>
                </c:pt>
                <c:pt idx="1256">
                  <c:v>有田町</c:v>
                </c:pt>
                <c:pt idx="1257">
                  <c:v>武雄市</c:v>
                </c:pt>
                <c:pt idx="1258">
                  <c:v>大町町</c:v>
                </c:pt>
                <c:pt idx="1259">
                  <c:v>江北町</c:v>
                </c:pt>
                <c:pt idx="1260">
                  <c:v>鳥栖市</c:v>
                </c:pt>
                <c:pt idx="1261">
                  <c:v>多久市</c:v>
                </c:pt>
                <c:pt idx="1262">
                  <c:v>小城市</c:v>
                </c:pt>
                <c:pt idx="1263">
                  <c:v>太良町</c:v>
                </c:pt>
                <c:pt idx="1264">
                  <c:v>佐賀東部水道企業団</c:v>
                </c:pt>
                <c:pt idx="1265">
                  <c:v>白石町</c:v>
                </c:pt>
                <c:pt idx="1266">
                  <c:v>玄海町</c:v>
                </c:pt>
                <c:pt idx="1267">
                  <c:v>嬉野市</c:v>
                </c:pt>
                <c:pt idx="1268">
                  <c:v>佐賀東部水道企業団</c:v>
                </c:pt>
                <c:pt idx="1269">
                  <c:v>佐賀西部広域水道企業団</c:v>
                </c:pt>
                <c:pt idx="1270">
                  <c:v>長崎市（長崎）</c:v>
                </c:pt>
                <c:pt idx="1271">
                  <c:v>佐世保市</c:v>
                </c:pt>
                <c:pt idx="1272">
                  <c:v>平戸市</c:v>
                </c:pt>
                <c:pt idx="1273">
                  <c:v>大村市</c:v>
                </c:pt>
                <c:pt idx="1274">
                  <c:v>諫早市</c:v>
                </c:pt>
                <c:pt idx="1275">
                  <c:v>松浦市</c:v>
                </c:pt>
                <c:pt idx="1276">
                  <c:v>佐々町</c:v>
                </c:pt>
                <c:pt idx="1277">
                  <c:v>川棚町</c:v>
                </c:pt>
                <c:pt idx="1278">
                  <c:v>島原市</c:v>
                </c:pt>
                <c:pt idx="1279">
                  <c:v>長与町</c:v>
                </c:pt>
                <c:pt idx="1280">
                  <c:v>時津町</c:v>
                </c:pt>
                <c:pt idx="1281">
                  <c:v>壱岐市</c:v>
                </c:pt>
                <c:pt idx="1282">
                  <c:v>長崎市（三和）</c:v>
                </c:pt>
                <c:pt idx="1283">
                  <c:v>波佐見町</c:v>
                </c:pt>
                <c:pt idx="1284">
                  <c:v>長崎市（琴海）</c:v>
                </c:pt>
                <c:pt idx="1285">
                  <c:v>南島原市</c:v>
                </c:pt>
                <c:pt idx="1286">
                  <c:v>西海市</c:v>
                </c:pt>
                <c:pt idx="1287">
                  <c:v>東彼杵町</c:v>
                </c:pt>
                <c:pt idx="1288">
                  <c:v>五島市</c:v>
                </c:pt>
                <c:pt idx="1289">
                  <c:v>対馬市</c:v>
                </c:pt>
                <c:pt idx="1290">
                  <c:v>新上五島町</c:v>
                </c:pt>
                <c:pt idx="1291">
                  <c:v>雲仙市</c:v>
                </c:pt>
                <c:pt idx="1292">
                  <c:v>熊本市</c:v>
                </c:pt>
                <c:pt idx="1293">
                  <c:v>宇城市（三角）</c:v>
                </c:pt>
                <c:pt idx="1294">
                  <c:v>天草市</c:v>
                </c:pt>
                <c:pt idx="1295">
                  <c:v>水俣市</c:v>
                </c:pt>
                <c:pt idx="1296">
                  <c:v>山鹿市</c:v>
                </c:pt>
                <c:pt idx="1297">
                  <c:v>八代市</c:v>
                </c:pt>
                <c:pt idx="1298">
                  <c:v>人吉市</c:v>
                </c:pt>
                <c:pt idx="1299">
                  <c:v>荒尾市</c:v>
                </c:pt>
                <c:pt idx="1300">
                  <c:v>山都町</c:v>
                </c:pt>
                <c:pt idx="1301">
                  <c:v>大津菊陽水道企業団</c:v>
                </c:pt>
                <c:pt idx="1302">
                  <c:v>玉名市</c:v>
                </c:pt>
                <c:pt idx="1303">
                  <c:v>菊池市</c:v>
                </c:pt>
                <c:pt idx="1304">
                  <c:v>長洲町</c:v>
                </c:pt>
                <c:pt idx="1305">
                  <c:v>宇土市</c:v>
                </c:pt>
                <c:pt idx="1306">
                  <c:v>阿蘇市</c:v>
                </c:pt>
                <c:pt idx="1307">
                  <c:v>多良木町</c:v>
                </c:pt>
                <c:pt idx="1308">
                  <c:v>小国町</c:v>
                </c:pt>
                <c:pt idx="1309">
                  <c:v>御船町</c:v>
                </c:pt>
                <c:pt idx="1310">
                  <c:v>益城町</c:v>
                </c:pt>
                <c:pt idx="1311">
                  <c:v>八代生活環境事務組合</c:v>
                </c:pt>
                <c:pt idx="1312">
                  <c:v>あさぎり町</c:v>
                </c:pt>
                <c:pt idx="1313">
                  <c:v>芦北町</c:v>
                </c:pt>
                <c:pt idx="1314">
                  <c:v>南阿蘇村</c:v>
                </c:pt>
                <c:pt idx="1315">
                  <c:v>甲佐町</c:v>
                </c:pt>
                <c:pt idx="1316">
                  <c:v>上天草市</c:v>
                </c:pt>
                <c:pt idx="1317">
                  <c:v>宇城市（松橋・小川）</c:v>
                </c:pt>
                <c:pt idx="1318">
                  <c:v>合志市</c:v>
                </c:pt>
                <c:pt idx="1319">
                  <c:v>湯前町</c:v>
                </c:pt>
                <c:pt idx="1320">
                  <c:v>錦町</c:v>
                </c:pt>
                <c:pt idx="1321">
                  <c:v>上天草・宇城水道企業団</c:v>
                </c:pt>
                <c:pt idx="1322">
                  <c:v>大分市</c:v>
                </c:pt>
                <c:pt idx="1323">
                  <c:v>由布市（湯布院）</c:v>
                </c:pt>
                <c:pt idx="1324">
                  <c:v>別府市</c:v>
                </c:pt>
                <c:pt idx="1325">
                  <c:v>中津市</c:v>
                </c:pt>
                <c:pt idx="1326">
                  <c:v>日田市</c:v>
                </c:pt>
                <c:pt idx="1327">
                  <c:v>佐伯市</c:v>
                </c:pt>
                <c:pt idx="1328">
                  <c:v>臼杵市</c:v>
                </c:pt>
                <c:pt idx="1329">
                  <c:v>津久見市</c:v>
                </c:pt>
                <c:pt idx="1330">
                  <c:v>竹田市</c:v>
                </c:pt>
                <c:pt idx="1331">
                  <c:v>豊後高田市</c:v>
                </c:pt>
                <c:pt idx="1332">
                  <c:v>杵築市</c:v>
                </c:pt>
                <c:pt idx="1333">
                  <c:v>豊後大野市</c:v>
                </c:pt>
                <c:pt idx="1334">
                  <c:v>日出町</c:v>
                </c:pt>
                <c:pt idx="1335">
                  <c:v>玖珠町</c:v>
                </c:pt>
                <c:pt idx="1336">
                  <c:v>宇佐市</c:v>
                </c:pt>
                <c:pt idx="1337">
                  <c:v>由布市（挾間）</c:v>
                </c:pt>
                <c:pt idx="1338">
                  <c:v>国東市</c:v>
                </c:pt>
                <c:pt idx="1339">
                  <c:v>宮崎市</c:v>
                </c:pt>
                <c:pt idx="1340">
                  <c:v>延岡市</c:v>
                </c:pt>
                <c:pt idx="1341">
                  <c:v>日南市</c:v>
                </c:pt>
                <c:pt idx="1342">
                  <c:v>都城市</c:v>
                </c:pt>
                <c:pt idx="1343">
                  <c:v>日向市</c:v>
                </c:pt>
                <c:pt idx="1344">
                  <c:v>高原町</c:v>
                </c:pt>
                <c:pt idx="1345">
                  <c:v>串間市</c:v>
                </c:pt>
                <c:pt idx="1346">
                  <c:v>小林市</c:v>
                </c:pt>
                <c:pt idx="1347">
                  <c:v>高千穂町</c:v>
                </c:pt>
                <c:pt idx="1348">
                  <c:v>三股町</c:v>
                </c:pt>
                <c:pt idx="1349">
                  <c:v>新富町</c:v>
                </c:pt>
                <c:pt idx="1350">
                  <c:v>国富町</c:v>
                </c:pt>
                <c:pt idx="1351">
                  <c:v>えびの市</c:v>
                </c:pt>
                <c:pt idx="1352">
                  <c:v>高鍋町</c:v>
                </c:pt>
                <c:pt idx="1353">
                  <c:v>川南町</c:v>
                </c:pt>
                <c:pt idx="1354">
                  <c:v>門川町</c:v>
                </c:pt>
                <c:pt idx="1355">
                  <c:v>綾町</c:v>
                </c:pt>
                <c:pt idx="1356">
                  <c:v>西都市</c:v>
                </c:pt>
                <c:pt idx="1357">
                  <c:v>都農町</c:v>
                </c:pt>
                <c:pt idx="1358">
                  <c:v>一ツ瀬川営農飲雑用水広域水道企業団</c:v>
                </c:pt>
                <c:pt idx="1359">
                  <c:v>鹿児島市</c:v>
                </c:pt>
                <c:pt idx="1360">
                  <c:v>鹿屋市</c:v>
                </c:pt>
                <c:pt idx="1361">
                  <c:v>さつま町</c:v>
                </c:pt>
                <c:pt idx="1362">
                  <c:v>指宿市</c:v>
                </c:pt>
                <c:pt idx="1363">
                  <c:v>枕崎市</c:v>
                </c:pt>
                <c:pt idx="1364">
                  <c:v>阿久根市</c:v>
                </c:pt>
                <c:pt idx="1365">
                  <c:v>南さつま市</c:v>
                </c:pt>
                <c:pt idx="1366">
                  <c:v>志布志市</c:v>
                </c:pt>
                <c:pt idx="1367">
                  <c:v>いちき串木野市</c:v>
                </c:pt>
                <c:pt idx="1368">
                  <c:v>西之表市</c:v>
                </c:pt>
                <c:pt idx="1369">
                  <c:v>伊佐市</c:v>
                </c:pt>
                <c:pt idx="1370">
                  <c:v>薩摩川内市</c:v>
                </c:pt>
                <c:pt idx="1371">
                  <c:v>瀬戸内町</c:v>
                </c:pt>
                <c:pt idx="1372">
                  <c:v>奄美市</c:v>
                </c:pt>
                <c:pt idx="1373">
                  <c:v>大崎町</c:v>
                </c:pt>
                <c:pt idx="1374">
                  <c:v>中種子町</c:v>
                </c:pt>
                <c:pt idx="1375">
                  <c:v>出水市（出水）</c:v>
                </c:pt>
                <c:pt idx="1376">
                  <c:v>曽於市（大隅）</c:v>
                </c:pt>
                <c:pt idx="1377">
                  <c:v>曽於市（財部）</c:v>
                </c:pt>
                <c:pt idx="1378">
                  <c:v>垂水市</c:v>
                </c:pt>
                <c:pt idx="1379">
                  <c:v>出水市（高尾野）</c:v>
                </c:pt>
                <c:pt idx="1380">
                  <c:v>肝付町</c:v>
                </c:pt>
                <c:pt idx="1381">
                  <c:v>湧水町</c:v>
                </c:pt>
                <c:pt idx="1382">
                  <c:v>曽於市（末吉）</c:v>
                </c:pt>
                <c:pt idx="1383">
                  <c:v>和泊町</c:v>
                </c:pt>
                <c:pt idx="1384">
                  <c:v>知名町</c:v>
                </c:pt>
                <c:pt idx="1385">
                  <c:v>与論町</c:v>
                </c:pt>
                <c:pt idx="1386">
                  <c:v>徳之島町</c:v>
                </c:pt>
                <c:pt idx="1387">
                  <c:v>伊仙町</c:v>
                </c:pt>
                <c:pt idx="1388">
                  <c:v>霧島市</c:v>
                </c:pt>
                <c:pt idx="1389">
                  <c:v>日置市</c:v>
                </c:pt>
                <c:pt idx="1390">
                  <c:v>姶良市</c:v>
                </c:pt>
                <c:pt idx="1391">
                  <c:v>南九州市</c:v>
                </c:pt>
                <c:pt idx="1392">
                  <c:v>龍郷町</c:v>
                </c:pt>
                <c:pt idx="1393">
                  <c:v>那覇市</c:v>
                </c:pt>
                <c:pt idx="1394">
                  <c:v>名護市</c:v>
                </c:pt>
                <c:pt idx="1395">
                  <c:v>本部町</c:v>
                </c:pt>
                <c:pt idx="1396">
                  <c:v>宜野湾市</c:v>
                </c:pt>
                <c:pt idx="1397">
                  <c:v>石垣市</c:v>
                </c:pt>
                <c:pt idx="1398">
                  <c:v>浦添市</c:v>
                </c:pt>
                <c:pt idx="1399">
                  <c:v>南部水道企業団</c:v>
                </c:pt>
                <c:pt idx="1400">
                  <c:v>嘉手納町</c:v>
                </c:pt>
                <c:pt idx="1401">
                  <c:v>西原町</c:v>
                </c:pt>
                <c:pt idx="1402">
                  <c:v>読谷村</c:v>
                </c:pt>
                <c:pt idx="1403">
                  <c:v>うるま市</c:v>
                </c:pt>
                <c:pt idx="1404">
                  <c:v>北谷町</c:v>
                </c:pt>
                <c:pt idx="1405">
                  <c:v>与那原町</c:v>
                </c:pt>
                <c:pt idx="1406">
                  <c:v>中城村</c:v>
                </c:pt>
                <c:pt idx="1407">
                  <c:v>糸満市</c:v>
                </c:pt>
                <c:pt idx="1408">
                  <c:v>伊江村</c:v>
                </c:pt>
                <c:pt idx="1409">
                  <c:v>豊見城市</c:v>
                </c:pt>
                <c:pt idx="1410">
                  <c:v>宮古島市</c:v>
                </c:pt>
                <c:pt idx="1411">
                  <c:v>北中城村</c:v>
                </c:pt>
                <c:pt idx="1412">
                  <c:v>南城市</c:v>
                </c:pt>
                <c:pt idx="1413">
                  <c:v>沖縄市</c:v>
                </c:pt>
                <c:pt idx="1414">
                  <c:v>恩納村</c:v>
                </c:pt>
                <c:pt idx="1415">
                  <c:v>宜野座村</c:v>
                </c:pt>
                <c:pt idx="1416">
                  <c:v>金武町</c:v>
                </c:pt>
                <c:pt idx="1417">
                  <c:v>久米島町</c:v>
                </c:pt>
                <c:pt idx="1418">
                  <c:v>今帰仁村</c:v>
                </c:pt>
                <c:pt idx="1419">
                  <c:v>沖縄県</c:v>
                </c:pt>
              </c:strCache>
            </c:strRef>
          </c:tx>
          <c:spPr>
            <a:ln w="25400" cap="rnd">
              <a:noFill/>
              <a:round/>
            </a:ln>
            <a:effectLst/>
          </c:spPr>
          <c:marker>
            <c:symbol val="circle"/>
            <c:size val="5"/>
            <c:spPr>
              <a:solidFill>
                <a:schemeClr val="bg1"/>
              </a:solidFill>
              <a:ln w="9525">
                <a:solidFill>
                  <a:schemeClr val="tx1"/>
                </a:solidFill>
              </a:ln>
              <a:effectLst/>
            </c:spPr>
          </c:marker>
          <c:xVal>
            <c:numRef>
              <c:f>'c'!$G$55:$G$1474</c:f>
              <c:numCache>
                <c:formatCode>General</c:formatCode>
                <c:ptCount val="1420"/>
                <c:pt idx="0">
                  <c:v>130</c:v>
                </c:pt>
                <c:pt idx="1">
                  <c:v>22</c:v>
                </c:pt>
                <c:pt idx="2">
                  <c:v>68</c:v>
                </c:pt>
                <c:pt idx="3">
                  <c:v>48</c:v>
                </c:pt>
                <c:pt idx="4">
                  <c:v>14</c:v>
                </c:pt>
                <c:pt idx="5">
                  <c:v>23</c:v>
                </c:pt>
                <c:pt idx="6">
                  <c:v>81</c:v>
                </c:pt>
                <c:pt idx="7">
                  <c:v>4</c:v>
                </c:pt>
                <c:pt idx="8">
                  <c:v>3</c:v>
                </c:pt>
                <c:pt idx="9">
                  <c:v>6</c:v>
                </c:pt>
                <c:pt idx="10">
                  <c:v>7</c:v>
                </c:pt>
                <c:pt idx="11">
                  <c:v>22</c:v>
                </c:pt>
                <c:pt idx="12">
                  <c:v>#N/A</c:v>
                </c:pt>
                <c:pt idx="13">
                  <c:v>4</c:v>
                </c:pt>
                <c:pt idx="14">
                  <c:v>#N/A</c:v>
                </c:pt>
                <c:pt idx="15">
                  <c:v>3</c:v>
                </c:pt>
                <c:pt idx="16">
                  <c:v>9</c:v>
                </c:pt>
                <c:pt idx="17">
                  <c:v>7</c:v>
                </c:pt>
                <c:pt idx="18">
                  <c:v>90</c:v>
                </c:pt>
                <c:pt idx="19">
                  <c:v>5</c:v>
                </c:pt>
                <c:pt idx="20">
                  <c:v>22</c:v>
                </c:pt>
                <c:pt idx="21">
                  <c:v>53</c:v>
                </c:pt>
                <c:pt idx="22">
                  <c:v>5</c:v>
                </c:pt>
                <c:pt idx="23">
                  <c:v>7</c:v>
                </c:pt>
                <c:pt idx="24">
                  <c:v>10</c:v>
                </c:pt>
                <c:pt idx="25">
                  <c:v>3</c:v>
                </c:pt>
                <c:pt idx="26">
                  <c:v>83</c:v>
                </c:pt>
                <c:pt idx="27">
                  <c:v>13</c:v>
                </c:pt>
                <c:pt idx="28">
                  <c:v>8</c:v>
                </c:pt>
                <c:pt idx="29">
                  <c:v>3</c:v>
                </c:pt>
                <c:pt idx="30">
                  <c:v>11</c:v>
                </c:pt>
                <c:pt idx="31">
                  <c:v>14</c:v>
                </c:pt>
                <c:pt idx="32">
                  <c:v>5</c:v>
                </c:pt>
                <c:pt idx="33">
                  <c:v>23</c:v>
                </c:pt>
                <c:pt idx="34">
                  <c:v>13</c:v>
                </c:pt>
                <c:pt idx="35">
                  <c:v>2</c:v>
                </c:pt>
                <c:pt idx="36">
                  <c:v>5</c:v>
                </c:pt>
                <c:pt idx="37">
                  <c:v>4</c:v>
                </c:pt>
                <c:pt idx="38">
                  <c:v>6</c:v>
                </c:pt>
                <c:pt idx="39">
                  <c:v>4</c:v>
                </c:pt>
                <c:pt idx="40">
                  <c:v>10</c:v>
                </c:pt>
                <c:pt idx="41">
                  <c:v>44</c:v>
                </c:pt>
                <c:pt idx="42">
                  <c:v>4</c:v>
                </c:pt>
                <c:pt idx="43">
                  <c:v>4</c:v>
                </c:pt>
                <c:pt idx="44">
                  <c:v>5</c:v>
                </c:pt>
                <c:pt idx="45">
                  <c:v>4</c:v>
                </c:pt>
                <c:pt idx="46">
                  <c:v>12</c:v>
                </c:pt>
                <c:pt idx="47">
                  <c:v>20</c:v>
                </c:pt>
                <c:pt idx="48">
                  <c:v>11</c:v>
                </c:pt>
                <c:pt idx="49">
                  <c:v>23</c:v>
                </c:pt>
                <c:pt idx="50">
                  <c:v>33</c:v>
                </c:pt>
                <c:pt idx="51">
                  <c:v>2</c:v>
                </c:pt>
                <c:pt idx="52">
                  <c:v>20</c:v>
                </c:pt>
                <c:pt idx="53">
                  <c:v>5</c:v>
                </c:pt>
                <c:pt idx="54">
                  <c:v>8</c:v>
                </c:pt>
                <c:pt idx="55">
                  <c:v>8</c:v>
                </c:pt>
                <c:pt idx="56">
                  <c:v>2</c:v>
                </c:pt>
                <c:pt idx="57">
                  <c:v>3</c:v>
                </c:pt>
                <c:pt idx="58">
                  <c:v>7</c:v>
                </c:pt>
                <c:pt idx="59">
                  <c:v>21</c:v>
                </c:pt>
                <c:pt idx="60">
                  <c:v>8</c:v>
                </c:pt>
                <c:pt idx="61">
                  <c:v>6</c:v>
                </c:pt>
                <c:pt idx="62">
                  <c:v>7</c:v>
                </c:pt>
                <c:pt idx="63">
                  <c:v>7</c:v>
                </c:pt>
                <c:pt idx="64">
                  <c:v>2</c:v>
                </c:pt>
                <c:pt idx="65">
                  <c:v>4</c:v>
                </c:pt>
                <c:pt idx="66">
                  <c:v>11</c:v>
                </c:pt>
                <c:pt idx="67">
                  <c:v>15</c:v>
                </c:pt>
                <c:pt idx="68">
                  <c:v>2</c:v>
                </c:pt>
                <c:pt idx="69">
                  <c:v>3</c:v>
                </c:pt>
                <c:pt idx="70">
                  <c:v>3</c:v>
                </c:pt>
                <c:pt idx="71">
                  <c:v>2</c:v>
                </c:pt>
                <c:pt idx="72">
                  <c:v>4</c:v>
                </c:pt>
                <c:pt idx="73">
                  <c:v>15</c:v>
                </c:pt>
                <c:pt idx="74">
                  <c:v>2</c:v>
                </c:pt>
                <c:pt idx="75">
                  <c:v>2</c:v>
                </c:pt>
                <c:pt idx="76">
                  <c:v>8</c:v>
                </c:pt>
                <c:pt idx="77">
                  <c:v>23</c:v>
                </c:pt>
                <c:pt idx="78">
                  <c:v>10</c:v>
                </c:pt>
                <c:pt idx="79">
                  <c:v>4</c:v>
                </c:pt>
                <c:pt idx="80">
                  <c:v>3</c:v>
                </c:pt>
                <c:pt idx="81">
                  <c:v>6</c:v>
                </c:pt>
                <c:pt idx="82">
                  <c:v>8</c:v>
                </c:pt>
                <c:pt idx="83">
                  <c:v>17</c:v>
                </c:pt>
                <c:pt idx="84">
                  <c:v>2</c:v>
                </c:pt>
                <c:pt idx="85">
                  <c:v>6</c:v>
                </c:pt>
                <c:pt idx="86">
                  <c:v>1</c:v>
                </c:pt>
                <c:pt idx="87">
                  <c:v>7</c:v>
                </c:pt>
                <c:pt idx="88">
                  <c:v>5</c:v>
                </c:pt>
                <c:pt idx="89">
                  <c:v>36</c:v>
                </c:pt>
                <c:pt idx="90">
                  <c:v>4</c:v>
                </c:pt>
                <c:pt idx="91">
                  <c:v>3</c:v>
                </c:pt>
                <c:pt idx="92">
                  <c:v>4</c:v>
                </c:pt>
                <c:pt idx="93">
                  <c:v>13</c:v>
                </c:pt>
                <c:pt idx="94">
                  <c:v>26</c:v>
                </c:pt>
                <c:pt idx="95">
                  <c:v>9</c:v>
                </c:pt>
                <c:pt idx="96">
                  <c:v>8</c:v>
                </c:pt>
                <c:pt idx="97">
                  <c:v>15</c:v>
                </c:pt>
                <c:pt idx="98">
                  <c:v>69</c:v>
                </c:pt>
                <c:pt idx="99">
                  <c:v>5</c:v>
                </c:pt>
                <c:pt idx="100">
                  <c:v>6</c:v>
                </c:pt>
                <c:pt idx="101">
                  <c:v>14</c:v>
                </c:pt>
                <c:pt idx="102">
                  <c:v>6</c:v>
                </c:pt>
                <c:pt idx="103">
                  <c:v>3</c:v>
                </c:pt>
                <c:pt idx="104">
                  <c:v>5</c:v>
                </c:pt>
                <c:pt idx="105">
                  <c:v>3</c:v>
                </c:pt>
                <c:pt idx="106">
                  <c:v>14</c:v>
                </c:pt>
                <c:pt idx="107">
                  <c:v>2</c:v>
                </c:pt>
                <c:pt idx="108">
                  <c:v>3</c:v>
                </c:pt>
                <c:pt idx="109">
                  <c:v>3</c:v>
                </c:pt>
                <c:pt idx="110">
                  <c:v>5</c:v>
                </c:pt>
                <c:pt idx="111">
                  <c:v>6</c:v>
                </c:pt>
                <c:pt idx="112">
                  <c:v>4</c:v>
                </c:pt>
                <c:pt idx="113">
                  <c:v>#N/A</c:v>
                </c:pt>
                <c:pt idx="114">
                  <c:v>4</c:v>
                </c:pt>
                <c:pt idx="115">
                  <c:v>22</c:v>
                </c:pt>
                <c:pt idx="116">
                  <c:v>20</c:v>
                </c:pt>
                <c:pt idx="117">
                  <c:v>#N/A</c:v>
                </c:pt>
                <c:pt idx="118">
                  <c:v>7</c:v>
                </c:pt>
                <c:pt idx="119">
                  <c:v>24</c:v>
                </c:pt>
                <c:pt idx="120">
                  <c:v>7</c:v>
                </c:pt>
                <c:pt idx="121">
                  <c:v>5</c:v>
                </c:pt>
                <c:pt idx="122">
                  <c:v>5</c:v>
                </c:pt>
                <c:pt idx="123">
                  <c:v>25</c:v>
                </c:pt>
                <c:pt idx="124">
                  <c:v>33</c:v>
                </c:pt>
                <c:pt idx="125">
                  <c:v>#N/A</c:v>
                </c:pt>
                <c:pt idx="126">
                  <c:v>8</c:v>
                </c:pt>
                <c:pt idx="127">
                  <c:v>28</c:v>
                </c:pt>
                <c:pt idx="128">
                  <c:v>16</c:v>
                </c:pt>
                <c:pt idx="129">
                  <c:v>14</c:v>
                </c:pt>
                <c:pt idx="130">
                  <c:v>31</c:v>
                </c:pt>
                <c:pt idx="131">
                  <c:v>17</c:v>
                </c:pt>
                <c:pt idx="132">
                  <c:v>9</c:v>
                </c:pt>
                <c:pt idx="133">
                  <c:v>11</c:v>
                </c:pt>
                <c:pt idx="134">
                  <c:v>8</c:v>
                </c:pt>
                <c:pt idx="135">
                  <c:v>6</c:v>
                </c:pt>
                <c:pt idx="136">
                  <c:v>8</c:v>
                </c:pt>
                <c:pt idx="137">
                  <c:v>7</c:v>
                </c:pt>
                <c:pt idx="138">
                  <c:v>13</c:v>
                </c:pt>
                <c:pt idx="139">
                  <c:v>6</c:v>
                </c:pt>
                <c:pt idx="140">
                  <c:v>4</c:v>
                </c:pt>
                <c:pt idx="141">
                  <c:v>2</c:v>
                </c:pt>
                <c:pt idx="142">
                  <c:v>4</c:v>
                </c:pt>
                <c:pt idx="143">
                  <c:v>19</c:v>
                </c:pt>
                <c:pt idx="144">
                  <c:v>9</c:v>
                </c:pt>
                <c:pt idx="145">
                  <c:v>6</c:v>
                </c:pt>
                <c:pt idx="146">
                  <c:v>4</c:v>
                </c:pt>
                <c:pt idx="147">
                  <c:v>0</c:v>
                </c:pt>
                <c:pt idx="148">
                  <c:v>90</c:v>
                </c:pt>
                <c:pt idx="149">
                  <c:v>41</c:v>
                </c:pt>
                <c:pt idx="150">
                  <c:v>8</c:v>
                </c:pt>
                <c:pt idx="151">
                  <c:v>7</c:v>
                </c:pt>
                <c:pt idx="152">
                  <c:v>2</c:v>
                </c:pt>
                <c:pt idx="153">
                  <c:v>35</c:v>
                </c:pt>
                <c:pt idx="154">
                  <c:v>#N/A</c:v>
                </c:pt>
                <c:pt idx="155">
                  <c:v>6</c:v>
                </c:pt>
                <c:pt idx="156">
                  <c:v>73</c:v>
                </c:pt>
                <c:pt idx="157">
                  <c:v>12</c:v>
                </c:pt>
                <c:pt idx="158">
                  <c:v>27</c:v>
                </c:pt>
                <c:pt idx="159">
                  <c:v>6</c:v>
                </c:pt>
                <c:pt idx="160">
                  <c:v>8</c:v>
                </c:pt>
                <c:pt idx="161">
                  <c:v>10</c:v>
                </c:pt>
                <c:pt idx="162">
                  <c:v>6</c:v>
                </c:pt>
                <c:pt idx="163">
                  <c:v>14</c:v>
                </c:pt>
                <c:pt idx="164">
                  <c:v>26</c:v>
                </c:pt>
                <c:pt idx="165">
                  <c:v>8</c:v>
                </c:pt>
                <c:pt idx="166">
                  <c:v>4</c:v>
                </c:pt>
                <c:pt idx="167">
                  <c:v>8</c:v>
                </c:pt>
                <c:pt idx="168">
                  <c:v>6</c:v>
                </c:pt>
                <c:pt idx="169">
                  <c:v>8</c:v>
                </c:pt>
                <c:pt idx="170">
                  <c:v>6</c:v>
                </c:pt>
                <c:pt idx="171">
                  <c:v>2</c:v>
                </c:pt>
                <c:pt idx="172">
                  <c:v>9</c:v>
                </c:pt>
                <c:pt idx="173">
                  <c:v>2</c:v>
                </c:pt>
                <c:pt idx="174">
                  <c:v>4</c:v>
                </c:pt>
                <c:pt idx="175">
                  <c:v>5</c:v>
                </c:pt>
                <c:pt idx="176">
                  <c:v>11</c:v>
                </c:pt>
                <c:pt idx="177">
                  <c:v>130</c:v>
                </c:pt>
                <c:pt idx="178">
                  <c:v>5</c:v>
                </c:pt>
                <c:pt idx="179">
                  <c:v>7</c:v>
                </c:pt>
                <c:pt idx="180">
                  <c:v>1</c:v>
                </c:pt>
                <c:pt idx="181">
                  <c:v>28</c:v>
                </c:pt>
                <c:pt idx="182">
                  <c:v>25</c:v>
                </c:pt>
                <c:pt idx="183">
                  <c:v>4</c:v>
                </c:pt>
                <c:pt idx="184">
                  <c:v>6</c:v>
                </c:pt>
                <c:pt idx="185">
                  <c:v>37</c:v>
                </c:pt>
                <c:pt idx="186">
                  <c:v>30</c:v>
                </c:pt>
                <c:pt idx="187">
                  <c:v>36</c:v>
                </c:pt>
                <c:pt idx="188">
                  <c:v>#N/A</c:v>
                </c:pt>
                <c:pt idx="189">
                  <c:v>35</c:v>
                </c:pt>
                <c:pt idx="190">
                  <c:v>34</c:v>
                </c:pt>
                <c:pt idx="191">
                  <c:v>7</c:v>
                </c:pt>
                <c:pt idx="192">
                  <c:v>28</c:v>
                </c:pt>
                <c:pt idx="193">
                  <c:v>9</c:v>
                </c:pt>
                <c:pt idx="194">
                  <c:v>23</c:v>
                </c:pt>
                <c:pt idx="195">
                  <c:v>12</c:v>
                </c:pt>
                <c:pt idx="196">
                  <c:v>9</c:v>
                </c:pt>
                <c:pt idx="197">
                  <c:v>2</c:v>
                </c:pt>
                <c:pt idx="198">
                  <c:v>8</c:v>
                </c:pt>
                <c:pt idx="199">
                  <c:v>2</c:v>
                </c:pt>
                <c:pt idx="200">
                  <c:v>2</c:v>
                </c:pt>
                <c:pt idx="201">
                  <c:v>1</c:v>
                </c:pt>
                <c:pt idx="202">
                  <c:v>6</c:v>
                </c:pt>
                <c:pt idx="203">
                  <c:v>8</c:v>
                </c:pt>
                <c:pt idx="204">
                  <c:v>7</c:v>
                </c:pt>
                <c:pt idx="205">
                  <c:v>5</c:v>
                </c:pt>
                <c:pt idx="206">
                  <c:v>3</c:v>
                </c:pt>
                <c:pt idx="207">
                  <c:v>1</c:v>
                </c:pt>
                <c:pt idx="208">
                  <c:v>9</c:v>
                </c:pt>
                <c:pt idx="209">
                  <c:v>4</c:v>
                </c:pt>
                <c:pt idx="210">
                  <c:v>9</c:v>
                </c:pt>
                <c:pt idx="211">
                  <c:v>9</c:v>
                </c:pt>
                <c:pt idx="212">
                  <c:v>140</c:v>
                </c:pt>
                <c:pt idx="213">
                  <c:v>8</c:v>
                </c:pt>
                <c:pt idx="214">
                  <c:v>27</c:v>
                </c:pt>
                <c:pt idx="215">
                  <c:v>31</c:v>
                </c:pt>
                <c:pt idx="216">
                  <c:v>9</c:v>
                </c:pt>
                <c:pt idx="217">
                  <c:v>37</c:v>
                </c:pt>
                <c:pt idx="218">
                  <c:v>8</c:v>
                </c:pt>
                <c:pt idx="219">
                  <c:v>13</c:v>
                </c:pt>
                <c:pt idx="220">
                  <c:v>13</c:v>
                </c:pt>
                <c:pt idx="221">
                  <c:v>9</c:v>
                </c:pt>
                <c:pt idx="222">
                  <c:v>9</c:v>
                </c:pt>
                <c:pt idx="223">
                  <c:v>10</c:v>
                </c:pt>
                <c:pt idx="224">
                  <c:v>3</c:v>
                </c:pt>
                <c:pt idx="225">
                  <c:v>6</c:v>
                </c:pt>
                <c:pt idx="226">
                  <c:v>2</c:v>
                </c:pt>
                <c:pt idx="227">
                  <c:v>4</c:v>
                </c:pt>
                <c:pt idx="228">
                  <c:v>3</c:v>
                </c:pt>
                <c:pt idx="229">
                  <c:v>8</c:v>
                </c:pt>
                <c:pt idx="230">
                  <c:v>4</c:v>
                </c:pt>
                <c:pt idx="231">
                  <c:v>17</c:v>
                </c:pt>
                <c:pt idx="232">
                  <c:v>6</c:v>
                </c:pt>
                <c:pt idx="233">
                  <c:v>10</c:v>
                </c:pt>
                <c:pt idx="234">
                  <c:v>3</c:v>
                </c:pt>
                <c:pt idx="235">
                  <c:v>4</c:v>
                </c:pt>
                <c:pt idx="236">
                  <c:v>2</c:v>
                </c:pt>
                <c:pt idx="237">
                  <c:v>4</c:v>
                </c:pt>
                <c:pt idx="238">
                  <c:v>1</c:v>
                </c:pt>
                <c:pt idx="239">
                  <c:v>21</c:v>
                </c:pt>
                <c:pt idx="240">
                  <c:v>14</c:v>
                </c:pt>
                <c:pt idx="241">
                  <c:v>5</c:v>
                </c:pt>
                <c:pt idx="242">
                  <c:v>32</c:v>
                </c:pt>
                <c:pt idx="243">
                  <c:v>#N/A</c:v>
                </c:pt>
                <c:pt idx="244">
                  <c:v>#N/A</c:v>
                </c:pt>
                <c:pt idx="245">
                  <c:v>#N/A</c:v>
                </c:pt>
                <c:pt idx="246">
                  <c:v>4</c:v>
                </c:pt>
                <c:pt idx="247">
                  <c:v>38</c:v>
                </c:pt>
                <c:pt idx="248">
                  <c:v>20</c:v>
                </c:pt>
                <c:pt idx="249">
                  <c:v>6</c:v>
                </c:pt>
                <c:pt idx="250">
                  <c:v>21</c:v>
                </c:pt>
                <c:pt idx="251">
                  <c:v>15</c:v>
                </c:pt>
                <c:pt idx="252">
                  <c:v>7</c:v>
                </c:pt>
                <c:pt idx="253">
                  <c:v>8</c:v>
                </c:pt>
                <c:pt idx="254">
                  <c:v>5</c:v>
                </c:pt>
                <c:pt idx="255">
                  <c:v>22</c:v>
                </c:pt>
                <c:pt idx="256">
                  <c:v>6</c:v>
                </c:pt>
                <c:pt idx="257">
                  <c:v>4</c:v>
                </c:pt>
                <c:pt idx="258">
                  <c:v>4</c:v>
                </c:pt>
                <c:pt idx="259">
                  <c:v>5</c:v>
                </c:pt>
                <c:pt idx="260">
                  <c:v>12</c:v>
                </c:pt>
                <c:pt idx="261">
                  <c:v>4</c:v>
                </c:pt>
                <c:pt idx="262">
                  <c:v>2</c:v>
                </c:pt>
                <c:pt idx="263">
                  <c:v>2</c:v>
                </c:pt>
                <c:pt idx="264">
                  <c:v>10</c:v>
                </c:pt>
                <c:pt idx="265">
                  <c:v>4</c:v>
                </c:pt>
                <c:pt idx="266">
                  <c:v>5</c:v>
                </c:pt>
                <c:pt idx="267">
                  <c:v>9</c:v>
                </c:pt>
                <c:pt idx="268">
                  <c:v>15</c:v>
                </c:pt>
                <c:pt idx="269">
                  <c:v>4</c:v>
                </c:pt>
                <c:pt idx="270">
                  <c:v>4</c:v>
                </c:pt>
                <c:pt idx="271">
                  <c:v>2</c:v>
                </c:pt>
                <c:pt idx="272">
                  <c:v>2</c:v>
                </c:pt>
                <c:pt idx="273">
                  <c:v>5</c:v>
                </c:pt>
                <c:pt idx="274">
                  <c:v>1</c:v>
                </c:pt>
                <c:pt idx="275">
                  <c:v>3</c:v>
                </c:pt>
                <c:pt idx="276">
                  <c:v>27</c:v>
                </c:pt>
                <c:pt idx="277">
                  <c:v>25</c:v>
                </c:pt>
                <c:pt idx="278">
                  <c:v>2</c:v>
                </c:pt>
                <c:pt idx="279">
                  <c:v>5</c:v>
                </c:pt>
                <c:pt idx="280">
                  <c:v>2</c:v>
                </c:pt>
                <c:pt idx="281">
                  <c:v>4</c:v>
                </c:pt>
                <c:pt idx="282">
                  <c:v>25</c:v>
                </c:pt>
                <c:pt idx="283">
                  <c:v>5</c:v>
                </c:pt>
                <c:pt idx="284">
                  <c:v>#N/A</c:v>
                </c:pt>
                <c:pt idx="285">
                  <c:v>81</c:v>
                </c:pt>
                <c:pt idx="286">
                  <c:v>20</c:v>
                </c:pt>
                <c:pt idx="287">
                  <c:v>53</c:v>
                </c:pt>
                <c:pt idx="288">
                  <c:v>23</c:v>
                </c:pt>
                <c:pt idx="289">
                  <c:v>4</c:v>
                </c:pt>
                <c:pt idx="290">
                  <c:v>20</c:v>
                </c:pt>
                <c:pt idx="291">
                  <c:v>6</c:v>
                </c:pt>
                <c:pt idx="292">
                  <c:v>11</c:v>
                </c:pt>
                <c:pt idx="293">
                  <c:v>#N/A</c:v>
                </c:pt>
                <c:pt idx="294">
                  <c:v>26</c:v>
                </c:pt>
                <c:pt idx="295">
                  <c:v>8</c:v>
                </c:pt>
                <c:pt idx="296">
                  <c:v>14</c:v>
                </c:pt>
                <c:pt idx="297">
                  <c:v>8</c:v>
                </c:pt>
                <c:pt idx="298">
                  <c:v>15</c:v>
                </c:pt>
                <c:pt idx="299">
                  <c:v>7</c:v>
                </c:pt>
                <c:pt idx="300">
                  <c:v>15</c:v>
                </c:pt>
                <c:pt idx="301">
                  <c:v>32</c:v>
                </c:pt>
                <c:pt idx="302">
                  <c:v>10</c:v>
                </c:pt>
                <c:pt idx="303">
                  <c:v>11</c:v>
                </c:pt>
                <c:pt idx="304">
                  <c:v>4</c:v>
                </c:pt>
                <c:pt idx="305">
                  <c:v>10</c:v>
                </c:pt>
                <c:pt idx="306">
                  <c:v>8</c:v>
                </c:pt>
                <c:pt idx="307">
                  <c:v>4</c:v>
                </c:pt>
                <c:pt idx="308">
                  <c:v>4</c:v>
                </c:pt>
                <c:pt idx="309">
                  <c:v>4</c:v>
                </c:pt>
                <c:pt idx="310">
                  <c:v>12</c:v>
                </c:pt>
                <c:pt idx="311">
                  <c:v>14</c:v>
                </c:pt>
                <c:pt idx="312">
                  <c:v>9</c:v>
                </c:pt>
                <c:pt idx="313">
                  <c:v>1</c:v>
                </c:pt>
                <c:pt idx="314">
                  <c:v>7</c:v>
                </c:pt>
                <c:pt idx="315">
                  <c:v>11</c:v>
                </c:pt>
                <c:pt idx="316">
                  <c:v>14</c:v>
                </c:pt>
                <c:pt idx="317">
                  <c:v>11</c:v>
                </c:pt>
                <c:pt idx="318">
                  <c:v>14</c:v>
                </c:pt>
                <c:pt idx="319">
                  <c:v>11</c:v>
                </c:pt>
                <c:pt idx="320">
                  <c:v>8</c:v>
                </c:pt>
                <c:pt idx="321">
                  <c:v>12</c:v>
                </c:pt>
                <c:pt idx="322">
                  <c:v>18</c:v>
                </c:pt>
                <c:pt idx="323">
                  <c:v>7</c:v>
                </c:pt>
                <c:pt idx="324">
                  <c:v>10</c:v>
                </c:pt>
                <c:pt idx="325">
                  <c:v>15</c:v>
                </c:pt>
                <c:pt idx="326">
                  <c:v>9</c:v>
                </c:pt>
                <c:pt idx="327">
                  <c:v>51</c:v>
                </c:pt>
                <c:pt idx="328">
                  <c:v>36</c:v>
                </c:pt>
                <c:pt idx="329">
                  <c:v>25</c:v>
                </c:pt>
                <c:pt idx="330">
                  <c:v>31</c:v>
                </c:pt>
                <c:pt idx="331">
                  <c:v>#N/A</c:v>
                </c:pt>
                <c:pt idx="332">
                  <c:v>46</c:v>
                </c:pt>
                <c:pt idx="333">
                  <c:v>16</c:v>
                </c:pt>
                <c:pt idx="334">
                  <c:v>27</c:v>
                </c:pt>
                <c:pt idx="335">
                  <c:v>25</c:v>
                </c:pt>
                <c:pt idx="336">
                  <c:v>5</c:v>
                </c:pt>
                <c:pt idx="337">
                  <c:v>19</c:v>
                </c:pt>
                <c:pt idx="338">
                  <c:v>13</c:v>
                </c:pt>
                <c:pt idx="339">
                  <c:v>9</c:v>
                </c:pt>
                <c:pt idx="340">
                  <c:v>6</c:v>
                </c:pt>
                <c:pt idx="341">
                  <c:v>9</c:v>
                </c:pt>
                <c:pt idx="342">
                  <c:v>8</c:v>
                </c:pt>
                <c:pt idx="343">
                  <c:v>10</c:v>
                </c:pt>
                <c:pt idx="344">
                  <c:v>7</c:v>
                </c:pt>
                <c:pt idx="345">
                  <c:v>10</c:v>
                </c:pt>
                <c:pt idx="346">
                  <c:v>3</c:v>
                </c:pt>
                <c:pt idx="347">
                  <c:v>5</c:v>
                </c:pt>
                <c:pt idx="348">
                  <c:v>16</c:v>
                </c:pt>
                <c:pt idx="349">
                  <c:v>3</c:v>
                </c:pt>
                <c:pt idx="350">
                  <c:v>27</c:v>
                </c:pt>
                <c:pt idx="351">
                  <c:v>5</c:v>
                </c:pt>
                <c:pt idx="352">
                  <c:v>30</c:v>
                </c:pt>
                <c:pt idx="353">
                  <c:v>8</c:v>
                </c:pt>
                <c:pt idx="354">
                  <c:v>6</c:v>
                </c:pt>
                <c:pt idx="355">
                  <c:v>14</c:v>
                </c:pt>
                <c:pt idx="356">
                  <c:v>17</c:v>
                </c:pt>
                <c:pt idx="357">
                  <c:v>#N/A</c:v>
                </c:pt>
                <c:pt idx="358">
                  <c:v>8</c:v>
                </c:pt>
                <c:pt idx="359">
                  <c:v>#N/A</c:v>
                </c:pt>
                <c:pt idx="360">
                  <c:v>46</c:v>
                </c:pt>
                <c:pt idx="361">
                  <c:v>45</c:v>
                </c:pt>
                <c:pt idx="362">
                  <c:v>36</c:v>
                </c:pt>
                <c:pt idx="363">
                  <c:v>24</c:v>
                </c:pt>
                <c:pt idx="364">
                  <c:v>6</c:v>
                </c:pt>
                <c:pt idx="365">
                  <c:v>9</c:v>
                </c:pt>
                <c:pt idx="366">
                  <c:v>28</c:v>
                </c:pt>
                <c:pt idx="367">
                  <c:v>5</c:v>
                </c:pt>
                <c:pt idx="368">
                  <c:v>6</c:v>
                </c:pt>
                <c:pt idx="369">
                  <c:v>5</c:v>
                </c:pt>
                <c:pt idx="370">
                  <c:v>5</c:v>
                </c:pt>
                <c:pt idx="371">
                  <c:v>2</c:v>
                </c:pt>
                <c:pt idx="372">
                  <c:v>4</c:v>
                </c:pt>
                <c:pt idx="373">
                  <c:v>7</c:v>
                </c:pt>
                <c:pt idx="374">
                  <c:v>4</c:v>
                </c:pt>
                <c:pt idx="375">
                  <c:v>5</c:v>
                </c:pt>
                <c:pt idx="376">
                  <c:v>39</c:v>
                </c:pt>
                <c:pt idx="377">
                  <c:v>#N/A</c:v>
                </c:pt>
                <c:pt idx="378">
                  <c:v>23</c:v>
                </c:pt>
                <c:pt idx="379">
                  <c:v>16</c:v>
                </c:pt>
                <c:pt idx="380">
                  <c:v>24</c:v>
                </c:pt>
                <c:pt idx="381">
                  <c:v>17</c:v>
                </c:pt>
                <c:pt idx="382">
                  <c:v>30</c:v>
                </c:pt>
                <c:pt idx="383">
                  <c:v>25</c:v>
                </c:pt>
                <c:pt idx="384">
                  <c:v>#N/A</c:v>
                </c:pt>
                <c:pt idx="385">
                  <c:v>#N/A</c:v>
                </c:pt>
                <c:pt idx="386">
                  <c:v>#N/A</c:v>
                </c:pt>
                <c:pt idx="387">
                  <c:v>#N/A</c:v>
                </c:pt>
                <c:pt idx="388">
                  <c:v>19</c:v>
                </c:pt>
                <c:pt idx="389">
                  <c:v>31</c:v>
                </c:pt>
                <c:pt idx="390">
                  <c:v>9</c:v>
                </c:pt>
                <c:pt idx="391">
                  <c:v>#N/A</c:v>
                </c:pt>
                <c:pt idx="392">
                  <c:v>14</c:v>
                </c:pt>
                <c:pt idx="393">
                  <c:v>10</c:v>
                </c:pt>
                <c:pt idx="394">
                  <c:v>13</c:v>
                </c:pt>
                <c:pt idx="395">
                  <c:v>15</c:v>
                </c:pt>
                <c:pt idx="396">
                  <c:v>27</c:v>
                </c:pt>
                <c:pt idx="397">
                  <c:v>34</c:v>
                </c:pt>
                <c:pt idx="398">
                  <c:v>16</c:v>
                </c:pt>
                <c:pt idx="399">
                  <c:v>12</c:v>
                </c:pt>
                <c:pt idx="400">
                  <c:v>32</c:v>
                </c:pt>
                <c:pt idx="401">
                  <c:v>5</c:v>
                </c:pt>
                <c:pt idx="402">
                  <c:v>19</c:v>
                </c:pt>
                <c:pt idx="403">
                  <c:v>6</c:v>
                </c:pt>
                <c:pt idx="404">
                  <c:v>9</c:v>
                </c:pt>
                <c:pt idx="405">
                  <c:v>12</c:v>
                </c:pt>
                <c:pt idx="406">
                  <c:v>#N/A</c:v>
                </c:pt>
                <c:pt idx="407">
                  <c:v>13</c:v>
                </c:pt>
                <c:pt idx="408">
                  <c:v>16</c:v>
                </c:pt>
                <c:pt idx="409">
                  <c:v>9</c:v>
                </c:pt>
                <c:pt idx="410">
                  <c:v>44</c:v>
                </c:pt>
                <c:pt idx="411">
                  <c:v>28</c:v>
                </c:pt>
                <c:pt idx="412">
                  <c:v>12</c:v>
                </c:pt>
                <c:pt idx="413">
                  <c:v>27</c:v>
                </c:pt>
                <c:pt idx="414">
                  <c:v>23</c:v>
                </c:pt>
                <c:pt idx="415">
                  <c:v>41</c:v>
                </c:pt>
                <c:pt idx="416">
                  <c:v>11</c:v>
                </c:pt>
                <c:pt idx="417">
                  <c:v>13</c:v>
                </c:pt>
                <c:pt idx="418">
                  <c:v>33</c:v>
                </c:pt>
                <c:pt idx="419">
                  <c:v>13</c:v>
                </c:pt>
                <c:pt idx="420">
                  <c:v>27</c:v>
                </c:pt>
                <c:pt idx="421">
                  <c:v>26</c:v>
                </c:pt>
                <c:pt idx="422">
                  <c:v>7</c:v>
                </c:pt>
                <c:pt idx="423">
                  <c:v>5</c:v>
                </c:pt>
                <c:pt idx="424">
                  <c:v>51</c:v>
                </c:pt>
                <c:pt idx="425">
                  <c:v>19</c:v>
                </c:pt>
                <c:pt idx="426">
                  <c:v>9</c:v>
                </c:pt>
                <c:pt idx="427">
                  <c:v>5</c:v>
                </c:pt>
                <c:pt idx="428">
                  <c:v>9</c:v>
                </c:pt>
                <c:pt idx="429">
                  <c:v>9</c:v>
                </c:pt>
                <c:pt idx="430">
                  <c:v>6</c:v>
                </c:pt>
                <c:pt idx="431">
                  <c:v>7</c:v>
                </c:pt>
                <c:pt idx="432">
                  <c:v>3</c:v>
                </c:pt>
                <c:pt idx="433">
                  <c:v>7</c:v>
                </c:pt>
                <c:pt idx="434">
                  <c:v>8</c:v>
                </c:pt>
                <c:pt idx="435">
                  <c:v>13</c:v>
                </c:pt>
                <c:pt idx="436">
                  <c:v>51</c:v>
                </c:pt>
                <c:pt idx="437">
                  <c:v>359</c:v>
                </c:pt>
                <c:pt idx="438">
                  <c:v>#N/A</c:v>
                </c:pt>
                <c:pt idx="439">
                  <c:v>22</c:v>
                </c:pt>
                <c:pt idx="440">
                  <c:v>44</c:v>
                </c:pt>
                <c:pt idx="441">
                  <c:v>21</c:v>
                </c:pt>
                <c:pt idx="442">
                  <c:v>32</c:v>
                </c:pt>
                <c:pt idx="443">
                  <c:v>28</c:v>
                </c:pt>
                <c:pt idx="444">
                  <c:v>#N/A</c:v>
                </c:pt>
                <c:pt idx="445">
                  <c:v>21</c:v>
                </c:pt>
                <c:pt idx="446">
                  <c:v>40</c:v>
                </c:pt>
                <c:pt idx="447">
                  <c:v>19</c:v>
                </c:pt>
                <c:pt idx="448">
                  <c:v>38</c:v>
                </c:pt>
                <c:pt idx="449">
                  <c:v>30</c:v>
                </c:pt>
                <c:pt idx="450">
                  <c:v>23</c:v>
                </c:pt>
                <c:pt idx="451">
                  <c:v>20</c:v>
                </c:pt>
                <c:pt idx="452">
                  <c:v>18</c:v>
                </c:pt>
                <c:pt idx="453">
                  <c:v>34</c:v>
                </c:pt>
                <c:pt idx="454">
                  <c:v>23</c:v>
                </c:pt>
                <c:pt idx="455">
                  <c:v>7</c:v>
                </c:pt>
                <c:pt idx="456">
                  <c:v>10</c:v>
                </c:pt>
                <c:pt idx="457">
                  <c:v>10</c:v>
                </c:pt>
                <c:pt idx="458">
                  <c:v>8</c:v>
                </c:pt>
                <c:pt idx="459">
                  <c:v>6</c:v>
                </c:pt>
                <c:pt idx="460">
                  <c:v>5</c:v>
                </c:pt>
                <c:pt idx="461">
                  <c:v>27</c:v>
                </c:pt>
                <c:pt idx="462">
                  <c:v>0</c:v>
                </c:pt>
                <c:pt idx="463">
                  <c:v>4</c:v>
                </c:pt>
                <c:pt idx="464">
                  <c:v>6</c:v>
                </c:pt>
                <c:pt idx="465">
                  <c:v>41</c:v>
                </c:pt>
                <c:pt idx="466">
                  <c:v>4</c:v>
                </c:pt>
                <c:pt idx="467">
                  <c:v>12</c:v>
                </c:pt>
                <c:pt idx="468">
                  <c:v>0</c:v>
                </c:pt>
                <c:pt idx="469">
                  <c:v>16</c:v>
                </c:pt>
                <c:pt idx="470">
                  <c:v>53</c:v>
                </c:pt>
                <c:pt idx="471">
                  <c:v>58</c:v>
                </c:pt>
                <c:pt idx="472">
                  <c:v>6</c:v>
                </c:pt>
                <c:pt idx="473">
                  <c:v>10</c:v>
                </c:pt>
                <c:pt idx="474">
                  <c:v>8</c:v>
                </c:pt>
                <c:pt idx="475">
                  <c:v>11</c:v>
                </c:pt>
                <c:pt idx="476">
                  <c:v>3</c:v>
                </c:pt>
                <c:pt idx="477">
                  <c:v>24</c:v>
                </c:pt>
                <c:pt idx="478">
                  <c:v>36</c:v>
                </c:pt>
                <c:pt idx="479">
                  <c:v>10</c:v>
                </c:pt>
                <c:pt idx="480">
                  <c:v>45</c:v>
                </c:pt>
                <c:pt idx="481">
                  <c:v>79</c:v>
                </c:pt>
                <c:pt idx="482">
                  <c:v>83</c:v>
                </c:pt>
                <c:pt idx="483">
                  <c:v>23</c:v>
                </c:pt>
                <c:pt idx="484">
                  <c:v>67</c:v>
                </c:pt>
                <c:pt idx="485">
                  <c:v>18</c:v>
                </c:pt>
                <c:pt idx="486">
                  <c:v>31</c:v>
                </c:pt>
                <c:pt idx="487">
                  <c:v>#N/A</c:v>
                </c:pt>
                <c:pt idx="488">
                  <c:v>26</c:v>
                </c:pt>
                <c:pt idx="489">
                  <c:v>22</c:v>
                </c:pt>
                <c:pt idx="490">
                  <c:v>13</c:v>
                </c:pt>
                <c:pt idx="491">
                  <c:v>6</c:v>
                </c:pt>
                <c:pt idx="492">
                  <c:v>8</c:v>
                </c:pt>
                <c:pt idx="493">
                  <c:v>#N/A</c:v>
                </c:pt>
                <c:pt idx="494">
                  <c:v>#N/A</c:v>
                </c:pt>
                <c:pt idx="495">
                  <c:v>#N/A</c:v>
                </c:pt>
                <c:pt idx="496">
                  <c:v>3</c:v>
                </c:pt>
                <c:pt idx="497">
                  <c:v>4</c:v>
                </c:pt>
                <c:pt idx="498">
                  <c:v>60</c:v>
                </c:pt>
                <c:pt idx="499">
                  <c:v>#N/A</c:v>
                </c:pt>
                <c:pt idx="500">
                  <c:v>24</c:v>
                </c:pt>
                <c:pt idx="501">
                  <c:v>7</c:v>
                </c:pt>
                <c:pt idx="502">
                  <c:v>0</c:v>
                </c:pt>
                <c:pt idx="503">
                  <c:v>25</c:v>
                </c:pt>
                <c:pt idx="504">
                  <c:v>0</c:v>
                </c:pt>
                <c:pt idx="505">
                  <c:v>9</c:v>
                </c:pt>
                <c:pt idx="506">
                  <c:v>3</c:v>
                </c:pt>
                <c:pt idx="507">
                  <c:v>12</c:v>
                </c:pt>
                <c:pt idx="508">
                  <c:v>40</c:v>
                </c:pt>
                <c:pt idx="509">
                  <c:v>4</c:v>
                </c:pt>
                <c:pt idx="510">
                  <c:v>3</c:v>
                </c:pt>
                <c:pt idx="511">
                  <c:v>4</c:v>
                </c:pt>
                <c:pt idx="512">
                  <c:v>10</c:v>
                </c:pt>
                <c:pt idx="513">
                  <c:v>403</c:v>
                </c:pt>
                <c:pt idx="514">
                  <c:v>#N/A</c:v>
                </c:pt>
                <c:pt idx="515">
                  <c:v>121</c:v>
                </c:pt>
                <c:pt idx="516">
                  <c:v>30</c:v>
                </c:pt>
                <c:pt idx="517">
                  <c:v>47</c:v>
                </c:pt>
                <c:pt idx="518">
                  <c:v>41</c:v>
                </c:pt>
                <c:pt idx="519">
                  <c:v>10</c:v>
                </c:pt>
                <c:pt idx="520">
                  <c:v>10</c:v>
                </c:pt>
                <c:pt idx="521">
                  <c:v>22</c:v>
                </c:pt>
                <c:pt idx="522">
                  <c:v>20</c:v>
                </c:pt>
                <c:pt idx="523">
                  <c:v>4</c:v>
                </c:pt>
                <c:pt idx="524">
                  <c:v>3</c:v>
                </c:pt>
                <c:pt idx="525">
                  <c:v>5</c:v>
                </c:pt>
                <c:pt idx="526">
                  <c:v>1</c:v>
                </c:pt>
                <c:pt idx="527">
                  <c:v>2</c:v>
                </c:pt>
                <c:pt idx="528">
                  <c:v>98</c:v>
                </c:pt>
                <c:pt idx="529">
                  <c:v>1</c:v>
                </c:pt>
                <c:pt idx="530">
                  <c:v>5</c:v>
                </c:pt>
                <c:pt idx="531">
                  <c:v>33</c:v>
                </c:pt>
                <c:pt idx="532">
                  <c:v>19</c:v>
                </c:pt>
                <c:pt idx="533">
                  <c:v>7</c:v>
                </c:pt>
                <c:pt idx="534">
                  <c:v>14</c:v>
                </c:pt>
                <c:pt idx="535">
                  <c:v>13</c:v>
                </c:pt>
                <c:pt idx="536">
                  <c:v>8</c:v>
                </c:pt>
                <c:pt idx="537">
                  <c:v>1</c:v>
                </c:pt>
                <c:pt idx="538">
                  <c:v>17</c:v>
                </c:pt>
                <c:pt idx="539">
                  <c:v>29</c:v>
                </c:pt>
                <c:pt idx="540">
                  <c:v>5</c:v>
                </c:pt>
                <c:pt idx="541">
                  <c:v>4</c:v>
                </c:pt>
                <c:pt idx="542">
                  <c:v>16</c:v>
                </c:pt>
                <c:pt idx="543">
                  <c:v>13</c:v>
                </c:pt>
                <c:pt idx="544">
                  <c:v>14</c:v>
                </c:pt>
                <c:pt idx="545">
                  <c:v>1</c:v>
                </c:pt>
                <c:pt idx="546">
                  <c:v>61</c:v>
                </c:pt>
                <c:pt idx="547">
                  <c:v>37</c:v>
                </c:pt>
                <c:pt idx="548">
                  <c:v>#N/A</c:v>
                </c:pt>
                <c:pt idx="549">
                  <c:v>6</c:v>
                </c:pt>
                <c:pt idx="550">
                  <c:v>9</c:v>
                </c:pt>
                <c:pt idx="551">
                  <c:v>11</c:v>
                </c:pt>
                <c:pt idx="552">
                  <c:v>8</c:v>
                </c:pt>
                <c:pt idx="553">
                  <c:v>8</c:v>
                </c:pt>
                <c:pt idx="554">
                  <c:v>6</c:v>
                </c:pt>
                <c:pt idx="555">
                  <c:v>5</c:v>
                </c:pt>
                <c:pt idx="556">
                  <c:v>12</c:v>
                </c:pt>
                <c:pt idx="557">
                  <c:v>14</c:v>
                </c:pt>
                <c:pt idx="558">
                  <c:v>35</c:v>
                </c:pt>
                <c:pt idx="559">
                  <c:v>19</c:v>
                </c:pt>
                <c:pt idx="560">
                  <c:v>0</c:v>
                </c:pt>
                <c:pt idx="561">
                  <c:v>#N/A</c:v>
                </c:pt>
                <c:pt idx="562">
                  <c:v>25</c:v>
                </c:pt>
                <c:pt idx="563">
                  <c:v>15</c:v>
                </c:pt>
                <c:pt idx="564">
                  <c:v>12</c:v>
                </c:pt>
                <c:pt idx="565">
                  <c:v>14</c:v>
                </c:pt>
                <c:pt idx="566">
                  <c:v>4</c:v>
                </c:pt>
                <c:pt idx="567">
                  <c:v>10</c:v>
                </c:pt>
                <c:pt idx="568">
                  <c:v>14</c:v>
                </c:pt>
                <c:pt idx="569">
                  <c:v>5</c:v>
                </c:pt>
                <c:pt idx="570">
                  <c:v>9</c:v>
                </c:pt>
                <c:pt idx="571">
                  <c:v>5</c:v>
                </c:pt>
                <c:pt idx="572">
                  <c:v>6</c:v>
                </c:pt>
                <c:pt idx="573">
                  <c:v>7</c:v>
                </c:pt>
                <c:pt idx="574">
                  <c:v>8</c:v>
                </c:pt>
                <c:pt idx="575">
                  <c:v>11</c:v>
                </c:pt>
                <c:pt idx="576">
                  <c:v>4</c:v>
                </c:pt>
                <c:pt idx="577">
                  <c:v>4</c:v>
                </c:pt>
                <c:pt idx="578">
                  <c:v>20</c:v>
                </c:pt>
                <c:pt idx="579">
                  <c:v>63</c:v>
                </c:pt>
                <c:pt idx="580">
                  <c:v>#N/A</c:v>
                </c:pt>
                <c:pt idx="581">
                  <c:v>3</c:v>
                </c:pt>
                <c:pt idx="582">
                  <c:v>8</c:v>
                </c:pt>
                <c:pt idx="583">
                  <c:v>7</c:v>
                </c:pt>
                <c:pt idx="584">
                  <c:v>6</c:v>
                </c:pt>
                <c:pt idx="585">
                  <c:v>15</c:v>
                </c:pt>
                <c:pt idx="586">
                  <c:v>19</c:v>
                </c:pt>
                <c:pt idx="587">
                  <c:v>3</c:v>
                </c:pt>
                <c:pt idx="588">
                  <c:v>3</c:v>
                </c:pt>
                <c:pt idx="589">
                  <c:v>3</c:v>
                </c:pt>
                <c:pt idx="590">
                  <c:v>7</c:v>
                </c:pt>
                <c:pt idx="591">
                  <c:v>1</c:v>
                </c:pt>
                <c:pt idx="592">
                  <c:v>6</c:v>
                </c:pt>
                <c:pt idx="593">
                  <c:v>8</c:v>
                </c:pt>
                <c:pt idx="594">
                  <c:v>1</c:v>
                </c:pt>
                <c:pt idx="595">
                  <c:v>6</c:v>
                </c:pt>
                <c:pt idx="596">
                  <c:v>6</c:v>
                </c:pt>
                <c:pt idx="597">
                  <c:v>117</c:v>
                </c:pt>
                <c:pt idx="598">
                  <c:v>11</c:v>
                </c:pt>
                <c:pt idx="599">
                  <c:v>5</c:v>
                </c:pt>
                <c:pt idx="600">
                  <c:v>0</c:v>
                </c:pt>
                <c:pt idx="601">
                  <c:v>9</c:v>
                </c:pt>
                <c:pt idx="602">
                  <c:v>9</c:v>
                </c:pt>
                <c:pt idx="603">
                  <c:v>4</c:v>
                </c:pt>
                <c:pt idx="604">
                  <c:v>32</c:v>
                </c:pt>
                <c:pt idx="605">
                  <c:v>10</c:v>
                </c:pt>
                <c:pt idx="606">
                  <c:v>11</c:v>
                </c:pt>
                <c:pt idx="607">
                  <c:v>10</c:v>
                </c:pt>
                <c:pt idx="608">
                  <c:v>3</c:v>
                </c:pt>
                <c:pt idx="609">
                  <c:v>3</c:v>
                </c:pt>
                <c:pt idx="610">
                  <c:v>1</c:v>
                </c:pt>
                <c:pt idx="611">
                  <c:v>13</c:v>
                </c:pt>
                <c:pt idx="612">
                  <c:v>19</c:v>
                </c:pt>
                <c:pt idx="613">
                  <c:v>32</c:v>
                </c:pt>
                <c:pt idx="614">
                  <c:v>3</c:v>
                </c:pt>
                <c:pt idx="615">
                  <c:v>#N/A</c:v>
                </c:pt>
                <c:pt idx="616">
                  <c:v>11</c:v>
                </c:pt>
                <c:pt idx="617">
                  <c:v>54</c:v>
                </c:pt>
                <c:pt idx="618">
                  <c:v>61</c:v>
                </c:pt>
                <c:pt idx="619">
                  <c:v>19</c:v>
                </c:pt>
                <c:pt idx="620">
                  <c:v>19</c:v>
                </c:pt>
                <c:pt idx="621">
                  <c:v>13</c:v>
                </c:pt>
                <c:pt idx="622">
                  <c:v>23</c:v>
                </c:pt>
                <c:pt idx="623">
                  <c:v>13</c:v>
                </c:pt>
                <c:pt idx="624">
                  <c:v>17</c:v>
                </c:pt>
                <c:pt idx="625">
                  <c:v>3</c:v>
                </c:pt>
                <c:pt idx="626">
                  <c:v>7</c:v>
                </c:pt>
                <c:pt idx="627">
                  <c:v>4</c:v>
                </c:pt>
                <c:pt idx="628">
                  <c:v>1</c:v>
                </c:pt>
                <c:pt idx="629">
                  <c:v>5</c:v>
                </c:pt>
                <c:pt idx="630">
                  <c:v>3</c:v>
                </c:pt>
                <c:pt idx="631">
                  <c:v>2</c:v>
                </c:pt>
                <c:pt idx="632">
                  <c:v>6</c:v>
                </c:pt>
                <c:pt idx="633">
                  <c:v>3</c:v>
                </c:pt>
                <c:pt idx="634">
                  <c:v>6</c:v>
                </c:pt>
                <c:pt idx="635">
                  <c:v>6</c:v>
                </c:pt>
                <c:pt idx="636">
                  <c:v>2</c:v>
                </c:pt>
                <c:pt idx="637">
                  <c:v>20</c:v>
                </c:pt>
                <c:pt idx="638">
                  <c:v>59</c:v>
                </c:pt>
                <c:pt idx="639">
                  <c:v>2</c:v>
                </c:pt>
                <c:pt idx="640">
                  <c:v>4</c:v>
                </c:pt>
                <c:pt idx="641">
                  <c:v>3</c:v>
                </c:pt>
                <c:pt idx="642">
                  <c:v>19</c:v>
                </c:pt>
                <c:pt idx="643">
                  <c:v>23</c:v>
                </c:pt>
                <c:pt idx="644">
                  <c:v>1</c:v>
                </c:pt>
                <c:pt idx="645">
                  <c:v>4</c:v>
                </c:pt>
                <c:pt idx="646">
                  <c:v>3</c:v>
                </c:pt>
                <c:pt idx="647">
                  <c:v>5</c:v>
                </c:pt>
                <c:pt idx="648">
                  <c:v>2</c:v>
                </c:pt>
                <c:pt idx="649">
                  <c:v>4</c:v>
                </c:pt>
                <c:pt idx="650">
                  <c:v>54</c:v>
                </c:pt>
                <c:pt idx="651">
                  <c:v>8</c:v>
                </c:pt>
                <c:pt idx="652">
                  <c:v>12</c:v>
                </c:pt>
                <c:pt idx="653">
                  <c:v>8</c:v>
                </c:pt>
                <c:pt idx="654">
                  <c:v>4</c:v>
                </c:pt>
                <c:pt idx="655">
                  <c:v>5</c:v>
                </c:pt>
                <c:pt idx="656">
                  <c:v>27</c:v>
                </c:pt>
                <c:pt idx="657">
                  <c:v>3</c:v>
                </c:pt>
                <c:pt idx="658">
                  <c:v>3</c:v>
                </c:pt>
                <c:pt idx="659">
                  <c:v>2</c:v>
                </c:pt>
                <c:pt idx="660">
                  <c:v>7</c:v>
                </c:pt>
                <c:pt idx="661">
                  <c:v>12</c:v>
                </c:pt>
                <c:pt idx="662">
                  <c:v>3</c:v>
                </c:pt>
                <c:pt idx="663">
                  <c:v>4</c:v>
                </c:pt>
                <c:pt idx="664">
                  <c:v>4</c:v>
                </c:pt>
                <c:pt idx="665">
                  <c:v>5</c:v>
                </c:pt>
                <c:pt idx="666">
                  <c:v>0</c:v>
                </c:pt>
                <c:pt idx="667">
                  <c:v>6</c:v>
                </c:pt>
                <c:pt idx="668">
                  <c:v>4</c:v>
                </c:pt>
                <c:pt idx="669">
                  <c:v>2</c:v>
                </c:pt>
                <c:pt idx="670">
                  <c:v>22</c:v>
                </c:pt>
                <c:pt idx="671">
                  <c:v>5</c:v>
                </c:pt>
                <c:pt idx="672">
                  <c:v>2</c:v>
                </c:pt>
                <c:pt idx="673">
                  <c:v>9</c:v>
                </c:pt>
                <c:pt idx="674">
                  <c:v>9</c:v>
                </c:pt>
                <c:pt idx="675">
                  <c:v>3</c:v>
                </c:pt>
                <c:pt idx="676">
                  <c:v>8</c:v>
                </c:pt>
                <c:pt idx="677">
                  <c:v>16</c:v>
                </c:pt>
                <c:pt idx="678">
                  <c:v>0</c:v>
                </c:pt>
                <c:pt idx="679">
                  <c:v>19</c:v>
                </c:pt>
                <c:pt idx="680">
                  <c:v>22</c:v>
                </c:pt>
                <c:pt idx="681">
                  <c:v>#N/A</c:v>
                </c:pt>
                <c:pt idx="682">
                  <c:v>26</c:v>
                </c:pt>
                <c:pt idx="683">
                  <c:v>20</c:v>
                </c:pt>
                <c:pt idx="684">
                  <c:v>11</c:v>
                </c:pt>
                <c:pt idx="685">
                  <c:v>17</c:v>
                </c:pt>
                <c:pt idx="686">
                  <c:v>12</c:v>
                </c:pt>
                <c:pt idx="687">
                  <c:v>4</c:v>
                </c:pt>
                <c:pt idx="688">
                  <c:v>2</c:v>
                </c:pt>
                <c:pt idx="689">
                  <c:v>14</c:v>
                </c:pt>
                <c:pt idx="690">
                  <c:v>34</c:v>
                </c:pt>
                <c:pt idx="691">
                  <c:v>4</c:v>
                </c:pt>
                <c:pt idx="692">
                  <c:v>12</c:v>
                </c:pt>
                <c:pt idx="693">
                  <c:v>14</c:v>
                </c:pt>
                <c:pt idx="694">
                  <c:v>7</c:v>
                </c:pt>
                <c:pt idx="695">
                  <c:v>33</c:v>
                </c:pt>
                <c:pt idx="696">
                  <c:v>2</c:v>
                </c:pt>
                <c:pt idx="697">
                  <c:v>4</c:v>
                </c:pt>
                <c:pt idx="698">
                  <c:v>6</c:v>
                </c:pt>
                <c:pt idx="699">
                  <c:v>2</c:v>
                </c:pt>
                <c:pt idx="700">
                  <c:v>1</c:v>
                </c:pt>
                <c:pt idx="701">
                  <c:v>1</c:v>
                </c:pt>
                <c:pt idx="702">
                  <c:v>5</c:v>
                </c:pt>
                <c:pt idx="703">
                  <c:v>3</c:v>
                </c:pt>
                <c:pt idx="704">
                  <c:v>5</c:v>
                </c:pt>
                <c:pt idx="705">
                  <c:v>1</c:v>
                </c:pt>
                <c:pt idx="706">
                  <c:v>3</c:v>
                </c:pt>
                <c:pt idx="707">
                  <c:v>2</c:v>
                </c:pt>
                <c:pt idx="708">
                  <c:v>6</c:v>
                </c:pt>
                <c:pt idx="709">
                  <c:v>2</c:v>
                </c:pt>
                <c:pt idx="710">
                  <c:v>2</c:v>
                </c:pt>
                <c:pt idx="711">
                  <c:v>3</c:v>
                </c:pt>
                <c:pt idx="712">
                  <c:v>0</c:v>
                </c:pt>
                <c:pt idx="713">
                  <c:v>8</c:v>
                </c:pt>
                <c:pt idx="714">
                  <c:v>7</c:v>
                </c:pt>
                <c:pt idx="715">
                  <c:v>11</c:v>
                </c:pt>
                <c:pt idx="716">
                  <c:v>4</c:v>
                </c:pt>
                <c:pt idx="717">
                  <c:v>8</c:v>
                </c:pt>
                <c:pt idx="718">
                  <c:v>31</c:v>
                </c:pt>
                <c:pt idx="719">
                  <c:v>64</c:v>
                </c:pt>
                <c:pt idx="720">
                  <c:v>19</c:v>
                </c:pt>
                <c:pt idx="721">
                  <c:v>20</c:v>
                </c:pt>
                <c:pt idx="722">
                  <c:v>17</c:v>
                </c:pt>
                <c:pt idx="723">
                  <c:v>#N/A</c:v>
                </c:pt>
                <c:pt idx="724">
                  <c:v>#N/A</c:v>
                </c:pt>
                <c:pt idx="725">
                  <c:v>12</c:v>
                </c:pt>
                <c:pt idx="726">
                  <c:v>48</c:v>
                </c:pt>
                <c:pt idx="727">
                  <c:v>29</c:v>
                </c:pt>
                <c:pt idx="728">
                  <c:v>64</c:v>
                </c:pt>
                <c:pt idx="729">
                  <c:v>10</c:v>
                </c:pt>
                <c:pt idx="730">
                  <c:v>22</c:v>
                </c:pt>
                <c:pt idx="731">
                  <c:v>29</c:v>
                </c:pt>
                <c:pt idx="732">
                  <c:v>15</c:v>
                </c:pt>
                <c:pt idx="733">
                  <c:v>10</c:v>
                </c:pt>
                <c:pt idx="734">
                  <c:v>23</c:v>
                </c:pt>
                <c:pt idx="735">
                  <c:v>6</c:v>
                </c:pt>
                <c:pt idx="736">
                  <c:v>20</c:v>
                </c:pt>
                <c:pt idx="737">
                  <c:v>13</c:v>
                </c:pt>
                <c:pt idx="738">
                  <c:v>13</c:v>
                </c:pt>
                <c:pt idx="739">
                  <c:v>5</c:v>
                </c:pt>
                <c:pt idx="740">
                  <c:v>5</c:v>
                </c:pt>
                <c:pt idx="741">
                  <c:v>8</c:v>
                </c:pt>
                <c:pt idx="742">
                  <c:v>29</c:v>
                </c:pt>
                <c:pt idx="743">
                  <c:v>16</c:v>
                </c:pt>
                <c:pt idx="744">
                  <c:v>3</c:v>
                </c:pt>
                <c:pt idx="745">
                  <c:v>8</c:v>
                </c:pt>
                <c:pt idx="746">
                  <c:v>10</c:v>
                </c:pt>
                <c:pt idx="747">
                  <c:v>2</c:v>
                </c:pt>
                <c:pt idx="748">
                  <c:v>6</c:v>
                </c:pt>
                <c:pt idx="749">
                  <c:v>7</c:v>
                </c:pt>
                <c:pt idx="750">
                  <c:v>3</c:v>
                </c:pt>
                <c:pt idx="751">
                  <c:v>12</c:v>
                </c:pt>
                <c:pt idx="752">
                  <c:v>5</c:v>
                </c:pt>
                <c:pt idx="753">
                  <c:v>5</c:v>
                </c:pt>
                <c:pt idx="754">
                  <c:v>8</c:v>
                </c:pt>
                <c:pt idx="755">
                  <c:v>10</c:v>
                </c:pt>
                <c:pt idx="756">
                  <c:v>8</c:v>
                </c:pt>
                <c:pt idx="757">
                  <c:v>5</c:v>
                </c:pt>
                <c:pt idx="758">
                  <c:v>36</c:v>
                </c:pt>
                <c:pt idx="759">
                  <c:v>12</c:v>
                </c:pt>
                <c:pt idx="760">
                  <c:v>27</c:v>
                </c:pt>
                <c:pt idx="761">
                  <c:v>#N/A</c:v>
                </c:pt>
                <c:pt idx="762">
                  <c:v>#N/A</c:v>
                </c:pt>
                <c:pt idx="763">
                  <c:v>18</c:v>
                </c:pt>
                <c:pt idx="764">
                  <c:v>35</c:v>
                </c:pt>
                <c:pt idx="765">
                  <c:v>#N/A</c:v>
                </c:pt>
                <c:pt idx="766">
                  <c:v>13</c:v>
                </c:pt>
                <c:pt idx="767">
                  <c:v>#N/A</c:v>
                </c:pt>
                <c:pt idx="768">
                  <c:v>17</c:v>
                </c:pt>
                <c:pt idx="769">
                  <c:v>42</c:v>
                </c:pt>
                <c:pt idx="770">
                  <c:v>14</c:v>
                </c:pt>
                <c:pt idx="771">
                  <c:v>#N/A</c:v>
                </c:pt>
                <c:pt idx="772">
                  <c:v>40</c:v>
                </c:pt>
                <c:pt idx="773">
                  <c:v>#N/A</c:v>
                </c:pt>
                <c:pt idx="774">
                  <c:v>17</c:v>
                </c:pt>
                <c:pt idx="775">
                  <c:v>28</c:v>
                </c:pt>
                <c:pt idx="776">
                  <c:v>17</c:v>
                </c:pt>
                <c:pt idx="777">
                  <c:v>16</c:v>
                </c:pt>
                <c:pt idx="778">
                  <c:v>25</c:v>
                </c:pt>
                <c:pt idx="779">
                  <c:v>27</c:v>
                </c:pt>
                <c:pt idx="780">
                  <c:v>7</c:v>
                </c:pt>
                <c:pt idx="781">
                  <c:v>4</c:v>
                </c:pt>
                <c:pt idx="782">
                  <c:v>15</c:v>
                </c:pt>
                <c:pt idx="783">
                  <c:v>14</c:v>
                </c:pt>
                <c:pt idx="784">
                  <c:v>8</c:v>
                </c:pt>
                <c:pt idx="785">
                  <c:v>43</c:v>
                </c:pt>
                <c:pt idx="786">
                  <c:v>16</c:v>
                </c:pt>
                <c:pt idx="787">
                  <c:v>21</c:v>
                </c:pt>
                <c:pt idx="788">
                  <c:v>10</c:v>
                </c:pt>
                <c:pt idx="789">
                  <c:v>48</c:v>
                </c:pt>
                <c:pt idx="790">
                  <c:v>13</c:v>
                </c:pt>
                <c:pt idx="791">
                  <c:v>9</c:v>
                </c:pt>
                <c:pt idx="792">
                  <c:v>9</c:v>
                </c:pt>
                <c:pt idx="793">
                  <c:v>3</c:v>
                </c:pt>
                <c:pt idx="794">
                  <c:v>38</c:v>
                </c:pt>
                <c:pt idx="795">
                  <c:v>7</c:v>
                </c:pt>
                <c:pt idx="796">
                  <c:v>8</c:v>
                </c:pt>
                <c:pt idx="797">
                  <c:v>30</c:v>
                </c:pt>
                <c:pt idx="798">
                  <c:v>9</c:v>
                </c:pt>
                <c:pt idx="799">
                  <c:v>21</c:v>
                </c:pt>
                <c:pt idx="800">
                  <c:v>30</c:v>
                </c:pt>
                <c:pt idx="801">
                  <c:v>19</c:v>
                </c:pt>
                <c:pt idx="802">
                  <c:v>#N/A</c:v>
                </c:pt>
                <c:pt idx="803">
                  <c:v>10</c:v>
                </c:pt>
                <c:pt idx="804">
                  <c:v>328</c:v>
                </c:pt>
                <c:pt idx="805">
                  <c:v>31</c:v>
                </c:pt>
                <c:pt idx="806">
                  <c:v>12</c:v>
                </c:pt>
                <c:pt idx="807">
                  <c:v>#N/A</c:v>
                </c:pt>
                <c:pt idx="808">
                  <c:v>#N/A</c:v>
                </c:pt>
                <c:pt idx="809">
                  <c:v>45</c:v>
                </c:pt>
                <c:pt idx="810">
                  <c:v>12</c:v>
                </c:pt>
                <c:pt idx="811">
                  <c:v>13</c:v>
                </c:pt>
                <c:pt idx="812">
                  <c:v>48</c:v>
                </c:pt>
                <c:pt idx="813">
                  <c:v>45</c:v>
                </c:pt>
                <c:pt idx="814">
                  <c:v>13</c:v>
                </c:pt>
                <c:pt idx="815">
                  <c:v>79</c:v>
                </c:pt>
                <c:pt idx="816">
                  <c:v>10</c:v>
                </c:pt>
                <c:pt idx="817">
                  <c:v>18</c:v>
                </c:pt>
                <c:pt idx="818">
                  <c:v>13</c:v>
                </c:pt>
                <c:pt idx="819">
                  <c:v>24</c:v>
                </c:pt>
                <c:pt idx="820">
                  <c:v>3</c:v>
                </c:pt>
                <c:pt idx="821">
                  <c:v>4</c:v>
                </c:pt>
                <c:pt idx="822">
                  <c:v>27</c:v>
                </c:pt>
                <c:pt idx="823">
                  <c:v>4</c:v>
                </c:pt>
                <c:pt idx="824">
                  <c:v>5</c:v>
                </c:pt>
                <c:pt idx="825">
                  <c:v>4</c:v>
                </c:pt>
                <c:pt idx="826">
                  <c:v>5</c:v>
                </c:pt>
                <c:pt idx="827">
                  <c:v>4</c:v>
                </c:pt>
                <c:pt idx="828">
                  <c:v>1</c:v>
                </c:pt>
                <c:pt idx="829">
                  <c:v>8</c:v>
                </c:pt>
                <c:pt idx="830">
                  <c:v>3</c:v>
                </c:pt>
                <c:pt idx="831">
                  <c:v>5</c:v>
                </c:pt>
                <c:pt idx="832">
                  <c:v>5</c:v>
                </c:pt>
                <c:pt idx="833">
                  <c:v>3</c:v>
                </c:pt>
                <c:pt idx="834">
                  <c:v>64</c:v>
                </c:pt>
                <c:pt idx="835">
                  <c:v>20</c:v>
                </c:pt>
                <c:pt idx="836">
                  <c:v>#N/A</c:v>
                </c:pt>
                <c:pt idx="837">
                  <c:v>24</c:v>
                </c:pt>
                <c:pt idx="838">
                  <c:v>5</c:v>
                </c:pt>
                <c:pt idx="839">
                  <c:v>32</c:v>
                </c:pt>
                <c:pt idx="840">
                  <c:v>15</c:v>
                </c:pt>
                <c:pt idx="841">
                  <c:v>47</c:v>
                </c:pt>
                <c:pt idx="842">
                  <c:v>12</c:v>
                </c:pt>
                <c:pt idx="843">
                  <c:v>12</c:v>
                </c:pt>
                <c:pt idx="844">
                  <c:v>26</c:v>
                </c:pt>
                <c:pt idx="845">
                  <c:v>7</c:v>
                </c:pt>
                <c:pt idx="846">
                  <c:v>6</c:v>
                </c:pt>
                <c:pt idx="847">
                  <c:v>13</c:v>
                </c:pt>
                <c:pt idx="848">
                  <c:v>2</c:v>
                </c:pt>
                <c:pt idx="849">
                  <c:v>2</c:v>
                </c:pt>
                <c:pt idx="850">
                  <c:v>2</c:v>
                </c:pt>
                <c:pt idx="851">
                  <c:v>1</c:v>
                </c:pt>
                <c:pt idx="852">
                  <c:v>26</c:v>
                </c:pt>
                <c:pt idx="853">
                  <c:v>13</c:v>
                </c:pt>
                <c:pt idx="854">
                  <c:v>3</c:v>
                </c:pt>
                <c:pt idx="855">
                  <c:v>4</c:v>
                </c:pt>
                <c:pt idx="856">
                  <c:v>2</c:v>
                </c:pt>
                <c:pt idx="857">
                  <c:v>19</c:v>
                </c:pt>
                <c:pt idx="858">
                  <c:v>3</c:v>
                </c:pt>
                <c:pt idx="859">
                  <c:v>61</c:v>
                </c:pt>
                <c:pt idx="860">
                  <c:v>#N/A</c:v>
                </c:pt>
                <c:pt idx="861">
                  <c:v>29</c:v>
                </c:pt>
                <c:pt idx="862">
                  <c:v>18</c:v>
                </c:pt>
                <c:pt idx="863">
                  <c:v>81</c:v>
                </c:pt>
                <c:pt idx="864">
                  <c:v>41</c:v>
                </c:pt>
                <c:pt idx="865">
                  <c:v>21</c:v>
                </c:pt>
                <c:pt idx="866">
                  <c:v>35</c:v>
                </c:pt>
                <c:pt idx="867">
                  <c:v>28</c:v>
                </c:pt>
                <c:pt idx="868">
                  <c:v>16</c:v>
                </c:pt>
                <c:pt idx="869">
                  <c:v>33</c:v>
                </c:pt>
                <c:pt idx="870">
                  <c:v>12</c:v>
                </c:pt>
                <c:pt idx="871">
                  <c:v>11</c:v>
                </c:pt>
                <c:pt idx="872">
                  <c:v>49</c:v>
                </c:pt>
                <c:pt idx="873">
                  <c:v>57</c:v>
                </c:pt>
                <c:pt idx="874">
                  <c:v>11</c:v>
                </c:pt>
                <c:pt idx="875">
                  <c:v>7</c:v>
                </c:pt>
                <c:pt idx="876">
                  <c:v>8</c:v>
                </c:pt>
                <c:pt idx="877">
                  <c:v>10</c:v>
                </c:pt>
                <c:pt idx="878">
                  <c:v>8</c:v>
                </c:pt>
                <c:pt idx="879">
                  <c:v>2</c:v>
                </c:pt>
                <c:pt idx="880">
                  <c:v>12</c:v>
                </c:pt>
                <c:pt idx="881">
                  <c:v>12</c:v>
                </c:pt>
                <c:pt idx="882">
                  <c:v>59</c:v>
                </c:pt>
                <c:pt idx="883">
                  <c:v>#N/A</c:v>
                </c:pt>
                <c:pt idx="884">
                  <c:v>#N/A</c:v>
                </c:pt>
                <c:pt idx="885">
                  <c:v>44</c:v>
                </c:pt>
                <c:pt idx="886">
                  <c:v>31</c:v>
                </c:pt>
                <c:pt idx="887">
                  <c:v>#N/A</c:v>
                </c:pt>
                <c:pt idx="888">
                  <c:v>#N/A</c:v>
                </c:pt>
                <c:pt idx="889">
                  <c:v>34</c:v>
                </c:pt>
                <c:pt idx="890">
                  <c:v>#N/A</c:v>
                </c:pt>
                <c:pt idx="891">
                  <c:v>#N/A</c:v>
                </c:pt>
                <c:pt idx="892">
                  <c:v>10</c:v>
                </c:pt>
                <c:pt idx="893">
                  <c:v>#N/A</c:v>
                </c:pt>
                <c:pt idx="894">
                  <c:v>48</c:v>
                </c:pt>
                <c:pt idx="895">
                  <c:v>46</c:v>
                </c:pt>
                <c:pt idx="896">
                  <c:v>32</c:v>
                </c:pt>
                <c:pt idx="897">
                  <c:v>28</c:v>
                </c:pt>
                <c:pt idx="898">
                  <c:v>34</c:v>
                </c:pt>
                <c:pt idx="899">
                  <c:v>#N/A</c:v>
                </c:pt>
                <c:pt idx="900">
                  <c:v>#N/A</c:v>
                </c:pt>
                <c:pt idx="901">
                  <c:v>32</c:v>
                </c:pt>
                <c:pt idx="902">
                  <c:v>21</c:v>
                </c:pt>
                <c:pt idx="903">
                  <c:v>30</c:v>
                </c:pt>
                <c:pt idx="904">
                  <c:v>21</c:v>
                </c:pt>
                <c:pt idx="905">
                  <c:v>17</c:v>
                </c:pt>
                <c:pt idx="906">
                  <c:v>34</c:v>
                </c:pt>
                <c:pt idx="907">
                  <c:v>26</c:v>
                </c:pt>
                <c:pt idx="908">
                  <c:v>7</c:v>
                </c:pt>
                <c:pt idx="909">
                  <c:v>33</c:v>
                </c:pt>
                <c:pt idx="910">
                  <c:v>18</c:v>
                </c:pt>
                <c:pt idx="911">
                  <c:v>13</c:v>
                </c:pt>
                <c:pt idx="912">
                  <c:v>4</c:v>
                </c:pt>
                <c:pt idx="913">
                  <c:v>62</c:v>
                </c:pt>
                <c:pt idx="914">
                  <c:v>41</c:v>
                </c:pt>
                <c:pt idx="915">
                  <c:v>25</c:v>
                </c:pt>
                <c:pt idx="916">
                  <c:v>16</c:v>
                </c:pt>
                <c:pt idx="917">
                  <c:v>8</c:v>
                </c:pt>
                <c:pt idx="918">
                  <c:v>20</c:v>
                </c:pt>
                <c:pt idx="919">
                  <c:v>7</c:v>
                </c:pt>
                <c:pt idx="920">
                  <c:v>22</c:v>
                </c:pt>
                <c:pt idx="921">
                  <c:v>8</c:v>
                </c:pt>
                <c:pt idx="922">
                  <c:v>4</c:v>
                </c:pt>
                <c:pt idx="923">
                  <c:v>21</c:v>
                </c:pt>
                <c:pt idx="924">
                  <c:v>5</c:v>
                </c:pt>
                <c:pt idx="925">
                  <c:v>4</c:v>
                </c:pt>
                <c:pt idx="926">
                  <c:v>367</c:v>
                </c:pt>
                <c:pt idx="927">
                  <c:v>10</c:v>
                </c:pt>
                <c:pt idx="928">
                  <c:v>#N/A</c:v>
                </c:pt>
                <c:pt idx="929">
                  <c:v>#N/A</c:v>
                </c:pt>
                <c:pt idx="930">
                  <c:v>23</c:v>
                </c:pt>
                <c:pt idx="931">
                  <c:v>25</c:v>
                </c:pt>
                <c:pt idx="932">
                  <c:v>#N/A</c:v>
                </c:pt>
                <c:pt idx="933">
                  <c:v>18</c:v>
                </c:pt>
                <c:pt idx="934">
                  <c:v>#N/A</c:v>
                </c:pt>
                <c:pt idx="935">
                  <c:v>#N/A</c:v>
                </c:pt>
                <c:pt idx="936">
                  <c:v>17</c:v>
                </c:pt>
                <c:pt idx="937">
                  <c:v>50</c:v>
                </c:pt>
                <c:pt idx="938">
                  <c:v>35</c:v>
                </c:pt>
                <c:pt idx="939">
                  <c:v>34</c:v>
                </c:pt>
                <c:pt idx="940">
                  <c:v>39</c:v>
                </c:pt>
                <c:pt idx="941">
                  <c:v>28</c:v>
                </c:pt>
                <c:pt idx="942">
                  <c:v>101</c:v>
                </c:pt>
                <c:pt idx="943">
                  <c:v>#N/A</c:v>
                </c:pt>
                <c:pt idx="944">
                  <c:v>18</c:v>
                </c:pt>
                <c:pt idx="945">
                  <c:v>9</c:v>
                </c:pt>
                <c:pt idx="946">
                  <c:v>9</c:v>
                </c:pt>
                <c:pt idx="947">
                  <c:v>61</c:v>
                </c:pt>
                <c:pt idx="948">
                  <c:v>8</c:v>
                </c:pt>
                <c:pt idx="949">
                  <c:v>6</c:v>
                </c:pt>
                <c:pt idx="950">
                  <c:v>11</c:v>
                </c:pt>
                <c:pt idx="951">
                  <c:v>20</c:v>
                </c:pt>
                <c:pt idx="952">
                  <c:v>14</c:v>
                </c:pt>
                <c:pt idx="953">
                  <c:v>9</c:v>
                </c:pt>
                <c:pt idx="954">
                  <c:v>16</c:v>
                </c:pt>
                <c:pt idx="955">
                  <c:v>7</c:v>
                </c:pt>
                <c:pt idx="956">
                  <c:v>9</c:v>
                </c:pt>
                <c:pt idx="957">
                  <c:v>1</c:v>
                </c:pt>
                <c:pt idx="958">
                  <c:v>5</c:v>
                </c:pt>
                <c:pt idx="959">
                  <c:v>0</c:v>
                </c:pt>
                <c:pt idx="960">
                  <c:v>11</c:v>
                </c:pt>
                <c:pt idx="961">
                  <c:v>0</c:v>
                </c:pt>
                <c:pt idx="962">
                  <c:v>6</c:v>
                </c:pt>
                <c:pt idx="963">
                  <c:v>4</c:v>
                </c:pt>
                <c:pt idx="964">
                  <c:v>7</c:v>
                </c:pt>
                <c:pt idx="965">
                  <c:v>6</c:v>
                </c:pt>
                <c:pt idx="966">
                  <c:v>4</c:v>
                </c:pt>
                <c:pt idx="967">
                  <c:v>2</c:v>
                </c:pt>
                <c:pt idx="968">
                  <c:v>3</c:v>
                </c:pt>
                <c:pt idx="969">
                  <c:v>4</c:v>
                </c:pt>
                <c:pt idx="970">
                  <c:v>63</c:v>
                </c:pt>
                <c:pt idx="971">
                  <c:v>3</c:v>
                </c:pt>
                <c:pt idx="972">
                  <c:v>234</c:v>
                </c:pt>
                <c:pt idx="973">
                  <c:v>1</c:v>
                </c:pt>
                <c:pt idx="974">
                  <c:v>78</c:v>
                </c:pt>
                <c:pt idx="975">
                  <c:v>0</c:v>
                </c:pt>
                <c:pt idx="976">
                  <c:v>#N/A</c:v>
                </c:pt>
                <c:pt idx="977">
                  <c:v>33</c:v>
                </c:pt>
                <c:pt idx="978">
                  <c:v>30</c:v>
                </c:pt>
                <c:pt idx="979">
                  <c:v>21</c:v>
                </c:pt>
                <c:pt idx="980">
                  <c:v>26</c:v>
                </c:pt>
                <c:pt idx="981">
                  <c:v>14</c:v>
                </c:pt>
                <c:pt idx="982">
                  <c:v>17</c:v>
                </c:pt>
                <c:pt idx="983">
                  <c:v>43</c:v>
                </c:pt>
                <c:pt idx="984">
                  <c:v>9</c:v>
                </c:pt>
                <c:pt idx="985">
                  <c:v>14</c:v>
                </c:pt>
                <c:pt idx="986">
                  <c:v>20</c:v>
                </c:pt>
                <c:pt idx="987">
                  <c:v>13</c:v>
                </c:pt>
                <c:pt idx="988">
                  <c:v>7</c:v>
                </c:pt>
                <c:pt idx="989">
                  <c:v>13</c:v>
                </c:pt>
                <c:pt idx="990">
                  <c:v>12</c:v>
                </c:pt>
                <c:pt idx="991">
                  <c:v>8</c:v>
                </c:pt>
                <c:pt idx="992">
                  <c:v>2</c:v>
                </c:pt>
                <c:pt idx="993">
                  <c:v>9</c:v>
                </c:pt>
                <c:pt idx="994">
                  <c:v>7</c:v>
                </c:pt>
                <c:pt idx="995">
                  <c:v>15</c:v>
                </c:pt>
                <c:pt idx="996">
                  <c:v>2</c:v>
                </c:pt>
                <c:pt idx="997">
                  <c:v>6</c:v>
                </c:pt>
                <c:pt idx="998">
                  <c:v>22</c:v>
                </c:pt>
                <c:pt idx="999">
                  <c:v>3</c:v>
                </c:pt>
                <c:pt idx="1000">
                  <c:v>12</c:v>
                </c:pt>
                <c:pt idx="1001">
                  <c:v>3</c:v>
                </c:pt>
                <c:pt idx="1002">
                  <c:v>3</c:v>
                </c:pt>
                <c:pt idx="1003">
                  <c:v>4</c:v>
                </c:pt>
                <c:pt idx="1004">
                  <c:v>2</c:v>
                </c:pt>
                <c:pt idx="1005">
                  <c:v>87</c:v>
                </c:pt>
                <c:pt idx="1006">
                  <c:v>#N/A</c:v>
                </c:pt>
                <c:pt idx="1007">
                  <c:v>12</c:v>
                </c:pt>
                <c:pt idx="1008">
                  <c:v>4</c:v>
                </c:pt>
                <c:pt idx="1009">
                  <c:v>45</c:v>
                </c:pt>
                <c:pt idx="1010">
                  <c:v>30</c:v>
                </c:pt>
                <c:pt idx="1011">
                  <c:v>18</c:v>
                </c:pt>
                <c:pt idx="1012">
                  <c:v>3</c:v>
                </c:pt>
                <c:pt idx="1013">
                  <c:v>13</c:v>
                </c:pt>
                <c:pt idx="1014">
                  <c:v>10</c:v>
                </c:pt>
                <c:pt idx="1015">
                  <c:v>29</c:v>
                </c:pt>
                <c:pt idx="1016">
                  <c:v>19</c:v>
                </c:pt>
                <c:pt idx="1017">
                  <c:v>16</c:v>
                </c:pt>
                <c:pt idx="1018">
                  <c:v>6</c:v>
                </c:pt>
                <c:pt idx="1019">
                  <c:v>6</c:v>
                </c:pt>
                <c:pt idx="1020">
                  <c:v>3</c:v>
                </c:pt>
                <c:pt idx="1021">
                  <c:v>4</c:v>
                </c:pt>
                <c:pt idx="1022">
                  <c:v>17</c:v>
                </c:pt>
                <c:pt idx="1023">
                  <c:v>10</c:v>
                </c:pt>
                <c:pt idx="1024">
                  <c:v>4</c:v>
                </c:pt>
                <c:pt idx="1025">
                  <c:v>9</c:v>
                </c:pt>
                <c:pt idx="1026">
                  <c:v>4</c:v>
                </c:pt>
                <c:pt idx="1027">
                  <c:v>6</c:v>
                </c:pt>
                <c:pt idx="1028">
                  <c:v>9</c:v>
                </c:pt>
                <c:pt idx="1029">
                  <c:v>10</c:v>
                </c:pt>
                <c:pt idx="1030">
                  <c:v>3</c:v>
                </c:pt>
                <c:pt idx="1031">
                  <c:v>6</c:v>
                </c:pt>
                <c:pt idx="1032">
                  <c:v>2</c:v>
                </c:pt>
                <c:pt idx="1033">
                  <c:v>0</c:v>
                </c:pt>
                <c:pt idx="1034">
                  <c:v>0</c:v>
                </c:pt>
                <c:pt idx="1035">
                  <c:v>116</c:v>
                </c:pt>
                <c:pt idx="1036">
                  <c:v>116</c:v>
                </c:pt>
                <c:pt idx="1037">
                  <c:v>31</c:v>
                </c:pt>
                <c:pt idx="1038">
                  <c:v>2</c:v>
                </c:pt>
                <c:pt idx="1039">
                  <c:v>4</c:v>
                </c:pt>
                <c:pt idx="1040">
                  <c:v>5</c:v>
                </c:pt>
                <c:pt idx="1041">
                  <c:v>5</c:v>
                </c:pt>
                <c:pt idx="1042">
                  <c:v>1</c:v>
                </c:pt>
                <c:pt idx="1043">
                  <c:v>1</c:v>
                </c:pt>
                <c:pt idx="1044">
                  <c:v>4</c:v>
                </c:pt>
                <c:pt idx="1045">
                  <c:v>3</c:v>
                </c:pt>
                <c:pt idx="1046">
                  <c:v>4</c:v>
                </c:pt>
                <c:pt idx="1047">
                  <c:v>111</c:v>
                </c:pt>
                <c:pt idx="1048">
                  <c:v>32</c:v>
                </c:pt>
                <c:pt idx="1049">
                  <c:v>36</c:v>
                </c:pt>
                <c:pt idx="1050">
                  <c:v>21</c:v>
                </c:pt>
                <c:pt idx="1051">
                  <c:v>22</c:v>
                </c:pt>
                <c:pt idx="1052">
                  <c:v>6</c:v>
                </c:pt>
                <c:pt idx="1053">
                  <c:v>7</c:v>
                </c:pt>
                <c:pt idx="1054">
                  <c:v>50</c:v>
                </c:pt>
                <c:pt idx="1055">
                  <c:v>12</c:v>
                </c:pt>
                <c:pt idx="1056">
                  <c:v>13</c:v>
                </c:pt>
                <c:pt idx="1057">
                  <c:v>21</c:v>
                </c:pt>
                <c:pt idx="1058">
                  <c:v>8</c:v>
                </c:pt>
                <c:pt idx="1059">
                  <c:v>2</c:v>
                </c:pt>
                <c:pt idx="1060">
                  <c:v>9</c:v>
                </c:pt>
                <c:pt idx="1061">
                  <c:v>32</c:v>
                </c:pt>
                <c:pt idx="1062">
                  <c:v>0</c:v>
                </c:pt>
                <c:pt idx="1063">
                  <c:v>3</c:v>
                </c:pt>
                <c:pt idx="1064">
                  <c:v>5</c:v>
                </c:pt>
                <c:pt idx="1065">
                  <c:v>3</c:v>
                </c:pt>
                <c:pt idx="1066">
                  <c:v>19</c:v>
                </c:pt>
                <c:pt idx="1067">
                  <c:v>5</c:v>
                </c:pt>
                <c:pt idx="1068">
                  <c:v>12</c:v>
                </c:pt>
                <c:pt idx="1069">
                  <c:v>#N/A</c:v>
                </c:pt>
                <c:pt idx="1070">
                  <c:v>38</c:v>
                </c:pt>
                <c:pt idx="1071">
                  <c:v>22</c:v>
                </c:pt>
                <c:pt idx="1072">
                  <c:v>28</c:v>
                </c:pt>
                <c:pt idx="1073">
                  <c:v>25</c:v>
                </c:pt>
                <c:pt idx="1074">
                  <c:v>13</c:v>
                </c:pt>
                <c:pt idx="1075">
                  <c:v>11</c:v>
                </c:pt>
                <c:pt idx="1076">
                  <c:v>4</c:v>
                </c:pt>
                <c:pt idx="1077">
                  <c:v>7</c:v>
                </c:pt>
                <c:pt idx="1078">
                  <c:v>11</c:v>
                </c:pt>
                <c:pt idx="1079">
                  <c:v>7</c:v>
                </c:pt>
                <c:pt idx="1080">
                  <c:v>2</c:v>
                </c:pt>
                <c:pt idx="1081">
                  <c:v>9</c:v>
                </c:pt>
                <c:pt idx="1082">
                  <c:v>#N/A</c:v>
                </c:pt>
                <c:pt idx="1083">
                  <c:v>6</c:v>
                </c:pt>
                <c:pt idx="1084">
                  <c:v>3</c:v>
                </c:pt>
                <c:pt idx="1085">
                  <c:v>7</c:v>
                </c:pt>
                <c:pt idx="1086">
                  <c:v>31</c:v>
                </c:pt>
                <c:pt idx="1087">
                  <c:v>13</c:v>
                </c:pt>
                <c:pt idx="1088">
                  <c:v>17</c:v>
                </c:pt>
                <c:pt idx="1089">
                  <c:v>64</c:v>
                </c:pt>
                <c:pt idx="1090">
                  <c:v>49</c:v>
                </c:pt>
                <c:pt idx="1091">
                  <c:v>11</c:v>
                </c:pt>
                <c:pt idx="1092">
                  <c:v>19</c:v>
                </c:pt>
                <c:pt idx="1093">
                  <c:v>25</c:v>
                </c:pt>
                <c:pt idx="1094">
                  <c:v>#N/A</c:v>
                </c:pt>
                <c:pt idx="1095">
                  <c:v>20</c:v>
                </c:pt>
                <c:pt idx="1096">
                  <c:v>111</c:v>
                </c:pt>
                <c:pt idx="1097">
                  <c:v>16</c:v>
                </c:pt>
                <c:pt idx="1098">
                  <c:v>5</c:v>
                </c:pt>
                <c:pt idx="1099">
                  <c:v>14</c:v>
                </c:pt>
                <c:pt idx="1100">
                  <c:v>#N/A</c:v>
                </c:pt>
                <c:pt idx="1101">
                  <c:v>58</c:v>
                </c:pt>
                <c:pt idx="1102">
                  <c:v>41</c:v>
                </c:pt>
                <c:pt idx="1103">
                  <c:v>16</c:v>
                </c:pt>
                <c:pt idx="1104">
                  <c:v>15</c:v>
                </c:pt>
                <c:pt idx="1105">
                  <c:v>8</c:v>
                </c:pt>
                <c:pt idx="1106">
                  <c:v>6</c:v>
                </c:pt>
                <c:pt idx="1107">
                  <c:v>5</c:v>
                </c:pt>
                <c:pt idx="1108">
                  <c:v>3</c:v>
                </c:pt>
                <c:pt idx="1109">
                  <c:v>44</c:v>
                </c:pt>
                <c:pt idx="1110">
                  <c:v>6</c:v>
                </c:pt>
                <c:pt idx="1111">
                  <c:v>5</c:v>
                </c:pt>
                <c:pt idx="1112">
                  <c:v>168</c:v>
                </c:pt>
                <c:pt idx="1113">
                  <c:v>128</c:v>
                </c:pt>
                <c:pt idx="1114">
                  <c:v>82</c:v>
                </c:pt>
                <c:pt idx="1115">
                  <c:v>20</c:v>
                </c:pt>
                <c:pt idx="1116">
                  <c:v>62</c:v>
                </c:pt>
                <c:pt idx="1117">
                  <c:v>40</c:v>
                </c:pt>
                <c:pt idx="1118">
                  <c:v>25</c:v>
                </c:pt>
                <c:pt idx="1119">
                  <c:v>97</c:v>
                </c:pt>
                <c:pt idx="1120">
                  <c:v>56</c:v>
                </c:pt>
                <c:pt idx="1121">
                  <c:v>39</c:v>
                </c:pt>
                <c:pt idx="1122">
                  <c:v>16</c:v>
                </c:pt>
                <c:pt idx="1123">
                  <c:v>10</c:v>
                </c:pt>
                <c:pt idx="1124">
                  <c:v>13</c:v>
                </c:pt>
                <c:pt idx="1125">
                  <c:v>6</c:v>
                </c:pt>
                <c:pt idx="1126">
                  <c:v>13</c:v>
                </c:pt>
                <c:pt idx="1127">
                  <c:v>7</c:v>
                </c:pt>
                <c:pt idx="1128">
                  <c:v>12</c:v>
                </c:pt>
                <c:pt idx="1129">
                  <c:v>141</c:v>
                </c:pt>
                <c:pt idx="1130">
                  <c:v>23</c:v>
                </c:pt>
                <c:pt idx="1131">
                  <c:v>24</c:v>
                </c:pt>
                <c:pt idx="1132">
                  <c:v>4</c:v>
                </c:pt>
                <c:pt idx="1133">
                  <c:v>12</c:v>
                </c:pt>
                <c:pt idx="1134">
                  <c:v>7</c:v>
                </c:pt>
                <c:pt idx="1135">
                  <c:v>7</c:v>
                </c:pt>
                <c:pt idx="1136">
                  <c:v>23</c:v>
                </c:pt>
                <c:pt idx="1137">
                  <c:v>7</c:v>
                </c:pt>
                <c:pt idx="1138">
                  <c:v>4</c:v>
                </c:pt>
                <c:pt idx="1139">
                  <c:v>7</c:v>
                </c:pt>
                <c:pt idx="1140">
                  <c:v>11</c:v>
                </c:pt>
                <c:pt idx="1141">
                  <c:v>12</c:v>
                </c:pt>
                <c:pt idx="1142">
                  <c:v>13</c:v>
                </c:pt>
                <c:pt idx="1143">
                  <c:v>10</c:v>
                </c:pt>
                <c:pt idx="1144">
                  <c:v>11</c:v>
                </c:pt>
                <c:pt idx="1145">
                  <c:v>1</c:v>
                </c:pt>
                <c:pt idx="1146">
                  <c:v>#N/A</c:v>
                </c:pt>
                <c:pt idx="1147">
                  <c:v>46</c:v>
                </c:pt>
                <c:pt idx="1148">
                  <c:v>#N/A</c:v>
                </c:pt>
                <c:pt idx="1149">
                  <c:v>39</c:v>
                </c:pt>
                <c:pt idx="1150">
                  <c:v>27</c:v>
                </c:pt>
                <c:pt idx="1151">
                  <c:v>5</c:v>
                </c:pt>
                <c:pt idx="1152">
                  <c:v>39</c:v>
                </c:pt>
                <c:pt idx="1153">
                  <c:v>0</c:v>
                </c:pt>
                <c:pt idx="1154">
                  <c:v>17</c:v>
                </c:pt>
                <c:pt idx="1155">
                  <c:v>10</c:v>
                </c:pt>
                <c:pt idx="1156">
                  <c:v>3</c:v>
                </c:pt>
                <c:pt idx="1157">
                  <c:v>6</c:v>
                </c:pt>
                <c:pt idx="1158">
                  <c:v>2</c:v>
                </c:pt>
                <c:pt idx="1159">
                  <c:v>0</c:v>
                </c:pt>
                <c:pt idx="1160">
                  <c:v>5</c:v>
                </c:pt>
                <c:pt idx="1161">
                  <c:v>4</c:v>
                </c:pt>
                <c:pt idx="1162">
                  <c:v>2</c:v>
                </c:pt>
                <c:pt idx="1163">
                  <c:v>5</c:v>
                </c:pt>
                <c:pt idx="1164">
                  <c:v>0</c:v>
                </c:pt>
                <c:pt idx="1165">
                  <c:v>0</c:v>
                </c:pt>
                <c:pt idx="1166">
                  <c:v>6</c:v>
                </c:pt>
                <c:pt idx="1167">
                  <c:v>0</c:v>
                </c:pt>
                <c:pt idx="1168">
                  <c:v>7</c:v>
                </c:pt>
                <c:pt idx="1169">
                  <c:v>2</c:v>
                </c:pt>
                <c:pt idx="1170">
                  <c:v>1</c:v>
                </c:pt>
                <c:pt idx="1171">
                  <c:v>12</c:v>
                </c:pt>
                <c:pt idx="1172">
                  <c:v>15</c:v>
                </c:pt>
                <c:pt idx="1173">
                  <c:v>2</c:v>
                </c:pt>
                <c:pt idx="1174">
                  <c:v>22</c:v>
                </c:pt>
                <c:pt idx="1175">
                  <c:v>9</c:v>
                </c:pt>
                <c:pt idx="1176">
                  <c:v>37</c:v>
                </c:pt>
                <c:pt idx="1177">
                  <c:v>5</c:v>
                </c:pt>
                <c:pt idx="1178">
                  <c:v>10</c:v>
                </c:pt>
                <c:pt idx="1179">
                  <c:v>#N/A</c:v>
                </c:pt>
                <c:pt idx="1180">
                  <c:v>12</c:v>
                </c:pt>
                <c:pt idx="1181">
                  <c:v>3</c:v>
                </c:pt>
                <c:pt idx="1182">
                  <c:v>1</c:v>
                </c:pt>
                <c:pt idx="1183">
                  <c:v>12</c:v>
                </c:pt>
                <c:pt idx="1184">
                  <c:v>9</c:v>
                </c:pt>
                <c:pt idx="1185">
                  <c:v>8</c:v>
                </c:pt>
                <c:pt idx="1186">
                  <c:v>5</c:v>
                </c:pt>
                <c:pt idx="1187">
                  <c:v>2</c:v>
                </c:pt>
                <c:pt idx="1188">
                  <c:v>9</c:v>
                </c:pt>
                <c:pt idx="1189">
                  <c:v>11</c:v>
                </c:pt>
                <c:pt idx="1190">
                  <c:v>4</c:v>
                </c:pt>
                <c:pt idx="1191">
                  <c:v>4</c:v>
                </c:pt>
                <c:pt idx="1192">
                  <c:v>19</c:v>
                </c:pt>
                <c:pt idx="1193">
                  <c:v>3</c:v>
                </c:pt>
                <c:pt idx="1194">
                  <c:v>12</c:v>
                </c:pt>
                <c:pt idx="1195">
                  <c:v>#N/A</c:v>
                </c:pt>
                <c:pt idx="1196">
                  <c:v>#N/A</c:v>
                </c:pt>
                <c:pt idx="1197">
                  <c:v>39</c:v>
                </c:pt>
                <c:pt idx="1198">
                  <c:v>#N/A</c:v>
                </c:pt>
                <c:pt idx="1199">
                  <c:v>27</c:v>
                </c:pt>
                <c:pt idx="1200">
                  <c:v>32</c:v>
                </c:pt>
                <c:pt idx="1201">
                  <c:v>40</c:v>
                </c:pt>
                <c:pt idx="1202">
                  <c:v>10</c:v>
                </c:pt>
                <c:pt idx="1203">
                  <c:v>41</c:v>
                </c:pt>
                <c:pt idx="1204">
                  <c:v>7</c:v>
                </c:pt>
                <c:pt idx="1205">
                  <c:v>11</c:v>
                </c:pt>
                <c:pt idx="1206">
                  <c:v>10</c:v>
                </c:pt>
                <c:pt idx="1207">
                  <c:v>12</c:v>
                </c:pt>
                <c:pt idx="1208">
                  <c:v>16</c:v>
                </c:pt>
                <c:pt idx="1209">
                  <c:v>3</c:v>
                </c:pt>
                <c:pt idx="1210">
                  <c:v>26</c:v>
                </c:pt>
                <c:pt idx="1211">
                  <c:v>15</c:v>
                </c:pt>
                <c:pt idx="1212">
                  <c:v>18</c:v>
                </c:pt>
                <c:pt idx="1213">
                  <c:v>48</c:v>
                </c:pt>
                <c:pt idx="1214">
                  <c:v>22</c:v>
                </c:pt>
                <c:pt idx="1215">
                  <c:v>12</c:v>
                </c:pt>
                <c:pt idx="1216">
                  <c:v>12</c:v>
                </c:pt>
                <c:pt idx="1217">
                  <c:v>6</c:v>
                </c:pt>
                <c:pt idx="1218">
                  <c:v>15</c:v>
                </c:pt>
                <c:pt idx="1219">
                  <c:v>15</c:v>
                </c:pt>
                <c:pt idx="1220">
                  <c:v>7</c:v>
                </c:pt>
                <c:pt idx="1221">
                  <c:v>15</c:v>
                </c:pt>
                <c:pt idx="1222">
                  <c:v>5</c:v>
                </c:pt>
                <c:pt idx="1223">
                  <c:v>9</c:v>
                </c:pt>
                <c:pt idx="1224">
                  <c:v>5</c:v>
                </c:pt>
                <c:pt idx="1225">
                  <c:v>6</c:v>
                </c:pt>
                <c:pt idx="1226">
                  <c:v>7</c:v>
                </c:pt>
                <c:pt idx="1227">
                  <c:v>11</c:v>
                </c:pt>
                <c:pt idx="1228">
                  <c:v>13</c:v>
                </c:pt>
                <c:pt idx="1229">
                  <c:v>8</c:v>
                </c:pt>
                <c:pt idx="1230">
                  <c:v>14</c:v>
                </c:pt>
                <c:pt idx="1231">
                  <c:v>3</c:v>
                </c:pt>
                <c:pt idx="1232">
                  <c:v>5</c:v>
                </c:pt>
                <c:pt idx="1233">
                  <c:v>14</c:v>
                </c:pt>
                <c:pt idx="1234">
                  <c:v>10</c:v>
                </c:pt>
                <c:pt idx="1235">
                  <c:v>9</c:v>
                </c:pt>
                <c:pt idx="1236">
                  <c:v>13</c:v>
                </c:pt>
                <c:pt idx="1237">
                  <c:v>6</c:v>
                </c:pt>
                <c:pt idx="1238">
                  <c:v>7</c:v>
                </c:pt>
                <c:pt idx="1239">
                  <c:v>9</c:v>
                </c:pt>
                <c:pt idx="1240">
                  <c:v>21</c:v>
                </c:pt>
                <c:pt idx="1241">
                  <c:v>4</c:v>
                </c:pt>
                <c:pt idx="1242">
                  <c:v>6</c:v>
                </c:pt>
                <c:pt idx="1243">
                  <c:v>4</c:v>
                </c:pt>
                <c:pt idx="1244">
                  <c:v>13</c:v>
                </c:pt>
                <c:pt idx="1245">
                  <c:v>10</c:v>
                </c:pt>
                <c:pt idx="1246">
                  <c:v>57</c:v>
                </c:pt>
                <c:pt idx="1247">
                  <c:v>105</c:v>
                </c:pt>
                <c:pt idx="1248">
                  <c:v>8</c:v>
                </c:pt>
                <c:pt idx="1249">
                  <c:v>7</c:v>
                </c:pt>
                <c:pt idx="1250">
                  <c:v>8</c:v>
                </c:pt>
                <c:pt idx="1251">
                  <c:v>78</c:v>
                </c:pt>
                <c:pt idx="1252">
                  <c:v>27</c:v>
                </c:pt>
                <c:pt idx="1253">
                  <c:v>31</c:v>
                </c:pt>
                <c:pt idx="1254">
                  <c:v>19</c:v>
                </c:pt>
                <c:pt idx="1255">
                  <c:v>10</c:v>
                </c:pt>
                <c:pt idx="1256">
                  <c:v>7</c:v>
                </c:pt>
                <c:pt idx="1257">
                  <c:v>15</c:v>
                </c:pt>
                <c:pt idx="1258">
                  <c:v>3</c:v>
                </c:pt>
                <c:pt idx="1259">
                  <c:v>6</c:v>
                </c:pt>
                <c:pt idx="1260">
                  <c:v>21</c:v>
                </c:pt>
                <c:pt idx="1261">
                  <c:v>11</c:v>
                </c:pt>
                <c:pt idx="1262">
                  <c:v>7</c:v>
                </c:pt>
                <c:pt idx="1263">
                  <c:v>2</c:v>
                </c:pt>
                <c:pt idx="1264">
                  <c:v>56</c:v>
                </c:pt>
                <c:pt idx="1265">
                  <c:v>8</c:v>
                </c:pt>
                <c:pt idx="1266">
                  <c:v>3</c:v>
                </c:pt>
                <c:pt idx="1267">
                  <c:v>12</c:v>
                </c:pt>
                <c:pt idx="1268">
                  <c:v>26</c:v>
                </c:pt>
                <c:pt idx="1269">
                  <c:v>17</c:v>
                </c:pt>
                <c:pt idx="1270">
                  <c:v>#N/A</c:v>
                </c:pt>
                <c:pt idx="1271">
                  <c:v>184</c:v>
                </c:pt>
                <c:pt idx="1272">
                  <c:v>18</c:v>
                </c:pt>
                <c:pt idx="1273">
                  <c:v>30</c:v>
                </c:pt>
                <c:pt idx="1274">
                  <c:v>54</c:v>
                </c:pt>
                <c:pt idx="1275">
                  <c:v>16</c:v>
                </c:pt>
                <c:pt idx="1276">
                  <c:v>8</c:v>
                </c:pt>
                <c:pt idx="1277">
                  <c:v>7</c:v>
                </c:pt>
                <c:pt idx="1278">
                  <c:v>21</c:v>
                </c:pt>
                <c:pt idx="1279">
                  <c:v>16</c:v>
                </c:pt>
                <c:pt idx="1280">
                  <c:v>7</c:v>
                </c:pt>
                <c:pt idx="1281">
                  <c:v>9</c:v>
                </c:pt>
                <c:pt idx="1282">
                  <c:v>0</c:v>
                </c:pt>
                <c:pt idx="1283">
                  <c:v>7</c:v>
                </c:pt>
                <c:pt idx="1284">
                  <c:v>0</c:v>
                </c:pt>
                <c:pt idx="1285">
                  <c:v>25</c:v>
                </c:pt>
                <c:pt idx="1286">
                  <c:v>14</c:v>
                </c:pt>
                <c:pt idx="1287">
                  <c:v>5</c:v>
                </c:pt>
                <c:pt idx="1288">
                  <c:v>20</c:v>
                </c:pt>
                <c:pt idx="1289">
                  <c:v>23</c:v>
                </c:pt>
                <c:pt idx="1290">
                  <c:v>12</c:v>
                </c:pt>
                <c:pt idx="1291">
                  <c:v>23</c:v>
                </c:pt>
                <c:pt idx="1292">
                  <c:v>#N/A</c:v>
                </c:pt>
                <c:pt idx="1293">
                  <c:v>10</c:v>
                </c:pt>
                <c:pt idx="1294">
                  <c:v>21</c:v>
                </c:pt>
                <c:pt idx="1295">
                  <c:v>11</c:v>
                </c:pt>
                <c:pt idx="1296">
                  <c:v>7</c:v>
                </c:pt>
                <c:pt idx="1297">
                  <c:v>10</c:v>
                </c:pt>
                <c:pt idx="1298">
                  <c:v>25</c:v>
                </c:pt>
                <c:pt idx="1299">
                  <c:v>6</c:v>
                </c:pt>
                <c:pt idx="1300">
                  <c:v>2</c:v>
                </c:pt>
                <c:pt idx="1301">
                  <c:v>24</c:v>
                </c:pt>
                <c:pt idx="1302">
                  <c:v>9</c:v>
                </c:pt>
                <c:pt idx="1303">
                  <c:v>10</c:v>
                </c:pt>
                <c:pt idx="1304">
                  <c:v>8</c:v>
                </c:pt>
                <c:pt idx="1305">
                  <c:v>7</c:v>
                </c:pt>
                <c:pt idx="1306">
                  <c:v>18</c:v>
                </c:pt>
                <c:pt idx="1307">
                  <c:v>3</c:v>
                </c:pt>
                <c:pt idx="1308">
                  <c:v>5</c:v>
                </c:pt>
                <c:pt idx="1309">
                  <c:v>6</c:v>
                </c:pt>
                <c:pt idx="1310">
                  <c:v>11</c:v>
                </c:pt>
                <c:pt idx="1311">
                  <c:v>12</c:v>
                </c:pt>
                <c:pt idx="1312">
                  <c:v>5</c:v>
                </c:pt>
                <c:pt idx="1313">
                  <c:v>5</c:v>
                </c:pt>
                <c:pt idx="1314">
                  <c:v>1</c:v>
                </c:pt>
                <c:pt idx="1315">
                  <c:v>4</c:v>
                </c:pt>
                <c:pt idx="1316">
                  <c:v>16</c:v>
                </c:pt>
                <c:pt idx="1317">
                  <c:v>0</c:v>
                </c:pt>
                <c:pt idx="1318">
                  <c:v>7</c:v>
                </c:pt>
                <c:pt idx="1319">
                  <c:v>3</c:v>
                </c:pt>
                <c:pt idx="1320">
                  <c:v>3</c:v>
                </c:pt>
                <c:pt idx="1321">
                  <c:v>9</c:v>
                </c:pt>
                <c:pt idx="1322">
                  <c:v>#N/A</c:v>
                </c:pt>
                <c:pt idx="1323">
                  <c:v>5</c:v>
                </c:pt>
                <c:pt idx="1324">
                  <c:v>69</c:v>
                </c:pt>
                <c:pt idx="1325">
                  <c:v>21</c:v>
                </c:pt>
                <c:pt idx="1326">
                  <c:v>14</c:v>
                </c:pt>
                <c:pt idx="1327">
                  <c:v>33</c:v>
                </c:pt>
                <c:pt idx="1328">
                  <c:v>20</c:v>
                </c:pt>
                <c:pt idx="1329">
                  <c:v>10</c:v>
                </c:pt>
                <c:pt idx="1330">
                  <c:v>5</c:v>
                </c:pt>
                <c:pt idx="1331">
                  <c:v>4</c:v>
                </c:pt>
                <c:pt idx="1332">
                  <c:v>15</c:v>
                </c:pt>
                <c:pt idx="1333">
                  <c:v>4</c:v>
                </c:pt>
                <c:pt idx="1334">
                  <c:v>11</c:v>
                </c:pt>
                <c:pt idx="1335">
                  <c:v>6</c:v>
                </c:pt>
                <c:pt idx="1336">
                  <c:v>19</c:v>
                </c:pt>
                <c:pt idx="1337">
                  <c:v>7</c:v>
                </c:pt>
                <c:pt idx="1338">
                  <c:v>12</c:v>
                </c:pt>
                <c:pt idx="1339">
                  <c:v>#N/A</c:v>
                </c:pt>
                <c:pt idx="1340">
                  <c:v>51</c:v>
                </c:pt>
                <c:pt idx="1341">
                  <c:v>26</c:v>
                </c:pt>
                <c:pt idx="1342">
                  <c:v>56</c:v>
                </c:pt>
                <c:pt idx="1343">
                  <c:v>22</c:v>
                </c:pt>
                <c:pt idx="1344">
                  <c:v>5</c:v>
                </c:pt>
                <c:pt idx="1345">
                  <c:v>8</c:v>
                </c:pt>
                <c:pt idx="1346">
                  <c:v>22</c:v>
                </c:pt>
                <c:pt idx="1347">
                  <c:v>6</c:v>
                </c:pt>
                <c:pt idx="1348">
                  <c:v>7</c:v>
                </c:pt>
                <c:pt idx="1349">
                  <c:v>10</c:v>
                </c:pt>
                <c:pt idx="1350">
                  <c:v>7</c:v>
                </c:pt>
                <c:pt idx="1351">
                  <c:v>11</c:v>
                </c:pt>
                <c:pt idx="1352">
                  <c:v>5</c:v>
                </c:pt>
                <c:pt idx="1353">
                  <c:v>10</c:v>
                </c:pt>
                <c:pt idx="1354">
                  <c:v>7</c:v>
                </c:pt>
                <c:pt idx="1355">
                  <c:v>3</c:v>
                </c:pt>
                <c:pt idx="1356">
                  <c:v>9</c:v>
                </c:pt>
                <c:pt idx="1357">
                  <c:v>12</c:v>
                </c:pt>
                <c:pt idx="1358">
                  <c:v>7</c:v>
                </c:pt>
                <c:pt idx="1359">
                  <c:v>#N/A</c:v>
                </c:pt>
                <c:pt idx="1360">
                  <c:v>49</c:v>
                </c:pt>
                <c:pt idx="1361">
                  <c:v>8</c:v>
                </c:pt>
                <c:pt idx="1362">
                  <c:v>22</c:v>
                </c:pt>
                <c:pt idx="1363">
                  <c:v>13</c:v>
                </c:pt>
                <c:pt idx="1364">
                  <c:v>10</c:v>
                </c:pt>
                <c:pt idx="1365">
                  <c:v>12</c:v>
                </c:pt>
                <c:pt idx="1366">
                  <c:v>17</c:v>
                </c:pt>
                <c:pt idx="1367">
                  <c:v>12</c:v>
                </c:pt>
                <c:pt idx="1368">
                  <c:v>14</c:v>
                </c:pt>
                <c:pt idx="1369">
                  <c:v>11</c:v>
                </c:pt>
                <c:pt idx="1370">
                  <c:v>26</c:v>
                </c:pt>
                <c:pt idx="1371">
                  <c:v>9</c:v>
                </c:pt>
                <c:pt idx="1372">
                  <c:v>19</c:v>
                </c:pt>
                <c:pt idx="1373">
                  <c:v>9</c:v>
                </c:pt>
                <c:pt idx="1374">
                  <c:v>7</c:v>
                </c:pt>
                <c:pt idx="1375">
                  <c:v>16</c:v>
                </c:pt>
                <c:pt idx="1376">
                  <c:v>2</c:v>
                </c:pt>
                <c:pt idx="1377">
                  <c:v>2</c:v>
                </c:pt>
                <c:pt idx="1378">
                  <c:v>9</c:v>
                </c:pt>
                <c:pt idx="1379">
                  <c:v>5</c:v>
                </c:pt>
                <c:pt idx="1380">
                  <c:v>9</c:v>
                </c:pt>
                <c:pt idx="1381">
                  <c:v>4</c:v>
                </c:pt>
                <c:pt idx="1382">
                  <c:v>6</c:v>
                </c:pt>
                <c:pt idx="1383">
                  <c:v>6</c:v>
                </c:pt>
                <c:pt idx="1384">
                  <c:v>11</c:v>
                </c:pt>
                <c:pt idx="1385">
                  <c:v>7</c:v>
                </c:pt>
                <c:pt idx="1386">
                  <c:v>5</c:v>
                </c:pt>
                <c:pt idx="1387">
                  <c:v>4</c:v>
                </c:pt>
                <c:pt idx="1388">
                  <c:v>35</c:v>
                </c:pt>
                <c:pt idx="1389">
                  <c:v>17</c:v>
                </c:pt>
                <c:pt idx="1390">
                  <c:v>22</c:v>
                </c:pt>
                <c:pt idx="1391">
                  <c:v>18</c:v>
                </c:pt>
                <c:pt idx="1392">
                  <c:v>11</c:v>
                </c:pt>
                <c:pt idx="1393">
                  <c:v>#N/A</c:v>
                </c:pt>
                <c:pt idx="1394">
                  <c:v>24</c:v>
                </c:pt>
                <c:pt idx="1395">
                  <c:v>11</c:v>
                </c:pt>
                <c:pt idx="1396">
                  <c:v>42</c:v>
                </c:pt>
                <c:pt idx="1397">
                  <c:v>46</c:v>
                </c:pt>
                <c:pt idx="1398">
                  <c:v>40</c:v>
                </c:pt>
                <c:pt idx="1399">
                  <c:v>22</c:v>
                </c:pt>
                <c:pt idx="1400">
                  <c:v>8</c:v>
                </c:pt>
                <c:pt idx="1401">
                  <c:v>11</c:v>
                </c:pt>
                <c:pt idx="1402">
                  <c:v>13</c:v>
                </c:pt>
                <c:pt idx="1403">
                  <c:v>48</c:v>
                </c:pt>
                <c:pt idx="1404">
                  <c:v>15</c:v>
                </c:pt>
                <c:pt idx="1405">
                  <c:v>9</c:v>
                </c:pt>
                <c:pt idx="1406">
                  <c:v>7</c:v>
                </c:pt>
                <c:pt idx="1407">
                  <c:v>15</c:v>
                </c:pt>
                <c:pt idx="1408">
                  <c:v>3</c:v>
                </c:pt>
                <c:pt idx="1409">
                  <c:v>23</c:v>
                </c:pt>
                <c:pt idx="1410">
                  <c:v>43</c:v>
                </c:pt>
                <c:pt idx="1411">
                  <c:v>9</c:v>
                </c:pt>
                <c:pt idx="1412">
                  <c:v>12</c:v>
                </c:pt>
                <c:pt idx="1413">
                  <c:v>66</c:v>
                </c:pt>
                <c:pt idx="1414">
                  <c:v>8</c:v>
                </c:pt>
                <c:pt idx="1415">
                  <c:v>8</c:v>
                </c:pt>
                <c:pt idx="1416">
                  <c:v>6</c:v>
                </c:pt>
                <c:pt idx="1417">
                  <c:v>10</c:v>
                </c:pt>
                <c:pt idx="1418">
                  <c:v>7</c:v>
                </c:pt>
                <c:pt idx="1419">
                  <c:v>227</c:v>
                </c:pt>
              </c:numCache>
            </c:numRef>
          </c:xVal>
          <c:yVal>
            <c:numRef>
              <c:f>'c'!$AD$55:$AD$1474</c:f>
              <c:numCache>
                <c:formatCode>General</c:formatCode>
                <c:ptCount val="1420"/>
                <c:pt idx="0">
                  <c:v>3831584</c:v>
                </c:pt>
                <c:pt idx="1">
                  <c:v>1416457</c:v>
                </c:pt>
                <c:pt idx="2">
                  <c:v>2311729</c:v>
                </c:pt>
                <c:pt idx="3">
                  <c:v>1386009</c:v>
                </c:pt>
                <c:pt idx="4">
                  <c:v>1065521</c:v>
                </c:pt>
                <c:pt idx="5">
                  <c:v>492458</c:v>
                </c:pt>
                <c:pt idx="6">
                  <c:v>3821159</c:v>
                </c:pt>
                <c:pt idx="7">
                  <c:v>120535</c:v>
                </c:pt>
                <c:pt idx="8">
                  <c:v>282388</c:v>
                </c:pt>
                <c:pt idx="9">
                  <c:v>272879</c:v>
                </c:pt>
                <c:pt idx="10">
                  <c:v>703706</c:v>
                </c:pt>
                <c:pt idx="11">
                  <c:v>655642</c:v>
                </c:pt>
                <c:pt idx="12">
                  <c:v>#N/A</c:v>
                </c:pt>
                <c:pt idx="13">
                  <c:v>107206</c:v>
                </c:pt>
                <c:pt idx="14">
                  <c:v>#N/A</c:v>
                </c:pt>
                <c:pt idx="15">
                  <c:v>147534</c:v>
                </c:pt>
                <c:pt idx="16">
                  <c:v>389773</c:v>
                </c:pt>
                <c:pt idx="17">
                  <c:v>413508</c:v>
                </c:pt>
                <c:pt idx="18">
                  <c:v>2532036</c:v>
                </c:pt>
                <c:pt idx="19">
                  <c:v>123082</c:v>
                </c:pt>
                <c:pt idx="20">
                  <c:v>495425</c:v>
                </c:pt>
                <c:pt idx="21">
                  <c:v>2399606</c:v>
                </c:pt>
                <c:pt idx="22">
                  <c:v>110224</c:v>
                </c:pt>
                <c:pt idx="23">
                  <c:v>106701</c:v>
                </c:pt>
                <c:pt idx="24">
                  <c:v>187203</c:v>
                </c:pt>
                <c:pt idx="25">
                  <c:v>209459</c:v>
                </c:pt>
                <c:pt idx="26">
                  <c:v>3552860</c:v>
                </c:pt>
                <c:pt idx="27">
                  <c:v>853861</c:v>
                </c:pt>
                <c:pt idx="28">
                  <c:v>354747</c:v>
                </c:pt>
                <c:pt idx="29">
                  <c:v>96677</c:v>
                </c:pt>
                <c:pt idx="30">
                  <c:v>493970</c:v>
                </c:pt>
                <c:pt idx="31">
                  <c:v>630767</c:v>
                </c:pt>
                <c:pt idx="32">
                  <c:v>440882</c:v>
                </c:pt>
                <c:pt idx="33">
                  <c:v>1712829</c:v>
                </c:pt>
                <c:pt idx="34">
                  <c:v>265002</c:v>
                </c:pt>
                <c:pt idx="35">
                  <c:v>270120</c:v>
                </c:pt>
                <c:pt idx="36">
                  <c:v>131921</c:v>
                </c:pt>
                <c:pt idx="37">
                  <c:v>248478</c:v>
                </c:pt>
                <c:pt idx="38">
                  <c:v>144304</c:v>
                </c:pt>
                <c:pt idx="39">
                  <c:v>162837</c:v>
                </c:pt>
                <c:pt idx="40">
                  <c:v>287071</c:v>
                </c:pt>
                <c:pt idx="41">
                  <c:v>1923158</c:v>
                </c:pt>
                <c:pt idx="42">
                  <c:v>384419</c:v>
                </c:pt>
                <c:pt idx="43">
                  <c:v>138457</c:v>
                </c:pt>
                <c:pt idx="44">
                  <c:v>334442</c:v>
                </c:pt>
                <c:pt idx="45">
                  <c:v>249137</c:v>
                </c:pt>
                <c:pt idx="46">
                  <c:v>477034</c:v>
                </c:pt>
                <c:pt idx="47">
                  <c:v>504647</c:v>
                </c:pt>
                <c:pt idx="48">
                  <c:v>355671</c:v>
                </c:pt>
                <c:pt idx="49">
                  <c:v>255017</c:v>
                </c:pt>
                <c:pt idx="50">
                  <c:v>799942</c:v>
                </c:pt>
                <c:pt idx="51">
                  <c:v>191485</c:v>
                </c:pt>
                <c:pt idx="52">
                  <c:v>547254</c:v>
                </c:pt>
                <c:pt idx="53">
                  <c:v>0</c:v>
                </c:pt>
                <c:pt idx="54">
                  <c:v>391679</c:v>
                </c:pt>
                <c:pt idx="55">
                  <c:v>213720</c:v>
                </c:pt>
                <c:pt idx="56">
                  <c:v>88873</c:v>
                </c:pt>
                <c:pt idx="57">
                  <c:v>190164</c:v>
                </c:pt>
                <c:pt idx="58">
                  <c:v>328993</c:v>
                </c:pt>
                <c:pt idx="59">
                  <c:v>1347998</c:v>
                </c:pt>
                <c:pt idx="60">
                  <c:v>372018</c:v>
                </c:pt>
                <c:pt idx="61">
                  <c:v>246886</c:v>
                </c:pt>
                <c:pt idx="62">
                  <c:v>269311</c:v>
                </c:pt>
                <c:pt idx="63">
                  <c:v>117328</c:v>
                </c:pt>
                <c:pt idx="64">
                  <c:v>90683</c:v>
                </c:pt>
                <c:pt idx="65">
                  <c:v>130621</c:v>
                </c:pt>
                <c:pt idx="66">
                  <c:v>294593</c:v>
                </c:pt>
                <c:pt idx="67">
                  <c:v>370996</c:v>
                </c:pt>
                <c:pt idx="68">
                  <c:v>78571</c:v>
                </c:pt>
                <c:pt idx="69">
                  <c:v>171616</c:v>
                </c:pt>
                <c:pt idx="70">
                  <c:v>161389</c:v>
                </c:pt>
                <c:pt idx="71">
                  <c:v>91379</c:v>
                </c:pt>
                <c:pt idx="72">
                  <c:v>138293</c:v>
                </c:pt>
                <c:pt idx="73">
                  <c:v>1068067</c:v>
                </c:pt>
                <c:pt idx="74">
                  <c:v>64755</c:v>
                </c:pt>
                <c:pt idx="75">
                  <c:v>152125</c:v>
                </c:pt>
                <c:pt idx="76">
                  <c:v>257240</c:v>
                </c:pt>
                <c:pt idx="77">
                  <c:v>1409891</c:v>
                </c:pt>
                <c:pt idx="78">
                  <c:v>218478</c:v>
                </c:pt>
                <c:pt idx="79">
                  <c:v>111536</c:v>
                </c:pt>
                <c:pt idx="80">
                  <c:v>232169</c:v>
                </c:pt>
                <c:pt idx="81">
                  <c:v>177169</c:v>
                </c:pt>
                <c:pt idx="82">
                  <c:v>399238</c:v>
                </c:pt>
                <c:pt idx="83">
                  <c:v>858835</c:v>
                </c:pt>
                <c:pt idx="84">
                  <c:v>145083</c:v>
                </c:pt>
                <c:pt idx="85">
                  <c:v>107933</c:v>
                </c:pt>
                <c:pt idx="86">
                  <c:v>74298</c:v>
                </c:pt>
                <c:pt idx="87">
                  <c:v>625527</c:v>
                </c:pt>
                <c:pt idx="88">
                  <c:v>247933</c:v>
                </c:pt>
                <c:pt idx="89">
                  <c:v>1386238</c:v>
                </c:pt>
                <c:pt idx="90">
                  <c:v>163355</c:v>
                </c:pt>
                <c:pt idx="91">
                  <c:v>71621</c:v>
                </c:pt>
                <c:pt idx="92">
                  <c:v>150560</c:v>
                </c:pt>
                <c:pt idx="93">
                  <c:v>248485</c:v>
                </c:pt>
                <c:pt idx="94">
                  <c:v>2437981</c:v>
                </c:pt>
                <c:pt idx="95">
                  <c:v>355004</c:v>
                </c:pt>
                <c:pt idx="96">
                  <c:v>1473888</c:v>
                </c:pt>
                <c:pt idx="97">
                  <c:v>1000842</c:v>
                </c:pt>
                <c:pt idx="98">
                  <c:v>3585020</c:v>
                </c:pt>
                <c:pt idx="99">
                  <c:v>271721</c:v>
                </c:pt>
                <c:pt idx="100">
                  <c:v>225152</c:v>
                </c:pt>
                <c:pt idx="101">
                  <c:v>560848</c:v>
                </c:pt>
                <c:pt idx="102">
                  <c:v>163064</c:v>
                </c:pt>
                <c:pt idx="103">
                  <c:v>111759</c:v>
                </c:pt>
                <c:pt idx="104">
                  <c:v>228036</c:v>
                </c:pt>
                <c:pt idx="105">
                  <c:v>261026</c:v>
                </c:pt>
                <c:pt idx="106">
                  <c:v>709639</c:v>
                </c:pt>
                <c:pt idx="107">
                  <c:v>156296</c:v>
                </c:pt>
                <c:pt idx="108">
                  <c:v>137684</c:v>
                </c:pt>
                <c:pt idx="109">
                  <c:v>273952</c:v>
                </c:pt>
                <c:pt idx="110">
                  <c:v>504425</c:v>
                </c:pt>
                <c:pt idx="111">
                  <c:v>267886</c:v>
                </c:pt>
                <c:pt idx="112">
                  <c:v>130979</c:v>
                </c:pt>
                <c:pt idx="113">
                  <c:v>#N/A</c:v>
                </c:pt>
                <c:pt idx="114">
                  <c:v>229108</c:v>
                </c:pt>
                <c:pt idx="115">
                  <c:v>771383</c:v>
                </c:pt>
                <c:pt idx="116">
                  <c:v>1344477</c:v>
                </c:pt>
                <c:pt idx="117">
                  <c:v>#N/A</c:v>
                </c:pt>
                <c:pt idx="118">
                  <c:v>273515</c:v>
                </c:pt>
                <c:pt idx="119">
                  <c:v>1332798</c:v>
                </c:pt>
                <c:pt idx="120">
                  <c:v>316542</c:v>
                </c:pt>
                <c:pt idx="121">
                  <c:v>263522</c:v>
                </c:pt>
                <c:pt idx="122">
                  <c:v>336789</c:v>
                </c:pt>
                <c:pt idx="123">
                  <c:v>1291278</c:v>
                </c:pt>
                <c:pt idx="124">
                  <c:v>1974548</c:v>
                </c:pt>
                <c:pt idx="125">
                  <c:v>#N/A</c:v>
                </c:pt>
                <c:pt idx="126">
                  <c:v>281560</c:v>
                </c:pt>
                <c:pt idx="127">
                  <c:v>727716</c:v>
                </c:pt>
                <c:pt idx="128">
                  <c:v>613148</c:v>
                </c:pt>
                <c:pt idx="129">
                  <c:v>697947</c:v>
                </c:pt>
                <c:pt idx="130">
                  <c:v>2292524</c:v>
                </c:pt>
                <c:pt idx="131">
                  <c:v>586146</c:v>
                </c:pt>
                <c:pt idx="132">
                  <c:v>344392</c:v>
                </c:pt>
                <c:pt idx="133">
                  <c:v>236362</c:v>
                </c:pt>
                <c:pt idx="134">
                  <c:v>294439</c:v>
                </c:pt>
                <c:pt idx="135">
                  <c:v>281881</c:v>
                </c:pt>
                <c:pt idx="136">
                  <c:v>546673</c:v>
                </c:pt>
                <c:pt idx="137">
                  <c:v>497466</c:v>
                </c:pt>
                <c:pt idx="138">
                  <c:v>643962</c:v>
                </c:pt>
                <c:pt idx="139">
                  <c:v>310267</c:v>
                </c:pt>
                <c:pt idx="140">
                  <c:v>194340</c:v>
                </c:pt>
                <c:pt idx="141">
                  <c:v>143267</c:v>
                </c:pt>
                <c:pt idx="142">
                  <c:v>110356</c:v>
                </c:pt>
                <c:pt idx="143">
                  <c:v>839971</c:v>
                </c:pt>
                <c:pt idx="144">
                  <c:v>396233</c:v>
                </c:pt>
                <c:pt idx="145">
                  <c:v>245655</c:v>
                </c:pt>
                <c:pt idx="146">
                  <c:v>163839</c:v>
                </c:pt>
                <c:pt idx="147">
                  <c:v>0</c:v>
                </c:pt>
                <c:pt idx="148">
                  <c:v>4684236</c:v>
                </c:pt>
                <c:pt idx="149">
                  <c:v>2359377</c:v>
                </c:pt>
                <c:pt idx="150">
                  <c:v>111110</c:v>
                </c:pt>
                <c:pt idx="151">
                  <c:v>117577</c:v>
                </c:pt>
                <c:pt idx="152">
                  <c:v>408237</c:v>
                </c:pt>
                <c:pt idx="153">
                  <c:v>1397141</c:v>
                </c:pt>
                <c:pt idx="154">
                  <c:v>#N/A</c:v>
                </c:pt>
                <c:pt idx="155">
                  <c:v>313078</c:v>
                </c:pt>
                <c:pt idx="156">
                  <c:v>1520603</c:v>
                </c:pt>
                <c:pt idx="157">
                  <c:v>848555</c:v>
                </c:pt>
                <c:pt idx="158">
                  <c:v>1535542</c:v>
                </c:pt>
                <c:pt idx="159">
                  <c:v>117201</c:v>
                </c:pt>
                <c:pt idx="160">
                  <c:v>515164</c:v>
                </c:pt>
                <c:pt idx="161">
                  <c:v>805518</c:v>
                </c:pt>
                <c:pt idx="162">
                  <c:v>384488</c:v>
                </c:pt>
                <c:pt idx="163">
                  <c:v>1116041</c:v>
                </c:pt>
                <c:pt idx="164">
                  <c:v>1981593</c:v>
                </c:pt>
                <c:pt idx="165">
                  <c:v>308659</c:v>
                </c:pt>
                <c:pt idx="166">
                  <c:v>1138364</c:v>
                </c:pt>
                <c:pt idx="167">
                  <c:v>550632</c:v>
                </c:pt>
                <c:pt idx="168">
                  <c:v>764041</c:v>
                </c:pt>
                <c:pt idx="169">
                  <c:v>409749</c:v>
                </c:pt>
                <c:pt idx="170">
                  <c:v>708987</c:v>
                </c:pt>
                <c:pt idx="171">
                  <c:v>189452</c:v>
                </c:pt>
                <c:pt idx="172">
                  <c:v>886620</c:v>
                </c:pt>
                <c:pt idx="173">
                  <c:v>195045</c:v>
                </c:pt>
                <c:pt idx="174">
                  <c:v>340122</c:v>
                </c:pt>
                <c:pt idx="175">
                  <c:v>214206</c:v>
                </c:pt>
                <c:pt idx="176">
                  <c:v>828296</c:v>
                </c:pt>
                <c:pt idx="177">
                  <c:v>4646275</c:v>
                </c:pt>
                <c:pt idx="178">
                  <c:v>124426</c:v>
                </c:pt>
                <c:pt idx="179">
                  <c:v>398643</c:v>
                </c:pt>
                <c:pt idx="180">
                  <c:v>443181</c:v>
                </c:pt>
                <c:pt idx="181">
                  <c:v>2071266</c:v>
                </c:pt>
                <c:pt idx="182">
                  <c:v>1761338</c:v>
                </c:pt>
                <c:pt idx="183">
                  <c:v>339247</c:v>
                </c:pt>
                <c:pt idx="184">
                  <c:v>632828</c:v>
                </c:pt>
                <c:pt idx="185">
                  <c:v>3340240</c:v>
                </c:pt>
                <c:pt idx="186">
                  <c:v>2917978</c:v>
                </c:pt>
                <c:pt idx="187">
                  <c:v>10780975</c:v>
                </c:pt>
                <c:pt idx="188">
                  <c:v>#N/A</c:v>
                </c:pt>
                <c:pt idx="189">
                  <c:v>1875957</c:v>
                </c:pt>
                <c:pt idx="190">
                  <c:v>1631424</c:v>
                </c:pt>
                <c:pt idx="191">
                  <c:v>486222</c:v>
                </c:pt>
                <c:pt idx="192">
                  <c:v>1228305</c:v>
                </c:pt>
                <c:pt idx="193">
                  <c:v>851790</c:v>
                </c:pt>
                <c:pt idx="194">
                  <c:v>733440</c:v>
                </c:pt>
                <c:pt idx="195">
                  <c:v>527050</c:v>
                </c:pt>
                <c:pt idx="196">
                  <c:v>501818</c:v>
                </c:pt>
                <c:pt idx="197">
                  <c:v>176890</c:v>
                </c:pt>
                <c:pt idx="198">
                  <c:v>477732</c:v>
                </c:pt>
                <c:pt idx="199">
                  <c:v>107068</c:v>
                </c:pt>
                <c:pt idx="200">
                  <c:v>132960</c:v>
                </c:pt>
                <c:pt idx="201">
                  <c:v>122911</c:v>
                </c:pt>
                <c:pt idx="202">
                  <c:v>388625</c:v>
                </c:pt>
                <c:pt idx="203">
                  <c:v>215743</c:v>
                </c:pt>
                <c:pt idx="204">
                  <c:v>495679</c:v>
                </c:pt>
                <c:pt idx="205">
                  <c:v>0</c:v>
                </c:pt>
                <c:pt idx="206">
                  <c:v>207518</c:v>
                </c:pt>
                <c:pt idx="207">
                  <c:v>142202</c:v>
                </c:pt>
                <c:pt idx="208">
                  <c:v>360870</c:v>
                </c:pt>
                <c:pt idx="209">
                  <c:v>172530</c:v>
                </c:pt>
                <c:pt idx="210">
                  <c:v>441603</c:v>
                </c:pt>
                <c:pt idx="211">
                  <c:v>674178</c:v>
                </c:pt>
                <c:pt idx="212">
                  <c:v>5190326</c:v>
                </c:pt>
                <c:pt idx="213">
                  <c:v>1343228</c:v>
                </c:pt>
                <c:pt idx="214">
                  <c:v>1780219</c:v>
                </c:pt>
                <c:pt idx="215">
                  <c:v>2454944</c:v>
                </c:pt>
                <c:pt idx="216">
                  <c:v>535326</c:v>
                </c:pt>
                <c:pt idx="217">
                  <c:v>2999461</c:v>
                </c:pt>
                <c:pt idx="218">
                  <c:v>849059</c:v>
                </c:pt>
                <c:pt idx="219">
                  <c:v>980056</c:v>
                </c:pt>
                <c:pt idx="220">
                  <c:v>929292</c:v>
                </c:pt>
                <c:pt idx="221">
                  <c:v>467037</c:v>
                </c:pt>
                <c:pt idx="222">
                  <c:v>507172</c:v>
                </c:pt>
                <c:pt idx="223">
                  <c:v>605180</c:v>
                </c:pt>
                <c:pt idx="224">
                  <c:v>282605</c:v>
                </c:pt>
                <c:pt idx="225">
                  <c:v>428147</c:v>
                </c:pt>
                <c:pt idx="226">
                  <c:v>205672</c:v>
                </c:pt>
                <c:pt idx="227">
                  <c:v>148901</c:v>
                </c:pt>
                <c:pt idx="228">
                  <c:v>334012</c:v>
                </c:pt>
                <c:pt idx="229">
                  <c:v>421073</c:v>
                </c:pt>
                <c:pt idx="230">
                  <c:v>192917</c:v>
                </c:pt>
                <c:pt idx="231">
                  <c:v>564888</c:v>
                </c:pt>
                <c:pt idx="232">
                  <c:v>121281</c:v>
                </c:pt>
                <c:pt idx="233">
                  <c:v>724671</c:v>
                </c:pt>
                <c:pt idx="234">
                  <c:v>110121</c:v>
                </c:pt>
                <c:pt idx="235">
                  <c:v>88612</c:v>
                </c:pt>
                <c:pt idx="236">
                  <c:v>172219</c:v>
                </c:pt>
                <c:pt idx="237">
                  <c:v>166280</c:v>
                </c:pt>
                <c:pt idx="238">
                  <c:v>103001</c:v>
                </c:pt>
                <c:pt idx="239">
                  <c:v>2025489</c:v>
                </c:pt>
                <c:pt idx="240">
                  <c:v>1016078</c:v>
                </c:pt>
                <c:pt idx="241">
                  <c:v>367494</c:v>
                </c:pt>
                <c:pt idx="242">
                  <c:v>1713561</c:v>
                </c:pt>
                <c:pt idx="243">
                  <c:v>#N/A</c:v>
                </c:pt>
                <c:pt idx="244">
                  <c:v>#N/A</c:v>
                </c:pt>
                <c:pt idx="245">
                  <c:v>#N/A</c:v>
                </c:pt>
                <c:pt idx="246">
                  <c:v>387511</c:v>
                </c:pt>
                <c:pt idx="247">
                  <c:v>2857959</c:v>
                </c:pt>
                <c:pt idx="248">
                  <c:v>859977</c:v>
                </c:pt>
                <c:pt idx="249">
                  <c:v>800191</c:v>
                </c:pt>
                <c:pt idx="250">
                  <c:v>1444642</c:v>
                </c:pt>
                <c:pt idx="251">
                  <c:v>1020990</c:v>
                </c:pt>
                <c:pt idx="252">
                  <c:v>305953</c:v>
                </c:pt>
                <c:pt idx="253">
                  <c:v>272815</c:v>
                </c:pt>
                <c:pt idx="254">
                  <c:v>222712</c:v>
                </c:pt>
                <c:pt idx="255">
                  <c:v>1435247</c:v>
                </c:pt>
                <c:pt idx="256">
                  <c:v>223176</c:v>
                </c:pt>
                <c:pt idx="257">
                  <c:v>391197</c:v>
                </c:pt>
                <c:pt idx="258">
                  <c:v>288745</c:v>
                </c:pt>
                <c:pt idx="259">
                  <c:v>14427</c:v>
                </c:pt>
                <c:pt idx="260">
                  <c:v>927010</c:v>
                </c:pt>
                <c:pt idx="261">
                  <c:v>361671</c:v>
                </c:pt>
                <c:pt idx="262">
                  <c:v>346020</c:v>
                </c:pt>
                <c:pt idx="263">
                  <c:v>41309</c:v>
                </c:pt>
                <c:pt idx="264">
                  <c:v>498038</c:v>
                </c:pt>
                <c:pt idx="265">
                  <c:v>246130</c:v>
                </c:pt>
                <c:pt idx="266">
                  <c:v>290679</c:v>
                </c:pt>
                <c:pt idx="267">
                  <c:v>277340</c:v>
                </c:pt>
                <c:pt idx="268">
                  <c:v>921094</c:v>
                </c:pt>
                <c:pt idx="269">
                  <c:v>117324</c:v>
                </c:pt>
                <c:pt idx="270">
                  <c:v>95442</c:v>
                </c:pt>
                <c:pt idx="271">
                  <c:v>98206</c:v>
                </c:pt>
                <c:pt idx="272">
                  <c:v>91170</c:v>
                </c:pt>
                <c:pt idx="273">
                  <c:v>285663</c:v>
                </c:pt>
                <c:pt idx="274">
                  <c:v>171150</c:v>
                </c:pt>
                <c:pt idx="275">
                  <c:v>126267</c:v>
                </c:pt>
                <c:pt idx="276">
                  <c:v>1016461</c:v>
                </c:pt>
                <c:pt idx="277">
                  <c:v>264417</c:v>
                </c:pt>
                <c:pt idx="278">
                  <c:v>96645</c:v>
                </c:pt>
                <c:pt idx="279">
                  <c:v>90906</c:v>
                </c:pt>
                <c:pt idx="280">
                  <c:v>71136</c:v>
                </c:pt>
                <c:pt idx="281">
                  <c:v>554352</c:v>
                </c:pt>
                <c:pt idx="282">
                  <c:v>3192641</c:v>
                </c:pt>
                <c:pt idx="283">
                  <c:v>660050</c:v>
                </c:pt>
                <c:pt idx="284">
                  <c:v>#N/A</c:v>
                </c:pt>
                <c:pt idx="285">
                  <c:v>2961536</c:v>
                </c:pt>
                <c:pt idx="286">
                  <c:v>874793</c:v>
                </c:pt>
                <c:pt idx="287">
                  <c:v>3059719</c:v>
                </c:pt>
                <c:pt idx="288">
                  <c:v>3142701</c:v>
                </c:pt>
                <c:pt idx="289">
                  <c:v>936463</c:v>
                </c:pt>
                <c:pt idx="290">
                  <c:v>2264581</c:v>
                </c:pt>
                <c:pt idx="291">
                  <c:v>573695</c:v>
                </c:pt>
                <c:pt idx="292">
                  <c:v>980292</c:v>
                </c:pt>
                <c:pt idx="293">
                  <c:v>#N/A</c:v>
                </c:pt>
                <c:pt idx="294">
                  <c:v>1394552</c:v>
                </c:pt>
                <c:pt idx="295">
                  <c:v>441663</c:v>
                </c:pt>
                <c:pt idx="296">
                  <c:v>396636</c:v>
                </c:pt>
                <c:pt idx="297">
                  <c:v>591705</c:v>
                </c:pt>
                <c:pt idx="298">
                  <c:v>970216</c:v>
                </c:pt>
                <c:pt idx="299">
                  <c:v>1298834</c:v>
                </c:pt>
                <c:pt idx="300">
                  <c:v>1005992</c:v>
                </c:pt>
                <c:pt idx="301">
                  <c:v>4365457</c:v>
                </c:pt>
                <c:pt idx="302">
                  <c:v>678484</c:v>
                </c:pt>
                <c:pt idx="303">
                  <c:v>481732</c:v>
                </c:pt>
                <c:pt idx="304">
                  <c:v>491840</c:v>
                </c:pt>
                <c:pt idx="305">
                  <c:v>1215622</c:v>
                </c:pt>
                <c:pt idx="306">
                  <c:v>804416</c:v>
                </c:pt>
                <c:pt idx="307">
                  <c:v>203043</c:v>
                </c:pt>
                <c:pt idx="308">
                  <c:v>421925</c:v>
                </c:pt>
                <c:pt idx="309">
                  <c:v>320417</c:v>
                </c:pt>
                <c:pt idx="310">
                  <c:v>635388</c:v>
                </c:pt>
                <c:pt idx="311">
                  <c:v>2333130</c:v>
                </c:pt>
                <c:pt idx="312">
                  <c:v>478401</c:v>
                </c:pt>
                <c:pt idx="313">
                  <c:v>181995</c:v>
                </c:pt>
                <c:pt idx="314">
                  <c:v>827100</c:v>
                </c:pt>
                <c:pt idx="315">
                  <c:v>764445</c:v>
                </c:pt>
                <c:pt idx="316">
                  <c:v>990038</c:v>
                </c:pt>
                <c:pt idx="317">
                  <c:v>813467</c:v>
                </c:pt>
                <c:pt idx="318">
                  <c:v>1090651</c:v>
                </c:pt>
                <c:pt idx="319">
                  <c:v>1204581</c:v>
                </c:pt>
                <c:pt idx="320">
                  <c:v>654531</c:v>
                </c:pt>
                <c:pt idx="321">
                  <c:v>687948</c:v>
                </c:pt>
                <c:pt idx="322">
                  <c:v>1852306</c:v>
                </c:pt>
                <c:pt idx="323">
                  <c:v>381696</c:v>
                </c:pt>
                <c:pt idx="324">
                  <c:v>1452326</c:v>
                </c:pt>
                <c:pt idx="325">
                  <c:v>999569</c:v>
                </c:pt>
                <c:pt idx="326">
                  <c:v>546488</c:v>
                </c:pt>
                <c:pt idx="327">
                  <c:v>7747003</c:v>
                </c:pt>
                <c:pt idx="328">
                  <c:v>3196996</c:v>
                </c:pt>
                <c:pt idx="329">
                  <c:v>2591391</c:v>
                </c:pt>
                <c:pt idx="330">
                  <c:v>2370263</c:v>
                </c:pt>
                <c:pt idx="331">
                  <c:v>#N/A</c:v>
                </c:pt>
                <c:pt idx="332">
                  <c:v>2063361</c:v>
                </c:pt>
                <c:pt idx="333">
                  <c:v>1708270</c:v>
                </c:pt>
                <c:pt idx="334">
                  <c:v>1273166</c:v>
                </c:pt>
                <c:pt idx="335">
                  <c:v>1843211</c:v>
                </c:pt>
                <c:pt idx="336">
                  <c:v>474338</c:v>
                </c:pt>
                <c:pt idx="337">
                  <c:v>2416026</c:v>
                </c:pt>
                <c:pt idx="338">
                  <c:v>1110606</c:v>
                </c:pt>
                <c:pt idx="339">
                  <c:v>630646</c:v>
                </c:pt>
                <c:pt idx="340">
                  <c:v>315264</c:v>
                </c:pt>
                <c:pt idx="341">
                  <c:v>1269296</c:v>
                </c:pt>
                <c:pt idx="342">
                  <c:v>529987</c:v>
                </c:pt>
                <c:pt idx="343">
                  <c:v>579038</c:v>
                </c:pt>
                <c:pt idx="344">
                  <c:v>420461</c:v>
                </c:pt>
                <c:pt idx="345">
                  <c:v>732738</c:v>
                </c:pt>
                <c:pt idx="346">
                  <c:v>344011</c:v>
                </c:pt>
                <c:pt idx="347">
                  <c:v>320914</c:v>
                </c:pt>
                <c:pt idx="348">
                  <c:v>933037</c:v>
                </c:pt>
                <c:pt idx="349">
                  <c:v>0</c:v>
                </c:pt>
                <c:pt idx="350">
                  <c:v>2272925</c:v>
                </c:pt>
                <c:pt idx="351">
                  <c:v>190605</c:v>
                </c:pt>
                <c:pt idx="352">
                  <c:v>2207229</c:v>
                </c:pt>
                <c:pt idx="353">
                  <c:v>700639</c:v>
                </c:pt>
                <c:pt idx="354">
                  <c:v>480606</c:v>
                </c:pt>
                <c:pt idx="355">
                  <c:v>900824</c:v>
                </c:pt>
                <c:pt idx="356">
                  <c:v>954196</c:v>
                </c:pt>
                <c:pt idx="357">
                  <c:v>#N/A</c:v>
                </c:pt>
                <c:pt idx="358">
                  <c:v>322172</c:v>
                </c:pt>
                <c:pt idx="359">
                  <c:v>#N/A</c:v>
                </c:pt>
                <c:pt idx="360">
                  <c:v>1887356</c:v>
                </c:pt>
                <c:pt idx="361">
                  <c:v>3286577</c:v>
                </c:pt>
                <c:pt idx="362">
                  <c:v>1125503</c:v>
                </c:pt>
                <c:pt idx="363">
                  <c:v>1132864</c:v>
                </c:pt>
                <c:pt idx="364">
                  <c:v>176111</c:v>
                </c:pt>
                <c:pt idx="365">
                  <c:v>197086</c:v>
                </c:pt>
                <c:pt idx="366">
                  <c:v>1203360</c:v>
                </c:pt>
                <c:pt idx="367">
                  <c:v>145762</c:v>
                </c:pt>
                <c:pt idx="368">
                  <c:v>325440</c:v>
                </c:pt>
                <c:pt idx="369">
                  <c:v>208582</c:v>
                </c:pt>
                <c:pt idx="370">
                  <c:v>349326</c:v>
                </c:pt>
                <c:pt idx="371">
                  <c:v>40766</c:v>
                </c:pt>
                <c:pt idx="372">
                  <c:v>228162</c:v>
                </c:pt>
                <c:pt idx="373">
                  <c:v>210345</c:v>
                </c:pt>
                <c:pt idx="374">
                  <c:v>172142</c:v>
                </c:pt>
                <c:pt idx="375">
                  <c:v>472558</c:v>
                </c:pt>
                <c:pt idx="376">
                  <c:v>1565609</c:v>
                </c:pt>
                <c:pt idx="377">
                  <c:v>#N/A</c:v>
                </c:pt>
                <c:pt idx="378">
                  <c:v>2271577</c:v>
                </c:pt>
                <c:pt idx="379">
                  <c:v>832761</c:v>
                </c:pt>
                <c:pt idx="380">
                  <c:v>2050701</c:v>
                </c:pt>
                <c:pt idx="381">
                  <c:v>962172</c:v>
                </c:pt>
                <c:pt idx="382">
                  <c:v>2475576</c:v>
                </c:pt>
                <c:pt idx="383">
                  <c:v>1337417</c:v>
                </c:pt>
                <c:pt idx="384">
                  <c:v>#N/A</c:v>
                </c:pt>
                <c:pt idx="385">
                  <c:v>#N/A</c:v>
                </c:pt>
                <c:pt idx="386">
                  <c:v>#N/A</c:v>
                </c:pt>
                <c:pt idx="387">
                  <c:v>#N/A</c:v>
                </c:pt>
                <c:pt idx="388">
                  <c:v>2040234</c:v>
                </c:pt>
                <c:pt idx="389">
                  <c:v>2419329</c:v>
                </c:pt>
                <c:pt idx="390">
                  <c:v>1056854</c:v>
                </c:pt>
                <c:pt idx="391">
                  <c:v>#N/A</c:v>
                </c:pt>
                <c:pt idx="392">
                  <c:v>1328227</c:v>
                </c:pt>
                <c:pt idx="393">
                  <c:v>1033179</c:v>
                </c:pt>
                <c:pt idx="394">
                  <c:v>785816</c:v>
                </c:pt>
                <c:pt idx="395">
                  <c:v>1150352</c:v>
                </c:pt>
                <c:pt idx="396">
                  <c:v>2569894</c:v>
                </c:pt>
                <c:pt idx="397">
                  <c:v>3686869</c:v>
                </c:pt>
                <c:pt idx="398">
                  <c:v>1297804</c:v>
                </c:pt>
                <c:pt idx="399">
                  <c:v>904813</c:v>
                </c:pt>
                <c:pt idx="400">
                  <c:v>3223128</c:v>
                </c:pt>
                <c:pt idx="401">
                  <c:v>640804</c:v>
                </c:pt>
                <c:pt idx="402">
                  <c:v>1912707</c:v>
                </c:pt>
                <c:pt idx="403">
                  <c:v>372526</c:v>
                </c:pt>
                <c:pt idx="404">
                  <c:v>849656</c:v>
                </c:pt>
                <c:pt idx="405">
                  <c:v>1145959</c:v>
                </c:pt>
                <c:pt idx="406">
                  <c:v>#N/A</c:v>
                </c:pt>
                <c:pt idx="407">
                  <c:v>498621</c:v>
                </c:pt>
                <c:pt idx="408">
                  <c:v>1018152</c:v>
                </c:pt>
                <c:pt idx="409">
                  <c:v>792385</c:v>
                </c:pt>
                <c:pt idx="410">
                  <c:v>3575812</c:v>
                </c:pt>
                <c:pt idx="411">
                  <c:v>2086031</c:v>
                </c:pt>
                <c:pt idx="412">
                  <c:v>1334686</c:v>
                </c:pt>
                <c:pt idx="413">
                  <c:v>1774662</c:v>
                </c:pt>
                <c:pt idx="414">
                  <c:v>1671913</c:v>
                </c:pt>
                <c:pt idx="415">
                  <c:v>2451960</c:v>
                </c:pt>
                <c:pt idx="416">
                  <c:v>608914</c:v>
                </c:pt>
                <c:pt idx="417">
                  <c:v>1455732</c:v>
                </c:pt>
                <c:pt idx="418">
                  <c:v>3481658</c:v>
                </c:pt>
                <c:pt idx="419">
                  <c:v>1113570</c:v>
                </c:pt>
                <c:pt idx="420">
                  <c:v>1898230</c:v>
                </c:pt>
                <c:pt idx="421">
                  <c:v>1737434</c:v>
                </c:pt>
                <c:pt idx="422">
                  <c:v>725928</c:v>
                </c:pt>
                <c:pt idx="423">
                  <c:v>599291</c:v>
                </c:pt>
                <c:pt idx="424">
                  <c:v>2708021</c:v>
                </c:pt>
                <c:pt idx="425">
                  <c:v>964260</c:v>
                </c:pt>
                <c:pt idx="426">
                  <c:v>273662</c:v>
                </c:pt>
                <c:pt idx="427">
                  <c:v>263920</c:v>
                </c:pt>
                <c:pt idx="428">
                  <c:v>208703</c:v>
                </c:pt>
                <c:pt idx="429">
                  <c:v>437905</c:v>
                </c:pt>
                <c:pt idx="430">
                  <c:v>355698</c:v>
                </c:pt>
                <c:pt idx="431">
                  <c:v>883962</c:v>
                </c:pt>
                <c:pt idx="432">
                  <c:v>214836</c:v>
                </c:pt>
                <c:pt idx="433">
                  <c:v>218506</c:v>
                </c:pt>
                <c:pt idx="434">
                  <c:v>448525</c:v>
                </c:pt>
                <c:pt idx="435">
                  <c:v>2247058</c:v>
                </c:pt>
                <c:pt idx="436">
                  <c:v>2189676</c:v>
                </c:pt>
                <c:pt idx="437">
                  <c:v>39083575</c:v>
                </c:pt>
                <c:pt idx="438">
                  <c:v>#N/A</c:v>
                </c:pt>
                <c:pt idx="439">
                  <c:v>961767</c:v>
                </c:pt>
                <c:pt idx="440">
                  <c:v>907280</c:v>
                </c:pt>
                <c:pt idx="441">
                  <c:v>1164233</c:v>
                </c:pt>
                <c:pt idx="442">
                  <c:v>1700987</c:v>
                </c:pt>
                <c:pt idx="443">
                  <c:v>2757204</c:v>
                </c:pt>
                <c:pt idx="444">
                  <c:v>#N/A</c:v>
                </c:pt>
                <c:pt idx="445">
                  <c:v>2935215</c:v>
                </c:pt>
                <c:pt idx="446">
                  <c:v>2969150</c:v>
                </c:pt>
                <c:pt idx="447">
                  <c:v>1997405</c:v>
                </c:pt>
                <c:pt idx="448">
                  <c:v>3313630</c:v>
                </c:pt>
                <c:pt idx="449">
                  <c:v>2116340</c:v>
                </c:pt>
                <c:pt idx="450">
                  <c:v>1279745</c:v>
                </c:pt>
                <c:pt idx="451">
                  <c:v>1403032</c:v>
                </c:pt>
                <c:pt idx="452">
                  <c:v>1562754</c:v>
                </c:pt>
                <c:pt idx="453">
                  <c:v>3226551</c:v>
                </c:pt>
                <c:pt idx="454">
                  <c:v>1275549</c:v>
                </c:pt>
                <c:pt idx="455">
                  <c:v>444925</c:v>
                </c:pt>
                <c:pt idx="456">
                  <c:v>734720</c:v>
                </c:pt>
                <c:pt idx="457">
                  <c:v>860656</c:v>
                </c:pt>
                <c:pt idx="458">
                  <c:v>420097</c:v>
                </c:pt>
                <c:pt idx="459">
                  <c:v>466560</c:v>
                </c:pt>
                <c:pt idx="460">
                  <c:v>333406</c:v>
                </c:pt>
                <c:pt idx="461">
                  <c:v>1370771</c:v>
                </c:pt>
                <c:pt idx="462">
                  <c:v>0</c:v>
                </c:pt>
                <c:pt idx="463">
                  <c:v>282007</c:v>
                </c:pt>
                <c:pt idx="464">
                  <c:v>108775</c:v>
                </c:pt>
                <c:pt idx="465">
                  <c:v>2058641</c:v>
                </c:pt>
                <c:pt idx="466">
                  <c:v>329015</c:v>
                </c:pt>
                <c:pt idx="467">
                  <c:v>1382312</c:v>
                </c:pt>
                <c:pt idx="468">
                  <c:v>0</c:v>
                </c:pt>
                <c:pt idx="469">
                  <c:v>856443</c:v>
                </c:pt>
                <c:pt idx="470">
                  <c:v>3811308</c:v>
                </c:pt>
                <c:pt idx="471">
                  <c:v>3731123</c:v>
                </c:pt>
                <c:pt idx="472">
                  <c:v>124673</c:v>
                </c:pt>
                <c:pt idx="473">
                  <c:v>709384</c:v>
                </c:pt>
                <c:pt idx="474">
                  <c:v>293543</c:v>
                </c:pt>
                <c:pt idx="475">
                  <c:v>819006</c:v>
                </c:pt>
                <c:pt idx="476">
                  <c:v>221023</c:v>
                </c:pt>
                <c:pt idx="477">
                  <c:v>1147330</c:v>
                </c:pt>
                <c:pt idx="478">
                  <c:v>822727</c:v>
                </c:pt>
                <c:pt idx="479">
                  <c:v>261438</c:v>
                </c:pt>
                <c:pt idx="480">
                  <c:v>1413733</c:v>
                </c:pt>
                <c:pt idx="481">
                  <c:v>5604424</c:v>
                </c:pt>
                <c:pt idx="482">
                  <c:v>11397394</c:v>
                </c:pt>
                <c:pt idx="483">
                  <c:v>1512132</c:v>
                </c:pt>
                <c:pt idx="484">
                  <c:v>5918242</c:v>
                </c:pt>
                <c:pt idx="485">
                  <c:v>3247652</c:v>
                </c:pt>
                <c:pt idx="486">
                  <c:v>2823102</c:v>
                </c:pt>
                <c:pt idx="487">
                  <c:v>#N/A</c:v>
                </c:pt>
                <c:pt idx="488">
                  <c:v>3124148</c:v>
                </c:pt>
                <c:pt idx="489">
                  <c:v>1687845</c:v>
                </c:pt>
                <c:pt idx="490">
                  <c:v>936566</c:v>
                </c:pt>
                <c:pt idx="491">
                  <c:v>267055</c:v>
                </c:pt>
                <c:pt idx="492">
                  <c:v>254696</c:v>
                </c:pt>
                <c:pt idx="493">
                  <c:v>#N/A</c:v>
                </c:pt>
                <c:pt idx="494">
                  <c:v>#N/A</c:v>
                </c:pt>
                <c:pt idx="495">
                  <c:v>#N/A</c:v>
                </c:pt>
                <c:pt idx="496">
                  <c:v>92020</c:v>
                </c:pt>
                <c:pt idx="497">
                  <c:v>200825</c:v>
                </c:pt>
                <c:pt idx="498">
                  <c:v>2651645</c:v>
                </c:pt>
                <c:pt idx="499">
                  <c:v>#N/A</c:v>
                </c:pt>
                <c:pt idx="500">
                  <c:v>1037722</c:v>
                </c:pt>
                <c:pt idx="501">
                  <c:v>385331</c:v>
                </c:pt>
                <c:pt idx="502">
                  <c:v>0</c:v>
                </c:pt>
                <c:pt idx="503">
                  <c:v>1647371</c:v>
                </c:pt>
                <c:pt idx="504">
                  <c:v>0</c:v>
                </c:pt>
                <c:pt idx="505">
                  <c:v>560152</c:v>
                </c:pt>
                <c:pt idx="506">
                  <c:v>135739</c:v>
                </c:pt>
                <c:pt idx="507">
                  <c:v>493180</c:v>
                </c:pt>
                <c:pt idx="508">
                  <c:v>2228221</c:v>
                </c:pt>
                <c:pt idx="509">
                  <c:v>293506</c:v>
                </c:pt>
                <c:pt idx="510">
                  <c:v>183847</c:v>
                </c:pt>
                <c:pt idx="511">
                  <c:v>232057</c:v>
                </c:pt>
                <c:pt idx="512">
                  <c:v>372718</c:v>
                </c:pt>
                <c:pt idx="513">
                  <c:v>38514170</c:v>
                </c:pt>
                <c:pt idx="514">
                  <c:v>#N/A</c:v>
                </c:pt>
                <c:pt idx="515">
                  <c:v>4786169</c:v>
                </c:pt>
                <c:pt idx="516">
                  <c:v>1874153</c:v>
                </c:pt>
                <c:pt idx="517">
                  <c:v>2070153</c:v>
                </c:pt>
                <c:pt idx="518">
                  <c:v>1730564</c:v>
                </c:pt>
                <c:pt idx="519">
                  <c:v>897893</c:v>
                </c:pt>
                <c:pt idx="520">
                  <c:v>408136</c:v>
                </c:pt>
                <c:pt idx="521">
                  <c:v>943605</c:v>
                </c:pt>
                <c:pt idx="522">
                  <c:v>637043</c:v>
                </c:pt>
                <c:pt idx="523">
                  <c:v>313857</c:v>
                </c:pt>
                <c:pt idx="524">
                  <c:v>201966</c:v>
                </c:pt>
                <c:pt idx="525">
                  <c:v>222059</c:v>
                </c:pt>
                <c:pt idx="526">
                  <c:v>0</c:v>
                </c:pt>
                <c:pt idx="527">
                  <c:v>662311</c:v>
                </c:pt>
                <c:pt idx="528">
                  <c:v>4788191</c:v>
                </c:pt>
                <c:pt idx="529">
                  <c:v>75041</c:v>
                </c:pt>
                <c:pt idx="530">
                  <c:v>235736</c:v>
                </c:pt>
                <c:pt idx="531">
                  <c:v>1364909</c:v>
                </c:pt>
                <c:pt idx="532">
                  <c:v>994547</c:v>
                </c:pt>
                <c:pt idx="533">
                  <c:v>259172</c:v>
                </c:pt>
                <c:pt idx="534">
                  <c:v>1464729</c:v>
                </c:pt>
                <c:pt idx="535">
                  <c:v>484763</c:v>
                </c:pt>
                <c:pt idx="536">
                  <c:v>615127</c:v>
                </c:pt>
                <c:pt idx="537">
                  <c:v>113930</c:v>
                </c:pt>
                <c:pt idx="538">
                  <c:v>532220</c:v>
                </c:pt>
                <c:pt idx="539">
                  <c:v>966575</c:v>
                </c:pt>
                <c:pt idx="540">
                  <c:v>477506</c:v>
                </c:pt>
                <c:pt idx="541">
                  <c:v>236525</c:v>
                </c:pt>
                <c:pt idx="542">
                  <c:v>924032</c:v>
                </c:pt>
                <c:pt idx="543">
                  <c:v>830420</c:v>
                </c:pt>
                <c:pt idx="544">
                  <c:v>988621</c:v>
                </c:pt>
                <c:pt idx="545">
                  <c:v>74752</c:v>
                </c:pt>
                <c:pt idx="546">
                  <c:v>2787017</c:v>
                </c:pt>
                <c:pt idx="547">
                  <c:v>1892853</c:v>
                </c:pt>
                <c:pt idx="548">
                  <c:v>#N/A</c:v>
                </c:pt>
                <c:pt idx="549">
                  <c:v>445067</c:v>
                </c:pt>
                <c:pt idx="550">
                  <c:v>1124093</c:v>
                </c:pt>
                <c:pt idx="551">
                  <c:v>502469</c:v>
                </c:pt>
                <c:pt idx="552">
                  <c:v>385905</c:v>
                </c:pt>
                <c:pt idx="553">
                  <c:v>387139</c:v>
                </c:pt>
                <c:pt idx="554">
                  <c:v>308621</c:v>
                </c:pt>
                <c:pt idx="555">
                  <c:v>239415</c:v>
                </c:pt>
                <c:pt idx="556">
                  <c:v>837105</c:v>
                </c:pt>
                <c:pt idx="557">
                  <c:v>759320</c:v>
                </c:pt>
                <c:pt idx="558">
                  <c:v>1629782</c:v>
                </c:pt>
                <c:pt idx="559">
                  <c:v>444381</c:v>
                </c:pt>
                <c:pt idx="560">
                  <c:v>0</c:v>
                </c:pt>
                <c:pt idx="561">
                  <c:v>#N/A</c:v>
                </c:pt>
                <c:pt idx="562">
                  <c:v>2160438</c:v>
                </c:pt>
                <c:pt idx="563">
                  <c:v>589366</c:v>
                </c:pt>
                <c:pt idx="564">
                  <c:v>1668551</c:v>
                </c:pt>
                <c:pt idx="565">
                  <c:v>2213834</c:v>
                </c:pt>
                <c:pt idx="566">
                  <c:v>228415</c:v>
                </c:pt>
                <c:pt idx="567">
                  <c:v>616197</c:v>
                </c:pt>
                <c:pt idx="568">
                  <c:v>428297</c:v>
                </c:pt>
                <c:pt idx="569">
                  <c:v>497222</c:v>
                </c:pt>
                <c:pt idx="570">
                  <c:v>662981</c:v>
                </c:pt>
                <c:pt idx="571">
                  <c:v>445980</c:v>
                </c:pt>
                <c:pt idx="572">
                  <c:v>461848</c:v>
                </c:pt>
                <c:pt idx="573">
                  <c:v>584039</c:v>
                </c:pt>
                <c:pt idx="574">
                  <c:v>741031</c:v>
                </c:pt>
                <c:pt idx="575">
                  <c:v>451230</c:v>
                </c:pt>
                <c:pt idx="576">
                  <c:v>247686</c:v>
                </c:pt>
                <c:pt idx="577">
                  <c:v>270112</c:v>
                </c:pt>
                <c:pt idx="578">
                  <c:v>1073680</c:v>
                </c:pt>
                <c:pt idx="579">
                  <c:v>5300312</c:v>
                </c:pt>
                <c:pt idx="580">
                  <c:v>#N/A</c:v>
                </c:pt>
                <c:pt idx="581">
                  <c:v>268920</c:v>
                </c:pt>
                <c:pt idx="582">
                  <c:v>1158631</c:v>
                </c:pt>
                <c:pt idx="583">
                  <c:v>328007</c:v>
                </c:pt>
                <c:pt idx="584">
                  <c:v>375821</c:v>
                </c:pt>
                <c:pt idx="585">
                  <c:v>1754619</c:v>
                </c:pt>
                <c:pt idx="586">
                  <c:v>912133</c:v>
                </c:pt>
                <c:pt idx="587">
                  <c:v>102693</c:v>
                </c:pt>
                <c:pt idx="588">
                  <c:v>112664</c:v>
                </c:pt>
                <c:pt idx="589">
                  <c:v>193832</c:v>
                </c:pt>
                <c:pt idx="590">
                  <c:v>81003</c:v>
                </c:pt>
                <c:pt idx="591">
                  <c:v>154893</c:v>
                </c:pt>
                <c:pt idx="592">
                  <c:v>510349</c:v>
                </c:pt>
                <c:pt idx="593">
                  <c:v>1397708</c:v>
                </c:pt>
                <c:pt idx="594">
                  <c:v>178049</c:v>
                </c:pt>
                <c:pt idx="595">
                  <c:v>1048052</c:v>
                </c:pt>
                <c:pt idx="596">
                  <c:v>1837519</c:v>
                </c:pt>
                <c:pt idx="597">
                  <c:v>4409953</c:v>
                </c:pt>
                <c:pt idx="598">
                  <c:v>279177</c:v>
                </c:pt>
                <c:pt idx="599">
                  <c:v>229471</c:v>
                </c:pt>
                <c:pt idx="600">
                  <c:v>34583</c:v>
                </c:pt>
                <c:pt idx="601">
                  <c:v>556055</c:v>
                </c:pt>
                <c:pt idx="602">
                  <c:v>315787</c:v>
                </c:pt>
                <c:pt idx="603">
                  <c:v>185802</c:v>
                </c:pt>
                <c:pt idx="604">
                  <c:v>1107470</c:v>
                </c:pt>
                <c:pt idx="605">
                  <c:v>532056</c:v>
                </c:pt>
                <c:pt idx="606">
                  <c:v>499760</c:v>
                </c:pt>
                <c:pt idx="607">
                  <c:v>635878</c:v>
                </c:pt>
                <c:pt idx="608">
                  <c:v>142064</c:v>
                </c:pt>
                <c:pt idx="609">
                  <c:v>239203</c:v>
                </c:pt>
                <c:pt idx="610">
                  <c:v>45127</c:v>
                </c:pt>
                <c:pt idx="611">
                  <c:v>867958</c:v>
                </c:pt>
                <c:pt idx="612">
                  <c:v>1164715</c:v>
                </c:pt>
                <c:pt idx="613">
                  <c:v>1001562</c:v>
                </c:pt>
                <c:pt idx="614">
                  <c:v>728175</c:v>
                </c:pt>
                <c:pt idx="615">
                  <c:v>#N/A</c:v>
                </c:pt>
                <c:pt idx="616">
                  <c:v>932050</c:v>
                </c:pt>
                <c:pt idx="617">
                  <c:v>2232073</c:v>
                </c:pt>
                <c:pt idx="618">
                  <c:v>4197447</c:v>
                </c:pt>
                <c:pt idx="619">
                  <c:v>829737</c:v>
                </c:pt>
                <c:pt idx="620">
                  <c:v>832929</c:v>
                </c:pt>
                <c:pt idx="621">
                  <c:v>407777</c:v>
                </c:pt>
                <c:pt idx="622">
                  <c:v>1000542</c:v>
                </c:pt>
                <c:pt idx="623">
                  <c:v>596155</c:v>
                </c:pt>
                <c:pt idx="624">
                  <c:v>804781</c:v>
                </c:pt>
                <c:pt idx="625">
                  <c:v>186408</c:v>
                </c:pt>
                <c:pt idx="626">
                  <c:v>208298</c:v>
                </c:pt>
                <c:pt idx="627">
                  <c:v>0</c:v>
                </c:pt>
                <c:pt idx="628">
                  <c:v>147757</c:v>
                </c:pt>
                <c:pt idx="629">
                  <c:v>290382</c:v>
                </c:pt>
                <c:pt idx="630">
                  <c:v>201134</c:v>
                </c:pt>
                <c:pt idx="631">
                  <c:v>81079</c:v>
                </c:pt>
                <c:pt idx="632">
                  <c:v>318174</c:v>
                </c:pt>
                <c:pt idx="633">
                  <c:v>116780</c:v>
                </c:pt>
                <c:pt idx="634">
                  <c:v>458213</c:v>
                </c:pt>
                <c:pt idx="635">
                  <c:v>651398</c:v>
                </c:pt>
                <c:pt idx="636">
                  <c:v>186847</c:v>
                </c:pt>
                <c:pt idx="637">
                  <c:v>1364987</c:v>
                </c:pt>
                <c:pt idx="638">
                  <c:v>2653244</c:v>
                </c:pt>
                <c:pt idx="639">
                  <c:v>85221</c:v>
                </c:pt>
                <c:pt idx="640">
                  <c:v>0</c:v>
                </c:pt>
                <c:pt idx="641">
                  <c:v>78108</c:v>
                </c:pt>
                <c:pt idx="642">
                  <c:v>1109517</c:v>
                </c:pt>
                <c:pt idx="643">
                  <c:v>1368274</c:v>
                </c:pt>
                <c:pt idx="644">
                  <c:v>0</c:v>
                </c:pt>
                <c:pt idx="645">
                  <c:v>231598</c:v>
                </c:pt>
                <c:pt idx="646">
                  <c:v>134486</c:v>
                </c:pt>
                <c:pt idx="647">
                  <c:v>607990</c:v>
                </c:pt>
                <c:pt idx="648">
                  <c:v>127439</c:v>
                </c:pt>
                <c:pt idx="649">
                  <c:v>126749</c:v>
                </c:pt>
                <c:pt idx="650">
                  <c:v>3325600</c:v>
                </c:pt>
                <c:pt idx="651">
                  <c:v>472053</c:v>
                </c:pt>
                <c:pt idx="652">
                  <c:v>384527</c:v>
                </c:pt>
                <c:pt idx="653">
                  <c:v>262539</c:v>
                </c:pt>
                <c:pt idx="654">
                  <c:v>229222</c:v>
                </c:pt>
                <c:pt idx="655">
                  <c:v>190296</c:v>
                </c:pt>
                <c:pt idx="656">
                  <c:v>1500674</c:v>
                </c:pt>
                <c:pt idx="657">
                  <c:v>51626</c:v>
                </c:pt>
                <c:pt idx="658">
                  <c:v>154237</c:v>
                </c:pt>
                <c:pt idx="659">
                  <c:v>72765</c:v>
                </c:pt>
                <c:pt idx="660">
                  <c:v>188315</c:v>
                </c:pt>
                <c:pt idx="661">
                  <c:v>81552</c:v>
                </c:pt>
                <c:pt idx="662">
                  <c:v>70089</c:v>
                </c:pt>
                <c:pt idx="663">
                  <c:v>75660</c:v>
                </c:pt>
                <c:pt idx="664">
                  <c:v>180778</c:v>
                </c:pt>
                <c:pt idx="665">
                  <c:v>236546</c:v>
                </c:pt>
                <c:pt idx="666">
                  <c:v>38616</c:v>
                </c:pt>
                <c:pt idx="667">
                  <c:v>42767</c:v>
                </c:pt>
                <c:pt idx="668">
                  <c:v>104911</c:v>
                </c:pt>
                <c:pt idx="669">
                  <c:v>82603</c:v>
                </c:pt>
                <c:pt idx="670">
                  <c:v>1741843</c:v>
                </c:pt>
                <c:pt idx="671">
                  <c:v>157715</c:v>
                </c:pt>
                <c:pt idx="672">
                  <c:v>98276</c:v>
                </c:pt>
                <c:pt idx="673">
                  <c:v>139396</c:v>
                </c:pt>
                <c:pt idx="674">
                  <c:v>141954</c:v>
                </c:pt>
                <c:pt idx="675">
                  <c:v>102567</c:v>
                </c:pt>
                <c:pt idx="676">
                  <c:v>329903</c:v>
                </c:pt>
                <c:pt idx="677">
                  <c:v>1306754</c:v>
                </c:pt>
                <c:pt idx="678">
                  <c:v>0</c:v>
                </c:pt>
                <c:pt idx="679">
                  <c:v>740920</c:v>
                </c:pt>
                <c:pt idx="680">
                  <c:v>1928893</c:v>
                </c:pt>
                <c:pt idx="681">
                  <c:v>#N/A</c:v>
                </c:pt>
                <c:pt idx="682">
                  <c:v>1666878</c:v>
                </c:pt>
                <c:pt idx="683">
                  <c:v>1278095</c:v>
                </c:pt>
                <c:pt idx="684">
                  <c:v>1729140</c:v>
                </c:pt>
                <c:pt idx="685">
                  <c:v>1427534</c:v>
                </c:pt>
                <c:pt idx="686">
                  <c:v>1170546</c:v>
                </c:pt>
                <c:pt idx="687">
                  <c:v>328277</c:v>
                </c:pt>
                <c:pt idx="688">
                  <c:v>191580</c:v>
                </c:pt>
                <c:pt idx="689">
                  <c:v>1207550</c:v>
                </c:pt>
                <c:pt idx="690">
                  <c:v>1778203</c:v>
                </c:pt>
                <c:pt idx="691">
                  <c:v>340722</c:v>
                </c:pt>
                <c:pt idx="692">
                  <c:v>578802</c:v>
                </c:pt>
                <c:pt idx="693">
                  <c:v>1950343</c:v>
                </c:pt>
                <c:pt idx="694">
                  <c:v>855830</c:v>
                </c:pt>
                <c:pt idx="695">
                  <c:v>2110791</c:v>
                </c:pt>
                <c:pt idx="696">
                  <c:v>161637</c:v>
                </c:pt>
                <c:pt idx="697">
                  <c:v>236402</c:v>
                </c:pt>
                <c:pt idx="698">
                  <c:v>429357</c:v>
                </c:pt>
                <c:pt idx="699">
                  <c:v>171110</c:v>
                </c:pt>
                <c:pt idx="700">
                  <c:v>107184</c:v>
                </c:pt>
                <c:pt idx="701">
                  <c:v>95351</c:v>
                </c:pt>
                <c:pt idx="702">
                  <c:v>286030</c:v>
                </c:pt>
                <c:pt idx="703">
                  <c:v>249937</c:v>
                </c:pt>
                <c:pt idx="704">
                  <c:v>146088</c:v>
                </c:pt>
                <c:pt idx="705">
                  <c:v>189677</c:v>
                </c:pt>
                <c:pt idx="706">
                  <c:v>160106</c:v>
                </c:pt>
                <c:pt idx="707">
                  <c:v>110202</c:v>
                </c:pt>
                <c:pt idx="708">
                  <c:v>386183</c:v>
                </c:pt>
                <c:pt idx="709">
                  <c:v>177554</c:v>
                </c:pt>
                <c:pt idx="710">
                  <c:v>271707</c:v>
                </c:pt>
                <c:pt idx="711">
                  <c:v>325770</c:v>
                </c:pt>
                <c:pt idx="712">
                  <c:v>0</c:v>
                </c:pt>
                <c:pt idx="713">
                  <c:v>468794</c:v>
                </c:pt>
                <c:pt idx="714">
                  <c:v>355105</c:v>
                </c:pt>
                <c:pt idx="715">
                  <c:v>554122</c:v>
                </c:pt>
                <c:pt idx="716">
                  <c:v>237632</c:v>
                </c:pt>
                <c:pt idx="717">
                  <c:v>346020</c:v>
                </c:pt>
                <c:pt idx="718">
                  <c:v>702952</c:v>
                </c:pt>
                <c:pt idx="719">
                  <c:v>5193252</c:v>
                </c:pt>
                <c:pt idx="720">
                  <c:v>1723823</c:v>
                </c:pt>
                <c:pt idx="721">
                  <c:v>2599382</c:v>
                </c:pt>
                <c:pt idx="722">
                  <c:v>1377935</c:v>
                </c:pt>
                <c:pt idx="723">
                  <c:v>#N/A</c:v>
                </c:pt>
                <c:pt idx="724">
                  <c:v>#N/A</c:v>
                </c:pt>
                <c:pt idx="725">
                  <c:v>375912</c:v>
                </c:pt>
                <c:pt idx="726">
                  <c:v>3148578</c:v>
                </c:pt>
                <c:pt idx="727">
                  <c:v>1656494</c:v>
                </c:pt>
                <c:pt idx="728">
                  <c:v>2543446</c:v>
                </c:pt>
                <c:pt idx="729">
                  <c:v>297393</c:v>
                </c:pt>
                <c:pt idx="730">
                  <c:v>1478200</c:v>
                </c:pt>
                <c:pt idx="731">
                  <c:v>2067928</c:v>
                </c:pt>
                <c:pt idx="732">
                  <c:v>1018431</c:v>
                </c:pt>
                <c:pt idx="733">
                  <c:v>743634</c:v>
                </c:pt>
                <c:pt idx="734">
                  <c:v>2511349</c:v>
                </c:pt>
                <c:pt idx="735">
                  <c:v>239659</c:v>
                </c:pt>
                <c:pt idx="736">
                  <c:v>1299162</c:v>
                </c:pt>
                <c:pt idx="737">
                  <c:v>602816</c:v>
                </c:pt>
                <c:pt idx="738">
                  <c:v>1019652</c:v>
                </c:pt>
                <c:pt idx="739">
                  <c:v>413668</c:v>
                </c:pt>
                <c:pt idx="740">
                  <c:v>0</c:v>
                </c:pt>
                <c:pt idx="741">
                  <c:v>502468</c:v>
                </c:pt>
                <c:pt idx="742">
                  <c:v>2133432</c:v>
                </c:pt>
                <c:pt idx="743">
                  <c:v>1443583</c:v>
                </c:pt>
                <c:pt idx="744">
                  <c:v>128168</c:v>
                </c:pt>
                <c:pt idx="745">
                  <c:v>483885</c:v>
                </c:pt>
                <c:pt idx="746">
                  <c:v>156401</c:v>
                </c:pt>
                <c:pt idx="747">
                  <c:v>102889</c:v>
                </c:pt>
                <c:pt idx="748">
                  <c:v>192059</c:v>
                </c:pt>
                <c:pt idx="749">
                  <c:v>601948</c:v>
                </c:pt>
                <c:pt idx="750">
                  <c:v>230369</c:v>
                </c:pt>
                <c:pt idx="751">
                  <c:v>934000</c:v>
                </c:pt>
                <c:pt idx="752">
                  <c:v>140385</c:v>
                </c:pt>
                <c:pt idx="753">
                  <c:v>252998</c:v>
                </c:pt>
                <c:pt idx="754">
                  <c:v>555318</c:v>
                </c:pt>
                <c:pt idx="755">
                  <c:v>1119421</c:v>
                </c:pt>
                <c:pt idx="756">
                  <c:v>517283</c:v>
                </c:pt>
                <c:pt idx="757">
                  <c:v>453609</c:v>
                </c:pt>
                <c:pt idx="758">
                  <c:v>4186060</c:v>
                </c:pt>
                <c:pt idx="759">
                  <c:v>1259725</c:v>
                </c:pt>
                <c:pt idx="760">
                  <c:v>3052547</c:v>
                </c:pt>
                <c:pt idx="761">
                  <c:v>#N/A</c:v>
                </c:pt>
                <c:pt idx="762">
                  <c:v>#N/A</c:v>
                </c:pt>
                <c:pt idx="763">
                  <c:v>1778218</c:v>
                </c:pt>
                <c:pt idx="764">
                  <c:v>2167437</c:v>
                </c:pt>
                <c:pt idx="765">
                  <c:v>#N/A</c:v>
                </c:pt>
                <c:pt idx="766">
                  <c:v>1049573</c:v>
                </c:pt>
                <c:pt idx="767">
                  <c:v>#N/A</c:v>
                </c:pt>
                <c:pt idx="768">
                  <c:v>1603842</c:v>
                </c:pt>
                <c:pt idx="769">
                  <c:v>2912637</c:v>
                </c:pt>
                <c:pt idx="770">
                  <c:v>1161355</c:v>
                </c:pt>
                <c:pt idx="771">
                  <c:v>#N/A</c:v>
                </c:pt>
                <c:pt idx="772">
                  <c:v>2768100</c:v>
                </c:pt>
                <c:pt idx="773">
                  <c:v>#N/A</c:v>
                </c:pt>
                <c:pt idx="774">
                  <c:v>1212904</c:v>
                </c:pt>
                <c:pt idx="775">
                  <c:v>2294882</c:v>
                </c:pt>
                <c:pt idx="776">
                  <c:v>1203318</c:v>
                </c:pt>
                <c:pt idx="777">
                  <c:v>886254</c:v>
                </c:pt>
                <c:pt idx="778">
                  <c:v>1709330</c:v>
                </c:pt>
                <c:pt idx="779">
                  <c:v>1001641</c:v>
                </c:pt>
                <c:pt idx="780">
                  <c:v>758540</c:v>
                </c:pt>
                <c:pt idx="781">
                  <c:v>648447</c:v>
                </c:pt>
                <c:pt idx="782">
                  <c:v>727438</c:v>
                </c:pt>
                <c:pt idx="783">
                  <c:v>1270567</c:v>
                </c:pt>
                <c:pt idx="784">
                  <c:v>417870</c:v>
                </c:pt>
                <c:pt idx="785">
                  <c:v>2063921</c:v>
                </c:pt>
                <c:pt idx="786">
                  <c:v>1689988</c:v>
                </c:pt>
                <c:pt idx="787">
                  <c:v>1089404</c:v>
                </c:pt>
                <c:pt idx="788">
                  <c:v>431561</c:v>
                </c:pt>
                <c:pt idx="789">
                  <c:v>2362708</c:v>
                </c:pt>
                <c:pt idx="790">
                  <c:v>1041290</c:v>
                </c:pt>
                <c:pt idx="791">
                  <c:v>543145</c:v>
                </c:pt>
                <c:pt idx="792">
                  <c:v>669303</c:v>
                </c:pt>
                <c:pt idx="793">
                  <c:v>180615</c:v>
                </c:pt>
                <c:pt idx="794">
                  <c:v>1793253</c:v>
                </c:pt>
                <c:pt idx="795">
                  <c:v>643201</c:v>
                </c:pt>
                <c:pt idx="796">
                  <c:v>578035</c:v>
                </c:pt>
                <c:pt idx="797">
                  <c:v>2342423</c:v>
                </c:pt>
                <c:pt idx="798">
                  <c:v>420080</c:v>
                </c:pt>
                <c:pt idx="799">
                  <c:v>804332</c:v>
                </c:pt>
                <c:pt idx="800">
                  <c:v>2914628</c:v>
                </c:pt>
                <c:pt idx="801">
                  <c:v>1150420</c:v>
                </c:pt>
                <c:pt idx="802">
                  <c:v>#N/A</c:v>
                </c:pt>
                <c:pt idx="803">
                  <c:v>656007</c:v>
                </c:pt>
                <c:pt idx="804">
                  <c:v>28819724</c:v>
                </c:pt>
                <c:pt idx="805">
                  <c:v>2357274</c:v>
                </c:pt>
                <c:pt idx="806">
                  <c:v>1063925</c:v>
                </c:pt>
                <c:pt idx="807">
                  <c:v>#N/A</c:v>
                </c:pt>
                <c:pt idx="808">
                  <c:v>#N/A</c:v>
                </c:pt>
                <c:pt idx="809">
                  <c:v>2447669</c:v>
                </c:pt>
                <c:pt idx="810">
                  <c:v>208255</c:v>
                </c:pt>
                <c:pt idx="811">
                  <c:v>315001</c:v>
                </c:pt>
                <c:pt idx="812">
                  <c:v>3225529</c:v>
                </c:pt>
                <c:pt idx="813">
                  <c:v>2339524</c:v>
                </c:pt>
                <c:pt idx="814">
                  <c:v>777026</c:v>
                </c:pt>
                <c:pt idx="815">
                  <c:v>3731411</c:v>
                </c:pt>
                <c:pt idx="816">
                  <c:v>472310</c:v>
                </c:pt>
                <c:pt idx="817">
                  <c:v>1115776</c:v>
                </c:pt>
                <c:pt idx="818">
                  <c:v>624914</c:v>
                </c:pt>
                <c:pt idx="819">
                  <c:v>1313019</c:v>
                </c:pt>
                <c:pt idx="820">
                  <c:v>242367</c:v>
                </c:pt>
                <c:pt idx="821">
                  <c:v>217491</c:v>
                </c:pt>
                <c:pt idx="822">
                  <c:v>1523920</c:v>
                </c:pt>
                <c:pt idx="823">
                  <c:v>222732</c:v>
                </c:pt>
                <c:pt idx="824">
                  <c:v>225889</c:v>
                </c:pt>
                <c:pt idx="825">
                  <c:v>211609</c:v>
                </c:pt>
                <c:pt idx="826">
                  <c:v>277526</c:v>
                </c:pt>
                <c:pt idx="827">
                  <c:v>341184</c:v>
                </c:pt>
                <c:pt idx="828">
                  <c:v>154033</c:v>
                </c:pt>
                <c:pt idx="829">
                  <c:v>338651</c:v>
                </c:pt>
                <c:pt idx="830">
                  <c:v>164741</c:v>
                </c:pt>
                <c:pt idx="831">
                  <c:v>195962</c:v>
                </c:pt>
                <c:pt idx="832">
                  <c:v>121735</c:v>
                </c:pt>
                <c:pt idx="833">
                  <c:v>133225</c:v>
                </c:pt>
                <c:pt idx="834">
                  <c:v>5924649</c:v>
                </c:pt>
                <c:pt idx="835">
                  <c:v>2142818</c:v>
                </c:pt>
                <c:pt idx="836">
                  <c:v>#N/A</c:v>
                </c:pt>
                <c:pt idx="837">
                  <c:v>2369100</c:v>
                </c:pt>
                <c:pt idx="838">
                  <c:v>525966</c:v>
                </c:pt>
                <c:pt idx="839">
                  <c:v>1759610</c:v>
                </c:pt>
                <c:pt idx="840">
                  <c:v>431477</c:v>
                </c:pt>
                <c:pt idx="841">
                  <c:v>2088320</c:v>
                </c:pt>
                <c:pt idx="842">
                  <c:v>541616</c:v>
                </c:pt>
                <c:pt idx="843">
                  <c:v>1081296</c:v>
                </c:pt>
                <c:pt idx="844">
                  <c:v>1284776</c:v>
                </c:pt>
                <c:pt idx="845">
                  <c:v>1242974</c:v>
                </c:pt>
                <c:pt idx="846">
                  <c:v>837965</c:v>
                </c:pt>
                <c:pt idx="847">
                  <c:v>1200689</c:v>
                </c:pt>
                <c:pt idx="848">
                  <c:v>136689</c:v>
                </c:pt>
                <c:pt idx="849">
                  <c:v>125343</c:v>
                </c:pt>
                <c:pt idx="850">
                  <c:v>122970</c:v>
                </c:pt>
                <c:pt idx="851">
                  <c:v>135542</c:v>
                </c:pt>
                <c:pt idx="852">
                  <c:v>1756284</c:v>
                </c:pt>
                <c:pt idx="853">
                  <c:v>453965</c:v>
                </c:pt>
                <c:pt idx="854">
                  <c:v>241917</c:v>
                </c:pt>
                <c:pt idx="855">
                  <c:v>275297</c:v>
                </c:pt>
                <c:pt idx="856">
                  <c:v>181485</c:v>
                </c:pt>
                <c:pt idx="857">
                  <c:v>1435389</c:v>
                </c:pt>
                <c:pt idx="858">
                  <c:v>113003</c:v>
                </c:pt>
                <c:pt idx="859">
                  <c:v>4450440</c:v>
                </c:pt>
                <c:pt idx="860">
                  <c:v>#N/A</c:v>
                </c:pt>
                <c:pt idx="861">
                  <c:v>1747312</c:v>
                </c:pt>
                <c:pt idx="862">
                  <c:v>1092101</c:v>
                </c:pt>
                <c:pt idx="863">
                  <c:v>2958518</c:v>
                </c:pt>
                <c:pt idx="864">
                  <c:v>1071949</c:v>
                </c:pt>
                <c:pt idx="865">
                  <c:v>1194164</c:v>
                </c:pt>
                <c:pt idx="866">
                  <c:v>1052430</c:v>
                </c:pt>
                <c:pt idx="867">
                  <c:v>1105460</c:v>
                </c:pt>
                <c:pt idx="868">
                  <c:v>475074</c:v>
                </c:pt>
                <c:pt idx="869">
                  <c:v>1132919</c:v>
                </c:pt>
                <c:pt idx="870">
                  <c:v>713026</c:v>
                </c:pt>
                <c:pt idx="871">
                  <c:v>693913</c:v>
                </c:pt>
                <c:pt idx="872">
                  <c:v>1687612</c:v>
                </c:pt>
                <c:pt idx="873">
                  <c:v>1491797</c:v>
                </c:pt>
                <c:pt idx="874">
                  <c:v>402834</c:v>
                </c:pt>
                <c:pt idx="875">
                  <c:v>427335</c:v>
                </c:pt>
                <c:pt idx="876">
                  <c:v>358039</c:v>
                </c:pt>
                <c:pt idx="877">
                  <c:v>391623</c:v>
                </c:pt>
                <c:pt idx="878">
                  <c:v>196511</c:v>
                </c:pt>
                <c:pt idx="879">
                  <c:v>87968</c:v>
                </c:pt>
                <c:pt idx="880">
                  <c:v>617860</c:v>
                </c:pt>
                <c:pt idx="881">
                  <c:v>484838</c:v>
                </c:pt>
                <c:pt idx="882">
                  <c:v>4494319</c:v>
                </c:pt>
                <c:pt idx="883">
                  <c:v>#N/A</c:v>
                </c:pt>
                <c:pt idx="884">
                  <c:v>#N/A</c:v>
                </c:pt>
                <c:pt idx="885">
                  <c:v>1992249</c:v>
                </c:pt>
                <c:pt idx="886">
                  <c:v>2305347</c:v>
                </c:pt>
                <c:pt idx="887">
                  <c:v>#N/A</c:v>
                </c:pt>
                <c:pt idx="888">
                  <c:v>#N/A</c:v>
                </c:pt>
                <c:pt idx="889">
                  <c:v>1772020</c:v>
                </c:pt>
                <c:pt idx="890">
                  <c:v>#N/A</c:v>
                </c:pt>
                <c:pt idx="891">
                  <c:v>#N/A</c:v>
                </c:pt>
                <c:pt idx="892">
                  <c:v>488444</c:v>
                </c:pt>
                <c:pt idx="893">
                  <c:v>#N/A</c:v>
                </c:pt>
                <c:pt idx="894">
                  <c:v>3550501</c:v>
                </c:pt>
                <c:pt idx="895">
                  <c:v>2372923</c:v>
                </c:pt>
                <c:pt idx="896">
                  <c:v>2415825</c:v>
                </c:pt>
                <c:pt idx="897">
                  <c:v>2095474</c:v>
                </c:pt>
                <c:pt idx="898">
                  <c:v>1166520</c:v>
                </c:pt>
                <c:pt idx="899">
                  <c:v>#N/A</c:v>
                </c:pt>
                <c:pt idx="900">
                  <c:v>#N/A</c:v>
                </c:pt>
                <c:pt idx="901">
                  <c:v>1281388</c:v>
                </c:pt>
                <c:pt idx="902">
                  <c:v>2042512</c:v>
                </c:pt>
                <c:pt idx="903">
                  <c:v>1823100</c:v>
                </c:pt>
                <c:pt idx="904">
                  <c:v>1070598</c:v>
                </c:pt>
                <c:pt idx="905">
                  <c:v>1005358</c:v>
                </c:pt>
                <c:pt idx="906">
                  <c:v>1707490</c:v>
                </c:pt>
                <c:pt idx="907">
                  <c:v>1689932</c:v>
                </c:pt>
                <c:pt idx="908">
                  <c:v>278957</c:v>
                </c:pt>
                <c:pt idx="909">
                  <c:v>2679573</c:v>
                </c:pt>
                <c:pt idx="910">
                  <c:v>1489322</c:v>
                </c:pt>
                <c:pt idx="911">
                  <c:v>1122470</c:v>
                </c:pt>
                <c:pt idx="912">
                  <c:v>289728</c:v>
                </c:pt>
                <c:pt idx="913">
                  <c:v>3308526</c:v>
                </c:pt>
                <c:pt idx="914">
                  <c:v>1410309</c:v>
                </c:pt>
                <c:pt idx="915">
                  <c:v>2512746</c:v>
                </c:pt>
                <c:pt idx="916">
                  <c:v>730029</c:v>
                </c:pt>
                <c:pt idx="917">
                  <c:v>200343</c:v>
                </c:pt>
                <c:pt idx="918">
                  <c:v>1301876</c:v>
                </c:pt>
                <c:pt idx="919">
                  <c:v>446459</c:v>
                </c:pt>
                <c:pt idx="920">
                  <c:v>1005365</c:v>
                </c:pt>
                <c:pt idx="921">
                  <c:v>453388</c:v>
                </c:pt>
                <c:pt idx="922">
                  <c:v>220376</c:v>
                </c:pt>
                <c:pt idx="923">
                  <c:v>979592</c:v>
                </c:pt>
                <c:pt idx="924">
                  <c:v>224396</c:v>
                </c:pt>
                <c:pt idx="925">
                  <c:v>107876</c:v>
                </c:pt>
                <c:pt idx="926">
                  <c:v>37047882</c:v>
                </c:pt>
                <c:pt idx="927">
                  <c:v>297972</c:v>
                </c:pt>
                <c:pt idx="928">
                  <c:v>#N/A</c:v>
                </c:pt>
                <c:pt idx="929">
                  <c:v>#N/A</c:v>
                </c:pt>
                <c:pt idx="930">
                  <c:v>1128546</c:v>
                </c:pt>
                <c:pt idx="931">
                  <c:v>1638413</c:v>
                </c:pt>
                <c:pt idx="932">
                  <c:v>#N/A</c:v>
                </c:pt>
                <c:pt idx="933">
                  <c:v>1196049</c:v>
                </c:pt>
                <c:pt idx="934">
                  <c:v>#N/A</c:v>
                </c:pt>
                <c:pt idx="935">
                  <c:v>#N/A</c:v>
                </c:pt>
                <c:pt idx="936">
                  <c:v>670182</c:v>
                </c:pt>
                <c:pt idx="937">
                  <c:v>3013207</c:v>
                </c:pt>
                <c:pt idx="938">
                  <c:v>1733979</c:v>
                </c:pt>
                <c:pt idx="939">
                  <c:v>2372376</c:v>
                </c:pt>
                <c:pt idx="940">
                  <c:v>921538</c:v>
                </c:pt>
                <c:pt idx="941">
                  <c:v>741755</c:v>
                </c:pt>
                <c:pt idx="942">
                  <c:v>3523169</c:v>
                </c:pt>
                <c:pt idx="943">
                  <c:v>#N/A</c:v>
                </c:pt>
                <c:pt idx="944">
                  <c:v>731930</c:v>
                </c:pt>
                <c:pt idx="945">
                  <c:v>320444</c:v>
                </c:pt>
                <c:pt idx="946">
                  <c:v>517614</c:v>
                </c:pt>
                <c:pt idx="947">
                  <c:v>2853621</c:v>
                </c:pt>
                <c:pt idx="948">
                  <c:v>710022</c:v>
                </c:pt>
                <c:pt idx="949">
                  <c:v>1069918</c:v>
                </c:pt>
                <c:pt idx="950">
                  <c:v>906192</c:v>
                </c:pt>
                <c:pt idx="951">
                  <c:v>1493488</c:v>
                </c:pt>
                <c:pt idx="952">
                  <c:v>1112161</c:v>
                </c:pt>
                <c:pt idx="953">
                  <c:v>366803</c:v>
                </c:pt>
                <c:pt idx="954">
                  <c:v>1408011</c:v>
                </c:pt>
                <c:pt idx="955">
                  <c:v>302225</c:v>
                </c:pt>
                <c:pt idx="956">
                  <c:v>305549</c:v>
                </c:pt>
                <c:pt idx="957">
                  <c:v>163358</c:v>
                </c:pt>
                <c:pt idx="958">
                  <c:v>585973</c:v>
                </c:pt>
                <c:pt idx="959">
                  <c:v>126838</c:v>
                </c:pt>
                <c:pt idx="960">
                  <c:v>489055</c:v>
                </c:pt>
                <c:pt idx="961">
                  <c:v>106363</c:v>
                </c:pt>
                <c:pt idx="962">
                  <c:v>519972</c:v>
                </c:pt>
                <c:pt idx="963">
                  <c:v>364067</c:v>
                </c:pt>
                <c:pt idx="964">
                  <c:v>287042</c:v>
                </c:pt>
                <c:pt idx="965">
                  <c:v>511007</c:v>
                </c:pt>
                <c:pt idx="966">
                  <c:v>0</c:v>
                </c:pt>
                <c:pt idx="967">
                  <c:v>100387</c:v>
                </c:pt>
                <c:pt idx="968">
                  <c:v>179891</c:v>
                </c:pt>
                <c:pt idx="969">
                  <c:v>242189</c:v>
                </c:pt>
                <c:pt idx="970">
                  <c:v>4496500</c:v>
                </c:pt>
                <c:pt idx="971">
                  <c:v>0</c:v>
                </c:pt>
                <c:pt idx="972">
                  <c:v>17757159</c:v>
                </c:pt>
                <c:pt idx="973">
                  <c:v>150477</c:v>
                </c:pt>
                <c:pt idx="974">
                  <c:v>13424196</c:v>
                </c:pt>
                <c:pt idx="975">
                  <c:v>0</c:v>
                </c:pt>
                <c:pt idx="976">
                  <c:v>#N/A</c:v>
                </c:pt>
                <c:pt idx="977">
                  <c:v>1834668</c:v>
                </c:pt>
                <c:pt idx="978">
                  <c:v>2689977</c:v>
                </c:pt>
                <c:pt idx="979">
                  <c:v>1553314</c:v>
                </c:pt>
                <c:pt idx="980">
                  <c:v>1867479</c:v>
                </c:pt>
                <c:pt idx="981">
                  <c:v>1087043</c:v>
                </c:pt>
                <c:pt idx="982">
                  <c:v>576650</c:v>
                </c:pt>
                <c:pt idx="983">
                  <c:v>2274256</c:v>
                </c:pt>
                <c:pt idx="984">
                  <c:v>648951</c:v>
                </c:pt>
                <c:pt idx="985">
                  <c:v>676450</c:v>
                </c:pt>
                <c:pt idx="986">
                  <c:v>694576</c:v>
                </c:pt>
                <c:pt idx="987">
                  <c:v>612575</c:v>
                </c:pt>
                <c:pt idx="988">
                  <c:v>502880</c:v>
                </c:pt>
                <c:pt idx="989">
                  <c:v>552097</c:v>
                </c:pt>
                <c:pt idx="990">
                  <c:v>329271</c:v>
                </c:pt>
                <c:pt idx="991">
                  <c:v>134448</c:v>
                </c:pt>
                <c:pt idx="992">
                  <c:v>134248</c:v>
                </c:pt>
                <c:pt idx="993">
                  <c:v>473025</c:v>
                </c:pt>
                <c:pt idx="994">
                  <c:v>395806</c:v>
                </c:pt>
                <c:pt idx="995">
                  <c:v>591645</c:v>
                </c:pt>
                <c:pt idx="996">
                  <c:v>170651</c:v>
                </c:pt>
                <c:pt idx="997">
                  <c:v>475324</c:v>
                </c:pt>
                <c:pt idx="998">
                  <c:v>1496299</c:v>
                </c:pt>
                <c:pt idx="999">
                  <c:v>181708</c:v>
                </c:pt>
                <c:pt idx="1000">
                  <c:v>440400</c:v>
                </c:pt>
                <c:pt idx="1001">
                  <c:v>144557</c:v>
                </c:pt>
                <c:pt idx="1002">
                  <c:v>175076</c:v>
                </c:pt>
                <c:pt idx="1003">
                  <c:v>135580</c:v>
                </c:pt>
                <c:pt idx="1004">
                  <c:v>126062</c:v>
                </c:pt>
                <c:pt idx="1005">
                  <c:v>9982511</c:v>
                </c:pt>
                <c:pt idx="1006">
                  <c:v>#N/A</c:v>
                </c:pt>
                <c:pt idx="1007">
                  <c:v>620317</c:v>
                </c:pt>
                <c:pt idx="1008">
                  <c:v>108875</c:v>
                </c:pt>
                <c:pt idx="1009">
                  <c:v>1451673</c:v>
                </c:pt>
                <c:pt idx="1010">
                  <c:v>1189427</c:v>
                </c:pt>
                <c:pt idx="1011">
                  <c:v>557841</c:v>
                </c:pt>
                <c:pt idx="1012">
                  <c:v>0</c:v>
                </c:pt>
                <c:pt idx="1013">
                  <c:v>444370</c:v>
                </c:pt>
                <c:pt idx="1014">
                  <c:v>497009</c:v>
                </c:pt>
                <c:pt idx="1015">
                  <c:v>919754</c:v>
                </c:pt>
                <c:pt idx="1016">
                  <c:v>439346</c:v>
                </c:pt>
                <c:pt idx="1017">
                  <c:v>382586</c:v>
                </c:pt>
                <c:pt idx="1018">
                  <c:v>108116</c:v>
                </c:pt>
                <c:pt idx="1019">
                  <c:v>232041</c:v>
                </c:pt>
                <c:pt idx="1020">
                  <c:v>57136</c:v>
                </c:pt>
                <c:pt idx="1021">
                  <c:v>94096</c:v>
                </c:pt>
                <c:pt idx="1022">
                  <c:v>739464</c:v>
                </c:pt>
                <c:pt idx="1023">
                  <c:v>1040759</c:v>
                </c:pt>
                <c:pt idx="1024">
                  <c:v>139392</c:v>
                </c:pt>
                <c:pt idx="1025">
                  <c:v>431536</c:v>
                </c:pt>
                <c:pt idx="1026">
                  <c:v>197705</c:v>
                </c:pt>
                <c:pt idx="1027">
                  <c:v>340393</c:v>
                </c:pt>
                <c:pt idx="1028">
                  <c:v>231265</c:v>
                </c:pt>
                <c:pt idx="1029">
                  <c:v>0</c:v>
                </c:pt>
                <c:pt idx="1030">
                  <c:v>180084</c:v>
                </c:pt>
                <c:pt idx="1031">
                  <c:v>153104</c:v>
                </c:pt>
                <c:pt idx="1032">
                  <c:v>122926</c:v>
                </c:pt>
                <c:pt idx="1033">
                  <c:v>0</c:v>
                </c:pt>
                <c:pt idx="1034">
                  <c:v>0</c:v>
                </c:pt>
                <c:pt idx="1035">
                  <c:v>3283734</c:v>
                </c:pt>
                <c:pt idx="1036">
                  <c:v>2859937</c:v>
                </c:pt>
                <c:pt idx="1037">
                  <c:v>654409</c:v>
                </c:pt>
                <c:pt idx="1038">
                  <c:v>60775</c:v>
                </c:pt>
                <c:pt idx="1039">
                  <c:v>275179</c:v>
                </c:pt>
                <c:pt idx="1040">
                  <c:v>99261</c:v>
                </c:pt>
                <c:pt idx="1041">
                  <c:v>194281</c:v>
                </c:pt>
                <c:pt idx="1042">
                  <c:v>143731</c:v>
                </c:pt>
                <c:pt idx="1043">
                  <c:v>117202</c:v>
                </c:pt>
                <c:pt idx="1044">
                  <c:v>165205</c:v>
                </c:pt>
                <c:pt idx="1045">
                  <c:v>230741</c:v>
                </c:pt>
                <c:pt idx="1046">
                  <c:v>201681</c:v>
                </c:pt>
                <c:pt idx="1047">
                  <c:v>4326471</c:v>
                </c:pt>
                <c:pt idx="1048">
                  <c:v>829312</c:v>
                </c:pt>
                <c:pt idx="1049">
                  <c:v>1069216</c:v>
                </c:pt>
                <c:pt idx="1050">
                  <c:v>754103</c:v>
                </c:pt>
                <c:pt idx="1051">
                  <c:v>783799</c:v>
                </c:pt>
                <c:pt idx="1052">
                  <c:v>158010</c:v>
                </c:pt>
                <c:pt idx="1053">
                  <c:v>421287</c:v>
                </c:pt>
                <c:pt idx="1054">
                  <c:v>2502051</c:v>
                </c:pt>
                <c:pt idx="1055">
                  <c:v>530468</c:v>
                </c:pt>
                <c:pt idx="1056">
                  <c:v>585281</c:v>
                </c:pt>
                <c:pt idx="1057">
                  <c:v>820552</c:v>
                </c:pt>
                <c:pt idx="1058">
                  <c:v>213441</c:v>
                </c:pt>
                <c:pt idx="1059">
                  <c:v>102597</c:v>
                </c:pt>
                <c:pt idx="1060">
                  <c:v>202938</c:v>
                </c:pt>
                <c:pt idx="1061">
                  <c:v>1611844</c:v>
                </c:pt>
                <c:pt idx="1062">
                  <c:v>0</c:v>
                </c:pt>
                <c:pt idx="1063">
                  <c:v>74524</c:v>
                </c:pt>
                <c:pt idx="1064">
                  <c:v>293277</c:v>
                </c:pt>
                <c:pt idx="1065">
                  <c:v>145294</c:v>
                </c:pt>
                <c:pt idx="1066">
                  <c:v>972761</c:v>
                </c:pt>
                <c:pt idx="1067">
                  <c:v>249246</c:v>
                </c:pt>
                <c:pt idx="1068">
                  <c:v>727463</c:v>
                </c:pt>
                <c:pt idx="1069">
                  <c:v>#N/A</c:v>
                </c:pt>
                <c:pt idx="1070">
                  <c:v>2277108</c:v>
                </c:pt>
                <c:pt idx="1071">
                  <c:v>1094606</c:v>
                </c:pt>
                <c:pt idx="1072">
                  <c:v>770283</c:v>
                </c:pt>
                <c:pt idx="1073">
                  <c:v>1340943</c:v>
                </c:pt>
                <c:pt idx="1074">
                  <c:v>496499</c:v>
                </c:pt>
                <c:pt idx="1075">
                  <c:v>443540</c:v>
                </c:pt>
                <c:pt idx="1076">
                  <c:v>316039</c:v>
                </c:pt>
                <c:pt idx="1077">
                  <c:v>468703</c:v>
                </c:pt>
                <c:pt idx="1078">
                  <c:v>863541</c:v>
                </c:pt>
                <c:pt idx="1079">
                  <c:v>531995</c:v>
                </c:pt>
                <c:pt idx="1080">
                  <c:v>233482</c:v>
                </c:pt>
                <c:pt idx="1081">
                  <c:v>288834</c:v>
                </c:pt>
                <c:pt idx="1082">
                  <c:v>#N/A</c:v>
                </c:pt>
                <c:pt idx="1083">
                  <c:v>231660</c:v>
                </c:pt>
                <c:pt idx="1084">
                  <c:v>141404</c:v>
                </c:pt>
                <c:pt idx="1085">
                  <c:v>341724</c:v>
                </c:pt>
                <c:pt idx="1086">
                  <c:v>1537237</c:v>
                </c:pt>
                <c:pt idx="1087">
                  <c:v>743309</c:v>
                </c:pt>
                <c:pt idx="1088">
                  <c:v>890798</c:v>
                </c:pt>
                <c:pt idx="1089">
                  <c:v>4376159</c:v>
                </c:pt>
                <c:pt idx="1090">
                  <c:v>4129123</c:v>
                </c:pt>
                <c:pt idx="1091">
                  <c:v>430822</c:v>
                </c:pt>
                <c:pt idx="1092">
                  <c:v>349395</c:v>
                </c:pt>
                <c:pt idx="1093">
                  <c:v>2115359</c:v>
                </c:pt>
                <c:pt idx="1094">
                  <c:v>#N/A</c:v>
                </c:pt>
                <c:pt idx="1095">
                  <c:v>677485</c:v>
                </c:pt>
                <c:pt idx="1096">
                  <c:v>4604249</c:v>
                </c:pt>
                <c:pt idx="1097">
                  <c:v>650547</c:v>
                </c:pt>
                <c:pt idx="1098">
                  <c:v>418419</c:v>
                </c:pt>
                <c:pt idx="1099">
                  <c:v>597783</c:v>
                </c:pt>
                <c:pt idx="1100">
                  <c:v>#N/A</c:v>
                </c:pt>
                <c:pt idx="1101">
                  <c:v>3258259</c:v>
                </c:pt>
                <c:pt idx="1102">
                  <c:v>2300759</c:v>
                </c:pt>
                <c:pt idx="1103">
                  <c:v>816208</c:v>
                </c:pt>
                <c:pt idx="1104">
                  <c:v>971724</c:v>
                </c:pt>
                <c:pt idx="1105">
                  <c:v>422225</c:v>
                </c:pt>
                <c:pt idx="1106">
                  <c:v>199294</c:v>
                </c:pt>
                <c:pt idx="1107">
                  <c:v>229373</c:v>
                </c:pt>
                <c:pt idx="1108">
                  <c:v>270629</c:v>
                </c:pt>
                <c:pt idx="1109">
                  <c:v>9533113</c:v>
                </c:pt>
                <c:pt idx="1110">
                  <c:v>0</c:v>
                </c:pt>
                <c:pt idx="1111">
                  <c:v>0</c:v>
                </c:pt>
                <c:pt idx="1112">
                  <c:v>5523103</c:v>
                </c:pt>
                <c:pt idx="1113">
                  <c:v>3460048</c:v>
                </c:pt>
                <c:pt idx="1114">
                  <c:v>3151895</c:v>
                </c:pt>
                <c:pt idx="1115">
                  <c:v>670651</c:v>
                </c:pt>
                <c:pt idx="1116">
                  <c:v>2616493</c:v>
                </c:pt>
                <c:pt idx="1117">
                  <c:v>1902083</c:v>
                </c:pt>
                <c:pt idx="1118">
                  <c:v>1051391</c:v>
                </c:pt>
                <c:pt idx="1119">
                  <c:v>1835190</c:v>
                </c:pt>
                <c:pt idx="1120">
                  <c:v>1316341</c:v>
                </c:pt>
                <c:pt idx="1121">
                  <c:v>1030436</c:v>
                </c:pt>
                <c:pt idx="1122">
                  <c:v>510329</c:v>
                </c:pt>
                <c:pt idx="1123">
                  <c:v>661917</c:v>
                </c:pt>
                <c:pt idx="1124">
                  <c:v>382156</c:v>
                </c:pt>
                <c:pt idx="1125">
                  <c:v>536625</c:v>
                </c:pt>
                <c:pt idx="1126">
                  <c:v>302140</c:v>
                </c:pt>
                <c:pt idx="1127">
                  <c:v>1113202</c:v>
                </c:pt>
                <c:pt idx="1128">
                  <c:v>462300</c:v>
                </c:pt>
                <c:pt idx="1129">
                  <c:v>4208972</c:v>
                </c:pt>
                <c:pt idx="1130">
                  <c:v>1059935</c:v>
                </c:pt>
                <c:pt idx="1131">
                  <c:v>717245</c:v>
                </c:pt>
                <c:pt idx="1132">
                  <c:v>64279</c:v>
                </c:pt>
                <c:pt idx="1133">
                  <c:v>379062</c:v>
                </c:pt>
                <c:pt idx="1134">
                  <c:v>291415</c:v>
                </c:pt>
                <c:pt idx="1135">
                  <c:v>447450</c:v>
                </c:pt>
                <c:pt idx="1136">
                  <c:v>1365863</c:v>
                </c:pt>
                <c:pt idx="1137">
                  <c:v>501415</c:v>
                </c:pt>
                <c:pt idx="1138">
                  <c:v>223860</c:v>
                </c:pt>
                <c:pt idx="1139">
                  <c:v>186514</c:v>
                </c:pt>
                <c:pt idx="1140">
                  <c:v>215300</c:v>
                </c:pt>
                <c:pt idx="1141">
                  <c:v>477306</c:v>
                </c:pt>
                <c:pt idx="1142">
                  <c:v>560076</c:v>
                </c:pt>
                <c:pt idx="1143">
                  <c:v>122953</c:v>
                </c:pt>
                <c:pt idx="1144">
                  <c:v>572617</c:v>
                </c:pt>
                <c:pt idx="1145">
                  <c:v>114662</c:v>
                </c:pt>
                <c:pt idx="1146">
                  <c:v>#N/A</c:v>
                </c:pt>
                <c:pt idx="1147">
                  <c:v>2122907</c:v>
                </c:pt>
                <c:pt idx="1148">
                  <c:v>#N/A</c:v>
                </c:pt>
                <c:pt idx="1149">
                  <c:v>2076608</c:v>
                </c:pt>
                <c:pt idx="1150">
                  <c:v>1613914</c:v>
                </c:pt>
                <c:pt idx="1151">
                  <c:v>371062</c:v>
                </c:pt>
                <c:pt idx="1152">
                  <c:v>1489996</c:v>
                </c:pt>
                <c:pt idx="1153">
                  <c:v>172325</c:v>
                </c:pt>
                <c:pt idx="1154">
                  <c:v>701948</c:v>
                </c:pt>
                <c:pt idx="1155">
                  <c:v>575936</c:v>
                </c:pt>
                <c:pt idx="1156">
                  <c:v>253609</c:v>
                </c:pt>
                <c:pt idx="1157">
                  <c:v>780592</c:v>
                </c:pt>
                <c:pt idx="1158">
                  <c:v>0</c:v>
                </c:pt>
                <c:pt idx="1159">
                  <c:v>67036</c:v>
                </c:pt>
                <c:pt idx="1160">
                  <c:v>226278</c:v>
                </c:pt>
                <c:pt idx="1161">
                  <c:v>0</c:v>
                </c:pt>
                <c:pt idx="1162">
                  <c:v>176960</c:v>
                </c:pt>
                <c:pt idx="1163">
                  <c:v>269691</c:v>
                </c:pt>
                <c:pt idx="1164">
                  <c:v>145097</c:v>
                </c:pt>
                <c:pt idx="1165">
                  <c:v>89434</c:v>
                </c:pt>
                <c:pt idx="1166">
                  <c:v>270495</c:v>
                </c:pt>
                <c:pt idx="1167">
                  <c:v>71124</c:v>
                </c:pt>
                <c:pt idx="1168">
                  <c:v>265996</c:v>
                </c:pt>
                <c:pt idx="1169">
                  <c:v>75908</c:v>
                </c:pt>
                <c:pt idx="1170">
                  <c:v>0</c:v>
                </c:pt>
                <c:pt idx="1171">
                  <c:v>456267</c:v>
                </c:pt>
                <c:pt idx="1172">
                  <c:v>731090</c:v>
                </c:pt>
                <c:pt idx="1173">
                  <c:v>0</c:v>
                </c:pt>
                <c:pt idx="1174">
                  <c:v>558139</c:v>
                </c:pt>
                <c:pt idx="1175">
                  <c:v>519265</c:v>
                </c:pt>
                <c:pt idx="1176">
                  <c:v>690875</c:v>
                </c:pt>
                <c:pt idx="1177">
                  <c:v>143960</c:v>
                </c:pt>
                <c:pt idx="1178">
                  <c:v>442285</c:v>
                </c:pt>
                <c:pt idx="1179">
                  <c:v>#N/A</c:v>
                </c:pt>
                <c:pt idx="1180">
                  <c:v>514689</c:v>
                </c:pt>
                <c:pt idx="1181">
                  <c:v>140575</c:v>
                </c:pt>
                <c:pt idx="1182">
                  <c:v>41916</c:v>
                </c:pt>
                <c:pt idx="1183">
                  <c:v>386147</c:v>
                </c:pt>
                <c:pt idx="1184">
                  <c:v>247264</c:v>
                </c:pt>
                <c:pt idx="1185">
                  <c:v>257003</c:v>
                </c:pt>
                <c:pt idx="1186">
                  <c:v>179995</c:v>
                </c:pt>
                <c:pt idx="1187">
                  <c:v>84196</c:v>
                </c:pt>
                <c:pt idx="1188">
                  <c:v>250797</c:v>
                </c:pt>
                <c:pt idx="1189">
                  <c:v>378075</c:v>
                </c:pt>
                <c:pt idx="1190">
                  <c:v>144081</c:v>
                </c:pt>
                <c:pt idx="1191">
                  <c:v>354107</c:v>
                </c:pt>
                <c:pt idx="1192">
                  <c:v>585413</c:v>
                </c:pt>
                <c:pt idx="1193">
                  <c:v>198277</c:v>
                </c:pt>
                <c:pt idx="1194">
                  <c:v>0</c:v>
                </c:pt>
                <c:pt idx="1195">
                  <c:v>#N/A</c:v>
                </c:pt>
                <c:pt idx="1196">
                  <c:v>#N/A</c:v>
                </c:pt>
                <c:pt idx="1197">
                  <c:v>2364999</c:v>
                </c:pt>
                <c:pt idx="1198">
                  <c:v>#N/A</c:v>
                </c:pt>
                <c:pt idx="1199">
                  <c:v>1261531</c:v>
                </c:pt>
                <c:pt idx="1200">
                  <c:v>1790520</c:v>
                </c:pt>
                <c:pt idx="1201">
                  <c:v>977987</c:v>
                </c:pt>
                <c:pt idx="1202">
                  <c:v>1162825</c:v>
                </c:pt>
                <c:pt idx="1203">
                  <c:v>538609</c:v>
                </c:pt>
                <c:pt idx="1204">
                  <c:v>433089</c:v>
                </c:pt>
                <c:pt idx="1205">
                  <c:v>623672</c:v>
                </c:pt>
                <c:pt idx="1206">
                  <c:v>705692</c:v>
                </c:pt>
                <c:pt idx="1207">
                  <c:v>698538</c:v>
                </c:pt>
                <c:pt idx="1208">
                  <c:v>1150656</c:v>
                </c:pt>
                <c:pt idx="1209">
                  <c:v>392368</c:v>
                </c:pt>
                <c:pt idx="1210">
                  <c:v>842499</c:v>
                </c:pt>
                <c:pt idx="1211">
                  <c:v>1245229</c:v>
                </c:pt>
                <c:pt idx="1212">
                  <c:v>1621119</c:v>
                </c:pt>
                <c:pt idx="1213">
                  <c:v>2266619</c:v>
                </c:pt>
                <c:pt idx="1214">
                  <c:v>1638673</c:v>
                </c:pt>
                <c:pt idx="1215">
                  <c:v>1107970</c:v>
                </c:pt>
                <c:pt idx="1216">
                  <c:v>665408</c:v>
                </c:pt>
                <c:pt idx="1217">
                  <c:v>416660</c:v>
                </c:pt>
                <c:pt idx="1218">
                  <c:v>880062</c:v>
                </c:pt>
                <c:pt idx="1219">
                  <c:v>550701</c:v>
                </c:pt>
                <c:pt idx="1220">
                  <c:v>587670</c:v>
                </c:pt>
                <c:pt idx="1221">
                  <c:v>946013</c:v>
                </c:pt>
                <c:pt idx="1222">
                  <c:v>212089</c:v>
                </c:pt>
                <c:pt idx="1223">
                  <c:v>862144</c:v>
                </c:pt>
                <c:pt idx="1224">
                  <c:v>415383</c:v>
                </c:pt>
                <c:pt idx="1225">
                  <c:v>153335</c:v>
                </c:pt>
                <c:pt idx="1226">
                  <c:v>272448</c:v>
                </c:pt>
                <c:pt idx="1227">
                  <c:v>380747</c:v>
                </c:pt>
                <c:pt idx="1228">
                  <c:v>196151</c:v>
                </c:pt>
                <c:pt idx="1229">
                  <c:v>248008</c:v>
                </c:pt>
                <c:pt idx="1230">
                  <c:v>1382483</c:v>
                </c:pt>
                <c:pt idx="1231">
                  <c:v>212346</c:v>
                </c:pt>
                <c:pt idx="1232">
                  <c:v>314976</c:v>
                </c:pt>
                <c:pt idx="1233">
                  <c:v>467262</c:v>
                </c:pt>
                <c:pt idx="1234">
                  <c:v>185307</c:v>
                </c:pt>
                <c:pt idx="1235">
                  <c:v>145125</c:v>
                </c:pt>
                <c:pt idx="1236">
                  <c:v>461953</c:v>
                </c:pt>
                <c:pt idx="1237">
                  <c:v>176515</c:v>
                </c:pt>
                <c:pt idx="1238">
                  <c:v>325738</c:v>
                </c:pt>
                <c:pt idx="1239">
                  <c:v>127016</c:v>
                </c:pt>
                <c:pt idx="1240">
                  <c:v>787584</c:v>
                </c:pt>
                <c:pt idx="1241">
                  <c:v>145754</c:v>
                </c:pt>
                <c:pt idx="1242">
                  <c:v>304573</c:v>
                </c:pt>
                <c:pt idx="1243">
                  <c:v>123174</c:v>
                </c:pt>
                <c:pt idx="1244">
                  <c:v>2497160</c:v>
                </c:pt>
                <c:pt idx="1245">
                  <c:v>505339</c:v>
                </c:pt>
                <c:pt idx="1246">
                  <c:v>2880183</c:v>
                </c:pt>
                <c:pt idx="1247">
                  <c:v>10299847</c:v>
                </c:pt>
                <c:pt idx="1248">
                  <c:v>609733</c:v>
                </c:pt>
                <c:pt idx="1249">
                  <c:v>638176</c:v>
                </c:pt>
                <c:pt idx="1250">
                  <c:v>617140</c:v>
                </c:pt>
                <c:pt idx="1251">
                  <c:v>3639562</c:v>
                </c:pt>
                <c:pt idx="1252">
                  <c:v>2546514</c:v>
                </c:pt>
                <c:pt idx="1253">
                  <c:v>1145828</c:v>
                </c:pt>
                <c:pt idx="1254">
                  <c:v>748615</c:v>
                </c:pt>
                <c:pt idx="1255">
                  <c:v>473001</c:v>
                </c:pt>
                <c:pt idx="1256">
                  <c:v>368809</c:v>
                </c:pt>
                <c:pt idx="1257">
                  <c:v>1025778</c:v>
                </c:pt>
                <c:pt idx="1258">
                  <c:v>158756</c:v>
                </c:pt>
                <c:pt idx="1259">
                  <c:v>192809</c:v>
                </c:pt>
                <c:pt idx="1260">
                  <c:v>1295489</c:v>
                </c:pt>
                <c:pt idx="1261">
                  <c:v>444078</c:v>
                </c:pt>
                <c:pt idx="1262">
                  <c:v>260927</c:v>
                </c:pt>
                <c:pt idx="1263">
                  <c:v>50734</c:v>
                </c:pt>
                <c:pt idx="1264">
                  <c:v>2183562</c:v>
                </c:pt>
                <c:pt idx="1265">
                  <c:v>435551</c:v>
                </c:pt>
                <c:pt idx="1266">
                  <c:v>103379</c:v>
                </c:pt>
                <c:pt idx="1267">
                  <c:v>479923</c:v>
                </c:pt>
                <c:pt idx="1268">
                  <c:v>2238127</c:v>
                </c:pt>
                <c:pt idx="1269">
                  <c:v>1218171</c:v>
                </c:pt>
                <c:pt idx="1270">
                  <c:v>#N/A</c:v>
                </c:pt>
                <c:pt idx="1271">
                  <c:v>5596782</c:v>
                </c:pt>
                <c:pt idx="1272">
                  <c:v>755805</c:v>
                </c:pt>
                <c:pt idx="1273">
                  <c:v>1933174</c:v>
                </c:pt>
                <c:pt idx="1274">
                  <c:v>2279084</c:v>
                </c:pt>
                <c:pt idx="1275">
                  <c:v>437241</c:v>
                </c:pt>
                <c:pt idx="1276">
                  <c:v>335022</c:v>
                </c:pt>
                <c:pt idx="1277">
                  <c:v>289303</c:v>
                </c:pt>
                <c:pt idx="1278">
                  <c:v>675382</c:v>
                </c:pt>
                <c:pt idx="1279">
                  <c:v>638150</c:v>
                </c:pt>
                <c:pt idx="1280">
                  <c:v>574075</c:v>
                </c:pt>
                <c:pt idx="1281">
                  <c:v>508424</c:v>
                </c:pt>
                <c:pt idx="1282">
                  <c:v>0</c:v>
                </c:pt>
                <c:pt idx="1283">
                  <c:v>259064</c:v>
                </c:pt>
                <c:pt idx="1284">
                  <c:v>0</c:v>
                </c:pt>
                <c:pt idx="1285">
                  <c:v>636894</c:v>
                </c:pt>
                <c:pt idx="1286">
                  <c:v>657350</c:v>
                </c:pt>
                <c:pt idx="1287">
                  <c:v>127758</c:v>
                </c:pt>
                <c:pt idx="1288">
                  <c:v>653827</c:v>
                </c:pt>
                <c:pt idx="1289">
                  <c:v>679626</c:v>
                </c:pt>
                <c:pt idx="1290">
                  <c:v>426757</c:v>
                </c:pt>
                <c:pt idx="1291">
                  <c:v>577078</c:v>
                </c:pt>
                <c:pt idx="1292">
                  <c:v>#N/A</c:v>
                </c:pt>
                <c:pt idx="1293">
                  <c:v>810547</c:v>
                </c:pt>
                <c:pt idx="1294">
                  <c:v>1762561</c:v>
                </c:pt>
                <c:pt idx="1295">
                  <c:v>383024</c:v>
                </c:pt>
                <c:pt idx="1296">
                  <c:v>351073</c:v>
                </c:pt>
                <c:pt idx="1297">
                  <c:v>473880</c:v>
                </c:pt>
                <c:pt idx="1298">
                  <c:v>490530</c:v>
                </c:pt>
                <c:pt idx="1299">
                  <c:v>744474</c:v>
                </c:pt>
                <c:pt idx="1300">
                  <c:v>70084</c:v>
                </c:pt>
                <c:pt idx="1301">
                  <c:v>1094673</c:v>
                </c:pt>
                <c:pt idx="1302">
                  <c:v>621922</c:v>
                </c:pt>
                <c:pt idx="1303">
                  <c:v>506505</c:v>
                </c:pt>
                <c:pt idx="1304">
                  <c:v>212628</c:v>
                </c:pt>
                <c:pt idx="1305">
                  <c:v>447395</c:v>
                </c:pt>
                <c:pt idx="1306">
                  <c:v>389236</c:v>
                </c:pt>
                <c:pt idx="1307">
                  <c:v>149250</c:v>
                </c:pt>
                <c:pt idx="1308">
                  <c:v>115742</c:v>
                </c:pt>
                <c:pt idx="1309">
                  <c:v>255805</c:v>
                </c:pt>
                <c:pt idx="1310">
                  <c:v>359825</c:v>
                </c:pt>
                <c:pt idx="1311">
                  <c:v>391790</c:v>
                </c:pt>
                <c:pt idx="1312">
                  <c:v>205201</c:v>
                </c:pt>
                <c:pt idx="1313">
                  <c:v>215280</c:v>
                </c:pt>
                <c:pt idx="1314">
                  <c:v>18939</c:v>
                </c:pt>
                <c:pt idx="1315">
                  <c:v>126438</c:v>
                </c:pt>
                <c:pt idx="1316">
                  <c:v>678227</c:v>
                </c:pt>
                <c:pt idx="1317">
                  <c:v>0</c:v>
                </c:pt>
                <c:pt idx="1318">
                  <c:v>721351</c:v>
                </c:pt>
                <c:pt idx="1319">
                  <c:v>67008</c:v>
                </c:pt>
                <c:pt idx="1320">
                  <c:v>106191</c:v>
                </c:pt>
                <c:pt idx="1321">
                  <c:v>731753</c:v>
                </c:pt>
                <c:pt idx="1322">
                  <c:v>#N/A</c:v>
                </c:pt>
                <c:pt idx="1323">
                  <c:v>151547</c:v>
                </c:pt>
                <c:pt idx="1324">
                  <c:v>2168190</c:v>
                </c:pt>
                <c:pt idx="1325">
                  <c:v>1220728</c:v>
                </c:pt>
                <c:pt idx="1326">
                  <c:v>741803</c:v>
                </c:pt>
                <c:pt idx="1327">
                  <c:v>1121192</c:v>
                </c:pt>
                <c:pt idx="1328">
                  <c:v>642157</c:v>
                </c:pt>
                <c:pt idx="1329">
                  <c:v>294810</c:v>
                </c:pt>
                <c:pt idx="1330">
                  <c:v>153850</c:v>
                </c:pt>
                <c:pt idx="1331">
                  <c:v>211718</c:v>
                </c:pt>
                <c:pt idx="1332">
                  <c:v>376090</c:v>
                </c:pt>
                <c:pt idx="1333">
                  <c:v>264114</c:v>
                </c:pt>
                <c:pt idx="1334">
                  <c:v>357141</c:v>
                </c:pt>
                <c:pt idx="1335">
                  <c:v>166569</c:v>
                </c:pt>
                <c:pt idx="1336">
                  <c:v>662953</c:v>
                </c:pt>
                <c:pt idx="1337">
                  <c:v>268088</c:v>
                </c:pt>
                <c:pt idx="1338">
                  <c:v>256891</c:v>
                </c:pt>
                <c:pt idx="1339">
                  <c:v>#N/A</c:v>
                </c:pt>
                <c:pt idx="1340">
                  <c:v>2129539</c:v>
                </c:pt>
                <c:pt idx="1341">
                  <c:v>982943</c:v>
                </c:pt>
                <c:pt idx="1342">
                  <c:v>2065612</c:v>
                </c:pt>
                <c:pt idx="1343">
                  <c:v>992008</c:v>
                </c:pt>
                <c:pt idx="1344">
                  <c:v>168988</c:v>
                </c:pt>
                <c:pt idx="1345">
                  <c:v>368794</c:v>
                </c:pt>
                <c:pt idx="1346">
                  <c:v>701094</c:v>
                </c:pt>
                <c:pt idx="1347">
                  <c:v>127608</c:v>
                </c:pt>
                <c:pt idx="1348">
                  <c:v>342867</c:v>
                </c:pt>
                <c:pt idx="1349">
                  <c:v>235700</c:v>
                </c:pt>
                <c:pt idx="1350">
                  <c:v>362864</c:v>
                </c:pt>
                <c:pt idx="1351">
                  <c:v>295800</c:v>
                </c:pt>
                <c:pt idx="1352">
                  <c:v>376372</c:v>
                </c:pt>
                <c:pt idx="1353">
                  <c:v>332062</c:v>
                </c:pt>
                <c:pt idx="1354">
                  <c:v>279460</c:v>
                </c:pt>
                <c:pt idx="1355">
                  <c:v>87024</c:v>
                </c:pt>
                <c:pt idx="1356">
                  <c:v>431006</c:v>
                </c:pt>
                <c:pt idx="1357">
                  <c:v>190591</c:v>
                </c:pt>
                <c:pt idx="1358">
                  <c:v>167475</c:v>
                </c:pt>
                <c:pt idx="1359">
                  <c:v>#N/A</c:v>
                </c:pt>
                <c:pt idx="1360">
                  <c:v>1554013</c:v>
                </c:pt>
                <c:pt idx="1361">
                  <c:v>336489</c:v>
                </c:pt>
                <c:pt idx="1362">
                  <c:v>654305</c:v>
                </c:pt>
                <c:pt idx="1363">
                  <c:v>406223</c:v>
                </c:pt>
                <c:pt idx="1364">
                  <c:v>332223</c:v>
                </c:pt>
                <c:pt idx="1365">
                  <c:v>475490</c:v>
                </c:pt>
                <c:pt idx="1366">
                  <c:v>503495</c:v>
                </c:pt>
                <c:pt idx="1367">
                  <c:v>508458</c:v>
                </c:pt>
                <c:pt idx="1368">
                  <c:v>375972</c:v>
                </c:pt>
                <c:pt idx="1369">
                  <c:v>299597</c:v>
                </c:pt>
                <c:pt idx="1370">
                  <c:v>1627529</c:v>
                </c:pt>
                <c:pt idx="1371">
                  <c:v>142369</c:v>
                </c:pt>
                <c:pt idx="1372">
                  <c:v>526005</c:v>
                </c:pt>
                <c:pt idx="1373">
                  <c:v>204952</c:v>
                </c:pt>
                <c:pt idx="1374">
                  <c:v>167161</c:v>
                </c:pt>
                <c:pt idx="1375">
                  <c:v>563840</c:v>
                </c:pt>
                <c:pt idx="1376">
                  <c:v>87617</c:v>
                </c:pt>
                <c:pt idx="1377">
                  <c:v>93630</c:v>
                </c:pt>
                <c:pt idx="1378">
                  <c:v>244041</c:v>
                </c:pt>
                <c:pt idx="1379">
                  <c:v>0</c:v>
                </c:pt>
                <c:pt idx="1380">
                  <c:v>230279</c:v>
                </c:pt>
                <c:pt idx="1381">
                  <c:v>133559</c:v>
                </c:pt>
                <c:pt idx="1382">
                  <c:v>266475</c:v>
                </c:pt>
                <c:pt idx="1383">
                  <c:v>170576</c:v>
                </c:pt>
                <c:pt idx="1384">
                  <c:v>163120</c:v>
                </c:pt>
                <c:pt idx="1385">
                  <c:v>155354</c:v>
                </c:pt>
                <c:pt idx="1386">
                  <c:v>153212</c:v>
                </c:pt>
                <c:pt idx="1387">
                  <c:v>53878</c:v>
                </c:pt>
                <c:pt idx="1388">
                  <c:v>1980084</c:v>
                </c:pt>
                <c:pt idx="1389">
                  <c:v>684991</c:v>
                </c:pt>
                <c:pt idx="1390">
                  <c:v>1172214</c:v>
                </c:pt>
                <c:pt idx="1391">
                  <c:v>518776</c:v>
                </c:pt>
                <c:pt idx="1392">
                  <c:v>137059</c:v>
                </c:pt>
                <c:pt idx="1393">
                  <c:v>#N/A</c:v>
                </c:pt>
                <c:pt idx="1394">
                  <c:v>1542351</c:v>
                </c:pt>
                <c:pt idx="1395">
                  <c:v>403971</c:v>
                </c:pt>
                <c:pt idx="1396">
                  <c:v>1899943</c:v>
                </c:pt>
                <c:pt idx="1397">
                  <c:v>1361989</c:v>
                </c:pt>
                <c:pt idx="1398">
                  <c:v>2244580</c:v>
                </c:pt>
                <c:pt idx="1399">
                  <c:v>1430199</c:v>
                </c:pt>
                <c:pt idx="1400">
                  <c:v>145647</c:v>
                </c:pt>
                <c:pt idx="1401">
                  <c:v>769926</c:v>
                </c:pt>
                <c:pt idx="1402">
                  <c:v>853590</c:v>
                </c:pt>
                <c:pt idx="1403">
                  <c:v>2476870</c:v>
                </c:pt>
                <c:pt idx="1404">
                  <c:v>644988</c:v>
                </c:pt>
                <c:pt idx="1405">
                  <c:v>390734</c:v>
                </c:pt>
                <c:pt idx="1406">
                  <c:v>424544</c:v>
                </c:pt>
                <c:pt idx="1407">
                  <c:v>1293192</c:v>
                </c:pt>
                <c:pt idx="1408">
                  <c:v>139836</c:v>
                </c:pt>
                <c:pt idx="1409">
                  <c:v>1368780</c:v>
                </c:pt>
                <c:pt idx="1410">
                  <c:v>1696688</c:v>
                </c:pt>
                <c:pt idx="1411">
                  <c:v>487598</c:v>
                </c:pt>
                <c:pt idx="1412">
                  <c:v>879620</c:v>
                </c:pt>
                <c:pt idx="1413">
                  <c:v>3024469</c:v>
                </c:pt>
                <c:pt idx="1414">
                  <c:v>684989</c:v>
                </c:pt>
                <c:pt idx="1415">
                  <c:v>122917</c:v>
                </c:pt>
                <c:pt idx="1416">
                  <c:v>338131</c:v>
                </c:pt>
                <c:pt idx="1417">
                  <c:v>189502</c:v>
                </c:pt>
                <c:pt idx="1418">
                  <c:v>199650</c:v>
                </c:pt>
                <c:pt idx="1419">
                  <c:v>15603043</c:v>
                </c:pt>
              </c:numCache>
            </c:numRef>
          </c:yVal>
          <c:smooth val="0"/>
          <c:extLst>
            <c:ext xmlns:c16="http://schemas.microsoft.com/office/drawing/2014/chart" uri="{C3380CC4-5D6E-409C-BE32-E72D297353CC}">
              <c16:uniqueId val="{00000000-C4EE-44F1-9F44-4DCF52AF3542}"/>
            </c:ext>
          </c:extLst>
        </c:ser>
        <c:ser>
          <c:idx val="1"/>
          <c:order val="1"/>
          <c:tx>
            <c:strRef>
              <c:f>'c'!$AP$55:$AP$259</c:f>
              <c:strCache>
                <c:ptCount val="205"/>
                <c:pt idx="0">
                  <c:v>木古内町</c:v>
                </c:pt>
                <c:pt idx="1">
                  <c:v>知内町</c:v>
                </c:pt>
                <c:pt idx="2">
                  <c:v>奈良市</c:v>
                </c:pt>
                <c:pt idx="3">
                  <c:v>大和高田市</c:v>
                </c:pt>
                <c:pt idx="4">
                  <c:v>大和郡山市</c:v>
                </c:pt>
                <c:pt idx="5">
                  <c:v>天理市</c:v>
                </c:pt>
                <c:pt idx="6">
                  <c:v>橿原市</c:v>
                </c:pt>
                <c:pt idx="7">
                  <c:v>桜井市</c:v>
                </c:pt>
                <c:pt idx="8">
                  <c:v>御所市</c:v>
                </c:pt>
                <c:pt idx="9">
                  <c:v>生駒市</c:v>
                </c:pt>
                <c:pt idx="10">
                  <c:v>香芝市</c:v>
                </c:pt>
                <c:pt idx="11">
                  <c:v>葛城市</c:v>
                </c:pt>
                <c:pt idx="12">
                  <c:v>五條市</c:v>
                </c:pt>
                <c:pt idx="13">
                  <c:v>宇陀市</c:v>
                </c:pt>
                <c:pt idx="14">
                  <c:v>平群町</c:v>
                </c:pt>
                <c:pt idx="15">
                  <c:v>三郷町</c:v>
                </c:pt>
                <c:pt idx="16">
                  <c:v>斑鳩町</c:v>
                </c:pt>
                <c:pt idx="17">
                  <c:v>安堵町</c:v>
                </c:pt>
                <c:pt idx="18">
                  <c:v>川西町</c:v>
                </c:pt>
                <c:pt idx="19">
                  <c:v>三宅町</c:v>
                </c:pt>
                <c:pt idx="20">
                  <c:v>田原本町</c:v>
                </c:pt>
                <c:pt idx="21">
                  <c:v>高取町</c:v>
                </c:pt>
                <c:pt idx="22">
                  <c:v>上牧町</c:v>
                </c:pt>
                <c:pt idx="23">
                  <c:v>王寺町</c:v>
                </c:pt>
                <c:pt idx="24">
                  <c:v>広陵町</c:v>
                </c:pt>
                <c:pt idx="25">
                  <c:v>河合町</c:v>
                </c:pt>
                <c:pt idx="26">
                  <c:v>吉野町</c:v>
                </c:pt>
                <c:pt idx="27">
                  <c:v>大淀町</c:v>
                </c:pt>
                <c:pt idx="28">
                  <c:v>下市町</c:v>
                </c:pt>
                <c:pt idx="29">
                  <c:v>明日香村</c:v>
                </c:pt>
                <c:pt idx="30">
                  <c:v>奈良県</c:v>
                </c:pt>
                <c:pt idx="31">
                  <c:v>長野県</c:v>
                </c:pt>
                <c:pt idx="32">
                  <c:v>かすみがうら市</c:v>
                </c:pt>
                <c:pt idx="33">
                  <c:v>土浦市</c:v>
                </c:pt>
                <c:pt idx="34">
                  <c:v>阿見町</c:v>
                </c:pt>
                <c:pt idx="35">
                  <c:v>北九州市</c:v>
                </c:pt>
                <c:pt idx="36">
                  <c:v>宗像地区事務組合</c:v>
                </c:pt>
                <c:pt idx="37">
                  <c:v>神奈川県</c:v>
                </c:pt>
                <c:pt idx="38">
                  <c:v>横浜市</c:v>
                </c:pt>
                <c:pt idx="39">
                  <c:v>川崎市</c:v>
                </c:pt>
                <c:pt idx="40">
                  <c:v>横須賀市</c:v>
                </c:pt>
                <c:pt idx="41">
                  <c:v>神奈川県内広域水道企業団</c:v>
                </c:pt>
                <c:pt idx="42">
                  <c:v>石狩東部広域水道企業団</c:v>
                </c:pt>
                <c:pt idx="43">
                  <c:v>恵庭市</c:v>
                </c:pt>
                <c:pt idx="44">
                  <c:v>由仁町</c:v>
                </c:pt>
                <c:pt idx="45">
                  <c:v>長幌上水道企業団</c:v>
                </c:pt>
                <c:pt idx="46">
                  <c:v>八戸圏域水道企業団</c:v>
                </c:pt>
                <c:pt idx="47">
                  <c:v>東北町</c:v>
                </c:pt>
                <c:pt idx="48">
                  <c:v>野辺地町</c:v>
                </c:pt>
                <c:pt idx="49">
                  <c:v>田子町</c:v>
                </c:pt>
                <c:pt idx="50">
                  <c:v>久慈市</c:v>
                </c:pt>
                <c:pt idx="51">
                  <c:v>軽米町</c:v>
                </c:pt>
                <c:pt idx="52">
                  <c:v>葛巻町</c:v>
                </c:pt>
                <c:pt idx="53">
                  <c:v>洋野町</c:v>
                </c:pt>
                <c:pt idx="54">
                  <c:v>九戸村</c:v>
                </c:pt>
                <c:pt idx="55">
                  <c:v>大阪広域水道企業団</c:v>
                </c:pt>
                <c:pt idx="56">
                  <c:v>松原市</c:v>
                </c:pt>
                <c:pt idx="57">
                  <c:v>富田林市</c:v>
                </c:pt>
                <c:pt idx="58">
                  <c:v>河内長野市</c:v>
                </c:pt>
                <c:pt idx="59">
                  <c:v>羽曵野市</c:v>
                </c:pt>
                <c:pt idx="60">
                  <c:v>柏原市</c:v>
                </c:pt>
                <c:pt idx="61">
                  <c:v>藤井寺市</c:v>
                </c:pt>
                <c:pt idx="62">
                  <c:v>大阪狭山市</c:v>
                </c:pt>
                <c:pt idx="63">
                  <c:v>河南町</c:v>
                </c:pt>
                <c:pt idx="64">
                  <c:v>大阪広域水道企業団（太子）</c:v>
                </c:pt>
                <c:pt idx="65">
                  <c:v>大阪広域水道企業団（千早赤阪)</c:v>
                </c:pt>
                <c:pt idx="66">
                  <c:v>福岡県南広域水道企業団</c:v>
                </c:pt>
                <c:pt idx="67">
                  <c:v>大川市</c:v>
                </c:pt>
                <c:pt idx="68">
                  <c:v>筑後市</c:v>
                </c:pt>
                <c:pt idx="69">
                  <c:v>柳川市</c:v>
                </c:pt>
                <c:pt idx="70">
                  <c:v>大牟田市</c:v>
                </c:pt>
                <c:pt idx="71">
                  <c:v>八女市</c:v>
                </c:pt>
                <c:pt idx="72">
                  <c:v>朝倉市</c:v>
                </c:pt>
                <c:pt idx="73">
                  <c:v>みやま市</c:v>
                </c:pt>
                <c:pt idx="74">
                  <c:v>大木町</c:v>
                </c:pt>
                <c:pt idx="75">
                  <c:v>広川町</c:v>
                </c:pt>
                <c:pt idx="76">
                  <c:v>筑前町</c:v>
                </c:pt>
                <c:pt idx="77">
                  <c:v>三井水道企業団</c:v>
                </c:pt>
                <c:pt idx="78">
                  <c:v>四万十町</c:v>
                </c:pt>
                <c:pt idx="79">
                  <c:v>室蘭市</c:v>
                </c:pt>
                <c:pt idx="80">
                  <c:v>登別市</c:v>
                </c:pt>
                <c:pt idx="81">
                  <c:v>久留米市</c:v>
                </c:pt>
                <c:pt idx="82">
                  <c:v>松川町</c:v>
                </c:pt>
                <c:pt idx="83">
                  <c:v>高森町</c:v>
                </c:pt>
                <c:pt idx="84">
                  <c:v>喬木村</c:v>
                </c:pt>
                <c:pt idx="85">
                  <c:v>豊丘村</c:v>
                </c:pt>
                <c:pt idx="86">
                  <c:v>旭川市</c:v>
                </c:pt>
                <c:pt idx="87">
                  <c:v>東神楽町</c:v>
                </c:pt>
                <c:pt idx="88">
                  <c:v>長井市</c:v>
                </c:pt>
                <c:pt idx="89">
                  <c:v>南陽市</c:v>
                </c:pt>
                <c:pt idx="90">
                  <c:v>高畠町</c:v>
                </c:pt>
                <c:pt idx="91">
                  <c:v>川西町</c:v>
                </c:pt>
                <c:pt idx="92">
                  <c:v>白鷹町</c:v>
                </c:pt>
                <c:pt idx="93">
                  <c:v>飯豊町</c:v>
                </c:pt>
                <c:pt idx="94">
                  <c:v>小林市</c:v>
                </c:pt>
                <c:pt idx="95">
                  <c:v>えびの市</c:v>
                </c:pt>
                <c:pt idx="96">
                  <c:v>高原町</c:v>
                </c:pt>
                <c:pt idx="97">
                  <c:v>福島地方水道用水供給企業団</c:v>
                </c:pt>
                <c:pt idx="98">
                  <c:v>福島市</c:v>
                </c:pt>
                <c:pt idx="99">
                  <c:v>伊達市</c:v>
                </c:pt>
                <c:pt idx="100">
                  <c:v>二本松市</c:v>
                </c:pt>
                <c:pt idx="101">
                  <c:v>国見町</c:v>
                </c:pt>
                <c:pt idx="102">
                  <c:v>川俣町</c:v>
                </c:pt>
                <c:pt idx="103">
                  <c:v>桑折町</c:v>
                </c:pt>
                <c:pt idx="104">
                  <c:v>いわき市</c:v>
                </c:pt>
                <c:pt idx="105">
                  <c:v>双葉地方水道企業団</c:v>
                </c:pt>
                <c:pt idx="106">
                  <c:v>坂戸、鶴ヶ島水道企業団</c:v>
                </c:pt>
                <c:pt idx="107">
                  <c:v>日高市</c:v>
                </c:pt>
                <c:pt idx="108">
                  <c:v>毛呂山町</c:v>
                </c:pt>
                <c:pt idx="109">
                  <c:v>鳩山町</c:v>
                </c:pt>
                <c:pt idx="110">
                  <c:v>越生町</c:v>
                </c:pt>
                <c:pt idx="111">
                  <c:v>中之条町</c:v>
                </c:pt>
                <c:pt idx="112">
                  <c:v>長野原町</c:v>
                </c:pt>
                <c:pt idx="113">
                  <c:v>嬬恋村</c:v>
                </c:pt>
                <c:pt idx="114">
                  <c:v>草津町</c:v>
                </c:pt>
                <c:pt idx="115">
                  <c:v>東吾妻町</c:v>
                </c:pt>
                <c:pt idx="116">
                  <c:v>沼田市</c:v>
                </c:pt>
                <c:pt idx="117">
                  <c:v>北千葉広域水道企業団</c:v>
                </c:pt>
                <c:pt idx="118">
                  <c:v>松戸市</c:v>
                </c:pt>
                <c:pt idx="119">
                  <c:v>野田市</c:v>
                </c:pt>
                <c:pt idx="120">
                  <c:v>柏市</c:v>
                </c:pt>
                <c:pt idx="121">
                  <c:v>流山市</c:v>
                </c:pt>
                <c:pt idx="122">
                  <c:v>我孫子市</c:v>
                </c:pt>
                <c:pt idx="123">
                  <c:v>習志野市</c:v>
                </c:pt>
                <c:pt idx="124">
                  <c:v>八千代市</c:v>
                </c:pt>
                <c:pt idx="125">
                  <c:v>周南市</c:v>
                </c:pt>
                <c:pt idx="126">
                  <c:v>下松市</c:v>
                </c:pt>
                <c:pt idx="127">
                  <c:v>光市</c:v>
                </c:pt>
                <c:pt idx="128">
                  <c:v>君津広域水道企業団</c:v>
                </c:pt>
                <c:pt idx="129">
                  <c:v>木更津市</c:v>
                </c:pt>
                <c:pt idx="130">
                  <c:v>君津市</c:v>
                </c:pt>
                <c:pt idx="131">
                  <c:v>富津市</c:v>
                </c:pt>
                <c:pt idx="132">
                  <c:v>袖ヶ浦市</c:v>
                </c:pt>
                <c:pt idx="133">
                  <c:v>堺市</c:v>
                </c:pt>
                <c:pt idx="134">
                  <c:v>岸和田市</c:v>
                </c:pt>
                <c:pt idx="135">
                  <c:v>豊中市</c:v>
                </c:pt>
                <c:pt idx="136">
                  <c:v>池田市</c:v>
                </c:pt>
                <c:pt idx="137">
                  <c:v>吹田市</c:v>
                </c:pt>
                <c:pt idx="138">
                  <c:v>泉大津市</c:v>
                </c:pt>
                <c:pt idx="139">
                  <c:v>高槻市</c:v>
                </c:pt>
                <c:pt idx="140">
                  <c:v>貝塚市</c:v>
                </c:pt>
                <c:pt idx="141">
                  <c:v>守口市</c:v>
                </c:pt>
                <c:pt idx="142">
                  <c:v>枚方市</c:v>
                </c:pt>
                <c:pt idx="143">
                  <c:v>茨木市</c:v>
                </c:pt>
                <c:pt idx="144">
                  <c:v>八尾市</c:v>
                </c:pt>
                <c:pt idx="145">
                  <c:v>泉佐野市</c:v>
                </c:pt>
                <c:pt idx="146">
                  <c:v>寝屋川市</c:v>
                </c:pt>
                <c:pt idx="147">
                  <c:v>大東市</c:v>
                </c:pt>
                <c:pt idx="148">
                  <c:v>和泉市</c:v>
                </c:pt>
                <c:pt idx="149">
                  <c:v>箕面市</c:v>
                </c:pt>
                <c:pt idx="150">
                  <c:v>門真市</c:v>
                </c:pt>
                <c:pt idx="151">
                  <c:v>摂津市</c:v>
                </c:pt>
                <c:pt idx="152">
                  <c:v>高石市</c:v>
                </c:pt>
                <c:pt idx="153">
                  <c:v>東大阪市</c:v>
                </c:pt>
                <c:pt idx="154">
                  <c:v>泉南市</c:v>
                </c:pt>
                <c:pt idx="155">
                  <c:v>大阪広域水道企業団（四條畷）</c:v>
                </c:pt>
                <c:pt idx="156">
                  <c:v>交野市</c:v>
                </c:pt>
                <c:pt idx="157">
                  <c:v>阪南市</c:v>
                </c:pt>
                <c:pt idx="158">
                  <c:v>島本町</c:v>
                </c:pt>
                <c:pt idx="159">
                  <c:v>豊能町</c:v>
                </c:pt>
                <c:pt idx="160">
                  <c:v>能勢町</c:v>
                </c:pt>
                <c:pt idx="161">
                  <c:v>忠岡町</c:v>
                </c:pt>
                <c:pt idx="162">
                  <c:v>熊取町</c:v>
                </c:pt>
                <c:pt idx="163">
                  <c:v>田尻町</c:v>
                </c:pt>
                <c:pt idx="164">
                  <c:v>岬町</c:v>
                </c:pt>
                <c:pt idx="165">
                  <c:v>泉北水道企業団</c:v>
                </c:pt>
                <c:pt idx="166">
                  <c:v>長野県上伊那広域水道企業団</c:v>
                </c:pt>
                <c:pt idx="167">
                  <c:v>伊那市</c:v>
                </c:pt>
                <c:pt idx="168">
                  <c:v>駒ヶ根市</c:v>
                </c:pt>
                <c:pt idx="169">
                  <c:v>辰野町</c:v>
                </c:pt>
                <c:pt idx="170">
                  <c:v>箕輪町</c:v>
                </c:pt>
                <c:pt idx="171">
                  <c:v>飯島町</c:v>
                </c:pt>
                <c:pt idx="172">
                  <c:v>南箕輪村</c:v>
                </c:pt>
                <c:pt idx="173">
                  <c:v>中川村</c:v>
                </c:pt>
                <c:pt idx="174">
                  <c:v>宮田村</c:v>
                </c:pt>
                <c:pt idx="175">
                  <c:v>小諸市</c:v>
                </c:pt>
                <c:pt idx="176">
                  <c:v>小海町</c:v>
                </c:pt>
                <c:pt idx="177">
                  <c:v>東御市</c:v>
                </c:pt>
                <c:pt idx="178">
                  <c:v>軽井沢町</c:v>
                </c:pt>
                <c:pt idx="179">
                  <c:v>御代田町</c:v>
                </c:pt>
                <c:pt idx="180">
                  <c:v>立科町</c:v>
                </c:pt>
                <c:pt idx="181">
                  <c:v>浅麓水道企業団</c:v>
                </c:pt>
                <c:pt idx="182">
                  <c:v>佐久水道企業団</c:v>
                </c:pt>
                <c:pt idx="183">
                  <c:v>福岡地区水道企業団</c:v>
                </c:pt>
                <c:pt idx="184">
                  <c:v>大野城市</c:v>
                </c:pt>
                <c:pt idx="185">
                  <c:v>筑紫野市</c:v>
                </c:pt>
                <c:pt idx="186">
                  <c:v>太宰府市</c:v>
                </c:pt>
                <c:pt idx="187">
                  <c:v>春日那珂川水道企業団</c:v>
                </c:pt>
                <c:pt idx="188">
                  <c:v>宇美町</c:v>
                </c:pt>
                <c:pt idx="189">
                  <c:v>志免町</c:v>
                </c:pt>
                <c:pt idx="190">
                  <c:v>須恵町</c:v>
                </c:pt>
                <c:pt idx="191">
                  <c:v>粕屋町</c:v>
                </c:pt>
                <c:pt idx="192">
                  <c:v>篠栗町</c:v>
                </c:pt>
                <c:pt idx="193">
                  <c:v>久山町</c:v>
                </c:pt>
                <c:pt idx="194">
                  <c:v>新宮町</c:v>
                </c:pt>
                <c:pt idx="195">
                  <c:v>糸島市</c:v>
                </c:pt>
                <c:pt idx="196">
                  <c:v>千葉県</c:v>
                </c:pt>
                <c:pt idx="197">
                  <c:v>印旛郡市広域市町村圏事務組合</c:v>
                </c:pt>
                <c:pt idx="198">
                  <c:v>旭市</c:v>
                </c:pt>
                <c:pt idx="199">
                  <c:v>東庄町</c:v>
                </c:pt>
                <c:pt idx="200">
                  <c:v>東総広域水道企業団</c:v>
                </c:pt>
                <c:pt idx="201">
                  <c:v>九十九里地域水道企業団</c:v>
                </c:pt>
                <c:pt idx="202">
                  <c:v>八匝水道企業団</c:v>
                </c:pt>
                <c:pt idx="203">
                  <c:v>山武郡市広域水道企業団</c:v>
                </c:pt>
                <c:pt idx="204">
                  <c:v>長生郡市広域市町村圏組合</c:v>
                </c:pt>
              </c:strCache>
            </c:strRef>
          </c:tx>
          <c:spPr>
            <a:ln w="25400" cap="rnd">
              <a:noFill/>
              <a:round/>
            </a:ln>
            <a:effectLst/>
          </c:spPr>
          <c:marker>
            <c:symbol val="circle"/>
            <c:size val="5"/>
            <c:spPr>
              <a:solidFill>
                <a:schemeClr val="tx1"/>
              </a:solidFill>
              <a:ln w="9525">
                <a:solidFill>
                  <a:schemeClr val="tx1"/>
                </a:solidFill>
              </a:ln>
              <a:effectLst/>
            </c:spPr>
          </c:marker>
          <c:xVal>
            <c:numRef>
              <c:f>'c'!$V$55:$V$259</c:f>
              <c:numCache>
                <c:formatCode>General</c:formatCode>
                <c:ptCount val="205"/>
                <c:pt idx="0">
                  <c:v>4</c:v>
                </c:pt>
                <c:pt idx="1">
                  <c:v>6</c:v>
                </c:pt>
                <c:pt idx="2">
                  <c:v>#N/A</c:v>
                </c:pt>
                <c:pt idx="3">
                  <c:v>21</c:v>
                </c:pt>
                <c:pt idx="4">
                  <c:v>33</c:v>
                </c:pt>
                <c:pt idx="5">
                  <c:v>26</c:v>
                </c:pt>
                <c:pt idx="6">
                  <c:v>30</c:v>
                </c:pt>
                <c:pt idx="7">
                  <c:v>14</c:v>
                </c:pt>
                <c:pt idx="8">
                  <c:v>17</c:v>
                </c:pt>
                <c:pt idx="9">
                  <c:v>43</c:v>
                </c:pt>
                <c:pt idx="10">
                  <c:v>22</c:v>
                </c:pt>
                <c:pt idx="11">
                  <c:v>13</c:v>
                </c:pt>
                <c:pt idx="12">
                  <c:v>20</c:v>
                </c:pt>
                <c:pt idx="13">
                  <c:v>15</c:v>
                </c:pt>
                <c:pt idx="14">
                  <c:v>7</c:v>
                </c:pt>
                <c:pt idx="15">
                  <c:v>9</c:v>
                </c:pt>
                <c:pt idx="16">
                  <c:v>13</c:v>
                </c:pt>
                <c:pt idx="17">
                  <c:v>4</c:v>
                </c:pt>
                <c:pt idx="18">
                  <c:v>3</c:v>
                </c:pt>
                <c:pt idx="19">
                  <c:v>2</c:v>
                </c:pt>
                <c:pt idx="20">
                  <c:v>14</c:v>
                </c:pt>
                <c:pt idx="21">
                  <c:v>2</c:v>
                </c:pt>
                <c:pt idx="22">
                  <c:v>12</c:v>
                </c:pt>
                <c:pt idx="23">
                  <c:v>7</c:v>
                </c:pt>
                <c:pt idx="24">
                  <c:v>9</c:v>
                </c:pt>
                <c:pt idx="25">
                  <c:v>6</c:v>
                </c:pt>
                <c:pt idx="26">
                  <c:v>3</c:v>
                </c:pt>
                <c:pt idx="27">
                  <c:v>12</c:v>
                </c:pt>
                <c:pt idx="28">
                  <c:v>8</c:v>
                </c:pt>
                <c:pt idx="29">
                  <c:v>3</c:v>
                </c:pt>
                <c:pt idx="30">
                  <c:v>87</c:v>
                </c:pt>
                <c:pt idx="31">
                  <c:v>54</c:v>
                </c:pt>
                <c:pt idx="32">
                  <c:v>7</c:v>
                </c:pt>
                <c:pt idx="33">
                  <c:v>23</c:v>
                </c:pt>
                <c:pt idx="34">
                  <c:v>4</c:v>
                </c:pt>
                <c:pt idx="35">
                  <c:v>#N/A</c:v>
                </c:pt>
                <c:pt idx="36">
                  <c:v>13</c:v>
                </c:pt>
                <c:pt idx="37">
                  <c:v>#N/A</c:v>
                </c:pt>
                <c:pt idx="38">
                  <c:v>#N/A</c:v>
                </c:pt>
                <c:pt idx="39">
                  <c:v>#N/A</c:v>
                </c:pt>
                <c:pt idx="40">
                  <c:v>#N/A</c:v>
                </c:pt>
                <c:pt idx="41">
                  <c:v>403</c:v>
                </c:pt>
                <c:pt idx="42">
                  <c:v>26</c:v>
                </c:pt>
                <c:pt idx="43">
                  <c:v>21</c:v>
                </c:pt>
                <c:pt idx="44">
                  <c:v>4</c:v>
                </c:pt>
                <c:pt idx="45">
                  <c:v>15</c:v>
                </c:pt>
                <c:pt idx="46">
                  <c:v>#N/A</c:v>
                </c:pt>
                <c:pt idx="47">
                  <c:v>7</c:v>
                </c:pt>
                <c:pt idx="48">
                  <c:v>5</c:v>
                </c:pt>
                <c:pt idx="49">
                  <c:v>3</c:v>
                </c:pt>
                <c:pt idx="50">
                  <c:v>17</c:v>
                </c:pt>
                <c:pt idx="51">
                  <c:v>4</c:v>
                </c:pt>
                <c:pt idx="52">
                  <c:v>8</c:v>
                </c:pt>
                <c:pt idx="53">
                  <c:v>6</c:v>
                </c:pt>
                <c:pt idx="54">
                  <c:v>4</c:v>
                </c:pt>
                <c:pt idx="55">
                  <c:v>367</c:v>
                </c:pt>
                <c:pt idx="56">
                  <c:v>21</c:v>
                </c:pt>
                <c:pt idx="57">
                  <c:v>34</c:v>
                </c:pt>
                <c:pt idx="58">
                  <c:v>26</c:v>
                </c:pt>
                <c:pt idx="59">
                  <c:v>30</c:v>
                </c:pt>
                <c:pt idx="60">
                  <c:v>32</c:v>
                </c:pt>
                <c:pt idx="61">
                  <c:v>21</c:v>
                </c:pt>
                <c:pt idx="62">
                  <c:v>17</c:v>
                </c:pt>
                <c:pt idx="63">
                  <c:v>7</c:v>
                </c:pt>
                <c:pt idx="64">
                  <c:v>5</c:v>
                </c:pt>
                <c:pt idx="65">
                  <c:v>4</c:v>
                </c:pt>
                <c:pt idx="66">
                  <c:v>57</c:v>
                </c:pt>
                <c:pt idx="67">
                  <c:v>12</c:v>
                </c:pt>
                <c:pt idx="68">
                  <c:v>10</c:v>
                </c:pt>
                <c:pt idx="69">
                  <c:v>10</c:v>
                </c:pt>
                <c:pt idx="70">
                  <c:v>39</c:v>
                </c:pt>
                <c:pt idx="71">
                  <c:v>11</c:v>
                </c:pt>
                <c:pt idx="72">
                  <c:v>7</c:v>
                </c:pt>
                <c:pt idx="73">
                  <c:v>14</c:v>
                </c:pt>
                <c:pt idx="74">
                  <c:v>3</c:v>
                </c:pt>
                <c:pt idx="75">
                  <c:v>5</c:v>
                </c:pt>
                <c:pt idx="76">
                  <c:v>8</c:v>
                </c:pt>
                <c:pt idx="77">
                  <c:v>15</c:v>
                </c:pt>
                <c:pt idx="78">
                  <c:v>2</c:v>
                </c:pt>
                <c:pt idx="79">
                  <c:v>48</c:v>
                </c:pt>
                <c:pt idx="80">
                  <c:v>33</c:v>
                </c:pt>
                <c:pt idx="81">
                  <c:v>#N/A</c:v>
                </c:pt>
                <c:pt idx="82">
                  <c:v>5</c:v>
                </c:pt>
                <c:pt idx="83">
                  <c:v>7</c:v>
                </c:pt>
                <c:pt idx="84">
                  <c:v>3</c:v>
                </c:pt>
                <c:pt idx="85">
                  <c:v>2</c:v>
                </c:pt>
                <c:pt idx="86">
                  <c:v>#N/A</c:v>
                </c:pt>
                <c:pt idx="87">
                  <c:v>3</c:v>
                </c:pt>
                <c:pt idx="88">
                  <c:v>10</c:v>
                </c:pt>
                <c:pt idx="89">
                  <c:v>10</c:v>
                </c:pt>
                <c:pt idx="90">
                  <c:v>9</c:v>
                </c:pt>
                <c:pt idx="91">
                  <c:v>6</c:v>
                </c:pt>
                <c:pt idx="92">
                  <c:v>3</c:v>
                </c:pt>
                <c:pt idx="93">
                  <c:v>4</c:v>
                </c:pt>
                <c:pt idx="94">
                  <c:v>22</c:v>
                </c:pt>
                <c:pt idx="95">
                  <c:v>11</c:v>
                </c:pt>
                <c:pt idx="96">
                  <c:v>5</c:v>
                </c:pt>
                <c:pt idx="97">
                  <c:v>25</c:v>
                </c:pt>
                <c:pt idx="98">
                  <c:v>#N/A</c:v>
                </c:pt>
                <c:pt idx="99">
                  <c:v>22</c:v>
                </c:pt>
                <c:pt idx="100">
                  <c:v>20</c:v>
                </c:pt>
                <c:pt idx="101">
                  <c:v>5</c:v>
                </c:pt>
                <c:pt idx="102">
                  <c:v>6</c:v>
                </c:pt>
                <c:pt idx="103">
                  <c:v>7</c:v>
                </c:pt>
                <c:pt idx="104">
                  <c:v>#N/A</c:v>
                </c:pt>
                <c:pt idx="105">
                  <c:v>25</c:v>
                </c:pt>
                <c:pt idx="106">
                  <c:v>51</c:v>
                </c:pt>
                <c:pt idx="107">
                  <c:v>19</c:v>
                </c:pt>
                <c:pt idx="108">
                  <c:v>11</c:v>
                </c:pt>
                <c:pt idx="109">
                  <c:v>7</c:v>
                </c:pt>
                <c:pt idx="110">
                  <c:v>9</c:v>
                </c:pt>
                <c:pt idx="111">
                  <c:v>5</c:v>
                </c:pt>
                <c:pt idx="112">
                  <c:v>2</c:v>
                </c:pt>
                <c:pt idx="113">
                  <c:v>4</c:v>
                </c:pt>
                <c:pt idx="114">
                  <c:v>9</c:v>
                </c:pt>
                <c:pt idx="115">
                  <c:v>5</c:v>
                </c:pt>
                <c:pt idx="116">
                  <c:v>8</c:v>
                </c:pt>
                <c:pt idx="117">
                  <c:v>83</c:v>
                </c:pt>
                <c:pt idx="118">
                  <c:v>21</c:v>
                </c:pt>
                <c:pt idx="119">
                  <c:v>28</c:v>
                </c:pt>
                <c:pt idx="120">
                  <c:v>#N/A</c:v>
                </c:pt>
                <c:pt idx="121">
                  <c:v>21</c:v>
                </c:pt>
                <c:pt idx="122">
                  <c:v>19</c:v>
                </c:pt>
                <c:pt idx="123">
                  <c:v>32</c:v>
                </c:pt>
                <c:pt idx="124">
                  <c:v>40</c:v>
                </c:pt>
                <c:pt idx="125">
                  <c:v>62</c:v>
                </c:pt>
                <c:pt idx="126">
                  <c:v>25</c:v>
                </c:pt>
                <c:pt idx="127">
                  <c:v>39</c:v>
                </c:pt>
                <c:pt idx="128">
                  <c:v>67</c:v>
                </c:pt>
                <c:pt idx="129">
                  <c:v>38</c:v>
                </c:pt>
                <c:pt idx="130">
                  <c:v>30</c:v>
                </c:pt>
                <c:pt idx="131">
                  <c:v>23</c:v>
                </c:pt>
                <c:pt idx="132">
                  <c:v>20</c:v>
                </c:pt>
                <c:pt idx="133">
                  <c:v>#N/A</c:v>
                </c:pt>
                <c:pt idx="134">
                  <c:v>62</c:v>
                </c:pt>
                <c:pt idx="135">
                  <c:v>#N/A</c:v>
                </c:pt>
                <c:pt idx="136">
                  <c:v>44</c:v>
                </c:pt>
                <c:pt idx="137">
                  <c:v>#N/A</c:v>
                </c:pt>
                <c:pt idx="138">
                  <c:v>18</c:v>
                </c:pt>
                <c:pt idx="139">
                  <c:v>#N/A</c:v>
                </c:pt>
                <c:pt idx="140">
                  <c:v>41</c:v>
                </c:pt>
                <c:pt idx="141">
                  <c:v>46</c:v>
                </c:pt>
                <c:pt idx="142">
                  <c:v>#N/A</c:v>
                </c:pt>
                <c:pt idx="143">
                  <c:v>#N/A</c:v>
                </c:pt>
                <c:pt idx="144">
                  <c:v>#N/A</c:v>
                </c:pt>
                <c:pt idx="145">
                  <c:v>25</c:v>
                </c:pt>
                <c:pt idx="146">
                  <c:v>48</c:v>
                </c:pt>
                <c:pt idx="147">
                  <c:v>28</c:v>
                </c:pt>
                <c:pt idx="148">
                  <c:v>33</c:v>
                </c:pt>
                <c:pt idx="149">
                  <c:v>31</c:v>
                </c:pt>
                <c:pt idx="150">
                  <c:v>32</c:v>
                </c:pt>
                <c:pt idx="151">
                  <c:v>34</c:v>
                </c:pt>
                <c:pt idx="152">
                  <c:v>13</c:v>
                </c:pt>
                <c:pt idx="153">
                  <c:v>#N/A</c:v>
                </c:pt>
                <c:pt idx="154">
                  <c:v>20</c:v>
                </c:pt>
                <c:pt idx="155">
                  <c:v>21</c:v>
                </c:pt>
                <c:pt idx="156">
                  <c:v>34</c:v>
                </c:pt>
                <c:pt idx="157">
                  <c:v>22</c:v>
                </c:pt>
                <c:pt idx="158">
                  <c:v>10</c:v>
                </c:pt>
                <c:pt idx="159">
                  <c:v>8</c:v>
                </c:pt>
                <c:pt idx="160">
                  <c:v>4</c:v>
                </c:pt>
                <c:pt idx="161">
                  <c:v>4</c:v>
                </c:pt>
                <c:pt idx="162">
                  <c:v>16</c:v>
                </c:pt>
                <c:pt idx="163">
                  <c:v>8</c:v>
                </c:pt>
                <c:pt idx="164">
                  <c:v>7</c:v>
                </c:pt>
                <c:pt idx="165">
                  <c:v>10</c:v>
                </c:pt>
                <c:pt idx="166">
                  <c:v>19</c:v>
                </c:pt>
                <c:pt idx="167">
                  <c:v>20</c:v>
                </c:pt>
                <c:pt idx="168">
                  <c:v>6</c:v>
                </c:pt>
                <c:pt idx="169">
                  <c:v>6</c:v>
                </c:pt>
                <c:pt idx="170">
                  <c:v>12</c:v>
                </c:pt>
                <c:pt idx="171">
                  <c:v>5</c:v>
                </c:pt>
                <c:pt idx="172">
                  <c:v>4</c:v>
                </c:pt>
                <c:pt idx="173">
                  <c:v>2</c:v>
                </c:pt>
                <c:pt idx="174">
                  <c:v>3</c:v>
                </c:pt>
                <c:pt idx="175">
                  <c:v>19</c:v>
                </c:pt>
                <c:pt idx="176">
                  <c:v>3</c:v>
                </c:pt>
                <c:pt idx="177">
                  <c:v>5</c:v>
                </c:pt>
                <c:pt idx="178">
                  <c:v>13</c:v>
                </c:pt>
                <c:pt idx="179">
                  <c:v>5</c:v>
                </c:pt>
                <c:pt idx="180">
                  <c:v>4</c:v>
                </c:pt>
                <c:pt idx="181">
                  <c:v>8</c:v>
                </c:pt>
                <c:pt idx="182">
                  <c:v>59</c:v>
                </c:pt>
                <c:pt idx="183">
                  <c:v>105</c:v>
                </c:pt>
                <c:pt idx="184">
                  <c:v>22</c:v>
                </c:pt>
                <c:pt idx="185">
                  <c:v>18</c:v>
                </c:pt>
                <c:pt idx="186">
                  <c:v>12</c:v>
                </c:pt>
                <c:pt idx="187">
                  <c:v>48</c:v>
                </c:pt>
                <c:pt idx="188">
                  <c:v>12</c:v>
                </c:pt>
                <c:pt idx="189">
                  <c:v>15</c:v>
                </c:pt>
                <c:pt idx="190">
                  <c:v>15</c:v>
                </c:pt>
                <c:pt idx="191">
                  <c:v>9</c:v>
                </c:pt>
                <c:pt idx="192">
                  <c:v>6</c:v>
                </c:pt>
                <c:pt idx="193">
                  <c:v>5</c:v>
                </c:pt>
                <c:pt idx="194">
                  <c:v>7</c:v>
                </c:pt>
                <c:pt idx="195">
                  <c:v>14</c:v>
                </c:pt>
                <c:pt idx="196">
                  <c:v>#N/A</c:v>
                </c:pt>
                <c:pt idx="197">
                  <c:v>18</c:v>
                </c:pt>
                <c:pt idx="198">
                  <c:v>12</c:v>
                </c:pt>
                <c:pt idx="199">
                  <c:v>4</c:v>
                </c:pt>
                <c:pt idx="200">
                  <c:v>23</c:v>
                </c:pt>
                <c:pt idx="201">
                  <c:v>79</c:v>
                </c:pt>
                <c:pt idx="202">
                  <c:v>16</c:v>
                </c:pt>
                <c:pt idx="203">
                  <c:v>53</c:v>
                </c:pt>
                <c:pt idx="204">
                  <c:v>58</c:v>
                </c:pt>
              </c:numCache>
            </c:numRef>
          </c:xVal>
          <c:yVal>
            <c:numRef>
              <c:f>'c'!$AR$55:$AR$259</c:f>
              <c:numCache>
                <c:formatCode>General</c:formatCode>
                <c:ptCount val="205"/>
                <c:pt idx="0">
                  <c:v>107206</c:v>
                </c:pt>
                <c:pt idx="1">
                  <c:v>107933</c:v>
                </c:pt>
                <c:pt idx="2">
                  <c:v>#N/A</c:v>
                </c:pt>
                <c:pt idx="3">
                  <c:v>1553314</c:v>
                </c:pt>
                <c:pt idx="4">
                  <c:v>1834668</c:v>
                </c:pt>
                <c:pt idx="5">
                  <c:v>1867479</c:v>
                </c:pt>
                <c:pt idx="6">
                  <c:v>2689977</c:v>
                </c:pt>
                <c:pt idx="7">
                  <c:v>1087043</c:v>
                </c:pt>
                <c:pt idx="8">
                  <c:v>576650</c:v>
                </c:pt>
                <c:pt idx="9">
                  <c:v>2274256</c:v>
                </c:pt>
                <c:pt idx="10">
                  <c:v>1496299</c:v>
                </c:pt>
                <c:pt idx="11">
                  <c:v>552097</c:v>
                </c:pt>
                <c:pt idx="12">
                  <c:v>694576</c:v>
                </c:pt>
                <c:pt idx="13">
                  <c:v>591645</c:v>
                </c:pt>
                <c:pt idx="14">
                  <c:v>395806</c:v>
                </c:pt>
                <c:pt idx="15">
                  <c:v>473025</c:v>
                </c:pt>
                <c:pt idx="16">
                  <c:v>612575</c:v>
                </c:pt>
                <c:pt idx="17">
                  <c:v>135580</c:v>
                </c:pt>
                <c:pt idx="18">
                  <c:v>175076</c:v>
                </c:pt>
                <c:pt idx="19">
                  <c:v>134248</c:v>
                </c:pt>
                <c:pt idx="20">
                  <c:v>676450</c:v>
                </c:pt>
                <c:pt idx="21">
                  <c:v>170651</c:v>
                </c:pt>
                <c:pt idx="22">
                  <c:v>440400</c:v>
                </c:pt>
                <c:pt idx="23">
                  <c:v>502880</c:v>
                </c:pt>
                <c:pt idx="24">
                  <c:v>648951</c:v>
                </c:pt>
                <c:pt idx="25">
                  <c:v>475324</c:v>
                </c:pt>
                <c:pt idx="26">
                  <c:v>181708</c:v>
                </c:pt>
                <c:pt idx="27">
                  <c:v>329271</c:v>
                </c:pt>
                <c:pt idx="28">
                  <c:v>134448</c:v>
                </c:pt>
                <c:pt idx="29">
                  <c:v>144557</c:v>
                </c:pt>
                <c:pt idx="30">
                  <c:v>9982511</c:v>
                </c:pt>
                <c:pt idx="31">
                  <c:v>3325600</c:v>
                </c:pt>
                <c:pt idx="32">
                  <c:v>827100</c:v>
                </c:pt>
                <c:pt idx="33">
                  <c:v>3142701</c:v>
                </c:pt>
                <c:pt idx="34">
                  <c:v>936463</c:v>
                </c:pt>
                <c:pt idx="35">
                  <c:v>#N/A</c:v>
                </c:pt>
                <c:pt idx="36">
                  <c:v>2497160</c:v>
                </c:pt>
                <c:pt idx="37">
                  <c:v>#N/A</c:v>
                </c:pt>
                <c:pt idx="38">
                  <c:v>#N/A</c:v>
                </c:pt>
                <c:pt idx="39">
                  <c:v>#N/A</c:v>
                </c:pt>
                <c:pt idx="40">
                  <c:v>#N/A</c:v>
                </c:pt>
                <c:pt idx="41">
                  <c:v>38514170</c:v>
                </c:pt>
                <c:pt idx="42">
                  <c:v>2437981</c:v>
                </c:pt>
                <c:pt idx="43">
                  <c:v>1347998</c:v>
                </c:pt>
                <c:pt idx="44">
                  <c:v>163355</c:v>
                </c:pt>
                <c:pt idx="45">
                  <c:v>370996</c:v>
                </c:pt>
                <c:pt idx="46">
                  <c:v>#N/A</c:v>
                </c:pt>
                <c:pt idx="47">
                  <c:v>316542</c:v>
                </c:pt>
                <c:pt idx="48">
                  <c:v>228036</c:v>
                </c:pt>
                <c:pt idx="49">
                  <c:v>137684</c:v>
                </c:pt>
                <c:pt idx="50">
                  <c:v>586146</c:v>
                </c:pt>
                <c:pt idx="51">
                  <c:v>163839</c:v>
                </c:pt>
                <c:pt idx="52">
                  <c:v>111110</c:v>
                </c:pt>
                <c:pt idx="53">
                  <c:v>245655</c:v>
                </c:pt>
                <c:pt idx="54">
                  <c:v>110356</c:v>
                </c:pt>
                <c:pt idx="55">
                  <c:v>37047882</c:v>
                </c:pt>
                <c:pt idx="56">
                  <c:v>2042512</c:v>
                </c:pt>
                <c:pt idx="57">
                  <c:v>1707490</c:v>
                </c:pt>
                <c:pt idx="58">
                  <c:v>1689932</c:v>
                </c:pt>
                <c:pt idx="59">
                  <c:v>1823100</c:v>
                </c:pt>
                <c:pt idx="60">
                  <c:v>1281388</c:v>
                </c:pt>
                <c:pt idx="61">
                  <c:v>1070598</c:v>
                </c:pt>
                <c:pt idx="62">
                  <c:v>1005358</c:v>
                </c:pt>
                <c:pt idx="63">
                  <c:v>278957</c:v>
                </c:pt>
                <c:pt idx="64">
                  <c:v>224396</c:v>
                </c:pt>
                <c:pt idx="65">
                  <c:v>107876</c:v>
                </c:pt>
                <c:pt idx="66">
                  <c:v>2880183</c:v>
                </c:pt>
                <c:pt idx="67">
                  <c:v>698538</c:v>
                </c:pt>
                <c:pt idx="68">
                  <c:v>705692</c:v>
                </c:pt>
                <c:pt idx="69">
                  <c:v>1162825</c:v>
                </c:pt>
                <c:pt idx="70">
                  <c:v>2364999</c:v>
                </c:pt>
                <c:pt idx="71">
                  <c:v>623672</c:v>
                </c:pt>
                <c:pt idx="72">
                  <c:v>433089</c:v>
                </c:pt>
                <c:pt idx="73">
                  <c:v>467262</c:v>
                </c:pt>
                <c:pt idx="74">
                  <c:v>212346</c:v>
                </c:pt>
                <c:pt idx="75">
                  <c:v>314976</c:v>
                </c:pt>
                <c:pt idx="76">
                  <c:v>248008</c:v>
                </c:pt>
                <c:pt idx="77">
                  <c:v>1245229</c:v>
                </c:pt>
                <c:pt idx="78">
                  <c:v>84196</c:v>
                </c:pt>
                <c:pt idx="79">
                  <c:v>1386009</c:v>
                </c:pt>
                <c:pt idx="80">
                  <c:v>799942</c:v>
                </c:pt>
                <c:pt idx="81">
                  <c:v>#N/A</c:v>
                </c:pt>
                <c:pt idx="82">
                  <c:v>236546</c:v>
                </c:pt>
                <c:pt idx="83">
                  <c:v>188315</c:v>
                </c:pt>
                <c:pt idx="84">
                  <c:v>102567</c:v>
                </c:pt>
                <c:pt idx="85">
                  <c:v>98276</c:v>
                </c:pt>
                <c:pt idx="86">
                  <c:v>#N/A</c:v>
                </c:pt>
                <c:pt idx="87">
                  <c:v>71621</c:v>
                </c:pt>
                <c:pt idx="88">
                  <c:v>605180</c:v>
                </c:pt>
                <c:pt idx="89">
                  <c:v>724671</c:v>
                </c:pt>
                <c:pt idx="90">
                  <c:v>467037</c:v>
                </c:pt>
                <c:pt idx="91">
                  <c:v>428147</c:v>
                </c:pt>
                <c:pt idx="92">
                  <c:v>282605</c:v>
                </c:pt>
                <c:pt idx="93">
                  <c:v>192917</c:v>
                </c:pt>
                <c:pt idx="94">
                  <c:v>701094</c:v>
                </c:pt>
                <c:pt idx="95">
                  <c:v>295800</c:v>
                </c:pt>
                <c:pt idx="96">
                  <c:v>168988</c:v>
                </c:pt>
                <c:pt idx="97">
                  <c:v>3192641</c:v>
                </c:pt>
                <c:pt idx="98">
                  <c:v>#N/A</c:v>
                </c:pt>
                <c:pt idx="99">
                  <c:v>1435247</c:v>
                </c:pt>
                <c:pt idx="100">
                  <c:v>859977</c:v>
                </c:pt>
                <c:pt idx="101">
                  <c:v>222712</c:v>
                </c:pt>
                <c:pt idx="102">
                  <c:v>223176</c:v>
                </c:pt>
                <c:pt idx="103">
                  <c:v>305953</c:v>
                </c:pt>
                <c:pt idx="104">
                  <c:v>#N/A</c:v>
                </c:pt>
                <c:pt idx="105">
                  <c:v>264417</c:v>
                </c:pt>
                <c:pt idx="106">
                  <c:v>2708021</c:v>
                </c:pt>
                <c:pt idx="107">
                  <c:v>964260</c:v>
                </c:pt>
                <c:pt idx="108">
                  <c:v>608914</c:v>
                </c:pt>
                <c:pt idx="109">
                  <c:v>218506</c:v>
                </c:pt>
                <c:pt idx="110">
                  <c:v>273662</c:v>
                </c:pt>
                <c:pt idx="111">
                  <c:v>208582</c:v>
                </c:pt>
                <c:pt idx="112">
                  <c:v>40766</c:v>
                </c:pt>
                <c:pt idx="113">
                  <c:v>172142</c:v>
                </c:pt>
                <c:pt idx="114">
                  <c:v>197086</c:v>
                </c:pt>
                <c:pt idx="115">
                  <c:v>145762</c:v>
                </c:pt>
                <c:pt idx="116">
                  <c:v>322172</c:v>
                </c:pt>
                <c:pt idx="117">
                  <c:v>11397394</c:v>
                </c:pt>
                <c:pt idx="118">
                  <c:v>1164233</c:v>
                </c:pt>
                <c:pt idx="119">
                  <c:v>2757204</c:v>
                </c:pt>
                <c:pt idx="120">
                  <c:v>#N/A</c:v>
                </c:pt>
                <c:pt idx="121">
                  <c:v>2935215</c:v>
                </c:pt>
                <c:pt idx="122">
                  <c:v>1997405</c:v>
                </c:pt>
                <c:pt idx="123">
                  <c:v>1700987</c:v>
                </c:pt>
                <c:pt idx="124">
                  <c:v>2969150</c:v>
                </c:pt>
                <c:pt idx="125">
                  <c:v>2616493</c:v>
                </c:pt>
                <c:pt idx="126">
                  <c:v>1051391</c:v>
                </c:pt>
                <c:pt idx="127">
                  <c:v>1030436</c:v>
                </c:pt>
                <c:pt idx="128">
                  <c:v>5918242</c:v>
                </c:pt>
                <c:pt idx="129">
                  <c:v>3313630</c:v>
                </c:pt>
                <c:pt idx="130">
                  <c:v>2116340</c:v>
                </c:pt>
                <c:pt idx="131">
                  <c:v>1279745</c:v>
                </c:pt>
                <c:pt idx="132">
                  <c:v>1403032</c:v>
                </c:pt>
                <c:pt idx="133">
                  <c:v>#N/A</c:v>
                </c:pt>
                <c:pt idx="134">
                  <c:v>3308526</c:v>
                </c:pt>
                <c:pt idx="135">
                  <c:v>#N/A</c:v>
                </c:pt>
                <c:pt idx="136">
                  <c:v>1992249</c:v>
                </c:pt>
                <c:pt idx="137">
                  <c:v>#N/A</c:v>
                </c:pt>
                <c:pt idx="138">
                  <c:v>1489322</c:v>
                </c:pt>
                <c:pt idx="139">
                  <c:v>#N/A</c:v>
                </c:pt>
                <c:pt idx="140">
                  <c:v>1410309</c:v>
                </c:pt>
                <c:pt idx="141">
                  <c:v>2372923</c:v>
                </c:pt>
                <c:pt idx="142">
                  <c:v>#N/A</c:v>
                </c:pt>
                <c:pt idx="143">
                  <c:v>#N/A</c:v>
                </c:pt>
                <c:pt idx="144">
                  <c:v>#N/A</c:v>
                </c:pt>
                <c:pt idx="145">
                  <c:v>2512746</c:v>
                </c:pt>
                <c:pt idx="146">
                  <c:v>3550501</c:v>
                </c:pt>
                <c:pt idx="147">
                  <c:v>2095474</c:v>
                </c:pt>
                <c:pt idx="148">
                  <c:v>2679573</c:v>
                </c:pt>
                <c:pt idx="149">
                  <c:v>2305347</c:v>
                </c:pt>
                <c:pt idx="150">
                  <c:v>2415825</c:v>
                </c:pt>
                <c:pt idx="151">
                  <c:v>1772020</c:v>
                </c:pt>
                <c:pt idx="152">
                  <c:v>1122470</c:v>
                </c:pt>
                <c:pt idx="153">
                  <c:v>#N/A</c:v>
                </c:pt>
                <c:pt idx="154">
                  <c:v>1301876</c:v>
                </c:pt>
                <c:pt idx="155">
                  <c:v>979592</c:v>
                </c:pt>
                <c:pt idx="156">
                  <c:v>1166520</c:v>
                </c:pt>
                <c:pt idx="157">
                  <c:v>1005365</c:v>
                </c:pt>
                <c:pt idx="158">
                  <c:v>488444</c:v>
                </c:pt>
                <c:pt idx="159">
                  <c:v>453388</c:v>
                </c:pt>
                <c:pt idx="160">
                  <c:v>220376</c:v>
                </c:pt>
                <c:pt idx="161">
                  <c:v>289728</c:v>
                </c:pt>
                <c:pt idx="162">
                  <c:v>730029</c:v>
                </c:pt>
                <c:pt idx="163">
                  <c:v>200343</c:v>
                </c:pt>
                <c:pt idx="164">
                  <c:v>446459</c:v>
                </c:pt>
                <c:pt idx="165">
                  <c:v>297972</c:v>
                </c:pt>
                <c:pt idx="166">
                  <c:v>740920</c:v>
                </c:pt>
                <c:pt idx="167">
                  <c:v>1364987</c:v>
                </c:pt>
                <c:pt idx="168">
                  <c:v>651398</c:v>
                </c:pt>
                <c:pt idx="169">
                  <c:v>318174</c:v>
                </c:pt>
                <c:pt idx="170">
                  <c:v>384527</c:v>
                </c:pt>
                <c:pt idx="171">
                  <c:v>190296</c:v>
                </c:pt>
                <c:pt idx="172">
                  <c:v>229222</c:v>
                </c:pt>
                <c:pt idx="173">
                  <c:v>82603</c:v>
                </c:pt>
                <c:pt idx="174">
                  <c:v>134486</c:v>
                </c:pt>
                <c:pt idx="175">
                  <c:v>832929</c:v>
                </c:pt>
                <c:pt idx="176">
                  <c:v>78108</c:v>
                </c:pt>
                <c:pt idx="177">
                  <c:v>607990</c:v>
                </c:pt>
                <c:pt idx="178">
                  <c:v>596155</c:v>
                </c:pt>
                <c:pt idx="179">
                  <c:v>157715</c:v>
                </c:pt>
                <c:pt idx="180">
                  <c:v>231598</c:v>
                </c:pt>
                <c:pt idx="181">
                  <c:v>329903</c:v>
                </c:pt>
                <c:pt idx="182">
                  <c:v>2653244</c:v>
                </c:pt>
                <c:pt idx="183">
                  <c:v>10299847</c:v>
                </c:pt>
                <c:pt idx="184">
                  <c:v>1638673</c:v>
                </c:pt>
                <c:pt idx="185">
                  <c:v>1621119</c:v>
                </c:pt>
                <c:pt idx="186">
                  <c:v>1107970</c:v>
                </c:pt>
                <c:pt idx="187">
                  <c:v>2266619</c:v>
                </c:pt>
                <c:pt idx="188">
                  <c:v>665408</c:v>
                </c:pt>
                <c:pt idx="189">
                  <c:v>880062</c:v>
                </c:pt>
                <c:pt idx="190">
                  <c:v>550701</c:v>
                </c:pt>
                <c:pt idx="191">
                  <c:v>862144</c:v>
                </c:pt>
                <c:pt idx="192">
                  <c:v>416660</c:v>
                </c:pt>
                <c:pt idx="193">
                  <c:v>212089</c:v>
                </c:pt>
                <c:pt idx="194">
                  <c:v>587670</c:v>
                </c:pt>
                <c:pt idx="195">
                  <c:v>1382483</c:v>
                </c:pt>
                <c:pt idx="196">
                  <c:v>#N/A</c:v>
                </c:pt>
                <c:pt idx="197">
                  <c:v>3247652</c:v>
                </c:pt>
                <c:pt idx="198">
                  <c:v>1382312</c:v>
                </c:pt>
                <c:pt idx="199">
                  <c:v>329015</c:v>
                </c:pt>
                <c:pt idx="200">
                  <c:v>1512132</c:v>
                </c:pt>
                <c:pt idx="201">
                  <c:v>5604424</c:v>
                </c:pt>
                <c:pt idx="202">
                  <c:v>856443</c:v>
                </c:pt>
                <c:pt idx="203">
                  <c:v>3811308</c:v>
                </c:pt>
                <c:pt idx="204">
                  <c:v>3731123</c:v>
                </c:pt>
              </c:numCache>
            </c:numRef>
          </c:yVal>
          <c:smooth val="0"/>
          <c:extLst>
            <c:ext xmlns:c16="http://schemas.microsoft.com/office/drawing/2014/chart" uri="{C3380CC4-5D6E-409C-BE32-E72D297353CC}">
              <c16:uniqueId val="{00000001-C4EE-44F1-9F44-4DCF52AF3542}"/>
            </c:ext>
          </c:extLst>
        </c:ser>
        <c:ser>
          <c:idx val="2"/>
          <c:order val="2"/>
          <c:tx>
            <c:strRef>
              <c:f>'c'!$C$48</c:f>
              <c:strCache>
                <c:ptCount val="1"/>
                <c:pt idx="0">
                  <c:v>北海道函館市</c:v>
                </c:pt>
              </c:strCache>
            </c:strRef>
          </c:tx>
          <c:spPr>
            <a:ln w="25400" cap="rnd">
              <a:noFill/>
              <a:round/>
            </a:ln>
            <a:effectLst/>
          </c:spPr>
          <c:marker>
            <c:symbol val="circle"/>
            <c:size val="5"/>
            <c:spPr>
              <a:solidFill>
                <a:srgbClr val="FF0000"/>
              </a:solidFill>
              <a:ln w="9525">
                <a:noFill/>
              </a:ln>
              <a:effectLst/>
            </c:spPr>
          </c:marker>
          <c:xVal>
            <c:numRef>
              <c:f>'c'!$E$49</c:f>
              <c:numCache>
                <c:formatCode>General</c:formatCode>
                <c:ptCount val="1"/>
                <c:pt idx="0">
                  <c:v>130</c:v>
                </c:pt>
              </c:numCache>
            </c:numRef>
          </c:xVal>
          <c:yVal>
            <c:numRef>
              <c:f>'c'!$F$49</c:f>
              <c:numCache>
                <c:formatCode>General</c:formatCode>
                <c:ptCount val="1"/>
                <c:pt idx="0">
                  <c:v>3831584</c:v>
                </c:pt>
              </c:numCache>
            </c:numRef>
          </c:yVal>
          <c:smooth val="0"/>
          <c:extLst>
            <c:ext xmlns:c16="http://schemas.microsoft.com/office/drawing/2014/chart" uri="{C3380CC4-5D6E-409C-BE32-E72D297353CC}">
              <c16:uniqueId val="{00000002-C4EE-44F1-9F44-4DCF52AF3542}"/>
            </c:ext>
          </c:extLst>
        </c:ser>
        <c:dLbls>
          <c:showLegendKey val="0"/>
          <c:showVal val="0"/>
          <c:showCatName val="0"/>
          <c:showSerName val="0"/>
          <c:showPercent val="0"/>
          <c:showBubbleSize val="0"/>
        </c:dLbls>
        <c:axId val="-120260624"/>
        <c:axId val="-121394000"/>
      </c:scatterChart>
      <c:valAx>
        <c:axId val="-120260624"/>
        <c:scaling>
          <c:orientation val="minMax"/>
        </c:scaling>
        <c:delete val="0"/>
        <c:axPos val="b"/>
        <c:majorGridlines>
          <c:spPr>
            <a:ln w="9525" cap="flat" cmpd="sng" algn="ctr">
              <a:solidFill>
                <a:schemeClr val="tx1">
                  <a:lumMod val="15000"/>
                  <a:lumOff val="85000"/>
                </a:schemeClr>
              </a:solidFill>
              <a:round/>
            </a:ln>
            <a:effectLst/>
          </c:spPr>
        </c:majorGridlines>
        <c:title>
          <c:tx>
            <c:strRef>
              <c:f>'c'!$E$52</c:f>
              <c:strCache>
                <c:ptCount val="1"/>
                <c:pt idx="0">
                  <c:v>②職員数（人）</c:v>
                </c:pt>
              </c:strCache>
            </c:strRef>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strRef>
              <c:f>'c'!$AB$52</c:f>
              <c:strCache>
                <c:ptCount val="1"/>
                <c:pt idx="0">
                  <c:v>⑤給水収益（千円）</c:v>
                </c:pt>
              </c:strCache>
            </c:strRef>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altLang="en-US" b="1"/>
              <a:t>管理の一体化</a:t>
            </a:r>
            <a:endParaRPr lang="ja-JP"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autoTitleDeleted val="0"/>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0"/>
          <c:order val="0"/>
          <c:tx>
            <c:strRef>
              <c:f>'c'!$E$55:$E$1474</c:f>
              <c:strCache>
                <c:ptCount val="1420"/>
                <c:pt idx="0">
                  <c:v>函館市</c:v>
                </c:pt>
                <c:pt idx="1">
                  <c:v>岩見沢市</c:v>
                </c:pt>
                <c:pt idx="2">
                  <c:v>小樽市</c:v>
                </c:pt>
                <c:pt idx="3">
                  <c:v>室蘭市</c:v>
                </c:pt>
                <c:pt idx="4">
                  <c:v>稚内市</c:v>
                </c:pt>
                <c:pt idx="5">
                  <c:v>留萌市</c:v>
                </c:pt>
                <c:pt idx="6">
                  <c:v>釧路市</c:v>
                </c:pt>
                <c:pt idx="7">
                  <c:v>広尾町</c:v>
                </c:pt>
                <c:pt idx="8">
                  <c:v>夕張市</c:v>
                </c:pt>
                <c:pt idx="9">
                  <c:v>浦河町</c:v>
                </c:pt>
                <c:pt idx="10">
                  <c:v>北斗市</c:v>
                </c:pt>
                <c:pt idx="11">
                  <c:v>紋別市</c:v>
                </c:pt>
                <c:pt idx="12">
                  <c:v>札幌市</c:v>
                </c:pt>
                <c:pt idx="13">
                  <c:v>木古内町</c:v>
                </c:pt>
                <c:pt idx="14">
                  <c:v>旭川市</c:v>
                </c:pt>
                <c:pt idx="15">
                  <c:v>枝幸町</c:v>
                </c:pt>
                <c:pt idx="16">
                  <c:v>美幌町</c:v>
                </c:pt>
                <c:pt idx="17">
                  <c:v>中標津町</c:v>
                </c:pt>
                <c:pt idx="18">
                  <c:v>苫小牧市</c:v>
                </c:pt>
                <c:pt idx="19">
                  <c:v>増毛町</c:v>
                </c:pt>
                <c:pt idx="20">
                  <c:v>余市町</c:v>
                </c:pt>
                <c:pt idx="21">
                  <c:v>北見市（北見）</c:v>
                </c:pt>
                <c:pt idx="22">
                  <c:v>本別町</c:v>
                </c:pt>
                <c:pt idx="23">
                  <c:v>様似町</c:v>
                </c:pt>
                <c:pt idx="24">
                  <c:v>白糠町</c:v>
                </c:pt>
                <c:pt idx="25">
                  <c:v>羽幌町</c:v>
                </c:pt>
                <c:pt idx="26">
                  <c:v>帯広市</c:v>
                </c:pt>
                <c:pt idx="27">
                  <c:v>網走市</c:v>
                </c:pt>
                <c:pt idx="28">
                  <c:v>士別市</c:v>
                </c:pt>
                <c:pt idx="29">
                  <c:v>むかわ町</c:v>
                </c:pt>
                <c:pt idx="30">
                  <c:v>美唄市</c:v>
                </c:pt>
                <c:pt idx="31">
                  <c:v>根室市</c:v>
                </c:pt>
                <c:pt idx="32">
                  <c:v>幕別町</c:v>
                </c:pt>
                <c:pt idx="33">
                  <c:v>千歳市</c:v>
                </c:pt>
                <c:pt idx="34">
                  <c:v>倶知安町</c:v>
                </c:pt>
                <c:pt idx="35">
                  <c:v>江差町</c:v>
                </c:pt>
                <c:pt idx="36">
                  <c:v>足寄町</c:v>
                </c:pt>
                <c:pt idx="37">
                  <c:v>赤平市</c:v>
                </c:pt>
                <c:pt idx="38">
                  <c:v>松前町</c:v>
                </c:pt>
                <c:pt idx="39">
                  <c:v>池田町</c:v>
                </c:pt>
                <c:pt idx="40">
                  <c:v>芦別市</c:v>
                </c:pt>
                <c:pt idx="41">
                  <c:v>江別市</c:v>
                </c:pt>
                <c:pt idx="42">
                  <c:v>芽室町</c:v>
                </c:pt>
                <c:pt idx="43">
                  <c:v>弟子屈町</c:v>
                </c:pt>
                <c:pt idx="44">
                  <c:v>栗山町</c:v>
                </c:pt>
                <c:pt idx="45">
                  <c:v>三笠市</c:v>
                </c:pt>
                <c:pt idx="46">
                  <c:v>深川市</c:v>
                </c:pt>
                <c:pt idx="47">
                  <c:v>名寄市</c:v>
                </c:pt>
                <c:pt idx="48">
                  <c:v>新ひだか町</c:v>
                </c:pt>
                <c:pt idx="49">
                  <c:v>厚岸町</c:v>
                </c:pt>
                <c:pt idx="50">
                  <c:v>登別市</c:v>
                </c:pt>
                <c:pt idx="51">
                  <c:v>斜里町</c:v>
                </c:pt>
                <c:pt idx="52">
                  <c:v>伊達市</c:v>
                </c:pt>
                <c:pt idx="53">
                  <c:v>北見市（留辺蘂）</c:v>
                </c:pt>
                <c:pt idx="54">
                  <c:v>遠軽町</c:v>
                </c:pt>
                <c:pt idx="55">
                  <c:v>美瑛町</c:v>
                </c:pt>
                <c:pt idx="56">
                  <c:v>福島町</c:v>
                </c:pt>
                <c:pt idx="57">
                  <c:v>洞爺湖町</c:v>
                </c:pt>
                <c:pt idx="58">
                  <c:v>富良野市</c:v>
                </c:pt>
                <c:pt idx="59">
                  <c:v>恵庭市</c:v>
                </c:pt>
                <c:pt idx="60">
                  <c:v>当別町</c:v>
                </c:pt>
                <c:pt idx="61">
                  <c:v>八雲町</c:v>
                </c:pt>
                <c:pt idx="62">
                  <c:v>日高町</c:v>
                </c:pt>
                <c:pt idx="63">
                  <c:v>浜中町</c:v>
                </c:pt>
                <c:pt idx="64">
                  <c:v>鹿部町</c:v>
                </c:pt>
                <c:pt idx="65">
                  <c:v>長万部町</c:v>
                </c:pt>
                <c:pt idx="66">
                  <c:v>白老町</c:v>
                </c:pt>
                <c:pt idx="67">
                  <c:v>長幌上水道企業団</c:v>
                </c:pt>
                <c:pt idx="68">
                  <c:v>沼田町</c:v>
                </c:pt>
                <c:pt idx="69">
                  <c:v>清水町</c:v>
                </c:pt>
                <c:pt idx="70">
                  <c:v>湧別町</c:v>
                </c:pt>
                <c:pt idx="71">
                  <c:v>新得町</c:v>
                </c:pt>
                <c:pt idx="72">
                  <c:v>上富良野町</c:v>
                </c:pt>
                <c:pt idx="73">
                  <c:v>北広島市</c:v>
                </c:pt>
                <c:pt idx="74">
                  <c:v>標茶町</c:v>
                </c:pt>
                <c:pt idx="75">
                  <c:v>羅臼町</c:v>
                </c:pt>
                <c:pt idx="76">
                  <c:v>西空知広域水道企業団</c:v>
                </c:pt>
                <c:pt idx="77">
                  <c:v>石狩市</c:v>
                </c:pt>
                <c:pt idx="78">
                  <c:v>岩内町</c:v>
                </c:pt>
                <c:pt idx="79">
                  <c:v>当麻町</c:v>
                </c:pt>
                <c:pt idx="80">
                  <c:v>森町</c:v>
                </c:pt>
                <c:pt idx="81">
                  <c:v>月新水道企業団</c:v>
                </c:pt>
                <c:pt idx="82">
                  <c:v>七飯町</c:v>
                </c:pt>
                <c:pt idx="83">
                  <c:v>音更町</c:v>
                </c:pt>
                <c:pt idx="84">
                  <c:v>鷹栖町</c:v>
                </c:pt>
                <c:pt idx="85">
                  <c:v>知内町</c:v>
                </c:pt>
                <c:pt idx="86">
                  <c:v>小平町</c:v>
                </c:pt>
                <c:pt idx="87">
                  <c:v>別海町</c:v>
                </c:pt>
                <c:pt idx="88">
                  <c:v>大樹町</c:v>
                </c:pt>
                <c:pt idx="89">
                  <c:v>中空知広域水道企業団</c:v>
                </c:pt>
                <c:pt idx="90">
                  <c:v>由仁町</c:v>
                </c:pt>
                <c:pt idx="91">
                  <c:v>東神楽町</c:v>
                </c:pt>
                <c:pt idx="92">
                  <c:v>安平町</c:v>
                </c:pt>
                <c:pt idx="93">
                  <c:v>桂沢水道企業団</c:v>
                </c:pt>
                <c:pt idx="94">
                  <c:v>石狩東部広域水道企業団</c:v>
                </c:pt>
                <c:pt idx="95">
                  <c:v>北空知広域水道企業団</c:v>
                </c:pt>
                <c:pt idx="96">
                  <c:v>十勝中部広域水道企業団</c:v>
                </c:pt>
                <c:pt idx="97">
                  <c:v>石狩西部広域水道企業団</c:v>
                </c:pt>
                <c:pt idx="98">
                  <c:v>弘前市</c:v>
                </c:pt>
                <c:pt idx="99">
                  <c:v>板柳町</c:v>
                </c:pt>
                <c:pt idx="100">
                  <c:v>鰺ヶ沢町</c:v>
                </c:pt>
                <c:pt idx="101">
                  <c:v>三沢市</c:v>
                </c:pt>
                <c:pt idx="102">
                  <c:v>深浦町</c:v>
                </c:pt>
                <c:pt idx="103">
                  <c:v>大間町</c:v>
                </c:pt>
                <c:pt idx="104">
                  <c:v>野辺地町</c:v>
                </c:pt>
                <c:pt idx="105">
                  <c:v>平内町</c:v>
                </c:pt>
                <c:pt idx="106">
                  <c:v>黒石市</c:v>
                </c:pt>
                <c:pt idx="107">
                  <c:v>田舎館村</c:v>
                </c:pt>
                <c:pt idx="108">
                  <c:v>田子町</c:v>
                </c:pt>
                <c:pt idx="109">
                  <c:v>鶴田町</c:v>
                </c:pt>
                <c:pt idx="110">
                  <c:v>平川市</c:v>
                </c:pt>
                <c:pt idx="111">
                  <c:v>久吉ダム水道企業団</c:v>
                </c:pt>
                <c:pt idx="112">
                  <c:v>東通村</c:v>
                </c:pt>
                <c:pt idx="113">
                  <c:v>八戸圏域水道企業団</c:v>
                </c:pt>
                <c:pt idx="114">
                  <c:v>六ケ所村</c:v>
                </c:pt>
                <c:pt idx="115">
                  <c:v>津軽広域水道企業団（西北）</c:v>
                </c:pt>
                <c:pt idx="116">
                  <c:v>五所川原市</c:v>
                </c:pt>
                <c:pt idx="117">
                  <c:v>青森市</c:v>
                </c:pt>
                <c:pt idx="118">
                  <c:v>中泊町</c:v>
                </c:pt>
                <c:pt idx="119">
                  <c:v>むつ市</c:v>
                </c:pt>
                <c:pt idx="120">
                  <c:v>東北町</c:v>
                </c:pt>
                <c:pt idx="121">
                  <c:v>七戸町</c:v>
                </c:pt>
                <c:pt idx="122">
                  <c:v>藤崎町</c:v>
                </c:pt>
                <c:pt idx="123">
                  <c:v>十和田市</c:v>
                </c:pt>
                <c:pt idx="124">
                  <c:v>津軽広域水道企業団（津軽）</c:v>
                </c:pt>
                <c:pt idx="125">
                  <c:v>盛岡市</c:v>
                </c:pt>
                <c:pt idx="126">
                  <c:v>山田町</c:v>
                </c:pt>
                <c:pt idx="127">
                  <c:v>宮古市</c:v>
                </c:pt>
                <c:pt idx="128">
                  <c:v>大船渡市</c:v>
                </c:pt>
                <c:pt idx="129">
                  <c:v>釜石市</c:v>
                </c:pt>
                <c:pt idx="130">
                  <c:v>奥州市</c:v>
                </c:pt>
                <c:pt idx="131">
                  <c:v>久慈市</c:v>
                </c:pt>
                <c:pt idx="132">
                  <c:v>陸前高田市</c:v>
                </c:pt>
                <c:pt idx="133">
                  <c:v>大槌町</c:v>
                </c:pt>
                <c:pt idx="134">
                  <c:v>雫石町</c:v>
                </c:pt>
                <c:pt idx="135">
                  <c:v>一戸町（一戸）</c:v>
                </c:pt>
                <c:pt idx="136">
                  <c:v>遠野市</c:v>
                </c:pt>
                <c:pt idx="137">
                  <c:v>二戸市</c:v>
                </c:pt>
                <c:pt idx="138">
                  <c:v>矢巾町</c:v>
                </c:pt>
                <c:pt idx="139">
                  <c:v>金ケ崎町</c:v>
                </c:pt>
                <c:pt idx="140">
                  <c:v>岩手町</c:v>
                </c:pt>
                <c:pt idx="141">
                  <c:v>平泉町</c:v>
                </c:pt>
                <c:pt idx="142">
                  <c:v>九戸村</c:v>
                </c:pt>
                <c:pt idx="143">
                  <c:v>滝沢市</c:v>
                </c:pt>
                <c:pt idx="144">
                  <c:v>八幡平市</c:v>
                </c:pt>
                <c:pt idx="145">
                  <c:v>洋野町</c:v>
                </c:pt>
                <c:pt idx="146">
                  <c:v>軽米町</c:v>
                </c:pt>
                <c:pt idx="147">
                  <c:v>一戸町（奥中山）</c:v>
                </c:pt>
                <c:pt idx="148">
                  <c:v>岩手中部水道企業団</c:v>
                </c:pt>
                <c:pt idx="149">
                  <c:v>一関市</c:v>
                </c:pt>
                <c:pt idx="150">
                  <c:v>葛巻町</c:v>
                </c:pt>
                <c:pt idx="151">
                  <c:v>西和賀町</c:v>
                </c:pt>
                <c:pt idx="152">
                  <c:v>奥州金ケ崎行政事務組合</c:v>
                </c:pt>
                <c:pt idx="153">
                  <c:v>塩竈市</c:v>
                </c:pt>
                <c:pt idx="154">
                  <c:v>仙台市</c:v>
                </c:pt>
                <c:pt idx="155">
                  <c:v>村田町</c:v>
                </c:pt>
                <c:pt idx="156">
                  <c:v>気仙沼市</c:v>
                </c:pt>
                <c:pt idx="157">
                  <c:v>角田市</c:v>
                </c:pt>
                <c:pt idx="158">
                  <c:v>多賀城市</c:v>
                </c:pt>
                <c:pt idx="159">
                  <c:v>女川町</c:v>
                </c:pt>
                <c:pt idx="160">
                  <c:v>松島町</c:v>
                </c:pt>
                <c:pt idx="161">
                  <c:v>白石市</c:v>
                </c:pt>
                <c:pt idx="162">
                  <c:v>涌谷町</c:v>
                </c:pt>
                <c:pt idx="163">
                  <c:v>岩沼市</c:v>
                </c:pt>
                <c:pt idx="164">
                  <c:v>名取市</c:v>
                </c:pt>
                <c:pt idx="165">
                  <c:v>丸森町</c:v>
                </c:pt>
                <c:pt idx="166">
                  <c:v>柴田町</c:v>
                </c:pt>
                <c:pt idx="167">
                  <c:v>大河原町</c:v>
                </c:pt>
                <c:pt idx="168">
                  <c:v>亘理町</c:v>
                </c:pt>
                <c:pt idx="169">
                  <c:v>七ヶ浜町</c:v>
                </c:pt>
                <c:pt idx="170">
                  <c:v>大和町</c:v>
                </c:pt>
                <c:pt idx="171">
                  <c:v>大衡村</c:v>
                </c:pt>
                <c:pt idx="172">
                  <c:v>富谷市</c:v>
                </c:pt>
                <c:pt idx="173">
                  <c:v>大郷町</c:v>
                </c:pt>
                <c:pt idx="174">
                  <c:v>山元町</c:v>
                </c:pt>
                <c:pt idx="175">
                  <c:v>川崎町</c:v>
                </c:pt>
                <c:pt idx="176">
                  <c:v>利府町</c:v>
                </c:pt>
                <c:pt idx="177">
                  <c:v>石巻地方広域水道企業団</c:v>
                </c:pt>
                <c:pt idx="178">
                  <c:v>色麻町</c:v>
                </c:pt>
                <c:pt idx="179">
                  <c:v>蔵王町</c:v>
                </c:pt>
                <c:pt idx="180">
                  <c:v>加美町</c:v>
                </c:pt>
                <c:pt idx="181">
                  <c:v>登米市</c:v>
                </c:pt>
                <c:pt idx="182">
                  <c:v>栗原市（栗原）</c:v>
                </c:pt>
                <c:pt idx="183">
                  <c:v>南三陸町</c:v>
                </c:pt>
                <c:pt idx="184">
                  <c:v>美里町</c:v>
                </c:pt>
                <c:pt idx="185">
                  <c:v>大崎市</c:v>
                </c:pt>
                <c:pt idx="186">
                  <c:v>宮城県（大崎）</c:v>
                </c:pt>
                <c:pt idx="187">
                  <c:v>宮城県（仙南・仙塩）</c:v>
                </c:pt>
                <c:pt idx="188">
                  <c:v>秋田市</c:v>
                </c:pt>
                <c:pt idx="189">
                  <c:v>由利本荘市</c:v>
                </c:pt>
                <c:pt idx="190">
                  <c:v>横手市</c:v>
                </c:pt>
                <c:pt idx="191">
                  <c:v>潟上市</c:v>
                </c:pt>
                <c:pt idx="192">
                  <c:v>大館市</c:v>
                </c:pt>
                <c:pt idx="193">
                  <c:v>能代市</c:v>
                </c:pt>
                <c:pt idx="194">
                  <c:v>大仙市</c:v>
                </c:pt>
                <c:pt idx="195">
                  <c:v>男鹿市</c:v>
                </c:pt>
                <c:pt idx="196">
                  <c:v>湯沢市（湯沢）</c:v>
                </c:pt>
                <c:pt idx="197">
                  <c:v>五城目町</c:v>
                </c:pt>
                <c:pt idx="198">
                  <c:v>にかほ市</c:v>
                </c:pt>
                <c:pt idx="199">
                  <c:v>井川町</c:v>
                </c:pt>
                <c:pt idx="200">
                  <c:v>八郎潟町</c:v>
                </c:pt>
                <c:pt idx="201">
                  <c:v>小坂町</c:v>
                </c:pt>
                <c:pt idx="202">
                  <c:v>北秋田市（鷹巣）</c:v>
                </c:pt>
                <c:pt idx="203">
                  <c:v>羽後町</c:v>
                </c:pt>
                <c:pt idx="204">
                  <c:v>鹿角市</c:v>
                </c:pt>
                <c:pt idx="205">
                  <c:v>北秋田市（森吉・合川）</c:v>
                </c:pt>
                <c:pt idx="206">
                  <c:v>三種町</c:v>
                </c:pt>
                <c:pt idx="207">
                  <c:v>湯沢市（稲川）</c:v>
                </c:pt>
                <c:pt idx="208">
                  <c:v>仙北市</c:v>
                </c:pt>
                <c:pt idx="209">
                  <c:v>美郷町</c:v>
                </c:pt>
                <c:pt idx="210">
                  <c:v>河北町</c:v>
                </c:pt>
                <c:pt idx="211">
                  <c:v>上山市</c:v>
                </c:pt>
                <c:pt idx="212">
                  <c:v>山形市</c:v>
                </c:pt>
                <c:pt idx="213">
                  <c:v>天童市</c:v>
                </c:pt>
                <c:pt idx="214">
                  <c:v>米沢市</c:v>
                </c:pt>
                <c:pt idx="215">
                  <c:v>酒田市</c:v>
                </c:pt>
                <c:pt idx="216">
                  <c:v>村山市</c:v>
                </c:pt>
                <c:pt idx="217">
                  <c:v>鶴岡市</c:v>
                </c:pt>
                <c:pt idx="218">
                  <c:v>新庄市</c:v>
                </c:pt>
                <c:pt idx="219">
                  <c:v>東根市</c:v>
                </c:pt>
                <c:pt idx="220">
                  <c:v>寒河江市</c:v>
                </c:pt>
                <c:pt idx="221">
                  <c:v>高畠町</c:v>
                </c:pt>
                <c:pt idx="222">
                  <c:v>庄内町</c:v>
                </c:pt>
                <c:pt idx="223">
                  <c:v>長井市</c:v>
                </c:pt>
                <c:pt idx="224">
                  <c:v>白鷹町</c:v>
                </c:pt>
                <c:pt idx="225">
                  <c:v>川西町</c:v>
                </c:pt>
                <c:pt idx="226">
                  <c:v>大江町</c:v>
                </c:pt>
                <c:pt idx="227">
                  <c:v>朝日町</c:v>
                </c:pt>
                <c:pt idx="228">
                  <c:v>遊佐町</c:v>
                </c:pt>
                <c:pt idx="229">
                  <c:v>尾花沢市大石田町環境衛生事業組合</c:v>
                </c:pt>
                <c:pt idx="230">
                  <c:v>飯豊町</c:v>
                </c:pt>
                <c:pt idx="231">
                  <c:v>最上川中部水道企業団</c:v>
                </c:pt>
                <c:pt idx="232">
                  <c:v>西川町</c:v>
                </c:pt>
                <c:pt idx="233">
                  <c:v>南陽市</c:v>
                </c:pt>
                <c:pt idx="234">
                  <c:v>金山町</c:v>
                </c:pt>
                <c:pt idx="235">
                  <c:v>小国町</c:v>
                </c:pt>
                <c:pt idx="236">
                  <c:v>最上町</c:v>
                </c:pt>
                <c:pt idx="237">
                  <c:v>真室川町</c:v>
                </c:pt>
                <c:pt idx="238">
                  <c:v>舟形町</c:v>
                </c:pt>
                <c:pt idx="239">
                  <c:v>山形県（村山）</c:v>
                </c:pt>
                <c:pt idx="240">
                  <c:v>山形県（置賜）</c:v>
                </c:pt>
                <c:pt idx="241">
                  <c:v>山形県（最上）</c:v>
                </c:pt>
                <c:pt idx="242">
                  <c:v>山形県（庄内）</c:v>
                </c:pt>
                <c:pt idx="243">
                  <c:v>郡山市</c:v>
                </c:pt>
                <c:pt idx="244">
                  <c:v>いわき市</c:v>
                </c:pt>
                <c:pt idx="245">
                  <c:v>福島市</c:v>
                </c:pt>
                <c:pt idx="246">
                  <c:v>会津坂下町</c:v>
                </c:pt>
                <c:pt idx="247">
                  <c:v>会津若松市</c:v>
                </c:pt>
                <c:pt idx="248">
                  <c:v>二本松市</c:v>
                </c:pt>
                <c:pt idx="249">
                  <c:v>本宮市</c:v>
                </c:pt>
                <c:pt idx="250">
                  <c:v>須賀川市</c:v>
                </c:pt>
                <c:pt idx="251">
                  <c:v>白河市</c:v>
                </c:pt>
                <c:pt idx="252">
                  <c:v>桑折町</c:v>
                </c:pt>
                <c:pt idx="253">
                  <c:v>石川町</c:v>
                </c:pt>
                <c:pt idx="254">
                  <c:v>国見町</c:v>
                </c:pt>
                <c:pt idx="255">
                  <c:v>伊達市</c:v>
                </c:pt>
                <c:pt idx="256">
                  <c:v>川俣町</c:v>
                </c:pt>
                <c:pt idx="257">
                  <c:v>会津美里町</c:v>
                </c:pt>
                <c:pt idx="258">
                  <c:v>三春町</c:v>
                </c:pt>
                <c:pt idx="259">
                  <c:v>浪江町</c:v>
                </c:pt>
                <c:pt idx="260">
                  <c:v>南相馬市（原町）</c:v>
                </c:pt>
                <c:pt idx="261">
                  <c:v>南会津町</c:v>
                </c:pt>
                <c:pt idx="262">
                  <c:v>矢吹町</c:v>
                </c:pt>
                <c:pt idx="263">
                  <c:v>南相馬市（小高）</c:v>
                </c:pt>
                <c:pt idx="264">
                  <c:v>田村市</c:v>
                </c:pt>
                <c:pt idx="265">
                  <c:v>鏡石町</c:v>
                </c:pt>
                <c:pt idx="266">
                  <c:v>棚倉町</c:v>
                </c:pt>
                <c:pt idx="267">
                  <c:v>猪苗代町</c:v>
                </c:pt>
                <c:pt idx="268">
                  <c:v>喜多方市</c:v>
                </c:pt>
                <c:pt idx="269">
                  <c:v>小野町</c:v>
                </c:pt>
                <c:pt idx="270">
                  <c:v>西会津町</c:v>
                </c:pt>
                <c:pt idx="271">
                  <c:v>玉川村</c:v>
                </c:pt>
                <c:pt idx="272">
                  <c:v>天栄村</c:v>
                </c:pt>
                <c:pt idx="273">
                  <c:v>西郷村</c:v>
                </c:pt>
                <c:pt idx="274">
                  <c:v>泉崎村</c:v>
                </c:pt>
                <c:pt idx="275">
                  <c:v>大玉村</c:v>
                </c:pt>
                <c:pt idx="276">
                  <c:v>相馬地方広域水道企業団</c:v>
                </c:pt>
                <c:pt idx="277">
                  <c:v>双葉地方水道企業団</c:v>
                </c:pt>
                <c:pt idx="278">
                  <c:v>浅川町</c:v>
                </c:pt>
                <c:pt idx="279">
                  <c:v>塙町</c:v>
                </c:pt>
                <c:pt idx="280">
                  <c:v>矢祭町</c:v>
                </c:pt>
                <c:pt idx="281">
                  <c:v>会津若松地方広域市町村圏整備組合</c:v>
                </c:pt>
                <c:pt idx="282">
                  <c:v>福島地方水道用水供給企業団</c:v>
                </c:pt>
                <c:pt idx="283">
                  <c:v>白河地方広域市町村圏整備組合</c:v>
                </c:pt>
                <c:pt idx="284">
                  <c:v>水戸市</c:v>
                </c:pt>
                <c:pt idx="285">
                  <c:v>日立市</c:v>
                </c:pt>
                <c:pt idx="286">
                  <c:v>北茨城市</c:v>
                </c:pt>
                <c:pt idx="287">
                  <c:v>ひたちなか市</c:v>
                </c:pt>
                <c:pt idx="288">
                  <c:v>土浦市</c:v>
                </c:pt>
                <c:pt idx="289">
                  <c:v>阿見町</c:v>
                </c:pt>
                <c:pt idx="290">
                  <c:v>古河市</c:v>
                </c:pt>
                <c:pt idx="291">
                  <c:v>潮来市</c:v>
                </c:pt>
                <c:pt idx="292">
                  <c:v>結城市</c:v>
                </c:pt>
                <c:pt idx="293">
                  <c:v>茨城県南水道企業団</c:v>
                </c:pt>
                <c:pt idx="294">
                  <c:v>湖北水道企業団</c:v>
                </c:pt>
                <c:pt idx="295">
                  <c:v>大洗町</c:v>
                </c:pt>
                <c:pt idx="296">
                  <c:v>大子町</c:v>
                </c:pt>
                <c:pt idx="297">
                  <c:v>高萩市</c:v>
                </c:pt>
                <c:pt idx="298">
                  <c:v>常陸大宮市</c:v>
                </c:pt>
                <c:pt idx="299">
                  <c:v>鹿嶋市（鹿島）</c:v>
                </c:pt>
                <c:pt idx="300">
                  <c:v>那珂市</c:v>
                </c:pt>
                <c:pt idx="301">
                  <c:v>つくば市</c:v>
                </c:pt>
                <c:pt idx="302">
                  <c:v>東海村</c:v>
                </c:pt>
                <c:pt idx="303">
                  <c:v>境町</c:v>
                </c:pt>
                <c:pt idx="304">
                  <c:v>美浦村</c:v>
                </c:pt>
                <c:pt idx="305">
                  <c:v>守谷市</c:v>
                </c:pt>
                <c:pt idx="306">
                  <c:v>下妻市</c:v>
                </c:pt>
                <c:pt idx="307">
                  <c:v>河内町</c:v>
                </c:pt>
                <c:pt idx="308">
                  <c:v>八千代町</c:v>
                </c:pt>
                <c:pt idx="309">
                  <c:v>五霞町</c:v>
                </c:pt>
                <c:pt idx="310">
                  <c:v>茨城町</c:v>
                </c:pt>
                <c:pt idx="311">
                  <c:v>神栖市</c:v>
                </c:pt>
                <c:pt idx="312">
                  <c:v>石岡市</c:v>
                </c:pt>
                <c:pt idx="313">
                  <c:v>鹿嶋市（大野）</c:v>
                </c:pt>
                <c:pt idx="314">
                  <c:v>かすみがうら市</c:v>
                </c:pt>
                <c:pt idx="315">
                  <c:v>桜川市</c:v>
                </c:pt>
                <c:pt idx="316">
                  <c:v>坂東市</c:v>
                </c:pt>
                <c:pt idx="317">
                  <c:v>稲敷市</c:v>
                </c:pt>
                <c:pt idx="318">
                  <c:v>つくばみらい市</c:v>
                </c:pt>
                <c:pt idx="319">
                  <c:v>常総市</c:v>
                </c:pt>
                <c:pt idx="320">
                  <c:v>行方市</c:v>
                </c:pt>
                <c:pt idx="321">
                  <c:v>小美玉市</c:v>
                </c:pt>
                <c:pt idx="322">
                  <c:v>筑西市</c:v>
                </c:pt>
                <c:pt idx="323">
                  <c:v>城里町</c:v>
                </c:pt>
                <c:pt idx="324">
                  <c:v>笠間市</c:v>
                </c:pt>
                <c:pt idx="325">
                  <c:v>常陸太田市</c:v>
                </c:pt>
                <c:pt idx="326">
                  <c:v>鉾田市</c:v>
                </c:pt>
                <c:pt idx="327">
                  <c:v>茨城県（県南）</c:v>
                </c:pt>
                <c:pt idx="328">
                  <c:v>茨城県（県西）</c:v>
                </c:pt>
                <c:pt idx="329">
                  <c:v>茨城県（鹿行）</c:v>
                </c:pt>
                <c:pt idx="330">
                  <c:v>茨城県（県中央）</c:v>
                </c:pt>
                <c:pt idx="331">
                  <c:v>宇都宮市</c:v>
                </c:pt>
                <c:pt idx="332">
                  <c:v>足利市</c:v>
                </c:pt>
                <c:pt idx="333">
                  <c:v>日光市</c:v>
                </c:pt>
                <c:pt idx="334">
                  <c:v>鹿沼市</c:v>
                </c:pt>
                <c:pt idx="335">
                  <c:v>佐野市</c:v>
                </c:pt>
                <c:pt idx="336">
                  <c:v>那須烏山市</c:v>
                </c:pt>
                <c:pt idx="337">
                  <c:v>小山市</c:v>
                </c:pt>
                <c:pt idx="338">
                  <c:v>真岡市</c:v>
                </c:pt>
                <c:pt idx="339">
                  <c:v>矢板市</c:v>
                </c:pt>
                <c:pt idx="340">
                  <c:v>茂木町</c:v>
                </c:pt>
                <c:pt idx="341">
                  <c:v>大田原市</c:v>
                </c:pt>
                <c:pt idx="342">
                  <c:v>壬生町</c:v>
                </c:pt>
                <c:pt idx="343">
                  <c:v>那須町</c:v>
                </c:pt>
                <c:pt idx="344">
                  <c:v>上三川町</c:v>
                </c:pt>
                <c:pt idx="345">
                  <c:v>下野市</c:v>
                </c:pt>
                <c:pt idx="346">
                  <c:v>那珂川町</c:v>
                </c:pt>
                <c:pt idx="347">
                  <c:v>野木町</c:v>
                </c:pt>
                <c:pt idx="348">
                  <c:v>芳賀中部上水道企業団</c:v>
                </c:pt>
                <c:pt idx="349">
                  <c:v>那須ハイランド水道</c:v>
                </c:pt>
                <c:pt idx="350">
                  <c:v>那須塩原市</c:v>
                </c:pt>
                <c:pt idx="351">
                  <c:v>塩谷町</c:v>
                </c:pt>
                <c:pt idx="352">
                  <c:v>栃木市</c:v>
                </c:pt>
                <c:pt idx="353">
                  <c:v>さくら市</c:v>
                </c:pt>
                <c:pt idx="354">
                  <c:v>高根沢町</c:v>
                </c:pt>
                <c:pt idx="355">
                  <c:v>栃木県（北那須）</c:v>
                </c:pt>
                <c:pt idx="356">
                  <c:v>栃木県（鬼怒）</c:v>
                </c:pt>
                <c:pt idx="357">
                  <c:v>高崎市</c:v>
                </c:pt>
                <c:pt idx="358">
                  <c:v>沼田市</c:v>
                </c:pt>
                <c:pt idx="359">
                  <c:v>前橋市</c:v>
                </c:pt>
                <c:pt idx="360">
                  <c:v>桐生市</c:v>
                </c:pt>
                <c:pt idx="361">
                  <c:v>伊勢崎市</c:v>
                </c:pt>
                <c:pt idx="362">
                  <c:v>安中市</c:v>
                </c:pt>
                <c:pt idx="363">
                  <c:v>富岡市</c:v>
                </c:pt>
                <c:pt idx="364">
                  <c:v>下仁田町</c:v>
                </c:pt>
                <c:pt idx="365">
                  <c:v>草津町</c:v>
                </c:pt>
                <c:pt idx="366">
                  <c:v>藤岡市</c:v>
                </c:pt>
                <c:pt idx="367">
                  <c:v>東吾妻町</c:v>
                </c:pt>
                <c:pt idx="368">
                  <c:v>吉岡町</c:v>
                </c:pt>
                <c:pt idx="369">
                  <c:v>中之条町</c:v>
                </c:pt>
                <c:pt idx="370">
                  <c:v>みなかみ町</c:v>
                </c:pt>
                <c:pt idx="371">
                  <c:v>長野原町</c:v>
                </c:pt>
                <c:pt idx="372">
                  <c:v>榛東村</c:v>
                </c:pt>
                <c:pt idx="373">
                  <c:v>甘楽町</c:v>
                </c:pt>
                <c:pt idx="374">
                  <c:v>嬬恋村</c:v>
                </c:pt>
                <c:pt idx="375">
                  <c:v>玉村町</c:v>
                </c:pt>
                <c:pt idx="376">
                  <c:v>渋川市</c:v>
                </c:pt>
                <c:pt idx="377">
                  <c:v>群馬東部水道企業団</c:v>
                </c:pt>
                <c:pt idx="378">
                  <c:v>群馬県（県央第一）</c:v>
                </c:pt>
                <c:pt idx="379">
                  <c:v>群馬県（新田山田）</c:v>
                </c:pt>
                <c:pt idx="380">
                  <c:v>群馬県（県央第二）</c:v>
                </c:pt>
                <c:pt idx="381">
                  <c:v>群馬県（東部地域）</c:v>
                </c:pt>
                <c:pt idx="382">
                  <c:v>深谷市</c:v>
                </c:pt>
                <c:pt idx="383">
                  <c:v>飯能市</c:v>
                </c:pt>
                <c:pt idx="384">
                  <c:v>さいたま市</c:v>
                </c:pt>
                <c:pt idx="385">
                  <c:v>所沢市</c:v>
                </c:pt>
                <c:pt idx="386">
                  <c:v>川口市</c:v>
                </c:pt>
                <c:pt idx="387">
                  <c:v>川越市</c:v>
                </c:pt>
                <c:pt idx="388">
                  <c:v>戸田市</c:v>
                </c:pt>
                <c:pt idx="389">
                  <c:v>入間市</c:v>
                </c:pt>
                <c:pt idx="390">
                  <c:v>羽生市</c:v>
                </c:pt>
                <c:pt idx="391">
                  <c:v>草加市</c:v>
                </c:pt>
                <c:pt idx="392">
                  <c:v>行田市</c:v>
                </c:pt>
                <c:pt idx="393">
                  <c:v>志木市</c:v>
                </c:pt>
                <c:pt idx="394">
                  <c:v>寄居町</c:v>
                </c:pt>
                <c:pt idx="395">
                  <c:v>蕨市</c:v>
                </c:pt>
                <c:pt idx="396">
                  <c:v>狭山市</c:v>
                </c:pt>
                <c:pt idx="397">
                  <c:v>春日部市</c:v>
                </c:pt>
                <c:pt idx="398">
                  <c:v>本庄市</c:v>
                </c:pt>
                <c:pt idx="399">
                  <c:v>幸手市</c:v>
                </c:pt>
                <c:pt idx="400">
                  <c:v>久喜市</c:v>
                </c:pt>
                <c:pt idx="401">
                  <c:v>宮代町</c:v>
                </c:pt>
                <c:pt idx="402">
                  <c:v>鴻巣市</c:v>
                </c:pt>
                <c:pt idx="403">
                  <c:v>川島町</c:v>
                </c:pt>
                <c:pt idx="404">
                  <c:v>白岡市</c:v>
                </c:pt>
                <c:pt idx="405">
                  <c:v>吉川市</c:v>
                </c:pt>
                <c:pt idx="406">
                  <c:v>越谷・松伏水道企業団</c:v>
                </c:pt>
                <c:pt idx="407">
                  <c:v>小川町</c:v>
                </c:pt>
                <c:pt idx="408">
                  <c:v>和光市</c:v>
                </c:pt>
                <c:pt idx="409">
                  <c:v>杉戸町</c:v>
                </c:pt>
                <c:pt idx="410">
                  <c:v>上尾市</c:v>
                </c:pt>
                <c:pt idx="411">
                  <c:v>新座市</c:v>
                </c:pt>
                <c:pt idx="412">
                  <c:v>ふじみ野市</c:v>
                </c:pt>
                <c:pt idx="413">
                  <c:v>朝霞市</c:v>
                </c:pt>
                <c:pt idx="414">
                  <c:v>東松山市</c:v>
                </c:pt>
                <c:pt idx="415">
                  <c:v>桶川北本水道企業団</c:v>
                </c:pt>
                <c:pt idx="416">
                  <c:v>毛呂山町</c:v>
                </c:pt>
                <c:pt idx="417">
                  <c:v>富士見市</c:v>
                </c:pt>
                <c:pt idx="418">
                  <c:v>熊谷市</c:v>
                </c:pt>
                <c:pt idx="419">
                  <c:v>蓮田市</c:v>
                </c:pt>
                <c:pt idx="420">
                  <c:v>三郷市</c:v>
                </c:pt>
                <c:pt idx="421">
                  <c:v>八潮市</c:v>
                </c:pt>
                <c:pt idx="422">
                  <c:v>三芳町</c:v>
                </c:pt>
                <c:pt idx="423">
                  <c:v>吉見町</c:v>
                </c:pt>
                <c:pt idx="424">
                  <c:v>坂戸、鶴ヶ島水道企業団</c:v>
                </c:pt>
                <c:pt idx="425">
                  <c:v>日高市</c:v>
                </c:pt>
                <c:pt idx="426">
                  <c:v>越生町</c:v>
                </c:pt>
                <c:pt idx="427">
                  <c:v>神川町</c:v>
                </c:pt>
                <c:pt idx="428">
                  <c:v>ときがわ町</c:v>
                </c:pt>
                <c:pt idx="429">
                  <c:v>嵐山町</c:v>
                </c:pt>
                <c:pt idx="430">
                  <c:v>滑川町</c:v>
                </c:pt>
                <c:pt idx="431">
                  <c:v>伊奈町</c:v>
                </c:pt>
                <c:pt idx="432">
                  <c:v>美里町</c:v>
                </c:pt>
                <c:pt idx="433">
                  <c:v>鳩山町</c:v>
                </c:pt>
                <c:pt idx="434">
                  <c:v>上里町</c:v>
                </c:pt>
                <c:pt idx="435">
                  <c:v>加須市</c:v>
                </c:pt>
                <c:pt idx="436">
                  <c:v>秩父広域市町村圏組合</c:v>
                </c:pt>
                <c:pt idx="437">
                  <c:v>埼玉県</c:v>
                </c:pt>
                <c:pt idx="438">
                  <c:v>千葉県</c:v>
                </c:pt>
                <c:pt idx="439">
                  <c:v>千葉市</c:v>
                </c:pt>
                <c:pt idx="440">
                  <c:v>市原市</c:v>
                </c:pt>
                <c:pt idx="441">
                  <c:v>松戸市</c:v>
                </c:pt>
                <c:pt idx="442">
                  <c:v>習志野市</c:v>
                </c:pt>
                <c:pt idx="443">
                  <c:v>野田市</c:v>
                </c:pt>
                <c:pt idx="444">
                  <c:v>柏市</c:v>
                </c:pt>
                <c:pt idx="445">
                  <c:v>流山市</c:v>
                </c:pt>
                <c:pt idx="446">
                  <c:v>八千代市</c:v>
                </c:pt>
                <c:pt idx="447">
                  <c:v>我孫子市</c:v>
                </c:pt>
                <c:pt idx="448">
                  <c:v>木更津市</c:v>
                </c:pt>
                <c:pt idx="449">
                  <c:v>君津市</c:v>
                </c:pt>
                <c:pt idx="450">
                  <c:v>富津市</c:v>
                </c:pt>
                <c:pt idx="451">
                  <c:v>袖ヶ浦市</c:v>
                </c:pt>
                <c:pt idx="452">
                  <c:v>成田市</c:v>
                </c:pt>
                <c:pt idx="453">
                  <c:v>佐倉市</c:v>
                </c:pt>
                <c:pt idx="454">
                  <c:v>四街道市</c:v>
                </c:pt>
                <c:pt idx="455">
                  <c:v>酒々井町</c:v>
                </c:pt>
                <c:pt idx="456">
                  <c:v>八街市</c:v>
                </c:pt>
                <c:pt idx="457">
                  <c:v>富里市</c:v>
                </c:pt>
                <c:pt idx="458">
                  <c:v>印西市（印西）</c:v>
                </c:pt>
                <c:pt idx="459">
                  <c:v>長門川水道企業団</c:v>
                </c:pt>
                <c:pt idx="460">
                  <c:v>白井市</c:v>
                </c:pt>
                <c:pt idx="461">
                  <c:v>香取市（佐原）</c:v>
                </c:pt>
                <c:pt idx="462">
                  <c:v>香取市（小見川・山田）</c:v>
                </c:pt>
                <c:pt idx="463">
                  <c:v>多古町</c:v>
                </c:pt>
                <c:pt idx="464">
                  <c:v>神崎町</c:v>
                </c:pt>
                <c:pt idx="465">
                  <c:v>銚子市</c:v>
                </c:pt>
                <c:pt idx="466">
                  <c:v>東庄町</c:v>
                </c:pt>
                <c:pt idx="467">
                  <c:v>旭市</c:v>
                </c:pt>
                <c:pt idx="468">
                  <c:v>東庄町（第２）</c:v>
                </c:pt>
                <c:pt idx="469">
                  <c:v>八匝水道企業団</c:v>
                </c:pt>
                <c:pt idx="470">
                  <c:v>山武郡市広域水道企業団</c:v>
                </c:pt>
                <c:pt idx="471">
                  <c:v>長生郡市広域市町村圏組合</c:v>
                </c:pt>
                <c:pt idx="472">
                  <c:v>山武市</c:v>
                </c:pt>
                <c:pt idx="473">
                  <c:v>勝浦市</c:v>
                </c:pt>
                <c:pt idx="474">
                  <c:v>大多喜町</c:v>
                </c:pt>
                <c:pt idx="475">
                  <c:v>いすみ市</c:v>
                </c:pt>
                <c:pt idx="476">
                  <c:v>御宿町</c:v>
                </c:pt>
                <c:pt idx="477">
                  <c:v>鴨川市</c:v>
                </c:pt>
                <c:pt idx="478">
                  <c:v>南房総市</c:v>
                </c:pt>
                <c:pt idx="479">
                  <c:v>鋸南町</c:v>
                </c:pt>
                <c:pt idx="480">
                  <c:v>三芳水道企業団</c:v>
                </c:pt>
                <c:pt idx="481">
                  <c:v>九十九里地域水道企業団</c:v>
                </c:pt>
                <c:pt idx="482">
                  <c:v>北千葉広域水道企業団</c:v>
                </c:pt>
                <c:pt idx="483">
                  <c:v>東総広域水道企業団</c:v>
                </c:pt>
                <c:pt idx="484">
                  <c:v>君津広域水道企業団</c:v>
                </c:pt>
                <c:pt idx="485">
                  <c:v>印旛郡市広域市町村圏事務組合</c:v>
                </c:pt>
                <c:pt idx="486">
                  <c:v>南房総広域水道企業団</c:v>
                </c:pt>
                <c:pt idx="487">
                  <c:v>東京都</c:v>
                </c:pt>
                <c:pt idx="488">
                  <c:v>武蔵野市</c:v>
                </c:pt>
                <c:pt idx="489">
                  <c:v>昭島市</c:v>
                </c:pt>
                <c:pt idx="490">
                  <c:v>羽村市</c:v>
                </c:pt>
                <c:pt idx="491">
                  <c:v>大島町</c:v>
                </c:pt>
                <c:pt idx="492">
                  <c:v>八丈町</c:v>
                </c:pt>
                <c:pt idx="493">
                  <c:v>横浜市</c:v>
                </c:pt>
                <c:pt idx="494">
                  <c:v>横須賀市</c:v>
                </c:pt>
                <c:pt idx="495">
                  <c:v>川崎市</c:v>
                </c:pt>
                <c:pt idx="496">
                  <c:v>松田町</c:v>
                </c:pt>
                <c:pt idx="497">
                  <c:v>真鶴町</c:v>
                </c:pt>
                <c:pt idx="498">
                  <c:v>小田原市</c:v>
                </c:pt>
                <c:pt idx="499">
                  <c:v>神奈川県</c:v>
                </c:pt>
                <c:pt idx="500">
                  <c:v>三浦市</c:v>
                </c:pt>
                <c:pt idx="501">
                  <c:v>湯河原町（吉浜）</c:v>
                </c:pt>
                <c:pt idx="502">
                  <c:v>湯河原町（湯河原）</c:v>
                </c:pt>
                <c:pt idx="503">
                  <c:v>座間市</c:v>
                </c:pt>
                <c:pt idx="504">
                  <c:v>神奈川県（箱根）</c:v>
                </c:pt>
                <c:pt idx="505">
                  <c:v>南足柄市</c:v>
                </c:pt>
                <c:pt idx="506">
                  <c:v>山北町</c:v>
                </c:pt>
                <c:pt idx="507">
                  <c:v>愛川町</c:v>
                </c:pt>
                <c:pt idx="508">
                  <c:v>秦野市</c:v>
                </c:pt>
                <c:pt idx="509">
                  <c:v>中井町</c:v>
                </c:pt>
                <c:pt idx="510">
                  <c:v>開成町</c:v>
                </c:pt>
                <c:pt idx="511">
                  <c:v>大井町</c:v>
                </c:pt>
                <c:pt idx="512">
                  <c:v>箱根町</c:v>
                </c:pt>
                <c:pt idx="513">
                  <c:v>神奈川県内広域水道企業団</c:v>
                </c:pt>
                <c:pt idx="514">
                  <c:v>新潟市</c:v>
                </c:pt>
                <c:pt idx="515">
                  <c:v>長岡市</c:v>
                </c:pt>
                <c:pt idx="516">
                  <c:v>三条市</c:v>
                </c:pt>
                <c:pt idx="517">
                  <c:v>柏崎市</c:v>
                </c:pt>
                <c:pt idx="518">
                  <c:v>新発田市</c:v>
                </c:pt>
                <c:pt idx="519">
                  <c:v>燕市（燕）</c:v>
                </c:pt>
                <c:pt idx="520">
                  <c:v>加茂市</c:v>
                </c:pt>
                <c:pt idx="521">
                  <c:v>見附市</c:v>
                </c:pt>
                <c:pt idx="522">
                  <c:v>小千谷市</c:v>
                </c:pt>
                <c:pt idx="523">
                  <c:v>湯沢町</c:v>
                </c:pt>
                <c:pt idx="524">
                  <c:v>弥彦村</c:v>
                </c:pt>
                <c:pt idx="525">
                  <c:v>田上町</c:v>
                </c:pt>
                <c:pt idx="526">
                  <c:v>妙高市（妙高高原）</c:v>
                </c:pt>
                <c:pt idx="527">
                  <c:v>妙高市（新井）</c:v>
                </c:pt>
                <c:pt idx="528">
                  <c:v>上越市</c:v>
                </c:pt>
                <c:pt idx="529">
                  <c:v>関川村</c:v>
                </c:pt>
                <c:pt idx="530">
                  <c:v>聖籠町</c:v>
                </c:pt>
                <c:pt idx="531">
                  <c:v>佐渡市</c:v>
                </c:pt>
                <c:pt idx="532">
                  <c:v>阿賀野市</c:v>
                </c:pt>
                <c:pt idx="533">
                  <c:v>魚沼市</c:v>
                </c:pt>
                <c:pt idx="534">
                  <c:v>南魚沼市</c:v>
                </c:pt>
                <c:pt idx="535">
                  <c:v>糸魚川市</c:v>
                </c:pt>
                <c:pt idx="536">
                  <c:v>十日町市</c:v>
                </c:pt>
                <c:pt idx="537">
                  <c:v>阿賀町</c:v>
                </c:pt>
                <c:pt idx="538">
                  <c:v>胎内市</c:v>
                </c:pt>
                <c:pt idx="539">
                  <c:v>五泉市</c:v>
                </c:pt>
                <c:pt idx="540">
                  <c:v>燕市（吉田）</c:v>
                </c:pt>
                <c:pt idx="541">
                  <c:v>燕市（分水）</c:v>
                </c:pt>
                <c:pt idx="542">
                  <c:v>村上市</c:v>
                </c:pt>
                <c:pt idx="543">
                  <c:v>新潟東港地域水道用水供給企業団</c:v>
                </c:pt>
                <c:pt idx="544">
                  <c:v>三条地域水道用水供給企業団</c:v>
                </c:pt>
                <c:pt idx="545">
                  <c:v>上越市</c:v>
                </c:pt>
                <c:pt idx="546">
                  <c:v>高岡市</c:v>
                </c:pt>
                <c:pt idx="547">
                  <c:v>射水市</c:v>
                </c:pt>
                <c:pt idx="548">
                  <c:v>富山市</c:v>
                </c:pt>
                <c:pt idx="549">
                  <c:v>小矢部市</c:v>
                </c:pt>
                <c:pt idx="550">
                  <c:v>氷見市</c:v>
                </c:pt>
                <c:pt idx="551">
                  <c:v>魚津市</c:v>
                </c:pt>
                <c:pt idx="552">
                  <c:v>滑川市</c:v>
                </c:pt>
                <c:pt idx="553">
                  <c:v>立山町</c:v>
                </c:pt>
                <c:pt idx="554">
                  <c:v>上市町</c:v>
                </c:pt>
                <c:pt idx="555">
                  <c:v>黒部市</c:v>
                </c:pt>
                <c:pt idx="556">
                  <c:v>南砺市</c:v>
                </c:pt>
                <c:pt idx="557">
                  <c:v>砺波市</c:v>
                </c:pt>
                <c:pt idx="558">
                  <c:v>富山県（西部）</c:v>
                </c:pt>
                <c:pt idx="559">
                  <c:v>砺波広域圏事務組合</c:v>
                </c:pt>
                <c:pt idx="560">
                  <c:v>富山県（東部）</c:v>
                </c:pt>
                <c:pt idx="561">
                  <c:v>金沢市</c:v>
                </c:pt>
                <c:pt idx="562">
                  <c:v>小松市</c:v>
                </c:pt>
                <c:pt idx="563">
                  <c:v>輪島市</c:v>
                </c:pt>
                <c:pt idx="564">
                  <c:v>七尾市</c:v>
                </c:pt>
                <c:pt idx="565">
                  <c:v>加賀市</c:v>
                </c:pt>
                <c:pt idx="566">
                  <c:v>穴水町</c:v>
                </c:pt>
                <c:pt idx="567">
                  <c:v>津幡町</c:v>
                </c:pt>
                <c:pt idx="568">
                  <c:v>珠洲市</c:v>
                </c:pt>
                <c:pt idx="569">
                  <c:v>羽咋市</c:v>
                </c:pt>
                <c:pt idx="570">
                  <c:v>野々市市</c:v>
                </c:pt>
                <c:pt idx="571">
                  <c:v>内灘町</c:v>
                </c:pt>
                <c:pt idx="572">
                  <c:v>志賀町</c:v>
                </c:pt>
                <c:pt idx="573">
                  <c:v>かほく市</c:v>
                </c:pt>
                <c:pt idx="574">
                  <c:v>能美市</c:v>
                </c:pt>
                <c:pt idx="575">
                  <c:v>能登町</c:v>
                </c:pt>
                <c:pt idx="576">
                  <c:v>宝達志水町</c:v>
                </c:pt>
                <c:pt idx="577">
                  <c:v>中能登町</c:v>
                </c:pt>
                <c:pt idx="578">
                  <c:v>白山市</c:v>
                </c:pt>
                <c:pt idx="579">
                  <c:v>石川県</c:v>
                </c:pt>
                <c:pt idx="580">
                  <c:v>福井市</c:v>
                </c:pt>
                <c:pt idx="581">
                  <c:v>永平寺町</c:v>
                </c:pt>
                <c:pt idx="582">
                  <c:v>鯖江市</c:v>
                </c:pt>
                <c:pt idx="583">
                  <c:v>勝山市</c:v>
                </c:pt>
                <c:pt idx="584">
                  <c:v>小浜市</c:v>
                </c:pt>
                <c:pt idx="585">
                  <c:v>越前市</c:v>
                </c:pt>
                <c:pt idx="586">
                  <c:v>敦賀市</c:v>
                </c:pt>
                <c:pt idx="587">
                  <c:v>美浜町</c:v>
                </c:pt>
                <c:pt idx="588">
                  <c:v>若狭町</c:v>
                </c:pt>
                <c:pt idx="589">
                  <c:v>高浜町</c:v>
                </c:pt>
                <c:pt idx="590">
                  <c:v>大野市</c:v>
                </c:pt>
                <c:pt idx="591">
                  <c:v>越前町</c:v>
                </c:pt>
                <c:pt idx="592">
                  <c:v>あわら市</c:v>
                </c:pt>
                <c:pt idx="593">
                  <c:v>坂井市</c:v>
                </c:pt>
                <c:pt idx="594">
                  <c:v>南越前町</c:v>
                </c:pt>
                <c:pt idx="595">
                  <c:v>福井県（坂井）</c:v>
                </c:pt>
                <c:pt idx="596">
                  <c:v>福井県（日野川）</c:v>
                </c:pt>
                <c:pt idx="597">
                  <c:v>甲府市</c:v>
                </c:pt>
                <c:pt idx="598">
                  <c:v>都留市</c:v>
                </c:pt>
                <c:pt idx="599">
                  <c:v>富士河口湖町</c:v>
                </c:pt>
                <c:pt idx="600">
                  <c:v>甲州市（勝沼）</c:v>
                </c:pt>
                <c:pt idx="601">
                  <c:v>富士吉田市</c:v>
                </c:pt>
                <c:pt idx="602">
                  <c:v>甲州市（塩山）</c:v>
                </c:pt>
                <c:pt idx="603">
                  <c:v>富士川町</c:v>
                </c:pt>
                <c:pt idx="604">
                  <c:v>南アルプス市</c:v>
                </c:pt>
                <c:pt idx="605">
                  <c:v>韮崎市</c:v>
                </c:pt>
                <c:pt idx="606">
                  <c:v>山梨市</c:v>
                </c:pt>
                <c:pt idx="607">
                  <c:v>甲斐市</c:v>
                </c:pt>
                <c:pt idx="608">
                  <c:v>市川三郷町</c:v>
                </c:pt>
                <c:pt idx="609">
                  <c:v>中央市</c:v>
                </c:pt>
                <c:pt idx="610">
                  <c:v>忍野村</c:v>
                </c:pt>
                <c:pt idx="611">
                  <c:v>東部地域広域水道企業団</c:v>
                </c:pt>
                <c:pt idx="612">
                  <c:v>笛吹市</c:v>
                </c:pt>
                <c:pt idx="613">
                  <c:v>峡北地域広域水道企業団</c:v>
                </c:pt>
                <c:pt idx="614">
                  <c:v>峡東地域広域水道企業団</c:v>
                </c:pt>
                <c:pt idx="615">
                  <c:v>長野市</c:v>
                </c:pt>
                <c:pt idx="616">
                  <c:v>中野市</c:v>
                </c:pt>
                <c:pt idx="617">
                  <c:v>上田市</c:v>
                </c:pt>
                <c:pt idx="618">
                  <c:v>松本市（松本）</c:v>
                </c:pt>
                <c:pt idx="619">
                  <c:v>諏訪市</c:v>
                </c:pt>
                <c:pt idx="620">
                  <c:v>小諸市</c:v>
                </c:pt>
                <c:pt idx="621">
                  <c:v>大町市</c:v>
                </c:pt>
                <c:pt idx="622">
                  <c:v>須坂市</c:v>
                </c:pt>
                <c:pt idx="623">
                  <c:v>軽井沢町</c:v>
                </c:pt>
                <c:pt idx="624">
                  <c:v>岡谷市</c:v>
                </c:pt>
                <c:pt idx="625">
                  <c:v>小布施町</c:v>
                </c:pt>
                <c:pt idx="626">
                  <c:v>下諏訪町</c:v>
                </c:pt>
                <c:pt idx="627">
                  <c:v>松本市（波田）</c:v>
                </c:pt>
                <c:pt idx="628">
                  <c:v>木曽町</c:v>
                </c:pt>
                <c:pt idx="629">
                  <c:v>山ノ内町</c:v>
                </c:pt>
                <c:pt idx="630">
                  <c:v>池田町</c:v>
                </c:pt>
                <c:pt idx="631">
                  <c:v>野沢温泉村</c:v>
                </c:pt>
                <c:pt idx="632">
                  <c:v>辰野町</c:v>
                </c:pt>
                <c:pt idx="633">
                  <c:v>千曲市</c:v>
                </c:pt>
                <c:pt idx="634">
                  <c:v>飯山市</c:v>
                </c:pt>
                <c:pt idx="635">
                  <c:v>駒ヶ根市</c:v>
                </c:pt>
                <c:pt idx="636">
                  <c:v>山形村</c:v>
                </c:pt>
                <c:pt idx="637">
                  <c:v>伊那市</c:v>
                </c:pt>
                <c:pt idx="638">
                  <c:v>佐久水道企業団</c:v>
                </c:pt>
                <c:pt idx="639">
                  <c:v>木島平村</c:v>
                </c:pt>
                <c:pt idx="640">
                  <c:v>松本市（梓川）</c:v>
                </c:pt>
                <c:pt idx="641">
                  <c:v>小海町</c:v>
                </c:pt>
                <c:pt idx="642">
                  <c:v>茅野市</c:v>
                </c:pt>
                <c:pt idx="643">
                  <c:v>塩尻市</c:v>
                </c:pt>
                <c:pt idx="644">
                  <c:v>松本市（四賀）</c:v>
                </c:pt>
                <c:pt idx="645">
                  <c:v>立科町</c:v>
                </c:pt>
                <c:pt idx="646">
                  <c:v>宮田村</c:v>
                </c:pt>
                <c:pt idx="647">
                  <c:v>東御市</c:v>
                </c:pt>
                <c:pt idx="648">
                  <c:v>飯綱町（牟礼）</c:v>
                </c:pt>
                <c:pt idx="649">
                  <c:v>原村</c:v>
                </c:pt>
                <c:pt idx="650">
                  <c:v>長野県</c:v>
                </c:pt>
                <c:pt idx="651">
                  <c:v>富士見町</c:v>
                </c:pt>
                <c:pt idx="652">
                  <c:v>箕輪町</c:v>
                </c:pt>
                <c:pt idx="653">
                  <c:v>白馬村</c:v>
                </c:pt>
                <c:pt idx="654">
                  <c:v>南箕輪村</c:v>
                </c:pt>
                <c:pt idx="655">
                  <c:v>飯島町</c:v>
                </c:pt>
                <c:pt idx="656">
                  <c:v>飯田市</c:v>
                </c:pt>
                <c:pt idx="657">
                  <c:v>東洋観光事業（株）</c:v>
                </c:pt>
                <c:pt idx="658">
                  <c:v>松川村</c:v>
                </c:pt>
                <c:pt idx="659">
                  <c:v>飯綱町（三水）</c:v>
                </c:pt>
                <c:pt idx="660">
                  <c:v>高森町</c:v>
                </c:pt>
                <c:pt idx="661">
                  <c:v>（株）蓼科ビレッジ</c:v>
                </c:pt>
                <c:pt idx="662">
                  <c:v>（株）三井の森</c:v>
                </c:pt>
                <c:pt idx="663">
                  <c:v>東急不動産（株）</c:v>
                </c:pt>
                <c:pt idx="664">
                  <c:v>信濃町</c:v>
                </c:pt>
                <c:pt idx="665">
                  <c:v>松川町</c:v>
                </c:pt>
                <c:pt idx="666">
                  <c:v>鹿島リゾート（株）</c:v>
                </c:pt>
                <c:pt idx="667">
                  <c:v>（株）八ヶ岳高原ロッジ</c:v>
                </c:pt>
                <c:pt idx="668">
                  <c:v>高山村</c:v>
                </c:pt>
                <c:pt idx="669">
                  <c:v>中川村</c:v>
                </c:pt>
                <c:pt idx="670">
                  <c:v>安曇野市</c:v>
                </c:pt>
                <c:pt idx="671">
                  <c:v>御代田町</c:v>
                </c:pt>
                <c:pt idx="672">
                  <c:v>豊丘村</c:v>
                </c:pt>
                <c:pt idx="673">
                  <c:v>長和町</c:v>
                </c:pt>
                <c:pt idx="674">
                  <c:v>阿智村</c:v>
                </c:pt>
                <c:pt idx="675">
                  <c:v>喬木村</c:v>
                </c:pt>
                <c:pt idx="676">
                  <c:v>浅麓水道企業団</c:v>
                </c:pt>
                <c:pt idx="677">
                  <c:v>長野県</c:v>
                </c:pt>
                <c:pt idx="678">
                  <c:v>高瀬広域水道企業団</c:v>
                </c:pt>
                <c:pt idx="679">
                  <c:v>長野県上伊那広域水道企業団</c:v>
                </c:pt>
                <c:pt idx="680">
                  <c:v>多治見市</c:v>
                </c:pt>
                <c:pt idx="681">
                  <c:v>岐阜市</c:v>
                </c:pt>
                <c:pt idx="682">
                  <c:v>高山市</c:v>
                </c:pt>
                <c:pt idx="683">
                  <c:v>関市</c:v>
                </c:pt>
                <c:pt idx="684">
                  <c:v>中津川市</c:v>
                </c:pt>
                <c:pt idx="685">
                  <c:v>土岐市</c:v>
                </c:pt>
                <c:pt idx="686">
                  <c:v>美濃加茂市</c:v>
                </c:pt>
                <c:pt idx="687">
                  <c:v>美濃市</c:v>
                </c:pt>
                <c:pt idx="688">
                  <c:v>笠松町</c:v>
                </c:pt>
                <c:pt idx="689">
                  <c:v>恵那市</c:v>
                </c:pt>
                <c:pt idx="690">
                  <c:v>大垣市</c:v>
                </c:pt>
                <c:pt idx="691">
                  <c:v>垂井町</c:v>
                </c:pt>
                <c:pt idx="692">
                  <c:v>羽島市</c:v>
                </c:pt>
                <c:pt idx="693">
                  <c:v>可児市</c:v>
                </c:pt>
                <c:pt idx="694">
                  <c:v>瑞浪市</c:v>
                </c:pt>
                <c:pt idx="695">
                  <c:v>各務原市</c:v>
                </c:pt>
                <c:pt idx="696">
                  <c:v>関ヶ原町</c:v>
                </c:pt>
                <c:pt idx="697">
                  <c:v>岐南町</c:v>
                </c:pt>
                <c:pt idx="698">
                  <c:v>御嵩町</c:v>
                </c:pt>
                <c:pt idx="699">
                  <c:v>神戸町</c:v>
                </c:pt>
                <c:pt idx="700">
                  <c:v>輪之内町</c:v>
                </c:pt>
                <c:pt idx="701">
                  <c:v>揖斐川町</c:v>
                </c:pt>
                <c:pt idx="702">
                  <c:v>八百津町</c:v>
                </c:pt>
                <c:pt idx="703">
                  <c:v>大野町</c:v>
                </c:pt>
                <c:pt idx="704">
                  <c:v>北方町</c:v>
                </c:pt>
                <c:pt idx="705">
                  <c:v>川辺町</c:v>
                </c:pt>
                <c:pt idx="706">
                  <c:v>安八町</c:v>
                </c:pt>
                <c:pt idx="707">
                  <c:v>富加町</c:v>
                </c:pt>
                <c:pt idx="708">
                  <c:v>養老町</c:v>
                </c:pt>
                <c:pt idx="709">
                  <c:v>坂祝町</c:v>
                </c:pt>
                <c:pt idx="710">
                  <c:v>池田町</c:v>
                </c:pt>
                <c:pt idx="711">
                  <c:v>山県市（高富）</c:v>
                </c:pt>
                <c:pt idx="712">
                  <c:v>山県市（美山）</c:v>
                </c:pt>
                <c:pt idx="713">
                  <c:v>瑞穂市</c:v>
                </c:pt>
                <c:pt idx="714">
                  <c:v>飛騨市</c:v>
                </c:pt>
                <c:pt idx="715">
                  <c:v>郡上市</c:v>
                </c:pt>
                <c:pt idx="716">
                  <c:v>下呂市</c:v>
                </c:pt>
                <c:pt idx="717">
                  <c:v>本巣市</c:v>
                </c:pt>
                <c:pt idx="718">
                  <c:v>海津市</c:v>
                </c:pt>
                <c:pt idx="719">
                  <c:v>岐阜県</c:v>
                </c:pt>
                <c:pt idx="720">
                  <c:v>熱海市</c:v>
                </c:pt>
                <c:pt idx="721">
                  <c:v>掛川市</c:v>
                </c:pt>
                <c:pt idx="722">
                  <c:v>伊東市</c:v>
                </c:pt>
                <c:pt idx="723">
                  <c:v>浜松市</c:v>
                </c:pt>
                <c:pt idx="724">
                  <c:v>静岡市</c:v>
                </c:pt>
                <c:pt idx="725">
                  <c:v>東伊豆町</c:v>
                </c:pt>
                <c:pt idx="726">
                  <c:v>富士市（富士）</c:v>
                </c:pt>
                <c:pt idx="727">
                  <c:v>富士宮市</c:v>
                </c:pt>
                <c:pt idx="728">
                  <c:v>沼津市</c:v>
                </c:pt>
                <c:pt idx="729">
                  <c:v>大井上水道企業団</c:v>
                </c:pt>
                <c:pt idx="730">
                  <c:v>三島市</c:v>
                </c:pt>
                <c:pt idx="731">
                  <c:v>焼津市</c:v>
                </c:pt>
                <c:pt idx="732">
                  <c:v>島田市</c:v>
                </c:pt>
                <c:pt idx="733">
                  <c:v>裾野市</c:v>
                </c:pt>
                <c:pt idx="734">
                  <c:v>磐田市</c:v>
                </c:pt>
                <c:pt idx="735">
                  <c:v>小山町</c:v>
                </c:pt>
                <c:pt idx="736">
                  <c:v>御殿場市</c:v>
                </c:pt>
                <c:pt idx="737">
                  <c:v>下田市</c:v>
                </c:pt>
                <c:pt idx="738">
                  <c:v>湖西市</c:v>
                </c:pt>
                <c:pt idx="739">
                  <c:v>長泉町</c:v>
                </c:pt>
                <c:pt idx="740">
                  <c:v>富士市（富士川）</c:v>
                </c:pt>
                <c:pt idx="741">
                  <c:v>吉田町</c:v>
                </c:pt>
                <c:pt idx="742">
                  <c:v>藤枝市</c:v>
                </c:pt>
                <c:pt idx="743">
                  <c:v>袋井市</c:v>
                </c:pt>
                <c:pt idx="744">
                  <c:v>松崎町</c:v>
                </c:pt>
                <c:pt idx="745">
                  <c:v>函南町</c:v>
                </c:pt>
                <c:pt idx="746">
                  <c:v>（株）ＩＣＰ</c:v>
                </c:pt>
                <c:pt idx="747">
                  <c:v>伊豆急行（株）</c:v>
                </c:pt>
                <c:pt idx="748">
                  <c:v>西伊豆町</c:v>
                </c:pt>
                <c:pt idx="749">
                  <c:v>御前崎市</c:v>
                </c:pt>
                <c:pt idx="750">
                  <c:v>南伊豆町</c:v>
                </c:pt>
                <c:pt idx="751">
                  <c:v>牧之原市</c:v>
                </c:pt>
                <c:pt idx="752">
                  <c:v>河津町</c:v>
                </c:pt>
                <c:pt idx="753">
                  <c:v>森町</c:v>
                </c:pt>
                <c:pt idx="754">
                  <c:v>伊豆の国市</c:v>
                </c:pt>
                <c:pt idx="755">
                  <c:v>菊川市</c:v>
                </c:pt>
                <c:pt idx="756">
                  <c:v>伊豆市</c:v>
                </c:pt>
                <c:pt idx="757">
                  <c:v>静岡県（榛南）</c:v>
                </c:pt>
                <c:pt idx="758">
                  <c:v>静岡県（遠州）</c:v>
                </c:pt>
                <c:pt idx="759">
                  <c:v>静岡県（駿豆）</c:v>
                </c:pt>
                <c:pt idx="760">
                  <c:v>大井川広域水道企業団</c:v>
                </c:pt>
                <c:pt idx="761">
                  <c:v>名古屋市</c:v>
                </c:pt>
                <c:pt idx="762">
                  <c:v>豊橋市</c:v>
                </c:pt>
                <c:pt idx="763">
                  <c:v>半田市</c:v>
                </c:pt>
                <c:pt idx="764">
                  <c:v>瀬戸市</c:v>
                </c:pt>
                <c:pt idx="765">
                  <c:v>岡崎市</c:v>
                </c:pt>
                <c:pt idx="766">
                  <c:v>犬山市</c:v>
                </c:pt>
                <c:pt idx="767">
                  <c:v>一宮市</c:v>
                </c:pt>
                <c:pt idx="768">
                  <c:v>蒲郡市</c:v>
                </c:pt>
                <c:pt idx="769">
                  <c:v>豊川市</c:v>
                </c:pt>
                <c:pt idx="770">
                  <c:v>津島市</c:v>
                </c:pt>
                <c:pt idx="771">
                  <c:v>豊田市</c:v>
                </c:pt>
                <c:pt idx="772">
                  <c:v>安城市</c:v>
                </c:pt>
                <c:pt idx="773">
                  <c:v>春日井市</c:v>
                </c:pt>
                <c:pt idx="774">
                  <c:v>碧南市</c:v>
                </c:pt>
                <c:pt idx="775">
                  <c:v>刈谷市</c:v>
                </c:pt>
                <c:pt idx="776">
                  <c:v>常滑市</c:v>
                </c:pt>
                <c:pt idx="777">
                  <c:v>新城市</c:v>
                </c:pt>
                <c:pt idx="778">
                  <c:v>東海市</c:v>
                </c:pt>
                <c:pt idx="779">
                  <c:v>知多市</c:v>
                </c:pt>
                <c:pt idx="780">
                  <c:v>高浜市</c:v>
                </c:pt>
                <c:pt idx="781">
                  <c:v>武豊町</c:v>
                </c:pt>
                <c:pt idx="782">
                  <c:v>東浦町</c:v>
                </c:pt>
                <c:pt idx="783">
                  <c:v>尾張旭市</c:v>
                </c:pt>
                <c:pt idx="784">
                  <c:v>美浜町</c:v>
                </c:pt>
                <c:pt idx="785">
                  <c:v>海部南部水道企業団</c:v>
                </c:pt>
                <c:pt idx="786">
                  <c:v>大府市</c:v>
                </c:pt>
                <c:pt idx="787">
                  <c:v>知立市</c:v>
                </c:pt>
                <c:pt idx="788">
                  <c:v>阿久比町</c:v>
                </c:pt>
                <c:pt idx="789">
                  <c:v>小牧市</c:v>
                </c:pt>
                <c:pt idx="790">
                  <c:v>田原市</c:v>
                </c:pt>
                <c:pt idx="791">
                  <c:v>南知多町</c:v>
                </c:pt>
                <c:pt idx="792">
                  <c:v>幸田町</c:v>
                </c:pt>
                <c:pt idx="793">
                  <c:v>清須市</c:v>
                </c:pt>
                <c:pt idx="794">
                  <c:v>北名古屋水道企業団</c:v>
                </c:pt>
                <c:pt idx="795">
                  <c:v>蟹江町</c:v>
                </c:pt>
                <c:pt idx="796">
                  <c:v>岩倉市</c:v>
                </c:pt>
                <c:pt idx="797">
                  <c:v>稲沢市</c:v>
                </c:pt>
                <c:pt idx="798">
                  <c:v>愛西市</c:v>
                </c:pt>
                <c:pt idx="799">
                  <c:v>丹羽広域事務組合</c:v>
                </c:pt>
                <c:pt idx="800">
                  <c:v>西尾市</c:v>
                </c:pt>
                <c:pt idx="801">
                  <c:v>江南市</c:v>
                </c:pt>
                <c:pt idx="802">
                  <c:v>愛知中部水道企業団</c:v>
                </c:pt>
                <c:pt idx="803">
                  <c:v>あま市</c:v>
                </c:pt>
                <c:pt idx="804">
                  <c:v>愛知県</c:v>
                </c:pt>
                <c:pt idx="805">
                  <c:v>桑名市</c:v>
                </c:pt>
                <c:pt idx="806">
                  <c:v>鳥羽市</c:v>
                </c:pt>
                <c:pt idx="807">
                  <c:v>津市</c:v>
                </c:pt>
                <c:pt idx="808">
                  <c:v>四日市市</c:v>
                </c:pt>
                <c:pt idx="809">
                  <c:v>伊賀市</c:v>
                </c:pt>
                <c:pt idx="810">
                  <c:v>熊野市</c:v>
                </c:pt>
                <c:pt idx="811">
                  <c:v>紀北町</c:v>
                </c:pt>
                <c:pt idx="812">
                  <c:v>松阪市</c:v>
                </c:pt>
                <c:pt idx="813">
                  <c:v>伊勢市</c:v>
                </c:pt>
                <c:pt idx="814">
                  <c:v>いなべ市</c:v>
                </c:pt>
                <c:pt idx="815">
                  <c:v>鈴鹿市</c:v>
                </c:pt>
                <c:pt idx="816">
                  <c:v>尾鷲市</c:v>
                </c:pt>
                <c:pt idx="817">
                  <c:v>亀山市</c:v>
                </c:pt>
                <c:pt idx="818">
                  <c:v>菰野町</c:v>
                </c:pt>
                <c:pt idx="819">
                  <c:v>名張市</c:v>
                </c:pt>
                <c:pt idx="820">
                  <c:v>川越町</c:v>
                </c:pt>
                <c:pt idx="821">
                  <c:v>朝日町</c:v>
                </c:pt>
                <c:pt idx="822">
                  <c:v>志摩市</c:v>
                </c:pt>
                <c:pt idx="823">
                  <c:v>紀宝町</c:v>
                </c:pt>
                <c:pt idx="824">
                  <c:v>東員町</c:v>
                </c:pt>
                <c:pt idx="825">
                  <c:v>南伊勢町</c:v>
                </c:pt>
                <c:pt idx="826">
                  <c:v>玉城町</c:v>
                </c:pt>
                <c:pt idx="827">
                  <c:v>多気町</c:v>
                </c:pt>
                <c:pt idx="828">
                  <c:v>木曽岬町</c:v>
                </c:pt>
                <c:pt idx="829">
                  <c:v>明和町</c:v>
                </c:pt>
                <c:pt idx="830">
                  <c:v>御浜町</c:v>
                </c:pt>
                <c:pt idx="831">
                  <c:v>大台町</c:v>
                </c:pt>
                <c:pt idx="832">
                  <c:v>度会町</c:v>
                </c:pt>
                <c:pt idx="833">
                  <c:v>大紀町</c:v>
                </c:pt>
                <c:pt idx="834">
                  <c:v>三重県（北中勢）</c:v>
                </c:pt>
                <c:pt idx="835">
                  <c:v>三重県（南勢志摩）</c:v>
                </c:pt>
                <c:pt idx="836">
                  <c:v>大津市</c:v>
                </c:pt>
                <c:pt idx="837">
                  <c:v>甲賀市</c:v>
                </c:pt>
                <c:pt idx="838">
                  <c:v>日野町</c:v>
                </c:pt>
                <c:pt idx="839">
                  <c:v>彦根市</c:v>
                </c:pt>
                <c:pt idx="840">
                  <c:v>高島市</c:v>
                </c:pt>
                <c:pt idx="841">
                  <c:v>草津市</c:v>
                </c:pt>
                <c:pt idx="842">
                  <c:v>米原市</c:v>
                </c:pt>
                <c:pt idx="843">
                  <c:v>栗東市</c:v>
                </c:pt>
                <c:pt idx="844">
                  <c:v>長浜水道企業団（長浜）</c:v>
                </c:pt>
                <c:pt idx="845">
                  <c:v>湖南市</c:v>
                </c:pt>
                <c:pt idx="846">
                  <c:v>野洲市</c:v>
                </c:pt>
                <c:pt idx="847">
                  <c:v>守山市</c:v>
                </c:pt>
                <c:pt idx="848">
                  <c:v>甲良町</c:v>
                </c:pt>
                <c:pt idx="849">
                  <c:v>長浜水道企業団（びわ）</c:v>
                </c:pt>
                <c:pt idx="850">
                  <c:v>長浜水道企業団（高月）</c:v>
                </c:pt>
                <c:pt idx="851">
                  <c:v>長浜水道企業団（木之本）</c:v>
                </c:pt>
                <c:pt idx="852">
                  <c:v>東近江市</c:v>
                </c:pt>
                <c:pt idx="853">
                  <c:v>愛知郡広域行政組合</c:v>
                </c:pt>
                <c:pt idx="854">
                  <c:v>多賀町</c:v>
                </c:pt>
                <c:pt idx="855">
                  <c:v>竜王町</c:v>
                </c:pt>
                <c:pt idx="856">
                  <c:v>長浜水道企業団（浅井）</c:v>
                </c:pt>
                <c:pt idx="857">
                  <c:v>近江八幡市</c:v>
                </c:pt>
                <c:pt idx="858">
                  <c:v>豊郷町</c:v>
                </c:pt>
                <c:pt idx="859">
                  <c:v>滋賀県</c:v>
                </c:pt>
                <c:pt idx="860">
                  <c:v>京都市</c:v>
                </c:pt>
                <c:pt idx="861">
                  <c:v>長岡京市</c:v>
                </c:pt>
                <c:pt idx="862">
                  <c:v>向日市</c:v>
                </c:pt>
                <c:pt idx="863">
                  <c:v>宇治市</c:v>
                </c:pt>
                <c:pt idx="864">
                  <c:v>城陽市</c:v>
                </c:pt>
                <c:pt idx="865">
                  <c:v>八幡市</c:v>
                </c:pt>
                <c:pt idx="866">
                  <c:v>京田辺市</c:v>
                </c:pt>
                <c:pt idx="867">
                  <c:v>木津川市</c:v>
                </c:pt>
                <c:pt idx="868">
                  <c:v>精華町</c:v>
                </c:pt>
                <c:pt idx="869">
                  <c:v>亀岡市</c:v>
                </c:pt>
                <c:pt idx="870">
                  <c:v>南丹市</c:v>
                </c:pt>
                <c:pt idx="871">
                  <c:v>綾部市</c:v>
                </c:pt>
                <c:pt idx="872">
                  <c:v>福知山市</c:v>
                </c:pt>
                <c:pt idx="873">
                  <c:v>舞鶴市</c:v>
                </c:pt>
                <c:pt idx="874">
                  <c:v>宮津市</c:v>
                </c:pt>
                <c:pt idx="875">
                  <c:v>与謝野町</c:v>
                </c:pt>
                <c:pt idx="876">
                  <c:v>大山崎町</c:v>
                </c:pt>
                <c:pt idx="877">
                  <c:v>久御山町</c:v>
                </c:pt>
                <c:pt idx="878">
                  <c:v>宇治田原町</c:v>
                </c:pt>
                <c:pt idx="879">
                  <c:v>井手町</c:v>
                </c:pt>
                <c:pt idx="880">
                  <c:v>京丹後市</c:v>
                </c:pt>
                <c:pt idx="881">
                  <c:v>京丹波町</c:v>
                </c:pt>
                <c:pt idx="882">
                  <c:v>京都府</c:v>
                </c:pt>
                <c:pt idx="883">
                  <c:v>大阪市</c:v>
                </c:pt>
                <c:pt idx="884">
                  <c:v>堺市</c:v>
                </c:pt>
                <c:pt idx="885">
                  <c:v>池田市</c:v>
                </c:pt>
                <c:pt idx="886">
                  <c:v>箕面市</c:v>
                </c:pt>
                <c:pt idx="887">
                  <c:v>豊中市</c:v>
                </c:pt>
                <c:pt idx="888">
                  <c:v>吹田市</c:v>
                </c:pt>
                <c:pt idx="889">
                  <c:v>摂津市</c:v>
                </c:pt>
                <c:pt idx="890">
                  <c:v>茨木市</c:v>
                </c:pt>
                <c:pt idx="891">
                  <c:v>高槻市</c:v>
                </c:pt>
                <c:pt idx="892">
                  <c:v>島本町</c:v>
                </c:pt>
                <c:pt idx="893">
                  <c:v>枚方市</c:v>
                </c:pt>
                <c:pt idx="894">
                  <c:v>寝屋川市</c:v>
                </c:pt>
                <c:pt idx="895">
                  <c:v>守口市</c:v>
                </c:pt>
                <c:pt idx="896">
                  <c:v>門真市</c:v>
                </c:pt>
                <c:pt idx="897">
                  <c:v>大東市</c:v>
                </c:pt>
                <c:pt idx="898">
                  <c:v>交野市</c:v>
                </c:pt>
                <c:pt idx="899">
                  <c:v>東大阪市</c:v>
                </c:pt>
                <c:pt idx="900">
                  <c:v>八尾市</c:v>
                </c:pt>
                <c:pt idx="901">
                  <c:v>柏原市</c:v>
                </c:pt>
                <c:pt idx="902">
                  <c:v>松原市</c:v>
                </c:pt>
                <c:pt idx="903">
                  <c:v>羽曵野市</c:v>
                </c:pt>
                <c:pt idx="904">
                  <c:v>藤井寺市</c:v>
                </c:pt>
                <c:pt idx="905">
                  <c:v>大阪狭山市</c:v>
                </c:pt>
                <c:pt idx="906">
                  <c:v>富田林市</c:v>
                </c:pt>
                <c:pt idx="907">
                  <c:v>河内長野市</c:v>
                </c:pt>
                <c:pt idx="908">
                  <c:v>河南町</c:v>
                </c:pt>
                <c:pt idx="909">
                  <c:v>和泉市</c:v>
                </c:pt>
                <c:pt idx="910">
                  <c:v>泉大津市</c:v>
                </c:pt>
                <c:pt idx="911">
                  <c:v>高石市</c:v>
                </c:pt>
                <c:pt idx="912">
                  <c:v>忠岡町</c:v>
                </c:pt>
                <c:pt idx="913">
                  <c:v>岸和田市</c:v>
                </c:pt>
                <c:pt idx="914">
                  <c:v>貝塚市</c:v>
                </c:pt>
                <c:pt idx="915">
                  <c:v>泉佐野市</c:v>
                </c:pt>
                <c:pt idx="916">
                  <c:v>熊取町</c:v>
                </c:pt>
                <c:pt idx="917">
                  <c:v>田尻町</c:v>
                </c:pt>
                <c:pt idx="918">
                  <c:v>泉南市</c:v>
                </c:pt>
                <c:pt idx="919">
                  <c:v>岬町</c:v>
                </c:pt>
                <c:pt idx="920">
                  <c:v>阪南市</c:v>
                </c:pt>
                <c:pt idx="921">
                  <c:v>豊能町</c:v>
                </c:pt>
                <c:pt idx="922">
                  <c:v>能勢町</c:v>
                </c:pt>
                <c:pt idx="923">
                  <c:v>大阪広域水道企業団（四條畷）</c:v>
                </c:pt>
                <c:pt idx="924">
                  <c:v>大阪広域水道企業団（太子）</c:v>
                </c:pt>
                <c:pt idx="925">
                  <c:v>大阪広域水道企業団（千早赤阪)</c:v>
                </c:pt>
                <c:pt idx="926">
                  <c:v>大阪広域水道企業団</c:v>
                </c:pt>
                <c:pt idx="927">
                  <c:v>泉北水道企業団</c:v>
                </c:pt>
                <c:pt idx="928">
                  <c:v>神戸市（市街地）</c:v>
                </c:pt>
                <c:pt idx="929">
                  <c:v>尼崎市</c:v>
                </c:pt>
                <c:pt idx="930">
                  <c:v>高砂市</c:v>
                </c:pt>
                <c:pt idx="931">
                  <c:v>豊岡市</c:v>
                </c:pt>
                <c:pt idx="932">
                  <c:v>西宮市</c:v>
                </c:pt>
                <c:pt idx="933">
                  <c:v>篠山市</c:v>
                </c:pt>
                <c:pt idx="934">
                  <c:v>姫路市</c:v>
                </c:pt>
                <c:pt idx="935">
                  <c:v>明石市</c:v>
                </c:pt>
                <c:pt idx="936">
                  <c:v>宍粟市</c:v>
                </c:pt>
                <c:pt idx="937">
                  <c:v>伊丹市</c:v>
                </c:pt>
                <c:pt idx="938">
                  <c:v>芦屋市</c:v>
                </c:pt>
                <c:pt idx="939">
                  <c:v>三田市</c:v>
                </c:pt>
                <c:pt idx="940">
                  <c:v>西播磨水道企業団</c:v>
                </c:pt>
                <c:pt idx="941">
                  <c:v>赤穂市</c:v>
                </c:pt>
                <c:pt idx="942">
                  <c:v>宝塚市</c:v>
                </c:pt>
                <c:pt idx="943">
                  <c:v>加古川市</c:v>
                </c:pt>
                <c:pt idx="944">
                  <c:v>たつの市</c:v>
                </c:pt>
                <c:pt idx="945">
                  <c:v>香美町</c:v>
                </c:pt>
                <c:pt idx="946">
                  <c:v>養父市</c:v>
                </c:pt>
                <c:pt idx="947">
                  <c:v>川西市</c:v>
                </c:pt>
                <c:pt idx="948">
                  <c:v>西脇市（西脇）</c:v>
                </c:pt>
                <c:pt idx="949">
                  <c:v>加東市</c:v>
                </c:pt>
                <c:pt idx="950">
                  <c:v>加西市</c:v>
                </c:pt>
                <c:pt idx="951">
                  <c:v>三木市</c:v>
                </c:pt>
                <c:pt idx="952">
                  <c:v>小野市</c:v>
                </c:pt>
                <c:pt idx="953">
                  <c:v>太子町</c:v>
                </c:pt>
                <c:pt idx="954">
                  <c:v>丹波市（中央）</c:v>
                </c:pt>
                <c:pt idx="955">
                  <c:v>上郡町</c:v>
                </c:pt>
                <c:pt idx="956">
                  <c:v>福崎町</c:v>
                </c:pt>
                <c:pt idx="957">
                  <c:v>市川町</c:v>
                </c:pt>
                <c:pt idx="958">
                  <c:v>朝来市</c:v>
                </c:pt>
                <c:pt idx="959">
                  <c:v>西脇市（黒田庄）</c:v>
                </c:pt>
                <c:pt idx="960">
                  <c:v>稲美町</c:v>
                </c:pt>
                <c:pt idx="961">
                  <c:v>神戸市（六甲山）</c:v>
                </c:pt>
                <c:pt idx="962">
                  <c:v>猪名川町</c:v>
                </c:pt>
                <c:pt idx="963">
                  <c:v>多可町</c:v>
                </c:pt>
                <c:pt idx="964">
                  <c:v>新温泉町</c:v>
                </c:pt>
                <c:pt idx="965">
                  <c:v>播磨町</c:v>
                </c:pt>
                <c:pt idx="966">
                  <c:v>丹波市（山南）</c:v>
                </c:pt>
                <c:pt idx="967">
                  <c:v>佐用町</c:v>
                </c:pt>
                <c:pt idx="968">
                  <c:v>播磨高原広域事務組合</c:v>
                </c:pt>
                <c:pt idx="969">
                  <c:v>神河町</c:v>
                </c:pt>
                <c:pt idx="970">
                  <c:v>淡路広域水道企業団</c:v>
                </c:pt>
                <c:pt idx="971">
                  <c:v>丹波市（市島）</c:v>
                </c:pt>
                <c:pt idx="972">
                  <c:v>阪神水道企業団</c:v>
                </c:pt>
                <c:pt idx="973">
                  <c:v>市川町</c:v>
                </c:pt>
                <c:pt idx="974">
                  <c:v>兵庫県</c:v>
                </c:pt>
                <c:pt idx="975">
                  <c:v>安室ダム水道用水供給企業団</c:v>
                </c:pt>
                <c:pt idx="976">
                  <c:v>奈良市</c:v>
                </c:pt>
                <c:pt idx="977">
                  <c:v>大和郡山市</c:v>
                </c:pt>
                <c:pt idx="978">
                  <c:v>橿原市</c:v>
                </c:pt>
                <c:pt idx="979">
                  <c:v>大和高田市</c:v>
                </c:pt>
                <c:pt idx="980">
                  <c:v>天理市</c:v>
                </c:pt>
                <c:pt idx="981">
                  <c:v>桜井市</c:v>
                </c:pt>
                <c:pt idx="982">
                  <c:v>御所市</c:v>
                </c:pt>
                <c:pt idx="983">
                  <c:v>生駒市</c:v>
                </c:pt>
                <c:pt idx="984">
                  <c:v>広陵町</c:v>
                </c:pt>
                <c:pt idx="985">
                  <c:v>田原本町</c:v>
                </c:pt>
                <c:pt idx="986">
                  <c:v>五條市</c:v>
                </c:pt>
                <c:pt idx="987">
                  <c:v>斑鳩町</c:v>
                </c:pt>
                <c:pt idx="988">
                  <c:v>王寺町</c:v>
                </c:pt>
                <c:pt idx="989">
                  <c:v>葛城市</c:v>
                </c:pt>
                <c:pt idx="990">
                  <c:v>大淀町</c:v>
                </c:pt>
                <c:pt idx="991">
                  <c:v>下市町</c:v>
                </c:pt>
                <c:pt idx="992">
                  <c:v>三宅町</c:v>
                </c:pt>
                <c:pt idx="993">
                  <c:v>三郷町</c:v>
                </c:pt>
                <c:pt idx="994">
                  <c:v>平群町</c:v>
                </c:pt>
                <c:pt idx="995">
                  <c:v>宇陀市</c:v>
                </c:pt>
                <c:pt idx="996">
                  <c:v>高取町</c:v>
                </c:pt>
                <c:pt idx="997">
                  <c:v>河合町</c:v>
                </c:pt>
                <c:pt idx="998">
                  <c:v>香芝市</c:v>
                </c:pt>
                <c:pt idx="999">
                  <c:v>吉野町</c:v>
                </c:pt>
                <c:pt idx="1000">
                  <c:v>上牧町</c:v>
                </c:pt>
                <c:pt idx="1001">
                  <c:v>明日香村</c:v>
                </c:pt>
                <c:pt idx="1002">
                  <c:v>川西町</c:v>
                </c:pt>
                <c:pt idx="1003">
                  <c:v>安堵町</c:v>
                </c:pt>
                <c:pt idx="1004">
                  <c:v>奈良市（都祁上水道）</c:v>
                </c:pt>
                <c:pt idx="1005">
                  <c:v>奈良県</c:v>
                </c:pt>
                <c:pt idx="1006">
                  <c:v>和歌山市</c:v>
                </c:pt>
                <c:pt idx="1007">
                  <c:v>新宮市</c:v>
                </c:pt>
                <c:pt idx="1008">
                  <c:v>高野町</c:v>
                </c:pt>
                <c:pt idx="1009">
                  <c:v>田辺市</c:v>
                </c:pt>
                <c:pt idx="1010">
                  <c:v>橋本市</c:v>
                </c:pt>
                <c:pt idx="1011">
                  <c:v>白浜町</c:v>
                </c:pt>
                <c:pt idx="1012">
                  <c:v>海南市（下津）</c:v>
                </c:pt>
                <c:pt idx="1013">
                  <c:v>串本町</c:v>
                </c:pt>
                <c:pt idx="1014">
                  <c:v>有田市</c:v>
                </c:pt>
                <c:pt idx="1015">
                  <c:v>海南市（海南）</c:v>
                </c:pt>
                <c:pt idx="1016">
                  <c:v>御坊市</c:v>
                </c:pt>
                <c:pt idx="1017">
                  <c:v>那智勝浦町</c:v>
                </c:pt>
                <c:pt idx="1018">
                  <c:v>美浜町</c:v>
                </c:pt>
                <c:pt idx="1019">
                  <c:v>かつらぎ町</c:v>
                </c:pt>
                <c:pt idx="1020">
                  <c:v>すさみ町</c:v>
                </c:pt>
                <c:pt idx="1021">
                  <c:v>紀美野町</c:v>
                </c:pt>
                <c:pt idx="1022">
                  <c:v>岩出市</c:v>
                </c:pt>
                <c:pt idx="1023">
                  <c:v>紀の川市（河北）</c:v>
                </c:pt>
                <c:pt idx="1024">
                  <c:v>みなべ町</c:v>
                </c:pt>
                <c:pt idx="1025">
                  <c:v>上富田町</c:v>
                </c:pt>
                <c:pt idx="1026">
                  <c:v>由良町</c:v>
                </c:pt>
                <c:pt idx="1027">
                  <c:v>有田川町</c:v>
                </c:pt>
                <c:pt idx="1028">
                  <c:v>湯浅町</c:v>
                </c:pt>
                <c:pt idx="1029">
                  <c:v>紀の川市（河南）</c:v>
                </c:pt>
                <c:pt idx="1030">
                  <c:v>日高町</c:v>
                </c:pt>
                <c:pt idx="1031">
                  <c:v>日高川町</c:v>
                </c:pt>
                <c:pt idx="1032">
                  <c:v>印南町</c:v>
                </c:pt>
                <c:pt idx="1033">
                  <c:v>上富田町</c:v>
                </c:pt>
                <c:pt idx="1034">
                  <c:v>白浜町</c:v>
                </c:pt>
                <c:pt idx="1035">
                  <c:v>鳥取市</c:v>
                </c:pt>
                <c:pt idx="1036">
                  <c:v>米子市</c:v>
                </c:pt>
                <c:pt idx="1037">
                  <c:v>倉吉市</c:v>
                </c:pt>
                <c:pt idx="1038">
                  <c:v>智頭町</c:v>
                </c:pt>
                <c:pt idx="1039">
                  <c:v>琴浦町</c:v>
                </c:pt>
                <c:pt idx="1040">
                  <c:v>三朝町</c:v>
                </c:pt>
                <c:pt idx="1041">
                  <c:v>岩美町</c:v>
                </c:pt>
                <c:pt idx="1042">
                  <c:v>南部町</c:v>
                </c:pt>
                <c:pt idx="1043">
                  <c:v>伯耆町</c:v>
                </c:pt>
                <c:pt idx="1044">
                  <c:v>湯梨浜町</c:v>
                </c:pt>
                <c:pt idx="1045">
                  <c:v>北栄町</c:v>
                </c:pt>
                <c:pt idx="1046">
                  <c:v>大山町</c:v>
                </c:pt>
                <c:pt idx="1047">
                  <c:v>松江市（松江）</c:v>
                </c:pt>
                <c:pt idx="1048">
                  <c:v>益田市</c:v>
                </c:pt>
                <c:pt idx="1049">
                  <c:v>浜田市</c:v>
                </c:pt>
                <c:pt idx="1050">
                  <c:v>安来市</c:v>
                </c:pt>
                <c:pt idx="1051">
                  <c:v>大田市</c:v>
                </c:pt>
                <c:pt idx="1052">
                  <c:v>津和野町</c:v>
                </c:pt>
                <c:pt idx="1053">
                  <c:v>隠岐の島町</c:v>
                </c:pt>
                <c:pt idx="1054">
                  <c:v>出雲市</c:v>
                </c:pt>
                <c:pt idx="1055">
                  <c:v>江津市</c:v>
                </c:pt>
                <c:pt idx="1056">
                  <c:v>斐川宍道水道企業団</c:v>
                </c:pt>
                <c:pt idx="1057">
                  <c:v>雲南市</c:v>
                </c:pt>
                <c:pt idx="1058">
                  <c:v>奥出雲町</c:v>
                </c:pt>
                <c:pt idx="1059">
                  <c:v>吉賀町</c:v>
                </c:pt>
                <c:pt idx="1060">
                  <c:v>邑南町</c:v>
                </c:pt>
                <c:pt idx="1061">
                  <c:v>島根県（島根県）</c:v>
                </c:pt>
                <c:pt idx="1062">
                  <c:v>島根県（江の川）</c:v>
                </c:pt>
                <c:pt idx="1063">
                  <c:v>和気町</c:v>
                </c:pt>
                <c:pt idx="1064">
                  <c:v>新見市</c:v>
                </c:pt>
                <c:pt idx="1065">
                  <c:v>早島町</c:v>
                </c:pt>
                <c:pt idx="1066">
                  <c:v>総社市</c:v>
                </c:pt>
                <c:pt idx="1067">
                  <c:v>高梁市</c:v>
                </c:pt>
                <c:pt idx="1068">
                  <c:v>備前市</c:v>
                </c:pt>
                <c:pt idx="1069">
                  <c:v>岡山市</c:v>
                </c:pt>
                <c:pt idx="1070">
                  <c:v>津山市</c:v>
                </c:pt>
                <c:pt idx="1071">
                  <c:v>笠岡市</c:v>
                </c:pt>
                <c:pt idx="1072">
                  <c:v>瀬戸内市</c:v>
                </c:pt>
                <c:pt idx="1073">
                  <c:v>玉野市</c:v>
                </c:pt>
                <c:pt idx="1074">
                  <c:v>美作市</c:v>
                </c:pt>
                <c:pt idx="1075">
                  <c:v>井原市</c:v>
                </c:pt>
                <c:pt idx="1076">
                  <c:v>勝央町</c:v>
                </c:pt>
                <c:pt idx="1077">
                  <c:v>真庭市</c:v>
                </c:pt>
                <c:pt idx="1078">
                  <c:v>赤磐市</c:v>
                </c:pt>
                <c:pt idx="1079">
                  <c:v>浅口市</c:v>
                </c:pt>
                <c:pt idx="1080">
                  <c:v>里庄町</c:v>
                </c:pt>
                <c:pt idx="1081">
                  <c:v>鏡野町</c:v>
                </c:pt>
                <c:pt idx="1082">
                  <c:v>倉敷市</c:v>
                </c:pt>
                <c:pt idx="1083">
                  <c:v>矢掛町</c:v>
                </c:pt>
                <c:pt idx="1084">
                  <c:v>奈義町</c:v>
                </c:pt>
                <c:pt idx="1085">
                  <c:v>吉備中央町</c:v>
                </c:pt>
                <c:pt idx="1086">
                  <c:v>岡山県南部水道企業団</c:v>
                </c:pt>
                <c:pt idx="1087">
                  <c:v>備南水道企業団</c:v>
                </c:pt>
                <c:pt idx="1088">
                  <c:v>岡山県西南水道企業団</c:v>
                </c:pt>
                <c:pt idx="1089">
                  <c:v>岡山県広域水道企業団</c:v>
                </c:pt>
                <c:pt idx="1090">
                  <c:v>東広島市</c:v>
                </c:pt>
                <c:pt idx="1091">
                  <c:v>大竹市</c:v>
                </c:pt>
                <c:pt idx="1092">
                  <c:v>海田町</c:v>
                </c:pt>
                <c:pt idx="1093">
                  <c:v>廿日市市</c:v>
                </c:pt>
                <c:pt idx="1094">
                  <c:v>広島市</c:v>
                </c:pt>
                <c:pt idx="1095">
                  <c:v>庄原市</c:v>
                </c:pt>
                <c:pt idx="1096">
                  <c:v>呉市</c:v>
                </c:pt>
                <c:pt idx="1097">
                  <c:v>江田島市</c:v>
                </c:pt>
                <c:pt idx="1098">
                  <c:v>安芸高田市</c:v>
                </c:pt>
                <c:pt idx="1099">
                  <c:v>府中市</c:v>
                </c:pt>
                <c:pt idx="1100">
                  <c:v>福山市</c:v>
                </c:pt>
                <c:pt idx="1101">
                  <c:v>尾道市</c:v>
                </c:pt>
                <c:pt idx="1102">
                  <c:v>三原市</c:v>
                </c:pt>
                <c:pt idx="1103">
                  <c:v>竹原市</c:v>
                </c:pt>
                <c:pt idx="1104">
                  <c:v>三次市</c:v>
                </c:pt>
                <c:pt idx="1105">
                  <c:v>熊野町</c:v>
                </c:pt>
                <c:pt idx="1106">
                  <c:v>世羅町</c:v>
                </c:pt>
                <c:pt idx="1107">
                  <c:v>北広島町</c:v>
                </c:pt>
                <c:pt idx="1108">
                  <c:v>大崎上島町</c:v>
                </c:pt>
                <c:pt idx="1109">
                  <c:v>広島県（広島）</c:v>
                </c:pt>
                <c:pt idx="1110">
                  <c:v>広島県（広島西部）</c:v>
                </c:pt>
                <c:pt idx="1111">
                  <c:v>広島県（沼田川）</c:v>
                </c:pt>
                <c:pt idx="1112">
                  <c:v>下関市</c:v>
                </c:pt>
                <c:pt idx="1113">
                  <c:v>宇部市</c:v>
                </c:pt>
                <c:pt idx="1114">
                  <c:v>山口市</c:v>
                </c:pt>
                <c:pt idx="1115">
                  <c:v>萩市</c:v>
                </c:pt>
                <c:pt idx="1116">
                  <c:v>周南市</c:v>
                </c:pt>
                <c:pt idx="1117">
                  <c:v>防府市</c:v>
                </c:pt>
                <c:pt idx="1118">
                  <c:v>下松市</c:v>
                </c:pt>
                <c:pt idx="1119">
                  <c:v>岩国市</c:v>
                </c:pt>
                <c:pt idx="1120">
                  <c:v>山陽小野田市</c:v>
                </c:pt>
                <c:pt idx="1121">
                  <c:v>光市</c:v>
                </c:pt>
                <c:pt idx="1122">
                  <c:v>長門市（長門）</c:v>
                </c:pt>
                <c:pt idx="1123">
                  <c:v>柳井市</c:v>
                </c:pt>
                <c:pt idx="1124">
                  <c:v>美祢市</c:v>
                </c:pt>
                <c:pt idx="1125">
                  <c:v>田布施・平生水道企業団</c:v>
                </c:pt>
                <c:pt idx="1126">
                  <c:v>周防大島町</c:v>
                </c:pt>
                <c:pt idx="1127">
                  <c:v>柳井地域広域水道企業団</c:v>
                </c:pt>
                <c:pt idx="1128">
                  <c:v>三好市</c:v>
                </c:pt>
                <c:pt idx="1129">
                  <c:v>徳島市</c:v>
                </c:pt>
                <c:pt idx="1130">
                  <c:v>鳴門市</c:v>
                </c:pt>
                <c:pt idx="1131">
                  <c:v>小松島市</c:v>
                </c:pt>
                <c:pt idx="1132">
                  <c:v>美波町</c:v>
                </c:pt>
                <c:pt idx="1133">
                  <c:v>北島町</c:v>
                </c:pt>
                <c:pt idx="1134">
                  <c:v>松茂町</c:v>
                </c:pt>
                <c:pt idx="1135">
                  <c:v>藍住町</c:v>
                </c:pt>
                <c:pt idx="1136">
                  <c:v>阿南市</c:v>
                </c:pt>
                <c:pt idx="1137">
                  <c:v>石井町</c:v>
                </c:pt>
                <c:pt idx="1138">
                  <c:v>板野町</c:v>
                </c:pt>
                <c:pt idx="1139">
                  <c:v>上板町</c:v>
                </c:pt>
                <c:pt idx="1140">
                  <c:v>東みよし町</c:v>
                </c:pt>
                <c:pt idx="1141">
                  <c:v>吉野川市</c:v>
                </c:pt>
                <c:pt idx="1142">
                  <c:v>美馬市</c:v>
                </c:pt>
                <c:pt idx="1143">
                  <c:v>つるぎ町</c:v>
                </c:pt>
                <c:pt idx="1144">
                  <c:v>阿波市</c:v>
                </c:pt>
                <c:pt idx="1145">
                  <c:v>海陽町</c:v>
                </c:pt>
                <c:pt idx="1146">
                  <c:v>香川県広域水道企業団</c:v>
                </c:pt>
                <c:pt idx="1147">
                  <c:v>宇和島市</c:v>
                </c:pt>
                <c:pt idx="1148">
                  <c:v>松山市</c:v>
                </c:pt>
                <c:pt idx="1149">
                  <c:v>今治市（今治）</c:v>
                </c:pt>
                <c:pt idx="1150">
                  <c:v>四国中央市（四国中央）</c:v>
                </c:pt>
                <c:pt idx="1151">
                  <c:v>松前町</c:v>
                </c:pt>
                <c:pt idx="1152">
                  <c:v>新居浜市</c:v>
                </c:pt>
                <c:pt idx="1153">
                  <c:v>今治市（大西）</c:v>
                </c:pt>
                <c:pt idx="1154">
                  <c:v>大洲市</c:v>
                </c:pt>
                <c:pt idx="1155">
                  <c:v>伊予市</c:v>
                </c:pt>
                <c:pt idx="1156">
                  <c:v>内子町</c:v>
                </c:pt>
                <c:pt idx="1157">
                  <c:v>西条市（東予）</c:v>
                </c:pt>
                <c:pt idx="1158">
                  <c:v>西条市（丹原）</c:v>
                </c:pt>
                <c:pt idx="1159">
                  <c:v>今治市（朝倉）</c:v>
                </c:pt>
                <c:pt idx="1160">
                  <c:v>伊方町</c:v>
                </c:pt>
                <c:pt idx="1161">
                  <c:v>西条市（小松）</c:v>
                </c:pt>
                <c:pt idx="1162">
                  <c:v>上島町</c:v>
                </c:pt>
                <c:pt idx="1163">
                  <c:v>砥部町</c:v>
                </c:pt>
                <c:pt idx="1164">
                  <c:v>今治市（波方）</c:v>
                </c:pt>
                <c:pt idx="1165">
                  <c:v>今治市（菊間）</c:v>
                </c:pt>
                <c:pt idx="1166">
                  <c:v>今治市（越智諸島）</c:v>
                </c:pt>
                <c:pt idx="1167">
                  <c:v>今治市（玉川）</c:v>
                </c:pt>
                <c:pt idx="1168">
                  <c:v>鬼北町</c:v>
                </c:pt>
                <c:pt idx="1169">
                  <c:v>四国中央市（小富士長津）</c:v>
                </c:pt>
                <c:pt idx="1170">
                  <c:v>西条市（西部）</c:v>
                </c:pt>
                <c:pt idx="1171">
                  <c:v>愛南町</c:v>
                </c:pt>
                <c:pt idx="1172">
                  <c:v>八幡浜市</c:v>
                </c:pt>
                <c:pt idx="1173">
                  <c:v>西条市（東部）</c:v>
                </c:pt>
                <c:pt idx="1174">
                  <c:v>西予市</c:v>
                </c:pt>
                <c:pt idx="1175">
                  <c:v>東温市</c:v>
                </c:pt>
                <c:pt idx="1176">
                  <c:v>南予水道企業団</c:v>
                </c:pt>
                <c:pt idx="1177">
                  <c:v>津島水道企業団</c:v>
                </c:pt>
                <c:pt idx="1178">
                  <c:v>四万十市</c:v>
                </c:pt>
                <c:pt idx="1179">
                  <c:v>高知市</c:v>
                </c:pt>
                <c:pt idx="1180">
                  <c:v>須崎市</c:v>
                </c:pt>
                <c:pt idx="1181">
                  <c:v>土佐清水市</c:v>
                </c:pt>
                <c:pt idx="1182">
                  <c:v>越知町</c:v>
                </c:pt>
                <c:pt idx="1183">
                  <c:v>宿毛市（宿毛）</c:v>
                </c:pt>
                <c:pt idx="1184">
                  <c:v>安芸市</c:v>
                </c:pt>
                <c:pt idx="1185">
                  <c:v>室戸市</c:v>
                </c:pt>
                <c:pt idx="1186">
                  <c:v>香美市</c:v>
                </c:pt>
                <c:pt idx="1187">
                  <c:v>四万十町</c:v>
                </c:pt>
                <c:pt idx="1188">
                  <c:v>いの町（伊野）</c:v>
                </c:pt>
                <c:pt idx="1189">
                  <c:v>土佐市</c:v>
                </c:pt>
                <c:pt idx="1190">
                  <c:v>佐川町</c:v>
                </c:pt>
                <c:pt idx="1191">
                  <c:v>香南市</c:v>
                </c:pt>
                <c:pt idx="1192">
                  <c:v>南国市</c:v>
                </c:pt>
                <c:pt idx="1193">
                  <c:v>黒潮町</c:v>
                </c:pt>
                <c:pt idx="1194">
                  <c:v>宿毛市（東部広域）</c:v>
                </c:pt>
                <c:pt idx="1195">
                  <c:v>北九州市</c:v>
                </c:pt>
                <c:pt idx="1196">
                  <c:v>福岡市</c:v>
                </c:pt>
                <c:pt idx="1197">
                  <c:v>大牟田市</c:v>
                </c:pt>
                <c:pt idx="1198">
                  <c:v>久留米市</c:v>
                </c:pt>
                <c:pt idx="1199">
                  <c:v>直方市</c:v>
                </c:pt>
                <c:pt idx="1200">
                  <c:v>飯塚市</c:v>
                </c:pt>
                <c:pt idx="1201">
                  <c:v>田川市</c:v>
                </c:pt>
                <c:pt idx="1202">
                  <c:v>柳川市</c:v>
                </c:pt>
                <c:pt idx="1203">
                  <c:v>嘉麻市</c:v>
                </c:pt>
                <c:pt idx="1204">
                  <c:v>朝倉市</c:v>
                </c:pt>
                <c:pt idx="1205">
                  <c:v>八女市</c:v>
                </c:pt>
                <c:pt idx="1206">
                  <c:v>筑後市</c:v>
                </c:pt>
                <c:pt idx="1207">
                  <c:v>大川市</c:v>
                </c:pt>
                <c:pt idx="1208">
                  <c:v>行橋市</c:v>
                </c:pt>
                <c:pt idx="1209">
                  <c:v>豊前市</c:v>
                </c:pt>
                <c:pt idx="1210">
                  <c:v>中間市</c:v>
                </c:pt>
                <c:pt idx="1211">
                  <c:v>三井水道企業団</c:v>
                </c:pt>
                <c:pt idx="1212">
                  <c:v>筑紫野市</c:v>
                </c:pt>
                <c:pt idx="1213">
                  <c:v>春日那珂川水道企業団</c:v>
                </c:pt>
                <c:pt idx="1214">
                  <c:v>大野城市</c:v>
                </c:pt>
                <c:pt idx="1215">
                  <c:v>太宰府市</c:v>
                </c:pt>
                <c:pt idx="1216">
                  <c:v>宇美町</c:v>
                </c:pt>
                <c:pt idx="1217">
                  <c:v>篠栗町</c:v>
                </c:pt>
                <c:pt idx="1218">
                  <c:v>志免町</c:v>
                </c:pt>
                <c:pt idx="1219">
                  <c:v>須恵町</c:v>
                </c:pt>
                <c:pt idx="1220">
                  <c:v>新宮町</c:v>
                </c:pt>
                <c:pt idx="1221">
                  <c:v>古賀市</c:v>
                </c:pt>
                <c:pt idx="1222">
                  <c:v>久山町</c:v>
                </c:pt>
                <c:pt idx="1223">
                  <c:v>粕屋町</c:v>
                </c:pt>
                <c:pt idx="1224">
                  <c:v>岡垣町</c:v>
                </c:pt>
                <c:pt idx="1225">
                  <c:v>小竹町</c:v>
                </c:pt>
                <c:pt idx="1226">
                  <c:v>鞍手町</c:v>
                </c:pt>
                <c:pt idx="1227">
                  <c:v>宮若市</c:v>
                </c:pt>
                <c:pt idx="1228">
                  <c:v>桂川町</c:v>
                </c:pt>
                <c:pt idx="1229">
                  <c:v>筑前町</c:v>
                </c:pt>
                <c:pt idx="1230">
                  <c:v>糸島市</c:v>
                </c:pt>
                <c:pt idx="1231">
                  <c:v>大木町</c:v>
                </c:pt>
                <c:pt idx="1232">
                  <c:v>広川町</c:v>
                </c:pt>
                <c:pt idx="1233">
                  <c:v>みやま市</c:v>
                </c:pt>
                <c:pt idx="1234">
                  <c:v>香春町</c:v>
                </c:pt>
                <c:pt idx="1235">
                  <c:v>添田町</c:v>
                </c:pt>
                <c:pt idx="1236">
                  <c:v>福智町</c:v>
                </c:pt>
                <c:pt idx="1237">
                  <c:v>糸田町</c:v>
                </c:pt>
                <c:pt idx="1238">
                  <c:v>川崎町</c:v>
                </c:pt>
                <c:pt idx="1239">
                  <c:v>大任町</c:v>
                </c:pt>
                <c:pt idx="1240">
                  <c:v>苅田町</c:v>
                </c:pt>
                <c:pt idx="1241">
                  <c:v>みやこ町</c:v>
                </c:pt>
                <c:pt idx="1242">
                  <c:v>築上町</c:v>
                </c:pt>
                <c:pt idx="1243">
                  <c:v>吉富町</c:v>
                </c:pt>
                <c:pt idx="1244">
                  <c:v>宗像地区事務組合</c:v>
                </c:pt>
                <c:pt idx="1245">
                  <c:v>山神水道企業団</c:v>
                </c:pt>
                <c:pt idx="1246">
                  <c:v>福岡県南広域水道企業団</c:v>
                </c:pt>
                <c:pt idx="1247">
                  <c:v>福岡地区水道企業団</c:v>
                </c:pt>
                <c:pt idx="1248">
                  <c:v>田川地区水道企業団</c:v>
                </c:pt>
                <c:pt idx="1249">
                  <c:v>京築地区水道企業団</c:v>
                </c:pt>
                <c:pt idx="1250">
                  <c:v>北九州市</c:v>
                </c:pt>
                <c:pt idx="1251">
                  <c:v>佐賀市</c:v>
                </c:pt>
                <c:pt idx="1252">
                  <c:v>唐津市</c:v>
                </c:pt>
                <c:pt idx="1253">
                  <c:v>伊万里市</c:v>
                </c:pt>
                <c:pt idx="1254">
                  <c:v>西佐賀水道企業団</c:v>
                </c:pt>
                <c:pt idx="1255">
                  <c:v>鹿島市</c:v>
                </c:pt>
                <c:pt idx="1256">
                  <c:v>有田町</c:v>
                </c:pt>
                <c:pt idx="1257">
                  <c:v>武雄市</c:v>
                </c:pt>
                <c:pt idx="1258">
                  <c:v>大町町</c:v>
                </c:pt>
                <c:pt idx="1259">
                  <c:v>江北町</c:v>
                </c:pt>
                <c:pt idx="1260">
                  <c:v>鳥栖市</c:v>
                </c:pt>
                <c:pt idx="1261">
                  <c:v>多久市</c:v>
                </c:pt>
                <c:pt idx="1262">
                  <c:v>小城市</c:v>
                </c:pt>
                <c:pt idx="1263">
                  <c:v>太良町</c:v>
                </c:pt>
                <c:pt idx="1264">
                  <c:v>佐賀東部水道企業団</c:v>
                </c:pt>
                <c:pt idx="1265">
                  <c:v>白石町</c:v>
                </c:pt>
                <c:pt idx="1266">
                  <c:v>玄海町</c:v>
                </c:pt>
                <c:pt idx="1267">
                  <c:v>嬉野市</c:v>
                </c:pt>
                <c:pt idx="1268">
                  <c:v>佐賀東部水道企業団</c:v>
                </c:pt>
                <c:pt idx="1269">
                  <c:v>佐賀西部広域水道企業団</c:v>
                </c:pt>
                <c:pt idx="1270">
                  <c:v>長崎市（長崎）</c:v>
                </c:pt>
                <c:pt idx="1271">
                  <c:v>佐世保市</c:v>
                </c:pt>
                <c:pt idx="1272">
                  <c:v>平戸市</c:v>
                </c:pt>
                <c:pt idx="1273">
                  <c:v>大村市</c:v>
                </c:pt>
                <c:pt idx="1274">
                  <c:v>諫早市</c:v>
                </c:pt>
                <c:pt idx="1275">
                  <c:v>松浦市</c:v>
                </c:pt>
                <c:pt idx="1276">
                  <c:v>佐々町</c:v>
                </c:pt>
                <c:pt idx="1277">
                  <c:v>川棚町</c:v>
                </c:pt>
                <c:pt idx="1278">
                  <c:v>島原市</c:v>
                </c:pt>
                <c:pt idx="1279">
                  <c:v>長与町</c:v>
                </c:pt>
                <c:pt idx="1280">
                  <c:v>時津町</c:v>
                </c:pt>
                <c:pt idx="1281">
                  <c:v>壱岐市</c:v>
                </c:pt>
                <c:pt idx="1282">
                  <c:v>長崎市（三和）</c:v>
                </c:pt>
                <c:pt idx="1283">
                  <c:v>波佐見町</c:v>
                </c:pt>
                <c:pt idx="1284">
                  <c:v>長崎市（琴海）</c:v>
                </c:pt>
                <c:pt idx="1285">
                  <c:v>南島原市</c:v>
                </c:pt>
                <c:pt idx="1286">
                  <c:v>西海市</c:v>
                </c:pt>
                <c:pt idx="1287">
                  <c:v>東彼杵町</c:v>
                </c:pt>
                <c:pt idx="1288">
                  <c:v>五島市</c:v>
                </c:pt>
                <c:pt idx="1289">
                  <c:v>対馬市</c:v>
                </c:pt>
                <c:pt idx="1290">
                  <c:v>新上五島町</c:v>
                </c:pt>
                <c:pt idx="1291">
                  <c:v>雲仙市</c:v>
                </c:pt>
                <c:pt idx="1292">
                  <c:v>熊本市</c:v>
                </c:pt>
                <c:pt idx="1293">
                  <c:v>宇城市（三角）</c:v>
                </c:pt>
                <c:pt idx="1294">
                  <c:v>天草市</c:v>
                </c:pt>
                <c:pt idx="1295">
                  <c:v>水俣市</c:v>
                </c:pt>
                <c:pt idx="1296">
                  <c:v>山鹿市</c:v>
                </c:pt>
                <c:pt idx="1297">
                  <c:v>八代市</c:v>
                </c:pt>
                <c:pt idx="1298">
                  <c:v>人吉市</c:v>
                </c:pt>
                <c:pt idx="1299">
                  <c:v>荒尾市</c:v>
                </c:pt>
                <c:pt idx="1300">
                  <c:v>山都町</c:v>
                </c:pt>
                <c:pt idx="1301">
                  <c:v>大津菊陽水道企業団</c:v>
                </c:pt>
                <c:pt idx="1302">
                  <c:v>玉名市</c:v>
                </c:pt>
                <c:pt idx="1303">
                  <c:v>菊池市</c:v>
                </c:pt>
                <c:pt idx="1304">
                  <c:v>長洲町</c:v>
                </c:pt>
                <c:pt idx="1305">
                  <c:v>宇土市</c:v>
                </c:pt>
                <c:pt idx="1306">
                  <c:v>阿蘇市</c:v>
                </c:pt>
                <c:pt idx="1307">
                  <c:v>多良木町</c:v>
                </c:pt>
                <c:pt idx="1308">
                  <c:v>小国町</c:v>
                </c:pt>
                <c:pt idx="1309">
                  <c:v>御船町</c:v>
                </c:pt>
                <c:pt idx="1310">
                  <c:v>益城町</c:v>
                </c:pt>
                <c:pt idx="1311">
                  <c:v>八代生活環境事務組合</c:v>
                </c:pt>
                <c:pt idx="1312">
                  <c:v>あさぎり町</c:v>
                </c:pt>
                <c:pt idx="1313">
                  <c:v>芦北町</c:v>
                </c:pt>
                <c:pt idx="1314">
                  <c:v>南阿蘇村</c:v>
                </c:pt>
                <c:pt idx="1315">
                  <c:v>甲佐町</c:v>
                </c:pt>
                <c:pt idx="1316">
                  <c:v>上天草市</c:v>
                </c:pt>
                <c:pt idx="1317">
                  <c:v>宇城市（松橋・小川）</c:v>
                </c:pt>
                <c:pt idx="1318">
                  <c:v>合志市</c:v>
                </c:pt>
                <c:pt idx="1319">
                  <c:v>湯前町</c:v>
                </c:pt>
                <c:pt idx="1320">
                  <c:v>錦町</c:v>
                </c:pt>
                <c:pt idx="1321">
                  <c:v>上天草・宇城水道企業団</c:v>
                </c:pt>
                <c:pt idx="1322">
                  <c:v>大分市</c:v>
                </c:pt>
                <c:pt idx="1323">
                  <c:v>由布市（湯布院）</c:v>
                </c:pt>
                <c:pt idx="1324">
                  <c:v>別府市</c:v>
                </c:pt>
                <c:pt idx="1325">
                  <c:v>中津市</c:v>
                </c:pt>
                <c:pt idx="1326">
                  <c:v>日田市</c:v>
                </c:pt>
                <c:pt idx="1327">
                  <c:v>佐伯市</c:v>
                </c:pt>
                <c:pt idx="1328">
                  <c:v>臼杵市</c:v>
                </c:pt>
                <c:pt idx="1329">
                  <c:v>津久見市</c:v>
                </c:pt>
                <c:pt idx="1330">
                  <c:v>竹田市</c:v>
                </c:pt>
                <c:pt idx="1331">
                  <c:v>豊後高田市</c:v>
                </c:pt>
                <c:pt idx="1332">
                  <c:v>杵築市</c:v>
                </c:pt>
                <c:pt idx="1333">
                  <c:v>豊後大野市</c:v>
                </c:pt>
                <c:pt idx="1334">
                  <c:v>日出町</c:v>
                </c:pt>
                <c:pt idx="1335">
                  <c:v>玖珠町</c:v>
                </c:pt>
                <c:pt idx="1336">
                  <c:v>宇佐市</c:v>
                </c:pt>
                <c:pt idx="1337">
                  <c:v>由布市（挾間）</c:v>
                </c:pt>
                <c:pt idx="1338">
                  <c:v>国東市</c:v>
                </c:pt>
                <c:pt idx="1339">
                  <c:v>宮崎市</c:v>
                </c:pt>
                <c:pt idx="1340">
                  <c:v>延岡市</c:v>
                </c:pt>
                <c:pt idx="1341">
                  <c:v>日南市</c:v>
                </c:pt>
                <c:pt idx="1342">
                  <c:v>都城市</c:v>
                </c:pt>
                <c:pt idx="1343">
                  <c:v>日向市</c:v>
                </c:pt>
                <c:pt idx="1344">
                  <c:v>高原町</c:v>
                </c:pt>
                <c:pt idx="1345">
                  <c:v>串間市</c:v>
                </c:pt>
                <c:pt idx="1346">
                  <c:v>小林市</c:v>
                </c:pt>
                <c:pt idx="1347">
                  <c:v>高千穂町</c:v>
                </c:pt>
                <c:pt idx="1348">
                  <c:v>三股町</c:v>
                </c:pt>
                <c:pt idx="1349">
                  <c:v>新富町</c:v>
                </c:pt>
                <c:pt idx="1350">
                  <c:v>国富町</c:v>
                </c:pt>
                <c:pt idx="1351">
                  <c:v>えびの市</c:v>
                </c:pt>
                <c:pt idx="1352">
                  <c:v>高鍋町</c:v>
                </c:pt>
                <c:pt idx="1353">
                  <c:v>川南町</c:v>
                </c:pt>
                <c:pt idx="1354">
                  <c:v>門川町</c:v>
                </c:pt>
                <c:pt idx="1355">
                  <c:v>綾町</c:v>
                </c:pt>
                <c:pt idx="1356">
                  <c:v>西都市</c:v>
                </c:pt>
                <c:pt idx="1357">
                  <c:v>都農町</c:v>
                </c:pt>
                <c:pt idx="1358">
                  <c:v>一ツ瀬川営農飲雑用水広域水道企業団</c:v>
                </c:pt>
                <c:pt idx="1359">
                  <c:v>鹿児島市</c:v>
                </c:pt>
                <c:pt idx="1360">
                  <c:v>鹿屋市</c:v>
                </c:pt>
                <c:pt idx="1361">
                  <c:v>さつま町</c:v>
                </c:pt>
                <c:pt idx="1362">
                  <c:v>指宿市</c:v>
                </c:pt>
                <c:pt idx="1363">
                  <c:v>枕崎市</c:v>
                </c:pt>
                <c:pt idx="1364">
                  <c:v>阿久根市</c:v>
                </c:pt>
                <c:pt idx="1365">
                  <c:v>南さつま市</c:v>
                </c:pt>
                <c:pt idx="1366">
                  <c:v>志布志市</c:v>
                </c:pt>
                <c:pt idx="1367">
                  <c:v>いちき串木野市</c:v>
                </c:pt>
                <c:pt idx="1368">
                  <c:v>西之表市</c:v>
                </c:pt>
                <c:pt idx="1369">
                  <c:v>伊佐市</c:v>
                </c:pt>
                <c:pt idx="1370">
                  <c:v>薩摩川内市</c:v>
                </c:pt>
                <c:pt idx="1371">
                  <c:v>瀬戸内町</c:v>
                </c:pt>
                <c:pt idx="1372">
                  <c:v>奄美市</c:v>
                </c:pt>
                <c:pt idx="1373">
                  <c:v>大崎町</c:v>
                </c:pt>
                <c:pt idx="1374">
                  <c:v>中種子町</c:v>
                </c:pt>
                <c:pt idx="1375">
                  <c:v>出水市（出水）</c:v>
                </c:pt>
                <c:pt idx="1376">
                  <c:v>曽於市（大隅）</c:v>
                </c:pt>
                <c:pt idx="1377">
                  <c:v>曽於市（財部）</c:v>
                </c:pt>
                <c:pt idx="1378">
                  <c:v>垂水市</c:v>
                </c:pt>
                <c:pt idx="1379">
                  <c:v>出水市（高尾野）</c:v>
                </c:pt>
                <c:pt idx="1380">
                  <c:v>肝付町</c:v>
                </c:pt>
                <c:pt idx="1381">
                  <c:v>湧水町</c:v>
                </c:pt>
                <c:pt idx="1382">
                  <c:v>曽於市（末吉）</c:v>
                </c:pt>
                <c:pt idx="1383">
                  <c:v>和泊町</c:v>
                </c:pt>
                <c:pt idx="1384">
                  <c:v>知名町</c:v>
                </c:pt>
                <c:pt idx="1385">
                  <c:v>与論町</c:v>
                </c:pt>
                <c:pt idx="1386">
                  <c:v>徳之島町</c:v>
                </c:pt>
                <c:pt idx="1387">
                  <c:v>伊仙町</c:v>
                </c:pt>
                <c:pt idx="1388">
                  <c:v>霧島市</c:v>
                </c:pt>
                <c:pt idx="1389">
                  <c:v>日置市</c:v>
                </c:pt>
                <c:pt idx="1390">
                  <c:v>姶良市</c:v>
                </c:pt>
                <c:pt idx="1391">
                  <c:v>南九州市</c:v>
                </c:pt>
                <c:pt idx="1392">
                  <c:v>龍郷町</c:v>
                </c:pt>
                <c:pt idx="1393">
                  <c:v>那覇市</c:v>
                </c:pt>
                <c:pt idx="1394">
                  <c:v>名護市</c:v>
                </c:pt>
                <c:pt idx="1395">
                  <c:v>本部町</c:v>
                </c:pt>
                <c:pt idx="1396">
                  <c:v>宜野湾市</c:v>
                </c:pt>
                <c:pt idx="1397">
                  <c:v>石垣市</c:v>
                </c:pt>
                <c:pt idx="1398">
                  <c:v>浦添市</c:v>
                </c:pt>
                <c:pt idx="1399">
                  <c:v>南部水道企業団</c:v>
                </c:pt>
                <c:pt idx="1400">
                  <c:v>嘉手納町</c:v>
                </c:pt>
                <c:pt idx="1401">
                  <c:v>西原町</c:v>
                </c:pt>
                <c:pt idx="1402">
                  <c:v>読谷村</c:v>
                </c:pt>
                <c:pt idx="1403">
                  <c:v>うるま市</c:v>
                </c:pt>
                <c:pt idx="1404">
                  <c:v>北谷町</c:v>
                </c:pt>
                <c:pt idx="1405">
                  <c:v>与那原町</c:v>
                </c:pt>
                <c:pt idx="1406">
                  <c:v>中城村</c:v>
                </c:pt>
                <c:pt idx="1407">
                  <c:v>糸満市</c:v>
                </c:pt>
                <c:pt idx="1408">
                  <c:v>伊江村</c:v>
                </c:pt>
                <c:pt idx="1409">
                  <c:v>豊見城市</c:v>
                </c:pt>
                <c:pt idx="1410">
                  <c:v>宮古島市</c:v>
                </c:pt>
                <c:pt idx="1411">
                  <c:v>北中城村</c:v>
                </c:pt>
                <c:pt idx="1412">
                  <c:v>南城市</c:v>
                </c:pt>
                <c:pt idx="1413">
                  <c:v>沖縄市</c:v>
                </c:pt>
                <c:pt idx="1414">
                  <c:v>恩納村</c:v>
                </c:pt>
                <c:pt idx="1415">
                  <c:v>宜野座村</c:v>
                </c:pt>
                <c:pt idx="1416">
                  <c:v>金武町</c:v>
                </c:pt>
                <c:pt idx="1417">
                  <c:v>久米島町</c:v>
                </c:pt>
                <c:pt idx="1418">
                  <c:v>今帰仁村</c:v>
                </c:pt>
                <c:pt idx="1419">
                  <c:v>沖縄県</c:v>
                </c:pt>
              </c:strCache>
            </c:strRef>
          </c:tx>
          <c:spPr>
            <a:ln w="25400" cap="rnd">
              <a:noFill/>
              <a:round/>
            </a:ln>
            <a:effectLst/>
          </c:spPr>
          <c:marker>
            <c:symbol val="circle"/>
            <c:size val="5"/>
            <c:spPr>
              <a:solidFill>
                <a:schemeClr val="bg1"/>
              </a:solidFill>
              <a:ln w="9525">
                <a:solidFill>
                  <a:schemeClr val="tx1"/>
                </a:solidFill>
              </a:ln>
              <a:effectLst/>
            </c:spPr>
          </c:marker>
          <c:xVal>
            <c:numRef>
              <c:f>'c'!$G$55:$G$1474</c:f>
              <c:numCache>
                <c:formatCode>General</c:formatCode>
                <c:ptCount val="1420"/>
                <c:pt idx="0">
                  <c:v>130</c:v>
                </c:pt>
                <c:pt idx="1">
                  <c:v>22</c:v>
                </c:pt>
                <c:pt idx="2">
                  <c:v>68</c:v>
                </c:pt>
                <c:pt idx="3">
                  <c:v>48</c:v>
                </c:pt>
                <c:pt idx="4">
                  <c:v>14</c:v>
                </c:pt>
                <c:pt idx="5">
                  <c:v>23</c:v>
                </c:pt>
                <c:pt idx="6">
                  <c:v>81</c:v>
                </c:pt>
                <c:pt idx="7">
                  <c:v>4</c:v>
                </c:pt>
                <c:pt idx="8">
                  <c:v>3</c:v>
                </c:pt>
                <c:pt idx="9">
                  <c:v>6</c:v>
                </c:pt>
                <c:pt idx="10">
                  <c:v>7</c:v>
                </c:pt>
                <c:pt idx="11">
                  <c:v>22</c:v>
                </c:pt>
                <c:pt idx="12">
                  <c:v>#N/A</c:v>
                </c:pt>
                <c:pt idx="13">
                  <c:v>4</c:v>
                </c:pt>
                <c:pt idx="14">
                  <c:v>#N/A</c:v>
                </c:pt>
                <c:pt idx="15">
                  <c:v>3</c:v>
                </c:pt>
                <c:pt idx="16">
                  <c:v>9</c:v>
                </c:pt>
                <c:pt idx="17">
                  <c:v>7</c:v>
                </c:pt>
                <c:pt idx="18">
                  <c:v>90</c:v>
                </c:pt>
                <c:pt idx="19">
                  <c:v>5</c:v>
                </c:pt>
                <c:pt idx="20">
                  <c:v>22</c:v>
                </c:pt>
                <c:pt idx="21">
                  <c:v>53</c:v>
                </c:pt>
                <c:pt idx="22">
                  <c:v>5</c:v>
                </c:pt>
                <c:pt idx="23">
                  <c:v>7</c:v>
                </c:pt>
                <c:pt idx="24">
                  <c:v>10</c:v>
                </c:pt>
                <c:pt idx="25">
                  <c:v>3</c:v>
                </c:pt>
                <c:pt idx="26">
                  <c:v>83</c:v>
                </c:pt>
                <c:pt idx="27">
                  <c:v>13</c:v>
                </c:pt>
                <c:pt idx="28">
                  <c:v>8</c:v>
                </c:pt>
                <c:pt idx="29">
                  <c:v>3</c:v>
                </c:pt>
                <c:pt idx="30">
                  <c:v>11</c:v>
                </c:pt>
                <c:pt idx="31">
                  <c:v>14</c:v>
                </c:pt>
                <c:pt idx="32">
                  <c:v>5</c:v>
                </c:pt>
                <c:pt idx="33">
                  <c:v>23</c:v>
                </c:pt>
                <c:pt idx="34">
                  <c:v>13</c:v>
                </c:pt>
                <c:pt idx="35">
                  <c:v>2</c:v>
                </c:pt>
                <c:pt idx="36">
                  <c:v>5</c:v>
                </c:pt>
                <c:pt idx="37">
                  <c:v>4</c:v>
                </c:pt>
                <c:pt idx="38">
                  <c:v>6</c:v>
                </c:pt>
                <c:pt idx="39">
                  <c:v>4</c:v>
                </c:pt>
                <c:pt idx="40">
                  <c:v>10</c:v>
                </c:pt>
                <c:pt idx="41">
                  <c:v>44</c:v>
                </c:pt>
                <c:pt idx="42">
                  <c:v>4</c:v>
                </c:pt>
                <c:pt idx="43">
                  <c:v>4</c:v>
                </c:pt>
                <c:pt idx="44">
                  <c:v>5</c:v>
                </c:pt>
                <c:pt idx="45">
                  <c:v>4</c:v>
                </c:pt>
                <c:pt idx="46">
                  <c:v>12</c:v>
                </c:pt>
                <c:pt idx="47">
                  <c:v>20</c:v>
                </c:pt>
                <c:pt idx="48">
                  <c:v>11</c:v>
                </c:pt>
                <c:pt idx="49">
                  <c:v>23</c:v>
                </c:pt>
                <c:pt idx="50">
                  <c:v>33</c:v>
                </c:pt>
                <c:pt idx="51">
                  <c:v>2</c:v>
                </c:pt>
                <c:pt idx="52">
                  <c:v>20</c:v>
                </c:pt>
                <c:pt idx="53">
                  <c:v>5</c:v>
                </c:pt>
                <c:pt idx="54">
                  <c:v>8</c:v>
                </c:pt>
                <c:pt idx="55">
                  <c:v>8</c:v>
                </c:pt>
                <c:pt idx="56">
                  <c:v>2</c:v>
                </c:pt>
                <c:pt idx="57">
                  <c:v>3</c:v>
                </c:pt>
                <c:pt idx="58">
                  <c:v>7</c:v>
                </c:pt>
                <c:pt idx="59">
                  <c:v>21</c:v>
                </c:pt>
                <c:pt idx="60">
                  <c:v>8</c:v>
                </c:pt>
                <c:pt idx="61">
                  <c:v>6</c:v>
                </c:pt>
                <c:pt idx="62">
                  <c:v>7</c:v>
                </c:pt>
                <c:pt idx="63">
                  <c:v>7</c:v>
                </c:pt>
                <c:pt idx="64">
                  <c:v>2</c:v>
                </c:pt>
                <c:pt idx="65">
                  <c:v>4</c:v>
                </c:pt>
                <c:pt idx="66">
                  <c:v>11</c:v>
                </c:pt>
                <c:pt idx="67">
                  <c:v>15</c:v>
                </c:pt>
                <c:pt idx="68">
                  <c:v>2</c:v>
                </c:pt>
                <c:pt idx="69">
                  <c:v>3</c:v>
                </c:pt>
                <c:pt idx="70">
                  <c:v>3</c:v>
                </c:pt>
                <c:pt idx="71">
                  <c:v>2</c:v>
                </c:pt>
                <c:pt idx="72">
                  <c:v>4</c:v>
                </c:pt>
                <c:pt idx="73">
                  <c:v>15</c:v>
                </c:pt>
                <c:pt idx="74">
                  <c:v>2</c:v>
                </c:pt>
                <c:pt idx="75">
                  <c:v>2</c:v>
                </c:pt>
                <c:pt idx="76">
                  <c:v>8</c:v>
                </c:pt>
                <c:pt idx="77">
                  <c:v>23</c:v>
                </c:pt>
                <c:pt idx="78">
                  <c:v>10</c:v>
                </c:pt>
                <c:pt idx="79">
                  <c:v>4</c:v>
                </c:pt>
                <c:pt idx="80">
                  <c:v>3</c:v>
                </c:pt>
                <c:pt idx="81">
                  <c:v>6</c:v>
                </c:pt>
                <c:pt idx="82">
                  <c:v>8</c:v>
                </c:pt>
                <c:pt idx="83">
                  <c:v>17</c:v>
                </c:pt>
                <c:pt idx="84">
                  <c:v>2</c:v>
                </c:pt>
                <c:pt idx="85">
                  <c:v>6</c:v>
                </c:pt>
                <c:pt idx="86">
                  <c:v>1</c:v>
                </c:pt>
                <c:pt idx="87">
                  <c:v>7</c:v>
                </c:pt>
                <c:pt idx="88">
                  <c:v>5</c:v>
                </c:pt>
                <c:pt idx="89">
                  <c:v>36</c:v>
                </c:pt>
                <c:pt idx="90">
                  <c:v>4</c:v>
                </c:pt>
                <c:pt idx="91">
                  <c:v>3</c:v>
                </c:pt>
                <c:pt idx="92">
                  <c:v>4</c:v>
                </c:pt>
                <c:pt idx="93">
                  <c:v>13</c:v>
                </c:pt>
                <c:pt idx="94">
                  <c:v>26</c:v>
                </c:pt>
                <c:pt idx="95">
                  <c:v>9</c:v>
                </c:pt>
                <c:pt idx="96">
                  <c:v>8</c:v>
                </c:pt>
                <c:pt idx="97">
                  <c:v>15</c:v>
                </c:pt>
                <c:pt idx="98">
                  <c:v>69</c:v>
                </c:pt>
                <c:pt idx="99">
                  <c:v>5</c:v>
                </c:pt>
                <c:pt idx="100">
                  <c:v>6</c:v>
                </c:pt>
                <c:pt idx="101">
                  <c:v>14</c:v>
                </c:pt>
                <c:pt idx="102">
                  <c:v>6</c:v>
                </c:pt>
                <c:pt idx="103">
                  <c:v>3</c:v>
                </c:pt>
                <c:pt idx="104">
                  <c:v>5</c:v>
                </c:pt>
                <c:pt idx="105">
                  <c:v>3</c:v>
                </c:pt>
                <c:pt idx="106">
                  <c:v>14</c:v>
                </c:pt>
                <c:pt idx="107">
                  <c:v>2</c:v>
                </c:pt>
                <c:pt idx="108">
                  <c:v>3</c:v>
                </c:pt>
                <c:pt idx="109">
                  <c:v>3</c:v>
                </c:pt>
                <c:pt idx="110">
                  <c:v>5</c:v>
                </c:pt>
                <c:pt idx="111">
                  <c:v>6</c:v>
                </c:pt>
                <c:pt idx="112">
                  <c:v>4</c:v>
                </c:pt>
                <c:pt idx="113">
                  <c:v>#N/A</c:v>
                </c:pt>
                <c:pt idx="114">
                  <c:v>4</c:v>
                </c:pt>
                <c:pt idx="115">
                  <c:v>22</c:v>
                </c:pt>
                <c:pt idx="116">
                  <c:v>20</c:v>
                </c:pt>
                <c:pt idx="117">
                  <c:v>#N/A</c:v>
                </c:pt>
                <c:pt idx="118">
                  <c:v>7</c:v>
                </c:pt>
                <c:pt idx="119">
                  <c:v>24</c:v>
                </c:pt>
                <c:pt idx="120">
                  <c:v>7</c:v>
                </c:pt>
                <c:pt idx="121">
                  <c:v>5</c:v>
                </c:pt>
                <c:pt idx="122">
                  <c:v>5</c:v>
                </c:pt>
                <c:pt idx="123">
                  <c:v>25</c:v>
                </c:pt>
                <c:pt idx="124">
                  <c:v>33</c:v>
                </c:pt>
                <c:pt idx="125">
                  <c:v>#N/A</c:v>
                </c:pt>
                <c:pt idx="126">
                  <c:v>8</c:v>
                </c:pt>
                <c:pt idx="127">
                  <c:v>28</c:v>
                </c:pt>
                <c:pt idx="128">
                  <c:v>16</c:v>
                </c:pt>
                <c:pt idx="129">
                  <c:v>14</c:v>
                </c:pt>
                <c:pt idx="130">
                  <c:v>31</c:v>
                </c:pt>
                <c:pt idx="131">
                  <c:v>17</c:v>
                </c:pt>
                <c:pt idx="132">
                  <c:v>9</c:v>
                </c:pt>
                <c:pt idx="133">
                  <c:v>11</c:v>
                </c:pt>
                <c:pt idx="134">
                  <c:v>8</c:v>
                </c:pt>
                <c:pt idx="135">
                  <c:v>6</c:v>
                </c:pt>
                <c:pt idx="136">
                  <c:v>8</c:v>
                </c:pt>
                <c:pt idx="137">
                  <c:v>7</c:v>
                </c:pt>
                <c:pt idx="138">
                  <c:v>13</c:v>
                </c:pt>
                <c:pt idx="139">
                  <c:v>6</c:v>
                </c:pt>
                <c:pt idx="140">
                  <c:v>4</c:v>
                </c:pt>
                <c:pt idx="141">
                  <c:v>2</c:v>
                </c:pt>
                <c:pt idx="142">
                  <c:v>4</c:v>
                </c:pt>
                <c:pt idx="143">
                  <c:v>19</c:v>
                </c:pt>
                <c:pt idx="144">
                  <c:v>9</c:v>
                </c:pt>
                <c:pt idx="145">
                  <c:v>6</c:v>
                </c:pt>
                <c:pt idx="146">
                  <c:v>4</c:v>
                </c:pt>
                <c:pt idx="147">
                  <c:v>0</c:v>
                </c:pt>
                <c:pt idx="148">
                  <c:v>90</c:v>
                </c:pt>
                <c:pt idx="149">
                  <c:v>41</c:v>
                </c:pt>
                <c:pt idx="150">
                  <c:v>8</c:v>
                </c:pt>
                <c:pt idx="151">
                  <c:v>7</c:v>
                </c:pt>
                <c:pt idx="152">
                  <c:v>2</c:v>
                </c:pt>
                <c:pt idx="153">
                  <c:v>35</c:v>
                </c:pt>
                <c:pt idx="154">
                  <c:v>#N/A</c:v>
                </c:pt>
                <c:pt idx="155">
                  <c:v>6</c:v>
                </c:pt>
                <c:pt idx="156">
                  <c:v>73</c:v>
                </c:pt>
                <c:pt idx="157">
                  <c:v>12</c:v>
                </c:pt>
                <c:pt idx="158">
                  <c:v>27</c:v>
                </c:pt>
                <c:pt idx="159">
                  <c:v>6</c:v>
                </c:pt>
                <c:pt idx="160">
                  <c:v>8</c:v>
                </c:pt>
                <c:pt idx="161">
                  <c:v>10</c:v>
                </c:pt>
                <c:pt idx="162">
                  <c:v>6</c:v>
                </c:pt>
                <c:pt idx="163">
                  <c:v>14</c:v>
                </c:pt>
                <c:pt idx="164">
                  <c:v>26</c:v>
                </c:pt>
                <c:pt idx="165">
                  <c:v>8</c:v>
                </c:pt>
                <c:pt idx="166">
                  <c:v>4</c:v>
                </c:pt>
                <c:pt idx="167">
                  <c:v>8</c:v>
                </c:pt>
                <c:pt idx="168">
                  <c:v>6</c:v>
                </c:pt>
                <c:pt idx="169">
                  <c:v>8</c:v>
                </c:pt>
                <c:pt idx="170">
                  <c:v>6</c:v>
                </c:pt>
                <c:pt idx="171">
                  <c:v>2</c:v>
                </c:pt>
                <c:pt idx="172">
                  <c:v>9</c:v>
                </c:pt>
                <c:pt idx="173">
                  <c:v>2</c:v>
                </c:pt>
                <c:pt idx="174">
                  <c:v>4</c:v>
                </c:pt>
                <c:pt idx="175">
                  <c:v>5</c:v>
                </c:pt>
                <c:pt idx="176">
                  <c:v>11</c:v>
                </c:pt>
                <c:pt idx="177">
                  <c:v>130</c:v>
                </c:pt>
                <c:pt idx="178">
                  <c:v>5</c:v>
                </c:pt>
                <c:pt idx="179">
                  <c:v>7</c:v>
                </c:pt>
                <c:pt idx="180">
                  <c:v>1</c:v>
                </c:pt>
                <c:pt idx="181">
                  <c:v>28</c:v>
                </c:pt>
                <c:pt idx="182">
                  <c:v>25</c:v>
                </c:pt>
                <c:pt idx="183">
                  <c:v>4</c:v>
                </c:pt>
                <c:pt idx="184">
                  <c:v>6</c:v>
                </c:pt>
                <c:pt idx="185">
                  <c:v>37</c:v>
                </c:pt>
                <c:pt idx="186">
                  <c:v>30</c:v>
                </c:pt>
                <c:pt idx="187">
                  <c:v>36</c:v>
                </c:pt>
                <c:pt idx="188">
                  <c:v>#N/A</c:v>
                </c:pt>
                <c:pt idx="189">
                  <c:v>35</c:v>
                </c:pt>
                <c:pt idx="190">
                  <c:v>34</c:v>
                </c:pt>
                <c:pt idx="191">
                  <c:v>7</c:v>
                </c:pt>
                <c:pt idx="192">
                  <c:v>28</c:v>
                </c:pt>
                <c:pt idx="193">
                  <c:v>9</c:v>
                </c:pt>
                <c:pt idx="194">
                  <c:v>23</c:v>
                </c:pt>
                <c:pt idx="195">
                  <c:v>12</c:v>
                </c:pt>
                <c:pt idx="196">
                  <c:v>9</c:v>
                </c:pt>
                <c:pt idx="197">
                  <c:v>2</c:v>
                </c:pt>
                <c:pt idx="198">
                  <c:v>8</c:v>
                </c:pt>
                <c:pt idx="199">
                  <c:v>2</c:v>
                </c:pt>
                <c:pt idx="200">
                  <c:v>2</c:v>
                </c:pt>
                <c:pt idx="201">
                  <c:v>1</c:v>
                </c:pt>
                <c:pt idx="202">
                  <c:v>6</c:v>
                </c:pt>
                <c:pt idx="203">
                  <c:v>8</c:v>
                </c:pt>
                <c:pt idx="204">
                  <c:v>7</c:v>
                </c:pt>
                <c:pt idx="205">
                  <c:v>5</c:v>
                </c:pt>
                <c:pt idx="206">
                  <c:v>3</c:v>
                </c:pt>
                <c:pt idx="207">
                  <c:v>1</c:v>
                </c:pt>
                <c:pt idx="208">
                  <c:v>9</c:v>
                </c:pt>
                <c:pt idx="209">
                  <c:v>4</c:v>
                </c:pt>
                <c:pt idx="210">
                  <c:v>9</c:v>
                </c:pt>
                <c:pt idx="211">
                  <c:v>9</c:v>
                </c:pt>
                <c:pt idx="212">
                  <c:v>140</c:v>
                </c:pt>
                <c:pt idx="213">
                  <c:v>8</c:v>
                </c:pt>
                <c:pt idx="214">
                  <c:v>27</c:v>
                </c:pt>
                <c:pt idx="215">
                  <c:v>31</c:v>
                </c:pt>
                <c:pt idx="216">
                  <c:v>9</c:v>
                </c:pt>
                <c:pt idx="217">
                  <c:v>37</c:v>
                </c:pt>
                <c:pt idx="218">
                  <c:v>8</c:v>
                </c:pt>
                <c:pt idx="219">
                  <c:v>13</c:v>
                </c:pt>
                <c:pt idx="220">
                  <c:v>13</c:v>
                </c:pt>
                <c:pt idx="221">
                  <c:v>9</c:v>
                </c:pt>
                <c:pt idx="222">
                  <c:v>9</c:v>
                </c:pt>
                <c:pt idx="223">
                  <c:v>10</c:v>
                </c:pt>
                <c:pt idx="224">
                  <c:v>3</c:v>
                </c:pt>
                <c:pt idx="225">
                  <c:v>6</c:v>
                </c:pt>
                <c:pt idx="226">
                  <c:v>2</c:v>
                </c:pt>
                <c:pt idx="227">
                  <c:v>4</c:v>
                </c:pt>
                <c:pt idx="228">
                  <c:v>3</c:v>
                </c:pt>
                <c:pt idx="229">
                  <c:v>8</c:v>
                </c:pt>
                <c:pt idx="230">
                  <c:v>4</c:v>
                </c:pt>
                <c:pt idx="231">
                  <c:v>17</c:v>
                </c:pt>
                <c:pt idx="232">
                  <c:v>6</c:v>
                </c:pt>
                <c:pt idx="233">
                  <c:v>10</c:v>
                </c:pt>
                <c:pt idx="234">
                  <c:v>3</c:v>
                </c:pt>
                <c:pt idx="235">
                  <c:v>4</c:v>
                </c:pt>
                <c:pt idx="236">
                  <c:v>2</c:v>
                </c:pt>
                <c:pt idx="237">
                  <c:v>4</c:v>
                </c:pt>
                <c:pt idx="238">
                  <c:v>1</c:v>
                </c:pt>
                <c:pt idx="239">
                  <c:v>21</c:v>
                </c:pt>
                <c:pt idx="240">
                  <c:v>14</c:v>
                </c:pt>
                <c:pt idx="241">
                  <c:v>5</c:v>
                </c:pt>
                <c:pt idx="242">
                  <c:v>32</c:v>
                </c:pt>
                <c:pt idx="243">
                  <c:v>#N/A</c:v>
                </c:pt>
                <c:pt idx="244">
                  <c:v>#N/A</c:v>
                </c:pt>
                <c:pt idx="245">
                  <c:v>#N/A</c:v>
                </c:pt>
                <c:pt idx="246">
                  <c:v>4</c:v>
                </c:pt>
                <c:pt idx="247">
                  <c:v>38</c:v>
                </c:pt>
                <c:pt idx="248">
                  <c:v>20</c:v>
                </c:pt>
                <c:pt idx="249">
                  <c:v>6</c:v>
                </c:pt>
                <c:pt idx="250">
                  <c:v>21</c:v>
                </c:pt>
                <c:pt idx="251">
                  <c:v>15</c:v>
                </c:pt>
                <c:pt idx="252">
                  <c:v>7</c:v>
                </c:pt>
                <c:pt idx="253">
                  <c:v>8</c:v>
                </c:pt>
                <c:pt idx="254">
                  <c:v>5</c:v>
                </c:pt>
                <c:pt idx="255">
                  <c:v>22</c:v>
                </c:pt>
                <c:pt idx="256">
                  <c:v>6</c:v>
                </c:pt>
                <c:pt idx="257">
                  <c:v>4</c:v>
                </c:pt>
                <c:pt idx="258">
                  <c:v>4</c:v>
                </c:pt>
                <c:pt idx="259">
                  <c:v>5</c:v>
                </c:pt>
                <c:pt idx="260">
                  <c:v>12</c:v>
                </c:pt>
                <c:pt idx="261">
                  <c:v>4</c:v>
                </c:pt>
                <c:pt idx="262">
                  <c:v>2</c:v>
                </c:pt>
                <c:pt idx="263">
                  <c:v>2</c:v>
                </c:pt>
                <c:pt idx="264">
                  <c:v>10</c:v>
                </c:pt>
                <c:pt idx="265">
                  <c:v>4</c:v>
                </c:pt>
                <c:pt idx="266">
                  <c:v>5</c:v>
                </c:pt>
                <c:pt idx="267">
                  <c:v>9</c:v>
                </c:pt>
                <c:pt idx="268">
                  <c:v>15</c:v>
                </c:pt>
                <c:pt idx="269">
                  <c:v>4</c:v>
                </c:pt>
                <c:pt idx="270">
                  <c:v>4</c:v>
                </c:pt>
                <c:pt idx="271">
                  <c:v>2</c:v>
                </c:pt>
                <c:pt idx="272">
                  <c:v>2</c:v>
                </c:pt>
                <c:pt idx="273">
                  <c:v>5</c:v>
                </c:pt>
                <c:pt idx="274">
                  <c:v>1</c:v>
                </c:pt>
                <c:pt idx="275">
                  <c:v>3</c:v>
                </c:pt>
                <c:pt idx="276">
                  <c:v>27</c:v>
                </c:pt>
                <c:pt idx="277">
                  <c:v>25</c:v>
                </c:pt>
                <c:pt idx="278">
                  <c:v>2</c:v>
                </c:pt>
                <c:pt idx="279">
                  <c:v>5</c:v>
                </c:pt>
                <c:pt idx="280">
                  <c:v>2</c:v>
                </c:pt>
                <c:pt idx="281">
                  <c:v>4</c:v>
                </c:pt>
                <c:pt idx="282">
                  <c:v>25</c:v>
                </c:pt>
                <c:pt idx="283">
                  <c:v>5</c:v>
                </c:pt>
                <c:pt idx="284">
                  <c:v>#N/A</c:v>
                </c:pt>
                <c:pt idx="285">
                  <c:v>81</c:v>
                </c:pt>
                <c:pt idx="286">
                  <c:v>20</c:v>
                </c:pt>
                <c:pt idx="287">
                  <c:v>53</c:v>
                </c:pt>
                <c:pt idx="288">
                  <c:v>23</c:v>
                </c:pt>
                <c:pt idx="289">
                  <c:v>4</c:v>
                </c:pt>
                <c:pt idx="290">
                  <c:v>20</c:v>
                </c:pt>
                <c:pt idx="291">
                  <c:v>6</c:v>
                </c:pt>
                <c:pt idx="292">
                  <c:v>11</c:v>
                </c:pt>
                <c:pt idx="293">
                  <c:v>#N/A</c:v>
                </c:pt>
                <c:pt idx="294">
                  <c:v>26</c:v>
                </c:pt>
                <c:pt idx="295">
                  <c:v>8</c:v>
                </c:pt>
                <c:pt idx="296">
                  <c:v>14</c:v>
                </c:pt>
                <c:pt idx="297">
                  <c:v>8</c:v>
                </c:pt>
                <c:pt idx="298">
                  <c:v>15</c:v>
                </c:pt>
                <c:pt idx="299">
                  <c:v>7</c:v>
                </c:pt>
                <c:pt idx="300">
                  <c:v>15</c:v>
                </c:pt>
                <c:pt idx="301">
                  <c:v>32</c:v>
                </c:pt>
                <c:pt idx="302">
                  <c:v>10</c:v>
                </c:pt>
                <c:pt idx="303">
                  <c:v>11</c:v>
                </c:pt>
                <c:pt idx="304">
                  <c:v>4</c:v>
                </c:pt>
                <c:pt idx="305">
                  <c:v>10</c:v>
                </c:pt>
                <c:pt idx="306">
                  <c:v>8</c:v>
                </c:pt>
                <c:pt idx="307">
                  <c:v>4</c:v>
                </c:pt>
                <c:pt idx="308">
                  <c:v>4</c:v>
                </c:pt>
                <c:pt idx="309">
                  <c:v>4</c:v>
                </c:pt>
                <c:pt idx="310">
                  <c:v>12</c:v>
                </c:pt>
                <c:pt idx="311">
                  <c:v>14</c:v>
                </c:pt>
                <c:pt idx="312">
                  <c:v>9</c:v>
                </c:pt>
                <c:pt idx="313">
                  <c:v>1</c:v>
                </c:pt>
                <c:pt idx="314">
                  <c:v>7</c:v>
                </c:pt>
                <c:pt idx="315">
                  <c:v>11</c:v>
                </c:pt>
                <c:pt idx="316">
                  <c:v>14</c:v>
                </c:pt>
                <c:pt idx="317">
                  <c:v>11</c:v>
                </c:pt>
                <c:pt idx="318">
                  <c:v>14</c:v>
                </c:pt>
                <c:pt idx="319">
                  <c:v>11</c:v>
                </c:pt>
                <c:pt idx="320">
                  <c:v>8</c:v>
                </c:pt>
                <c:pt idx="321">
                  <c:v>12</c:v>
                </c:pt>
                <c:pt idx="322">
                  <c:v>18</c:v>
                </c:pt>
                <c:pt idx="323">
                  <c:v>7</c:v>
                </c:pt>
                <c:pt idx="324">
                  <c:v>10</c:v>
                </c:pt>
                <c:pt idx="325">
                  <c:v>15</c:v>
                </c:pt>
                <c:pt idx="326">
                  <c:v>9</c:v>
                </c:pt>
                <c:pt idx="327">
                  <c:v>51</c:v>
                </c:pt>
                <c:pt idx="328">
                  <c:v>36</c:v>
                </c:pt>
                <c:pt idx="329">
                  <c:v>25</c:v>
                </c:pt>
                <c:pt idx="330">
                  <c:v>31</c:v>
                </c:pt>
                <c:pt idx="331">
                  <c:v>#N/A</c:v>
                </c:pt>
                <c:pt idx="332">
                  <c:v>46</c:v>
                </c:pt>
                <c:pt idx="333">
                  <c:v>16</c:v>
                </c:pt>
                <c:pt idx="334">
                  <c:v>27</c:v>
                </c:pt>
                <c:pt idx="335">
                  <c:v>25</c:v>
                </c:pt>
                <c:pt idx="336">
                  <c:v>5</c:v>
                </c:pt>
                <c:pt idx="337">
                  <c:v>19</c:v>
                </c:pt>
                <c:pt idx="338">
                  <c:v>13</c:v>
                </c:pt>
                <c:pt idx="339">
                  <c:v>9</c:v>
                </c:pt>
                <c:pt idx="340">
                  <c:v>6</c:v>
                </c:pt>
                <c:pt idx="341">
                  <c:v>9</c:v>
                </c:pt>
                <c:pt idx="342">
                  <c:v>8</c:v>
                </c:pt>
                <c:pt idx="343">
                  <c:v>10</c:v>
                </c:pt>
                <c:pt idx="344">
                  <c:v>7</c:v>
                </c:pt>
                <c:pt idx="345">
                  <c:v>10</c:v>
                </c:pt>
                <c:pt idx="346">
                  <c:v>3</c:v>
                </c:pt>
                <c:pt idx="347">
                  <c:v>5</c:v>
                </c:pt>
                <c:pt idx="348">
                  <c:v>16</c:v>
                </c:pt>
                <c:pt idx="349">
                  <c:v>3</c:v>
                </c:pt>
                <c:pt idx="350">
                  <c:v>27</c:v>
                </c:pt>
                <c:pt idx="351">
                  <c:v>5</c:v>
                </c:pt>
                <c:pt idx="352">
                  <c:v>30</c:v>
                </c:pt>
                <c:pt idx="353">
                  <c:v>8</c:v>
                </c:pt>
                <c:pt idx="354">
                  <c:v>6</c:v>
                </c:pt>
                <c:pt idx="355">
                  <c:v>14</c:v>
                </c:pt>
                <c:pt idx="356">
                  <c:v>17</c:v>
                </c:pt>
                <c:pt idx="357">
                  <c:v>#N/A</c:v>
                </c:pt>
                <c:pt idx="358">
                  <c:v>8</c:v>
                </c:pt>
                <c:pt idx="359">
                  <c:v>#N/A</c:v>
                </c:pt>
                <c:pt idx="360">
                  <c:v>46</c:v>
                </c:pt>
                <c:pt idx="361">
                  <c:v>45</c:v>
                </c:pt>
                <c:pt idx="362">
                  <c:v>36</c:v>
                </c:pt>
                <c:pt idx="363">
                  <c:v>24</c:v>
                </c:pt>
                <c:pt idx="364">
                  <c:v>6</c:v>
                </c:pt>
                <c:pt idx="365">
                  <c:v>9</c:v>
                </c:pt>
                <c:pt idx="366">
                  <c:v>28</c:v>
                </c:pt>
                <c:pt idx="367">
                  <c:v>5</c:v>
                </c:pt>
                <c:pt idx="368">
                  <c:v>6</c:v>
                </c:pt>
                <c:pt idx="369">
                  <c:v>5</c:v>
                </c:pt>
                <c:pt idx="370">
                  <c:v>5</c:v>
                </c:pt>
                <c:pt idx="371">
                  <c:v>2</c:v>
                </c:pt>
                <c:pt idx="372">
                  <c:v>4</c:v>
                </c:pt>
                <c:pt idx="373">
                  <c:v>7</c:v>
                </c:pt>
                <c:pt idx="374">
                  <c:v>4</c:v>
                </c:pt>
                <c:pt idx="375">
                  <c:v>5</c:v>
                </c:pt>
                <c:pt idx="376">
                  <c:v>39</c:v>
                </c:pt>
                <c:pt idx="377">
                  <c:v>#N/A</c:v>
                </c:pt>
                <c:pt idx="378">
                  <c:v>23</c:v>
                </c:pt>
                <c:pt idx="379">
                  <c:v>16</c:v>
                </c:pt>
                <c:pt idx="380">
                  <c:v>24</c:v>
                </c:pt>
                <c:pt idx="381">
                  <c:v>17</c:v>
                </c:pt>
                <c:pt idx="382">
                  <c:v>30</c:v>
                </c:pt>
                <c:pt idx="383">
                  <c:v>25</c:v>
                </c:pt>
                <c:pt idx="384">
                  <c:v>#N/A</c:v>
                </c:pt>
                <c:pt idx="385">
                  <c:v>#N/A</c:v>
                </c:pt>
                <c:pt idx="386">
                  <c:v>#N/A</c:v>
                </c:pt>
                <c:pt idx="387">
                  <c:v>#N/A</c:v>
                </c:pt>
                <c:pt idx="388">
                  <c:v>19</c:v>
                </c:pt>
                <c:pt idx="389">
                  <c:v>31</c:v>
                </c:pt>
                <c:pt idx="390">
                  <c:v>9</c:v>
                </c:pt>
                <c:pt idx="391">
                  <c:v>#N/A</c:v>
                </c:pt>
                <c:pt idx="392">
                  <c:v>14</c:v>
                </c:pt>
                <c:pt idx="393">
                  <c:v>10</c:v>
                </c:pt>
                <c:pt idx="394">
                  <c:v>13</c:v>
                </c:pt>
                <c:pt idx="395">
                  <c:v>15</c:v>
                </c:pt>
                <c:pt idx="396">
                  <c:v>27</c:v>
                </c:pt>
                <c:pt idx="397">
                  <c:v>34</c:v>
                </c:pt>
                <c:pt idx="398">
                  <c:v>16</c:v>
                </c:pt>
                <c:pt idx="399">
                  <c:v>12</c:v>
                </c:pt>
                <c:pt idx="400">
                  <c:v>32</c:v>
                </c:pt>
                <c:pt idx="401">
                  <c:v>5</c:v>
                </c:pt>
                <c:pt idx="402">
                  <c:v>19</c:v>
                </c:pt>
                <c:pt idx="403">
                  <c:v>6</c:v>
                </c:pt>
                <c:pt idx="404">
                  <c:v>9</c:v>
                </c:pt>
                <c:pt idx="405">
                  <c:v>12</c:v>
                </c:pt>
                <c:pt idx="406">
                  <c:v>#N/A</c:v>
                </c:pt>
                <c:pt idx="407">
                  <c:v>13</c:v>
                </c:pt>
                <c:pt idx="408">
                  <c:v>16</c:v>
                </c:pt>
                <c:pt idx="409">
                  <c:v>9</c:v>
                </c:pt>
                <c:pt idx="410">
                  <c:v>44</c:v>
                </c:pt>
                <c:pt idx="411">
                  <c:v>28</c:v>
                </c:pt>
                <c:pt idx="412">
                  <c:v>12</c:v>
                </c:pt>
                <c:pt idx="413">
                  <c:v>27</c:v>
                </c:pt>
                <c:pt idx="414">
                  <c:v>23</c:v>
                </c:pt>
                <c:pt idx="415">
                  <c:v>41</c:v>
                </c:pt>
                <c:pt idx="416">
                  <c:v>11</c:v>
                </c:pt>
                <c:pt idx="417">
                  <c:v>13</c:v>
                </c:pt>
                <c:pt idx="418">
                  <c:v>33</c:v>
                </c:pt>
                <c:pt idx="419">
                  <c:v>13</c:v>
                </c:pt>
                <c:pt idx="420">
                  <c:v>27</c:v>
                </c:pt>
                <c:pt idx="421">
                  <c:v>26</c:v>
                </c:pt>
                <c:pt idx="422">
                  <c:v>7</c:v>
                </c:pt>
                <c:pt idx="423">
                  <c:v>5</c:v>
                </c:pt>
                <c:pt idx="424">
                  <c:v>51</c:v>
                </c:pt>
                <c:pt idx="425">
                  <c:v>19</c:v>
                </c:pt>
                <c:pt idx="426">
                  <c:v>9</c:v>
                </c:pt>
                <c:pt idx="427">
                  <c:v>5</c:v>
                </c:pt>
                <c:pt idx="428">
                  <c:v>9</c:v>
                </c:pt>
                <c:pt idx="429">
                  <c:v>9</c:v>
                </c:pt>
                <c:pt idx="430">
                  <c:v>6</c:v>
                </c:pt>
                <c:pt idx="431">
                  <c:v>7</c:v>
                </c:pt>
                <c:pt idx="432">
                  <c:v>3</c:v>
                </c:pt>
                <c:pt idx="433">
                  <c:v>7</c:v>
                </c:pt>
                <c:pt idx="434">
                  <c:v>8</c:v>
                </c:pt>
                <c:pt idx="435">
                  <c:v>13</c:v>
                </c:pt>
                <c:pt idx="436">
                  <c:v>51</c:v>
                </c:pt>
                <c:pt idx="437">
                  <c:v>359</c:v>
                </c:pt>
                <c:pt idx="438">
                  <c:v>#N/A</c:v>
                </c:pt>
                <c:pt idx="439">
                  <c:v>22</c:v>
                </c:pt>
                <c:pt idx="440">
                  <c:v>44</c:v>
                </c:pt>
                <c:pt idx="441">
                  <c:v>21</c:v>
                </c:pt>
                <c:pt idx="442">
                  <c:v>32</c:v>
                </c:pt>
                <c:pt idx="443">
                  <c:v>28</c:v>
                </c:pt>
                <c:pt idx="444">
                  <c:v>#N/A</c:v>
                </c:pt>
                <c:pt idx="445">
                  <c:v>21</c:v>
                </c:pt>
                <c:pt idx="446">
                  <c:v>40</c:v>
                </c:pt>
                <c:pt idx="447">
                  <c:v>19</c:v>
                </c:pt>
                <c:pt idx="448">
                  <c:v>38</c:v>
                </c:pt>
                <c:pt idx="449">
                  <c:v>30</c:v>
                </c:pt>
                <c:pt idx="450">
                  <c:v>23</c:v>
                </c:pt>
                <c:pt idx="451">
                  <c:v>20</c:v>
                </c:pt>
                <c:pt idx="452">
                  <c:v>18</c:v>
                </c:pt>
                <c:pt idx="453">
                  <c:v>34</c:v>
                </c:pt>
                <c:pt idx="454">
                  <c:v>23</c:v>
                </c:pt>
                <c:pt idx="455">
                  <c:v>7</c:v>
                </c:pt>
                <c:pt idx="456">
                  <c:v>10</c:v>
                </c:pt>
                <c:pt idx="457">
                  <c:v>10</c:v>
                </c:pt>
                <c:pt idx="458">
                  <c:v>8</c:v>
                </c:pt>
                <c:pt idx="459">
                  <c:v>6</c:v>
                </c:pt>
                <c:pt idx="460">
                  <c:v>5</c:v>
                </c:pt>
                <c:pt idx="461">
                  <c:v>27</c:v>
                </c:pt>
                <c:pt idx="462">
                  <c:v>0</c:v>
                </c:pt>
                <c:pt idx="463">
                  <c:v>4</c:v>
                </c:pt>
                <c:pt idx="464">
                  <c:v>6</c:v>
                </c:pt>
                <c:pt idx="465">
                  <c:v>41</c:v>
                </c:pt>
                <c:pt idx="466">
                  <c:v>4</c:v>
                </c:pt>
                <c:pt idx="467">
                  <c:v>12</c:v>
                </c:pt>
                <c:pt idx="468">
                  <c:v>0</c:v>
                </c:pt>
                <c:pt idx="469">
                  <c:v>16</c:v>
                </c:pt>
                <c:pt idx="470">
                  <c:v>53</c:v>
                </c:pt>
                <c:pt idx="471">
                  <c:v>58</c:v>
                </c:pt>
                <c:pt idx="472">
                  <c:v>6</c:v>
                </c:pt>
                <c:pt idx="473">
                  <c:v>10</c:v>
                </c:pt>
                <c:pt idx="474">
                  <c:v>8</c:v>
                </c:pt>
                <c:pt idx="475">
                  <c:v>11</c:v>
                </c:pt>
                <c:pt idx="476">
                  <c:v>3</c:v>
                </c:pt>
                <c:pt idx="477">
                  <c:v>24</c:v>
                </c:pt>
                <c:pt idx="478">
                  <c:v>36</c:v>
                </c:pt>
                <c:pt idx="479">
                  <c:v>10</c:v>
                </c:pt>
                <c:pt idx="480">
                  <c:v>45</c:v>
                </c:pt>
                <c:pt idx="481">
                  <c:v>79</c:v>
                </c:pt>
                <c:pt idx="482">
                  <c:v>83</c:v>
                </c:pt>
                <c:pt idx="483">
                  <c:v>23</c:v>
                </c:pt>
                <c:pt idx="484">
                  <c:v>67</c:v>
                </c:pt>
                <c:pt idx="485">
                  <c:v>18</c:v>
                </c:pt>
                <c:pt idx="486">
                  <c:v>31</c:v>
                </c:pt>
                <c:pt idx="487">
                  <c:v>#N/A</c:v>
                </c:pt>
                <c:pt idx="488">
                  <c:v>26</c:v>
                </c:pt>
                <c:pt idx="489">
                  <c:v>22</c:v>
                </c:pt>
                <c:pt idx="490">
                  <c:v>13</c:v>
                </c:pt>
                <c:pt idx="491">
                  <c:v>6</c:v>
                </c:pt>
                <c:pt idx="492">
                  <c:v>8</c:v>
                </c:pt>
                <c:pt idx="493">
                  <c:v>#N/A</c:v>
                </c:pt>
                <c:pt idx="494">
                  <c:v>#N/A</c:v>
                </c:pt>
                <c:pt idx="495">
                  <c:v>#N/A</c:v>
                </c:pt>
                <c:pt idx="496">
                  <c:v>3</c:v>
                </c:pt>
                <c:pt idx="497">
                  <c:v>4</c:v>
                </c:pt>
                <c:pt idx="498">
                  <c:v>60</c:v>
                </c:pt>
                <c:pt idx="499">
                  <c:v>#N/A</c:v>
                </c:pt>
                <c:pt idx="500">
                  <c:v>24</c:v>
                </c:pt>
                <c:pt idx="501">
                  <c:v>7</c:v>
                </c:pt>
                <c:pt idx="502">
                  <c:v>0</c:v>
                </c:pt>
                <c:pt idx="503">
                  <c:v>25</c:v>
                </c:pt>
                <c:pt idx="504">
                  <c:v>0</c:v>
                </c:pt>
                <c:pt idx="505">
                  <c:v>9</c:v>
                </c:pt>
                <c:pt idx="506">
                  <c:v>3</c:v>
                </c:pt>
                <c:pt idx="507">
                  <c:v>12</c:v>
                </c:pt>
                <c:pt idx="508">
                  <c:v>40</c:v>
                </c:pt>
                <c:pt idx="509">
                  <c:v>4</c:v>
                </c:pt>
                <c:pt idx="510">
                  <c:v>3</c:v>
                </c:pt>
                <c:pt idx="511">
                  <c:v>4</c:v>
                </c:pt>
                <c:pt idx="512">
                  <c:v>10</c:v>
                </c:pt>
                <c:pt idx="513">
                  <c:v>403</c:v>
                </c:pt>
                <c:pt idx="514">
                  <c:v>#N/A</c:v>
                </c:pt>
                <c:pt idx="515">
                  <c:v>121</c:v>
                </c:pt>
                <c:pt idx="516">
                  <c:v>30</c:v>
                </c:pt>
                <c:pt idx="517">
                  <c:v>47</c:v>
                </c:pt>
                <c:pt idx="518">
                  <c:v>41</c:v>
                </c:pt>
                <c:pt idx="519">
                  <c:v>10</c:v>
                </c:pt>
                <c:pt idx="520">
                  <c:v>10</c:v>
                </c:pt>
                <c:pt idx="521">
                  <c:v>22</c:v>
                </c:pt>
                <c:pt idx="522">
                  <c:v>20</c:v>
                </c:pt>
                <c:pt idx="523">
                  <c:v>4</c:v>
                </c:pt>
                <c:pt idx="524">
                  <c:v>3</c:v>
                </c:pt>
                <c:pt idx="525">
                  <c:v>5</c:v>
                </c:pt>
                <c:pt idx="526">
                  <c:v>1</c:v>
                </c:pt>
                <c:pt idx="527">
                  <c:v>2</c:v>
                </c:pt>
                <c:pt idx="528">
                  <c:v>98</c:v>
                </c:pt>
                <c:pt idx="529">
                  <c:v>1</c:v>
                </c:pt>
                <c:pt idx="530">
                  <c:v>5</c:v>
                </c:pt>
                <c:pt idx="531">
                  <c:v>33</c:v>
                </c:pt>
                <c:pt idx="532">
                  <c:v>19</c:v>
                </c:pt>
                <c:pt idx="533">
                  <c:v>7</c:v>
                </c:pt>
                <c:pt idx="534">
                  <c:v>14</c:v>
                </c:pt>
                <c:pt idx="535">
                  <c:v>13</c:v>
                </c:pt>
                <c:pt idx="536">
                  <c:v>8</c:v>
                </c:pt>
                <c:pt idx="537">
                  <c:v>1</c:v>
                </c:pt>
                <c:pt idx="538">
                  <c:v>17</c:v>
                </c:pt>
                <c:pt idx="539">
                  <c:v>29</c:v>
                </c:pt>
                <c:pt idx="540">
                  <c:v>5</c:v>
                </c:pt>
                <c:pt idx="541">
                  <c:v>4</c:v>
                </c:pt>
                <c:pt idx="542">
                  <c:v>16</c:v>
                </c:pt>
                <c:pt idx="543">
                  <c:v>13</c:v>
                </c:pt>
                <c:pt idx="544">
                  <c:v>14</c:v>
                </c:pt>
                <c:pt idx="545">
                  <c:v>1</c:v>
                </c:pt>
                <c:pt idx="546">
                  <c:v>61</c:v>
                </c:pt>
                <c:pt idx="547">
                  <c:v>37</c:v>
                </c:pt>
                <c:pt idx="548">
                  <c:v>#N/A</c:v>
                </c:pt>
                <c:pt idx="549">
                  <c:v>6</c:v>
                </c:pt>
                <c:pt idx="550">
                  <c:v>9</c:v>
                </c:pt>
                <c:pt idx="551">
                  <c:v>11</c:v>
                </c:pt>
                <c:pt idx="552">
                  <c:v>8</c:v>
                </c:pt>
                <c:pt idx="553">
                  <c:v>8</c:v>
                </c:pt>
                <c:pt idx="554">
                  <c:v>6</c:v>
                </c:pt>
                <c:pt idx="555">
                  <c:v>5</c:v>
                </c:pt>
                <c:pt idx="556">
                  <c:v>12</c:v>
                </c:pt>
                <c:pt idx="557">
                  <c:v>14</c:v>
                </c:pt>
                <c:pt idx="558">
                  <c:v>35</c:v>
                </c:pt>
                <c:pt idx="559">
                  <c:v>19</c:v>
                </c:pt>
                <c:pt idx="560">
                  <c:v>0</c:v>
                </c:pt>
                <c:pt idx="561">
                  <c:v>#N/A</c:v>
                </c:pt>
                <c:pt idx="562">
                  <c:v>25</c:v>
                </c:pt>
                <c:pt idx="563">
                  <c:v>15</c:v>
                </c:pt>
                <c:pt idx="564">
                  <c:v>12</c:v>
                </c:pt>
                <c:pt idx="565">
                  <c:v>14</c:v>
                </c:pt>
                <c:pt idx="566">
                  <c:v>4</c:v>
                </c:pt>
                <c:pt idx="567">
                  <c:v>10</c:v>
                </c:pt>
                <c:pt idx="568">
                  <c:v>14</c:v>
                </c:pt>
                <c:pt idx="569">
                  <c:v>5</c:v>
                </c:pt>
                <c:pt idx="570">
                  <c:v>9</c:v>
                </c:pt>
                <c:pt idx="571">
                  <c:v>5</c:v>
                </c:pt>
                <c:pt idx="572">
                  <c:v>6</c:v>
                </c:pt>
                <c:pt idx="573">
                  <c:v>7</c:v>
                </c:pt>
                <c:pt idx="574">
                  <c:v>8</c:v>
                </c:pt>
                <c:pt idx="575">
                  <c:v>11</c:v>
                </c:pt>
                <c:pt idx="576">
                  <c:v>4</c:v>
                </c:pt>
                <c:pt idx="577">
                  <c:v>4</c:v>
                </c:pt>
                <c:pt idx="578">
                  <c:v>20</c:v>
                </c:pt>
                <c:pt idx="579">
                  <c:v>63</c:v>
                </c:pt>
                <c:pt idx="580">
                  <c:v>#N/A</c:v>
                </c:pt>
                <c:pt idx="581">
                  <c:v>3</c:v>
                </c:pt>
                <c:pt idx="582">
                  <c:v>8</c:v>
                </c:pt>
                <c:pt idx="583">
                  <c:v>7</c:v>
                </c:pt>
                <c:pt idx="584">
                  <c:v>6</c:v>
                </c:pt>
                <c:pt idx="585">
                  <c:v>15</c:v>
                </c:pt>
                <c:pt idx="586">
                  <c:v>19</c:v>
                </c:pt>
                <c:pt idx="587">
                  <c:v>3</c:v>
                </c:pt>
                <c:pt idx="588">
                  <c:v>3</c:v>
                </c:pt>
                <c:pt idx="589">
                  <c:v>3</c:v>
                </c:pt>
                <c:pt idx="590">
                  <c:v>7</c:v>
                </c:pt>
                <c:pt idx="591">
                  <c:v>1</c:v>
                </c:pt>
                <c:pt idx="592">
                  <c:v>6</c:v>
                </c:pt>
                <c:pt idx="593">
                  <c:v>8</c:v>
                </c:pt>
                <c:pt idx="594">
                  <c:v>1</c:v>
                </c:pt>
                <c:pt idx="595">
                  <c:v>6</c:v>
                </c:pt>
                <c:pt idx="596">
                  <c:v>6</c:v>
                </c:pt>
                <c:pt idx="597">
                  <c:v>117</c:v>
                </c:pt>
                <c:pt idx="598">
                  <c:v>11</c:v>
                </c:pt>
                <c:pt idx="599">
                  <c:v>5</c:v>
                </c:pt>
                <c:pt idx="600">
                  <c:v>0</c:v>
                </c:pt>
                <c:pt idx="601">
                  <c:v>9</c:v>
                </c:pt>
                <c:pt idx="602">
                  <c:v>9</c:v>
                </c:pt>
                <c:pt idx="603">
                  <c:v>4</c:v>
                </c:pt>
                <c:pt idx="604">
                  <c:v>32</c:v>
                </c:pt>
                <c:pt idx="605">
                  <c:v>10</c:v>
                </c:pt>
                <c:pt idx="606">
                  <c:v>11</c:v>
                </c:pt>
                <c:pt idx="607">
                  <c:v>10</c:v>
                </c:pt>
                <c:pt idx="608">
                  <c:v>3</c:v>
                </c:pt>
                <c:pt idx="609">
                  <c:v>3</c:v>
                </c:pt>
                <c:pt idx="610">
                  <c:v>1</c:v>
                </c:pt>
                <c:pt idx="611">
                  <c:v>13</c:v>
                </c:pt>
                <c:pt idx="612">
                  <c:v>19</c:v>
                </c:pt>
                <c:pt idx="613">
                  <c:v>32</c:v>
                </c:pt>
                <c:pt idx="614">
                  <c:v>3</c:v>
                </c:pt>
                <c:pt idx="615">
                  <c:v>#N/A</c:v>
                </c:pt>
                <c:pt idx="616">
                  <c:v>11</c:v>
                </c:pt>
                <c:pt idx="617">
                  <c:v>54</c:v>
                </c:pt>
                <c:pt idx="618">
                  <c:v>61</c:v>
                </c:pt>
                <c:pt idx="619">
                  <c:v>19</c:v>
                </c:pt>
                <c:pt idx="620">
                  <c:v>19</c:v>
                </c:pt>
                <c:pt idx="621">
                  <c:v>13</c:v>
                </c:pt>
                <c:pt idx="622">
                  <c:v>23</c:v>
                </c:pt>
                <c:pt idx="623">
                  <c:v>13</c:v>
                </c:pt>
                <c:pt idx="624">
                  <c:v>17</c:v>
                </c:pt>
                <c:pt idx="625">
                  <c:v>3</c:v>
                </c:pt>
                <c:pt idx="626">
                  <c:v>7</c:v>
                </c:pt>
                <c:pt idx="627">
                  <c:v>4</c:v>
                </c:pt>
                <c:pt idx="628">
                  <c:v>1</c:v>
                </c:pt>
                <c:pt idx="629">
                  <c:v>5</c:v>
                </c:pt>
                <c:pt idx="630">
                  <c:v>3</c:v>
                </c:pt>
                <c:pt idx="631">
                  <c:v>2</c:v>
                </c:pt>
                <c:pt idx="632">
                  <c:v>6</c:v>
                </c:pt>
                <c:pt idx="633">
                  <c:v>3</c:v>
                </c:pt>
                <c:pt idx="634">
                  <c:v>6</c:v>
                </c:pt>
                <c:pt idx="635">
                  <c:v>6</c:v>
                </c:pt>
                <c:pt idx="636">
                  <c:v>2</c:v>
                </c:pt>
                <c:pt idx="637">
                  <c:v>20</c:v>
                </c:pt>
                <c:pt idx="638">
                  <c:v>59</c:v>
                </c:pt>
                <c:pt idx="639">
                  <c:v>2</c:v>
                </c:pt>
                <c:pt idx="640">
                  <c:v>4</c:v>
                </c:pt>
                <c:pt idx="641">
                  <c:v>3</c:v>
                </c:pt>
                <c:pt idx="642">
                  <c:v>19</c:v>
                </c:pt>
                <c:pt idx="643">
                  <c:v>23</c:v>
                </c:pt>
                <c:pt idx="644">
                  <c:v>1</c:v>
                </c:pt>
                <c:pt idx="645">
                  <c:v>4</c:v>
                </c:pt>
                <c:pt idx="646">
                  <c:v>3</c:v>
                </c:pt>
                <c:pt idx="647">
                  <c:v>5</c:v>
                </c:pt>
                <c:pt idx="648">
                  <c:v>2</c:v>
                </c:pt>
                <c:pt idx="649">
                  <c:v>4</c:v>
                </c:pt>
                <c:pt idx="650">
                  <c:v>54</c:v>
                </c:pt>
                <c:pt idx="651">
                  <c:v>8</c:v>
                </c:pt>
                <c:pt idx="652">
                  <c:v>12</c:v>
                </c:pt>
                <c:pt idx="653">
                  <c:v>8</c:v>
                </c:pt>
                <c:pt idx="654">
                  <c:v>4</c:v>
                </c:pt>
                <c:pt idx="655">
                  <c:v>5</c:v>
                </c:pt>
                <c:pt idx="656">
                  <c:v>27</c:v>
                </c:pt>
                <c:pt idx="657">
                  <c:v>3</c:v>
                </c:pt>
                <c:pt idx="658">
                  <c:v>3</c:v>
                </c:pt>
                <c:pt idx="659">
                  <c:v>2</c:v>
                </c:pt>
                <c:pt idx="660">
                  <c:v>7</c:v>
                </c:pt>
                <c:pt idx="661">
                  <c:v>12</c:v>
                </c:pt>
                <c:pt idx="662">
                  <c:v>3</c:v>
                </c:pt>
                <c:pt idx="663">
                  <c:v>4</c:v>
                </c:pt>
                <c:pt idx="664">
                  <c:v>4</c:v>
                </c:pt>
                <c:pt idx="665">
                  <c:v>5</c:v>
                </c:pt>
                <c:pt idx="666">
                  <c:v>0</c:v>
                </c:pt>
                <c:pt idx="667">
                  <c:v>6</c:v>
                </c:pt>
                <c:pt idx="668">
                  <c:v>4</c:v>
                </c:pt>
                <c:pt idx="669">
                  <c:v>2</c:v>
                </c:pt>
                <c:pt idx="670">
                  <c:v>22</c:v>
                </c:pt>
                <c:pt idx="671">
                  <c:v>5</c:v>
                </c:pt>
                <c:pt idx="672">
                  <c:v>2</c:v>
                </c:pt>
                <c:pt idx="673">
                  <c:v>9</c:v>
                </c:pt>
                <c:pt idx="674">
                  <c:v>9</c:v>
                </c:pt>
                <c:pt idx="675">
                  <c:v>3</c:v>
                </c:pt>
                <c:pt idx="676">
                  <c:v>8</c:v>
                </c:pt>
                <c:pt idx="677">
                  <c:v>16</c:v>
                </c:pt>
                <c:pt idx="678">
                  <c:v>0</c:v>
                </c:pt>
                <c:pt idx="679">
                  <c:v>19</c:v>
                </c:pt>
                <c:pt idx="680">
                  <c:v>22</c:v>
                </c:pt>
                <c:pt idx="681">
                  <c:v>#N/A</c:v>
                </c:pt>
                <c:pt idx="682">
                  <c:v>26</c:v>
                </c:pt>
                <c:pt idx="683">
                  <c:v>20</c:v>
                </c:pt>
                <c:pt idx="684">
                  <c:v>11</c:v>
                </c:pt>
                <c:pt idx="685">
                  <c:v>17</c:v>
                </c:pt>
                <c:pt idx="686">
                  <c:v>12</c:v>
                </c:pt>
                <c:pt idx="687">
                  <c:v>4</c:v>
                </c:pt>
                <c:pt idx="688">
                  <c:v>2</c:v>
                </c:pt>
                <c:pt idx="689">
                  <c:v>14</c:v>
                </c:pt>
                <c:pt idx="690">
                  <c:v>34</c:v>
                </c:pt>
                <c:pt idx="691">
                  <c:v>4</c:v>
                </c:pt>
                <c:pt idx="692">
                  <c:v>12</c:v>
                </c:pt>
                <c:pt idx="693">
                  <c:v>14</c:v>
                </c:pt>
                <c:pt idx="694">
                  <c:v>7</c:v>
                </c:pt>
                <c:pt idx="695">
                  <c:v>33</c:v>
                </c:pt>
                <c:pt idx="696">
                  <c:v>2</c:v>
                </c:pt>
                <c:pt idx="697">
                  <c:v>4</c:v>
                </c:pt>
                <c:pt idx="698">
                  <c:v>6</c:v>
                </c:pt>
                <c:pt idx="699">
                  <c:v>2</c:v>
                </c:pt>
                <c:pt idx="700">
                  <c:v>1</c:v>
                </c:pt>
                <c:pt idx="701">
                  <c:v>1</c:v>
                </c:pt>
                <c:pt idx="702">
                  <c:v>5</c:v>
                </c:pt>
                <c:pt idx="703">
                  <c:v>3</c:v>
                </c:pt>
                <c:pt idx="704">
                  <c:v>5</c:v>
                </c:pt>
                <c:pt idx="705">
                  <c:v>1</c:v>
                </c:pt>
                <c:pt idx="706">
                  <c:v>3</c:v>
                </c:pt>
                <c:pt idx="707">
                  <c:v>2</c:v>
                </c:pt>
                <c:pt idx="708">
                  <c:v>6</c:v>
                </c:pt>
                <c:pt idx="709">
                  <c:v>2</c:v>
                </c:pt>
                <c:pt idx="710">
                  <c:v>2</c:v>
                </c:pt>
                <c:pt idx="711">
                  <c:v>3</c:v>
                </c:pt>
                <c:pt idx="712">
                  <c:v>0</c:v>
                </c:pt>
                <c:pt idx="713">
                  <c:v>8</c:v>
                </c:pt>
                <c:pt idx="714">
                  <c:v>7</c:v>
                </c:pt>
                <c:pt idx="715">
                  <c:v>11</c:v>
                </c:pt>
                <c:pt idx="716">
                  <c:v>4</c:v>
                </c:pt>
                <c:pt idx="717">
                  <c:v>8</c:v>
                </c:pt>
                <c:pt idx="718">
                  <c:v>31</c:v>
                </c:pt>
                <c:pt idx="719">
                  <c:v>64</c:v>
                </c:pt>
                <c:pt idx="720">
                  <c:v>19</c:v>
                </c:pt>
                <c:pt idx="721">
                  <c:v>20</c:v>
                </c:pt>
                <c:pt idx="722">
                  <c:v>17</c:v>
                </c:pt>
                <c:pt idx="723">
                  <c:v>#N/A</c:v>
                </c:pt>
                <c:pt idx="724">
                  <c:v>#N/A</c:v>
                </c:pt>
                <c:pt idx="725">
                  <c:v>12</c:v>
                </c:pt>
                <c:pt idx="726">
                  <c:v>48</c:v>
                </c:pt>
                <c:pt idx="727">
                  <c:v>29</c:v>
                </c:pt>
                <c:pt idx="728">
                  <c:v>64</c:v>
                </c:pt>
                <c:pt idx="729">
                  <c:v>10</c:v>
                </c:pt>
                <c:pt idx="730">
                  <c:v>22</c:v>
                </c:pt>
                <c:pt idx="731">
                  <c:v>29</c:v>
                </c:pt>
                <c:pt idx="732">
                  <c:v>15</c:v>
                </c:pt>
                <c:pt idx="733">
                  <c:v>10</c:v>
                </c:pt>
                <c:pt idx="734">
                  <c:v>23</c:v>
                </c:pt>
                <c:pt idx="735">
                  <c:v>6</c:v>
                </c:pt>
                <c:pt idx="736">
                  <c:v>20</c:v>
                </c:pt>
                <c:pt idx="737">
                  <c:v>13</c:v>
                </c:pt>
                <c:pt idx="738">
                  <c:v>13</c:v>
                </c:pt>
                <c:pt idx="739">
                  <c:v>5</c:v>
                </c:pt>
                <c:pt idx="740">
                  <c:v>5</c:v>
                </c:pt>
                <c:pt idx="741">
                  <c:v>8</c:v>
                </c:pt>
                <c:pt idx="742">
                  <c:v>29</c:v>
                </c:pt>
                <c:pt idx="743">
                  <c:v>16</c:v>
                </c:pt>
                <c:pt idx="744">
                  <c:v>3</c:v>
                </c:pt>
                <c:pt idx="745">
                  <c:v>8</c:v>
                </c:pt>
                <c:pt idx="746">
                  <c:v>10</c:v>
                </c:pt>
                <c:pt idx="747">
                  <c:v>2</c:v>
                </c:pt>
                <c:pt idx="748">
                  <c:v>6</c:v>
                </c:pt>
                <c:pt idx="749">
                  <c:v>7</c:v>
                </c:pt>
                <c:pt idx="750">
                  <c:v>3</c:v>
                </c:pt>
                <c:pt idx="751">
                  <c:v>12</c:v>
                </c:pt>
                <c:pt idx="752">
                  <c:v>5</c:v>
                </c:pt>
                <c:pt idx="753">
                  <c:v>5</c:v>
                </c:pt>
                <c:pt idx="754">
                  <c:v>8</c:v>
                </c:pt>
                <c:pt idx="755">
                  <c:v>10</c:v>
                </c:pt>
                <c:pt idx="756">
                  <c:v>8</c:v>
                </c:pt>
                <c:pt idx="757">
                  <c:v>5</c:v>
                </c:pt>
                <c:pt idx="758">
                  <c:v>36</c:v>
                </c:pt>
                <c:pt idx="759">
                  <c:v>12</c:v>
                </c:pt>
                <c:pt idx="760">
                  <c:v>27</c:v>
                </c:pt>
                <c:pt idx="761">
                  <c:v>#N/A</c:v>
                </c:pt>
                <c:pt idx="762">
                  <c:v>#N/A</c:v>
                </c:pt>
                <c:pt idx="763">
                  <c:v>18</c:v>
                </c:pt>
                <c:pt idx="764">
                  <c:v>35</c:v>
                </c:pt>
                <c:pt idx="765">
                  <c:v>#N/A</c:v>
                </c:pt>
                <c:pt idx="766">
                  <c:v>13</c:v>
                </c:pt>
                <c:pt idx="767">
                  <c:v>#N/A</c:v>
                </c:pt>
                <c:pt idx="768">
                  <c:v>17</c:v>
                </c:pt>
                <c:pt idx="769">
                  <c:v>42</c:v>
                </c:pt>
                <c:pt idx="770">
                  <c:v>14</c:v>
                </c:pt>
                <c:pt idx="771">
                  <c:v>#N/A</c:v>
                </c:pt>
                <c:pt idx="772">
                  <c:v>40</c:v>
                </c:pt>
                <c:pt idx="773">
                  <c:v>#N/A</c:v>
                </c:pt>
                <c:pt idx="774">
                  <c:v>17</c:v>
                </c:pt>
                <c:pt idx="775">
                  <c:v>28</c:v>
                </c:pt>
                <c:pt idx="776">
                  <c:v>17</c:v>
                </c:pt>
                <c:pt idx="777">
                  <c:v>16</c:v>
                </c:pt>
                <c:pt idx="778">
                  <c:v>25</c:v>
                </c:pt>
                <c:pt idx="779">
                  <c:v>27</c:v>
                </c:pt>
                <c:pt idx="780">
                  <c:v>7</c:v>
                </c:pt>
                <c:pt idx="781">
                  <c:v>4</c:v>
                </c:pt>
                <c:pt idx="782">
                  <c:v>15</c:v>
                </c:pt>
                <c:pt idx="783">
                  <c:v>14</c:v>
                </c:pt>
                <c:pt idx="784">
                  <c:v>8</c:v>
                </c:pt>
                <c:pt idx="785">
                  <c:v>43</c:v>
                </c:pt>
                <c:pt idx="786">
                  <c:v>16</c:v>
                </c:pt>
                <c:pt idx="787">
                  <c:v>21</c:v>
                </c:pt>
                <c:pt idx="788">
                  <c:v>10</c:v>
                </c:pt>
                <c:pt idx="789">
                  <c:v>48</c:v>
                </c:pt>
                <c:pt idx="790">
                  <c:v>13</c:v>
                </c:pt>
                <c:pt idx="791">
                  <c:v>9</c:v>
                </c:pt>
                <c:pt idx="792">
                  <c:v>9</c:v>
                </c:pt>
                <c:pt idx="793">
                  <c:v>3</c:v>
                </c:pt>
                <c:pt idx="794">
                  <c:v>38</c:v>
                </c:pt>
                <c:pt idx="795">
                  <c:v>7</c:v>
                </c:pt>
                <c:pt idx="796">
                  <c:v>8</c:v>
                </c:pt>
                <c:pt idx="797">
                  <c:v>30</c:v>
                </c:pt>
                <c:pt idx="798">
                  <c:v>9</c:v>
                </c:pt>
                <c:pt idx="799">
                  <c:v>21</c:v>
                </c:pt>
                <c:pt idx="800">
                  <c:v>30</c:v>
                </c:pt>
                <c:pt idx="801">
                  <c:v>19</c:v>
                </c:pt>
                <c:pt idx="802">
                  <c:v>#N/A</c:v>
                </c:pt>
                <c:pt idx="803">
                  <c:v>10</c:v>
                </c:pt>
                <c:pt idx="804">
                  <c:v>328</c:v>
                </c:pt>
                <c:pt idx="805">
                  <c:v>31</c:v>
                </c:pt>
                <c:pt idx="806">
                  <c:v>12</c:v>
                </c:pt>
                <c:pt idx="807">
                  <c:v>#N/A</c:v>
                </c:pt>
                <c:pt idx="808">
                  <c:v>#N/A</c:v>
                </c:pt>
                <c:pt idx="809">
                  <c:v>45</c:v>
                </c:pt>
                <c:pt idx="810">
                  <c:v>12</c:v>
                </c:pt>
                <c:pt idx="811">
                  <c:v>13</c:v>
                </c:pt>
                <c:pt idx="812">
                  <c:v>48</c:v>
                </c:pt>
                <c:pt idx="813">
                  <c:v>45</c:v>
                </c:pt>
                <c:pt idx="814">
                  <c:v>13</c:v>
                </c:pt>
                <c:pt idx="815">
                  <c:v>79</c:v>
                </c:pt>
                <c:pt idx="816">
                  <c:v>10</c:v>
                </c:pt>
                <c:pt idx="817">
                  <c:v>18</c:v>
                </c:pt>
                <c:pt idx="818">
                  <c:v>13</c:v>
                </c:pt>
                <c:pt idx="819">
                  <c:v>24</c:v>
                </c:pt>
                <c:pt idx="820">
                  <c:v>3</c:v>
                </c:pt>
                <c:pt idx="821">
                  <c:v>4</c:v>
                </c:pt>
                <c:pt idx="822">
                  <c:v>27</c:v>
                </c:pt>
                <c:pt idx="823">
                  <c:v>4</c:v>
                </c:pt>
                <c:pt idx="824">
                  <c:v>5</c:v>
                </c:pt>
                <c:pt idx="825">
                  <c:v>4</c:v>
                </c:pt>
                <c:pt idx="826">
                  <c:v>5</c:v>
                </c:pt>
                <c:pt idx="827">
                  <c:v>4</c:v>
                </c:pt>
                <c:pt idx="828">
                  <c:v>1</c:v>
                </c:pt>
                <c:pt idx="829">
                  <c:v>8</c:v>
                </c:pt>
                <c:pt idx="830">
                  <c:v>3</c:v>
                </c:pt>
                <c:pt idx="831">
                  <c:v>5</c:v>
                </c:pt>
                <c:pt idx="832">
                  <c:v>5</c:v>
                </c:pt>
                <c:pt idx="833">
                  <c:v>3</c:v>
                </c:pt>
                <c:pt idx="834">
                  <c:v>64</c:v>
                </c:pt>
                <c:pt idx="835">
                  <c:v>20</c:v>
                </c:pt>
                <c:pt idx="836">
                  <c:v>#N/A</c:v>
                </c:pt>
                <c:pt idx="837">
                  <c:v>24</c:v>
                </c:pt>
                <c:pt idx="838">
                  <c:v>5</c:v>
                </c:pt>
                <c:pt idx="839">
                  <c:v>32</c:v>
                </c:pt>
                <c:pt idx="840">
                  <c:v>15</c:v>
                </c:pt>
                <c:pt idx="841">
                  <c:v>47</c:v>
                </c:pt>
                <c:pt idx="842">
                  <c:v>12</c:v>
                </c:pt>
                <c:pt idx="843">
                  <c:v>12</c:v>
                </c:pt>
                <c:pt idx="844">
                  <c:v>26</c:v>
                </c:pt>
                <c:pt idx="845">
                  <c:v>7</c:v>
                </c:pt>
                <c:pt idx="846">
                  <c:v>6</c:v>
                </c:pt>
                <c:pt idx="847">
                  <c:v>13</c:v>
                </c:pt>
                <c:pt idx="848">
                  <c:v>2</c:v>
                </c:pt>
                <c:pt idx="849">
                  <c:v>2</c:v>
                </c:pt>
                <c:pt idx="850">
                  <c:v>2</c:v>
                </c:pt>
                <c:pt idx="851">
                  <c:v>1</c:v>
                </c:pt>
                <c:pt idx="852">
                  <c:v>26</c:v>
                </c:pt>
                <c:pt idx="853">
                  <c:v>13</c:v>
                </c:pt>
                <c:pt idx="854">
                  <c:v>3</c:v>
                </c:pt>
                <c:pt idx="855">
                  <c:v>4</c:v>
                </c:pt>
                <c:pt idx="856">
                  <c:v>2</c:v>
                </c:pt>
                <c:pt idx="857">
                  <c:v>19</c:v>
                </c:pt>
                <c:pt idx="858">
                  <c:v>3</c:v>
                </c:pt>
                <c:pt idx="859">
                  <c:v>61</c:v>
                </c:pt>
                <c:pt idx="860">
                  <c:v>#N/A</c:v>
                </c:pt>
                <c:pt idx="861">
                  <c:v>29</c:v>
                </c:pt>
                <c:pt idx="862">
                  <c:v>18</c:v>
                </c:pt>
                <c:pt idx="863">
                  <c:v>81</c:v>
                </c:pt>
                <c:pt idx="864">
                  <c:v>41</c:v>
                </c:pt>
                <c:pt idx="865">
                  <c:v>21</c:v>
                </c:pt>
                <c:pt idx="866">
                  <c:v>35</c:v>
                </c:pt>
                <c:pt idx="867">
                  <c:v>28</c:v>
                </c:pt>
                <c:pt idx="868">
                  <c:v>16</c:v>
                </c:pt>
                <c:pt idx="869">
                  <c:v>33</c:v>
                </c:pt>
                <c:pt idx="870">
                  <c:v>12</c:v>
                </c:pt>
                <c:pt idx="871">
                  <c:v>11</c:v>
                </c:pt>
                <c:pt idx="872">
                  <c:v>49</c:v>
                </c:pt>
                <c:pt idx="873">
                  <c:v>57</c:v>
                </c:pt>
                <c:pt idx="874">
                  <c:v>11</c:v>
                </c:pt>
                <c:pt idx="875">
                  <c:v>7</c:v>
                </c:pt>
                <c:pt idx="876">
                  <c:v>8</c:v>
                </c:pt>
                <c:pt idx="877">
                  <c:v>10</c:v>
                </c:pt>
                <c:pt idx="878">
                  <c:v>8</c:v>
                </c:pt>
                <c:pt idx="879">
                  <c:v>2</c:v>
                </c:pt>
                <c:pt idx="880">
                  <c:v>12</c:v>
                </c:pt>
                <c:pt idx="881">
                  <c:v>12</c:v>
                </c:pt>
                <c:pt idx="882">
                  <c:v>59</c:v>
                </c:pt>
                <c:pt idx="883">
                  <c:v>#N/A</c:v>
                </c:pt>
                <c:pt idx="884">
                  <c:v>#N/A</c:v>
                </c:pt>
                <c:pt idx="885">
                  <c:v>44</c:v>
                </c:pt>
                <c:pt idx="886">
                  <c:v>31</c:v>
                </c:pt>
                <c:pt idx="887">
                  <c:v>#N/A</c:v>
                </c:pt>
                <c:pt idx="888">
                  <c:v>#N/A</c:v>
                </c:pt>
                <c:pt idx="889">
                  <c:v>34</c:v>
                </c:pt>
                <c:pt idx="890">
                  <c:v>#N/A</c:v>
                </c:pt>
                <c:pt idx="891">
                  <c:v>#N/A</c:v>
                </c:pt>
                <c:pt idx="892">
                  <c:v>10</c:v>
                </c:pt>
                <c:pt idx="893">
                  <c:v>#N/A</c:v>
                </c:pt>
                <c:pt idx="894">
                  <c:v>48</c:v>
                </c:pt>
                <c:pt idx="895">
                  <c:v>46</c:v>
                </c:pt>
                <c:pt idx="896">
                  <c:v>32</c:v>
                </c:pt>
                <c:pt idx="897">
                  <c:v>28</c:v>
                </c:pt>
                <c:pt idx="898">
                  <c:v>34</c:v>
                </c:pt>
                <c:pt idx="899">
                  <c:v>#N/A</c:v>
                </c:pt>
                <c:pt idx="900">
                  <c:v>#N/A</c:v>
                </c:pt>
                <c:pt idx="901">
                  <c:v>32</c:v>
                </c:pt>
                <c:pt idx="902">
                  <c:v>21</c:v>
                </c:pt>
                <c:pt idx="903">
                  <c:v>30</c:v>
                </c:pt>
                <c:pt idx="904">
                  <c:v>21</c:v>
                </c:pt>
                <c:pt idx="905">
                  <c:v>17</c:v>
                </c:pt>
                <c:pt idx="906">
                  <c:v>34</c:v>
                </c:pt>
                <c:pt idx="907">
                  <c:v>26</c:v>
                </c:pt>
                <c:pt idx="908">
                  <c:v>7</c:v>
                </c:pt>
                <c:pt idx="909">
                  <c:v>33</c:v>
                </c:pt>
                <c:pt idx="910">
                  <c:v>18</c:v>
                </c:pt>
                <c:pt idx="911">
                  <c:v>13</c:v>
                </c:pt>
                <c:pt idx="912">
                  <c:v>4</c:v>
                </c:pt>
                <c:pt idx="913">
                  <c:v>62</c:v>
                </c:pt>
                <c:pt idx="914">
                  <c:v>41</c:v>
                </c:pt>
                <c:pt idx="915">
                  <c:v>25</c:v>
                </c:pt>
                <c:pt idx="916">
                  <c:v>16</c:v>
                </c:pt>
                <c:pt idx="917">
                  <c:v>8</c:v>
                </c:pt>
                <c:pt idx="918">
                  <c:v>20</c:v>
                </c:pt>
                <c:pt idx="919">
                  <c:v>7</c:v>
                </c:pt>
                <c:pt idx="920">
                  <c:v>22</c:v>
                </c:pt>
                <c:pt idx="921">
                  <c:v>8</c:v>
                </c:pt>
                <c:pt idx="922">
                  <c:v>4</c:v>
                </c:pt>
                <c:pt idx="923">
                  <c:v>21</c:v>
                </c:pt>
                <c:pt idx="924">
                  <c:v>5</c:v>
                </c:pt>
                <c:pt idx="925">
                  <c:v>4</c:v>
                </c:pt>
                <c:pt idx="926">
                  <c:v>367</c:v>
                </c:pt>
                <c:pt idx="927">
                  <c:v>10</c:v>
                </c:pt>
                <c:pt idx="928">
                  <c:v>#N/A</c:v>
                </c:pt>
                <c:pt idx="929">
                  <c:v>#N/A</c:v>
                </c:pt>
                <c:pt idx="930">
                  <c:v>23</c:v>
                </c:pt>
                <c:pt idx="931">
                  <c:v>25</c:v>
                </c:pt>
                <c:pt idx="932">
                  <c:v>#N/A</c:v>
                </c:pt>
                <c:pt idx="933">
                  <c:v>18</c:v>
                </c:pt>
                <c:pt idx="934">
                  <c:v>#N/A</c:v>
                </c:pt>
                <c:pt idx="935">
                  <c:v>#N/A</c:v>
                </c:pt>
                <c:pt idx="936">
                  <c:v>17</c:v>
                </c:pt>
                <c:pt idx="937">
                  <c:v>50</c:v>
                </c:pt>
                <c:pt idx="938">
                  <c:v>35</c:v>
                </c:pt>
                <c:pt idx="939">
                  <c:v>34</c:v>
                </c:pt>
                <c:pt idx="940">
                  <c:v>39</c:v>
                </c:pt>
                <c:pt idx="941">
                  <c:v>28</c:v>
                </c:pt>
                <c:pt idx="942">
                  <c:v>101</c:v>
                </c:pt>
                <c:pt idx="943">
                  <c:v>#N/A</c:v>
                </c:pt>
                <c:pt idx="944">
                  <c:v>18</c:v>
                </c:pt>
                <c:pt idx="945">
                  <c:v>9</c:v>
                </c:pt>
                <c:pt idx="946">
                  <c:v>9</c:v>
                </c:pt>
                <c:pt idx="947">
                  <c:v>61</c:v>
                </c:pt>
                <c:pt idx="948">
                  <c:v>8</c:v>
                </c:pt>
                <c:pt idx="949">
                  <c:v>6</c:v>
                </c:pt>
                <c:pt idx="950">
                  <c:v>11</c:v>
                </c:pt>
                <c:pt idx="951">
                  <c:v>20</c:v>
                </c:pt>
                <c:pt idx="952">
                  <c:v>14</c:v>
                </c:pt>
                <c:pt idx="953">
                  <c:v>9</c:v>
                </c:pt>
                <c:pt idx="954">
                  <c:v>16</c:v>
                </c:pt>
                <c:pt idx="955">
                  <c:v>7</c:v>
                </c:pt>
                <c:pt idx="956">
                  <c:v>9</c:v>
                </c:pt>
                <c:pt idx="957">
                  <c:v>1</c:v>
                </c:pt>
                <c:pt idx="958">
                  <c:v>5</c:v>
                </c:pt>
                <c:pt idx="959">
                  <c:v>0</c:v>
                </c:pt>
                <c:pt idx="960">
                  <c:v>11</c:v>
                </c:pt>
                <c:pt idx="961">
                  <c:v>0</c:v>
                </c:pt>
                <c:pt idx="962">
                  <c:v>6</c:v>
                </c:pt>
                <c:pt idx="963">
                  <c:v>4</c:v>
                </c:pt>
                <c:pt idx="964">
                  <c:v>7</c:v>
                </c:pt>
                <c:pt idx="965">
                  <c:v>6</c:v>
                </c:pt>
                <c:pt idx="966">
                  <c:v>4</c:v>
                </c:pt>
                <c:pt idx="967">
                  <c:v>2</c:v>
                </c:pt>
                <c:pt idx="968">
                  <c:v>3</c:v>
                </c:pt>
                <c:pt idx="969">
                  <c:v>4</c:v>
                </c:pt>
                <c:pt idx="970">
                  <c:v>63</c:v>
                </c:pt>
                <c:pt idx="971">
                  <c:v>3</c:v>
                </c:pt>
                <c:pt idx="972">
                  <c:v>234</c:v>
                </c:pt>
                <c:pt idx="973">
                  <c:v>1</c:v>
                </c:pt>
                <c:pt idx="974">
                  <c:v>78</c:v>
                </c:pt>
                <c:pt idx="975">
                  <c:v>0</c:v>
                </c:pt>
                <c:pt idx="976">
                  <c:v>#N/A</c:v>
                </c:pt>
                <c:pt idx="977">
                  <c:v>33</c:v>
                </c:pt>
                <c:pt idx="978">
                  <c:v>30</c:v>
                </c:pt>
                <c:pt idx="979">
                  <c:v>21</c:v>
                </c:pt>
                <c:pt idx="980">
                  <c:v>26</c:v>
                </c:pt>
                <c:pt idx="981">
                  <c:v>14</c:v>
                </c:pt>
                <c:pt idx="982">
                  <c:v>17</c:v>
                </c:pt>
                <c:pt idx="983">
                  <c:v>43</c:v>
                </c:pt>
                <c:pt idx="984">
                  <c:v>9</c:v>
                </c:pt>
                <c:pt idx="985">
                  <c:v>14</c:v>
                </c:pt>
                <c:pt idx="986">
                  <c:v>20</c:v>
                </c:pt>
                <c:pt idx="987">
                  <c:v>13</c:v>
                </c:pt>
                <c:pt idx="988">
                  <c:v>7</c:v>
                </c:pt>
                <c:pt idx="989">
                  <c:v>13</c:v>
                </c:pt>
                <c:pt idx="990">
                  <c:v>12</c:v>
                </c:pt>
                <c:pt idx="991">
                  <c:v>8</c:v>
                </c:pt>
                <c:pt idx="992">
                  <c:v>2</c:v>
                </c:pt>
                <c:pt idx="993">
                  <c:v>9</c:v>
                </c:pt>
                <c:pt idx="994">
                  <c:v>7</c:v>
                </c:pt>
                <c:pt idx="995">
                  <c:v>15</c:v>
                </c:pt>
                <c:pt idx="996">
                  <c:v>2</c:v>
                </c:pt>
                <c:pt idx="997">
                  <c:v>6</c:v>
                </c:pt>
                <c:pt idx="998">
                  <c:v>22</c:v>
                </c:pt>
                <c:pt idx="999">
                  <c:v>3</c:v>
                </c:pt>
                <c:pt idx="1000">
                  <c:v>12</c:v>
                </c:pt>
                <c:pt idx="1001">
                  <c:v>3</c:v>
                </c:pt>
                <c:pt idx="1002">
                  <c:v>3</c:v>
                </c:pt>
                <c:pt idx="1003">
                  <c:v>4</c:v>
                </c:pt>
                <c:pt idx="1004">
                  <c:v>2</c:v>
                </c:pt>
                <c:pt idx="1005">
                  <c:v>87</c:v>
                </c:pt>
                <c:pt idx="1006">
                  <c:v>#N/A</c:v>
                </c:pt>
                <c:pt idx="1007">
                  <c:v>12</c:v>
                </c:pt>
                <c:pt idx="1008">
                  <c:v>4</c:v>
                </c:pt>
                <c:pt idx="1009">
                  <c:v>45</c:v>
                </c:pt>
                <c:pt idx="1010">
                  <c:v>30</c:v>
                </c:pt>
                <c:pt idx="1011">
                  <c:v>18</c:v>
                </c:pt>
                <c:pt idx="1012">
                  <c:v>3</c:v>
                </c:pt>
                <c:pt idx="1013">
                  <c:v>13</c:v>
                </c:pt>
                <c:pt idx="1014">
                  <c:v>10</c:v>
                </c:pt>
                <c:pt idx="1015">
                  <c:v>29</c:v>
                </c:pt>
                <c:pt idx="1016">
                  <c:v>19</c:v>
                </c:pt>
                <c:pt idx="1017">
                  <c:v>16</c:v>
                </c:pt>
                <c:pt idx="1018">
                  <c:v>6</c:v>
                </c:pt>
                <c:pt idx="1019">
                  <c:v>6</c:v>
                </c:pt>
                <c:pt idx="1020">
                  <c:v>3</c:v>
                </c:pt>
                <c:pt idx="1021">
                  <c:v>4</c:v>
                </c:pt>
                <c:pt idx="1022">
                  <c:v>17</c:v>
                </c:pt>
                <c:pt idx="1023">
                  <c:v>10</c:v>
                </c:pt>
                <c:pt idx="1024">
                  <c:v>4</c:v>
                </c:pt>
                <c:pt idx="1025">
                  <c:v>9</c:v>
                </c:pt>
                <c:pt idx="1026">
                  <c:v>4</c:v>
                </c:pt>
                <c:pt idx="1027">
                  <c:v>6</c:v>
                </c:pt>
                <c:pt idx="1028">
                  <c:v>9</c:v>
                </c:pt>
                <c:pt idx="1029">
                  <c:v>10</c:v>
                </c:pt>
                <c:pt idx="1030">
                  <c:v>3</c:v>
                </c:pt>
                <c:pt idx="1031">
                  <c:v>6</c:v>
                </c:pt>
                <c:pt idx="1032">
                  <c:v>2</c:v>
                </c:pt>
                <c:pt idx="1033">
                  <c:v>0</c:v>
                </c:pt>
                <c:pt idx="1034">
                  <c:v>0</c:v>
                </c:pt>
                <c:pt idx="1035">
                  <c:v>116</c:v>
                </c:pt>
                <c:pt idx="1036">
                  <c:v>116</c:v>
                </c:pt>
                <c:pt idx="1037">
                  <c:v>31</c:v>
                </c:pt>
                <c:pt idx="1038">
                  <c:v>2</c:v>
                </c:pt>
                <c:pt idx="1039">
                  <c:v>4</c:v>
                </c:pt>
                <c:pt idx="1040">
                  <c:v>5</c:v>
                </c:pt>
                <c:pt idx="1041">
                  <c:v>5</c:v>
                </c:pt>
                <c:pt idx="1042">
                  <c:v>1</c:v>
                </c:pt>
                <c:pt idx="1043">
                  <c:v>1</c:v>
                </c:pt>
                <c:pt idx="1044">
                  <c:v>4</c:v>
                </c:pt>
                <c:pt idx="1045">
                  <c:v>3</c:v>
                </c:pt>
                <c:pt idx="1046">
                  <c:v>4</c:v>
                </c:pt>
                <c:pt idx="1047">
                  <c:v>111</c:v>
                </c:pt>
                <c:pt idx="1048">
                  <c:v>32</c:v>
                </c:pt>
                <c:pt idx="1049">
                  <c:v>36</c:v>
                </c:pt>
                <c:pt idx="1050">
                  <c:v>21</c:v>
                </c:pt>
                <c:pt idx="1051">
                  <c:v>22</c:v>
                </c:pt>
                <c:pt idx="1052">
                  <c:v>6</c:v>
                </c:pt>
                <c:pt idx="1053">
                  <c:v>7</c:v>
                </c:pt>
                <c:pt idx="1054">
                  <c:v>50</c:v>
                </c:pt>
                <c:pt idx="1055">
                  <c:v>12</c:v>
                </c:pt>
                <c:pt idx="1056">
                  <c:v>13</c:v>
                </c:pt>
                <c:pt idx="1057">
                  <c:v>21</c:v>
                </c:pt>
                <c:pt idx="1058">
                  <c:v>8</c:v>
                </c:pt>
                <c:pt idx="1059">
                  <c:v>2</c:v>
                </c:pt>
                <c:pt idx="1060">
                  <c:v>9</c:v>
                </c:pt>
                <c:pt idx="1061">
                  <c:v>32</c:v>
                </c:pt>
                <c:pt idx="1062">
                  <c:v>0</c:v>
                </c:pt>
                <c:pt idx="1063">
                  <c:v>3</c:v>
                </c:pt>
                <c:pt idx="1064">
                  <c:v>5</c:v>
                </c:pt>
                <c:pt idx="1065">
                  <c:v>3</c:v>
                </c:pt>
                <c:pt idx="1066">
                  <c:v>19</c:v>
                </c:pt>
                <c:pt idx="1067">
                  <c:v>5</c:v>
                </c:pt>
                <c:pt idx="1068">
                  <c:v>12</c:v>
                </c:pt>
                <c:pt idx="1069">
                  <c:v>#N/A</c:v>
                </c:pt>
                <c:pt idx="1070">
                  <c:v>38</c:v>
                </c:pt>
                <c:pt idx="1071">
                  <c:v>22</c:v>
                </c:pt>
                <c:pt idx="1072">
                  <c:v>28</c:v>
                </c:pt>
                <c:pt idx="1073">
                  <c:v>25</c:v>
                </c:pt>
                <c:pt idx="1074">
                  <c:v>13</c:v>
                </c:pt>
                <c:pt idx="1075">
                  <c:v>11</c:v>
                </c:pt>
                <c:pt idx="1076">
                  <c:v>4</c:v>
                </c:pt>
                <c:pt idx="1077">
                  <c:v>7</c:v>
                </c:pt>
                <c:pt idx="1078">
                  <c:v>11</c:v>
                </c:pt>
                <c:pt idx="1079">
                  <c:v>7</c:v>
                </c:pt>
                <c:pt idx="1080">
                  <c:v>2</c:v>
                </c:pt>
                <c:pt idx="1081">
                  <c:v>9</c:v>
                </c:pt>
                <c:pt idx="1082">
                  <c:v>#N/A</c:v>
                </c:pt>
                <c:pt idx="1083">
                  <c:v>6</c:v>
                </c:pt>
                <c:pt idx="1084">
                  <c:v>3</c:v>
                </c:pt>
                <c:pt idx="1085">
                  <c:v>7</c:v>
                </c:pt>
                <c:pt idx="1086">
                  <c:v>31</c:v>
                </c:pt>
                <c:pt idx="1087">
                  <c:v>13</c:v>
                </c:pt>
                <c:pt idx="1088">
                  <c:v>17</c:v>
                </c:pt>
                <c:pt idx="1089">
                  <c:v>64</c:v>
                </c:pt>
                <c:pt idx="1090">
                  <c:v>49</c:v>
                </c:pt>
                <c:pt idx="1091">
                  <c:v>11</c:v>
                </c:pt>
                <c:pt idx="1092">
                  <c:v>19</c:v>
                </c:pt>
                <c:pt idx="1093">
                  <c:v>25</c:v>
                </c:pt>
                <c:pt idx="1094">
                  <c:v>#N/A</c:v>
                </c:pt>
                <c:pt idx="1095">
                  <c:v>20</c:v>
                </c:pt>
                <c:pt idx="1096">
                  <c:v>111</c:v>
                </c:pt>
                <c:pt idx="1097">
                  <c:v>16</c:v>
                </c:pt>
                <c:pt idx="1098">
                  <c:v>5</c:v>
                </c:pt>
                <c:pt idx="1099">
                  <c:v>14</c:v>
                </c:pt>
                <c:pt idx="1100">
                  <c:v>#N/A</c:v>
                </c:pt>
                <c:pt idx="1101">
                  <c:v>58</c:v>
                </c:pt>
                <c:pt idx="1102">
                  <c:v>41</c:v>
                </c:pt>
                <c:pt idx="1103">
                  <c:v>16</c:v>
                </c:pt>
                <c:pt idx="1104">
                  <c:v>15</c:v>
                </c:pt>
                <c:pt idx="1105">
                  <c:v>8</c:v>
                </c:pt>
                <c:pt idx="1106">
                  <c:v>6</c:v>
                </c:pt>
                <c:pt idx="1107">
                  <c:v>5</c:v>
                </c:pt>
                <c:pt idx="1108">
                  <c:v>3</c:v>
                </c:pt>
                <c:pt idx="1109">
                  <c:v>44</c:v>
                </c:pt>
                <c:pt idx="1110">
                  <c:v>6</c:v>
                </c:pt>
                <c:pt idx="1111">
                  <c:v>5</c:v>
                </c:pt>
                <c:pt idx="1112">
                  <c:v>168</c:v>
                </c:pt>
                <c:pt idx="1113">
                  <c:v>128</c:v>
                </c:pt>
                <c:pt idx="1114">
                  <c:v>82</c:v>
                </c:pt>
                <c:pt idx="1115">
                  <c:v>20</c:v>
                </c:pt>
                <c:pt idx="1116">
                  <c:v>62</c:v>
                </c:pt>
                <c:pt idx="1117">
                  <c:v>40</c:v>
                </c:pt>
                <c:pt idx="1118">
                  <c:v>25</c:v>
                </c:pt>
                <c:pt idx="1119">
                  <c:v>97</c:v>
                </c:pt>
                <c:pt idx="1120">
                  <c:v>56</c:v>
                </c:pt>
                <c:pt idx="1121">
                  <c:v>39</c:v>
                </c:pt>
                <c:pt idx="1122">
                  <c:v>16</c:v>
                </c:pt>
                <c:pt idx="1123">
                  <c:v>10</c:v>
                </c:pt>
                <c:pt idx="1124">
                  <c:v>13</c:v>
                </c:pt>
                <c:pt idx="1125">
                  <c:v>6</c:v>
                </c:pt>
                <c:pt idx="1126">
                  <c:v>13</c:v>
                </c:pt>
                <c:pt idx="1127">
                  <c:v>7</c:v>
                </c:pt>
                <c:pt idx="1128">
                  <c:v>12</c:v>
                </c:pt>
                <c:pt idx="1129">
                  <c:v>141</c:v>
                </c:pt>
                <c:pt idx="1130">
                  <c:v>23</c:v>
                </c:pt>
                <c:pt idx="1131">
                  <c:v>24</c:v>
                </c:pt>
                <c:pt idx="1132">
                  <c:v>4</c:v>
                </c:pt>
                <c:pt idx="1133">
                  <c:v>12</c:v>
                </c:pt>
                <c:pt idx="1134">
                  <c:v>7</c:v>
                </c:pt>
                <c:pt idx="1135">
                  <c:v>7</c:v>
                </c:pt>
                <c:pt idx="1136">
                  <c:v>23</c:v>
                </c:pt>
                <c:pt idx="1137">
                  <c:v>7</c:v>
                </c:pt>
                <c:pt idx="1138">
                  <c:v>4</c:v>
                </c:pt>
                <c:pt idx="1139">
                  <c:v>7</c:v>
                </c:pt>
                <c:pt idx="1140">
                  <c:v>11</c:v>
                </c:pt>
                <c:pt idx="1141">
                  <c:v>12</c:v>
                </c:pt>
                <c:pt idx="1142">
                  <c:v>13</c:v>
                </c:pt>
                <c:pt idx="1143">
                  <c:v>10</c:v>
                </c:pt>
                <c:pt idx="1144">
                  <c:v>11</c:v>
                </c:pt>
                <c:pt idx="1145">
                  <c:v>1</c:v>
                </c:pt>
                <c:pt idx="1146">
                  <c:v>#N/A</c:v>
                </c:pt>
                <c:pt idx="1147">
                  <c:v>46</c:v>
                </c:pt>
                <c:pt idx="1148">
                  <c:v>#N/A</c:v>
                </c:pt>
                <c:pt idx="1149">
                  <c:v>39</c:v>
                </c:pt>
                <c:pt idx="1150">
                  <c:v>27</c:v>
                </c:pt>
                <c:pt idx="1151">
                  <c:v>5</c:v>
                </c:pt>
                <c:pt idx="1152">
                  <c:v>39</c:v>
                </c:pt>
                <c:pt idx="1153">
                  <c:v>0</c:v>
                </c:pt>
                <c:pt idx="1154">
                  <c:v>17</c:v>
                </c:pt>
                <c:pt idx="1155">
                  <c:v>10</c:v>
                </c:pt>
                <c:pt idx="1156">
                  <c:v>3</c:v>
                </c:pt>
                <c:pt idx="1157">
                  <c:v>6</c:v>
                </c:pt>
                <c:pt idx="1158">
                  <c:v>2</c:v>
                </c:pt>
                <c:pt idx="1159">
                  <c:v>0</c:v>
                </c:pt>
                <c:pt idx="1160">
                  <c:v>5</c:v>
                </c:pt>
                <c:pt idx="1161">
                  <c:v>4</c:v>
                </c:pt>
                <c:pt idx="1162">
                  <c:v>2</c:v>
                </c:pt>
                <c:pt idx="1163">
                  <c:v>5</c:v>
                </c:pt>
                <c:pt idx="1164">
                  <c:v>0</c:v>
                </c:pt>
                <c:pt idx="1165">
                  <c:v>0</c:v>
                </c:pt>
                <c:pt idx="1166">
                  <c:v>6</c:v>
                </c:pt>
                <c:pt idx="1167">
                  <c:v>0</c:v>
                </c:pt>
                <c:pt idx="1168">
                  <c:v>7</c:v>
                </c:pt>
                <c:pt idx="1169">
                  <c:v>2</c:v>
                </c:pt>
                <c:pt idx="1170">
                  <c:v>1</c:v>
                </c:pt>
                <c:pt idx="1171">
                  <c:v>12</c:v>
                </c:pt>
                <c:pt idx="1172">
                  <c:v>15</c:v>
                </c:pt>
                <c:pt idx="1173">
                  <c:v>2</c:v>
                </c:pt>
                <c:pt idx="1174">
                  <c:v>22</c:v>
                </c:pt>
                <c:pt idx="1175">
                  <c:v>9</c:v>
                </c:pt>
                <c:pt idx="1176">
                  <c:v>37</c:v>
                </c:pt>
                <c:pt idx="1177">
                  <c:v>5</c:v>
                </c:pt>
                <c:pt idx="1178">
                  <c:v>10</c:v>
                </c:pt>
                <c:pt idx="1179">
                  <c:v>#N/A</c:v>
                </c:pt>
                <c:pt idx="1180">
                  <c:v>12</c:v>
                </c:pt>
                <c:pt idx="1181">
                  <c:v>3</c:v>
                </c:pt>
                <c:pt idx="1182">
                  <c:v>1</c:v>
                </c:pt>
                <c:pt idx="1183">
                  <c:v>12</c:v>
                </c:pt>
                <c:pt idx="1184">
                  <c:v>9</c:v>
                </c:pt>
                <c:pt idx="1185">
                  <c:v>8</c:v>
                </c:pt>
                <c:pt idx="1186">
                  <c:v>5</c:v>
                </c:pt>
                <c:pt idx="1187">
                  <c:v>2</c:v>
                </c:pt>
                <c:pt idx="1188">
                  <c:v>9</c:v>
                </c:pt>
                <c:pt idx="1189">
                  <c:v>11</c:v>
                </c:pt>
                <c:pt idx="1190">
                  <c:v>4</c:v>
                </c:pt>
                <c:pt idx="1191">
                  <c:v>4</c:v>
                </c:pt>
                <c:pt idx="1192">
                  <c:v>19</c:v>
                </c:pt>
                <c:pt idx="1193">
                  <c:v>3</c:v>
                </c:pt>
                <c:pt idx="1194">
                  <c:v>12</c:v>
                </c:pt>
                <c:pt idx="1195">
                  <c:v>#N/A</c:v>
                </c:pt>
                <c:pt idx="1196">
                  <c:v>#N/A</c:v>
                </c:pt>
                <c:pt idx="1197">
                  <c:v>39</c:v>
                </c:pt>
                <c:pt idx="1198">
                  <c:v>#N/A</c:v>
                </c:pt>
                <c:pt idx="1199">
                  <c:v>27</c:v>
                </c:pt>
                <c:pt idx="1200">
                  <c:v>32</c:v>
                </c:pt>
                <c:pt idx="1201">
                  <c:v>40</c:v>
                </c:pt>
                <c:pt idx="1202">
                  <c:v>10</c:v>
                </c:pt>
                <c:pt idx="1203">
                  <c:v>41</c:v>
                </c:pt>
                <c:pt idx="1204">
                  <c:v>7</c:v>
                </c:pt>
                <c:pt idx="1205">
                  <c:v>11</c:v>
                </c:pt>
                <c:pt idx="1206">
                  <c:v>10</c:v>
                </c:pt>
                <c:pt idx="1207">
                  <c:v>12</c:v>
                </c:pt>
                <c:pt idx="1208">
                  <c:v>16</c:v>
                </c:pt>
                <c:pt idx="1209">
                  <c:v>3</c:v>
                </c:pt>
                <c:pt idx="1210">
                  <c:v>26</c:v>
                </c:pt>
                <c:pt idx="1211">
                  <c:v>15</c:v>
                </c:pt>
                <c:pt idx="1212">
                  <c:v>18</c:v>
                </c:pt>
                <c:pt idx="1213">
                  <c:v>48</c:v>
                </c:pt>
                <c:pt idx="1214">
                  <c:v>22</c:v>
                </c:pt>
                <c:pt idx="1215">
                  <c:v>12</c:v>
                </c:pt>
                <c:pt idx="1216">
                  <c:v>12</c:v>
                </c:pt>
                <c:pt idx="1217">
                  <c:v>6</c:v>
                </c:pt>
                <c:pt idx="1218">
                  <c:v>15</c:v>
                </c:pt>
                <c:pt idx="1219">
                  <c:v>15</c:v>
                </c:pt>
                <c:pt idx="1220">
                  <c:v>7</c:v>
                </c:pt>
                <c:pt idx="1221">
                  <c:v>15</c:v>
                </c:pt>
                <c:pt idx="1222">
                  <c:v>5</c:v>
                </c:pt>
                <c:pt idx="1223">
                  <c:v>9</c:v>
                </c:pt>
                <c:pt idx="1224">
                  <c:v>5</c:v>
                </c:pt>
                <c:pt idx="1225">
                  <c:v>6</c:v>
                </c:pt>
                <c:pt idx="1226">
                  <c:v>7</c:v>
                </c:pt>
                <c:pt idx="1227">
                  <c:v>11</c:v>
                </c:pt>
                <c:pt idx="1228">
                  <c:v>13</c:v>
                </c:pt>
                <c:pt idx="1229">
                  <c:v>8</c:v>
                </c:pt>
                <c:pt idx="1230">
                  <c:v>14</c:v>
                </c:pt>
                <c:pt idx="1231">
                  <c:v>3</c:v>
                </c:pt>
                <c:pt idx="1232">
                  <c:v>5</c:v>
                </c:pt>
                <c:pt idx="1233">
                  <c:v>14</c:v>
                </c:pt>
                <c:pt idx="1234">
                  <c:v>10</c:v>
                </c:pt>
                <c:pt idx="1235">
                  <c:v>9</c:v>
                </c:pt>
                <c:pt idx="1236">
                  <c:v>13</c:v>
                </c:pt>
                <c:pt idx="1237">
                  <c:v>6</c:v>
                </c:pt>
                <c:pt idx="1238">
                  <c:v>7</c:v>
                </c:pt>
                <c:pt idx="1239">
                  <c:v>9</c:v>
                </c:pt>
                <c:pt idx="1240">
                  <c:v>21</c:v>
                </c:pt>
                <c:pt idx="1241">
                  <c:v>4</c:v>
                </c:pt>
                <c:pt idx="1242">
                  <c:v>6</c:v>
                </c:pt>
                <c:pt idx="1243">
                  <c:v>4</c:v>
                </c:pt>
                <c:pt idx="1244">
                  <c:v>13</c:v>
                </c:pt>
                <c:pt idx="1245">
                  <c:v>10</c:v>
                </c:pt>
                <c:pt idx="1246">
                  <c:v>57</c:v>
                </c:pt>
                <c:pt idx="1247">
                  <c:v>105</c:v>
                </c:pt>
                <c:pt idx="1248">
                  <c:v>8</c:v>
                </c:pt>
                <c:pt idx="1249">
                  <c:v>7</c:v>
                </c:pt>
                <c:pt idx="1250">
                  <c:v>8</c:v>
                </c:pt>
                <c:pt idx="1251">
                  <c:v>78</c:v>
                </c:pt>
                <c:pt idx="1252">
                  <c:v>27</c:v>
                </c:pt>
                <c:pt idx="1253">
                  <c:v>31</c:v>
                </c:pt>
                <c:pt idx="1254">
                  <c:v>19</c:v>
                </c:pt>
                <c:pt idx="1255">
                  <c:v>10</c:v>
                </c:pt>
                <c:pt idx="1256">
                  <c:v>7</c:v>
                </c:pt>
                <c:pt idx="1257">
                  <c:v>15</c:v>
                </c:pt>
                <c:pt idx="1258">
                  <c:v>3</c:v>
                </c:pt>
                <c:pt idx="1259">
                  <c:v>6</c:v>
                </c:pt>
                <c:pt idx="1260">
                  <c:v>21</c:v>
                </c:pt>
                <c:pt idx="1261">
                  <c:v>11</c:v>
                </c:pt>
                <c:pt idx="1262">
                  <c:v>7</c:v>
                </c:pt>
                <c:pt idx="1263">
                  <c:v>2</c:v>
                </c:pt>
                <c:pt idx="1264">
                  <c:v>56</c:v>
                </c:pt>
                <c:pt idx="1265">
                  <c:v>8</c:v>
                </c:pt>
                <c:pt idx="1266">
                  <c:v>3</c:v>
                </c:pt>
                <c:pt idx="1267">
                  <c:v>12</c:v>
                </c:pt>
                <c:pt idx="1268">
                  <c:v>26</c:v>
                </c:pt>
                <c:pt idx="1269">
                  <c:v>17</c:v>
                </c:pt>
                <c:pt idx="1270">
                  <c:v>#N/A</c:v>
                </c:pt>
                <c:pt idx="1271">
                  <c:v>184</c:v>
                </c:pt>
                <c:pt idx="1272">
                  <c:v>18</c:v>
                </c:pt>
                <c:pt idx="1273">
                  <c:v>30</c:v>
                </c:pt>
                <c:pt idx="1274">
                  <c:v>54</c:v>
                </c:pt>
                <c:pt idx="1275">
                  <c:v>16</c:v>
                </c:pt>
                <c:pt idx="1276">
                  <c:v>8</c:v>
                </c:pt>
                <c:pt idx="1277">
                  <c:v>7</c:v>
                </c:pt>
                <c:pt idx="1278">
                  <c:v>21</c:v>
                </c:pt>
                <c:pt idx="1279">
                  <c:v>16</c:v>
                </c:pt>
                <c:pt idx="1280">
                  <c:v>7</c:v>
                </c:pt>
                <c:pt idx="1281">
                  <c:v>9</c:v>
                </c:pt>
                <c:pt idx="1282">
                  <c:v>0</c:v>
                </c:pt>
                <c:pt idx="1283">
                  <c:v>7</c:v>
                </c:pt>
                <c:pt idx="1284">
                  <c:v>0</c:v>
                </c:pt>
                <c:pt idx="1285">
                  <c:v>25</c:v>
                </c:pt>
                <c:pt idx="1286">
                  <c:v>14</c:v>
                </c:pt>
                <c:pt idx="1287">
                  <c:v>5</c:v>
                </c:pt>
                <c:pt idx="1288">
                  <c:v>20</c:v>
                </c:pt>
                <c:pt idx="1289">
                  <c:v>23</c:v>
                </c:pt>
                <c:pt idx="1290">
                  <c:v>12</c:v>
                </c:pt>
                <c:pt idx="1291">
                  <c:v>23</c:v>
                </c:pt>
                <c:pt idx="1292">
                  <c:v>#N/A</c:v>
                </c:pt>
                <c:pt idx="1293">
                  <c:v>10</c:v>
                </c:pt>
                <c:pt idx="1294">
                  <c:v>21</c:v>
                </c:pt>
                <c:pt idx="1295">
                  <c:v>11</c:v>
                </c:pt>
                <c:pt idx="1296">
                  <c:v>7</c:v>
                </c:pt>
                <c:pt idx="1297">
                  <c:v>10</c:v>
                </c:pt>
                <c:pt idx="1298">
                  <c:v>25</c:v>
                </c:pt>
                <c:pt idx="1299">
                  <c:v>6</c:v>
                </c:pt>
                <c:pt idx="1300">
                  <c:v>2</c:v>
                </c:pt>
                <c:pt idx="1301">
                  <c:v>24</c:v>
                </c:pt>
                <c:pt idx="1302">
                  <c:v>9</c:v>
                </c:pt>
                <c:pt idx="1303">
                  <c:v>10</c:v>
                </c:pt>
                <c:pt idx="1304">
                  <c:v>8</c:v>
                </c:pt>
                <c:pt idx="1305">
                  <c:v>7</c:v>
                </c:pt>
                <c:pt idx="1306">
                  <c:v>18</c:v>
                </c:pt>
                <c:pt idx="1307">
                  <c:v>3</c:v>
                </c:pt>
                <c:pt idx="1308">
                  <c:v>5</c:v>
                </c:pt>
                <c:pt idx="1309">
                  <c:v>6</c:v>
                </c:pt>
                <c:pt idx="1310">
                  <c:v>11</c:v>
                </c:pt>
                <c:pt idx="1311">
                  <c:v>12</c:v>
                </c:pt>
                <c:pt idx="1312">
                  <c:v>5</c:v>
                </c:pt>
                <c:pt idx="1313">
                  <c:v>5</c:v>
                </c:pt>
                <c:pt idx="1314">
                  <c:v>1</c:v>
                </c:pt>
                <c:pt idx="1315">
                  <c:v>4</c:v>
                </c:pt>
                <c:pt idx="1316">
                  <c:v>16</c:v>
                </c:pt>
                <c:pt idx="1317">
                  <c:v>0</c:v>
                </c:pt>
                <c:pt idx="1318">
                  <c:v>7</c:v>
                </c:pt>
                <c:pt idx="1319">
                  <c:v>3</c:v>
                </c:pt>
                <c:pt idx="1320">
                  <c:v>3</c:v>
                </c:pt>
                <c:pt idx="1321">
                  <c:v>9</c:v>
                </c:pt>
                <c:pt idx="1322">
                  <c:v>#N/A</c:v>
                </c:pt>
                <c:pt idx="1323">
                  <c:v>5</c:v>
                </c:pt>
                <c:pt idx="1324">
                  <c:v>69</c:v>
                </c:pt>
                <c:pt idx="1325">
                  <c:v>21</c:v>
                </c:pt>
                <c:pt idx="1326">
                  <c:v>14</c:v>
                </c:pt>
                <c:pt idx="1327">
                  <c:v>33</c:v>
                </c:pt>
                <c:pt idx="1328">
                  <c:v>20</c:v>
                </c:pt>
                <c:pt idx="1329">
                  <c:v>10</c:v>
                </c:pt>
                <c:pt idx="1330">
                  <c:v>5</c:v>
                </c:pt>
                <c:pt idx="1331">
                  <c:v>4</c:v>
                </c:pt>
                <c:pt idx="1332">
                  <c:v>15</c:v>
                </c:pt>
                <c:pt idx="1333">
                  <c:v>4</c:v>
                </c:pt>
                <c:pt idx="1334">
                  <c:v>11</c:v>
                </c:pt>
                <c:pt idx="1335">
                  <c:v>6</c:v>
                </c:pt>
                <c:pt idx="1336">
                  <c:v>19</c:v>
                </c:pt>
                <c:pt idx="1337">
                  <c:v>7</c:v>
                </c:pt>
                <c:pt idx="1338">
                  <c:v>12</c:v>
                </c:pt>
                <c:pt idx="1339">
                  <c:v>#N/A</c:v>
                </c:pt>
                <c:pt idx="1340">
                  <c:v>51</c:v>
                </c:pt>
                <c:pt idx="1341">
                  <c:v>26</c:v>
                </c:pt>
                <c:pt idx="1342">
                  <c:v>56</c:v>
                </c:pt>
                <c:pt idx="1343">
                  <c:v>22</c:v>
                </c:pt>
                <c:pt idx="1344">
                  <c:v>5</c:v>
                </c:pt>
                <c:pt idx="1345">
                  <c:v>8</c:v>
                </c:pt>
                <c:pt idx="1346">
                  <c:v>22</c:v>
                </c:pt>
                <c:pt idx="1347">
                  <c:v>6</c:v>
                </c:pt>
                <c:pt idx="1348">
                  <c:v>7</c:v>
                </c:pt>
                <c:pt idx="1349">
                  <c:v>10</c:v>
                </c:pt>
                <c:pt idx="1350">
                  <c:v>7</c:v>
                </c:pt>
                <c:pt idx="1351">
                  <c:v>11</c:v>
                </c:pt>
                <c:pt idx="1352">
                  <c:v>5</c:v>
                </c:pt>
                <c:pt idx="1353">
                  <c:v>10</c:v>
                </c:pt>
                <c:pt idx="1354">
                  <c:v>7</c:v>
                </c:pt>
                <c:pt idx="1355">
                  <c:v>3</c:v>
                </c:pt>
                <c:pt idx="1356">
                  <c:v>9</c:v>
                </c:pt>
                <c:pt idx="1357">
                  <c:v>12</c:v>
                </c:pt>
                <c:pt idx="1358">
                  <c:v>7</c:v>
                </c:pt>
                <c:pt idx="1359">
                  <c:v>#N/A</c:v>
                </c:pt>
                <c:pt idx="1360">
                  <c:v>49</c:v>
                </c:pt>
                <c:pt idx="1361">
                  <c:v>8</c:v>
                </c:pt>
                <c:pt idx="1362">
                  <c:v>22</c:v>
                </c:pt>
                <c:pt idx="1363">
                  <c:v>13</c:v>
                </c:pt>
                <c:pt idx="1364">
                  <c:v>10</c:v>
                </c:pt>
                <c:pt idx="1365">
                  <c:v>12</c:v>
                </c:pt>
                <c:pt idx="1366">
                  <c:v>17</c:v>
                </c:pt>
                <c:pt idx="1367">
                  <c:v>12</c:v>
                </c:pt>
                <c:pt idx="1368">
                  <c:v>14</c:v>
                </c:pt>
                <c:pt idx="1369">
                  <c:v>11</c:v>
                </c:pt>
                <c:pt idx="1370">
                  <c:v>26</c:v>
                </c:pt>
                <c:pt idx="1371">
                  <c:v>9</c:v>
                </c:pt>
                <c:pt idx="1372">
                  <c:v>19</c:v>
                </c:pt>
                <c:pt idx="1373">
                  <c:v>9</c:v>
                </c:pt>
                <c:pt idx="1374">
                  <c:v>7</c:v>
                </c:pt>
                <c:pt idx="1375">
                  <c:v>16</c:v>
                </c:pt>
                <c:pt idx="1376">
                  <c:v>2</c:v>
                </c:pt>
                <c:pt idx="1377">
                  <c:v>2</c:v>
                </c:pt>
                <c:pt idx="1378">
                  <c:v>9</c:v>
                </c:pt>
                <c:pt idx="1379">
                  <c:v>5</c:v>
                </c:pt>
                <c:pt idx="1380">
                  <c:v>9</c:v>
                </c:pt>
                <c:pt idx="1381">
                  <c:v>4</c:v>
                </c:pt>
                <c:pt idx="1382">
                  <c:v>6</c:v>
                </c:pt>
                <c:pt idx="1383">
                  <c:v>6</c:v>
                </c:pt>
                <c:pt idx="1384">
                  <c:v>11</c:v>
                </c:pt>
                <c:pt idx="1385">
                  <c:v>7</c:v>
                </c:pt>
                <c:pt idx="1386">
                  <c:v>5</c:v>
                </c:pt>
                <c:pt idx="1387">
                  <c:v>4</c:v>
                </c:pt>
                <c:pt idx="1388">
                  <c:v>35</c:v>
                </c:pt>
                <c:pt idx="1389">
                  <c:v>17</c:v>
                </c:pt>
                <c:pt idx="1390">
                  <c:v>22</c:v>
                </c:pt>
                <c:pt idx="1391">
                  <c:v>18</c:v>
                </c:pt>
                <c:pt idx="1392">
                  <c:v>11</c:v>
                </c:pt>
                <c:pt idx="1393">
                  <c:v>#N/A</c:v>
                </c:pt>
                <c:pt idx="1394">
                  <c:v>24</c:v>
                </c:pt>
                <c:pt idx="1395">
                  <c:v>11</c:v>
                </c:pt>
                <c:pt idx="1396">
                  <c:v>42</c:v>
                </c:pt>
                <c:pt idx="1397">
                  <c:v>46</c:v>
                </c:pt>
                <c:pt idx="1398">
                  <c:v>40</c:v>
                </c:pt>
                <c:pt idx="1399">
                  <c:v>22</c:v>
                </c:pt>
                <c:pt idx="1400">
                  <c:v>8</c:v>
                </c:pt>
                <c:pt idx="1401">
                  <c:v>11</c:v>
                </c:pt>
                <c:pt idx="1402">
                  <c:v>13</c:v>
                </c:pt>
                <c:pt idx="1403">
                  <c:v>48</c:v>
                </c:pt>
                <c:pt idx="1404">
                  <c:v>15</c:v>
                </c:pt>
                <c:pt idx="1405">
                  <c:v>9</c:v>
                </c:pt>
                <c:pt idx="1406">
                  <c:v>7</c:v>
                </c:pt>
                <c:pt idx="1407">
                  <c:v>15</c:v>
                </c:pt>
                <c:pt idx="1408">
                  <c:v>3</c:v>
                </c:pt>
                <c:pt idx="1409">
                  <c:v>23</c:v>
                </c:pt>
                <c:pt idx="1410">
                  <c:v>43</c:v>
                </c:pt>
                <c:pt idx="1411">
                  <c:v>9</c:v>
                </c:pt>
                <c:pt idx="1412">
                  <c:v>12</c:v>
                </c:pt>
                <c:pt idx="1413">
                  <c:v>66</c:v>
                </c:pt>
                <c:pt idx="1414">
                  <c:v>8</c:v>
                </c:pt>
                <c:pt idx="1415">
                  <c:v>8</c:v>
                </c:pt>
                <c:pt idx="1416">
                  <c:v>6</c:v>
                </c:pt>
                <c:pt idx="1417">
                  <c:v>10</c:v>
                </c:pt>
                <c:pt idx="1418">
                  <c:v>7</c:v>
                </c:pt>
                <c:pt idx="1419">
                  <c:v>227</c:v>
                </c:pt>
              </c:numCache>
            </c:numRef>
          </c:xVal>
          <c:yVal>
            <c:numRef>
              <c:f>'c'!$AD$55:$AD$1474</c:f>
              <c:numCache>
                <c:formatCode>General</c:formatCode>
                <c:ptCount val="1420"/>
                <c:pt idx="0">
                  <c:v>3831584</c:v>
                </c:pt>
                <c:pt idx="1">
                  <c:v>1416457</c:v>
                </c:pt>
                <c:pt idx="2">
                  <c:v>2311729</c:v>
                </c:pt>
                <c:pt idx="3">
                  <c:v>1386009</c:v>
                </c:pt>
                <c:pt idx="4">
                  <c:v>1065521</c:v>
                </c:pt>
                <c:pt idx="5">
                  <c:v>492458</c:v>
                </c:pt>
                <c:pt idx="6">
                  <c:v>3821159</c:v>
                </c:pt>
                <c:pt idx="7">
                  <c:v>120535</c:v>
                </c:pt>
                <c:pt idx="8">
                  <c:v>282388</c:v>
                </c:pt>
                <c:pt idx="9">
                  <c:v>272879</c:v>
                </c:pt>
                <c:pt idx="10">
                  <c:v>703706</c:v>
                </c:pt>
                <c:pt idx="11">
                  <c:v>655642</c:v>
                </c:pt>
                <c:pt idx="12">
                  <c:v>#N/A</c:v>
                </c:pt>
                <c:pt idx="13">
                  <c:v>107206</c:v>
                </c:pt>
                <c:pt idx="14">
                  <c:v>#N/A</c:v>
                </c:pt>
                <c:pt idx="15">
                  <c:v>147534</c:v>
                </c:pt>
                <c:pt idx="16">
                  <c:v>389773</c:v>
                </c:pt>
                <c:pt idx="17">
                  <c:v>413508</c:v>
                </c:pt>
                <c:pt idx="18">
                  <c:v>2532036</c:v>
                </c:pt>
                <c:pt idx="19">
                  <c:v>123082</c:v>
                </c:pt>
                <c:pt idx="20">
                  <c:v>495425</c:v>
                </c:pt>
                <c:pt idx="21">
                  <c:v>2399606</c:v>
                </c:pt>
                <c:pt idx="22">
                  <c:v>110224</c:v>
                </c:pt>
                <c:pt idx="23">
                  <c:v>106701</c:v>
                </c:pt>
                <c:pt idx="24">
                  <c:v>187203</c:v>
                </c:pt>
                <c:pt idx="25">
                  <c:v>209459</c:v>
                </c:pt>
                <c:pt idx="26">
                  <c:v>3552860</c:v>
                </c:pt>
                <c:pt idx="27">
                  <c:v>853861</c:v>
                </c:pt>
                <c:pt idx="28">
                  <c:v>354747</c:v>
                </c:pt>
                <c:pt idx="29">
                  <c:v>96677</c:v>
                </c:pt>
                <c:pt idx="30">
                  <c:v>493970</c:v>
                </c:pt>
                <c:pt idx="31">
                  <c:v>630767</c:v>
                </c:pt>
                <c:pt idx="32">
                  <c:v>440882</c:v>
                </c:pt>
                <c:pt idx="33">
                  <c:v>1712829</c:v>
                </c:pt>
                <c:pt idx="34">
                  <c:v>265002</c:v>
                </c:pt>
                <c:pt idx="35">
                  <c:v>270120</c:v>
                </c:pt>
                <c:pt idx="36">
                  <c:v>131921</c:v>
                </c:pt>
                <c:pt idx="37">
                  <c:v>248478</c:v>
                </c:pt>
                <c:pt idx="38">
                  <c:v>144304</c:v>
                </c:pt>
                <c:pt idx="39">
                  <c:v>162837</c:v>
                </c:pt>
                <c:pt idx="40">
                  <c:v>287071</c:v>
                </c:pt>
                <c:pt idx="41">
                  <c:v>1923158</c:v>
                </c:pt>
                <c:pt idx="42">
                  <c:v>384419</c:v>
                </c:pt>
                <c:pt idx="43">
                  <c:v>138457</c:v>
                </c:pt>
                <c:pt idx="44">
                  <c:v>334442</c:v>
                </c:pt>
                <c:pt idx="45">
                  <c:v>249137</c:v>
                </c:pt>
                <c:pt idx="46">
                  <c:v>477034</c:v>
                </c:pt>
                <c:pt idx="47">
                  <c:v>504647</c:v>
                </c:pt>
                <c:pt idx="48">
                  <c:v>355671</c:v>
                </c:pt>
                <c:pt idx="49">
                  <c:v>255017</c:v>
                </c:pt>
                <c:pt idx="50">
                  <c:v>799942</c:v>
                </c:pt>
                <c:pt idx="51">
                  <c:v>191485</c:v>
                </c:pt>
                <c:pt idx="52">
                  <c:v>547254</c:v>
                </c:pt>
                <c:pt idx="53">
                  <c:v>0</c:v>
                </c:pt>
                <c:pt idx="54">
                  <c:v>391679</c:v>
                </c:pt>
                <c:pt idx="55">
                  <c:v>213720</c:v>
                </c:pt>
                <c:pt idx="56">
                  <c:v>88873</c:v>
                </c:pt>
                <c:pt idx="57">
                  <c:v>190164</c:v>
                </c:pt>
                <c:pt idx="58">
                  <c:v>328993</c:v>
                </c:pt>
                <c:pt idx="59">
                  <c:v>1347998</c:v>
                </c:pt>
                <c:pt idx="60">
                  <c:v>372018</c:v>
                </c:pt>
                <c:pt idx="61">
                  <c:v>246886</c:v>
                </c:pt>
                <c:pt idx="62">
                  <c:v>269311</c:v>
                </c:pt>
                <c:pt idx="63">
                  <c:v>117328</c:v>
                </c:pt>
                <c:pt idx="64">
                  <c:v>90683</c:v>
                </c:pt>
                <c:pt idx="65">
                  <c:v>130621</c:v>
                </c:pt>
                <c:pt idx="66">
                  <c:v>294593</c:v>
                </c:pt>
                <c:pt idx="67">
                  <c:v>370996</c:v>
                </c:pt>
                <c:pt idx="68">
                  <c:v>78571</c:v>
                </c:pt>
                <c:pt idx="69">
                  <c:v>171616</c:v>
                </c:pt>
                <c:pt idx="70">
                  <c:v>161389</c:v>
                </c:pt>
                <c:pt idx="71">
                  <c:v>91379</c:v>
                </c:pt>
                <c:pt idx="72">
                  <c:v>138293</c:v>
                </c:pt>
                <c:pt idx="73">
                  <c:v>1068067</c:v>
                </c:pt>
                <c:pt idx="74">
                  <c:v>64755</c:v>
                </c:pt>
                <c:pt idx="75">
                  <c:v>152125</c:v>
                </c:pt>
                <c:pt idx="76">
                  <c:v>257240</c:v>
                </c:pt>
                <c:pt idx="77">
                  <c:v>1409891</c:v>
                </c:pt>
                <c:pt idx="78">
                  <c:v>218478</c:v>
                </c:pt>
                <c:pt idx="79">
                  <c:v>111536</c:v>
                </c:pt>
                <c:pt idx="80">
                  <c:v>232169</c:v>
                </c:pt>
                <c:pt idx="81">
                  <c:v>177169</c:v>
                </c:pt>
                <c:pt idx="82">
                  <c:v>399238</c:v>
                </c:pt>
                <c:pt idx="83">
                  <c:v>858835</c:v>
                </c:pt>
                <c:pt idx="84">
                  <c:v>145083</c:v>
                </c:pt>
                <c:pt idx="85">
                  <c:v>107933</c:v>
                </c:pt>
                <c:pt idx="86">
                  <c:v>74298</c:v>
                </c:pt>
                <c:pt idx="87">
                  <c:v>625527</c:v>
                </c:pt>
                <c:pt idx="88">
                  <c:v>247933</c:v>
                </c:pt>
                <c:pt idx="89">
                  <c:v>1386238</c:v>
                </c:pt>
                <c:pt idx="90">
                  <c:v>163355</c:v>
                </c:pt>
                <c:pt idx="91">
                  <c:v>71621</c:v>
                </c:pt>
                <c:pt idx="92">
                  <c:v>150560</c:v>
                </c:pt>
                <c:pt idx="93">
                  <c:v>248485</c:v>
                </c:pt>
                <c:pt idx="94">
                  <c:v>2437981</c:v>
                </c:pt>
                <c:pt idx="95">
                  <c:v>355004</c:v>
                </c:pt>
                <c:pt idx="96">
                  <c:v>1473888</c:v>
                </c:pt>
                <c:pt idx="97">
                  <c:v>1000842</c:v>
                </c:pt>
                <c:pt idx="98">
                  <c:v>3585020</c:v>
                </c:pt>
                <c:pt idx="99">
                  <c:v>271721</c:v>
                </c:pt>
                <c:pt idx="100">
                  <c:v>225152</c:v>
                </c:pt>
                <c:pt idx="101">
                  <c:v>560848</c:v>
                </c:pt>
                <c:pt idx="102">
                  <c:v>163064</c:v>
                </c:pt>
                <c:pt idx="103">
                  <c:v>111759</c:v>
                </c:pt>
                <c:pt idx="104">
                  <c:v>228036</c:v>
                </c:pt>
                <c:pt idx="105">
                  <c:v>261026</c:v>
                </c:pt>
                <c:pt idx="106">
                  <c:v>709639</c:v>
                </c:pt>
                <c:pt idx="107">
                  <c:v>156296</c:v>
                </c:pt>
                <c:pt idx="108">
                  <c:v>137684</c:v>
                </c:pt>
                <c:pt idx="109">
                  <c:v>273952</c:v>
                </c:pt>
                <c:pt idx="110">
                  <c:v>504425</c:v>
                </c:pt>
                <c:pt idx="111">
                  <c:v>267886</c:v>
                </c:pt>
                <c:pt idx="112">
                  <c:v>130979</c:v>
                </c:pt>
                <c:pt idx="113">
                  <c:v>#N/A</c:v>
                </c:pt>
                <c:pt idx="114">
                  <c:v>229108</c:v>
                </c:pt>
                <c:pt idx="115">
                  <c:v>771383</c:v>
                </c:pt>
                <c:pt idx="116">
                  <c:v>1344477</c:v>
                </c:pt>
                <c:pt idx="117">
                  <c:v>#N/A</c:v>
                </c:pt>
                <c:pt idx="118">
                  <c:v>273515</c:v>
                </c:pt>
                <c:pt idx="119">
                  <c:v>1332798</c:v>
                </c:pt>
                <c:pt idx="120">
                  <c:v>316542</c:v>
                </c:pt>
                <c:pt idx="121">
                  <c:v>263522</c:v>
                </c:pt>
                <c:pt idx="122">
                  <c:v>336789</c:v>
                </c:pt>
                <c:pt idx="123">
                  <c:v>1291278</c:v>
                </c:pt>
                <c:pt idx="124">
                  <c:v>1974548</c:v>
                </c:pt>
                <c:pt idx="125">
                  <c:v>#N/A</c:v>
                </c:pt>
                <c:pt idx="126">
                  <c:v>281560</c:v>
                </c:pt>
                <c:pt idx="127">
                  <c:v>727716</c:v>
                </c:pt>
                <c:pt idx="128">
                  <c:v>613148</c:v>
                </c:pt>
                <c:pt idx="129">
                  <c:v>697947</c:v>
                </c:pt>
                <c:pt idx="130">
                  <c:v>2292524</c:v>
                </c:pt>
                <c:pt idx="131">
                  <c:v>586146</c:v>
                </c:pt>
                <c:pt idx="132">
                  <c:v>344392</c:v>
                </c:pt>
                <c:pt idx="133">
                  <c:v>236362</c:v>
                </c:pt>
                <c:pt idx="134">
                  <c:v>294439</c:v>
                </c:pt>
                <c:pt idx="135">
                  <c:v>281881</c:v>
                </c:pt>
                <c:pt idx="136">
                  <c:v>546673</c:v>
                </c:pt>
                <c:pt idx="137">
                  <c:v>497466</c:v>
                </c:pt>
                <c:pt idx="138">
                  <c:v>643962</c:v>
                </c:pt>
                <c:pt idx="139">
                  <c:v>310267</c:v>
                </c:pt>
                <c:pt idx="140">
                  <c:v>194340</c:v>
                </c:pt>
                <c:pt idx="141">
                  <c:v>143267</c:v>
                </c:pt>
                <c:pt idx="142">
                  <c:v>110356</c:v>
                </c:pt>
                <c:pt idx="143">
                  <c:v>839971</c:v>
                </c:pt>
                <c:pt idx="144">
                  <c:v>396233</c:v>
                </c:pt>
                <c:pt idx="145">
                  <c:v>245655</c:v>
                </c:pt>
                <c:pt idx="146">
                  <c:v>163839</c:v>
                </c:pt>
                <c:pt idx="147">
                  <c:v>0</c:v>
                </c:pt>
                <c:pt idx="148">
                  <c:v>4684236</c:v>
                </c:pt>
                <c:pt idx="149">
                  <c:v>2359377</c:v>
                </c:pt>
                <c:pt idx="150">
                  <c:v>111110</c:v>
                </c:pt>
                <c:pt idx="151">
                  <c:v>117577</c:v>
                </c:pt>
                <c:pt idx="152">
                  <c:v>408237</c:v>
                </c:pt>
                <c:pt idx="153">
                  <c:v>1397141</c:v>
                </c:pt>
                <c:pt idx="154">
                  <c:v>#N/A</c:v>
                </c:pt>
                <c:pt idx="155">
                  <c:v>313078</c:v>
                </c:pt>
                <c:pt idx="156">
                  <c:v>1520603</c:v>
                </c:pt>
                <c:pt idx="157">
                  <c:v>848555</c:v>
                </c:pt>
                <c:pt idx="158">
                  <c:v>1535542</c:v>
                </c:pt>
                <c:pt idx="159">
                  <c:v>117201</c:v>
                </c:pt>
                <c:pt idx="160">
                  <c:v>515164</c:v>
                </c:pt>
                <c:pt idx="161">
                  <c:v>805518</c:v>
                </c:pt>
                <c:pt idx="162">
                  <c:v>384488</c:v>
                </c:pt>
                <c:pt idx="163">
                  <c:v>1116041</c:v>
                </c:pt>
                <c:pt idx="164">
                  <c:v>1981593</c:v>
                </c:pt>
                <c:pt idx="165">
                  <c:v>308659</c:v>
                </c:pt>
                <c:pt idx="166">
                  <c:v>1138364</c:v>
                </c:pt>
                <c:pt idx="167">
                  <c:v>550632</c:v>
                </c:pt>
                <c:pt idx="168">
                  <c:v>764041</c:v>
                </c:pt>
                <c:pt idx="169">
                  <c:v>409749</c:v>
                </c:pt>
                <c:pt idx="170">
                  <c:v>708987</c:v>
                </c:pt>
                <c:pt idx="171">
                  <c:v>189452</c:v>
                </c:pt>
                <c:pt idx="172">
                  <c:v>886620</c:v>
                </c:pt>
                <c:pt idx="173">
                  <c:v>195045</c:v>
                </c:pt>
                <c:pt idx="174">
                  <c:v>340122</c:v>
                </c:pt>
                <c:pt idx="175">
                  <c:v>214206</c:v>
                </c:pt>
                <c:pt idx="176">
                  <c:v>828296</c:v>
                </c:pt>
                <c:pt idx="177">
                  <c:v>4646275</c:v>
                </c:pt>
                <c:pt idx="178">
                  <c:v>124426</c:v>
                </c:pt>
                <c:pt idx="179">
                  <c:v>398643</c:v>
                </c:pt>
                <c:pt idx="180">
                  <c:v>443181</c:v>
                </c:pt>
                <c:pt idx="181">
                  <c:v>2071266</c:v>
                </c:pt>
                <c:pt idx="182">
                  <c:v>1761338</c:v>
                </c:pt>
                <c:pt idx="183">
                  <c:v>339247</c:v>
                </c:pt>
                <c:pt idx="184">
                  <c:v>632828</c:v>
                </c:pt>
                <c:pt idx="185">
                  <c:v>3340240</c:v>
                </c:pt>
                <c:pt idx="186">
                  <c:v>2917978</c:v>
                </c:pt>
                <c:pt idx="187">
                  <c:v>10780975</c:v>
                </c:pt>
                <c:pt idx="188">
                  <c:v>#N/A</c:v>
                </c:pt>
                <c:pt idx="189">
                  <c:v>1875957</c:v>
                </c:pt>
                <c:pt idx="190">
                  <c:v>1631424</c:v>
                </c:pt>
                <c:pt idx="191">
                  <c:v>486222</c:v>
                </c:pt>
                <c:pt idx="192">
                  <c:v>1228305</c:v>
                </c:pt>
                <c:pt idx="193">
                  <c:v>851790</c:v>
                </c:pt>
                <c:pt idx="194">
                  <c:v>733440</c:v>
                </c:pt>
                <c:pt idx="195">
                  <c:v>527050</c:v>
                </c:pt>
                <c:pt idx="196">
                  <c:v>501818</c:v>
                </c:pt>
                <c:pt idx="197">
                  <c:v>176890</c:v>
                </c:pt>
                <c:pt idx="198">
                  <c:v>477732</c:v>
                </c:pt>
                <c:pt idx="199">
                  <c:v>107068</c:v>
                </c:pt>
                <c:pt idx="200">
                  <c:v>132960</c:v>
                </c:pt>
                <c:pt idx="201">
                  <c:v>122911</c:v>
                </c:pt>
                <c:pt idx="202">
                  <c:v>388625</c:v>
                </c:pt>
                <c:pt idx="203">
                  <c:v>215743</c:v>
                </c:pt>
                <c:pt idx="204">
                  <c:v>495679</c:v>
                </c:pt>
                <c:pt idx="205">
                  <c:v>0</c:v>
                </c:pt>
                <c:pt idx="206">
                  <c:v>207518</c:v>
                </c:pt>
                <c:pt idx="207">
                  <c:v>142202</c:v>
                </c:pt>
                <c:pt idx="208">
                  <c:v>360870</c:v>
                </c:pt>
                <c:pt idx="209">
                  <c:v>172530</c:v>
                </c:pt>
                <c:pt idx="210">
                  <c:v>441603</c:v>
                </c:pt>
                <c:pt idx="211">
                  <c:v>674178</c:v>
                </c:pt>
                <c:pt idx="212">
                  <c:v>5190326</c:v>
                </c:pt>
                <c:pt idx="213">
                  <c:v>1343228</c:v>
                </c:pt>
                <c:pt idx="214">
                  <c:v>1780219</c:v>
                </c:pt>
                <c:pt idx="215">
                  <c:v>2454944</c:v>
                </c:pt>
                <c:pt idx="216">
                  <c:v>535326</c:v>
                </c:pt>
                <c:pt idx="217">
                  <c:v>2999461</c:v>
                </c:pt>
                <c:pt idx="218">
                  <c:v>849059</c:v>
                </c:pt>
                <c:pt idx="219">
                  <c:v>980056</c:v>
                </c:pt>
                <c:pt idx="220">
                  <c:v>929292</c:v>
                </c:pt>
                <c:pt idx="221">
                  <c:v>467037</c:v>
                </c:pt>
                <c:pt idx="222">
                  <c:v>507172</c:v>
                </c:pt>
                <c:pt idx="223">
                  <c:v>605180</c:v>
                </c:pt>
                <c:pt idx="224">
                  <c:v>282605</c:v>
                </c:pt>
                <c:pt idx="225">
                  <c:v>428147</c:v>
                </c:pt>
                <c:pt idx="226">
                  <c:v>205672</c:v>
                </c:pt>
                <c:pt idx="227">
                  <c:v>148901</c:v>
                </c:pt>
                <c:pt idx="228">
                  <c:v>334012</c:v>
                </c:pt>
                <c:pt idx="229">
                  <c:v>421073</c:v>
                </c:pt>
                <c:pt idx="230">
                  <c:v>192917</c:v>
                </c:pt>
                <c:pt idx="231">
                  <c:v>564888</c:v>
                </c:pt>
                <c:pt idx="232">
                  <c:v>121281</c:v>
                </c:pt>
                <c:pt idx="233">
                  <c:v>724671</c:v>
                </c:pt>
                <c:pt idx="234">
                  <c:v>110121</c:v>
                </c:pt>
                <c:pt idx="235">
                  <c:v>88612</c:v>
                </c:pt>
                <c:pt idx="236">
                  <c:v>172219</c:v>
                </c:pt>
                <c:pt idx="237">
                  <c:v>166280</c:v>
                </c:pt>
                <c:pt idx="238">
                  <c:v>103001</c:v>
                </c:pt>
                <c:pt idx="239">
                  <c:v>2025489</c:v>
                </c:pt>
                <c:pt idx="240">
                  <c:v>1016078</c:v>
                </c:pt>
                <c:pt idx="241">
                  <c:v>367494</c:v>
                </c:pt>
                <c:pt idx="242">
                  <c:v>1713561</c:v>
                </c:pt>
                <c:pt idx="243">
                  <c:v>#N/A</c:v>
                </c:pt>
                <c:pt idx="244">
                  <c:v>#N/A</c:v>
                </c:pt>
                <c:pt idx="245">
                  <c:v>#N/A</c:v>
                </c:pt>
                <c:pt idx="246">
                  <c:v>387511</c:v>
                </c:pt>
                <c:pt idx="247">
                  <c:v>2857959</c:v>
                </c:pt>
                <c:pt idx="248">
                  <c:v>859977</c:v>
                </c:pt>
                <c:pt idx="249">
                  <c:v>800191</c:v>
                </c:pt>
                <c:pt idx="250">
                  <c:v>1444642</c:v>
                </c:pt>
                <c:pt idx="251">
                  <c:v>1020990</c:v>
                </c:pt>
                <c:pt idx="252">
                  <c:v>305953</c:v>
                </c:pt>
                <c:pt idx="253">
                  <c:v>272815</c:v>
                </c:pt>
                <c:pt idx="254">
                  <c:v>222712</c:v>
                </c:pt>
                <c:pt idx="255">
                  <c:v>1435247</c:v>
                </c:pt>
                <c:pt idx="256">
                  <c:v>223176</c:v>
                </c:pt>
                <c:pt idx="257">
                  <c:v>391197</c:v>
                </c:pt>
                <c:pt idx="258">
                  <c:v>288745</c:v>
                </c:pt>
                <c:pt idx="259">
                  <c:v>14427</c:v>
                </c:pt>
                <c:pt idx="260">
                  <c:v>927010</c:v>
                </c:pt>
                <c:pt idx="261">
                  <c:v>361671</c:v>
                </c:pt>
                <c:pt idx="262">
                  <c:v>346020</c:v>
                </c:pt>
                <c:pt idx="263">
                  <c:v>41309</c:v>
                </c:pt>
                <c:pt idx="264">
                  <c:v>498038</c:v>
                </c:pt>
                <c:pt idx="265">
                  <c:v>246130</c:v>
                </c:pt>
                <c:pt idx="266">
                  <c:v>290679</c:v>
                </c:pt>
                <c:pt idx="267">
                  <c:v>277340</c:v>
                </c:pt>
                <c:pt idx="268">
                  <c:v>921094</c:v>
                </c:pt>
                <c:pt idx="269">
                  <c:v>117324</c:v>
                </c:pt>
                <c:pt idx="270">
                  <c:v>95442</c:v>
                </c:pt>
                <c:pt idx="271">
                  <c:v>98206</c:v>
                </c:pt>
                <c:pt idx="272">
                  <c:v>91170</c:v>
                </c:pt>
                <c:pt idx="273">
                  <c:v>285663</c:v>
                </c:pt>
                <c:pt idx="274">
                  <c:v>171150</c:v>
                </c:pt>
                <c:pt idx="275">
                  <c:v>126267</c:v>
                </c:pt>
                <c:pt idx="276">
                  <c:v>1016461</c:v>
                </c:pt>
                <c:pt idx="277">
                  <c:v>264417</c:v>
                </c:pt>
                <c:pt idx="278">
                  <c:v>96645</c:v>
                </c:pt>
                <c:pt idx="279">
                  <c:v>90906</c:v>
                </c:pt>
                <c:pt idx="280">
                  <c:v>71136</c:v>
                </c:pt>
                <c:pt idx="281">
                  <c:v>554352</c:v>
                </c:pt>
                <c:pt idx="282">
                  <c:v>3192641</c:v>
                </c:pt>
                <c:pt idx="283">
                  <c:v>660050</c:v>
                </c:pt>
                <c:pt idx="284">
                  <c:v>#N/A</c:v>
                </c:pt>
                <c:pt idx="285">
                  <c:v>2961536</c:v>
                </c:pt>
                <c:pt idx="286">
                  <c:v>874793</c:v>
                </c:pt>
                <c:pt idx="287">
                  <c:v>3059719</c:v>
                </c:pt>
                <c:pt idx="288">
                  <c:v>3142701</c:v>
                </c:pt>
                <c:pt idx="289">
                  <c:v>936463</c:v>
                </c:pt>
                <c:pt idx="290">
                  <c:v>2264581</c:v>
                </c:pt>
                <c:pt idx="291">
                  <c:v>573695</c:v>
                </c:pt>
                <c:pt idx="292">
                  <c:v>980292</c:v>
                </c:pt>
                <c:pt idx="293">
                  <c:v>#N/A</c:v>
                </c:pt>
                <c:pt idx="294">
                  <c:v>1394552</c:v>
                </c:pt>
                <c:pt idx="295">
                  <c:v>441663</c:v>
                </c:pt>
                <c:pt idx="296">
                  <c:v>396636</c:v>
                </c:pt>
                <c:pt idx="297">
                  <c:v>591705</c:v>
                </c:pt>
                <c:pt idx="298">
                  <c:v>970216</c:v>
                </c:pt>
                <c:pt idx="299">
                  <c:v>1298834</c:v>
                </c:pt>
                <c:pt idx="300">
                  <c:v>1005992</c:v>
                </c:pt>
                <c:pt idx="301">
                  <c:v>4365457</c:v>
                </c:pt>
                <c:pt idx="302">
                  <c:v>678484</c:v>
                </c:pt>
                <c:pt idx="303">
                  <c:v>481732</c:v>
                </c:pt>
                <c:pt idx="304">
                  <c:v>491840</c:v>
                </c:pt>
                <c:pt idx="305">
                  <c:v>1215622</c:v>
                </c:pt>
                <c:pt idx="306">
                  <c:v>804416</c:v>
                </c:pt>
                <c:pt idx="307">
                  <c:v>203043</c:v>
                </c:pt>
                <c:pt idx="308">
                  <c:v>421925</c:v>
                </c:pt>
                <c:pt idx="309">
                  <c:v>320417</c:v>
                </c:pt>
                <c:pt idx="310">
                  <c:v>635388</c:v>
                </c:pt>
                <c:pt idx="311">
                  <c:v>2333130</c:v>
                </c:pt>
                <c:pt idx="312">
                  <c:v>478401</c:v>
                </c:pt>
                <c:pt idx="313">
                  <c:v>181995</c:v>
                </c:pt>
                <c:pt idx="314">
                  <c:v>827100</c:v>
                </c:pt>
                <c:pt idx="315">
                  <c:v>764445</c:v>
                </c:pt>
                <c:pt idx="316">
                  <c:v>990038</c:v>
                </c:pt>
                <c:pt idx="317">
                  <c:v>813467</c:v>
                </c:pt>
                <c:pt idx="318">
                  <c:v>1090651</c:v>
                </c:pt>
                <c:pt idx="319">
                  <c:v>1204581</c:v>
                </c:pt>
                <c:pt idx="320">
                  <c:v>654531</c:v>
                </c:pt>
                <c:pt idx="321">
                  <c:v>687948</c:v>
                </c:pt>
                <c:pt idx="322">
                  <c:v>1852306</c:v>
                </c:pt>
                <c:pt idx="323">
                  <c:v>381696</c:v>
                </c:pt>
                <c:pt idx="324">
                  <c:v>1452326</c:v>
                </c:pt>
                <c:pt idx="325">
                  <c:v>999569</c:v>
                </c:pt>
                <c:pt idx="326">
                  <c:v>546488</c:v>
                </c:pt>
                <c:pt idx="327">
                  <c:v>7747003</c:v>
                </c:pt>
                <c:pt idx="328">
                  <c:v>3196996</c:v>
                </c:pt>
                <c:pt idx="329">
                  <c:v>2591391</c:v>
                </c:pt>
                <c:pt idx="330">
                  <c:v>2370263</c:v>
                </c:pt>
                <c:pt idx="331">
                  <c:v>#N/A</c:v>
                </c:pt>
                <c:pt idx="332">
                  <c:v>2063361</c:v>
                </c:pt>
                <c:pt idx="333">
                  <c:v>1708270</c:v>
                </c:pt>
                <c:pt idx="334">
                  <c:v>1273166</c:v>
                </c:pt>
                <c:pt idx="335">
                  <c:v>1843211</c:v>
                </c:pt>
                <c:pt idx="336">
                  <c:v>474338</c:v>
                </c:pt>
                <c:pt idx="337">
                  <c:v>2416026</c:v>
                </c:pt>
                <c:pt idx="338">
                  <c:v>1110606</c:v>
                </c:pt>
                <c:pt idx="339">
                  <c:v>630646</c:v>
                </c:pt>
                <c:pt idx="340">
                  <c:v>315264</c:v>
                </c:pt>
                <c:pt idx="341">
                  <c:v>1269296</c:v>
                </c:pt>
                <c:pt idx="342">
                  <c:v>529987</c:v>
                </c:pt>
                <c:pt idx="343">
                  <c:v>579038</c:v>
                </c:pt>
                <c:pt idx="344">
                  <c:v>420461</c:v>
                </c:pt>
                <c:pt idx="345">
                  <c:v>732738</c:v>
                </c:pt>
                <c:pt idx="346">
                  <c:v>344011</c:v>
                </c:pt>
                <c:pt idx="347">
                  <c:v>320914</c:v>
                </c:pt>
                <c:pt idx="348">
                  <c:v>933037</c:v>
                </c:pt>
                <c:pt idx="349">
                  <c:v>0</c:v>
                </c:pt>
                <c:pt idx="350">
                  <c:v>2272925</c:v>
                </c:pt>
                <c:pt idx="351">
                  <c:v>190605</c:v>
                </c:pt>
                <c:pt idx="352">
                  <c:v>2207229</c:v>
                </c:pt>
                <c:pt idx="353">
                  <c:v>700639</c:v>
                </c:pt>
                <c:pt idx="354">
                  <c:v>480606</c:v>
                </c:pt>
                <c:pt idx="355">
                  <c:v>900824</c:v>
                </c:pt>
                <c:pt idx="356">
                  <c:v>954196</c:v>
                </c:pt>
                <c:pt idx="357">
                  <c:v>#N/A</c:v>
                </c:pt>
                <c:pt idx="358">
                  <c:v>322172</c:v>
                </c:pt>
                <c:pt idx="359">
                  <c:v>#N/A</c:v>
                </c:pt>
                <c:pt idx="360">
                  <c:v>1887356</c:v>
                </c:pt>
                <c:pt idx="361">
                  <c:v>3286577</c:v>
                </c:pt>
                <c:pt idx="362">
                  <c:v>1125503</c:v>
                </c:pt>
                <c:pt idx="363">
                  <c:v>1132864</c:v>
                </c:pt>
                <c:pt idx="364">
                  <c:v>176111</c:v>
                </c:pt>
                <c:pt idx="365">
                  <c:v>197086</c:v>
                </c:pt>
                <c:pt idx="366">
                  <c:v>1203360</c:v>
                </c:pt>
                <c:pt idx="367">
                  <c:v>145762</c:v>
                </c:pt>
                <c:pt idx="368">
                  <c:v>325440</c:v>
                </c:pt>
                <c:pt idx="369">
                  <c:v>208582</c:v>
                </c:pt>
                <c:pt idx="370">
                  <c:v>349326</c:v>
                </c:pt>
                <c:pt idx="371">
                  <c:v>40766</c:v>
                </c:pt>
                <c:pt idx="372">
                  <c:v>228162</c:v>
                </c:pt>
                <c:pt idx="373">
                  <c:v>210345</c:v>
                </c:pt>
                <c:pt idx="374">
                  <c:v>172142</c:v>
                </c:pt>
                <c:pt idx="375">
                  <c:v>472558</c:v>
                </c:pt>
                <c:pt idx="376">
                  <c:v>1565609</c:v>
                </c:pt>
                <c:pt idx="377">
                  <c:v>#N/A</c:v>
                </c:pt>
                <c:pt idx="378">
                  <c:v>2271577</c:v>
                </c:pt>
                <c:pt idx="379">
                  <c:v>832761</c:v>
                </c:pt>
                <c:pt idx="380">
                  <c:v>2050701</c:v>
                </c:pt>
                <c:pt idx="381">
                  <c:v>962172</c:v>
                </c:pt>
                <c:pt idx="382">
                  <c:v>2475576</c:v>
                </c:pt>
                <c:pt idx="383">
                  <c:v>1337417</c:v>
                </c:pt>
                <c:pt idx="384">
                  <c:v>#N/A</c:v>
                </c:pt>
                <c:pt idx="385">
                  <c:v>#N/A</c:v>
                </c:pt>
                <c:pt idx="386">
                  <c:v>#N/A</c:v>
                </c:pt>
                <c:pt idx="387">
                  <c:v>#N/A</c:v>
                </c:pt>
                <c:pt idx="388">
                  <c:v>2040234</c:v>
                </c:pt>
                <c:pt idx="389">
                  <c:v>2419329</c:v>
                </c:pt>
                <c:pt idx="390">
                  <c:v>1056854</c:v>
                </c:pt>
                <c:pt idx="391">
                  <c:v>#N/A</c:v>
                </c:pt>
                <c:pt idx="392">
                  <c:v>1328227</c:v>
                </c:pt>
                <c:pt idx="393">
                  <c:v>1033179</c:v>
                </c:pt>
                <c:pt idx="394">
                  <c:v>785816</c:v>
                </c:pt>
                <c:pt idx="395">
                  <c:v>1150352</c:v>
                </c:pt>
                <c:pt idx="396">
                  <c:v>2569894</c:v>
                </c:pt>
                <c:pt idx="397">
                  <c:v>3686869</c:v>
                </c:pt>
                <c:pt idx="398">
                  <c:v>1297804</c:v>
                </c:pt>
                <c:pt idx="399">
                  <c:v>904813</c:v>
                </c:pt>
                <c:pt idx="400">
                  <c:v>3223128</c:v>
                </c:pt>
                <c:pt idx="401">
                  <c:v>640804</c:v>
                </c:pt>
                <c:pt idx="402">
                  <c:v>1912707</c:v>
                </c:pt>
                <c:pt idx="403">
                  <c:v>372526</c:v>
                </c:pt>
                <c:pt idx="404">
                  <c:v>849656</c:v>
                </c:pt>
                <c:pt idx="405">
                  <c:v>1145959</c:v>
                </c:pt>
                <c:pt idx="406">
                  <c:v>#N/A</c:v>
                </c:pt>
                <c:pt idx="407">
                  <c:v>498621</c:v>
                </c:pt>
                <c:pt idx="408">
                  <c:v>1018152</c:v>
                </c:pt>
                <c:pt idx="409">
                  <c:v>792385</c:v>
                </c:pt>
                <c:pt idx="410">
                  <c:v>3575812</c:v>
                </c:pt>
                <c:pt idx="411">
                  <c:v>2086031</c:v>
                </c:pt>
                <c:pt idx="412">
                  <c:v>1334686</c:v>
                </c:pt>
                <c:pt idx="413">
                  <c:v>1774662</c:v>
                </c:pt>
                <c:pt idx="414">
                  <c:v>1671913</c:v>
                </c:pt>
                <c:pt idx="415">
                  <c:v>2451960</c:v>
                </c:pt>
                <c:pt idx="416">
                  <c:v>608914</c:v>
                </c:pt>
                <c:pt idx="417">
                  <c:v>1455732</c:v>
                </c:pt>
                <c:pt idx="418">
                  <c:v>3481658</c:v>
                </c:pt>
                <c:pt idx="419">
                  <c:v>1113570</c:v>
                </c:pt>
                <c:pt idx="420">
                  <c:v>1898230</c:v>
                </c:pt>
                <c:pt idx="421">
                  <c:v>1737434</c:v>
                </c:pt>
                <c:pt idx="422">
                  <c:v>725928</c:v>
                </c:pt>
                <c:pt idx="423">
                  <c:v>599291</c:v>
                </c:pt>
                <c:pt idx="424">
                  <c:v>2708021</c:v>
                </c:pt>
                <c:pt idx="425">
                  <c:v>964260</c:v>
                </c:pt>
                <c:pt idx="426">
                  <c:v>273662</c:v>
                </c:pt>
                <c:pt idx="427">
                  <c:v>263920</c:v>
                </c:pt>
                <c:pt idx="428">
                  <c:v>208703</c:v>
                </c:pt>
                <c:pt idx="429">
                  <c:v>437905</c:v>
                </c:pt>
                <c:pt idx="430">
                  <c:v>355698</c:v>
                </c:pt>
                <c:pt idx="431">
                  <c:v>883962</c:v>
                </c:pt>
                <c:pt idx="432">
                  <c:v>214836</c:v>
                </c:pt>
                <c:pt idx="433">
                  <c:v>218506</c:v>
                </c:pt>
                <c:pt idx="434">
                  <c:v>448525</c:v>
                </c:pt>
                <c:pt idx="435">
                  <c:v>2247058</c:v>
                </c:pt>
                <c:pt idx="436">
                  <c:v>2189676</c:v>
                </c:pt>
                <c:pt idx="437">
                  <c:v>39083575</c:v>
                </c:pt>
                <c:pt idx="438">
                  <c:v>#N/A</c:v>
                </c:pt>
                <c:pt idx="439">
                  <c:v>961767</c:v>
                </c:pt>
                <c:pt idx="440">
                  <c:v>907280</c:v>
                </c:pt>
                <c:pt idx="441">
                  <c:v>1164233</c:v>
                </c:pt>
                <c:pt idx="442">
                  <c:v>1700987</c:v>
                </c:pt>
                <c:pt idx="443">
                  <c:v>2757204</c:v>
                </c:pt>
                <c:pt idx="444">
                  <c:v>#N/A</c:v>
                </c:pt>
                <c:pt idx="445">
                  <c:v>2935215</c:v>
                </c:pt>
                <c:pt idx="446">
                  <c:v>2969150</c:v>
                </c:pt>
                <c:pt idx="447">
                  <c:v>1997405</c:v>
                </c:pt>
                <c:pt idx="448">
                  <c:v>3313630</c:v>
                </c:pt>
                <c:pt idx="449">
                  <c:v>2116340</c:v>
                </c:pt>
                <c:pt idx="450">
                  <c:v>1279745</c:v>
                </c:pt>
                <c:pt idx="451">
                  <c:v>1403032</c:v>
                </c:pt>
                <c:pt idx="452">
                  <c:v>1562754</c:v>
                </c:pt>
                <c:pt idx="453">
                  <c:v>3226551</c:v>
                </c:pt>
                <c:pt idx="454">
                  <c:v>1275549</c:v>
                </c:pt>
                <c:pt idx="455">
                  <c:v>444925</c:v>
                </c:pt>
                <c:pt idx="456">
                  <c:v>734720</c:v>
                </c:pt>
                <c:pt idx="457">
                  <c:v>860656</c:v>
                </c:pt>
                <c:pt idx="458">
                  <c:v>420097</c:v>
                </c:pt>
                <c:pt idx="459">
                  <c:v>466560</c:v>
                </c:pt>
                <c:pt idx="460">
                  <c:v>333406</c:v>
                </c:pt>
                <c:pt idx="461">
                  <c:v>1370771</c:v>
                </c:pt>
                <c:pt idx="462">
                  <c:v>0</c:v>
                </c:pt>
                <c:pt idx="463">
                  <c:v>282007</c:v>
                </c:pt>
                <c:pt idx="464">
                  <c:v>108775</c:v>
                </c:pt>
                <c:pt idx="465">
                  <c:v>2058641</c:v>
                </c:pt>
                <c:pt idx="466">
                  <c:v>329015</c:v>
                </c:pt>
                <c:pt idx="467">
                  <c:v>1382312</c:v>
                </c:pt>
                <c:pt idx="468">
                  <c:v>0</c:v>
                </c:pt>
                <c:pt idx="469">
                  <c:v>856443</c:v>
                </c:pt>
                <c:pt idx="470">
                  <c:v>3811308</c:v>
                </c:pt>
                <c:pt idx="471">
                  <c:v>3731123</c:v>
                </c:pt>
                <c:pt idx="472">
                  <c:v>124673</c:v>
                </c:pt>
                <c:pt idx="473">
                  <c:v>709384</c:v>
                </c:pt>
                <c:pt idx="474">
                  <c:v>293543</c:v>
                </c:pt>
                <c:pt idx="475">
                  <c:v>819006</c:v>
                </c:pt>
                <c:pt idx="476">
                  <c:v>221023</c:v>
                </c:pt>
                <c:pt idx="477">
                  <c:v>1147330</c:v>
                </c:pt>
                <c:pt idx="478">
                  <c:v>822727</c:v>
                </c:pt>
                <c:pt idx="479">
                  <c:v>261438</c:v>
                </c:pt>
                <c:pt idx="480">
                  <c:v>1413733</c:v>
                </c:pt>
                <c:pt idx="481">
                  <c:v>5604424</c:v>
                </c:pt>
                <c:pt idx="482">
                  <c:v>11397394</c:v>
                </c:pt>
                <c:pt idx="483">
                  <c:v>1512132</c:v>
                </c:pt>
                <c:pt idx="484">
                  <c:v>5918242</c:v>
                </c:pt>
                <c:pt idx="485">
                  <c:v>3247652</c:v>
                </c:pt>
                <c:pt idx="486">
                  <c:v>2823102</c:v>
                </c:pt>
                <c:pt idx="487">
                  <c:v>#N/A</c:v>
                </c:pt>
                <c:pt idx="488">
                  <c:v>3124148</c:v>
                </c:pt>
                <c:pt idx="489">
                  <c:v>1687845</c:v>
                </c:pt>
                <c:pt idx="490">
                  <c:v>936566</c:v>
                </c:pt>
                <c:pt idx="491">
                  <c:v>267055</c:v>
                </c:pt>
                <c:pt idx="492">
                  <c:v>254696</c:v>
                </c:pt>
                <c:pt idx="493">
                  <c:v>#N/A</c:v>
                </c:pt>
                <c:pt idx="494">
                  <c:v>#N/A</c:v>
                </c:pt>
                <c:pt idx="495">
                  <c:v>#N/A</c:v>
                </c:pt>
                <c:pt idx="496">
                  <c:v>92020</c:v>
                </c:pt>
                <c:pt idx="497">
                  <c:v>200825</c:v>
                </c:pt>
                <c:pt idx="498">
                  <c:v>2651645</c:v>
                </c:pt>
                <c:pt idx="499">
                  <c:v>#N/A</c:v>
                </c:pt>
                <c:pt idx="500">
                  <c:v>1037722</c:v>
                </c:pt>
                <c:pt idx="501">
                  <c:v>385331</c:v>
                </c:pt>
                <c:pt idx="502">
                  <c:v>0</c:v>
                </c:pt>
                <c:pt idx="503">
                  <c:v>1647371</c:v>
                </c:pt>
                <c:pt idx="504">
                  <c:v>0</c:v>
                </c:pt>
                <c:pt idx="505">
                  <c:v>560152</c:v>
                </c:pt>
                <c:pt idx="506">
                  <c:v>135739</c:v>
                </c:pt>
                <c:pt idx="507">
                  <c:v>493180</c:v>
                </c:pt>
                <c:pt idx="508">
                  <c:v>2228221</c:v>
                </c:pt>
                <c:pt idx="509">
                  <c:v>293506</c:v>
                </c:pt>
                <c:pt idx="510">
                  <c:v>183847</c:v>
                </c:pt>
                <c:pt idx="511">
                  <c:v>232057</c:v>
                </c:pt>
                <c:pt idx="512">
                  <c:v>372718</c:v>
                </c:pt>
                <c:pt idx="513">
                  <c:v>38514170</c:v>
                </c:pt>
                <c:pt idx="514">
                  <c:v>#N/A</c:v>
                </c:pt>
                <c:pt idx="515">
                  <c:v>4786169</c:v>
                </c:pt>
                <c:pt idx="516">
                  <c:v>1874153</c:v>
                </c:pt>
                <c:pt idx="517">
                  <c:v>2070153</c:v>
                </c:pt>
                <c:pt idx="518">
                  <c:v>1730564</c:v>
                </c:pt>
                <c:pt idx="519">
                  <c:v>897893</c:v>
                </c:pt>
                <c:pt idx="520">
                  <c:v>408136</c:v>
                </c:pt>
                <c:pt idx="521">
                  <c:v>943605</c:v>
                </c:pt>
                <c:pt idx="522">
                  <c:v>637043</c:v>
                </c:pt>
                <c:pt idx="523">
                  <c:v>313857</c:v>
                </c:pt>
                <c:pt idx="524">
                  <c:v>201966</c:v>
                </c:pt>
                <c:pt idx="525">
                  <c:v>222059</c:v>
                </c:pt>
                <c:pt idx="526">
                  <c:v>0</c:v>
                </c:pt>
                <c:pt idx="527">
                  <c:v>662311</c:v>
                </c:pt>
                <c:pt idx="528">
                  <c:v>4788191</c:v>
                </c:pt>
                <c:pt idx="529">
                  <c:v>75041</c:v>
                </c:pt>
                <c:pt idx="530">
                  <c:v>235736</c:v>
                </c:pt>
                <c:pt idx="531">
                  <c:v>1364909</c:v>
                </c:pt>
                <c:pt idx="532">
                  <c:v>994547</c:v>
                </c:pt>
                <c:pt idx="533">
                  <c:v>259172</c:v>
                </c:pt>
                <c:pt idx="534">
                  <c:v>1464729</c:v>
                </c:pt>
                <c:pt idx="535">
                  <c:v>484763</c:v>
                </c:pt>
                <c:pt idx="536">
                  <c:v>615127</c:v>
                </c:pt>
                <c:pt idx="537">
                  <c:v>113930</c:v>
                </c:pt>
                <c:pt idx="538">
                  <c:v>532220</c:v>
                </c:pt>
                <c:pt idx="539">
                  <c:v>966575</c:v>
                </c:pt>
                <c:pt idx="540">
                  <c:v>477506</c:v>
                </c:pt>
                <c:pt idx="541">
                  <c:v>236525</c:v>
                </c:pt>
                <c:pt idx="542">
                  <c:v>924032</c:v>
                </c:pt>
                <c:pt idx="543">
                  <c:v>830420</c:v>
                </c:pt>
                <c:pt idx="544">
                  <c:v>988621</c:v>
                </c:pt>
                <c:pt idx="545">
                  <c:v>74752</c:v>
                </c:pt>
                <c:pt idx="546">
                  <c:v>2787017</c:v>
                </c:pt>
                <c:pt idx="547">
                  <c:v>1892853</c:v>
                </c:pt>
                <c:pt idx="548">
                  <c:v>#N/A</c:v>
                </c:pt>
                <c:pt idx="549">
                  <c:v>445067</c:v>
                </c:pt>
                <c:pt idx="550">
                  <c:v>1124093</c:v>
                </c:pt>
                <c:pt idx="551">
                  <c:v>502469</c:v>
                </c:pt>
                <c:pt idx="552">
                  <c:v>385905</c:v>
                </c:pt>
                <c:pt idx="553">
                  <c:v>387139</c:v>
                </c:pt>
                <c:pt idx="554">
                  <c:v>308621</c:v>
                </c:pt>
                <c:pt idx="555">
                  <c:v>239415</c:v>
                </c:pt>
                <c:pt idx="556">
                  <c:v>837105</c:v>
                </c:pt>
                <c:pt idx="557">
                  <c:v>759320</c:v>
                </c:pt>
                <c:pt idx="558">
                  <c:v>1629782</c:v>
                </c:pt>
                <c:pt idx="559">
                  <c:v>444381</c:v>
                </c:pt>
                <c:pt idx="560">
                  <c:v>0</c:v>
                </c:pt>
                <c:pt idx="561">
                  <c:v>#N/A</c:v>
                </c:pt>
                <c:pt idx="562">
                  <c:v>2160438</c:v>
                </c:pt>
                <c:pt idx="563">
                  <c:v>589366</c:v>
                </c:pt>
                <c:pt idx="564">
                  <c:v>1668551</c:v>
                </c:pt>
                <c:pt idx="565">
                  <c:v>2213834</c:v>
                </c:pt>
                <c:pt idx="566">
                  <c:v>228415</c:v>
                </c:pt>
                <c:pt idx="567">
                  <c:v>616197</c:v>
                </c:pt>
                <c:pt idx="568">
                  <c:v>428297</c:v>
                </c:pt>
                <c:pt idx="569">
                  <c:v>497222</c:v>
                </c:pt>
                <c:pt idx="570">
                  <c:v>662981</c:v>
                </c:pt>
                <c:pt idx="571">
                  <c:v>445980</c:v>
                </c:pt>
                <c:pt idx="572">
                  <c:v>461848</c:v>
                </c:pt>
                <c:pt idx="573">
                  <c:v>584039</c:v>
                </c:pt>
                <c:pt idx="574">
                  <c:v>741031</c:v>
                </c:pt>
                <c:pt idx="575">
                  <c:v>451230</c:v>
                </c:pt>
                <c:pt idx="576">
                  <c:v>247686</c:v>
                </c:pt>
                <c:pt idx="577">
                  <c:v>270112</c:v>
                </c:pt>
                <c:pt idx="578">
                  <c:v>1073680</c:v>
                </c:pt>
                <c:pt idx="579">
                  <c:v>5300312</c:v>
                </c:pt>
                <c:pt idx="580">
                  <c:v>#N/A</c:v>
                </c:pt>
                <c:pt idx="581">
                  <c:v>268920</c:v>
                </c:pt>
                <c:pt idx="582">
                  <c:v>1158631</c:v>
                </c:pt>
                <c:pt idx="583">
                  <c:v>328007</c:v>
                </c:pt>
                <c:pt idx="584">
                  <c:v>375821</c:v>
                </c:pt>
                <c:pt idx="585">
                  <c:v>1754619</c:v>
                </c:pt>
                <c:pt idx="586">
                  <c:v>912133</c:v>
                </c:pt>
                <c:pt idx="587">
                  <c:v>102693</c:v>
                </c:pt>
                <c:pt idx="588">
                  <c:v>112664</c:v>
                </c:pt>
                <c:pt idx="589">
                  <c:v>193832</c:v>
                </c:pt>
                <c:pt idx="590">
                  <c:v>81003</c:v>
                </c:pt>
                <c:pt idx="591">
                  <c:v>154893</c:v>
                </c:pt>
                <c:pt idx="592">
                  <c:v>510349</c:v>
                </c:pt>
                <c:pt idx="593">
                  <c:v>1397708</c:v>
                </c:pt>
                <c:pt idx="594">
                  <c:v>178049</c:v>
                </c:pt>
                <c:pt idx="595">
                  <c:v>1048052</c:v>
                </c:pt>
                <c:pt idx="596">
                  <c:v>1837519</c:v>
                </c:pt>
                <c:pt idx="597">
                  <c:v>4409953</c:v>
                </c:pt>
                <c:pt idx="598">
                  <c:v>279177</c:v>
                </c:pt>
                <c:pt idx="599">
                  <c:v>229471</c:v>
                </c:pt>
                <c:pt idx="600">
                  <c:v>34583</c:v>
                </c:pt>
                <c:pt idx="601">
                  <c:v>556055</c:v>
                </c:pt>
                <c:pt idx="602">
                  <c:v>315787</c:v>
                </c:pt>
                <c:pt idx="603">
                  <c:v>185802</c:v>
                </c:pt>
                <c:pt idx="604">
                  <c:v>1107470</c:v>
                </c:pt>
                <c:pt idx="605">
                  <c:v>532056</c:v>
                </c:pt>
                <c:pt idx="606">
                  <c:v>499760</c:v>
                </c:pt>
                <c:pt idx="607">
                  <c:v>635878</c:v>
                </c:pt>
                <c:pt idx="608">
                  <c:v>142064</c:v>
                </c:pt>
                <c:pt idx="609">
                  <c:v>239203</c:v>
                </c:pt>
                <c:pt idx="610">
                  <c:v>45127</c:v>
                </c:pt>
                <c:pt idx="611">
                  <c:v>867958</c:v>
                </c:pt>
                <c:pt idx="612">
                  <c:v>1164715</c:v>
                </c:pt>
                <c:pt idx="613">
                  <c:v>1001562</c:v>
                </c:pt>
                <c:pt idx="614">
                  <c:v>728175</c:v>
                </c:pt>
                <c:pt idx="615">
                  <c:v>#N/A</c:v>
                </c:pt>
                <c:pt idx="616">
                  <c:v>932050</c:v>
                </c:pt>
                <c:pt idx="617">
                  <c:v>2232073</c:v>
                </c:pt>
                <c:pt idx="618">
                  <c:v>4197447</c:v>
                </c:pt>
                <c:pt idx="619">
                  <c:v>829737</c:v>
                </c:pt>
                <c:pt idx="620">
                  <c:v>832929</c:v>
                </c:pt>
                <c:pt idx="621">
                  <c:v>407777</c:v>
                </c:pt>
                <c:pt idx="622">
                  <c:v>1000542</c:v>
                </c:pt>
                <c:pt idx="623">
                  <c:v>596155</c:v>
                </c:pt>
                <c:pt idx="624">
                  <c:v>804781</c:v>
                </c:pt>
                <c:pt idx="625">
                  <c:v>186408</c:v>
                </c:pt>
                <c:pt idx="626">
                  <c:v>208298</c:v>
                </c:pt>
                <c:pt idx="627">
                  <c:v>0</c:v>
                </c:pt>
                <c:pt idx="628">
                  <c:v>147757</c:v>
                </c:pt>
                <c:pt idx="629">
                  <c:v>290382</c:v>
                </c:pt>
                <c:pt idx="630">
                  <c:v>201134</c:v>
                </c:pt>
                <c:pt idx="631">
                  <c:v>81079</c:v>
                </c:pt>
                <c:pt idx="632">
                  <c:v>318174</c:v>
                </c:pt>
                <c:pt idx="633">
                  <c:v>116780</c:v>
                </c:pt>
                <c:pt idx="634">
                  <c:v>458213</c:v>
                </c:pt>
                <c:pt idx="635">
                  <c:v>651398</c:v>
                </c:pt>
                <c:pt idx="636">
                  <c:v>186847</c:v>
                </c:pt>
                <c:pt idx="637">
                  <c:v>1364987</c:v>
                </c:pt>
                <c:pt idx="638">
                  <c:v>2653244</c:v>
                </c:pt>
                <c:pt idx="639">
                  <c:v>85221</c:v>
                </c:pt>
                <c:pt idx="640">
                  <c:v>0</c:v>
                </c:pt>
                <c:pt idx="641">
                  <c:v>78108</c:v>
                </c:pt>
                <c:pt idx="642">
                  <c:v>1109517</c:v>
                </c:pt>
                <c:pt idx="643">
                  <c:v>1368274</c:v>
                </c:pt>
                <c:pt idx="644">
                  <c:v>0</c:v>
                </c:pt>
                <c:pt idx="645">
                  <c:v>231598</c:v>
                </c:pt>
                <c:pt idx="646">
                  <c:v>134486</c:v>
                </c:pt>
                <c:pt idx="647">
                  <c:v>607990</c:v>
                </c:pt>
                <c:pt idx="648">
                  <c:v>127439</c:v>
                </c:pt>
                <c:pt idx="649">
                  <c:v>126749</c:v>
                </c:pt>
                <c:pt idx="650">
                  <c:v>3325600</c:v>
                </c:pt>
                <c:pt idx="651">
                  <c:v>472053</c:v>
                </c:pt>
                <c:pt idx="652">
                  <c:v>384527</c:v>
                </c:pt>
                <c:pt idx="653">
                  <c:v>262539</c:v>
                </c:pt>
                <c:pt idx="654">
                  <c:v>229222</c:v>
                </c:pt>
                <c:pt idx="655">
                  <c:v>190296</c:v>
                </c:pt>
                <c:pt idx="656">
                  <c:v>1500674</c:v>
                </c:pt>
                <c:pt idx="657">
                  <c:v>51626</c:v>
                </c:pt>
                <c:pt idx="658">
                  <c:v>154237</c:v>
                </c:pt>
                <c:pt idx="659">
                  <c:v>72765</c:v>
                </c:pt>
                <c:pt idx="660">
                  <c:v>188315</c:v>
                </c:pt>
                <c:pt idx="661">
                  <c:v>81552</c:v>
                </c:pt>
                <c:pt idx="662">
                  <c:v>70089</c:v>
                </c:pt>
                <c:pt idx="663">
                  <c:v>75660</c:v>
                </c:pt>
                <c:pt idx="664">
                  <c:v>180778</c:v>
                </c:pt>
                <c:pt idx="665">
                  <c:v>236546</c:v>
                </c:pt>
                <c:pt idx="666">
                  <c:v>38616</c:v>
                </c:pt>
                <c:pt idx="667">
                  <c:v>42767</c:v>
                </c:pt>
                <c:pt idx="668">
                  <c:v>104911</c:v>
                </c:pt>
                <c:pt idx="669">
                  <c:v>82603</c:v>
                </c:pt>
                <c:pt idx="670">
                  <c:v>1741843</c:v>
                </c:pt>
                <c:pt idx="671">
                  <c:v>157715</c:v>
                </c:pt>
                <c:pt idx="672">
                  <c:v>98276</c:v>
                </c:pt>
                <c:pt idx="673">
                  <c:v>139396</c:v>
                </c:pt>
                <c:pt idx="674">
                  <c:v>141954</c:v>
                </c:pt>
                <c:pt idx="675">
                  <c:v>102567</c:v>
                </c:pt>
                <c:pt idx="676">
                  <c:v>329903</c:v>
                </c:pt>
                <c:pt idx="677">
                  <c:v>1306754</c:v>
                </c:pt>
                <c:pt idx="678">
                  <c:v>0</c:v>
                </c:pt>
                <c:pt idx="679">
                  <c:v>740920</c:v>
                </c:pt>
                <c:pt idx="680">
                  <c:v>1928893</c:v>
                </c:pt>
                <c:pt idx="681">
                  <c:v>#N/A</c:v>
                </c:pt>
                <c:pt idx="682">
                  <c:v>1666878</c:v>
                </c:pt>
                <c:pt idx="683">
                  <c:v>1278095</c:v>
                </c:pt>
                <c:pt idx="684">
                  <c:v>1729140</c:v>
                </c:pt>
                <c:pt idx="685">
                  <c:v>1427534</c:v>
                </c:pt>
                <c:pt idx="686">
                  <c:v>1170546</c:v>
                </c:pt>
                <c:pt idx="687">
                  <c:v>328277</c:v>
                </c:pt>
                <c:pt idx="688">
                  <c:v>191580</c:v>
                </c:pt>
                <c:pt idx="689">
                  <c:v>1207550</c:v>
                </c:pt>
                <c:pt idx="690">
                  <c:v>1778203</c:v>
                </c:pt>
                <c:pt idx="691">
                  <c:v>340722</c:v>
                </c:pt>
                <c:pt idx="692">
                  <c:v>578802</c:v>
                </c:pt>
                <c:pt idx="693">
                  <c:v>1950343</c:v>
                </c:pt>
                <c:pt idx="694">
                  <c:v>855830</c:v>
                </c:pt>
                <c:pt idx="695">
                  <c:v>2110791</c:v>
                </c:pt>
                <c:pt idx="696">
                  <c:v>161637</c:v>
                </c:pt>
                <c:pt idx="697">
                  <c:v>236402</c:v>
                </c:pt>
                <c:pt idx="698">
                  <c:v>429357</c:v>
                </c:pt>
                <c:pt idx="699">
                  <c:v>171110</c:v>
                </c:pt>
                <c:pt idx="700">
                  <c:v>107184</c:v>
                </c:pt>
                <c:pt idx="701">
                  <c:v>95351</c:v>
                </c:pt>
                <c:pt idx="702">
                  <c:v>286030</c:v>
                </c:pt>
                <c:pt idx="703">
                  <c:v>249937</c:v>
                </c:pt>
                <c:pt idx="704">
                  <c:v>146088</c:v>
                </c:pt>
                <c:pt idx="705">
                  <c:v>189677</c:v>
                </c:pt>
                <c:pt idx="706">
                  <c:v>160106</c:v>
                </c:pt>
                <c:pt idx="707">
                  <c:v>110202</c:v>
                </c:pt>
                <c:pt idx="708">
                  <c:v>386183</c:v>
                </c:pt>
                <c:pt idx="709">
                  <c:v>177554</c:v>
                </c:pt>
                <c:pt idx="710">
                  <c:v>271707</c:v>
                </c:pt>
                <c:pt idx="711">
                  <c:v>325770</c:v>
                </c:pt>
                <c:pt idx="712">
                  <c:v>0</c:v>
                </c:pt>
                <c:pt idx="713">
                  <c:v>468794</c:v>
                </c:pt>
                <c:pt idx="714">
                  <c:v>355105</c:v>
                </c:pt>
                <c:pt idx="715">
                  <c:v>554122</c:v>
                </c:pt>
                <c:pt idx="716">
                  <c:v>237632</c:v>
                </c:pt>
                <c:pt idx="717">
                  <c:v>346020</c:v>
                </c:pt>
                <c:pt idx="718">
                  <c:v>702952</c:v>
                </c:pt>
                <c:pt idx="719">
                  <c:v>5193252</c:v>
                </c:pt>
                <c:pt idx="720">
                  <c:v>1723823</c:v>
                </c:pt>
                <c:pt idx="721">
                  <c:v>2599382</c:v>
                </c:pt>
                <c:pt idx="722">
                  <c:v>1377935</c:v>
                </c:pt>
                <c:pt idx="723">
                  <c:v>#N/A</c:v>
                </c:pt>
                <c:pt idx="724">
                  <c:v>#N/A</c:v>
                </c:pt>
                <c:pt idx="725">
                  <c:v>375912</c:v>
                </c:pt>
                <c:pt idx="726">
                  <c:v>3148578</c:v>
                </c:pt>
                <c:pt idx="727">
                  <c:v>1656494</c:v>
                </c:pt>
                <c:pt idx="728">
                  <c:v>2543446</c:v>
                </c:pt>
                <c:pt idx="729">
                  <c:v>297393</c:v>
                </c:pt>
                <c:pt idx="730">
                  <c:v>1478200</c:v>
                </c:pt>
                <c:pt idx="731">
                  <c:v>2067928</c:v>
                </c:pt>
                <c:pt idx="732">
                  <c:v>1018431</c:v>
                </c:pt>
                <c:pt idx="733">
                  <c:v>743634</c:v>
                </c:pt>
                <c:pt idx="734">
                  <c:v>2511349</c:v>
                </c:pt>
                <c:pt idx="735">
                  <c:v>239659</c:v>
                </c:pt>
                <c:pt idx="736">
                  <c:v>1299162</c:v>
                </c:pt>
                <c:pt idx="737">
                  <c:v>602816</c:v>
                </c:pt>
                <c:pt idx="738">
                  <c:v>1019652</c:v>
                </c:pt>
                <c:pt idx="739">
                  <c:v>413668</c:v>
                </c:pt>
                <c:pt idx="740">
                  <c:v>0</c:v>
                </c:pt>
                <c:pt idx="741">
                  <c:v>502468</c:v>
                </c:pt>
                <c:pt idx="742">
                  <c:v>2133432</c:v>
                </c:pt>
                <c:pt idx="743">
                  <c:v>1443583</c:v>
                </c:pt>
                <c:pt idx="744">
                  <c:v>128168</c:v>
                </c:pt>
                <c:pt idx="745">
                  <c:v>483885</c:v>
                </c:pt>
                <c:pt idx="746">
                  <c:v>156401</c:v>
                </c:pt>
                <c:pt idx="747">
                  <c:v>102889</c:v>
                </c:pt>
                <c:pt idx="748">
                  <c:v>192059</c:v>
                </c:pt>
                <c:pt idx="749">
                  <c:v>601948</c:v>
                </c:pt>
                <c:pt idx="750">
                  <c:v>230369</c:v>
                </c:pt>
                <c:pt idx="751">
                  <c:v>934000</c:v>
                </c:pt>
                <c:pt idx="752">
                  <c:v>140385</c:v>
                </c:pt>
                <c:pt idx="753">
                  <c:v>252998</c:v>
                </c:pt>
                <c:pt idx="754">
                  <c:v>555318</c:v>
                </c:pt>
                <c:pt idx="755">
                  <c:v>1119421</c:v>
                </c:pt>
                <c:pt idx="756">
                  <c:v>517283</c:v>
                </c:pt>
                <c:pt idx="757">
                  <c:v>453609</c:v>
                </c:pt>
                <c:pt idx="758">
                  <c:v>4186060</c:v>
                </c:pt>
                <c:pt idx="759">
                  <c:v>1259725</c:v>
                </c:pt>
                <c:pt idx="760">
                  <c:v>3052547</c:v>
                </c:pt>
                <c:pt idx="761">
                  <c:v>#N/A</c:v>
                </c:pt>
                <c:pt idx="762">
                  <c:v>#N/A</c:v>
                </c:pt>
                <c:pt idx="763">
                  <c:v>1778218</c:v>
                </c:pt>
                <c:pt idx="764">
                  <c:v>2167437</c:v>
                </c:pt>
                <c:pt idx="765">
                  <c:v>#N/A</c:v>
                </c:pt>
                <c:pt idx="766">
                  <c:v>1049573</c:v>
                </c:pt>
                <c:pt idx="767">
                  <c:v>#N/A</c:v>
                </c:pt>
                <c:pt idx="768">
                  <c:v>1603842</c:v>
                </c:pt>
                <c:pt idx="769">
                  <c:v>2912637</c:v>
                </c:pt>
                <c:pt idx="770">
                  <c:v>1161355</c:v>
                </c:pt>
                <c:pt idx="771">
                  <c:v>#N/A</c:v>
                </c:pt>
                <c:pt idx="772">
                  <c:v>2768100</c:v>
                </c:pt>
                <c:pt idx="773">
                  <c:v>#N/A</c:v>
                </c:pt>
                <c:pt idx="774">
                  <c:v>1212904</c:v>
                </c:pt>
                <c:pt idx="775">
                  <c:v>2294882</c:v>
                </c:pt>
                <c:pt idx="776">
                  <c:v>1203318</c:v>
                </c:pt>
                <c:pt idx="777">
                  <c:v>886254</c:v>
                </c:pt>
                <c:pt idx="778">
                  <c:v>1709330</c:v>
                </c:pt>
                <c:pt idx="779">
                  <c:v>1001641</c:v>
                </c:pt>
                <c:pt idx="780">
                  <c:v>758540</c:v>
                </c:pt>
                <c:pt idx="781">
                  <c:v>648447</c:v>
                </c:pt>
                <c:pt idx="782">
                  <c:v>727438</c:v>
                </c:pt>
                <c:pt idx="783">
                  <c:v>1270567</c:v>
                </c:pt>
                <c:pt idx="784">
                  <c:v>417870</c:v>
                </c:pt>
                <c:pt idx="785">
                  <c:v>2063921</c:v>
                </c:pt>
                <c:pt idx="786">
                  <c:v>1689988</c:v>
                </c:pt>
                <c:pt idx="787">
                  <c:v>1089404</c:v>
                </c:pt>
                <c:pt idx="788">
                  <c:v>431561</c:v>
                </c:pt>
                <c:pt idx="789">
                  <c:v>2362708</c:v>
                </c:pt>
                <c:pt idx="790">
                  <c:v>1041290</c:v>
                </c:pt>
                <c:pt idx="791">
                  <c:v>543145</c:v>
                </c:pt>
                <c:pt idx="792">
                  <c:v>669303</c:v>
                </c:pt>
                <c:pt idx="793">
                  <c:v>180615</c:v>
                </c:pt>
                <c:pt idx="794">
                  <c:v>1793253</c:v>
                </c:pt>
                <c:pt idx="795">
                  <c:v>643201</c:v>
                </c:pt>
                <c:pt idx="796">
                  <c:v>578035</c:v>
                </c:pt>
                <c:pt idx="797">
                  <c:v>2342423</c:v>
                </c:pt>
                <c:pt idx="798">
                  <c:v>420080</c:v>
                </c:pt>
                <c:pt idx="799">
                  <c:v>804332</c:v>
                </c:pt>
                <c:pt idx="800">
                  <c:v>2914628</c:v>
                </c:pt>
                <c:pt idx="801">
                  <c:v>1150420</c:v>
                </c:pt>
                <c:pt idx="802">
                  <c:v>#N/A</c:v>
                </c:pt>
                <c:pt idx="803">
                  <c:v>656007</c:v>
                </c:pt>
                <c:pt idx="804">
                  <c:v>28819724</c:v>
                </c:pt>
                <c:pt idx="805">
                  <c:v>2357274</c:v>
                </c:pt>
                <c:pt idx="806">
                  <c:v>1063925</c:v>
                </c:pt>
                <c:pt idx="807">
                  <c:v>#N/A</c:v>
                </c:pt>
                <c:pt idx="808">
                  <c:v>#N/A</c:v>
                </c:pt>
                <c:pt idx="809">
                  <c:v>2447669</c:v>
                </c:pt>
                <c:pt idx="810">
                  <c:v>208255</c:v>
                </c:pt>
                <c:pt idx="811">
                  <c:v>315001</c:v>
                </c:pt>
                <c:pt idx="812">
                  <c:v>3225529</c:v>
                </c:pt>
                <c:pt idx="813">
                  <c:v>2339524</c:v>
                </c:pt>
                <c:pt idx="814">
                  <c:v>777026</c:v>
                </c:pt>
                <c:pt idx="815">
                  <c:v>3731411</c:v>
                </c:pt>
                <c:pt idx="816">
                  <c:v>472310</c:v>
                </c:pt>
                <c:pt idx="817">
                  <c:v>1115776</c:v>
                </c:pt>
                <c:pt idx="818">
                  <c:v>624914</c:v>
                </c:pt>
                <c:pt idx="819">
                  <c:v>1313019</c:v>
                </c:pt>
                <c:pt idx="820">
                  <c:v>242367</c:v>
                </c:pt>
                <c:pt idx="821">
                  <c:v>217491</c:v>
                </c:pt>
                <c:pt idx="822">
                  <c:v>1523920</c:v>
                </c:pt>
                <c:pt idx="823">
                  <c:v>222732</c:v>
                </c:pt>
                <c:pt idx="824">
                  <c:v>225889</c:v>
                </c:pt>
                <c:pt idx="825">
                  <c:v>211609</c:v>
                </c:pt>
                <c:pt idx="826">
                  <c:v>277526</c:v>
                </c:pt>
                <c:pt idx="827">
                  <c:v>341184</c:v>
                </c:pt>
                <c:pt idx="828">
                  <c:v>154033</c:v>
                </c:pt>
                <c:pt idx="829">
                  <c:v>338651</c:v>
                </c:pt>
                <c:pt idx="830">
                  <c:v>164741</c:v>
                </c:pt>
                <c:pt idx="831">
                  <c:v>195962</c:v>
                </c:pt>
                <c:pt idx="832">
                  <c:v>121735</c:v>
                </c:pt>
                <c:pt idx="833">
                  <c:v>133225</c:v>
                </c:pt>
                <c:pt idx="834">
                  <c:v>5924649</c:v>
                </c:pt>
                <c:pt idx="835">
                  <c:v>2142818</c:v>
                </c:pt>
                <c:pt idx="836">
                  <c:v>#N/A</c:v>
                </c:pt>
                <c:pt idx="837">
                  <c:v>2369100</c:v>
                </c:pt>
                <c:pt idx="838">
                  <c:v>525966</c:v>
                </c:pt>
                <c:pt idx="839">
                  <c:v>1759610</c:v>
                </c:pt>
                <c:pt idx="840">
                  <c:v>431477</c:v>
                </c:pt>
                <c:pt idx="841">
                  <c:v>2088320</c:v>
                </c:pt>
                <c:pt idx="842">
                  <c:v>541616</c:v>
                </c:pt>
                <c:pt idx="843">
                  <c:v>1081296</c:v>
                </c:pt>
                <c:pt idx="844">
                  <c:v>1284776</c:v>
                </c:pt>
                <c:pt idx="845">
                  <c:v>1242974</c:v>
                </c:pt>
                <c:pt idx="846">
                  <c:v>837965</c:v>
                </c:pt>
                <c:pt idx="847">
                  <c:v>1200689</c:v>
                </c:pt>
                <c:pt idx="848">
                  <c:v>136689</c:v>
                </c:pt>
                <c:pt idx="849">
                  <c:v>125343</c:v>
                </c:pt>
                <c:pt idx="850">
                  <c:v>122970</c:v>
                </c:pt>
                <c:pt idx="851">
                  <c:v>135542</c:v>
                </c:pt>
                <c:pt idx="852">
                  <c:v>1756284</c:v>
                </c:pt>
                <c:pt idx="853">
                  <c:v>453965</c:v>
                </c:pt>
                <c:pt idx="854">
                  <c:v>241917</c:v>
                </c:pt>
                <c:pt idx="855">
                  <c:v>275297</c:v>
                </c:pt>
                <c:pt idx="856">
                  <c:v>181485</c:v>
                </c:pt>
                <c:pt idx="857">
                  <c:v>1435389</c:v>
                </c:pt>
                <c:pt idx="858">
                  <c:v>113003</c:v>
                </c:pt>
                <c:pt idx="859">
                  <c:v>4450440</c:v>
                </c:pt>
                <c:pt idx="860">
                  <c:v>#N/A</c:v>
                </c:pt>
                <c:pt idx="861">
                  <c:v>1747312</c:v>
                </c:pt>
                <c:pt idx="862">
                  <c:v>1092101</c:v>
                </c:pt>
                <c:pt idx="863">
                  <c:v>2958518</c:v>
                </c:pt>
                <c:pt idx="864">
                  <c:v>1071949</c:v>
                </c:pt>
                <c:pt idx="865">
                  <c:v>1194164</c:v>
                </c:pt>
                <c:pt idx="866">
                  <c:v>1052430</c:v>
                </c:pt>
                <c:pt idx="867">
                  <c:v>1105460</c:v>
                </c:pt>
                <c:pt idx="868">
                  <c:v>475074</c:v>
                </c:pt>
                <c:pt idx="869">
                  <c:v>1132919</c:v>
                </c:pt>
                <c:pt idx="870">
                  <c:v>713026</c:v>
                </c:pt>
                <c:pt idx="871">
                  <c:v>693913</c:v>
                </c:pt>
                <c:pt idx="872">
                  <c:v>1687612</c:v>
                </c:pt>
                <c:pt idx="873">
                  <c:v>1491797</c:v>
                </c:pt>
                <c:pt idx="874">
                  <c:v>402834</c:v>
                </c:pt>
                <c:pt idx="875">
                  <c:v>427335</c:v>
                </c:pt>
                <c:pt idx="876">
                  <c:v>358039</c:v>
                </c:pt>
                <c:pt idx="877">
                  <c:v>391623</c:v>
                </c:pt>
                <c:pt idx="878">
                  <c:v>196511</c:v>
                </c:pt>
                <c:pt idx="879">
                  <c:v>87968</c:v>
                </c:pt>
                <c:pt idx="880">
                  <c:v>617860</c:v>
                </c:pt>
                <c:pt idx="881">
                  <c:v>484838</c:v>
                </c:pt>
                <c:pt idx="882">
                  <c:v>4494319</c:v>
                </c:pt>
                <c:pt idx="883">
                  <c:v>#N/A</c:v>
                </c:pt>
                <c:pt idx="884">
                  <c:v>#N/A</c:v>
                </c:pt>
                <c:pt idx="885">
                  <c:v>1992249</c:v>
                </c:pt>
                <c:pt idx="886">
                  <c:v>2305347</c:v>
                </c:pt>
                <c:pt idx="887">
                  <c:v>#N/A</c:v>
                </c:pt>
                <c:pt idx="888">
                  <c:v>#N/A</c:v>
                </c:pt>
                <c:pt idx="889">
                  <c:v>1772020</c:v>
                </c:pt>
                <c:pt idx="890">
                  <c:v>#N/A</c:v>
                </c:pt>
                <c:pt idx="891">
                  <c:v>#N/A</c:v>
                </c:pt>
                <c:pt idx="892">
                  <c:v>488444</c:v>
                </c:pt>
                <c:pt idx="893">
                  <c:v>#N/A</c:v>
                </c:pt>
                <c:pt idx="894">
                  <c:v>3550501</c:v>
                </c:pt>
                <c:pt idx="895">
                  <c:v>2372923</c:v>
                </c:pt>
                <c:pt idx="896">
                  <c:v>2415825</c:v>
                </c:pt>
                <c:pt idx="897">
                  <c:v>2095474</c:v>
                </c:pt>
                <c:pt idx="898">
                  <c:v>1166520</c:v>
                </c:pt>
                <c:pt idx="899">
                  <c:v>#N/A</c:v>
                </c:pt>
                <c:pt idx="900">
                  <c:v>#N/A</c:v>
                </c:pt>
                <c:pt idx="901">
                  <c:v>1281388</c:v>
                </c:pt>
                <c:pt idx="902">
                  <c:v>2042512</c:v>
                </c:pt>
                <c:pt idx="903">
                  <c:v>1823100</c:v>
                </c:pt>
                <c:pt idx="904">
                  <c:v>1070598</c:v>
                </c:pt>
                <c:pt idx="905">
                  <c:v>1005358</c:v>
                </c:pt>
                <c:pt idx="906">
                  <c:v>1707490</c:v>
                </c:pt>
                <c:pt idx="907">
                  <c:v>1689932</c:v>
                </c:pt>
                <c:pt idx="908">
                  <c:v>278957</c:v>
                </c:pt>
                <c:pt idx="909">
                  <c:v>2679573</c:v>
                </c:pt>
                <c:pt idx="910">
                  <c:v>1489322</c:v>
                </c:pt>
                <c:pt idx="911">
                  <c:v>1122470</c:v>
                </c:pt>
                <c:pt idx="912">
                  <c:v>289728</c:v>
                </c:pt>
                <c:pt idx="913">
                  <c:v>3308526</c:v>
                </c:pt>
                <c:pt idx="914">
                  <c:v>1410309</c:v>
                </c:pt>
                <c:pt idx="915">
                  <c:v>2512746</c:v>
                </c:pt>
                <c:pt idx="916">
                  <c:v>730029</c:v>
                </c:pt>
                <c:pt idx="917">
                  <c:v>200343</c:v>
                </c:pt>
                <c:pt idx="918">
                  <c:v>1301876</c:v>
                </c:pt>
                <c:pt idx="919">
                  <c:v>446459</c:v>
                </c:pt>
                <c:pt idx="920">
                  <c:v>1005365</c:v>
                </c:pt>
                <c:pt idx="921">
                  <c:v>453388</c:v>
                </c:pt>
                <c:pt idx="922">
                  <c:v>220376</c:v>
                </c:pt>
                <c:pt idx="923">
                  <c:v>979592</c:v>
                </c:pt>
                <c:pt idx="924">
                  <c:v>224396</c:v>
                </c:pt>
                <c:pt idx="925">
                  <c:v>107876</c:v>
                </c:pt>
                <c:pt idx="926">
                  <c:v>37047882</c:v>
                </c:pt>
                <c:pt idx="927">
                  <c:v>297972</c:v>
                </c:pt>
                <c:pt idx="928">
                  <c:v>#N/A</c:v>
                </c:pt>
                <c:pt idx="929">
                  <c:v>#N/A</c:v>
                </c:pt>
                <c:pt idx="930">
                  <c:v>1128546</c:v>
                </c:pt>
                <c:pt idx="931">
                  <c:v>1638413</c:v>
                </c:pt>
                <c:pt idx="932">
                  <c:v>#N/A</c:v>
                </c:pt>
                <c:pt idx="933">
                  <c:v>1196049</c:v>
                </c:pt>
                <c:pt idx="934">
                  <c:v>#N/A</c:v>
                </c:pt>
                <c:pt idx="935">
                  <c:v>#N/A</c:v>
                </c:pt>
                <c:pt idx="936">
                  <c:v>670182</c:v>
                </c:pt>
                <c:pt idx="937">
                  <c:v>3013207</c:v>
                </c:pt>
                <c:pt idx="938">
                  <c:v>1733979</c:v>
                </c:pt>
                <c:pt idx="939">
                  <c:v>2372376</c:v>
                </c:pt>
                <c:pt idx="940">
                  <c:v>921538</c:v>
                </c:pt>
                <c:pt idx="941">
                  <c:v>741755</c:v>
                </c:pt>
                <c:pt idx="942">
                  <c:v>3523169</c:v>
                </c:pt>
                <c:pt idx="943">
                  <c:v>#N/A</c:v>
                </c:pt>
                <c:pt idx="944">
                  <c:v>731930</c:v>
                </c:pt>
                <c:pt idx="945">
                  <c:v>320444</c:v>
                </c:pt>
                <c:pt idx="946">
                  <c:v>517614</c:v>
                </c:pt>
                <c:pt idx="947">
                  <c:v>2853621</c:v>
                </c:pt>
                <c:pt idx="948">
                  <c:v>710022</c:v>
                </c:pt>
                <c:pt idx="949">
                  <c:v>1069918</c:v>
                </c:pt>
                <c:pt idx="950">
                  <c:v>906192</c:v>
                </c:pt>
                <c:pt idx="951">
                  <c:v>1493488</c:v>
                </c:pt>
                <c:pt idx="952">
                  <c:v>1112161</c:v>
                </c:pt>
                <c:pt idx="953">
                  <c:v>366803</c:v>
                </c:pt>
                <c:pt idx="954">
                  <c:v>1408011</c:v>
                </c:pt>
                <c:pt idx="955">
                  <c:v>302225</c:v>
                </c:pt>
                <c:pt idx="956">
                  <c:v>305549</c:v>
                </c:pt>
                <c:pt idx="957">
                  <c:v>163358</c:v>
                </c:pt>
                <c:pt idx="958">
                  <c:v>585973</c:v>
                </c:pt>
                <c:pt idx="959">
                  <c:v>126838</c:v>
                </c:pt>
                <c:pt idx="960">
                  <c:v>489055</c:v>
                </c:pt>
                <c:pt idx="961">
                  <c:v>106363</c:v>
                </c:pt>
                <c:pt idx="962">
                  <c:v>519972</c:v>
                </c:pt>
                <c:pt idx="963">
                  <c:v>364067</c:v>
                </c:pt>
                <c:pt idx="964">
                  <c:v>287042</c:v>
                </c:pt>
                <c:pt idx="965">
                  <c:v>511007</c:v>
                </c:pt>
                <c:pt idx="966">
                  <c:v>0</c:v>
                </c:pt>
                <c:pt idx="967">
                  <c:v>100387</c:v>
                </c:pt>
                <c:pt idx="968">
                  <c:v>179891</c:v>
                </c:pt>
                <c:pt idx="969">
                  <c:v>242189</c:v>
                </c:pt>
                <c:pt idx="970">
                  <c:v>4496500</c:v>
                </c:pt>
                <c:pt idx="971">
                  <c:v>0</c:v>
                </c:pt>
                <c:pt idx="972">
                  <c:v>17757159</c:v>
                </c:pt>
                <c:pt idx="973">
                  <c:v>150477</c:v>
                </c:pt>
                <c:pt idx="974">
                  <c:v>13424196</c:v>
                </c:pt>
                <c:pt idx="975">
                  <c:v>0</c:v>
                </c:pt>
                <c:pt idx="976">
                  <c:v>#N/A</c:v>
                </c:pt>
                <c:pt idx="977">
                  <c:v>1834668</c:v>
                </c:pt>
                <c:pt idx="978">
                  <c:v>2689977</c:v>
                </c:pt>
                <c:pt idx="979">
                  <c:v>1553314</c:v>
                </c:pt>
                <c:pt idx="980">
                  <c:v>1867479</c:v>
                </c:pt>
                <c:pt idx="981">
                  <c:v>1087043</c:v>
                </c:pt>
                <c:pt idx="982">
                  <c:v>576650</c:v>
                </c:pt>
                <c:pt idx="983">
                  <c:v>2274256</c:v>
                </c:pt>
                <c:pt idx="984">
                  <c:v>648951</c:v>
                </c:pt>
                <c:pt idx="985">
                  <c:v>676450</c:v>
                </c:pt>
                <c:pt idx="986">
                  <c:v>694576</c:v>
                </c:pt>
                <c:pt idx="987">
                  <c:v>612575</c:v>
                </c:pt>
                <c:pt idx="988">
                  <c:v>502880</c:v>
                </c:pt>
                <c:pt idx="989">
                  <c:v>552097</c:v>
                </c:pt>
                <c:pt idx="990">
                  <c:v>329271</c:v>
                </c:pt>
                <c:pt idx="991">
                  <c:v>134448</c:v>
                </c:pt>
                <c:pt idx="992">
                  <c:v>134248</c:v>
                </c:pt>
                <c:pt idx="993">
                  <c:v>473025</c:v>
                </c:pt>
                <c:pt idx="994">
                  <c:v>395806</c:v>
                </c:pt>
                <c:pt idx="995">
                  <c:v>591645</c:v>
                </c:pt>
                <c:pt idx="996">
                  <c:v>170651</c:v>
                </c:pt>
                <c:pt idx="997">
                  <c:v>475324</c:v>
                </c:pt>
                <c:pt idx="998">
                  <c:v>1496299</c:v>
                </c:pt>
                <c:pt idx="999">
                  <c:v>181708</c:v>
                </c:pt>
                <c:pt idx="1000">
                  <c:v>440400</c:v>
                </c:pt>
                <c:pt idx="1001">
                  <c:v>144557</c:v>
                </c:pt>
                <c:pt idx="1002">
                  <c:v>175076</c:v>
                </c:pt>
                <c:pt idx="1003">
                  <c:v>135580</c:v>
                </c:pt>
                <c:pt idx="1004">
                  <c:v>126062</c:v>
                </c:pt>
                <c:pt idx="1005">
                  <c:v>9982511</c:v>
                </c:pt>
                <c:pt idx="1006">
                  <c:v>#N/A</c:v>
                </c:pt>
                <c:pt idx="1007">
                  <c:v>620317</c:v>
                </c:pt>
                <c:pt idx="1008">
                  <c:v>108875</c:v>
                </c:pt>
                <c:pt idx="1009">
                  <c:v>1451673</c:v>
                </c:pt>
                <c:pt idx="1010">
                  <c:v>1189427</c:v>
                </c:pt>
                <c:pt idx="1011">
                  <c:v>557841</c:v>
                </c:pt>
                <c:pt idx="1012">
                  <c:v>0</c:v>
                </c:pt>
                <c:pt idx="1013">
                  <c:v>444370</c:v>
                </c:pt>
                <c:pt idx="1014">
                  <c:v>497009</c:v>
                </c:pt>
                <c:pt idx="1015">
                  <c:v>919754</c:v>
                </c:pt>
                <c:pt idx="1016">
                  <c:v>439346</c:v>
                </c:pt>
                <c:pt idx="1017">
                  <c:v>382586</c:v>
                </c:pt>
                <c:pt idx="1018">
                  <c:v>108116</c:v>
                </c:pt>
                <c:pt idx="1019">
                  <c:v>232041</c:v>
                </c:pt>
                <c:pt idx="1020">
                  <c:v>57136</c:v>
                </c:pt>
                <c:pt idx="1021">
                  <c:v>94096</c:v>
                </c:pt>
                <c:pt idx="1022">
                  <c:v>739464</c:v>
                </c:pt>
                <c:pt idx="1023">
                  <c:v>1040759</c:v>
                </c:pt>
                <c:pt idx="1024">
                  <c:v>139392</c:v>
                </c:pt>
                <c:pt idx="1025">
                  <c:v>431536</c:v>
                </c:pt>
                <c:pt idx="1026">
                  <c:v>197705</c:v>
                </c:pt>
                <c:pt idx="1027">
                  <c:v>340393</c:v>
                </c:pt>
                <c:pt idx="1028">
                  <c:v>231265</c:v>
                </c:pt>
                <c:pt idx="1029">
                  <c:v>0</c:v>
                </c:pt>
                <c:pt idx="1030">
                  <c:v>180084</c:v>
                </c:pt>
                <c:pt idx="1031">
                  <c:v>153104</c:v>
                </c:pt>
                <c:pt idx="1032">
                  <c:v>122926</c:v>
                </c:pt>
                <c:pt idx="1033">
                  <c:v>0</c:v>
                </c:pt>
                <c:pt idx="1034">
                  <c:v>0</c:v>
                </c:pt>
                <c:pt idx="1035">
                  <c:v>3283734</c:v>
                </c:pt>
                <c:pt idx="1036">
                  <c:v>2859937</c:v>
                </c:pt>
                <c:pt idx="1037">
                  <c:v>654409</c:v>
                </c:pt>
                <c:pt idx="1038">
                  <c:v>60775</c:v>
                </c:pt>
                <c:pt idx="1039">
                  <c:v>275179</c:v>
                </c:pt>
                <c:pt idx="1040">
                  <c:v>99261</c:v>
                </c:pt>
                <c:pt idx="1041">
                  <c:v>194281</c:v>
                </c:pt>
                <c:pt idx="1042">
                  <c:v>143731</c:v>
                </c:pt>
                <c:pt idx="1043">
                  <c:v>117202</c:v>
                </c:pt>
                <c:pt idx="1044">
                  <c:v>165205</c:v>
                </c:pt>
                <c:pt idx="1045">
                  <c:v>230741</c:v>
                </c:pt>
                <c:pt idx="1046">
                  <c:v>201681</c:v>
                </c:pt>
                <c:pt idx="1047">
                  <c:v>4326471</c:v>
                </c:pt>
                <c:pt idx="1048">
                  <c:v>829312</c:v>
                </c:pt>
                <c:pt idx="1049">
                  <c:v>1069216</c:v>
                </c:pt>
                <c:pt idx="1050">
                  <c:v>754103</c:v>
                </c:pt>
                <c:pt idx="1051">
                  <c:v>783799</c:v>
                </c:pt>
                <c:pt idx="1052">
                  <c:v>158010</c:v>
                </c:pt>
                <c:pt idx="1053">
                  <c:v>421287</c:v>
                </c:pt>
                <c:pt idx="1054">
                  <c:v>2502051</c:v>
                </c:pt>
                <c:pt idx="1055">
                  <c:v>530468</c:v>
                </c:pt>
                <c:pt idx="1056">
                  <c:v>585281</c:v>
                </c:pt>
                <c:pt idx="1057">
                  <c:v>820552</c:v>
                </c:pt>
                <c:pt idx="1058">
                  <c:v>213441</c:v>
                </c:pt>
                <c:pt idx="1059">
                  <c:v>102597</c:v>
                </c:pt>
                <c:pt idx="1060">
                  <c:v>202938</c:v>
                </c:pt>
                <c:pt idx="1061">
                  <c:v>1611844</c:v>
                </c:pt>
                <c:pt idx="1062">
                  <c:v>0</c:v>
                </c:pt>
                <c:pt idx="1063">
                  <c:v>74524</c:v>
                </c:pt>
                <c:pt idx="1064">
                  <c:v>293277</c:v>
                </c:pt>
                <c:pt idx="1065">
                  <c:v>145294</c:v>
                </c:pt>
                <c:pt idx="1066">
                  <c:v>972761</c:v>
                </c:pt>
                <c:pt idx="1067">
                  <c:v>249246</c:v>
                </c:pt>
                <c:pt idx="1068">
                  <c:v>727463</c:v>
                </c:pt>
                <c:pt idx="1069">
                  <c:v>#N/A</c:v>
                </c:pt>
                <c:pt idx="1070">
                  <c:v>2277108</c:v>
                </c:pt>
                <c:pt idx="1071">
                  <c:v>1094606</c:v>
                </c:pt>
                <c:pt idx="1072">
                  <c:v>770283</c:v>
                </c:pt>
                <c:pt idx="1073">
                  <c:v>1340943</c:v>
                </c:pt>
                <c:pt idx="1074">
                  <c:v>496499</c:v>
                </c:pt>
                <c:pt idx="1075">
                  <c:v>443540</c:v>
                </c:pt>
                <c:pt idx="1076">
                  <c:v>316039</c:v>
                </c:pt>
                <c:pt idx="1077">
                  <c:v>468703</c:v>
                </c:pt>
                <c:pt idx="1078">
                  <c:v>863541</c:v>
                </c:pt>
                <c:pt idx="1079">
                  <c:v>531995</c:v>
                </c:pt>
                <c:pt idx="1080">
                  <c:v>233482</c:v>
                </c:pt>
                <c:pt idx="1081">
                  <c:v>288834</c:v>
                </c:pt>
                <c:pt idx="1082">
                  <c:v>#N/A</c:v>
                </c:pt>
                <c:pt idx="1083">
                  <c:v>231660</c:v>
                </c:pt>
                <c:pt idx="1084">
                  <c:v>141404</c:v>
                </c:pt>
                <c:pt idx="1085">
                  <c:v>341724</c:v>
                </c:pt>
                <c:pt idx="1086">
                  <c:v>1537237</c:v>
                </c:pt>
                <c:pt idx="1087">
                  <c:v>743309</c:v>
                </c:pt>
                <c:pt idx="1088">
                  <c:v>890798</c:v>
                </c:pt>
                <c:pt idx="1089">
                  <c:v>4376159</c:v>
                </c:pt>
                <c:pt idx="1090">
                  <c:v>4129123</c:v>
                </c:pt>
                <c:pt idx="1091">
                  <c:v>430822</c:v>
                </c:pt>
                <c:pt idx="1092">
                  <c:v>349395</c:v>
                </c:pt>
                <c:pt idx="1093">
                  <c:v>2115359</c:v>
                </c:pt>
                <c:pt idx="1094">
                  <c:v>#N/A</c:v>
                </c:pt>
                <c:pt idx="1095">
                  <c:v>677485</c:v>
                </c:pt>
                <c:pt idx="1096">
                  <c:v>4604249</c:v>
                </c:pt>
                <c:pt idx="1097">
                  <c:v>650547</c:v>
                </c:pt>
                <c:pt idx="1098">
                  <c:v>418419</c:v>
                </c:pt>
                <c:pt idx="1099">
                  <c:v>597783</c:v>
                </c:pt>
                <c:pt idx="1100">
                  <c:v>#N/A</c:v>
                </c:pt>
                <c:pt idx="1101">
                  <c:v>3258259</c:v>
                </c:pt>
                <c:pt idx="1102">
                  <c:v>2300759</c:v>
                </c:pt>
                <c:pt idx="1103">
                  <c:v>816208</c:v>
                </c:pt>
                <c:pt idx="1104">
                  <c:v>971724</c:v>
                </c:pt>
                <c:pt idx="1105">
                  <c:v>422225</c:v>
                </c:pt>
                <c:pt idx="1106">
                  <c:v>199294</c:v>
                </c:pt>
                <c:pt idx="1107">
                  <c:v>229373</c:v>
                </c:pt>
                <c:pt idx="1108">
                  <c:v>270629</c:v>
                </c:pt>
                <c:pt idx="1109">
                  <c:v>9533113</c:v>
                </c:pt>
                <c:pt idx="1110">
                  <c:v>0</c:v>
                </c:pt>
                <c:pt idx="1111">
                  <c:v>0</c:v>
                </c:pt>
                <c:pt idx="1112">
                  <c:v>5523103</c:v>
                </c:pt>
                <c:pt idx="1113">
                  <c:v>3460048</c:v>
                </c:pt>
                <c:pt idx="1114">
                  <c:v>3151895</c:v>
                </c:pt>
                <c:pt idx="1115">
                  <c:v>670651</c:v>
                </c:pt>
                <c:pt idx="1116">
                  <c:v>2616493</c:v>
                </c:pt>
                <c:pt idx="1117">
                  <c:v>1902083</c:v>
                </c:pt>
                <c:pt idx="1118">
                  <c:v>1051391</c:v>
                </c:pt>
                <c:pt idx="1119">
                  <c:v>1835190</c:v>
                </c:pt>
                <c:pt idx="1120">
                  <c:v>1316341</c:v>
                </c:pt>
                <c:pt idx="1121">
                  <c:v>1030436</c:v>
                </c:pt>
                <c:pt idx="1122">
                  <c:v>510329</c:v>
                </c:pt>
                <c:pt idx="1123">
                  <c:v>661917</c:v>
                </c:pt>
                <c:pt idx="1124">
                  <c:v>382156</c:v>
                </c:pt>
                <c:pt idx="1125">
                  <c:v>536625</c:v>
                </c:pt>
                <c:pt idx="1126">
                  <c:v>302140</c:v>
                </c:pt>
                <c:pt idx="1127">
                  <c:v>1113202</c:v>
                </c:pt>
                <c:pt idx="1128">
                  <c:v>462300</c:v>
                </c:pt>
                <c:pt idx="1129">
                  <c:v>4208972</c:v>
                </c:pt>
                <c:pt idx="1130">
                  <c:v>1059935</c:v>
                </c:pt>
                <c:pt idx="1131">
                  <c:v>717245</c:v>
                </c:pt>
                <c:pt idx="1132">
                  <c:v>64279</c:v>
                </c:pt>
                <c:pt idx="1133">
                  <c:v>379062</c:v>
                </c:pt>
                <c:pt idx="1134">
                  <c:v>291415</c:v>
                </c:pt>
                <c:pt idx="1135">
                  <c:v>447450</c:v>
                </c:pt>
                <c:pt idx="1136">
                  <c:v>1365863</c:v>
                </c:pt>
                <c:pt idx="1137">
                  <c:v>501415</c:v>
                </c:pt>
                <c:pt idx="1138">
                  <c:v>223860</c:v>
                </c:pt>
                <c:pt idx="1139">
                  <c:v>186514</c:v>
                </c:pt>
                <c:pt idx="1140">
                  <c:v>215300</c:v>
                </c:pt>
                <c:pt idx="1141">
                  <c:v>477306</c:v>
                </c:pt>
                <c:pt idx="1142">
                  <c:v>560076</c:v>
                </c:pt>
                <c:pt idx="1143">
                  <c:v>122953</c:v>
                </c:pt>
                <c:pt idx="1144">
                  <c:v>572617</c:v>
                </c:pt>
                <c:pt idx="1145">
                  <c:v>114662</c:v>
                </c:pt>
                <c:pt idx="1146">
                  <c:v>#N/A</c:v>
                </c:pt>
                <c:pt idx="1147">
                  <c:v>2122907</c:v>
                </c:pt>
                <c:pt idx="1148">
                  <c:v>#N/A</c:v>
                </c:pt>
                <c:pt idx="1149">
                  <c:v>2076608</c:v>
                </c:pt>
                <c:pt idx="1150">
                  <c:v>1613914</c:v>
                </c:pt>
                <c:pt idx="1151">
                  <c:v>371062</c:v>
                </c:pt>
                <c:pt idx="1152">
                  <c:v>1489996</c:v>
                </c:pt>
                <c:pt idx="1153">
                  <c:v>172325</c:v>
                </c:pt>
                <c:pt idx="1154">
                  <c:v>701948</c:v>
                </c:pt>
                <c:pt idx="1155">
                  <c:v>575936</c:v>
                </c:pt>
                <c:pt idx="1156">
                  <c:v>253609</c:v>
                </c:pt>
                <c:pt idx="1157">
                  <c:v>780592</c:v>
                </c:pt>
                <c:pt idx="1158">
                  <c:v>0</c:v>
                </c:pt>
                <c:pt idx="1159">
                  <c:v>67036</c:v>
                </c:pt>
                <c:pt idx="1160">
                  <c:v>226278</c:v>
                </c:pt>
                <c:pt idx="1161">
                  <c:v>0</c:v>
                </c:pt>
                <c:pt idx="1162">
                  <c:v>176960</c:v>
                </c:pt>
                <c:pt idx="1163">
                  <c:v>269691</c:v>
                </c:pt>
                <c:pt idx="1164">
                  <c:v>145097</c:v>
                </c:pt>
                <c:pt idx="1165">
                  <c:v>89434</c:v>
                </c:pt>
                <c:pt idx="1166">
                  <c:v>270495</c:v>
                </c:pt>
                <c:pt idx="1167">
                  <c:v>71124</c:v>
                </c:pt>
                <c:pt idx="1168">
                  <c:v>265996</c:v>
                </c:pt>
                <c:pt idx="1169">
                  <c:v>75908</c:v>
                </c:pt>
                <c:pt idx="1170">
                  <c:v>0</c:v>
                </c:pt>
                <c:pt idx="1171">
                  <c:v>456267</c:v>
                </c:pt>
                <c:pt idx="1172">
                  <c:v>731090</c:v>
                </c:pt>
                <c:pt idx="1173">
                  <c:v>0</c:v>
                </c:pt>
                <c:pt idx="1174">
                  <c:v>558139</c:v>
                </c:pt>
                <c:pt idx="1175">
                  <c:v>519265</c:v>
                </c:pt>
                <c:pt idx="1176">
                  <c:v>690875</c:v>
                </c:pt>
                <c:pt idx="1177">
                  <c:v>143960</c:v>
                </c:pt>
                <c:pt idx="1178">
                  <c:v>442285</c:v>
                </c:pt>
                <c:pt idx="1179">
                  <c:v>#N/A</c:v>
                </c:pt>
                <c:pt idx="1180">
                  <c:v>514689</c:v>
                </c:pt>
                <c:pt idx="1181">
                  <c:v>140575</c:v>
                </c:pt>
                <c:pt idx="1182">
                  <c:v>41916</c:v>
                </c:pt>
                <c:pt idx="1183">
                  <c:v>386147</c:v>
                </c:pt>
                <c:pt idx="1184">
                  <c:v>247264</c:v>
                </c:pt>
                <c:pt idx="1185">
                  <c:v>257003</c:v>
                </c:pt>
                <c:pt idx="1186">
                  <c:v>179995</c:v>
                </c:pt>
                <c:pt idx="1187">
                  <c:v>84196</c:v>
                </c:pt>
                <c:pt idx="1188">
                  <c:v>250797</c:v>
                </c:pt>
                <c:pt idx="1189">
                  <c:v>378075</c:v>
                </c:pt>
                <c:pt idx="1190">
                  <c:v>144081</c:v>
                </c:pt>
                <c:pt idx="1191">
                  <c:v>354107</c:v>
                </c:pt>
                <c:pt idx="1192">
                  <c:v>585413</c:v>
                </c:pt>
                <c:pt idx="1193">
                  <c:v>198277</c:v>
                </c:pt>
                <c:pt idx="1194">
                  <c:v>0</c:v>
                </c:pt>
                <c:pt idx="1195">
                  <c:v>#N/A</c:v>
                </c:pt>
                <c:pt idx="1196">
                  <c:v>#N/A</c:v>
                </c:pt>
                <c:pt idx="1197">
                  <c:v>2364999</c:v>
                </c:pt>
                <c:pt idx="1198">
                  <c:v>#N/A</c:v>
                </c:pt>
                <c:pt idx="1199">
                  <c:v>1261531</c:v>
                </c:pt>
                <c:pt idx="1200">
                  <c:v>1790520</c:v>
                </c:pt>
                <c:pt idx="1201">
                  <c:v>977987</c:v>
                </c:pt>
                <c:pt idx="1202">
                  <c:v>1162825</c:v>
                </c:pt>
                <c:pt idx="1203">
                  <c:v>538609</c:v>
                </c:pt>
                <c:pt idx="1204">
                  <c:v>433089</c:v>
                </c:pt>
                <c:pt idx="1205">
                  <c:v>623672</c:v>
                </c:pt>
                <c:pt idx="1206">
                  <c:v>705692</c:v>
                </c:pt>
                <c:pt idx="1207">
                  <c:v>698538</c:v>
                </c:pt>
                <c:pt idx="1208">
                  <c:v>1150656</c:v>
                </c:pt>
                <c:pt idx="1209">
                  <c:v>392368</c:v>
                </c:pt>
                <c:pt idx="1210">
                  <c:v>842499</c:v>
                </c:pt>
                <c:pt idx="1211">
                  <c:v>1245229</c:v>
                </c:pt>
                <c:pt idx="1212">
                  <c:v>1621119</c:v>
                </c:pt>
                <c:pt idx="1213">
                  <c:v>2266619</c:v>
                </c:pt>
                <c:pt idx="1214">
                  <c:v>1638673</c:v>
                </c:pt>
                <c:pt idx="1215">
                  <c:v>1107970</c:v>
                </c:pt>
                <c:pt idx="1216">
                  <c:v>665408</c:v>
                </c:pt>
                <c:pt idx="1217">
                  <c:v>416660</c:v>
                </c:pt>
                <c:pt idx="1218">
                  <c:v>880062</c:v>
                </c:pt>
                <c:pt idx="1219">
                  <c:v>550701</c:v>
                </c:pt>
                <c:pt idx="1220">
                  <c:v>587670</c:v>
                </c:pt>
                <c:pt idx="1221">
                  <c:v>946013</c:v>
                </c:pt>
                <c:pt idx="1222">
                  <c:v>212089</c:v>
                </c:pt>
                <c:pt idx="1223">
                  <c:v>862144</c:v>
                </c:pt>
                <c:pt idx="1224">
                  <c:v>415383</c:v>
                </c:pt>
                <c:pt idx="1225">
                  <c:v>153335</c:v>
                </c:pt>
                <c:pt idx="1226">
                  <c:v>272448</c:v>
                </c:pt>
                <c:pt idx="1227">
                  <c:v>380747</c:v>
                </c:pt>
                <c:pt idx="1228">
                  <c:v>196151</c:v>
                </c:pt>
                <c:pt idx="1229">
                  <c:v>248008</c:v>
                </c:pt>
                <c:pt idx="1230">
                  <c:v>1382483</c:v>
                </c:pt>
                <c:pt idx="1231">
                  <c:v>212346</c:v>
                </c:pt>
                <c:pt idx="1232">
                  <c:v>314976</c:v>
                </c:pt>
                <c:pt idx="1233">
                  <c:v>467262</c:v>
                </c:pt>
                <c:pt idx="1234">
                  <c:v>185307</c:v>
                </c:pt>
                <c:pt idx="1235">
                  <c:v>145125</c:v>
                </c:pt>
                <c:pt idx="1236">
                  <c:v>461953</c:v>
                </c:pt>
                <c:pt idx="1237">
                  <c:v>176515</c:v>
                </c:pt>
                <c:pt idx="1238">
                  <c:v>325738</c:v>
                </c:pt>
                <c:pt idx="1239">
                  <c:v>127016</c:v>
                </c:pt>
                <c:pt idx="1240">
                  <c:v>787584</c:v>
                </c:pt>
                <c:pt idx="1241">
                  <c:v>145754</c:v>
                </c:pt>
                <c:pt idx="1242">
                  <c:v>304573</c:v>
                </c:pt>
                <c:pt idx="1243">
                  <c:v>123174</c:v>
                </c:pt>
                <c:pt idx="1244">
                  <c:v>2497160</c:v>
                </c:pt>
                <c:pt idx="1245">
                  <c:v>505339</c:v>
                </c:pt>
                <c:pt idx="1246">
                  <c:v>2880183</c:v>
                </c:pt>
                <c:pt idx="1247">
                  <c:v>10299847</c:v>
                </c:pt>
                <c:pt idx="1248">
                  <c:v>609733</c:v>
                </c:pt>
                <c:pt idx="1249">
                  <c:v>638176</c:v>
                </c:pt>
                <c:pt idx="1250">
                  <c:v>617140</c:v>
                </c:pt>
                <c:pt idx="1251">
                  <c:v>3639562</c:v>
                </c:pt>
                <c:pt idx="1252">
                  <c:v>2546514</c:v>
                </c:pt>
                <c:pt idx="1253">
                  <c:v>1145828</c:v>
                </c:pt>
                <c:pt idx="1254">
                  <c:v>748615</c:v>
                </c:pt>
                <c:pt idx="1255">
                  <c:v>473001</c:v>
                </c:pt>
                <c:pt idx="1256">
                  <c:v>368809</c:v>
                </c:pt>
                <c:pt idx="1257">
                  <c:v>1025778</c:v>
                </c:pt>
                <c:pt idx="1258">
                  <c:v>158756</c:v>
                </c:pt>
                <c:pt idx="1259">
                  <c:v>192809</c:v>
                </c:pt>
                <c:pt idx="1260">
                  <c:v>1295489</c:v>
                </c:pt>
                <c:pt idx="1261">
                  <c:v>444078</c:v>
                </c:pt>
                <c:pt idx="1262">
                  <c:v>260927</c:v>
                </c:pt>
                <c:pt idx="1263">
                  <c:v>50734</c:v>
                </c:pt>
                <c:pt idx="1264">
                  <c:v>2183562</c:v>
                </c:pt>
                <c:pt idx="1265">
                  <c:v>435551</c:v>
                </c:pt>
                <c:pt idx="1266">
                  <c:v>103379</c:v>
                </c:pt>
                <c:pt idx="1267">
                  <c:v>479923</c:v>
                </c:pt>
                <c:pt idx="1268">
                  <c:v>2238127</c:v>
                </c:pt>
                <c:pt idx="1269">
                  <c:v>1218171</c:v>
                </c:pt>
                <c:pt idx="1270">
                  <c:v>#N/A</c:v>
                </c:pt>
                <c:pt idx="1271">
                  <c:v>5596782</c:v>
                </c:pt>
                <c:pt idx="1272">
                  <c:v>755805</c:v>
                </c:pt>
                <c:pt idx="1273">
                  <c:v>1933174</c:v>
                </c:pt>
                <c:pt idx="1274">
                  <c:v>2279084</c:v>
                </c:pt>
                <c:pt idx="1275">
                  <c:v>437241</c:v>
                </c:pt>
                <c:pt idx="1276">
                  <c:v>335022</c:v>
                </c:pt>
                <c:pt idx="1277">
                  <c:v>289303</c:v>
                </c:pt>
                <c:pt idx="1278">
                  <c:v>675382</c:v>
                </c:pt>
                <c:pt idx="1279">
                  <c:v>638150</c:v>
                </c:pt>
                <c:pt idx="1280">
                  <c:v>574075</c:v>
                </c:pt>
                <c:pt idx="1281">
                  <c:v>508424</c:v>
                </c:pt>
                <c:pt idx="1282">
                  <c:v>0</c:v>
                </c:pt>
                <c:pt idx="1283">
                  <c:v>259064</c:v>
                </c:pt>
                <c:pt idx="1284">
                  <c:v>0</c:v>
                </c:pt>
                <c:pt idx="1285">
                  <c:v>636894</c:v>
                </c:pt>
                <c:pt idx="1286">
                  <c:v>657350</c:v>
                </c:pt>
                <c:pt idx="1287">
                  <c:v>127758</c:v>
                </c:pt>
                <c:pt idx="1288">
                  <c:v>653827</c:v>
                </c:pt>
                <c:pt idx="1289">
                  <c:v>679626</c:v>
                </c:pt>
                <c:pt idx="1290">
                  <c:v>426757</c:v>
                </c:pt>
                <c:pt idx="1291">
                  <c:v>577078</c:v>
                </c:pt>
                <c:pt idx="1292">
                  <c:v>#N/A</c:v>
                </c:pt>
                <c:pt idx="1293">
                  <c:v>810547</c:v>
                </c:pt>
                <c:pt idx="1294">
                  <c:v>1762561</c:v>
                </c:pt>
                <c:pt idx="1295">
                  <c:v>383024</c:v>
                </c:pt>
                <c:pt idx="1296">
                  <c:v>351073</c:v>
                </c:pt>
                <c:pt idx="1297">
                  <c:v>473880</c:v>
                </c:pt>
                <c:pt idx="1298">
                  <c:v>490530</c:v>
                </c:pt>
                <c:pt idx="1299">
                  <c:v>744474</c:v>
                </c:pt>
                <c:pt idx="1300">
                  <c:v>70084</c:v>
                </c:pt>
                <c:pt idx="1301">
                  <c:v>1094673</c:v>
                </c:pt>
                <c:pt idx="1302">
                  <c:v>621922</c:v>
                </c:pt>
                <c:pt idx="1303">
                  <c:v>506505</c:v>
                </c:pt>
                <c:pt idx="1304">
                  <c:v>212628</c:v>
                </c:pt>
                <c:pt idx="1305">
                  <c:v>447395</c:v>
                </c:pt>
                <c:pt idx="1306">
                  <c:v>389236</c:v>
                </c:pt>
                <c:pt idx="1307">
                  <c:v>149250</c:v>
                </c:pt>
                <c:pt idx="1308">
                  <c:v>115742</c:v>
                </c:pt>
                <c:pt idx="1309">
                  <c:v>255805</c:v>
                </c:pt>
                <c:pt idx="1310">
                  <c:v>359825</c:v>
                </c:pt>
                <c:pt idx="1311">
                  <c:v>391790</c:v>
                </c:pt>
                <c:pt idx="1312">
                  <c:v>205201</c:v>
                </c:pt>
                <c:pt idx="1313">
                  <c:v>215280</c:v>
                </c:pt>
                <c:pt idx="1314">
                  <c:v>18939</c:v>
                </c:pt>
                <c:pt idx="1315">
                  <c:v>126438</c:v>
                </c:pt>
                <c:pt idx="1316">
                  <c:v>678227</c:v>
                </c:pt>
                <c:pt idx="1317">
                  <c:v>0</c:v>
                </c:pt>
                <c:pt idx="1318">
                  <c:v>721351</c:v>
                </c:pt>
                <c:pt idx="1319">
                  <c:v>67008</c:v>
                </c:pt>
                <c:pt idx="1320">
                  <c:v>106191</c:v>
                </c:pt>
                <c:pt idx="1321">
                  <c:v>731753</c:v>
                </c:pt>
                <c:pt idx="1322">
                  <c:v>#N/A</c:v>
                </c:pt>
                <c:pt idx="1323">
                  <c:v>151547</c:v>
                </c:pt>
                <c:pt idx="1324">
                  <c:v>2168190</c:v>
                </c:pt>
                <c:pt idx="1325">
                  <c:v>1220728</c:v>
                </c:pt>
                <c:pt idx="1326">
                  <c:v>741803</c:v>
                </c:pt>
                <c:pt idx="1327">
                  <c:v>1121192</c:v>
                </c:pt>
                <c:pt idx="1328">
                  <c:v>642157</c:v>
                </c:pt>
                <c:pt idx="1329">
                  <c:v>294810</c:v>
                </c:pt>
                <c:pt idx="1330">
                  <c:v>153850</c:v>
                </c:pt>
                <c:pt idx="1331">
                  <c:v>211718</c:v>
                </c:pt>
                <c:pt idx="1332">
                  <c:v>376090</c:v>
                </c:pt>
                <c:pt idx="1333">
                  <c:v>264114</c:v>
                </c:pt>
                <c:pt idx="1334">
                  <c:v>357141</c:v>
                </c:pt>
                <c:pt idx="1335">
                  <c:v>166569</c:v>
                </c:pt>
                <c:pt idx="1336">
                  <c:v>662953</c:v>
                </c:pt>
                <c:pt idx="1337">
                  <c:v>268088</c:v>
                </c:pt>
                <c:pt idx="1338">
                  <c:v>256891</c:v>
                </c:pt>
                <c:pt idx="1339">
                  <c:v>#N/A</c:v>
                </c:pt>
                <c:pt idx="1340">
                  <c:v>2129539</c:v>
                </c:pt>
                <c:pt idx="1341">
                  <c:v>982943</c:v>
                </c:pt>
                <c:pt idx="1342">
                  <c:v>2065612</c:v>
                </c:pt>
                <c:pt idx="1343">
                  <c:v>992008</c:v>
                </c:pt>
                <c:pt idx="1344">
                  <c:v>168988</c:v>
                </c:pt>
                <c:pt idx="1345">
                  <c:v>368794</c:v>
                </c:pt>
                <c:pt idx="1346">
                  <c:v>701094</c:v>
                </c:pt>
                <c:pt idx="1347">
                  <c:v>127608</c:v>
                </c:pt>
                <c:pt idx="1348">
                  <c:v>342867</c:v>
                </c:pt>
                <c:pt idx="1349">
                  <c:v>235700</c:v>
                </c:pt>
                <c:pt idx="1350">
                  <c:v>362864</c:v>
                </c:pt>
                <c:pt idx="1351">
                  <c:v>295800</c:v>
                </c:pt>
                <c:pt idx="1352">
                  <c:v>376372</c:v>
                </c:pt>
                <c:pt idx="1353">
                  <c:v>332062</c:v>
                </c:pt>
                <c:pt idx="1354">
                  <c:v>279460</c:v>
                </c:pt>
                <c:pt idx="1355">
                  <c:v>87024</c:v>
                </c:pt>
                <c:pt idx="1356">
                  <c:v>431006</c:v>
                </c:pt>
                <c:pt idx="1357">
                  <c:v>190591</c:v>
                </c:pt>
                <c:pt idx="1358">
                  <c:v>167475</c:v>
                </c:pt>
                <c:pt idx="1359">
                  <c:v>#N/A</c:v>
                </c:pt>
                <c:pt idx="1360">
                  <c:v>1554013</c:v>
                </c:pt>
                <c:pt idx="1361">
                  <c:v>336489</c:v>
                </c:pt>
                <c:pt idx="1362">
                  <c:v>654305</c:v>
                </c:pt>
                <c:pt idx="1363">
                  <c:v>406223</c:v>
                </c:pt>
                <c:pt idx="1364">
                  <c:v>332223</c:v>
                </c:pt>
                <c:pt idx="1365">
                  <c:v>475490</c:v>
                </c:pt>
                <c:pt idx="1366">
                  <c:v>503495</c:v>
                </c:pt>
                <c:pt idx="1367">
                  <c:v>508458</c:v>
                </c:pt>
                <c:pt idx="1368">
                  <c:v>375972</c:v>
                </c:pt>
                <c:pt idx="1369">
                  <c:v>299597</c:v>
                </c:pt>
                <c:pt idx="1370">
                  <c:v>1627529</c:v>
                </c:pt>
                <c:pt idx="1371">
                  <c:v>142369</c:v>
                </c:pt>
                <c:pt idx="1372">
                  <c:v>526005</c:v>
                </c:pt>
                <c:pt idx="1373">
                  <c:v>204952</c:v>
                </c:pt>
                <c:pt idx="1374">
                  <c:v>167161</c:v>
                </c:pt>
                <c:pt idx="1375">
                  <c:v>563840</c:v>
                </c:pt>
                <c:pt idx="1376">
                  <c:v>87617</c:v>
                </c:pt>
                <c:pt idx="1377">
                  <c:v>93630</c:v>
                </c:pt>
                <c:pt idx="1378">
                  <c:v>244041</c:v>
                </c:pt>
                <c:pt idx="1379">
                  <c:v>0</c:v>
                </c:pt>
                <c:pt idx="1380">
                  <c:v>230279</c:v>
                </c:pt>
                <c:pt idx="1381">
                  <c:v>133559</c:v>
                </c:pt>
                <c:pt idx="1382">
                  <c:v>266475</c:v>
                </c:pt>
                <c:pt idx="1383">
                  <c:v>170576</c:v>
                </c:pt>
                <c:pt idx="1384">
                  <c:v>163120</c:v>
                </c:pt>
                <c:pt idx="1385">
                  <c:v>155354</c:v>
                </c:pt>
                <c:pt idx="1386">
                  <c:v>153212</c:v>
                </c:pt>
                <c:pt idx="1387">
                  <c:v>53878</c:v>
                </c:pt>
                <c:pt idx="1388">
                  <c:v>1980084</c:v>
                </c:pt>
                <c:pt idx="1389">
                  <c:v>684991</c:v>
                </c:pt>
                <c:pt idx="1390">
                  <c:v>1172214</c:v>
                </c:pt>
                <c:pt idx="1391">
                  <c:v>518776</c:v>
                </c:pt>
                <c:pt idx="1392">
                  <c:v>137059</c:v>
                </c:pt>
                <c:pt idx="1393">
                  <c:v>#N/A</c:v>
                </c:pt>
                <c:pt idx="1394">
                  <c:v>1542351</c:v>
                </c:pt>
                <c:pt idx="1395">
                  <c:v>403971</c:v>
                </c:pt>
                <c:pt idx="1396">
                  <c:v>1899943</c:v>
                </c:pt>
                <c:pt idx="1397">
                  <c:v>1361989</c:v>
                </c:pt>
                <c:pt idx="1398">
                  <c:v>2244580</c:v>
                </c:pt>
                <c:pt idx="1399">
                  <c:v>1430199</c:v>
                </c:pt>
                <c:pt idx="1400">
                  <c:v>145647</c:v>
                </c:pt>
                <c:pt idx="1401">
                  <c:v>769926</c:v>
                </c:pt>
                <c:pt idx="1402">
                  <c:v>853590</c:v>
                </c:pt>
                <c:pt idx="1403">
                  <c:v>2476870</c:v>
                </c:pt>
                <c:pt idx="1404">
                  <c:v>644988</c:v>
                </c:pt>
                <c:pt idx="1405">
                  <c:v>390734</c:v>
                </c:pt>
                <c:pt idx="1406">
                  <c:v>424544</c:v>
                </c:pt>
                <c:pt idx="1407">
                  <c:v>1293192</c:v>
                </c:pt>
                <c:pt idx="1408">
                  <c:v>139836</c:v>
                </c:pt>
                <c:pt idx="1409">
                  <c:v>1368780</c:v>
                </c:pt>
                <c:pt idx="1410">
                  <c:v>1696688</c:v>
                </c:pt>
                <c:pt idx="1411">
                  <c:v>487598</c:v>
                </c:pt>
                <c:pt idx="1412">
                  <c:v>879620</c:v>
                </c:pt>
                <c:pt idx="1413">
                  <c:v>3024469</c:v>
                </c:pt>
                <c:pt idx="1414">
                  <c:v>684989</c:v>
                </c:pt>
                <c:pt idx="1415">
                  <c:v>122917</c:v>
                </c:pt>
                <c:pt idx="1416">
                  <c:v>338131</c:v>
                </c:pt>
                <c:pt idx="1417">
                  <c:v>189502</c:v>
                </c:pt>
                <c:pt idx="1418">
                  <c:v>199650</c:v>
                </c:pt>
                <c:pt idx="1419">
                  <c:v>15603043</c:v>
                </c:pt>
              </c:numCache>
            </c:numRef>
          </c:yVal>
          <c:smooth val="0"/>
          <c:extLst>
            <c:ext xmlns:c16="http://schemas.microsoft.com/office/drawing/2014/chart" uri="{C3380CC4-5D6E-409C-BE32-E72D297353CC}">
              <c16:uniqueId val="{00000000-0018-44CE-BEF9-E84AF2273D53}"/>
            </c:ext>
          </c:extLst>
        </c:ser>
        <c:ser>
          <c:idx val="1"/>
          <c:order val="1"/>
          <c:tx>
            <c:strRef>
              <c:f>'c'!$AP$55:$AP$259</c:f>
              <c:strCache>
                <c:ptCount val="205"/>
                <c:pt idx="0">
                  <c:v>木古内町</c:v>
                </c:pt>
                <c:pt idx="1">
                  <c:v>知内町</c:v>
                </c:pt>
                <c:pt idx="2">
                  <c:v>奈良市</c:v>
                </c:pt>
                <c:pt idx="3">
                  <c:v>大和高田市</c:v>
                </c:pt>
                <c:pt idx="4">
                  <c:v>大和郡山市</c:v>
                </c:pt>
                <c:pt idx="5">
                  <c:v>天理市</c:v>
                </c:pt>
                <c:pt idx="6">
                  <c:v>橿原市</c:v>
                </c:pt>
                <c:pt idx="7">
                  <c:v>桜井市</c:v>
                </c:pt>
                <c:pt idx="8">
                  <c:v>御所市</c:v>
                </c:pt>
                <c:pt idx="9">
                  <c:v>生駒市</c:v>
                </c:pt>
                <c:pt idx="10">
                  <c:v>香芝市</c:v>
                </c:pt>
                <c:pt idx="11">
                  <c:v>葛城市</c:v>
                </c:pt>
                <c:pt idx="12">
                  <c:v>五條市</c:v>
                </c:pt>
                <c:pt idx="13">
                  <c:v>宇陀市</c:v>
                </c:pt>
                <c:pt idx="14">
                  <c:v>平群町</c:v>
                </c:pt>
                <c:pt idx="15">
                  <c:v>三郷町</c:v>
                </c:pt>
                <c:pt idx="16">
                  <c:v>斑鳩町</c:v>
                </c:pt>
                <c:pt idx="17">
                  <c:v>安堵町</c:v>
                </c:pt>
                <c:pt idx="18">
                  <c:v>川西町</c:v>
                </c:pt>
                <c:pt idx="19">
                  <c:v>三宅町</c:v>
                </c:pt>
                <c:pt idx="20">
                  <c:v>田原本町</c:v>
                </c:pt>
                <c:pt idx="21">
                  <c:v>高取町</c:v>
                </c:pt>
                <c:pt idx="22">
                  <c:v>上牧町</c:v>
                </c:pt>
                <c:pt idx="23">
                  <c:v>王寺町</c:v>
                </c:pt>
                <c:pt idx="24">
                  <c:v>広陵町</c:v>
                </c:pt>
                <c:pt idx="25">
                  <c:v>河合町</c:v>
                </c:pt>
                <c:pt idx="26">
                  <c:v>吉野町</c:v>
                </c:pt>
                <c:pt idx="27">
                  <c:v>大淀町</c:v>
                </c:pt>
                <c:pt idx="28">
                  <c:v>下市町</c:v>
                </c:pt>
                <c:pt idx="29">
                  <c:v>明日香村</c:v>
                </c:pt>
                <c:pt idx="30">
                  <c:v>奈良県</c:v>
                </c:pt>
                <c:pt idx="31">
                  <c:v>長野県</c:v>
                </c:pt>
                <c:pt idx="32">
                  <c:v>かすみがうら市</c:v>
                </c:pt>
                <c:pt idx="33">
                  <c:v>土浦市</c:v>
                </c:pt>
                <c:pt idx="34">
                  <c:v>阿見町</c:v>
                </c:pt>
                <c:pt idx="35">
                  <c:v>北九州市</c:v>
                </c:pt>
                <c:pt idx="36">
                  <c:v>宗像地区事務組合</c:v>
                </c:pt>
                <c:pt idx="37">
                  <c:v>神奈川県</c:v>
                </c:pt>
                <c:pt idx="38">
                  <c:v>横浜市</c:v>
                </c:pt>
                <c:pt idx="39">
                  <c:v>川崎市</c:v>
                </c:pt>
                <c:pt idx="40">
                  <c:v>横須賀市</c:v>
                </c:pt>
                <c:pt idx="41">
                  <c:v>神奈川県内広域水道企業団</c:v>
                </c:pt>
                <c:pt idx="42">
                  <c:v>石狩東部広域水道企業団</c:v>
                </c:pt>
                <c:pt idx="43">
                  <c:v>恵庭市</c:v>
                </c:pt>
                <c:pt idx="44">
                  <c:v>由仁町</c:v>
                </c:pt>
                <c:pt idx="45">
                  <c:v>長幌上水道企業団</c:v>
                </c:pt>
                <c:pt idx="46">
                  <c:v>八戸圏域水道企業団</c:v>
                </c:pt>
                <c:pt idx="47">
                  <c:v>東北町</c:v>
                </c:pt>
                <c:pt idx="48">
                  <c:v>野辺地町</c:v>
                </c:pt>
                <c:pt idx="49">
                  <c:v>田子町</c:v>
                </c:pt>
                <c:pt idx="50">
                  <c:v>久慈市</c:v>
                </c:pt>
                <c:pt idx="51">
                  <c:v>軽米町</c:v>
                </c:pt>
                <c:pt idx="52">
                  <c:v>葛巻町</c:v>
                </c:pt>
                <c:pt idx="53">
                  <c:v>洋野町</c:v>
                </c:pt>
                <c:pt idx="54">
                  <c:v>九戸村</c:v>
                </c:pt>
                <c:pt idx="55">
                  <c:v>大阪広域水道企業団</c:v>
                </c:pt>
                <c:pt idx="56">
                  <c:v>松原市</c:v>
                </c:pt>
                <c:pt idx="57">
                  <c:v>富田林市</c:v>
                </c:pt>
                <c:pt idx="58">
                  <c:v>河内長野市</c:v>
                </c:pt>
                <c:pt idx="59">
                  <c:v>羽曵野市</c:v>
                </c:pt>
                <c:pt idx="60">
                  <c:v>柏原市</c:v>
                </c:pt>
                <c:pt idx="61">
                  <c:v>藤井寺市</c:v>
                </c:pt>
                <c:pt idx="62">
                  <c:v>大阪狭山市</c:v>
                </c:pt>
                <c:pt idx="63">
                  <c:v>河南町</c:v>
                </c:pt>
                <c:pt idx="64">
                  <c:v>大阪広域水道企業団（太子）</c:v>
                </c:pt>
                <c:pt idx="65">
                  <c:v>大阪広域水道企業団（千早赤阪)</c:v>
                </c:pt>
                <c:pt idx="66">
                  <c:v>福岡県南広域水道企業団</c:v>
                </c:pt>
                <c:pt idx="67">
                  <c:v>大川市</c:v>
                </c:pt>
                <c:pt idx="68">
                  <c:v>筑後市</c:v>
                </c:pt>
                <c:pt idx="69">
                  <c:v>柳川市</c:v>
                </c:pt>
                <c:pt idx="70">
                  <c:v>大牟田市</c:v>
                </c:pt>
                <c:pt idx="71">
                  <c:v>八女市</c:v>
                </c:pt>
                <c:pt idx="72">
                  <c:v>朝倉市</c:v>
                </c:pt>
                <c:pt idx="73">
                  <c:v>みやま市</c:v>
                </c:pt>
                <c:pt idx="74">
                  <c:v>大木町</c:v>
                </c:pt>
                <c:pt idx="75">
                  <c:v>広川町</c:v>
                </c:pt>
                <c:pt idx="76">
                  <c:v>筑前町</c:v>
                </c:pt>
                <c:pt idx="77">
                  <c:v>三井水道企業団</c:v>
                </c:pt>
                <c:pt idx="78">
                  <c:v>四万十町</c:v>
                </c:pt>
                <c:pt idx="79">
                  <c:v>室蘭市</c:v>
                </c:pt>
                <c:pt idx="80">
                  <c:v>登別市</c:v>
                </c:pt>
                <c:pt idx="81">
                  <c:v>久留米市</c:v>
                </c:pt>
                <c:pt idx="82">
                  <c:v>松川町</c:v>
                </c:pt>
                <c:pt idx="83">
                  <c:v>高森町</c:v>
                </c:pt>
                <c:pt idx="84">
                  <c:v>喬木村</c:v>
                </c:pt>
                <c:pt idx="85">
                  <c:v>豊丘村</c:v>
                </c:pt>
                <c:pt idx="86">
                  <c:v>旭川市</c:v>
                </c:pt>
                <c:pt idx="87">
                  <c:v>東神楽町</c:v>
                </c:pt>
                <c:pt idx="88">
                  <c:v>長井市</c:v>
                </c:pt>
                <c:pt idx="89">
                  <c:v>南陽市</c:v>
                </c:pt>
                <c:pt idx="90">
                  <c:v>高畠町</c:v>
                </c:pt>
                <c:pt idx="91">
                  <c:v>川西町</c:v>
                </c:pt>
                <c:pt idx="92">
                  <c:v>白鷹町</c:v>
                </c:pt>
                <c:pt idx="93">
                  <c:v>飯豊町</c:v>
                </c:pt>
                <c:pt idx="94">
                  <c:v>小林市</c:v>
                </c:pt>
                <c:pt idx="95">
                  <c:v>えびの市</c:v>
                </c:pt>
                <c:pt idx="96">
                  <c:v>高原町</c:v>
                </c:pt>
                <c:pt idx="97">
                  <c:v>福島地方水道用水供給企業団</c:v>
                </c:pt>
                <c:pt idx="98">
                  <c:v>福島市</c:v>
                </c:pt>
                <c:pt idx="99">
                  <c:v>伊達市</c:v>
                </c:pt>
                <c:pt idx="100">
                  <c:v>二本松市</c:v>
                </c:pt>
                <c:pt idx="101">
                  <c:v>国見町</c:v>
                </c:pt>
                <c:pt idx="102">
                  <c:v>川俣町</c:v>
                </c:pt>
                <c:pt idx="103">
                  <c:v>桑折町</c:v>
                </c:pt>
                <c:pt idx="104">
                  <c:v>いわき市</c:v>
                </c:pt>
                <c:pt idx="105">
                  <c:v>双葉地方水道企業団</c:v>
                </c:pt>
                <c:pt idx="106">
                  <c:v>坂戸、鶴ヶ島水道企業団</c:v>
                </c:pt>
                <c:pt idx="107">
                  <c:v>日高市</c:v>
                </c:pt>
                <c:pt idx="108">
                  <c:v>毛呂山町</c:v>
                </c:pt>
                <c:pt idx="109">
                  <c:v>鳩山町</c:v>
                </c:pt>
                <c:pt idx="110">
                  <c:v>越生町</c:v>
                </c:pt>
                <c:pt idx="111">
                  <c:v>中之条町</c:v>
                </c:pt>
                <c:pt idx="112">
                  <c:v>長野原町</c:v>
                </c:pt>
                <c:pt idx="113">
                  <c:v>嬬恋村</c:v>
                </c:pt>
                <c:pt idx="114">
                  <c:v>草津町</c:v>
                </c:pt>
                <c:pt idx="115">
                  <c:v>東吾妻町</c:v>
                </c:pt>
                <c:pt idx="116">
                  <c:v>沼田市</c:v>
                </c:pt>
                <c:pt idx="117">
                  <c:v>北千葉広域水道企業団</c:v>
                </c:pt>
                <c:pt idx="118">
                  <c:v>松戸市</c:v>
                </c:pt>
                <c:pt idx="119">
                  <c:v>野田市</c:v>
                </c:pt>
                <c:pt idx="120">
                  <c:v>柏市</c:v>
                </c:pt>
                <c:pt idx="121">
                  <c:v>流山市</c:v>
                </c:pt>
                <c:pt idx="122">
                  <c:v>我孫子市</c:v>
                </c:pt>
                <c:pt idx="123">
                  <c:v>習志野市</c:v>
                </c:pt>
                <c:pt idx="124">
                  <c:v>八千代市</c:v>
                </c:pt>
                <c:pt idx="125">
                  <c:v>周南市</c:v>
                </c:pt>
                <c:pt idx="126">
                  <c:v>下松市</c:v>
                </c:pt>
                <c:pt idx="127">
                  <c:v>光市</c:v>
                </c:pt>
                <c:pt idx="128">
                  <c:v>君津広域水道企業団</c:v>
                </c:pt>
                <c:pt idx="129">
                  <c:v>木更津市</c:v>
                </c:pt>
                <c:pt idx="130">
                  <c:v>君津市</c:v>
                </c:pt>
                <c:pt idx="131">
                  <c:v>富津市</c:v>
                </c:pt>
                <c:pt idx="132">
                  <c:v>袖ヶ浦市</c:v>
                </c:pt>
                <c:pt idx="133">
                  <c:v>堺市</c:v>
                </c:pt>
                <c:pt idx="134">
                  <c:v>岸和田市</c:v>
                </c:pt>
                <c:pt idx="135">
                  <c:v>豊中市</c:v>
                </c:pt>
                <c:pt idx="136">
                  <c:v>池田市</c:v>
                </c:pt>
                <c:pt idx="137">
                  <c:v>吹田市</c:v>
                </c:pt>
                <c:pt idx="138">
                  <c:v>泉大津市</c:v>
                </c:pt>
                <c:pt idx="139">
                  <c:v>高槻市</c:v>
                </c:pt>
                <c:pt idx="140">
                  <c:v>貝塚市</c:v>
                </c:pt>
                <c:pt idx="141">
                  <c:v>守口市</c:v>
                </c:pt>
                <c:pt idx="142">
                  <c:v>枚方市</c:v>
                </c:pt>
                <c:pt idx="143">
                  <c:v>茨木市</c:v>
                </c:pt>
                <c:pt idx="144">
                  <c:v>八尾市</c:v>
                </c:pt>
                <c:pt idx="145">
                  <c:v>泉佐野市</c:v>
                </c:pt>
                <c:pt idx="146">
                  <c:v>寝屋川市</c:v>
                </c:pt>
                <c:pt idx="147">
                  <c:v>大東市</c:v>
                </c:pt>
                <c:pt idx="148">
                  <c:v>和泉市</c:v>
                </c:pt>
                <c:pt idx="149">
                  <c:v>箕面市</c:v>
                </c:pt>
                <c:pt idx="150">
                  <c:v>門真市</c:v>
                </c:pt>
                <c:pt idx="151">
                  <c:v>摂津市</c:v>
                </c:pt>
                <c:pt idx="152">
                  <c:v>高石市</c:v>
                </c:pt>
                <c:pt idx="153">
                  <c:v>東大阪市</c:v>
                </c:pt>
                <c:pt idx="154">
                  <c:v>泉南市</c:v>
                </c:pt>
                <c:pt idx="155">
                  <c:v>大阪広域水道企業団（四條畷）</c:v>
                </c:pt>
                <c:pt idx="156">
                  <c:v>交野市</c:v>
                </c:pt>
                <c:pt idx="157">
                  <c:v>阪南市</c:v>
                </c:pt>
                <c:pt idx="158">
                  <c:v>島本町</c:v>
                </c:pt>
                <c:pt idx="159">
                  <c:v>豊能町</c:v>
                </c:pt>
                <c:pt idx="160">
                  <c:v>能勢町</c:v>
                </c:pt>
                <c:pt idx="161">
                  <c:v>忠岡町</c:v>
                </c:pt>
                <c:pt idx="162">
                  <c:v>熊取町</c:v>
                </c:pt>
                <c:pt idx="163">
                  <c:v>田尻町</c:v>
                </c:pt>
                <c:pt idx="164">
                  <c:v>岬町</c:v>
                </c:pt>
                <c:pt idx="165">
                  <c:v>泉北水道企業団</c:v>
                </c:pt>
                <c:pt idx="166">
                  <c:v>長野県上伊那広域水道企業団</c:v>
                </c:pt>
                <c:pt idx="167">
                  <c:v>伊那市</c:v>
                </c:pt>
                <c:pt idx="168">
                  <c:v>駒ヶ根市</c:v>
                </c:pt>
                <c:pt idx="169">
                  <c:v>辰野町</c:v>
                </c:pt>
                <c:pt idx="170">
                  <c:v>箕輪町</c:v>
                </c:pt>
                <c:pt idx="171">
                  <c:v>飯島町</c:v>
                </c:pt>
                <c:pt idx="172">
                  <c:v>南箕輪村</c:v>
                </c:pt>
                <c:pt idx="173">
                  <c:v>中川村</c:v>
                </c:pt>
                <c:pt idx="174">
                  <c:v>宮田村</c:v>
                </c:pt>
                <c:pt idx="175">
                  <c:v>小諸市</c:v>
                </c:pt>
                <c:pt idx="176">
                  <c:v>小海町</c:v>
                </c:pt>
                <c:pt idx="177">
                  <c:v>東御市</c:v>
                </c:pt>
                <c:pt idx="178">
                  <c:v>軽井沢町</c:v>
                </c:pt>
                <c:pt idx="179">
                  <c:v>御代田町</c:v>
                </c:pt>
                <c:pt idx="180">
                  <c:v>立科町</c:v>
                </c:pt>
                <c:pt idx="181">
                  <c:v>浅麓水道企業団</c:v>
                </c:pt>
                <c:pt idx="182">
                  <c:v>佐久水道企業団</c:v>
                </c:pt>
                <c:pt idx="183">
                  <c:v>福岡地区水道企業団</c:v>
                </c:pt>
                <c:pt idx="184">
                  <c:v>大野城市</c:v>
                </c:pt>
                <c:pt idx="185">
                  <c:v>筑紫野市</c:v>
                </c:pt>
                <c:pt idx="186">
                  <c:v>太宰府市</c:v>
                </c:pt>
                <c:pt idx="187">
                  <c:v>春日那珂川水道企業団</c:v>
                </c:pt>
                <c:pt idx="188">
                  <c:v>宇美町</c:v>
                </c:pt>
                <c:pt idx="189">
                  <c:v>志免町</c:v>
                </c:pt>
                <c:pt idx="190">
                  <c:v>須恵町</c:v>
                </c:pt>
                <c:pt idx="191">
                  <c:v>粕屋町</c:v>
                </c:pt>
                <c:pt idx="192">
                  <c:v>篠栗町</c:v>
                </c:pt>
                <c:pt idx="193">
                  <c:v>久山町</c:v>
                </c:pt>
                <c:pt idx="194">
                  <c:v>新宮町</c:v>
                </c:pt>
                <c:pt idx="195">
                  <c:v>糸島市</c:v>
                </c:pt>
                <c:pt idx="196">
                  <c:v>千葉県</c:v>
                </c:pt>
                <c:pt idx="197">
                  <c:v>印旛郡市広域市町村圏事務組合</c:v>
                </c:pt>
                <c:pt idx="198">
                  <c:v>旭市</c:v>
                </c:pt>
                <c:pt idx="199">
                  <c:v>東庄町</c:v>
                </c:pt>
                <c:pt idx="200">
                  <c:v>東総広域水道企業団</c:v>
                </c:pt>
                <c:pt idx="201">
                  <c:v>九十九里地域水道企業団</c:v>
                </c:pt>
                <c:pt idx="202">
                  <c:v>八匝水道企業団</c:v>
                </c:pt>
                <c:pt idx="203">
                  <c:v>山武郡市広域水道企業団</c:v>
                </c:pt>
                <c:pt idx="204">
                  <c:v>長生郡市広域市町村圏組合</c:v>
                </c:pt>
              </c:strCache>
            </c:strRef>
          </c:tx>
          <c:spPr>
            <a:ln w="25400" cap="rnd">
              <a:noFill/>
              <a:round/>
            </a:ln>
            <a:effectLst/>
          </c:spPr>
          <c:marker>
            <c:symbol val="circle"/>
            <c:size val="5"/>
            <c:spPr>
              <a:solidFill>
                <a:schemeClr val="tx1"/>
              </a:solidFill>
              <a:ln w="9525">
                <a:solidFill>
                  <a:schemeClr val="tx1"/>
                </a:solidFill>
              </a:ln>
              <a:effectLst/>
            </c:spPr>
          </c:marker>
          <c:xVal>
            <c:numRef>
              <c:f>'c'!$V$55:$V$259</c:f>
              <c:numCache>
                <c:formatCode>General</c:formatCode>
                <c:ptCount val="205"/>
                <c:pt idx="0">
                  <c:v>4</c:v>
                </c:pt>
                <c:pt idx="1">
                  <c:v>6</c:v>
                </c:pt>
                <c:pt idx="2">
                  <c:v>#N/A</c:v>
                </c:pt>
                <c:pt idx="3">
                  <c:v>21</c:v>
                </c:pt>
                <c:pt idx="4">
                  <c:v>33</c:v>
                </c:pt>
                <c:pt idx="5">
                  <c:v>26</c:v>
                </c:pt>
                <c:pt idx="6">
                  <c:v>30</c:v>
                </c:pt>
                <c:pt idx="7">
                  <c:v>14</c:v>
                </c:pt>
                <c:pt idx="8">
                  <c:v>17</c:v>
                </c:pt>
                <c:pt idx="9">
                  <c:v>43</c:v>
                </c:pt>
                <c:pt idx="10">
                  <c:v>22</c:v>
                </c:pt>
                <c:pt idx="11">
                  <c:v>13</c:v>
                </c:pt>
                <c:pt idx="12">
                  <c:v>20</c:v>
                </c:pt>
                <c:pt idx="13">
                  <c:v>15</c:v>
                </c:pt>
                <c:pt idx="14">
                  <c:v>7</c:v>
                </c:pt>
                <c:pt idx="15">
                  <c:v>9</c:v>
                </c:pt>
                <c:pt idx="16">
                  <c:v>13</c:v>
                </c:pt>
                <c:pt idx="17">
                  <c:v>4</c:v>
                </c:pt>
                <c:pt idx="18">
                  <c:v>3</c:v>
                </c:pt>
                <c:pt idx="19">
                  <c:v>2</c:v>
                </c:pt>
                <c:pt idx="20">
                  <c:v>14</c:v>
                </c:pt>
                <c:pt idx="21">
                  <c:v>2</c:v>
                </c:pt>
                <c:pt idx="22">
                  <c:v>12</c:v>
                </c:pt>
                <c:pt idx="23">
                  <c:v>7</c:v>
                </c:pt>
                <c:pt idx="24">
                  <c:v>9</c:v>
                </c:pt>
                <c:pt idx="25">
                  <c:v>6</c:v>
                </c:pt>
                <c:pt idx="26">
                  <c:v>3</c:v>
                </c:pt>
                <c:pt idx="27">
                  <c:v>12</c:v>
                </c:pt>
                <c:pt idx="28">
                  <c:v>8</c:v>
                </c:pt>
                <c:pt idx="29">
                  <c:v>3</c:v>
                </c:pt>
                <c:pt idx="30">
                  <c:v>87</c:v>
                </c:pt>
                <c:pt idx="31">
                  <c:v>54</c:v>
                </c:pt>
                <c:pt idx="32">
                  <c:v>7</c:v>
                </c:pt>
                <c:pt idx="33">
                  <c:v>23</c:v>
                </c:pt>
                <c:pt idx="34">
                  <c:v>4</c:v>
                </c:pt>
                <c:pt idx="35">
                  <c:v>#N/A</c:v>
                </c:pt>
                <c:pt idx="36">
                  <c:v>13</c:v>
                </c:pt>
                <c:pt idx="37">
                  <c:v>#N/A</c:v>
                </c:pt>
                <c:pt idx="38">
                  <c:v>#N/A</c:v>
                </c:pt>
                <c:pt idx="39">
                  <c:v>#N/A</c:v>
                </c:pt>
                <c:pt idx="40">
                  <c:v>#N/A</c:v>
                </c:pt>
                <c:pt idx="41">
                  <c:v>403</c:v>
                </c:pt>
                <c:pt idx="42">
                  <c:v>26</c:v>
                </c:pt>
                <c:pt idx="43">
                  <c:v>21</c:v>
                </c:pt>
                <c:pt idx="44">
                  <c:v>4</c:v>
                </c:pt>
                <c:pt idx="45">
                  <c:v>15</c:v>
                </c:pt>
                <c:pt idx="46">
                  <c:v>#N/A</c:v>
                </c:pt>
                <c:pt idx="47">
                  <c:v>7</c:v>
                </c:pt>
                <c:pt idx="48">
                  <c:v>5</c:v>
                </c:pt>
                <c:pt idx="49">
                  <c:v>3</c:v>
                </c:pt>
                <c:pt idx="50">
                  <c:v>17</c:v>
                </c:pt>
                <c:pt idx="51">
                  <c:v>4</c:v>
                </c:pt>
                <c:pt idx="52">
                  <c:v>8</c:v>
                </c:pt>
                <c:pt idx="53">
                  <c:v>6</c:v>
                </c:pt>
                <c:pt idx="54">
                  <c:v>4</c:v>
                </c:pt>
                <c:pt idx="55">
                  <c:v>367</c:v>
                </c:pt>
                <c:pt idx="56">
                  <c:v>21</c:v>
                </c:pt>
                <c:pt idx="57">
                  <c:v>34</c:v>
                </c:pt>
                <c:pt idx="58">
                  <c:v>26</c:v>
                </c:pt>
                <c:pt idx="59">
                  <c:v>30</c:v>
                </c:pt>
                <c:pt idx="60">
                  <c:v>32</c:v>
                </c:pt>
                <c:pt idx="61">
                  <c:v>21</c:v>
                </c:pt>
                <c:pt idx="62">
                  <c:v>17</c:v>
                </c:pt>
                <c:pt idx="63">
                  <c:v>7</c:v>
                </c:pt>
                <c:pt idx="64">
                  <c:v>5</c:v>
                </c:pt>
                <c:pt idx="65">
                  <c:v>4</c:v>
                </c:pt>
                <c:pt idx="66">
                  <c:v>57</c:v>
                </c:pt>
                <c:pt idx="67">
                  <c:v>12</c:v>
                </c:pt>
                <c:pt idx="68">
                  <c:v>10</c:v>
                </c:pt>
                <c:pt idx="69">
                  <c:v>10</c:v>
                </c:pt>
                <c:pt idx="70">
                  <c:v>39</c:v>
                </c:pt>
                <c:pt idx="71">
                  <c:v>11</c:v>
                </c:pt>
                <c:pt idx="72">
                  <c:v>7</c:v>
                </c:pt>
                <c:pt idx="73">
                  <c:v>14</c:v>
                </c:pt>
                <c:pt idx="74">
                  <c:v>3</c:v>
                </c:pt>
                <c:pt idx="75">
                  <c:v>5</c:v>
                </c:pt>
                <c:pt idx="76">
                  <c:v>8</c:v>
                </c:pt>
                <c:pt idx="77">
                  <c:v>15</c:v>
                </c:pt>
                <c:pt idx="78">
                  <c:v>2</c:v>
                </c:pt>
                <c:pt idx="79">
                  <c:v>48</c:v>
                </c:pt>
                <c:pt idx="80">
                  <c:v>33</c:v>
                </c:pt>
                <c:pt idx="81">
                  <c:v>#N/A</c:v>
                </c:pt>
                <c:pt idx="82">
                  <c:v>5</c:v>
                </c:pt>
                <c:pt idx="83">
                  <c:v>7</c:v>
                </c:pt>
                <c:pt idx="84">
                  <c:v>3</c:v>
                </c:pt>
                <c:pt idx="85">
                  <c:v>2</c:v>
                </c:pt>
                <c:pt idx="86">
                  <c:v>#N/A</c:v>
                </c:pt>
                <c:pt idx="87">
                  <c:v>3</c:v>
                </c:pt>
                <c:pt idx="88">
                  <c:v>10</c:v>
                </c:pt>
                <c:pt idx="89">
                  <c:v>10</c:v>
                </c:pt>
                <c:pt idx="90">
                  <c:v>9</c:v>
                </c:pt>
                <c:pt idx="91">
                  <c:v>6</c:v>
                </c:pt>
                <c:pt idx="92">
                  <c:v>3</c:v>
                </c:pt>
                <c:pt idx="93">
                  <c:v>4</c:v>
                </c:pt>
                <c:pt idx="94">
                  <c:v>22</c:v>
                </c:pt>
                <c:pt idx="95">
                  <c:v>11</c:v>
                </c:pt>
                <c:pt idx="96">
                  <c:v>5</c:v>
                </c:pt>
                <c:pt idx="97">
                  <c:v>25</c:v>
                </c:pt>
                <c:pt idx="98">
                  <c:v>#N/A</c:v>
                </c:pt>
                <c:pt idx="99">
                  <c:v>22</c:v>
                </c:pt>
                <c:pt idx="100">
                  <c:v>20</c:v>
                </c:pt>
                <c:pt idx="101">
                  <c:v>5</c:v>
                </c:pt>
                <c:pt idx="102">
                  <c:v>6</c:v>
                </c:pt>
                <c:pt idx="103">
                  <c:v>7</c:v>
                </c:pt>
                <c:pt idx="104">
                  <c:v>#N/A</c:v>
                </c:pt>
                <c:pt idx="105">
                  <c:v>25</c:v>
                </c:pt>
                <c:pt idx="106">
                  <c:v>51</c:v>
                </c:pt>
                <c:pt idx="107">
                  <c:v>19</c:v>
                </c:pt>
                <c:pt idx="108">
                  <c:v>11</c:v>
                </c:pt>
                <c:pt idx="109">
                  <c:v>7</c:v>
                </c:pt>
                <c:pt idx="110">
                  <c:v>9</c:v>
                </c:pt>
                <c:pt idx="111">
                  <c:v>5</c:v>
                </c:pt>
                <c:pt idx="112">
                  <c:v>2</c:v>
                </c:pt>
                <c:pt idx="113">
                  <c:v>4</c:v>
                </c:pt>
                <c:pt idx="114">
                  <c:v>9</c:v>
                </c:pt>
                <c:pt idx="115">
                  <c:v>5</c:v>
                </c:pt>
                <c:pt idx="116">
                  <c:v>8</c:v>
                </c:pt>
                <c:pt idx="117">
                  <c:v>83</c:v>
                </c:pt>
                <c:pt idx="118">
                  <c:v>21</c:v>
                </c:pt>
                <c:pt idx="119">
                  <c:v>28</c:v>
                </c:pt>
                <c:pt idx="120">
                  <c:v>#N/A</c:v>
                </c:pt>
                <c:pt idx="121">
                  <c:v>21</c:v>
                </c:pt>
                <c:pt idx="122">
                  <c:v>19</c:v>
                </c:pt>
                <c:pt idx="123">
                  <c:v>32</c:v>
                </c:pt>
                <c:pt idx="124">
                  <c:v>40</c:v>
                </c:pt>
                <c:pt idx="125">
                  <c:v>62</c:v>
                </c:pt>
                <c:pt idx="126">
                  <c:v>25</c:v>
                </c:pt>
                <c:pt idx="127">
                  <c:v>39</c:v>
                </c:pt>
                <c:pt idx="128">
                  <c:v>67</c:v>
                </c:pt>
                <c:pt idx="129">
                  <c:v>38</c:v>
                </c:pt>
                <c:pt idx="130">
                  <c:v>30</c:v>
                </c:pt>
                <c:pt idx="131">
                  <c:v>23</c:v>
                </c:pt>
                <c:pt idx="132">
                  <c:v>20</c:v>
                </c:pt>
                <c:pt idx="133">
                  <c:v>#N/A</c:v>
                </c:pt>
                <c:pt idx="134">
                  <c:v>62</c:v>
                </c:pt>
                <c:pt idx="135">
                  <c:v>#N/A</c:v>
                </c:pt>
                <c:pt idx="136">
                  <c:v>44</c:v>
                </c:pt>
                <c:pt idx="137">
                  <c:v>#N/A</c:v>
                </c:pt>
                <c:pt idx="138">
                  <c:v>18</c:v>
                </c:pt>
                <c:pt idx="139">
                  <c:v>#N/A</c:v>
                </c:pt>
                <c:pt idx="140">
                  <c:v>41</c:v>
                </c:pt>
                <c:pt idx="141">
                  <c:v>46</c:v>
                </c:pt>
                <c:pt idx="142">
                  <c:v>#N/A</c:v>
                </c:pt>
                <c:pt idx="143">
                  <c:v>#N/A</c:v>
                </c:pt>
                <c:pt idx="144">
                  <c:v>#N/A</c:v>
                </c:pt>
                <c:pt idx="145">
                  <c:v>25</c:v>
                </c:pt>
                <c:pt idx="146">
                  <c:v>48</c:v>
                </c:pt>
                <c:pt idx="147">
                  <c:v>28</c:v>
                </c:pt>
                <c:pt idx="148">
                  <c:v>33</c:v>
                </c:pt>
                <c:pt idx="149">
                  <c:v>31</c:v>
                </c:pt>
                <c:pt idx="150">
                  <c:v>32</c:v>
                </c:pt>
                <c:pt idx="151">
                  <c:v>34</c:v>
                </c:pt>
                <c:pt idx="152">
                  <c:v>13</c:v>
                </c:pt>
                <c:pt idx="153">
                  <c:v>#N/A</c:v>
                </c:pt>
                <c:pt idx="154">
                  <c:v>20</c:v>
                </c:pt>
                <c:pt idx="155">
                  <c:v>21</c:v>
                </c:pt>
                <c:pt idx="156">
                  <c:v>34</c:v>
                </c:pt>
                <c:pt idx="157">
                  <c:v>22</c:v>
                </c:pt>
                <c:pt idx="158">
                  <c:v>10</c:v>
                </c:pt>
                <c:pt idx="159">
                  <c:v>8</c:v>
                </c:pt>
                <c:pt idx="160">
                  <c:v>4</c:v>
                </c:pt>
                <c:pt idx="161">
                  <c:v>4</c:v>
                </c:pt>
                <c:pt idx="162">
                  <c:v>16</c:v>
                </c:pt>
                <c:pt idx="163">
                  <c:v>8</c:v>
                </c:pt>
                <c:pt idx="164">
                  <c:v>7</c:v>
                </c:pt>
                <c:pt idx="165">
                  <c:v>10</c:v>
                </c:pt>
                <c:pt idx="166">
                  <c:v>19</c:v>
                </c:pt>
                <c:pt idx="167">
                  <c:v>20</c:v>
                </c:pt>
                <c:pt idx="168">
                  <c:v>6</c:v>
                </c:pt>
                <c:pt idx="169">
                  <c:v>6</c:v>
                </c:pt>
                <c:pt idx="170">
                  <c:v>12</c:v>
                </c:pt>
                <c:pt idx="171">
                  <c:v>5</c:v>
                </c:pt>
                <c:pt idx="172">
                  <c:v>4</c:v>
                </c:pt>
                <c:pt idx="173">
                  <c:v>2</c:v>
                </c:pt>
                <c:pt idx="174">
                  <c:v>3</c:v>
                </c:pt>
                <c:pt idx="175">
                  <c:v>19</c:v>
                </c:pt>
                <c:pt idx="176">
                  <c:v>3</c:v>
                </c:pt>
                <c:pt idx="177">
                  <c:v>5</c:v>
                </c:pt>
                <c:pt idx="178">
                  <c:v>13</c:v>
                </c:pt>
                <c:pt idx="179">
                  <c:v>5</c:v>
                </c:pt>
                <c:pt idx="180">
                  <c:v>4</c:v>
                </c:pt>
                <c:pt idx="181">
                  <c:v>8</c:v>
                </c:pt>
                <c:pt idx="182">
                  <c:v>59</c:v>
                </c:pt>
                <c:pt idx="183">
                  <c:v>105</c:v>
                </c:pt>
                <c:pt idx="184">
                  <c:v>22</c:v>
                </c:pt>
                <c:pt idx="185">
                  <c:v>18</c:v>
                </c:pt>
                <c:pt idx="186">
                  <c:v>12</c:v>
                </c:pt>
                <c:pt idx="187">
                  <c:v>48</c:v>
                </c:pt>
                <c:pt idx="188">
                  <c:v>12</c:v>
                </c:pt>
                <c:pt idx="189">
                  <c:v>15</c:v>
                </c:pt>
                <c:pt idx="190">
                  <c:v>15</c:v>
                </c:pt>
                <c:pt idx="191">
                  <c:v>9</c:v>
                </c:pt>
                <c:pt idx="192">
                  <c:v>6</c:v>
                </c:pt>
                <c:pt idx="193">
                  <c:v>5</c:v>
                </c:pt>
                <c:pt idx="194">
                  <c:v>7</c:v>
                </c:pt>
                <c:pt idx="195">
                  <c:v>14</c:v>
                </c:pt>
                <c:pt idx="196">
                  <c:v>#N/A</c:v>
                </c:pt>
                <c:pt idx="197">
                  <c:v>18</c:v>
                </c:pt>
                <c:pt idx="198">
                  <c:v>12</c:v>
                </c:pt>
                <c:pt idx="199">
                  <c:v>4</c:v>
                </c:pt>
                <c:pt idx="200">
                  <c:v>23</c:v>
                </c:pt>
                <c:pt idx="201">
                  <c:v>79</c:v>
                </c:pt>
                <c:pt idx="202">
                  <c:v>16</c:v>
                </c:pt>
                <c:pt idx="203">
                  <c:v>53</c:v>
                </c:pt>
                <c:pt idx="204">
                  <c:v>58</c:v>
                </c:pt>
              </c:numCache>
            </c:numRef>
          </c:xVal>
          <c:yVal>
            <c:numRef>
              <c:f>'c'!$AR$55:$AR$259</c:f>
              <c:numCache>
                <c:formatCode>General</c:formatCode>
                <c:ptCount val="205"/>
                <c:pt idx="0">
                  <c:v>107206</c:v>
                </c:pt>
                <c:pt idx="1">
                  <c:v>107933</c:v>
                </c:pt>
                <c:pt idx="2">
                  <c:v>#N/A</c:v>
                </c:pt>
                <c:pt idx="3">
                  <c:v>1553314</c:v>
                </c:pt>
                <c:pt idx="4">
                  <c:v>1834668</c:v>
                </c:pt>
                <c:pt idx="5">
                  <c:v>1867479</c:v>
                </c:pt>
                <c:pt idx="6">
                  <c:v>2689977</c:v>
                </c:pt>
                <c:pt idx="7">
                  <c:v>1087043</c:v>
                </c:pt>
                <c:pt idx="8">
                  <c:v>576650</c:v>
                </c:pt>
                <c:pt idx="9">
                  <c:v>2274256</c:v>
                </c:pt>
                <c:pt idx="10">
                  <c:v>1496299</c:v>
                </c:pt>
                <c:pt idx="11">
                  <c:v>552097</c:v>
                </c:pt>
                <c:pt idx="12">
                  <c:v>694576</c:v>
                </c:pt>
                <c:pt idx="13">
                  <c:v>591645</c:v>
                </c:pt>
                <c:pt idx="14">
                  <c:v>395806</c:v>
                </c:pt>
                <c:pt idx="15">
                  <c:v>473025</c:v>
                </c:pt>
                <c:pt idx="16">
                  <c:v>612575</c:v>
                </c:pt>
                <c:pt idx="17">
                  <c:v>135580</c:v>
                </c:pt>
                <c:pt idx="18">
                  <c:v>175076</c:v>
                </c:pt>
                <c:pt idx="19">
                  <c:v>134248</c:v>
                </c:pt>
                <c:pt idx="20">
                  <c:v>676450</c:v>
                </c:pt>
                <c:pt idx="21">
                  <c:v>170651</c:v>
                </c:pt>
                <c:pt idx="22">
                  <c:v>440400</c:v>
                </c:pt>
                <c:pt idx="23">
                  <c:v>502880</c:v>
                </c:pt>
                <c:pt idx="24">
                  <c:v>648951</c:v>
                </c:pt>
                <c:pt idx="25">
                  <c:v>475324</c:v>
                </c:pt>
                <c:pt idx="26">
                  <c:v>181708</c:v>
                </c:pt>
                <c:pt idx="27">
                  <c:v>329271</c:v>
                </c:pt>
                <c:pt idx="28">
                  <c:v>134448</c:v>
                </c:pt>
                <c:pt idx="29">
                  <c:v>144557</c:v>
                </c:pt>
                <c:pt idx="30">
                  <c:v>9982511</c:v>
                </c:pt>
                <c:pt idx="31">
                  <c:v>3325600</c:v>
                </c:pt>
                <c:pt idx="32">
                  <c:v>827100</c:v>
                </c:pt>
                <c:pt idx="33">
                  <c:v>3142701</c:v>
                </c:pt>
                <c:pt idx="34">
                  <c:v>936463</c:v>
                </c:pt>
                <c:pt idx="35">
                  <c:v>#N/A</c:v>
                </c:pt>
                <c:pt idx="36">
                  <c:v>2497160</c:v>
                </c:pt>
                <c:pt idx="37">
                  <c:v>#N/A</c:v>
                </c:pt>
                <c:pt idx="38">
                  <c:v>#N/A</c:v>
                </c:pt>
                <c:pt idx="39">
                  <c:v>#N/A</c:v>
                </c:pt>
                <c:pt idx="40">
                  <c:v>#N/A</c:v>
                </c:pt>
                <c:pt idx="41">
                  <c:v>38514170</c:v>
                </c:pt>
                <c:pt idx="42">
                  <c:v>2437981</c:v>
                </c:pt>
                <c:pt idx="43">
                  <c:v>1347998</c:v>
                </c:pt>
                <c:pt idx="44">
                  <c:v>163355</c:v>
                </c:pt>
                <c:pt idx="45">
                  <c:v>370996</c:v>
                </c:pt>
                <c:pt idx="46">
                  <c:v>#N/A</c:v>
                </c:pt>
                <c:pt idx="47">
                  <c:v>316542</c:v>
                </c:pt>
                <c:pt idx="48">
                  <c:v>228036</c:v>
                </c:pt>
                <c:pt idx="49">
                  <c:v>137684</c:v>
                </c:pt>
                <c:pt idx="50">
                  <c:v>586146</c:v>
                </c:pt>
                <c:pt idx="51">
                  <c:v>163839</c:v>
                </c:pt>
                <c:pt idx="52">
                  <c:v>111110</c:v>
                </c:pt>
                <c:pt idx="53">
                  <c:v>245655</c:v>
                </c:pt>
                <c:pt idx="54">
                  <c:v>110356</c:v>
                </c:pt>
                <c:pt idx="55">
                  <c:v>37047882</c:v>
                </c:pt>
                <c:pt idx="56">
                  <c:v>2042512</c:v>
                </c:pt>
                <c:pt idx="57">
                  <c:v>1707490</c:v>
                </c:pt>
                <c:pt idx="58">
                  <c:v>1689932</c:v>
                </c:pt>
                <c:pt idx="59">
                  <c:v>1823100</c:v>
                </c:pt>
                <c:pt idx="60">
                  <c:v>1281388</c:v>
                </c:pt>
                <c:pt idx="61">
                  <c:v>1070598</c:v>
                </c:pt>
                <c:pt idx="62">
                  <c:v>1005358</c:v>
                </c:pt>
                <c:pt idx="63">
                  <c:v>278957</c:v>
                </c:pt>
                <c:pt idx="64">
                  <c:v>224396</c:v>
                </c:pt>
                <c:pt idx="65">
                  <c:v>107876</c:v>
                </c:pt>
                <c:pt idx="66">
                  <c:v>2880183</c:v>
                </c:pt>
                <c:pt idx="67">
                  <c:v>698538</c:v>
                </c:pt>
                <c:pt idx="68">
                  <c:v>705692</c:v>
                </c:pt>
                <c:pt idx="69">
                  <c:v>1162825</c:v>
                </c:pt>
                <c:pt idx="70">
                  <c:v>2364999</c:v>
                </c:pt>
                <c:pt idx="71">
                  <c:v>623672</c:v>
                </c:pt>
                <c:pt idx="72">
                  <c:v>433089</c:v>
                </c:pt>
                <c:pt idx="73">
                  <c:v>467262</c:v>
                </c:pt>
                <c:pt idx="74">
                  <c:v>212346</c:v>
                </c:pt>
                <c:pt idx="75">
                  <c:v>314976</c:v>
                </c:pt>
                <c:pt idx="76">
                  <c:v>248008</c:v>
                </c:pt>
                <c:pt idx="77">
                  <c:v>1245229</c:v>
                </c:pt>
                <c:pt idx="78">
                  <c:v>84196</c:v>
                </c:pt>
                <c:pt idx="79">
                  <c:v>1386009</c:v>
                </c:pt>
                <c:pt idx="80">
                  <c:v>799942</c:v>
                </c:pt>
                <c:pt idx="81">
                  <c:v>#N/A</c:v>
                </c:pt>
                <c:pt idx="82">
                  <c:v>236546</c:v>
                </c:pt>
                <c:pt idx="83">
                  <c:v>188315</c:v>
                </c:pt>
                <c:pt idx="84">
                  <c:v>102567</c:v>
                </c:pt>
                <c:pt idx="85">
                  <c:v>98276</c:v>
                </c:pt>
                <c:pt idx="86">
                  <c:v>#N/A</c:v>
                </c:pt>
                <c:pt idx="87">
                  <c:v>71621</c:v>
                </c:pt>
                <c:pt idx="88">
                  <c:v>605180</c:v>
                </c:pt>
                <c:pt idx="89">
                  <c:v>724671</c:v>
                </c:pt>
                <c:pt idx="90">
                  <c:v>467037</c:v>
                </c:pt>
                <c:pt idx="91">
                  <c:v>428147</c:v>
                </c:pt>
                <c:pt idx="92">
                  <c:v>282605</c:v>
                </c:pt>
                <c:pt idx="93">
                  <c:v>192917</c:v>
                </c:pt>
                <c:pt idx="94">
                  <c:v>701094</c:v>
                </c:pt>
                <c:pt idx="95">
                  <c:v>295800</c:v>
                </c:pt>
                <c:pt idx="96">
                  <c:v>168988</c:v>
                </c:pt>
                <c:pt idx="97">
                  <c:v>3192641</c:v>
                </c:pt>
                <c:pt idx="98">
                  <c:v>#N/A</c:v>
                </c:pt>
                <c:pt idx="99">
                  <c:v>1435247</c:v>
                </c:pt>
                <c:pt idx="100">
                  <c:v>859977</c:v>
                </c:pt>
                <c:pt idx="101">
                  <c:v>222712</c:v>
                </c:pt>
                <c:pt idx="102">
                  <c:v>223176</c:v>
                </c:pt>
                <c:pt idx="103">
                  <c:v>305953</c:v>
                </c:pt>
                <c:pt idx="104">
                  <c:v>#N/A</c:v>
                </c:pt>
                <c:pt idx="105">
                  <c:v>264417</c:v>
                </c:pt>
                <c:pt idx="106">
                  <c:v>2708021</c:v>
                </c:pt>
                <c:pt idx="107">
                  <c:v>964260</c:v>
                </c:pt>
                <c:pt idx="108">
                  <c:v>608914</c:v>
                </c:pt>
                <c:pt idx="109">
                  <c:v>218506</c:v>
                </c:pt>
                <c:pt idx="110">
                  <c:v>273662</c:v>
                </c:pt>
                <c:pt idx="111">
                  <c:v>208582</c:v>
                </c:pt>
                <c:pt idx="112">
                  <c:v>40766</c:v>
                </c:pt>
                <c:pt idx="113">
                  <c:v>172142</c:v>
                </c:pt>
                <c:pt idx="114">
                  <c:v>197086</c:v>
                </c:pt>
                <c:pt idx="115">
                  <c:v>145762</c:v>
                </c:pt>
                <c:pt idx="116">
                  <c:v>322172</c:v>
                </c:pt>
                <c:pt idx="117">
                  <c:v>11397394</c:v>
                </c:pt>
                <c:pt idx="118">
                  <c:v>1164233</c:v>
                </c:pt>
                <c:pt idx="119">
                  <c:v>2757204</c:v>
                </c:pt>
                <c:pt idx="120">
                  <c:v>#N/A</c:v>
                </c:pt>
                <c:pt idx="121">
                  <c:v>2935215</c:v>
                </c:pt>
                <c:pt idx="122">
                  <c:v>1997405</c:v>
                </c:pt>
                <c:pt idx="123">
                  <c:v>1700987</c:v>
                </c:pt>
                <c:pt idx="124">
                  <c:v>2969150</c:v>
                </c:pt>
                <c:pt idx="125">
                  <c:v>2616493</c:v>
                </c:pt>
                <c:pt idx="126">
                  <c:v>1051391</c:v>
                </c:pt>
                <c:pt idx="127">
                  <c:v>1030436</c:v>
                </c:pt>
                <c:pt idx="128">
                  <c:v>5918242</c:v>
                </c:pt>
                <c:pt idx="129">
                  <c:v>3313630</c:v>
                </c:pt>
                <c:pt idx="130">
                  <c:v>2116340</c:v>
                </c:pt>
                <c:pt idx="131">
                  <c:v>1279745</c:v>
                </c:pt>
                <c:pt idx="132">
                  <c:v>1403032</c:v>
                </c:pt>
                <c:pt idx="133">
                  <c:v>#N/A</c:v>
                </c:pt>
                <c:pt idx="134">
                  <c:v>3308526</c:v>
                </c:pt>
                <c:pt idx="135">
                  <c:v>#N/A</c:v>
                </c:pt>
                <c:pt idx="136">
                  <c:v>1992249</c:v>
                </c:pt>
                <c:pt idx="137">
                  <c:v>#N/A</c:v>
                </c:pt>
                <c:pt idx="138">
                  <c:v>1489322</c:v>
                </c:pt>
                <c:pt idx="139">
                  <c:v>#N/A</c:v>
                </c:pt>
                <c:pt idx="140">
                  <c:v>1410309</c:v>
                </c:pt>
                <c:pt idx="141">
                  <c:v>2372923</c:v>
                </c:pt>
                <c:pt idx="142">
                  <c:v>#N/A</c:v>
                </c:pt>
                <c:pt idx="143">
                  <c:v>#N/A</c:v>
                </c:pt>
                <c:pt idx="144">
                  <c:v>#N/A</c:v>
                </c:pt>
                <c:pt idx="145">
                  <c:v>2512746</c:v>
                </c:pt>
                <c:pt idx="146">
                  <c:v>3550501</c:v>
                </c:pt>
                <c:pt idx="147">
                  <c:v>2095474</c:v>
                </c:pt>
                <c:pt idx="148">
                  <c:v>2679573</c:v>
                </c:pt>
                <c:pt idx="149">
                  <c:v>2305347</c:v>
                </c:pt>
                <c:pt idx="150">
                  <c:v>2415825</c:v>
                </c:pt>
                <c:pt idx="151">
                  <c:v>1772020</c:v>
                </c:pt>
                <c:pt idx="152">
                  <c:v>1122470</c:v>
                </c:pt>
                <c:pt idx="153">
                  <c:v>#N/A</c:v>
                </c:pt>
                <c:pt idx="154">
                  <c:v>1301876</c:v>
                </c:pt>
                <c:pt idx="155">
                  <c:v>979592</c:v>
                </c:pt>
                <c:pt idx="156">
                  <c:v>1166520</c:v>
                </c:pt>
                <c:pt idx="157">
                  <c:v>1005365</c:v>
                </c:pt>
                <c:pt idx="158">
                  <c:v>488444</c:v>
                </c:pt>
                <c:pt idx="159">
                  <c:v>453388</c:v>
                </c:pt>
                <c:pt idx="160">
                  <c:v>220376</c:v>
                </c:pt>
                <c:pt idx="161">
                  <c:v>289728</c:v>
                </c:pt>
                <c:pt idx="162">
                  <c:v>730029</c:v>
                </c:pt>
                <c:pt idx="163">
                  <c:v>200343</c:v>
                </c:pt>
                <c:pt idx="164">
                  <c:v>446459</c:v>
                </c:pt>
                <c:pt idx="165">
                  <c:v>297972</c:v>
                </c:pt>
                <c:pt idx="166">
                  <c:v>740920</c:v>
                </c:pt>
                <c:pt idx="167">
                  <c:v>1364987</c:v>
                </c:pt>
                <c:pt idx="168">
                  <c:v>651398</c:v>
                </c:pt>
                <c:pt idx="169">
                  <c:v>318174</c:v>
                </c:pt>
                <c:pt idx="170">
                  <c:v>384527</c:v>
                </c:pt>
                <c:pt idx="171">
                  <c:v>190296</c:v>
                </c:pt>
                <c:pt idx="172">
                  <c:v>229222</c:v>
                </c:pt>
                <c:pt idx="173">
                  <c:v>82603</c:v>
                </c:pt>
                <c:pt idx="174">
                  <c:v>134486</c:v>
                </c:pt>
                <c:pt idx="175">
                  <c:v>832929</c:v>
                </c:pt>
                <c:pt idx="176">
                  <c:v>78108</c:v>
                </c:pt>
                <c:pt idx="177">
                  <c:v>607990</c:v>
                </c:pt>
                <c:pt idx="178">
                  <c:v>596155</c:v>
                </c:pt>
                <c:pt idx="179">
                  <c:v>157715</c:v>
                </c:pt>
                <c:pt idx="180">
                  <c:v>231598</c:v>
                </c:pt>
                <c:pt idx="181">
                  <c:v>329903</c:v>
                </c:pt>
                <c:pt idx="182">
                  <c:v>2653244</c:v>
                </c:pt>
                <c:pt idx="183">
                  <c:v>10299847</c:v>
                </c:pt>
                <c:pt idx="184">
                  <c:v>1638673</c:v>
                </c:pt>
                <c:pt idx="185">
                  <c:v>1621119</c:v>
                </c:pt>
                <c:pt idx="186">
                  <c:v>1107970</c:v>
                </c:pt>
                <c:pt idx="187">
                  <c:v>2266619</c:v>
                </c:pt>
                <c:pt idx="188">
                  <c:v>665408</c:v>
                </c:pt>
                <c:pt idx="189">
                  <c:v>880062</c:v>
                </c:pt>
                <c:pt idx="190">
                  <c:v>550701</c:v>
                </c:pt>
                <c:pt idx="191">
                  <c:v>862144</c:v>
                </c:pt>
                <c:pt idx="192">
                  <c:v>416660</c:v>
                </c:pt>
                <c:pt idx="193">
                  <c:v>212089</c:v>
                </c:pt>
                <c:pt idx="194">
                  <c:v>587670</c:v>
                </c:pt>
                <c:pt idx="195">
                  <c:v>1382483</c:v>
                </c:pt>
                <c:pt idx="196">
                  <c:v>#N/A</c:v>
                </c:pt>
                <c:pt idx="197">
                  <c:v>3247652</c:v>
                </c:pt>
                <c:pt idx="198">
                  <c:v>1382312</c:v>
                </c:pt>
                <c:pt idx="199">
                  <c:v>329015</c:v>
                </c:pt>
                <c:pt idx="200">
                  <c:v>1512132</c:v>
                </c:pt>
                <c:pt idx="201">
                  <c:v>5604424</c:v>
                </c:pt>
                <c:pt idx="202">
                  <c:v>856443</c:v>
                </c:pt>
                <c:pt idx="203">
                  <c:v>3811308</c:v>
                </c:pt>
                <c:pt idx="204">
                  <c:v>3731123</c:v>
                </c:pt>
              </c:numCache>
            </c:numRef>
          </c:yVal>
          <c:smooth val="0"/>
          <c:extLst>
            <c:ext xmlns:c16="http://schemas.microsoft.com/office/drawing/2014/chart" uri="{C3380CC4-5D6E-409C-BE32-E72D297353CC}">
              <c16:uniqueId val="{00000001-0018-44CE-BEF9-E84AF2273D53}"/>
            </c:ext>
          </c:extLst>
        </c:ser>
        <c:ser>
          <c:idx val="2"/>
          <c:order val="2"/>
          <c:tx>
            <c:strRef>
              <c:f>'c'!$C$48</c:f>
              <c:strCache>
                <c:ptCount val="1"/>
                <c:pt idx="0">
                  <c:v>北海道函館市</c:v>
                </c:pt>
              </c:strCache>
            </c:strRef>
          </c:tx>
          <c:spPr>
            <a:ln w="25400" cap="rnd">
              <a:noFill/>
              <a:round/>
            </a:ln>
            <a:effectLst/>
          </c:spPr>
          <c:marker>
            <c:symbol val="circle"/>
            <c:size val="5"/>
            <c:spPr>
              <a:solidFill>
                <a:srgbClr val="FF0000"/>
              </a:solidFill>
              <a:ln w="9525">
                <a:noFill/>
              </a:ln>
              <a:effectLst/>
            </c:spPr>
          </c:marker>
          <c:xVal>
            <c:numRef>
              <c:f>'c'!$E$49</c:f>
              <c:numCache>
                <c:formatCode>General</c:formatCode>
                <c:ptCount val="1"/>
                <c:pt idx="0">
                  <c:v>130</c:v>
                </c:pt>
              </c:numCache>
            </c:numRef>
          </c:xVal>
          <c:yVal>
            <c:numRef>
              <c:f>'c'!$F$49</c:f>
              <c:numCache>
                <c:formatCode>General</c:formatCode>
                <c:ptCount val="1"/>
                <c:pt idx="0">
                  <c:v>3831584</c:v>
                </c:pt>
              </c:numCache>
            </c:numRef>
          </c:yVal>
          <c:smooth val="0"/>
          <c:extLst>
            <c:ext xmlns:c16="http://schemas.microsoft.com/office/drawing/2014/chart" uri="{C3380CC4-5D6E-409C-BE32-E72D297353CC}">
              <c16:uniqueId val="{00000002-0018-44CE-BEF9-E84AF2273D53}"/>
            </c:ext>
          </c:extLst>
        </c:ser>
        <c:dLbls>
          <c:showLegendKey val="0"/>
          <c:showVal val="0"/>
          <c:showCatName val="0"/>
          <c:showSerName val="0"/>
          <c:showPercent val="0"/>
          <c:showBubbleSize val="0"/>
        </c:dLbls>
        <c:axId val="-120260624"/>
        <c:axId val="-121394000"/>
      </c:scatterChart>
      <c:valAx>
        <c:axId val="-120260624"/>
        <c:scaling>
          <c:orientation val="minMax"/>
        </c:scaling>
        <c:delete val="0"/>
        <c:axPos val="b"/>
        <c:majorGridlines>
          <c:spPr>
            <a:ln w="9525" cap="flat" cmpd="sng" algn="ctr">
              <a:solidFill>
                <a:schemeClr val="tx1">
                  <a:lumMod val="15000"/>
                  <a:lumOff val="85000"/>
                </a:schemeClr>
              </a:solidFill>
              <a:round/>
            </a:ln>
            <a:effectLst/>
          </c:spPr>
        </c:majorGridlines>
        <c:title>
          <c:tx>
            <c:strRef>
              <c:f>'c'!$E$52</c:f>
              <c:strCache>
                <c:ptCount val="1"/>
                <c:pt idx="0">
                  <c:v>②職員数（人）</c:v>
                </c:pt>
              </c:strCache>
            </c:strRef>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strRef>
              <c:f>'c'!$AB$52</c:f>
              <c:strCache>
                <c:ptCount val="1"/>
                <c:pt idx="0">
                  <c:v>⑤給水収益（千円）</c:v>
                </c:pt>
              </c:strCache>
            </c:strRef>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3630056106543"/>
          <c:y val="5.1737047543481116E-2"/>
          <c:w val="0.80517015625559107"/>
          <c:h val="0.88697406587568162"/>
        </c:manualLayout>
      </c:layout>
      <c:scatterChart>
        <c:scatterStyle val="lineMarker"/>
        <c:varyColors val="0"/>
        <c:ser>
          <c:idx val="1"/>
          <c:order val="0"/>
          <c:spPr>
            <a:ln w="25400" cap="rnd">
              <a:noFill/>
              <a:round/>
            </a:ln>
            <a:effectLst/>
          </c:spPr>
          <c:marker>
            <c:symbol val="none"/>
          </c:marker>
          <c:xVal>
            <c:numRef>
              <c:f>b!$AH$5:$AH$46</c:f>
              <c:numCache>
                <c:formatCode>#,##0_);[Red]\(#,##0\)</c:formatCode>
                <c:ptCount val="42"/>
                <c:pt idx="0">
                  <c:v>60315</c:v>
                </c:pt>
                <c:pt idx="1">
                  <c:v>51990</c:v>
                </c:pt>
                <c:pt idx="2">
                  <c:v>18615</c:v>
                </c:pt>
                <c:pt idx="3">
                  <c:v>8799</c:v>
                </c:pt>
                <c:pt idx="4">
                  <c:v>15206</c:v>
                </c:pt>
                <c:pt idx="5">
                  <c:v>0</c:v>
                </c:pt>
                <c:pt idx="6">
                  <c:v>46450</c:v>
                </c:pt>
                <c:pt idx="7">
                  <c:v>14890</c:v>
                </c:pt>
                <c:pt idx="8">
                  <c:v>7987</c:v>
                </c:pt>
                <c:pt idx="9">
                  <c:v>21203</c:v>
                </c:pt>
                <c:pt idx="10">
                  <c:v>0</c:v>
                </c:pt>
                <c:pt idx="11">
                  <c:v>134807</c:v>
                </c:pt>
                <c:pt idx="12">
                  <c:v>81638</c:v>
                </c:pt>
                <c:pt idx="13">
                  <c:v>41995</c:v>
                </c:pt>
                <c:pt idx="14">
                  <c:v>0</c:v>
                </c:pt>
                <c:pt idx="15">
                  <c:v>0</c:v>
                </c:pt>
                <c:pt idx="16">
                  <c:v>948267</c:v>
                </c:pt>
                <c:pt idx="17">
                  <c:v>55432</c:v>
                </c:pt>
                <c:pt idx="18">
                  <c:v>13243</c:v>
                </c:pt>
                <c:pt idx="19">
                  <c:v>4930</c:v>
                </c:pt>
                <c:pt idx="20">
                  <c:v>116485</c:v>
                </c:pt>
                <c:pt idx="21">
                  <c:v>94638</c:v>
                </c:pt>
                <c:pt idx="22">
                  <c:v>453453</c:v>
                </c:pt>
                <c:pt idx="23">
                  <c:v>41895</c:v>
                </c:pt>
                <c:pt idx="24">
                  <c:v>212314</c:v>
                </c:pt>
                <c:pt idx="25">
                  <c:v>303903</c:v>
                </c:pt>
                <c:pt idx="26">
                  <c:v>976480</c:v>
                </c:pt>
                <c:pt idx="27">
                  <c:v>87217</c:v>
                </c:pt>
                <c:pt idx="28">
                  <c:v>255407</c:v>
                </c:pt>
                <c:pt idx="29">
                  <c:v>117184</c:v>
                </c:pt>
                <c:pt idx="30">
                  <c:v>0</c:v>
                </c:pt>
                <c:pt idx="31">
                  <c:v>139746</c:v>
                </c:pt>
                <c:pt idx="32">
                  <c:v>127488</c:v>
                </c:pt>
                <c:pt idx="33">
                  <c:v>13521912</c:v>
                </c:pt>
                <c:pt idx="34">
                  <c:v>64655</c:v>
                </c:pt>
                <c:pt idx="35">
                  <c:v>34842</c:v>
                </c:pt>
                <c:pt idx="36">
                  <c:v>28785</c:v>
                </c:pt>
                <c:pt idx="37">
                  <c:v>46395</c:v>
                </c:pt>
                <c:pt idx="38">
                  <c:v>0</c:v>
                </c:pt>
                <c:pt idx="39">
                  <c:v>114321</c:v>
                </c:pt>
                <c:pt idx="40">
                  <c:v>54507</c:v>
                </c:pt>
                <c:pt idx="41">
                  <c:v>97647</c:v>
                </c:pt>
              </c:numCache>
            </c:numRef>
          </c:xVal>
          <c:yVal>
            <c:numRef>
              <c:f>b!$AN$5:$AN$46</c:f>
              <c:numCache>
                <c:formatCode>#,##0_);[Red]\(#,##0\)</c:formatCode>
                <c:ptCount val="42"/>
                <c:pt idx="0">
                  <c:v>86792</c:v>
                </c:pt>
                <c:pt idx="1">
                  <c:v>77336</c:v>
                </c:pt>
                <c:pt idx="2">
                  <c:v>56674</c:v>
                </c:pt>
                <c:pt idx="3">
                  <c:v>25043</c:v>
                </c:pt>
                <c:pt idx="4">
                  <c:v>89292</c:v>
                </c:pt>
                <c:pt idx="5">
                  <c:v>122675</c:v>
                </c:pt>
                <c:pt idx="6">
                  <c:v>65199</c:v>
                </c:pt>
                <c:pt idx="7">
                  <c:v>46534</c:v>
                </c:pt>
                <c:pt idx="8">
                  <c:v>29419</c:v>
                </c:pt>
                <c:pt idx="9">
                  <c:v>35535</c:v>
                </c:pt>
                <c:pt idx="10">
                  <c:v>87105</c:v>
                </c:pt>
                <c:pt idx="11">
                  <c:v>114263</c:v>
                </c:pt>
                <c:pt idx="12">
                  <c:v>111386</c:v>
                </c:pt>
                <c:pt idx="13">
                  <c:v>106645</c:v>
                </c:pt>
                <c:pt idx="14">
                  <c:v>0</c:v>
                </c:pt>
                <c:pt idx="15">
                  <c:v>97020</c:v>
                </c:pt>
                <c:pt idx="16">
                  <c:v>50505</c:v>
                </c:pt>
                <c:pt idx="17">
                  <c:v>54422</c:v>
                </c:pt>
                <c:pt idx="18">
                  <c:v>74799</c:v>
                </c:pt>
                <c:pt idx="19">
                  <c:v>26969</c:v>
                </c:pt>
                <c:pt idx="20">
                  <c:v>63172</c:v>
                </c:pt>
                <c:pt idx="21">
                  <c:v>64402</c:v>
                </c:pt>
                <c:pt idx="22">
                  <c:v>274554</c:v>
                </c:pt>
                <c:pt idx="23">
                  <c:v>48996</c:v>
                </c:pt>
                <c:pt idx="24">
                  <c:v>85168</c:v>
                </c:pt>
                <c:pt idx="25">
                  <c:v>52635</c:v>
                </c:pt>
                <c:pt idx="26">
                  <c:v>49863</c:v>
                </c:pt>
                <c:pt idx="27">
                  <c:v>60887</c:v>
                </c:pt>
                <c:pt idx="28">
                  <c:v>71729</c:v>
                </c:pt>
                <c:pt idx="29">
                  <c:v>84058</c:v>
                </c:pt>
                <c:pt idx="30">
                  <c:v>123623</c:v>
                </c:pt>
                <c:pt idx="31">
                  <c:v>499432</c:v>
                </c:pt>
                <c:pt idx="32">
                  <c:v>86471</c:v>
                </c:pt>
                <c:pt idx="33">
                  <c:v>86473</c:v>
                </c:pt>
                <c:pt idx="34">
                  <c:v>72960</c:v>
                </c:pt>
                <c:pt idx="35">
                  <c:v>96440</c:v>
                </c:pt>
                <c:pt idx="36">
                  <c:v>48211</c:v>
                </c:pt>
                <c:pt idx="37">
                  <c:v>62202</c:v>
                </c:pt>
                <c:pt idx="38">
                  <c:v>11017</c:v>
                </c:pt>
                <c:pt idx="39">
                  <c:v>41992</c:v>
                </c:pt>
                <c:pt idx="40">
                  <c:v>40658</c:v>
                </c:pt>
                <c:pt idx="41">
                  <c:v>62161</c:v>
                </c:pt>
              </c:numCache>
            </c:numRef>
          </c:yVal>
          <c:smooth val="0"/>
          <c:extLst>
            <c:ext xmlns:c16="http://schemas.microsoft.com/office/drawing/2014/chart" uri="{C3380CC4-5D6E-409C-BE32-E72D297353CC}">
              <c16:uniqueId val="{00000003-47C0-4AA1-B2FE-2B5857D65ED6}"/>
            </c:ext>
          </c:extLst>
        </c:ser>
        <c:dLbls>
          <c:showLegendKey val="0"/>
          <c:showVal val="0"/>
          <c:showCatName val="0"/>
          <c:showSerName val="0"/>
          <c:showPercent val="0"/>
          <c:showBubbleSize val="0"/>
        </c:dLbls>
        <c:axId val="-120260624"/>
        <c:axId val="-121394000"/>
      </c:scatterChart>
      <c:valAx>
        <c:axId val="-120260624"/>
        <c:scaling>
          <c:logBase val="10"/>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altLang="en-US" b="1"/>
                  <a:t>主項目（全</a:t>
                </a:r>
                <a:r>
                  <a:rPr lang="en-US" altLang="ja-JP" b="1"/>
                  <a:t>6</a:t>
                </a:r>
                <a:r>
                  <a:rPr lang="ja-JP" altLang="en-US" b="1"/>
                  <a:t>項目）</a:t>
                </a:r>
                <a:endParaRPr lang="ja-JP" b="1"/>
              </a:p>
            </c:rich>
          </c:tx>
          <c:layout>
            <c:manualLayout>
              <c:xMode val="edge"/>
              <c:yMode val="edge"/>
              <c:x val="0.42670147127232522"/>
              <c:y val="0.9696763190391136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1394000"/>
        <c:crosses val="autoZero"/>
        <c:crossBetween val="midCat"/>
      </c:valAx>
      <c:valAx>
        <c:axId val="-121394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r>
                  <a:rPr lang="ja-JP" altLang="en-US" sz="1000" b="1" i="0" u="none" strike="noStrike" baseline="0">
                    <a:effectLst/>
                  </a:rPr>
                  <a:t>副</a:t>
                </a:r>
                <a:r>
                  <a:rPr lang="ja-JP" altLang="ja-JP" sz="1000" b="1" i="0" u="none" strike="noStrike" baseline="0">
                    <a:effectLst/>
                  </a:rPr>
                  <a:t>項目（全</a:t>
                </a:r>
                <a:r>
                  <a:rPr lang="en-US" altLang="ja-JP" sz="1000" b="1" i="0" u="none" strike="noStrike" baseline="0">
                    <a:effectLst/>
                  </a:rPr>
                  <a:t>17</a:t>
                </a:r>
                <a:r>
                  <a:rPr lang="ja-JP" altLang="ja-JP" sz="1000" b="1" i="0" u="none" strike="noStrike" baseline="0">
                    <a:effectLst/>
                  </a:rPr>
                  <a:t>項目）</a:t>
                </a:r>
                <a:endParaRPr lang="ja-JP"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title>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HGPｺﾞｼｯｸM" panose="020B0600000000000000" pitchFamily="50" charset="-128"/>
                <a:ea typeface="HGPｺﾞｼｯｸM" panose="020B0600000000000000" pitchFamily="50" charset="-128"/>
                <a:cs typeface="+mn-cs"/>
              </a:defRPr>
            </a:pPr>
            <a:endParaRPr lang="ja-JP"/>
          </a:p>
        </c:txPr>
        <c:crossAx val="-120260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GPｺﾞｼｯｸM" panose="020B0600000000000000" pitchFamily="50" charset="-128"/>
          <a:ea typeface="HGPｺﾞｼｯｸM" panose="020B0600000000000000" pitchFamily="50"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3</xdr:col>
      <xdr:colOff>6985</xdr:colOff>
      <xdr:row>50</xdr:row>
      <xdr:rowOff>133984</xdr:rowOff>
    </xdr:to>
    <xdr:pic>
      <xdr:nvPicPr>
        <xdr:cNvPr id="3" name="図 2">
          <a:extLst>
            <a:ext uri="{FF2B5EF4-FFF2-40B4-BE49-F238E27FC236}">
              <a16:creationId xmlns:a16="http://schemas.microsoft.com/office/drawing/2014/main" id="{FD3ACDD2-6807-4D43-8D11-A5219F0414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972050"/>
          <a:ext cx="5760085" cy="4420235"/>
        </a:xfrm>
        <a:prstGeom prst="rect">
          <a:avLst/>
        </a:prstGeom>
        <a:noFill/>
        <a:ln>
          <a:noFill/>
        </a:ln>
      </xdr:spPr>
    </xdr:pic>
    <xdr:clientData/>
  </xdr:twoCellAnchor>
  <xdr:twoCellAnchor>
    <xdr:from>
      <xdr:col>1</xdr:col>
      <xdr:colOff>1437</xdr:colOff>
      <xdr:row>32</xdr:row>
      <xdr:rowOff>89298</xdr:rowOff>
    </xdr:from>
    <xdr:to>
      <xdr:col>1</xdr:col>
      <xdr:colOff>625078</xdr:colOff>
      <xdr:row>33</xdr:row>
      <xdr:rowOff>106443</xdr:rowOff>
    </xdr:to>
    <xdr:sp macro="" textlink="">
      <xdr:nvSpPr>
        <xdr:cNvPr id="4" name="正方形/長方形 3">
          <a:extLst>
            <a:ext uri="{FF2B5EF4-FFF2-40B4-BE49-F238E27FC236}">
              <a16:creationId xmlns:a16="http://schemas.microsoft.com/office/drawing/2014/main" id="{1C62EF2B-93DD-444C-A278-A608F63AD222}"/>
            </a:ext>
          </a:extLst>
        </xdr:cNvPr>
        <xdr:cNvSpPr/>
      </xdr:nvSpPr>
      <xdr:spPr>
        <a:xfrm>
          <a:off x="684609" y="4891212"/>
          <a:ext cx="623641" cy="25362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679846</xdr:colOff>
      <xdr:row>31</xdr:row>
      <xdr:rowOff>84534</xdr:rowOff>
    </xdr:from>
    <xdr:to>
      <xdr:col>1</xdr:col>
      <xdr:colOff>382587</xdr:colOff>
      <xdr:row>32</xdr:row>
      <xdr:rowOff>144224</xdr:rowOff>
    </xdr:to>
    <xdr:sp macro="" textlink="">
      <xdr:nvSpPr>
        <xdr:cNvPr id="5" name="テキスト ボックス 2">
          <a:extLst>
            <a:ext uri="{FF2B5EF4-FFF2-40B4-BE49-F238E27FC236}">
              <a16:creationId xmlns:a16="http://schemas.microsoft.com/office/drawing/2014/main" id="{9E44FDBE-04CB-4A0C-AD92-801423CF5D18}"/>
            </a:ext>
          </a:extLst>
        </xdr:cNvPr>
        <xdr:cNvSpPr txBox="1">
          <a:spLocks noChangeArrowheads="1"/>
        </xdr:cNvSpPr>
      </xdr:nvSpPr>
      <xdr:spPr bwMode="auto">
        <a:xfrm>
          <a:off x="679846" y="4823222"/>
          <a:ext cx="387350" cy="297815"/>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①</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1</xdr:col>
      <xdr:colOff>640557</xdr:colOff>
      <xdr:row>32</xdr:row>
      <xdr:rowOff>104776</xdr:rowOff>
    </xdr:from>
    <xdr:to>
      <xdr:col>2</xdr:col>
      <xdr:colOff>428625</xdr:colOff>
      <xdr:row>33</xdr:row>
      <xdr:rowOff>121921</xdr:rowOff>
    </xdr:to>
    <xdr:sp macro="" textlink="">
      <xdr:nvSpPr>
        <xdr:cNvPr id="6" name="正方形/長方形 5">
          <a:extLst>
            <a:ext uri="{FF2B5EF4-FFF2-40B4-BE49-F238E27FC236}">
              <a16:creationId xmlns:a16="http://schemas.microsoft.com/office/drawing/2014/main" id="{01EE059B-D9FE-4425-B9CD-03F198DCCE65}"/>
            </a:ext>
          </a:extLst>
        </xdr:cNvPr>
        <xdr:cNvSpPr/>
      </xdr:nvSpPr>
      <xdr:spPr>
        <a:xfrm>
          <a:off x="1325166" y="5081589"/>
          <a:ext cx="1300162" cy="2552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1129903</xdr:colOff>
      <xdr:row>31</xdr:row>
      <xdr:rowOff>100012</xdr:rowOff>
    </xdr:from>
    <xdr:to>
      <xdr:col>2</xdr:col>
      <xdr:colOff>5159</xdr:colOff>
      <xdr:row>32</xdr:row>
      <xdr:rowOff>154339</xdr:rowOff>
    </xdr:to>
    <xdr:sp macro="" textlink="">
      <xdr:nvSpPr>
        <xdr:cNvPr id="7" name="テキスト ボックス 2">
          <a:extLst>
            <a:ext uri="{FF2B5EF4-FFF2-40B4-BE49-F238E27FC236}">
              <a16:creationId xmlns:a16="http://schemas.microsoft.com/office/drawing/2014/main" id="{13C3DAF1-3FBD-4FB8-9FF2-C5B72BFE91AE}"/>
            </a:ext>
          </a:extLst>
        </xdr:cNvPr>
        <xdr:cNvSpPr txBox="1">
          <a:spLocks noChangeArrowheads="1"/>
        </xdr:cNvSpPr>
      </xdr:nvSpPr>
      <xdr:spPr bwMode="auto">
        <a:xfrm>
          <a:off x="1814512" y="4838700"/>
          <a:ext cx="387350" cy="292452"/>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altLang="en-US"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②</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2</xdr:col>
      <xdr:colOff>585577</xdr:colOff>
      <xdr:row>32</xdr:row>
      <xdr:rowOff>94971</xdr:rowOff>
    </xdr:from>
    <xdr:to>
      <xdr:col>2</xdr:col>
      <xdr:colOff>3093982</xdr:colOff>
      <xdr:row>33</xdr:row>
      <xdr:rowOff>112116</xdr:rowOff>
    </xdr:to>
    <xdr:sp macro="" textlink="">
      <xdr:nvSpPr>
        <xdr:cNvPr id="8" name="正方形/長方形 7">
          <a:extLst>
            <a:ext uri="{FF2B5EF4-FFF2-40B4-BE49-F238E27FC236}">
              <a16:creationId xmlns:a16="http://schemas.microsoft.com/office/drawing/2014/main" id="{72A7622F-4B47-4324-932C-965917BE7A48}"/>
            </a:ext>
          </a:extLst>
        </xdr:cNvPr>
        <xdr:cNvSpPr/>
      </xdr:nvSpPr>
      <xdr:spPr>
        <a:xfrm>
          <a:off x="2786180" y="4896885"/>
          <a:ext cx="2508405" cy="25362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2</xdr:col>
      <xdr:colOff>1748823</xdr:colOff>
      <xdr:row>31</xdr:row>
      <xdr:rowOff>69631</xdr:rowOff>
    </xdr:from>
    <xdr:to>
      <xdr:col>2</xdr:col>
      <xdr:colOff>2141510</xdr:colOff>
      <xdr:row>32</xdr:row>
      <xdr:rowOff>125600</xdr:rowOff>
    </xdr:to>
    <xdr:sp macro="" textlink="">
      <xdr:nvSpPr>
        <xdr:cNvPr id="9" name="テキスト ボックス 2">
          <a:extLst>
            <a:ext uri="{FF2B5EF4-FFF2-40B4-BE49-F238E27FC236}">
              <a16:creationId xmlns:a16="http://schemas.microsoft.com/office/drawing/2014/main" id="{E5CCAD35-9ADB-4841-9DEA-B824670B5A54}"/>
            </a:ext>
          </a:extLst>
        </xdr:cNvPr>
        <xdr:cNvSpPr txBox="1">
          <a:spLocks noChangeArrowheads="1"/>
        </xdr:cNvSpPr>
      </xdr:nvSpPr>
      <xdr:spPr bwMode="auto">
        <a:xfrm>
          <a:off x="3949426" y="4635062"/>
          <a:ext cx="392687" cy="292452"/>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altLang="en-US"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③</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1</xdr:col>
      <xdr:colOff>304426</xdr:colOff>
      <xdr:row>35</xdr:row>
      <xdr:rowOff>207958</xdr:rowOff>
    </xdr:from>
    <xdr:to>
      <xdr:col>1</xdr:col>
      <xdr:colOff>617483</xdr:colOff>
      <xdr:row>42</xdr:row>
      <xdr:rowOff>137949</xdr:rowOff>
    </xdr:to>
    <xdr:sp macro="" textlink="">
      <xdr:nvSpPr>
        <xdr:cNvPr id="10" name="正方形/長方形 9">
          <a:extLst>
            <a:ext uri="{FF2B5EF4-FFF2-40B4-BE49-F238E27FC236}">
              <a16:creationId xmlns:a16="http://schemas.microsoft.com/office/drawing/2014/main" id="{CD4C1AB7-C4CB-4163-853C-7521910E77D8}"/>
            </a:ext>
          </a:extLst>
        </xdr:cNvPr>
        <xdr:cNvSpPr/>
      </xdr:nvSpPr>
      <xdr:spPr>
        <a:xfrm>
          <a:off x="987598" y="5719320"/>
          <a:ext cx="313057" cy="15853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29519</xdr:colOff>
      <xdr:row>35</xdr:row>
      <xdr:rowOff>205239</xdr:rowOff>
    </xdr:from>
    <xdr:to>
      <xdr:col>1</xdr:col>
      <xdr:colOff>415432</xdr:colOff>
      <xdr:row>37</xdr:row>
      <xdr:rowOff>24725</xdr:rowOff>
    </xdr:to>
    <xdr:sp macro="" textlink="">
      <xdr:nvSpPr>
        <xdr:cNvPr id="11" name="テキスト ボックス 2">
          <a:extLst>
            <a:ext uri="{FF2B5EF4-FFF2-40B4-BE49-F238E27FC236}">
              <a16:creationId xmlns:a16="http://schemas.microsoft.com/office/drawing/2014/main" id="{83F08C4C-AC6B-4D80-AFA7-755112A3D3EA}"/>
            </a:ext>
          </a:extLst>
        </xdr:cNvPr>
        <xdr:cNvSpPr txBox="1">
          <a:spLocks noChangeArrowheads="1"/>
        </xdr:cNvSpPr>
      </xdr:nvSpPr>
      <xdr:spPr bwMode="auto">
        <a:xfrm>
          <a:off x="712691" y="5716601"/>
          <a:ext cx="385913" cy="292452"/>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altLang="en-US"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⑤</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1</xdr:col>
      <xdr:colOff>299171</xdr:colOff>
      <xdr:row>43</xdr:row>
      <xdr:rowOff>196134</xdr:rowOff>
    </xdr:from>
    <xdr:to>
      <xdr:col>1</xdr:col>
      <xdr:colOff>612228</xdr:colOff>
      <xdr:row>50</xdr:row>
      <xdr:rowOff>126125</xdr:rowOff>
    </xdr:to>
    <xdr:sp macro="" textlink="">
      <xdr:nvSpPr>
        <xdr:cNvPr id="12" name="正方形/長方形 11">
          <a:extLst>
            <a:ext uri="{FF2B5EF4-FFF2-40B4-BE49-F238E27FC236}">
              <a16:creationId xmlns:a16="http://schemas.microsoft.com/office/drawing/2014/main" id="{9D490CFD-8716-48F7-9ACF-4E601F91B309}"/>
            </a:ext>
          </a:extLst>
        </xdr:cNvPr>
        <xdr:cNvSpPr/>
      </xdr:nvSpPr>
      <xdr:spPr>
        <a:xfrm>
          <a:off x="982343" y="7599358"/>
          <a:ext cx="313057" cy="15853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30833</xdr:colOff>
      <xdr:row>44</xdr:row>
      <xdr:rowOff>22621</xdr:rowOff>
    </xdr:from>
    <xdr:to>
      <xdr:col>1</xdr:col>
      <xdr:colOff>416746</xdr:colOff>
      <xdr:row>45</xdr:row>
      <xdr:rowOff>78590</xdr:rowOff>
    </xdr:to>
    <xdr:sp macro="" textlink="">
      <xdr:nvSpPr>
        <xdr:cNvPr id="13" name="テキスト ボックス 2">
          <a:extLst>
            <a:ext uri="{FF2B5EF4-FFF2-40B4-BE49-F238E27FC236}">
              <a16:creationId xmlns:a16="http://schemas.microsoft.com/office/drawing/2014/main" id="{C7F19588-3AE7-4D4F-ABCB-7455A12BE60D}"/>
            </a:ext>
          </a:extLst>
        </xdr:cNvPr>
        <xdr:cNvSpPr txBox="1">
          <a:spLocks noChangeArrowheads="1"/>
        </xdr:cNvSpPr>
      </xdr:nvSpPr>
      <xdr:spPr bwMode="auto">
        <a:xfrm>
          <a:off x="714005" y="7662328"/>
          <a:ext cx="385913" cy="292452"/>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altLang="en-US"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⑥</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1</xdr:col>
      <xdr:colOff>663466</xdr:colOff>
      <xdr:row>35</xdr:row>
      <xdr:rowOff>105481</xdr:rowOff>
    </xdr:from>
    <xdr:to>
      <xdr:col>2</xdr:col>
      <xdr:colOff>1550276</xdr:colOff>
      <xdr:row>50</xdr:row>
      <xdr:rowOff>118241</xdr:rowOff>
    </xdr:to>
    <xdr:sp macro="" textlink="">
      <xdr:nvSpPr>
        <xdr:cNvPr id="14" name="正方形/長方形 13">
          <a:extLst>
            <a:ext uri="{FF2B5EF4-FFF2-40B4-BE49-F238E27FC236}">
              <a16:creationId xmlns:a16="http://schemas.microsoft.com/office/drawing/2014/main" id="{A3A1D979-A600-49B0-A456-BC96B82D2526}"/>
            </a:ext>
          </a:extLst>
        </xdr:cNvPr>
        <xdr:cNvSpPr/>
      </xdr:nvSpPr>
      <xdr:spPr>
        <a:xfrm>
          <a:off x="1346638" y="5616843"/>
          <a:ext cx="2404241" cy="35600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886112</xdr:colOff>
      <xdr:row>50</xdr:row>
      <xdr:rowOff>76487</xdr:rowOff>
    </xdr:from>
    <xdr:to>
      <xdr:col>1</xdr:col>
      <xdr:colOff>1272025</xdr:colOff>
      <xdr:row>52</xdr:row>
      <xdr:rowOff>132456</xdr:rowOff>
    </xdr:to>
    <xdr:sp macro="" textlink="">
      <xdr:nvSpPr>
        <xdr:cNvPr id="15" name="テキスト ボックス 2">
          <a:extLst>
            <a:ext uri="{FF2B5EF4-FFF2-40B4-BE49-F238E27FC236}">
              <a16:creationId xmlns:a16="http://schemas.microsoft.com/office/drawing/2014/main" id="{133AA378-79A0-419D-B272-64AC1D1C9B00}"/>
            </a:ext>
          </a:extLst>
        </xdr:cNvPr>
        <xdr:cNvSpPr txBox="1">
          <a:spLocks noChangeArrowheads="1"/>
        </xdr:cNvSpPr>
      </xdr:nvSpPr>
      <xdr:spPr bwMode="auto">
        <a:xfrm>
          <a:off x="1569284" y="9135090"/>
          <a:ext cx="385913" cy="292452"/>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altLang="en-US"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⑦</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2</xdr:col>
      <xdr:colOff>1747345</xdr:colOff>
      <xdr:row>35</xdr:row>
      <xdr:rowOff>80519</xdr:rowOff>
    </xdr:from>
    <xdr:to>
      <xdr:col>2</xdr:col>
      <xdr:colOff>4113486</xdr:colOff>
      <xdr:row>50</xdr:row>
      <xdr:rowOff>93279</xdr:rowOff>
    </xdr:to>
    <xdr:sp macro="" textlink="">
      <xdr:nvSpPr>
        <xdr:cNvPr id="16" name="正方形/長方形 15">
          <a:extLst>
            <a:ext uri="{FF2B5EF4-FFF2-40B4-BE49-F238E27FC236}">
              <a16:creationId xmlns:a16="http://schemas.microsoft.com/office/drawing/2014/main" id="{50F57C7F-979B-4F44-9D17-8911247C20A4}"/>
            </a:ext>
          </a:extLst>
        </xdr:cNvPr>
        <xdr:cNvSpPr/>
      </xdr:nvSpPr>
      <xdr:spPr>
        <a:xfrm>
          <a:off x="3947948" y="5591881"/>
          <a:ext cx="2366141" cy="35600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2</xdr:col>
      <xdr:colOff>1741391</xdr:colOff>
      <xdr:row>50</xdr:row>
      <xdr:rowOff>71232</xdr:rowOff>
    </xdr:from>
    <xdr:to>
      <xdr:col>2</xdr:col>
      <xdr:colOff>2127304</xdr:colOff>
      <xdr:row>52</xdr:row>
      <xdr:rowOff>127201</xdr:rowOff>
    </xdr:to>
    <xdr:sp macro="" textlink="">
      <xdr:nvSpPr>
        <xdr:cNvPr id="17" name="テキスト ボックス 2">
          <a:extLst>
            <a:ext uri="{FF2B5EF4-FFF2-40B4-BE49-F238E27FC236}">
              <a16:creationId xmlns:a16="http://schemas.microsoft.com/office/drawing/2014/main" id="{6548429E-F194-47AC-B501-7212D7CEDED2}"/>
            </a:ext>
          </a:extLst>
        </xdr:cNvPr>
        <xdr:cNvSpPr txBox="1">
          <a:spLocks noChangeArrowheads="1"/>
        </xdr:cNvSpPr>
      </xdr:nvSpPr>
      <xdr:spPr bwMode="auto">
        <a:xfrm>
          <a:off x="3941994" y="9129835"/>
          <a:ext cx="385913" cy="292452"/>
        </a:xfrm>
        <a:prstGeom prst="rect">
          <a:avLst/>
        </a:prstGeom>
        <a:noFill/>
        <a:ln w="9525">
          <a:noFill/>
          <a:miter lim="800000"/>
          <a:headEnd/>
          <a:tailEnd/>
        </a:ln>
      </xdr:spPr>
      <xdr:txBody>
        <a:bodyPr rot="0" vert="horz" wrap="square" lIns="91440" tIns="45720" rIns="91440" bIns="45720" anchor="t" anchorCtr="0">
          <a:spAutoFit/>
        </a:bodyPr>
        <a:lstStyle/>
        <a:p>
          <a:pPr algn="just"/>
          <a:r>
            <a:rPr lang="ja-JP" altLang="en-US" sz="1200" b="1" kern="1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⑧</a:t>
          </a:r>
          <a:endParaRPr lang="ja-JP" sz="1200" kern="1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editAs="oneCell">
    <xdr:from>
      <xdr:col>0</xdr:col>
      <xdr:colOff>1</xdr:colOff>
      <xdr:row>6</xdr:row>
      <xdr:rowOff>0</xdr:rowOff>
    </xdr:from>
    <xdr:to>
      <xdr:col>3</xdr:col>
      <xdr:colOff>616325</xdr:colOff>
      <xdr:row>12</xdr:row>
      <xdr:rowOff>92959</xdr:rowOff>
    </xdr:to>
    <xdr:pic>
      <xdr:nvPicPr>
        <xdr:cNvPr id="19" name="図 18">
          <a:extLst>
            <a:ext uri="{FF2B5EF4-FFF2-40B4-BE49-F238E27FC236}">
              <a16:creationId xmlns:a16="http://schemas.microsoft.com/office/drawing/2014/main" id="{4CCC06AA-7C7E-4D35-BE71-7067115B0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913529"/>
          <a:ext cx="7048500" cy="150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56030</xdr:colOff>
      <xdr:row>55</xdr:row>
      <xdr:rowOff>0</xdr:rowOff>
    </xdr:from>
    <xdr:to>
      <xdr:col>3</xdr:col>
      <xdr:colOff>661148</xdr:colOff>
      <xdr:row>61</xdr:row>
      <xdr:rowOff>39649</xdr:rowOff>
    </xdr:to>
    <xdr:pic>
      <xdr:nvPicPr>
        <xdr:cNvPr id="21" name="図 20">
          <a:extLst>
            <a:ext uri="{FF2B5EF4-FFF2-40B4-BE49-F238E27FC236}">
              <a16:creationId xmlns:a16="http://schemas.microsoft.com/office/drawing/2014/main" id="{5FC385FC-2EFB-4C77-A212-3ED59F468E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030" y="14668500"/>
          <a:ext cx="7037294" cy="1451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0</xdr:colOff>
      <xdr:row>9</xdr:row>
      <xdr:rowOff>6385</xdr:rowOff>
    </xdr:from>
    <xdr:ext cx="5477436" cy="8010604"/>
    <xdr:graphicFrame macro="">
      <xdr:nvGraphicFramePr>
        <xdr:cNvPr id="8" name="グラフ 2">
          <a:extLst>
            <a:ext uri="{FF2B5EF4-FFF2-40B4-BE49-F238E27FC236}">
              <a16:creationId xmlns:a16="http://schemas.microsoft.com/office/drawing/2014/main" id="{F8640473-F43F-4E67-9FAA-1D03D96540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15</xdr:col>
      <xdr:colOff>0</xdr:colOff>
      <xdr:row>9</xdr:row>
      <xdr:rowOff>0</xdr:rowOff>
    </xdr:from>
    <xdr:ext cx="5477436" cy="8010604"/>
    <xdr:graphicFrame macro="">
      <xdr:nvGraphicFramePr>
        <xdr:cNvPr id="9" name="グラフ 7">
          <a:extLst>
            <a:ext uri="{FF2B5EF4-FFF2-40B4-BE49-F238E27FC236}">
              <a16:creationId xmlns:a16="http://schemas.microsoft.com/office/drawing/2014/main" id="{9C644BEB-6D7D-47F0-AABF-9794A81B82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26</xdr:col>
      <xdr:colOff>0</xdr:colOff>
      <xdr:row>9</xdr:row>
      <xdr:rowOff>0</xdr:rowOff>
    </xdr:from>
    <xdr:ext cx="5477436" cy="8010604"/>
    <xdr:graphicFrame macro="">
      <xdr:nvGraphicFramePr>
        <xdr:cNvPr id="10" name="グラフ 8">
          <a:extLst>
            <a:ext uri="{FF2B5EF4-FFF2-40B4-BE49-F238E27FC236}">
              <a16:creationId xmlns:a16="http://schemas.microsoft.com/office/drawing/2014/main" id="{231CA708-6C31-4795-AE6A-B387A123D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37</xdr:col>
      <xdr:colOff>0</xdr:colOff>
      <xdr:row>9</xdr:row>
      <xdr:rowOff>0</xdr:rowOff>
    </xdr:from>
    <xdr:ext cx="5477436" cy="8010604"/>
    <xdr:graphicFrame macro="">
      <xdr:nvGraphicFramePr>
        <xdr:cNvPr id="11" name="グラフ 9">
          <a:extLst>
            <a:ext uri="{FF2B5EF4-FFF2-40B4-BE49-F238E27FC236}">
              <a16:creationId xmlns:a16="http://schemas.microsoft.com/office/drawing/2014/main" id="{01FA7E10-2E6B-43A4-A81D-9E52605F1E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48</xdr:col>
      <xdr:colOff>0</xdr:colOff>
      <xdr:row>9</xdr:row>
      <xdr:rowOff>0</xdr:rowOff>
    </xdr:from>
    <xdr:ext cx="5477436" cy="8010604"/>
    <xdr:graphicFrame macro="">
      <xdr:nvGraphicFramePr>
        <xdr:cNvPr id="12" name="グラフ 10">
          <a:extLst>
            <a:ext uri="{FF2B5EF4-FFF2-40B4-BE49-F238E27FC236}">
              <a16:creationId xmlns:a16="http://schemas.microsoft.com/office/drawing/2014/main" id="{598B2AB3-5946-4185-ACF6-09F89322F6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59</xdr:col>
      <xdr:colOff>0</xdr:colOff>
      <xdr:row>9</xdr:row>
      <xdr:rowOff>0</xdr:rowOff>
    </xdr:from>
    <xdr:ext cx="5477436" cy="8010604"/>
    <xdr:graphicFrame macro="">
      <xdr:nvGraphicFramePr>
        <xdr:cNvPr id="13" name="グラフ 11">
          <a:extLst>
            <a:ext uri="{FF2B5EF4-FFF2-40B4-BE49-F238E27FC236}">
              <a16:creationId xmlns:a16="http://schemas.microsoft.com/office/drawing/2014/main" id="{040BE6D6-404C-430C-8F1F-CBE5CB5F0B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0.11595</cdr:x>
      <cdr:y>0.05482</cdr:y>
    </cdr:from>
    <cdr:to>
      <cdr:x>0.41188</cdr:x>
      <cdr:y>0.13688</cdr:y>
    </cdr:to>
    <cdr:grpSp>
      <cdr:nvGrpSpPr>
        <cdr:cNvPr id="2" name="グループ化 1">
          <a:extLst xmlns:a="http://schemas.openxmlformats.org/drawingml/2006/main">
            <a:ext uri="{FF2B5EF4-FFF2-40B4-BE49-F238E27FC236}">
              <a16:creationId xmlns:a16="http://schemas.microsoft.com/office/drawing/2014/main" id="{B94D5A36-CEC2-413F-88FB-71D0DA5EF933}"/>
            </a:ext>
          </a:extLst>
        </cdr:cNvPr>
        <cdr:cNvGrpSpPr/>
      </cdr:nvGrpSpPr>
      <cdr:grpSpPr>
        <a:xfrm xmlns:a="http://schemas.openxmlformats.org/drawingml/2006/main">
          <a:off x="635109" y="439141"/>
          <a:ext cx="1620937" cy="657350"/>
          <a:chOff x="0" y="0"/>
          <a:chExt cx="1620923" cy="657331"/>
        </a:xfrm>
      </cdr:grpSpPr>
      <cdr:sp macro="" textlink="">
        <cdr:nvSpPr>
          <cdr:cNvPr id="3" name="正方形/長方形 2">
            <a:extLst xmlns:a="http://schemas.openxmlformats.org/drawingml/2006/main">
              <a:ext uri="{FF2B5EF4-FFF2-40B4-BE49-F238E27FC236}">
                <a16:creationId xmlns:a16="http://schemas.microsoft.com/office/drawing/2014/main" id="{D364A5FC-2962-4FCE-AAE6-8FFD675594E3}"/>
              </a:ext>
            </a:extLst>
          </cdr:cNvPr>
          <cdr:cNvSpPr/>
        </cdr:nvSpPr>
        <cdr:spPr>
          <a:xfrm xmlns:a="http://schemas.openxmlformats.org/drawingml/2006/main">
            <a:off x="0" y="0"/>
            <a:ext cx="1453869" cy="65733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4" name="楕円 3">
            <a:extLst xmlns:a="http://schemas.openxmlformats.org/drawingml/2006/main">
              <a:ext uri="{FF2B5EF4-FFF2-40B4-BE49-F238E27FC236}">
                <a16:creationId xmlns:a16="http://schemas.microsoft.com/office/drawing/2014/main" id="{6F9C680C-B0DF-4E5E-BDDF-89FF99DC8A26}"/>
              </a:ext>
            </a:extLst>
          </cdr:cNvPr>
          <cdr:cNvSpPr/>
        </cdr:nvSpPr>
        <cdr:spPr>
          <a:xfrm xmlns:a="http://schemas.openxmlformats.org/drawingml/2006/main">
            <a:off x="108856" y="92111"/>
            <a:ext cx="188372" cy="180000"/>
          </a:xfrm>
          <a:prstGeom xmlns:a="http://schemas.openxmlformats.org/drawingml/2006/main" prst="ellipse">
            <a:avLst/>
          </a:prstGeom>
          <a:solidFill xmlns:a="http://schemas.openxmlformats.org/drawingml/2006/main">
            <a:schemeClr val="tx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5" name="楕円 4">
            <a:extLst xmlns:a="http://schemas.openxmlformats.org/drawingml/2006/main">
              <a:ext uri="{FF2B5EF4-FFF2-40B4-BE49-F238E27FC236}">
                <a16:creationId xmlns:a16="http://schemas.microsoft.com/office/drawing/2014/main" id="{12338C98-EA32-40DE-A3FB-ABAC9B31ABA7}"/>
              </a:ext>
            </a:extLst>
          </cdr:cNvPr>
          <cdr:cNvSpPr/>
        </cdr:nvSpPr>
        <cdr:spPr>
          <a:xfrm xmlns:a="http://schemas.openxmlformats.org/drawingml/2006/main">
            <a:off x="111577" y="391048"/>
            <a:ext cx="188372" cy="176861"/>
          </a:xfrm>
          <a:prstGeom xmlns:a="http://schemas.openxmlformats.org/drawingml/2006/main" prst="ellipse">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6" name="テキスト ボックス 3">
            <a:extLst xmlns:a="http://schemas.openxmlformats.org/drawingml/2006/main">
              <a:ext uri="{FF2B5EF4-FFF2-40B4-BE49-F238E27FC236}">
                <a16:creationId xmlns:a16="http://schemas.microsoft.com/office/drawing/2014/main" id="{8FF392C5-7C2E-4095-9931-949929B3995A}"/>
              </a:ext>
            </a:extLst>
          </cdr:cNvPr>
          <cdr:cNvSpPr txBox="1"/>
        </cdr:nvSpPr>
        <cdr:spPr>
          <a:xfrm xmlns:a="http://schemas.openxmlformats.org/drawingml/2006/main">
            <a:off x="376811" y="29308"/>
            <a:ext cx="1047750"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事例有事業体</a:t>
            </a:r>
          </a:p>
        </cdr:txBody>
      </cdr:sp>
      <cdr:sp macro="" textlink="">
        <cdr:nvSpPr>
          <cdr:cNvPr id="7" name="テキスト ボックス 13">
            <a:extLst xmlns:a="http://schemas.openxmlformats.org/drawingml/2006/main">
              <a:ext uri="{FF2B5EF4-FFF2-40B4-BE49-F238E27FC236}">
                <a16:creationId xmlns:a16="http://schemas.microsoft.com/office/drawing/2014/main" id="{7EED3294-F333-4FA9-AA00-6A9F935F1C4A}"/>
              </a:ext>
            </a:extLst>
          </cdr:cNvPr>
          <cdr:cNvSpPr txBox="1"/>
        </cdr:nvSpPr>
        <cdr:spPr>
          <a:xfrm xmlns:a="http://schemas.openxmlformats.org/drawingml/2006/main">
            <a:off x="375346" y="313593"/>
            <a:ext cx="1245577"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事例無事業体</a:t>
            </a:r>
          </a:p>
        </cdr:txBody>
      </cdr:sp>
    </cdr:grpSp>
  </cdr:relSizeAnchor>
</c:userShapes>
</file>

<file path=xl/drawings/drawing4.xml><?xml version="1.0" encoding="utf-8"?>
<c:userShapes xmlns:c="http://schemas.openxmlformats.org/drawingml/2006/chart">
  <cdr:relSizeAnchor xmlns:cdr="http://schemas.openxmlformats.org/drawingml/2006/chartDrawing">
    <cdr:from>
      <cdr:x>0.11595</cdr:x>
      <cdr:y>0.05482</cdr:y>
    </cdr:from>
    <cdr:to>
      <cdr:x>0.41188</cdr:x>
      <cdr:y>0.13688</cdr:y>
    </cdr:to>
    <cdr:grpSp>
      <cdr:nvGrpSpPr>
        <cdr:cNvPr id="2" name="グループ化 1">
          <a:extLst xmlns:a="http://schemas.openxmlformats.org/drawingml/2006/main">
            <a:ext uri="{FF2B5EF4-FFF2-40B4-BE49-F238E27FC236}">
              <a16:creationId xmlns:a16="http://schemas.microsoft.com/office/drawing/2014/main" id="{B94D5A36-CEC2-413F-88FB-71D0DA5EF933}"/>
            </a:ext>
          </a:extLst>
        </cdr:cNvPr>
        <cdr:cNvGrpSpPr/>
      </cdr:nvGrpSpPr>
      <cdr:grpSpPr>
        <a:xfrm xmlns:a="http://schemas.openxmlformats.org/drawingml/2006/main">
          <a:off x="635109" y="439141"/>
          <a:ext cx="1620937" cy="657350"/>
          <a:chOff x="0" y="0"/>
          <a:chExt cx="1620923" cy="657331"/>
        </a:xfrm>
      </cdr:grpSpPr>
      <cdr:sp macro="" textlink="">
        <cdr:nvSpPr>
          <cdr:cNvPr id="3" name="正方形/長方形 2">
            <a:extLst xmlns:a="http://schemas.openxmlformats.org/drawingml/2006/main">
              <a:ext uri="{FF2B5EF4-FFF2-40B4-BE49-F238E27FC236}">
                <a16:creationId xmlns:a16="http://schemas.microsoft.com/office/drawing/2014/main" id="{D364A5FC-2962-4FCE-AAE6-8FFD675594E3}"/>
              </a:ext>
            </a:extLst>
          </cdr:cNvPr>
          <cdr:cNvSpPr/>
        </cdr:nvSpPr>
        <cdr:spPr>
          <a:xfrm xmlns:a="http://schemas.openxmlformats.org/drawingml/2006/main">
            <a:off x="0" y="0"/>
            <a:ext cx="1453869" cy="65733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4" name="楕円 3">
            <a:extLst xmlns:a="http://schemas.openxmlformats.org/drawingml/2006/main">
              <a:ext uri="{FF2B5EF4-FFF2-40B4-BE49-F238E27FC236}">
                <a16:creationId xmlns:a16="http://schemas.microsoft.com/office/drawing/2014/main" id="{6F9C680C-B0DF-4E5E-BDDF-89FF99DC8A26}"/>
              </a:ext>
            </a:extLst>
          </cdr:cNvPr>
          <cdr:cNvSpPr/>
        </cdr:nvSpPr>
        <cdr:spPr>
          <a:xfrm xmlns:a="http://schemas.openxmlformats.org/drawingml/2006/main">
            <a:off x="108856" y="92111"/>
            <a:ext cx="188372" cy="180000"/>
          </a:xfrm>
          <a:prstGeom xmlns:a="http://schemas.openxmlformats.org/drawingml/2006/main" prst="ellipse">
            <a:avLst/>
          </a:prstGeom>
          <a:solidFill xmlns:a="http://schemas.openxmlformats.org/drawingml/2006/main">
            <a:schemeClr val="tx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5" name="楕円 4">
            <a:extLst xmlns:a="http://schemas.openxmlformats.org/drawingml/2006/main">
              <a:ext uri="{FF2B5EF4-FFF2-40B4-BE49-F238E27FC236}">
                <a16:creationId xmlns:a16="http://schemas.microsoft.com/office/drawing/2014/main" id="{12338C98-EA32-40DE-A3FB-ABAC9B31ABA7}"/>
              </a:ext>
            </a:extLst>
          </cdr:cNvPr>
          <cdr:cNvSpPr/>
        </cdr:nvSpPr>
        <cdr:spPr>
          <a:xfrm xmlns:a="http://schemas.openxmlformats.org/drawingml/2006/main">
            <a:off x="111577" y="391048"/>
            <a:ext cx="188372" cy="176861"/>
          </a:xfrm>
          <a:prstGeom xmlns:a="http://schemas.openxmlformats.org/drawingml/2006/main" prst="ellipse">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6" name="テキスト ボックス 3">
            <a:extLst xmlns:a="http://schemas.openxmlformats.org/drawingml/2006/main">
              <a:ext uri="{FF2B5EF4-FFF2-40B4-BE49-F238E27FC236}">
                <a16:creationId xmlns:a16="http://schemas.microsoft.com/office/drawing/2014/main" id="{8FF392C5-7C2E-4095-9931-949929B3995A}"/>
              </a:ext>
            </a:extLst>
          </cdr:cNvPr>
          <cdr:cNvSpPr txBox="1"/>
        </cdr:nvSpPr>
        <cdr:spPr>
          <a:xfrm xmlns:a="http://schemas.openxmlformats.org/drawingml/2006/main">
            <a:off x="376811" y="29308"/>
            <a:ext cx="1047750"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事例有事業体</a:t>
            </a:r>
          </a:p>
        </cdr:txBody>
      </cdr:sp>
      <cdr:sp macro="" textlink="">
        <cdr:nvSpPr>
          <cdr:cNvPr id="7" name="テキスト ボックス 13">
            <a:extLst xmlns:a="http://schemas.openxmlformats.org/drawingml/2006/main">
              <a:ext uri="{FF2B5EF4-FFF2-40B4-BE49-F238E27FC236}">
                <a16:creationId xmlns:a16="http://schemas.microsoft.com/office/drawing/2014/main" id="{7EED3294-F333-4FA9-AA00-6A9F935F1C4A}"/>
              </a:ext>
            </a:extLst>
          </cdr:cNvPr>
          <cdr:cNvSpPr txBox="1"/>
        </cdr:nvSpPr>
        <cdr:spPr>
          <a:xfrm xmlns:a="http://schemas.openxmlformats.org/drawingml/2006/main">
            <a:off x="375346" y="313593"/>
            <a:ext cx="1245577"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事例無事業体</a:t>
            </a:r>
          </a:p>
        </cdr:txBody>
      </cdr:sp>
    </cdr:grpSp>
  </cdr:relSizeAnchor>
</c:userShapes>
</file>

<file path=xl/drawings/drawing5.xml><?xml version="1.0" encoding="utf-8"?>
<c:userShapes xmlns:c="http://schemas.openxmlformats.org/drawingml/2006/chart">
  <cdr:relSizeAnchor xmlns:cdr="http://schemas.openxmlformats.org/drawingml/2006/chartDrawing">
    <cdr:from>
      <cdr:x>0.11595</cdr:x>
      <cdr:y>0.05482</cdr:y>
    </cdr:from>
    <cdr:to>
      <cdr:x>0.41188</cdr:x>
      <cdr:y>0.13688</cdr:y>
    </cdr:to>
    <cdr:grpSp>
      <cdr:nvGrpSpPr>
        <cdr:cNvPr id="2" name="グループ化 1">
          <a:extLst xmlns:a="http://schemas.openxmlformats.org/drawingml/2006/main">
            <a:ext uri="{FF2B5EF4-FFF2-40B4-BE49-F238E27FC236}">
              <a16:creationId xmlns:a16="http://schemas.microsoft.com/office/drawing/2014/main" id="{B94D5A36-CEC2-413F-88FB-71D0DA5EF933}"/>
            </a:ext>
          </a:extLst>
        </cdr:cNvPr>
        <cdr:cNvGrpSpPr/>
      </cdr:nvGrpSpPr>
      <cdr:grpSpPr>
        <a:xfrm xmlns:a="http://schemas.openxmlformats.org/drawingml/2006/main">
          <a:off x="635109" y="439141"/>
          <a:ext cx="1620937" cy="657350"/>
          <a:chOff x="0" y="0"/>
          <a:chExt cx="1620923" cy="657331"/>
        </a:xfrm>
      </cdr:grpSpPr>
      <cdr:sp macro="" textlink="">
        <cdr:nvSpPr>
          <cdr:cNvPr id="3" name="正方形/長方形 2">
            <a:extLst xmlns:a="http://schemas.openxmlformats.org/drawingml/2006/main">
              <a:ext uri="{FF2B5EF4-FFF2-40B4-BE49-F238E27FC236}">
                <a16:creationId xmlns:a16="http://schemas.microsoft.com/office/drawing/2014/main" id="{D364A5FC-2962-4FCE-AAE6-8FFD675594E3}"/>
              </a:ext>
            </a:extLst>
          </cdr:cNvPr>
          <cdr:cNvSpPr/>
        </cdr:nvSpPr>
        <cdr:spPr>
          <a:xfrm xmlns:a="http://schemas.openxmlformats.org/drawingml/2006/main">
            <a:off x="0" y="0"/>
            <a:ext cx="1453869" cy="65733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4" name="楕円 3">
            <a:extLst xmlns:a="http://schemas.openxmlformats.org/drawingml/2006/main">
              <a:ext uri="{FF2B5EF4-FFF2-40B4-BE49-F238E27FC236}">
                <a16:creationId xmlns:a16="http://schemas.microsoft.com/office/drawing/2014/main" id="{6F9C680C-B0DF-4E5E-BDDF-89FF99DC8A26}"/>
              </a:ext>
            </a:extLst>
          </cdr:cNvPr>
          <cdr:cNvSpPr/>
        </cdr:nvSpPr>
        <cdr:spPr>
          <a:xfrm xmlns:a="http://schemas.openxmlformats.org/drawingml/2006/main">
            <a:off x="108856" y="92111"/>
            <a:ext cx="188372" cy="180000"/>
          </a:xfrm>
          <a:prstGeom xmlns:a="http://schemas.openxmlformats.org/drawingml/2006/main" prst="ellipse">
            <a:avLst/>
          </a:prstGeom>
          <a:solidFill xmlns:a="http://schemas.openxmlformats.org/drawingml/2006/main">
            <a:schemeClr val="tx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5" name="楕円 4">
            <a:extLst xmlns:a="http://schemas.openxmlformats.org/drawingml/2006/main">
              <a:ext uri="{FF2B5EF4-FFF2-40B4-BE49-F238E27FC236}">
                <a16:creationId xmlns:a16="http://schemas.microsoft.com/office/drawing/2014/main" id="{12338C98-EA32-40DE-A3FB-ABAC9B31ABA7}"/>
              </a:ext>
            </a:extLst>
          </cdr:cNvPr>
          <cdr:cNvSpPr/>
        </cdr:nvSpPr>
        <cdr:spPr>
          <a:xfrm xmlns:a="http://schemas.openxmlformats.org/drawingml/2006/main">
            <a:off x="111577" y="391048"/>
            <a:ext cx="188372" cy="176861"/>
          </a:xfrm>
          <a:prstGeom xmlns:a="http://schemas.openxmlformats.org/drawingml/2006/main" prst="ellipse">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6" name="テキスト ボックス 3">
            <a:extLst xmlns:a="http://schemas.openxmlformats.org/drawingml/2006/main">
              <a:ext uri="{FF2B5EF4-FFF2-40B4-BE49-F238E27FC236}">
                <a16:creationId xmlns:a16="http://schemas.microsoft.com/office/drawing/2014/main" id="{8FF392C5-7C2E-4095-9931-949929B3995A}"/>
              </a:ext>
            </a:extLst>
          </cdr:cNvPr>
          <cdr:cNvSpPr txBox="1"/>
        </cdr:nvSpPr>
        <cdr:spPr>
          <a:xfrm xmlns:a="http://schemas.openxmlformats.org/drawingml/2006/main">
            <a:off x="376811" y="29308"/>
            <a:ext cx="1047750"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事例有事業体</a:t>
            </a:r>
          </a:p>
        </cdr:txBody>
      </cdr:sp>
      <cdr:sp macro="" textlink="">
        <cdr:nvSpPr>
          <cdr:cNvPr id="7" name="テキスト ボックス 13">
            <a:extLst xmlns:a="http://schemas.openxmlformats.org/drawingml/2006/main">
              <a:ext uri="{FF2B5EF4-FFF2-40B4-BE49-F238E27FC236}">
                <a16:creationId xmlns:a16="http://schemas.microsoft.com/office/drawing/2014/main" id="{7EED3294-F333-4FA9-AA00-6A9F935F1C4A}"/>
              </a:ext>
            </a:extLst>
          </cdr:cNvPr>
          <cdr:cNvSpPr txBox="1"/>
        </cdr:nvSpPr>
        <cdr:spPr>
          <a:xfrm xmlns:a="http://schemas.openxmlformats.org/drawingml/2006/main">
            <a:off x="375346" y="313593"/>
            <a:ext cx="1245577"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事例無事業体</a:t>
            </a:r>
          </a:p>
        </cdr:txBody>
      </cdr:sp>
    </cdr:grpSp>
  </cdr:relSizeAnchor>
</c:userShapes>
</file>

<file path=xl/drawings/drawing6.xml><?xml version="1.0" encoding="utf-8"?>
<c:userShapes xmlns:c="http://schemas.openxmlformats.org/drawingml/2006/chart">
  <cdr:relSizeAnchor xmlns:cdr="http://schemas.openxmlformats.org/drawingml/2006/chartDrawing">
    <cdr:from>
      <cdr:x>0.11595</cdr:x>
      <cdr:y>0.05482</cdr:y>
    </cdr:from>
    <cdr:to>
      <cdr:x>0.41188</cdr:x>
      <cdr:y>0.13688</cdr:y>
    </cdr:to>
    <cdr:grpSp>
      <cdr:nvGrpSpPr>
        <cdr:cNvPr id="2" name="グループ化 1">
          <a:extLst xmlns:a="http://schemas.openxmlformats.org/drawingml/2006/main">
            <a:ext uri="{FF2B5EF4-FFF2-40B4-BE49-F238E27FC236}">
              <a16:creationId xmlns:a16="http://schemas.microsoft.com/office/drawing/2014/main" id="{B94D5A36-CEC2-413F-88FB-71D0DA5EF933}"/>
            </a:ext>
          </a:extLst>
        </cdr:cNvPr>
        <cdr:cNvGrpSpPr/>
      </cdr:nvGrpSpPr>
      <cdr:grpSpPr>
        <a:xfrm xmlns:a="http://schemas.openxmlformats.org/drawingml/2006/main">
          <a:off x="635109" y="439141"/>
          <a:ext cx="1620937" cy="657350"/>
          <a:chOff x="0" y="0"/>
          <a:chExt cx="1620923" cy="657331"/>
        </a:xfrm>
      </cdr:grpSpPr>
      <cdr:sp macro="" textlink="">
        <cdr:nvSpPr>
          <cdr:cNvPr id="3" name="正方形/長方形 2">
            <a:extLst xmlns:a="http://schemas.openxmlformats.org/drawingml/2006/main">
              <a:ext uri="{FF2B5EF4-FFF2-40B4-BE49-F238E27FC236}">
                <a16:creationId xmlns:a16="http://schemas.microsoft.com/office/drawing/2014/main" id="{D364A5FC-2962-4FCE-AAE6-8FFD675594E3}"/>
              </a:ext>
            </a:extLst>
          </cdr:cNvPr>
          <cdr:cNvSpPr/>
        </cdr:nvSpPr>
        <cdr:spPr>
          <a:xfrm xmlns:a="http://schemas.openxmlformats.org/drawingml/2006/main">
            <a:off x="0" y="0"/>
            <a:ext cx="1453869" cy="65733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4" name="楕円 3">
            <a:extLst xmlns:a="http://schemas.openxmlformats.org/drawingml/2006/main">
              <a:ext uri="{FF2B5EF4-FFF2-40B4-BE49-F238E27FC236}">
                <a16:creationId xmlns:a16="http://schemas.microsoft.com/office/drawing/2014/main" id="{6F9C680C-B0DF-4E5E-BDDF-89FF99DC8A26}"/>
              </a:ext>
            </a:extLst>
          </cdr:cNvPr>
          <cdr:cNvSpPr/>
        </cdr:nvSpPr>
        <cdr:spPr>
          <a:xfrm xmlns:a="http://schemas.openxmlformats.org/drawingml/2006/main">
            <a:off x="108856" y="92111"/>
            <a:ext cx="188372" cy="180000"/>
          </a:xfrm>
          <a:prstGeom xmlns:a="http://schemas.openxmlformats.org/drawingml/2006/main" prst="ellipse">
            <a:avLst/>
          </a:prstGeom>
          <a:solidFill xmlns:a="http://schemas.openxmlformats.org/drawingml/2006/main">
            <a:schemeClr val="tx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5" name="楕円 4">
            <a:extLst xmlns:a="http://schemas.openxmlformats.org/drawingml/2006/main">
              <a:ext uri="{FF2B5EF4-FFF2-40B4-BE49-F238E27FC236}">
                <a16:creationId xmlns:a16="http://schemas.microsoft.com/office/drawing/2014/main" id="{12338C98-EA32-40DE-A3FB-ABAC9B31ABA7}"/>
              </a:ext>
            </a:extLst>
          </cdr:cNvPr>
          <cdr:cNvSpPr/>
        </cdr:nvSpPr>
        <cdr:spPr>
          <a:xfrm xmlns:a="http://schemas.openxmlformats.org/drawingml/2006/main">
            <a:off x="111577" y="391048"/>
            <a:ext cx="188372" cy="176861"/>
          </a:xfrm>
          <a:prstGeom xmlns:a="http://schemas.openxmlformats.org/drawingml/2006/main" prst="ellipse">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6" name="テキスト ボックス 3">
            <a:extLst xmlns:a="http://schemas.openxmlformats.org/drawingml/2006/main">
              <a:ext uri="{FF2B5EF4-FFF2-40B4-BE49-F238E27FC236}">
                <a16:creationId xmlns:a16="http://schemas.microsoft.com/office/drawing/2014/main" id="{8FF392C5-7C2E-4095-9931-949929B3995A}"/>
              </a:ext>
            </a:extLst>
          </cdr:cNvPr>
          <cdr:cNvSpPr txBox="1"/>
        </cdr:nvSpPr>
        <cdr:spPr>
          <a:xfrm xmlns:a="http://schemas.openxmlformats.org/drawingml/2006/main">
            <a:off x="376811" y="29308"/>
            <a:ext cx="1047750"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事例有事業体</a:t>
            </a:r>
          </a:p>
        </cdr:txBody>
      </cdr:sp>
      <cdr:sp macro="" textlink="">
        <cdr:nvSpPr>
          <cdr:cNvPr id="7" name="テキスト ボックス 13">
            <a:extLst xmlns:a="http://schemas.openxmlformats.org/drawingml/2006/main">
              <a:ext uri="{FF2B5EF4-FFF2-40B4-BE49-F238E27FC236}">
                <a16:creationId xmlns:a16="http://schemas.microsoft.com/office/drawing/2014/main" id="{7EED3294-F333-4FA9-AA00-6A9F935F1C4A}"/>
              </a:ext>
            </a:extLst>
          </cdr:cNvPr>
          <cdr:cNvSpPr txBox="1"/>
        </cdr:nvSpPr>
        <cdr:spPr>
          <a:xfrm xmlns:a="http://schemas.openxmlformats.org/drawingml/2006/main">
            <a:off x="375346" y="313593"/>
            <a:ext cx="1245577"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事例無事業体</a:t>
            </a:r>
          </a:p>
        </cdr:txBody>
      </cdr:sp>
    </cdr:grpSp>
  </cdr:relSizeAnchor>
</c:userShapes>
</file>

<file path=xl/drawings/drawing7.xml><?xml version="1.0" encoding="utf-8"?>
<c:userShapes xmlns:c="http://schemas.openxmlformats.org/drawingml/2006/chart">
  <cdr:relSizeAnchor xmlns:cdr="http://schemas.openxmlformats.org/drawingml/2006/chartDrawing">
    <cdr:from>
      <cdr:x>0.11595</cdr:x>
      <cdr:y>0.05482</cdr:y>
    </cdr:from>
    <cdr:to>
      <cdr:x>0.41188</cdr:x>
      <cdr:y>0.13688</cdr:y>
    </cdr:to>
    <cdr:grpSp>
      <cdr:nvGrpSpPr>
        <cdr:cNvPr id="2" name="グループ化 1">
          <a:extLst xmlns:a="http://schemas.openxmlformats.org/drawingml/2006/main">
            <a:ext uri="{FF2B5EF4-FFF2-40B4-BE49-F238E27FC236}">
              <a16:creationId xmlns:a16="http://schemas.microsoft.com/office/drawing/2014/main" id="{B94D5A36-CEC2-413F-88FB-71D0DA5EF933}"/>
            </a:ext>
          </a:extLst>
        </cdr:cNvPr>
        <cdr:cNvGrpSpPr/>
      </cdr:nvGrpSpPr>
      <cdr:grpSpPr>
        <a:xfrm xmlns:a="http://schemas.openxmlformats.org/drawingml/2006/main">
          <a:off x="635109" y="439141"/>
          <a:ext cx="1620937" cy="657350"/>
          <a:chOff x="0" y="0"/>
          <a:chExt cx="1620923" cy="657331"/>
        </a:xfrm>
      </cdr:grpSpPr>
      <cdr:sp macro="" textlink="">
        <cdr:nvSpPr>
          <cdr:cNvPr id="3" name="正方形/長方形 2">
            <a:extLst xmlns:a="http://schemas.openxmlformats.org/drawingml/2006/main">
              <a:ext uri="{FF2B5EF4-FFF2-40B4-BE49-F238E27FC236}">
                <a16:creationId xmlns:a16="http://schemas.microsoft.com/office/drawing/2014/main" id="{D364A5FC-2962-4FCE-AAE6-8FFD675594E3}"/>
              </a:ext>
            </a:extLst>
          </cdr:cNvPr>
          <cdr:cNvSpPr/>
        </cdr:nvSpPr>
        <cdr:spPr>
          <a:xfrm xmlns:a="http://schemas.openxmlformats.org/drawingml/2006/main">
            <a:off x="0" y="0"/>
            <a:ext cx="1453869" cy="65733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4" name="楕円 3">
            <a:extLst xmlns:a="http://schemas.openxmlformats.org/drawingml/2006/main">
              <a:ext uri="{FF2B5EF4-FFF2-40B4-BE49-F238E27FC236}">
                <a16:creationId xmlns:a16="http://schemas.microsoft.com/office/drawing/2014/main" id="{6F9C680C-B0DF-4E5E-BDDF-89FF99DC8A26}"/>
              </a:ext>
            </a:extLst>
          </cdr:cNvPr>
          <cdr:cNvSpPr/>
        </cdr:nvSpPr>
        <cdr:spPr>
          <a:xfrm xmlns:a="http://schemas.openxmlformats.org/drawingml/2006/main">
            <a:off x="108856" y="92111"/>
            <a:ext cx="188372" cy="180000"/>
          </a:xfrm>
          <a:prstGeom xmlns:a="http://schemas.openxmlformats.org/drawingml/2006/main" prst="ellipse">
            <a:avLst/>
          </a:prstGeom>
          <a:solidFill xmlns:a="http://schemas.openxmlformats.org/drawingml/2006/main">
            <a:schemeClr val="tx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5" name="楕円 4">
            <a:extLst xmlns:a="http://schemas.openxmlformats.org/drawingml/2006/main">
              <a:ext uri="{FF2B5EF4-FFF2-40B4-BE49-F238E27FC236}">
                <a16:creationId xmlns:a16="http://schemas.microsoft.com/office/drawing/2014/main" id="{12338C98-EA32-40DE-A3FB-ABAC9B31ABA7}"/>
              </a:ext>
            </a:extLst>
          </cdr:cNvPr>
          <cdr:cNvSpPr/>
        </cdr:nvSpPr>
        <cdr:spPr>
          <a:xfrm xmlns:a="http://schemas.openxmlformats.org/drawingml/2006/main">
            <a:off x="111577" y="391048"/>
            <a:ext cx="188372" cy="176861"/>
          </a:xfrm>
          <a:prstGeom xmlns:a="http://schemas.openxmlformats.org/drawingml/2006/main" prst="ellipse">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6" name="テキスト ボックス 3">
            <a:extLst xmlns:a="http://schemas.openxmlformats.org/drawingml/2006/main">
              <a:ext uri="{FF2B5EF4-FFF2-40B4-BE49-F238E27FC236}">
                <a16:creationId xmlns:a16="http://schemas.microsoft.com/office/drawing/2014/main" id="{8FF392C5-7C2E-4095-9931-949929B3995A}"/>
              </a:ext>
            </a:extLst>
          </cdr:cNvPr>
          <cdr:cNvSpPr txBox="1"/>
        </cdr:nvSpPr>
        <cdr:spPr>
          <a:xfrm xmlns:a="http://schemas.openxmlformats.org/drawingml/2006/main">
            <a:off x="376811" y="29308"/>
            <a:ext cx="1047750"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事例有事業体</a:t>
            </a:r>
          </a:p>
        </cdr:txBody>
      </cdr:sp>
      <cdr:sp macro="" textlink="">
        <cdr:nvSpPr>
          <cdr:cNvPr id="7" name="テキスト ボックス 13">
            <a:extLst xmlns:a="http://schemas.openxmlformats.org/drawingml/2006/main">
              <a:ext uri="{FF2B5EF4-FFF2-40B4-BE49-F238E27FC236}">
                <a16:creationId xmlns:a16="http://schemas.microsoft.com/office/drawing/2014/main" id="{7EED3294-F333-4FA9-AA00-6A9F935F1C4A}"/>
              </a:ext>
            </a:extLst>
          </cdr:cNvPr>
          <cdr:cNvSpPr txBox="1"/>
        </cdr:nvSpPr>
        <cdr:spPr>
          <a:xfrm xmlns:a="http://schemas.openxmlformats.org/drawingml/2006/main">
            <a:off x="375346" y="313593"/>
            <a:ext cx="1245577"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事例無事業体</a:t>
            </a:r>
          </a:p>
        </cdr:txBody>
      </cdr:sp>
    </cdr:grpSp>
  </cdr:relSizeAnchor>
</c:userShapes>
</file>

<file path=xl/drawings/drawing8.xml><?xml version="1.0" encoding="utf-8"?>
<c:userShapes xmlns:c="http://schemas.openxmlformats.org/drawingml/2006/chart">
  <cdr:relSizeAnchor xmlns:cdr="http://schemas.openxmlformats.org/drawingml/2006/chartDrawing">
    <cdr:from>
      <cdr:x>0.11595</cdr:x>
      <cdr:y>0.05482</cdr:y>
    </cdr:from>
    <cdr:to>
      <cdr:x>0.41188</cdr:x>
      <cdr:y>0.13688</cdr:y>
    </cdr:to>
    <cdr:grpSp>
      <cdr:nvGrpSpPr>
        <cdr:cNvPr id="2" name="グループ化 1">
          <a:extLst xmlns:a="http://schemas.openxmlformats.org/drawingml/2006/main">
            <a:ext uri="{FF2B5EF4-FFF2-40B4-BE49-F238E27FC236}">
              <a16:creationId xmlns:a16="http://schemas.microsoft.com/office/drawing/2014/main" id="{B94D5A36-CEC2-413F-88FB-71D0DA5EF933}"/>
            </a:ext>
          </a:extLst>
        </cdr:cNvPr>
        <cdr:cNvGrpSpPr/>
      </cdr:nvGrpSpPr>
      <cdr:grpSpPr>
        <a:xfrm xmlns:a="http://schemas.openxmlformats.org/drawingml/2006/main">
          <a:off x="635109" y="439141"/>
          <a:ext cx="1620937" cy="657350"/>
          <a:chOff x="0" y="0"/>
          <a:chExt cx="1620923" cy="657331"/>
        </a:xfrm>
      </cdr:grpSpPr>
      <cdr:sp macro="" textlink="">
        <cdr:nvSpPr>
          <cdr:cNvPr id="3" name="正方形/長方形 2">
            <a:extLst xmlns:a="http://schemas.openxmlformats.org/drawingml/2006/main">
              <a:ext uri="{FF2B5EF4-FFF2-40B4-BE49-F238E27FC236}">
                <a16:creationId xmlns:a16="http://schemas.microsoft.com/office/drawing/2014/main" id="{D364A5FC-2962-4FCE-AAE6-8FFD675594E3}"/>
              </a:ext>
            </a:extLst>
          </cdr:cNvPr>
          <cdr:cNvSpPr/>
        </cdr:nvSpPr>
        <cdr:spPr>
          <a:xfrm xmlns:a="http://schemas.openxmlformats.org/drawingml/2006/main">
            <a:off x="0" y="0"/>
            <a:ext cx="1453869" cy="65733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4" name="楕円 3">
            <a:extLst xmlns:a="http://schemas.openxmlformats.org/drawingml/2006/main">
              <a:ext uri="{FF2B5EF4-FFF2-40B4-BE49-F238E27FC236}">
                <a16:creationId xmlns:a16="http://schemas.microsoft.com/office/drawing/2014/main" id="{6F9C680C-B0DF-4E5E-BDDF-89FF99DC8A26}"/>
              </a:ext>
            </a:extLst>
          </cdr:cNvPr>
          <cdr:cNvSpPr/>
        </cdr:nvSpPr>
        <cdr:spPr>
          <a:xfrm xmlns:a="http://schemas.openxmlformats.org/drawingml/2006/main">
            <a:off x="108856" y="92111"/>
            <a:ext cx="188372" cy="180000"/>
          </a:xfrm>
          <a:prstGeom xmlns:a="http://schemas.openxmlformats.org/drawingml/2006/main" prst="ellipse">
            <a:avLst/>
          </a:prstGeom>
          <a:solidFill xmlns:a="http://schemas.openxmlformats.org/drawingml/2006/main">
            <a:schemeClr val="tx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5" name="楕円 4">
            <a:extLst xmlns:a="http://schemas.openxmlformats.org/drawingml/2006/main">
              <a:ext uri="{FF2B5EF4-FFF2-40B4-BE49-F238E27FC236}">
                <a16:creationId xmlns:a16="http://schemas.microsoft.com/office/drawing/2014/main" id="{12338C98-EA32-40DE-A3FB-ABAC9B31ABA7}"/>
              </a:ext>
            </a:extLst>
          </cdr:cNvPr>
          <cdr:cNvSpPr/>
        </cdr:nvSpPr>
        <cdr:spPr>
          <a:xfrm xmlns:a="http://schemas.openxmlformats.org/drawingml/2006/main">
            <a:off x="111577" y="391048"/>
            <a:ext cx="188372" cy="176861"/>
          </a:xfrm>
          <a:prstGeom xmlns:a="http://schemas.openxmlformats.org/drawingml/2006/main" prst="ellipse">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6" name="テキスト ボックス 3">
            <a:extLst xmlns:a="http://schemas.openxmlformats.org/drawingml/2006/main">
              <a:ext uri="{FF2B5EF4-FFF2-40B4-BE49-F238E27FC236}">
                <a16:creationId xmlns:a16="http://schemas.microsoft.com/office/drawing/2014/main" id="{8FF392C5-7C2E-4095-9931-949929B3995A}"/>
              </a:ext>
            </a:extLst>
          </cdr:cNvPr>
          <cdr:cNvSpPr txBox="1"/>
        </cdr:nvSpPr>
        <cdr:spPr>
          <a:xfrm xmlns:a="http://schemas.openxmlformats.org/drawingml/2006/main">
            <a:off x="376811" y="29308"/>
            <a:ext cx="1047750"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事例有事業体</a:t>
            </a:r>
          </a:p>
        </cdr:txBody>
      </cdr:sp>
      <cdr:sp macro="" textlink="">
        <cdr:nvSpPr>
          <cdr:cNvPr id="7" name="テキスト ボックス 13">
            <a:extLst xmlns:a="http://schemas.openxmlformats.org/drawingml/2006/main">
              <a:ext uri="{FF2B5EF4-FFF2-40B4-BE49-F238E27FC236}">
                <a16:creationId xmlns:a16="http://schemas.microsoft.com/office/drawing/2014/main" id="{7EED3294-F333-4FA9-AA00-6A9F935F1C4A}"/>
              </a:ext>
            </a:extLst>
          </cdr:cNvPr>
          <cdr:cNvSpPr txBox="1"/>
        </cdr:nvSpPr>
        <cdr:spPr>
          <a:xfrm xmlns:a="http://schemas.openxmlformats.org/drawingml/2006/main">
            <a:off x="375346" y="313593"/>
            <a:ext cx="1245577"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100"/>
              <a:t>事例無事業体</a:t>
            </a:r>
          </a:p>
        </cdr:txBody>
      </cdr:sp>
    </cdr:grpSp>
  </cdr:relSizeAnchor>
</c:userShapes>
</file>

<file path=xl/drawings/drawing9.xml><?xml version="1.0" encoding="utf-8"?>
<xdr:wsDr xmlns:xdr="http://schemas.openxmlformats.org/drawingml/2006/spreadsheetDrawing" xmlns:a="http://schemas.openxmlformats.org/drawingml/2006/main">
  <xdr:oneCellAnchor>
    <xdr:from>
      <xdr:col>2</xdr:col>
      <xdr:colOff>0</xdr:colOff>
      <xdr:row>61</xdr:row>
      <xdr:rowOff>0</xdr:rowOff>
    </xdr:from>
    <xdr:ext cx="5477436" cy="8010604"/>
    <xdr:graphicFrame macro="">
      <xdr:nvGraphicFramePr>
        <xdr:cNvPr id="2" name="グラフ 1">
          <a:extLst>
            <a:ext uri="{FF2B5EF4-FFF2-40B4-BE49-F238E27FC236}">
              <a16:creationId xmlns:a16="http://schemas.microsoft.com/office/drawing/2014/main" id="{95A57AB6-9D93-44B2-84CA-1CC8D6E389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AF9B-834A-435A-AC15-B80BBC45165F}">
  <dimension ref="A2:D66"/>
  <sheetViews>
    <sheetView showGridLines="0" tabSelected="1" view="pageBreakPreview" zoomScale="85" zoomScaleNormal="70" zoomScaleSheetLayoutView="85" workbookViewId="0"/>
  </sheetViews>
  <sheetFormatPr defaultRowHeight="18.75"/>
  <cols>
    <col min="2" max="2" width="19.875" customWidth="1"/>
    <col min="3" max="3" width="55.625" customWidth="1"/>
  </cols>
  <sheetData>
    <row r="2" spans="1:4">
      <c r="A2" s="115" t="s">
        <v>4934</v>
      </c>
      <c r="B2" s="115"/>
      <c r="C2" s="115"/>
      <c r="D2" s="115"/>
    </row>
    <row r="3" spans="1:4" ht="39.950000000000003" customHeight="1">
      <c r="A3" s="119" t="s">
        <v>4941</v>
      </c>
      <c r="B3" s="119"/>
      <c r="C3" s="119"/>
      <c r="D3" s="119"/>
    </row>
    <row r="5" spans="1:4">
      <c r="A5" s="115" t="s">
        <v>4936</v>
      </c>
      <c r="B5" s="115"/>
      <c r="C5" s="115"/>
      <c r="D5" s="115"/>
    </row>
    <row r="6" spans="1:4" ht="45" customHeight="1">
      <c r="A6" s="119" t="s">
        <v>4944</v>
      </c>
      <c r="B6" s="119"/>
      <c r="C6" s="119"/>
      <c r="D6" s="119"/>
    </row>
    <row r="15" spans="1:4">
      <c r="A15" s="115" t="s">
        <v>4935</v>
      </c>
      <c r="B15" s="115"/>
      <c r="C15" s="115"/>
      <c r="D15" s="115"/>
    </row>
    <row r="16" spans="1:4">
      <c r="A16" s="119" t="s">
        <v>4942</v>
      </c>
      <c r="B16" s="119"/>
      <c r="C16" s="119"/>
      <c r="D16" s="119"/>
    </row>
    <row r="17" spans="2:3" ht="19.5" thickBot="1"/>
    <row r="18" spans="2:3" ht="19.5" thickBot="1">
      <c r="B18" s="113" t="s">
        <v>4916</v>
      </c>
      <c r="C18" s="110" t="s">
        <v>4917</v>
      </c>
    </row>
    <row r="19" spans="2:3" ht="26.25" thickBot="1">
      <c r="B19" s="114" t="s">
        <v>4932</v>
      </c>
      <c r="C19" s="111" t="s">
        <v>4918</v>
      </c>
    </row>
    <row r="20" spans="2:3" ht="33.75" customHeight="1">
      <c r="B20" s="120" t="s">
        <v>4933</v>
      </c>
      <c r="C20" s="112" t="s">
        <v>4919</v>
      </c>
    </row>
    <row r="21" spans="2:3">
      <c r="B21" s="121"/>
      <c r="C21" s="112" t="s">
        <v>4920</v>
      </c>
    </row>
    <row r="22" spans="2:3" ht="19.5" thickBot="1">
      <c r="B22" s="122"/>
      <c r="C22" s="111" t="s">
        <v>4921</v>
      </c>
    </row>
    <row r="23" spans="2:3" ht="25.5" customHeight="1">
      <c r="B23" s="120" t="s">
        <v>4929</v>
      </c>
      <c r="C23" s="123" t="s">
        <v>4922</v>
      </c>
    </row>
    <row r="24" spans="2:3" ht="19.5" thickBot="1">
      <c r="B24" s="122"/>
      <c r="C24" s="124"/>
    </row>
    <row r="25" spans="2:3">
      <c r="B25" s="120" t="s">
        <v>4930</v>
      </c>
      <c r="C25" s="123" t="s">
        <v>4923</v>
      </c>
    </row>
    <row r="26" spans="2:3" ht="19.5" thickBot="1">
      <c r="B26" s="122"/>
      <c r="C26" s="124"/>
    </row>
    <row r="27" spans="2:3">
      <c r="B27" s="120" t="s">
        <v>4931</v>
      </c>
      <c r="C27" s="123" t="s">
        <v>4924</v>
      </c>
    </row>
    <row r="28" spans="2:3" ht="19.5" thickBot="1">
      <c r="B28" s="122"/>
      <c r="C28" s="124"/>
    </row>
    <row r="29" spans="2:3" ht="51.75" thickBot="1">
      <c r="B29" s="114" t="s">
        <v>4925</v>
      </c>
      <c r="C29" s="111" t="s">
        <v>4926</v>
      </c>
    </row>
    <row r="30" spans="2:3" ht="19.5" thickBot="1">
      <c r="B30" s="114" t="s">
        <v>4927</v>
      </c>
      <c r="C30" s="111" t="s">
        <v>4928</v>
      </c>
    </row>
    <row r="54" spans="1:4">
      <c r="A54" s="115" t="s">
        <v>4945</v>
      </c>
      <c r="B54" s="115"/>
      <c r="C54" s="115"/>
      <c r="D54" s="115"/>
    </row>
    <row r="55" spans="1:4">
      <c r="A55" s="119" t="s">
        <v>4943</v>
      </c>
      <c r="B55" s="119"/>
      <c r="C55" s="119"/>
      <c r="D55" s="119"/>
    </row>
    <row r="56" spans="1:4">
      <c r="A56" s="118"/>
      <c r="B56" s="118"/>
      <c r="C56" s="118"/>
      <c r="D56" s="118"/>
    </row>
    <row r="57" spans="1:4">
      <c r="A57" s="118"/>
      <c r="B57" s="118"/>
      <c r="C57" s="118"/>
      <c r="D57" s="118"/>
    </row>
    <row r="58" spans="1:4">
      <c r="A58" s="118"/>
      <c r="B58" s="118"/>
      <c r="C58" s="118"/>
      <c r="D58" s="118"/>
    </row>
    <row r="59" spans="1:4">
      <c r="A59" s="118"/>
      <c r="B59" s="118"/>
      <c r="C59" s="118"/>
      <c r="D59" s="118"/>
    </row>
    <row r="60" spans="1:4">
      <c r="A60" s="119"/>
      <c r="B60" s="119"/>
      <c r="C60" s="119"/>
      <c r="D60" s="119"/>
    </row>
    <row r="61" spans="1:4">
      <c r="A61" s="119"/>
      <c r="B61" s="119"/>
      <c r="C61" s="119"/>
      <c r="D61" s="119"/>
    </row>
    <row r="63" spans="1:4">
      <c r="A63" s="115" t="s">
        <v>4937</v>
      </c>
      <c r="B63" s="115"/>
      <c r="C63" s="115"/>
      <c r="D63" s="115"/>
    </row>
    <row r="64" spans="1:4" ht="39.950000000000003" customHeight="1">
      <c r="A64" s="119" t="s">
        <v>4938</v>
      </c>
      <c r="B64" s="119"/>
      <c r="C64" s="119"/>
      <c r="D64" s="119"/>
    </row>
    <row r="65" spans="1:4">
      <c r="A65" s="119" t="s">
        <v>4939</v>
      </c>
      <c r="B65" s="119"/>
      <c r="C65" s="119"/>
      <c r="D65" s="119"/>
    </row>
    <row r="66" spans="1:4" ht="39.950000000000003" customHeight="1">
      <c r="A66" s="119" t="s">
        <v>4940</v>
      </c>
      <c r="B66" s="119"/>
      <c r="C66" s="119"/>
      <c r="D66" s="119"/>
    </row>
  </sheetData>
  <mergeCells count="16">
    <mergeCell ref="A60:D60"/>
    <mergeCell ref="A61:D61"/>
    <mergeCell ref="A64:D64"/>
    <mergeCell ref="A65:D65"/>
    <mergeCell ref="A66:D66"/>
    <mergeCell ref="A3:D3"/>
    <mergeCell ref="A6:D6"/>
    <mergeCell ref="A16:D16"/>
    <mergeCell ref="A55:D55"/>
    <mergeCell ref="B20:B22"/>
    <mergeCell ref="C23:C24"/>
    <mergeCell ref="C25:C26"/>
    <mergeCell ref="C27:C28"/>
    <mergeCell ref="B23:B24"/>
    <mergeCell ref="B25:B26"/>
    <mergeCell ref="B27:B28"/>
  </mergeCells>
  <phoneticPr fontId="2"/>
  <pageMargins left="0.7" right="0.7" top="0.75" bottom="0.75" header="0.3" footer="0.3"/>
  <pageSetup paperSize="9" scale="86" orientation="portrait" copies="0" r:id="rId1"/>
  <rowBreaks count="2" manualBreakCount="2">
    <brk id="13" max="3" man="1"/>
    <brk id="52"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B0CFA-3C72-4035-A420-F1D82352B7AE}">
  <sheetPr>
    <pageSetUpPr fitToPage="1"/>
  </sheetPr>
  <dimension ref="B2:BS1476"/>
  <sheetViews>
    <sheetView showGridLines="0" view="pageBreakPreview" zoomScale="70" zoomScaleNormal="40" zoomScaleSheetLayoutView="70" workbookViewId="0">
      <selection activeCell="C11" sqref="C11:C25"/>
    </sheetView>
  </sheetViews>
  <sheetFormatPr defaultRowHeight="18.75"/>
  <cols>
    <col min="3" max="3" width="11.875" customWidth="1"/>
    <col min="4" max="4" width="1.625" customWidth="1"/>
    <col min="13" max="15" width="1.625" customWidth="1"/>
    <col min="23" max="23" width="9" customWidth="1"/>
    <col min="24" max="26" width="1.625" customWidth="1"/>
    <col min="35" max="37" width="1.625" customWidth="1"/>
    <col min="46" max="48" width="1.625" customWidth="1"/>
    <col min="57" max="59" width="1.625" customWidth="1"/>
    <col min="68" max="68" width="1.625" customWidth="1"/>
  </cols>
  <sheetData>
    <row r="2" spans="2:68" ht="19.5" thickBot="1">
      <c r="C2" s="105" t="s">
        <v>4855</v>
      </c>
      <c r="E2" s="81" t="s">
        <v>4911</v>
      </c>
    </row>
    <row r="3" spans="2:68" ht="24.75" thickBot="1">
      <c r="B3" t="s">
        <v>4856</v>
      </c>
      <c r="C3" s="116" t="s">
        <v>0</v>
      </c>
      <c r="E3" t="s">
        <v>4900</v>
      </c>
      <c r="J3" t="s">
        <v>4901</v>
      </c>
      <c r="U3" s="107"/>
      <c r="V3" t="s">
        <v>4915</v>
      </c>
    </row>
    <row r="4" spans="2:68" ht="24.75" thickBot="1">
      <c r="B4" t="s">
        <v>4869</v>
      </c>
      <c r="C4" s="116" t="s">
        <v>83</v>
      </c>
      <c r="E4" s="117">
        <v>0</v>
      </c>
      <c r="F4" s="75" t="s">
        <v>4899</v>
      </c>
      <c r="G4" s="117">
        <v>250000</v>
      </c>
      <c r="H4" s="75" t="str">
        <f>+IF(G4="","","人未満")</f>
        <v>人未満</v>
      </c>
      <c r="J4" s="116" t="s">
        <v>4903</v>
      </c>
    </row>
    <row r="6" spans="2:68" ht="40.5" customHeight="1">
      <c r="D6" s="125" t="s">
        <v>3323</v>
      </c>
      <c r="E6" s="126"/>
      <c r="F6" s="126"/>
      <c r="G6" s="126"/>
      <c r="H6" s="126"/>
      <c r="I6" s="126"/>
      <c r="J6" s="126"/>
      <c r="K6" s="126"/>
      <c r="L6" s="126"/>
      <c r="M6" s="126"/>
      <c r="N6" s="126"/>
      <c r="O6" s="126"/>
      <c r="P6" s="126"/>
      <c r="Q6" s="126"/>
      <c r="R6" s="126"/>
      <c r="S6" s="126"/>
      <c r="T6" s="126"/>
      <c r="U6" s="126"/>
      <c r="V6" s="126"/>
      <c r="W6" s="126"/>
      <c r="X6" s="127"/>
      <c r="Z6" s="128" t="s">
        <v>2978</v>
      </c>
      <c r="AA6" s="129"/>
      <c r="AB6" s="129"/>
      <c r="AC6" s="129"/>
      <c r="AD6" s="129"/>
      <c r="AE6" s="129"/>
      <c r="AF6" s="129"/>
      <c r="AG6" s="129"/>
      <c r="AH6" s="129"/>
      <c r="AI6" s="129"/>
      <c r="AJ6" s="129"/>
      <c r="AK6" s="129"/>
      <c r="AL6" s="129"/>
      <c r="AM6" s="129"/>
      <c r="AN6" s="129"/>
      <c r="AO6" s="129"/>
      <c r="AP6" s="129"/>
      <c r="AQ6" s="129"/>
      <c r="AR6" s="129"/>
      <c r="AS6" s="129"/>
      <c r="AT6" s="130"/>
      <c r="AU6" s="70"/>
      <c r="AV6" s="131" t="s">
        <v>3663</v>
      </c>
      <c r="AW6" s="132"/>
      <c r="AX6" s="132"/>
      <c r="AY6" s="132"/>
      <c r="AZ6" s="132"/>
      <c r="BA6" s="132"/>
      <c r="BB6" s="132"/>
      <c r="BC6" s="132"/>
      <c r="BD6" s="132"/>
      <c r="BE6" s="132"/>
      <c r="BF6" s="132"/>
      <c r="BG6" s="132"/>
      <c r="BH6" s="132"/>
      <c r="BI6" s="132"/>
      <c r="BJ6" s="132"/>
      <c r="BK6" s="132"/>
      <c r="BL6" s="132"/>
      <c r="BM6" s="132"/>
      <c r="BN6" s="132"/>
      <c r="BO6" s="132"/>
      <c r="BP6" s="133"/>
    </row>
    <row r="7" spans="2:68" ht="5.0999999999999996" customHeight="1"/>
    <row r="8" spans="2:68" s="81" customFormat="1">
      <c r="B8" s="134" t="s">
        <v>3668</v>
      </c>
      <c r="C8" s="135"/>
      <c r="D8" s="134" t="s">
        <v>3667</v>
      </c>
      <c r="E8" s="136"/>
      <c r="F8" s="136"/>
      <c r="G8" s="136"/>
      <c r="H8" s="136"/>
      <c r="I8" s="136"/>
      <c r="J8" s="136"/>
      <c r="K8" s="136"/>
      <c r="L8" s="136"/>
      <c r="M8" s="135"/>
      <c r="N8" s="82"/>
      <c r="O8" s="134" t="s">
        <v>4854</v>
      </c>
      <c r="P8" s="136"/>
      <c r="Q8" s="136"/>
      <c r="R8" s="136"/>
      <c r="S8" s="136"/>
      <c r="T8" s="136"/>
      <c r="U8" s="136"/>
      <c r="V8" s="136"/>
      <c r="W8" s="136"/>
      <c r="X8" s="135"/>
      <c r="Z8" s="134" t="s">
        <v>3667</v>
      </c>
      <c r="AA8" s="136"/>
      <c r="AB8" s="136"/>
      <c r="AC8" s="136"/>
      <c r="AD8" s="136"/>
      <c r="AE8" s="136"/>
      <c r="AF8" s="136"/>
      <c r="AG8" s="136"/>
      <c r="AH8" s="136"/>
      <c r="AI8" s="135"/>
      <c r="AJ8" s="82"/>
      <c r="AK8" s="134" t="s">
        <v>4854</v>
      </c>
      <c r="AL8" s="136"/>
      <c r="AM8" s="136"/>
      <c r="AN8" s="136"/>
      <c r="AO8" s="136"/>
      <c r="AP8" s="136"/>
      <c r="AQ8" s="136"/>
      <c r="AR8" s="136"/>
      <c r="AS8" s="136"/>
      <c r="AT8" s="135"/>
      <c r="AU8" s="83"/>
      <c r="AV8" s="134" t="s">
        <v>3667</v>
      </c>
      <c r="AW8" s="136"/>
      <c r="AX8" s="136"/>
      <c r="AY8" s="136"/>
      <c r="AZ8" s="136"/>
      <c r="BA8" s="136"/>
      <c r="BB8" s="136"/>
      <c r="BC8" s="136"/>
      <c r="BD8" s="136"/>
      <c r="BE8" s="135"/>
      <c r="BF8" s="82"/>
      <c r="BG8" s="134" t="s">
        <v>4854</v>
      </c>
      <c r="BH8" s="136"/>
      <c r="BI8" s="136"/>
      <c r="BJ8" s="136"/>
      <c r="BK8" s="136"/>
      <c r="BL8" s="136"/>
      <c r="BM8" s="136"/>
      <c r="BN8" s="136"/>
      <c r="BO8" s="136"/>
      <c r="BP8" s="135"/>
    </row>
    <row r="9" spans="2:68" ht="5.0999999999999996" customHeight="1">
      <c r="B9" s="106"/>
      <c r="C9" s="73"/>
      <c r="D9" s="72"/>
      <c r="E9" s="30"/>
      <c r="F9" s="30"/>
      <c r="G9" s="30"/>
      <c r="H9" s="30"/>
      <c r="I9" s="30"/>
      <c r="J9" s="30"/>
      <c r="K9" s="30"/>
      <c r="L9" s="30"/>
      <c r="M9" s="30"/>
      <c r="N9" s="77"/>
      <c r="O9" s="30"/>
      <c r="P9" s="30"/>
      <c r="Q9" s="30"/>
      <c r="R9" s="30"/>
      <c r="S9" s="30"/>
      <c r="T9" s="30"/>
      <c r="U9" s="30"/>
      <c r="V9" s="30"/>
      <c r="W9" s="30"/>
      <c r="X9" s="73"/>
      <c r="Z9" s="72"/>
      <c r="AA9" s="30"/>
      <c r="AB9" s="30"/>
      <c r="AC9" s="30"/>
      <c r="AD9" s="30"/>
      <c r="AE9" s="30"/>
      <c r="AF9" s="30"/>
      <c r="AG9" s="30"/>
      <c r="AH9" s="30"/>
      <c r="AI9" s="30"/>
      <c r="AJ9" s="77"/>
      <c r="AK9" s="30"/>
      <c r="AL9" s="30"/>
      <c r="AM9" s="30"/>
      <c r="AN9" s="30"/>
      <c r="AO9" s="30"/>
      <c r="AP9" s="30"/>
      <c r="AQ9" s="30"/>
      <c r="AR9" s="30"/>
      <c r="AS9" s="30"/>
      <c r="AT9" s="73"/>
      <c r="AV9" s="72"/>
      <c r="AW9" s="30"/>
      <c r="AX9" s="30"/>
      <c r="AY9" s="30"/>
      <c r="AZ9" s="30"/>
      <c r="BA9" s="30"/>
      <c r="BB9" s="30"/>
      <c r="BC9" s="30"/>
      <c r="BD9" s="30"/>
      <c r="BE9" s="30"/>
      <c r="BF9" s="77"/>
      <c r="BG9" s="30"/>
      <c r="BH9" s="30"/>
      <c r="BI9" s="30"/>
      <c r="BJ9" s="30"/>
      <c r="BK9" s="30"/>
      <c r="BL9" s="30"/>
      <c r="BM9" s="30"/>
      <c r="BN9" s="30"/>
      <c r="BO9" s="30"/>
      <c r="BP9" s="73"/>
    </row>
    <row r="10" spans="2:68" ht="18.75" customHeight="1" thickBot="1">
      <c r="B10" s="137" t="s">
        <v>4867</v>
      </c>
      <c r="C10" s="108" t="str">
        <f>+VLOOKUP(C11,d!$P$8:$Q$31,2,FALSE)</f>
        <v>②</v>
      </c>
      <c r="D10" s="72"/>
      <c r="E10" s="30"/>
      <c r="F10" s="30"/>
      <c r="G10" s="30"/>
      <c r="H10" s="30"/>
      <c r="I10" s="30"/>
      <c r="J10" s="30"/>
      <c r="K10" s="30"/>
      <c r="L10" s="30"/>
      <c r="M10" s="30"/>
      <c r="N10" s="77"/>
      <c r="O10" s="30"/>
      <c r="P10" s="30"/>
      <c r="Q10" s="30"/>
      <c r="R10" s="30"/>
      <c r="S10" s="30"/>
      <c r="T10" s="30"/>
      <c r="U10" s="30"/>
      <c r="V10" s="30"/>
      <c r="W10" s="30"/>
      <c r="X10" s="73"/>
      <c r="Z10" s="72"/>
      <c r="AA10" s="30"/>
      <c r="AB10" s="30"/>
      <c r="AC10" s="30"/>
      <c r="AD10" s="30"/>
      <c r="AE10" s="30"/>
      <c r="AF10" s="30"/>
      <c r="AG10" s="30"/>
      <c r="AH10" s="30"/>
      <c r="AI10" s="30"/>
      <c r="AJ10" s="77"/>
      <c r="AK10" s="30"/>
      <c r="AL10" s="30"/>
      <c r="AM10" s="30"/>
      <c r="AN10" s="30"/>
      <c r="AO10" s="30"/>
      <c r="AP10" s="30"/>
      <c r="AQ10" s="30"/>
      <c r="AR10" s="30"/>
      <c r="AS10" s="30"/>
      <c r="AT10" s="73"/>
      <c r="AV10" s="72"/>
      <c r="AW10" s="30"/>
      <c r="AX10" s="30"/>
      <c r="AY10" s="30"/>
      <c r="AZ10" s="30"/>
      <c r="BA10" s="30"/>
      <c r="BB10" s="30"/>
      <c r="BC10" s="30"/>
      <c r="BD10" s="30"/>
      <c r="BE10" s="30"/>
      <c r="BF10" s="77"/>
      <c r="BG10" s="30"/>
      <c r="BH10" s="30"/>
      <c r="BI10" s="30"/>
      <c r="BJ10" s="30"/>
      <c r="BK10" s="30"/>
      <c r="BL10" s="30"/>
      <c r="BM10" s="30"/>
      <c r="BN10" s="30"/>
      <c r="BO10" s="30"/>
      <c r="BP10" s="73"/>
    </row>
    <row r="11" spans="2:68">
      <c r="B11" s="138"/>
      <c r="C11" s="140" t="s">
        <v>3249</v>
      </c>
      <c r="D11" s="30"/>
      <c r="E11" s="30"/>
      <c r="F11" s="30"/>
      <c r="G11" s="30"/>
      <c r="H11" s="30"/>
      <c r="I11" s="30"/>
      <c r="J11" s="30"/>
      <c r="K11" s="30"/>
      <c r="L11" s="30"/>
      <c r="M11" s="30"/>
      <c r="N11" s="77"/>
      <c r="O11" s="30"/>
      <c r="P11" s="30"/>
      <c r="Q11" s="30"/>
      <c r="R11" s="30"/>
      <c r="S11" s="30"/>
      <c r="T11" s="30"/>
      <c r="U11" s="30"/>
      <c r="V11" s="30"/>
      <c r="W11" s="30"/>
      <c r="X11" s="73"/>
      <c r="Z11" s="72"/>
      <c r="AA11" s="30"/>
      <c r="AB11" s="30"/>
      <c r="AC11" s="30"/>
      <c r="AD11" s="30"/>
      <c r="AE11" s="30"/>
      <c r="AF11" s="30"/>
      <c r="AG11" s="30"/>
      <c r="AH11" s="30"/>
      <c r="AI11" s="30"/>
      <c r="AJ11" s="77"/>
      <c r="AK11" s="30"/>
      <c r="AL11" s="30"/>
      <c r="AM11" s="30"/>
      <c r="AN11" s="30"/>
      <c r="AO11" s="30"/>
      <c r="AP11" s="30"/>
      <c r="AQ11" s="30"/>
      <c r="AR11" s="30"/>
      <c r="AS11" s="30"/>
      <c r="AT11" s="73"/>
      <c r="AV11" s="72"/>
      <c r="AW11" s="30"/>
      <c r="AX11" s="30"/>
      <c r="AY11" s="30"/>
      <c r="AZ11" s="30"/>
      <c r="BA11" s="30"/>
      <c r="BB11" s="30"/>
      <c r="BC11" s="30"/>
      <c r="BD11" s="30"/>
      <c r="BE11" s="30"/>
      <c r="BF11" s="77"/>
      <c r="BG11" s="30"/>
      <c r="BH11" s="30"/>
      <c r="BI11" s="30"/>
      <c r="BJ11" s="30"/>
      <c r="BK11" s="30"/>
      <c r="BL11" s="30"/>
      <c r="BM11" s="30"/>
      <c r="BN11" s="30"/>
      <c r="BO11" s="30"/>
      <c r="BP11" s="73"/>
    </row>
    <row r="12" spans="2:68">
      <c r="B12" s="138"/>
      <c r="C12" s="141"/>
      <c r="D12" s="30"/>
      <c r="E12" s="30"/>
      <c r="F12" s="30"/>
      <c r="G12" s="30"/>
      <c r="H12" s="30"/>
      <c r="I12" s="30"/>
      <c r="J12" s="30"/>
      <c r="K12" s="30"/>
      <c r="L12" s="30"/>
      <c r="M12" s="30"/>
      <c r="N12" s="77"/>
      <c r="O12" s="30"/>
      <c r="P12" s="30"/>
      <c r="Q12" s="30"/>
      <c r="R12" s="30"/>
      <c r="S12" s="30"/>
      <c r="T12" s="30"/>
      <c r="U12" s="30"/>
      <c r="V12" s="30"/>
      <c r="W12" s="30"/>
      <c r="X12" s="73"/>
      <c r="Z12" s="72"/>
      <c r="AA12" s="30"/>
      <c r="AB12" s="30"/>
      <c r="AC12" s="30"/>
      <c r="AD12" s="30"/>
      <c r="AE12" s="30"/>
      <c r="AF12" s="30"/>
      <c r="AG12" s="30"/>
      <c r="AH12" s="30"/>
      <c r="AI12" s="30"/>
      <c r="AJ12" s="77"/>
      <c r="AK12" s="30"/>
      <c r="AL12" s="30"/>
      <c r="AM12" s="30"/>
      <c r="AN12" s="30"/>
      <c r="AO12" s="30"/>
      <c r="AP12" s="30"/>
      <c r="AQ12" s="30"/>
      <c r="AR12" s="30"/>
      <c r="AS12" s="30"/>
      <c r="AT12" s="73"/>
      <c r="AV12" s="72"/>
      <c r="AW12" s="30"/>
      <c r="AX12" s="30"/>
      <c r="AY12" s="30"/>
      <c r="AZ12" s="30"/>
      <c r="BA12" s="30"/>
      <c r="BB12" s="30"/>
      <c r="BC12" s="30"/>
      <c r="BD12" s="30"/>
      <c r="BE12" s="30"/>
      <c r="BF12" s="77"/>
      <c r="BG12" s="30"/>
      <c r="BH12" s="30"/>
      <c r="BI12" s="30"/>
      <c r="BJ12" s="30"/>
      <c r="BK12" s="30"/>
      <c r="BL12" s="30"/>
      <c r="BM12" s="30"/>
      <c r="BN12" s="30"/>
      <c r="BO12" s="30"/>
      <c r="BP12" s="73"/>
    </row>
    <row r="13" spans="2:68">
      <c r="B13" s="138"/>
      <c r="C13" s="141"/>
      <c r="D13" s="30"/>
      <c r="E13" s="30"/>
      <c r="F13" s="30"/>
      <c r="G13" s="30"/>
      <c r="H13" s="30"/>
      <c r="I13" s="30"/>
      <c r="J13" s="30"/>
      <c r="K13" s="30"/>
      <c r="L13" s="30"/>
      <c r="M13" s="30"/>
      <c r="N13" s="77"/>
      <c r="O13" s="30"/>
      <c r="P13" s="30"/>
      <c r="Q13" s="30"/>
      <c r="R13" s="30"/>
      <c r="S13" s="30"/>
      <c r="T13" s="30"/>
      <c r="U13" s="30"/>
      <c r="V13" s="30"/>
      <c r="W13" s="30"/>
      <c r="X13" s="73"/>
      <c r="Z13" s="72"/>
      <c r="AA13" s="30"/>
      <c r="AB13" s="30"/>
      <c r="AC13" s="30"/>
      <c r="AD13" s="30"/>
      <c r="AE13" s="30"/>
      <c r="AF13" s="30"/>
      <c r="AG13" s="30"/>
      <c r="AH13" s="30"/>
      <c r="AI13" s="30"/>
      <c r="AJ13" s="77"/>
      <c r="AK13" s="30"/>
      <c r="AL13" s="30"/>
      <c r="AM13" s="30"/>
      <c r="AN13" s="30"/>
      <c r="AO13" s="30"/>
      <c r="AP13" s="30"/>
      <c r="AQ13" s="30"/>
      <c r="AR13" s="30"/>
      <c r="AS13" s="30"/>
      <c r="AT13" s="73"/>
      <c r="AV13" s="72"/>
      <c r="AW13" s="30"/>
      <c r="AX13" s="30"/>
      <c r="AY13" s="30"/>
      <c r="AZ13" s="30"/>
      <c r="BA13" s="30"/>
      <c r="BB13" s="30"/>
      <c r="BC13" s="30"/>
      <c r="BD13" s="30"/>
      <c r="BE13" s="30"/>
      <c r="BF13" s="77"/>
      <c r="BG13" s="30"/>
      <c r="BH13" s="30"/>
      <c r="BI13" s="30"/>
      <c r="BJ13" s="30"/>
      <c r="BK13" s="30"/>
      <c r="BL13" s="30"/>
      <c r="BM13" s="30"/>
      <c r="BN13" s="30"/>
      <c r="BO13" s="30"/>
      <c r="BP13" s="73"/>
    </row>
    <row r="14" spans="2:68">
      <c r="B14" s="138"/>
      <c r="C14" s="141"/>
      <c r="D14" s="30"/>
      <c r="E14" s="30"/>
      <c r="F14" s="30"/>
      <c r="G14" s="30"/>
      <c r="H14" s="30"/>
      <c r="I14" s="30"/>
      <c r="J14" s="30"/>
      <c r="K14" s="30"/>
      <c r="L14" s="30"/>
      <c r="M14" s="30"/>
      <c r="N14" s="77"/>
      <c r="O14" s="30"/>
      <c r="P14" s="30"/>
      <c r="Q14" s="30"/>
      <c r="R14" s="30"/>
      <c r="S14" s="30"/>
      <c r="T14" s="30"/>
      <c r="U14" s="30"/>
      <c r="V14" s="30"/>
      <c r="W14" s="30"/>
      <c r="X14" s="73"/>
      <c r="Z14" s="72"/>
      <c r="AA14" s="30"/>
      <c r="AB14" s="30"/>
      <c r="AC14" s="30"/>
      <c r="AD14" s="30"/>
      <c r="AE14" s="30"/>
      <c r="AF14" s="30"/>
      <c r="AG14" s="30"/>
      <c r="AH14" s="30"/>
      <c r="AI14" s="30"/>
      <c r="AJ14" s="77"/>
      <c r="AK14" s="30"/>
      <c r="AL14" s="30"/>
      <c r="AM14" s="30"/>
      <c r="AN14" s="30"/>
      <c r="AO14" s="30"/>
      <c r="AP14" s="30"/>
      <c r="AQ14" s="30"/>
      <c r="AR14" s="30"/>
      <c r="AS14" s="30"/>
      <c r="AT14" s="73"/>
      <c r="AV14" s="72"/>
      <c r="AW14" s="30"/>
      <c r="AX14" s="30"/>
      <c r="AY14" s="30"/>
      <c r="AZ14" s="30"/>
      <c r="BA14" s="30"/>
      <c r="BB14" s="30"/>
      <c r="BC14" s="30"/>
      <c r="BD14" s="30"/>
      <c r="BE14" s="30"/>
      <c r="BF14" s="77"/>
      <c r="BG14" s="30"/>
      <c r="BH14" s="30"/>
      <c r="BI14" s="30"/>
      <c r="BJ14" s="30"/>
      <c r="BK14" s="30"/>
      <c r="BL14" s="30"/>
      <c r="BM14" s="30"/>
      <c r="BN14" s="30"/>
      <c r="BO14" s="30"/>
      <c r="BP14" s="73"/>
    </row>
    <row r="15" spans="2:68">
      <c r="B15" s="138"/>
      <c r="C15" s="141"/>
      <c r="D15" s="30"/>
      <c r="E15" s="30"/>
      <c r="F15" s="30"/>
      <c r="G15" s="30"/>
      <c r="H15" s="30"/>
      <c r="I15" s="30"/>
      <c r="J15" s="30"/>
      <c r="K15" s="30"/>
      <c r="L15" s="30"/>
      <c r="M15" s="30"/>
      <c r="N15" s="77"/>
      <c r="O15" s="30"/>
      <c r="P15" s="30"/>
      <c r="Q15" s="30"/>
      <c r="R15" s="30"/>
      <c r="S15" s="30"/>
      <c r="T15" s="30"/>
      <c r="U15" s="30"/>
      <c r="V15" s="30"/>
      <c r="W15" s="30"/>
      <c r="X15" s="73"/>
      <c r="Z15" s="72"/>
      <c r="AA15" s="30"/>
      <c r="AB15" s="30"/>
      <c r="AC15" s="30"/>
      <c r="AD15" s="30"/>
      <c r="AE15" s="30"/>
      <c r="AF15" s="30"/>
      <c r="AG15" s="30"/>
      <c r="AH15" s="30"/>
      <c r="AI15" s="30"/>
      <c r="AJ15" s="77"/>
      <c r="AK15" s="30"/>
      <c r="AL15" s="30"/>
      <c r="AM15" s="30"/>
      <c r="AN15" s="30"/>
      <c r="AO15" s="30"/>
      <c r="AP15" s="30"/>
      <c r="AQ15" s="30"/>
      <c r="AR15" s="30"/>
      <c r="AS15" s="30"/>
      <c r="AT15" s="73"/>
      <c r="AV15" s="72"/>
      <c r="AW15" s="30"/>
      <c r="AX15" s="30"/>
      <c r="AY15" s="30"/>
      <c r="AZ15" s="30"/>
      <c r="BA15" s="30"/>
      <c r="BB15" s="30"/>
      <c r="BC15" s="30"/>
      <c r="BD15" s="30"/>
      <c r="BE15" s="30"/>
      <c r="BF15" s="77"/>
      <c r="BG15" s="30"/>
      <c r="BH15" s="30"/>
      <c r="BI15" s="30"/>
      <c r="BJ15" s="30"/>
      <c r="BK15" s="30"/>
      <c r="BL15" s="30"/>
      <c r="BM15" s="30"/>
      <c r="BN15" s="30"/>
      <c r="BO15" s="30"/>
      <c r="BP15" s="73"/>
    </row>
    <row r="16" spans="2:68">
      <c r="B16" s="138"/>
      <c r="C16" s="141"/>
      <c r="D16" s="30"/>
      <c r="E16" s="30"/>
      <c r="F16" s="30"/>
      <c r="G16" s="30"/>
      <c r="H16" s="30"/>
      <c r="I16" s="30"/>
      <c r="J16" s="30"/>
      <c r="K16" s="30"/>
      <c r="L16" s="30"/>
      <c r="M16" s="30"/>
      <c r="N16" s="77"/>
      <c r="O16" s="30"/>
      <c r="P16" s="30"/>
      <c r="Q16" s="30"/>
      <c r="R16" s="30"/>
      <c r="S16" s="30"/>
      <c r="T16" s="30"/>
      <c r="U16" s="30"/>
      <c r="V16" s="30"/>
      <c r="W16" s="30"/>
      <c r="X16" s="73"/>
      <c r="Z16" s="72"/>
      <c r="AA16" s="30"/>
      <c r="AB16" s="30"/>
      <c r="AC16" s="30"/>
      <c r="AD16" s="30"/>
      <c r="AE16" s="30"/>
      <c r="AF16" s="30"/>
      <c r="AG16" s="30"/>
      <c r="AH16" s="30"/>
      <c r="AI16" s="30"/>
      <c r="AJ16" s="77"/>
      <c r="AK16" s="30"/>
      <c r="AL16" s="30"/>
      <c r="AM16" s="30"/>
      <c r="AN16" s="30"/>
      <c r="AO16" s="30"/>
      <c r="AP16" s="30"/>
      <c r="AQ16" s="30"/>
      <c r="AR16" s="30"/>
      <c r="AS16" s="30"/>
      <c r="AT16" s="73"/>
      <c r="AV16" s="72"/>
      <c r="AW16" s="30"/>
      <c r="AX16" s="30"/>
      <c r="AY16" s="30"/>
      <c r="AZ16" s="30"/>
      <c r="BA16" s="30"/>
      <c r="BB16" s="30"/>
      <c r="BC16" s="30"/>
      <c r="BD16" s="30"/>
      <c r="BE16" s="30"/>
      <c r="BF16" s="77"/>
      <c r="BG16" s="30"/>
      <c r="BH16" s="30"/>
      <c r="BI16" s="30"/>
      <c r="BJ16" s="30"/>
      <c r="BK16" s="30"/>
      <c r="BL16" s="30"/>
      <c r="BM16" s="30"/>
      <c r="BN16" s="30"/>
      <c r="BO16" s="30"/>
      <c r="BP16" s="73"/>
    </row>
    <row r="17" spans="2:68">
      <c r="B17" s="138"/>
      <c r="C17" s="141"/>
      <c r="D17" s="30"/>
      <c r="E17" s="30"/>
      <c r="F17" s="30"/>
      <c r="G17" s="30"/>
      <c r="H17" s="30"/>
      <c r="I17" s="30"/>
      <c r="J17" s="30"/>
      <c r="K17" s="30"/>
      <c r="L17" s="30"/>
      <c r="M17" s="30"/>
      <c r="N17" s="77"/>
      <c r="O17" s="30"/>
      <c r="P17" s="30"/>
      <c r="Q17" s="30"/>
      <c r="R17" s="30"/>
      <c r="S17" s="30"/>
      <c r="T17" s="30"/>
      <c r="U17" s="30"/>
      <c r="V17" s="30"/>
      <c r="W17" s="30"/>
      <c r="X17" s="73"/>
      <c r="Z17" s="72"/>
      <c r="AA17" s="30"/>
      <c r="AB17" s="30"/>
      <c r="AC17" s="30"/>
      <c r="AD17" s="30"/>
      <c r="AE17" s="30"/>
      <c r="AF17" s="30"/>
      <c r="AG17" s="30"/>
      <c r="AH17" s="30"/>
      <c r="AI17" s="30"/>
      <c r="AJ17" s="77"/>
      <c r="AK17" s="30"/>
      <c r="AL17" s="30"/>
      <c r="AM17" s="30"/>
      <c r="AN17" s="30"/>
      <c r="AO17" s="30"/>
      <c r="AP17" s="30"/>
      <c r="AQ17" s="30"/>
      <c r="AR17" s="30"/>
      <c r="AS17" s="30"/>
      <c r="AT17" s="73"/>
      <c r="AV17" s="72"/>
      <c r="AW17" s="30"/>
      <c r="AX17" s="30"/>
      <c r="AY17" s="30"/>
      <c r="AZ17" s="30"/>
      <c r="BA17" s="30"/>
      <c r="BB17" s="30"/>
      <c r="BC17" s="30"/>
      <c r="BD17" s="30"/>
      <c r="BE17" s="30"/>
      <c r="BF17" s="77"/>
      <c r="BG17" s="30"/>
      <c r="BH17" s="30"/>
      <c r="BI17" s="30"/>
      <c r="BJ17" s="30"/>
      <c r="BK17" s="30"/>
      <c r="BL17" s="30"/>
      <c r="BM17" s="30"/>
      <c r="BN17" s="30"/>
      <c r="BO17" s="30"/>
      <c r="BP17" s="73"/>
    </row>
    <row r="18" spans="2:68">
      <c r="B18" s="138"/>
      <c r="C18" s="141"/>
      <c r="D18" s="30"/>
      <c r="E18" s="30"/>
      <c r="F18" s="30"/>
      <c r="G18" s="30"/>
      <c r="H18" s="30"/>
      <c r="I18" s="30"/>
      <c r="J18" s="30"/>
      <c r="K18" s="30"/>
      <c r="L18" s="30"/>
      <c r="M18" s="30"/>
      <c r="N18" s="77"/>
      <c r="O18" s="30"/>
      <c r="P18" s="30"/>
      <c r="Q18" s="30"/>
      <c r="R18" s="30"/>
      <c r="S18" s="30"/>
      <c r="T18" s="30"/>
      <c r="U18" s="30"/>
      <c r="V18" s="30"/>
      <c r="W18" s="30"/>
      <c r="X18" s="73"/>
      <c r="Z18" s="72"/>
      <c r="AA18" s="30"/>
      <c r="AB18" s="30"/>
      <c r="AC18" s="30"/>
      <c r="AD18" s="30"/>
      <c r="AE18" s="30"/>
      <c r="AF18" s="30"/>
      <c r="AG18" s="30"/>
      <c r="AH18" s="30"/>
      <c r="AI18" s="30"/>
      <c r="AJ18" s="77"/>
      <c r="AK18" s="30"/>
      <c r="AL18" s="30"/>
      <c r="AM18" s="30"/>
      <c r="AN18" s="30"/>
      <c r="AO18" s="30"/>
      <c r="AP18" s="30"/>
      <c r="AQ18" s="30"/>
      <c r="AR18" s="30"/>
      <c r="AS18" s="30"/>
      <c r="AT18" s="73"/>
      <c r="AV18" s="72"/>
      <c r="AW18" s="30"/>
      <c r="AX18" s="30"/>
      <c r="AY18" s="30"/>
      <c r="AZ18" s="30"/>
      <c r="BA18" s="30"/>
      <c r="BB18" s="30"/>
      <c r="BC18" s="30"/>
      <c r="BD18" s="30"/>
      <c r="BE18" s="30"/>
      <c r="BF18" s="77"/>
      <c r="BG18" s="30"/>
      <c r="BH18" s="30"/>
      <c r="BI18" s="30"/>
      <c r="BJ18" s="30"/>
      <c r="BK18" s="30"/>
      <c r="BL18" s="30"/>
      <c r="BM18" s="30"/>
      <c r="BN18" s="30"/>
      <c r="BO18" s="30"/>
      <c r="BP18" s="73"/>
    </row>
    <row r="19" spans="2:68">
      <c r="B19" s="138"/>
      <c r="C19" s="141"/>
      <c r="D19" s="30"/>
      <c r="E19" s="30"/>
      <c r="F19" s="30"/>
      <c r="G19" s="30"/>
      <c r="H19" s="30"/>
      <c r="I19" s="30"/>
      <c r="J19" s="30"/>
      <c r="K19" s="30"/>
      <c r="L19" s="30"/>
      <c r="M19" s="30"/>
      <c r="N19" s="77"/>
      <c r="O19" s="30"/>
      <c r="P19" s="30"/>
      <c r="Q19" s="30"/>
      <c r="R19" s="30"/>
      <c r="S19" s="30"/>
      <c r="T19" s="30"/>
      <c r="U19" s="30"/>
      <c r="V19" s="30"/>
      <c r="W19" s="30"/>
      <c r="X19" s="73"/>
      <c r="Z19" s="72"/>
      <c r="AA19" s="30"/>
      <c r="AB19" s="30"/>
      <c r="AC19" s="30"/>
      <c r="AD19" s="30"/>
      <c r="AE19" s="30"/>
      <c r="AF19" s="30"/>
      <c r="AG19" s="30"/>
      <c r="AH19" s="30"/>
      <c r="AI19" s="30"/>
      <c r="AJ19" s="77"/>
      <c r="AK19" s="30"/>
      <c r="AL19" s="30"/>
      <c r="AM19" s="30"/>
      <c r="AN19" s="30"/>
      <c r="AO19" s="30"/>
      <c r="AP19" s="30"/>
      <c r="AQ19" s="30"/>
      <c r="AR19" s="30"/>
      <c r="AS19" s="30"/>
      <c r="AT19" s="73"/>
      <c r="AV19" s="72"/>
      <c r="AW19" s="30"/>
      <c r="AX19" s="30"/>
      <c r="AY19" s="30"/>
      <c r="AZ19" s="30"/>
      <c r="BA19" s="30"/>
      <c r="BB19" s="30"/>
      <c r="BC19" s="30"/>
      <c r="BD19" s="30"/>
      <c r="BE19" s="30"/>
      <c r="BF19" s="77"/>
      <c r="BG19" s="30"/>
      <c r="BH19" s="30"/>
      <c r="BI19" s="30"/>
      <c r="BJ19" s="30"/>
      <c r="BK19" s="30"/>
      <c r="BL19" s="30"/>
      <c r="BM19" s="30"/>
      <c r="BN19" s="30"/>
      <c r="BO19" s="30"/>
      <c r="BP19" s="73"/>
    </row>
    <row r="20" spans="2:68">
      <c r="B20" s="138"/>
      <c r="C20" s="141"/>
      <c r="D20" s="30"/>
      <c r="E20" s="30"/>
      <c r="F20" s="30"/>
      <c r="G20" s="30"/>
      <c r="H20" s="30"/>
      <c r="I20" s="30"/>
      <c r="J20" s="30"/>
      <c r="K20" s="30"/>
      <c r="L20" s="30"/>
      <c r="M20" s="30"/>
      <c r="N20" s="77"/>
      <c r="O20" s="30"/>
      <c r="P20" s="30"/>
      <c r="Q20" s="30"/>
      <c r="R20" s="30"/>
      <c r="S20" s="30"/>
      <c r="T20" s="30"/>
      <c r="U20" s="30"/>
      <c r="V20" s="30"/>
      <c r="W20" s="30"/>
      <c r="X20" s="73"/>
      <c r="Z20" s="72"/>
      <c r="AA20" s="30"/>
      <c r="AB20" s="30"/>
      <c r="AC20" s="30"/>
      <c r="AD20" s="30"/>
      <c r="AE20" s="30"/>
      <c r="AF20" s="30"/>
      <c r="AG20" s="30"/>
      <c r="AH20" s="30"/>
      <c r="AI20" s="30"/>
      <c r="AJ20" s="77"/>
      <c r="AK20" s="30"/>
      <c r="AL20" s="30"/>
      <c r="AM20" s="30"/>
      <c r="AN20" s="30"/>
      <c r="AO20" s="30"/>
      <c r="AP20" s="30"/>
      <c r="AQ20" s="30"/>
      <c r="AR20" s="30"/>
      <c r="AS20" s="30"/>
      <c r="AT20" s="73"/>
      <c r="AV20" s="72"/>
      <c r="AW20" s="30"/>
      <c r="AX20" s="30"/>
      <c r="AY20" s="30"/>
      <c r="AZ20" s="30"/>
      <c r="BA20" s="30"/>
      <c r="BB20" s="30"/>
      <c r="BC20" s="30"/>
      <c r="BD20" s="30"/>
      <c r="BE20" s="30"/>
      <c r="BF20" s="77"/>
      <c r="BG20" s="30"/>
      <c r="BH20" s="30"/>
      <c r="BI20" s="30"/>
      <c r="BJ20" s="30"/>
      <c r="BK20" s="30"/>
      <c r="BL20" s="30"/>
      <c r="BM20" s="30"/>
      <c r="BN20" s="30"/>
      <c r="BO20" s="30"/>
      <c r="BP20" s="73"/>
    </row>
    <row r="21" spans="2:68">
      <c r="B21" s="138"/>
      <c r="C21" s="141"/>
      <c r="D21" s="30"/>
      <c r="E21" s="30"/>
      <c r="F21" s="30"/>
      <c r="G21" s="30"/>
      <c r="H21" s="30"/>
      <c r="I21" s="30"/>
      <c r="J21" s="30"/>
      <c r="K21" s="30"/>
      <c r="L21" s="30"/>
      <c r="M21" s="30"/>
      <c r="N21" s="77"/>
      <c r="O21" s="30"/>
      <c r="P21" s="30"/>
      <c r="Q21" s="30"/>
      <c r="R21" s="30"/>
      <c r="S21" s="30"/>
      <c r="T21" s="30"/>
      <c r="U21" s="30"/>
      <c r="V21" s="30"/>
      <c r="W21" s="30"/>
      <c r="X21" s="73"/>
      <c r="Z21" s="72"/>
      <c r="AA21" s="30"/>
      <c r="AB21" s="30"/>
      <c r="AC21" s="30"/>
      <c r="AD21" s="30"/>
      <c r="AE21" s="30"/>
      <c r="AF21" s="30"/>
      <c r="AG21" s="30"/>
      <c r="AH21" s="30"/>
      <c r="AI21" s="30"/>
      <c r="AJ21" s="77"/>
      <c r="AK21" s="30"/>
      <c r="AL21" s="30"/>
      <c r="AM21" s="30"/>
      <c r="AN21" s="30"/>
      <c r="AO21" s="30"/>
      <c r="AP21" s="30"/>
      <c r="AQ21" s="30"/>
      <c r="AR21" s="30"/>
      <c r="AS21" s="30"/>
      <c r="AT21" s="73"/>
      <c r="AV21" s="72"/>
      <c r="AW21" s="30"/>
      <c r="AX21" s="30"/>
      <c r="AY21" s="30"/>
      <c r="AZ21" s="30"/>
      <c r="BA21" s="30"/>
      <c r="BB21" s="30"/>
      <c r="BC21" s="30"/>
      <c r="BD21" s="30"/>
      <c r="BE21" s="30"/>
      <c r="BF21" s="77"/>
      <c r="BG21" s="30"/>
      <c r="BH21" s="30"/>
      <c r="BI21" s="30"/>
      <c r="BJ21" s="30"/>
      <c r="BK21" s="30"/>
      <c r="BL21" s="30"/>
      <c r="BM21" s="30"/>
      <c r="BN21" s="30"/>
      <c r="BO21" s="30"/>
      <c r="BP21" s="73"/>
    </row>
    <row r="22" spans="2:68">
      <c r="B22" s="138"/>
      <c r="C22" s="141"/>
      <c r="D22" s="30"/>
      <c r="E22" s="30"/>
      <c r="F22" s="30"/>
      <c r="G22" s="30"/>
      <c r="H22" s="30"/>
      <c r="I22" s="30"/>
      <c r="J22" s="30"/>
      <c r="K22" s="30"/>
      <c r="L22" s="30"/>
      <c r="M22" s="30"/>
      <c r="N22" s="77"/>
      <c r="O22" s="30"/>
      <c r="P22" s="30"/>
      <c r="Q22" s="30"/>
      <c r="R22" s="30"/>
      <c r="S22" s="30"/>
      <c r="T22" s="30"/>
      <c r="U22" s="30"/>
      <c r="V22" s="30"/>
      <c r="W22" s="30"/>
      <c r="X22" s="73"/>
      <c r="Z22" s="72"/>
      <c r="AA22" s="30"/>
      <c r="AB22" s="30"/>
      <c r="AC22" s="30"/>
      <c r="AD22" s="30"/>
      <c r="AE22" s="30"/>
      <c r="AF22" s="30"/>
      <c r="AG22" s="30"/>
      <c r="AH22" s="30"/>
      <c r="AI22" s="30"/>
      <c r="AJ22" s="77"/>
      <c r="AK22" s="30"/>
      <c r="AL22" s="30"/>
      <c r="AM22" s="30"/>
      <c r="AN22" s="30"/>
      <c r="AO22" s="30"/>
      <c r="AP22" s="30"/>
      <c r="AQ22" s="30"/>
      <c r="AR22" s="30"/>
      <c r="AS22" s="30"/>
      <c r="AT22" s="73"/>
      <c r="AV22" s="72"/>
      <c r="AW22" s="30"/>
      <c r="AX22" s="30"/>
      <c r="AY22" s="30"/>
      <c r="AZ22" s="30"/>
      <c r="BA22" s="30"/>
      <c r="BB22" s="30"/>
      <c r="BC22" s="30"/>
      <c r="BD22" s="30"/>
      <c r="BE22" s="30"/>
      <c r="BF22" s="77"/>
      <c r="BG22" s="30"/>
      <c r="BH22" s="30"/>
      <c r="BI22" s="30"/>
      <c r="BJ22" s="30"/>
      <c r="BK22" s="30"/>
      <c r="BL22" s="30"/>
      <c r="BM22" s="30"/>
      <c r="BN22" s="30"/>
      <c r="BO22" s="30"/>
      <c r="BP22" s="73"/>
    </row>
    <row r="23" spans="2:68">
      <c r="B23" s="138"/>
      <c r="C23" s="141"/>
      <c r="D23" s="30"/>
      <c r="E23" s="30"/>
      <c r="F23" s="30"/>
      <c r="G23" s="30"/>
      <c r="H23" s="30"/>
      <c r="I23" s="30"/>
      <c r="J23" s="30"/>
      <c r="K23" s="30"/>
      <c r="L23" s="30"/>
      <c r="M23" s="30"/>
      <c r="N23" s="77"/>
      <c r="O23" s="30"/>
      <c r="P23" s="30"/>
      <c r="Q23" s="30"/>
      <c r="R23" s="30"/>
      <c r="S23" s="30"/>
      <c r="T23" s="30"/>
      <c r="U23" s="30"/>
      <c r="V23" s="30"/>
      <c r="W23" s="30"/>
      <c r="X23" s="73"/>
      <c r="Z23" s="72"/>
      <c r="AA23" s="30"/>
      <c r="AB23" s="30"/>
      <c r="AC23" s="30"/>
      <c r="AD23" s="30"/>
      <c r="AE23" s="30"/>
      <c r="AF23" s="30"/>
      <c r="AG23" s="30"/>
      <c r="AH23" s="30"/>
      <c r="AI23" s="30"/>
      <c r="AJ23" s="77"/>
      <c r="AK23" s="30"/>
      <c r="AL23" s="30"/>
      <c r="AM23" s="30"/>
      <c r="AN23" s="30"/>
      <c r="AO23" s="30"/>
      <c r="AP23" s="30"/>
      <c r="AQ23" s="30"/>
      <c r="AR23" s="30"/>
      <c r="AS23" s="30"/>
      <c r="AT23" s="73"/>
      <c r="AV23" s="72"/>
      <c r="AW23" s="30"/>
      <c r="AX23" s="30"/>
      <c r="AY23" s="30"/>
      <c r="AZ23" s="30"/>
      <c r="BA23" s="30"/>
      <c r="BB23" s="30"/>
      <c r="BC23" s="30"/>
      <c r="BD23" s="30"/>
      <c r="BE23" s="30"/>
      <c r="BF23" s="77"/>
      <c r="BG23" s="30"/>
      <c r="BH23" s="30"/>
      <c r="BI23" s="30"/>
      <c r="BJ23" s="30"/>
      <c r="BK23" s="30"/>
      <c r="BL23" s="30"/>
      <c r="BM23" s="30"/>
      <c r="BN23" s="30"/>
      <c r="BO23" s="30"/>
      <c r="BP23" s="73"/>
    </row>
    <row r="24" spans="2:68">
      <c r="B24" s="138"/>
      <c r="C24" s="141"/>
      <c r="D24" s="30"/>
      <c r="E24" s="30"/>
      <c r="F24" s="30"/>
      <c r="G24" s="30"/>
      <c r="H24" s="30"/>
      <c r="I24" s="30"/>
      <c r="J24" s="30"/>
      <c r="K24" s="30"/>
      <c r="L24" s="30"/>
      <c r="M24" s="30"/>
      <c r="N24" s="77"/>
      <c r="O24" s="30"/>
      <c r="P24" s="30"/>
      <c r="Q24" s="30"/>
      <c r="R24" s="30"/>
      <c r="S24" s="30"/>
      <c r="T24" s="30"/>
      <c r="U24" s="30"/>
      <c r="V24" s="30"/>
      <c r="W24" s="30"/>
      <c r="X24" s="73"/>
      <c r="Z24" s="72"/>
      <c r="AA24" s="30"/>
      <c r="AB24" s="30"/>
      <c r="AC24" s="30"/>
      <c r="AD24" s="30"/>
      <c r="AE24" s="30"/>
      <c r="AF24" s="30"/>
      <c r="AG24" s="30"/>
      <c r="AH24" s="30"/>
      <c r="AI24" s="30"/>
      <c r="AJ24" s="77"/>
      <c r="AK24" s="30"/>
      <c r="AL24" s="30"/>
      <c r="AM24" s="30"/>
      <c r="AN24" s="30"/>
      <c r="AO24" s="30"/>
      <c r="AP24" s="30"/>
      <c r="AQ24" s="30"/>
      <c r="AR24" s="30"/>
      <c r="AS24" s="30"/>
      <c r="AT24" s="73"/>
      <c r="AV24" s="72"/>
      <c r="AW24" s="30"/>
      <c r="AX24" s="30"/>
      <c r="AY24" s="30"/>
      <c r="AZ24" s="30"/>
      <c r="BA24" s="30"/>
      <c r="BB24" s="30"/>
      <c r="BC24" s="30"/>
      <c r="BD24" s="30"/>
      <c r="BE24" s="30"/>
      <c r="BF24" s="77"/>
      <c r="BG24" s="30"/>
      <c r="BH24" s="30"/>
      <c r="BI24" s="30"/>
      <c r="BJ24" s="30"/>
      <c r="BK24" s="30"/>
      <c r="BL24" s="30"/>
      <c r="BM24" s="30"/>
      <c r="BN24" s="30"/>
      <c r="BO24" s="30"/>
      <c r="BP24" s="73"/>
    </row>
    <row r="25" spans="2:68" ht="19.5" thickBot="1">
      <c r="B25" s="139"/>
      <c r="C25" s="142"/>
      <c r="D25" s="30"/>
      <c r="E25" s="30"/>
      <c r="F25" s="30"/>
      <c r="G25" s="30"/>
      <c r="H25" s="30"/>
      <c r="I25" s="30"/>
      <c r="J25" s="30"/>
      <c r="K25" s="30"/>
      <c r="L25" s="30"/>
      <c r="M25" s="30"/>
      <c r="N25" s="77"/>
      <c r="O25" s="30"/>
      <c r="P25" s="30"/>
      <c r="Q25" s="30"/>
      <c r="R25" s="30"/>
      <c r="S25" s="30"/>
      <c r="T25" s="30"/>
      <c r="U25" s="30"/>
      <c r="V25" s="30"/>
      <c r="W25" s="30"/>
      <c r="X25" s="73"/>
      <c r="Z25" s="72"/>
      <c r="AA25" s="30"/>
      <c r="AB25" s="30"/>
      <c r="AC25" s="30"/>
      <c r="AD25" s="30"/>
      <c r="AE25" s="30"/>
      <c r="AF25" s="30"/>
      <c r="AG25" s="30"/>
      <c r="AH25" s="30"/>
      <c r="AI25" s="30"/>
      <c r="AJ25" s="77"/>
      <c r="AK25" s="30"/>
      <c r="AL25" s="30"/>
      <c r="AM25" s="30"/>
      <c r="AN25" s="30"/>
      <c r="AO25" s="30"/>
      <c r="AP25" s="30"/>
      <c r="AQ25" s="30"/>
      <c r="AR25" s="30"/>
      <c r="AS25" s="30"/>
      <c r="AT25" s="73"/>
      <c r="AV25" s="72"/>
      <c r="AW25" s="30"/>
      <c r="AX25" s="30"/>
      <c r="AY25" s="30"/>
      <c r="AZ25" s="30"/>
      <c r="BA25" s="30"/>
      <c r="BB25" s="30"/>
      <c r="BC25" s="30"/>
      <c r="BD25" s="30"/>
      <c r="BE25" s="30"/>
      <c r="BF25" s="77"/>
      <c r="BG25" s="30"/>
      <c r="BH25" s="30"/>
      <c r="BI25" s="30"/>
      <c r="BJ25" s="30"/>
      <c r="BK25" s="30"/>
      <c r="BL25" s="30"/>
      <c r="BM25" s="30"/>
      <c r="BN25" s="30"/>
      <c r="BO25" s="30"/>
      <c r="BP25" s="73"/>
    </row>
    <row r="26" spans="2:68">
      <c r="B26" s="143" t="s">
        <v>3301</v>
      </c>
      <c r="C26" s="145" t="s">
        <v>3301</v>
      </c>
      <c r="D26" s="72"/>
      <c r="E26" s="30"/>
      <c r="F26" s="30"/>
      <c r="G26" s="30"/>
      <c r="H26" s="30"/>
      <c r="I26" s="30"/>
      <c r="J26" s="30"/>
      <c r="K26" s="30"/>
      <c r="L26" s="30"/>
      <c r="M26" s="30"/>
      <c r="N26" s="77"/>
      <c r="O26" s="30"/>
      <c r="P26" s="30"/>
      <c r="Q26" s="30"/>
      <c r="R26" s="30"/>
      <c r="S26" s="30"/>
      <c r="T26" s="30"/>
      <c r="U26" s="30"/>
      <c r="V26" s="30"/>
      <c r="W26" s="30"/>
      <c r="X26" s="73"/>
      <c r="Z26" s="72"/>
      <c r="AA26" s="30"/>
      <c r="AB26" s="30"/>
      <c r="AC26" s="30"/>
      <c r="AD26" s="30"/>
      <c r="AE26" s="30"/>
      <c r="AF26" s="30"/>
      <c r="AG26" s="30"/>
      <c r="AH26" s="30"/>
      <c r="AI26" s="30"/>
      <c r="AJ26" s="77"/>
      <c r="AK26" s="30"/>
      <c r="AL26" s="30"/>
      <c r="AM26" s="30"/>
      <c r="AN26" s="30"/>
      <c r="AO26" s="30"/>
      <c r="AP26" s="30"/>
      <c r="AQ26" s="30"/>
      <c r="AR26" s="30"/>
      <c r="AS26" s="30"/>
      <c r="AT26" s="73"/>
      <c r="AV26" s="72"/>
      <c r="AW26" s="30"/>
      <c r="AX26" s="30"/>
      <c r="AY26" s="30"/>
      <c r="AZ26" s="30"/>
      <c r="BA26" s="30"/>
      <c r="BB26" s="30"/>
      <c r="BC26" s="30"/>
      <c r="BD26" s="30"/>
      <c r="BE26" s="30"/>
      <c r="BF26" s="77"/>
      <c r="BG26" s="30"/>
      <c r="BH26" s="30"/>
      <c r="BI26" s="30"/>
      <c r="BJ26" s="30"/>
      <c r="BK26" s="30"/>
      <c r="BL26" s="30"/>
      <c r="BM26" s="30"/>
      <c r="BN26" s="30"/>
      <c r="BO26" s="30"/>
      <c r="BP26" s="73"/>
    </row>
    <row r="27" spans="2:68">
      <c r="B27" s="144"/>
      <c r="C27" s="144"/>
      <c r="D27" s="72"/>
      <c r="E27" s="30"/>
      <c r="F27" s="30"/>
      <c r="G27" s="30"/>
      <c r="H27" s="30"/>
      <c r="I27" s="30"/>
      <c r="J27" s="30"/>
      <c r="K27" s="30"/>
      <c r="L27" s="30"/>
      <c r="M27" s="30"/>
      <c r="N27" s="77"/>
      <c r="O27" s="30"/>
      <c r="P27" s="30"/>
      <c r="Q27" s="30"/>
      <c r="R27" s="30"/>
      <c r="S27" s="30"/>
      <c r="T27" s="30"/>
      <c r="U27" s="30"/>
      <c r="V27" s="30"/>
      <c r="W27" s="30"/>
      <c r="X27" s="73"/>
      <c r="Z27" s="72"/>
      <c r="AA27" s="30"/>
      <c r="AB27" s="30"/>
      <c r="AC27" s="30"/>
      <c r="AD27" s="30"/>
      <c r="AE27" s="30"/>
      <c r="AF27" s="30"/>
      <c r="AG27" s="30"/>
      <c r="AH27" s="30"/>
      <c r="AI27" s="30"/>
      <c r="AJ27" s="77"/>
      <c r="AK27" s="30"/>
      <c r="AL27" s="30"/>
      <c r="AM27" s="30"/>
      <c r="AN27" s="30"/>
      <c r="AO27" s="30"/>
      <c r="AP27" s="30"/>
      <c r="AQ27" s="30"/>
      <c r="AR27" s="30"/>
      <c r="AS27" s="30"/>
      <c r="AT27" s="73"/>
      <c r="AV27" s="72"/>
      <c r="AW27" s="30"/>
      <c r="AX27" s="30"/>
      <c r="AY27" s="30"/>
      <c r="AZ27" s="30"/>
      <c r="BA27" s="30"/>
      <c r="BB27" s="30"/>
      <c r="BC27" s="30"/>
      <c r="BD27" s="30"/>
      <c r="BE27" s="30"/>
      <c r="BF27" s="77"/>
      <c r="BG27" s="30"/>
      <c r="BH27" s="30"/>
      <c r="BI27" s="30"/>
      <c r="BJ27" s="30"/>
      <c r="BK27" s="30"/>
      <c r="BL27" s="30"/>
      <c r="BM27" s="30"/>
      <c r="BN27" s="30"/>
      <c r="BO27" s="30"/>
      <c r="BP27" s="73"/>
    </row>
    <row r="28" spans="2:68" ht="19.5" thickBot="1">
      <c r="B28" s="146" t="s">
        <v>4868</v>
      </c>
      <c r="C28" s="109" t="str">
        <f>+VLOOKUP(C29,d!$S$8:$T$31,2,FALSE)</f>
        <v>⑤</v>
      </c>
      <c r="D28" s="72"/>
      <c r="E28" s="30"/>
      <c r="F28" s="30"/>
      <c r="G28" s="30"/>
      <c r="H28" s="30"/>
      <c r="I28" s="30"/>
      <c r="J28" s="30"/>
      <c r="K28" s="30"/>
      <c r="L28" s="30"/>
      <c r="M28" s="30"/>
      <c r="N28" s="77"/>
      <c r="O28" s="30"/>
      <c r="P28" s="30"/>
      <c r="Q28" s="30"/>
      <c r="R28" s="30"/>
      <c r="S28" s="30"/>
      <c r="T28" s="30"/>
      <c r="U28" s="30"/>
      <c r="V28" s="30"/>
      <c r="W28" s="30"/>
      <c r="X28" s="73"/>
      <c r="Z28" s="72"/>
      <c r="AA28" s="30"/>
      <c r="AB28" s="30"/>
      <c r="AC28" s="30"/>
      <c r="AD28" s="30"/>
      <c r="AE28" s="30"/>
      <c r="AF28" s="30"/>
      <c r="AG28" s="30"/>
      <c r="AH28" s="30"/>
      <c r="AI28" s="30"/>
      <c r="AJ28" s="77"/>
      <c r="AK28" s="30"/>
      <c r="AL28" s="30"/>
      <c r="AM28" s="30"/>
      <c r="AN28" s="30"/>
      <c r="AO28" s="30"/>
      <c r="AP28" s="30"/>
      <c r="AQ28" s="30"/>
      <c r="AR28" s="30"/>
      <c r="AS28" s="30"/>
      <c r="AT28" s="73"/>
      <c r="AV28" s="72"/>
      <c r="AW28" s="30"/>
      <c r="AX28" s="30"/>
      <c r="AY28" s="30"/>
      <c r="AZ28" s="30"/>
      <c r="BA28" s="30"/>
      <c r="BB28" s="30"/>
      <c r="BC28" s="30"/>
      <c r="BD28" s="30"/>
      <c r="BE28" s="30"/>
      <c r="BF28" s="77"/>
      <c r="BG28" s="30"/>
      <c r="BH28" s="30"/>
      <c r="BI28" s="30"/>
      <c r="BJ28" s="30"/>
      <c r="BK28" s="30"/>
      <c r="BL28" s="30"/>
      <c r="BM28" s="30"/>
      <c r="BN28" s="30"/>
      <c r="BO28" s="30"/>
      <c r="BP28" s="73"/>
    </row>
    <row r="29" spans="2:68">
      <c r="B29" s="138"/>
      <c r="C29" s="140" t="s">
        <v>3176</v>
      </c>
      <c r="D29" s="30"/>
      <c r="E29" s="30"/>
      <c r="F29" s="30"/>
      <c r="G29" s="30"/>
      <c r="H29" s="30"/>
      <c r="I29" s="30"/>
      <c r="J29" s="30"/>
      <c r="K29" s="30"/>
      <c r="L29" s="30"/>
      <c r="M29" s="30"/>
      <c r="N29" s="77"/>
      <c r="O29" s="30"/>
      <c r="P29" s="30"/>
      <c r="Q29" s="30"/>
      <c r="R29" s="30"/>
      <c r="S29" s="30"/>
      <c r="T29" s="30"/>
      <c r="U29" s="30"/>
      <c r="V29" s="30"/>
      <c r="W29" s="30"/>
      <c r="X29" s="73"/>
      <c r="Z29" s="72"/>
      <c r="AA29" s="30"/>
      <c r="AB29" s="30"/>
      <c r="AC29" s="30"/>
      <c r="AD29" s="30"/>
      <c r="AE29" s="30"/>
      <c r="AF29" s="30"/>
      <c r="AG29" s="30"/>
      <c r="AH29" s="30"/>
      <c r="AI29" s="30"/>
      <c r="AJ29" s="77"/>
      <c r="AK29" s="30"/>
      <c r="AL29" s="30"/>
      <c r="AM29" s="30"/>
      <c r="AN29" s="30"/>
      <c r="AO29" s="30"/>
      <c r="AP29" s="30"/>
      <c r="AQ29" s="30"/>
      <c r="AR29" s="30"/>
      <c r="AS29" s="30"/>
      <c r="AT29" s="73"/>
      <c r="AV29" s="72"/>
      <c r="AW29" s="30"/>
      <c r="AX29" s="30"/>
      <c r="AY29" s="30"/>
      <c r="AZ29" s="30"/>
      <c r="BA29" s="30"/>
      <c r="BB29" s="30"/>
      <c r="BC29" s="30"/>
      <c r="BD29" s="30"/>
      <c r="BE29" s="30"/>
      <c r="BF29" s="77"/>
      <c r="BG29" s="30"/>
      <c r="BH29" s="30"/>
      <c r="BI29" s="30"/>
      <c r="BJ29" s="30"/>
      <c r="BK29" s="30"/>
      <c r="BL29" s="30"/>
      <c r="BM29" s="30"/>
      <c r="BN29" s="30"/>
      <c r="BO29" s="30"/>
      <c r="BP29" s="73"/>
    </row>
    <row r="30" spans="2:68">
      <c r="B30" s="138"/>
      <c r="C30" s="141"/>
      <c r="D30" s="30"/>
      <c r="E30" s="30"/>
      <c r="F30" s="30"/>
      <c r="G30" s="30"/>
      <c r="H30" s="30"/>
      <c r="I30" s="30"/>
      <c r="J30" s="30"/>
      <c r="K30" s="30"/>
      <c r="L30" s="30"/>
      <c r="M30" s="30"/>
      <c r="N30" s="77"/>
      <c r="O30" s="30"/>
      <c r="P30" s="30"/>
      <c r="Q30" s="30"/>
      <c r="R30" s="30"/>
      <c r="S30" s="30"/>
      <c r="T30" s="30"/>
      <c r="U30" s="30"/>
      <c r="V30" s="30"/>
      <c r="W30" s="30"/>
      <c r="X30" s="73"/>
      <c r="Z30" s="72"/>
      <c r="AA30" s="30"/>
      <c r="AB30" s="30"/>
      <c r="AC30" s="30"/>
      <c r="AD30" s="30"/>
      <c r="AE30" s="30"/>
      <c r="AF30" s="30"/>
      <c r="AG30" s="30"/>
      <c r="AH30" s="30"/>
      <c r="AI30" s="30"/>
      <c r="AJ30" s="77"/>
      <c r="AK30" s="30"/>
      <c r="AL30" s="30"/>
      <c r="AM30" s="30"/>
      <c r="AN30" s="30"/>
      <c r="AO30" s="30"/>
      <c r="AP30" s="30"/>
      <c r="AQ30" s="30"/>
      <c r="AR30" s="30"/>
      <c r="AS30" s="30"/>
      <c r="AT30" s="73"/>
      <c r="AV30" s="72"/>
      <c r="AW30" s="30"/>
      <c r="AX30" s="30"/>
      <c r="AY30" s="30"/>
      <c r="AZ30" s="30"/>
      <c r="BA30" s="30"/>
      <c r="BB30" s="30"/>
      <c r="BC30" s="30"/>
      <c r="BD30" s="30"/>
      <c r="BE30" s="30"/>
      <c r="BF30" s="77"/>
      <c r="BG30" s="30"/>
      <c r="BH30" s="30"/>
      <c r="BI30" s="30"/>
      <c r="BJ30" s="30"/>
      <c r="BK30" s="30"/>
      <c r="BL30" s="30"/>
      <c r="BM30" s="30"/>
      <c r="BN30" s="30"/>
      <c r="BO30" s="30"/>
      <c r="BP30" s="73"/>
    </row>
    <row r="31" spans="2:68">
      <c r="B31" s="138"/>
      <c r="C31" s="141"/>
      <c r="D31" s="30"/>
      <c r="E31" s="30"/>
      <c r="F31" s="30"/>
      <c r="G31" s="30"/>
      <c r="H31" s="30"/>
      <c r="I31" s="30"/>
      <c r="J31" s="30"/>
      <c r="K31" s="30"/>
      <c r="L31" s="30"/>
      <c r="M31" s="30"/>
      <c r="N31" s="77"/>
      <c r="O31" s="30"/>
      <c r="P31" s="30"/>
      <c r="Q31" s="30"/>
      <c r="R31" s="30"/>
      <c r="S31" s="30"/>
      <c r="T31" s="30"/>
      <c r="U31" s="30"/>
      <c r="V31" s="30"/>
      <c r="W31" s="30"/>
      <c r="X31" s="73"/>
      <c r="Z31" s="72"/>
      <c r="AA31" s="30"/>
      <c r="AB31" s="30"/>
      <c r="AC31" s="30"/>
      <c r="AD31" s="30"/>
      <c r="AE31" s="30"/>
      <c r="AF31" s="30"/>
      <c r="AG31" s="30"/>
      <c r="AH31" s="30"/>
      <c r="AI31" s="30"/>
      <c r="AJ31" s="77"/>
      <c r="AK31" s="30"/>
      <c r="AL31" s="30"/>
      <c r="AM31" s="30"/>
      <c r="AN31" s="30"/>
      <c r="AO31" s="30"/>
      <c r="AP31" s="30"/>
      <c r="AQ31" s="30"/>
      <c r="AR31" s="30"/>
      <c r="AS31" s="30"/>
      <c r="AT31" s="73"/>
      <c r="AV31" s="72"/>
      <c r="AW31" s="30"/>
      <c r="AX31" s="30"/>
      <c r="AY31" s="30"/>
      <c r="AZ31" s="30"/>
      <c r="BA31" s="30"/>
      <c r="BB31" s="30"/>
      <c r="BC31" s="30"/>
      <c r="BD31" s="30"/>
      <c r="BE31" s="30"/>
      <c r="BF31" s="77"/>
      <c r="BG31" s="30"/>
      <c r="BH31" s="30"/>
      <c r="BI31" s="30"/>
      <c r="BJ31" s="30"/>
      <c r="BK31" s="30"/>
      <c r="BL31" s="30"/>
      <c r="BM31" s="30"/>
      <c r="BN31" s="30"/>
      <c r="BO31" s="30"/>
      <c r="BP31" s="73"/>
    </row>
    <row r="32" spans="2:68">
      <c r="B32" s="138"/>
      <c r="C32" s="141"/>
      <c r="D32" s="30"/>
      <c r="E32" s="30"/>
      <c r="F32" s="30"/>
      <c r="G32" s="30"/>
      <c r="H32" s="30"/>
      <c r="I32" s="30"/>
      <c r="J32" s="30"/>
      <c r="K32" s="30"/>
      <c r="L32" s="30"/>
      <c r="M32" s="30"/>
      <c r="N32" s="77"/>
      <c r="O32" s="30"/>
      <c r="P32" s="30"/>
      <c r="Q32" s="30"/>
      <c r="R32" s="30"/>
      <c r="S32" s="30"/>
      <c r="T32" s="30"/>
      <c r="U32" s="30"/>
      <c r="V32" s="30"/>
      <c r="W32" s="30"/>
      <c r="X32" s="73"/>
      <c r="Z32" s="72"/>
      <c r="AA32" s="30"/>
      <c r="AB32" s="30"/>
      <c r="AC32" s="30"/>
      <c r="AD32" s="30"/>
      <c r="AE32" s="30"/>
      <c r="AF32" s="30"/>
      <c r="AG32" s="30"/>
      <c r="AH32" s="30"/>
      <c r="AI32" s="30"/>
      <c r="AJ32" s="77"/>
      <c r="AK32" s="30"/>
      <c r="AL32" s="30"/>
      <c r="AM32" s="30"/>
      <c r="AN32" s="30"/>
      <c r="AO32" s="30"/>
      <c r="AP32" s="30"/>
      <c r="AQ32" s="30"/>
      <c r="AR32" s="30"/>
      <c r="AS32" s="30"/>
      <c r="AT32" s="73"/>
      <c r="AV32" s="72"/>
      <c r="AW32" s="30"/>
      <c r="AX32" s="30"/>
      <c r="AY32" s="30"/>
      <c r="AZ32" s="30"/>
      <c r="BA32" s="30"/>
      <c r="BB32" s="30"/>
      <c r="BC32" s="30"/>
      <c r="BD32" s="30"/>
      <c r="BE32" s="30"/>
      <c r="BF32" s="77"/>
      <c r="BG32" s="30"/>
      <c r="BH32" s="30"/>
      <c r="BI32" s="30"/>
      <c r="BJ32" s="30"/>
      <c r="BK32" s="30"/>
      <c r="BL32" s="30"/>
      <c r="BM32" s="30"/>
      <c r="BN32" s="30"/>
      <c r="BO32" s="30"/>
      <c r="BP32" s="73"/>
    </row>
    <row r="33" spans="2:68">
      <c r="B33" s="138"/>
      <c r="C33" s="141"/>
      <c r="D33" s="30"/>
      <c r="E33" s="30"/>
      <c r="F33" s="30"/>
      <c r="G33" s="30"/>
      <c r="H33" s="30"/>
      <c r="I33" s="30"/>
      <c r="J33" s="30"/>
      <c r="K33" s="30"/>
      <c r="L33" s="30"/>
      <c r="M33" s="30"/>
      <c r="N33" s="77"/>
      <c r="O33" s="30"/>
      <c r="P33" s="30"/>
      <c r="Q33" s="30"/>
      <c r="R33" s="30"/>
      <c r="S33" s="30"/>
      <c r="T33" s="30"/>
      <c r="U33" s="30"/>
      <c r="V33" s="30"/>
      <c r="W33" s="30"/>
      <c r="X33" s="73"/>
      <c r="Z33" s="72"/>
      <c r="AA33" s="30"/>
      <c r="AB33" s="30"/>
      <c r="AC33" s="30"/>
      <c r="AD33" s="30"/>
      <c r="AE33" s="30"/>
      <c r="AF33" s="30"/>
      <c r="AG33" s="30"/>
      <c r="AH33" s="30"/>
      <c r="AI33" s="30"/>
      <c r="AJ33" s="77"/>
      <c r="AK33" s="30"/>
      <c r="AL33" s="30"/>
      <c r="AM33" s="30"/>
      <c r="AN33" s="30"/>
      <c r="AO33" s="30"/>
      <c r="AP33" s="30"/>
      <c r="AQ33" s="30"/>
      <c r="AR33" s="30"/>
      <c r="AS33" s="30"/>
      <c r="AT33" s="73"/>
      <c r="AV33" s="72"/>
      <c r="AW33" s="30"/>
      <c r="AX33" s="30"/>
      <c r="AY33" s="30"/>
      <c r="AZ33" s="30"/>
      <c r="BA33" s="30"/>
      <c r="BB33" s="30"/>
      <c r="BC33" s="30"/>
      <c r="BD33" s="30"/>
      <c r="BE33" s="30"/>
      <c r="BF33" s="77"/>
      <c r="BG33" s="30"/>
      <c r="BH33" s="30"/>
      <c r="BI33" s="30"/>
      <c r="BJ33" s="30"/>
      <c r="BK33" s="30"/>
      <c r="BL33" s="30"/>
      <c r="BM33" s="30"/>
      <c r="BN33" s="30"/>
      <c r="BO33" s="30"/>
      <c r="BP33" s="73"/>
    </row>
    <row r="34" spans="2:68">
      <c r="B34" s="138"/>
      <c r="C34" s="141"/>
      <c r="D34" s="30"/>
      <c r="E34" s="30"/>
      <c r="F34" s="30"/>
      <c r="G34" s="30"/>
      <c r="H34" s="30"/>
      <c r="I34" s="30"/>
      <c r="J34" s="30"/>
      <c r="K34" s="30"/>
      <c r="L34" s="30"/>
      <c r="M34" s="30"/>
      <c r="N34" s="77"/>
      <c r="O34" s="30"/>
      <c r="P34" s="30"/>
      <c r="Q34" s="30"/>
      <c r="R34" s="30"/>
      <c r="S34" s="30"/>
      <c r="T34" s="30"/>
      <c r="U34" s="30"/>
      <c r="V34" s="30"/>
      <c r="W34" s="30"/>
      <c r="X34" s="73"/>
      <c r="Z34" s="72"/>
      <c r="AA34" s="30"/>
      <c r="AB34" s="30"/>
      <c r="AC34" s="30"/>
      <c r="AD34" s="30"/>
      <c r="AE34" s="30"/>
      <c r="AF34" s="30"/>
      <c r="AG34" s="30"/>
      <c r="AH34" s="30"/>
      <c r="AI34" s="30"/>
      <c r="AJ34" s="77"/>
      <c r="AK34" s="30"/>
      <c r="AL34" s="30"/>
      <c r="AM34" s="30"/>
      <c r="AN34" s="30"/>
      <c r="AO34" s="30"/>
      <c r="AP34" s="30"/>
      <c r="AQ34" s="30"/>
      <c r="AR34" s="30"/>
      <c r="AS34" s="30"/>
      <c r="AT34" s="73"/>
      <c r="AV34" s="72"/>
      <c r="AW34" s="30"/>
      <c r="AX34" s="30"/>
      <c r="AY34" s="30"/>
      <c r="AZ34" s="30"/>
      <c r="BA34" s="30"/>
      <c r="BB34" s="30"/>
      <c r="BC34" s="30"/>
      <c r="BD34" s="30"/>
      <c r="BE34" s="30"/>
      <c r="BF34" s="77"/>
      <c r="BG34" s="30"/>
      <c r="BH34" s="30"/>
      <c r="BI34" s="30"/>
      <c r="BJ34" s="30"/>
      <c r="BK34" s="30"/>
      <c r="BL34" s="30"/>
      <c r="BM34" s="30"/>
      <c r="BN34" s="30"/>
      <c r="BO34" s="30"/>
      <c r="BP34" s="73"/>
    </row>
    <row r="35" spans="2:68">
      <c r="B35" s="138"/>
      <c r="C35" s="141"/>
      <c r="D35" s="30"/>
      <c r="E35" s="30"/>
      <c r="F35" s="30"/>
      <c r="G35" s="30"/>
      <c r="H35" s="30"/>
      <c r="I35" s="30"/>
      <c r="J35" s="30"/>
      <c r="K35" s="30"/>
      <c r="L35" s="30"/>
      <c r="M35" s="30"/>
      <c r="N35" s="77"/>
      <c r="O35" s="30"/>
      <c r="P35" s="30"/>
      <c r="Q35" s="30"/>
      <c r="R35" s="30"/>
      <c r="S35" s="30"/>
      <c r="T35" s="30"/>
      <c r="U35" s="30"/>
      <c r="V35" s="30"/>
      <c r="W35" s="30"/>
      <c r="X35" s="73"/>
      <c r="Z35" s="72"/>
      <c r="AA35" s="30"/>
      <c r="AB35" s="30"/>
      <c r="AC35" s="30"/>
      <c r="AD35" s="30"/>
      <c r="AE35" s="30"/>
      <c r="AF35" s="30"/>
      <c r="AG35" s="30"/>
      <c r="AH35" s="30"/>
      <c r="AI35" s="30"/>
      <c r="AJ35" s="77"/>
      <c r="AK35" s="30"/>
      <c r="AL35" s="30"/>
      <c r="AM35" s="30"/>
      <c r="AN35" s="30"/>
      <c r="AO35" s="30"/>
      <c r="AP35" s="30"/>
      <c r="AQ35" s="30"/>
      <c r="AR35" s="30"/>
      <c r="AS35" s="30"/>
      <c r="AT35" s="73"/>
      <c r="AV35" s="72"/>
      <c r="AW35" s="30"/>
      <c r="AX35" s="30"/>
      <c r="AY35" s="30"/>
      <c r="AZ35" s="30"/>
      <c r="BA35" s="30"/>
      <c r="BB35" s="30"/>
      <c r="BC35" s="30"/>
      <c r="BD35" s="30"/>
      <c r="BE35" s="30"/>
      <c r="BF35" s="77"/>
      <c r="BG35" s="30"/>
      <c r="BH35" s="30"/>
      <c r="BI35" s="30"/>
      <c r="BJ35" s="30"/>
      <c r="BK35" s="30"/>
      <c r="BL35" s="30"/>
      <c r="BM35" s="30"/>
      <c r="BN35" s="30"/>
      <c r="BO35" s="30"/>
      <c r="BP35" s="73"/>
    </row>
    <row r="36" spans="2:68">
      <c r="B36" s="138"/>
      <c r="C36" s="141"/>
      <c r="D36" s="30"/>
      <c r="E36" s="30"/>
      <c r="F36" s="30"/>
      <c r="G36" s="30"/>
      <c r="H36" s="30"/>
      <c r="I36" s="30"/>
      <c r="J36" s="30"/>
      <c r="K36" s="30"/>
      <c r="L36" s="30"/>
      <c r="M36" s="30"/>
      <c r="N36" s="77"/>
      <c r="O36" s="30"/>
      <c r="P36" s="30"/>
      <c r="Q36" s="30"/>
      <c r="R36" s="30"/>
      <c r="S36" s="30"/>
      <c r="T36" s="30"/>
      <c r="U36" s="30"/>
      <c r="V36" s="30"/>
      <c r="W36" s="30"/>
      <c r="X36" s="73"/>
      <c r="Z36" s="72"/>
      <c r="AA36" s="30"/>
      <c r="AB36" s="30"/>
      <c r="AC36" s="30"/>
      <c r="AD36" s="30"/>
      <c r="AE36" s="30"/>
      <c r="AF36" s="30"/>
      <c r="AG36" s="30"/>
      <c r="AH36" s="30"/>
      <c r="AI36" s="30"/>
      <c r="AJ36" s="77"/>
      <c r="AK36" s="30"/>
      <c r="AL36" s="30"/>
      <c r="AM36" s="30"/>
      <c r="AN36" s="30"/>
      <c r="AO36" s="30"/>
      <c r="AP36" s="30"/>
      <c r="AQ36" s="30"/>
      <c r="AR36" s="30"/>
      <c r="AS36" s="30"/>
      <c r="AT36" s="73"/>
      <c r="AV36" s="72"/>
      <c r="AW36" s="30"/>
      <c r="AX36" s="30"/>
      <c r="AY36" s="30"/>
      <c r="AZ36" s="30"/>
      <c r="BA36" s="30"/>
      <c r="BB36" s="30"/>
      <c r="BC36" s="30"/>
      <c r="BD36" s="30"/>
      <c r="BE36" s="30"/>
      <c r="BF36" s="77"/>
      <c r="BG36" s="30"/>
      <c r="BH36" s="30"/>
      <c r="BI36" s="30"/>
      <c r="BJ36" s="30"/>
      <c r="BK36" s="30"/>
      <c r="BL36" s="30"/>
      <c r="BM36" s="30"/>
      <c r="BN36" s="30"/>
      <c r="BO36" s="30"/>
      <c r="BP36" s="73"/>
    </row>
    <row r="37" spans="2:68">
      <c r="B37" s="138"/>
      <c r="C37" s="141"/>
      <c r="D37" s="30"/>
      <c r="E37" s="30"/>
      <c r="F37" s="30"/>
      <c r="G37" s="30"/>
      <c r="H37" s="30"/>
      <c r="I37" s="30"/>
      <c r="J37" s="30"/>
      <c r="K37" s="30"/>
      <c r="L37" s="30"/>
      <c r="M37" s="30"/>
      <c r="N37" s="77"/>
      <c r="O37" s="30"/>
      <c r="P37" s="30"/>
      <c r="Q37" s="30"/>
      <c r="R37" s="30"/>
      <c r="S37" s="30"/>
      <c r="T37" s="30"/>
      <c r="U37" s="30"/>
      <c r="V37" s="30"/>
      <c r="W37" s="30"/>
      <c r="X37" s="73"/>
      <c r="Z37" s="72"/>
      <c r="AA37" s="30"/>
      <c r="AB37" s="30"/>
      <c r="AC37" s="30"/>
      <c r="AD37" s="30"/>
      <c r="AE37" s="30"/>
      <c r="AF37" s="30"/>
      <c r="AG37" s="30"/>
      <c r="AH37" s="30"/>
      <c r="AI37" s="30"/>
      <c r="AJ37" s="77"/>
      <c r="AK37" s="30"/>
      <c r="AL37" s="30"/>
      <c r="AM37" s="30"/>
      <c r="AN37" s="30"/>
      <c r="AO37" s="30"/>
      <c r="AP37" s="30"/>
      <c r="AQ37" s="30"/>
      <c r="AR37" s="30"/>
      <c r="AS37" s="30"/>
      <c r="AT37" s="73"/>
      <c r="AV37" s="72"/>
      <c r="AW37" s="30"/>
      <c r="AX37" s="30"/>
      <c r="AY37" s="30"/>
      <c r="AZ37" s="30"/>
      <c r="BA37" s="30"/>
      <c r="BB37" s="30"/>
      <c r="BC37" s="30"/>
      <c r="BD37" s="30"/>
      <c r="BE37" s="30"/>
      <c r="BF37" s="77"/>
      <c r="BG37" s="30"/>
      <c r="BH37" s="30"/>
      <c r="BI37" s="30"/>
      <c r="BJ37" s="30"/>
      <c r="BK37" s="30"/>
      <c r="BL37" s="30"/>
      <c r="BM37" s="30"/>
      <c r="BN37" s="30"/>
      <c r="BO37" s="30"/>
      <c r="BP37" s="73"/>
    </row>
    <row r="38" spans="2:68">
      <c r="B38" s="138"/>
      <c r="C38" s="141"/>
      <c r="D38" s="30"/>
      <c r="E38" s="30"/>
      <c r="F38" s="30"/>
      <c r="G38" s="30"/>
      <c r="H38" s="30"/>
      <c r="I38" s="30"/>
      <c r="J38" s="30"/>
      <c r="K38" s="30"/>
      <c r="L38" s="30"/>
      <c r="M38" s="30"/>
      <c r="N38" s="77"/>
      <c r="O38" s="30"/>
      <c r="P38" s="30"/>
      <c r="Q38" s="30"/>
      <c r="R38" s="30"/>
      <c r="S38" s="30"/>
      <c r="T38" s="30"/>
      <c r="U38" s="30"/>
      <c r="V38" s="30"/>
      <c r="W38" s="30"/>
      <c r="X38" s="73"/>
      <c r="Z38" s="72"/>
      <c r="AA38" s="30"/>
      <c r="AB38" s="30"/>
      <c r="AC38" s="30"/>
      <c r="AD38" s="30"/>
      <c r="AE38" s="30"/>
      <c r="AF38" s="30"/>
      <c r="AG38" s="30"/>
      <c r="AH38" s="30"/>
      <c r="AI38" s="30"/>
      <c r="AJ38" s="77"/>
      <c r="AK38" s="30"/>
      <c r="AL38" s="30"/>
      <c r="AM38" s="30"/>
      <c r="AN38" s="30"/>
      <c r="AO38" s="30"/>
      <c r="AP38" s="30"/>
      <c r="AQ38" s="30"/>
      <c r="AR38" s="30"/>
      <c r="AS38" s="30"/>
      <c r="AT38" s="73"/>
      <c r="AV38" s="72"/>
      <c r="AW38" s="30"/>
      <c r="AX38" s="30"/>
      <c r="AY38" s="30"/>
      <c r="AZ38" s="30"/>
      <c r="BA38" s="30"/>
      <c r="BB38" s="30"/>
      <c r="BC38" s="30"/>
      <c r="BD38" s="30"/>
      <c r="BE38" s="30"/>
      <c r="BF38" s="77"/>
      <c r="BG38" s="30"/>
      <c r="BH38" s="30"/>
      <c r="BI38" s="30"/>
      <c r="BJ38" s="30"/>
      <c r="BK38" s="30"/>
      <c r="BL38" s="30"/>
      <c r="BM38" s="30"/>
      <c r="BN38" s="30"/>
      <c r="BO38" s="30"/>
      <c r="BP38" s="73"/>
    </row>
    <row r="39" spans="2:68">
      <c r="B39" s="138"/>
      <c r="C39" s="141"/>
      <c r="D39" s="30"/>
      <c r="E39" s="30"/>
      <c r="F39" s="30"/>
      <c r="G39" s="30"/>
      <c r="H39" s="30"/>
      <c r="I39" s="30"/>
      <c r="J39" s="30"/>
      <c r="K39" s="30"/>
      <c r="L39" s="30"/>
      <c r="M39" s="30"/>
      <c r="N39" s="77"/>
      <c r="O39" s="30"/>
      <c r="P39" s="30"/>
      <c r="Q39" s="30"/>
      <c r="R39" s="30"/>
      <c r="S39" s="30"/>
      <c r="T39" s="30"/>
      <c r="U39" s="30"/>
      <c r="V39" s="30"/>
      <c r="W39" s="30"/>
      <c r="X39" s="73"/>
      <c r="Z39" s="72"/>
      <c r="AA39" s="30"/>
      <c r="AB39" s="30"/>
      <c r="AC39" s="30"/>
      <c r="AD39" s="30"/>
      <c r="AE39" s="30"/>
      <c r="AF39" s="30"/>
      <c r="AG39" s="30"/>
      <c r="AH39" s="30"/>
      <c r="AI39" s="30"/>
      <c r="AJ39" s="77"/>
      <c r="AK39" s="30"/>
      <c r="AL39" s="30"/>
      <c r="AM39" s="30"/>
      <c r="AN39" s="30"/>
      <c r="AO39" s="30"/>
      <c r="AP39" s="30"/>
      <c r="AQ39" s="30"/>
      <c r="AR39" s="30"/>
      <c r="AS39" s="30"/>
      <c r="AT39" s="73"/>
      <c r="AV39" s="72"/>
      <c r="AW39" s="30"/>
      <c r="AX39" s="30"/>
      <c r="AY39" s="30"/>
      <c r="AZ39" s="30"/>
      <c r="BA39" s="30"/>
      <c r="BB39" s="30"/>
      <c r="BC39" s="30"/>
      <c r="BD39" s="30"/>
      <c r="BE39" s="30"/>
      <c r="BF39" s="77"/>
      <c r="BG39" s="30"/>
      <c r="BH39" s="30"/>
      <c r="BI39" s="30"/>
      <c r="BJ39" s="30"/>
      <c r="BK39" s="30"/>
      <c r="BL39" s="30"/>
      <c r="BM39" s="30"/>
      <c r="BN39" s="30"/>
      <c r="BO39" s="30"/>
      <c r="BP39" s="73"/>
    </row>
    <row r="40" spans="2:68">
      <c r="B40" s="138"/>
      <c r="C40" s="141"/>
      <c r="D40" s="30"/>
      <c r="E40" s="30"/>
      <c r="F40" s="30"/>
      <c r="G40" s="30"/>
      <c r="H40" s="30"/>
      <c r="I40" s="30"/>
      <c r="J40" s="30"/>
      <c r="K40" s="30"/>
      <c r="L40" s="30"/>
      <c r="M40" s="30"/>
      <c r="N40" s="77"/>
      <c r="O40" s="30"/>
      <c r="P40" s="30"/>
      <c r="Q40" s="30"/>
      <c r="R40" s="30"/>
      <c r="S40" s="30"/>
      <c r="T40" s="30"/>
      <c r="U40" s="30"/>
      <c r="V40" s="30"/>
      <c r="W40" s="30"/>
      <c r="X40" s="73"/>
      <c r="Z40" s="72"/>
      <c r="AA40" s="30"/>
      <c r="AB40" s="30"/>
      <c r="AC40" s="30"/>
      <c r="AD40" s="30"/>
      <c r="AE40" s="30"/>
      <c r="AF40" s="30"/>
      <c r="AG40" s="30"/>
      <c r="AH40" s="30"/>
      <c r="AI40" s="30"/>
      <c r="AJ40" s="77"/>
      <c r="AK40" s="30"/>
      <c r="AL40" s="30"/>
      <c r="AM40" s="30"/>
      <c r="AN40" s="30"/>
      <c r="AO40" s="30"/>
      <c r="AP40" s="30"/>
      <c r="AQ40" s="30"/>
      <c r="AR40" s="30"/>
      <c r="AS40" s="30"/>
      <c r="AT40" s="73"/>
      <c r="AV40" s="72"/>
      <c r="AW40" s="30"/>
      <c r="AX40" s="30"/>
      <c r="AY40" s="30"/>
      <c r="AZ40" s="30"/>
      <c r="BA40" s="30"/>
      <c r="BB40" s="30"/>
      <c r="BC40" s="30"/>
      <c r="BD40" s="30"/>
      <c r="BE40" s="30"/>
      <c r="BF40" s="77"/>
      <c r="BG40" s="30"/>
      <c r="BH40" s="30"/>
      <c r="BI40" s="30"/>
      <c r="BJ40" s="30"/>
      <c r="BK40" s="30"/>
      <c r="BL40" s="30"/>
      <c r="BM40" s="30"/>
      <c r="BN40" s="30"/>
      <c r="BO40" s="30"/>
      <c r="BP40" s="73"/>
    </row>
    <row r="41" spans="2:68">
      <c r="B41" s="138"/>
      <c r="C41" s="141"/>
      <c r="D41" s="30"/>
      <c r="E41" s="30"/>
      <c r="F41" s="30"/>
      <c r="G41" s="30"/>
      <c r="H41" s="30"/>
      <c r="I41" s="30"/>
      <c r="J41" s="30"/>
      <c r="K41" s="30"/>
      <c r="L41" s="30"/>
      <c r="M41" s="30"/>
      <c r="N41" s="77"/>
      <c r="O41" s="30"/>
      <c r="P41" s="30"/>
      <c r="Q41" s="30"/>
      <c r="R41" s="30"/>
      <c r="S41" s="30"/>
      <c r="T41" s="30"/>
      <c r="U41" s="30"/>
      <c r="V41" s="30"/>
      <c r="W41" s="30"/>
      <c r="X41" s="73"/>
      <c r="Z41" s="72"/>
      <c r="AA41" s="30"/>
      <c r="AB41" s="30"/>
      <c r="AC41" s="30"/>
      <c r="AD41" s="30"/>
      <c r="AE41" s="30"/>
      <c r="AF41" s="30"/>
      <c r="AG41" s="30"/>
      <c r="AH41" s="30"/>
      <c r="AI41" s="30"/>
      <c r="AJ41" s="77"/>
      <c r="AK41" s="30"/>
      <c r="AL41" s="30"/>
      <c r="AM41" s="30"/>
      <c r="AN41" s="30"/>
      <c r="AO41" s="30"/>
      <c r="AP41" s="30"/>
      <c r="AQ41" s="30"/>
      <c r="AR41" s="30"/>
      <c r="AS41" s="30"/>
      <c r="AT41" s="73"/>
      <c r="AV41" s="72"/>
      <c r="AW41" s="30"/>
      <c r="AX41" s="30"/>
      <c r="AY41" s="30"/>
      <c r="AZ41" s="30"/>
      <c r="BA41" s="30"/>
      <c r="BB41" s="30"/>
      <c r="BC41" s="30"/>
      <c r="BD41" s="30"/>
      <c r="BE41" s="30"/>
      <c r="BF41" s="77"/>
      <c r="BG41" s="30"/>
      <c r="BH41" s="30"/>
      <c r="BI41" s="30"/>
      <c r="BJ41" s="30"/>
      <c r="BK41" s="30"/>
      <c r="BL41" s="30"/>
      <c r="BM41" s="30"/>
      <c r="BN41" s="30"/>
      <c r="BO41" s="30"/>
      <c r="BP41" s="73"/>
    </row>
    <row r="42" spans="2:68">
      <c r="B42" s="138"/>
      <c r="C42" s="141"/>
      <c r="D42" s="30"/>
      <c r="E42" s="30"/>
      <c r="F42" s="30"/>
      <c r="G42" s="30"/>
      <c r="H42" s="30"/>
      <c r="I42" s="30"/>
      <c r="J42" s="30"/>
      <c r="K42" s="30"/>
      <c r="L42" s="30"/>
      <c r="M42" s="30"/>
      <c r="N42" s="77"/>
      <c r="O42" s="30"/>
      <c r="P42" s="30"/>
      <c r="Q42" s="30"/>
      <c r="R42" s="30"/>
      <c r="S42" s="30"/>
      <c r="T42" s="30"/>
      <c r="U42" s="30"/>
      <c r="V42" s="30"/>
      <c r="W42" s="30"/>
      <c r="X42" s="73"/>
      <c r="Z42" s="72"/>
      <c r="AA42" s="30"/>
      <c r="AB42" s="30"/>
      <c r="AC42" s="30"/>
      <c r="AD42" s="30"/>
      <c r="AE42" s="30"/>
      <c r="AF42" s="30"/>
      <c r="AG42" s="30"/>
      <c r="AH42" s="30"/>
      <c r="AI42" s="30"/>
      <c r="AJ42" s="77"/>
      <c r="AK42" s="30"/>
      <c r="AL42" s="30"/>
      <c r="AM42" s="30"/>
      <c r="AN42" s="30"/>
      <c r="AO42" s="30"/>
      <c r="AP42" s="30"/>
      <c r="AQ42" s="30"/>
      <c r="AR42" s="30"/>
      <c r="AS42" s="30"/>
      <c r="AT42" s="73"/>
      <c r="AV42" s="72"/>
      <c r="AW42" s="30"/>
      <c r="AX42" s="30"/>
      <c r="AY42" s="30"/>
      <c r="AZ42" s="30"/>
      <c r="BA42" s="30"/>
      <c r="BB42" s="30"/>
      <c r="BC42" s="30"/>
      <c r="BD42" s="30"/>
      <c r="BE42" s="30"/>
      <c r="BF42" s="77"/>
      <c r="BG42" s="30"/>
      <c r="BH42" s="30"/>
      <c r="BI42" s="30"/>
      <c r="BJ42" s="30"/>
      <c r="BK42" s="30"/>
      <c r="BL42" s="30"/>
      <c r="BM42" s="30"/>
      <c r="BN42" s="30"/>
      <c r="BO42" s="30"/>
      <c r="BP42" s="73"/>
    </row>
    <row r="43" spans="2:68" ht="19.5" thickBot="1">
      <c r="B43" s="139"/>
      <c r="C43" s="142"/>
      <c r="D43" s="75"/>
      <c r="E43" s="75"/>
      <c r="F43" s="75"/>
      <c r="G43" s="75"/>
      <c r="H43" s="75"/>
      <c r="I43" s="75"/>
      <c r="J43" s="75"/>
      <c r="K43" s="75"/>
      <c r="L43" s="75"/>
      <c r="M43" s="75"/>
      <c r="N43" s="78"/>
      <c r="O43" s="75"/>
      <c r="P43" s="75"/>
      <c r="Q43" s="75"/>
      <c r="R43" s="75"/>
      <c r="S43" s="75"/>
      <c r="T43" s="75"/>
      <c r="U43" s="75"/>
      <c r="V43" s="75"/>
      <c r="W43" s="75"/>
      <c r="X43" s="76"/>
      <c r="Z43" s="74"/>
      <c r="AA43" s="75"/>
      <c r="AB43" s="75"/>
      <c r="AC43" s="75"/>
      <c r="AD43" s="75"/>
      <c r="AE43" s="75"/>
      <c r="AF43" s="75"/>
      <c r="AG43" s="75"/>
      <c r="AH43" s="75"/>
      <c r="AI43" s="75"/>
      <c r="AJ43" s="78"/>
      <c r="AK43" s="75"/>
      <c r="AL43" s="75"/>
      <c r="AM43" s="75"/>
      <c r="AN43" s="75"/>
      <c r="AO43" s="75"/>
      <c r="AP43" s="75"/>
      <c r="AQ43" s="75"/>
      <c r="AR43" s="75"/>
      <c r="AS43" s="75"/>
      <c r="AT43" s="76"/>
      <c r="AV43" s="74"/>
      <c r="AW43" s="75"/>
      <c r="AX43" s="75"/>
      <c r="AY43" s="75"/>
      <c r="AZ43" s="75"/>
      <c r="BA43" s="75"/>
      <c r="BB43" s="75"/>
      <c r="BC43" s="75"/>
      <c r="BD43" s="75"/>
      <c r="BE43" s="75"/>
      <c r="BF43" s="78"/>
      <c r="BG43" s="75"/>
      <c r="BH43" s="75"/>
      <c r="BI43" s="75"/>
      <c r="BJ43" s="75"/>
      <c r="BK43" s="75"/>
      <c r="BL43" s="75"/>
      <c r="BM43" s="75"/>
      <c r="BN43" s="75"/>
      <c r="BO43" s="75"/>
      <c r="BP43" s="76"/>
    </row>
    <row r="44" spans="2:68" ht="4.5" customHeight="1"/>
    <row r="53" spans="5:71">
      <c r="E53" s="84"/>
      <c r="F53" s="84"/>
      <c r="AB53" s="84"/>
      <c r="AC53" s="84"/>
      <c r="BJ53" s="84"/>
      <c r="BK53" s="84"/>
      <c r="BR53" s="84"/>
      <c r="BS53" s="84"/>
    </row>
    <row r="54" spans="5:71">
      <c r="E54" s="84"/>
      <c r="F54" s="84"/>
      <c r="AB54" s="84"/>
      <c r="AC54" s="84"/>
      <c r="BJ54" s="84"/>
      <c r="BK54" s="84"/>
      <c r="BR54" s="84"/>
      <c r="BS54" s="84"/>
    </row>
    <row r="55" spans="5:71">
      <c r="E55" s="30"/>
      <c r="F55" s="30"/>
      <c r="AB55" s="30"/>
      <c r="AC55" s="30"/>
      <c r="BB55" s="94"/>
      <c r="BJ55" s="30"/>
      <c r="BK55" s="30"/>
      <c r="BR55" s="30"/>
      <c r="BS55" s="30"/>
    </row>
    <row r="56" spans="5:71">
      <c r="E56" s="30"/>
      <c r="F56" s="30"/>
      <c r="AB56" s="30"/>
      <c r="AC56" s="30"/>
      <c r="BB56" s="94"/>
      <c r="BJ56" s="30"/>
      <c r="BK56" s="30"/>
      <c r="BR56" s="30"/>
      <c r="BS56" s="30"/>
    </row>
    <row r="57" spans="5:71">
      <c r="E57" s="30"/>
      <c r="F57" s="30"/>
      <c r="AB57" s="30"/>
      <c r="AC57" s="30"/>
      <c r="BB57" s="94"/>
      <c r="BJ57" s="30"/>
      <c r="BK57" s="30"/>
      <c r="BR57" s="30"/>
      <c r="BS57" s="30"/>
    </row>
    <row r="58" spans="5:71">
      <c r="E58" s="30"/>
      <c r="F58" s="30"/>
      <c r="AB58" s="30"/>
      <c r="AC58" s="30"/>
      <c r="BB58" s="94"/>
      <c r="BJ58" s="30"/>
      <c r="BK58" s="30"/>
      <c r="BR58" s="30"/>
      <c r="BS58" s="30"/>
    </row>
    <row r="59" spans="5:71">
      <c r="E59" s="30"/>
      <c r="F59" s="30"/>
      <c r="AB59" s="30"/>
      <c r="AC59" s="30"/>
      <c r="BB59" s="94"/>
      <c r="BJ59" s="30"/>
      <c r="BK59" s="30"/>
      <c r="BR59" s="30"/>
      <c r="BS59" s="30"/>
    </row>
    <row r="60" spans="5:71">
      <c r="E60" s="30"/>
      <c r="F60" s="30"/>
      <c r="AB60" s="30"/>
      <c r="AC60" s="30"/>
      <c r="BB60" s="94"/>
      <c r="BJ60" s="30"/>
      <c r="BK60" s="30"/>
      <c r="BR60" s="30"/>
      <c r="BS60" s="30"/>
    </row>
    <row r="61" spans="5:71">
      <c r="E61" s="30"/>
      <c r="F61" s="30"/>
      <c r="AB61" s="30"/>
      <c r="AC61" s="30"/>
      <c r="BB61" s="94"/>
      <c r="BJ61" s="30"/>
      <c r="BK61" s="30"/>
      <c r="BR61" s="30"/>
      <c r="BS61" s="30"/>
    </row>
    <row r="62" spans="5:71">
      <c r="E62" s="30"/>
      <c r="F62" s="30"/>
      <c r="AB62" s="30"/>
      <c r="AC62" s="30"/>
      <c r="BB62" s="94"/>
      <c r="BJ62" s="30"/>
      <c r="BK62" s="30"/>
      <c r="BR62" s="30"/>
      <c r="BS62" s="30"/>
    </row>
    <row r="63" spans="5:71">
      <c r="E63" s="30"/>
      <c r="F63" s="30"/>
      <c r="AB63" s="30"/>
      <c r="AC63" s="30"/>
      <c r="BB63" s="94"/>
      <c r="BJ63" s="30"/>
      <c r="BK63" s="30"/>
      <c r="BR63" s="30"/>
      <c r="BS63" s="30"/>
    </row>
    <row r="64" spans="5:71">
      <c r="E64" s="30"/>
      <c r="F64" s="30"/>
      <c r="AB64" s="30"/>
      <c r="AC64" s="30"/>
      <c r="BB64" s="94"/>
      <c r="BJ64" s="30"/>
      <c r="BK64" s="30"/>
      <c r="BR64" s="30"/>
      <c r="BS64" s="30"/>
    </row>
    <row r="65" spans="5:71">
      <c r="E65" s="30"/>
      <c r="F65" s="30"/>
      <c r="AB65" s="30"/>
      <c r="AC65" s="30"/>
      <c r="BB65" s="94"/>
      <c r="BJ65" s="30"/>
      <c r="BK65" s="30"/>
      <c r="BR65" s="30"/>
      <c r="BS65" s="30"/>
    </row>
    <row r="66" spans="5:71">
      <c r="E66" s="30"/>
      <c r="F66" s="30"/>
      <c r="AB66" s="30"/>
      <c r="AC66" s="30"/>
      <c r="BB66" s="94"/>
      <c r="BJ66" s="30"/>
      <c r="BK66" s="30"/>
      <c r="BR66" s="30"/>
      <c r="BS66" s="30"/>
    </row>
    <row r="67" spans="5:71">
      <c r="E67" s="30"/>
      <c r="F67" s="30"/>
      <c r="AB67" s="30"/>
      <c r="AC67" s="30"/>
      <c r="BB67" s="94"/>
      <c r="BJ67" s="30"/>
      <c r="BK67" s="30"/>
      <c r="BR67" s="30"/>
      <c r="BS67" s="30"/>
    </row>
    <row r="68" spans="5:71">
      <c r="E68" s="30"/>
      <c r="F68" s="30"/>
      <c r="AB68" s="30"/>
      <c r="AC68" s="30"/>
      <c r="BB68" s="94"/>
      <c r="BJ68" s="30"/>
      <c r="BK68" s="30"/>
      <c r="BR68" s="30"/>
      <c r="BS68" s="30"/>
    </row>
    <row r="69" spans="5:71">
      <c r="E69" s="30"/>
      <c r="F69" s="30"/>
      <c r="AB69" s="30"/>
      <c r="AC69" s="30"/>
      <c r="BB69" s="94"/>
      <c r="BJ69" s="30"/>
      <c r="BK69" s="30"/>
      <c r="BR69" s="30"/>
      <c r="BS69" s="30"/>
    </row>
    <row r="70" spans="5:71">
      <c r="E70" s="30"/>
      <c r="F70" s="30"/>
      <c r="AB70" s="30"/>
      <c r="AC70" s="30"/>
      <c r="BB70" s="94"/>
      <c r="BJ70" s="30"/>
      <c r="BK70" s="30"/>
      <c r="BR70" s="30"/>
      <c r="BS70" s="30"/>
    </row>
    <row r="71" spans="5:71">
      <c r="E71" s="30"/>
      <c r="F71" s="30"/>
      <c r="AB71" s="30"/>
      <c r="AC71" s="30"/>
      <c r="BB71" s="94"/>
      <c r="BJ71" s="30"/>
      <c r="BK71" s="30"/>
      <c r="BR71" s="30"/>
      <c r="BS71" s="30"/>
    </row>
    <row r="72" spans="5:71">
      <c r="E72" s="30"/>
      <c r="F72" s="30"/>
      <c r="AB72" s="30"/>
      <c r="AC72" s="30"/>
      <c r="BB72" s="94"/>
      <c r="BJ72" s="30"/>
      <c r="BK72" s="30"/>
      <c r="BR72" s="30"/>
      <c r="BS72" s="30"/>
    </row>
    <row r="73" spans="5:71">
      <c r="E73" s="30"/>
      <c r="F73" s="30"/>
      <c r="AB73" s="30"/>
      <c r="AC73" s="30"/>
      <c r="BB73" s="94"/>
      <c r="BJ73" s="30"/>
      <c r="BK73" s="30"/>
      <c r="BR73" s="30"/>
      <c r="BS73" s="30"/>
    </row>
    <row r="74" spans="5:71">
      <c r="E74" s="30"/>
      <c r="F74" s="30"/>
      <c r="AB74" s="30"/>
      <c r="AC74" s="30"/>
      <c r="BB74" s="94"/>
      <c r="BJ74" s="30"/>
      <c r="BK74" s="30"/>
      <c r="BR74" s="30"/>
      <c r="BS74" s="30"/>
    </row>
    <row r="75" spans="5:71">
      <c r="E75" s="30"/>
      <c r="F75" s="30"/>
      <c r="AB75" s="30"/>
      <c r="AC75" s="30"/>
      <c r="BB75" s="94"/>
      <c r="BJ75" s="30"/>
      <c r="BK75" s="30"/>
      <c r="BR75" s="30"/>
      <c r="BS75" s="30"/>
    </row>
    <row r="76" spans="5:71">
      <c r="E76" s="30"/>
      <c r="F76" s="30"/>
      <c r="AB76" s="30"/>
      <c r="AC76" s="30"/>
      <c r="BB76" s="94"/>
      <c r="BJ76" s="30"/>
      <c r="BK76" s="30"/>
      <c r="BR76" s="30"/>
      <c r="BS76" s="30"/>
    </row>
    <row r="77" spans="5:71">
      <c r="E77" s="30"/>
      <c r="F77" s="30"/>
      <c r="AB77" s="30"/>
      <c r="AC77" s="30"/>
      <c r="BB77" s="94"/>
      <c r="BJ77" s="30"/>
      <c r="BK77" s="30"/>
      <c r="BR77" s="30"/>
      <c r="BS77" s="30"/>
    </row>
    <row r="78" spans="5:71">
      <c r="E78" s="30"/>
      <c r="F78" s="30"/>
      <c r="AB78" s="30"/>
      <c r="AC78" s="30"/>
      <c r="BB78" s="94"/>
      <c r="BJ78" s="30"/>
      <c r="BK78" s="30"/>
      <c r="BR78" s="30"/>
      <c r="BS78" s="30"/>
    </row>
    <row r="79" spans="5:71">
      <c r="E79" s="30"/>
      <c r="F79" s="30"/>
      <c r="AB79" s="30"/>
      <c r="AC79" s="30"/>
      <c r="BB79" s="94"/>
      <c r="BJ79" s="30"/>
      <c r="BK79" s="30"/>
      <c r="BR79" s="30"/>
      <c r="BS79" s="30"/>
    </row>
    <row r="80" spans="5:71">
      <c r="E80" s="30"/>
      <c r="F80" s="30"/>
      <c r="AB80" s="30"/>
      <c r="AC80" s="30"/>
      <c r="BB80" s="94"/>
      <c r="BJ80" s="30"/>
      <c r="BK80" s="30"/>
      <c r="BR80" s="30"/>
      <c r="BS80" s="30"/>
    </row>
    <row r="81" spans="5:71">
      <c r="E81" s="30"/>
      <c r="F81" s="30"/>
      <c r="AB81" s="30"/>
      <c r="AC81" s="30"/>
      <c r="BB81" s="94"/>
      <c r="BJ81" s="30"/>
      <c r="BK81" s="30"/>
      <c r="BR81" s="30"/>
      <c r="BS81" s="30"/>
    </row>
    <row r="82" spans="5:71">
      <c r="E82" s="30"/>
      <c r="F82" s="30"/>
      <c r="AB82" s="30"/>
      <c r="AC82" s="30"/>
      <c r="BB82" s="94"/>
      <c r="BJ82" s="30"/>
      <c r="BK82" s="30"/>
      <c r="BR82" s="30"/>
      <c r="BS82" s="30"/>
    </row>
    <row r="83" spans="5:71">
      <c r="E83" s="30"/>
      <c r="F83" s="30"/>
      <c r="AB83" s="30"/>
      <c r="AC83" s="30"/>
      <c r="BB83" s="94"/>
      <c r="BJ83" s="30"/>
      <c r="BK83" s="30"/>
      <c r="BR83" s="30"/>
      <c r="BS83" s="30"/>
    </row>
    <row r="84" spans="5:71">
      <c r="E84" s="30"/>
      <c r="F84" s="30"/>
      <c r="AB84" s="30"/>
      <c r="AC84" s="30"/>
      <c r="BB84" s="94"/>
      <c r="BJ84" s="30"/>
      <c r="BK84" s="30"/>
      <c r="BR84" s="30"/>
      <c r="BS84" s="30"/>
    </row>
    <row r="85" spans="5:71">
      <c r="E85" s="30"/>
      <c r="F85" s="30"/>
      <c r="AB85" s="30"/>
      <c r="AC85" s="30"/>
      <c r="BB85" s="94"/>
      <c r="BJ85" s="30"/>
      <c r="BK85" s="30"/>
      <c r="BR85" s="30"/>
      <c r="BS85" s="30"/>
    </row>
    <row r="86" spans="5:71">
      <c r="E86" s="30"/>
      <c r="F86" s="30"/>
      <c r="AB86" s="30"/>
      <c r="AC86" s="30"/>
      <c r="BB86" s="94"/>
      <c r="BJ86" s="30"/>
      <c r="BK86" s="30"/>
      <c r="BR86" s="30"/>
      <c r="BS86" s="30"/>
    </row>
    <row r="87" spans="5:71">
      <c r="E87" s="30"/>
      <c r="F87" s="30"/>
      <c r="AB87" s="30"/>
      <c r="AC87" s="30"/>
      <c r="BB87" s="94"/>
      <c r="BJ87" s="30"/>
      <c r="BK87" s="30"/>
      <c r="BR87" s="30"/>
      <c r="BS87" s="30"/>
    </row>
    <row r="88" spans="5:71">
      <c r="E88" s="30"/>
      <c r="F88" s="30"/>
      <c r="AB88" s="30"/>
      <c r="AC88" s="30"/>
      <c r="BB88" s="94"/>
      <c r="BJ88" s="30"/>
      <c r="BK88" s="30"/>
      <c r="BR88" s="30"/>
      <c r="BS88" s="30"/>
    </row>
    <row r="89" spans="5:71">
      <c r="E89" s="30"/>
      <c r="F89" s="30"/>
      <c r="AB89" s="30"/>
      <c r="AC89" s="30"/>
      <c r="BB89" s="94"/>
      <c r="BJ89" s="30"/>
      <c r="BK89" s="30"/>
      <c r="BR89" s="30"/>
      <c r="BS89" s="30"/>
    </row>
    <row r="90" spans="5:71">
      <c r="E90" s="30"/>
      <c r="F90" s="30"/>
      <c r="AB90" s="30"/>
      <c r="AC90" s="30"/>
      <c r="BB90" s="94"/>
      <c r="BJ90" s="30"/>
      <c r="BK90" s="30"/>
      <c r="BR90" s="30"/>
      <c r="BS90" s="30"/>
    </row>
    <row r="91" spans="5:71">
      <c r="E91" s="30"/>
      <c r="F91" s="30"/>
      <c r="AB91" s="30"/>
      <c r="AC91" s="30"/>
      <c r="BB91" s="94"/>
      <c r="BJ91" s="30"/>
      <c r="BK91" s="30"/>
      <c r="BR91" s="30"/>
      <c r="BS91" s="30"/>
    </row>
    <row r="92" spans="5:71">
      <c r="E92" s="30"/>
      <c r="F92" s="30"/>
      <c r="AB92" s="30"/>
      <c r="AC92" s="30"/>
      <c r="BB92" s="94"/>
      <c r="BJ92" s="30"/>
      <c r="BK92" s="30"/>
      <c r="BR92" s="30"/>
      <c r="BS92" s="30"/>
    </row>
    <row r="93" spans="5:71">
      <c r="E93" s="30"/>
      <c r="F93" s="30"/>
      <c r="AB93" s="30"/>
      <c r="AC93" s="30"/>
      <c r="BB93" s="94"/>
      <c r="BJ93" s="30"/>
      <c r="BK93" s="30"/>
      <c r="BR93" s="30"/>
      <c r="BS93" s="30"/>
    </row>
    <row r="94" spans="5:71">
      <c r="E94" s="30"/>
      <c r="F94" s="30"/>
      <c r="AB94" s="30"/>
      <c r="AC94" s="30"/>
      <c r="BB94" s="94"/>
      <c r="BJ94" s="30"/>
      <c r="BK94" s="30"/>
      <c r="BR94" s="30"/>
      <c r="BS94" s="30"/>
    </row>
    <row r="95" spans="5:71">
      <c r="E95" s="30"/>
      <c r="F95" s="30"/>
      <c r="AB95" s="30"/>
      <c r="AC95" s="30"/>
      <c r="BB95" s="94"/>
      <c r="BJ95" s="30"/>
      <c r="BK95" s="30"/>
      <c r="BR95" s="30"/>
      <c r="BS95" s="30"/>
    </row>
    <row r="96" spans="5:71">
      <c r="E96" s="30"/>
      <c r="F96" s="30"/>
      <c r="AB96" s="30"/>
      <c r="AC96" s="30"/>
      <c r="BB96" s="94"/>
      <c r="BJ96" s="30"/>
      <c r="BK96" s="30"/>
      <c r="BR96" s="30"/>
      <c r="BS96" s="30"/>
    </row>
    <row r="97" spans="5:71">
      <c r="E97" s="30"/>
      <c r="F97" s="30"/>
      <c r="AB97" s="30"/>
      <c r="AC97" s="30"/>
      <c r="BB97" s="94"/>
      <c r="BJ97" s="30"/>
      <c r="BK97" s="30"/>
      <c r="BR97" s="30"/>
      <c r="BS97" s="30"/>
    </row>
    <row r="98" spans="5:71">
      <c r="E98" s="30"/>
      <c r="F98" s="30"/>
      <c r="AB98" s="30"/>
      <c r="AC98" s="30"/>
      <c r="BB98" s="94"/>
      <c r="BJ98" s="30"/>
      <c r="BK98" s="30"/>
      <c r="BR98" s="30"/>
      <c r="BS98" s="30"/>
    </row>
    <row r="99" spans="5:71">
      <c r="E99" s="30"/>
      <c r="F99" s="30"/>
      <c r="AB99" s="30"/>
      <c r="AC99" s="30"/>
      <c r="BB99" s="94"/>
      <c r="BJ99" s="30"/>
      <c r="BK99" s="30"/>
      <c r="BR99" s="30"/>
      <c r="BS99" s="30"/>
    </row>
    <row r="100" spans="5:71">
      <c r="E100" s="30"/>
      <c r="F100" s="30"/>
      <c r="AB100" s="30"/>
      <c r="AC100" s="30"/>
      <c r="BB100" s="94"/>
      <c r="BJ100" s="30"/>
      <c r="BK100" s="30"/>
      <c r="BR100" s="30"/>
      <c r="BS100" s="30"/>
    </row>
    <row r="101" spans="5:71">
      <c r="E101" s="30"/>
      <c r="F101" s="30"/>
      <c r="AB101" s="30"/>
      <c r="AC101" s="30"/>
      <c r="BB101" s="94"/>
      <c r="BJ101" s="30"/>
      <c r="BK101" s="30"/>
      <c r="BR101" s="30"/>
      <c r="BS101" s="30"/>
    </row>
    <row r="102" spans="5:71">
      <c r="E102" s="30"/>
      <c r="F102" s="30"/>
      <c r="AB102" s="30"/>
      <c r="AC102" s="30"/>
      <c r="BB102" s="94"/>
      <c r="BJ102" s="30"/>
      <c r="BK102" s="30"/>
      <c r="BR102" s="30"/>
      <c r="BS102" s="30"/>
    </row>
    <row r="103" spans="5:71">
      <c r="E103" s="30"/>
      <c r="F103" s="30"/>
      <c r="AB103" s="30"/>
      <c r="AC103" s="30"/>
      <c r="BB103" s="94"/>
      <c r="BJ103" s="30"/>
      <c r="BK103" s="30"/>
      <c r="BR103" s="30"/>
      <c r="BS103" s="30"/>
    </row>
    <row r="104" spans="5:71">
      <c r="E104" s="30"/>
      <c r="F104" s="30"/>
      <c r="AB104" s="30"/>
      <c r="AC104" s="30"/>
      <c r="BB104" s="94"/>
      <c r="BJ104" s="30"/>
      <c r="BK104" s="30"/>
      <c r="BR104" s="30"/>
      <c r="BS104" s="30"/>
    </row>
    <row r="105" spans="5:71">
      <c r="E105" s="30"/>
      <c r="F105" s="30"/>
      <c r="AB105" s="30"/>
      <c r="AC105" s="30"/>
      <c r="BB105" s="94"/>
      <c r="BJ105" s="30"/>
      <c r="BK105" s="30"/>
      <c r="BR105" s="30"/>
      <c r="BS105" s="30"/>
    </row>
    <row r="106" spans="5:71">
      <c r="E106" s="30"/>
      <c r="F106" s="30"/>
      <c r="AB106" s="30"/>
      <c r="AC106" s="30"/>
      <c r="BB106" s="94"/>
      <c r="BJ106" s="30"/>
      <c r="BK106" s="30"/>
      <c r="BR106" s="30"/>
      <c r="BS106" s="30"/>
    </row>
    <row r="107" spans="5:71">
      <c r="E107" s="30"/>
      <c r="F107" s="30"/>
      <c r="AB107" s="30"/>
      <c r="AC107" s="30"/>
      <c r="BB107" s="94"/>
      <c r="BJ107" s="30"/>
      <c r="BK107" s="30"/>
      <c r="BR107" s="30"/>
      <c r="BS107" s="30"/>
    </row>
    <row r="108" spans="5:71">
      <c r="E108" s="30"/>
      <c r="F108" s="30"/>
      <c r="AB108" s="30"/>
      <c r="AC108" s="30"/>
      <c r="BB108" s="94"/>
      <c r="BJ108" s="30"/>
      <c r="BK108" s="30"/>
      <c r="BR108" s="30"/>
      <c r="BS108" s="30"/>
    </row>
    <row r="109" spans="5:71">
      <c r="E109" s="30"/>
      <c r="F109" s="30"/>
      <c r="AB109" s="30"/>
      <c r="AC109" s="30"/>
      <c r="BB109" s="94"/>
      <c r="BJ109" s="30"/>
      <c r="BK109" s="30"/>
      <c r="BR109" s="30"/>
      <c r="BS109" s="30"/>
    </row>
    <row r="110" spans="5:71">
      <c r="E110" s="30"/>
      <c r="F110" s="30"/>
      <c r="AB110" s="30"/>
      <c r="AC110" s="30"/>
      <c r="BB110" s="94"/>
      <c r="BJ110" s="30"/>
      <c r="BK110" s="30"/>
      <c r="BR110" s="30"/>
      <c r="BS110" s="30"/>
    </row>
    <row r="111" spans="5:71">
      <c r="E111" s="30"/>
      <c r="F111" s="30"/>
      <c r="AB111" s="30"/>
      <c r="AC111" s="30"/>
      <c r="BB111" s="94"/>
      <c r="BJ111" s="30"/>
      <c r="BK111" s="30"/>
      <c r="BR111" s="30"/>
      <c r="BS111" s="30"/>
    </row>
    <row r="112" spans="5:71">
      <c r="E112" s="30"/>
      <c r="F112" s="30"/>
      <c r="AB112" s="30"/>
      <c r="AC112" s="30"/>
      <c r="BB112" s="94"/>
      <c r="BJ112" s="30"/>
      <c r="BK112" s="30"/>
      <c r="BR112" s="30"/>
      <c r="BS112" s="30"/>
    </row>
    <row r="113" spans="5:71">
      <c r="E113" s="30"/>
      <c r="F113" s="30"/>
      <c r="AB113" s="30"/>
      <c r="AC113" s="30"/>
      <c r="BB113" s="94"/>
      <c r="BJ113" s="30"/>
      <c r="BK113" s="30"/>
      <c r="BR113" s="30"/>
      <c r="BS113" s="30"/>
    </row>
    <row r="114" spans="5:71">
      <c r="E114" s="30"/>
      <c r="F114" s="30"/>
      <c r="AB114" s="30"/>
      <c r="AC114" s="30"/>
      <c r="BB114" s="94"/>
      <c r="BJ114" s="30"/>
      <c r="BK114" s="30"/>
      <c r="BR114" s="30"/>
      <c r="BS114" s="30"/>
    </row>
    <row r="115" spans="5:71">
      <c r="E115" s="30"/>
      <c r="F115" s="30"/>
      <c r="AB115" s="30"/>
      <c r="AC115" s="30"/>
      <c r="BB115" s="94"/>
      <c r="BJ115" s="30"/>
      <c r="BK115" s="30"/>
      <c r="BR115" s="30"/>
      <c r="BS115" s="30"/>
    </row>
    <row r="116" spans="5:71">
      <c r="E116" s="30"/>
      <c r="F116" s="30"/>
      <c r="AB116" s="30"/>
      <c r="AC116" s="30"/>
      <c r="BB116" s="94"/>
      <c r="BJ116" s="30"/>
      <c r="BK116" s="30"/>
      <c r="BR116" s="30"/>
      <c r="BS116" s="30"/>
    </row>
    <row r="117" spans="5:71">
      <c r="E117" s="30"/>
      <c r="F117" s="30"/>
      <c r="AB117" s="30"/>
      <c r="AC117" s="30"/>
      <c r="BB117" s="94"/>
      <c r="BJ117" s="30"/>
      <c r="BK117" s="30"/>
      <c r="BR117" s="30"/>
      <c r="BS117" s="30"/>
    </row>
    <row r="118" spans="5:71">
      <c r="E118" s="30"/>
      <c r="F118" s="30"/>
      <c r="AB118" s="30"/>
      <c r="AC118" s="30"/>
      <c r="BB118" s="94"/>
      <c r="BJ118" s="30"/>
      <c r="BK118" s="30"/>
      <c r="BR118" s="30"/>
      <c r="BS118" s="30"/>
    </row>
    <row r="119" spans="5:71">
      <c r="E119" s="30"/>
      <c r="F119" s="30"/>
      <c r="AB119" s="30"/>
      <c r="AC119" s="30"/>
      <c r="BB119" s="94"/>
      <c r="BJ119" s="30"/>
      <c r="BK119" s="30"/>
      <c r="BR119" s="30"/>
      <c r="BS119" s="30"/>
    </row>
    <row r="120" spans="5:71">
      <c r="E120" s="30"/>
      <c r="F120" s="30"/>
      <c r="AB120" s="30"/>
      <c r="AC120" s="30"/>
      <c r="BB120" s="94"/>
      <c r="BJ120" s="30"/>
      <c r="BK120" s="30"/>
      <c r="BR120" s="30"/>
      <c r="BS120" s="30"/>
    </row>
    <row r="121" spans="5:71">
      <c r="E121" s="30"/>
      <c r="F121" s="30"/>
      <c r="AB121" s="30"/>
      <c r="AC121" s="30"/>
      <c r="BB121" s="94"/>
      <c r="BJ121" s="30"/>
      <c r="BK121" s="30"/>
      <c r="BR121" s="30"/>
      <c r="BS121" s="30"/>
    </row>
    <row r="122" spans="5:71">
      <c r="E122" s="30"/>
      <c r="F122" s="30"/>
      <c r="AB122" s="30"/>
      <c r="AC122" s="30"/>
      <c r="BB122" s="94"/>
      <c r="BJ122" s="30"/>
      <c r="BK122" s="30"/>
      <c r="BR122" s="30"/>
      <c r="BS122" s="30"/>
    </row>
    <row r="123" spans="5:71">
      <c r="E123" s="30"/>
      <c r="F123" s="30"/>
      <c r="AB123" s="30"/>
      <c r="AC123" s="30"/>
      <c r="BB123" s="94"/>
      <c r="BJ123" s="30"/>
      <c r="BK123" s="30"/>
      <c r="BR123" s="30"/>
      <c r="BS123" s="30"/>
    </row>
    <row r="124" spans="5:71">
      <c r="E124" s="30"/>
      <c r="F124" s="30"/>
      <c r="AB124" s="30"/>
      <c r="AC124" s="30"/>
      <c r="BB124" s="94"/>
      <c r="BJ124" s="30"/>
      <c r="BK124" s="30"/>
      <c r="BR124" s="30"/>
      <c r="BS124" s="30"/>
    </row>
    <row r="125" spans="5:71">
      <c r="E125" s="30"/>
      <c r="F125" s="30"/>
      <c r="AB125" s="30"/>
      <c r="AC125" s="30"/>
      <c r="BB125" s="94"/>
      <c r="BJ125" s="30"/>
      <c r="BK125" s="30"/>
      <c r="BR125" s="30"/>
      <c r="BS125" s="30"/>
    </row>
    <row r="126" spans="5:71">
      <c r="E126" s="30"/>
      <c r="F126" s="30"/>
      <c r="AB126" s="30"/>
      <c r="AC126" s="30"/>
      <c r="BB126" s="94"/>
      <c r="BJ126" s="30"/>
      <c r="BK126" s="30"/>
      <c r="BR126" s="30"/>
      <c r="BS126" s="30"/>
    </row>
    <row r="127" spans="5:71">
      <c r="E127" s="30"/>
      <c r="F127" s="30"/>
      <c r="AB127" s="30"/>
      <c r="AC127" s="30"/>
      <c r="BB127" s="94"/>
      <c r="BJ127" s="30"/>
      <c r="BK127" s="30"/>
      <c r="BR127" s="30"/>
      <c r="BS127" s="30"/>
    </row>
    <row r="128" spans="5:71">
      <c r="E128" s="30"/>
      <c r="F128" s="30"/>
      <c r="AB128" s="30"/>
      <c r="AC128" s="30"/>
      <c r="BB128" s="94"/>
      <c r="BJ128" s="30"/>
      <c r="BK128" s="30"/>
      <c r="BR128" s="30"/>
      <c r="BS128" s="30"/>
    </row>
    <row r="129" spans="5:71">
      <c r="E129" s="30"/>
      <c r="F129" s="30"/>
      <c r="AB129" s="30"/>
      <c r="AC129" s="30"/>
      <c r="BB129" s="94"/>
      <c r="BJ129" s="30"/>
      <c r="BK129" s="30"/>
      <c r="BR129" s="30"/>
      <c r="BS129" s="30"/>
    </row>
    <row r="130" spans="5:71">
      <c r="E130" s="30"/>
      <c r="F130" s="30"/>
      <c r="AB130" s="30"/>
      <c r="AC130" s="30"/>
      <c r="BB130" s="94"/>
      <c r="BJ130" s="30"/>
      <c r="BK130" s="30"/>
      <c r="BR130" s="30"/>
      <c r="BS130" s="30"/>
    </row>
    <row r="131" spans="5:71">
      <c r="E131" s="30"/>
      <c r="F131" s="30"/>
      <c r="AB131" s="30"/>
      <c r="AC131" s="30"/>
      <c r="BB131" s="94"/>
      <c r="BJ131" s="30"/>
      <c r="BK131" s="30"/>
      <c r="BR131" s="30"/>
      <c r="BS131" s="30"/>
    </row>
    <row r="132" spans="5:71">
      <c r="E132" s="30"/>
      <c r="F132" s="30"/>
      <c r="AB132" s="30"/>
      <c r="AC132" s="30"/>
      <c r="BB132" s="94"/>
      <c r="BJ132" s="30"/>
      <c r="BK132" s="30"/>
      <c r="BR132" s="30"/>
      <c r="BS132" s="30"/>
    </row>
    <row r="133" spans="5:71">
      <c r="E133" s="30"/>
      <c r="F133" s="30"/>
      <c r="AB133" s="30"/>
      <c r="AC133" s="30"/>
      <c r="BB133" s="94"/>
      <c r="BJ133" s="30"/>
      <c r="BK133" s="30"/>
      <c r="BR133" s="30"/>
      <c r="BS133" s="30"/>
    </row>
    <row r="134" spans="5:71">
      <c r="E134" s="30"/>
      <c r="F134" s="30"/>
      <c r="AB134" s="30"/>
      <c r="AC134" s="30"/>
      <c r="BB134" s="94"/>
      <c r="BJ134" s="30"/>
      <c r="BK134" s="30"/>
      <c r="BR134" s="30"/>
      <c r="BS134" s="30"/>
    </row>
    <row r="135" spans="5:71">
      <c r="E135" s="30"/>
      <c r="F135" s="30"/>
      <c r="AB135" s="30"/>
      <c r="AC135" s="30"/>
      <c r="BB135" s="94"/>
      <c r="BJ135" s="30"/>
      <c r="BK135" s="30"/>
      <c r="BR135" s="30"/>
      <c r="BS135" s="30"/>
    </row>
    <row r="136" spans="5:71">
      <c r="E136" s="30"/>
      <c r="F136" s="30"/>
      <c r="AB136" s="30"/>
      <c r="AC136" s="30"/>
      <c r="BB136" s="94"/>
      <c r="BJ136" s="30"/>
      <c r="BK136" s="30"/>
      <c r="BR136" s="30"/>
      <c r="BS136" s="30"/>
    </row>
    <row r="137" spans="5:71">
      <c r="E137" s="30"/>
      <c r="F137" s="30"/>
      <c r="AB137" s="30"/>
      <c r="AC137" s="30"/>
      <c r="BB137" s="94"/>
      <c r="BJ137" s="30"/>
      <c r="BK137" s="30"/>
      <c r="BR137" s="30"/>
      <c r="BS137" s="30"/>
    </row>
    <row r="138" spans="5:71">
      <c r="E138" s="30"/>
      <c r="F138" s="30"/>
      <c r="AB138" s="30"/>
      <c r="AC138" s="30"/>
      <c r="BB138" s="94"/>
      <c r="BJ138" s="30"/>
      <c r="BK138" s="30"/>
      <c r="BR138" s="30"/>
      <c r="BS138" s="30"/>
    </row>
    <row r="139" spans="5:71">
      <c r="E139" s="30"/>
      <c r="F139" s="30"/>
      <c r="AB139" s="30"/>
      <c r="AC139" s="30"/>
      <c r="BB139" s="94"/>
      <c r="BJ139" s="30"/>
      <c r="BK139" s="30"/>
      <c r="BR139" s="30"/>
      <c r="BS139" s="30"/>
    </row>
    <row r="140" spans="5:71">
      <c r="E140" s="30"/>
      <c r="F140" s="30"/>
      <c r="AB140" s="30"/>
      <c r="AC140" s="30"/>
      <c r="BB140" s="94"/>
      <c r="BJ140" s="30"/>
      <c r="BK140" s="30"/>
      <c r="BR140" s="30"/>
      <c r="BS140" s="30"/>
    </row>
    <row r="141" spans="5:71">
      <c r="E141" s="30"/>
      <c r="F141" s="30"/>
      <c r="AB141" s="30"/>
      <c r="AC141" s="30"/>
      <c r="BB141" s="94"/>
      <c r="BJ141" s="30"/>
      <c r="BK141" s="30"/>
      <c r="BR141" s="30"/>
      <c r="BS141" s="30"/>
    </row>
    <row r="142" spans="5:71">
      <c r="E142" s="30"/>
      <c r="F142" s="30"/>
      <c r="AB142" s="30"/>
      <c r="AC142" s="30"/>
      <c r="BB142" s="94"/>
      <c r="BJ142" s="30"/>
      <c r="BK142" s="30"/>
      <c r="BR142" s="30"/>
      <c r="BS142" s="30"/>
    </row>
    <row r="143" spans="5:71">
      <c r="E143" s="30"/>
      <c r="F143" s="30"/>
      <c r="AB143" s="30"/>
      <c r="AC143" s="30"/>
      <c r="BB143" s="94"/>
      <c r="BJ143" s="30"/>
      <c r="BK143" s="30"/>
      <c r="BR143" s="30"/>
      <c r="BS143" s="30"/>
    </row>
    <row r="144" spans="5:71">
      <c r="E144" s="30"/>
      <c r="F144" s="30"/>
      <c r="AB144" s="30"/>
      <c r="AC144" s="30"/>
      <c r="BB144" s="94"/>
      <c r="BJ144" s="30"/>
      <c r="BK144" s="30"/>
      <c r="BR144" s="30"/>
      <c r="BS144" s="30"/>
    </row>
    <row r="145" spans="5:71">
      <c r="E145" s="30"/>
      <c r="F145" s="30"/>
      <c r="AB145" s="30"/>
      <c r="AC145" s="30"/>
      <c r="BB145" s="94"/>
      <c r="BJ145" s="30"/>
      <c r="BK145" s="30"/>
      <c r="BR145" s="30"/>
      <c r="BS145" s="30"/>
    </row>
    <row r="146" spans="5:71">
      <c r="E146" s="30"/>
      <c r="F146" s="30"/>
      <c r="AB146" s="30"/>
      <c r="AC146" s="30"/>
      <c r="BB146" s="94"/>
      <c r="BJ146" s="30"/>
      <c r="BK146" s="30"/>
      <c r="BR146" s="30"/>
      <c r="BS146" s="30"/>
    </row>
    <row r="147" spans="5:71">
      <c r="E147" s="30"/>
      <c r="F147" s="30"/>
      <c r="AB147" s="30"/>
      <c r="AC147" s="30"/>
      <c r="BB147" s="94"/>
      <c r="BJ147" s="30"/>
      <c r="BK147" s="30"/>
      <c r="BR147" s="30"/>
      <c r="BS147" s="30"/>
    </row>
    <row r="148" spans="5:71">
      <c r="E148" s="30"/>
      <c r="F148" s="30"/>
      <c r="AB148" s="30"/>
      <c r="AC148" s="30"/>
      <c r="BB148" s="94"/>
      <c r="BJ148" s="30"/>
      <c r="BK148" s="30"/>
      <c r="BR148" s="30"/>
      <c r="BS148" s="30"/>
    </row>
    <row r="149" spans="5:71">
      <c r="E149" s="30"/>
      <c r="F149" s="30"/>
      <c r="AB149" s="30"/>
      <c r="AC149" s="30"/>
      <c r="BB149" s="94"/>
      <c r="BJ149" s="30"/>
      <c r="BK149" s="30"/>
      <c r="BR149" s="30"/>
      <c r="BS149" s="30"/>
    </row>
    <row r="150" spans="5:71">
      <c r="E150" s="30"/>
      <c r="F150" s="30"/>
      <c r="AB150" s="30"/>
      <c r="AC150" s="30"/>
      <c r="BB150" s="94"/>
      <c r="BJ150" s="30"/>
      <c r="BK150" s="30"/>
      <c r="BR150" s="30"/>
      <c r="BS150" s="30"/>
    </row>
    <row r="151" spans="5:71">
      <c r="E151" s="30"/>
      <c r="F151" s="30"/>
      <c r="AB151" s="30"/>
      <c r="AC151" s="30"/>
      <c r="BB151" s="94"/>
      <c r="BJ151" s="30"/>
      <c r="BK151" s="30"/>
      <c r="BR151" s="30"/>
      <c r="BS151" s="30"/>
    </row>
    <row r="152" spans="5:71">
      <c r="E152" s="30"/>
      <c r="F152" s="30"/>
      <c r="AB152" s="30"/>
      <c r="AC152" s="30"/>
      <c r="BB152" s="94"/>
      <c r="BJ152" s="30"/>
      <c r="BK152" s="30"/>
      <c r="BR152" s="30"/>
      <c r="BS152" s="30"/>
    </row>
    <row r="153" spans="5:71">
      <c r="E153" s="30"/>
      <c r="F153" s="30"/>
      <c r="AB153" s="30"/>
      <c r="AC153" s="30"/>
      <c r="BB153" s="94"/>
      <c r="BJ153" s="30"/>
      <c r="BK153" s="30"/>
      <c r="BR153" s="30"/>
      <c r="BS153" s="30"/>
    </row>
    <row r="154" spans="5:71">
      <c r="E154" s="30"/>
      <c r="F154" s="30"/>
      <c r="AB154" s="30"/>
      <c r="AC154" s="30"/>
      <c r="BB154" s="94"/>
      <c r="BJ154" s="30"/>
      <c r="BK154" s="30"/>
      <c r="BR154" s="30"/>
      <c r="BS154" s="30"/>
    </row>
    <row r="155" spans="5:71">
      <c r="E155" s="30"/>
      <c r="F155" s="30"/>
      <c r="AB155" s="30"/>
      <c r="AC155" s="30"/>
      <c r="BB155" s="94"/>
      <c r="BJ155" s="30"/>
      <c r="BK155" s="30"/>
      <c r="BR155" s="30"/>
      <c r="BS155" s="30"/>
    </row>
    <row r="156" spans="5:71">
      <c r="E156" s="30"/>
      <c r="F156" s="30"/>
      <c r="AB156" s="30"/>
      <c r="AC156" s="30"/>
      <c r="BB156" s="94"/>
      <c r="BJ156" s="30"/>
      <c r="BK156" s="30"/>
      <c r="BR156" s="30"/>
      <c r="BS156" s="30"/>
    </row>
    <row r="157" spans="5:71">
      <c r="E157" s="30"/>
      <c r="F157" s="30"/>
      <c r="AB157" s="30"/>
      <c r="AC157" s="30"/>
      <c r="BB157" s="94"/>
      <c r="BJ157" s="30"/>
      <c r="BK157" s="30"/>
      <c r="BR157" s="30"/>
      <c r="BS157" s="30"/>
    </row>
    <row r="158" spans="5:71">
      <c r="E158" s="30"/>
      <c r="F158" s="30"/>
      <c r="AB158" s="30"/>
      <c r="AC158" s="30"/>
      <c r="BB158" s="94"/>
      <c r="BJ158" s="30"/>
      <c r="BK158" s="30"/>
      <c r="BR158" s="30"/>
      <c r="BS158" s="30"/>
    </row>
    <row r="159" spans="5:71">
      <c r="E159" s="30"/>
      <c r="F159" s="30"/>
      <c r="AB159" s="30"/>
      <c r="AC159" s="30"/>
      <c r="BB159" s="94"/>
      <c r="BJ159" s="30"/>
      <c r="BK159" s="30"/>
      <c r="BR159" s="30"/>
      <c r="BS159" s="30"/>
    </row>
    <row r="160" spans="5:71">
      <c r="E160" s="30"/>
      <c r="F160" s="30"/>
      <c r="AB160" s="30"/>
      <c r="AC160" s="30"/>
      <c r="BB160" s="94"/>
      <c r="BJ160" s="30"/>
      <c r="BK160" s="30"/>
      <c r="BR160" s="30"/>
      <c r="BS160" s="30"/>
    </row>
    <row r="161" spans="5:71">
      <c r="E161" s="30"/>
      <c r="F161" s="30"/>
      <c r="AB161" s="30"/>
      <c r="AC161" s="30"/>
      <c r="BB161" s="94"/>
      <c r="BJ161" s="30"/>
      <c r="BK161" s="30"/>
      <c r="BR161" s="30"/>
      <c r="BS161" s="30"/>
    </row>
    <row r="162" spans="5:71">
      <c r="E162" s="30"/>
      <c r="F162" s="30"/>
      <c r="AB162" s="30"/>
      <c r="AC162" s="30"/>
      <c r="BB162" s="94"/>
      <c r="BJ162" s="30"/>
      <c r="BK162" s="30"/>
      <c r="BR162" s="30"/>
      <c r="BS162" s="30"/>
    </row>
    <row r="163" spans="5:71">
      <c r="E163" s="30"/>
      <c r="F163" s="30"/>
      <c r="AB163" s="30"/>
      <c r="AC163" s="30"/>
      <c r="BB163" s="94"/>
      <c r="BJ163" s="30"/>
      <c r="BK163" s="30"/>
      <c r="BR163" s="30"/>
      <c r="BS163" s="30"/>
    </row>
    <row r="164" spans="5:71">
      <c r="E164" s="30"/>
      <c r="F164" s="30"/>
      <c r="AB164" s="30"/>
      <c r="AC164" s="30"/>
      <c r="BB164" s="94"/>
      <c r="BJ164" s="30"/>
      <c r="BK164" s="30"/>
      <c r="BR164" s="30"/>
      <c r="BS164" s="30"/>
    </row>
    <row r="165" spans="5:71">
      <c r="E165" s="30"/>
      <c r="F165" s="30"/>
      <c r="AB165" s="30"/>
      <c r="AC165" s="30"/>
      <c r="BB165" s="94"/>
      <c r="BJ165" s="30"/>
      <c r="BK165" s="30"/>
      <c r="BR165" s="30"/>
      <c r="BS165" s="30"/>
    </row>
    <row r="166" spans="5:71">
      <c r="E166" s="30"/>
      <c r="F166" s="30"/>
      <c r="AB166" s="30"/>
      <c r="AC166" s="30"/>
      <c r="BB166" s="94"/>
      <c r="BJ166" s="30"/>
      <c r="BK166" s="30"/>
      <c r="BR166" s="30"/>
      <c r="BS166" s="30"/>
    </row>
    <row r="167" spans="5:71">
      <c r="E167" s="30"/>
      <c r="F167" s="30"/>
      <c r="AB167" s="30"/>
      <c r="AC167" s="30"/>
      <c r="BB167" s="94"/>
      <c r="BJ167" s="30"/>
      <c r="BK167" s="30"/>
      <c r="BR167" s="30"/>
      <c r="BS167" s="30"/>
    </row>
    <row r="168" spans="5:71">
      <c r="E168" s="30"/>
      <c r="F168" s="30"/>
      <c r="AB168" s="30"/>
      <c r="AC168" s="30"/>
      <c r="BB168" s="94"/>
      <c r="BJ168" s="30"/>
      <c r="BK168" s="30"/>
      <c r="BR168" s="30"/>
      <c r="BS168" s="30"/>
    </row>
    <row r="169" spans="5:71">
      <c r="E169" s="30"/>
      <c r="F169" s="30"/>
      <c r="AB169" s="30"/>
      <c r="AC169" s="30"/>
      <c r="BB169" s="94"/>
      <c r="BJ169" s="30"/>
      <c r="BK169" s="30"/>
      <c r="BR169" s="30"/>
      <c r="BS169" s="30"/>
    </row>
    <row r="170" spans="5:71">
      <c r="E170" s="30"/>
      <c r="F170" s="30"/>
      <c r="AB170" s="30"/>
      <c r="AC170" s="30"/>
      <c r="BB170" s="94"/>
      <c r="BJ170" s="30"/>
      <c r="BK170" s="30"/>
      <c r="BR170" s="30"/>
      <c r="BS170" s="30"/>
    </row>
    <row r="171" spans="5:71">
      <c r="E171" s="30"/>
      <c r="F171" s="30"/>
      <c r="AB171" s="30"/>
      <c r="AC171" s="30"/>
      <c r="BB171" s="94"/>
      <c r="BJ171" s="30"/>
      <c r="BK171" s="30"/>
      <c r="BR171" s="30"/>
      <c r="BS171" s="30"/>
    </row>
    <row r="172" spans="5:71">
      <c r="E172" s="30"/>
      <c r="F172" s="30"/>
      <c r="AB172" s="30"/>
      <c r="AC172" s="30"/>
      <c r="BB172" s="94"/>
      <c r="BJ172" s="30"/>
      <c r="BK172" s="30"/>
      <c r="BR172" s="30"/>
      <c r="BS172" s="30"/>
    </row>
    <row r="173" spans="5:71">
      <c r="E173" s="30"/>
      <c r="F173" s="30"/>
      <c r="AB173" s="30"/>
      <c r="AC173" s="30"/>
      <c r="BB173" s="94"/>
      <c r="BJ173" s="30"/>
      <c r="BK173" s="30"/>
      <c r="BR173" s="30"/>
      <c r="BS173" s="30"/>
    </row>
    <row r="174" spans="5:71">
      <c r="E174" s="30"/>
      <c r="F174" s="30"/>
      <c r="AB174" s="30"/>
      <c r="AC174" s="30"/>
      <c r="BB174" s="94"/>
      <c r="BJ174" s="30"/>
      <c r="BK174" s="30"/>
      <c r="BR174" s="30"/>
      <c r="BS174" s="30"/>
    </row>
    <row r="175" spans="5:71">
      <c r="E175" s="30"/>
      <c r="F175" s="30"/>
      <c r="AB175" s="30"/>
      <c r="AC175" s="30"/>
      <c r="BB175" s="94"/>
      <c r="BJ175" s="30"/>
      <c r="BK175" s="30"/>
      <c r="BR175" s="30"/>
      <c r="BS175" s="30"/>
    </row>
    <row r="176" spans="5:71">
      <c r="E176" s="30"/>
      <c r="F176" s="30"/>
      <c r="AB176" s="30"/>
      <c r="AC176" s="30"/>
      <c r="BB176" s="94"/>
      <c r="BJ176" s="30"/>
      <c r="BK176" s="30"/>
      <c r="BR176" s="30"/>
      <c r="BS176" s="30"/>
    </row>
    <row r="177" spans="5:71">
      <c r="E177" s="30"/>
      <c r="F177" s="30"/>
      <c r="AB177" s="30"/>
      <c r="AC177" s="30"/>
      <c r="BB177" s="94"/>
      <c r="BJ177" s="30"/>
      <c r="BK177" s="30"/>
      <c r="BR177" s="30"/>
      <c r="BS177" s="30"/>
    </row>
    <row r="178" spans="5:71">
      <c r="E178" s="30"/>
      <c r="F178" s="30"/>
      <c r="AB178" s="30"/>
      <c r="AC178" s="30"/>
      <c r="BB178" s="94"/>
      <c r="BJ178" s="30"/>
      <c r="BK178" s="30"/>
      <c r="BR178" s="30"/>
      <c r="BS178" s="30"/>
    </row>
    <row r="179" spans="5:71">
      <c r="E179" s="30"/>
      <c r="F179" s="30"/>
      <c r="AB179" s="30"/>
      <c r="AC179" s="30"/>
      <c r="BB179" s="94"/>
      <c r="BJ179" s="30"/>
      <c r="BK179" s="30"/>
      <c r="BR179" s="30"/>
      <c r="BS179" s="30"/>
    </row>
    <row r="180" spans="5:71">
      <c r="E180" s="30"/>
      <c r="F180" s="30"/>
      <c r="AB180" s="30"/>
      <c r="AC180" s="30"/>
      <c r="BB180" s="94"/>
      <c r="BJ180" s="30"/>
      <c r="BK180" s="30"/>
      <c r="BR180" s="30"/>
      <c r="BS180" s="30"/>
    </row>
    <row r="181" spans="5:71">
      <c r="E181" s="30"/>
      <c r="F181" s="30"/>
      <c r="AB181" s="30"/>
      <c r="AC181" s="30"/>
      <c r="BB181" s="94"/>
      <c r="BJ181" s="30"/>
      <c r="BK181" s="30"/>
      <c r="BR181" s="30"/>
      <c r="BS181" s="30"/>
    </row>
    <row r="182" spans="5:71">
      <c r="E182" s="30"/>
      <c r="F182" s="30"/>
      <c r="AB182" s="30"/>
      <c r="AC182" s="30"/>
      <c r="BB182" s="94"/>
      <c r="BJ182" s="30"/>
      <c r="BK182" s="30"/>
      <c r="BR182" s="30"/>
      <c r="BS182" s="30"/>
    </row>
    <row r="183" spans="5:71">
      <c r="E183" s="30"/>
      <c r="F183" s="30"/>
      <c r="AB183" s="30"/>
      <c r="AC183" s="30"/>
      <c r="BB183" s="94"/>
      <c r="BJ183" s="30"/>
      <c r="BK183" s="30"/>
      <c r="BR183" s="30"/>
      <c r="BS183" s="30"/>
    </row>
    <row r="184" spans="5:71">
      <c r="E184" s="30"/>
      <c r="F184" s="30"/>
      <c r="AB184" s="30"/>
      <c r="AC184" s="30"/>
      <c r="BB184" s="94"/>
      <c r="BJ184" s="30"/>
      <c r="BK184" s="30"/>
      <c r="BR184" s="30"/>
      <c r="BS184" s="30"/>
    </row>
    <row r="185" spans="5:71">
      <c r="E185" s="30"/>
      <c r="F185" s="30"/>
      <c r="AB185" s="30"/>
      <c r="AC185" s="30"/>
      <c r="BB185" s="94"/>
      <c r="BJ185" s="30"/>
      <c r="BK185" s="30"/>
      <c r="BR185" s="30"/>
      <c r="BS185" s="30"/>
    </row>
    <row r="186" spans="5:71">
      <c r="E186" s="30"/>
      <c r="F186" s="30"/>
      <c r="AB186" s="30"/>
      <c r="AC186" s="30"/>
      <c r="BB186" s="94"/>
      <c r="BJ186" s="30"/>
      <c r="BK186" s="30"/>
      <c r="BR186" s="30"/>
      <c r="BS186" s="30"/>
    </row>
    <row r="187" spans="5:71">
      <c r="E187" s="30"/>
      <c r="F187" s="30"/>
      <c r="AB187" s="30"/>
      <c r="AC187" s="30"/>
      <c r="BB187" s="94"/>
      <c r="BJ187" s="30"/>
      <c r="BK187" s="30"/>
      <c r="BR187" s="30"/>
      <c r="BS187" s="30"/>
    </row>
    <row r="188" spans="5:71">
      <c r="E188" s="30"/>
      <c r="F188" s="30"/>
      <c r="AB188" s="30"/>
      <c r="AC188" s="30"/>
      <c r="BB188" s="94"/>
      <c r="BJ188" s="30"/>
      <c r="BK188" s="30"/>
      <c r="BR188" s="30"/>
      <c r="BS188" s="30"/>
    </row>
    <row r="189" spans="5:71">
      <c r="E189" s="30"/>
      <c r="F189" s="30"/>
      <c r="AB189" s="30"/>
      <c r="AC189" s="30"/>
      <c r="BB189" s="94"/>
      <c r="BJ189" s="30"/>
      <c r="BK189" s="30"/>
      <c r="BR189" s="30"/>
      <c r="BS189" s="30"/>
    </row>
    <row r="190" spans="5:71">
      <c r="E190" s="30"/>
      <c r="F190" s="30"/>
      <c r="AB190" s="30"/>
      <c r="AC190" s="30"/>
      <c r="BB190" s="94"/>
      <c r="BJ190" s="30"/>
      <c r="BK190" s="30"/>
      <c r="BR190" s="30"/>
      <c r="BS190" s="30"/>
    </row>
    <row r="191" spans="5:71">
      <c r="E191" s="30"/>
      <c r="F191" s="30"/>
      <c r="AB191" s="30"/>
      <c r="AC191" s="30"/>
      <c r="BB191" s="94"/>
      <c r="BJ191" s="30"/>
      <c r="BK191" s="30"/>
      <c r="BR191" s="30"/>
      <c r="BS191" s="30"/>
    </row>
    <row r="192" spans="5:71">
      <c r="E192" s="30"/>
      <c r="F192" s="30"/>
      <c r="AB192" s="30"/>
      <c r="AC192" s="30"/>
      <c r="BB192" s="94"/>
      <c r="BJ192" s="30"/>
      <c r="BK192" s="30"/>
      <c r="BR192" s="30"/>
      <c r="BS192" s="30"/>
    </row>
    <row r="193" spans="5:71">
      <c r="E193" s="30"/>
      <c r="F193" s="30"/>
      <c r="AB193" s="30"/>
      <c r="AC193" s="30"/>
      <c r="BB193" s="94"/>
      <c r="BJ193" s="30"/>
      <c r="BK193" s="30"/>
      <c r="BR193" s="30"/>
      <c r="BS193" s="30"/>
    </row>
    <row r="194" spans="5:71">
      <c r="E194" s="30"/>
      <c r="F194" s="30"/>
      <c r="AB194" s="30"/>
      <c r="AC194" s="30"/>
      <c r="BB194" s="94"/>
      <c r="BJ194" s="30"/>
      <c r="BK194" s="30"/>
      <c r="BR194" s="30"/>
      <c r="BS194" s="30"/>
    </row>
    <row r="195" spans="5:71">
      <c r="E195" s="30"/>
      <c r="F195" s="30"/>
      <c r="AB195" s="30"/>
      <c r="AC195" s="30"/>
      <c r="BB195" s="94"/>
      <c r="BJ195" s="30"/>
      <c r="BK195" s="30"/>
      <c r="BR195" s="30"/>
      <c r="BS195" s="30"/>
    </row>
    <row r="196" spans="5:71">
      <c r="E196" s="30"/>
      <c r="F196" s="30"/>
      <c r="AB196" s="30"/>
      <c r="AC196" s="30"/>
      <c r="BB196" s="94"/>
      <c r="BJ196" s="30"/>
      <c r="BK196" s="30"/>
      <c r="BR196" s="30"/>
      <c r="BS196" s="30"/>
    </row>
    <row r="197" spans="5:71">
      <c r="E197" s="30"/>
      <c r="F197" s="30"/>
      <c r="AB197" s="30"/>
      <c r="AC197" s="30"/>
      <c r="BB197" s="94"/>
      <c r="BJ197" s="30"/>
      <c r="BK197" s="30"/>
      <c r="BR197" s="30"/>
      <c r="BS197" s="30"/>
    </row>
    <row r="198" spans="5:71">
      <c r="E198" s="30"/>
      <c r="F198" s="30"/>
      <c r="AB198" s="30"/>
      <c r="AC198" s="30"/>
      <c r="BB198" s="94"/>
      <c r="BJ198" s="30"/>
      <c r="BK198" s="30"/>
      <c r="BR198" s="30"/>
      <c r="BS198" s="30"/>
    </row>
    <row r="199" spans="5:71">
      <c r="E199" s="30"/>
      <c r="F199" s="30"/>
      <c r="AB199" s="30"/>
      <c r="AC199" s="30"/>
      <c r="BB199" s="94"/>
      <c r="BJ199" s="30"/>
      <c r="BK199" s="30"/>
      <c r="BR199" s="30"/>
      <c r="BS199" s="30"/>
    </row>
    <row r="200" spans="5:71">
      <c r="E200" s="30"/>
      <c r="F200" s="30"/>
      <c r="AB200" s="30"/>
      <c r="AC200" s="30"/>
      <c r="BB200" s="94"/>
      <c r="BJ200" s="30"/>
      <c r="BK200" s="30"/>
      <c r="BR200" s="30"/>
      <c r="BS200" s="30"/>
    </row>
    <row r="201" spans="5:71">
      <c r="E201" s="30"/>
      <c r="F201" s="30"/>
      <c r="AB201" s="30"/>
      <c r="AC201" s="30"/>
      <c r="BB201" s="94"/>
      <c r="BJ201" s="30"/>
      <c r="BK201" s="30"/>
      <c r="BR201" s="30"/>
      <c r="BS201" s="30"/>
    </row>
    <row r="202" spans="5:71">
      <c r="E202" s="30"/>
      <c r="F202" s="30"/>
      <c r="AB202" s="30"/>
      <c r="AC202" s="30"/>
      <c r="BB202" s="94"/>
      <c r="BJ202" s="30"/>
      <c r="BK202" s="30"/>
      <c r="BR202" s="30"/>
      <c r="BS202" s="30"/>
    </row>
    <row r="203" spans="5:71">
      <c r="E203" s="30"/>
      <c r="F203" s="30"/>
      <c r="AB203" s="30"/>
      <c r="AC203" s="30"/>
      <c r="BB203" s="94"/>
      <c r="BJ203" s="30"/>
      <c r="BK203" s="30"/>
      <c r="BR203" s="30"/>
      <c r="BS203" s="30"/>
    </row>
    <row r="204" spans="5:71">
      <c r="E204" s="30"/>
      <c r="F204" s="30"/>
      <c r="AB204" s="30"/>
      <c r="AC204" s="30"/>
      <c r="BB204" s="94"/>
      <c r="BJ204" s="30"/>
      <c r="BK204" s="30"/>
      <c r="BR204" s="30"/>
      <c r="BS204" s="30"/>
    </row>
    <row r="205" spans="5:71">
      <c r="E205" s="30"/>
      <c r="F205" s="30"/>
      <c r="AB205" s="30"/>
      <c r="AC205" s="30"/>
      <c r="BB205" s="94"/>
      <c r="BJ205" s="30"/>
      <c r="BK205" s="30"/>
      <c r="BR205" s="30"/>
      <c r="BS205" s="30"/>
    </row>
    <row r="206" spans="5:71">
      <c r="E206" s="30"/>
      <c r="F206" s="30"/>
      <c r="AB206" s="30"/>
      <c r="AC206" s="30"/>
      <c r="BB206" s="94"/>
      <c r="BJ206" s="30"/>
      <c r="BK206" s="30"/>
      <c r="BR206" s="30"/>
      <c r="BS206" s="30"/>
    </row>
    <row r="207" spans="5:71">
      <c r="E207" s="30"/>
      <c r="F207" s="30"/>
      <c r="AB207" s="30"/>
      <c r="AC207" s="30"/>
      <c r="BB207" s="94"/>
      <c r="BJ207" s="30"/>
      <c r="BK207" s="30"/>
      <c r="BR207" s="30"/>
      <c r="BS207" s="30"/>
    </row>
    <row r="208" spans="5:71">
      <c r="E208" s="30"/>
      <c r="F208" s="30"/>
      <c r="AB208" s="30"/>
      <c r="AC208" s="30"/>
      <c r="BB208" s="94"/>
      <c r="BJ208" s="30"/>
      <c r="BK208" s="30"/>
      <c r="BR208" s="30"/>
      <c r="BS208" s="30"/>
    </row>
    <row r="209" spans="5:71">
      <c r="E209" s="30"/>
      <c r="F209" s="30"/>
      <c r="AB209" s="30"/>
      <c r="AC209" s="30"/>
      <c r="BB209" s="94"/>
      <c r="BJ209" s="30"/>
      <c r="BK209" s="30"/>
      <c r="BR209" s="30"/>
      <c r="BS209" s="30"/>
    </row>
    <row r="210" spans="5:71">
      <c r="E210" s="30"/>
      <c r="F210" s="30"/>
      <c r="AB210" s="30"/>
      <c r="AC210" s="30"/>
      <c r="BB210" s="94"/>
      <c r="BJ210" s="30"/>
      <c r="BK210" s="30"/>
      <c r="BR210" s="30"/>
      <c r="BS210" s="30"/>
    </row>
    <row r="211" spans="5:71">
      <c r="E211" s="30"/>
      <c r="F211" s="30"/>
      <c r="AB211" s="30"/>
      <c r="AC211" s="30"/>
      <c r="BB211" s="94"/>
      <c r="BJ211" s="30"/>
      <c r="BK211" s="30"/>
      <c r="BR211" s="30"/>
      <c r="BS211" s="30"/>
    </row>
    <row r="212" spans="5:71">
      <c r="E212" s="30"/>
      <c r="F212" s="30"/>
      <c r="AB212" s="30"/>
      <c r="AC212" s="30"/>
      <c r="BB212" s="94"/>
      <c r="BJ212" s="30"/>
      <c r="BK212" s="30"/>
      <c r="BR212" s="30"/>
      <c r="BS212" s="30"/>
    </row>
    <row r="213" spans="5:71">
      <c r="E213" s="30"/>
      <c r="F213" s="30"/>
      <c r="AB213" s="30"/>
      <c r="AC213" s="30"/>
      <c r="BB213" s="94"/>
      <c r="BJ213" s="30"/>
      <c r="BK213" s="30"/>
      <c r="BR213" s="30"/>
      <c r="BS213" s="30"/>
    </row>
    <row r="214" spans="5:71">
      <c r="E214" s="30"/>
      <c r="F214" s="30"/>
      <c r="AB214" s="30"/>
      <c r="AC214" s="30"/>
      <c r="BB214" s="94"/>
      <c r="BJ214" s="30"/>
      <c r="BK214" s="30"/>
      <c r="BR214" s="30"/>
      <c r="BS214" s="30"/>
    </row>
    <row r="215" spans="5:71">
      <c r="E215" s="30"/>
      <c r="F215" s="30"/>
      <c r="AB215" s="30"/>
      <c r="AC215" s="30"/>
      <c r="BB215" s="94"/>
      <c r="BJ215" s="30"/>
      <c r="BK215" s="30"/>
      <c r="BR215" s="30"/>
      <c r="BS215" s="30"/>
    </row>
    <row r="216" spans="5:71">
      <c r="E216" s="30"/>
      <c r="F216" s="30"/>
      <c r="AB216" s="30"/>
      <c r="AC216" s="30"/>
      <c r="BB216" s="94"/>
      <c r="BJ216" s="30"/>
      <c r="BK216" s="30"/>
      <c r="BR216" s="30"/>
      <c r="BS216" s="30"/>
    </row>
    <row r="217" spans="5:71">
      <c r="E217" s="30"/>
      <c r="F217" s="30"/>
      <c r="AB217" s="30"/>
      <c r="AC217" s="30"/>
      <c r="BB217" s="94"/>
      <c r="BJ217" s="30"/>
      <c r="BK217" s="30"/>
      <c r="BR217" s="30"/>
      <c r="BS217" s="30"/>
    </row>
    <row r="218" spans="5:71">
      <c r="E218" s="30"/>
      <c r="F218" s="30"/>
      <c r="AB218" s="30"/>
      <c r="AC218" s="30"/>
      <c r="BB218" s="94"/>
      <c r="BJ218" s="30"/>
      <c r="BK218" s="30"/>
      <c r="BR218" s="30"/>
      <c r="BS218" s="30"/>
    </row>
    <row r="219" spans="5:71">
      <c r="E219" s="30"/>
      <c r="F219" s="30"/>
      <c r="AB219" s="30"/>
      <c r="AC219" s="30"/>
      <c r="BB219" s="94"/>
      <c r="BJ219" s="30"/>
      <c r="BK219" s="30"/>
      <c r="BR219" s="30"/>
      <c r="BS219" s="30"/>
    </row>
    <row r="220" spans="5:71">
      <c r="E220" s="30"/>
      <c r="F220" s="30"/>
      <c r="AB220" s="30"/>
      <c r="AC220" s="30"/>
      <c r="BB220" s="94"/>
      <c r="BJ220" s="30"/>
      <c r="BK220" s="30"/>
      <c r="BR220" s="30"/>
      <c r="BS220" s="30"/>
    </row>
    <row r="221" spans="5:71">
      <c r="E221" s="30"/>
      <c r="F221" s="30"/>
      <c r="AB221" s="30"/>
      <c r="AC221" s="30"/>
      <c r="BB221" s="94"/>
      <c r="BJ221" s="30"/>
      <c r="BK221" s="30"/>
      <c r="BR221" s="30"/>
      <c r="BS221" s="30"/>
    </row>
    <row r="222" spans="5:71">
      <c r="E222" s="30"/>
      <c r="F222" s="30"/>
      <c r="AB222" s="30"/>
      <c r="AC222" s="30"/>
      <c r="BB222" s="94"/>
      <c r="BJ222" s="30"/>
      <c r="BK222" s="30"/>
      <c r="BR222" s="30"/>
      <c r="BS222" s="30"/>
    </row>
    <row r="223" spans="5:71">
      <c r="E223" s="30"/>
      <c r="F223" s="30"/>
      <c r="AB223" s="30"/>
      <c r="AC223" s="30"/>
      <c r="BB223" s="94"/>
      <c r="BJ223" s="30"/>
      <c r="BK223" s="30"/>
      <c r="BR223" s="30"/>
      <c r="BS223" s="30"/>
    </row>
    <row r="224" spans="5:71">
      <c r="E224" s="30"/>
      <c r="F224" s="30"/>
      <c r="AB224" s="30"/>
      <c r="AC224" s="30"/>
      <c r="BB224" s="94"/>
      <c r="BJ224" s="30"/>
      <c r="BK224" s="30"/>
      <c r="BR224" s="30"/>
      <c r="BS224" s="30"/>
    </row>
    <row r="225" spans="5:71">
      <c r="E225" s="30"/>
      <c r="F225" s="30"/>
      <c r="AB225" s="30"/>
      <c r="AC225" s="30"/>
      <c r="BB225" s="94"/>
      <c r="BJ225" s="30"/>
      <c r="BK225" s="30"/>
      <c r="BR225" s="30"/>
      <c r="BS225" s="30"/>
    </row>
    <row r="226" spans="5:71">
      <c r="E226" s="30"/>
      <c r="F226" s="30"/>
      <c r="AB226" s="30"/>
      <c r="AC226" s="30"/>
      <c r="BB226" s="94"/>
      <c r="BJ226" s="30"/>
      <c r="BK226" s="30"/>
      <c r="BR226" s="30"/>
      <c r="BS226" s="30"/>
    </row>
    <row r="227" spans="5:71">
      <c r="E227" s="30"/>
      <c r="F227" s="30"/>
      <c r="AB227" s="30"/>
      <c r="AC227" s="30"/>
      <c r="BB227" s="94"/>
      <c r="BJ227" s="30"/>
      <c r="BK227" s="30"/>
      <c r="BR227" s="30"/>
      <c r="BS227" s="30"/>
    </row>
    <row r="228" spans="5:71">
      <c r="E228" s="30"/>
      <c r="F228" s="30"/>
      <c r="AB228" s="30"/>
      <c r="AC228" s="30"/>
      <c r="BB228" s="94"/>
      <c r="BJ228" s="30"/>
      <c r="BK228" s="30"/>
      <c r="BR228" s="30"/>
      <c r="BS228" s="30"/>
    </row>
    <row r="229" spans="5:71">
      <c r="E229" s="30"/>
      <c r="F229" s="30"/>
      <c r="AB229" s="30"/>
      <c r="AC229" s="30"/>
      <c r="BB229" s="94"/>
      <c r="BJ229" s="30"/>
      <c r="BK229" s="30"/>
      <c r="BR229" s="30"/>
      <c r="BS229" s="30"/>
    </row>
    <row r="230" spans="5:71">
      <c r="E230" s="30"/>
      <c r="F230" s="30"/>
      <c r="AB230" s="30"/>
      <c r="AC230" s="30"/>
      <c r="BB230" s="94"/>
      <c r="BJ230" s="30"/>
      <c r="BK230" s="30"/>
      <c r="BR230" s="30"/>
      <c r="BS230" s="30"/>
    </row>
    <row r="231" spans="5:71">
      <c r="E231" s="30"/>
      <c r="F231" s="30"/>
      <c r="AB231" s="30"/>
      <c r="AC231" s="30"/>
      <c r="BB231" s="94"/>
      <c r="BJ231" s="30"/>
      <c r="BK231" s="30"/>
      <c r="BR231" s="30"/>
      <c r="BS231" s="30"/>
    </row>
    <row r="232" spans="5:71">
      <c r="E232" s="30"/>
      <c r="F232" s="30"/>
      <c r="AB232" s="30"/>
      <c r="AC232" s="30"/>
      <c r="BB232" s="94"/>
      <c r="BJ232" s="30"/>
      <c r="BK232" s="30"/>
      <c r="BR232" s="30"/>
      <c r="BS232" s="30"/>
    </row>
    <row r="233" spans="5:71">
      <c r="E233" s="30"/>
      <c r="F233" s="30"/>
      <c r="AB233" s="30"/>
      <c r="AC233" s="30"/>
      <c r="BB233" s="94"/>
      <c r="BJ233" s="30"/>
      <c r="BK233" s="30"/>
      <c r="BR233" s="30"/>
      <c r="BS233" s="30"/>
    </row>
    <row r="234" spans="5:71">
      <c r="E234" s="30"/>
      <c r="F234" s="30"/>
      <c r="AB234" s="30"/>
      <c r="AC234" s="30"/>
      <c r="BB234" s="94"/>
      <c r="BJ234" s="30"/>
      <c r="BK234" s="30"/>
      <c r="BR234" s="30"/>
      <c r="BS234" s="30"/>
    </row>
    <row r="235" spans="5:71">
      <c r="E235" s="30"/>
      <c r="F235" s="30"/>
      <c r="AB235" s="30"/>
      <c r="AC235" s="30"/>
      <c r="BB235" s="94"/>
      <c r="BJ235" s="30"/>
      <c r="BK235" s="30"/>
      <c r="BR235" s="30"/>
      <c r="BS235" s="30"/>
    </row>
    <row r="236" spans="5:71">
      <c r="E236" s="30"/>
      <c r="F236" s="30"/>
      <c r="AB236" s="30"/>
      <c r="AC236" s="30"/>
      <c r="BB236" s="94"/>
      <c r="BJ236" s="30"/>
      <c r="BK236" s="30"/>
      <c r="BR236" s="30"/>
      <c r="BS236" s="30"/>
    </row>
    <row r="237" spans="5:71">
      <c r="E237" s="30"/>
      <c r="F237" s="30"/>
      <c r="AB237" s="30"/>
      <c r="AC237" s="30"/>
      <c r="BB237" s="94"/>
      <c r="BJ237" s="30"/>
      <c r="BK237" s="30"/>
      <c r="BR237" s="30"/>
      <c r="BS237" s="30"/>
    </row>
    <row r="238" spans="5:71">
      <c r="E238" s="30"/>
      <c r="F238" s="30"/>
      <c r="AB238" s="30"/>
      <c r="AC238" s="30"/>
      <c r="BB238" s="94"/>
      <c r="BJ238" s="30"/>
      <c r="BK238" s="30"/>
      <c r="BR238" s="30"/>
      <c r="BS238" s="30"/>
    </row>
    <row r="239" spans="5:71">
      <c r="E239" s="30"/>
      <c r="F239" s="30"/>
      <c r="AB239" s="30"/>
      <c r="AC239" s="30"/>
      <c r="BB239" s="94"/>
      <c r="BJ239" s="30"/>
      <c r="BK239" s="30"/>
      <c r="BR239" s="30"/>
      <c r="BS239" s="30"/>
    </row>
    <row r="240" spans="5:71">
      <c r="E240" s="30"/>
      <c r="F240" s="30"/>
      <c r="AB240" s="30"/>
      <c r="AC240" s="30"/>
      <c r="BB240" s="94"/>
      <c r="BJ240" s="30"/>
      <c r="BK240" s="30"/>
      <c r="BR240" s="30"/>
      <c r="BS240" s="30"/>
    </row>
    <row r="241" spans="5:71">
      <c r="E241" s="30"/>
      <c r="F241" s="30"/>
      <c r="AB241" s="30"/>
      <c r="AC241" s="30"/>
      <c r="BB241" s="94"/>
      <c r="BJ241" s="30"/>
      <c r="BK241" s="30"/>
      <c r="BR241" s="30"/>
      <c r="BS241" s="30"/>
    </row>
    <row r="242" spans="5:71">
      <c r="E242" s="30"/>
      <c r="F242" s="30"/>
      <c r="AB242" s="30"/>
      <c r="AC242" s="30"/>
      <c r="BB242" s="94"/>
      <c r="BJ242" s="30"/>
      <c r="BK242" s="30"/>
      <c r="BR242" s="30"/>
      <c r="BS242" s="30"/>
    </row>
    <row r="243" spans="5:71">
      <c r="E243" s="30"/>
      <c r="F243" s="30"/>
      <c r="AB243" s="30"/>
      <c r="AC243" s="30"/>
      <c r="BB243" s="94"/>
      <c r="BJ243" s="30"/>
      <c r="BK243" s="30"/>
      <c r="BR243" s="30"/>
      <c r="BS243" s="30"/>
    </row>
    <row r="244" spans="5:71">
      <c r="E244" s="30"/>
      <c r="F244" s="30"/>
      <c r="AB244" s="30"/>
      <c r="AC244" s="30"/>
      <c r="BB244" s="94"/>
      <c r="BJ244" s="30"/>
      <c r="BK244" s="30"/>
      <c r="BR244" s="30"/>
      <c r="BS244" s="30"/>
    </row>
    <row r="245" spans="5:71">
      <c r="E245" s="30"/>
      <c r="F245" s="30"/>
      <c r="AB245" s="30"/>
      <c r="AC245" s="30"/>
      <c r="BB245" s="94"/>
      <c r="BJ245" s="30"/>
      <c r="BK245" s="30"/>
      <c r="BR245" s="30"/>
      <c r="BS245" s="30"/>
    </row>
    <row r="246" spans="5:71">
      <c r="E246" s="30"/>
      <c r="F246" s="30"/>
      <c r="AB246" s="30"/>
      <c r="AC246" s="30"/>
      <c r="BB246" s="94"/>
      <c r="BJ246" s="30"/>
      <c r="BK246" s="30"/>
      <c r="BR246" s="30"/>
      <c r="BS246" s="30"/>
    </row>
    <row r="247" spans="5:71">
      <c r="E247" s="30"/>
      <c r="F247" s="30"/>
      <c r="AB247" s="30"/>
      <c r="AC247" s="30"/>
      <c r="BB247" s="94"/>
      <c r="BJ247" s="30"/>
      <c r="BK247" s="30"/>
      <c r="BR247" s="30"/>
      <c r="BS247" s="30"/>
    </row>
    <row r="248" spans="5:71">
      <c r="E248" s="30"/>
      <c r="F248" s="30"/>
      <c r="AB248" s="30"/>
      <c r="AC248" s="30"/>
      <c r="BB248" s="94"/>
      <c r="BJ248" s="30"/>
      <c r="BK248" s="30"/>
      <c r="BR248" s="30"/>
      <c r="BS248" s="30"/>
    </row>
    <row r="249" spans="5:71">
      <c r="E249" s="30"/>
      <c r="F249" s="30"/>
      <c r="AB249" s="30"/>
      <c r="AC249" s="30"/>
      <c r="BB249" s="94"/>
      <c r="BJ249" s="30"/>
      <c r="BK249" s="30"/>
      <c r="BR249" s="30"/>
      <c r="BS249" s="30"/>
    </row>
    <row r="250" spans="5:71">
      <c r="E250" s="30"/>
      <c r="F250" s="30"/>
      <c r="AB250" s="30"/>
      <c r="AC250" s="30"/>
      <c r="BB250" s="94"/>
      <c r="BJ250" s="30"/>
      <c r="BK250" s="30"/>
      <c r="BR250" s="30"/>
      <c r="BS250" s="30"/>
    </row>
    <row r="251" spans="5:71">
      <c r="E251" s="30"/>
      <c r="F251" s="30"/>
      <c r="AB251" s="30"/>
      <c r="AC251" s="30"/>
      <c r="BB251" s="94"/>
      <c r="BJ251" s="30"/>
      <c r="BK251" s="30"/>
      <c r="BR251" s="30"/>
      <c r="BS251" s="30"/>
    </row>
    <row r="252" spans="5:71">
      <c r="E252" s="30"/>
      <c r="F252" s="30"/>
      <c r="AB252" s="30"/>
      <c r="AC252" s="30"/>
      <c r="BB252" s="94"/>
      <c r="BJ252" s="30"/>
      <c r="BK252" s="30"/>
      <c r="BR252" s="30"/>
      <c r="BS252" s="30"/>
    </row>
    <row r="253" spans="5:71">
      <c r="E253" s="30"/>
      <c r="F253" s="30"/>
      <c r="AB253" s="30"/>
      <c r="AC253" s="30"/>
      <c r="BB253" s="94"/>
      <c r="BJ253" s="30"/>
      <c r="BK253" s="30"/>
      <c r="BR253" s="30"/>
      <c r="BS253" s="30"/>
    </row>
    <row r="254" spans="5:71">
      <c r="E254" s="30"/>
      <c r="F254" s="30"/>
      <c r="AB254" s="30"/>
      <c r="AC254" s="30"/>
      <c r="BB254" s="94"/>
      <c r="BJ254" s="30"/>
      <c r="BK254" s="30"/>
      <c r="BR254" s="30"/>
      <c r="BS254" s="30"/>
    </row>
    <row r="255" spans="5:71">
      <c r="E255" s="30"/>
      <c r="F255" s="30"/>
      <c r="AB255" s="30"/>
      <c r="AC255" s="30"/>
      <c r="BB255" s="94"/>
      <c r="BJ255" s="30"/>
      <c r="BK255" s="30"/>
      <c r="BR255" s="30"/>
      <c r="BS255" s="30"/>
    </row>
    <row r="256" spans="5:71">
      <c r="E256" s="30"/>
      <c r="F256" s="30"/>
      <c r="AB256" s="30"/>
      <c r="AC256" s="30"/>
      <c r="BB256" s="94"/>
      <c r="BJ256" s="30"/>
      <c r="BK256" s="30"/>
      <c r="BR256" s="30"/>
      <c r="BS256" s="30"/>
    </row>
    <row r="257" spans="5:71">
      <c r="E257" s="30"/>
      <c r="F257" s="30"/>
      <c r="AB257" s="30"/>
      <c r="AC257" s="30"/>
      <c r="BB257" s="94"/>
      <c r="BJ257" s="30"/>
      <c r="BK257" s="30"/>
      <c r="BR257" s="30"/>
      <c r="BS257" s="30"/>
    </row>
    <row r="258" spans="5:71">
      <c r="E258" s="30"/>
      <c r="F258" s="30"/>
      <c r="AB258" s="30"/>
      <c r="AC258" s="30"/>
      <c r="BB258" s="94"/>
      <c r="BJ258" s="30"/>
      <c r="BK258" s="30"/>
      <c r="BR258" s="30"/>
      <c r="BS258" s="30"/>
    </row>
    <row r="259" spans="5:71">
      <c r="E259" s="30"/>
      <c r="F259" s="30"/>
      <c r="AB259" s="30"/>
      <c r="AC259" s="30"/>
      <c r="BB259" s="94"/>
      <c r="BJ259" s="30"/>
      <c r="BK259" s="30"/>
      <c r="BR259" s="30"/>
      <c r="BS259" s="30"/>
    </row>
    <row r="260" spans="5:71">
      <c r="E260" s="30"/>
      <c r="F260" s="30"/>
      <c r="AB260" s="30"/>
      <c r="AC260" s="30"/>
      <c r="BB260" s="94"/>
      <c r="BJ260" s="30"/>
      <c r="BK260" s="30"/>
      <c r="BR260" s="30"/>
      <c r="BS260" s="30"/>
    </row>
    <row r="261" spans="5:71">
      <c r="E261" s="30"/>
      <c r="F261" s="30"/>
      <c r="AB261" s="30"/>
      <c r="AC261" s="30"/>
      <c r="BB261" s="94"/>
      <c r="BJ261" s="30"/>
      <c r="BK261" s="30"/>
      <c r="BR261" s="30"/>
      <c r="BS261" s="30"/>
    </row>
    <row r="262" spans="5:71">
      <c r="E262" s="30"/>
      <c r="F262" s="30"/>
      <c r="AB262" s="30"/>
      <c r="AC262" s="30"/>
      <c r="BB262" s="94"/>
      <c r="BJ262" s="30"/>
      <c r="BK262" s="30"/>
      <c r="BR262" s="30"/>
      <c r="BS262" s="30"/>
    </row>
    <row r="263" spans="5:71">
      <c r="E263" s="30"/>
      <c r="F263" s="30"/>
      <c r="AB263" s="30"/>
      <c r="AC263" s="30"/>
      <c r="BB263" s="94"/>
      <c r="BJ263" s="30"/>
      <c r="BK263" s="30"/>
      <c r="BR263" s="30"/>
      <c r="BS263" s="30"/>
    </row>
    <row r="264" spans="5:71">
      <c r="E264" s="30"/>
      <c r="F264" s="30"/>
      <c r="AB264" s="30"/>
      <c r="AC264" s="30"/>
      <c r="BB264" s="94"/>
      <c r="BJ264" s="30"/>
      <c r="BK264" s="30"/>
      <c r="BR264" s="30"/>
      <c r="BS264" s="30"/>
    </row>
    <row r="265" spans="5:71">
      <c r="E265" s="30"/>
      <c r="F265" s="30"/>
      <c r="AB265" s="30"/>
      <c r="AC265" s="30"/>
      <c r="BB265" s="94"/>
      <c r="BJ265" s="30"/>
      <c r="BK265" s="30"/>
      <c r="BR265" s="30"/>
      <c r="BS265" s="30"/>
    </row>
    <row r="266" spans="5:71">
      <c r="E266" s="30"/>
      <c r="F266" s="30"/>
      <c r="AB266" s="30"/>
      <c r="AC266" s="30"/>
      <c r="BB266" s="94"/>
      <c r="BJ266" s="30"/>
      <c r="BK266" s="30"/>
      <c r="BR266" s="30"/>
      <c r="BS266" s="30"/>
    </row>
    <row r="267" spans="5:71">
      <c r="E267" s="30"/>
      <c r="F267" s="30"/>
      <c r="AB267" s="30"/>
      <c r="AC267" s="30"/>
      <c r="BB267" s="94"/>
      <c r="BJ267" s="30"/>
      <c r="BK267" s="30"/>
      <c r="BR267" s="30"/>
      <c r="BS267" s="30"/>
    </row>
    <row r="268" spans="5:71">
      <c r="E268" s="30"/>
      <c r="F268" s="30"/>
      <c r="AB268" s="30"/>
      <c r="AC268" s="30"/>
      <c r="BB268" s="94"/>
      <c r="BJ268" s="30"/>
      <c r="BK268" s="30"/>
      <c r="BR268" s="30"/>
      <c r="BS268" s="30"/>
    </row>
    <row r="269" spans="5:71">
      <c r="E269" s="30"/>
      <c r="F269" s="30"/>
      <c r="AB269" s="30"/>
      <c r="AC269" s="30"/>
      <c r="BB269" s="94"/>
      <c r="BJ269" s="30"/>
      <c r="BK269" s="30"/>
      <c r="BR269" s="30"/>
      <c r="BS269" s="30"/>
    </row>
    <row r="270" spans="5:71">
      <c r="E270" s="30"/>
      <c r="F270" s="30"/>
      <c r="AB270" s="30"/>
      <c r="AC270" s="30"/>
      <c r="BB270" s="94"/>
      <c r="BJ270" s="30"/>
      <c r="BK270" s="30"/>
      <c r="BR270" s="30"/>
      <c r="BS270" s="30"/>
    </row>
    <row r="271" spans="5:71">
      <c r="E271" s="30"/>
      <c r="F271" s="30"/>
      <c r="AB271" s="30"/>
      <c r="AC271" s="30"/>
      <c r="BB271" s="94"/>
      <c r="BJ271" s="30"/>
      <c r="BK271" s="30"/>
      <c r="BR271" s="30"/>
      <c r="BS271" s="30"/>
    </row>
    <row r="272" spans="5:71">
      <c r="E272" s="30"/>
      <c r="F272" s="30"/>
      <c r="AB272" s="30"/>
      <c r="AC272" s="30"/>
      <c r="BB272" s="94"/>
      <c r="BJ272" s="30"/>
      <c r="BK272" s="30"/>
      <c r="BR272" s="30"/>
      <c r="BS272" s="30"/>
    </row>
    <row r="273" spans="5:71">
      <c r="E273" s="30"/>
      <c r="F273" s="30"/>
      <c r="AB273" s="30"/>
      <c r="AC273" s="30"/>
      <c r="BB273" s="94"/>
      <c r="BJ273" s="30"/>
      <c r="BK273" s="30"/>
      <c r="BR273" s="30"/>
      <c r="BS273" s="30"/>
    </row>
    <row r="274" spans="5:71">
      <c r="E274" s="30"/>
      <c r="F274" s="30"/>
      <c r="AB274" s="30"/>
      <c r="AC274" s="30"/>
      <c r="BB274" s="94"/>
      <c r="BJ274" s="30"/>
      <c r="BK274" s="30"/>
      <c r="BR274" s="30"/>
      <c r="BS274" s="30"/>
    </row>
    <row r="275" spans="5:71">
      <c r="E275" s="30"/>
      <c r="F275" s="30"/>
      <c r="AB275" s="30"/>
      <c r="AC275" s="30"/>
      <c r="BB275" s="94"/>
      <c r="BJ275" s="30"/>
      <c r="BK275" s="30"/>
      <c r="BR275" s="30"/>
      <c r="BS275" s="30"/>
    </row>
    <row r="276" spans="5:71">
      <c r="E276" s="30"/>
      <c r="F276" s="30"/>
      <c r="AB276" s="30"/>
      <c r="AC276" s="30"/>
      <c r="BB276" s="94"/>
      <c r="BJ276" s="30"/>
      <c r="BK276" s="30"/>
      <c r="BR276" s="30"/>
      <c r="BS276" s="30"/>
    </row>
    <row r="277" spans="5:71">
      <c r="E277" s="30"/>
      <c r="F277" s="30"/>
      <c r="AB277" s="30"/>
      <c r="AC277" s="30"/>
      <c r="BB277" s="94"/>
      <c r="BJ277" s="30"/>
      <c r="BK277" s="30"/>
      <c r="BR277" s="30"/>
      <c r="BS277" s="30"/>
    </row>
    <row r="278" spans="5:71">
      <c r="E278" s="30"/>
      <c r="F278" s="30"/>
      <c r="AB278" s="30"/>
      <c r="AC278" s="30"/>
      <c r="BB278" s="94"/>
      <c r="BJ278" s="30"/>
      <c r="BK278" s="30"/>
      <c r="BR278" s="30"/>
      <c r="BS278" s="30"/>
    </row>
    <row r="279" spans="5:71">
      <c r="E279" s="30"/>
      <c r="F279" s="30"/>
      <c r="AB279" s="30"/>
      <c r="AC279" s="30"/>
      <c r="BB279" s="94"/>
      <c r="BJ279" s="30"/>
      <c r="BK279" s="30"/>
      <c r="BR279" s="30"/>
      <c r="BS279" s="30"/>
    </row>
    <row r="280" spans="5:71">
      <c r="E280" s="30"/>
      <c r="F280" s="30"/>
      <c r="AB280" s="30"/>
      <c r="AC280" s="30"/>
      <c r="BB280" s="94"/>
      <c r="BJ280" s="30"/>
      <c r="BK280" s="30"/>
      <c r="BR280" s="30"/>
      <c r="BS280" s="30"/>
    </row>
    <row r="281" spans="5:71">
      <c r="E281" s="30"/>
      <c r="F281" s="30"/>
      <c r="AB281" s="30"/>
      <c r="AC281" s="30"/>
      <c r="BB281" s="94"/>
      <c r="BJ281" s="30"/>
      <c r="BK281" s="30"/>
      <c r="BR281" s="30"/>
      <c r="BS281" s="30"/>
    </row>
    <row r="282" spans="5:71">
      <c r="E282" s="30"/>
      <c r="F282" s="30"/>
      <c r="AB282" s="30"/>
      <c r="AC282" s="30"/>
      <c r="BB282" s="94"/>
      <c r="BJ282" s="30"/>
      <c r="BK282" s="30"/>
      <c r="BR282" s="30"/>
      <c r="BS282" s="30"/>
    </row>
    <row r="283" spans="5:71">
      <c r="E283" s="30"/>
      <c r="F283" s="30"/>
      <c r="AB283" s="30"/>
      <c r="AC283" s="30"/>
      <c r="BB283" s="94"/>
      <c r="BJ283" s="30"/>
      <c r="BK283" s="30"/>
      <c r="BR283" s="30"/>
      <c r="BS283" s="30"/>
    </row>
    <row r="284" spans="5:71">
      <c r="E284" s="30"/>
      <c r="F284" s="30"/>
      <c r="AB284" s="30"/>
      <c r="AC284" s="30"/>
      <c r="BB284" s="94"/>
      <c r="BJ284" s="30"/>
      <c r="BK284" s="30"/>
      <c r="BR284" s="30"/>
      <c r="BS284" s="30"/>
    </row>
    <row r="285" spans="5:71">
      <c r="E285" s="30"/>
      <c r="F285" s="30"/>
      <c r="AB285" s="30"/>
      <c r="AC285" s="30"/>
      <c r="BB285" s="94"/>
      <c r="BJ285" s="30"/>
      <c r="BK285" s="30"/>
      <c r="BR285" s="30"/>
      <c r="BS285" s="30"/>
    </row>
    <row r="286" spans="5:71">
      <c r="E286" s="30"/>
      <c r="F286" s="30"/>
      <c r="AB286" s="30"/>
      <c r="AC286" s="30"/>
      <c r="BB286" s="94"/>
      <c r="BJ286" s="30"/>
      <c r="BK286" s="30"/>
      <c r="BR286" s="30"/>
      <c r="BS286" s="30"/>
    </row>
    <row r="287" spans="5:71">
      <c r="E287" s="30"/>
      <c r="F287" s="30"/>
      <c r="AB287" s="30"/>
      <c r="AC287" s="30"/>
      <c r="BB287" s="94"/>
      <c r="BJ287" s="30"/>
      <c r="BK287" s="30"/>
      <c r="BR287" s="30"/>
      <c r="BS287" s="30"/>
    </row>
    <row r="288" spans="5:71">
      <c r="E288" s="30"/>
      <c r="F288" s="30"/>
      <c r="AB288" s="30"/>
      <c r="AC288" s="30"/>
      <c r="BB288" s="94"/>
      <c r="BJ288" s="30"/>
      <c r="BK288" s="30"/>
      <c r="BR288" s="30"/>
      <c r="BS288" s="30"/>
    </row>
    <row r="289" spans="5:71">
      <c r="E289" s="30"/>
      <c r="F289" s="30"/>
      <c r="AB289" s="30"/>
      <c r="AC289" s="30"/>
      <c r="BB289" s="94"/>
      <c r="BJ289" s="30"/>
      <c r="BK289" s="30"/>
      <c r="BR289" s="30"/>
      <c r="BS289" s="30"/>
    </row>
    <row r="290" spans="5:71">
      <c r="E290" s="30"/>
      <c r="F290" s="30"/>
      <c r="AB290" s="30"/>
      <c r="AC290" s="30"/>
      <c r="BB290" s="94"/>
      <c r="BJ290" s="30"/>
      <c r="BK290" s="30"/>
      <c r="BR290" s="30"/>
      <c r="BS290" s="30"/>
    </row>
    <row r="291" spans="5:71">
      <c r="E291" s="30"/>
      <c r="F291" s="30"/>
      <c r="AB291" s="30"/>
      <c r="AC291" s="30"/>
      <c r="BB291" s="94"/>
      <c r="BJ291" s="30"/>
      <c r="BK291" s="30"/>
      <c r="BR291" s="30"/>
      <c r="BS291" s="30"/>
    </row>
    <row r="292" spans="5:71">
      <c r="E292" s="30"/>
      <c r="F292" s="30"/>
      <c r="AB292" s="30"/>
      <c r="AC292" s="30"/>
      <c r="BB292" s="94"/>
      <c r="BJ292" s="30"/>
      <c r="BK292" s="30"/>
      <c r="BR292" s="30"/>
      <c r="BS292" s="30"/>
    </row>
    <row r="293" spans="5:71">
      <c r="E293" s="30"/>
      <c r="F293" s="30"/>
      <c r="AB293" s="30"/>
      <c r="AC293" s="30"/>
      <c r="BB293" s="94"/>
      <c r="BJ293" s="30"/>
      <c r="BK293" s="30"/>
      <c r="BR293" s="30"/>
      <c r="BS293" s="30"/>
    </row>
    <row r="294" spans="5:71">
      <c r="E294" s="30"/>
      <c r="F294" s="30"/>
      <c r="AB294" s="30"/>
      <c r="AC294" s="30"/>
      <c r="BB294" s="94"/>
      <c r="BJ294" s="30"/>
      <c r="BK294" s="30"/>
      <c r="BR294" s="30"/>
      <c r="BS294" s="30"/>
    </row>
    <row r="295" spans="5:71">
      <c r="E295" s="30"/>
      <c r="F295" s="30"/>
      <c r="AB295" s="30"/>
      <c r="AC295" s="30"/>
      <c r="BB295" s="94"/>
      <c r="BJ295" s="30"/>
      <c r="BK295" s="30"/>
      <c r="BR295" s="30"/>
      <c r="BS295" s="30"/>
    </row>
    <row r="296" spans="5:71">
      <c r="E296" s="30"/>
      <c r="F296" s="30"/>
      <c r="AB296" s="30"/>
      <c r="AC296" s="30"/>
      <c r="BB296" s="94"/>
      <c r="BJ296" s="30"/>
      <c r="BK296" s="30"/>
      <c r="BR296" s="30"/>
      <c r="BS296" s="30"/>
    </row>
    <row r="297" spans="5:71">
      <c r="E297" s="30"/>
      <c r="F297" s="30"/>
      <c r="AB297" s="30"/>
      <c r="AC297" s="30"/>
      <c r="BB297" s="94"/>
      <c r="BJ297" s="30"/>
      <c r="BK297" s="30"/>
      <c r="BR297" s="30"/>
      <c r="BS297" s="30"/>
    </row>
    <row r="298" spans="5:71">
      <c r="E298" s="30"/>
      <c r="F298" s="30"/>
      <c r="AB298" s="30"/>
      <c r="AC298" s="30"/>
      <c r="BB298" s="94"/>
      <c r="BJ298" s="30"/>
      <c r="BK298" s="30"/>
      <c r="BR298" s="30"/>
      <c r="BS298" s="30"/>
    </row>
    <row r="299" spans="5:71">
      <c r="E299" s="30"/>
      <c r="F299" s="30"/>
      <c r="AB299" s="30"/>
      <c r="AC299" s="30"/>
      <c r="BB299" s="94"/>
      <c r="BJ299" s="30"/>
      <c r="BK299" s="30"/>
      <c r="BR299" s="30"/>
      <c r="BS299" s="30"/>
    </row>
    <row r="300" spans="5:71">
      <c r="E300" s="30"/>
      <c r="F300" s="30"/>
      <c r="AB300" s="30"/>
      <c r="AC300" s="30"/>
      <c r="BB300" s="94"/>
      <c r="BJ300" s="30"/>
      <c r="BK300" s="30"/>
      <c r="BR300" s="30"/>
      <c r="BS300" s="30"/>
    </row>
    <row r="301" spans="5:71">
      <c r="E301" s="30"/>
      <c r="F301" s="30"/>
      <c r="AB301" s="30"/>
      <c r="AC301" s="30"/>
      <c r="BB301" s="94"/>
      <c r="BJ301" s="30"/>
      <c r="BK301" s="30"/>
      <c r="BR301" s="30"/>
      <c r="BS301" s="30"/>
    </row>
    <row r="302" spans="5:71">
      <c r="E302" s="30"/>
      <c r="F302" s="30"/>
      <c r="AB302" s="30"/>
      <c r="AC302" s="30"/>
      <c r="BB302" s="94"/>
      <c r="BJ302" s="30"/>
      <c r="BK302" s="30"/>
      <c r="BR302" s="30"/>
      <c r="BS302" s="30"/>
    </row>
    <row r="303" spans="5:71">
      <c r="E303" s="30"/>
      <c r="F303" s="30"/>
      <c r="AB303" s="30"/>
      <c r="AC303" s="30"/>
      <c r="BB303" s="94"/>
      <c r="BJ303" s="30"/>
      <c r="BK303" s="30"/>
      <c r="BR303" s="30"/>
      <c r="BS303" s="30"/>
    </row>
    <row r="304" spans="5:71">
      <c r="E304" s="30"/>
      <c r="F304" s="30"/>
      <c r="AB304" s="30"/>
      <c r="AC304" s="30"/>
      <c r="BB304" s="94"/>
      <c r="BJ304" s="30"/>
      <c r="BK304" s="30"/>
      <c r="BR304" s="30"/>
      <c r="BS304" s="30"/>
    </row>
    <row r="305" spans="5:71">
      <c r="E305" s="30"/>
      <c r="F305" s="30"/>
      <c r="AB305" s="30"/>
      <c r="AC305" s="30"/>
      <c r="BB305" s="94"/>
      <c r="BJ305" s="30"/>
      <c r="BK305" s="30"/>
      <c r="BR305" s="30"/>
      <c r="BS305" s="30"/>
    </row>
    <row r="306" spans="5:71">
      <c r="E306" s="30"/>
      <c r="F306" s="30"/>
      <c r="AB306" s="30"/>
      <c r="AC306" s="30"/>
      <c r="BB306" s="94"/>
      <c r="BJ306" s="30"/>
      <c r="BK306" s="30"/>
      <c r="BR306" s="30"/>
      <c r="BS306" s="30"/>
    </row>
    <row r="307" spans="5:71">
      <c r="E307" s="30"/>
      <c r="F307" s="30"/>
      <c r="AB307" s="30"/>
      <c r="AC307" s="30"/>
      <c r="BB307" s="94"/>
      <c r="BJ307" s="30"/>
      <c r="BK307" s="30"/>
      <c r="BR307" s="30"/>
      <c r="BS307" s="30"/>
    </row>
    <row r="308" spans="5:71">
      <c r="E308" s="30"/>
      <c r="F308" s="30"/>
      <c r="AB308" s="30"/>
      <c r="AC308" s="30"/>
      <c r="BB308" s="94"/>
      <c r="BJ308" s="30"/>
      <c r="BK308" s="30"/>
      <c r="BR308" s="30"/>
      <c r="BS308" s="30"/>
    </row>
    <row r="309" spans="5:71">
      <c r="E309" s="30"/>
      <c r="F309" s="30"/>
      <c r="AB309" s="30"/>
      <c r="AC309" s="30"/>
      <c r="BB309" s="94"/>
      <c r="BJ309" s="30"/>
      <c r="BK309" s="30"/>
      <c r="BR309" s="30"/>
      <c r="BS309" s="30"/>
    </row>
    <row r="310" spans="5:71">
      <c r="E310" s="30"/>
      <c r="F310" s="30"/>
      <c r="AB310" s="30"/>
      <c r="AC310" s="30"/>
      <c r="BB310" s="94"/>
      <c r="BJ310" s="30"/>
      <c r="BK310" s="30"/>
      <c r="BR310" s="30"/>
      <c r="BS310" s="30"/>
    </row>
    <row r="311" spans="5:71">
      <c r="E311" s="30"/>
      <c r="F311" s="30"/>
      <c r="AB311" s="30"/>
      <c r="AC311" s="30"/>
      <c r="BB311" s="94"/>
      <c r="BJ311" s="30"/>
      <c r="BK311" s="30"/>
      <c r="BR311" s="30"/>
      <c r="BS311" s="30"/>
    </row>
    <row r="312" spans="5:71">
      <c r="E312" s="30"/>
      <c r="F312" s="30"/>
      <c r="AB312" s="30"/>
      <c r="AC312" s="30"/>
      <c r="BB312" s="94"/>
      <c r="BJ312" s="30"/>
      <c r="BK312" s="30"/>
      <c r="BR312" s="30"/>
      <c r="BS312" s="30"/>
    </row>
    <row r="313" spans="5:71">
      <c r="E313" s="30"/>
      <c r="F313" s="30"/>
      <c r="AB313" s="30"/>
      <c r="AC313" s="30"/>
      <c r="BB313" s="94"/>
      <c r="BJ313" s="30"/>
      <c r="BK313" s="30"/>
      <c r="BR313" s="30"/>
      <c r="BS313" s="30"/>
    </row>
    <row r="314" spans="5:71">
      <c r="E314" s="30"/>
      <c r="F314" s="30"/>
      <c r="AB314" s="30"/>
      <c r="AC314" s="30"/>
      <c r="BB314" s="94"/>
      <c r="BJ314" s="30"/>
      <c r="BK314" s="30"/>
      <c r="BR314" s="30"/>
      <c r="BS314" s="30"/>
    </row>
    <row r="315" spans="5:71">
      <c r="E315" s="30"/>
      <c r="F315" s="30"/>
      <c r="AB315" s="30"/>
      <c r="AC315" s="30"/>
      <c r="BB315" s="94"/>
      <c r="BJ315" s="30"/>
      <c r="BK315" s="30"/>
      <c r="BR315" s="30"/>
      <c r="BS315" s="30"/>
    </row>
    <row r="316" spans="5:71">
      <c r="E316" s="30"/>
      <c r="F316" s="30"/>
      <c r="AB316" s="30"/>
      <c r="AC316" s="30"/>
      <c r="BB316" s="94"/>
      <c r="BJ316" s="30"/>
      <c r="BK316" s="30"/>
      <c r="BR316" s="30"/>
      <c r="BS316" s="30"/>
    </row>
    <row r="317" spans="5:71">
      <c r="E317" s="30"/>
      <c r="F317" s="30"/>
      <c r="AB317" s="30"/>
      <c r="AC317" s="30"/>
      <c r="BB317" s="94"/>
      <c r="BJ317" s="30"/>
      <c r="BK317" s="30"/>
      <c r="BR317" s="30"/>
      <c r="BS317" s="30"/>
    </row>
    <row r="318" spans="5:71">
      <c r="E318" s="30"/>
      <c r="F318" s="30"/>
      <c r="AB318" s="30"/>
      <c r="AC318" s="30"/>
      <c r="BB318" s="94"/>
      <c r="BJ318" s="30"/>
      <c r="BK318" s="30"/>
      <c r="BR318" s="30"/>
      <c r="BS318" s="30"/>
    </row>
    <row r="319" spans="5:71">
      <c r="E319" s="30"/>
      <c r="F319" s="30"/>
      <c r="AB319" s="30"/>
      <c r="AC319" s="30"/>
      <c r="BB319" s="94"/>
      <c r="BJ319" s="30"/>
      <c r="BK319" s="30"/>
      <c r="BR319" s="30"/>
      <c r="BS319" s="30"/>
    </row>
    <row r="320" spans="5:71">
      <c r="E320" s="30"/>
      <c r="F320" s="30"/>
      <c r="AB320" s="30"/>
      <c r="AC320" s="30"/>
      <c r="BB320" s="94"/>
      <c r="BJ320" s="30"/>
      <c r="BK320" s="30"/>
      <c r="BR320" s="30"/>
      <c r="BS320" s="30"/>
    </row>
    <row r="321" spans="5:71">
      <c r="E321" s="30"/>
      <c r="F321" s="30"/>
      <c r="AB321" s="30"/>
      <c r="AC321" s="30"/>
      <c r="BB321" s="94"/>
      <c r="BJ321" s="30"/>
      <c r="BK321" s="30"/>
      <c r="BR321" s="30"/>
      <c r="BS321" s="30"/>
    </row>
    <row r="322" spans="5:71">
      <c r="E322" s="30"/>
      <c r="F322" s="30"/>
      <c r="AB322" s="30"/>
      <c r="AC322" s="30"/>
      <c r="BB322" s="94"/>
      <c r="BJ322" s="30"/>
      <c r="BK322" s="30"/>
      <c r="BR322" s="30"/>
      <c r="BS322" s="30"/>
    </row>
    <row r="323" spans="5:71">
      <c r="E323" s="30"/>
      <c r="F323" s="30"/>
      <c r="AB323" s="30"/>
      <c r="AC323" s="30"/>
      <c r="BB323" s="94"/>
      <c r="BJ323" s="30"/>
      <c r="BK323" s="30"/>
      <c r="BR323" s="30"/>
      <c r="BS323" s="30"/>
    </row>
    <row r="324" spans="5:71">
      <c r="E324" s="30"/>
      <c r="F324" s="30"/>
      <c r="AB324" s="30"/>
      <c r="AC324" s="30"/>
      <c r="BB324" s="94"/>
      <c r="BJ324" s="30"/>
      <c r="BK324" s="30"/>
      <c r="BR324" s="30"/>
      <c r="BS324" s="30"/>
    </row>
    <row r="325" spans="5:71">
      <c r="E325" s="30"/>
      <c r="F325" s="30"/>
      <c r="AB325" s="30"/>
      <c r="AC325" s="30"/>
      <c r="BB325" s="94"/>
      <c r="BJ325" s="30"/>
      <c r="BK325" s="30"/>
      <c r="BR325" s="30"/>
      <c r="BS325" s="30"/>
    </row>
    <row r="326" spans="5:71">
      <c r="E326" s="30"/>
      <c r="F326" s="30"/>
      <c r="AB326" s="30"/>
      <c r="AC326" s="30"/>
      <c r="BB326" s="94"/>
      <c r="BJ326" s="30"/>
      <c r="BK326" s="30"/>
      <c r="BR326" s="30"/>
      <c r="BS326" s="30"/>
    </row>
    <row r="327" spans="5:71">
      <c r="E327" s="30"/>
      <c r="F327" s="30"/>
      <c r="AB327" s="30"/>
      <c r="AC327" s="30"/>
      <c r="BB327" s="94"/>
      <c r="BJ327" s="30"/>
      <c r="BK327" s="30"/>
      <c r="BR327" s="30"/>
      <c r="BS327" s="30"/>
    </row>
    <row r="328" spans="5:71">
      <c r="E328" s="30"/>
      <c r="F328" s="30"/>
      <c r="AB328" s="30"/>
      <c r="AC328" s="30"/>
      <c r="BB328" s="94"/>
      <c r="BJ328" s="30"/>
      <c r="BK328" s="30"/>
      <c r="BR328" s="30"/>
      <c r="BS328" s="30"/>
    </row>
    <row r="329" spans="5:71">
      <c r="E329" s="30"/>
      <c r="F329" s="30"/>
      <c r="AB329" s="30"/>
      <c r="AC329" s="30"/>
      <c r="BB329" s="94"/>
      <c r="BJ329" s="30"/>
      <c r="BK329" s="30"/>
      <c r="BR329" s="30"/>
      <c r="BS329" s="30"/>
    </row>
    <row r="330" spans="5:71">
      <c r="E330" s="30"/>
      <c r="F330" s="30"/>
      <c r="AB330" s="30"/>
      <c r="AC330" s="30"/>
      <c r="BB330" s="94"/>
      <c r="BJ330" s="30"/>
      <c r="BK330" s="30"/>
      <c r="BR330" s="30"/>
      <c r="BS330" s="30"/>
    </row>
    <row r="331" spans="5:71">
      <c r="E331" s="30"/>
      <c r="F331" s="30"/>
      <c r="AB331" s="30"/>
      <c r="AC331" s="30"/>
      <c r="BB331" s="94"/>
      <c r="BJ331" s="30"/>
      <c r="BK331" s="30"/>
      <c r="BR331" s="30"/>
      <c r="BS331" s="30"/>
    </row>
    <row r="332" spans="5:71">
      <c r="E332" s="30"/>
      <c r="F332" s="30"/>
      <c r="AB332" s="30"/>
      <c r="AC332" s="30"/>
      <c r="BB332" s="94"/>
      <c r="BJ332" s="30"/>
      <c r="BK332" s="30"/>
      <c r="BR332" s="30"/>
      <c r="BS332" s="30"/>
    </row>
    <row r="333" spans="5:71">
      <c r="E333" s="30"/>
      <c r="F333" s="30"/>
      <c r="AB333" s="30"/>
      <c r="AC333" s="30"/>
      <c r="BB333" s="94"/>
      <c r="BJ333" s="30"/>
      <c r="BK333" s="30"/>
      <c r="BR333" s="30"/>
      <c r="BS333" s="30"/>
    </row>
    <row r="334" spans="5:71">
      <c r="E334" s="30"/>
      <c r="F334" s="30"/>
      <c r="AB334" s="30"/>
      <c r="AC334" s="30"/>
      <c r="BB334" s="94"/>
      <c r="BJ334" s="30"/>
      <c r="BK334" s="30"/>
      <c r="BR334" s="30"/>
      <c r="BS334" s="30"/>
    </row>
    <row r="335" spans="5:71">
      <c r="E335" s="30"/>
      <c r="F335" s="30"/>
      <c r="AB335" s="30"/>
      <c r="AC335" s="30"/>
      <c r="BB335" s="94"/>
      <c r="BJ335" s="30"/>
      <c r="BK335" s="30"/>
      <c r="BR335" s="30"/>
      <c r="BS335" s="30"/>
    </row>
    <row r="336" spans="5:71">
      <c r="E336" s="30"/>
      <c r="F336" s="30"/>
      <c r="AB336" s="30"/>
      <c r="AC336" s="30"/>
      <c r="BB336" s="94"/>
      <c r="BJ336" s="30"/>
      <c r="BK336" s="30"/>
      <c r="BR336" s="30"/>
      <c r="BS336" s="30"/>
    </row>
    <row r="337" spans="5:71">
      <c r="E337" s="30"/>
      <c r="F337" s="30"/>
      <c r="AB337" s="30"/>
      <c r="AC337" s="30"/>
      <c r="BB337" s="94"/>
      <c r="BJ337" s="30"/>
      <c r="BK337" s="30"/>
      <c r="BR337" s="30"/>
      <c r="BS337" s="30"/>
    </row>
    <row r="338" spans="5:71">
      <c r="E338" s="30"/>
      <c r="F338" s="30"/>
      <c r="AB338" s="30"/>
      <c r="AC338" s="30"/>
      <c r="BB338" s="94"/>
      <c r="BJ338" s="30"/>
      <c r="BK338" s="30"/>
      <c r="BR338" s="30"/>
      <c r="BS338" s="30"/>
    </row>
    <row r="339" spans="5:71">
      <c r="E339" s="30"/>
      <c r="F339" s="30"/>
      <c r="AB339" s="30"/>
      <c r="AC339" s="30"/>
      <c r="BB339" s="94"/>
      <c r="BJ339" s="30"/>
      <c r="BK339" s="30"/>
      <c r="BR339" s="30"/>
      <c r="BS339" s="30"/>
    </row>
    <row r="340" spans="5:71">
      <c r="E340" s="30"/>
      <c r="F340" s="30"/>
      <c r="AB340" s="30"/>
      <c r="AC340" s="30"/>
      <c r="BB340" s="94"/>
      <c r="BJ340" s="30"/>
      <c r="BK340" s="30"/>
      <c r="BR340" s="30"/>
      <c r="BS340" s="30"/>
    </row>
    <row r="341" spans="5:71">
      <c r="E341" s="30"/>
      <c r="F341" s="30"/>
      <c r="AB341" s="30"/>
      <c r="AC341" s="30"/>
      <c r="BB341" s="94"/>
      <c r="BJ341" s="30"/>
      <c r="BK341" s="30"/>
      <c r="BR341" s="30"/>
      <c r="BS341" s="30"/>
    </row>
    <row r="342" spans="5:71">
      <c r="E342" s="30"/>
      <c r="F342" s="30"/>
      <c r="AB342" s="30"/>
      <c r="AC342" s="30"/>
      <c r="BB342" s="94"/>
      <c r="BJ342" s="30"/>
      <c r="BK342" s="30"/>
      <c r="BR342" s="30"/>
      <c r="BS342" s="30"/>
    </row>
    <row r="343" spans="5:71">
      <c r="E343" s="30"/>
      <c r="F343" s="30"/>
      <c r="AB343" s="30"/>
      <c r="AC343" s="30"/>
      <c r="BB343" s="94"/>
      <c r="BJ343" s="30"/>
      <c r="BK343" s="30"/>
      <c r="BR343" s="30"/>
      <c r="BS343" s="30"/>
    </row>
    <row r="344" spans="5:71">
      <c r="E344" s="30"/>
      <c r="F344" s="30"/>
      <c r="AB344" s="30"/>
      <c r="AC344" s="30"/>
      <c r="BB344" s="94"/>
      <c r="BJ344" s="30"/>
      <c r="BK344" s="30"/>
      <c r="BR344" s="30"/>
      <c r="BS344" s="30"/>
    </row>
    <row r="345" spans="5:71">
      <c r="E345" s="30"/>
      <c r="F345" s="30"/>
      <c r="AB345" s="30"/>
      <c r="AC345" s="30"/>
      <c r="BB345" s="94"/>
      <c r="BJ345" s="30"/>
      <c r="BK345" s="30"/>
      <c r="BR345" s="30"/>
      <c r="BS345" s="30"/>
    </row>
    <row r="346" spans="5:71">
      <c r="E346" s="30"/>
      <c r="F346" s="30"/>
      <c r="AB346" s="30"/>
      <c r="AC346" s="30"/>
      <c r="BB346" s="94"/>
      <c r="BJ346" s="30"/>
      <c r="BK346" s="30"/>
      <c r="BR346" s="30"/>
      <c r="BS346" s="30"/>
    </row>
    <row r="347" spans="5:71">
      <c r="E347" s="30"/>
      <c r="F347" s="30"/>
      <c r="AB347" s="30"/>
      <c r="AC347" s="30"/>
      <c r="BB347" s="94"/>
      <c r="BJ347" s="30"/>
      <c r="BK347" s="30"/>
      <c r="BR347" s="30"/>
      <c r="BS347" s="30"/>
    </row>
    <row r="348" spans="5:71">
      <c r="E348" s="30"/>
      <c r="F348" s="30"/>
      <c r="AB348" s="30"/>
      <c r="AC348" s="30"/>
      <c r="BB348" s="94"/>
      <c r="BJ348" s="30"/>
      <c r="BK348" s="30"/>
      <c r="BR348" s="30"/>
      <c r="BS348" s="30"/>
    </row>
    <row r="349" spans="5:71">
      <c r="E349" s="30"/>
      <c r="F349" s="30"/>
      <c r="AB349" s="30"/>
      <c r="AC349" s="30"/>
      <c r="BB349" s="94"/>
      <c r="BJ349" s="30"/>
      <c r="BK349" s="30"/>
      <c r="BR349" s="30"/>
      <c r="BS349" s="30"/>
    </row>
    <row r="350" spans="5:71">
      <c r="E350" s="30"/>
      <c r="F350" s="30"/>
      <c r="AB350" s="30"/>
      <c r="AC350" s="30"/>
      <c r="BB350" s="94"/>
      <c r="BJ350" s="30"/>
      <c r="BK350" s="30"/>
      <c r="BR350" s="30"/>
      <c r="BS350" s="30"/>
    </row>
    <row r="351" spans="5:71">
      <c r="E351" s="30"/>
      <c r="F351" s="30"/>
      <c r="AB351" s="30"/>
      <c r="AC351" s="30"/>
      <c r="BB351" s="94"/>
      <c r="BJ351" s="30"/>
      <c r="BK351" s="30"/>
      <c r="BR351" s="30"/>
      <c r="BS351" s="30"/>
    </row>
    <row r="352" spans="5:71">
      <c r="E352" s="30"/>
      <c r="F352" s="30"/>
      <c r="AB352" s="30"/>
      <c r="AC352" s="30"/>
      <c r="BB352" s="94"/>
      <c r="BJ352" s="30"/>
      <c r="BK352" s="30"/>
      <c r="BR352" s="30"/>
      <c r="BS352" s="30"/>
    </row>
    <row r="353" spans="5:71">
      <c r="E353" s="30"/>
      <c r="F353" s="30"/>
      <c r="AB353" s="30"/>
      <c r="AC353" s="30"/>
      <c r="BB353" s="94"/>
      <c r="BJ353" s="30"/>
      <c r="BK353" s="30"/>
      <c r="BR353" s="30"/>
      <c r="BS353" s="30"/>
    </row>
    <row r="354" spans="5:71">
      <c r="E354" s="30"/>
      <c r="F354" s="30"/>
      <c r="AB354" s="30"/>
      <c r="AC354" s="30"/>
      <c r="BB354" s="94"/>
      <c r="BJ354" s="30"/>
      <c r="BK354" s="30"/>
      <c r="BR354" s="30"/>
      <c r="BS354" s="30"/>
    </row>
    <row r="355" spans="5:71">
      <c r="E355" s="30"/>
      <c r="F355" s="30"/>
      <c r="AB355" s="30"/>
      <c r="AC355" s="30"/>
      <c r="BB355" s="94"/>
      <c r="BJ355" s="30"/>
      <c r="BK355" s="30"/>
      <c r="BR355" s="30"/>
      <c r="BS355" s="30"/>
    </row>
    <row r="356" spans="5:71">
      <c r="E356" s="30"/>
      <c r="F356" s="30"/>
      <c r="AB356" s="30"/>
      <c r="AC356" s="30"/>
      <c r="BB356" s="94"/>
      <c r="BJ356" s="30"/>
      <c r="BK356" s="30"/>
      <c r="BR356" s="30"/>
      <c r="BS356" s="30"/>
    </row>
    <row r="357" spans="5:71">
      <c r="E357" s="30"/>
      <c r="F357" s="30"/>
      <c r="AB357" s="30"/>
      <c r="AC357" s="30"/>
      <c r="BB357" s="94"/>
      <c r="BJ357" s="30"/>
      <c r="BK357" s="30"/>
      <c r="BR357" s="30"/>
      <c r="BS357" s="30"/>
    </row>
    <row r="358" spans="5:71">
      <c r="E358" s="30"/>
      <c r="F358" s="30"/>
      <c r="AB358" s="30"/>
      <c r="AC358" s="30"/>
      <c r="BB358" s="94"/>
      <c r="BJ358" s="30"/>
      <c r="BK358" s="30"/>
      <c r="BR358" s="30"/>
      <c r="BS358" s="30"/>
    </row>
    <row r="359" spans="5:71">
      <c r="E359" s="30"/>
      <c r="F359" s="30"/>
      <c r="AB359" s="30"/>
      <c r="AC359" s="30"/>
      <c r="BB359" s="94"/>
      <c r="BJ359" s="30"/>
      <c r="BK359" s="30"/>
      <c r="BR359" s="30"/>
      <c r="BS359" s="30"/>
    </row>
    <row r="360" spans="5:71">
      <c r="E360" s="30"/>
      <c r="F360" s="30"/>
      <c r="AB360" s="30"/>
      <c r="AC360" s="30"/>
      <c r="BB360" s="94"/>
      <c r="BJ360" s="30"/>
      <c r="BK360" s="30"/>
      <c r="BR360" s="30"/>
      <c r="BS360" s="30"/>
    </row>
    <row r="361" spans="5:71">
      <c r="E361" s="30"/>
      <c r="F361" s="30"/>
      <c r="AB361" s="30"/>
      <c r="AC361" s="30"/>
      <c r="BB361" s="94"/>
      <c r="BJ361" s="30"/>
      <c r="BK361" s="30"/>
      <c r="BR361" s="30"/>
      <c r="BS361" s="30"/>
    </row>
    <row r="362" spans="5:71">
      <c r="E362" s="30"/>
      <c r="F362" s="30"/>
      <c r="AB362" s="30"/>
      <c r="AC362" s="30"/>
      <c r="BB362" s="94"/>
      <c r="BJ362" s="30"/>
      <c r="BK362" s="30"/>
      <c r="BR362" s="30"/>
      <c r="BS362" s="30"/>
    </row>
    <row r="363" spans="5:71">
      <c r="E363" s="30"/>
      <c r="F363" s="30"/>
      <c r="AB363" s="30"/>
      <c r="AC363" s="30"/>
      <c r="BB363" s="94"/>
      <c r="BJ363" s="30"/>
      <c r="BK363" s="30"/>
      <c r="BR363" s="30"/>
      <c r="BS363" s="30"/>
    </row>
    <row r="364" spans="5:71">
      <c r="E364" s="30"/>
      <c r="F364" s="30"/>
      <c r="AB364" s="30"/>
      <c r="AC364" s="30"/>
      <c r="BB364" s="94"/>
      <c r="BJ364" s="30"/>
      <c r="BK364" s="30"/>
      <c r="BR364" s="30"/>
      <c r="BS364" s="30"/>
    </row>
    <row r="365" spans="5:71">
      <c r="E365" s="30"/>
      <c r="F365" s="30"/>
      <c r="AB365" s="30"/>
      <c r="AC365" s="30"/>
      <c r="BB365" s="94"/>
      <c r="BJ365" s="30"/>
      <c r="BK365" s="30"/>
      <c r="BR365" s="30"/>
      <c r="BS365" s="30"/>
    </row>
    <row r="366" spans="5:71">
      <c r="E366" s="30"/>
      <c r="F366" s="30"/>
      <c r="AB366" s="30"/>
      <c r="AC366" s="30"/>
      <c r="BB366" s="94"/>
      <c r="BJ366" s="30"/>
      <c r="BK366" s="30"/>
      <c r="BR366" s="30"/>
      <c r="BS366" s="30"/>
    </row>
    <row r="367" spans="5:71">
      <c r="E367" s="30"/>
      <c r="F367" s="30"/>
      <c r="AB367" s="30"/>
      <c r="AC367" s="30"/>
      <c r="BB367" s="94"/>
      <c r="BJ367" s="30"/>
      <c r="BK367" s="30"/>
      <c r="BR367" s="30"/>
      <c r="BS367" s="30"/>
    </row>
    <row r="368" spans="5:71">
      <c r="E368" s="30"/>
      <c r="F368" s="30"/>
      <c r="AB368" s="30"/>
      <c r="AC368" s="30"/>
      <c r="BB368" s="94"/>
      <c r="BJ368" s="30"/>
      <c r="BK368" s="30"/>
      <c r="BR368" s="30"/>
      <c r="BS368" s="30"/>
    </row>
    <row r="369" spans="5:71">
      <c r="E369" s="30"/>
      <c r="F369" s="30"/>
      <c r="AB369" s="30"/>
      <c r="AC369" s="30"/>
      <c r="BB369" s="94"/>
      <c r="BJ369" s="30"/>
      <c r="BK369" s="30"/>
      <c r="BR369" s="30"/>
      <c r="BS369" s="30"/>
    </row>
    <row r="370" spans="5:71">
      <c r="E370" s="30"/>
      <c r="F370" s="30"/>
      <c r="AB370" s="30"/>
      <c r="AC370" s="30"/>
      <c r="BB370" s="94"/>
      <c r="BJ370" s="30"/>
      <c r="BK370" s="30"/>
      <c r="BR370" s="30"/>
      <c r="BS370" s="30"/>
    </row>
    <row r="371" spans="5:71">
      <c r="E371" s="30"/>
      <c r="F371" s="30"/>
      <c r="AB371" s="30"/>
      <c r="AC371" s="30"/>
      <c r="BB371" s="94"/>
      <c r="BJ371" s="30"/>
      <c r="BK371" s="30"/>
      <c r="BR371" s="30"/>
      <c r="BS371" s="30"/>
    </row>
    <row r="372" spans="5:71">
      <c r="E372" s="30"/>
      <c r="F372" s="30"/>
      <c r="AB372" s="30"/>
      <c r="AC372" s="30"/>
      <c r="BB372" s="94"/>
      <c r="BJ372" s="30"/>
      <c r="BK372" s="30"/>
      <c r="BR372" s="30"/>
      <c r="BS372" s="30"/>
    </row>
    <row r="373" spans="5:71">
      <c r="E373" s="30"/>
      <c r="F373" s="30"/>
      <c r="AB373" s="30"/>
      <c r="AC373" s="30"/>
      <c r="BB373" s="94"/>
      <c r="BJ373" s="30"/>
      <c r="BK373" s="30"/>
      <c r="BR373" s="30"/>
      <c r="BS373" s="30"/>
    </row>
    <row r="374" spans="5:71">
      <c r="E374" s="30"/>
      <c r="F374" s="30"/>
      <c r="AB374" s="30"/>
      <c r="AC374" s="30"/>
      <c r="BB374" s="94"/>
      <c r="BJ374" s="30"/>
      <c r="BK374" s="30"/>
      <c r="BR374" s="30"/>
      <c r="BS374" s="30"/>
    </row>
    <row r="375" spans="5:71">
      <c r="E375" s="30"/>
      <c r="F375" s="30"/>
      <c r="AB375" s="30"/>
      <c r="AC375" s="30"/>
      <c r="BB375" s="94"/>
      <c r="BJ375" s="30"/>
      <c r="BK375" s="30"/>
      <c r="BR375" s="30"/>
      <c r="BS375" s="30"/>
    </row>
    <row r="376" spans="5:71">
      <c r="E376" s="30"/>
      <c r="F376" s="30"/>
      <c r="AB376" s="30"/>
      <c r="AC376" s="30"/>
      <c r="BB376" s="94"/>
      <c r="BJ376" s="30"/>
      <c r="BK376" s="30"/>
      <c r="BR376" s="30"/>
      <c r="BS376" s="30"/>
    </row>
    <row r="377" spans="5:71">
      <c r="E377" s="30"/>
      <c r="F377" s="30"/>
      <c r="AB377" s="30"/>
      <c r="AC377" s="30"/>
      <c r="BB377" s="94"/>
      <c r="BJ377" s="30"/>
      <c r="BK377" s="30"/>
      <c r="BR377" s="30"/>
      <c r="BS377" s="30"/>
    </row>
    <row r="378" spans="5:71">
      <c r="E378" s="30"/>
      <c r="F378" s="30"/>
      <c r="AB378" s="30"/>
      <c r="AC378" s="30"/>
      <c r="BB378" s="94"/>
      <c r="BJ378" s="30"/>
      <c r="BK378" s="30"/>
      <c r="BR378" s="30"/>
      <c r="BS378" s="30"/>
    </row>
    <row r="379" spans="5:71">
      <c r="E379" s="30"/>
      <c r="F379" s="30"/>
      <c r="AB379" s="30"/>
      <c r="AC379" s="30"/>
      <c r="BB379" s="94"/>
      <c r="BJ379" s="30"/>
      <c r="BK379" s="30"/>
      <c r="BR379" s="30"/>
      <c r="BS379" s="30"/>
    </row>
    <row r="380" spans="5:71">
      <c r="E380" s="30"/>
      <c r="F380" s="30"/>
      <c r="AB380" s="30"/>
      <c r="AC380" s="30"/>
      <c r="BB380" s="94"/>
      <c r="BJ380" s="30"/>
      <c r="BK380" s="30"/>
      <c r="BR380" s="30"/>
      <c r="BS380" s="30"/>
    </row>
    <row r="381" spans="5:71">
      <c r="E381" s="30"/>
      <c r="F381" s="30"/>
      <c r="AB381" s="30"/>
      <c r="AC381" s="30"/>
      <c r="BB381" s="94"/>
      <c r="BJ381" s="30"/>
      <c r="BK381" s="30"/>
      <c r="BR381" s="30"/>
      <c r="BS381" s="30"/>
    </row>
    <row r="382" spans="5:71">
      <c r="E382" s="30"/>
      <c r="F382" s="30"/>
      <c r="AB382" s="30"/>
      <c r="AC382" s="30"/>
      <c r="BB382" s="94"/>
      <c r="BJ382" s="30"/>
      <c r="BK382" s="30"/>
      <c r="BR382" s="30"/>
      <c r="BS382" s="30"/>
    </row>
    <row r="383" spans="5:71">
      <c r="E383" s="30"/>
      <c r="F383" s="30"/>
      <c r="AB383" s="30"/>
      <c r="AC383" s="30"/>
      <c r="BB383" s="94"/>
      <c r="BJ383" s="30"/>
      <c r="BK383" s="30"/>
      <c r="BR383" s="30"/>
      <c r="BS383" s="30"/>
    </row>
    <row r="384" spans="5:71">
      <c r="E384" s="30"/>
      <c r="F384" s="30"/>
      <c r="AB384" s="30"/>
      <c r="AC384" s="30"/>
      <c r="BB384" s="94"/>
      <c r="BJ384" s="30"/>
      <c r="BK384" s="30"/>
      <c r="BR384" s="30"/>
      <c r="BS384" s="30"/>
    </row>
    <row r="385" spans="5:71">
      <c r="E385" s="30"/>
      <c r="F385" s="30"/>
      <c r="AB385" s="30"/>
      <c r="AC385" s="30"/>
      <c r="BB385" s="94"/>
      <c r="BJ385" s="30"/>
      <c r="BK385" s="30"/>
      <c r="BR385" s="30"/>
      <c r="BS385" s="30"/>
    </row>
    <row r="386" spans="5:71">
      <c r="E386" s="30"/>
      <c r="F386" s="30"/>
      <c r="AB386" s="30"/>
      <c r="AC386" s="30"/>
      <c r="BB386" s="94"/>
      <c r="BJ386" s="30"/>
      <c r="BK386" s="30"/>
      <c r="BR386" s="30"/>
      <c r="BS386" s="30"/>
    </row>
    <row r="387" spans="5:71">
      <c r="E387" s="30"/>
      <c r="F387" s="30"/>
      <c r="AB387" s="30"/>
      <c r="AC387" s="30"/>
      <c r="BB387" s="94"/>
      <c r="BJ387" s="30"/>
      <c r="BK387" s="30"/>
      <c r="BR387" s="30"/>
      <c r="BS387" s="30"/>
    </row>
    <row r="388" spans="5:71">
      <c r="E388" s="30"/>
      <c r="F388" s="30"/>
      <c r="AB388" s="30"/>
      <c r="AC388" s="30"/>
      <c r="BB388" s="94"/>
      <c r="BJ388" s="30"/>
      <c r="BK388" s="30"/>
      <c r="BR388" s="30"/>
      <c r="BS388" s="30"/>
    </row>
    <row r="389" spans="5:71">
      <c r="E389" s="30"/>
      <c r="F389" s="30"/>
      <c r="AB389" s="30"/>
      <c r="AC389" s="30"/>
      <c r="BB389" s="94"/>
      <c r="BJ389" s="30"/>
      <c r="BK389" s="30"/>
      <c r="BR389" s="30"/>
      <c r="BS389" s="30"/>
    </row>
    <row r="390" spans="5:71">
      <c r="E390" s="30"/>
      <c r="F390" s="30"/>
      <c r="AB390" s="30"/>
      <c r="AC390" s="30"/>
      <c r="BB390" s="94"/>
      <c r="BJ390" s="30"/>
      <c r="BK390" s="30"/>
      <c r="BR390" s="30"/>
      <c r="BS390" s="30"/>
    </row>
    <row r="391" spans="5:71">
      <c r="E391" s="30"/>
      <c r="F391" s="30"/>
      <c r="AB391" s="30"/>
      <c r="AC391" s="30"/>
      <c r="BB391" s="94"/>
      <c r="BJ391" s="30"/>
      <c r="BK391" s="30"/>
      <c r="BR391" s="30"/>
      <c r="BS391" s="30"/>
    </row>
    <row r="392" spans="5:71">
      <c r="E392" s="30"/>
      <c r="F392" s="30"/>
      <c r="AB392" s="30"/>
      <c r="AC392" s="30"/>
      <c r="BB392" s="94"/>
      <c r="BJ392" s="30"/>
      <c r="BK392" s="30"/>
      <c r="BR392" s="30"/>
      <c r="BS392" s="30"/>
    </row>
    <row r="393" spans="5:71">
      <c r="E393" s="30"/>
      <c r="F393" s="30"/>
      <c r="AB393" s="30"/>
      <c r="AC393" s="30"/>
      <c r="BB393" s="94"/>
      <c r="BJ393" s="30"/>
      <c r="BK393" s="30"/>
      <c r="BR393" s="30"/>
      <c r="BS393" s="30"/>
    </row>
    <row r="394" spans="5:71">
      <c r="E394" s="30"/>
      <c r="F394" s="30"/>
      <c r="AB394" s="30"/>
      <c r="AC394" s="30"/>
      <c r="BB394" s="94"/>
      <c r="BJ394" s="30"/>
      <c r="BK394" s="30"/>
      <c r="BR394" s="30"/>
      <c r="BS394" s="30"/>
    </row>
    <row r="395" spans="5:71">
      <c r="E395" s="30"/>
      <c r="F395" s="30"/>
      <c r="AB395" s="30"/>
      <c r="AC395" s="30"/>
      <c r="BB395" s="94"/>
      <c r="BJ395" s="30"/>
      <c r="BK395" s="30"/>
      <c r="BR395" s="30"/>
      <c r="BS395" s="30"/>
    </row>
    <row r="396" spans="5:71">
      <c r="E396" s="30"/>
      <c r="F396" s="30"/>
      <c r="AB396" s="30"/>
      <c r="AC396" s="30"/>
      <c r="BB396" s="94"/>
      <c r="BJ396" s="30"/>
      <c r="BK396" s="30"/>
      <c r="BR396" s="30"/>
      <c r="BS396" s="30"/>
    </row>
    <row r="397" spans="5:71">
      <c r="E397" s="30"/>
      <c r="F397" s="30"/>
      <c r="AB397" s="30"/>
      <c r="AC397" s="30"/>
      <c r="BB397" s="94"/>
      <c r="BJ397" s="30"/>
      <c r="BK397" s="30"/>
      <c r="BR397" s="30"/>
      <c r="BS397" s="30"/>
    </row>
    <row r="398" spans="5:71">
      <c r="E398" s="30"/>
      <c r="F398" s="30"/>
      <c r="AB398" s="30"/>
      <c r="AC398" s="30"/>
      <c r="BB398" s="94"/>
      <c r="BJ398" s="30"/>
      <c r="BK398" s="30"/>
      <c r="BR398" s="30"/>
      <c r="BS398" s="30"/>
    </row>
    <row r="399" spans="5:71">
      <c r="E399" s="30"/>
      <c r="F399" s="30"/>
      <c r="AB399" s="30"/>
      <c r="AC399" s="30"/>
      <c r="BB399" s="94"/>
      <c r="BJ399" s="30"/>
      <c r="BK399" s="30"/>
      <c r="BR399" s="30"/>
      <c r="BS399" s="30"/>
    </row>
    <row r="400" spans="5:71">
      <c r="E400" s="30"/>
      <c r="F400" s="30"/>
      <c r="AB400" s="30"/>
      <c r="AC400" s="30"/>
      <c r="BB400" s="94"/>
      <c r="BJ400" s="30"/>
      <c r="BK400" s="30"/>
      <c r="BR400" s="30"/>
      <c r="BS400" s="30"/>
    </row>
    <row r="401" spans="5:71">
      <c r="E401" s="30"/>
      <c r="F401" s="30"/>
      <c r="AB401" s="30"/>
      <c r="AC401" s="30"/>
      <c r="BB401" s="94"/>
      <c r="BJ401" s="30"/>
      <c r="BK401" s="30"/>
      <c r="BR401" s="30"/>
      <c r="BS401" s="30"/>
    </row>
    <row r="402" spans="5:71">
      <c r="E402" s="30"/>
      <c r="F402" s="30"/>
      <c r="AB402" s="30"/>
      <c r="AC402" s="30"/>
      <c r="BB402" s="94"/>
      <c r="BJ402" s="30"/>
      <c r="BK402" s="30"/>
      <c r="BR402" s="30"/>
      <c r="BS402" s="30"/>
    </row>
    <row r="403" spans="5:71">
      <c r="E403" s="30"/>
      <c r="F403" s="30"/>
      <c r="AB403" s="30"/>
      <c r="AC403" s="30"/>
      <c r="BB403" s="94"/>
      <c r="BJ403" s="30"/>
      <c r="BK403" s="30"/>
      <c r="BR403" s="30"/>
      <c r="BS403" s="30"/>
    </row>
    <row r="404" spans="5:71">
      <c r="E404" s="30"/>
      <c r="F404" s="30"/>
      <c r="AB404" s="30"/>
      <c r="AC404" s="30"/>
      <c r="BB404" s="94"/>
      <c r="BJ404" s="30"/>
      <c r="BK404" s="30"/>
      <c r="BR404" s="30"/>
      <c r="BS404" s="30"/>
    </row>
    <row r="405" spans="5:71">
      <c r="E405" s="30"/>
      <c r="F405" s="30"/>
      <c r="AB405" s="30"/>
      <c r="AC405" s="30"/>
      <c r="BB405" s="94"/>
      <c r="BJ405" s="30"/>
      <c r="BK405" s="30"/>
      <c r="BR405" s="30"/>
      <c r="BS405" s="30"/>
    </row>
    <row r="406" spans="5:71">
      <c r="E406" s="30"/>
      <c r="F406" s="30"/>
      <c r="AB406" s="30"/>
      <c r="AC406" s="30"/>
      <c r="BB406" s="94"/>
      <c r="BJ406" s="30"/>
      <c r="BK406" s="30"/>
      <c r="BR406" s="30"/>
      <c r="BS406" s="30"/>
    </row>
    <row r="407" spans="5:71">
      <c r="E407" s="30"/>
      <c r="F407" s="30"/>
      <c r="AB407" s="30"/>
      <c r="AC407" s="30"/>
      <c r="BB407" s="94"/>
      <c r="BJ407" s="30"/>
      <c r="BK407" s="30"/>
      <c r="BR407" s="30"/>
      <c r="BS407" s="30"/>
    </row>
    <row r="408" spans="5:71">
      <c r="E408" s="30"/>
      <c r="F408" s="30"/>
      <c r="AB408" s="30"/>
      <c r="AC408" s="30"/>
      <c r="BB408" s="94"/>
      <c r="BJ408" s="30"/>
      <c r="BK408" s="30"/>
      <c r="BR408" s="30"/>
      <c r="BS408" s="30"/>
    </row>
    <row r="409" spans="5:71">
      <c r="E409" s="30"/>
      <c r="F409" s="30"/>
      <c r="AB409" s="30"/>
      <c r="AC409" s="30"/>
      <c r="BB409" s="94"/>
      <c r="BJ409" s="30"/>
      <c r="BK409" s="30"/>
      <c r="BR409" s="30"/>
      <c r="BS409" s="30"/>
    </row>
    <row r="410" spans="5:71">
      <c r="E410" s="30"/>
      <c r="F410" s="30"/>
      <c r="AB410" s="30"/>
      <c r="AC410" s="30"/>
      <c r="BB410" s="94"/>
      <c r="BJ410" s="30"/>
      <c r="BK410" s="30"/>
      <c r="BR410" s="30"/>
      <c r="BS410" s="30"/>
    </row>
    <row r="411" spans="5:71">
      <c r="E411" s="30"/>
      <c r="F411" s="30"/>
      <c r="AB411" s="30"/>
      <c r="AC411" s="30"/>
      <c r="BB411" s="94"/>
      <c r="BJ411" s="30"/>
      <c r="BK411" s="30"/>
      <c r="BR411" s="30"/>
      <c r="BS411" s="30"/>
    </row>
    <row r="412" spans="5:71">
      <c r="E412" s="30"/>
      <c r="F412" s="30"/>
      <c r="AB412" s="30"/>
      <c r="AC412" s="30"/>
      <c r="BB412" s="94"/>
      <c r="BJ412" s="30"/>
      <c r="BK412" s="30"/>
      <c r="BR412" s="30"/>
      <c r="BS412" s="30"/>
    </row>
    <row r="413" spans="5:71">
      <c r="E413" s="30"/>
      <c r="F413" s="30"/>
      <c r="AB413" s="30"/>
      <c r="AC413" s="30"/>
      <c r="BB413" s="94"/>
      <c r="BJ413" s="30"/>
      <c r="BK413" s="30"/>
      <c r="BR413" s="30"/>
      <c r="BS413" s="30"/>
    </row>
    <row r="414" spans="5:71">
      <c r="E414" s="30"/>
      <c r="F414" s="30"/>
      <c r="AB414" s="30"/>
      <c r="AC414" s="30"/>
      <c r="BB414" s="94"/>
      <c r="BJ414" s="30"/>
      <c r="BK414" s="30"/>
      <c r="BR414" s="30"/>
      <c r="BS414" s="30"/>
    </row>
    <row r="415" spans="5:71">
      <c r="E415" s="30"/>
      <c r="F415" s="30"/>
      <c r="AB415" s="30"/>
      <c r="AC415" s="30"/>
      <c r="BB415" s="94"/>
      <c r="BJ415" s="30"/>
      <c r="BK415" s="30"/>
      <c r="BR415" s="30"/>
      <c r="BS415" s="30"/>
    </row>
    <row r="416" spans="5:71">
      <c r="E416" s="30"/>
      <c r="F416" s="30"/>
      <c r="AB416" s="30"/>
      <c r="AC416" s="30"/>
      <c r="BB416" s="94"/>
      <c r="BJ416" s="30"/>
      <c r="BK416" s="30"/>
      <c r="BR416" s="30"/>
      <c r="BS416" s="30"/>
    </row>
    <row r="417" spans="5:71">
      <c r="E417" s="30"/>
      <c r="F417" s="30"/>
      <c r="AB417" s="30"/>
      <c r="AC417" s="30"/>
      <c r="BB417" s="94"/>
      <c r="BJ417" s="30"/>
      <c r="BK417" s="30"/>
      <c r="BR417" s="30"/>
      <c r="BS417" s="30"/>
    </row>
    <row r="418" spans="5:71">
      <c r="E418" s="30"/>
      <c r="F418" s="30"/>
      <c r="AB418" s="30"/>
      <c r="AC418" s="30"/>
      <c r="BB418" s="94"/>
      <c r="BJ418" s="30"/>
      <c r="BK418" s="30"/>
      <c r="BR418" s="30"/>
      <c r="BS418" s="30"/>
    </row>
    <row r="419" spans="5:71">
      <c r="E419" s="30"/>
      <c r="F419" s="30"/>
      <c r="AB419" s="30"/>
      <c r="AC419" s="30"/>
      <c r="BB419" s="94"/>
      <c r="BJ419" s="30"/>
      <c r="BK419" s="30"/>
      <c r="BR419" s="30"/>
      <c r="BS419" s="30"/>
    </row>
    <row r="420" spans="5:71">
      <c r="E420" s="30"/>
      <c r="F420" s="30"/>
      <c r="AB420" s="30"/>
      <c r="AC420" s="30"/>
      <c r="BB420" s="94"/>
      <c r="BJ420" s="30"/>
      <c r="BK420" s="30"/>
      <c r="BR420" s="30"/>
      <c r="BS420" s="30"/>
    </row>
    <row r="421" spans="5:71">
      <c r="E421" s="30"/>
      <c r="F421" s="30"/>
      <c r="AB421" s="30"/>
      <c r="AC421" s="30"/>
      <c r="BB421" s="94"/>
      <c r="BJ421" s="30"/>
      <c r="BK421" s="30"/>
      <c r="BR421" s="30"/>
      <c r="BS421" s="30"/>
    </row>
    <row r="422" spans="5:71">
      <c r="E422" s="30"/>
      <c r="F422" s="30"/>
      <c r="AB422" s="30"/>
      <c r="AC422" s="30"/>
      <c r="BB422" s="94"/>
      <c r="BJ422" s="30"/>
      <c r="BK422" s="30"/>
      <c r="BR422" s="30"/>
      <c r="BS422" s="30"/>
    </row>
    <row r="423" spans="5:71">
      <c r="E423" s="30"/>
      <c r="F423" s="30"/>
      <c r="AB423" s="30"/>
      <c r="AC423" s="30"/>
      <c r="BB423" s="94"/>
      <c r="BJ423" s="30"/>
      <c r="BK423" s="30"/>
      <c r="BR423" s="30"/>
      <c r="BS423" s="30"/>
    </row>
    <row r="424" spans="5:71">
      <c r="E424" s="30"/>
      <c r="F424" s="30"/>
      <c r="AB424" s="30"/>
      <c r="AC424" s="30"/>
      <c r="BB424" s="94"/>
      <c r="BJ424" s="30"/>
      <c r="BK424" s="30"/>
      <c r="BR424" s="30"/>
      <c r="BS424" s="30"/>
    </row>
    <row r="425" spans="5:71">
      <c r="E425" s="30"/>
      <c r="F425" s="30"/>
      <c r="AB425" s="30"/>
      <c r="AC425" s="30"/>
      <c r="BB425" s="94"/>
      <c r="BJ425" s="30"/>
      <c r="BK425" s="30"/>
      <c r="BR425" s="30"/>
      <c r="BS425" s="30"/>
    </row>
    <row r="426" spans="5:71">
      <c r="E426" s="30"/>
      <c r="F426" s="30"/>
      <c r="AB426" s="30"/>
      <c r="AC426" s="30"/>
      <c r="BB426" s="94"/>
      <c r="BJ426" s="30"/>
      <c r="BK426" s="30"/>
      <c r="BR426" s="30"/>
      <c r="BS426" s="30"/>
    </row>
    <row r="427" spans="5:71">
      <c r="E427" s="30"/>
      <c r="F427" s="30"/>
      <c r="AB427" s="30"/>
      <c r="AC427" s="30"/>
      <c r="BB427" s="94"/>
      <c r="BJ427" s="30"/>
      <c r="BK427" s="30"/>
      <c r="BR427" s="30"/>
      <c r="BS427" s="30"/>
    </row>
    <row r="428" spans="5:71">
      <c r="E428" s="30"/>
      <c r="F428" s="30"/>
      <c r="AB428" s="30"/>
      <c r="AC428" s="30"/>
      <c r="BB428" s="94"/>
      <c r="BJ428" s="30"/>
      <c r="BK428" s="30"/>
      <c r="BR428" s="30"/>
      <c r="BS428" s="30"/>
    </row>
    <row r="429" spans="5:71">
      <c r="E429" s="30"/>
      <c r="F429" s="30"/>
      <c r="AB429" s="30"/>
      <c r="AC429" s="30"/>
      <c r="BB429" s="94"/>
      <c r="BJ429" s="30"/>
      <c r="BK429" s="30"/>
      <c r="BR429" s="30"/>
      <c r="BS429" s="30"/>
    </row>
    <row r="430" spans="5:71">
      <c r="E430" s="30"/>
      <c r="F430" s="30"/>
      <c r="AB430" s="30"/>
      <c r="AC430" s="30"/>
      <c r="BB430" s="94"/>
      <c r="BJ430" s="30"/>
      <c r="BK430" s="30"/>
      <c r="BR430" s="30"/>
      <c r="BS430" s="30"/>
    </row>
    <row r="431" spans="5:71">
      <c r="E431" s="30"/>
      <c r="F431" s="30"/>
      <c r="AB431" s="30"/>
      <c r="AC431" s="30"/>
      <c r="BB431" s="94"/>
      <c r="BJ431" s="30"/>
      <c r="BK431" s="30"/>
      <c r="BR431" s="30"/>
      <c r="BS431" s="30"/>
    </row>
    <row r="432" spans="5:71">
      <c r="E432" s="30"/>
      <c r="F432" s="30"/>
      <c r="AB432" s="30"/>
      <c r="AC432" s="30"/>
      <c r="BB432" s="94"/>
      <c r="BJ432" s="30"/>
      <c r="BK432" s="30"/>
      <c r="BR432" s="30"/>
      <c r="BS432" s="30"/>
    </row>
    <row r="433" spans="5:71">
      <c r="E433" s="30"/>
      <c r="F433" s="30"/>
      <c r="AB433" s="30"/>
      <c r="AC433" s="30"/>
      <c r="BB433" s="94"/>
      <c r="BJ433" s="30"/>
      <c r="BK433" s="30"/>
      <c r="BR433" s="30"/>
      <c r="BS433" s="30"/>
    </row>
    <row r="434" spans="5:71">
      <c r="E434" s="30"/>
      <c r="F434" s="30"/>
      <c r="AB434" s="30"/>
      <c r="AC434" s="30"/>
      <c r="BB434" s="94"/>
      <c r="BJ434" s="30"/>
      <c r="BK434" s="30"/>
      <c r="BR434" s="30"/>
      <c r="BS434" s="30"/>
    </row>
    <row r="435" spans="5:71">
      <c r="E435" s="30"/>
      <c r="F435" s="30"/>
      <c r="AB435" s="30"/>
      <c r="AC435" s="30"/>
      <c r="BB435" s="94"/>
      <c r="BJ435" s="30"/>
      <c r="BK435" s="30"/>
      <c r="BR435" s="30"/>
      <c r="BS435" s="30"/>
    </row>
    <row r="436" spans="5:71">
      <c r="E436" s="30"/>
      <c r="F436" s="30"/>
      <c r="AB436" s="30"/>
      <c r="AC436" s="30"/>
      <c r="BB436" s="94"/>
      <c r="BJ436" s="30"/>
      <c r="BK436" s="30"/>
      <c r="BR436" s="30"/>
      <c r="BS436" s="30"/>
    </row>
    <row r="437" spans="5:71">
      <c r="E437" s="30"/>
      <c r="F437" s="30"/>
      <c r="AB437" s="30"/>
      <c r="AC437" s="30"/>
      <c r="BB437" s="94"/>
      <c r="BJ437" s="30"/>
      <c r="BK437" s="30"/>
      <c r="BR437" s="30"/>
      <c r="BS437" s="30"/>
    </row>
    <row r="438" spans="5:71">
      <c r="E438" s="30"/>
      <c r="F438" s="30"/>
      <c r="AB438" s="30"/>
      <c r="AC438" s="30"/>
      <c r="BB438" s="94"/>
      <c r="BJ438" s="30"/>
      <c r="BK438" s="30"/>
      <c r="BR438" s="30"/>
      <c r="BS438" s="30"/>
    </row>
    <row r="439" spans="5:71">
      <c r="E439" s="30"/>
      <c r="F439" s="30"/>
      <c r="AB439" s="30"/>
      <c r="AC439" s="30"/>
      <c r="BB439" s="94"/>
      <c r="BJ439" s="30"/>
      <c r="BK439" s="30"/>
      <c r="BR439" s="30"/>
      <c r="BS439" s="30"/>
    </row>
    <row r="440" spans="5:71">
      <c r="E440" s="30"/>
      <c r="F440" s="30"/>
      <c r="AB440" s="30"/>
      <c r="AC440" s="30"/>
      <c r="BB440" s="94"/>
      <c r="BJ440" s="30"/>
      <c r="BK440" s="30"/>
      <c r="BR440" s="30"/>
      <c r="BS440" s="30"/>
    </row>
    <row r="441" spans="5:71">
      <c r="E441" s="30"/>
      <c r="F441" s="30"/>
      <c r="AB441" s="30"/>
      <c r="AC441" s="30"/>
      <c r="BB441" s="94"/>
      <c r="BJ441" s="30"/>
      <c r="BK441" s="30"/>
      <c r="BR441" s="30"/>
      <c r="BS441" s="30"/>
    </row>
    <row r="442" spans="5:71">
      <c r="E442" s="30"/>
      <c r="F442" s="30"/>
      <c r="AB442" s="30"/>
      <c r="AC442" s="30"/>
      <c r="BB442" s="94"/>
      <c r="BJ442" s="30"/>
      <c r="BK442" s="30"/>
      <c r="BR442" s="30"/>
      <c r="BS442" s="30"/>
    </row>
    <row r="443" spans="5:71">
      <c r="E443" s="30"/>
      <c r="F443" s="30"/>
      <c r="AB443" s="30"/>
      <c r="AC443" s="30"/>
      <c r="BB443" s="94"/>
      <c r="BJ443" s="30"/>
      <c r="BK443" s="30"/>
      <c r="BR443" s="30"/>
      <c r="BS443" s="30"/>
    </row>
    <row r="444" spans="5:71">
      <c r="E444" s="30"/>
      <c r="F444" s="30"/>
      <c r="AB444" s="30"/>
      <c r="AC444" s="30"/>
      <c r="BB444" s="94"/>
      <c r="BJ444" s="30"/>
      <c r="BK444" s="30"/>
      <c r="BR444" s="30"/>
      <c r="BS444" s="30"/>
    </row>
    <row r="445" spans="5:71">
      <c r="E445" s="30"/>
      <c r="F445" s="30"/>
      <c r="AB445" s="30"/>
      <c r="AC445" s="30"/>
      <c r="BB445" s="94"/>
      <c r="BJ445" s="30"/>
      <c r="BK445" s="30"/>
      <c r="BR445" s="30"/>
      <c r="BS445" s="30"/>
    </row>
    <row r="446" spans="5:71">
      <c r="E446" s="30"/>
      <c r="F446" s="30"/>
      <c r="AB446" s="30"/>
      <c r="AC446" s="30"/>
      <c r="BB446" s="94"/>
      <c r="BJ446" s="30"/>
      <c r="BK446" s="30"/>
      <c r="BR446" s="30"/>
      <c r="BS446" s="30"/>
    </row>
    <row r="447" spans="5:71">
      <c r="E447" s="30"/>
      <c r="F447" s="30"/>
      <c r="AB447" s="30"/>
      <c r="AC447" s="30"/>
      <c r="BB447" s="94"/>
      <c r="BJ447" s="30"/>
      <c r="BK447" s="30"/>
      <c r="BR447" s="30"/>
      <c r="BS447" s="30"/>
    </row>
    <row r="448" spans="5:71">
      <c r="E448" s="30"/>
      <c r="F448" s="30"/>
      <c r="AB448" s="30"/>
      <c r="AC448" s="30"/>
      <c r="BB448" s="94"/>
      <c r="BJ448" s="30"/>
      <c r="BK448" s="30"/>
      <c r="BR448" s="30"/>
      <c r="BS448" s="30"/>
    </row>
    <row r="449" spans="5:71">
      <c r="E449" s="30"/>
      <c r="F449" s="30"/>
      <c r="AB449" s="30"/>
      <c r="AC449" s="30"/>
      <c r="BB449" s="94"/>
      <c r="BJ449" s="30"/>
      <c r="BK449" s="30"/>
      <c r="BR449" s="30"/>
      <c r="BS449" s="30"/>
    </row>
    <row r="450" spans="5:71">
      <c r="E450" s="30"/>
      <c r="F450" s="30"/>
      <c r="AB450" s="30"/>
      <c r="AC450" s="30"/>
      <c r="BB450" s="94"/>
      <c r="BJ450" s="30"/>
      <c r="BK450" s="30"/>
      <c r="BR450" s="30"/>
      <c r="BS450" s="30"/>
    </row>
    <row r="451" spans="5:71">
      <c r="E451" s="30"/>
      <c r="F451" s="30"/>
      <c r="AB451" s="30"/>
      <c r="AC451" s="30"/>
      <c r="BB451" s="94"/>
      <c r="BJ451" s="30"/>
      <c r="BK451" s="30"/>
      <c r="BR451" s="30"/>
      <c r="BS451" s="30"/>
    </row>
    <row r="452" spans="5:71">
      <c r="E452" s="30"/>
      <c r="F452" s="30"/>
      <c r="AB452" s="30"/>
      <c r="AC452" s="30"/>
      <c r="BB452" s="94"/>
      <c r="BJ452" s="30"/>
      <c r="BK452" s="30"/>
      <c r="BR452" s="30"/>
      <c r="BS452" s="30"/>
    </row>
    <row r="453" spans="5:71">
      <c r="E453" s="30"/>
      <c r="F453" s="30"/>
      <c r="AB453" s="30"/>
      <c r="AC453" s="30"/>
      <c r="BB453" s="94"/>
      <c r="BJ453" s="30"/>
      <c r="BK453" s="30"/>
      <c r="BR453" s="30"/>
      <c r="BS453" s="30"/>
    </row>
    <row r="454" spans="5:71">
      <c r="E454" s="30"/>
      <c r="F454" s="30"/>
      <c r="AB454" s="30"/>
      <c r="AC454" s="30"/>
      <c r="BB454" s="94"/>
      <c r="BJ454" s="30"/>
      <c r="BK454" s="30"/>
      <c r="BR454" s="30"/>
      <c r="BS454" s="30"/>
    </row>
    <row r="455" spans="5:71">
      <c r="E455" s="30"/>
      <c r="F455" s="30"/>
      <c r="AB455" s="30"/>
      <c r="AC455" s="30"/>
      <c r="BB455" s="94"/>
      <c r="BJ455" s="30"/>
      <c r="BK455" s="30"/>
      <c r="BR455" s="30"/>
      <c r="BS455" s="30"/>
    </row>
    <row r="456" spans="5:71">
      <c r="E456" s="30"/>
      <c r="F456" s="30"/>
      <c r="AB456" s="30"/>
      <c r="AC456" s="30"/>
      <c r="BB456" s="94"/>
      <c r="BJ456" s="30"/>
      <c r="BK456" s="30"/>
      <c r="BR456" s="30"/>
      <c r="BS456" s="30"/>
    </row>
    <row r="457" spans="5:71">
      <c r="E457" s="30"/>
      <c r="F457" s="30"/>
      <c r="AB457" s="30"/>
      <c r="AC457" s="30"/>
      <c r="BB457" s="94"/>
      <c r="BJ457" s="30"/>
      <c r="BK457" s="30"/>
      <c r="BR457" s="30"/>
      <c r="BS457" s="30"/>
    </row>
    <row r="458" spans="5:71">
      <c r="E458" s="30"/>
      <c r="F458" s="30"/>
      <c r="AB458" s="30"/>
      <c r="AC458" s="30"/>
      <c r="BB458" s="94"/>
      <c r="BJ458" s="30"/>
      <c r="BK458" s="30"/>
      <c r="BR458" s="30"/>
      <c r="BS458" s="30"/>
    </row>
    <row r="459" spans="5:71">
      <c r="E459" s="30"/>
      <c r="F459" s="30"/>
      <c r="AB459" s="30"/>
      <c r="AC459" s="30"/>
      <c r="BB459" s="94"/>
      <c r="BJ459" s="30"/>
      <c r="BK459" s="30"/>
      <c r="BR459" s="30"/>
      <c r="BS459" s="30"/>
    </row>
    <row r="460" spans="5:71">
      <c r="E460" s="30"/>
      <c r="F460" s="30"/>
      <c r="AB460" s="30"/>
      <c r="AC460" s="30"/>
      <c r="BB460" s="94"/>
      <c r="BJ460" s="30"/>
      <c r="BK460" s="30"/>
      <c r="BR460" s="30"/>
      <c r="BS460" s="30"/>
    </row>
    <row r="461" spans="5:71">
      <c r="E461" s="30"/>
      <c r="F461" s="30"/>
      <c r="AB461" s="30"/>
      <c r="AC461" s="30"/>
      <c r="BB461" s="94"/>
      <c r="BJ461" s="30"/>
      <c r="BK461" s="30"/>
      <c r="BR461" s="30"/>
      <c r="BS461" s="30"/>
    </row>
    <row r="462" spans="5:71">
      <c r="E462" s="30"/>
      <c r="F462" s="30"/>
      <c r="AB462" s="30"/>
      <c r="AC462" s="30"/>
      <c r="BB462" s="94"/>
      <c r="BJ462" s="30"/>
      <c r="BK462" s="30"/>
      <c r="BR462" s="30"/>
      <c r="BS462" s="30"/>
    </row>
    <row r="463" spans="5:71">
      <c r="E463" s="30"/>
      <c r="F463" s="30"/>
      <c r="AB463" s="30"/>
      <c r="AC463" s="30"/>
      <c r="BB463" s="94"/>
      <c r="BJ463" s="30"/>
      <c r="BK463" s="30"/>
      <c r="BR463" s="30"/>
      <c r="BS463" s="30"/>
    </row>
    <row r="464" spans="5:71">
      <c r="E464" s="30"/>
      <c r="F464" s="30"/>
      <c r="AB464" s="30"/>
      <c r="AC464" s="30"/>
      <c r="BB464" s="94"/>
      <c r="BJ464" s="30"/>
      <c r="BK464" s="30"/>
      <c r="BR464" s="30"/>
      <c r="BS464" s="30"/>
    </row>
    <row r="465" spans="5:71">
      <c r="E465" s="30"/>
      <c r="F465" s="30"/>
      <c r="AB465" s="30"/>
      <c r="AC465" s="30"/>
      <c r="BB465" s="94"/>
      <c r="BJ465" s="30"/>
      <c r="BK465" s="30"/>
      <c r="BR465" s="30"/>
      <c r="BS465" s="30"/>
    </row>
    <row r="466" spans="5:71">
      <c r="E466" s="30"/>
      <c r="F466" s="30"/>
      <c r="AB466" s="30"/>
      <c r="AC466" s="30"/>
      <c r="BB466" s="94"/>
      <c r="BJ466" s="30"/>
      <c r="BK466" s="30"/>
      <c r="BR466" s="30"/>
      <c r="BS466" s="30"/>
    </row>
    <row r="467" spans="5:71">
      <c r="E467" s="30"/>
      <c r="F467" s="30"/>
      <c r="AB467" s="30"/>
      <c r="AC467" s="30"/>
      <c r="BB467" s="94"/>
      <c r="BJ467" s="30"/>
      <c r="BK467" s="30"/>
      <c r="BR467" s="30"/>
      <c r="BS467" s="30"/>
    </row>
    <row r="468" spans="5:71">
      <c r="E468" s="30"/>
      <c r="F468" s="30"/>
      <c r="AB468" s="30"/>
      <c r="AC468" s="30"/>
      <c r="BB468" s="94"/>
      <c r="BJ468" s="30"/>
      <c r="BK468" s="30"/>
      <c r="BR468" s="30"/>
      <c r="BS468" s="30"/>
    </row>
    <row r="469" spans="5:71">
      <c r="E469" s="30"/>
      <c r="F469" s="30"/>
      <c r="AB469" s="30"/>
      <c r="AC469" s="30"/>
      <c r="BB469" s="94"/>
      <c r="BJ469" s="30"/>
      <c r="BK469" s="30"/>
      <c r="BR469" s="30"/>
      <c r="BS469" s="30"/>
    </row>
    <row r="470" spans="5:71">
      <c r="E470" s="30"/>
      <c r="F470" s="30"/>
      <c r="AB470" s="30"/>
      <c r="AC470" s="30"/>
      <c r="BB470" s="94"/>
      <c r="BJ470" s="30"/>
      <c r="BK470" s="30"/>
      <c r="BR470" s="30"/>
      <c r="BS470" s="30"/>
    </row>
    <row r="471" spans="5:71">
      <c r="E471" s="30"/>
      <c r="F471" s="30"/>
      <c r="AB471" s="30"/>
      <c r="AC471" s="30"/>
      <c r="BB471" s="94"/>
      <c r="BJ471" s="30"/>
      <c r="BK471" s="30"/>
      <c r="BR471" s="30"/>
      <c r="BS471" s="30"/>
    </row>
    <row r="472" spans="5:71">
      <c r="E472" s="30"/>
      <c r="F472" s="30"/>
      <c r="AB472" s="30"/>
      <c r="AC472" s="30"/>
      <c r="BB472" s="94"/>
      <c r="BJ472" s="30"/>
      <c r="BK472" s="30"/>
      <c r="BR472" s="30"/>
      <c r="BS472" s="30"/>
    </row>
    <row r="473" spans="5:71">
      <c r="E473" s="30"/>
      <c r="F473" s="30"/>
      <c r="AB473" s="30"/>
      <c r="AC473" s="30"/>
      <c r="BB473" s="94"/>
      <c r="BJ473" s="30"/>
      <c r="BK473" s="30"/>
      <c r="BR473" s="30"/>
      <c r="BS473" s="30"/>
    </row>
    <row r="474" spans="5:71">
      <c r="E474" s="30"/>
      <c r="F474" s="30"/>
      <c r="AB474" s="30"/>
      <c r="AC474" s="30"/>
      <c r="BB474" s="94"/>
      <c r="BJ474" s="30"/>
      <c r="BK474" s="30"/>
      <c r="BR474" s="30"/>
      <c r="BS474" s="30"/>
    </row>
    <row r="475" spans="5:71">
      <c r="E475" s="30"/>
      <c r="F475" s="30"/>
      <c r="AB475" s="30"/>
      <c r="AC475" s="30"/>
      <c r="BB475" s="94"/>
      <c r="BJ475" s="30"/>
      <c r="BK475" s="30"/>
      <c r="BR475" s="30"/>
      <c r="BS475" s="30"/>
    </row>
    <row r="476" spans="5:71">
      <c r="E476" s="30"/>
      <c r="F476" s="30"/>
      <c r="AB476" s="30"/>
      <c r="AC476" s="30"/>
      <c r="BB476" s="94"/>
      <c r="BJ476" s="30"/>
      <c r="BK476" s="30"/>
      <c r="BR476" s="30"/>
      <c r="BS476" s="30"/>
    </row>
    <row r="477" spans="5:71">
      <c r="E477" s="30"/>
      <c r="F477" s="30"/>
      <c r="AB477" s="30"/>
      <c r="AC477" s="30"/>
      <c r="BB477" s="94"/>
      <c r="BJ477" s="30"/>
      <c r="BK477" s="30"/>
      <c r="BR477" s="30"/>
      <c r="BS477" s="30"/>
    </row>
    <row r="478" spans="5:71">
      <c r="E478" s="30"/>
      <c r="F478" s="30"/>
      <c r="AB478" s="30"/>
      <c r="AC478" s="30"/>
      <c r="BB478" s="94"/>
      <c r="BJ478" s="30"/>
      <c r="BK478" s="30"/>
      <c r="BR478" s="30"/>
      <c r="BS478" s="30"/>
    </row>
    <row r="479" spans="5:71">
      <c r="E479" s="30"/>
      <c r="F479" s="30"/>
      <c r="AB479" s="30"/>
      <c r="AC479" s="30"/>
      <c r="BB479" s="94"/>
      <c r="BJ479" s="30"/>
      <c r="BK479" s="30"/>
      <c r="BR479" s="30"/>
      <c r="BS479" s="30"/>
    </row>
    <row r="480" spans="5:71">
      <c r="E480" s="30"/>
      <c r="F480" s="30"/>
      <c r="AB480" s="30"/>
      <c r="AC480" s="30"/>
      <c r="BB480" s="94"/>
      <c r="BJ480" s="30"/>
      <c r="BK480" s="30"/>
      <c r="BR480" s="30"/>
      <c r="BS480" s="30"/>
    </row>
    <row r="481" spans="5:71">
      <c r="E481" s="30"/>
      <c r="F481" s="30"/>
      <c r="AB481" s="30"/>
      <c r="AC481" s="30"/>
      <c r="BB481" s="94"/>
      <c r="BJ481" s="30"/>
      <c r="BK481" s="30"/>
      <c r="BR481" s="30"/>
      <c r="BS481" s="30"/>
    </row>
    <row r="482" spans="5:71">
      <c r="E482" s="30"/>
      <c r="F482" s="30"/>
      <c r="AB482" s="30"/>
      <c r="AC482" s="30"/>
      <c r="BB482" s="94"/>
      <c r="BJ482" s="30"/>
      <c r="BK482" s="30"/>
      <c r="BR482" s="30"/>
      <c r="BS482" s="30"/>
    </row>
    <row r="483" spans="5:71">
      <c r="E483" s="30"/>
      <c r="F483" s="30"/>
      <c r="AB483" s="30"/>
      <c r="AC483" s="30"/>
      <c r="BB483" s="94"/>
      <c r="BJ483" s="30"/>
      <c r="BK483" s="30"/>
      <c r="BR483" s="30"/>
      <c r="BS483" s="30"/>
    </row>
    <row r="484" spans="5:71">
      <c r="E484" s="30"/>
      <c r="F484" s="30"/>
      <c r="AB484" s="30"/>
      <c r="AC484" s="30"/>
      <c r="BB484" s="94"/>
      <c r="BJ484" s="30"/>
      <c r="BK484" s="30"/>
      <c r="BR484" s="30"/>
      <c r="BS484" s="30"/>
    </row>
    <row r="485" spans="5:71">
      <c r="E485" s="30"/>
      <c r="F485" s="30"/>
      <c r="AB485" s="30"/>
      <c r="AC485" s="30"/>
      <c r="BB485" s="94"/>
      <c r="BJ485" s="30"/>
      <c r="BK485" s="30"/>
      <c r="BR485" s="30"/>
      <c r="BS485" s="30"/>
    </row>
    <row r="486" spans="5:71">
      <c r="E486" s="30"/>
      <c r="F486" s="30"/>
      <c r="AB486" s="30"/>
      <c r="AC486" s="30"/>
      <c r="BB486" s="94"/>
      <c r="BJ486" s="30"/>
      <c r="BK486" s="30"/>
      <c r="BR486" s="30"/>
      <c r="BS486" s="30"/>
    </row>
    <row r="487" spans="5:71">
      <c r="E487" s="30"/>
      <c r="F487" s="30"/>
      <c r="AB487" s="30"/>
      <c r="AC487" s="30"/>
      <c r="BB487" s="94"/>
      <c r="BJ487" s="30"/>
      <c r="BK487" s="30"/>
      <c r="BR487" s="30"/>
      <c r="BS487" s="30"/>
    </row>
    <row r="488" spans="5:71">
      <c r="E488" s="30"/>
      <c r="F488" s="30"/>
      <c r="AB488" s="30"/>
      <c r="AC488" s="30"/>
      <c r="BB488" s="94"/>
      <c r="BJ488" s="30"/>
      <c r="BK488" s="30"/>
      <c r="BR488" s="30"/>
      <c r="BS488" s="30"/>
    </row>
    <row r="489" spans="5:71">
      <c r="E489" s="30"/>
      <c r="F489" s="30"/>
      <c r="AB489" s="30"/>
      <c r="AC489" s="30"/>
      <c r="BB489" s="94"/>
      <c r="BJ489" s="30"/>
      <c r="BK489" s="30"/>
      <c r="BR489" s="30"/>
      <c r="BS489" s="30"/>
    </row>
    <row r="490" spans="5:71">
      <c r="E490" s="30"/>
      <c r="F490" s="30"/>
      <c r="AB490" s="30"/>
      <c r="AC490" s="30"/>
      <c r="BB490" s="94"/>
      <c r="BJ490" s="30"/>
      <c r="BK490" s="30"/>
      <c r="BR490" s="30"/>
      <c r="BS490" s="30"/>
    </row>
    <row r="491" spans="5:71">
      <c r="E491" s="30"/>
      <c r="F491" s="30"/>
      <c r="AB491" s="30"/>
      <c r="AC491" s="30"/>
      <c r="BB491" s="94"/>
      <c r="BJ491" s="30"/>
      <c r="BK491" s="30"/>
      <c r="BR491" s="30"/>
      <c r="BS491" s="30"/>
    </row>
    <row r="492" spans="5:71">
      <c r="E492" s="30"/>
      <c r="F492" s="30"/>
      <c r="AB492" s="30"/>
      <c r="AC492" s="30"/>
      <c r="BB492" s="94"/>
      <c r="BJ492" s="30"/>
      <c r="BK492" s="30"/>
      <c r="BR492" s="30"/>
      <c r="BS492" s="30"/>
    </row>
    <row r="493" spans="5:71">
      <c r="E493" s="30"/>
      <c r="F493" s="30"/>
      <c r="AB493" s="30"/>
      <c r="AC493" s="30"/>
      <c r="BB493" s="94"/>
      <c r="BJ493" s="30"/>
      <c r="BK493" s="30"/>
      <c r="BR493" s="30"/>
      <c r="BS493" s="30"/>
    </row>
    <row r="494" spans="5:71">
      <c r="E494" s="30"/>
      <c r="F494" s="30"/>
      <c r="AB494" s="30"/>
      <c r="AC494" s="30"/>
      <c r="BB494" s="94"/>
      <c r="BJ494" s="30"/>
      <c r="BK494" s="30"/>
      <c r="BR494" s="30"/>
      <c r="BS494" s="30"/>
    </row>
    <row r="495" spans="5:71">
      <c r="E495" s="30"/>
      <c r="F495" s="30"/>
      <c r="AB495" s="30"/>
      <c r="AC495" s="30"/>
      <c r="BB495" s="94"/>
      <c r="BJ495" s="30"/>
      <c r="BK495" s="30"/>
      <c r="BR495" s="30"/>
      <c r="BS495" s="30"/>
    </row>
    <row r="496" spans="5:71">
      <c r="E496" s="30"/>
      <c r="F496" s="30"/>
      <c r="AB496" s="30"/>
      <c r="AC496" s="30"/>
      <c r="BB496" s="94"/>
      <c r="BJ496" s="30"/>
      <c r="BK496" s="30"/>
      <c r="BR496" s="30"/>
      <c r="BS496" s="30"/>
    </row>
    <row r="497" spans="5:71">
      <c r="E497" s="30"/>
      <c r="F497" s="30"/>
      <c r="AB497" s="30"/>
      <c r="AC497" s="30"/>
      <c r="BB497" s="94"/>
      <c r="BJ497" s="30"/>
      <c r="BK497" s="30"/>
      <c r="BR497" s="30"/>
      <c r="BS497" s="30"/>
    </row>
    <row r="498" spans="5:71">
      <c r="E498" s="30"/>
      <c r="F498" s="30"/>
      <c r="AB498" s="30"/>
      <c r="AC498" s="30"/>
      <c r="BB498" s="94"/>
      <c r="BJ498" s="30"/>
      <c r="BK498" s="30"/>
      <c r="BR498" s="30"/>
      <c r="BS498" s="30"/>
    </row>
    <row r="499" spans="5:71">
      <c r="E499" s="30"/>
      <c r="F499" s="30"/>
      <c r="AB499" s="30"/>
      <c r="AC499" s="30"/>
      <c r="BB499" s="94"/>
      <c r="BJ499" s="30"/>
      <c r="BK499" s="30"/>
      <c r="BR499" s="30"/>
      <c r="BS499" s="30"/>
    </row>
    <row r="500" spans="5:71">
      <c r="E500" s="30"/>
      <c r="F500" s="30"/>
      <c r="AB500" s="30"/>
      <c r="AC500" s="30"/>
      <c r="BB500" s="94"/>
      <c r="BJ500" s="30"/>
      <c r="BK500" s="30"/>
      <c r="BR500" s="30"/>
      <c r="BS500" s="30"/>
    </row>
    <row r="501" spans="5:71">
      <c r="E501" s="30"/>
      <c r="F501" s="30"/>
      <c r="AB501" s="30"/>
      <c r="AC501" s="30"/>
      <c r="BB501" s="94"/>
      <c r="BJ501" s="30"/>
      <c r="BK501" s="30"/>
      <c r="BR501" s="30"/>
      <c r="BS501" s="30"/>
    </row>
    <row r="502" spans="5:71">
      <c r="E502" s="30"/>
      <c r="F502" s="30"/>
      <c r="AB502" s="30"/>
      <c r="AC502" s="30"/>
      <c r="BB502" s="94"/>
      <c r="BJ502" s="30"/>
      <c r="BK502" s="30"/>
      <c r="BR502" s="30"/>
      <c r="BS502" s="30"/>
    </row>
    <row r="503" spans="5:71">
      <c r="E503" s="30"/>
      <c r="F503" s="30"/>
      <c r="AB503" s="30"/>
      <c r="AC503" s="30"/>
      <c r="BB503" s="94"/>
      <c r="BJ503" s="30"/>
      <c r="BK503" s="30"/>
      <c r="BR503" s="30"/>
      <c r="BS503" s="30"/>
    </row>
    <row r="504" spans="5:71">
      <c r="E504" s="30"/>
      <c r="F504" s="30"/>
      <c r="AB504" s="30"/>
      <c r="AC504" s="30"/>
      <c r="BB504" s="94"/>
      <c r="BJ504" s="30"/>
      <c r="BK504" s="30"/>
      <c r="BR504" s="30"/>
      <c r="BS504" s="30"/>
    </row>
    <row r="505" spans="5:71">
      <c r="E505" s="30"/>
      <c r="F505" s="30"/>
      <c r="AB505" s="30"/>
      <c r="AC505" s="30"/>
      <c r="BB505" s="94"/>
      <c r="BJ505" s="30"/>
      <c r="BK505" s="30"/>
      <c r="BR505" s="30"/>
      <c r="BS505" s="30"/>
    </row>
    <row r="506" spans="5:71">
      <c r="E506" s="30"/>
      <c r="F506" s="30"/>
      <c r="AB506" s="30"/>
      <c r="AC506" s="30"/>
      <c r="BB506" s="94"/>
      <c r="BJ506" s="30"/>
      <c r="BK506" s="30"/>
      <c r="BR506" s="30"/>
      <c r="BS506" s="30"/>
    </row>
    <row r="507" spans="5:71">
      <c r="E507" s="30"/>
      <c r="F507" s="30"/>
      <c r="AB507" s="30"/>
      <c r="AC507" s="30"/>
      <c r="BB507" s="94"/>
      <c r="BJ507" s="30"/>
      <c r="BK507" s="30"/>
      <c r="BR507" s="30"/>
      <c r="BS507" s="30"/>
    </row>
    <row r="508" spans="5:71">
      <c r="E508" s="30"/>
      <c r="F508" s="30"/>
      <c r="AB508" s="30"/>
      <c r="AC508" s="30"/>
      <c r="BB508" s="94"/>
      <c r="BJ508" s="30"/>
      <c r="BK508" s="30"/>
      <c r="BR508" s="30"/>
      <c r="BS508" s="30"/>
    </row>
    <row r="509" spans="5:71">
      <c r="E509" s="30"/>
      <c r="F509" s="30"/>
      <c r="AB509" s="30"/>
      <c r="AC509" s="30"/>
      <c r="BB509" s="94"/>
      <c r="BJ509" s="30"/>
      <c r="BK509" s="30"/>
      <c r="BR509" s="30"/>
      <c r="BS509" s="30"/>
    </row>
    <row r="510" spans="5:71">
      <c r="E510" s="30"/>
      <c r="F510" s="30"/>
      <c r="AB510" s="30"/>
      <c r="AC510" s="30"/>
      <c r="BB510" s="94"/>
      <c r="BJ510" s="30"/>
      <c r="BK510" s="30"/>
      <c r="BR510" s="30"/>
      <c r="BS510" s="30"/>
    </row>
    <row r="511" spans="5:71">
      <c r="E511" s="30"/>
      <c r="F511" s="30"/>
      <c r="AB511" s="30"/>
      <c r="AC511" s="30"/>
      <c r="BB511" s="94"/>
      <c r="BJ511" s="30"/>
      <c r="BK511" s="30"/>
      <c r="BR511" s="30"/>
      <c r="BS511" s="30"/>
    </row>
    <row r="512" spans="5:71">
      <c r="E512" s="30"/>
      <c r="F512" s="30"/>
      <c r="AB512" s="30"/>
      <c r="AC512" s="30"/>
      <c r="BB512" s="94"/>
      <c r="BJ512" s="30"/>
      <c r="BK512" s="30"/>
      <c r="BR512" s="30"/>
      <c r="BS512" s="30"/>
    </row>
    <row r="513" spans="5:71">
      <c r="E513" s="30"/>
      <c r="F513" s="30"/>
      <c r="AB513" s="30"/>
      <c r="AC513" s="30"/>
      <c r="BB513" s="94"/>
      <c r="BJ513" s="30"/>
      <c r="BK513" s="30"/>
      <c r="BR513" s="30"/>
      <c r="BS513" s="30"/>
    </row>
    <row r="514" spans="5:71">
      <c r="E514" s="30"/>
      <c r="F514" s="30"/>
      <c r="AB514" s="30"/>
      <c r="AC514" s="30"/>
      <c r="BB514" s="94"/>
      <c r="BJ514" s="30"/>
      <c r="BK514" s="30"/>
      <c r="BR514" s="30"/>
      <c r="BS514" s="30"/>
    </row>
    <row r="515" spans="5:71">
      <c r="E515" s="30"/>
      <c r="F515" s="30"/>
      <c r="AB515" s="30"/>
      <c r="AC515" s="30"/>
      <c r="BB515" s="94"/>
      <c r="BJ515" s="30"/>
      <c r="BK515" s="30"/>
      <c r="BR515" s="30"/>
      <c r="BS515" s="30"/>
    </row>
    <row r="516" spans="5:71">
      <c r="E516" s="30"/>
      <c r="F516" s="30"/>
      <c r="AB516" s="30"/>
      <c r="AC516" s="30"/>
      <c r="BB516" s="94"/>
      <c r="BJ516" s="30"/>
      <c r="BK516" s="30"/>
      <c r="BR516" s="30"/>
      <c r="BS516" s="30"/>
    </row>
    <row r="517" spans="5:71">
      <c r="E517" s="30"/>
      <c r="F517" s="30"/>
      <c r="AB517" s="30"/>
      <c r="AC517" s="30"/>
      <c r="BB517" s="94"/>
      <c r="BJ517" s="30"/>
      <c r="BK517" s="30"/>
      <c r="BR517" s="30"/>
      <c r="BS517" s="30"/>
    </row>
    <row r="518" spans="5:71">
      <c r="E518" s="30"/>
      <c r="F518" s="30"/>
      <c r="AB518" s="30"/>
      <c r="AC518" s="30"/>
      <c r="BB518" s="94"/>
      <c r="BJ518" s="30"/>
      <c r="BK518" s="30"/>
      <c r="BR518" s="30"/>
      <c r="BS518" s="30"/>
    </row>
    <row r="519" spans="5:71">
      <c r="E519" s="30"/>
      <c r="F519" s="30"/>
      <c r="AB519" s="30"/>
      <c r="AC519" s="30"/>
      <c r="BB519" s="94"/>
      <c r="BJ519" s="30"/>
      <c r="BK519" s="30"/>
      <c r="BR519" s="30"/>
      <c r="BS519" s="30"/>
    </row>
    <row r="520" spans="5:71">
      <c r="E520" s="30"/>
      <c r="F520" s="30"/>
      <c r="AB520" s="30"/>
      <c r="AC520" s="30"/>
      <c r="BB520" s="94"/>
      <c r="BJ520" s="30"/>
      <c r="BK520" s="30"/>
      <c r="BR520" s="30"/>
      <c r="BS520" s="30"/>
    </row>
    <row r="521" spans="5:71">
      <c r="E521" s="30"/>
      <c r="F521" s="30"/>
      <c r="AB521" s="30"/>
      <c r="AC521" s="30"/>
      <c r="BB521" s="94"/>
      <c r="BJ521" s="30"/>
      <c r="BK521" s="30"/>
      <c r="BR521" s="30"/>
      <c r="BS521" s="30"/>
    </row>
    <row r="522" spans="5:71">
      <c r="E522" s="30"/>
      <c r="F522" s="30"/>
      <c r="AB522" s="30"/>
      <c r="AC522" s="30"/>
      <c r="BB522" s="94"/>
      <c r="BJ522" s="30"/>
      <c r="BK522" s="30"/>
      <c r="BR522" s="30"/>
      <c r="BS522" s="30"/>
    </row>
    <row r="523" spans="5:71">
      <c r="E523" s="30"/>
      <c r="F523" s="30"/>
      <c r="AB523" s="30"/>
      <c r="AC523" s="30"/>
      <c r="BB523" s="94"/>
      <c r="BJ523" s="30"/>
      <c r="BK523" s="30"/>
      <c r="BR523" s="30"/>
      <c r="BS523" s="30"/>
    </row>
    <row r="524" spans="5:71">
      <c r="E524" s="30"/>
      <c r="F524" s="30"/>
      <c r="AB524" s="30"/>
      <c r="AC524" s="30"/>
      <c r="BB524" s="94"/>
      <c r="BJ524" s="30"/>
      <c r="BK524" s="30"/>
      <c r="BR524" s="30"/>
      <c r="BS524" s="30"/>
    </row>
    <row r="525" spans="5:71">
      <c r="E525" s="30"/>
      <c r="F525" s="30"/>
      <c r="AB525" s="30"/>
      <c r="AC525" s="30"/>
      <c r="BB525" s="94"/>
      <c r="BJ525" s="30"/>
      <c r="BK525" s="30"/>
      <c r="BR525" s="30"/>
      <c r="BS525" s="30"/>
    </row>
    <row r="526" spans="5:71">
      <c r="E526" s="30"/>
      <c r="F526" s="30"/>
      <c r="AB526" s="30"/>
      <c r="AC526" s="30"/>
      <c r="BB526" s="94"/>
      <c r="BJ526" s="30"/>
      <c r="BK526" s="30"/>
      <c r="BR526" s="30"/>
      <c r="BS526" s="30"/>
    </row>
    <row r="527" spans="5:71">
      <c r="E527" s="30"/>
      <c r="F527" s="30"/>
      <c r="AB527" s="30"/>
      <c r="AC527" s="30"/>
      <c r="BB527" s="94"/>
      <c r="BJ527" s="30"/>
      <c r="BK527" s="30"/>
      <c r="BR527" s="30"/>
      <c r="BS527" s="30"/>
    </row>
    <row r="528" spans="5:71">
      <c r="E528" s="30"/>
      <c r="F528" s="30"/>
      <c r="AB528" s="30"/>
      <c r="AC528" s="30"/>
      <c r="BB528" s="94"/>
      <c r="BJ528" s="30"/>
      <c r="BK528" s="30"/>
      <c r="BR528" s="30"/>
      <c r="BS528" s="30"/>
    </row>
    <row r="529" spans="5:71">
      <c r="E529" s="30"/>
      <c r="F529" s="30"/>
      <c r="AB529" s="30"/>
      <c r="AC529" s="30"/>
      <c r="BB529" s="94"/>
      <c r="BJ529" s="30"/>
      <c r="BK529" s="30"/>
      <c r="BR529" s="30"/>
      <c r="BS529" s="30"/>
    </row>
    <row r="530" spans="5:71">
      <c r="E530" s="30"/>
      <c r="F530" s="30"/>
      <c r="AB530" s="30"/>
      <c r="AC530" s="30"/>
      <c r="BB530" s="94"/>
      <c r="BJ530" s="30"/>
      <c r="BK530" s="30"/>
      <c r="BR530" s="30"/>
      <c r="BS530" s="30"/>
    </row>
    <row r="531" spans="5:71">
      <c r="E531" s="30"/>
      <c r="F531" s="30"/>
      <c r="AB531" s="30"/>
      <c r="AC531" s="30"/>
      <c r="BB531" s="94"/>
      <c r="BJ531" s="30"/>
      <c r="BK531" s="30"/>
      <c r="BR531" s="30"/>
      <c r="BS531" s="30"/>
    </row>
    <row r="532" spans="5:71">
      <c r="E532" s="30"/>
      <c r="F532" s="30"/>
      <c r="AB532" s="30"/>
      <c r="AC532" s="30"/>
      <c r="BB532" s="94"/>
      <c r="BJ532" s="30"/>
      <c r="BK532" s="30"/>
      <c r="BR532" s="30"/>
      <c r="BS532" s="30"/>
    </row>
    <row r="533" spans="5:71">
      <c r="E533" s="30"/>
      <c r="F533" s="30"/>
      <c r="AB533" s="30"/>
      <c r="AC533" s="30"/>
      <c r="BB533" s="94"/>
      <c r="BJ533" s="30"/>
      <c r="BK533" s="30"/>
      <c r="BR533" s="30"/>
      <c r="BS533" s="30"/>
    </row>
    <row r="534" spans="5:71">
      <c r="E534" s="30"/>
      <c r="F534" s="30"/>
      <c r="AB534" s="30"/>
      <c r="AC534" s="30"/>
      <c r="BB534" s="94"/>
      <c r="BJ534" s="30"/>
      <c r="BK534" s="30"/>
      <c r="BR534" s="30"/>
      <c r="BS534" s="30"/>
    </row>
    <row r="535" spans="5:71">
      <c r="E535" s="30"/>
      <c r="F535" s="30"/>
      <c r="AB535" s="30"/>
      <c r="AC535" s="30"/>
      <c r="BB535" s="94"/>
      <c r="BJ535" s="30"/>
      <c r="BK535" s="30"/>
      <c r="BR535" s="30"/>
      <c r="BS535" s="30"/>
    </row>
    <row r="536" spans="5:71">
      <c r="E536" s="30"/>
      <c r="F536" s="30"/>
      <c r="AB536" s="30"/>
      <c r="AC536" s="30"/>
      <c r="BB536" s="94"/>
      <c r="BJ536" s="30"/>
      <c r="BK536" s="30"/>
      <c r="BR536" s="30"/>
      <c r="BS536" s="30"/>
    </row>
    <row r="537" spans="5:71">
      <c r="E537" s="30"/>
      <c r="F537" s="30"/>
      <c r="AB537" s="30"/>
      <c r="AC537" s="30"/>
      <c r="BB537" s="94"/>
      <c r="BJ537" s="30"/>
      <c r="BK537" s="30"/>
      <c r="BR537" s="30"/>
      <c r="BS537" s="30"/>
    </row>
    <row r="538" spans="5:71">
      <c r="E538" s="30"/>
      <c r="F538" s="30"/>
      <c r="AB538" s="30"/>
      <c r="AC538" s="30"/>
      <c r="BB538" s="94"/>
      <c r="BJ538" s="30"/>
      <c r="BK538" s="30"/>
      <c r="BR538" s="30"/>
      <c r="BS538" s="30"/>
    </row>
    <row r="539" spans="5:71">
      <c r="E539" s="30"/>
      <c r="F539" s="30"/>
      <c r="AB539" s="30"/>
      <c r="AC539" s="30"/>
      <c r="BB539" s="94"/>
      <c r="BJ539" s="30"/>
      <c r="BK539" s="30"/>
      <c r="BR539" s="30"/>
      <c r="BS539" s="30"/>
    </row>
    <row r="540" spans="5:71">
      <c r="E540" s="30"/>
      <c r="F540" s="30"/>
      <c r="AB540" s="30"/>
      <c r="AC540" s="30"/>
      <c r="BB540" s="94"/>
      <c r="BJ540" s="30"/>
      <c r="BK540" s="30"/>
      <c r="BR540" s="30"/>
      <c r="BS540" s="30"/>
    </row>
    <row r="541" spans="5:71">
      <c r="E541" s="30"/>
      <c r="F541" s="30"/>
      <c r="AB541" s="30"/>
      <c r="AC541" s="30"/>
      <c r="BB541" s="94"/>
      <c r="BJ541" s="30"/>
      <c r="BK541" s="30"/>
      <c r="BR541" s="30"/>
      <c r="BS541" s="30"/>
    </row>
    <row r="542" spans="5:71">
      <c r="E542" s="30"/>
      <c r="F542" s="30"/>
      <c r="AB542" s="30"/>
      <c r="AC542" s="30"/>
      <c r="BB542" s="94"/>
      <c r="BJ542" s="30"/>
      <c r="BK542" s="30"/>
      <c r="BR542" s="30"/>
      <c r="BS542" s="30"/>
    </row>
    <row r="543" spans="5:71">
      <c r="E543" s="30"/>
      <c r="F543" s="30"/>
      <c r="AB543" s="30"/>
      <c r="AC543" s="30"/>
      <c r="BB543" s="94"/>
      <c r="BJ543" s="30"/>
      <c r="BK543" s="30"/>
      <c r="BR543" s="30"/>
      <c r="BS543" s="30"/>
    </row>
    <row r="544" spans="5:71">
      <c r="E544" s="30"/>
      <c r="F544" s="30"/>
      <c r="AB544" s="30"/>
      <c r="AC544" s="30"/>
      <c r="BB544" s="94"/>
      <c r="BJ544" s="30"/>
      <c r="BK544" s="30"/>
      <c r="BR544" s="30"/>
      <c r="BS544" s="30"/>
    </row>
    <row r="545" spans="5:71">
      <c r="E545" s="30"/>
      <c r="F545" s="30"/>
      <c r="AB545" s="30"/>
      <c r="AC545" s="30"/>
      <c r="BB545" s="94"/>
      <c r="BJ545" s="30"/>
      <c r="BK545" s="30"/>
      <c r="BR545" s="30"/>
      <c r="BS545" s="30"/>
    </row>
    <row r="546" spans="5:71">
      <c r="E546" s="30"/>
      <c r="F546" s="30"/>
      <c r="AB546" s="30"/>
      <c r="AC546" s="30"/>
      <c r="BB546" s="94"/>
      <c r="BJ546" s="30"/>
      <c r="BK546" s="30"/>
      <c r="BR546" s="30"/>
      <c r="BS546" s="30"/>
    </row>
    <row r="547" spans="5:71">
      <c r="E547" s="30"/>
      <c r="F547" s="30"/>
      <c r="AB547" s="30"/>
      <c r="AC547" s="30"/>
      <c r="BB547" s="94"/>
      <c r="BJ547" s="30"/>
      <c r="BK547" s="30"/>
      <c r="BR547" s="30"/>
      <c r="BS547" s="30"/>
    </row>
    <row r="548" spans="5:71">
      <c r="E548" s="30"/>
      <c r="F548" s="30"/>
      <c r="AB548" s="30"/>
      <c r="AC548" s="30"/>
      <c r="BB548" s="94"/>
      <c r="BJ548" s="30"/>
      <c r="BK548" s="30"/>
      <c r="BR548" s="30"/>
      <c r="BS548" s="30"/>
    </row>
    <row r="549" spans="5:71">
      <c r="E549" s="30"/>
      <c r="F549" s="30"/>
      <c r="AB549" s="30"/>
      <c r="AC549" s="30"/>
      <c r="BB549" s="94"/>
      <c r="BJ549" s="30"/>
      <c r="BK549" s="30"/>
      <c r="BR549" s="30"/>
      <c r="BS549" s="30"/>
    </row>
    <row r="550" spans="5:71">
      <c r="E550" s="30"/>
      <c r="F550" s="30"/>
      <c r="AB550" s="30"/>
      <c r="AC550" s="30"/>
      <c r="BB550" s="94"/>
      <c r="BJ550" s="30"/>
      <c r="BK550" s="30"/>
      <c r="BR550" s="30"/>
      <c r="BS550" s="30"/>
    </row>
    <row r="551" spans="5:71">
      <c r="E551" s="30"/>
      <c r="F551" s="30"/>
      <c r="AB551" s="30"/>
      <c r="AC551" s="30"/>
      <c r="BB551" s="94"/>
      <c r="BJ551" s="30"/>
      <c r="BK551" s="30"/>
      <c r="BR551" s="30"/>
      <c r="BS551" s="30"/>
    </row>
    <row r="552" spans="5:71">
      <c r="E552" s="30"/>
      <c r="F552" s="30"/>
      <c r="AB552" s="30"/>
      <c r="AC552" s="30"/>
      <c r="BB552" s="94"/>
      <c r="BJ552" s="30"/>
      <c r="BK552" s="30"/>
      <c r="BR552" s="30"/>
      <c r="BS552" s="30"/>
    </row>
    <row r="553" spans="5:71">
      <c r="E553" s="30"/>
      <c r="F553" s="30"/>
      <c r="AB553" s="30"/>
      <c r="AC553" s="30"/>
      <c r="BB553" s="94"/>
      <c r="BJ553" s="30"/>
      <c r="BK553" s="30"/>
      <c r="BR553" s="30"/>
      <c r="BS553" s="30"/>
    </row>
    <row r="554" spans="5:71">
      <c r="E554" s="30"/>
      <c r="F554" s="30"/>
      <c r="AB554" s="30"/>
      <c r="AC554" s="30"/>
      <c r="BB554" s="94"/>
      <c r="BJ554" s="30"/>
      <c r="BK554" s="30"/>
      <c r="BR554" s="30"/>
      <c r="BS554" s="30"/>
    </row>
    <row r="555" spans="5:71">
      <c r="E555" s="30"/>
      <c r="F555" s="30"/>
      <c r="AB555" s="30"/>
      <c r="AC555" s="30"/>
      <c r="BB555" s="94"/>
      <c r="BJ555" s="30"/>
      <c r="BK555" s="30"/>
      <c r="BR555" s="30"/>
      <c r="BS555" s="30"/>
    </row>
    <row r="556" spans="5:71">
      <c r="E556" s="30"/>
      <c r="F556" s="30"/>
      <c r="AB556" s="30"/>
      <c r="AC556" s="30"/>
      <c r="BB556" s="94"/>
      <c r="BJ556" s="30"/>
      <c r="BK556" s="30"/>
      <c r="BR556" s="30"/>
      <c r="BS556" s="30"/>
    </row>
    <row r="557" spans="5:71">
      <c r="E557" s="30"/>
      <c r="F557" s="30"/>
      <c r="AB557" s="30"/>
      <c r="AC557" s="30"/>
      <c r="BB557" s="94"/>
      <c r="BJ557" s="30"/>
      <c r="BK557" s="30"/>
      <c r="BR557" s="30"/>
      <c r="BS557" s="30"/>
    </row>
    <row r="558" spans="5:71">
      <c r="E558" s="30"/>
      <c r="F558" s="30"/>
      <c r="AB558" s="30"/>
      <c r="AC558" s="30"/>
      <c r="BB558" s="94"/>
      <c r="BJ558" s="30"/>
      <c r="BK558" s="30"/>
      <c r="BR558" s="30"/>
      <c r="BS558" s="30"/>
    </row>
    <row r="559" spans="5:71">
      <c r="E559" s="30"/>
      <c r="F559" s="30"/>
      <c r="AB559" s="30"/>
      <c r="AC559" s="30"/>
      <c r="BB559" s="94"/>
      <c r="BJ559" s="30"/>
      <c r="BK559" s="30"/>
      <c r="BR559" s="30"/>
      <c r="BS559" s="30"/>
    </row>
    <row r="560" spans="5:71">
      <c r="E560" s="30"/>
      <c r="F560" s="30"/>
      <c r="AB560" s="30"/>
      <c r="AC560" s="30"/>
      <c r="BB560" s="94"/>
      <c r="BJ560" s="30"/>
      <c r="BK560" s="30"/>
      <c r="BR560" s="30"/>
      <c r="BS560" s="30"/>
    </row>
    <row r="561" spans="5:71">
      <c r="E561" s="30"/>
      <c r="F561" s="30"/>
      <c r="AB561" s="30"/>
      <c r="AC561" s="30"/>
      <c r="BB561" s="94"/>
      <c r="BJ561" s="30"/>
      <c r="BK561" s="30"/>
      <c r="BR561" s="30"/>
      <c r="BS561" s="30"/>
    </row>
    <row r="562" spans="5:71">
      <c r="E562" s="30"/>
      <c r="F562" s="30"/>
      <c r="AB562" s="30"/>
      <c r="AC562" s="30"/>
      <c r="BB562" s="94"/>
      <c r="BJ562" s="30"/>
      <c r="BK562" s="30"/>
      <c r="BR562" s="30"/>
      <c r="BS562" s="30"/>
    </row>
    <row r="563" spans="5:71">
      <c r="E563" s="30"/>
      <c r="F563" s="30"/>
      <c r="AB563" s="30"/>
      <c r="AC563" s="30"/>
      <c r="BB563" s="94"/>
      <c r="BJ563" s="30"/>
      <c r="BK563" s="30"/>
      <c r="BR563" s="30"/>
      <c r="BS563" s="30"/>
    </row>
    <row r="564" spans="5:71">
      <c r="E564" s="30"/>
      <c r="F564" s="30"/>
      <c r="AB564" s="30"/>
      <c r="AC564" s="30"/>
      <c r="BB564" s="94"/>
      <c r="BJ564" s="30"/>
      <c r="BK564" s="30"/>
      <c r="BR564" s="30"/>
      <c r="BS564" s="30"/>
    </row>
    <row r="565" spans="5:71">
      <c r="E565" s="30"/>
      <c r="F565" s="30"/>
      <c r="AB565" s="30"/>
      <c r="AC565" s="30"/>
      <c r="BB565" s="94"/>
      <c r="BJ565" s="30"/>
      <c r="BK565" s="30"/>
      <c r="BR565" s="30"/>
      <c r="BS565" s="30"/>
    </row>
    <row r="566" spans="5:71">
      <c r="E566" s="30"/>
      <c r="F566" s="30"/>
      <c r="AB566" s="30"/>
      <c r="AC566" s="30"/>
      <c r="BB566" s="94"/>
      <c r="BJ566" s="30"/>
      <c r="BK566" s="30"/>
      <c r="BR566" s="30"/>
      <c r="BS566" s="30"/>
    </row>
    <row r="567" spans="5:71">
      <c r="E567" s="30"/>
      <c r="F567" s="30"/>
      <c r="AB567" s="30"/>
      <c r="AC567" s="30"/>
      <c r="BB567" s="94"/>
      <c r="BJ567" s="30"/>
      <c r="BK567" s="30"/>
      <c r="BR567" s="30"/>
      <c r="BS567" s="30"/>
    </row>
    <row r="568" spans="5:71">
      <c r="E568" s="30"/>
      <c r="F568" s="30"/>
      <c r="AB568" s="30"/>
      <c r="AC568" s="30"/>
      <c r="BB568" s="94"/>
      <c r="BJ568" s="30"/>
      <c r="BK568" s="30"/>
      <c r="BR568" s="30"/>
      <c r="BS568" s="30"/>
    </row>
    <row r="569" spans="5:71">
      <c r="E569" s="30"/>
      <c r="F569" s="30"/>
      <c r="AB569" s="30"/>
      <c r="AC569" s="30"/>
      <c r="BB569" s="94"/>
      <c r="BJ569" s="30"/>
      <c r="BK569" s="30"/>
      <c r="BR569" s="30"/>
      <c r="BS569" s="30"/>
    </row>
    <row r="570" spans="5:71">
      <c r="E570" s="30"/>
      <c r="F570" s="30"/>
      <c r="AB570" s="30"/>
      <c r="AC570" s="30"/>
      <c r="BB570" s="94"/>
      <c r="BJ570" s="30"/>
      <c r="BK570" s="30"/>
      <c r="BR570" s="30"/>
      <c r="BS570" s="30"/>
    </row>
    <row r="571" spans="5:71">
      <c r="E571" s="30"/>
      <c r="F571" s="30"/>
      <c r="AB571" s="30"/>
      <c r="AC571" s="30"/>
      <c r="BB571" s="94"/>
      <c r="BJ571" s="30"/>
      <c r="BK571" s="30"/>
      <c r="BR571" s="30"/>
      <c r="BS571" s="30"/>
    </row>
    <row r="572" spans="5:71">
      <c r="E572" s="30"/>
      <c r="F572" s="30"/>
      <c r="AB572" s="30"/>
      <c r="AC572" s="30"/>
      <c r="BB572" s="94"/>
      <c r="BJ572" s="30"/>
      <c r="BK572" s="30"/>
      <c r="BR572" s="30"/>
      <c r="BS572" s="30"/>
    </row>
    <row r="573" spans="5:71">
      <c r="E573" s="30"/>
      <c r="F573" s="30"/>
      <c r="AB573" s="30"/>
      <c r="AC573" s="30"/>
      <c r="BB573" s="94"/>
      <c r="BJ573" s="30"/>
      <c r="BK573" s="30"/>
      <c r="BR573" s="30"/>
      <c r="BS573" s="30"/>
    </row>
    <row r="574" spans="5:71">
      <c r="E574" s="30"/>
      <c r="F574" s="30"/>
      <c r="AB574" s="30"/>
      <c r="AC574" s="30"/>
      <c r="BB574" s="94"/>
      <c r="BJ574" s="30"/>
      <c r="BK574" s="30"/>
      <c r="BR574" s="30"/>
      <c r="BS574" s="30"/>
    </row>
    <row r="575" spans="5:71">
      <c r="E575" s="30"/>
      <c r="F575" s="30"/>
      <c r="AB575" s="30"/>
      <c r="AC575" s="30"/>
      <c r="BB575" s="94"/>
      <c r="BJ575" s="30"/>
      <c r="BK575" s="30"/>
      <c r="BR575" s="30"/>
      <c r="BS575" s="30"/>
    </row>
    <row r="576" spans="5:71">
      <c r="E576" s="30"/>
      <c r="F576" s="30"/>
      <c r="AB576" s="30"/>
      <c r="AC576" s="30"/>
      <c r="BB576" s="94"/>
      <c r="BJ576" s="30"/>
      <c r="BK576" s="30"/>
      <c r="BR576" s="30"/>
      <c r="BS576" s="30"/>
    </row>
    <row r="577" spans="5:71">
      <c r="E577" s="30"/>
      <c r="F577" s="30"/>
      <c r="AB577" s="30"/>
      <c r="AC577" s="30"/>
      <c r="BB577" s="94"/>
      <c r="BJ577" s="30"/>
      <c r="BK577" s="30"/>
      <c r="BR577" s="30"/>
      <c r="BS577" s="30"/>
    </row>
    <row r="578" spans="5:71">
      <c r="E578" s="30"/>
      <c r="F578" s="30"/>
      <c r="AB578" s="30"/>
      <c r="AC578" s="30"/>
      <c r="BB578" s="94"/>
      <c r="BJ578" s="30"/>
      <c r="BK578" s="30"/>
      <c r="BR578" s="30"/>
      <c r="BS578" s="30"/>
    </row>
    <row r="579" spans="5:71">
      <c r="E579" s="30"/>
      <c r="F579" s="30"/>
      <c r="AB579" s="30"/>
      <c r="AC579" s="30"/>
      <c r="BB579" s="94"/>
      <c r="BJ579" s="30"/>
      <c r="BK579" s="30"/>
      <c r="BR579" s="30"/>
      <c r="BS579" s="30"/>
    </row>
    <row r="580" spans="5:71">
      <c r="E580" s="30"/>
      <c r="F580" s="30"/>
      <c r="AB580" s="30"/>
      <c r="AC580" s="30"/>
      <c r="BB580" s="94"/>
      <c r="BJ580" s="30"/>
      <c r="BK580" s="30"/>
      <c r="BR580" s="30"/>
      <c r="BS580" s="30"/>
    </row>
    <row r="581" spans="5:71">
      <c r="E581" s="30"/>
      <c r="F581" s="30"/>
      <c r="AB581" s="30"/>
      <c r="AC581" s="30"/>
      <c r="BB581" s="94"/>
      <c r="BJ581" s="30"/>
      <c r="BK581" s="30"/>
      <c r="BR581" s="30"/>
      <c r="BS581" s="30"/>
    </row>
    <row r="582" spans="5:71">
      <c r="E582" s="30"/>
      <c r="F582" s="30"/>
      <c r="AB582" s="30"/>
      <c r="AC582" s="30"/>
      <c r="BB582" s="94"/>
      <c r="BJ582" s="30"/>
      <c r="BK582" s="30"/>
      <c r="BR582" s="30"/>
      <c r="BS582" s="30"/>
    </row>
    <row r="583" spans="5:71">
      <c r="E583" s="30"/>
      <c r="F583" s="30"/>
      <c r="AB583" s="30"/>
      <c r="AC583" s="30"/>
      <c r="BB583" s="94"/>
      <c r="BJ583" s="30"/>
      <c r="BK583" s="30"/>
      <c r="BR583" s="30"/>
      <c r="BS583" s="30"/>
    </row>
    <row r="584" spans="5:71">
      <c r="E584" s="30"/>
      <c r="F584" s="30"/>
      <c r="AB584" s="30"/>
      <c r="AC584" s="30"/>
      <c r="BB584" s="94"/>
      <c r="BJ584" s="30"/>
      <c r="BK584" s="30"/>
      <c r="BR584" s="30"/>
      <c r="BS584" s="30"/>
    </row>
    <row r="585" spans="5:71">
      <c r="E585" s="30"/>
      <c r="F585" s="30"/>
      <c r="AB585" s="30"/>
      <c r="AC585" s="30"/>
      <c r="BB585" s="94"/>
      <c r="BJ585" s="30"/>
      <c r="BK585" s="30"/>
      <c r="BR585" s="30"/>
      <c r="BS585" s="30"/>
    </row>
    <row r="586" spans="5:71">
      <c r="E586" s="30"/>
      <c r="F586" s="30"/>
      <c r="AB586" s="30"/>
      <c r="AC586" s="30"/>
      <c r="BB586" s="94"/>
      <c r="BJ586" s="30"/>
      <c r="BK586" s="30"/>
      <c r="BR586" s="30"/>
      <c r="BS586" s="30"/>
    </row>
    <row r="587" spans="5:71">
      <c r="E587" s="30"/>
      <c r="F587" s="30"/>
      <c r="AB587" s="30"/>
      <c r="AC587" s="30"/>
      <c r="BB587" s="94"/>
      <c r="BJ587" s="30"/>
      <c r="BK587" s="30"/>
      <c r="BR587" s="30"/>
      <c r="BS587" s="30"/>
    </row>
    <row r="588" spans="5:71">
      <c r="E588" s="30"/>
      <c r="F588" s="30"/>
      <c r="AB588" s="30"/>
      <c r="AC588" s="30"/>
      <c r="BB588" s="94"/>
      <c r="BJ588" s="30"/>
      <c r="BK588" s="30"/>
      <c r="BR588" s="30"/>
      <c r="BS588" s="30"/>
    </row>
    <row r="589" spans="5:71">
      <c r="E589" s="30"/>
      <c r="F589" s="30"/>
      <c r="AB589" s="30"/>
      <c r="AC589" s="30"/>
      <c r="BB589" s="94"/>
      <c r="BJ589" s="30"/>
      <c r="BK589" s="30"/>
      <c r="BR589" s="30"/>
      <c r="BS589" s="30"/>
    </row>
    <row r="590" spans="5:71">
      <c r="E590" s="30"/>
      <c r="F590" s="30"/>
      <c r="AB590" s="30"/>
      <c r="AC590" s="30"/>
      <c r="BB590" s="94"/>
      <c r="BJ590" s="30"/>
      <c r="BK590" s="30"/>
      <c r="BR590" s="30"/>
      <c r="BS590" s="30"/>
    </row>
    <row r="591" spans="5:71">
      <c r="E591" s="30"/>
      <c r="F591" s="30"/>
      <c r="AB591" s="30"/>
      <c r="AC591" s="30"/>
      <c r="BB591" s="94"/>
      <c r="BJ591" s="30"/>
      <c r="BK591" s="30"/>
      <c r="BR591" s="30"/>
      <c r="BS591" s="30"/>
    </row>
    <row r="592" spans="5:71">
      <c r="E592" s="30"/>
      <c r="F592" s="30"/>
      <c r="AB592" s="30"/>
      <c r="AC592" s="30"/>
      <c r="BB592" s="94"/>
      <c r="BJ592" s="30"/>
      <c r="BK592" s="30"/>
      <c r="BR592" s="30"/>
      <c r="BS592" s="30"/>
    </row>
    <row r="593" spans="5:71">
      <c r="E593" s="30"/>
      <c r="F593" s="30"/>
      <c r="AB593" s="30"/>
      <c r="AC593" s="30"/>
      <c r="BB593" s="94"/>
      <c r="BJ593" s="30"/>
      <c r="BK593" s="30"/>
      <c r="BR593" s="30"/>
      <c r="BS593" s="30"/>
    </row>
    <row r="594" spans="5:71">
      <c r="E594" s="30"/>
      <c r="F594" s="30"/>
      <c r="AB594" s="30"/>
      <c r="AC594" s="30"/>
      <c r="BB594" s="94"/>
      <c r="BJ594" s="30"/>
      <c r="BK594" s="30"/>
      <c r="BR594" s="30"/>
      <c r="BS594" s="30"/>
    </row>
    <row r="595" spans="5:71">
      <c r="E595" s="30"/>
      <c r="F595" s="30"/>
      <c r="AB595" s="30"/>
      <c r="AC595" s="30"/>
      <c r="BB595" s="94"/>
      <c r="BJ595" s="30"/>
      <c r="BK595" s="30"/>
      <c r="BR595" s="30"/>
      <c r="BS595" s="30"/>
    </row>
    <row r="596" spans="5:71">
      <c r="E596" s="30"/>
      <c r="F596" s="30"/>
      <c r="AB596" s="30"/>
      <c r="AC596" s="30"/>
      <c r="BB596" s="94"/>
      <c r="BJ596" s="30"/>
      <c r="BK596" s="30"/>
      <c r="BR596" s="30"/>
      <c r="BS596" s="30"/>
    </row>
    <row r="597" spans="5:71">
      <c r="E597" s="30"/>
      <c r="F597" s="30"/>
      <c r="AB597" s="30"/>
      <c r="AC597" s="30"/>
      <c r="BB597" s="94"/>
      <c r="BJ597" s="30"/>
      <c r="BK597" s="30"/>
      <c r="BR597" s="30"/>
      <c r="BS597" s="30"/>
    </row>
    <row r="598" spans="5:71">
      <c r="E598" s="30"/>
      <c r="F598" s="30"/>
      <c r="AB598" s="30"/>
      <c r="AC598" s="30"/>
      <c r="BB598" s="94"/>
      <c r="BJ598" s="30"/>
      <c r="BK598" s="30"/>
      <c r="BR598" s="30"/>
      <c r="BS598" s="30"/>
    </row>
    <row r="599" spans="5:71">
      <c r="E599" s="30"/>
      <c r="F599" s="30"/>
      <c r="AB599" s="30"/>
      <c r="AC599" s="30"/>
      <c r="BB599" s="94"/>
      <c r="BJ599" s="30"/>
      <c r="BK599" s="30"/>
      <c r="BR599" s="30"/>
      <c r="BS599" s="30"/>
    </row>
    <row r="600" spans="5:71">
      <c r="E600" s="30"/>
      <c r="F600" s="30"/>
      <c r="AB600" s="30"/>
      <c r="AC600" s="30"/>
      <c r="BB600" s="94"/>
      <c r="BJ600" s="30"/>
      <c r="BK600" s="30"/>
      <c r="BR600" s="30"/>
      <c r="BS600" s="30"/>
    </row>
    <row r="601" spans="5:71">
      <c r="E601" s="30"/>
      <c r="F601" s="30"/>
      <c r="AB601" s="30"/>
      <c r="AC601" s="30"/>
      <c r="BB601" s="94"/>
      <c r="BJ601" s="30"/>
      <c r="BK601" s="30"/>
      <c r="BR601" s="30"/>
      <c r="BS601" s="30"/>
    </row>
    <row r="602" spans="5:71">
      <c r="E602" s="30"/>
      <c r="F602" s="30"/>
      <c r="AB602" s="30"/>
      <c r="AC602" s="30"/>
      <c r="BB602" s="94"/>
      <c r="BJ602" s="30"/>
      <c r="BK602" s="30"/>
      <c r="BR602" s="30"/>
      <c r="BS602" s="30"/>
    </row>
    <row r="603" spans="5:71">
      <c r="E603" s="30"/>
      <c r="F603" s="30"/>
      <c r="AB603" s="30"/>
      <c r="AC603" s="30"/>
      <c r="BB603" s="94"/>
      <c r="BJ603" s="30"/>
      <c r="BK603" s="30"/>
      <c r="BR603" s="30"/>
      <c r="BS603" s="30"/>
    </row>
    <row r="604" spans="5:71">
      <c r="E604" s="30"/>
      <c r="F604" s="30"/>
      <c r="AB604" s="30"/>
      <c r="AC604" s="30"/>
      <c r="BB604" s="94"/>
      <c r="BJ604" s="30"/>
      <c r="BK604" s="30"/>
      <c r="BR604" s="30"/>
      <c r="BS604" s="30"/>
    </row>
    <row r="605" spans="5:71">
      <c r="E605" s="30"/>
      <c r="F605" s="30"/>
      <c r="AB605" s="30"/>
      <c r="AC605" s="30"/>
      <c r="BB605" s="94"/>
      <c r="BJ605" s="30"/>
      <c r="BK605" s="30"/>
      <c r="BR605" s="30"/>
      <c r="BS605" s="30"/>
    </row>
    <row r="606" spans="5:71">
      <c r="E606" s="30"/>
      <c r="F606" s="30"/>
      <c r="AB606" s="30"/>
      <c r="AC606" s="30"/>
      <c r="BB606" s="94"/>
      <c r="BJ606" s="30"/>
      <c r="BK606" s="30"/>
      <c r="BR606" s="30"/>
      <c r="BS606" s="30"/>
    </row>
    <row r="607" spans="5:71">
      <c r="E607" s="30"/>
      <c r="F607" s="30"/>
      <c r="AB607" s="30"/>
      <c r="AC607" s="30"/>
      <c r="BB607" s="94"/>
      <c r="BJ607" s="30"/>
      <c r="BK607" s="30"/>
      <c r="BR607" s="30"/>
      <c r="BS607" s="30"/>
    </row>
    <row r="608" spans="5:71">
      <c r="E608" s="30"/>
      <c r="F608" s="30"/>
      <c r="AB608" s="30"/>
      <c r="AC608" s="30"/>
      <c r="BB608" s="94"/>
      <c r="BJ608" s="30"/>
      <c r="BK608" s="30"/>
      <c r="BR608" s="30"/>
      <c r="BS608" s="30"/>
    </row>
    <row r="609" spans="5:71">
      <c r="E609" s="30"/>
      <c r="F609" s="30"/>
      <c r="AB609" s="30"/>
      <c r="AC609" s="30"/>
      <c r="BB609" s="94"/>
      <c r="BJ609" s="30"/>
      <c r="BK609" s="30"/>
      <c r="BR609" s="30"/>
      <c r="BS609" s="30"/>
    </row>
    <row r="610" spans="5:71">
      <c r="E610" s="30"/>
      <c r="F610" s="30"/>
      <c r="AB610" s="30"/>
      <c r="AC610" s="30"/>
      <c r="BB610" s="94"/>
      <c r="BJ610" s="30"/>
      <c r="BK610" s="30"/>
      <c r="BR610" s="30"/>
      <c r="BS610" s="30"/>
    </row>
    <row r="611" spans="5:71">
      <c r="E611" s="30"/>
      <c r="F611" s="30"/>
      <c r="AB611" s="30"/>
      <c r="AC611" s="30"/>
      <c r="BB611" s="94"/>
      <c r="BJ611" s="30"/>
      <c r="BK611" s="30"/>
      <c r="BR611" s="30"/>
      <c r="BS611" s="30"/>
    </row>
    <row r="612" spans="5:71">
      <c r="E612" s="30"/>
      <c r="F612" s="30"/>
      <c r="AB612" s="30"/>
      <c r="AC612" s="30"/>
      <c r="BB612" s="94"/>
      <c r="BJ612" s="30"/>
      <c r="BK612" s="30"/>
      <c r="BR612" s="30"/>
      <c r="BS612" s="30"/>
    </row>
    <row r="613" spans="5:71">
      <c r="E613" s="30"/>
      <c r="F613" s="30"/>
      <c r="AB613" s="30"/>
      <c r="AC613" s="30"/>
      <c r="BB613" s="94"/>
      <c r="BJ613" s="30"/>
      <c r="BK613" s="30"/>
      <c r="BR613" s="30"/>
      <c r="BS613" s="30"/>
    </row>
    <row r="614" spans="5:71">
      <c r="E614" s="30"/>
      <c r="F614" s="30"/>
      <c r="AB614" s="30"/>
      <c r="AC614" s="30"/>
      <c r="BB614" s="94"/>
      <c r="BJ614" s="30"/>
      <c r="BK614" s="30"/>
      <c r="BR614" s="30"/>
      <c r="BS614" s="30"/>
    </row>
    <row r="615" spans="5:71">
      <c r="E615" s="30"/>
      <c r="F615" s="30"/>
      <c r="AB615" s="30"/>
      <c r="AC615" s="30"/>
      <c r="BB615" s="94"/>
      <c r="BJ615" s="30"/>
      <c r="BK615" s="30"/>
      <c r="BR615" s="30"/>
      <c r="BS615" s="30"/>
    </row>
    <row r="616" spans="5:71">
      <c r="E616" s="30"/>
      <c r="F616" s="30"/>
      <c r="AB616" s="30"/>
      <c r="AC616" s="30"/>
      <c r="BB616" s="94"/>
      <c r="BJ616" s="30"/>
      <c r="BK616" s="30"/>
      <c r="BR616" s="30"/>
      <c r="BS616" s="30"/>
    </row>
    <row r="617" spans="5:71">
      <c r="E617" s="30"/>
      <c r="F617" s="30"/>
      <c r="AB617" s="30"/>
      <c r="AC617" s="30"/>
      <c r="BB617" s="94"/>
      <c r="BJ617" s="30"/>
      <c r="BK617" s="30"/>
      <c r="BR617" s="30"/>
      <c r="BS617" s="30"/>
    </row>
    <row r="618" spans="5:71">
      <c r="E618" s="30"/>
      <c r="F618" s="30"/>
      <c r="AB618" s="30"/>
      <c r="AC618" s="30"/>
      <c r="BB618" s="94"/>
      <c r="BJ618" s="30"/>
      <c r="BK618" s="30"/>
      <c r="BR618" s="30"/>
      <c r="BS618" s="30"/>
    </row>
    <row r="619" spans="5:71">
      <c r="E619" s="30"/>
      <c r="F619" s="30"/>
      <c r="AB619" s="30"/>
      <c r="AC619" s="30"/>
      <c r="BB619" s="94"/>
      <c r="BJ619" s="30"/>
      <c r="BK619" s="30"/>
      <c r="BR619" s="30"/>
      <c r="BS619" s="30"/>
    </row>
    <row r="620" spans="5:71">
      <c r="E620" s="30"/>
      <c r="F620" s="30"/>
      <c r="AB620" s="30"/>
      <c r="AC620" s="30"/>
      <c r="BB620" s="94"/>
      <c r="BJ620" s="30"/>
      <c r="BK620" s="30"/>
      <c r="BR620" s="30"/>
      <c r="BS620" s="30"/>
    </row>
    <row r="621" spans="5:71">
      <c r="E621" s="30"/>
      <c r="F621" s="30"/>
      <c r="AB621" s="30"/>
      <c r="AC621" s="30"/>
      <c r="BB621" s="94"/>
      <c r="BJ621" s="30"/>
      <c r="BK621" s="30"/>
      <c r="BR621" s="30"/>
      <c r="BS621" s="30"/>
    </row>
    <row r="622" spans="5:71">
      <c r="E622" s="30"/>
      <c r="F622" s="30"/>
      <c r="AB622" s="30"/>
      <c r="AC622" s="30"/>
      <c r="BB622" s="94"/>
      <c r="BJ622" s="30"/>
      <c r="BK622" s="30"/>
      <c r="BR622" s="30"/>
      <c r="BS622" s="30"/>
    </row>
    <row r="623" spans="5:71">
      <c r="E623" s="30"/>
      <c r="F623" s="30"/>
      <c r="AB623" s="30"/>
      <c r="AC623" s="30"/>
      <c r="BB623" s="94"/>
      <c r="BJ623" s="30"/>
      <c r="BK623" s="30"/>
      <c r="BR623" s="30"/>
      <c r="BS623" s="30"/>
    </row>
    <row r="624" spans="5:71">
      <c r="E624" s="30"/>
      <c r="F624" s="30"/>
      <c r="AB624" s="30"/>
      <c r="AC624" s="30"/>
      <c r="BB624" s="94"/>
      <c r="BJ624" s="30"/>
      <c r="BK624" s="30"/>
      <c r="BR624" s="30"/>
      <c r="BS624" s="30"/>
    </row>
    <row r="625" spans="5:71">
      <c r="E625" s="30"/>
      <c r="F625" s="30"/>
      <c r="AB625" s="30"/>
      <c r="AC625" s="30"/>
      <c r="BB625" s="94"/>
      <c r="BJ625" s="30"/>
      <c r="BK625" s="30"/>
      <c r="BR625" s="30"/>
      <c r="BS625" s="30"/>
    </row>
    <row r="626" spans="5:71">
      <c r="E626" s="30"/>
      <c r="F626" s="30"/>
      <c r="AB626" s="30"/>
      <c r="AC626" s="30"/>
      <c r="BB626" s="94"/>
      <c r="BJ626" s="30"/>
      <c r="BK626" s="30"/>
      <c r="BR626" s="30"/>
      <c r="BS626" s="30"/>
    </row>
    <row r="627" spans="5:71">
      <c r="E627" s="30"/>
      <c r="F627" s="30"/>
      <c r="AB627" s="30"/>
      <c r="AC627" s="30"/>
      <c r="BB627" s="94"/>
      <c r="BJ627" s="30"/>
      <c r="BK627" s="30"/>
      <c r="BR627" s="30"/>
      <c r="BS627" s="30"/>
    </row>
    <row r="628" spans="5:71">
      <c r="E628" s="30"/>
      <c r="F628" s="30"/>
      <c r="AB628" s="30"/>
      <c r="AC628" s="30"/>
      <c r="BB628" s="94"/>
      <c r="BJ628" s="30"/>
      <c r="BK628" s="30"/>
      <c r="BR628" s="30"/>
      <c r="BS628" s="30"/>
    </row>
    <row r="629" spans="5:71">
      <c r="E629" s="30"/>
      <c r="F629" s="30"/>
      <c r="AB629" s="30"/>
      <c r="AC629" s="30"/>
      <c r="BB629" s="94"/>
      <c r="BJ629" s="30"/>
      <c r="BK629" s="30"/>
      <c r="BR629" s="30"/>
      <c r="BS629" s="30"/>
    </row>
    <row r="630" spans="5:71">
      <c r="E630" s="30"/>
      <c r="F630" s="30"/>
      <c r="AB630" s="30"/>
      <c r="AC630" s="30"/>
      <c r="BB630" s="94"/>
      <c r="BJ630" s="30"/>
      <c r="BK630" s="30"/>
      <c r="BR630" s="30"/>
      <c r="BS630" s="30"/>
    </row>
    <row r="631" spans="5:71">
      <c r="E631" s="30"/>
      <c r="F631" s="30"/>
      <c r="AB631" s="30"/>
      <c r="AC631" s="30"/>
      <c r="BB631" s="94"/>
      <c r="BJ631" s="30"/>
      <c r="BK631" s="30"/>
      <c r="BR631" s="30"/>
      <c r="BS631" s="30"/>
    </row>
    <row r="632" spans="5:71">
      <c r="E632" s="30"/>
      <c r="F632" s="30"/>
      <c r="AB632" s="30"/>
      <c r="AC632" s="30"/>
      <c r="BB632" s="94"/>
      <c r="BJ632" s="30"/>
      <c r="BK632" s="30"/>
      <c r="BR632" s="30"/>
      <c r="BS632" s="30"/>
    </row>
    <row r="633" spans="5:71">
      <c r="E633" s="30"/>
      <c r="F633" s="30"/>
      <c r="AB633" s="30"/>
      <c r="AC633" s="30"/>
      <c r="BB633" s="94"/>
      <c r="BJ633" s="30"/>
      <c r="BK633" s="30"/>
      <c r="BR633" s="30"/>
      <c r="BS633" s="30"/>
    </row>
    <row r="634" spans="5:71">
      <c r="E634" s="30"/>
      <c r="F634" s="30"/>
      <c r="AB634" s="30"/>
      <c r="AC634" s="30"/>
      <c r="BB634" s="94"/>
      <c r="BJ634" s="30"/>
      <c r="BK634" s="30"/>
      <c r="BR634" s="30"/>
      <c r="BS634" s="30"/>
    </row>
    <row r="635" spans="5:71">
      <c r="E635" s="30"/>
      <c r="F635" s="30"/>
      <c r="AB635" s="30"/>
      <c r="AC635" s="30"/>
      <c r="BB635" s="94"/>
      <c r="BJ635" s="30"/>
      <c r="BK635" s="30"/>
      <c r="BR635" s="30"/>
      <c r="BS635" s="30"/>
    </row>
    <row r="636" spans="5:71">
      <c r="E636" s="30"/>
      <c r="F636" s="30"/>
      <c r="AB636" s="30"/>
      <c r="AC636" s="30"/>
      <c r="BB636" s="94"/>
      <c r="BJ636" s="30"/>
      <c r="BK636" s="30"/>
      <c r="BR636" s="30"/>
      <c r="BS636" s="30"/>
    </row>
    <row r="637" spans="5:71">
      <c r="E637" s="30"/>
      <c r="F637" s="30"/>
      <c r="AB637" s="30"/>
      <c r="AC637" s="30"/>
      <c r="BB637" s="94"/>
      <c r="BJ637" s="30"/>
      <c r="BK637" s="30"/>
      <c r="BR637" s="30"/>
      <c r="BS637" s="30"/>
    </row>
    <row r="638" spans="5:71">
      <c r="E638" s="30"/>
      <c r="F638" s="30"/>
      <c r="AB638" s="30"/>
      <c r="AC638" s="30"/>
      <c r="BB638" s="94"/>
      <c r="BJ638" s="30"/>
      <c r="BK638" s="30"/>
      <c r="BR638" s="30"/>
      <c r="BS638" s="30"/>
    </row>
    <row r="639" spans="5:71">
      <c r="E639" s="30"/>
      <c r="F639" s="30"/>
      <c r="AB639" s="30"/>
      <c r="AC639" s="30"/>
      <c r="BB639" s="94"/>
      <c r="BJ639" s="30"/>
      <c r="BK639" s="30"/>
      <c r="BR639" s="30"/>
      <c r="BS639" s="30"/>
    </row>
    <row r="640" spans="5:71">
      <c r="E640" s="30"/>
      <c r="F640" s="30"/>
      <c r="AB640" s="30"/>
      <c r="AC640" s="30"/>
      <c r="BB640" s="94"/>
      <c r="BJ640" s="30"/>
      <c r="BK640" s="30"/>
      <c r="BR640" s="30"/>
      <c r="BS640" s="30"/>
    </row>
    <row r="641" spans="5:71">
      <c r="E641" s="30"/>
      <c r="F641" s="30"/>
      <c r="AB641" s="30"/>
      <c r="AC641" s="30"/>
      <c r="BB641" s="94"/>
      <c r="BJ641" s="30"/>
      <c r="BK641" s="30"/>
      <c r="BR641" s="30"/>
      <c r="BS641" s="30"/>
    </row>
    <row r="642" spans="5:71">
      <c r="E642" s="30"/>
      <c r="F642" s="30"/>
      <c r="AB642" s="30"/>
      <c r="AC642" s="30"/>
      <c r="BB642" s="94"/>
      <c r="BJ642" s="30"/>
      <c r="BK642" s="30"/>
      <c r="BR642" s="30"/>
      <c r="BS642" s="30"/>
    </row>
    <row r="643" spans="5:71">
      <c r="E643" s="30"/>
      <c r="F643" s="30"/>
      <c r="AB643" s="30"/>
      <c r="AC643" s="30"/>
      <c r="BB643" s="94"/>
      <c r="BJ643" s="30"/>
      <c r="BK643" s="30"/>
      <c r="BR643" s="30"/>
      <c r="BS643" s="30"/>
    </row>
    <row r="644" spans="5:71">
      <c r="E644" s="30"/>
      <c r="F644" s="30"/>
      <c r="AB644" s="30"/>
      <c r="AC644" s="30"/>
      <c r="BB644" s="94"/>
      <c r="BJ644" s="30"/>
      <c r="BK644" s="30"/>
      <c r="BR644" s="30"/>
      <c r="BS644" s="30"/>
    </row>
    <row r="645" spans="5:71">
      <c r="E645" s="30"/>
      <c r="F645" s="30"/>
      <c r="AB645" s="30"/>
      <c r="AC645" s="30"/>
      <c r="BB645" s="94"/>
      <c r="BJ645" s="30"/>
      <c r="BK645" s="30"/>
      <c r="BR645" s="30"/>
      <c r="BS645" s="30"/>
    </row>
    <row r="646" spans="5:71">
      <c r="E646" s="30"/>
      <c r="F646" s="30"/>
      <c r="AB646" s="30"/>
      <c r="AC646" s="30"/>
      <c r="BB646" s="94"/>
      <c r="BJ646" s="30"/>
      <c r="BK646" s="30"/>
      <c r="BR646" s="30"/>
      <c r="BS646" s="30"/>
    </row>
    <row r="647" spans="5:71">
      <c r="E647" s="30"/>
      <c r="F647" s="30"/>
      <c r="AB647" s="30"/>
      <c r="AC647" s="30"/>
      <c r="BB647" s="94"/>
      <c r="BJ647" s="30"/>
      <c r="BK647" s="30"/>
      <c r="BR647" s="30"/>
      <c r="BS647" s="30"/>
    </row>
    <row r="648" spans="5:71">
      <c r="E648" s="30"/>
      <c r="F648" s="30"/>
      <c r="AB648" s="30"/>
      <c r="AC648" s="30"/>
      <c r="BB648" s="94"/>
      <c r="BJ648" s="30"/>
      <c r="BK648" s="30"/>
      <c r="BR648" s="30"/>
      <c r="BS648" s="30"/>
    </row>
    <row r="649" spans="5:71">
      <c r="E649" s="30"/>
      <c r="F649" s="30"/>
      <c r="AB649" s="30"/>
      <c r="AC649" s="30"/>
      <c r="BB649" s="94"/>
      <c r="BJ649" s="30"/>
      <c r="BK649" s="30"/>
      <c r="BR649" s="30"/>
      <c r="BS649" s="30"/>
    </row>
    <row r="650" spans="5:71">
      <c r="E650" s="30"/>
      <c r="F650" s="30"/>
      <c r="AB650" s="30"/>
      <c r="AC650" s="30"/>
      <c r="BB650" s="94"/>
      <c r="BJ650" s="30"/>
      <c r="BK650" s="30"/>
      <c r="BR650" s="30"/>
      <c r="BS650" s="30"/>
    </row>
    <row r="651" spans="5:71">
      <c r="E651" s="30"/>
      <c r="F651" s="30"/>
      <c r="AB651" s="30"/>
      <c r="AC651" s="30"/>
      <c r="BB651" s="94"/>
      <c r="BJ651" s="30"/>
      <c r="BK651" s="30"/>
      <c r="BR651" s="30"/>
      <c r="BS651" s="30"/>
    </row>
    <row r="652" spans="5:71">
      <c r="E652" s="30"/>
      <c r="F652" s="30"/>
      <c r="AB652" s="30"/>
      <c r="AC652" s="30"/>
      <c r="BB652" s="94"/>
      <c r="BJ652" s="30"/>
      <c r="BK652" s="30"/>
      <c r="BR652" s="30"/>
      <c r="BS652" s="30"/>
    </row>
    <row r="653" spans="5:71">
      <c r="E653" s="30"/>
      <c r="F653" s="30"/>
      <c r="AB653" s="30"/>
      <c r="AC653" s="30"/>
      <c r="BB653" s="94"/>
      <c r="BJ653" s="30"/>
      <c r="BK653" s="30"/>
      <c r="BR653" s="30"/>
      <c r="BS653" s="30"/>
    </row>
    <row r="654" spans="5:71">
      <c r="E654" s="30"/>
      <c r="F654" s="30"/>
      <c r="AB654" s="30"/>
      <c r="AC654" s="30"/>
      <c r="BB654" s="94"/>
      <c r="BJ654" s="30"/>
      <c r="BK654" s="30"/>
      <c r="BR654" s="30"/>
      <c r="BS654" s="30"/>
    </row>
    <row r="655" spans="5:71">
      <c r="E655" s="30"/>
      <c r="F655" s="30"/>
      <c r="AB655" s="30"/>
      <c r="AC655" s="30"/>
      <c r="BB655" s="94"/>
      <c r="BJ655" s="30"/>
      <c r="BK655" s="30"/>
      <c r="BR655" s="30"/>
      <c r="BS655" s="30"/>
    </row>
    <row r="656" spans="5:71">
      <c r="E656" s="30"/>
      <c r="F656" s="30"/>
      <c r="AB656" s="30"/>
      <c r="AC656" s="30"/>
      <c r="BB656" s="94"/>
      <c r="BJ656" s="30"/>
      <c r="BK656" s="30"/>
      <c r="BR656" s="30"/>
      <c r="BS656" s="30"/>
    </row>
    <row r="657" spans="5:71">
      <c r="E657" s="30"/>
      <c r="F657" s="30"/>
      <c r="AB657" s="30"/>
      <c r="AC657" s="30"/>
      <c r="BB657" s="94"/>
      <c r="BJ657" s="30"/>
      <c r="BK657" s="30"/>
      <c r="BR657" s="30"/>
      <c r="BS657" s="30"/>
    </row>
    <row r="658" spans="5:71">
      <c r="E658" s="30"/>
      <c r="F658" s="30"/>
      <c r="AB658" s="30"/>
      <c r="AC658" s="30"/>
      <c r="BB658" s="94"/>
      <c r="BJ658" s="30"/>
      <c r="BK658" s="30"/>
      <c r="BR658" s="30"/>
      <c r="BS658" s="30"/>
    </row>
    <row r="659" spans="5:71">
      <c r="E659" s="30"/>
      <c r="F659" s="30"/>
      <c r="AB659" s="30"/>
      <c r="AC659" s="30"/>
      <c r="BB659" s="94"/>
      <c r="BJ659" s="30"/>
      <c r="BK659" s="30"/>
      <c r="BR659" s="30"/>
      <c r="BS659" s="30"/>
    </row>
    <row r="660" spans="5:71">
      <c r="E660" s="30"/>
      <c r="F660" s="30"/>
      <c r="AB660" s="30"/>
      <c r="AC660" s="30"/>
      <c r="BB660" s="94"/>
      <c r="BJ660" s="30"/>
      <c r="BK660" s="30"/>
      <c r="BR660" s="30"/>
      <c r="BS660" s="30"/>
    </row>
    <row r="661" spans="5:71">
      <c r="E661" s="30"/>
      <c r="F661" s="30"/>
      <c r="AB661" s="30"/>
      <c r="AC661" s="30"/>
      <c r="BB661" s="94"/>
      <c r="BJ661" s="30"/>
      <c r="BK661" s="30"/>
      <c r="BR661" s="30"/>
      <c r="BS661" s="30"/>
    </row>
    <row r="662" spans="5:71">
      <c r="E662" s="30"/>
      <c r="F662" s="30"/>
      <c r="AB662" s="30"/>
      <c r="AC662" s="30"/>
      <c r="BB662" s="94"/>
      <c r="BJ662" s="30"/>
      <c r="BK662" s="30"/>
      <c r="BR662" s="30"/>
      <c r="BS662" s="30"/>
    </row>
    <row r="663" spans="5:71">
      <c r="E663" s="30"/>
      <c r="F663" s="30"/>
      <c r="AB663" s="30"/>
      <c r="AC663" s="30"/>
      <c r="BB663" s="94"/>
      <c r="BJ663" s="30"/>
      <c r="BK663" s="30"/>
      <c r="BR663" s="30"/>
      <c r="BS663" s="30"/>
    </row>
    <row r="664" spans="5:71">
      <c r="E664" s="30"/>
      <c r="F664" s="30"/>
      <c r="AB664" s="30"/>
      <c r="AC664" s="30"/>
      <c r="BB664" s="94"/>
      <c r="BJ664" s="30"/>
      <c r="BK664" s="30"/>
      <c r="BR664" s="30"/>
      <c r="BS664" s="30"/>
    </row>
    <row r="665" spans="5:71">
      <c r="E665" s="30"/>
      <c r="F665" s="30"/>
      <c r="AB665" s="30"/>
      <c r="AC665" s="30"/>
      <c r="BB665" s="94"/>
      <c r="BJ665" s="30"/>
      <c r="BK665" s="30"/>
      <c r="BR665" s="30"/>
      <c r="BS665" s="30"/>
    </row>
    <row r="666" spans="5:71">
      <c r="E666" s="30"/>
      <c r="F666" s="30"/>
      <c r="AB666" s="30"/>
      <c r="AC666" s="30"/>
      <c r="BB666" s="94"/>
      <c r="BJ666" s="30"/>
      <c r="BK666" s="30"/>
      <c r="BR666" s="30"/>
      <c r="BS666" s="30"/>
    </row>
    <row r="667" spans="5:71">
      <c r="E667" s="30"/>
      <c r="F667" s="30"/>
      <c r="AB667" s="30"/>
      <c r="AC667" s="30"/>
      <c r="BB667" s="94"/>
      <c r="BJ667" s="30"/>
      <c r="BK667" s="30"/>
      <c r="BR667" s="30"/>
      <c r="BS667" s="30"/>
    </row>
    <row r="668" spans="5:71">
      <c r="E668" s="30"/>
      <c r="F668" s="30"/>
      <c r="AB668" s="30"/>
      <c r="AC668" s="30"/>
      <c r="BB668" s="94"/>
      <c r="BJ668" s="30"/>
      <c r="BK668" s="30"/>
      <c r="BR668" s="30"/>
      <c r="BS668" s="30"/>
    </row>
    <row r="669" spans="5:71">
      <c r="E669" s="30"/>
      <c r="F669" s="30"/>
      <c r="AB669" s="30"/>
      <c r="AC669" s="30"/>
      <c r="BB669" s="94"/>
      <c r="BJ669" s="30"/>
      <c r="BK669" s="30"/>
      <c r="BR669" s="30"/>
      <c r="BS669" s="30"/>
    </row>
    <row r="670" spans="5:71">
      <c r="E670" s="30"/>
      <c r="F670" s="30"/>
      <c r="AB670" s="30"/>
      <c r="AC670" s="30"/>
      <c r="BB670" s="94"/>
      <c r="BJ670" s="30"/>
      <c r="BK670" s="30"/>
      <c r="BR670" s="30"/>
      <c r="BS670" s="30"/>
    </row>
    <row r="671" spans="5:71">
      <c r="E671" s="30"/>
      <c r="F671" s="30"/>
      <c r="AB671" s="30"/>
      <c r="AC671" s="30"/>
      <c r="BB671" s="94"/>
      <c r="BJ671" s="30"/>
      <c r="BK671" s="30"/>
      <c r="BR671" s="30"/>
      <c r="BS671" s="30"/>
    </row>
    <row r="672" spans="5:71">
      <c r="E672" s="30"/>
      <c r="F672" s="30"/>
      <c r="AB672" s="30"/>
      <c r="AC672" s="30"/>
      <c r="BB672" s="94"/>
      <c r="BJ672" s="30"/>
      <c r="BK672" s="30"/>
      <c r="BR672" s="30"/>
      <c r="BS672" s="30"/>
    </row>
    <row r="673" spans="5:71">
      <c r="E673" s="30"/>
      <c r="F673" s="30"/>
      <c r="AB673" s="30"/>
      <c r="AC673" s="30"/>
      <c r="BB673" s="94"/>
      <c r="BJ673" s="30"/>
      <c r="BK673" s="30"/>
      <c r="BR673" s="30"/>
      <c r="BS673" s="30"/>
    </row>
    <row r="674" spans="5:71">
      <c r="E674" s="30"/>
      <c r="F674" s="30"/>
      <c r="AB674" s="30"/>
      <c r="AC674" s="30"/>
      <c r="BB674" s="94"/>
      <c r="BJ674" s="30"/>
      <c r="BK674" s="30"/>
      <c r="BR674" s="30"/>
      <c r="BS674" s="30"/>
    </row>
    <row r="675" spans="5:71">
      <c r="E675" s="30"/>
      <c r="F675" s="30"/>
      <c r="AB675" s="30"/>
      <c r="AC675" s="30"/>
      <c r="BB675" s="94"/>
      <c r="BJ675" s="30"/>
      <c r="BK675" s="30"/>
      <c r="BR675" s="30"/>
      <c r="BS675" s="30"/>
    </row>
    <row r="676" spans="5:71">
      <c r="E676" s="30"/>
      <c r="F676" s="30"/>
      <c r="AB676" s="30"/>
      <c r="AC676" s="30"/>
      <c r="BB676" s="94"/>
      <c r="BJ676" s="30"/>
      <c r="BK676" s="30"/>
      <c r="BR676" s="30"/>
      <c r="BS676" s="30"/>
    </row>
    <row r="677" spans="5:71">
      <c r="E677" s="30"/>
      <c r="F677" s="30"/>
      <c r="AB677" s="30"/>
      <c r="AC677" s="30"/>
      <c r="BB677" s="94"/>
      <c r="BJ677" s="30"/>
      <c r="BK677" s="30"/>
      <c r="BR677" s="30"/>
      <c r="BS677" s="30"/>
    </row>
    <row r="678" spans="5:71">
      <c r="E678" s="30"/>
      <c r="F678" s="30"/>
      <c r="AB678" s="30"/>
      <c r="AC678" s="30"/>
      <c r="BB678" s="94"/>
      <c r="BJ678" s="30"/>
      <c r="BK678" s="30"/>
      <c r="BR678" s="30"/>
      <c r="BS678" s="30"/>
    </row>
    <row r="679" spans="5:71">
      <c r="E679" s="30"/>
      <c r="F679" s="30"/>
      <c r="AB679" s="30"/>
      <c r="AC679" s="30"/>
      <c r="BB679" s="94"/>
      <c r="BJ679" s="30"/>
      <c r="BK679" s="30"/>
      <c r="BR679" s="30"/>
      <c r="BS679" s="30"/>
    </row>
    <row r="680" spans="5:71">
      <c r="E680" s="30"/>
      <c r="F680" s="30"/>
      <c r="AB680" s="30"/>
      <c r="AC680" s="30"/>
      <c r="BB680" s="94"/>
      <c r="BJ680" s="30"/>
      <c r="BK680" s="30"/>
      <c r="BR680" s="30"/>
      <c r="BS680" s="30"/>
    </row>
    <row r="681" spans="5:71">
      <c r="E681" s="30"/>
      <c r="F681" s="30"/>
      <c r="AB681" s="30"/>
      <c r="AC681" s="30"/>
      <c r="BB681" s="94"/>
      <c r="BJ681" s="30"/>
      <c r="BK681" s="30"/>
      <c r="BR681" s="30"/>
      <c r="BS681" s="30"/>
    </row>
    <row r="682" spans="5:71">
      <c r="E682" s="30"/>
      <c r="F682" s="30"/>
      <c r="AB682" s="30"/>
      <c r="AC682" s="30"/>
      <c r="BB682" s="94"/>
      <c r="BJ682" s="30"/>
      <c r="BK682" s="30"/>
      <c r="BR682" s="30"/>
      <c r="BS682" s="30"/>
    </row>
    <row r="683" spans="5:71">
      <c r="E683" s="30"/>
      <c r="F683" s="30"/>
      <c r="AB683" s="30"/>
      <c r="AC683" s="30"/>
      <c r="BB683" s="94"/>
      <c r="BJ683" s="30"/>
      <c r="BK683" s="30"/>
      <c r="BR683" s="30"/>
      <c r="BS683" s="30"/>
    </row>
    <row r="684" spans="5:71">
      <c r="E684" s="30"/>
      <c r="F684" s="30"/>
      <c r="AB684" s="30"/>
      <c r="AC684" s="30"/>
      <c r="BB684" s="94"/>
      <c r="BJ684" s="30"/>
      <c r="BK684" s="30"/>
      <c r="BR684" s="30"/>
      <c r="BS684" s="30"/>
    </row>
    <row r="685" spans="5:71">
      <c r="E685" s="30"/>
      <c r="F685" s="30"/>
      <c r="AB685" s="30"/>
      <c r="AC685" s="30"/>
      <c r="BB685" s="94"/>
      <c r="BJ685" s="30"/>
      <c r="BK685" s="30"/>
      <c r="BR685" s="30"/>
      <c r="BS685" s="30"/>
    </row>
    <row r="686" spans="5:71">
      <c r="E686" s="30"/>
      <c r="F686" s="30"/>
      <c r="AB686" s="30"/>
      <c r="AC686" s="30"/>
      <c r="BB686" s="94"/>
      <c r="BJ686" s="30"/>
      <c r="BK686" s="30"/>
      <c r="BR686" s="30"/>
      <c r="BS686" s="30"/>
    </row>
    <row r="687" spans="5:71">
      <c r="E687" s="30"/>
      <c r="F687" s="30"/>
      <c r="AB687" s="30"/>
      <c r="AC687" s="30"/>
      <c r="BB687" s="94"/>
      <c r="BJ687" s="30"/>
      <c r="BK687" s="30"/>
      <c r="BR687" s="30"/>
      <c r="BS687" s="30"/>
    </row>
    <row r="688" spans="5:71">
      <c r="E688" s="30"/>
      <c r="F688" s="30"/>
      <c r="AB688" s="30"/>
      <c r="AC688" s="30"/>
      <c r="BB688" s="94"/>
      <c r="BJ688" s="30"/>
      <c r="BK688" s="30"/>
      <c r="BR688" s="30"/>
      <c r="BS688" s="30"/>
    </row>
    <row r="689" spans="5:71">
      <c r="E689" s="30"/>
      <c r="F689" s="30"/>
      <c r="AB689" s="30"/>
      <c r="AC689" s="30"/>
      <c r="BB689" s="94"/>
      <c r="BJ689" s="30"/>
      <c r="BK689" s="30"/>
      <c r="BR689" s="30"/>
      <c r="BS689" s="30"/>
    </row>
    <row r="690" spans="5:71">
      <c r="E690" s="30"/>
      <c r="F690" s="30"/>
      <c r="AB690" s="30"/>
      <c r="AC690" s="30"/>
      <c r="BB690" s="94"/>
      <c r="BJ690" s="30"/>
      <c r="BK690" s="30"/>
      <c r="BR690" s="30"/>
      <c r="BS690" s="30"/>
    </row>
    <row r="691" spans="5:71">
      <c r="E691" s="30"/>
      <c r="F691" s="30"/>
      <c r="AB691" s="30"/>
      <c r="AC691" s="30"/>
      <c r="BB691" s="94"/>
      <c r="BJ691" s="30"/>
      <c r="BK691" s="30"/>
      <c r="BR691" s="30"/>
      <c r="BS691" s="30"/>
    </row>
    <row r="692" spans="5:71">
      <c r="E692" s="30"/>
      <c r="F692" s="30"/>
      <c r="AB692" s="30"/>
      <c r="AC692" s="30"/>
      <c r="BB692" s="94"/>
      <c r="BJ692" s="30"/>
      <c r="BK692" s="30"/>
      <c r="BR692" s="30"/>
      <c r="BS692" s="30"/>
    </row>
    <row r="693" spans="5:71">
      <c r="E693" s="30"/>
      <c r="F693" s="30"/>
      <c r="AB693" s="30"/>
      <c r="AC693" s="30"/>
      <c r="BB693" s="94"/>
      <c r="BJ693" s="30"/>
      <c r="BK693" s="30"/>
      <c r="BR693" s="30"/>
      <c r="BS693" s="30"/>
    </row>
    <row r="694" spans="5:71">
      <c r="E694" s="30"/>
      <c r="F694" s="30"/>
      <c r="AB694" s="30"/>
      <c r="AC694" s="30"/>
      <c r="BB694" s="94"/>
      <c r="BJ694" s="30"/>
      <c r="BK694" s="30"/>
      <c r="BR694" s="30"/>
      <c r="BS694" s="30"/>
    </row>
    <row r="695" spans="5:71">
      <c r="E695" s="30"/>
      <c r="F695" s="30"/>
      <c r="AB695" s="30"/>
      <c r="AC695" s="30"/>
      <c r="BB695" s="94"/>
      <c r="BJ695" s="30"/>
      <c r="BK695" s="30"/>
      <c r="BR695" s="30"/>
      <c r="BS695" s="30"/>
    </row>
    <row r="696" spans="5:71">
      <c r="E696" s="30"/>
      <c r="F696" s="30"/>
      <c r="AB696" s="30"/>
      <c r="AC696" s="30"/>
      <c r="BB696" s="94"/>
      <c r="BJ696" s="30"/>
      <c r="BK696" s="30"/>
      <c r="BR696" s="30"/>
      <c r="BS696" s="30"/>
    </row>
    <row r="697" spans="5:71">
      <c r="E697" s="30"/>
      <c r="F697" s="30"/>
      <c r="AB697" s="30"/>
      <c r="AC697" s="30"/>
      <c r="BB697" s="94"/>
      <c r="BJ697" s="30"/>
      <c r="BK697" s="30"/>
      <c r="BR697" s="30"/>
      <c r="BS697" s="30"/>
    </row>
    <row r="698" spans="5:71">
      <c r="E698" s="30"/>
      <c r="F698" s="30"/>
      <c r="AB698" s="30"/>
      <c r="AC698" s="30"/>
      <c r="BB698" s="94"/>
      <c r="BJ698" s="30"/>
      <c r="BK698" s="30"/>
      <c r="BR698" s="30"/>
      <c r="BS698" s="30"/>
    </row>
    <row r="699" spans="5:71">
      <c r="E699" s="30"/>
      <c r="F699" s="30"/>
      <c r="AB699" s="30"/>
      <c r="AC699" s="30"/>
      <c r="BB699" s="94"/>
      <c r="BJ699" s="30"/>
      <c r="BK699" s="30"/>
      <c r="BR699" s="30"/>
      <c r="BS699" s="30"/>
    </row>
    <row r="700" spans="5:71">
      <c r="E700" s="30"/>
      <c r="F700" s="30"/>
      <c r="AB700" s="30"/>
      <c r="AC700" s="30"/>
      <c r="BB700" s="94"/>
      <c r="BJ700" s="30"/>
      <c r="BK700" s="30"/>
      <c r="BR700" s="30"/>
      <c r="BS700" s="30"/>
    </row>
    <row r="701" spans="5:71">
      <c r="E701" s="30"/>
      <c r="F701" s="30"/>
      <c r="AB701" s="30"/>
      <c r="AC701" s="30"/>
      <c r="BB701" s="94"/>
      <c r="BJ701" s="30"/>
      <c r="BK701" s="30"/>
      <c r="BR701" s="30"/>
      <c r="BS701" s="30"/>
    </row>
    <row r="702" spans="5:71">
      <c r="E702" s="30"/>
      <c r="F702" s="30"/>
      <c r="AB702" s="30"/>
      <c r="AC702" s="30"/>
      <c r="BB702" s="94"/>
      <c r="BJ702" s="30"/>
      <c r="BK702" s="30"/>
      <c r="BR702" s="30"/>
      <c r="BS702" s="30"/>
    </row>
    <row r="703" spans="5:71">
      <c r="E703" s="30"/>
      <c r="F703" s="30"/>
      <c r="AB703" s="30"/>
      <c r="AC703" s="30"/>
      <c r="BB703" s="94"/>
      <c r="BJ703" s="30"/>
      <c r="BK703" s="30"/>
      <c r="BR703" s="30"/>
      <c r="BS703" s="30"/>
    </row>
    <row r="704" spans="5:71">
      <c r="E704" s="30"/>
      <c r="F704" s="30"/>
      <c r="AB704" s="30"/>
      <c r="AC704" s="30"/>
      <c r="BB704" s="94"/>
      <c r="BJ704" s="30"/>
      <c r="BK704" s="30"/>
      <c r="BR704" s="30"/>
      <c r="BS704" s="30"/>
    </row>
    <row r="705" spans="5:71">
      <c r="E705" s="30"/>
      <c r="F705" s="30"/>
      <c r="AB705" s="30"/>
      <c r="AC705" s="30"/>
      <c r="BB705" s="94"/>
      <c r="BJ705" s="30"/>
      <c r="BK705" s="30"/>
      <c r="BR705" s="30"/>
      <c r="BS705" s="30"/>
    </row>
    <row r="706" spans="5:71">
      <c r="E706" s="30"/>
      <c r="F706" s="30"/>
      <c r="AB706" s="30"/>
      <c r="AC706" s="30"/>
      <c r="BB706" s="94"/>
      <c r="BJ706" s="30"/>
      <c r="BK706" s="30"/>
      <c r="BR706" s="30"/>
      <c r="BS706" s="30"/>
    </row>
    <row r="707" spans="5:71">
      <c r="E707" s="30"/>
      <c r="F707" s="30"/>
      <c r="AB707" s="30"/>
      <c r="AC707" s="30"/>
      <c r="BB707" s="94"/>
      <c r="BJ707" s="30"/>
      <c r="BK707" s="30"/>
      <c r="BR707" s="30"/>
      <c r="BS707" s="30"/>
    </row>
    <row r="708" spans="5:71">
      <c r="E708" s="30"/>
      <c r="F708" s="30"/>
      <c r="AB708" s="30"/>
      <c r="AC708" s="30"/>
      <c r="BB708" s="94"/>
      <c r="BJ708" s="30"/>
      <c r="BK708" s="30"/>
      <c r="BR708" s="30"/>
      <c r="BS708" s="30"/>
    </row>
    <row r="709" spans="5:71">
      <c r="E709" s="30"/>
      <c r="F709" s="30"/>
      <c r="AB709" s="30"/>
      <c r="AC709" s="30"/>
      <c r="BB709" s="94"/>
      <c r="BJ709" s="30"/>
      <c r="BK709" s="30"/>
      <c r="BR709" s="30"/>
      <c r="BS709" s="30"/>
    </row>
    <row r="710" spans="5:71">
      <c r="E710" s="30"/>
      <c r="F710" s="30"/>
      <c r="AB710" s="30"/>
      <c r="AC710" s="30"/>
      <c r="BB710" s="94"/>
      <c r="BJ710" s="30"/>
      <c r="BK710" s="30"/>
      <c r="BR710" s="30"/>
      <c r="BS710" s="30"/>
    </row>
    <row r="711" spans="5:71">
      <c r="E711" s="30"/>
      <c r="F711" s="30"/>
      <c r="AB711" s="30"/>
      <c r="AC711" s="30"/>
      <c r="BB711" s="94"/>
      <c r="BJ711" s="30"/>
      <c r="BK711" s="30"/>
      <c r="BR711" s="30"/>
      <c r="BS711" s="30"/>
    </row>
    <row r="712" spans="5:71">
      <c r="E712" s="30"/>
      <c r="F712" s="30"/>
      <c r="AB712" s="30"/>
      <c r="AC712" s="30"/>
      <c r="BB712" s="94"/>
      <c r="BJ712" s="30"/>
      <c r="BK712" s="30"/>
      <c r="BR712" s="30"/>
      <c r="BS712" s="30"/>
    </row>
    <row r="713" spans="5:71">
      <c r="E713" s="30"/>
      <c r="F713" s="30"/>
      <c r="AB713" s="30"/>
      <c r="AC713" s="30"/>
      <c r="BB713" s="94"/>
      <c r="BJ713" s="30"/>
      <c r="BK713" s="30"/>
      <c r="BR713" s="30"/>
      <c r="BS713" s="30"/>
    </row>
    <row r="714" spans="5:71">
      <c r="E714" s="30"/>
      <c r="F714" s="30"/>
      <c r="AB714" s="30"/>
      <c r="AC714" s="30"/>
      <c r="BB714" s="94"/>
      <c r="BJ714" s="30"/>
      <c r="BK714" s="30"/>
      <c r="BR714" s="30"/>
      <c r="BS714" s="30"/>
    </row>
    <row r="715" spans="5:71">
      <c r="E715" s="30"/>
      <c r="F715" s="30"/>
      <c r="AB715" s="30"/>
      <c r="AC715" s="30"/>
      <c r="BB715" s="94"/>
      <c r="BJ715" s="30"/>
      <c r="BK715" s="30"/>
      <c r="BR715" s="30"/>
      <c r="BS715" s="30"/>
    </row>
    <row r="716" spans="5:71">
      <c r="E716" s="30"/>
      <c r="F716" s="30"/>
      <c r="AB716" s="30"/>
      <c r="AC716" s="30"/>
      <c r="BB716" s="94"/>
      <c r="BJ716" s="30"/>
      <c r="BK716" s="30"/>
      <c r="BR716" s="30"/>
      <c r="BS716" s="30"/>
    </row>
    <row r="717" spans="5:71">
      <c r="E717" s="30"/>
      <c r="F717" s="30"/>
      <c r="AB717" s="30"/>
      <c r="AC717" s="30"/>
      <c r="BB717" s="94"/>
      <c r="BJ717" s="30"/>
      <c r="BK717" s="30"/>
      <c r="BR717" s="30"/>
      <c r="BS717" s="30"/>
    </row>
    <row r="718" spans="5:71">
      <c r="E718" s="30"/>
      <c r="F718" s="30"/>
      <c r="AB718" s="30"/>
      <c r="AC718" s="30"/>
      <c r="BB718" s="94"/>
      <c r="BJ718" s="30"/>
      <c r="BK718" s="30"/>
      <c r="BR718" s="30"/>
      <c r="BS718" s="30"/>
    </row>
    <row r="719" spans="5:71">
      <c r="E719" s="30"/>
      <c r="F719" s="30"/>
      <c r="AB719" s="30"/>
      <c r="AC719" s="30"/>
      <c r="BB719" s="94"/>
      <c r="BJ719" s="30"/>
      <c r="BK719" s="30"/>
      <c r="BR719" s="30"/>
      <c r="BS719" s="30"/>
    </row>
    <row r="720" spans="5:71">
      <c r="E720" s="30"/>
      <c r="F720" s="30"/>
      <c r="AB720" s="30"/>
      <c r="AC720" s="30"/>
      <c r="BB720" s="94"/>
      <c r="BJ720" s="30"/>
      <c r="BK720" s="30"/>
      <c r="BR720" s="30"/>
      <c r="BS720" s="30"/>
    </row>
    <row r="721" spans="5:71">
      <c r="E721" s="30"/>
      <c r="F721" s="30"/>
      <c r="AB721" s="30"/>
      <c r="AC721" s="30"/>
      <c r="BB721" s="94"/>
      <c r="BJ721" s="30"/>
      <c r="BK721" s="30"/>
      <c r="BR721" s="30"/>
      <c r="BS721" s="30"/>
    </row>
    <row r="722" spans="5:71">
      <c r="E722" s="30"/>
      <c r="F722" s="30"/>
      <c r="AB722" s="30"/>
      <c r="AC722" s="30"/>
      <c r="BB722" s="94"/>
      <c r="BJ722" s="30"/>
      <c r="BK722" s="30"/>
      <c r="BR722" s="30"/>
      <c r="BS722" s="30"/>
    </row>
    <row r="723" spans="5:71">
      <c r="E723" s="30"/>
      <c r="F723" s="30"/>
      <c r="AB723" s="30"/>
      <c r="AC723" s="30"/>
      <c r="BB723" s="94"/>
      <c r="BJ723" s="30"/>
      <c r="BK723" s="30"/>
      <c r="BR723" s="30"/>
      <c r="BS723" s="30"/>
    </row>
    <row r="724" spans="5:71">
      <c r="E724" s="30"/>
      <c r="F724" s="30"/>
      <c r="AB724" s="30"/>
      <c r="AC724" s="30"/>
      <c r="BB724" s="94"/>
      <c r="BJ724" s="30"/>
      <c r="BK724" s="30"/>
      <c r="BR724" s="30"/>
      <c r="BS724" s="30"/>
    </row>
    <row r="725" spans="5:71">
      <c r="E725" s="30"/>
      <c r="F725" s="30"/>
      <c r="AB725" s="30"/>
      <c r="AC725" s="30"/>
      <c r="BB725" s="94"/>
      <c r="BJ725" s="30"/>
      <c r="BK725" s="30"/>
      <c r="BR725" s="30"/>
      <c r="BS725" s="30"/>
    </row>
    <row r="726" spans="5:71">
      <c r="E726" s="30"/>
      <c r="F726" s="30"/>
      <c r="AB726" s="30"/>
      <c r="AC726" s="30"/>
      <c r="BB726" s="94"/>
      <c r="BJ726" s="30"/>
      <c r="BK726" s="30"/>
      <c r="BR726" s="30"/>
      <c r="BS726" s="30"/>
    </row>
    <row r="727" spans="5:71">
      <c r="E727" s="30"/>
      <c r="F727" s="30"/>
      <c r="AB727" s="30"/>
      <c r="AC727" s="30"/>
      <c r="BB727" s="94"/>
      <c r="BJ727" s="30"/>
      <c r="BK727" s="30"/>
      <c r="BR727" s="30"/>
      <c r="BS727" s="30"/>
    </row>
    <row r="728" spans="5:71">
      <c r="E728" s="30"/>
      <c r="F728" s="30"/>
      <c r="AB728" s="30"/>
      <c r="AC728" s="30"/>
      <c r="BB728" s="94"/>
      <c r="BJ728" s="30"/>
      <c r="BK728" s="30"/>
      <c r="BR728" s="30"/>
      <c r="BS728" s="30"/>
    </row>
    <row r="729" spans="5:71">
      <c r="E729" s="30"/>
      <c r="F729" s="30"/>
      <c r="AB729" s="30"/>
      <c r="AC729" s="30"/>
      <c r="BB729" s="94"/>
      <c r="BJ729" s="30"/>
      <c r="BK729" s="30"/>
      <c r="BR729" s="30"/>
      <c r="BS729" s="30"/>
    </row>
    <row r="730" spans="5:71">
      <c r="E730" s="30"/>
      <c r="F730" s="30"/>
      <c r="AB730" s="30"/>
      <c r="AC730" s="30"/>
      <c r="BB730" s="94"/>
      <c r="BJ730" s="30"/>
      <c r="BK730" s="30"/>
      <c r="BR730" s="30"/>
      <c r="BS730" s="30"/>
    </row>
    <row r="731" spans="5:71">
      <c r="E731" s="30"/>
      <c r="F731" s="30"/>
      <c r="AB731" s="30"/>
      <c r="AC731" s="30"/>
      <c r="BB731" s="94"/>
      <c r="BJ731" s="30"/>
      <c r="BK731" s="30"/>
      <c r="BR731" s="30"/>
      <c r="BS731" s="30"/>
    </row>
    <row r="732" spans="5:71">
      <c r="E732" s="30"/>
      <c r="F732" s="30"/>
      <c r="AB732" s="30"/>
      <c r="AC732" s="30"/>
      <c r="BB732" s="94"/>
      <c r="BJ732" s="30"/>
      <c r="BK732" s="30"/>
      <c r="BR732" s="30"/>
      <c r="BS732" s="30"/>
    </row>
    <row r="733" spans="5:71">
      <c r="E733" s="30"/>
      <c r="F733" s="30"/>
      <c r="AB733" s="30"/>
      <c r="AC733" s="30"/>
      <c r="BB733" s="94"/>
      <c r="BJ733" s="30"/>
      <c r="BK733" s="30"/>
      <c r="BR733" s="30"/>
      <c r="BS733" s="30"/>
    </row>
    <row r="734" spans="5:71">
      <c r="E734" s="30"/>
      <c r="F734" s="30"/>
      <c r="AB734" s="30"/>
      <c r="AC734" s="30"/>
      <c r="BB734" s="94"/>
      <c r="BJ734" s="30"/>
      <c r="BK734" s="30"/>
      <c r="BR734" s="30"/>
      <c r="BS734" s="30"/>
    </row>
    <row r="735" spans="5:71">
      <c r="E735" s="30"/>
      <c r="F735" s="30"/>
      <c r="AB735" s="30"/>
      <c r="AC735" s="30"/>
      <c r="BB735" s="94"/>
      <c r="BJ735" s="30"/>
      <c r="BK735" s="30"/>
      <c r="BR735" s="30"/>
      <c r="BS735" s="30"/>
    </row>
    <row r="736" spans="5:71">
      <c r="E736" s="30"/>
      <c r="F736" s="30"/>
      <c r="AB736" s="30"/>
      <c r="AC736" s="30"/>
      <c r="BB736" s="94"/>
      <c r="BJ736" s="30"/>
      <c r="BK736" s="30"/>
      <c r="BR736" s="30"/>
      <c r="BS736" s="30"/>
    </row>
    <row r="737" spans="5:71">
      <c r="E737" s="30"/>
      <c r="F737" s="30"/>
      <c r="AB737" s="30"/>
      <c r="AC737" s="30"/>
      <c r="BB737" s="94"/>
      <c r="BJ737" s="30"/>
      <c r="BK737" s="30"/>
      <c r="BR737" s="30"/>
      <c r="BS737" s="30"/>
    </row>
    <row r="738" spans="5:71">
      <c r="E738" s="30"/>
      <c r="F738" s="30"/>
      <c r="AB738" s="30"/>
      <c r="AC738" s="30"/>
      <c r="BB738" s="94"/>
      <c r="BJ738" s="30"/>
      <c r="BK738" s="30"/>
      <c r="BR738" s="30"/>
      <c r="BS738" s="30"/>
    </row>
    <row r="739" spans="5:71">
      <c r="E739" s="30"/>
      <c r="F739" s="30"/>
      <c r="AB739" s="30"/>
      <c r="AC739" s="30"/>
      <c r="BB739" s="94"/>
      <c r="BJ739" s="30"/>
      <c r="BK739" s="30"/>
      <c r="BR739" s="30"/>
      <c r="BS739" s="30"/>
    </row>
    <row r="740" spans="5:71">
      <c r="E740" s="30"/>
      <c r="F740" s="30"/>
      <c r="AB740" s="30"/>
      <c r="AC740" s="30"/>
      <c r="BB740" s="94"/>
      <c r="BJ740" s="30"/>
      <c r="BK740" s="30"/>
      <c r="BR740" s="30"/>
      <c r="BS740" s="30"/>
    </row>
    <row r="741" spans="5:71">
      <c r="E741" s="30"/>
      <c r="F741" s="30"/>
      <c r="AB741" s="30"/>
      <c r="AC741" s="30"/>
      <c r="BB741" s="94"/>
      <c r="BJ741" s="30"/>
      <c r="BK741" s="30"/>
      <c r="BR741" s="30"/>
      <c r="BS741" s="30"/>
    </row>
    <row r="742" spans="5:71">
      <c r="E742" s="30"/>
      <c r="F742" s="30"/>
      <c r="AB742" s="30"/>
      <c r="AC742" s="30"/>
      <c r="BB742" s="94"/>
      <c r="BJ742" s="30"/>
      <c r="BK742" s="30"/>
      <c r="BR742" s="30"/>
      <c r="BS742" s="30"/>
    </row>
    <row r="743" spans="5:71">
      <c r="E743" s="30"/>
      <c r="F743" s="30"/>
      <c r="AB743" s="30"/>
      <c r="AC743" s="30"/>
      <c r="BB743" s="94"/>
      <c r="BJ743" s="30"/>
      <c r="BK743" s="30"/>
      <c r="BR743" s="30"/>
      <c r="BS743" s="30"/>
    </row>
    <row r="744" spans="5:71">
      <c r="E744" s="30"/>
      <c r="F744" s="30"/>
      <c r="AB744" s="30"/>
      <c r="AC744" s="30"/>
      <c r="BB744" s="94"/>
      <c r="BJ744" s="30"/>
      <c r="BK744" s="30"/>
      <c r="BR744" s="30"/>
      <c r="BS744" s="30"/>
    </row>
    <row r="745" spans="5:71">
      <c r="E745" s="30"/>
      <c r="F745" s="30"/>
      <c r="AB745" s="30"/>
      <c r="AC745" s="30"/>
      <c r="BB745" s="94"/>
      <c r="BJ745" s="30"/>
      <c r="BK745" s="30"/>
      <c r="BR745" s="30"/>
      <c r="BS745" s="30"/>
    </row>
    <row r="746" spans="5:71">
      <c r="E746" s="30"/>
      <c r="F746" s="30"/>
      <c r="AB746" s="30"/>
      <c r="AC746" s="30"/>
      <c r="BB746" s="94"/>
      <c r="BJ746" s="30"/>
      <c r="BK746" s="30"/>
      <c r="BR746" s="30"/>
      <c r="BS746" s="30"/>
    </row>
    <row r="747" spans="5:71">
      <c r="E747" s="30"/>
      <c r="F747" s="30"/>
      <c r="AB747" s="30"/>
      <c r="AC747" s="30"/>
      <c r="BB747" s="94"/>
      <c r="BJ747" s="30"/>
      <c r="BK747" s="30"/>
      <c r="BR747" s="30"/>
      <c r="BS747" s="30"/>
    </row>
    <row r="748" spans="5:71">
      <c r="E748" s="30"/>
      <c r="F748" s="30"/>
      <c r="AB748" s="30"/>
      <c r="AC748" s="30"/>
      <c r="BB748" s="94"/>
      <c r="BJ748" s="30"/>
      <c r="BK748" s="30"/>
      <c r="BR748" s="30"/>
      <c r="BS748" s="30"/>
    </row>
    <row r="749" spans="5:71">
      <c r="E749" s="30"/>
      <c r="F749" s="30"/>
      <c r="AB749" s="30"/>
      <c r="AC749" s="30"/>
      <c r="BB749" s="94"/>
      <c r="BJ749" s="30"/>
      <c r="BK749" s="30"/>
      <c r="BR749" s="30"/>
      <c r="BS749" s="30"/>
    </row>
    <row r="750" spans="5:71">
      <c r="E750" s="30"/>
      <c r="F750" s="30"/>
      <c r="AB750" s="30"/>
      <c r="AC750" s="30"/>
      <c r="BB750" s="94"/>
      <c r="BJ750" s="30"/>
      <c r="BK750" s="30"/>
      <c r="BR750" s="30"/>
      <c r="BS750" s="30"/>
    </row>
    <row r="751" spans="5:71">
      <c r="E751" s="30"/>
      <c r="F751" s="30"/>
      <c r="AB751" s="30"/>
      <c r="AC751" s="30"/>
      <c r="BB751" s="94"/>
      <c r="BJ751" s="30"/>
      <c r="BK751" s="30"/>
      <c r="BR751" s="30"/>
      <c r="BS751" s="30"/>
    </row>
    <row r="752" spans="5:71">
      <c r="E752" s="30"/>
      <c r="F752" s="30"/>
      <c r="AB752" s="30"/>
      <c r="AC752" s="30"/>
      <c r="BB752" s="94"/>
      <c r="BJ752" s="30"/>
      <c r="BK752" s="30"/>
      <c r="BR752" s="30"/>
      <c r="BS752" s="30"/>
    </row>
    <row r="753" spans="5:71">
      <c r="E753" s="30"/>
      <c r="F753" s="30"/>
      <c r="AB753" s="30"/>
      <c r="AC753" s="30"/>
      <c r="BB753" s="94"/>
      <c r="BJ753" s="30"/>
      <c r="BK753" s="30"/>
      <c r="BR753" s="30"/>
      <c r="BS753" s="30"/>
    </row>
    <row r="754" spans="5:71">
      <c r="E754" s="30"/>
      <c r="F754" s="30"/>
      <c r="AB754" s="30"/>
      <c r="AC754" s="30"/>
      <c r="BB754" s="94"/>
      <c r="BJ754" s="30"/>
      <c r="BK754" s="30"/>
      <c r="BR754" s="30"/>
      <c r="BS754" s="30"/>
    </row>
    <row r="755" spans="5:71">
      <c r="E755" s="30"/>
      <c r="F755" s="30"/>
      <c r="AB755" s="30"/>
      <c r="AC755" s="30"/>
      <c r="BB755" s="94"/>
      <c r="BJ755" s="30"/>
      <c r="BK755" s="30"/>
      <c r="BR755" s="30"/>
      <c r="BS755" s="30"/>
    </row>
    <row r="756" spans="5:71">
      <c r="E756" s="30"/>
      <c r="F756" s="30"/>
      <c r="AB756" s="30"/>
      <c r="AC756" s="30"/>
      <c r="BB756" s="94"/>
      <c r="BJ756" s="30"/>
      <c r="BK756" s="30"/>
      <c r="BR756" s="30"/>
      <c r="BS756" s="30"/>
    </row>
    <row r="757" spans="5:71">
      <c r="E757" s="30"/>
      <c r="F757" s="30"/>
      <c r="AB757" s="30"/>
      <c r="AC757" s="30"/>
      <c r="BB757" s="94"/>
      <c r="BJ757" s="30"/>
      <c r="BK757" s="30"/>
      <c r="BR757" s="30"/>
      <c r="BS757" s="30"/>
    </row>
    <row r="758" spans="5:71">
      <c r="E758" s="30"/>
      <c r="F758" s="30"/>
      <c r="AB758" s="30"/>
      <c r="AC758" s="30"/>
      <c r="BB758" s="94"/>
      <c r="BJ758" s="30"/>
      <c r="BK758" s="30"/>
      <c r="BR758" s="30"/>
      <c r="BS758" s="30"/>
    </row>
    <row r="759" spans="5:71">
      <c r="E759" s="30"/>
      <c r="F759" s="30"/>
      <c r="AB759" s="30"/>
      <c r="AC759" s="30"/>
      <c r="BB759" s="94"/>
      <c r="BJ759" s="30"/>
      <c r="BK759" s="30"/>
      <c r="BR759" s="30"/>
      <c r="BS759" s="30"/>
    </row>
    <row r="760" spans="5:71">
      <c r="E760" s="30"/>
      <c r="F760" s="30"/>
      <c r="AB760" s="30"/>
      <c r="AC760" s="30"/>
      <c r="BB760" s="94"/>
      <c r="BJ760" s="30"/>
      <c r="BK760" s="30"/>
      <c r="BR760" s="30"/>
      <c r="BS760" s="30"/>
    </row>
    <row r="761" spans="5:71">
      <c r="E761" s="30"/>
      <c r="F761" s="30"/>
      <c r="AB761" s="30"/>
      <c r="AC761" s="30"/>
      <c r="BB761" s="94"/>
      <c r="BJ761" s="30"/>
      <c r="BK761" s="30"/>
      <c r="BR761" s="30"/>
      <c r="BS761" s="30"/>
    </row>
    <row r="762" spans="5:71">
      <c r="E762" s="30"/>
      <c r="F762" s="30"/>
      <c r="AB762" s="30"/>
      <c r="AC762" s="30"/>
      <c r="BB762" s="94"/>
      <c r="BJ762" s="30"/>
      <c r="BK762" s="30"/>
      <c r="BR762" s="30"/>
      <c r="BS762" s="30"/>
    </row>
    <row r="763" spans="5:71">
      <c r="E763" s="30"/>
      <c r="F763" s="30"/>
      <c r="AB763" s="30"/>
      <c r="AC763" s="30"/>
      <c r="BB763" s="94"/>
      <c r="BJ763" s="30"/>
      <c r="BK763" s="30"/>
      <c r="BR763" s="30"/>
      <c r="BS763" s="30"/>
    </row>
    <row r="764" spans="5:71">
      <c r="E764" s="30"/>
      <c r="F764" s="30"/>
      <c r="AB764" s="30"/>
      <c r="AC764" s="30"/>
      <c r="BB764" s="94"/>
      <c r="BJ764" s="30"/>
      <c r="BK764" s="30"/>
      <c r="BR764" s="30"/>
      <c r="BS764" s="30"/>
    </row>
    <row r="765" spans="5:71">
      <c r="E765" s="30"/>
      <c r="F765" s="30"/>
      <c r="AB765" s="30"/>
      <c r="AC765" s="30"/>
      <c r="BB765" s="94"/>
      <c r="BJ765" s="30"/>
      <c r="BK765" s="30"/>
      <c r="BR765" s="30"/>
      <c r="BS765" s="30"/>
    </row>
    <row r="766" spans="5:71">
      <c r="E766" s="30"/>
      <c r="F766" s="30"/>
      <c r="AB766" s="30"/>
      <c r="AC766" s="30"/>
      <c r="BB766" s="94"/>
      <c r="BJ766" s="30"/>
      <c r="BK766" s="30"/>
      <c r="BR766" s="30"/>
      <c r="BS766" s="30"/>
    </row>
    <row r="767" spans="5:71">
      <c r="E767" s="30"/>
      <c r="F767" s="30"/>
      <c r="AB767" s="30"/>
      <c r="AC767" s="30"/>
      <c r="BB767" s="94"/>
      <c r="BJ767" s="30"/>
      <c r="BK767" s="30"/>
      <c r="BR767" s="30"/>
      <c r="BS767" s="30"/>
    </row>
    <row r="768" spans="5:71">
      <c r="E768" s="30"/>
      <c r="F768" s="30"/>
      <c r="AB768" s="30"/>
      <c r="AC768" s="30"/>
      <c r="BB768" s="94"/>
      <c r="BJ768" s="30"/>
      <c r="BK768" s="30"/>
      <c r="BR768" s="30"/>
      <c r="BS768" s="30"/>
    </row>
    <row r="769" spans="5:71">
      <c r="E769" s="30"/>
      <c r="F769" s="30"/>
      <c r="AB769" s="30"/>
      <c r="AC769" s="30"/>
      <c r="BB769" s="94"/>
      <c r="BJ769" s="30"/>
      <c r="BK769" s="30"/>
      <c r="BR769" s="30"/>
      <c r="BS769" s="30"/>
    </row>
    <row r="770" spans="5:71">
      <c r="E770" s="30"/>
      <c r="F770" s="30"/>
      <c r="AB770" s="30"/>
      <c r="AC770" s="30"/>
      <c r="BB770" s="94"/>
      <c r="BJ770" s="30"/>
      <c r="BK770" s="30"/>
      <c r="BR770" s="30"/>
      <c r="BS770" s="30"/>
    </row>
    <row r="771" spans="5:71">
      <c r="E771" s="30"/>
      <c r="F771" s="30"/>
      <c r="AB771" s="30"/>
      <c r="AC771" s="30"/>
      <c r="BB771" s="94"/>
      <c r="BJ771" s="30"/>
      <c r="BK771" s="30"/>
      <c r="BR771" s="30"/>
      <c r="BS771" s="30"/>
    </row>
    <row r="772" spans="5:71">
      <c r="E772" s="30"/>
      <c r="F772" s="30"/>
      <c r="AB772" s="30"/>
      <c r="AC772" s="30"/>
      <c r="BB772" s="94"/>
      <c r="BJ772" s="30"/>
      <c r="BK772" s="30"/>
      <c r="BR772" s="30"/>
      <c r="BS772" s="30"/>
    </row>
    <row r="773" spans="5:71">
      <c r="E773" s="30"/>
      <c r="F773" s="30"/>
      <c r="AB773" s="30"/>
      <c r="AC773" s="30"/>
      <c r="BB773" s="94"/>
      <c r="BJ773" s="30"/>
      <c r="BK773" s="30"/>
      <c r="BR773" s="30"/>
      <c r="BS773" s="30"/>
    </row>
    <row r="774" spans="5:71">
      <c r="E774" s="30"/>
      <c r="F774" s="30"/>
      <c r="AB774" s="30"/>
      <c r="AC774" s="30"/>
      <c r="BB774" s="94"/>
      <c r="BJ774" s="30"/>
      <c r="BK774" s="30"/>
      <c r="BR774" s="30"/>
      <c r="BS774" s="30"/>
    </row>
    <row r="775" spans="5:71">
      <c r="E775" s="30"/>
      <c r="F775" s="30"/>
      <c r="AB775" s="30"/>
      <c r="AC775" s="30"/>
      <c r="BB775" s="94"/>
      <c r="BJ775" s="30"/>
      <c r="BK775" s="30"/>
      <c r="BR775" s="30"/>
      <c r="BS775" s="30"/>
    </row>
    <row r="776" spans="5:71">
      <c r="E776" s="30"/>
      <c r="F776" s="30"/>
      <c r="AB776" s="30"/>
      <c r="AC776" s="30"/>
      <c r="BB776" s="94"/>
      <c r="BJ776" s="30"/>
      <c r="BK776" s="30"/>
      <c r="BR776" s="30"/>
      <c r="BS776" s="30"/>
    </row>
    <row r="777" spans="5:71">
      <c r="E777" s="30"/>
      <c r="F777" s="30"/>
      <c r="AB777" s="30"/>
      <c r="AC777" s="30"/>
      <c r="BB777" s="94"/>
      <c r="BJ777" s="30"/>
      <c r="BK777" s="30"/>
      <c r="BR777" s="30"/>
      <c r="BS777" s="30"/>
    </row>
    <row r="778" spans="5:71">
      <c r="E778" s="30"/>
      <c r="F778" s="30"/>
      <c r="AB778" s="30"/>
      <c r="AC778" s="30"/>
      <c r="BB778" s="94"/>
      <c r="BJ778" s="30"/>
      <c r="BK778" s="30"/>
      <c r="BR778" s="30"/>
      <c r="BS778" s="30"/>
    </row>
    <row r="779" spans="5:71">
      <c r="E779" s="30"/>
      <c r="F779" s="30"/>
      <c r="AB779" s="30"/>
      <c r="AC779" s="30"/>
      <c r="BB779" s="94"/>
      <c r="BJ779" s="30"/>
      <c r="BK779" s="30"/>
      <c r="BR779" s="30"/>
      <c r="BS779" s="30"/>
    </row>
    <row r="780" spans="5:71">
      <c r="E780" s="30"/>
      <c r="F780" s="30"/>
      <c r="AB780" s="30"/>
      <c r="AC780" s="30"/>
      <c r="BB780" s="94"/>
      <c r="BJ780" s="30"/>
      <c r="BK780" s="30"/>
      <c r="BR780" s="30"/>
      <c r="BS780" s="30"/>
    </row>
    <row r="781" spans="5:71">
      <c r="E781" s="30"/>
      <c r="F781" s="30"/>
      <c r="AB781" s="30"/>
      <c r="AC781" s="30"/>
      <c r="BB781" s="94"/>
      <c r="BJ781" s="30"/>
      <c r="BK781" s="30"/>
      <c r="BR781" s="30"/>
      <c r="BS781" s="30"/>
    </row>
    <row r="782" spans="5:71">
      <c r="E782" s="30"/>
      <c r="F782" s="30"/>
      <c r="AB782" s="30"/>
      <c r="AC782" s="30"/>
      <c r="BB782" s="94"/>
      <c r="BJ782" s="30"/>
      <c r="BK782" s="30"/>
      <c r="BR782" s="30"/>
      <c r="BS782" s="30"/>
    </row>
    <row r="783" spans="5:71">
      <c r="E783" s="30"/>
      <c r="F783" s="30"/>
      <c r="AB783" s="30"/>
      <c r="AC783" s="30"/>
      <c r="BB783" s="94"/>
      <c r="BJ783" s="30"/>
      <c r="BK783" s="30"/>
      <c r="BR783" s="30"/>
      <c r="BS783" s="30"/>
    </row>
    <row r="784" spans="5:71">
      <c r="E784" s="30"/>
      <c r="F784" s="30"/>
      <c r="AB784" s="30"/>
      <c r="AC784" s="30"/>
      <c r="BB784" s="94"/>
      <c r="BJ784" s="30"/>
      <c r="BK784" s="30"/>
      <c r="BR784" s="30"/>
      <c r="BS784" s="30"/>
    </row>
    <row r="785" spans="5:71">
      <c r="E785" s="30"/>
      <c r="F785" s="30"/>
      <c r="AB785" s="30"/>
      <c r="AC785" s="30"/>
      <c r="BB785" s="94"/>
      <c r="BJ785" s="30"/>
      <c r="BK785" s="30"/>
      <c r="BR785" s="30"/>
      <c r="BS785" s="30"/>
    </row>
    <row r="786" spans="5:71">
      <c r="E786" s="30"/>
      <c r="F786" s="30"/>
      <c r="AB786" s="30"/>
      <c r="AC786" s="30"/>
      <c r="BB786" s="94"/>
      <c r="BJ786" s="30"/>
      <c r="BK786" s="30"/>
      <c r="BR786" s="30"/>
      <c r="BS786" s="30"/>
    </row>
    <row r="787" spans="5:71">
      <c r="E787" s="30"/>
      <c r="F787" s="30"/>
      <c r="AB787" s="30"/>
      <c r="AC787" s="30"/>
      <c r="BB787" s="94"/>
      <c r="BJ787" s="30"/>
      <c r="BK787" s="30"/>
      <c r="BR787" s="30"/>
      <c r="BS787" s="30"/>
    </row>
    <row r="788" spans="5:71">
      <c r="E788" s="30"/>
      <c r="F788" s="30"/>
      <c r="AB788" s="30"/>
      <c r="AC788" s="30"/>
      <c r="BB788" s="94"/>
      <c r="BJ788" s="30"/>
      <c r="BK788" s="30"/>
      <c r="BR788" s="30"/>
      <c r="BS788" s="30"/>
    </row>
    <row r="789" spans="5:71">
      <c r="E789" s="30"/>
      <c r="F789" s="30"/>
      <c r="AB789" s="30"/>
      <c r="AC789" s="30"/>
      <c r="BB789" s="94"/>
      <c r="BJ789" s="30"/>
      <c r="BK789" s="30"/>
      <c r="BR789" s="30"/>
      <c r="BS789" s="30"/>
    </row>
    <row r="790" spans="5:71">
      <c r="E790" s="30"/>
      <c r="F790" s="30"/>
      <c r="AB790" s="30"/>
      <c r="AC790" s="30"/>
      <c r="BB790" s="94"/>
      <c r="BJ790" s="30"/>
      <c r="BK790" s="30"/>
      <c r="BR790" s="30"/>
      <c r="BS790" s="30"/>
    </row>
    <row r="791" spans="5:71">
      <c r="E791" s="30"/>
      <c r="F791" s="30"/>
      <c r="AB791" s="30"/>
      <c r="AC791" s="30"/>
      <c r="BB791" s="94"/>
      <c r="BJ791" s="30"/>
      <c r="BK791" s="30"/>
      <c r="BR791" s="30"/>
      <c r="BS791" s="30"/>
    </row>
    <row r="792" spans="5:71">
      <c r="E792" s="30"/>
      <c r="F792" s="30"/>
      <c r="AB792" s="30"/>
      <c r="AC792" s="30"/>
      <c r="BB792" s="94"/>
      <c r="BJ792" s="30"/>
      <c r="BK792" s="30"/>
      <c r="BR792" s="30"/>
      <c r="BS792" s="30"/>
    </row>
    <row r="793" spans="5:71">
      <c r="E793" s="30"/>
      <c r="F793" s="30"/>
      <c r="AB793" s="30"/>
      <c r="AC793" s="30"/>
      <c r="BB793" s="94"/>
      <c r="BJ793" s="30"/>
      <c r="BK793" s="30"/>
      <c r="BR793" s="30"/>
      <c r="BS793" s="30"/>
    </row>
    <row r="794" spans="5:71">
      <c r="E794" s="30"/>
      <c r="F794" s="30"/>
      <c r="AB794" s="30"/>
      <c r="AC794" s="30"/>
      <c r="BB794" s="94"/>
      <c r="BJ794" s="30"/>
      <c r="BK794" s="30"/>
      <c r="BR794" s="30"/>
      <c r="BS794" s="30"/>
    </row>
    <row r="795" spans="5:71">
      <c r="E795" s="30"/>
      <c r="F795" s="30"/>
      <c r="AB795" s="30"/>
      <c r="AC795" s="30"/>
      <c r="BB795" s="94"/>
      <c r="BJ795" s="30"/>
      <c r="BK795" s="30"/>
      <c r="BR795" s="30"/>
      <c r="BS795" s="30"/>
    </row>
    <row r="796" spans="5:71">
      <c r="E796" s="30"/>
      <c r="F796" s="30"/>
      <c r="AB796" s="30"/>
      <c r="AC796" s="30"/>
      <c r="BB796" s="94"/>
      <c r="BJ796" s="30"/>
      <c r="BK796" s="30"/>
      <c r="BR796" s="30"/>
      <c r="BS796" s="30"/>
    </row>
    <row r="797" spans="5:71">
      <c r="E797" s="30"/>
      <c r="F797" s="30"/>
      <c r="AB797" s="30"/>
      <c r="AC797" s="30"/>
      <c r="BB797" s="94"/>
      <c r="BJ797" s="30"/>
      <c r="BK797" s="30"/>
      <c r="BR797" s="30"/>
      <c r="BS797" s="30"/>
    </row>
    <row r="798" spans="5:71">
      <c r="E798" s="30"/>
      <c r="F798" s="30"/>
      <c r="AB798" s="30"/>
      <c r="AC798" s="30"/>
      <c r="BB798" s="94"/>
      <c r="BJ798" s="30"/>
      <c r="BK798" s="30"/>
      <c r="BR798" s="30"/>
      <c r="BS798" s="30"/>
    </row>
    <row r="799" spans="5:71">
      <c r="E799" s="30"/>
      <c r="F799" s="30"/>
      <c r="AB799" s="30"/>
      <c r="AC799" s="30"/>
      <c r="BB799" s="94"/>
      <c r="BJ799" s="30"/>
      <c r="BK799" s="30"/>
      <c r="BR799" s="30"/>
      <c r="BS799" s="30"/>
    </row>
    <row r="800" spans="5:71">
      <c r="E800" s="30"/>
      <c r="F800" s="30"/>
      <c r="AB800" s="30"/>
      <c r="AC800" s="30"/>
      <c r="BB800" s="94"/>
      <c r="BJ800" s="30"/>
      <c r="BK800" s="30"/>
      <c r="BR800" s="30"/>
      <c r="BS800" s="30"/>
    </row>
    <row r="801" spans="5:71">
      <c r="E801" s="30"/>
      <c r="F801" s="30"/>
      <c r="AB801" s="30"/>
      <c r="AC801" s="30"/>
      <c r="BB801" s="94"/>
      <c r="BJ801" s="30"/>
      <c r="BK801" s="30"/>
      <c r="BR801" s="30"/>
      <c r="BS801" s="30"/>
    </row>
    <row r="802" spans="5:71">
      <c r="E802" s="30"/>
      <c r="F802" s="30"/>
      <c r="AB802" s="30"/>
      <c r="AC802" s="30"/>
      <c r="BB802" s="94"/>
      <c r="BJ802" s="30"/>
      <c r="BK802" s="30"/>
      <c r="BR802" s="30"/>
      <c r="BS802" s="30"/>
    </row>
    <row r="803" spans="5:71">
      <c r="E803" s="30"/>
      <c r="F803" s="30"/>
      <c r="AB803" s="30"/>
      <c r="AC803" s="30"/>
      <c r="BB803" s="94"/>
      <c r="BJ803" s="30"/>
      <c r="BK803" s="30"/>
      <c r="BR803" s="30"/>
      <c r="BS803" s="30"/>
    </row>
    <row r="804" spans="5:71">
      <c r="E804" s="30"/>
      <c r="F804" s="30"/>
      <c r="AB804" s="30"/>
      <c r="AC804" s="30"/>
      <c r="BB804" s="94"/>
      <c r="BJ804" s="30"/>
      <c r="BK804" s="30"/>
      <c r="BR804" s="30"/>
      <c r="BS804" s="30"/>
    </row>
    <row r="805" spans="5:71">
      <c r="E805" s="30"/>
      <c r="F805" s="30"/>
      <c r="AB805" s="30"/>
      <c r="AC805" s="30"/>
      <c r="BB805" s="94"/>
      <c r="BJ805" s="30"/>
      <c r="BK805" s="30"/>
      <c r="BR805" s="30"/>
      <c r="BS805" s="30"/>
    </row>
    <row r="806" spans="5:71">
      <c r="E806" s="30"/>
      <c r="F806" s="30"/>
      <c r="AB806" s="30"/>
      <c r="AC806" s="30"/>
      <c r="BB806" s="94"/>
      <c r="BJ806" s="30"/>
      <c r="BK806" s="30"/>
      <c r="BR806" s="30"/>
      <c r="BS806" s="30"/>
    </row>
    <row r="807" spans="5:71">
      <c r="E807" s="30"/>
      <c r="F807" s="30"/>
      <c r="AB807" s="30"/>
      <c r="AC807" s="30"/>
      <c r="BB807" s="94"/>
      <c r="BJ807" s="30"/>
      <c r="BK807" s="30"/>
      <c r="BR807" s="30"/>
      <c r="BS807" s="30"/>
    </row>
    <row r="808" spans="5:71">
      <c r="E808" s="30"/>
      <c r="F808" s="30"/>
      <c r="AB808" s="30"/>
      <c r="AC808" s="30"/>
      <c r="BB808" s="94"/>
      <c r="BJ808" s="30"/>
      <c r="BK808" s="30"/>
      <c r="BR808" s="30"/>
      <c r="BS808" s="30"/>
    </row>
    <row r="809" spans="5:71">
      <c r="E809" s="30"/>
      <c r="F809" s="30"/>
      <c r="AB809" s="30"/>
      <c r="AC809" s="30"/>
      <c r="BB809" s="94"/>
      <c r="BJ809" s="30"/>
      <c r="BK809" s="30"/>
      <c r="BR809" s="30"/>
      <c r="BS809" s="30"/>
    </row>
    <row r="810" spans="5:71">
      <c r="E810" s="30"/>
      <c r="F810" s="30"/>
      <c r="AB810" s="30"/>
      <c r="AC810" s="30"/>
      <c r="BB810" s="94"/>
      <c r="BJ810" s="30"/>
      <c r="BK810" s="30"/>
      <c r="BR810" s="30"/>
      <c r="BS810" s="30"/>
    </row>
    <row r="811" spans="5:71">
      <c r="E811" s="30"/>
      <c r="F811" s="30"/>
      <c r="AB811" s="30"/>
      <c r="AC811" s="30"/>
      <c r="BB811" s="94"/>
      <c r="BJ811" s="30"/>
      <c r="BK811" s="30"/>
      <c r="BR811" s="30"/>
      <c r="BS811" s="30"/>
    </row>
    <row r="812" spans="5:71">
      <c r="E812" s="30"/>
      <c r="F812" s="30"/>
      <c r="AB812" s="30"/>
      <c r="AC812" s="30"/>
      <c r="BB812" s="94"/>
      <c r="BJ812" s="30"/>
      <c r="BK812" s="30"/>
      <c r="BR812" s="30"/>
      <c r="BS812" s="30"/>
    </row>
    <row r="813" spans="5:71">
      <c r="E813" s="30"/>
      <c r="F813" s="30"/>
      <c r="AB813" s="30"/>
      <c r="AC813" s="30"/>
      <c r="BB813" s="94"/>
      <c r="BJ813" s="30"/>
      <c r="BK813" s="30"/>
      <c r="BR813" s="30"/>
      <c r="BS813" s="30"/>
    </row>
    <row r="814" spans="5:71">
      <c r="E814" s="30"/>
      <c r="F814" s="30"/>
      <c r="AB814" s="30"/>
      <c r="AC814" s="30"/>
      <c r="BB814" s="94"/>
      <c r="BJ814" s="30"/>
      <c r="BK814" s="30"/>
      <c r="BR814" s="30"/>
      <c r="BS814" s="30"/>
    </row>
    <row r="815" spans="5:71">
      <c r="E815" s="30"/>
      <c r="F815" s="30"/>
      <c r="AB815" s="30"/>
      <c r="AC815" s="30"/>
      <c r="BB815" s="94"/>
      <c r="BJ815" s="30"/>
      <c r="BK815" s="30"/>
      <c r="BR815" s="30"/>
      <c r="BS815" s="30"/>
    </row>
    <row r="816" spans="5:71">
      <c r="E816" s="30"/>
      <c r="F816" s="30"/>
      <c r="AB816" s="30"/>
      <c r="AC816" s="30"/>
      <c r="BB816" s="94"/>
      <c r="BJ816" s="30"/>
      <c r="BK816" s="30"/>
      <c r="BR816" s="30"/>
      <c r="BS816" s="30"/>
    </row>
    <row r="817" spans="5:71">
      <c r="E817" s="30"/>
      <c r="F817" s="30"/>
      <c r="AB817" s="30"/>
      <c r="AC817" s="30"/>
      <c r="BB817" s="94"/>
      <c r="BJ817" s="30"/>
      <c r="BK817" s="30"/>
      <c r="BR817" s="30"/>
      <c r="BS817" s="30"/>
    </row>
    <row r="818" spans="5:71">
      <c r="E818" s="30"/>
      <c r="F818" s="30"/>
      <c r="AB818" s="30"/>
      <c r="AC818" s="30"/>
      <c r="BB818" s="94"/>
      <c r="BJ818" s="30"/>
      <c r="BK818" s="30"/>
      <c r="BR818" s="30"/>
      <c r="BS818" s="30"/>
    </row>
    <row r="819" spans="5:71">
      <c r="E819" s="30"/>
      <c r="F819" s="30"/>
      <c r="AB819" s="30"/>
      <c r="AC819" s="30"/>
      <c r="BB819" s="94"/>
      <c r="BJ819" s="30"/>
      <c r="BK819" s="30"/>
      <c r="BR819" s="30"/>
      <c r="BS819" s="30"/>
    </row>
    <row r="820" spans="5:71">
      <c r="E820" s="30"/>
      <c r="F820" s="30"/>
      <c r="AB820" s="30"/>
      <c r="AC820" s="30"/>
      <c r="BB820" s="94"/>
      <c r="BJ820" s="30"/>
      <c r="BK820" s="30"/>
      <c r="BR820" s="30"/>
      <c r="BS820" s="30"/>
    </row>
    <row r="821" spans="5:71">
      <c r="E821" s="30"/>
      <c r="F821" s="30"/>
      <c r="AB821" s="30"/>
      <c r="AC821" s="30"/>
      <c r="BB821" s="94"/>
      <c r="BJ821" s="30"/>
      <c r="BK821" s="30"/>
      <c r="BR821" s="30"/>
      <c r="BS821" s="30"/>
    </row>
    <row r="822" spans="5:71">
      <c r="E822" s="30"/>
      <c r="F822" s="30"/>
      <c r="AB822" s="30"/>
      <c r="AC822" s="30"/>
      <c r="BB822" s="94"/>
      <c r="BJ822" s="30"/>
      <c r="BK822" s="30"/>
      <c r="BR822" s="30"/>
      <c r="BS822" s="30"/>
    </row>
    <row r="823" spans="5:71">
      <c r="E823" s="30"/>
      <c r="F823" s="30"/>
      <c r="AB823" s="30"/>
      <c r="AC823" s="30"/>
      <c r="BB823" s="94"/>
      <c r="BJ823" s="30"/>
      <c r="BK823" s="30"/>
      <c r="BR823" s="30"/>
      <c r="BS823" s="30"/>
    </row>
    <row r="824" spans="5:71">
      <c r="E824" s="30"/>
      <c r="F824" s="30"/>
      <c r="AB824" s="30"/>
      <c r="AC824" s="30"/>
      <c r="BB824" s="94"/>
      <c r="BJ824" s="30"/>
      <c r="BK824" s="30"/>
      <c r="BR824" s="30"/>
      <c r="BS824" s="30"/>
    </row>
    <row r="825" spans="5:71">
      <c r="E825" s="30"/>
      <c r="F825" s="30"/>
      <c r="AB825" s="30"/>
      <c r="AC825" s="30"/>
      <c r="BB825" s="94"/>
      <c r="BJ825" s="30"/>
      <c r="BK825" s="30"/>
      <c r="BR825" s="30"/>
      <c r="BS825" s="30"/>
    </row>
    <row r="826" spans="5:71">
      <c r="E826" s="30"/>
      <c r="F826" s="30"/>
      <c r="AB826" s="30"/>
      <c r="AC826" s="30"/>
      <c r="BB826" s="94"/>
      <c r="BJ826" s="30"/>
      <c r="BK826" s="30"/>
      <c r="BR826" s="30"/>
      <c r="BS826" s="30"/>
    </row>
    <row r="827" spans="5:71">
      <c r="E827" s="30"/>
      <c r="F827" s="30"/>
      <c r="AB827" s="30"/>
      <c r="AC827" s="30"/>
      <c r="BB827" s="94"/>
      <c r="BJ827" s="30"/>
      <c r="BK827" s="30"/>
      <c r="BR827" s="30"/>
      <c r="BS827" s="30"/>
    </row>
    <row r="828" spans="5:71">
      <c r="E828" s="30"/>
      <c r="F828" s="30"/>
      <c r="AB828" s="30"/>
      <c r="AC828" s="30"/>
      <c r="BB828" s="94"/>
      <c r="BJ828" s="30"/>
      <c r="BK828" s="30"/>
      <c r="BR828" s="30"/>
      <c r="BS828" s="30"/>
    </row>
    <row r="829" spans="5:71">
      <c r="E829" s="30"/>
      <c r="F829" s="30"/>
      <c r="AB829" s="30"/>
      <c r="AC829" s="30"/>
      <c r="BB829" s="94"/>
      <c r="BJ829" s="30"/>
      <c r="BK829" s="30"/>
      <c r="BR829" s="30"/>
      <c r="BS829" s="30"/>
    </row>
    <row r="830" spans="5:71">
      <c r="E830" s="30"/>
      <c r="F830" s="30"/>
      <c r="AB830" s="30"/>
      <c r="AC830" s="30"/>
      <c r="BB830" s="94"/>
      <c r="BJ830" s="30"/>
      <c r="BK830" s="30"/>
      <c r="BR830" s="30"/>
      <c r="BS830" s="30"/>
    </row>
    <row r="831" spans="5:71">
      <c r="E831" s="30"/>
      <c r="F831" s="30"/>
      <c r="AB831" s="30"/>
      <c r="AC831" s="30"/>
      <c r="BB831" s="94"/>
      <c r="BJ831" s="30"/>
      <c r="BK831" s="30"/>
      <c r="BR831" s="30"/>
      <c r="BS831" s="30"/>
    </row>
    <row r="832" spans="5:71">
      <c r="E832" s="30"/>
      <c r="F832" s="30"/>
      <c r="AB832" s="30"/>
      <c r="AC832" s="30"/>
      <c r="BB832" s="94"/>
      <c r="BJ832" s="30"/>
      <c r="BK832" s="30"/>
      <c r="BR832" s="30"/>
      <c r="BS832" s="30"/>
    </row>
    <row r="833" spans="5:71">
      <c r="E833" s="30"/>
      <c r="F833" s="30"/>
      <c r="AB833" s="30"/>
      <c r="AC833" s="30"/>
      <c r="BB833" s="94"/>
      <c r="BJ833" s="30"/>
      <c r="BK833" s="30"/>
      <c r="BR833" s="30"/>
      <c r="BS833" s="30"/>
    </row>
    <row r="834" spans="5:71">
      <c r="E834" s="30"/>
      <c r="F834" s="30"/>
      <c r="AB834" s="30"/>
      <c r="AC834" s="30"/>
      <c r="BB834" s="94"/>
      <c r="BJ834" s="30"/>
      <c r="BK834" s="30"/>
      <c r="BR834" s="30"/>
      <c r="BS834" s="30"/>
    </row>
    <row r="835" spans="5:71">
      <c r="E835" s="30"/>
      <c r="F835" s="30"/>
      <c r="AB835" s="30"/>
      <c r="AC835" s="30"/>
      <c r="BB835" s="94"/>
      <c r="BJ835" s="30"/>
      <c r="BK835" s="30"/>
      <c r="BR835" s="30"/>
      <c r="BS835" s="30"/>
    </row>
    <row r="836" spans="5:71">
      <c r="E836" s="30"/>
      <c r="F836" s="30"/>
      <c r="AB836" s="30"/>
      <c r="AC836" s="30"/>
      <c r="BB836" s="94"/>
      <c r="BJ836" s="30"/>
      <c r="BK836" s="30"/>
      <c r="BR836" s="30"/>
      <c r="BS836" s="30"/>
    </row>
    <row r="837" spans="5:71">
      <c r="E837" s="30"/>
      <c r="F837" s="30"/>
      <c r="AB837" s="30"/>
      <c r="AC837" s="30"/>
      <c r="BB837" s="94"/>
      <c r="BJ837" s="30"/>
      <c r="BK837" s="30"/>
      <c r="BR837" s="30"/>
      <c r="BS837" s="30"/>
    </row>
    <row r="838" spans="5:71">
      <c r="E838" s="30"/>
      <c r="F838" s="30"/>
      <c r="AB838" s="30"/>
      <c r="AC838" s="30"/>
      <c r="BB838" s="94"/>
      <c r="BJ838" s="30"/>
      <c r="BK838" s="30"/>
      <c r="BR838" s="30"/>
      <c r="BS838" s="30"/>
    </row>
    <row r="839" spans="5:71">
      <c r="E839" s="30"/>
      <c r="F839" s="30"/>
      <c r="AB839" s="30"/>
      <c r="AC839" s="30"/>
      <c r="BB839" s="94"/>
      <c r="BJ839" s="30"/>
      <c r="BK839" s="30"/>
      <c r="BR839" s="30"/>
      <c r="BS839" s="30"/>
    </row>
    <row r="840" spans="5:71">
      <c r="E840" s="30"/>
      <c r="F840" s="30"/>
      <c r="AB840" s="30"/>
      <c r="AC840" s="30"/>
      <c r="BB840" s="94"/>
      <c r="BJ840" s="30"/>
      <c r="BK840" s="30"/>
      <c r="BR840" s="30"/>
      <c r="BS840" s="30"/>
    </row>
    <row r="841" spans="5:71">
      <c r="E841" s="30"/>
      <c r="F841" s="30"/>
      <c r="AB841" s="30"/>
      <c r="AC841" s="30"/>
      <c r="BB841" s="94"/>
      <c r="BJ841" s="30"/>
      <c r="BK841" s="30"/>
      <c r="BR841" s="30"/>
      <c r="BS841" s="30"/>
    </row>
    <row r="842" spans="5:71">
      <c r="E842" s="30"/>
      <c r="F842" s="30"/>
      <c r="AB842" s="30"/>
      <c r="AC842" s="30"/>
      <c r="BB842" s="94"/>
      <c r="BJ842" s="30"/>
      <c r="BK842" s="30"/>
      <c r="BR842" s="30"/>
      <c r="BS842" s="30"/>
    </row>
    <row r="843" spans="5:71">
      <c r="E843" s="30"/>
      <c r="F843" s="30"/>
      <c r="AB843" s="30"/>
      <c r="AC843" s="30"/>
      <c r="BB843" s="94"/>
      <c r="BJ843" s="30"/>
      <c r="BK843" s="30"/>
      <c r="BR843" s="30"/>
      <c r="BS843" s="30"/>
    </row>
    <row r="844" spans="5:71">
      <c r="E844" s="30"/>
      <c r="F844" s="30"/>
      <c r="AB844" s="30"/>
      <c r="AC844" s="30"/>
      <c r="BB844" s="94"/>
      <c r="BJ844" s="30"/>
      <c r="BK844" s="30"/>
      <c r="BR844" s="30"/>
      <c r="BS844" s="30"/>
    </row>
    <row r="845" spans="5:71">
      <c r="E845" s="30"/>
      <c r="F845" s="30"/>
      <c r="AB845" s="30"/>
      <c r="AC845" s="30"/>
      <c r="BB845" s="94"/>
      <c r="BJ845" s="30"/>
      <c r="BK845" s="30"/>
      <c r="BR845" s="30"/>
      <c r="BS845" s="30"/>
    </row>
    <row r="846" spans="5:71">
      <c r="E846" s="30"/>
      <c r="F846" s="30"/>
      <c r="AB846" s="30"/>
      <c r="AC846" s="30"/>
      <c r="BB846" s="94"/>
      <c r="BJ846" s="30"/>
      <c r="BK846" s="30"/>
      <c r="BR846" s="30"/>
      <c r="BS846" s="30"/>
    </row>
    <row r="847" spans="5:71">
      <c r="E847" s="30"/>
      <c r="F847" s="30"/>
      <c r="AB847" s="30"/>
      <c r="AC847" s="30"/>
      <c r="BB847" s="94"/>
      <c r="BJ847" s="30"/>
      <c r="BK847" s="30"/>
      <c r="BR847" s="30"/>
      <c r="BS847" s="30"/>
    </row>
    <row r="848" spans="5:71">
      <c r="E848" s="30"/>
      <c r="F848" s="30"/>
      <c r="AB848" s="30"/>
      <c r="AC848" s="30"/>
      <c r="BB848" s="94"/>
      <c r="BJ848" s="30"/>
      <c r="BK848" s="30"/>
      <c r="BR848" s="30"/>
      <c r="BS848" s="30"/>
    </row>
    <row r="849" spans="5:71">
      <c r="E849" s="30"/>
      <c r="F849" s="30"/>
      <c r="AB849" s="30"/>
      <c r="AC849" s="30"/>
      <c r="BB849" s="94"/>
      <c r="BJ849" s="30"/>
      <c r="BK849" s="30"/>
      <c r="BR849" s="30"/>
      <c r="BS849" s="30"/>
    </row>
    <row r="850" spans="5:71">
      <c r="E850" s="30"/>
      <c r="F850" s="30"/>
      <c r="AB850" s="30"/>
      <c r="AC850" s="30"/>
      <c r="BB850" s="94"/>
      <c r="BJ850" s="30"/>
      <c r="BK850" s="30"/>
      <c r="BR850" s="30"/>
      <c r="BS850" s="30"/>
    </row>
    <row r="851" spans="5:71">
      <c r="E851" s="30"/>
      <c r="F851" s="30"/>
      <c r="AB851" s="30"/>
      <c r="AC851" s="30"/>
      <c r="BB851" s="94"/>
      <c r="BJ851" s="30"/>
      <c r="BK851" s="30"/>
      <c r="BR851" s="30"/>
      <c r="BS851" s="30"/>
    </row>
    <row r="852" spans="5:71">
      <c r="E852" s="30"/>
      <c r="F852" s="30"/>
      <c r="AB852" s="30"/>
      <c r="AC852" s="30"/>
      <c r="BB852" s="94"/>
      <c r="BJ852" s="30"/>
      <c r="BK852" s="30"/>
      <c r="BR852" s="30"/>
      <c r="BS852" s="30"/>
    </row>
    <row r="853" spans="5:71">
      <c r="E853" s="30"/>
      <c r="F853" s="30"/>
      <c r="AB853" s="30"/>
      <c r="AC853" s="30"/>
      <c r="BB853" s="94"/>
      <c r="BJ853" s="30"/>
      <c r="BK853" s="30"/>
      <c r="BR853" s="30"/>
      <c r="BS853" s="30"/>
    </row>
    <row r="854" spans="5:71">
      <c r="E854" s="30"/>
      <c r="F854" s="30"/>
      <c r="AB854" s="30"/>
      <c r="AC854" s="30"/>
      <c r="BB854" s="94"/>
      <c r="BJ854" s="30"/>
      <c r="BK854" s="30"/>
      <c r="BR854" s="30"/>
      <c r="BS854" s="30"/>
    </row>
    <row r="855" spans="5:71">
      <c r="E855" s="30"/>
      <c r="F855" s="30"/>
      <c r="AB855" s="30"/>
      <c r="AC855" s="30"/>
      <c r="BB855" s="94"/>
      <c r="BJ855" s="30"/>
      <c r="BK855" s="30"/>
      <c r="BR855" s="30"/>
      <c r="BS855" s="30"/>
    </row>
    <row r="856" spans="5:71">
      <c r="E856" s="30"/>
      <c r="F856" s="30"/>
      <c r="AB856" s="30"/>
      <c r="AC856" s="30"/>
      <c r="BB856" s="94"/>
      <c r="BJ856" s="30"/>
      <c r="BK856" s="30"/>
      <c r="BR856" s="30"/>
      <c r="BS856" s="30"/>
    </row>
    <row r="857" spans="5:71">
      <c r="E857" s="30"/>
      <c r="F857" s="30"/>
      <c r="AB857" s="30"/>
      <c r="AC857" s="30"/>
      <c r="BB857" s="94"/>
      <c r="BJ857" s="30"/>
      <c r="BK857" s="30"/>
      <c r="BR857" s="30"/>
      <c r="BS857" s="30"/>
    </row>
    <row r="858" spans="5:71">
      <c r="E858" s="30"/>
      <c r="F858" s="30"/>
      <c r="AB858" s="30"/>
      <c r="AC858" s="30"/>
      <c r="BB858" s="94"/>
      <c r="BJ858" s="30"/>
      <c r="BK858" s="30"/>
      <c r="BR858" s="30"/>
      <c r="BS858" s="30"/>
    </row>
    <row r="859" spans="5:71">
      <c r="E859" s="30"/>
      <c r="F859" s="30"/>
      <c r="AB859" s="30"/>
      <c r="AC859" s="30"/>
      <c r="BB859" s="94"/>
      <c r="BJ859" s="30"/>
      <c r="BK859" s="30"/>
      <c r="BR859" s="30"/>
      <c r="BS859" s="30"/>
    </row>
    <row r="860" spans="5:71">
      <c r="E860" s="30"/>
      <c r="F860" s="30"/>
      <c r="AB860" s="30"/>
      <c r="AC860" s="30"/>
      <c r="BB860" s="94"/>
      <c r="BJ860" s="30"/>
      <c r="BK860" s="30"/>
      <c r="BR860" s="30"/>
      <c r="BS860" s="30"/>
    </row>
    <row r="861" spans="5:71">
      <c r="E861" s="30"/>
      <c r="F861" s="30"/>
      <c r="AB861" s="30"/>
      <c r="AC861" s="30"/>
      <c r="BB861" s="94"/>
      <c r="BJ861" s="30"/>
      <c r="BK861" s="30"/>
      <c r="BR861" s="30"/>
      <c r="BS861" s="30"/>
    </row>
    <row r="862" spans="5:71">
      <c r="E862" s="30"/>
      <c r="F862" s="30"/>
      <c r="AB862" s="30"/>
      <c r="AC862" s="30"/>
      <c r="BB862" s="94"/>
      <c r="BJ862" s="30"/>
      <c r="BK862" s="30"/>
      <c r="BR862" s="30"/>
      <c r="BS862" s="30"/>
    </row>
    <row r="863" spans="5:71">
      <c r="E863" s="30"/>
      <c r="F863" s="30"/>
      <c r="AB863" s="30"/>
      <c r="AC863" s="30"/>
      <c r="BB863" s="94"/>
      <c r="BJ863" s="30"/>
      <c r="BK863" s="30"/>
      <c r="BR863" s="30"/>
      <c r="BS863" s="30"/>
    </row>
    <row r="864" spans="5:71">
      <c r="E864" s="30"/>
      <c r="F864" s="30"/>
      <c r="AB864" s="30"/>
      <c r="AC864" s="30"/>
      <c r="BB864" s="94"/>
      <c r="BJ864" s="30"/>
      <c r="BK864" s="30"/>
      <c r="BR864" s="30"/>
      <c r="BS864" s="30"/>
    </row>
    <row r="865" spans="5:71">
      <c r="E865" s="30"/>
      <c r="F865" s="30"/>
      <c r="AB865" s="30"/>
      <c r="AC865" s="30"/>
      <c r="BB865" s="94"/>
      <c r="BJ865" s="30"/>
      <c r="BK865" s="30"/>
      <c r="BR865" s="30"/>
      <c r="BS865" s="30"/>
    </row>
    <row r="866" spans="5:71">
      <c r="E866" s="30"/>
      <c r="F866" s="30"/>
      <c r="AB866" s="30"/>
      <c r="AC866" s="30"/>
      <c r="BB866" s="94"/>
      <c r="BJ866" s="30"/>
      <c r="BK866" s="30"/>
      <c r="BR866" s="30"/>
      <c r="BS866" s="30"/>
    </row>
    <row r="867" spans="5:71">
      <c r="E867" s="30"/>
      <c r="F867" s="30"/>
      <c r="AB867" s="30"/>
      <c r="AC867" s="30"/>
      <c r="BB867" s="94"/>
      <c r="BJ867" s="30"/>
      <c r="BK867" s="30"/>
      <c r="BR867" s="30"/>
      <c r="BS867" s="30"/>
    </row>
    <row r="868" spans="5:71">
      <c r="E868" s="30"/>
      <c r="F868" s="30"/>
      <c r="AB868" s="30"/>
      <c r="AC868" s="30"/>
      <c r="BB868" s="94"/>
      <c r="BJ868" s="30"/>
      <c r="BK868" s="30"/>
      <c r="BR868" s="30"/>
      <c r="BS868" s="30"/>
    </row>
    <row r="869" spans="5:71">
      <c r="E869" s="30"/>
      <c r="F869" s="30"/>
      <c r="AB869" s="30"/>
      <c r="AC869" s="30"/>
      <c r="BB869" s="94"/>
      <c r="BJ869" s="30"/>
      <c r="BK869" s="30"/>
      <c r="BR869" s="30"/>
      <c r="BS869" s="30"/>
    </row>
    <row r="870" spans="5:71">
      <c r="E870" s="30"/>
      <c r="F870" s="30"/>
      <c r="AB870" s="30"/>
      <c r="AC870" s="30"/>
      <c r="BB870" s="94"/>
      <c r="BJ870" s="30"/>
      <c r="BK870" s="30"/>
      <c r="BR870" s="30"/>
      <c r="BS870" s="30"/>
    </row>
    <row r="871" spans="5:71">
      <c r="E871" s="30"/>
      <c r="F871" s="30"/>
      <c r="AB871" s="30"/>
      <c r="AC871" s="30"/>
      <c r="BB871" s="94"/>
      <c r="BJ871" s="30"/>
      <c r="BK871" s="30"/>
      <c r="BR871" s="30"/>
      <c r="BS871" s="30"/>
    </row>
    <row r="872" spans="5:71">
      <c r="E872" s="30"/>
      <c r="F872" s="30"/>
      <c r="AB872" s="30"/>
      <c r="AC872" s="30"/>
      <c r="BB872" s="94"/>
      <c r="BJ872" s="30"/>
      <c r="BK872" s="30"/>
      <c r="BR872" s="30"/>
      <c r="BS872" s="30"/>
    </row>
    <row r="873" spans="5:71">
      <c r="E873" s="30"/>
      <c r="F873" s="30"/>
      <c r="AB873" s="30"/>
      <c r="AC873" s="30"/>
      <c r="BB873" s="94"/>
      <c r="BJ873" s="30"/>
      <c r="BK873" s="30"/>
      <c r="BR873" s="30"/>
      <c r="BS873" s="30"/>
    </row>
    <row r="874" spans="5:71">
      <c r="E874" s="30"/>
      <c r="F874" s="30"/>
      <c r="AB874" s="30"/>
      <c r="AC874" s="30"/>
      <c r="BB874" s="94"/>
      <c r="BJ874" s="30"/>
      <c r="BK874" s="30"/>
      <c r="BR874" s="30"/>
      <c r="BS874" s="30"/>
    </row>
    <row r="875" spans="5:71">
      <c r="E875" s="30"/>
      <c r="F875" s="30"/>
      <c r="AB875" s="30"/>
      <c r="AC875" s="30"/>
      <c r="BB875" s="94"/>
      <c r="BJ875" s="30"/>
      <c r="BK875" s="30"/>
      <c r="BR875" s="30"/>
      <c r="BS875" s="30"/>
    </row>
    <row r="876" spans="5:71">
      <c r="E876" s="30"/>
      <c r="F876" s="30"/>
      <c r="AB876" s="30"/>
      <c r="AC876" s="30"/>
      <c r="BB876" s="94"/>
      <c r="BJ876" s="30"/>
      <c r="BK876" s="30"/>
      <c r="BR876" s="30"/>
      <c r="BS876" s="30"/>
    </row>
    <row r="877" spans="5:71">
      <c r="E877" s="30"/>
      <c r="F877" s="30"/>
      <c r="AB877" s="30"/>
      <c r="AC877" s="30"/>
      <c r="BB877" s="94"/>
      <c r="BJ877" s="30"/>
      <c r="BK877" s="30"/>
      <c r="BR877" s="30"/>
      <c r="BS877" s="30"/>
    </row>
    <row r="878" spans="5:71">
      <c r="E878" s="30"/>
      <c r="F878" s="30"/>
      <c r="AB878" s="30"/>
      <c r="AC878" s="30"/>
      <c r="BB878" s="94"/>
      <c r="BJ878" s="30"/>
      <c r="BK878" s="30"/>
      <c r="BR878" s="30"/>
      <c r="BS878" s="30"/>
    </row>
    <row r="879" spans="5:71">
      <c r="E879" s="30"/>
      <c r="F879" s="30"/>
      <c r="AB879" s="30"/>
      <c r="AC879" s="30"/>
      <c r="BB879" s="94"/>
      <c r="BJ879" s="30"/>
      <c r="BK879" s="30"/>
      <c r="BR879" s="30"/>
      <c r="BS879" s="30"/>
    </row>
    <row r="880" spans="5:71">
      <c r="E880" s="30"/>
      <c r="F880" s="30"/>
      <c r="AB880" s="30"/>
      <c r="AC880" s="30"/>
      <c r="BB880" s="94"/>
      <c r="BJ880" s="30"/>
      <c r="BK880" s="30"/>
      <c r="BR880" s="30"/>
      <c r="BS880" s="30"/>
    </row>
    <row r="881" spans="5:71">
      <c r="E881" s="30"/>
      <c r="F881" s="30"/>
      <c r="AB881" s="30"/>
      <c r="AC881" s="30"/>
      <c r="BB881" s="94"/>
      <c r="BJ881" s="30"/>
      <c r="BK881" s="30"/>
      <c r="BR881" s="30"/>
      <c r="BS881" s="30"/>
    </row>
    <row r="882" spans="5:71">
      <c r="E882" s="30"/>
      <c r="F882" s="30"/>
      <c r="AB882" s="30"/>
      <c r="AC882" s="30"/>
      <c r="BB882" s="94"/>
      <c r="BJ882" s="30"/>
      <c r="BK882" s="30"/>
      <c r="BR882" s="30"/>
      <c r="BS882" s="30"/>
    </row>
    <row r="883" spans="5:71">
      <c r="E883" s="30"/>
      <c r="F883" s="30"/>
      <c r="AB883" s="30"/>
      <c r="AC883" s="30"/>
      <c r="BB883" s="94"/>
      <c r="BJ883" s="30"/>
      <c r="BK883" s="30"/>
      <c r="BR883" s="30"/>
      <c r="BS883" s="30"/>
    </row>
    <row r="884" spans="5:71">
      <c r="E884" s="30"/>
      <c r="F884" s="30"/>
      <c r="AB884" s="30"/>
      <c r="AC884" s="30"/>
      <c r="BB884" s="94"/>
      <c r="BJ884" s="30"/>
      <c r="BK884" s="30"/>
      <c r="BR884" s="30"/>
      <c r="BS884" s="30"/>
    </row>
    <row r="885" spans="5:71">
      <c r="E885" s="30"/>
      <c r="F885" s="30"/>
      <c r="AB885" s="30"/>
      <c r="AC885" s="30"/>
      <c r="BB885" s="94"/>
      <c r="BJ885" s="30"/>
      <c r="BK885" s="30"/>
      <c r="BR885" s="30"/>
      <c r="BS885" s="30"/>
    </row>
    <row r="886" spans="5:71">
      <c r="E886" s="30"/>
      <c r="F886" s="30"/>
      <c r="AB886" s="30"/>
      <c r="AC886" s="30"/>
      <c r="BB886" s="94"/>
      <c r="BJ886" s="30"/>
      <c r="BK886" s="30"/>
      <c r="BR886" s="30"/>
      <c r="BS886" s="30"/>
    </row>
    <row r="887" spans="5:71">
      <c r="E887" s="30"/>
      <c r="F887" s="30"/>
      <c r="AB887" s="30"/>
      <c r="AC887" s="30"/>
      <c r="BB887" s="94"/>
      <c r="BJ887" s="30"/>
      <c r="BK887" s="30"/>
      <c r="BR887" s="30"/>
      <c r="BS887" s="30"/>
    </row>
    <row r="888" spans="5:71">
      <c r="E888" s="30"/>
      <c r="F888" s="30"/>
      <c r="AB888" s="30"/>
      <c r="AC888" s="30"/>
      <c r="BB888" s="94"/>
      <c r="BJ888" s="30"/>
      <c r="BK888" s="30"/>
      <c r="BR888" s="30"/>
      <c r="BS888" s="30"/>
    </row>
    <row r="889" spans="5:71">
      <c r="E889" s="30"/>
      <c r="F889" s="30"/>
      <c r="AB889" s="30"/>
      <c r="AC889" s="30"/>
      <c r="BB889" s="94"/>
      <c r="BJ889" s="30"/>
      <c r="BK889" s="30"/>
      <c r="BR889" s="30"/>
      <c r="BS889" s="30"/>
    </row>
    <row r="890" spans="5:71">
      <c r="E890" s="30"/>
      <c r="F890" s="30"/>
      <c r="AB890" s="30"/>
      <c r="AC890" s="30"/>
      <c r="BB890" s="94"/>
      <c r="BJ890" s="30"/>
      <c r="BK890" s="30"/>
      <c r="BR890" s="30"/>
      <c r="BS890" s="30"/>
    </row>
    <row r="891" spans="5:71">
      <c r="E891" s="30"/>
      <c r="F891" s="30"/>
      <c r="AB891" s="30"/>
      <c r="AC891" s="30"/>
      <c r="BB891" s="94"/>
      <c r="BJ891" s="30"/>
      <c r="BK891" s="30"/>
      <c r="BR891" s="30"/>
      <c r="BS891" s="30"/>
    </row>
    <row r="892" spans="5:71">
      <c r="E892" s="30"/>
      <c r="F892" s="30"/>
      <c r="AB892" s="30"/>
      <c r="AC892" s="30"/>
      <c r="BB892" s="94"/>
      <c r="BJ892" s="30"/>
      <c r="BK892" s="30"/>
      <c r="BR892" s="30"/>
      <c r="BS892" s="30"/>
    </row>
    <row r="893" spans="5:71">
      <c r="E893" s="30"/>
      <c r="F893" s="30"/>
      <c r="AB893" s="30"/>
      <c r="AC893" s="30"/>
      <c r="BB893" s="94"/>
      <c r="BJ893" s="30"/>
      <c r="BK893" s="30"/>
      <c r="BR893" s="30"/>
      <c r="BS893" s="30"/>
    </row>
    <row r="894" spans="5:71">
      <c r="E894" s="30"/>
      <c r="F894" s="30"/>
      <c r="AB894" s="30"/>
      <c r="AC894" s="30"/>
      <c r="BB894" s="94"/>
      <c r="BJ894" s="30"/>
      <c r="BK894" s="30"/>
      <c r="BR894" s="30"/>
      <c r="BS894" s="30"/>
    </row>
    <row r="895" spans="5:71">
      <c r="E895" s="30"/>
      <c r="F895" s="30"/>
      <c r="AB895" s="30"/>
      <c r="AC895" s="30"/>
      <c r="BB895" s="94"/>
      <c r="BJ895" s="30"/>
      <c r="BK895" s="30"/>
      <c r="BR895" s="30"/>
      <c r="BS895" s="30"/>
    </row>
    <row r="896" spans="5:71">
      <c r="E896" s="30"/>
      <c r="F896" s="30"/>
      <c r="AB896" s="30"/>
      <c r="AC896" s="30"/>
      <c r="BB896" s="94"/>
      <c r="BJ896" s="30"/>
      <c r="BK896" s="30"/>
      <c r="BR896" s="30"/>
      <c r="BS896" s="30"/>
    </row>
    <row r="897" spans="5:71">
      <c r="E897" s="30"/>
      <c r="F897" s="30"/>
      <c r="AB897" s="30"/>
      <c r="AC897" s="30"/>
      <c r="BB897" s="94"/>
      <c r="BJ897" s="30"/>
      <c r="BK897" s="30"/>
      <c r="BR897" s="30"/>
      <c r="BS897" s="30"/>
    </row>
    <row r="898" spans="5:71">
      <c r="E898" s="30"/>
      <c r="F898" s="30"/>
      <c r="AB898" s="30"/>
      <c r="AC898" s="30"/>
      <c r="BB898" s="94"/>
      <c r="BJ898" s="30"/>
      <c r="BK898" s="30"/>
      <c r="BR898" s="30"/>
      <c r="BS898" s="30"/>
    </row>
    <row r="899" spans="5:71">
      <c r="E899" s="30"/>
      <c r="F899" s="30"/>
      <c r="AB899" s="30"/>
      <c r="AC899" s="30"/>
      <c r="BB899" s="94"/>
      <c r="BJ899" s="30"/>
      <c r="BK899" s="30"/>
      <c r="BR899" s="30"/>
      <c r="BS899" s="30"/>
    </row>
    <row r="900" spans="5:71">
      <c r="E900" s="30"/>
      <c r="F900" s="30"/>
      <c r="AB900" s="30"/>
      <c r="AC900" s="30"/>
      <c r="BB900" s="94"/>
      <c r="BJ900" s="30"/>
      <c r="BK900" s="30"/>
      <c r="BR900" s="30"/>
      <c r="BS900" s="30"/>
    </row>
    <row r="901" spans="5:71">
      <c r="E901" s="30"/>
      <c r="F901" s="30"/>
      <c r="AB901" s="30"/>
      <c r="AC901" s="30"/>
      <c r="BB901" s="94"/>
      <c r="BJ901" s="30"/>
      <c r="BK901" s="30"/>
      <c r="BR901" s="30"/>
      <c r="BS901" s="30"/>
    </row>
    <row r="902" spans="5:71">
      <c r="E902" s="30"/>
      <c r="F902" s="30"/>
      <c r="AB902" s="30"/>
      <c r="AC902" s="30"/>
      <c r="BB902" s="94"/>
      <c r="BJ902" s="30"/>
      <c r="BK902" s="30"/>
      <c r="BR902" s="30"/>
      <c r="BS902" s="30"/>
    </row>
    <row r="903" spans="5:71">
      <c r="E903" s="30"/>
      <c r="F903" s="30"/>
      <c r="AB903" s="30"/>
      <c r="AC903" s="30"/>
      <c r="BB903" s="94"/>
      <c r="BJ903" s="30"/>
      <c r="BK903" s="30"/>
      <c r="BR903" s="30"/>
      <c r="BS903" s="30"/>
    </row>
    <row r="904" spans="5:71">
      <c r="E904" s="30"/>
      <c r="F904" s="30"/>
      <c r="AB904" s="30"/>
      <c r="AC904" s="30"/>
      <c r="BB904" s="94"/>
      <c r="BJ904" s="30"/>
      <c r="BK904" s="30"/>
      <c r="BR904" s="30"/>
      <c r="BS904" s="30"/>
    </row>
    <row r="905" spans="5:71">
      <c r="E905" s="30"/>
      <c r="F905" s="30"/>
      <c r="AB905" s="30"/>
      <c r="AC905" s="30"/>
      <c r="BB905" s="94"/>
      <c r="BJ905" s="30"/>
      <c r="BK905" s="30"/>
      <c r="BR905" s="30"/>
      <c r="BS905" s="30"/>
    </row>
    <row r="906" spans="5:71">
      <c r="E906" s="30"/>
      <c r="F906" s="30"/>
      <c r="AB906" s="30"/>
      <c r="AC906" s="30"/>
      <c r="BB906" s="94"/>
      <c r="BJ906" s="30"/>
      <c r="BK906" s="30"/>
      <c r="BR906" s="30"/>
      <c r="BS906" s="30"/>
    </row>
    <row r="907" spans="5:71">
      <c r="E907" s="30"/>
      <c r="F907" s="30"/>
      <c r="AB907" s="30"/>
      <c r="AC907" s="30"/>
      <c r="BB907" s="94"/>
      <c r="BJ907" s="30"/>
      <c r="BK907" s="30"/>
      <c r="BR907" s="30"/>
      <c r="BS907" s="30"/>
    </row>
    <row r="908" spans="5:71">
      <c r="E908" s="30"/>
      <c r="F908" s="30"/>
      <c r="AB908" s="30"/>
      <c r="AC908" s="30"/>
      <c r="BB908" s="94"/>
      <c r="BJ908" s="30"/>
      <c r="BK908" s="30"/>
      <c r="BR908" s="30"/>
      <c r="BS908" s="30"/>
    </row>
    <row r="909" spans="5:71">
      <c r="E909" s="30"/>
      <c r="F909" s="30"/>
      <c r="AB909" s="30"/>
      <c r="AC909" s="30"/>
      <c r="BB909" s="94"/>
      <c r="BJ909" s="30"/>
      <c r="BK909" s="30"/>
      <c r="BR909" s="30"/>
      <c r="BS909" s="30"/>
    </row>
    <row r="910" spans="5:71">
      <c r="E910" s="30"/>
      <c r="F910" s="30"/>
      <c r="AB910" s="30"/>
      <c r="AC910" s="30"/>
      <c r="BB910" s="94"/>
      <c r="BJ910" s="30"/>
      <c r="BK910" s="30"/>
      <c r="BR910" s="30"/>
      <c r="BS910" s="30"/>
    </row>
    <row r="911" spans="5:71">
      <c r="E911" s="30"/>
      <c r="F911" s="30"/>
      <c r="AB911" s="30"/>
      <c r="AC911" s="30"/>
      <c r="BB911" s="94"/>
      <c r="BJ911" s="30"/>
      <c r="BK911" s="30"/>
      <c r="BR911" s="30"/>
      <c r="BS911" s="30"/>
    </row>
    <row r="912" spans="5:71">
      <c r="E912" s="30"/>
      <c r="F912" s="30"/>
      <c r="AB912" s="30"/>
      <c r="AC912" s="30"/>
      <c r="BB912" s="94"/>
      <c r="BJ912" s="30"/>
      <c r="BK912" s="30"/>
      <c r="BR912" s="30"/>
      <c r="BS912" s="30"/>
    </row>
    <row r="913" spans="5:71">
      <c r="E913" s="30"/>
      <c r="F913" s="30"/>
      <c r="AB913" s="30"/>
      <c r="AC913" s="30"/>
      <c r="BB913" s="94"/>
      <c r="BJ913" s="30"/>
      <c r="BK913" s="30"/>
      <c r="BR913" s="30"/>
      <c r="BS913" s="30"/>
    </row>
    <row r="914" spans="5:71">
      <c r="E914" s="30"/>
      <c r="F914" s="30"/>
      <c r="AB914" s="30"/>
      <c r="AC914" s="30"/>
      <c r="BB914" s="94"/>
      <c r="BJ914" s="30"/>
      <c r="BK914" s="30"/>
      <c r="BR914" s="30"/>
      <c r="BS914" s="30"/>
    </row>
    <row r="915" spans="5:71">
      <c r="E915" s="30"/>
      <c r="F915" s="30"/>
      <c r="AB915" s="30"/>
      <c r="AC915" s="30"/>
      <c r="BB915" s="94"/>
      <c r="BJ915" s="30"/>
      <c r="BK915" s="30"/>
      <c r="BR915" s="30"/>
      <c r="BS915" s="30"/>
    </row>
    <row r="916" spans="5:71">
      <c r="E916" s="30"/>
      <c r="F916" s="30"/>
      <c r="AB916" s="30"/>
      <c r="AC916" s="30"/>
      <c r="BB916" s="94"/>
      <c r="BJ916" s="30"/>
      <c r="BK916" s="30"/>
      <c r="BR916" s="30"/>
      <c r="BS916" s="30"/>
    </row>
    <row r="917" spans="5:71">
      <c r="E917" s="30"/>
      <c r="F917" s="30"/>
      <c r="AB917" s="30"/>
      <c r="AC917" s="30"/>
      <c r="BB917" s="94"/>
      <c r="BJ917" s="30"/>
      <c r="BK917" s="30"/>
      <c r="BR917" s="30"/>
      <c r="BS917" s="30"/>
    </row>
    <row r="918" spans="5:71">
      <c r="E918" s="30"/>
      <c r="F918" s="30"/>
      <c r="AB918" s="30"/>
      <c r="AC918" s="30"/>
      <c r="BB918" s="94"/>
      <c r="BJ918" s="30"/>
      <c r="BK918" s="30"/>
      <c r="BR918" s="30"/>
      <c r="BS918" s="30"/>
    </row>
    <row r="919" spans="5:71">
      <c r="E919" s="30"/>
      <c r="F919" s="30"/>
      <c r="AB919" s="30"/>
      <c r="AC919" s="30"/>
      <c r="BB919" s="94"/>
      <c r="BJ919" s="30"/>
      <c r="BK919" s="30"/>
      <c r="BR919" s="30"/>
      <c r="BS919" s="30"/>
    </row>
    <row r="920" spans="5:71">
      <c r="E920" s="30"/>
      <c r="F920" s="30"/>
      <c r="AB920" s="30"/>
      <c r="AC920" s="30"/>
      <c r="BB920" s="94"/>
      <c r="BJ920" s="30"/>
      <c r="BK920" s="30"/>
      <c r="BR920" s="30"/>
      <c r="BS920" s="30"/>
    </row>
    <row r="921" spans="5:71">
      <c r="E921" s="30"/>
      <c r="F921" s="30"/>
      <c r="AB921" s="30"/>
      <c r="AC921" s="30"/>
      <c r="BB921" s="94"/>
      <c r="BJ921" s="30"/>
      <c r="BK921" s="30"/>
      <c r="BR921" s="30"/>
      <c r="BS921" s="30"/>
    </row>
    <row r="922" spans="5:71">
      <c r="E922" s="30"/>
      <c r="F922" s="30"/>
      <c r="AB922" s="30"/>
      <c r="AC922" s="30"/>
      <c r="BB922" s="94"/>
      <c r="BJ922" s="30"/>
      <c r="BK922" s="30"/>
      <c r="BR922" s="30"/>
      <c r="BS922" s="30"/>
    </row>
    <row r="923" spans="5:71">
      <c r="E923" s="30"/>
      <c r="F923" s="30"/>
      <c r="AB923" s="30"/>
      <c r="AC923" s="30"/>
      <c r="BB923" s="94"/>
      <c r="BJ923" s="30"/>
      <c r="BK923" s="30"/>
      <c r="BR923" s="30"/>
      <c r="BS923" s="30"/>
    </row>
    <row r="924" spans="5:71">
      <c r="E924" s="30"/>
      <c r="F924" s="30"/>
      <c r="AB924" s="30"/>
      <c r="AC924" s="30"/>
      <c r="BB924" s="94"/>
      <c r="BJ924" s="30"/>
      <c r="BK924" s="30"/>
      <c r="BR924" s="30"/>
      <c r="BS924" s="30"/>
    </row>
    <row r="925" spans="5:71">
      <c r="E925" s="30"/>
      <c r="F925" s="30"/>
      <c r="AB925" s="30"/>
      <c r="AC925" s="30"/>
      <c r="BB925" s="94"/>
      <c r="BJ925" s="30"/>
      <c r="BK925" s="30"/>
      <c r="BR925" s="30"/>
      <c r="BS925" s="30"/>
    </row>
    <row r="926" spans="5:71">
      <c r="E926" s="30"/>
      <c r="F926" s="30"/>
      <c r="AB926" s="30"/>
      <c r="AC926" s="30"/>
      <c r="BB926" s="94"/>
      <c r="BJ926" s="30"/>
      <c r="BK926" s="30"/>
      <c r="BR926" s="30"/>
      <c r="BS926" s="30"/>
    </row>
    <row r="927" spans="5:71">
      <c r="E927" s="30"/>
      <c r="F927" s="30"/>
      <c r="AB927" s="30"/>
      <c r="AC927" s="30"/>
      <c r="BB927" s="94"/>
      <c r="BJ927" s="30"/>
      <c r="BK927" s="30"/>
      <c r="BR927" s="30"/>
      <c r="BS927" s="30"/>
    </row>
    <row r="928" spans="5:71">
      <c r="E928" s="30"/>
      <c r="F928" s="30"/>
      <c r="AB928" s="30"/>
      <c r="AC928" s="30"/>
      <c r="BB928" s="94"/>
      <c r="BJ928" s="30"/>
      <c r="BK928" s="30"/>
      <c r="BR928" s="30"/>
      <c r="BS928" s="30"/>
    </row>
    <row r="929" spans="5:71">
      <c r="E929" s="30"/>
      <c r="F929" s="30"/>
      <c r="AB929" s="30"/>
      <c r="AC929" s="30"/>
      <c r="BB929" s="94"/>
      <c r="BJ929" s="30"/>
      <c r="BK929" s="30"/>
      <c r="BR929" s="30"/>
      <c r="BS929" s="30"/>
    </row>
    <row r="930" spans="5:71">
      <c r="E930" s="30"/>
      <c r="F930" s="30"/>
      <c r="AB930" s="30"/>
      <c r="AC930" s="30"/>
      <c r="BB930" s="94"/>
      <c r="BJ930" s="30"/>
      <c r="BK930" s="30"/>
      <c r="BR930" s="30"/>
      <c r="BS930" s="30"/>
    </row>
    <row r="931" spans="5:71">
      <c r="E931" s="30"/>
      <c r="F931" s="30"/>
      <c r="AB931" s="30"/>
      <c r="AC931" s="30"/>
      <c r="BB931" s="94"/>
      <c r="BJ931" s="30"/>
      <c r="BK931" s="30"/>
      <c r="BR931" s="30"/>
      <c r="BS931" s="30"/>
    </row>
    <row r="932" spans="5:71">
      <c r="E932" s="30"/>
      <c r="F932" s="30"/>
      <c r="AB932" s="30"/>
      <c r="AC932" s="30"/>
      <c r="BB932" s="94"/>
      <c r="BJ932" s="30"/>
      <c r="BK932" s="30"/>
      <c r="BR932" s="30"/>
      <c r="BS932" s="30"/>
    </row>
    <row r="933" spans="5:71">
      <c r="E933" s="30"/>
      <c r="F933" s="30"/>
      <c r="AB933" s="30"/>
      <c r="AC933" s="30"/>
      <c r="BB933" s="94"/>
      <c r="BJ933" s="30"/>
      <c r="BK933" s="30"/>
      <c r="BR933" s="30"/>
      <c r="BS933" s="30"/>
    </row>
    <row r="934" spans="5:71">
      <c r="E934" s="30"/>
      <c r="F934" s="30"/>
      <c r="AB934" s="30"/>
      <c r="AC934" s="30"/>
      <c r="BB934" s="94"/>
      <c r="BJ934" s="30"/>
      <c r="BK934" s="30"/>
      <c r="BR934" s="30"/>
      <c r="BS934" s="30"/>
    </row>
    <row r="935" spans="5:71">
      <c r="E935" s="30"/>
      <c r="F935" s="30"/>
      <c r="AB935" s="30"/>
      <c r="AC935" s="30"/>
      <c r="BB935" s="94"/>
      <c r="BJ935" s="30"/>
      <c r="BK935" s="30"/>
      <c r="BR935" s="30"/>
      <c r="BS935" s="30"/>
    </row>
    <row r="936" spans="5:71">
      <c r="E936" s="30"/>
      <c r="F936" s="30"/>
      <c r="AB936" s="30"/>
      <c r="AC936" s="30"/>
      <c r="BB936" s="94"/>
      <c r="BJ936" s="30"/>
      <c r="BK936" s="30"/>
      <c r="BR936" s="30"/>
      <c r="BS936" s="30"/>
    </row>
    <row r="937" spans="5:71">
      <c r="E937" s="30"/>
      <c r="F937" s="30"/>
      <c r="AB937" s="30"/>
      <c r="AC937" s="30"/>
      <c r="BB937" s="94"/>
      <c r="BJ937" s="30"/>
      <c r="BK937" s="30"/>
      <c r="BR937" s="30"/>
      <c r="BS937" s="30"/>
    </row>
    <row r="938" spans="5:71">
      <c r="E938" s="30"/>
      <c r="F938" s="30"/>
      <c r="AB938" s="30"/>
      <c r="AC938" s="30"/>
      <c r="BB938" s="94"/>
      <c r="BJ938" s="30"/>
      <c r="BK938" s="30"/>
      <c r="BR938" s="30"/>
      <c r="BS938" s="30"/>
    </row>
    <row r="939" spans="5:71">
      <c r="E939" s="30"/>
      <c r="F939" s="30"/>
      <c r="AB939" s="30"/>
      <c r="AC939" s="30"/>
      <c r="BB939" s="94"/>
      <c r="BJ939" s="30"/>
      <c r="BK939" s="30"/>
      <c r="BR939" s="30"/>
      <c r="BS939" s="30"/>
    </row>
    <row r="940" spans="5:71">
      <c r="E940" s="30"/>
      <c r="F940" s="30"/>
      <c r="AB940" s="30"/>
      <c r="AC940" s="30"/>
      <c r="BB940" s="94"/>
      <c r="BJ940" s="30"/>
      <c r="BK940" s="30"/>
      <c r="BR940" s="30"/>
      <c r="BS940" s="30"/>
    </row>
    <row r="941" spans="5:71">
      <c r="E941" s="30"/>
      <c r="F941" s="30"/>
      <c r="AB941" s="30"/>
      <c r="AC941" s="30"/>
      <c r="BB941" s="94"/>
      <c r="BJ941" s="30"/>
      <c r="BK941" s="30"/>
      <c r="BR941" s="30"/>
      <c r="BS941" s="30"/>
    </row>
    <row r="942" spans="5:71">
      <c r="E942" s="30"/>
      <c r="F942" s="30"/>
      <c r="AB942" s="30"/>
      <c r="AC942" s="30"/>
      <c r="BB942" s="94"/>
      <c r="BJ942" s="30"/>
      <c r="BK942" s="30"/>
      <c r="BR942" s="30"/>
      <c r="BS942" s="30"/>
    </row>
    <row r="943" spans="5:71">
      <c r="E943" s="30"/>
      <c r="F943" s="30"/>
      <c r="AB943" s="30"/>
      <c r="AC943" s="30"/>
      <c r="BB943" s="94"/>
      <c r="BJ943" s="30"/>
      <c r="BK943" s="30"/>
      <c r="BR943" s="30"/>
      <c r="BS943" s="30"/>
    </row>
    <row r="944" spans="5:71">
      <c r="E944" s="30"/>
      <c r="F944" s="30"/>
      <c r="AB944" s="30"/>
      <c r="AC944" s="30"/>
      <c r="BB944" s="94"/>
      <c r="BJ944" s="30"/>
      <c r="BK944" s="30"/>
      <c r="BR944" s="30"/>
      <c r="BS944" s="30"/>
    </row>
    <row r="945" spans="5:71">
      <c r="E945" s="30"/>
      <c r="F945" s="30"/>
      <c r="AB945" s="30"/>
      <c r="AC945" s="30"/>
      <c r="BB945" s="94"/>
      <c r="BJ945" s="30"/>
      <c r="BK945" s="30"/>
      <c r="BR945" s="30"/>
      <c r="BS945" s="30"/>
    </row>
    <row r="946" spans="5:71">
      <c r="E946" s="30"/>
      <c r="F946" s="30"/>
      <c r="AB946" s="30"/>
      <c r="AC946" s="30"/>
      <c r="BB946" s="94"/>
      <c r="BJ946" s="30"/>
      <c r="BK946" s="30"/>
      <c r="BR946" s="30"/>
      <c r="BS946" s="30"/>
    </row>
    <row r="947" spans="5:71">
      <c r="E947" s="30"/>
      <c r="F947" s="30"/>
      <c r="AB947" s="30"/>
      <c r="AC947" s="30"/>
      <c r="BB947" s="94"/>
      <c r="BJ947" s="30"/>
      <c r="BK947" s="30"/>
      <c r="BR947" s="30"/>
      <c r="BS947" s="30"/>
    </row>
    <row r="948" spans="5:71">
      <c r="E948" s="30"/>
      <c r="F948" s="30"/>
      <c r="AB948" s="30"/>
      <c r="AC948" s="30"/>
      <c r="BB948" s="94"/>
      <c r="BJ948" s="30"/>
      <c r="BK948" s="30"/>
      <c r="BR948" s="30"/>
      <c r="BS948" s="30"/>
    </row>
    <row r="949" spans="5:71">
      <c r="E949" s="30"/>
      <c r="F949" s="30"/>
      <c r="AB949" s="30"/>
      <c r="AC949" s="30"/>
      <c r="BB949" s="94"/>
      <c r="BJ949" s="30"/>
      <c r="BK949" s="30"/>
      <c r="BR949" s="30"/>
      <c r="BS949" s="30"/>
    </row>
    <row r="950" spans="5:71">
      <c r="E950" s="30"/>
      <c r="F950" s="30"/>
      <c r="AB950" s="30"/>
      <c r="AC950" s="30"/>
      <c r="BB950" s="94"/>
      <c r="BJ950" s="30"/>
      <c r="BK950" s="30"/>
      <c r="BR950" s="30"/>
      <c r="BS950" s="30"/>
    </row>
    <row r="951" spans="5:71">
      <c r="E951" s="30"/>
      <c r="F951" s="30"/>
      <c r="AB951" s="30"/>
      <c r="AC951" s="30"/>
      <c r="BB951" s="94"/>
      <c r="BJ951" s="30"/>
      <c r="BK951" s="30"/>
      <c r="BR951" s="30"/>
      <c r="BS951" s="30"/>
    </row>
    <row r="952" spans="5:71">
      <c r="E952" s="30"/>
      <c r="F952" s="30"/>
      <c r="AB952" s="30"/>
      <c r="AC952" s="30"/>
      <c r="BB952" s="94"/>
      <c r="BJ952" s="30"/>
      <c r="BK952" s="30"/>
      <c r="BR952" s="30"/>
      <c r="BS952" s="30"/>
    </row>
    <row r="953" spans="5:71">
      <c r="E953" s="30"/>
      <c r="F953" s="30"/>
      <c r="AB953" s="30"/>
      <c r="AC953" s="30"/>
      <c r="BB953" s="94"/>
      <c r="BJ953" s="30"/>
      <c r="BK953" s="30"/>
      <c r="BR953" s="30"/>
      <c r="BS953" s="30"/>
    </row>
    <row r="954" spans="5:71">
      <c r="E954" s="30"/>
      <c r="F954" s="30"/>
      <c r="AB954" s="30"/>
      <c r="AC954" s="30"/>
      <c r="BB954" s="94"/>
      <c r="BJ954" s="30"/>
      <c r="BK954" s="30"/>
      <c r="BR954" s="30"/>
      <c r="BS954" s="30"/>
    </row>
    <row r="955" spans="5:71">
      <c r="E955" s="30"/>
      <c r="F955" s="30"/>
      <c r="AB955" s="30"/>
      <c r="AC955" s="30"/>
      <c r="BB955" s="94"/>
      <c r="BJ955" s="30"/>
      <c r="BK955" s="30"/>
      <c r="BR955" s="30"/>
      <c r="BS955" s="30"/>
    </row>
    <row r="956" spans="5:71">
      <c r="E956" s="30"/>
      <c r="F956" s="30"/>
      <c r="AB956" s="30"/>
      <c r="AC956" s="30"/>
      <c r="BB956" s="94"/>
      <c r="BJ956" s="30"/>
      <c r="BK956" s="30"/>
      <c r="BR956" s="30"/>
      <c r="BS956" s="30"/>
    </row>
    <row r="957" spans="5:71">
      <c r="E957" s="30"/>
      <c r="F957" s="30"/>
      <c r="AB957" s="30"/>
      <c r="AC957" s="30"/>
      <c r="BB957" s="94"/>
      <c r="BJ957" s="30"/>
      <c r="BK957" s="30"/>
      <c r="BR957" s="30"/>
      <c r="BS957" s="30"/>
    </row>
    <row r="958" spans="5:71">
      <c r="E958" s="30"/>
      <c r="F958" s="30"/>
      <c r="AB958" s="30"/>
      <c r="AC958" s="30"/>
      <c r="BB958" s="94"/>
      <c r="BJ958" s="30"/>
      <c r="BK958" s="30"/>
      <c r="BR958" s="30"/>
      <c r="BS958" s="30"/>
    </row>
    <row r="959" spans="5:71">
      <c r="E959" s="30"/>
      <c r="F959" s="30"/>
      <c r="AB959" s="30"/>
      <c r="AC959" s="30"/>
      <c r="BB959" s="94"/>
      <c r="BJ959" s="30"/>
      <c r="BK959" s="30"/>
      <c r="BR959" s="30"/>
      <c r="BS959" s="30"/>
    </row>
    <row r="960" spans="5:71">
      <c r="E960" s="30"/>
      <c r="F960" s="30"/>
      <c r="AB960" s="30"/>
      <c r="AC960" s="30"/>
      <c r="BB960" s="94"/>
      <c r="BJ960" s="30"/>
      <c r="BK960" s="30"/>
      <c r="BR960" s="30"/>
      <c r="BS960" s="30"/>
    </row>
    <row r="961" spans="5:71">
      <c r="E961" s="30"/>
      <c r="F961" s="30"/>
      <c r="AB961" s="30"/>
      <c r="AC961" s="30"/>
      <c r="BB961" s="94"/>
      <c r="BJ961" s="30"/>
      <c r="BK961" s="30"/>
      <c r="BR961" s="30"/>
      <c r="BS961" s="30"/>
    </row>
    <row r="962" spans="5:71">
      <c r="E962" s="30"/>
      <c r="F962" s="30"/>
      <c r="AB962" s="30"/>
      <c r="AC962" s="30"/>
      <c r="BB962" s="94"/>
      <c r="BJ962" s="30"/>
      <c r="BK962" s="30"/>
      <c r="BR962" s="30"/>
      <c r="BS962" s="30"/>
    </row>
    <row r="963" spans="5:71">
      <c r="E963" s="30"/>
      <c r="F963" s="30"/>
      <c r="AB963" s="30"/>
      <c r="AC963" s="30"/>
      <c r="BB963" s="94"/>
      <c r="BJ963" s="30"/>
      <c r="BK963" s="30"/>
      <c r="BR963" s="30"/>
      <c r="BS963" s="30"/>
    </row>
    <row r="964" spans="5:71">
      <c r="E964" s="30"/>
      <c r="F964" s="30"/>
      <c r="AB964" s="30"/>
      <c r="AC964" s="30"/>
      <c r="BB964" s="94"/>
      <c r="BJ964" s="30"/>
      <c r="BK964" s="30"/>
      <c r="BR964" s="30"/>
      <c r="BS964" s="30"/>
    </row>
    <row r="965" spans="5:71">
      <c r="E965" s="30"/>
      <c r="F965" s="30"/>
      <c r="AB965" s="30"/>
      <c r="AC965" s="30"/>
      <c r="BB965" s="94"/>
      <c r="BJ965" s="30"/>
      <c r="BK965" s="30"/>
      <c r="BR965" s="30"/>
      <c r="BS965" s="30"/>
    </row>
    <row r="966" spans="5:71">
      <c r="E966" s="30"/>
      <c r="F966" s="30"/>
      <c r="AB966" s="30"/>
      <c r="AC966" s="30"/>
      <c r="BB966" s="94"/>
      <c r="BJ966" s="30"/>
      <c r="BK966" s="30"/>
      <c r="BR966" s="30"/>
      <c r="BS966" s="30"/>
    </row>
    <row r="967" spans="5:71">
      <c r="E967" s="30"/>
      <c r="F967" s="30"/>
      <c r="AB967" s="30"/>
      <c r="AC967" s="30"/>
      <c r="BB967" s="94"/>
      <c r="BJ967" s="30"/>
      <c r="BK967" s="30"/>
      <c r="BR967" s="30"/>
      <c r="BS967" s="30"/>
    </row>
    <row r="968" spans="5:71">
      <c r="E968" s="30"/>
      <c r="F968" s="30"/>
      <c r="AB968" s="30"/>
      <c r="AC968" s="30"/>
      <c r="BB968" s="94"/>
      <c r="BJ968" s="30"/>
      <c r="BK968" s="30"/>
      <c r="BR968" s="30"/>
      <c r="BS968" s="30"/>
    </row>
    <row r="969" spans="5:71">
      <c r="E969" s="30"/>
      <c r="F969" s="30"/>
      <c r="AB969" s="30"/>
      <c r="AC969" s="30"/>
      <c r="BB969" s="94"/>
      <c r="BJ969" s="30"/>
      <c r="BK969" s="30"/>
      <c r="BR969" s="30"/>
      <c r="BS969" s="30"/>
    </row>
    <row r="970" spans="5:71">
      <c r="E970" s="30"/>
      <c r="F970" s="30"/>
      <c r="AB970" s="30"/>
      <c r="AC970" s="30"/>
      <c r="BB970" s="94"/>
      <c r="BJ970" s="30"/>
      <c r="BK970" s="30"/>
      <c r="BR970" s="30"/>
      <c r="BS970" s="30"/>
    </row>
    <row r="971" spans="5:71">
      <c r="E971" s="30"/>
      <c r="F971" s="30"/>
      <c r="AB971" s="30"/>
      <c r="AC971" s="30"/>
      <c r="BB971" s="94"/>
      <c r="BJ971" s="30"/>
      <c r="BK971" s="30"/>
      <c r="BR971" s="30"/>
      <c r="BS971" s="30"/>
    </row>
    <row r="972" spans="5:71">
      <c r="E972" s="30"/>
      <c r="F972" s="30"/>
      <c r="AB972" s="30"/>
      <c r="AC972" s="30"/>
      <c r="BB972" s="94"/>
      <c r="BJ972" s="30"/>
      <c r="BK972" s="30"/>
      <c r="BR972" s="30"/>
      <c r="BS972" s="30"/>
    </row>
    <row r="973" spans="5:71">
      <c r="E973" s="30"/>
      <c r="F973" s="30"/>
      <c r="AB973" s="30"/>
      <c r="AC973" s="30"/>
      <c r="BB973" s="94"/>
      <c r="BJ973" s="30"/>
      <c r="BK973" s="30"/>
      <c r="BR973" s="30"/>
      <c r="BS973" s="30"/>
    </row>
    <row r="974" spans="5:71">
      <c r="E974" s="30"/>
      <c r="F974" s="30"/>
      <c r="AB974" s="30"/>
      <c r="AC974" s="30"/>
      <c r="BB974" s="94"/>
      <c r="BJ974" s="30"/>
      <c r="BK974" s="30"/>
      <c r="BR974" s="30"/>
      <c r="BS974" s="30"/>
    </row>
    <row r="975" spans="5:71">
      <c r="E975" s="30"/>
      <c r="F975" s="30"/>
      <c r="AB975" s="30"/>
      <c r="AC975" s="30"/>
      <c r="BB975" s="94"/>
      <c r="BJ975" s="30"/>
      <c r="BK975" s="30"/>
      <c r="BR975" s="30"/>
      <c r="BS975" s="30"/>
    </row>
    <row r="976" spans="5:71">
      <c r="E976" s="30"/>
      <c r="F976" s="30"/>
      <c r="AB976" s="30"/>
      <c r="AC976" s="30"/>
      <c r="BB976" s="94"/>
      <c r="BJ976" s="30"/>
      <c r="BK976" s="30"/>
      <c r="BR976" s="30"/>
      <c r="BS976" s="30"/>
    </row>
    <row r="977" spans="5:71">
      <c r="E977" s="30"/>
      <c r="F977" s="30"/>
      <c r="AB977" s="30"/>
      <c r="AC977" s="30"/>
      <c r="BB977" s="94"/>
      <c r="BJ977" s="30"/>
      <c r="BK977" s="30"/>
      <c r="BR977" s="30"/>
      <c r="BS977" s="30"/>
    </row>
    <row r="978" spans="5:71">
      <c r="E978" s="30"/>
      <c r="F978" s="30"/>
      <c r="AB978" s="30"/>
      <c r="AC978" s="30"/>
      <c r="BB978" s="94"/>
      <c r="BJ978" s="30"/>
      <c r="BK978" s="30"/>
      <c r="BR978" s="30"/>
      <c r="BS978" s="30"/>
    </row>
    <row r="979" spans="5:71">
      <c r="E979" s="30"/>
      <c r="F979" s="30"/>
      <c r="AB979" s="30"/>
      <c r="AC979" s="30"/>
      <c r="BB979" s="94"/>
      <c r="BJ979" s="30"/>
      <c r="BK979" s="30"/>
      <c r="BR979" s="30"/>
      <c r="BS979" s="30"/>
    </row>
    <row r="980" spans="5:71">
      <c r="E980" s="30"/>
      <c r="F980" s="30"/>
      <c r="AB980" s="30"/>
      <c r="AC980" s="30"/>
      <c r="BB980" s="94"/>
      <c r="BJ980" s="30"/>
      <c r="BK980" s="30"/>
      <c r="BR980" s="30"/>
      <c r="BS980" s="30"/>
    </row>
    <row r="981" spans="5:71">
      <c r="E981" s="30"/>
      <c r="F981" s="30"/>
      <c r="AB981" s="30"/>
      <c r="AC981" s="30"/>
      <c r="BB981" s="94"/>
      <c r="BJ981" s="30"/>
      <c r="BK981" s="30"/>
      <c r="BR981" s="30"/>
      <c r="BS981" s="30"/>
    </row>
    <row r="982" spans="5:71">
      <c r="E982" s="30"/>
      <c r="F982" s="30"/>
      <c r="AB982" s="30"/>
      <c r="AC982" s="30"/>
      <c r="BB982" s="94"/>
      <c r="BJ982" s="30"/>
      <c r="BK982" s="30"/>
      <c r="BR982" s="30"/>
      <c r="BS982" s="30"/>
    </row>
    <row r="983" spans="5:71">
      <c r="E983" s="30"/>
      <c r="F983" s="30"/>
      <c r="AB983" s="30"/>
      <c r="AC983" s="30"/>
      <c r="BB983" s="94"/>
      <c r="BJ983" s="30"/>
      <c r="BK983" s="30"/>
      <c r="BR983" s="30"/>
      <c r="BS983" s="30"/>
    </row>
    <row r="984" spans="5:71">
      <c r="E984" s="30"/>
      <c r="F984" s="30"/>
      <c r="AB984" s="30"/>
      <c r="AC984" s="30"/>
      <c r="BB984" s="94"/>
      <c r="BJ984" s="30"/>
      <c r="BK984" s="30"/>
      <c r="BR984" s="30"/>
      <c r="BS984" s="30"/>
    </row>
    <row r="985" spans="5:71">
      <c r="E985" s="30"/>
      <c r="F985" s="30"/>
      <c r="AB985" s="30"/>
      <c r="AC985" s="30"/>
      <c r="BB985" s="94"/>
      <c r="BJ985" s="30"/>
      <c r="BK985" s="30"/>
      <c r="BR985" s="30"/>
      <c r="BS985" s="30"/>
    </row>
    <row r="986" spans="5:71">
      <c r="E986" s="30"/>
      <c r="F986" s="30"/>
      <c r="AB986" s="30"/>
      <c r="AC986" s="30"/>
      <c r="BB986" s="94"/>
      <c r="BJ986" s="30"/>
      <c r="BK986" s="30"/>
      <c r="BR986" s="30"/>
      <c r="BS986" s="30"/>
    </row>
    <row r="987" spans="5:71">
      <c r="E987" s="30"/>
      <c r="F987" s="30"/>
      <c r="AB987" s="30"/>
      <c r="AC987" s="30"/>
      <c r="BB987" s="94"/>
      <c r="BJ987" s="30"/>
      <c r="BK987" s="30"/>
      <c r="BR987" s="30"/>
      <c r="BS987" s="30"/>
    </row>
    <row r="988" spans="5:71">
      <c r="E988" s="30"/>
      <c r="F988" s="30"/>
      <c r="AB988" s="30"/>
      <c r="AC988" s="30"/>
      <c r="BB988" s="94"/>
      <c r="BJ988" s="30"/>
      <c r="BK988" s="30"/>
      <c r="BR988" s="30"/>
      <c r="BS988" s="30"/>
    </row>
    <row r="989" spans="5:71">
      <c r="E989" s="30"/>
      <c r="F989" s="30"/>
      <c r="AB989" s="30"/>
      <c r="AC989" s="30"/>
      <c r="BB989" s="94"/>
      <c r="BJ989" s="30"/>
      <c r="BK989" s="30"/>
      <c r="BR989" s="30"/>
      <c r="BS989" s="30"/>
    </row>
    <row r="990" spans="5:71">
      <c r="E990" s="30"/>
      <c r="F990" s="30"/>
      <c r="AB990" s="30"/>
      <c r="AC990" s="30"/>
      <c r="BB990" s="94"/>
      <c r="BJ990" s="30"/>
      <c r="BK990" s="30"/>
      <c r="BR990" s="30"/>
      <c r="BS990" s="30"/>
    </row>
    <row r="991" spans="5:71">
      <c r="E991" s="30"/>
      <c r="F991" s="30"/>
      <c r="AB991" s="30"/>
      <c r="AC991" s="30"/>
      <c r="BB991" s="94"/>
      <c r="BJ991" s="30"/>
      <c r="BK991" s="30"/>
      <c r="BR991" s="30"/>
      <c r="BS991" s="30"/>
    </row>
    <row r="992" spans="5:71">
      <c r="E992" s="30"/>
      <c r="F992" s="30"/>
      <c r="AB992" s="30"/>
      <c r="AC992" s="30"/>
      <c r="BB992" s="94"/>
      <c r="BJ992" s="30"/>
      <c r="BK992" s="30"/>
      <c r="BR992" s="30"/>
      <c r="BS992" s="30"/>
    </row>
    <row r="993" spans="5:71">
      <c r="E993" s="30"/>
      <c r="F993" s="30"/>
      <c r="AB993" s="30"/>
      <c r="AC993" s="30"/>
      <c r="BB993" s="94"/>
      <c r="BJ993" s="30"/>
      <c r="BK993" s="30"/>
      <c r="BR993" s="30"/>
      <c r="BS993" s="30"/>
    </row>
    <row r="994" spans="5:71">
      <c r="E994" s="30"/>
      <c r="F994" s="30"/>
      <c r="AB994" s="30"/>
      <c r="AC994" s="30"/>
      <c r="BB994" s="94"/>
      <c r="BJ994" s="30"/>
      <c r="BK994" s="30"/>
      <c r="BR994" s="30"/>
      <c r="BS994" s="30"/>
    </row>
    <row r="995" spans="5:71">
      <c r="E995" s="30"/>
      <c r="F995" s="30"/>
      <c r="AB995" s="30"/>
      <c r="AC995" s="30"/>
      <c r="BB995" s="94"/>
      <c r="BJ995" s="30"/>
      <c r="BK995" s="30"/>
      <c r="BR995" s="30"/>
      <c r="BS995" s="30"/>
    </row>
    <row r="996" spans="5:71">
      <c r="E996" s="30"/>
      <c r="F996" s="30"/>
      <c r="AB996" s="30"/>
      <c r="AC996" s="30"/>
      <c r="BB996" s="94"/>
      <c r="BJ996" s="30"/>
      <c r="BK996" s="30"/>
      <c r="BR996" s="30"/>
      <c r="BS996" s="30"/>
    </row>
    <row r="997" spans="5:71">
      <c r="E997" s="30"/>
      <c r="F997" s="30"/>
      <c r="AB997" s="30"/>
      <c r="AC997" s="30"/>
      <c r="BB997" s="94"/>
      <c r="BJ997" s="30"/>
      <c r="BK997" s="30"/>
      <c r="BR997" s="30"/>
      <c r="BS997" s="30"/>
    </row>
    <row r="998" spans="5:71">
      <c r="E998" s="30"/>
      <c r="F998" s="30"/>
      <c r="AB998" s="30"/>
      <c r="AC998" s="30"/>
      <c r="BB998" s="94"/>
      <c r="BJ998" s="30"/>
      <c r="BK998" s="30"/>
      <c r="BR998" s="30"/>
      <c r="BS998" s="30"/>
    </row>
    <row r="999" spans="5:71">
      <c r="E999" s="30"/>
      <c r="F999" s="30"/>
      <c r="AB999" s="30"/>
      <c r="AC999" s="30"/>
      <c r="BB999" s="94"/>
      <c r="BJ999" s="30"/>
      <c r="BK999" s="30"/>
      <c r="BR999" s="30"/>
      <c r="BS999" s="30"/>
    </row>
    <row r="1000" spans="5:71">
      <c r="E1000" s="30"/>
      <c r="F1000" s="30"/>
      <c r="AB1000" s="30"/>
      <c r="AC1000" s="30"/>
      <c r="BB1000" s="94"/>
      <c r="BJ1000" s="30"/>
      <c r="BK1000" s="30"/>
      <c r="BR1000" s="30"/>
      <c r="BS1000" s="30"/>
    </row>
    <row r="1001" spans="5:71">
      <c r="E1001" s="30"/>
      <c r="F1001" s="30"/>
      <c r="AB1001" s="30"/>
      <c r="AC1001" s="30"/>
      <c r="BB1001" s="94"/>
      <c r="BJ1001" s="30"/>
      <c r="BK1001" s="30"/>
      <c r="BR1001" s="30"/>
      <c r="BS1001" s="30"/>
    </row>
    <row r="1002" spans="5:71">
      <c r="E1002" s="30"/>
      <c r="F1002" s="30"/>
      <c r="AB1002" s="30"/>
      <c r="AC1002" s="30"/>
      <c r="BB1002" s="94"/>
      <c r="BJ1002" s="30"/>
      <c r="BK1002" s="30"/>
      <c r="BR1002" s="30"/>
      <c r="BS1002" s="30"/>
    </row>
    <row r="1003" spans="5:71">
      <c r="E1003" s="30"/>
      <c r="F1003" s="30"/>
      <c r="AB1003" s="30"/>
      <c r="AC1003" s="30"/>
      <c r="BB1003" s="94"/>
      <c r="BJ1003" s="30"/>
      <c r="BK1003" s="30"/>
      <c r="BR1003" s="30"/>
      <c r="BS1003" s="30"/>
    </row>
    <row r="1004" spans="5:71">
      <c r="E1004" s="30"/>
      <c r="F1004" s="30"/>
      <c r="AB1004" s="30"/>
      <c r="AC1004" s="30"/>
      <c r="BB1004" s="94"/>
      <c r="BJ1004" s="30"/>
      <c r="BK1004" s="30"/>
      <c r="BR1004" s="30"/>
      <c r="BS1004" s="30"/>
    </row>
    <row r="1005" spans="5:71">
      <c r="E1005" s="30"/>
      <c r="F1005" s="30"/>
      <c r="AB1005" s="30"/>
      <c r="AC1005" s="30"/>
      <c r="BB1005" s="94"/>
      <c r="BJ1005" s="30"/>
      <c r="BK1005" s="30"/>
      <c r="BR1005" s="30"/>
      <c r="BS1005" s="30"/>
    </row>
    <row r="1006" spans="5:71">
      <c r="E1006" s="30"/>
      <c r="F1006" s="30"/>
      <c r="AB1006" s="30"/>
      <c r="AC1006" s="30"/>
      <c r="BB1006" s="94"/>
      <c r="BJ1006" s="30"/>
      <c r="BK1006" s="30"/>
      <c r="BR1006" s="30"/>
      <c r="BS1006" s="30"/>
    </row>
    <row r="1007" spans="5:71">
      <c r="E1007" s="30"/>
      <c r="F1007" s="30"/>
      <c r="AB1007" s="30"/>
      <c r="AC1007" s="30"/>
      <c r="BB1007" s="94"/>
      <c r="BJ1007" s="30"/>
      <c r="BK1007" s="30"/>
      <c r="BR1007" s="30"/>
      <c r="BS1007" s="30"/>
    </row>
    <row r="1008" spans="5:71">
      <c r="E1008" s="30"/>
      <c r="F1008" s="30"/>
      <c r="AB1008" s="30"/>
      <c r="AC1008" s="30"/>
      <c r="BB1008" s="94"/>
      <c r="BJ1008" s="30"/>
      <c r="BK1008" s="30"/>
      <c r="BR1008" s="30"/>
      <c r="BS1008" s="30"/>
    </row>
    <row r="1009" spans="5:71">
      <c r="E1009" s="30"/>
      <c r="F1009" s="30"/>
      <c r="AB1009" s="30"/>
      <c r="AC1009" s="30"/>
      <c r="BB1009" s="94"/>
      <c r="BJ1009" s="30"/>
      <c r="BK1009" s="30"/>
      <c r="BR1009" s="30"/>
      <c r="BS1009" s="30"/>
    </row>
    <row r="1010" spans="5:71">
      <c r="E1010" s="30"/>
      <c r="F1010" s="30"/>
      <c r="AB1010" s="30"/>
      <c r="AC1010" s="30"/>
      <c r="BB1010" s="94"/>
      <c r="BJ1010" s="30"/>
      <c r="BK1010" s="30"/>
      <c r="BR1010" s="30"/>
      <c r="BS1010" s="30"/>
    </row>
    <row r="1011" spans="5:71">
      <c r="E1011" s="30"/>
      <c r="F1011" s="30"/>
      <c r="AB1011" s="30"/>
      <c r="AC1011" s="30"/>
      <c r="BB1011" s="94"/>
      <c r="BJ1011" s="30"/>
      <c r="BK1011" s="30"/>
      <c r="BR1011" s="30"/>
      <c r="BS1011" s="30"/>
    </row>
    <row r="1012" spans="5:71">
      <c r="E1012" s="30"/>
      <c r="F1012" s="30"/>
      <c r="AB1012" s="30"/>
      <c r="AC1012" s="30"/>
      <c r="BB1012" s="94"/>
      <c r="BJ1012" s="30"/>
      <c r="BK1012" s="30"/>
      <c r="BR1012" s="30"/>
      <c r="BS1012" s="30"/>
    </row>
    <row r="1013" spans="5:71">
      <c r="E1013" s="30"/>
      <c r="F1013" s="30"/>
      <c r="AB1013" s="30"/>
      <c r="AC1013" s="30"/>
      <c r="BB1013" s="94"/>
      <c r="BJ1013" s="30"/>
      <c r="BK1013" s="30"/>
      <c r="BR1013" s="30"/>
      <c r="BS1013" s="30"/>
    </row>
    <row r="1014" spans="5:71">
      <c r="E1014" s="30"/>
      <c r="F1014" s="30"/>
      <c r="AB1014" s="30"/>
      <c r="AC1014" s="30"/>
      <c r="BB1014" s="94"/>
      <c r="BJ1014" s="30"/>
      <c r="BK1014" s="30"/>
      <c r="BR1014" s="30"/>
      <c r="BS1014" s="30"/>
    </row>
    <row r="1015" spans="5:71">
      <c r="E1015" s="30"/>
      <c r="F1015" s="30"/>
      <c r="AB1015" s="30"/>
      <c r="AC1015" s="30"/>
      <c r="BB1015" s="94"/>
      <c r="BJ1015" s="30"/>
      <c r="BK1015" s="30"/>
      <c r="BR1015" s="30"/>
      <c r="BS1015" s="30"/>
    </row>
    <row r="1016" spans="5:71">
      <c r="E1016" s="30"/>
      <c r="F1016" s="30"/>
      <c r="AB1016" s="30"/>
      <c r="AC1016" s="30"/>
      <c r="BB1016" s="94"/>
      <c r="BJ1016" s="30"/>
      <c r="BK1016" s="30"/>
      <c r="BR1016" s="30"/>
      <c r="BS1016" s="30"/>
    </row>
    <row r="1017" spans="5:71">
      <c r="E1017" s="30"/>
      <c r="F1017" s="30"/>
      <c r="AB1017" s="30"/>
      <c r="AC1017" s="30"/>
      <c r="BB1017" s="94"/>
      <c r="BJ1017" s="30"/>
      <c r="BK1017" s="30"/>
      <c r="BR1017" s="30"/>
      <c r="BS1017" s="30"/>
    </row>
    <row r="1018" spans="5:71">
      <c r="E1018" s="30"/>
      <c r="F1018" s="30"/>
      <c r="AB1018" s="30"/>
      <c r="AC1018" s="30"/>
      <c r="BB1018" s="94"/>
      <c r="BJ1018" s="30"/>
      <c r="BK1018" s="30"/>
      <c r="BR1018" s="30"/>
      <c r="BS1018" s="30"/>
    </row>
    <row r="1019" spans="5:71">
      <c r="E1019" s="30"/>
      <c r="F1019" s="30"/>
      <c r="AB1019" s="30"/>
      <c r="AC1019" s="30"/>
      <c r="BB1019" s="94"/>
      <c r="BJ1019" s="30"/>
      <c r="BK1019" s="30"/>
      <c r="BR1019" s="30"/>
      <c r="BS1019" s="30"/>
    </row>
    <row r="1020" spans="5:71">
      <c r="E1020" s="30"/>
      <c r="F1020" s="30"/>
      <c r="AB1020" s="30"/>
      <c r="AC1020" s="30"/>
      <c r="BB1020" s="94"/>
      <c r="BJ1020" s="30"/>
      <c r="BK1020" s="30"/>
      <c r="BR1020" s="30"/>
      <c r="BS1020" s="30"/>
    </row>
    <row r="1021" spans="5:71">
      <c r="E1021" s="30"/>
      <c r="F1021" s="30"/>
      <c r="AB1021" s="30"/>
      <c r="AC1021" s="30"/>
      <c r="BB1021" s="94"/>
      <c r="BJ1021" s="30"/>
      <c r="BK1021" s="30"/>
      <c r="BR1021" s="30"/>
      <c r="BS1021" s="30"/>
    </row>
    <row r="1022" spans="5:71">
      <c r="E1022" s="30"/>
      <c r="F1022" s="30"/>
      <c r="AB1022" s="30"/>
      <c r="AC1022" s="30"/>
      <c r="BB1022" s="94"/>
      <c r="BJ1022" s="30"/>
      <c r="BK1022" s="30"/>
      <c r="BR1022" s="30"/>
      <c r="BS1022" s="30"/>
    </row>
    <row r="1023" spans="5:71">
      <c r="E1023" s="30"/>
      <c r="F1023" s="30"/>
      <c r="AB1023" s="30"/>
      <c r="AC1023" s="30"/>
      <c r="BB1023" s="94"/>
      <c r="BJ1023" s="30"/>
      <c r="BK1023" s="30"/>
      <c r="BR1023" s="30"/>
      <c r="BS1023" s="30"/>
    </row>
    <row r="1024" spans="5:71">
      <c r="E1024" s="30"/>
      <c r="F1024" s="30"/>
      <c r="AB1024" s="30"/>
      <c r="AC1024" s="30"/>
      <c r="BB1024" s="94"/>
      <c r="BJ1024" s="30"/>
      <c r="BK1024" s="30"/>
      <c r="BR1024" s="30"/>
      <c r="BS1024" s="30"/>
    </row>
    <row r="1025" spans="5:71">
      <c r="E1025" s="30"/>
      <c r="F1025" s="30"/>
      <c r="AB1025" s="30"/>
      <c r="AC1025" s="30"/>
      <c r="BB1025" s="94"/>
      <c r="BJ1025" s="30"/>
      <c r="BK1025" s="30"/>
      <c r="BR1025" s="30"/>
      <c r="BS1025" s="30"/>
    </row>
    <row r="1026" spans="5:71">
      <c r="E1026" s="30"/>
      <c r="F1026" s="30"/>
      <c r="AB1026" s="30"/>
      <c r="AC1026" s="30"/>
      <c r="BB1026" s="94"/>
      <c r="BJ1026" s="30"/>
      <c r="BK1026" s="30"/>
      <c r="BR1026" s="30"/>
      <c r="BS1026" s="30"/>
    </row>
    <row r="1027" spans="5:71">
      <c r="E1027" s="30"/>
      <c r="F1027" s="30"/>
      <c r="AB1027" s="30"/>
      <c r="AC1027" s="30"/>
      <c r="BB1027" s="94"/>
      <c r="BJ1027" s="30"/>
      <c r="BK1027" s="30"/>
      <c r="BR1027" s="30"/>
      <c r="BS1027" s="30"/>
    </row>
    <row r="1028" spans="5:71">
      <c r="E1028" s="30"/>
      <c r="F1028" s="30"/>
      <c r="AB1028" s="30"/>
      <c r="AC1028" s="30"/>
      <c r="BB1028" s="94"/>
      <c r="BJ1028" s="30"/>
      <c r="BK1028" s="30"/>
      <c r="BR1028" s="30"/>
      <c r="BS1028" s="30"/>
    </row>
    <row r="1029" spans="5:71">
      <c r="E1029" s="30"/>
      <c r="F1029" s="30"/>
      <c r="AB1029" s="30"/>
      <c r="AC1029" s="30"/>
      <c r="BB1029" s="94"/>
      <c r="BJ1029" s="30"/>
      <c r="BK1029" s="30"/>
      <c r="BR1029" s="30"/>
      <c r="BS1029" s="30"/>
    </row>
    <row r="1030" spans="5:71">
      <c r="E1030" s="30"/>
      <c r="F1030" s="30"/>
      <c r="AB1030" s="30"/>
      <c r="AC1030" s="30"/>
      <c r="BB1030" s="94"/>
      <c r="BJ1030" s="30"/>
      <c r="BK1030" s="30"/>
      <c r="BR1030" s="30"/>
      <c r="BS1030" s="30"/>
    </row>
    <row r="1031" spans="5:71">
      <c r="E1031" s="30"/>
      <c r="F1031" s="30"/>
      <c r="AB1031" s="30"/>
      <c r="AC1031" s="30"/>
      <c r="BB1031" s="94"/>
      <c r="BJ1031" s="30"/>
      <c r="BK1031" s="30"/>
      <c r="BR1031" s="30"/>
      <c r="BS1031" s="30"/>
    </row>
    <row r="1032" spans="5:71">
      <c r="E1032" s="30"/>
      <c r="F1032" s="30"/>
      <c r="AB1032" s="30"/>
      <c r="AC1032" s="30"/>
      <c r="BB1032" s="94"/>
      <c r="BJ1032" s="30"/>
      <c r="BK1032" s="30"/>
      <c r="BR1032" s="30"/>
      <c r="BS1032" s="30"/>
    </row>
    <row r="1033" spans="5:71">
      <c r="E1033" s="30"/>
      <c r="F1033" s="30"/>
      <c r="AB1033" s="30"/>
      <c r="AC1033" s="30"/>
      <c r="BB1033" s="94"/>
      <c r="BJ1033" s="30"/>
      <c r="BK1033" s="30"/>
      <c r="BR1033" s="30"/>
      <c r="BS1033" s="30"/>
    </row>
    <row r="1034" spans="5:71">
      <c r="E1034" s="30"/>
      <c r="F1034" s="30"/>
      <c r="AB1034" s="30"/>
      <c r="AC1034" s="30"/>
      <c r="BB1034" s="94"/>
      <c r="BJ1034" s="30"/>
      <c r="BK1034" s="30"/>
      <c r="BR1034" s="30"/>
      <c r="BS1034" s="30"/>
    </row>
    <row r="1035" spans="5:71">
      <c r="E1035" s="30"/>
      <c r="F1035" s="30"/>
      <c r="AB1035" s="30"/>
      <c r="AC1035" s="30"/>
      <c r="BB1035" s="94"/>
      <c r="BJ1035" s="30"/>
      <c r="BK1035" s="30"/>
      <c r="BR1035" s="30"/>
      <c r="BS1035" s="30"/>
    </row>
    <row r="1036" spans="5:71">
      <c r="E1036" s="30"/>
      <c r="F1036" s="30"/>
      <c r="AB1036" s="30"/>
      <c r="AC1036" s="30"/>
      <c r="BB1036" s="94"/>
      <c r="BJ1036" s="30"/>
      <c r="BK1036" s="30"/>
      <c r="BR1036" s="30"/>
      <c r="BS1036" s="30"/>
    </row>
    <row r="1037" spans="5:71">
      <c r="E1037" s="30"/>
      <c r="F1037" s="30"/>
      <c r="AB1037" s="30"/>
      <c r="AC1037" s="30"/>
      <c r="BB1037" s="94"/>
      <c r="BJ1037" s="30"/>
      <c r="BK1037" s="30"/>
      <c r="BR1037" s="30"/>
      <c r="BS1037" s="30"/>
    </row>
    <row r="1038" spans="5:71">
      <c r="E1038" s="30"/>
      <c r="F1038" s="30"/>
      <c r="AB1038" s="30"/>
      <c r="AC1038" s="30"/>
      <c r="BB1038" s="94"/>
      <c r="BJ1038" s="30"/>
      <c r="BK1038" s="30"/>
      <c r="BR1038" s="30"/>
      <c r="BS1038" s="30"/>
    </row>
    <row r="1039" spans="5:71">
      <c r="E1039" s="30"/>
      <c r="F1039" s="30"/>
      <c r="AB1039" s="30"/>
      <c r="AC1039" s="30"/>
      <c r="BB1039" s="94"/>
      <c r="BJ1039" s="30"/>
      <c r="BK1039" s="30"/>
      <c r="BR1039" s="30"/>
      <c r="BS1039" s="30"/>
    </row>
    <row r="1040" spans="5:71">
      <c r="E1040" s="30"/>
      <c r="F1040" s="30"/>
      <c r="AB1040" s="30"/>
      <c r="AC1040" s="30"/>
      <c r="BB1040" s="94"/>
      <c r="BJ1040" s="30"/>
      <c r="BK1040" s="30"/>
      <c r="BR1040" s="30"/>
      <c r="BS1040" s="30"/>
    </row>
    <row r="1041" spans="5:71">
      <c r="E1041" s="30"/>
      <c r="F1041" s="30"/>
      <c r="AB1041" s="30"/>
      <c r="AC1041" s="30"/>
      <c r="BB1041" s="94"/>
      <c r="BJ1041" s="30"/>
      <c r="BK1041" s="30"/>
      <c r="BR1041" s="30"/>
      <c r="BS1041" s="30"/>
    </row>
    <row r="1042" spans="5:71">
      <c r="E1042" s="30"/>
      <c r="F1042" s="30"/>
      <c r="AB1042" s="30"/>
      <c r="AC1042" s="30"/>
      <c r="BB1042" s="94"/>
      <c r="BJ1042" s="30"/>
      <c r="BK1042" s="30"/>
      <c r="BR1042" s="30"/>
      <c r="BS1042" s="30"/>
    </row>
    <row r="1043" spans="5:71">
      <c r="E1043" s="30"/>
      <c r="F1043" s="30"/>
      <c r="AB1043" s="30"/>
      <c r="AC1043" s="30"/>
      <c r="BB1043" s="94"/>
      <c r="BJ1043" s="30"/>
      <c r="BK1043" s="30"/>
      <c r="BR1043" s="30"/>
      <c r="BS1043" s="30"/>
    </row>
    <row r="1044" spans="5:71">
      <c r="E1044" s="30"/>
      <c r="F1044" s="30"/>
      <c r="AB1044" s="30"/>
      <c r="AC1044" s="30"/>
      <c r="BB1044" s="94"/>
      <c r="BJ1044" s="30"/>
      <c r="BK1044" s="30"/>
      <c r="BR1044" s="30"/>
      <c r="BS1044" s="30"/>
    </row>
    <row r="1045" spans="5:71">
      <c r="E1045" s="30"/>
      <c r="F1045" s="30"/>
      <c r="AB1045" s="30"/>
      <c r="AC1045" s="30"/>
      <c r="BB1045" s="94"/>
      <c r="BJ1045" s="30"/>
      <c r="BK1045" s="30"/>
      <c r="BR1045" s="30"/>
      <c r="BS1045" s="30"/>
    </row>
    <row r="1046" spans="5:71">
      <c r="E1046" s="30"/>
      <c r="F1046" s="30"/>
      <c r="AB1046" s="30"/>
      <c r="AC1046" s="30"/>
      <c r="BB1046" s="94"/>
      <c r="BJ1046" s="30"/>
      <c r="BK1046" s="30"/>
      <c r="BR1046" s="30"/>
      <c r="BS1046" s="30"/>
    </row>
    <row r="1047" spans="5:71">
      <c r="E1047" s="30"/>
      <c r="F1047" s="30"/>
      <c r="AB1047" s="30"/>
      <c r="AC1047" s="30"/>
      <c r="BB1047" s="94"/>
      <c r="BJ1047" s="30"/>
      <c r="BK1047" s="30"/>
      <c r="BR1047" s="30"/>
      <c r="BS1047" s="30"/>
    </row>
    <row r="1048" spans="5:71">
      <c r="E1048" s="30"/>
      <c r="F1048" s="30"/>
      <c r="AB1048" s="30"/>
      <c r="AC1048" s="30"/>
      <c r="BB1048" s="94"/>
      <c r="BJ1048" s="30"/>
      <c r="BK1048" s="30"/>
      <c r="BR1048" s="30"/>
      <c r="BS1048" s="30"/>
    </row>
    <row r="1049" spans="5:71">
      <c r="E1049" s="30"/>
      <c r="F1049" s="30"/>
      <c r="AB1049" s="30"/>
      <c r="AC1049" s="30"/>
      <c r="BB1049" s="94"/>
      <c r="BJ1049" s="30"/>
      <c r="BK1049" s="30"/>
      <c r="BR1049" s="30"/>
      <c r="BS1049" s="30"/>
    </row>
    <row r="1050" spans="5:71">
      <c r="E1050" s="30"/>
      <c r="F1050" s="30"/>
      <c r="AB1050" s="30"/>
      <c r="AC1050" s="30"/>
      <c r="BB1050" s="94"/>
      <c r="BJ1050" s="30"/>
      <c r="BK1050" s="30"/>
      <c r="BR1050" s="30"/>
      <c r="BS1050" s="30"/>
    </row>
    <row r="1051" spans="5:71">
      <c r="E1051" s="30"/>
      <c r="F1051" s="30"/>
      <c r="AB1051" s="30"/>
      <c r="AC1051" s="30"/>
      <c r="BB1051" s="94"/>
      <c r="BJ1051" s="30"/>
      <c r="BK1051" s="30"/>
      <c r="BR1051" s="30"/>
      <c r="BS1051" s="30"/>
    </row>
    <row r="1052" spans="5:71">
      <c r="E1052" s="30"/>
      <c r="F1052" s="30"/>
      <c r="AB1052" s="30"/>
      <c r="AC1052" s="30"/>
      <c r="BB1052" s="94"/>
      <c r="BJ1052" s="30"/>
      <c r="BK1052" s="30"/>
      <c r="BR1052" s="30"/>
      <c r="BS1052" s="30"/>
    </row>
    <row r="1053" spans="5:71">
      <c r="E1053" s="30"/>
      <c r="F1053" s="30"/>
      <c r="AB1053" s="30"/>
      <c r="AC1053" s="30"/>
      <c r="BB1053" s="94"/>
      <c r="BJ1053" s="30"/>
      <c r="BK1053" s="30"/>
      <c r="BR1053" s="30"/>
      <c r="BS1053" s="30"/>
    </row>
    <row r="1054" spans="5:71">
      <c r="E1054" s="30"/>
      <c r="F1054" s="30"/>
      <c r="AB1054" s="30"/>
      <c r="AC1054" s="30"/>
      <c r="BB1054" s="94"/>
      <c r="BJ1054" s="30"/>
      <c r="BK1054" s="30"/>
      <c r="BR1054" s="30"/>
      <c r="BS1054" s="30"/>
    </row>
    <row r="1055" spans="5:71">
      <c r="E1055" s="30"/>
      <c r="F1055" s="30"/>
      <c r="AB1055" s="30"/>
      <c r="AC1055" s="30"/>
      <c r="BB1055" s="94"/>
      <c r="BJ1055" s="30"/>
      <c r="BK1055" s="30"/>
      <c r="BR1055" s="30"/>
      <c r="BS1055" s="30"/>
    </row>
    <row r="1056" spans="5:71">
      <c r="E1056" s="30"/>
      <c r="F1056" s="30"/>
      <c r="AB1056" s="30"/>
      <c r="AC1056" s="30"/>
      <c r="BB1056" s="94"/>
      <c r="BJ1056" s="30"/>
      <c r="BK1056" s="30"/>
      <c r="BR1056" s="30"/>
      <c r="BS1056" s="30"/>
    </row>
    <row r="1057" spans="5:71">
      <c r="E1057" s="30"/>
      <c r="F1057" s="30"/>
      <c r="AB1057" s="30"/>
      <c r="AC1057" s="30"/>
      <c r="BB1057" s="94"/>
      <c r="BJ1057" s="30"/>
      <c r="BK1057" s="30"/>
      <c r="BR1057" s="30"/>
      <c r="BS1057" s="30"/>
    </row>
    <row r="1058" spans="5:71">
      <c r="E1058" s="30"/>
      <c r="F1058" s="30"/>
      <c r="AB1058" s="30"/>
      <c r="AC1058" s="30"/>
      <c r="BB1058" s="94"/>
      <c r="BJ1058" s="30"/>
      <c r="BK1058" s="30"/>
      <c r="BR1058" s="30"/>
      <c r="BS1058" s="30"/>
    </row>
    <row r="1059" spans="5:71">
      <c r="E1059" s="30"/>
      <c r="F1059" s="30"/>
      <c r="AB1059" s="30"/>
      <c r="AC1059" s="30"/>
      <c r="BB1059" s="94"/>
      <c r="BJ1059" s="30"/>
      <c r="BK1059" s="30"/>
      <c r="BR1059" s="30"/>
      <c r="BS1059" s="30"/>
    </row>
    <row r="1060" spans="5:71">
      <c r="E1060" s="30"/>
      <c r="F1060" s="30"/>
      <c r="AB1060" s="30"/>
      <c r="AC1060" s="30"/>
      <c r="BB1060" s="94"/>
      <c r="BJ1060" s="30"/>
      <c r="BK1060" s="30"/>
      <c r="BR1060" s="30"/>
      <c r="BS1060" s="30"/>
    </row>
    <row r="1061" spans="5:71">
      <c r="E1061" s="30"/>
      <c r="F1061" s="30"/>
      <c r="AB1061" s="30"/>
      <c r="AC1061" s="30"/>
      <c r="BB1061" s="94"/>
      <c r="BJ1061" s="30"/>
      <c r="BK1061" s="30"/>
      <c r="BR1061" s="30"/>
      <c r="BS1061" s="30"/>
    </row>
    <row r="1062" spans="5:71">
      <c r="E1062" s="30"/>
      <c r="F1062" s="30"/>
      <c r="AB1062" s="30"/>
      <c r="AC1062" s="30"/>
      <c r="BB1062" s="94"/>
      <c r="BJ1062" s="30"/>
      <c r="BK1062" s="30"/>
      <c r="BR1062" s="30"/>
      <c r="BS1062" s="30"/>
    </row>
    <row r="1063" spans="5:71">
      <c r="E1063" s="30"/>
      <c r="F1063" s="30"/>
      <c r="AB1063" s="30"/>
      <c r="AC1063" s="30"/>
      <c r="BB1063" s="94"/>
      <c r="BJ1063" s="30"/>
      <c r="BK1063" s="30"/>
      <c r="BR1063" s="30"/>
      <c r="BS1063" s="30"/>
    </row>
    <row r="1064" spans="5:71">
      <c r="E1064" s="30"/>
      <c r="F1064" s="30"/>
      <c r="AB1064" s="30"/>
      <c r="AC1064" s="30"/>
      <c r="BB1064" s="94"/>
      <c r="BJ1064" s="30"/>
      <c r="BK1064" s="30"/>
      <c r="BR1064" s="30"/>
      <c r="BS1064" s="30"/>
    </row>
    <row r="1065" spans="5:71">
      <c r="E1065" s="30"/>
      <c r="F1065" s="30"/>
      <c r="AB1065" s="30"/>
      <c r="AC1065" s="30"/>
      <c r="BB1065" s="94"/>
      <c r="BJ1065" s="30"/>
      <c r="BK1065" s="30"/>
      <c r="BR1065" s="30"/>
      <c r="BS1065" s="30"/>
    </row>
    <row r="1066" spans="5:71">
      <c r="E1066" s="30"/>
      <c r="F1066" s="30"/>
      <c r="AB1066" s="30"/>
      <c r="AC1066" s="30"/>
      <c r="BB1066" s="94"/>
      <c r="BJ1066" s="30"/>
      <c r="BK1066" s="30"/>
      <c r="BR1066" s="30"/>
      <c r="BS1066" s="30"/>
    </row>
    <row r="1067" spans="5:71">
      <c r="E1067" s="30"/>
      <c r="F1067" s="30"/>
      <c r="AB1067" s="30"/>
      <c r="AC1067" s="30"/>
      <c r="BB1067" s="94"/>
      <c r="BJ1067" s="30"/>
      <c r="BK1067" s="30"/>
      <c r="BR1067" s="30"/>
      <c r="BS1067" s="30"/>
    </row>
    <row r="1068" spans="5:71">
      <c r="E1068" s="30"/>
      <c r="F1068" s="30"/>
      <c r="AB1068" s="30"/>
      <c r="AC1068" s="30"/>
      <c r="BB1068" s="94"/>
      <c r="BJ1068" s="30"/>
      <c r="BK1068" s="30"/>
      <c r="BR1068" s="30"/>
      <c r="BS1068" s="30"/>
    </row>
    <row r="1069" spans="5:71">
      <c r="E1069" s="30"/>
      <c r="F1069" s="30"/>
      <c r="AB1069" s="30"/>
      <c r="AC1069" s="30"/>
      <c r="BB1069" s="94"/>
      <c r="BJ1069" s="30"/>
      <c r="BK1069" s="30"/>
      <c r="BR1069" s="30"/>
      <c r="BS1069" s="30"/>
    </row>
    <row r="1070" spans="5:71">
      <c r="E1070" s="30"/>
      <c r="F1070" s="30"/>
      <c r="AB1070" s="30"/>
      <c r="AC1070" s="30"/>
      <c r="BB1070" s="94"/>
      <c r="BJ1070" s="30"/>
      <c r="BK1070" s="30"/>
      <c r="BR1070" s="30"/>
      <c r="BS1070" s="30"/>
    </row>
    <row r="1071" spans="5:71">
      <c r="E1071" s="30"/>
      <c r="F1071" s="30"/>
      <c r="AB1071" s="30"/>
      <c r="AC1071" s="30"/>
      <c r="BB1071" s="94"/>
      <c r="BJ1071" s="30"/>
      <c r="BK1071" s="30"/>
      <c r="BR1071" s="30"/>
      <c r="BS1071" s="30"/>
    </row>
    <row r="1072" spans="5:71">
      <c r="E1072" s="30"/>
      <c r="F1072" s="30"/>
      <c r="AB1072" s="30"/>
      <c r="AC1072" s="30"/>
      <c r="BB1072" s="94"/>
      <c r="BJ1072" s="30"/>
      <c r="BK1072" s="30"/>
      <c r="BR1072" s="30"/>
      <c r="BS1072" s="30"/>
    </row>
    <row r="1073" spans="5:71">
      <c r="E1073" s="30"/>
      <c r="F1073" s="30"/>
      <c r="AB1073" s="30"/>
      <c r="AC1073" s="30"/>
      <c r="BB1073" s="94"/>
      <c r="BJ1073" s="30"/>
      <c r="BK1073" s="30"/>
      <c r="BR1073" s="30"/>
      <c r="BS1073" s="30"/>
    </row>
    <row r="1074" spans="5:71">
      <c r="E1074" s="30"/>
      <c r="F1074" s="30"/>
      <c r="AB1074" s="30"/>
      <c r="AC1074" s="30"/>
      <c r="BB1074" s="94"/>
      <c r="BJ1074" s="30"/>
      <c r="BK1074" s="30"/>
      <c r="BR1074" s="30"/>
      <c r="BS1074" s="30"/>
    </row>
    <row r="1075" spans="5:71">
      <c r="E1075" s="30"/>
      <c r="F1075" s="30"/>
      <c r="AB1075" s="30"/>
      <c r="AC1075" s="30"/>
      <c r="BB1075" s="94"/>
      <c r="BJ1075" s="30"/>
      <c r="BK1075" s="30"/>
      <c r="BR1075" s="30"/>
      <c r="BS1075" s="30"/>
    </row>
    <row r="1076" spans="5:71">
      <c r="E1076" s="30"/>
      <c r="F1076" s="30"/>
      <c r="AB1076" s="30"/>
      <c r="AC1076" s="30"/>
      <c r="BB1076" s="94"/>
      <c r="BJ1076" s="30"/>
      <c r="BK1076" s="30"/>
      <c r="BR1076" s="30"/>
      <c r="BS1076" s="30"/>
    </row>
    <row r="1077" spans="5:71">
      <c r="E1077" s="30"/>
      <c r="F1077" s="30"/>
      <c r="AB1077" s="30"/>
      <c r="AC1077" s="30"/>
      <c r="BB1077" s="94"/>
      <c r="BJ1077" s="30"/>
      <c r="BK1077" s="30"/>
      <c r="BR1077" s="30"/>
      <c r="BS1077" s="30"/>
    </row>
    <row r="1078" spans="5:71">
      <c r="E1078" s="30"/>
      <c r="F1078" s="30"/>
      <c r="AB1078" s="30"/>
      <c r="AC1078" s="30"/>
      <c r="BB1078" s="94"/>
      <c r="BJ1078" s="30"/>
      <c r="BK1078" s="30"/>
      <c r="BR1078" s="30"/>
      <c r="BS1078" s="30"/>
    </row>
    <row r="1079" spans="5:71">
      <c r="E1079" s="30"/>
      <c r="F1079" s="30"/>
      <c r="AB1079" s="30"/>
      <c r="AC1079" s="30"/>
      <c r="BB1079" s="94"/>
      <c r="BJ1079" s="30"/>
      <c r="BK1079" s="30"/>
      <c r="BR1079" s="30"/>
      <c r="BS1079" s="30"/>
    </row>
    <row r="1080" spans="5:71">
      <c r="E1080" s="30"/>
      <c r="F1080" s="30"/>
      <c r="AB1080" s="30"/>
      <c r="AC1080" s="30"/>
      <c r="BB1080" s="94"/>
      <c r="BJ1080" s="30"/>
      <c r="BK1080" s="30"/>
      <c r="BR1080" s="30"/>
      <c r="BS1080" s="30"/>
    </row>
    <row r="1081" spans="5:71">
      <c r="E1081" s="30"/>
      <c r="F1081" s="30"/>
      <c r="AB1081" s="30"/>
      <c r="AC1081" s="30"/>
      <c r="BB1081" s="94"/>
      <c r="BJ1081" s="30"/>
      <c r="BK1081" s="30"/>
      <c r="BR1081" s="30"/>
      <c r="BS1081" s="30"/>
    </row>
    <row r="1082" spans="5:71">
      <c r="E1082" s="30"/>
      <c r="F1082" s="30"/>
      <c r="AB1082" s="30"/>
      <c r="AC1082" s="30"/>
      <c r="BB1082" s="94"/>
      <c r="BJ1082" s="30"/>
      <c r="BK1082" s="30"/>
      <c r="BR1082" s="30"/>
      <c r="BS1082" s="30"/>
    </row>
    <row r="1083" spans="5:71">
      <c r="E1083" s="30"/>
      <c r="F1083" s="30"/>
      <c r="AB1083" s="30"/>
      <c r="AC1083" s="30"/>
      <c r="BB1083" s="94"/>
      <c r="BJ1083" s="30"/>
      <c r="BK1083" s="30"/>
      <c r="BR1083" s="30"/>
      <c r="BS1083" s="30"/>
    </row>
    <row r="1084" spans="5:71">
      <c r="E1084" s="30"/>
      <c r="F1084" s="30"/>
      <c r="AB1084" s="30"/>
      <c r="AC1084" s="30"/>
      <c r="BB1084" s="94"/>
      <c r="BJ1084" s="30"/>
      <c r="BK1084" s="30"/>
      <c r="BR1084" s="30"/>
      <c r="BS1084" s="30"/>
    </row>
    <row r="1085" spans="5:71">
      <c r="E1085" s="30"/>
      <c r="F1085" s="30"/>
      <c r="AB1085" s="30"/>
      <c r="AC1085" s="30"/>
      <c r="BB1085" s="94"/>
      <c r="BJ1085" s="30"/>
      <c r="BK1085" s="30"/>
      <c r="BR1085" s="30"/>
      <c r="BS1085" s="30"/>
    </row>
    <row r="1086" spans="5:71">
      <c r="E1086" s="30"/>
      <c r="F1086" s="30"/>
      <c r="AB1086" s="30"/>
      <c r="AC1086" s="30"/>
      <c r="BB1086" s="94"/>
      <c r="BJ1086" s="30"/>
      <c r="BK1086" s="30"/>
      <c r="BR1086" s="30"/>
      <c r="BS1086" s="30"/>
    </row>
    <row r="1087" spans="5:71">
      <c r="E1087" s="30"/>
      <c r="F1087" s="30"/>
      <c r="AB1087" s="30"/>
      <c r="AC1087" s="30"/>
      <c r="BB1087" s="94"/>
      <c r="BJ1087" s="30"/>
      <c r="BK1087" s="30"/>
      <c r="BR1087" s="30"/>
      <c r="BS1087" s="30"/>
    </row>
    <row r="1088" spans="5:71">
      <c r="E1088" s="30"/>
      <c r="F1088" s="30"/>
      <c r="AB1088" s="30"/>
      <c r="AC1088" s="30"/>
      <c r="BB1088" s="94"/>
      <c r="BJ1088" s="30"/>
      <c r="BK1088" s="30"/>
      <c r="BR1088" s="30"/>
      <c r="BS1088" s="30"/>
    </row>
    <row r="1089" spans="5:71">
      <c r="E1089" s="30"/>
      <c r="F1089" s="30"/>
      <c r="AB1089" s="30"/>
      <c r="AC1089" s="30"/>
      <c r="BB1089" s="94"/>
      <c r="BJ1089" s="30"/>
      <c r="BK1089" s="30"/>
      <c r="BR1089" s="30"/>
      <c r="BS1089" s="30"/>
    </row>
    <row r="1090" spans="5:71">
      <c r="E1090" s="30"/>
      <c r="F1090" s="30"/>
      <c r="AB1090" s="30"/>
      <c r="AC1090" s="30"/>
      <c r="BB1090" s="94"/>
      <c r="BJ1090" s="30"/>
      <c r="BK1090" s="30"/>
      <c r="BR1090" s="30"/>
      <c r="BS1090" s="30"/>
    </row>
    <row r="1091" spans="5:71">
      <c r="E1091" s="30"/>
      <c r="F1091" s="30"/>
      <c r="AB1091" s="30"/>
      <c r="AC1091" s="30"/>
      <c r="BB1091" s="94"/>
      <c r="BJ1091" s="30"/>
      <c r="BK1091" s="30"/>
      <c r="BR1091" s="30"/>
      <c r="BS1091" s="30"/>
    </row>
    <row r="1092" spans="5:71">
      <c r="E1092" s="30"/>
      <c r="F1092" s="30"/>
      <c r="AB1092" s="30"/>
      <c r="AC1092" s="30"/>
      <c r="BB1092" s="94"/>
      <c r="BJ1092" s="30"/>
      <c r="BK1092" s="30"/>
      <c r="BR1092" s="30"/>
      <c r="BS1092" s="30"/>
    </row>
    <row r="1093" spans="5:71">
      <c r="E1093" s="30"/>
      <c r="F1093" s="30"/>
      <c r="AB1093" s="30"/>
      <c r="AC1093" s="30"/>
      <c r="BB1093" s="94"/>
      <c r="BJ1093" s="30"/>
      <c r="BK1093" s="30"/>
      <c r="BR1093" s="30"/>
      <c r="BS1093" s="30"/>
    </row>
    <row r="1094" spans="5:71">
      <c r="E1094" s="30"/>
      <c r="F1094" s="30"/>
      <c r="AB1094" s="30"/>
      <c r="AC1094" s="30"/>
      <c r="BB1094" s="94"/>
      <c r="BJ1094" s="30"/>
      <c r="BK1094" s="30"/>
      <c r="BR1094" s="30"/>
      <c r="BS1094" s="30"/>
    </row>
    <row r="1095" spans="5:71">
      <c r="E1095" s="30"/>
      <c r="F1095" s="30"/>
      <c r="AB1095" s="30"/>
      <c r="AC1095" s="30"/>
      <c r="BB1095" s="94"/>
      <c r="BJ1095" s="30"/>
      <c r="BK1095" s="30"/>
      <c r="BR1095" s="30"/>
      <c r="BS1095" s="30"/>
    </row>
    <row r="1096" spans="5:71">
      <c r="E1096" s="30"/>
      <c r="F1096" s="30"/>
      <c r="AB1096" s="30"/>
      <c r="AC1096" s="30"/>
      <c r="BB1096" s="94"/>
      <c r="BJ1096" s="30"/>
      <c r="BK1096" s="30"/>
      <c r="BR1096" s="30"/>
      <c r="BS1096" s="30"/>
    </row>
    <row r="1097" spans="5:71">
      <c r="E1097" s="30"/>
      <c r="F1097" s="30"/>
      <c r="AB1097" s="30"/>
      <c r="AC1097" s="30"/>
      <c r="BB1097" s="94"/>
      <c r="BJ1097" s="30"/>
      <c r="BK1097" s="30"/>
      <c r="BR1097" s="30"/>
      <c r="BS1097" s="30"/>
    </row>
    <row r="1098" spans="5:71">
      <c r="E1098" s="30"/>
      <c r="F1098" s="30"/>
      <c r="AB1098" s="30"/>
      <c r="AC1098" s="30"/>
      <c r="BB1098" s="94"/>
      <c r="BJ1098" s="30"/>
      <c r="BK1098" s="30"/>
      <c r="BR1098" s="30"/>
      <c r="BS1098" s="30"/>
    </row>
    <row r="1099" spans="5:71">
      <c r="E1099" s="30"/>
      <c r="F1099" s="30"/>
      <c r="AB1099" s="30"/>
      <c r="AC1099" s="30"/>
      <c r="BB1099" s="94"/>
      <c r="BJ1099" s="30"/>
      <c r="BK1099" s="30"/>
      <c r="BR1099" s="30"/>
      <c r="BS1099" s="30"/>
    </row>
    <row r="1100" spans="5:71">
      <c r="E1100" s="30"/>
      <c r="F1100" s="30"/>
      <c r="AB1100" s="30"/>
      <c r="AC1100" s="30"/>
      <c r="BB1100" s="94"/>
      <c r="BJ1100" s="30"/>
      <c r="BK1100" s="30"/>
      <c r="BR1100" s="30"/>
      <c r="BS1100" s="30"/>
    </row>
    <row r="1101" spans="5:71">
      <c r="E1101" s="30"/>
      <c r="F1101" s="30"/>
      <c r="AB1101" s="30"/>
      <c r="AC1101" s="30"/>
      <c r="BB1101" s="94"/>
      <c r="BJ1101" s="30"/>
      <c r="BK1101" s="30"/>
      <c r="BR1101" s="30"/>
      <c r="BS1101" s="30"/>
    </row>
    <row r="1102" spans="5:71">
      <c r="E1102" s="30"/>
      <c r="F1102" s="30"/>
      <c r="AB1102" s="30"/>
      <c r="AC1102" s="30"/>
      <c r="BB1102" s="94"/>
      <c r="BJ1102" s="30"/>
      <c r="BK1102" s="30"/>
      <c r="BR1102" s="30"/>
      <c r="BS1102" s="30"/>
    </row>
    <row r="1103" spans="5:71">
      <c r="E1103" s="30"/>
      <c r="F1103" s="30"/>
      <c r="AB1103" s="30"/>
      <c r="AC1103" s="30"/>
      <c r="BB1103" s="94"/>
      <c r="BJ1103" s="30"/>
      <c r="BK1103" s="30"/>
      <c r="BR1103" s="30"/>
      <c r="BS1103" s="30"/>
    </row>
    <row r="1104" spans="5:71">
      <c r="E1104" s="30"/>
      <c r="F1104" s="30"/>
      <c r="AB1104" s="30"/>
      <c r="AC1104" s="30"/>
      <c r="BB1104" s="94"/>
      <c r="BJ1104" s="30"/>
      <c r="BK1104" s="30"/>
      <c r="BR1104" s="30"/>
      <c r="BS1104" s="30"/>
    </row>
    <row r="1105" spans="5:71">
      <c r="E1105" s="30"/>
      <c r="F1105" s="30"/>
      <c r="AB1105" s="30"/>
      <c r="AC1105" s="30"/>
      <c r="BB1105" s="94"/>
      <c r="BJ1105" s="30"/>
      <c r="BK1105" s="30"/>
      <c r="BR1105" s="30"/>
      <c r="BS1105" s="30"/>
    </row>
    <row r="1106" spans="5:71">
      <c r="E1106" s="30"/>
      <c r="F1106" s="30"/>
      <c r="AB1106" s="30"/>
      <c r="AC1106" s="30"/>
      <c r="BB1106" s="94"/>
      <c r="BJ1106" s="30"/>
      <c r="BK1106" s="30"/>
      <c r="BR1106" s="30"/>
      <c r="BS1106" s="30"/>
    </row>
    <row r="1107" spans="5:71">
      <c r="E1107" s="30"/>
      <c r="F1107" s="30"/>
      <c r="AB1107" s="30"/>
      <c r="AC1107" s="30"/>
      <c r="BB1107" s="94"/>
      <c r="BJ1107" s="30"/>
      <c r="BK1107" s="30"/>
      <c r="BR1107" s="30"/>
      <c r="BS1107" s="30"/>
    </row>
    <row r="1108" spans="5:71">
      <c r="E1108" s="30"/>
      <c r="F1108" s="30"/>
      <c r="AB1108" s="30"/>
      <c r="AC1108" s="30"/>
      <c r="BB1108" s="94"/>
      <c r="BJ1108" s="30"/>
      <c r="BK1108" s="30"/>
      <c r="BR1108" s="30"/>
      <c r="BS1108" s="30"/>
    </row>
    <row r="1109" spans="5:71">
      <c r="E1109" s="30"/>
      <c r="F1109" s="30"/>
      <c r="AB1109" s="30"/>
      <c r="AC1109" s="30"/>
      <c r="BB1109" s="94"/>
      <c r="BJ1109" s="30"/>
      <c r="BK1109" s="30"/>
      <c r="BR1109" s="30"/>
      <c r="BS1109" s="30"/>
    </row>
    <row r="1110" spans="5:71">
      <c r="E1110" s="30"/>
      <c r="F1110" s="30"/>
      <c r="AB1110" s="30"/>
      <c r="AC1110" s="30"/>
      <c r="BB1110" s="94"/>
      <c r="BJ1110" s="30"/>
      <c r="BK1110" s="30"/>
      <c r="BR1110" s="30"/>
      <c r="BS1110" s="30"/>
    </row>
    <row r="1111" spans="5:71">
      <c r="E1111" s="30"/>
      <c r="F1111" s="30"/>
      <c r="AB1111" s="30"/>
      <c r="AC1111" s="30"/>
      <c r="BB1111" s="94"/>
      <c r="BJ1111" s="30"/>
      <c r="BK1111" s="30"/>
      <c r="BR1111" s="30"/>
      <c r="BS1111" s="30"/>
    </row>
    <row r="1112" spans="5:71">
      <c r="E1112" s="30"/>
      <c r="F1112" s="30"/>
      <c r="AB1112" s="30"/>
      <c r="AC1112" s="30"/>
      <c r="BB1112" s="94"/>
      <c r="BJ1112" s="30"/>
      <c r="BK1112" s="30"/>
      <c r="BR1112" s="30"/>
      <c r="BS1112" s="30"/>
    </row>
    <row r="1113" spans="5:71">
      <c r="E1113" s="30"/>
      <c r="F1113" s="30"/>
      <c r="AB1113" s="30"/>
      <c r="AC1113" s="30"/>
      <c r="BB1113" s="94"/>
      <c r="BJ1113" s="30"/>
      <c r="BK1113" s="30"/>
      <c r="BR1113" s="30"/>
      <c r="BS1113" s="30"/>
    </row>
    <row r="1114" spans="5:71">
      <c r="E1114" s="30"/>
      <c r="F1114" s="30"/>
      <c r="AB1114" s="30"/>
      <c r="AC1114" s="30"/>
      <c r="BB1114" s="94"/>
      <c r="BJ1114" s="30"/>
      <c r="BK1114" s="30"/>
      <c r="BR1114" s="30"/>
      <c r="BS1114" s="30"/>
    </row>
    <row r="1115" spans="5:71">
      <c r="E1115" s="30"/>
      <c r="F1115" s="30"/>
      <c r="AB1115" s="30"/>
      <c r="AC1115" s="30"/>
      <c r="BB1115" s="94"/>
      <c r="BJ1115" s="30"/>
      <c r="BK1115" s="30"/>
      <c r="BR1115" s="30"/>
      <c r="BS1115" s="30"/>
    </row>
    <row r="1116" spans="5:71">
      <c r="E1116" s="30"/>
      <c r="F1116" s="30"/>
      <c r="AB1116" s="30"/>
      <c r="AC1116" s="30"/>
      <c r="BB1116" s="94"/>
      <c r="BJ1116" s="30"/>
      <c r="BK1116" s="30"/>
      <c r="BR1116" s="30"/>
      <c r="BS1116" s="30"/>
    </row>
    <row r="1117" spans="5:71">
      <c r="E1117" s="30"/>
      <c r="F1117" s="30"/>
      <c r="AB1117" s="30"/>
      <c r="AC1117" s="30"/>
      <c r="BB1117" s="94"/>
      <c r="BJ1117" s="30"/>
      <c r="BK1117" s="30"/>
      <c r="BR1117" s="30"/>
      <c r="BS1117" s="30"/>
    </row>
    <row r="1118" spans="5:71">
      <c r="E1118" s="30"/>
      <c r="F1118" s="30"/>
      <c r="AB1118" s="30"/>
      <c r="AC1118" s="30"/>
      <c r="BB1118" s="94"/>
      <c r="BJ1118" s="30"/>
      <c r="BK1118" s="30"/>
      <c r="BR1118" s="30"/>
      <c r="BS1118" s="30"/>
    </row>
    <row r="1119" spans="5:71">
      <c r="E1119" s="30"/>
      <c r="F1119" s="30"/>
      <c r="AB1119" s="30"/>
      <c r="AC1119" s="30"/>
      <c r="BB1119" s="94"/>
      <c r="BJ1119" s="30"/>
      <c r="BK1119" s="30"/>
      <c r="BR1119" s="30"/>
      <c r="BS1119" s="30"/>
    </row>
    <row r="1120" spans="5:71">
      <c r="E1120" s="30"/>
      <c r="F1120" s="30"/>
      <c r="AB1120" s="30"/>
      <c r="AC1120" s="30"/>
      <c r="BB1120" s="94"/>
      <c r="BJ1120" s="30"/>
      <c r="BK1120" s="30"/>
      <c r="BR1120" s="30"/>
      <c r="BS1120" s="30"/>
    </row>
    <row r="1121" spans="5:71">
      <c r="E1121" s="30"/>
      <c r="F1121" s="30"/>
      <c r="AB1121" s="30"/>
      <c r="AC1121" s="30"/>
      <c r="BB1121" s="94"/>
      <c r="BJ1121" s="30"/>
      <c r="BK1121" s="30"/>
      <c r="BR1121" s="30"/>
      <c r="BS1121" s="30"/>
    </row>
    <row r="1122" spans="5:71">
      <c r="E1122" s="30"/>
      <c r="F1122" s="30"/>
      <c r="AB1122" s="30"/>
      <c r="AC1122" s="30"/>
      <c r="BB1122" s="94"/>
      <c r="BJ1122" s="30"/>
      <c r="BK1122" s="30"/>
      <c r="BR1122" s="30"/>
      <c r="BS1122" s="30"/>
    </row>
    <row r="1123" spans="5:71">
      <c r="E1123" s="30"/>
      <c r="F1123" s="30"/>
      <c r="AB1123" s="30"/>
      <c r="AC1123" s="30"/>
      <c r="BB1123" s="94"/>
      <c r="BJ1123" s="30"/>
      <c r="BK1123" s="30"/>
      <c r="BR1123" s="30"/>
      <c r="BS1123" s="30"/>
    </row>
    <row r="1124" spans="5:71">
      <c r="E1124" s="30"/>
      <c r="F1124" s="30"/>
      <c r="AB1124" s="30"/>
      <c r="AC1124" s="30"/>
      <c r="BB1124" s="94"/>
      <c r="BJ1124" s="30"/>
      <c r="BK1124" s="30"/>
      <c r="BR1124" s="30"/>
      <c r="BS1124" s="30"/>
    </row>
    <row r="1125" spans="5:71">
      <c r="E1125" s="30"/>
      <c r="F1125" s="30"/>
      <c r="AB1125" s="30"/>
      <c r="AC1125" s="30"/>
      <c r="BB1125" s="94"/>
      <c r="BJ1125" s="30"/>
      <c r="BK1125" s="30"/>
      <c r="BR1125" s="30"/>
      <c r="BS1125" s="30"/>
    </row>
    <row r="1126" spans="5:71">
      <c r="E1126" s="30"/>
      <c r="F1126" s="30"/>
      <c r="AB1126" s="30"/>
      <c r="AC1126" s="30"/>
      <c r="BB1126" s="94"/>
      <c r="BJ1126" s="30"/>
      <c r="BK1126" s="30"/>
      <c r="BR1126" s="30"/>
      <c r="BS1126" s="30"/>
    </row>
    <row r="1127" spans="5:71">
      <c r="E1127" s="30"/>
      <c r="F1127" s="30"/>
      <c r="AB1127" s="30"/>
      <c r="AC1127" s="30"/>
      <c r="BB1127" s="94"/>
      <c r="BJ1127" s="30"/>
      <c r="BK1127" s="30"/>
      <c r="BR1127" s="30"/>
      <c r="BS1127" s="30"/>
    </row>
    <row r="1128" spans="5:71">
      <c r="E1128" s="30"/>
      <c r="F1128" s="30"/>
      <c r="AB1128" s="30"/>
      <c r="AC1128" s="30"/>
      <c r="BB1128" s="94"/>
      <c r="BJ1128" s="30"/>
      <c r="BK1128" s="30"/>
      <c r="BR1128" s="30"/>
      <c r="BS1128" s="30"/>
    </row>
    <row r="1129" spans="5:71">
      <c r="E1129" s="30"/>
      <c r="F1129" s="30"/>
      <c r="AB1129" s="30"/>
      <c r="AC1129" s="30"/>
      <c r="BB1129" s="94"/>
      <c r="BJ1129" s="30"/>
      <c r="BK1129" s="30"/>
      <c r="BR1129" s="30"/>
      <c r="BS1129" s="30"/>
    </row>
    <row r="1130" spans="5:71">
      <c r="E1130" s="30"/>
      <c r="F1130" s="30"/>
      <c r="AB1130" s="30"/>
      <c r="AC1130" s="30"/>
      <c r="BB1130" s="94"/>
      <c r="BJ1130" s="30"/>
      <c r="BK1130" s="30"/>
      <c r="BR1130" s="30"/>
      <c r="BS1130" s="30"/>
    </row>
    <row r="1131" spans="5:71">
      <c r="E1131" s="30"/>
      <c r="F1131" s="30"/>
      <c r="AB1131" s="30"/>
      <c r="AC1131" s="30"/>
      <c r="BB1131" s="94"/>
      <c r="BJ1131" s="30"/>
      <c r="BK1131" s="30"/>
      <c r="BR1131" s="30"/>
      <c r="BS1131" s="30"/>
    </row>
    <row r="1132" spans="5:71">
      <c r="E1132" s="30"/>
      <c r="F1132" s="30"/>
      <c r="AB1132" s="30"/>
      <c r="AC1132" s="30"/>
      <c r="BB1132" s="94"/>
      <c r="BJ1132" s="30"/>
      <c r="BK1132" s="30"/>
      <c r="BR1132" s="30"/>
      <c r="BS1132" s="30"/>
    </row>
    <row r="1133" spans="5:71">
      <c r="E1133" s="30"/>
      <c r="F1133" s="30"/>
      <c r="AB1133" s="30"/>
      <c r="AC1133" s="30"/>
      <c r="BB1133" s="94"/>
      <c r="BJ1133" s="30"/>
      <c r="BK1133" s="30"/>
      <c r="BR1133" s="30"/>
      <c r="BS1133" s="30"/>
    </row>
    <row r="1134" spans="5:71">
      <c r="E1134" s="30"/>
      <c r="F1134" s="30"/>
      <c r="AB1134" s="30"/>
      <c r="AC1134" s="30"/>
      <c r="BB1134" s="94"/>
      <c r="BJ1134" s="30"/>
      <c r="BK1134" s="30"/>
      <c r="BR1134" s="30"/>
      <c r="BS1134" s="30"/>
    </row>
    <row r="1135" spans="5:71">
      <c r="E1135" s="30"/>
      <c r="F1135" s="30"/>
      <c r="AB1135" s="30"/>
      <c r="AC1135" s="30"/>
      <c r="BB1135" s="94"/>
      <c r="BJ1135" s="30"/>
      <c r="BK1135" s="30"/>
      <c r="BR1135" s="30"/>
      <c r="BS1135" s="30"/>
    </row>
    <row r="1136" spans="5:71">
      <c r="E1136" s="30"/>
      <c r="F1136" s="30"/>
      <c r="AB1136" s="30"/>
      <c r="AC1136" s="30"/>
      <c r="BB1136" s="94"/>
      <c r="BJ1136" s="30"/>
      <c r="BK1136" s="30"/>
      <c r="BR1136" s="30"/>
      <c r="BS1136" s="30"/>
    </row>
    <row r="1137" spans="5:71">
      <c r="E1137" s="30"/>
      <c r="F1137" s="30"/>
      <c r="AB1137" s="30"/>
      <c r="AC1137" s="30"/>
      <c r="BB1137" s="94"/>
      <c r="BJ1137" s="30"/>
      <c r="BK1137" s="30"/>
      <c r="BR1137" s="30"/>
      <c r="BS1137" s="30"/>
    </row>
    <row r="1138" spans="5:71">
      <c r="E1138" s="30"/>
      <c r="F1138" s="30"/>
      <c r="AB1138" s="30"/>
      <c r="AC1138" s="30"/>
      <c r="BB1138" s="94"/>
      <c r="BJ1138" s="30"/>
      <c r="BK1138" s="30"/>
      <c r="BR1138" s="30"/>
      <c r="BS1138" s="30"/>
    </row>
    <row r="1139" spans="5:71">
      <c r="E1139" s="30"/>
      <c r="F1139" s="30"/>
      <c r="AB1139" s="30"/>
      <c r="AC1139" s="30"/>
      <c r="BB1139" s="94"/>
      <c r="BJ1139" s="30"/>
      <c r="BK1139" s="30"/>
      <c r="BR1139" s="30"/>
      <c r="BS1139" s="30"/>
    </row>
    <row r="1140" spans="5:71">
      <c r="E1140" s="30"/>
      <c r="F1140" s="30"/>
      <c r="AB1140" s="30"/>
      <c r="AC1140" s="30"/>
      <c r="BB1140" s="94"/>
      <c r="BJ1140" s="30"/>
      <c r="BK1140" s="30"/>
      <c r="BR1140" s="30"/>
      <c r="BS1140" s="30"/>
    </row>
    <row r="1141" spans="5:71">
      <c r="E1141" s="30"/>
      <c r="F1141" s="30"/>
      <c r="AB1141" s="30"/>
      <c r="AC1141" s="30"/>
      <c r="BB1141" s="94"/>
      <c r="BJ1141" s="30"/>
      <c r="BK1141" s="30"/>
      <c r="BR1141" s="30"/>
      <c r="BS1141" s="30"/>
    </row>
    <row r="1142" spans="5:71">
      <c r="E1142" s="30"/>
      <c r="F1142" s="30"/>
      <c r="AB1142" s="30"/>
      <c r="AC1142" s="30"/>
      <c r="BB1142" s="94"/>
      <c r="BJ1142" s="30"/>
      <c r="BK1142" s="30"/>
      <c r="BR1142" s="30"/>
      <c r="BS1142" s="30"/>
    </row>
    <row r="1143" spans="5:71">
      <c r="E1143" s="30"/>
      <c r="F1143" s="30"/>
      <c r="AB1143" s="30"/>
      <c r="AC1143" s="30"/>
      <c r="BB1143" s="94"/>
      <c r="BJ1143" s="30"/>
      <c r="BK1143" s="30"/>
      <c r="BR1143" s="30"/>
      <c r="BS1143" s="30"/>
    </row>
    <row r="1144" spans="5:71">
      <c r="E1144" s="30"/>
      <c r="F1144" s="30"/>
      <c r="AB1144" s="30"/>
      <c r="AC1144" s="30"/>
      <c r="BB1144" s="94"/>
      <c r="BJ1144" s="30"/>
      <c r="BK1144" s="30"/>
      <c r="BR1144" s="30"/>
      <c r="BS1144" s="30"/>
    </row>
    <row r="1145" spans="5:71">
      <c r="E1145" s="30"/>
      <c r="F1145" s="30"/>
      <c r="AB1145" s="30"/>
      <c r="AC1145" s="30"/>
      <c r="BB1145" s="94"/>
      <c r="BJ1145" s="30"/>
      <c r="BK1145" s="30"/>
      <c r="BR1145" s="30"/>
      <c r="BS1145" s="30"/>
    </row>
    <row r="1146" spans="5:71">
      <c r="E1146" s="30"/>
      <c r="F1146" s="30"/>
      <c r="AB1146" s="30"/>
      <c r="AC1146" s="30"/>
      <c r="BB1146" s="94"/>
      <c r="BJ1146" s="30"/>
      <c r="BK1146" s="30"/>
      <c r="BR1146" s="30"/>
      <c r="BS1146" s="30"/>
    </row>
    <row r="1147" spans="5:71">
      <c r="E1147" s="30"/>
      <c r="F1147" s="30"/>
      <c r="AB1147" s="30"/>
      <c r="AC1147" s="30"/>
      <c r="BB1147" s="94"/>
      <c r="BJ1147" s="30"/>
      <c r="BK1147" s="30"/>
      <c r="BR1147" s="30"/>
      <c r="BS1147" s="30"/>
    </row>
    <row r="1148" spans="5:71">
      <c r="E1148" s="30"/>
      <c r="F1148" s="30"/>
      <c r="AB1148" s="30"/>
      <c r="AC1148" s="30"/>
      <c r="BB1148" s="94"/>
      <c r="BJ1148" s="30"/>
      <c r="BK1148" s="30"/>
      <c r="BR1148" s="30"/>
      <c r="BS1148" s="30"/>
    </row>
    <row r="1149" spans="5:71">
      <c r="E1149" s="30"/>
      <c r="F1149" s="30"/>
      <c r="AB1149" s="30"/>
      <c r="AC1149" s="30"/>
      <c r="BB1149" s="94"/>
      <c r="BJ1149" s="30"/>
      <c r="BK1149" s="30"/>
      <c r="BR1149" s="30"/>
      <c r="BS1149" s="30"/>
    </row>
    <row r="1150" spans="5:71">
      <c r="E1150" s="30"/>
      <c r="F1150" s="30"/>
      <c r="AB1150" s="30"/>
      <c r="AC1150" s="30"/>
      <c r="BB1150" s="94"/>
      <c r="BJ1150" s="30"/>
      <c r="BK1150" s="30"/>
      <c r="BR1150" s="30"/>
      <c r="BS1150" s="30"/>
    </row>
    <row r="1151" spans="5:71">
      <c r="E1151" s="30"/>
      <c r="F1151" s="30"/>
      <c r="AB1151" s="30"/>
      <c r="AC1151" s="30"/>
      <c r="BB1151" s="94"/>
      <c r="BJ1151" s="30"/>
      <c r="BK1151" s="30"/>
      <c r="BR1151" s="30"/>
      <c r="BS1151" s="30"/>
    </row>
    <row r="1152" spans="5:71">
      <c r="E1152" s="30"/>
      <c r="F1152" s="30"/>
      <c r="AB1152" s="30"/>
      <c r="AC1152" s="30"/>
      <c r="BB1152" s="94"/>
      <c r="BJ1152" s="30"/>
      <c r="BK1152" s="30"/>
      <c r="BR1152" s="30"/>
      <c r="BS1152" s="30"/>
    </row>
    <row r="1153" spans="5:71">
      <c r="E1153" s="30"/>
      <c r="F1153" s="30"/>
      <c r="AB1153" s="30"/>
      <c r="AC1153" s="30"/>
      <c r="BB1153" s="94"/>
      <c r="BJ1153" s="30"/>
      <c r="BK1153" s="30"/>
      <c r="BR1153" s="30"/>
      <c r="BS1153" s="30"/>
    </row>
    <row r="1154" spans="5:71">
      <c r="E1154" s="30"/>
      <c r="F1154" s="30"/>
      <c r="AB1154" s="30"/>
      <c r="AC1154" s="30"/>
      <c r="BB1154" s="94"/>
      <c r="BJ1154" s="30"/>
      <c r="BK1154" s="30"/>
      <c r="BR1154" s="30"/>
      <c r="BS1154" s="30"/>
    </row>
    <row r="1155" spans="5:71">
      <c r="E1155" s="30"/>
      <c r="F1155" s="30"/>
      <c r="AB1155" s="30"/>
      <c r="AC1155" s="30"/>
      <c r="BB1155" s="94"/>
      <c r="BJ1155" s="30"/>
      <c r="BK1155" s="30"/>
      <c r="BR1155" s="30"/>
      <c r="BS1155" s="30"/>
    </row>
    <row r="1156" spans="5:71">
      <c r="E1156" s="30"/>
      <c r="F1156" s="30"/>
      <c r="AB1156" s="30"/>
      <c r="AC1156" s="30"/>
      <c r="BB1156" s="94"/>
      <c r="BJ1156" s="30"/>
      <c r="BK1156" s="30"/>
      <c r="BR1156" s="30"/>
      <c r="BS1156" s="30"/>
    </row>
    <row r="1157" spans="5:71">
      <c r="E1157" s="30"/>
      <c r="F1157" s="30"/>
      <c r="AB1157" s="30"/>
      <c r="AC1157" s="30"/>
      <c r="BB1157" s="94"/>
      <c r="BJ1157" s="30"/>
      <c r="BK1157" s="30"/>
      <c r="BR1157" s="30"/>
      <c r="BS1157" s="30"/>
    </row>
    <row r="1158" spans="5:71">
      <c r="E1158" s="30"/>
      <c r="F1158" s="30"/>
      <c r="AB1158" s="30"/>
      <c r="AC1158" s="30"/>
      <c r="BB1158" s="94"/>
      <c r="BJ1158" s="30"/>
      <c r="BK1158" s="30"/>
      <c r="BR1158" s="30"/>
      <c r="BS1158" s="30"/>
    </row>
    <row r="1159" spans="5:71">
      <c r="E1159" s="30"/>
      <c r="F1159" s="30"/>
      <c r="AB1159" s="30"/>
      <c r="AC1159" s="30"/>
      <c r="BB1159" s="94"/>
      <c r="BJ1159" s="30"/>
      <c r="BK1159" s="30"/>
      <c r="BR1159" s="30"/>
      <c r="BS1159" s="30"/>
    </row>
    <row r="1160" spans="5:71">
      <c r="E1160" s="30"/>
      <c r="F1160" s="30"/>
      <c r="AB1160" s="30"/>
      <c r="AC1160" s="30"/>
      <c r="BB1160" s="94"/>
      <c r="BJ1160" s="30"/>
      <c r="BK1160" s="30"/>
      <c r="BR1160" s="30"/>
      <c r="BS1160" s="30"/>
    </row>
    <row r="1161" spans="5:71">
      <c r="E1161" s="30"/>
      <c r="F1161" s="30"/>
      <c r="AB1161" s="30"/>
      <c r="AC1161" s="30"/>
      <c r="BB1161" s="94"/>
      <c r="BJ1161" s="30"/>
      <c r="BK1161" s="30"/>
      <c r="BR1161" s="30"/>
      <c r="BS1161" s="30"/>
    </row>
    <row r="1162" spans="5:71">
      <c r="E1162" s="30"/>
      <c r="F1162" s="30"/>
      <c r="AB1162" s="30"/>
      <c r="AC1162" s="30"/>
      <c r="BB1162" s="94"/>
      <c r="BJ1162" s="30"/>
      <c r="BK1162" s="30"/>
      <c r="BR1162" s="30"/>
      <c r="BS1162" s="30"/>
    </row>
    <row r="1163" spans="5:71">
      <c r="E1163" s="30"/>
      <c r="F1163" s="30"/>
      <c r="AB1163" s="30"/>
      <c r="AC1163" s="30"/>
      <c r="BB1163" s="94"/>
      <c r="BJ1163" s="30"/>
      <c r="BK1163" s="30"/>
      <c r="BR1163" s="30"/>
      <c r="BS1163" s="30"/>
    </row>
    <row r="1164" spans="5:71">
      <c r="E1164" s="30"/>
      <c r="F1164" s="30"/>
      <c r="AB1164" s="30"/>
      <c r="AC1164" s="30"/>
      <c r="BB1164" s="94"/>
      <c r="BJ1164" s="30"/>
      <c r="BK1164" s="30"/>
      <c r="BR1164" s="30"/>
      <c r="BS1164" s="30"/>
    </row>
    <row r="1165" spans="5:71">
      <c r="E1165" s="30"/>
      <c r="F1165" s="30"/>
      <c r="AB1165" s="30"/>
      <c r="AC1165" s="30"/>
      <c r="BB1165" s="94"/>
      <c r="BJ1165" s="30"/>
      <c r="BK1165" s="30"/>
      <c r="BR1165" s="30"/>
      <c r="BS1165" s="30"/>
    </row>
    <row r="1166" spans="5:71">
      <c r="E1166" s="30"/>
      <c r="F1166" s="30"/>
      <c r="AB1166" s="30"/>
      <c r="AC1166" s="30"/>
      <c r="BB1166" s="94"/>
      <c r="BJ1166" s="30"/>
      <c r="BK1166" s="30"/>
      <c r="BR1166" s="30"/>
      <c r="BS1166" s="30"/>
    </row>
    <row r="1167" spans="5:71">
      <c r="E1167" s="30"/>
      <c r="F1167" s="30"/>
      <c r="AB1167" s="30"/>
      <c r="AC1167" s="30"/>
      <c r="BB1167" s="94"/>
      <c r="BJ1167" s="30"/>
      <c r="BK1167" s="30"/>
      <c r="BR1167" s="30"/>
      <c r="BS1167" s="30"/>
    </row>
    <row r="1168" spans="5:71">
      <c r="E1168" s="30"/>
      <c r="F1168" s="30"/>
      <c r="AB1168" s="30"/>
      <c r="AC1168" s="30"/>
      <c r="BB1168" s="94"/>
      <c r="BJ1168" s="30"/>
      <c r="BK1168" s="30"/>
      <c r="BR1168" s="30"/>
      <c r="BS1168" s="30"/>
    </row>
    <row r="1169" spans="5:71">
      <c r="E1169" s="30"/>
      <c r="F1169" s="30"/>
      <c r="AB1169" s="30"/>
      <c r="AC1169" s="30"/>
      <c r="BB1169" s="94"/>
      <c r="BJ1169" s="30"/>
      <c r="BK1169" s="30"/>
      <c r="BR1169" s="30"/>
      <c r="BS1169" s="30"/>
    </row>
    <row r="1170" spans="5:71">
      <c r="E1170" s="30"/>
      <c r="F1170" s="30"/>
      <c r="AB1170" s="30"/>
      <c r="AC1170" s="30"/>
      <c r="BB1170" s="94"/>
      <c r="BJ1170" s="30"/>
      <c r="BK1170" s="30"/>
      <c r="BR1170" s="30"/>
      <c r="BS1170" s="30"/>
    </row>
    <row r="1171" spans="5:71">
      <c r="E1171" s="30"/>
      <c r="F1171" s="30"/>
      <c r="AB1171" s="30"/>
      <c r="AC1171" s="30"/>
      <c r="BB1171" s="94"/>
      <c r="BJ1171" s="30"/>
      <c r="BK1171" s="30"/>
      <c r="BR1171" s="30"/>
      <c r="BS1171" s="30"/>
    </row>
    <row r="1172" spans="5:71">
      <c r="E1172" s="30"/>
      <c r="F1172" s="30"/>
      <c r="AB1172" s="30"/>
      <c r="AC1172" s="30"/>
      <c r="BB1172" s="94"/>
      <c r="BJ1172" s="30"/>
      <c r="BK1172" s="30"/>
      <c r="BR1172" s="30"/>
      <c r="BS1172" s="30"/>
    </row>
    <row r="1173" spans="5:71">
      <c r="E1173" s="30"/>
      <c r="F1173" s="30"/>
      <c r="AB1173" s="30"/>
      <c r="AC1173" s="30"/>
      <c r="BB1173" s="94"/>
      <c r="BJ1173" s="30"/>
      <c r="BK1173" s="30"/>
      <c r="BR1173" s="30"/>
      <c r="BS1173" s="30"/>
    </row>
    <row r="1174" spans="5:71">
      <c r="E1174" s="30"/>
      <c r="F1174" s="30"/>
      <c r="AB1174" s="30"/>
      <c r="AC1174" s="30"/>
      <c r="BB1174" s="94"/>
      <c r="BJ1174" s="30"/>
      <c r="BK1174" s="30"/>
      <c r="BR1174" s="30"/>
      <c r="BS1174" s="30"/>
    </row>
    <row r="1175" spans="5:71">
      <c r="E1175" s="30"/>
      <c r="F1175" s="30"/>
      <c r="AB1175" s="30"/>
      <c r="AC1175" s="30"/>
      <c r="BB1175" s="94"/>
      <c r="BJ1175" s="30"/>
      <c r="BK1175" s="30"/>
      <c r="BR1175" s="30"/>
      <c r="BS1175" s="30"/>
    </row>
    <row r="1176" spans="5:71">
      <c r="E1176" s="30"/>
      <c r="F1176" s="30"/>
      <c r="AB1176" s="30"/>
      <c r="AC1176" s="30"/>
      <c r="BB1176" s="94"/>
      <c r="BJ1176" s="30"/>
      <c r="BK1176" s="30"/>
      <c r="BR1176" s="30"/>
      <c r="BS1176" s="30"/>
    </row>
    <row r="1177" spans="5:71">
      <c r="E1177" s="30"/>
      <c r="F1177" s="30"/>
      <c r="AB1177" s="30"/>
      <c r="AC1177" s="30"/>
      <c r="BB1177" s="94"/>
      <c r="BJ1177" s="30"/>
      <c r="BK1177" s="30"/>
      <c r="BR1177" s="30"/>
      <c r="BS1177" s="30"/>
    </row>
    <row r="1178" spans="5:71">
      <c r="E1178" s="30"/>
      <c r="F1178" s="30"/>
      <c r="AB1178" s="30"/>
      <c r="AC1178" s="30"/>
      <c r="BB1178" s="94"/>
      <c r="BJ1178" s="30"/>
      <c r="BK1178" s="30"/>
      <c r="BR1178" s="30"/>
      <c r="BS1178" s="30"/>
    </row>
    <row r="1179" spans="5:71">
      <c r="E1179" s="30"/>
      <c r="F1179" s="30"/>
      <c r="AB1179" s="30"/>
      <c r="AC1179" s="30"/>
      <c r="BB1179" s="94"/>
      <c r="BJ1179" s="30"/>
      <c r="BK1179" s="30"/>
      <c r="BR1179" s="30"/>
      <c r="BS1179" s="30"/>
    </row>
    <row r="1180" spans="5:71">
      <c r="E1180" s="30"/>
      <c r="F1180" s="30"/>
      <c r="AB1180" s="30"/>
      <c r="AC1180" s="30"/>
      <c r="BB1180" s="94"/>
      <c r="BJ1180" s="30"/>
      <c r="BK1180" s="30"/>
      <c r="BR1180" s="30"/>
      <c r="BS1180" s="30"/>
    </row>
    <row r="1181" spans="5:71">
      <c r="E1181" s="30"/>
      <c r="F1181" s="30"/>
      <c r="AB1181" s="30"/>
      <c r="AC1181" s="30"/>
      <c r="BB1181" s="94"/>
      <c r="BJ1181" s="30"/>
      <c r="BK1181" s="30"/>
      <c r="BR1181" s="30"/>
      <c r="BS1181" s="30"/>
    </row>
    <row r="1182" spans="5:71">
      <c r="E1182" s="30"/>
      <c r="F1182" s="30"/>
      <c r="AB1182" s="30"/>
      <c r="AC1182" s="30"/>
      <c r="BB1182" s="94"/>
      <c r="BJ1182" s="30"/>
      <c r="BK1182" s="30"/>
      <c r="BR1182" s="30"/>
      <c r="BS1182" s="30"/>
    </row>
    <row r="1183" spans="5:71">
      <c r="E1183" s="30"/>
      <c r="F1183" s="30"/>
      <c r="AB1183" s="30"/>
      <c r="AC1183" s="30"/>
      <c r="BB1183" s="94"/>
      <c r="BJ1183" s="30"/>
      <c r="BK1183" s="30"/>
      <c r="BR1183" s="30"/>
      <c r="BS1183" s="30"/>
    </row>
    <row r="1184" spans="5:71">
      <c r="E1184" s="30"/>
      <c r="F1184" s="30"/>
      <c r="AB1184" s="30"/>
      <c r="AC1184" s="30"/>
      <c r="BB1184" s="94"/>
      <c r="BJ1184" s="30"/>
      <c r="BK1184" s="30"/>
      <c r="BR1184" s="30"/>
      <c r="BS1184" s="30"/>
    </row>
    <row r="1185" spans="5:71">
      <c r="E1185" s="30"/>
      <c r="F1185" s="30"/>
      <c r="AB1185" s="30"/>
      <c r="AC1185" s="30"/>
      <c r="BB1185" s="94"/>
      <c r="BJ1185" s="30"/>
      <c r="BK1185" s="30"/>
      <c r="BR1185" s="30"/>
      <c r="BS1185" s="30"/>
    </row>
    <row r="1186" spans="5:71">
      <c r="E1186" s="30"/>
      <c r="F1186" s="30"/>
      <c r="AB1186" s="30"/>
      <c r="AC1186" s="30"/>
      <c r="BB1186" s="94"/>
      <c r="BJ1186" s="30"/>
      <c r="BK1186" s="30"/>
      <c r="BR1186" s="30"/>
      <c r="BS1186" s="30"/>
    </row>
    <row r="1187" spans="5:71">
      <c r="E1187" s="30"/>
      <c r="F1187" s="30"/>
      <c r="AB1187" s="30"/>
      <c r="AC1187" s="30"/>
      <c r="BB1187" s="94"/>
      <c r="BJ1187" s="30"/>
      <c r="BK1187" s="30"/>
      <c r="BR1187" s="30"/>
      <c r="BS1187" s="30"/>
    </row>
    <row r="1188" spans="5:71">
      <c r="E1188" s="30"/>
      <c r="F1188" s="30"/>
      <c r="AB1188" s="30"/>
      <c r="AC1188" s="30"/>
      <c r="BB1188" s="94"/>
      <c r="BJ1188" s="30"/>
      <c r="BK1188" s="30"/>
      <c r="BR1188" s="30"/>
      <c r="BS1188" s="30"/>
    </row>
    <row r="1189" spans="5:71">
      <c r="E1189" s="30"/>
      <c r="F1189" s="30"/>
      <c r="AB1189" s="30"/>
      <c r="AC1189" s="30"/>
      <c r="BB1189" s="94"/>
      <c r="BJ1189" s="30"/>
      <c r="BK1189" s="30"/>
      <c r="BR1189" s="30"/>
      <c r="BS1189" s="30"/>
    </row>
    <row r="1190" spans="5:71">
      <c r="E1190" s="30"/>
      <c r="F1190" s="30"/>
      <c r="AB1190" s="30"/>
      <c r="AC1190" s="30"/>
      <c r="BB1190" s="94"/>
      <c r="BJ1190" s="30"/>
      <c r="BK1190" s="30"/>
      <c r="BR1190" s="30"/>
      <c r="BS1190" s="30"/>
    </row>
    <row r="1191" spans="5:71">
      <c r="E1191" s="30"/>
      <c r="F1191" s="30"/>
      <c r="AB1191" s="30"/>
      <c r="AC1191" s="30"/>
      <c r="BB1191" s="94"/>
      <c r="BJ1191" s="30"/>
      <c r="BK1191" s="30"/>
      <c r="BR1191" s="30"/>
      <c r="BS1191" s="30"/>
    </row>
    <row r="1192" spans="5:71">
      <c r="E1192" s="30"/>
      <c r="F1192" s="30"/>
      <c r="AB1192" s="30"/>
      <c r="AC1192" s="30"/>
      <c r="BB1192" s="94"/>
      <c r="BJ1192" s="30"/>
      <c r="BK1192" s="30"/>
      <c r="BR1192" s="30"/>
      <c r="BS1192" s="30"/>
    </row>
    <row r="1193" spans="5:71">
      <c r="E1193" s="30"/>
      <c r="F1193" s="30"/>
      <c r="AB1193" s="30"/>
      <c r="AC1193" s="30"/>
      <c r="BB1193" s="94"/>
      <c r="BJ1193" s="30"/>
      <c r="BK1193" s="30"/>
      <c r="BR1193" s="30"/>
      <c r="BS1193" s="30"/>
    </row>
    <row r="1194" spans="5:71">
      <c r="E1194" s="30"/>
      <c r="F1194" s="30"/>
      <c r="AB1194" s="30"/>
      <c r="AC1194" s="30"/>
      <c r="BB1194" s="94"/>
      <c r="BJ1194" s="30"/>
      <c r="BK1194" s="30"/>
      <c r="BR1194" s="30"/>
      <c r="BS1194" s="30"/>
    </row>
    <row r="1195" spans="5:71">
      <c r="E1195" s="30"/>
      <c r="F1195" s="30"/>
      <c r="AB1195" s="30"/>
      <c r="AC1195" s="30"/>
      <c r="BB1195" s="94"/>
      <c r="BJ1195" s="30"/>
      <c r="BK1195" s="30"/>
      <c r="BR1195" s="30"/>
      <c r="BS1195" s="30"/>
    </row>
    <row r="1196" spans="5:71">
      <c r="E1196" s="30"/>
      <c r="F1196" s="30"/>
      <c r="AB1196" s="30"/>
      <c r="AC1196" s="30"/>
      <c r="BB1196" s="94"/>
      <c r="BJ1196" s="30"/>
      <c r="BK1196" s="30"/>
      <c r="BR1196" s="30"/>
      <c r="BS1196" s="30"/>
    </row>
    <row r="1197" spans="5:71">
      <c r="E1197" s="30"/>
      <c r="F1197" s="30"/>
      <c r="AB1197" s="30"/>
      <c r="AC1197" s="30"/>
      <c r="BB1197" s="94"/>
      <c r="BJ1197" s="30"/>
      <c r="BK1197" s="30"/>
      <c r="BR1197" s="30"/>
      <c r="BS1197" s="30"/>
    </row>
    <row r="1198" spans="5:71">
      <c r="E1198" s="30"/>
      <c r="F1198" s="30"/>
      <c r="AB1198" s="30"/>
      <c r="AC1198" s="30"/>
      <c r="BB1198" s="94"/>
      <c r="BJ1198" s="30"/>
      <c r="BK1198" s="30"/>
      <c r="BR1198" s="30"/>
      <c r="BS1198" s="30"/>
    </row>
    <row r="1199" spans="5:71">
      <c r="E1199" s="30"/>
      <c r="F1199" s="30"/>
      <c r="AB1199" s="30"/>
      <c r="AC1199" s="30"/>
      <c r="BB1199" s="94"/>
      <c r="BJ1199" s="30"/>
      <c r="BK1199" s="30"/>
      <c r="BR1199" s="30"/>
      <c r="BS1199" s="30"/>
    </row>
    <row r="1200" spans="5:71">
      <c r="E1200" s="30"/>
      <c r="F1200" s="30"/>
      <c r="AB1200" s="30"/>
      <c r="AC1200" s="30"/>
      <c r="BB1200" s="94"/>
      <c r="BJ1200" s="30"/>
      <c r="BK1200" s="30"/>
      <c r="BR1200" s="30"/>
      <c r="BS1200" s="30"/>
    </row>
    <row r="1201" spans="5:71">
      <c r="E1201" s="30"/>
      <c r="F1201" s="30"/>
      <c r="AB1201" s="30"/>
      <c r="AC1201" s="30"/>
      <c r="BB1201" s="94"/>
      <c r="BJ1201" s="30"/>
      <c r="BK1201" s="30"/>
      <c r="BR1201" s="30"/>
      <c r="BS1201" s="30"/>
    </row>
    <row r="1202" spans="5:71">
      <c r="E1202" s="30"/>
      <c r="F1202" s="30"/>
      <c r="AB1202" s="30"/>
      <c r="AC1202" s="30"/>
      <c r="BB1202" s="94"/>
      <c r="BJ1202" s="30"/>
      <c r="BK1202" s="30"/>
      <c r="BR1202" s="30"/>
      <c r="BS1202" s="30"/>
    </row>
    <row r="1203" spans="5:71">
      <c r="E1203" s="30"/>
      <c r="F1203" s="30"/>
      <c r="AB1203" s="30"/>
      <c r="AC1203" s="30"/>
      <c r="BB1203" s="94"/>
      <c r="BJ1203" s="30"/>
      <c r="BK1203" s="30"/>
      <c r="BR1203" s="30"/>
      <c r="BS1203" s="30"/>
    </row>
    <row r="1204" spans="5:71">
      <c r="E1204" s="30"/>
      <c r="F1204" s="30"/>
      <c r="AB1204" s="30"/>
      <c r="AC1204" s="30"/>
      <c r="BB1204" s="94"/>
      <c r="BJ1204" s="30"/>
      <c r="BK1204" s="30"/>
      <c r="BR1204" s="30"/>
      <c r="BS1204" s="30"/>
    </row>
    <row r="1205" spans="5:71">
      <c r="E1205" s="30"/>
      <c r="F1205" s="30"/>
      <c r="AB1205" s="30"/>
      <c r="AC1205" s="30"/>
      <c r="BB1205" s="94"/>
      <c r="BJ1205" s="30"/>
      <c r="BK1205" s="30"/>
      <c r="BR1205" s="30"/>
      <c r="BS1205" s="30"/>
    </row>
    <row r="1206" spans="5:71">
      <c r="E1206" s="30"/>
      <c r="F1206" s="30"/>
      <c r="AB1206" s="30"/>
      <c r="AC1206" s="30"/>
      <c r="BB1206" s="94"/>
      <c r="BJ1206" s="30"/>
      <c r="BK1206" s="30"/>
      <c r="BR1206" s="30"/>
      <c r="BS1206" s="30"/>
    </row>
    <row r="1207" spans="5:71">
      <c r="E1207" s="30"/>
      <c r="F1207" s="30"/>
      <c r="AB1207" s="30"/>
      <c r="AC1207" s="30"/>
      <c r="BB1207" s="94"/>
      <c r="BJ1207" s="30"/>
      <c r="BK1207" s="30"/>
      <c r="BR1207" s="30"/>
      <c r="BS1207" s="30"/>
    </row>
    <row r="1208" spans="5:71">
      <c r="E1208" s="30"/>
      <c r="F1208" s="30"/>
      <c r="AB1208" s="30"/>
      <c r="AC1208" s="30"/>
      <c r="BB1208" s="94"/>
      <c r="BJ1208" s="30"/>
      <c r="BK1208" s="30"/>
      <c r="BR1208" s="30"/>
      <c r="BS1208" s="30"/>
    </row>
    <row r="1209" spans="5:71">
      <c r="E1209" s="30"/>
      <c r="F1209" s="30"/>
      <c r="AB1209" s="30"/>
      <c r="AC1209" s="30"/>
      <c r="BB1209" s="94"/>
      <c r="BJ1209" s="30"/>
      <c r="BK1209" s="30"/>
      <c r="BR1209" s="30"/>
      <c r="BS1209" s="30"/>
    </row>
    <row r="1210" spans="5:71">
      <c r="E1210" s="30"/>
      <c r="F1210" s="30"/>
      <c r="AB1210" s="30"/>
      <c r="AC1210" s="30"/>
      <c r="BB1210" s="94"/>
      <c r="BJ1210" s="30"/>
      <c r="BK1210" s="30"/>
      <c r="BR1210" s="30"/>
      <c r="BS1210" s="30"/>
    </row>
    <row r="1211" spans="5:71">
      <c r="E1211" s="30"/>
      <c r="F1211" s="30"/>
      <c r="AB1211" s="30"/>
      <c r="AC1211" s="30"/>
      <c r="BB1211" s="94"/>
      <c r="BJ1211" s="30"/>
      <c r="BK1211" s="30"/>
      <c r="BR1211" s="30"/>
      <c r="BS1211" s="30"/>
    </row>
    <row r="1212" spans="5:71">
      <c r="E1212" s="30"/>
      <c r="F1212" s="30"/>
      <c r="AB1212" s="30"/>
      <c r="AC1212" s="30"/>
      <c r="BB1212" s="94"/>
      <c r="BJ1212" s="30"/>
      <c r="BK1212" s="30"/>
      <c r="BR1212" s="30"/>
      <c r="BS1212" s="30"/>
    </row>
    <row r="1213" spans="5:71">
      <c r="E1213" s="30"/>
      <c r="F1213" s="30"/>
      <c r="AB1213" s="30"/>
      <c r="AC1213" s="30"/>
      <c r="BB1213" s="94"/>
      <c r="BJ1213" s="30"/>
      <c r="BK1213" s="30"/>
      <c r="BR1213" s="30"/>
      <c r="BS1213" s="30"/>
    </row>
    <row r="1214" spans="5:71">
      <c r="E1214" s="30"/>
      <c r="F1214" s="30"/>
      <c r="AB1214" s="30"/>
      <c r="AC1214" s="30"/>
      <c r="BB1214" s="94"/>
      <c r="BJ1214" s="30"/>
      <c r="BK1214" s="30"/>
      <c r="BR1214" s="30"/>
      <c r="BS1214" s="30"/>
    </row>
    <row r="1215" spans="5:71">
      <c r="E1215" s="30"/>
      <c r="F1215" s="30"/>
      <c r="AB1215" s="30"/>
      <c r="AC1215" s="30"/>
      <c r="BB1215" s="94"/>
      <c r="BJ1215" s="30"/>
      <c r="BK1215" s="30"/>
      <c r="BR1215" s="30"/>
      <c r="BS1215" s="30"/>
    </row>
    <row r="1216" spans="5:71">
      <c r="E1216" s="30"/>
      <c r="F1216" s="30"/>
      <c r="AB1216" s="30"/>
      <c r="AC1216" s="30"/>
      <c r="BB1216" s="94"/>
      <c r="BJ1216" s="30"/>
      <c r="BK1216" s="30"/>
      <c r="BR1216" s="30"/>
      <c r="BS1216" s="30"/>
    </row>
    <row r="1217" spans="5:71">
      <c r="E1217" s="30"/>
      <c r="F1217" s="30"/>
      <c r="AB1217" s="30"/>
      <c r="AC1217" s="30"/>
      <c r="BB1217" s="94"/>
      <c r="BJ1217" s="30"/>
      <c r="BK1217" s="30"/>
      <c r="BR1217" s="30"/>
      <c r="BS1217" s="30"/>
    </row>
    <row r="1218" spans="5:71">
      <c r="E1218" s="30"/>
      <c r="F1218" s="30"/>
      <c r="AB1218" s="30"/>
      <c r="AC1218" s="30"/>
      <c r="BB1218" s="94"/>
      <c r="BJ1218" s="30"/>
      <c r="BK1218" s="30"/>
      <c r="BR1218" s="30"/>
      <c r="BS1218" s="30"/>
    </row>
    <row r="1219" spans="5:71">
      <c r="E1219" s="30"/>
      <c r="F1219" s="30"/>
      <c r="AB1219" s="30"/>
      <c r="AC1219" s="30"/>
      <c r="BB1219" s="94"/>
      <c r="BJ1219" s="30"/>
      <c r="BK1219" s="30"/>
      <c r="BR1219" s="30"/>
      <c r="BS1219" s="30"/>
    </row>
    <row r="1220" spans="5:71">
      <c r="E1220" s="30"/>
      <c r="F1220" s="30"/>
      <c r="AB1220" s="30"/>
      <c r="AC1220" s="30"/>
      <c r="BB1220" s="94"/>
      <c r="BJ1220" s="30"/>
      <c r="BK1220" s="30"/>
      <c r="BR1220" s="30"/>
      <c r="BS1220" s="30"/>
    </row>
    <row r="1221" spans="5:71">
      <c r="E1221" s="30"/>
      <c r="F1221" s="30"/>
      <c r="AB1221" s="30"/>
      <c r="AC1221" s="30"/>
      <c r="BB1221" s="94"/>
      <c r="BJ1221" s="30"/>
      <c r="BK1221" s="30"/>
      <c r="BR1221" s="30"/>
      <c r="BS1221" s="30"/>
    </row>
    <row r="1222" spans="5:71">
      <c r="E1222" s="30"/>
      <c r="F1222" s="30"/>
      <c r="AB1222" s="30"/>
      <c r="AC1222" s="30"/>
      <c r="BB1222" s="94"/>
      <c r="BJ1222" s="30"/>
      <c r="BK1222" s="30"/>
      <c r="BR1222" s="30"/>
      <c r="BS1222" s="30"/>
    </row>
    <row r="1223" spans="5:71">
      <c r="E1223" s="30"/>
      <c r="F1223" s="30"/>
      <c r="AB1223" s="30"/>
      <c r="AC1223" s="30"/>
      <c r="BB1223" s="94"/>
      <c r="BJ1223" s="30"/>
      <c r="BK1223" s="30"/>
      <c r="BR1223" s="30"/>
      <c r="BS1223" s="30"/>
    </row>
    <row r="1224" spans="5:71">
      <c r="E1224" s="30"/>
      <c r="F1224" s="30"/>
      <c r="AB1224" s="30"/>
      <c r="AC1224" s="30"/>
      <c r="BB1224" s="94"/>
      <c r="BJ1224" s="30"/>
      <c r="BK1224" s="30"/>
      <c r="BR1224" s="30"/>
      <c r="BS1224" s="30"/>
    </row>
    <row r="1225" spans="5:71">
      <c r="E1225" s="30"/>
      <c r="F1225" s="30"/>
      <c r="AB1225" s="30"/>
      <c r="AC1225" s="30"/>
      <c r="BB1225" s="94"/>
      <c r="BJ1225" s="30"/>
      <c r="BK1225" s="30"/>
      <c r="BR1225" s="30"/>
      <c r="BS1225" s="30"/>
    </row>
    <row r="1226" spans="5:71">
      <c r="E1226" s="30"/>
      <c r="F1226" s="30"/>
      <c r="AB1226" s="30"/>
      <c r="AC1226" s="30"/>
      <c r="BB1226" s="94"/>
      <c r="BJ1226" s="30"/>
      <c r="BK1226" s="30"/>
      <c r="BR1226" s="30"/>
      <c r="BS1226" s="30"/>
    </row>
    <row r="1227" spans="5:71">
      <c r="E1227" s="30"/>
      <c r="F1227" s="30"/>
      <c r="AB1227" s="30"/>
      <c r="AC1227" s="30"/>
      <c r="BB1227" s="94"/>
      <c r="BJ1227" s="30"/>
      <c r="BK1227" s="30"/>
      <c r="BR1227" s="30"/>
      <c r="BS1227" s="30"/>
    </row>
    <row r="1228" spans="5:71">
      <c r="E1228" s="30"/>
      <c r="F1228" s="30"/>
      <c r="AB1228" s="30"/>
      <c r="AC1228" s="30"/>
      <c r="BB1228" s="94"/>
      <c r="BJ1228" s="30"/>
      <c r="BK1228" s="30"/>
      <c r="BR1228" s="30"/>
      <c r="BS1228" s="30"/>
    </row>
    <row r="1229" spans="5:71">
      <c r="E1229" s="30"/>
      <c r="F1229" s="30"/>
      <c r="AB1229" s="30"/>
      <c r="AC1229" s="30"/>
      <c r="BB1229" s="94"/>
      <c r="BJ1229" s="30"/>
      <c r="BK1229" s="30"/>
      <c r="BR1229" s="30"/>
      <c r="BS1229" s="30"/>
    </row>
    <row r="1230" spans="5:71">
      <c r="E1230" s="30"/>
      <c r="F1230" s="30"/>
      <c r="AB1230" s="30"/>
      <c r="AC1230" s="30"/>
      <c r="BB1230" s="94"/>
      <c r="BJ1230" s="30"/>
      <c r="BK1230" s="30"/>
      <c r="BR1230" s="30"/>
      <c r="BS1230" s="30"/>
    </row>
    <row r="1231" spans="5:71">
      <c r="E1231" s="30"/>
      <c r="F1231" s="30"/>
      <c r="AB1231" s="30"/>
      <c r="AC1231" s="30"/>
      <c r="BB1231" s="94"/>
      <c r="BJ1231" s="30"/>
      <c r="BK1231" s="30"/>
      <c r="BR1231" s="30"/>
      <c r="BS1231" s="30"/>
    </row>
    <row r="1232" spans="5:71">
      <c r="E1232" s="30"/>
      <c r="F1232" s="30"/>
      <c r="AB1232" s="30"/>
      <c r="AC1232" s="30"/>
      <c r="BB1232" s="94"/>
      <c r="BJ1232" s="30"/>
      <c r="BK1232" s="30"/>
      <c r="BR1232" s="30"/>
      <c r="BS1232" s="30"/>
    </row>
    <row r="1233" spans="5:71">
      <c r="E1233" s="30"/>
      <c r="F1233" s="30"/>
      <c r="AB1233" s="30"/>
      <c r="AC1233" s="30"/>
      <c r="BB1233" s="94"/>
      <c r="BJ1233" s="30"/>
      <c r="BK1233" s="30"/>
      <c r="BR1233" s="30"/>
      <c r="BS1233" s="30"/>
    </row>
    <row r="1234" spans="5:71">
      <c r="E1234" s="30"/>
      <c r="F1234" s="30"/>
      <c r="AB1234" s="30"/>
      <c r="AC1234" s="30"/>
      <c r="BB1234" s="94"/>
      <c r="BJ1234" s="30"/>
      <c r="BK1234" s="30"/>
      <c r="BR1234" s="30"/>
      <c r="BS1234" s="30"/>
    </row>
    <row r="1235" spans="5:71">
      <c r="E1235" s="30"/>
      <c r="F1235" s="30"/>
      <c r="AB1235" s="30"/>
      <c r="AC1235" s="30"/>
      <c r="BB1235" s="94"/>
      <c r="BJ1235" s="30"/>
      <c r="BK1235" s="30"/>
      <c r="BR1235" s="30"/>
      <c r="BS1235" s="30"/>
    </row>
    <row r="1236" spans="5:71">
      <c r="E1236" s="30"/>
      <c r="F1236" s="30"/>
      <c r="AB1236" s="30"/>
      <c r="AC1236" s="30"/>
      <c r="BB1236" s="94"/>
      <c r="BJ1236" s="30"/>
      <c r="BK1236" s="30"/>
      <c r="BR1236" s="30"/>
      <c r="BS1236" s="30"/>
    </row>
    <row r="1237" spans="5:71">
      <c r="E1237" s="30"/>
      <c r="F1237" s="30"/>
      <c r="AB1237" s="30"/>
      <c r="AC1237" s="30"/>
      <c r="BB1237" s="94"/>
      <c r="BJ1237" s="30"/>
      <c r="BK1237" s="30"/>
      <c r="BR1237" s="30"/>
      <c r="BS1237" s="30"/>
    </row>
    <row r="1238" spans="5:71">
      <c r="E1238" s="30"/>
      <c r="F1238" s="30"/>
      <c r="AB1238" s="30"/>
      <c r="AC1238" s="30"/>
      <c r="BB1238" s="94"/>
      <c r="BJ1238" s="30"/>
      <c r="BK1238" s="30"/>
      <c r="BR1238" s="30"/>
      <c r="BS1238" s="30"/>
    </row>
    <row r="1239" spans="5:71">
      <c r="E1239" s="30"/>
      <c r="F1239" s="30"/>
      <c r="AB1239" s="30"/>
      <c r="AC1239" s="30"/>
      <c r="BB1239" s="94"/>
      <c r="BJ1239" s="30"/>
      <c r="BK1239" s="30"/>
      <c r="BR1239" s="30"/>
      <c r="BS1239" s="30"/>
    </row>
    <row r="1240" spans="5:71">
      <c r="E1240" s="30"/>
      <c r="F1240" s="30"/>
      <c r="AB1240" s="30"/>
      <c r="AC1240" s="30"/>
      <c r="BB1240" s="94"/>
      <c r="BJ1240" s="30"/>
      <c r="BK1240" s="30"/>
      <c r="BR1240" s="30"/>
      <c r="BS1240" s="30"/>
    </row>
    <row r="1241" spans="5:71">
      <c r="E1241" s="30"/>
      <c r="F1241" s="30"/>
      <c r="AB1241" s="30"/>
      <c r="AC1241" s="30"/>
      <c r="BB1241" s="94"/>
      <c r="BJ1241" s="30"/>
      <c r="BK1241" s="30"/>
      <c r="BR1241" s="30"/>
      <c r="BS1241" s="30"/>
    </row>
    <row r="1242" spans="5:71">
      <c r="E1242" s="30"/>
      <c r="F1242" s="30"/>
      <c r="AB1242" s="30"/>
      <c r="AC1242" s="30"/>
      <c r="BB1242" s="94"/>
      <c r="BJ1242" s="30"/>
      <c r="BK1242" s="30"/>
      <c r="BR1242" s="30"/>
      <c r="BS1242" s="30"/>
    </row>
    <row r="1243" spans="5:71">
      <c r="E1243" s="30"/>
      <c r="F1243" s="30"/>
      <c r="AB1243" s="30"/>
      <c r="AC1243" s="30"/>
      <c r="BB1243" s="94"/>
      <c r="BJ1243" s="30"/>
      <c r="BK1243" s="30"/>
      <c r="BR1243" s="30"/>
      <c r="BS1243" s="30"/>
    </row>
    <row r="1244" spans="5:71">
      <c r="E1244" s="30"/>
      <c r="F1244" s="30"/>
      <c r="AB1244" s="30"/>
      <c r="AC1244" s="30"/>
      <c r="BB1244" s="94"/>
      <c r="BJ1244" s="30"/>
      <c r="BK1244" s="30"/>
      <c r="BR1244" s="30"/>
      <c r="BS1244" s="30"/>
    </row>
    <row r="1245" spans="5:71">
      <c r="E1245" s="30"/>
      <c r="F1245" s="30"/>
      <c r="AB1245" s="30"/>
      <c r="AC1245" s="30"/>
      <c r="BB1245" s="94"/>
      <c r="BJ1245" s="30"/>
      <c r="BK1245" s="30"/>
      <c r="BR1245" s="30"/>
      <c r="BS1245" s="30"/>
    </row>
    <row r="1246" spans="5:71">
      <c r="E1246" s="30"/>
      <c r="F1246" s="30"/>
      <c r="AB1246" s="30"/>
      <c r="AC1246" s="30"/>
      <c r="BB1246" s="94"/>
      <c r="BJ1246" s="30"/>
      <c r="BK1246" s="30"/>
      <c r="BR1246" s="30"/>
      <c r="BS1246" s="30"/>
    </row>
    <row r="1247" spans="5:71">
      <c r="E1247" s="30"/>
      <c r="F1247" s="30"/>
      <c r="AB1247" s="30"/>
      <c r="AC1247" s="30"/>
      <c r="BB1247" s="94"/>
      <c r="BJ1247" s="30"/>
      <c r="BK1247" s="30"/>
      <c r="BR1247" s="30"/>
      <c r="BS1247" s="30"/>
    </row>
    <row r="1248" spans="5:71">
      <c r="E1248" s="30"/>
      <c r="F1248" s="30"/>
      <c r="AB1248" s="30"/>
      <c r="AC1248" s="30"/>
      <c r="BB1248" s="94"/>
      <c r="BJ1248" s="30"/>
      <c r="BK1248" s="30"/>
      <c r="BR1248" s="30"/>
      <c r="BS1248" s="30"/>
    </row>
    <row r="1249" spans="5:71">
      <c r="E1249" s="30"/>
      <c r="F1249" s="30"/>
      <c r="AB1249" s="30"/>
      <c r="AC1249" s="30"/>
      <c r="BB1249" s="94"/>
      <c r="BJ1249" s="30"/>
      <c r="BK1249" s="30"/>
      <c r="BR1249" s="30"/>
      <c r="BS1249" s="30"/>
    </row>
    <row r="1250" spans="5:71">
      <c r="E1250" s="30"/>
      <c r="F1250" s="30"/>
      <c r="AB1250" s="30"/>
      <c r="AC1250" s="30"/>
      <c r="BB1250" s="94"/>
      <c r="BJ1250" s="30"/>
      <c r="BK1250" s="30"/>
      <c r="BR1250" s="30"/>
      <c r="BS1250" s="30"/>
    </row>
    <row r="1251" spans="5:71">
      <c r="E1251" s="30"/>
      <c r="F1251" s="30"/>
      <c r="AB1251" s="30"/>
      <c r="AC1251" s="30"/>
      <c r="BB1251" s="94"/>
      <c r="BJ1251" s="30"/>
      <c r="BK1251" s="30"/>
      <c r="BR1251" s="30"/>
      <c r="BS1251" s="30"/>
    </row>
    <row r="1252" spans="5:71">
      <c r="E1252" s="30"/>
      <c r="F1252" s="30"/>
      <c r="AB1252" s="30"/>
      <c r="AC1252" s="30"/>
      <c r="BB1252" s="94"/>
      <c r="BJ1252" s="30"/>
      <c r="BK1252" s="30"/>
      <c r="BR1252" s="30"/>
      <c r="BS1252" s="30"/>
    </row>
    <row r="1253" spans="5:71">
      <c r="E1253" s="30"/>
      <c r="F1253" s="30"/>
      <c r="AB1253" s="30"/>
      <c r="AC1253" s="30"/>
      <c r="BB1253" s="94"/>
      <c r="BJ1253" s="30"/>
      <c r="BK1253" s="30"/>
      <c r="BR1253" s="30"/>
      <c r="BS1253" s="30"/>
    </row>
    <row r="1254" spans="5:71">
      <c r="E1254" s="30"/>
      <c r="F1254" s="30"/>
      <c r="AB1254" s="30"/>
      <c r="AC1254" s="30"/>
      <c r="BB1254" s="94"/>
      <c r="BJ1254" s="30"/>
      <c r="BK1254" s="30"/>
      <c r="BR1254" s="30"/>
      <c r="BS1254" s="30"/>
    </row>
    <row r="1255" spans="5:71">
      <c r="E1255" s="30"/>
      <c r="F1255" s="30"/>
      <c r="AB1255" s="30"/>
      <c r="AC1255" s="30"/>
      <c r="BB1255" s="94"/>
      <c r="BJ1255" s="30"/>
      <c r="BK1255" s="30"/>
      <c r="BR1255" s="30"/>
      <c r="BS1255" s="30"/>
    </row>
    <row r="1256" spans="5:71">
      <c r="E1256" s="30"/>
      <c r="F1256" s="30"/>
      <c r="AB1256" s="30"/>
      <c r="AC1256" s="30"/>
      <c r="BB1256" s="94"/>
      <c r="BJ1256" s="30"/>
      <c r="BK1256" s="30"/>
      <c r="BR1256" s="30"/>
      <c r="BS1256" s="30"/>
    </row>
    <row r="1257" spans="5:71">
      <c r="E1257" s="30"/>
      <c r="F1257" s="30"/>
      <c r="AB1257" s="30"/>
      <c r="AC1257" s="30"/>
      <c r="BB1257" s="94"/>
      <c r="BJ1257" s="30"/>
      <c r="BK1257" s="30"/>
      <c r="BR1257" s="30"/>
      <c r="BS1257" s="30"/>
    </row>
    <row r="1258" spans="5:71">
      <c r="E1258" s="30"/>
      <c r="F1258" s="30"/>
      <c r="AB1258" s="30"/>
      <c r="AC1258" s="30"/>
      <c r="BB1258" s="94"/>
      <c r="BJ1258" s="30"/>
      <c r="BK1258" s="30"/>
      <c r="BR1258" s="30"/>
      <c r="BS1258" s="30"/>
    </row>
    <row r="1259" spans="5:71">
      <c r="E1259" s="30"/>
      <c r="F1259" s="30"/>
      <c r="AB1259" s="30"/>
      <c r="AC1259" s="30"/>
      <c r="BB1259" s="94"/>
      <c r="BJ1259" s="30"/>
      <c r="BK1259" s="30"/>
      <c r="BR1259" s="30"/>
      <c r="BS1259" s="30"/>
    </row>
    <row r="1260" spans="5:71">
      <c r="E1260" s="30"/>
      <c r="F1260" s="30"/>
      <c r="AB1260" s="30"/>
      <c r="AC1260" s="30"/>
      <c r="BB1260" s="94"/>
      <c r="BJ1260" s="30"/>
      <c r="BK1260" s="30"/>
      <c r="BR1260" s="30"/>
      <c r="BS1260" s="30"/>
    </row>
    <row r="1261" spans="5:71">
      <c r="E1261" s="30"/>
      <c r="F1261" s="30"/>
      <c r="AB1261" s="30"/>
      <c r="AC1261" s="30"/>
      <c r="BB1261" s="94"/>
      <c r="BJ1261" s="30"/>
      <c r="BK1261" s="30"/>
      <c r="BR1261" s="30"/>
      <c r="BS1261" s="30"/>
    </row>
    <row r="1262" spans="5:71">
      <c r="E1262" s="30"/>
      <c r="F1262" s="30"/>
      <c r="AB1262" s="30"/>
      <c r="AC1262" s="30"/>
      <c r="BB1262" s="94"/>
      <c r="BJ1262" s="30"/>
      <c r="BK1262" s="30"/>
      <c r="BR1262" s="30"/>
      <c r="BS1262" s="30"/>
    </row>
    <row r="1263" spans="5:71">
      <c r="E1263" s="30"/>
      <c r="F1263" s="30"/>
      <c r="AB1263" s="30"/>
      <c r="AC1263" s="30"/>
      <c r="BB1263" s="94"/>
      <c r="BJ1263" s="30"/>
      <c r="BK1263" s="30"/>
      <c r="BR1263" s="30"/>
      <c r="BS1263" s="30"/>
    </row>
    <row r="1264" spans="5:71">
      <c r="E1264" s="30"/>
      <c r="F1264" s="30"/>
      <c r="AB1264" s="30"/>
      <c r="AC1264" s="30"/>
      <c r="BB1264" s="94"/>
      <c r="BJ1264" s="30"/>
      <c r="BK1264" s="30"/>
      <c r="BR1264" s="30"/>
      <c r="BS1264" s="30"/>
    </row>
    <row r="1265" spans="5:71">
      <c r="E1265" s="30"/>
      <c r="F1265" s="30"/>
      <c r="AB1265" s="30"/>
      <c r="AC1265" s="30"/>
      <c r="BB1265" s="94"/>
      <c r="BJ1265" s="30"/>
      <c r="BK1265" s="30"/>
      <c r="BR1265" s="30"/>
      <c r="BS1265" s="30"/>
    </row>
    <row r="1266" spans="5:71">
      <c r="E1266" s="30"/>
      <c r="F1266" s="30"/>
      <c r="AB1266" s="30"/>
      <c r="AC1266" s="30"/>
      <c r="BB1266" s="94"/>
      <c r="BJ1266" s="30"/>
      <c r="BK1266" s="30"/>
      <c r="BR1266" s="30"/>
      <c r="BS1266" s="30"/>
    </row>
    <row r="1267" spans="5:71">
      <c r="E1267" s="30"/>
      <c r="F1267" s="30"/>
      <c r="AB1267" s="30"/>
      <c r="AC1267" s="30"/>
      <c r="BB1267" s="94"/>
      <c r="BJ1267" s="30"/>
      <c r="BK1267" s="30"/>
      <c r="BR1267" s="30"/>
      <c r="BS1267" s="30"/>
    </row>
    <row r="1268" spans="5:71">
      <c r="E1268" s="30"/>
      <c r="F1268" s="30"/>
      <c r="AB1268" s="30"/>
      <c r="AC1268" s="30"/>
      <c r="BB1268" s="94"/>
      <c r="BJ1268" s="30"/>
      <c r="BK1268" s="30"/>
      <c r="BR1268" s="30"/>
      <c r="BS1268" s="30"/>
    </row>
    <row r="1269" spans="5:71">
      <c r="E1269" s="30"/>
      <c r="F1269" s="30"/>
      <c r="AB1269" s="30"/>
      <c r="AC1269" s="30"/>
      <c r="BB1269" s="94"/>
      <c r="BJ1269" s="30"/>
      <c r="BK1269" s="30"/>
      <c r="BR1269" s="30"/>
      <c r="BS1269" s="30"/>
    </row>
    <row r="1270" spans="5:71">
      <c r="E1270" s="30"/>
      <c r="F1270" s="30"/>
      <c r="AB1270" s="30"/>
      <c r="AC1270" s="30"/>
      <c r="BB1270" s="94"/>
      <c r="BJ1270" s="30"/>
      <c r="BK1270" s="30"/>
      <c r="BR1270" s="30"/>
      <c r="BS1270" s="30"/>
    </row>
    <row r="1271" spans="5:71">
      <c r="E1271" s="30"/>
      <c r="F1271" s="30"/>
      <c r="AB1271" s="30"/>
      <c r="AC1271" s="30"/>
      <c r="BB1271" s="94"/>
      <c r="BJ1271" s="30"/>
      <c r="BK1271" s="30"/>
      <c r="BR1271" s="30"/>
      <c r="BS1271" s="30"/>
    </row>
    <row r="1272" spans="5:71">
      <c r="E1272" s="30"/>
      <c r="F1272" s="30"/>
      <c r="AB1272" s="30"/>
      <c r="AC1272" s="30"/>
      <c r="BB1272" s="94"/>
      <c r="BJ1272" s="30"/>
      <c r="BK1272" s="30"/>
      <c r="BR1272" s="30"/>
      <c r="BS1272" s="30"/>
    </row>
    <row r="1273" spans="5:71">
      <c r="E1273" s="30"/>
      <c r="F1273" s="30"/>
      <c r="AB1273" s="30"/>
      <c r="AC1273" s="30"/>
      <c r="BB1273" s="94"/>
      <c r="BJ1273" s="30"/>
      <c r="BK1273" s="30"/>
      <c r="BR1273" s="30"/>
      <c r="BS1273" s="30"/>
    </row>
    <row r="1274" spans="5:71">
      <c r="E1274" s="30"/>
      <c r="F1274" s="30"/>
      <c r="AB1274" s="30"/>
      <c r="AC1274" s="30"/>
      <c r="BB1274" s="94"/>
      <c r="BJ1274" s="30"/>
      <c r="BK1274" s="30"/>
      <c r="BR1274" s="30"/>
      <c r="BS1274" s="30"/>
    </row>
    <row r="1275" spans="5:71">
      <c r="E1275" s="30"/>
      <c r="F1275" s="30"/>
      <c r="AB1275" s="30"/>
      <c r="AC1275" s="30"/>
      <c r="BB1275" s="94"/>
      <c r="BJ1275" s="30"/>
      <c r="BK1275" s="30"/>
      <c r="BR1275" s="30"/>
      <c r="BS1275" s="30"/>
    </row>
    <row r="1276" spans="5:71">
      <c r="E1276" s="30"/>
      <c r="F1276" s="30"/>
      <c r="AB1276" s="30"/>
      <c r="AC1276" s="30"/>
      <c r="BB1276" s="94"/>
      <c r="BJ1276" s="30"/>
      <c r="BK1276" s="30"/>
      <c r="BR1276" s="30"/>
      <c r="BS1276" s="30"/>
    </row>
    <row r="1277" spans="5:71">
      <c r="E1277" s="30"/>
      <c r="F1277" s="30"/>
      <c r="AB1277" s="30"/>
      <c r="AC1277" s="30"/>
      <c r="BB1277" s="94"/>
      <c r="BJ1277" s="30"/>
      <c r="BK1277" s="30"/>
      <c r="BR1277" s="30"/>
      <c r="BS1277" s="30"/>
    </row>
    <row r="1278" spans="5:71">
      <c r="E1278" s="30"/>
      <c r="F1278" s="30"/>
      <c r="AB1278" s="30"/>
      <c r="AC1278" s="30"/>
      <c r="BB1278" s="94"/>
      <c r="BJ1278" s="30"/>
      <c r="BK1278" s="30"/>
      <c r="BR1278" s="30"/>
      <c r="BS1278" s="30"/>
    </row>
    <row r="1279" spans="5:71">
      <c r="E1279" s="30"/>
      <c r="F1279" s="30"/>
      <c r="AB1279" s="30"/>
      <c r="AC1279" s="30"/>
      <c r="BB1279" s="94"/>
      <c r="BJ1279" s="30"/>
      <c r="BK1279" s="30"/>
      <c r="BR1279" s="30"/>
      <c r="BS1279" s="30"/>
    </row>
    <row r="1280" spans="5:71">
      <c r="E1280" s="30"/>
      <c r="F1280" s="30"/>
      <c r="AB1280" s="30"/>
      <c r="AC1280" s="30"/>
      <c r="BB1280" s="94"/>
      <c r="BJ1280" s="30"/>
      <c r="BK1280" s="30"/>
      <c r="BR1280" s="30"/>
      <c r="BS1280" s="30"/>
    </row>
    <row r="1281" spans="5:71">
      <c r="E1281" s="30"/>
      <c r="F1281" s="30"/>
      <c r="AB1281" s="30"/>
      <c r="AC1281" s="30"/>
      <c r="BB1281" s="94"/>
      <c r="BJ1281" s="30"/>
      <c r="BK1281" s="30"/>
      <c r="BR1281" s="30"/>
      <c r="BS1281" s="30"/>
    </row>
    <row r="1282" spans="5:71">
      <c r="E1282" s="30"/>
      <c r="F1282" s="30"/>
      <c r="AB1282" s="30"/>
      <c r="AC1282" s="30"/>
      <c r="BB1282" s="94"/>
      <c r="BJ1282" s="30"/>
      <c r="BK1282" s="30"/>
      <c r="BR1282" s="30"/>
      <c r="BS1282" s="30"/>
    </row>
    <row r="1283" spans="5:71">
      <c r="E1283" s="30"/>
      <c r="F1283" s="30"/>
      <c r="AB1283" s="30"/>
      <c r="AC1283" s="30"/>
      <c r="BB1283" s="94"/>
      <c r="BJ1283" s="30"/>
      <c r="BK1283" s="30"/>
      <c r="BR1283" s="30"/>
      <c r="BS1283" s="30"/>
    </row>
    <row r="1284" spans="5:71">
      <c r="E1284" s="30"/>
      <c r="F1284" s="30"/>
      <c r="AB1284" s="30"/>
      <c r="AC1284" s="30"/>
      <c r="BB1284" s="94"/>
      <c r="BJ1284" s="30"/>
      <c r="BK1284" s="30"/>
      <c r="BR1284" s="30"/>
      <c r="BS1284" s="30"/>
    </row>
    <row r="1285" spans="5:71">
      <c r="E1285" s="30"/>
      <c r="F1285" s="30"/>
      <c r="AB1285" s="30"/>
      <c r="AC1285" s="30"/>
      <c r="BB1285" s="94"/>
      <c r="BJ1285" s="30"/>
      <c r="BK1285" s="30"/>
      <c r="BR1285" s="30"/>
      <c r="BS1285" s="30"/>
    </row>
    <row r="1286" spans="5:71">
      <c r="E1286" s="30"/>
      <c r="F1286" s="30"/>
      <c r="AB1286" s="30"/>
      <c r="AC1286" s="30"/>
      <c r="BB1286" s="94"/>
      <c r="BJ1286" s="30"/>
      <c r="BK1286" s="30"/>
      <c r="BR1286" s="30"/>
      <c r="BS1286" s="30"/>
    </row>
    <row r="1287" spans="5:71">
      <c r="E1287" s="30"/>
      <c r="F1287" s="30"/>
      <c r="AB1287" s="30"/>
      <c r="AC1287" s="30"/>
      <c r="BB1287" s="94"/>
      <c r="BJ1287" s="30"/>
      <c r="BK1287" s="30"/>
      <c r="BR1287" s="30"/>
      <c r="BS1287" s="30"/>
    </row>
    <row r="1288" spans="5:71">
      <c r="E1288" s="30"/>
      <c r="F1288" s="30"/>
      <c r="AB1288" s="30"/>
      <c r="AC1288" s="30"/>
      <c r="BB1288" s="94"/>
      <c r="BJ1288" s="30"/>
      <c r="BK1288" s="30"/>
      <c r="BR1288" s="30"/>
      <c r="BS1288" s="30"/>
    </row>
    <row r="1289" spans="5:71">
      <c r="E1289" s="30"/>
      <c r="F1289" s="30"/>
      <c r="AB1289" s="30"/>
      <c r="AC1289" s="30"/>
      <c r="BB1289" s="94"/>
      <c r="BJ1289" s="30"/>
      <c r="BK1289" s="30"/>
      <c r="BR1289" s="30"/>
      <c r="BS1289" s="30"/>
    </row>
    <row r="1290" spans="5:71">
      <c r="E1290" s="30"/>
      <c r="F1290" s="30"/>
      <c r="AB1290" s="30"/>
      <c r="AC1290" s="30"/>
      <c r="BB1290" s="94"/>
      <c r="BJ1290" s="30"/>
      <c r="BK1290" s="30"/>
      <c r="BR1290" s="30"/>
      <c r="BS1290" s="30"/>
    </row>
    <row r="1291" spans="5:71">
      <c r="E1291" s="30"/>
      <c r="F1291" s="30"/>
      <c r="AB1291" s="30"/>
      <c r="AC1291" s="30"/>
      <c r="BB1291" s="94"/>
      <c r="BJ1291" s="30"/>
      <c r="BK1291" s="30"/>
      <c r="BR1291" s="30"/>
      <c r="BS1291" s="30"/>
    </row>
    <row r="1292" spans="5:71">
      <c r="E1292" s="30"/>
      <c r="F1292" s="30"/>
      <c r="AB1292" s="30"/>
      <c r="AC1292" s="30"/>
      <c r="BB1292" s="94"/>
      <c r="BJ1292" s="30"/>
      <c r="BK1292" s="30"/>
      <c r="BR1292" s="30"/>
      <c r="BS1292" s="30"/>
    </row>
    <row r="1293" spans="5:71">
      <c r="E1293" s="30"/>
      <c r="F1293" s="30"/>
      <c r="AB1293" s="30"/>
      <c r="AC1293" s="30"/>
      <c r="BB1293" s="94"/>
      <c r="BJ1293" s="30"/>
      <c r="BK1293" s="30"/>
      <c r="BR1293" s="30"/>
      <c r="BS1293" s="30"/>
    </row>
    <row r="1294" spans="5:71">
      <c r="E1294" s="30"/>
      <c r="F1294" s="30"/>
      <c r="AB1294" s="30"/>
      <c r="AC1294" s="30"/>
      <c r="BB1294" s="94"/>
      <c r="BJ1294" s="30"/>
      <c r="BK1294" s="30"/>
      <c r="BR1294" s="30"/>
      <c r="BS1294" s="30"/>
    </row>
    <row r="1295" spans="5:71">
      <c r="E1295" s="30"/>
      <c r="F1295" s="30"/>
      <c r="AB1295" s="30"/>
      <c r="AC1295" s="30"/>
      <c r="BB1295" s="94"/>
      <c r="BJ1295" s="30"/>
      <c r="BK1295" s="30"/>
      <c r="BR1295" s="30"/>
      <c r="BS1295" s="30"/>
    </row>
    <row r="1296" spans="5:71">
      <c r="E1296" s="30"/>
      <c r="F1296" s="30"/>
      <c r="AB1296" s="30"/>
      <c r="AC1296" s="30"/>
      <c r="BB1296" s="94"/>
      <c r="BJ1296" s="30"/>
      <c r="BK1296" s="30"/>
      <c r="BR1296" s="30"/>
      <c r="BS1296" s="30"/>
    </row>
    <row r="1297" spans="5:71">
      <c r="E1297" s="30"/>
      <c r="F1297" s="30"/>
      <c r="AB1297" s="30"/>
      <c r="AC1297" s="30"/>
      <c r="BB1297" s="94"/>
      <c r="BJ1297" s="30"/>
      <c r="BK1297" s="30"/>
      <c r="BR1297" s="30"/>
      <c r="BS1297" s="30"/>
    </row>
    <row r="1298" spans="5:71">
      <c r="E1298" s="30"/>
      <c r="F1298" s="30"/>
      <c r="AB1298" s="30"/>
      <c r="AC1298" s="30"/>
      <c r="BB1298" s="94"/>
      <c r="BJ1298" s="30"/>
      <c r="BK1298" s="30"/>
      <c r="BR1298" s="30"/>
      <c r="BS1298" s="30"/>
    </row>
    <row r="1299" spans="5:71">
      <c r="E1299" s="30"/>
      <c r="F1299" s="30"/>
      <c r="AB1299" s="30"/>
      <c r="AC1299" s="30"/>
      <c r="BB1299" s="94"/>
      <c r="BJ1299" s="30"/>
      <c r="BK1299" s="30"/>
      <c r="BR1299" s="30"/>
      <c r="BS1299" s="30"/>
    </row>
    <row r="1300" spans="5:71">
      <c r="E1300" s="30"/>
      <c r="F1300" s="30"/>
      <c r="AB1300" s="30"/>
      <c r="AC1300" s="30"/>
      <c r="BB1300" s="94"/>
      <c r="BJ1300" s="30"/>
      <c r="BK1300" s="30"/>
      <c r="BR1300" s="30"/>
      <c r="BS1300" s="30"/>
    </row>
    <row r="1301" spans="5:71">
      <c r="E1301" s="30"/>
      <c r="F1301" s="30"/>
      <c r="AB1301" s="30"/>
      <c r="AC1301" s="30"/>
      <c r="BB1301" s="94"/>
      <c r="BJ1301" s="30"/>
      <c r="BK1301" s="30"/>
      <c r="BR1301" s="30"/>
      <c r="BS1301" s="30"/>
    </row>
    <row r="1302" spans="5:71">
      <c r="E1302" s="30"/>
      <c r="F1302" s="30"/>
      <c r="AB1302" s="30"/>
      <c r="AC1302" s="30"/>
      <c r="BB1302" s="94"/>
      <c r="BJ1302" s="30"/>
      <c r="BK1302" s="30"/>
      <c r="BR1302" s="30"/>
      <c r="BS1302" s="30"/>
    </row>
    <row r="1303" spans="5:71">
      <c r="E1303" s="30"/>
      <c r="F1303" s="30"/>
      <c r="AB1303" s="30"/>
      <c r="AC1303" s="30"/>
      <c r="BB1303" s="94"/>
      <c r="BJ1303" s="30"/>
      <c r="BK1303" s="30"/>
      <c r="BR1303" s="30"/>
      <c r="BS1303" s="30"/>
    </row>
    <row r="1304" spans="5:71">
      <c r="E1304" s="30"/>
      <c r="F1304" s="30"/>
      <c r="AB1304" s="30"/>
      <c r="AC1304" s="30"/>
      <c r="BB1304" s="94"/>
      <c r="BJ1304" s="30"/>
      <c r="BK1304" s="30"/>
      <c r="BR1304" s="30"/>
      <c r="BS1304" s="30"/>
    </row>
    <row r="1305" spans="5:71">
      <c r="E1305" s="30"/>
      <c r="F1305" s="30"/>
      <c r="AB1305" s="30"/>
      <c r="AC1305" s="30"/>
      <c r="BB1305" s="94"/>
      <c r="BJ1305" s="30"/>
      <c r="BK1305" s="30"/>
      <c r="BR1305" s="30"/>
      <c r="BS1305" s="30"/>
    </row>
    <row r="1306" spans="5:71">
      <c r="E1306" s="30"/>
      <c r="F1306" s="30"/>
      <c r="AB1306" s="30"/>
      <c r="AC1306" s="30"/>
      <c r="BB1306" s="94"/>
      <c r="BJ1306" s="30"/>
      <c r="BK1306" s="30"/>
      <c r="BR1306" s="30"/>
      <c r="BS1306" s="30"/>
    </row>
    <row r="1307" spans="5:71">
      <c r="E1307" s="30"/>
      <c r="F1307" s="30"/>
      <c r="AB1307" s="30"/>
      <c r="AC1307" s="30"/>
      <c r="BB1307" s="94"/>
      <c r="BJ1307" s="30"/>
      <c r="BK1307" s="30"/>
      <c r="BR1307" s="30"/>
      <c r="BS1307" s="30"/>
    </row>
    <row r="1308" spans="5:71">
      <c r="E1308" s="30"/>
      <c r="F1308" s="30"/>
      <c r="AB1308" s="30"/>
      <c r="AC1308" s="30"/>
      <c r="BB1308" s="94"/>
      <c r="BJ1308" s="30"/>
      <c r="BK1308" s="30"/>
      <c r="BR1308" s="30"/>
      <c r="BS1308" s="30"/>
    </row>
    <row r="1309" spans="5:71">
      <c r="E1309" s="30"/>
      <c r="F1309" s="30"/>
      <c r="AB1309" s="30"/>
      <c r="AC1309" s="30"/>
      <c r="BB1309" s="94"/>
      <c r="BJ1309" s="30"/>
      <c r="BK1309" s="30"/>
      <c r="BR1309" s="30"/>
      <c r="BS1309" s="30"/>
    </row>
    <row r="1310" spans="5:71">
      <c r="E1310" s="30"/>
      <c r="F1310" s="30"/>
      <c r="AB1310" s="30"/>
      <c r="AC1310" s="30"/>
      <c r="BB1310" s="94"/>
      <c r="BJ1310" s="30"/>
      <c r="BK1310" s="30"/>
      <c r="BR1310" s="30"/>
      <c r="BS1310" s="30"/>
    </row>
    <row r="1311" spans="5:71">
      <c r="E1311" s="30"/>
      <c r="F1311" s="30"/>
      <c r="AB1311" s="30"/>
      <c r="AC1311" s="30"/>
      <c r="BB1311" s="94"/>
      <c r="BJ1311" s="30"/>
      <c r="BK1311" s="30"/>
      <c r="BR1311" s="30"/>
      <c r="BS1311" s="30"/>
    </row>
    <row r="1312" spans="5:71">
      <c r="E1312" s="30"/>
      <c r="F1312" s="30"/>
      <c r="AB1312" s="30"/>
      <c r="AC1312" s="30"/>
      <c r="BB1312" s="94"/>
      <c r="BJ1312" s="30"/>
      <c r="BK1312" s="30"/>
      <c r="BR1312" s="30"/>
      <c r="BS1312" s="30"/>
    </row>
    <row r="1313" spans="5:71">
      <c r="E1313" s="30"/>
      <c r="F1313" s="30"/>
      <c r="AB1313" s="30"/>
      <c r="AC1313" s="30"/>
      <c r="BB1313" s="94"/>
      <c r="BJ1313" s="30"/>
      <c r="BK1313" s="30"/>
      <c r="BR1313" s="30"/>
      <c r="BS1313" s="30"/>
    </row>
    <row r="1314" spans="5:71">
      <c r="E1314" s="30"/>
      <c r="F1314" s="30"/>
      <c r="AB1314" s="30"/>
      <c r="AC1314" s="30"/>
      <c r="BB1314" s="94"/>
      <c r="BJ1314" s="30"/>
      <c r="BK1314" s="30"/>
      <c r="BR1314" s="30"/>
      <c r="BS1314" s="30"/>
    </row>
    <row r="1315" spans="5:71">
      <c r="E1315" s="30"/>
      <c r="F1315" s="30"/>
      <c r="AB1315" s="30"/>
      <c r="AC1315" s="30"/>
      <c r="BB1315" s="94"/>
      <c r="BJ1315" s="30"/>
      <c r="BK1315" s="30"/>
      <c r="BR1315" s="30"/>
      <c r="BS1315" s="30"/>
    </row>
    <row r="1316" spans="5:71">
      <c r="E1316" s="30"/>
      <c r="F1316" s="30"/>
      <c r="AB1316" s="30"/>
      <c r="AC1316" s="30"/>
      <c r="BB1316" s="94"/>
      <c r="BJ1316" s="30"/>
      <c r="BK1316" s="30"/>
      <c r="BR1316" s="30"/>
      <c r="BS1316" s="30"/>
    </row>
    <row r="1317" spans="5:71">
      <c r="E1317" s="30"/>
      <c r="F1317" s="30"/>
      <c r="AB1317" s="30"/>
      <c r="AC1317" s="30"/>
      <c r="BB1317" s="94"/>
      <c r="BJ1317" s="30"/>
      <c r="BK1317" s="30"/>
      <c r="BR1317" s="30"/>
      <c r="BS1317" s="30"/>
    </row>
    <row r="1318" spans="5:71">
      <c r="E1318" s="30"/>
      <c r="F1318" s="30"/>
      <c r="AB1318" s="30"/>
      <c r="AC1318" s="30"/>
      <c r="BB1318" s="94"/>
      <c r="BJ1318" s="30"/>
      <c r="BK1318" s="30"/>
      <c r="BR1318" s="30"/>
      <c r="BS1318" s="30"/>
    </row>
    <row r="1319" spans="5:71">
      <c r="E1319" s="30"/>
      <c r="F1319" s="30"/>
      <c r="AB1319" s="30"/>
      <c r="AC1319" s="30"/>
      <c r="BB1319" s="94"/>
      <c r="BJ1319" s="30"/>
      <c r="BK1319" s="30"/>
      <c r="BR1319" s="30"/>
      <c r="BS1319" s="30"/>
    </row>
    <row r="1320" spans="5:71">
      <c r="E1320" s="30"/>
      <c r="F1320" s="30"/>
      <c r="AB1320" s="30"/>
      <c r="AC1320" s="30"/>
      <c r="BB1320" s="94"/>
      <c r="BJ1320" s="30"/>
      <c r="BK1320" s="30"/>
      <c r="BR1320" s="30"/>
      <c r="BS1320" s="30"/>
    </row>
    <row r="1321" spans="5:71">
      <c r="E1321" s="30"/>
      <c r="F1321" s="30"/>
      <c r="AB1321" s="30"/>
      <c r="AC1321" s="30"/>
      <c r="BB1321" s="94"/>
      <c r="BJ1321" s="30"/>
      <c r="BK1321" s="30"/>
      <c r="BR1321" s="30"/>
      <c r="BS1321" s="30"/>
    </row>
    <row r="1322" spans="5:71">
      <c r="E1322" s="30"/>
      <c r="F1322" s="30"/>
      <c r="AB1322" s="30"/>
      <c r="AC1322" s="30"/>
      <c r="BB1322" s="94"/>
      <c r="BJ1322" s="30"/>
      <c r="BK1322" s="30"/>
      <c r="BR1322" s="30"/>
      <c r="BS1322" s="30"/>
    </row>
    <row r="1323" spans="5:71">
      <c r="E1323" s="30"/>
      <c r="F1323" s="30"/>
      <c r="AB1323" s="30"/>
      <c r="AC1323" s="30"/>
      <c r="BB1323" s="94"/>
      <c r="BJ1323" s="30"/>
      <c r="BK1323" s="30"/>
      <c r="BR1323" s="30"/>
      <c r="BS1323" s="30"/>
    </row>
    <row r="1324" spans="5:71">
      <c r="E1324" s="30"/>
      <c r="F1324" s="30"/>
      <c r="AB1324" s="30"/>
      <c r="AC1324" s="30"/>
      <c r="BB1324" s="94"/>
      <c r="BJ1324" s="30"/>
      <c r="BK1324" s="30"/>
      <c r="BR1324" s="30"/>
      <c r="BS1324" s="30"/>
    </row>
    <row r="1325" spans="5:71">
      <c r="E1325" s="30"/>
      <c r="F1325" s="30"/>
      <c r="AB1325" s="30"/>
      <c r="AC1325" s="30"/>
      <c r="BB1325" s="94"/>
      <c r="BJ1325" s="30"/>
      <c r="BK1325" s="30"/>
      <c r="BR1325" s="30"/>
      <c r="BS1325" s="30"/>
    </row>
    <row r="1326" spans="5:71">
      <c r="E1326" s="30"/>
      <c r="F1326" s="30"/>
      <c r="AB1326" s="30"/>
      <c r="AC1326" s="30"/>
      <c r="BB1326" s="94"/>
      <c r="BJ1326" s="30"/>
      <c r="BK1326" s="30"/>
      <c r="BR1326" s="30"/>
      <c r="BS1326" s="30"/>
    </row>
    <row r="1327" spans="5:71">
      <c r="E1327" s="30"/>
      <c r="F1327" s="30"/>
      <c r="AB1327" s="30"/>
      <c r="AC1327" s="30"/>
      <c r="BB1327" s="94"/>
      <c r="BJ1327" s="30"/>
      <c r="BK1327" s="30"/>
      <c r="BR1327" s="30"/>
      <c r="BS1327" s="30"/>
    </row>
    <row r="1328" spans="5:71">
      <c r="E1328" s="30"/>
      <c r="F1328" s="30"/>
      <c r="AB1328" s="30"/>
      <c r="AC1328" s="30"/>
      <c r="BB1328" s="94"/>
      <c r="BJ1328" s="30"/>
      <c r="BK1328" s="30"/>
      <c r="BR1328" s="30"/>
      <c r="BS1328" s="30"/>
    </row>
    <row r="1329" spans="5:71">
      <c r="E1329" s="30"/>
      <c r="F1329" s="30"/>
      <c r="AB1329" s="30"/>
      <c r="AC1329" s="30"/>
      <c r="BB1329" s="94"/>
      <c r="BJ1329" s="30"/>
      <c r="BK1329" s="30"/>
      <c r="BR1329" s="30"/>
      <c r="BS1329" s="30"/>
    </row>
    <row r="1330" spans="5:71">
      <c r="E1330" s="30"/>
      <c r="F1330" s="30"/>
      <c r="AB1330" s="30"/>
      <c r="AC1330" s="30"/>
      <c r="BB1330" s="94"/>
      <c r="BJ1330" s="30"/>
      <c r="BK1330" s="30"/>
      <c r="BR1330" s="30"/>
      <c r="BS1330" s="30"/>
    </row>
    <row r="1331" spans="5:71">
      <c r="E1331" s="30"/>
      <c r="F1331" s="30"/>
      <c r="AB1331" s="30"/>
      <c r="AC1331" s="30"/>
      <c r="BB1331" s="94"/>
      <c r="BJ1331" s="30"/>
      <c r="BK1331" s="30"/>
      <c r="BR1331" s="30"/>
      <c r="BS1331" s="30"/>
    </row>
    <row r="1332" spans="5:71">
      <c r="E1332" s="30"/>
      <c r="F1332" s="30"/>
      <c r="AB1332" s="30"/>
      <c r="AC1332" s="30"/>
      <c r="BB1332" s="94"/>
      <c r="BJ1332" s="30"/>
      <c r="BK1332" s="30"/>
      <c r="BR1332" s="30"/>
      <c r="BS1332" s="30"/>
    </row>
    <row r="1333" spans="5:71">
      <c r="E1333" s="30"/>
      <c r="F1333" s="30"/>
      <c r="AB1333" s="30"/>
      <c r="AC1333" s="30"/>
      <c r="BB1333" s="94"/>
      <c r="BJ1333" s="30"/>
      <c r="BK1333" s="30"/>
      <c r="BR1333" s="30"/>
      <c r="BS1333" s="30"/>
    </row>
    <row r="1334" spans="5:71">
      <c r="E1334" s="30"/>
      <c r="F1334" s="30"/>
      <c r="AB1334" s="30"/>
      <c r="AC1334" s="30"/>
      <c r="BB1334" s="94"/>
      <c r="BJ1334" s="30"/>
      <c r="BK1334" s="30"/>
      <c r="BR1334" s="30"/>
      <c r="BS1334" s="30"/>
    </row>
    <row r="1335" spans="5:71">
      <c r="E1335" s="30"/>
      <c r="F1335" s="30"/>
      <c r="AB1335" s="30"/>
      <c r="AC1335" s="30"/>
      <c r="BB1335" s="94"/>
      <c r="BJ1335" s="30"/>
      <c r="BK1335" s="30"/>
      <c r="BR1335" s="30"/>
      <c r="BS1335" s="30"/>
    </row>
    <row r="1336" spans="5:71">
      <c r="E1336" s="30"/>
      <c r="F1336" s="30"/>
      <c r="AB1336" s="30"/>
      <c r="AC1336" s="30"/>
      <c r="BB1336" s="94"/>
      <c r="BJ1336" s="30"/>
      <c r="BK1336" s="30"/>
      <c r="BR1336" s="30"/>
      <c r="BS1336" s="30"/>
    </row>
    <row r="1337" spans="5:71">
      <c r="E1337" s="30"/>
      <c r="F1337" s="30"/>
      <c r="AB1337" s="30"/>
      <c r="AC1337" s="30"/>
      <c r="BB1337" s="94"/>
      <c r="BJ1337" s="30"/>
      <c r="BK1337" s="30"/>
      <c r="BR1337" s="30"/>
      <c r="BS1337" s="30"/>
    </row>
    <row r="1338" spans="5:71">
      <c r="E1338" s="30"/>
      <c r="F1338" s="30"/>
      <c r="AB1338" s="30"/>
      <c r="AC1338" s="30"/>
      <c r="BB1338" s="94"/>
      <c r="BJ1338" s="30"/>
      <c r="BK1338" s="30"/>
      <c r="BR1338" s="30"/>
      <c r="BS1338" s="30"/>
    </row>
    <row r="1339" spans="5:71">
      <c r="E1339" s="30"/>
      <c r="F1339" s="30"/>
      <c r="AB1339" s="30"/>
      <c r="AC1339" s="30"/>
      <c r="BB1339" s="94"/>
      <c r="BJ1339" s="30"/>
      <c r="BK1339" s="30"/>
      <c r="BR1339" s="30"/>
      <c r="BS1339" s="30"/>
    </row>
    <row r="1340" spans="5:71">
      <c r="E1340" s="30"/>
      <c r="F1340" s="30"/>
      <c r="AB1340" s="30"/>
      <c r="AC1340" s="30"/>
      <c r="BB1340" s="94"/>
      <c r="BJ1340" s="30"/>
      <c r="BK1340" s="30"/>
      <c r="BR1340" s="30"/>
      <c r="BS1340" s="30"/>
    </row>
    <row r="1341" spans="5:71">
      <c r="E1341" s="30"/>
      <c r="F1341" s="30"/>
      <c r="AB1341" s="30"/>
      <c r="AC1341" s="30"/>
      <c r="BB1341" s="94"/>
      <c r="BJ1341" s="30"/>
      <c r="BK1341" s="30"/>
      <c r="BR1341" s="30"/>
      <c r="BS1341" s="30"/>
    </row>
    <row r="1342" spans="5:71">
      <c r="E1342" s="30"/>
      <c r="F1342" s="30"/>
      <c r="AB1342" s="30"/>
      <c r="AC1342" s="30"/>
      <c r="BB1342" s="94"/>
      <c r="BJ1342" s="30"/>
      <c r="BK1342" s="30"/>
      <c r="BR1342" s="30"/>
      <c r="BS1342" s="30"/>
    </row>
    <row r="1343" spans="5:71">
      <c r="E1343" s="30"/>
      <c r="F1343" s="30"/>
      <c r="AB1343" s="30"/>
      <c r="AC1343" s="30"/>
      <c r="BB1343" s="94"/>
      <c r="BJ1343" s="30"/>
      <c r="BK1343" s="30"/>
      <c r="BR1343" s="30"/>
      <c r="BS1343" s="30"/>
    </row>
    <row r="1344" spans="5:71">
      <c r="E1344" s="30"/>
      <c r="F1344" s="30"/>
      <c r="AB1344" s="30"/>
      <c r="AC1344" s="30"/>
      <c r="BB1344" s="94"/>
      <c r="BJ1344" s="30"/>
      <c r="BK1344" s="30"/>
      <c r="BR1344" s="30"/>
      <c r="BS1344" s="30"/>
    </row>
    <row r="1345" spans="5:71">
      <c r="E1345" s="30"/>
      <c r="F1345" s="30"/>
      <c r="AB1345" s="30"/>
      <c r="AC1345" s="30"/>
      <c r="BB1345" s="94"/>
      <c r="BJ1345" s="30"/>
      <c r="BK1345" s="30"/>
      <c r="BR1345" s="30"/>
      <c r="BS1345" s="30"/>
    </row>
    <row r="1346" spans="5:71">
      <c r="E1346" s="30"/>
      <c r="F1346" s="30"/>
      <c r="AB1346" s="30"/>
      <c r="AC1346" s="30"/>
      <c r="BB1346" s="94"/>
      <c r="BJ1346" s="30"/>
      <c r="BK1346" s="30"/>
      <c r="BR1346" s="30"/>
      <c r="BS1346" s="30"/>
    </row>
    <row r="1347" spans="5:71">
      <c r="E1347" s="30"/>
      <c r="F1347" s="30"/>
      <c r="AB1347" s="30"/>
      <c r="AC1347" s="30"/>
      <c r="BB1347" s="94"/>
      <c r="BJ1347" s="30"/>
      <c r="BK1347" s="30"/>
      <c r="BR1347" s="30"/>
      <c r="BS1347" s="30"/>
    </row>
    <row r="1348" spans="5:71">
      <c r="E1348" s="30"/>
      <c r="F1348" s="30"/>
      <c r="AB1348" s="30"/>
      <c r="AC1348" s="30"/>
      <c r="BB1348" s="94"/>
      <c r="BJ1348" s="30"/>
      <c r="BK1348" s="30"/>
      <c r="BR1348" s="30"/>
      <c r="BS1348" s="30"/>
    </row>
    <row r="1349" spans="5:71">
      <c r="E1349" s="30"/>
      <c r="F1349" s="30"/>
      <c r="AB1349" s="30"/>
      <c r="AC1349" s="30"/>
      <c r="BB1349" s="94"/>
      <c r="BJ1349" s="30"/>
      <c r="BK1349" s="30"/>
      <c r="BR1349" s="30"/>
      <c r="BS1349" s="30"/>
    </row>
    <row r="1350" spans="5:71">
      <c r="E1350" s="30"/>
      <c r="F1350" s="30"/>
      <c r="AB1350" s="30"/>
      <c r="AC1350" s="30"/>
      <c r="BB1350" s="94"/>
      <c r="BJ1350" s="30"/>
      <c r="BK1350" s="30"/>
      <c r="BR1350" s="30"/>
      <c r="BS1350" s="30"/>
    </row>
    <row r="1351" spans="5:71">
      <c r="E1351" s="30"/>
      <c r="F1351" s="30"/>
      <c r="AB1351" s="30"/>
      <c r="AC1351" s="30"/>
      <c r="BB1351" s="94"/>
      <c r="BJ1351" s="30"/>
      <c r="BK1351" s="30"/>
      <c r="BR1351" s="30"/>
      <c r="BS1351" s="30"/>
    </row>
    <row r="1352" spans="5:71">
      <c r="E1352" s="30"/>
      <c r="F1352" s="30"/>
      <c r="AB1352" s="30"/>
      <c r="AC1352" s="30"/>
      <c r="BB1352" s="94"/>
      <c r="BJ1352" s="30"/>
      <c r="BK1352" s="30"/>
      <c r="BR1352" s="30"/>
      <c r="BS1352" s="30"/>
    </row>
    <row r="1353" spans="5:71">
      <c r="E1353" s="30"/>
      <c r="F1353" s="30"/>
      <c r="AB1353" s="30"/>
      <c r="AC1353" s="30"/>
      <c r="BB1353" s="94"/>
      <c r="BJ1353" s="30"/>
      <c r="BK1353" s="30"/>
      <c r="BR1353" s="30"/>
      <c r="BS1353" s="30"/>
    </row>
    <row r="1354" spans="5:71">
      <c r="E1354" s="30"/>
      <c r="F1354" s="30"/>
      <c r="AB1354" s="30"/>
      <c r="AC1354" s="30"/>
      <c r="BB1354" s="94"/>
      <c r="BJ1354" s="30"/>
      <c r="BK1354" s="30"/>
      <c r="BR1354" s="30"/>
      <c r="BS1354" s="30"/>
    </row>
    <row r="1355" spans="5:71">
      <c r="E1355" s="30"/>
      <c r="F1355" s="30"/>
      <c r="AB1355" s="30"/>
      <c r="AC1355" s="30"/>
      <c r="BB1355" s="94"/>
      <c r="BJ1355" s="30"/>
      <c r="BK1355" s="30"/>
      <c r="BR1355" s="30"/>
      <c r="BS1355" s="30"/>
    </row>
    <row r="1356" spans="5:71">
      <c r="E1356" s="30"/>
      <c r="F1356" s="30"/>
      <c r="AB1356" s="30"/>
      <c r="AC1356" s="30"/>
      <c r="BB1356" s="94"/>
      <c r="BJ1356" s="30"/>
      <c r="BK1356" s="30"/>
      <c r="BR1356" s="30"/>
      <c r="BS1356" s="30"/>
    </row>
    <row r="1357" spans="5:71">
      <c r="E1357" s="30"/>
      <c r="F1357" s="30"/>
      <c r="AB1357" s="30"/>
      <c r="AC1357" s="30"/>
      <c r="BB1357" s="94"/>
      <c r="BJ1357" s="30"/>
      <c r="BK1357" s="30"/>
      <c r="BR1357" s="30"/>
      <c r="BS1357" s="30"/>
    </row>
    <row r="1358" spans="5:71">
      <c r="E1358" s="30"/>
      <c r="F1358" s="30"/>
      <c r="AB1358" s="30"/>
      <c r="AC1358" s="30"/>
      <c r="BB1358" s="94"/>
      <c r="BJ1358" s="30"/>
      <c r="BK1358" s="30"/>
      <c r="BR1358" s="30"/>
      <c r="BS1358" s="30"/>
    </row>
    <row r="1359" spans="5:71">
      <c r="E1359" s="30"/>
      <c r="F1359" s="30"/>
      <c r="AB1359" s="30"/>
      <c r="AC1359" s="30"/>
      <c r="BB1359" s="94"/>
      <c r="BJ1359" s="30"/>
      <c r="BK1359" s="30"/>
      <c r="BR1359" s="30"/>
      <c r="BS1359" s="30"/>
    </row>
    <row r="1360" spans="5:71">
      <c r="E1360" s="30"/>
      <c r="F1360" s="30"/>
      <c r="AB1360" s="30"/>
      <c r="AC1360" s="30"/>
      <c r="BB1360" s="94"/>
      <c r="BJ1360" s="30"/>
      <c r="BK1360" s="30"/>
      <c r="BR1360" s="30"/>
      <c r="BS1360" s="30"/>
    </row>
    <row r="1361" spans="5:71">
      <c r="E1361" s="30"/>
      <c r="F1361" s="30"/>
      <c r="AB1361" s="30"/>
      <c r="AC1361" s="30"/>
      <c r="BB1361" s="94"/>
      <c r="BJ1361" s="30"/>
      <c r="BK1361" s="30"/>
      <c r="BR1361" s="30"/>
      <c r="BS1361" s="30"/>
    </row>
    <row r="1362" spans="5:71">
      <c r="E1362" s="30"/>
      <c r="F1362" s="30"/>
      <c r="AB1362" s="30"/>
      <c r="AC1362" s="30"/>
      <c r="BB1362" s="94"/>
      <c r="BJ1362" s="30"/>
      <c r="BK1362" s="30"/>
      <c r="BR1362" s="30"/>
      <c r="BS1362" s="30"/>
    </row>
    <row r="1363" spans="5:71">
      <c r="E1363" s="30"/>
      <c r="F1363" s="30"/>
      <c r="AB1363" s="30"/>
      <c r="AC1363" s="30"/>
      <c r="BB1363" s="94"/>
      <c r="BJ1363" s="30"/>
      <c r="BK1363" s="30"/>
      <c r="BR1363" s="30"/>
      <c r="BS1363" s="30"/>
    </row>
    <row r="1364" spans="5:71">
      <c r="E1364" s="30"/>
      <c r="F1364" s="30"/>
      <c r="AB1364" s="30"/>
      <c r="AC1364" s="30"/>
      <c r="BB1364" s="94"/>
      <c r="BJ1364" s="30"/>
      <c r="BK1364" s="30"/>
      <c r="BR1364" s="30"/>
      <c r="BS1364" s="30"/>
    </row>
    <row r="1365" spans="5:71">
      <c r="E1365" s="30"/>
      <c r="F1365" s="30"/>
      <c r="AB1365" s="30"/>
      <c r="AC1365" s="30"/>
      <c r="BB1365" s="94"/>
      <c r="BJ1365" s="30"/>
      <c r="BK1365" s="30"/>
      <c r="BR1365" s="30"/>
      <c r="BS1365" s="30"/>
    </row>
    <row r="1366" spans="5:71">
      <c r="E1366" s="30"/>
      <c r="F1366" s="30"/>
      <c r="AB1366" s="30"/>
      <c r="AC1366" s="30"/>
      <c r="BB1366" s="94"/>
      <c r="BJ1366" s="30"/>
      <c r="BK1366" s="30"/>
      <c r="BR1366" s="30"/>
      <c r="BS1366" s="30"/>
    </row>
    <row r="1367" spans="5:71">
      <c r="E1367" s="30"/>
      <c r="F1367" s="30"/>
      <c r="AB1367" s="30"/>
      <c r="AC1367" s="30"/>
      <c r="BB1367" s="94"/>
      <c r="BJ1367" s="30"/>
      <c r="BK1367" s="30"/>
      <c r="BR1367" s="30"/>
      <c r="BS1367" s="30"/>
    </row>
    <row r="1368" spans="5:71">
      <c r="E1368" s="30"/>
      <c r="F1368" s="30"/>
      <c r="AB1368" s="30"/>
      <c r="AC1368" s="30"/>
      <c r="BB1368" s="94"/>
      <c r="BJ1368" s="30"/>
      <c r="BK1368" s="30"/>
      <c r="BR1368" s="30"/>
      <c r="BS1368" s="30"/>
    </row>
    <row r="1369" spans="5:71">
      <c r="E1369" s="30"/>
      <c r="F1369" s="30"/>
      <c r="AB1369" s="30"/>
      <c r="AC1369" s="30"/>
      <c r="BB1369" s="94"/>
      <c r="BJ1369" s="30"/>
      <c r="BK1369" s="30"/>
      <c r="BR1369" s="30"/>
      <c r="BS1369" s="30"/>
    </row>
    <row r="1370" spans="5:71">
      <c r="E1370" s="30"/>
      <c r="F1370" s="30"/>
      <c r="AB1370" s="30"/>
      <c r="AC1370" s="30"/>
      <c r="BB1370" s="94"/>
      <c r="BJ1370" s="30"/>
      <c r="BK1370" s="30"/>
      <c r="BR1370" s="30"/>
      <c r="BS1370" s="30"/>
    </row>
    <row r="1371" spans="5:71">
      <c r="E1371" s="30"/>
      <c r="F1371" s="30"/>
      <c r="AB1371" s="30"/>
      <c r="AC1371" s="30"/>
      <c r="BB1371" s="94"/>
      <c r="BJ1371" s="30"/>
      <c r="BK1371" s="30"/>
      <c r="BR1371" s="30"/>
      <c r="BS1371" s="30"/>
    </row>
    <row r="1372" spans="5:71">
      <c r="E1372" s="30"/>
      <c r="F1372" s="30"/>
      <c r="AB1372" s="30"/>
      <c r="AC1372" s="30"/>
      <c r="BB1372" s="94"/>
      <c r="BJ1372" s="30"/>
      <c r="BK1372" s="30"/>
      <c r="BR1372" s="30"/>
      <c r="BS1372" s="30"/>
    </row>
    <row r="1373" spans="5:71">
      <c r="E1373" s="30"/>
      <c r="F1373" s="30"/>
      <c r="AB1373" s="30"/>
      <c r="AC1373" s="30"/>
      <c r="BB1373" s="94"/>
      <c r="BJ1373" s="30"/>
      <c r="BK1373" s="30"/>
      <c r="BR1373" s="30"/>
      <c r="BS1373" s="30"/>
    </row>
    <row r="1374" spans="5:71">
      <c r="E1374" s="30"/>
      <c r="F1374" s="30"/>
      <c r="AB1374" s="30"/>
      <c r="AC1374" s="30"/>
      <c r="BB1374" s="94"/>
      <c r="BJ1374" s="30"/>
      <c r="BK1374" s="30"/>
      <c r="BR1374" s="30"/>
      <c r="BS1374" s="30"/>
    </row>
    <row r="1375" spans="5:71">
      <c r="E1375" s="30"/>
      <c r="F1375" s="30"/>
      <c r="AB1375" s="30"/>
      <c r="AC1375" s="30"/>
      <c r="BB1375" s="94"/>
      <c r="BJ1375" s="30"/>
      <c r="BK1375" s="30"/>
      <c r="BR1375" s="30"/>
      <c r="BS1375" s="30"/>
    </row>
    <row r="1376" spans="5:71">
      <c r="E1376" s="30"/>
      <c r="F1376" s="30"/>
      <c r="AB1376" s="30"/>
      <c r="AC1376" s="30"/>
      <c r="BB1376" s="94"/>
      <c r="BJ1376" s="30"/>
      <c r="BK1376" s="30"/>
      <c r="BR1376" s="30"/>
      <c r="BS1376" s="30"/>
    </row>
    <row r="1377" spans="5:71">
      <c r="E1377" s="30"/>
      <c r="F1377" s="30"/>
      <c r="AB1377" s="30"/>
      <c r="AC1377" s="30"/>
      <c r="BB1377" s="94"/>
      <c r="BJ1377" s="30"/>
      <c r="BK1377" s="30"/>
      <c r="BR1377" s="30"/>
      <c r="BS1377" s="30"/>
    </row>
    <row r="1378" spans="5:71">
      <c r="E1378" s="30"/>
      <c r="F1378" s="30"/>
      <c r="AB1378" s="30"/>
      <c r="AC1378" s="30"/>
      <c r="BB1378" s="94"/>
      <c r="BJ1378" s="30"/>
      <c r="BK1378" s="30"/>
      <c r="BR1378" s="30"/>
      <c r="BS1378" s="30"/>
    </row>
    <row r="1379" spans="5:71">
      <c r="E1379" s="30"/>
      <c r="F1379" s="30"/>
      <c r="AB1379" s="30"/>
      <c r="AC1379" s="30"/>
      <c r="BB1379" s="94"/>
      <c r="BJ1379" s="30"/>
      <c r="BK1379" s="30"/>
      <c r="BR1379" s="30"/>
      <c r="BS1379" s="30"/>
    </row>
    <row r="1380" spans="5:71">
      <c r="E1380" s="30"/>
      <c r="F1380" s="30"/>
      <c r="AB1380" s="30"/>
      <c r="AC1380" s="30"/>
      <c r="BB1380" s="94"/>
      <c r="BJ1380" s="30"/>
      <c r="BK1380" s="30"/>
      <c r="BR1380" s="30"/>
      <c r="BS1380" s="30"/>
    </row>
    <row r="1381" spans="5:71">
      <c r="E1381" s="30"/>
      <c r="F1381" s="30"/>
      <c r="AB1381" s="30"/>
      <c r="AC1381" s="30"/>
      <c r="BB1381" s="94"/>
      <c r="BJ1381" s="30"/>
      <c r="BK1381" s="30"/>
      <c r="BR1381" s="30"/>
      <c r="BS1381" s="30"/>
    </row>
    <row r="1382" spans="5:71">
      <c r="E1382" s="30"/>
      <c r="F1382" s="30"/>
      <c r="AB1382" s="30"/>
      <c r="AC1382" s="30"/>
      <c r="BB1382" s="94"/>
      <c r="BJ1382" s="30"/>
      <c r="BK1382" s="30"/>
      <c r="BR1382" s="30"/>
      <c r="BS1382" s="30"/>
    </row>
    <row r="1383" spans="5:71">
      <c r="E1383" s="30"/>
      <c r="F1383" s="30"/>
      <c r="AB1383" s="30"/>
      <c r="AC1383" s="30"/>
      <c r="BB1383" s="94"/>
      <c r="BJ1383" s="30"/>
      <c r="BK1383" s="30"/>
      <c r="BR1383" s="30"/>
      <c r="BS1383" s="30"/>
    </row>
    <row r="1384" spans="5:71">
      <c r="E1384" s="30"/>
      <c r="F1384" s="30"/>
      <c r="AB1384" s="30"/>
      <c r="AC1384" s="30"/>
      <c r="BB1384" s="94"/>
      <c r="BJ1384" s="30"/>
      <c r="BK1384" s="30"/>
      <c r="BR1384" s="30"/>
      <c r="BS1384" s="30"/>
    </row>
    <row r="1385" spans="5:71">
      <c r="E1385" s="30"/>
      <c r="F1385" s="30"/>
      <c r="AB1385" s="30"/>
      <c r="AC1385" s="30"/>
      <c r="BB1385" s="94"/>
      <c r="BJ1385" s="30"/>
      <c r="BK1385" s="30"/>
      <c r="BR1385" s="30"/>
      <c r="BS1385" s="30"/>
    </row>
    <row r="1386" spans="5:71">
      <c r="E1386" s="30"/>
      <c r="F1386" s="30"/>
      <c r="AB1386" s="30"/>
      <c r="AC1386" s="30"/>
      <c r="BB1386" s="94"/>
      <c r="BJ1386" s="30"/>
      <c r="BK1386" s="30"/>
      <c r="BR1386" s="30"/>
      <c r="BS1386" s="30"/>
    </row>
    <row r="1387" spans="5:71">
      <c r="E1387" s="30"/>
      <c r="F1387" s="30"/>
      <c r="AB1387" s="30"/>
      <c r="AC1387" s="30"/>
      <c r="BB1387" s="94"/>
      <c r="BJ1387" s="30"/>
      <c r="BK1387" s="30"/>
      <c r="BR1387" s="30"/>
      <c r="BS1387" s="30"/>
    </row>
    <row r="1388" spans="5:71">
      <c r="E1388" s="30"/>
      <c r="F1388" s="30"/>
      <c r="AB1388" s="30"/>
      <c r="AC1388" s="30"/>
      <c r="BB1388" s="94"/>
      <c r="BJ1388" s="30"/>
      <c r="BK1388" s="30"/>
      <c r="BR1388" s="30"/>
      <c r="BS1388" s="30"/>
    </row>
    <row r="1389" spans="5:71">
      <c r="E1389" s="30"/>
      <c r="F1389" s="30"/>
      <c r="AB1389" s="30"/>
      <c r="AC1389" s="30"/>
      <c r="BB1389" s="94"/>
      <c r="BJ1389" s="30"/>
      <c r="BK1389" s="30"/>
      <c r="BR1389" s="30"/>
      <c r="BS1389" s="30"/>
    </row>
    <row r="1390" spans="5:71">
      <c r="E1390" s="30"/>
      <c r="F1390" s="30"/>
      <c r="AB1390" s="30"/>
      <c r="AC1390" s="30"/>
      <c r="BB1390" s="94"/>
      <c r="BJ1390" s="30"/>
      <c r="BK1390" s="30"/>
      <c r="BR1390" s="30"/>
      <c r="BS1390" s="30"/>
    </row>
    <row r="1391" spans="5:71">
      <c r="E1391" s="30"/>
      <c r="F1391" s="30"/>
      <c r="AB1391" s="30"/>
      <c r="AC1391" s="30"/>
      <c r="BB1391" s="94"/>
      <c r="BJ1391" s="30"/>
      <c r="BK1391" s="30"/>
      <c r="BR1391" s="30"/>
      <c r="BS1391" s="30"/>
    </row>
    <row r="1392" spans="5:71">
      <c r="E1392" s="30"/>
      <c r="F1392" s="30"/>
      <c r="AB1392" s="30"/>
      <c r="AC1392" s="30"/>
      <c r="BB1392" s="94"/>
      <c r="BJ1392" s="30"/>
      <c r="BK1392" s="30"/>
      <c r="BR1392" s="30"/>
      <c r="BS1392" s="30"/>
    </row>
    <row r="1393" spans="5:71">
      <c r="E1393" s="30"/>
      <c r="F1393" s="30"/>
      <c r="AB1393" s="30"/>
      <c r="AC1393" s="30"/>
      <c r="BB1393" s="94"/>
      <c r="BJ1393" s="30"/>
      <c r="BK1393" s="30"/>
      <c r="BR1393" s="30"/>
      <c r="BS1393" s="30"/>
    </row>
    <row r="1394" spans="5:71">
      <c r="E1394" s="30"/>
      <c r="F1394" s="30"/>
      <c r="AB1394" s="30"/>
      <c r="AC1394" s="30"/>
      <c r="BB1394" s="94"/>
      <c r="BJ1394" s="30"/>
      <c r="BK1394" s="30"/>
      <c r="BR1394" s="30"/>
      <c r="BS1394" s="30"/>
    </row>
    <row r="1395" spans="5:71">
      <c r="E1395" s="30"/>
      <c r="F1395" s="30"/>
      <c r="AB1395" s="30"/>
      <c r="AC1395" s="30"/>
      <c r="BB1395" s="94"/>
      <c r="BJ1395" s="30"/>
      <c r="BK1395" s="30"/>
      <c r="BR1395" s="30"/>
      <c r="BS1395" s="30"/>
    </row>
    <row r="1396" spans="5:71">
      <c r="E1396" s="30"/>
      <c r="F1396" s="30"/>
      <c r="AB1396" s="30"/>
      <c r="AC1396" s="30"/>
      <c r="BB1396" s="94"/>
      <c r="BJ1396" s="30"/>
      <c r="BK1396" s="30"/>
      <c r="BR1396" s="30"/>
      <c r="BS1396" s="30"/>
    </row>
    <row r="1397" spans="5:71">
      <c r="E1397" s="30"/>
      <c r="F1397" s="30"/>
      <c r="AB1397" s="30"/>
      <c r="AC1397" s="30"/>
      <c r="BB1397" s="94"/>
      <c r="BJ1397" s="30"/>
      <c r="BK1397" s="30"/>
      <c r="BR1397" s="30"/>
      <c r="BS1397" s="30"/>
    </row>
    <row r="1398" spans="5:71">
      <c r="E1398" s="30"/>
      <c r="F1398" s="30"/>
      <c r="AB1398" s="30"/>
      <c r="AC1398" s="30"/>
      <c r="BB1398" s="94"/>
      <c r="BJ1398" s="30"/>
      <c r="BK1398" s="30"/>
      <c r="BR1398" s="30"/>
      <c r="BS1398" s="30"/>
    </row>
    <row r="1399" spans="5:71">
      <c r="E1399" s="30"/>
      <c r="F1399" s="30"/>
      <c r="AB1399" s="30"/>
      <c r="AC1399" s="30"/>
      <c r="BB1399" s="94"/>
      <c r="BJ1399" s="30"/>
      <c r="BK1399" s="30"/>
      <c r="BR1399" s="30"/>
      <c r="BS1399" s="30"/>
    </row>
    <row r="1400" spans="5:71">
      <c r="E1400" s="30"/>
      <c r="F1400" s="30"/>
      <c r="AB1400" s="30"/>
      <c r="AC1400" s="30"/>
      <c r="BB1400" s="94"/>
      <c r="BJ1400" s="30"/>
      <c r="BK1400" s="30"/>
      <c r="BR1400" s="30"/>
      <c r="BS1400" s="30"/>
    </row>
    <row r="1401" spans="5:71">
      <c r="E1401" s="30"/>
      <c r="F1401" s="30"/>
      <c r="AB1401" s="30"/>
      <c r="AC1401" s="30"/>
      <c r="BB1401" s="94"/>
      <c r="BJ1401" s="30"/>
      <c r="BK1401" s="30"/>
      <c r="BR1401" s="30"/>
      <c r="BS1401" s="30"/>
    </row>
    <row r="1402" spans="5:71">
      <c r="E1402" s="30"/>
      <c r="F1402" s="30"/>
      <c r="AB1402" s="30"/>
      <c r="AC1402" s="30"/>
      <c r="BB1402" s="94"/>
      <c r="BJ1402" s="30"/>
      <c r="BK1402" s="30"/>
      <c r="BR1402" s="30"/>
      <c r="BS1402" s="30"/>
    </row>
    <row r="1403" spans="5:71">
      <c r="E1403" s="30"/>
      <c r="F1403" s="30"/>
      <c r="AB1403" s="30"/>
      <c r="AC1403" s="30"/>
      <c r="BB1403" s="94"/>
      <c r="BJ1403" s="30"/>
      <c r="BK1403" s="30"/>
      <c r="BR1403" s="30"/>
      <c r="BS1403" s="30"/>
    </row>
    <row r="1404" spans="5:71">
      <c r="E1404" s="30"/>
      <c r="F1404" s="30"/>
      <c r="AB1404" s="30"/>
      <c r="AC1404" s="30"/>
      <c r="BB1404" s="94"/>
      <c r="BJ1404" s="30"/>
      <c r="BK1404" s="30"/>
      <c r="BR1404" s="30"/>
      <c r="BS1404" s="30"/>
    </row>
    <row r="1405" spans="5:71">
      <c r="E1405" s="30"/>
      <c r="F1405" s="30"/>
      <c r="AB1405" s="30"/>
      <c r="AC1405" s="30"/>
      <c r="BB1405" s="94"/>
      <c r="BJ1405" s="30"/>
      <c r="BK1405" s="30"/>
      <c r="BR1405" s="30"/>
      <c r="BS1405" s="30"/>
    </row>
    <row r="1406" spans="5:71">
      <c r="E1406" s="30"/>
      <c r="F1406" s="30"/>
      <c r="AB1406" s="30"/>
      <c r="AC1406" s="30"/>
      <c r="BB1406" s="94"/>
      <c r="BJ1406" s="30"/>
      <c r="BK1406" s="30"/>
      <c r="BR1406" s="30"/>
      <c r="BS1406" s="30"/>
    </row>
    <row r="1407" spans="5:71">
      <c r="E1407" s="30"/>
      <c r="F1407" s="30"/>
      <c r="AB1407" s="30"/>
      <c r="AC1407" s="30"/>
      <c r="BB1407" s="94"/>
      <c r="BJ1407" s="30"/>
      <c r="BK1407" s="30"/>
      <c r="BR1407" s="30"/>
      <c r="BS1407" s="30"/>
    </row>
    <row r="1408" spans="5:71">
      <c r="E1408" s="30"/>
      <c r="F1408" s="30"/>
      <c r="AB1408" s="30"/>
      <c r="AC1408" s="30"/>
      <c r="BB1408" s="94"/>
      <c r="BJ1408" s="30"/>
      <c r="BK1408" s="30"/>
      <c r="BR1408" s="30"/>
      <c r="BS1408" s="30"/>
    </row>
    <row r="1409" spans="5:71">
      <c r="E1409" s="30"/>
      <c r="F1409" s="30"/>
      <c r="AB1409" s="30"/>
      <c r="AC1409" s="30"/>
      <c r="BB1409" s="94"/>
      <c r="BJ1409" s="30"/>
      <c r="BK1409" s="30"/>
      <c r="BR1409" s="30"/>
      <c r="BS1409" s="30"/>
    </row>
    <row r="1410" spans="5:71">
      <c r="E1410" s="30"/>
      <c r="F1410" s="30"/>
      <c r="AB1410" s="30"/>
      <c r="AC1410" s="30"/>
      <c r="BB1410" s="94"/>
      <c r="BJ1410" s="30"/>
      <c r="BK1410" s="30"/>
      <c r="BR1410" s="30"/>
      <c r="BS1410" s="30"/>
    </row>
    <row r="1411" spans="5:71">
      <c r="E1411" s="30"/>
      <c r="F1411" s="30"/>
      <c r="AB1411" s="30"/>
      <c r="AC1411" s="30"/>
      <c r="BB1411" s="94"/>
      <c r="BJ1411" s="30"/>
      <c r="BK1411" s="30"/>
      <c r="BR1411" s="30"/>
      <c r="BS1411" s="30"/>
    </row>
    <row r="1412" spans="5:71">
      <c r="E1412" s="30"/>
      <c r="F1412" s="30"/>
      <c r="AB1412" s="30"/>
      <c r="AC1412" s="30"/>
      <c r="BB1412" s="94"/>
      <c r="BJ1412" s="30"/>
      <c r="BK1412" s="30"/>
      <c r="BR1412" s="30"/>
      <c r="BS1412" s="30"/>
    </row>
    <row r="1413" spans="5:71">
      <c r="E1413" s="30"/>
      <c r="F1413" s="30"/>
      <c r="AB1413" s="30"/>
      <c r="AC1413" s="30"/>
      <c r="BB1413" s="94"/>
      <c r="BJ1413" s="30"/>
      <c r="BK1413" s="30"/>
      <c r="BR1413" s="30"/>
      <c r="BS1413" s="30"/>
    </row>
    <row r="1414" spans="5:71">
      <c r="E1414" s="30"/>
      <c r="F1414" s="30"/>
      <c r="AB1414" s="30"/>
      <c r="AC1414" s="30"/>
      <c r="BB1414" s="94"/>
      <c r="BJ1414" s="30"/>
      <c r="BK1414" s="30"/>
      <c r="BR1414" s="30"/>
      <c r="BS1414" s="30"/>
    </row>
    <row r="1415" spans="5:71">
      <c r="E1415" s="30"/>
      <c r="F1415" s="30"/>
      <c r="AB1415" s="30"/>
      <c r="AC1415" s="30"/>
      <c r="BB1415" s="94"/>
      <c r="BJ1415" s="30"/>
      <c r="BK1415" s="30"/>
      <c r="BR1415" s="30"/>
      <c r="BS1415" s="30"/>
    </row>
    <row r="1416" spans="5:71">
      <c r="E1416" s="30"/>
      <c r="F1416" s="30"/>
      <c r="AB1416" s="30"/>
      <c r="AC1416" s="30"/>
      <c r="BB1416" s="94"/>
      <c r="BJ1416" s="30"/>
      <c r="BK1416" s="30"/>
      <c r="BR1416" s="30"/>
      <c r="BS1416" s="30"/>
    </row>
    <row r="1417" spans="5:71">
      <c r="E1417" s="30"/>
      <c r="F1417" s="30"/>
      <c r="AB1417" s="30"/>
      <c r="AC1417" s="30"/>
      <c r="BB1417" s="94"/>
      <c r="BJ1417" s="30"/>
      <c r="BK1417" s="30"/>
      <c r="BR1417" s="30"/>
      <c r="BS1417" s="30"/>
    </row>
    <row r="1418" spans="5:71">
      <c r="E1418" s="30"/>
      <c r="F1418" s="30"/>
      <c r="AB1418" s="30"/>
      <c r="AC1418" s="30"/>
      <c r="BB1418" s="94"/>
      <c r="BJ1418" s="30"/>
      <c r="BK1418" s="30"/>
      <c r="BR1418" s="30"/>
      <c r="BS1418" s="30"/>
    </row>
    <row r="1419" spans="5:71">
      <c r="E1419" s="30"/>
      <c r="F1419" s="30"/>
      <c r="AB1419" s="30"/>
      <c r="AC1419" s="30"/>
      <c r="BB1419" s="94"/>
      <c r="BJ1419" s="30"/>
      <c r="BK1419" s="30"/>
      <c r="BR1419" s="30"/>
      <c r="BS1419" s="30"/>
    </row>
    <row r="1420" spans="5:71">
      <c r="E1420" s="30"/>
      <c r="F1420" s="30"/>
      <c r="AB1420" s="30"/>
      <c r="AC1420" s="30"/>
      <c r="BB1420" s="94"/>
      <c r="BJ1420" s="30"/>
      <c r="BK1420" s="30"/>
      <c r="BR1420" s="30"/>
      <c r="BS1420" s="30"/>
    </row>
    <row r="1421" spans="5:71">
      <c r="E1421" s="30"/>
      <c r="F1421" s="30"/>
      <c r="AB1421" s="30"/>
      <c r="AC1421" s="30"/>
      <c r="BB1421" s="94"/>
      <c r="BJ1421" s="30"/>
      <c r="BK1421" s="30"/>
      <c r="BR1421" s="30"/>
      <c r="BS1421" s="30"/>
    </row>
    <row r="1422" spans="5:71">
      <c r="E1422" s="30"/>
      <c r="F1422" s="30"/>
      <c r="AB1422" s="30"/>
      <c r="AC1422" s="30"/>
      <c r="BB1422" s="94"/>
      <c r="BJ1422" s="30"/>
      <c r="BK1422" s="30"/>
      <c r="BR1422" s="30"/>
      <c r="BS1422" s="30"/>
    </row>
    <row r="1423" spans="5:71">
      <c r="E1423" s="30"/>
      <c r="F1423" s="30"/>
      <c r="AB1423" s="30"/>
      <c r="AC1423" s="30"/>
      <c r="BB1423" s="94"/>
      <c r="BJ1423" s="30"/>
      <c r="BK1423" s="30"/>
      <c r="BR1423" s="30"/>
      <c r="BS1423" s="30"/>
    </row>
    <row r="1424" spans="5:71">
      <c r="E1424" s="30"/>
      <c r="F1424" s="30"/>
      <c r="AB1424" s="30"/>
      <c r="AC1424" s="30"/>
      <c r="BB1424" s="94"/>
      <c r="BJ1424" s="30"/>
      <c r="BK1424" s="30"/>
      <c r="BR1424" s="30"/>
      <c r="BS1424" s="30"/>
    </row>
    <row r="1425" spans="5:71">
      <c r="E1425" s="30"/>
      <c r="F1425" s="30"/>
      <c r="AB1425" s="30"/>
      <c r="AC1425" s="30"/>
      <c r="BB1425" s="94"/>
      <c r="BJ1425" s="30"/>
      <c r="BK1425" s="30"/>
      <c r="BR1425" s="30"/>
      <c r="BS1425" s="30"/>
    </row>
    <row r="1426" spans="5:71">
      <c r="E1426" s="30"/>
      <c r="F1426" s="30"/>
      <c r="AB1426" s="30"/>
      <c r="AC1426" s="30"/>
      <c r="BB1426" s="94"/>
      <c r="BJ1426" s="30"/>
      <c r="BK1426" s="30"/>
      <c r="BR1426" s="30"/>
      <c r="BS1426" s="30"/>
    </row>
    <row r="1427" spans="5:71">
      <c r="E1427" s="30"/>
      <c r="F1427" s="30"/>
      <c r="AB1427" s="30"/>
      <c r="AC1427" s="30"/>
      <c r="BB1427" s="94"/>
      <c r="BJ1427" s="30"/>
      <c r="BK1427" s="30"/>
      <c r="BR1427" s="30"/>
      <c r="BS1427" s="30"/>
    </row>
    <row r="1428" spans="5:71">
      <c r="E1428" s="30"/>
      <c r="F1428" s="30"/>
      <c r="AB1428" s="30"/>
      <c r="AC1428" s="30"/>
      <c r="BB1428" s="94"/>
      <c r="BJ1428" s="30"/>
      <c r="BK1428" s="30"/>
      <c r="BR1428" s="30"/>
      <c r="BS1428" s="30"/>
    </row>
    <row r="1429" spans="5:71">
      <c r="E1429" s="30"/>
      <c r="F1429" s="30"/>
      <c r="AB1429" s="30"/>
      <c r="AC1429" s="30"/>
      <c r="BB1429" s="94"/>
      <c r="BJ1429" s="30"/>
      <c r="BK1429" s="30"/>
      <c r="BR1429" s="30"/>
      <c r="BS1429" s="30"/>
    </row>
    <row r="1430" spans="5:71">
      <c r="E1430" s="30"/>
      <c r="F1430" s="30"/>
      <c r="AB1430" s="30"/>
      <c r="AC1430" s="30"/>
      <c r="BB1430" s="94"/>
      <c r="BJ1430" s="30"/>
      <c r="BK1430" s="30"/>
      <c r="BR1430" s="30"/>
      <c r="BS1430" s="30"/>
    </row>
    <row r="1431" spans="5:71">
      <c r="E1431" s="30"/>
      <c r="F1431" s="30"/>
      <c r="AB1431" s="30"/>
      <c r="AC1431" s="30"/>
      <c r="BB1431" s="94"/>
      <c r="BJ1431" s="30"/>
      <c r="BK1431" s="30"/>
      <c r="BR1431" s="30"/>
      <c r="BS1431" s="30"/>
    </row>
    <row r="1432" spans="5:71">
      <c r="E1432" s="30"/>
      <c r="F1432" s="30"/>
      <c r="AB1432" s="30"/>
      <c r="AC1432" s="30"/>
      <c r="BB1432" s="94"/>
      <c r="BJ1432" s="30"/>
      <c r="BK1432" s="30"/>
      <c r="BR1432" s="30"/>
      <c r="BS1432" s="30"/>
    </row>
    <row r="1433" spans="5:71">
      <c r="E1433" s="30"/>
      <c r="F1433" s="30"/>
      <c r="AB1433" s="30"/>
      <c r="AC1433" s="30"/>
      <c r="BB1433" s="94"/>
      <c r="BJ1433" s="30"/>
      <c r="BK1433" s="30"/>
      <c r="BR1433" s="30"/>
      <c r="BS1433" s="30"/>
    </row>
    <row r="1434" spans="5:71">
      <c r="E1434" s="30"/>
      <c r="F1434" s="30"/>
      <c r="AB1434" s="30"/>
      <c r="AC1434" s="30"/>
      <c r="BB1434" s="94"/>
      <c r="BJ1434" s="30"/>
      <c r="BK1434" s="30"/>
      <c r="BR1434" s="30"/>
      <c r="BS1434" s="30"/>
    </row>
    <row r="1435" spans="5:71">
      <c r="E1435" s="30"/>
      <c r="F1435" s="30"/>
      <c r="AB1435" s="30"/>
      <c r="AC1435" s="30"/>
      <c r="BB1435" s="94"/>
      <c r="BJ1435" s="30"/>
      <c r="BK1435" s="30"/>
      <c r="BR1435" s="30"/>
      <c r="BS1435" s="30"/>
    </row>
    <row r="1436" spans="5:71">
      <c r="E1436" s="30"/>
      <c r="F1436" s="30"/>
      <c r="AB1436" s="30"/>
      <c r="AC1436" s="30"/>
      <c r="BB1436" s="94"/>
      <c r="BJ1436" s="30"/>
      <c r="BK1436" s="30"/>
      <c r="BR1436" s="30"/>
      <c r="BS1436" s="30"/>
    </row>
    <row r="1437" spans="5:71">
      <c r="E1437" s="30"/>
      <c r="F1437" s="30"/>
      <c r="AB1437" s="30"/>
      <c r="AC1437" s="30"/>
      <c r="BB1437" s="94"/>
      <c r="BJ1437" s="30"/>
      <c r="BK1437" s="30"/>
      <c r="BR1437" s="30"/>
      <c r="BS1437" s="30"/>
    </row>
    <row r="1438" spans="5:71">
      <c r="E1438" s="30"/>
      <c r="F1438" s="30"/>
      <c r="AB1438" s="30"/>
      <c r="AC1438" s="30"/>
      <c r="BB1438" s="94"/>
      <c r="BJ1438" s="30"/>
      <c r="BK1438" s="30"/>
      <c r="BR1438" s="30"/>
      <c r="BS1438" s="30"/>
    </row>
    <row r="1439" spans="5:71">
      <c r="E1439" s="30"/>
      <c r="F1439" s="30"/>
      <c r="AB1439" s="30"/>
      <c r="AC1439" s="30"/>
      <c r="BB1439" s="94"/>
      <c r="BJ1439" s="30"/>
      <c r="BK1439" s="30"/>
      <c r="BR1439" s="30"/>
      <c r="BS1439" s="30"/>
    </row>
    <row r="1440" spans="5:71">
      <c r="E1440" s="30"/>
      <c r="F1440" s="30"/>
      <c r="AB1440" s="30"/>
      <c r="AC1440" s="30"/>
      <c r="BB1440" s="94"/>
      <c r="BJ1440" s="30"/>
      <c r="BK1440" s="30"/>
      <c r="BR1440" s="30"/>
      <c r="BS1440" s="30"/>
    </row>
    <row r="1441" spans="5:71">
      <c r="E1441" s="30"/>
      <c r="F1441" s="30"/>
      <c r="AB1441" s="30"/>
      <c r="AC1441" s="30"/>
      <c r="BB1441" s="94"/>
      <c r="BJ1441" s="30"/>
      <c r="BK1441" s="30"/>
      <c r="BR1441" s="30"/>
      <c r="BS1441" s="30"/>
    </row>
    <row r="1442" spans="5:71">
      <c r="E1442" s="30"/>
      <c r="F1442" s="30"/>
      <c r="AB1442" s="30"/>
      <c r="AC1442" s="30"/>
      <c r="BB1442" s="94"/>
      <c r="BJ1442" s="30"/>
      <c r="BK1442" s="30"/>
      <c r="BR1442" s="30"/>
      <c r="BS1442" s="30"/>
    </row>
    <row r="1443" spans="5:71">
      <c r="E1443" s="30"/>
      <c r="F1443" s="30"/>
      <c r="AB1443" s="30"/>
      <c r="AC1443" s="30"/>
      <c r="BB1443" s="94"/>
      <c r="BJ1443" s="30"/>
      <c r="BK1443" s="30"/>
      <c r="BR1443" s="30"/>
      <c r="BS1443" s="30"/>
    </row>
    <row r="1444" spans="5:71">
      <c r="E1444" s="30"/>
      <c r="F1444" s="30"/>
      <c r="AB1444" s="30"/>
      <c r="AC1444" s="30"/>
      <c r="BB1444" s="94"/>
      <c r="BJ1444" s="30"/>
      <c r="BK1444" s="30"/>
      <c r="BR1444" s="30"/>
      <c r="BS1444" s="30"/>
    </row>
    <row r="1445" spans="5:71">
      <c r="E1445" s="30"/>
      <c r="F1445" s="30"/>
      <c r="AB1445" s="30"/>
      <c r="AC1445" s="30"/>
      <c r="BB1445" s="94"/>
      <c r="BJ1445" s="30"/>
      <c r="BK1445" s="30"/>
      <c r="BR1445" s="30"/>
      <c r="BS1445" s="30"/>
    </row>
    <row r="1446" spans="5:71">
      <c r="E1446" s="30"/>
      <c r="F1446" s="30"/>
      <c r="AB1446" s="30"/>
      <c r="AC1446" s="30"/>
      <c r="BB1446" s="94"/>
      <c r="BJ1446" s="30"/>
      <c r="BK1446" s="30"/>
      <c r="BR1446" s="30"/>
      <c r="BS1446" s="30"/>
    </row>
    <row r="1447" spans="5:71">
      <c r="E1447" s="30"/>
      <c r="F1447" s="30"/>
      <c r="AB1447" s="30"/>
      <c r="AC1447" s="30"/>
      <c r="BB1447" s="94"/>
      <c r="BJ1447" s="30"/>
      <c r="BK1447" s="30"/>
      <c r="BR1447" s="30"/>
      <c r="BS1447" s="30"/>
    </row>
    <row r="1448" spans="5:71">
      <c r="E1448" s="30"/>
      <c r="F1448" s="30"/>
      <c r="AB1448" s="30"/>
      <c r="AC1448" s="30"/>
      <c r="BB1448" s="94"/>
      <c r="BJ1448" s="30"/>
      <c r="BK1448" s="30"/>
      <c r="BR1448" s="30"/>
      <c r="BS1448" s="30"/>
    </row>
    <row r="1449" spans="5:71">
      <c r="E1449" s="30"/>
      <c r="F1449" s="30"/>
      <c r="AB1449" s="30"/>
      <c r="AC1449" s="30"/>
      <c r="BB1449" s="94"/>
      <c r="BJ1449" s="30"/>
      <c r="BK1449" s="30"/>
      <c r="BR1449" s="30"/>
      <c r="BS1449" s="30"/>
    </row>
    <row r="1450" spans="5:71">
      <c r="E1450" s="30"/>
      <c r="F1450" s="30"/>
      <c r="AB1450" s="30"/>
      <c r="AC1450" s="30"/>
      <c r="BB1450" s="94"/>
      <c r="BJ1450" s="30"/>
      <c r="BK1450" s="30"/>
      <c r="BR1450" s="30"/>
      <c r="BS1450" s="30"/>
    </row>
    <row r="1451" spans="5:71">
      <c r="E1451" s="30"/>
      <c r="F1451" s="30"/>
      <c r="AB1451" s="30"/>
      <c r="AC1451" s="30"/>
      <c r="BB1451" s="94"/>
      <c r="BJ1451" s="30"/>
      <c r="BK1451" s="30"/>
      <c r="BR1451" s="30"/>
      <c r="BS1451" s="30"/>
    </row>
    <row r="1452" spans="5:71">
      <c r="E1452" s="30"/>
      <c r="F1452" s="30"/>
      <c r="AB1452" s="30"/>
      <c r="AC1452" s="30"/>
      <c r="BB1452" s="94"/>
      <c r="BJ1452" s="30"/>
      <c r="BK1452" s="30"/>
      <c r="BR1452" s="30"/>
      <c r="BS1452" s="30"/>
    </row>
    <row r="1453" spans="5:71">
      <c r="E1453" s="30"/>
      <c r="F1453" s="30"/>
      <c r="AB1453" s="30"/>
      <c r="AC1453" s="30"/>
      <c r="BB1453" s="94"/>
      <c r="BJ1453" s="30"/>
      <c r="BK1453" s="30"/>
      <c r="BR1453" s="30"/>
      <c r="BS1453" s="30"/>
    </row>
    <row r="1454" spans="5:71">
      <c r="E1454" s="30"/>
      <c r="F1454" s="30"/>
      <c r="AB1454" s="30"/>
      <c r="AC1454" s="30"/>
      <c r="BB1454" s="94"/>
      <c r="BJ1454" s="30"/>
      <c r="BK1454" s="30"/>
      <c r="BR1454" s="30"/>
      <c r="BS1454" s="30"/>
    </row>
    <row r="1455" spans="5:71">
      <c r="E1455" s="30"/>
      <c r="F1455" s="30"/>
      <c r="AB1455" s="30"/>
      <c r="AC1455" s="30"/>
      <c r="BB1455" s="94"/>
      <c r="BJ1455" s="30"/>
      <c r="BK1455" s="30"/>
      <c r="BR1455" s="30"/>
      <c r="BS1455" s="30"/>
    </row>
    <row r="1456" spans="5:71">
      <c r="E1456" s="30"/>
      <c r="F1456" s="30"/>
      <c r="AB1456" s="30"/>
      <c r="AC1456" s="30"/>
      <c r="BB1456" s="94"/>
      <c r="BJ1456" s="30"/>
      <c r="BK1456" s="30"/>
      <c r="BR1456" s="30"/>
      <c r="BS1456" s="30"/>
    </row>
    <row r="1457" spans="5:71">
      <c r="E1457" s="30"/>
      <c r="F1457" s="30"/>
      <c r="AB1457" s="30"/>
      <c r="AC1457" s="30"/>
      <c r="BB1457" s="94"/>
      <c r="BJ1457" s="30"/>
      <c r="BK1457" s="30"/>
      <c r="BR1457" s="30"/>
      <c r="BS1457" s="30"/>
    </row>
    <row r="1458" spans="5:71">
      <c r="E1458" s="30"/>
      <c r="F1458" s="30"/>
      <c r="AB1458" s="30"/>
      <c r="AC1458" s="30"/>
      <c r="BB1458" s="94"/>
      <c r="BJ1458" s="30"/>
      <c r="BK1458" s="30"/>
      <c r="BR1458" s="30"/>
      <c r="BS1458" s="30"/>
    </row>
    <row r="1459" spans="5:71">
      <c r="E1459" s="30"/>
      <c r="F1459" s="30"/>
      <c r="AB1459" s="30"/>
      <c r="AC1459" s="30"/>
      <c r="BB1459" s="94"/>
      <c r="BJ1459" s="30"/>
      <c r="BK1459" s="30"/>
      <c r="BR1459" s="30"/>
      <c r="BS1459" s="30"/>
    </row>
    <row r="1460" spans="5:71">
      <c r="E1460" s="30"/>
      <c r="F1460" s="30"/>
      <c r="AB1460" s="30"/>
      <c r="AC1460" s="30"/>
      <c r="BB1460" s="94"/>
      <c r="BJ1460" s="30"/>
      <c r="BK1460" s="30"/>
      <c r="BR1460" s="30"/>
      <c r="BS1460" s="30"/>
    </row>
    <row r="1461" spans="5:71">
      <c r="E1461" s="30"/>
      <c r="F1461" s="30"/>
      <c r="AB1461" s="30"/>
      <c r="AC1461" s="30"/>
      <c r="BB1461" s="94"/>
      <c r="BJ1461" s="30"/>
      <c r="BK1461" s="30"/>
      <c r="BR1461" s="30"/>
      <c r="BS1461" s="30"/>
    </row>
    <row r="1462" spans="5:71">
      <c r="E1462" s="30"/>
      <c r="F1462" s="30"/>
      <c r="AB1462" s="30"/>
      <c r="AC1462" s="30"/>
      <c r="BB1462" s="94"/>
      <c r="BJ1462" s="30"/>
      <c r="BK1462" s="30"/>
      <c r="BR1462" s="30"/>
      <c r="BS1462" s="30"/>
    </row>
    <row r="1463" spans="5:71">
      <c r="E1463" s="30"/>
      <c r="F1463" s="30"/>
      <c r="AB1463" s="30"/>
      <c r="AC1463" s="30"/>
      <c r="BB1463" s="94"/>
      <c r="BJ1463" s="30"/>
      <c r="BK1463" s="30"/>
      <c r="BR1463" s="30"/>
      <c r="BS1463" s="30"/>
    </row>
    <row r="1464" spans="5:71">
      <c r="E1464" s="30"/>
      <c r="F1464" s="30"/>
      <c r="AB1464" s="30"/>
      <c r="AC1464" s="30"/>
      <c r="BB1464" s="94"/>
      <c r="BJ1464" s="30"/>
      <c r="BK1464" s="30"/>
      <c r="BR1464" s="30"/>
      <c r="BS1464" s="30"/>
    </row>
    <row r="1465" spans="5:71">
      <c r="E1465" s="30"/>
      <c r="F1465" s="30"/>
      <c r="AB1465" s="30"/>
      <c r="AC1465" s="30"/>
      <c r="BB1465" s="94"/>
      <c r="BJ1465" s="30"/>
      <c r="BK1465" s="30"/>
      <c r="BR1465" s="30"/>
      <c r="BS1465" s="30"/>
    </row>
    <row r="1466" spans="5:71">
      <c r="E1466" s="30"/>
      <c r="F1466" s="30"/>
      <c r="AB1466" s="30"/>
      <c r="AC1466" s="30"/>
      <c r="BB1466" s="94"/>
      <c r="BJ1466" s="30"/>
      <c r="BK1466" s="30"/>
      <c r="BR1466" s="30"/>
      <c r="BS1466" s="30"/>
    </row>
    <row r="1467" spans="5:71">
      <c r="E1467" s="30"/>
      <c r="F1467" s="30"/>
      <c r="AB1467" s="30"/>
      <c r="AC1467" s="30"/>
      <c r="BB1467" s="94"/>
      <c r="BJ1467" s="30"/>
      <c r="BK1467" s="30"/>
      <c r="BR1467" s="30"/>
      <c r="BS1467" s="30"/>
    </row>
    <row r="1468" spans="5:71">
      <c r="E1468" s="30"/>
      <c r="F1468" s="30"/>
      <c r="AB1468" s="30"/>
      <c r="AC1468" s="30"/>
      <c r="BB1468" s="94"/>
      <c r="BJ1468" s="30"/>
      <c r="BK1468" s="30"/>
      <c r="BR1468" s="30"/>
      <c r="BS1468" s="30"/>
    </row>
    <row r="1469" spans="5:71">
      <c r="E1469" s="30"/>
      <c r="F1469" s="30"/>
      <c r="AB1469" s="30"/>
      <c r="AC1469" s="30"/>
      <c r="BB1469" s="94"/>
      <c r="BJ1469" s="30"/>
      <c r="BK1469" s="30"/>
      <c r="BR1469" s="30"/>
      <c r="BS1469" s="30"/>
    </row>
    <row r="1470" spans="5:71">
      <c r="E1470" s="30"/>
      <c r="F1470" s="30"/>
      <c r="AB1470" s="30"/>
      <c r="AC1470" s="30"/>
      <c r="BB1470" s="94"/>
      <c r="BJ1470" s="30"/>
      <c r="BK1470" s="30"/>
      <c r="BR1470" s="30"/>
      <c r="BS1470" s="30"/>
    </row>
    <row r="1471" spans="5:71">
      <c r="E1471" s="30"/>
      <c r="F1471" s="30"/>
      <c r="AB1471" s="30"/>
      <c r="AC1471" s="30"/>
      <c r="BB1471" s="94"/>
      <c r="BJ1471" s="30"/>
      <c r="BK1471" s="30"/>
      <c r="BR1471" s="30"/>
      <c r="BS1471" s="30"/>
    </row>
    <row r="1472" spans="5:71">
      <c r="E1472" s="30"/>
      <c r="F1472" s="30"/>
      <c r="AB1472" s="30"/>
      <c r="AC1472" s="30"/>
      <c r="BB1472" s="94"/>
      <c r="BJ1472" s="30"/>
      <c r="BK1472" s="30"/>
      <c r="BR1472" s="30"/>
      <c r="BS1472" s="30"/>
    </row>
    <row r="1473" spans="5:71">
      <c r="E1473" s="30"/>
      <c r="F1473" s="30"/>
      <c r="AB1473" s="30"/>
      <c r="AC1473" s="30"/>
      <c r="BB1473" s="94"/>
      <c r="BJ1473" s="30"/>
      <c r="BK1473" s="30"/>
      <c r="BR1473" s="30"/>
      <c r="BS1473" s="30"/>
    </row>
    <row r="1474" spans="5:71" ht="19.5" thickBot="1">
      <c r="E1474" s="45"/>
      <c r="F1474" s="45"/>
      <c r="AB1474" s="45"/>
      <c r="AC1474" s="45"/>
      <c r="BB1474" s="94"/>
      <c r="BJ1474" s="30"/>
      <c r="BK1474" s="30"/>
      <c r="BL1474" s="30"/>
      <c r="BM1474" s="30"/>
      <c r="BN1474" s="30"/>
      <c r="BO1474" s="30"/>
      <c r="BP1474" s="30"/>
      <c r="BQ1474" s="30"/>
      <c r="BR1474" s="30"/>
      <c r="BS1474" s="30"/>
    </row>
    <row r="1475" spans="5:71">
      <c r="BJ1475" s="30"/>
      <c r="BK1475" s="30"/>
      <c r="BL1475" s="30"/>
      <c r="BM1475" s="30"/>
      <c r="BN1475" s="30"/>
      <c r="BO1475" s="30"/>
      <c r="BP1475" s="30"/>
      <c r="BQ1475" s="30"/>
      <c r="BR1475" s="30"/>
      <c r="BS1475" s="30"/>
    </row>
    <row r="1476" spans="5:71">
      <c r="BB1476" s="94"/>
      <c r="BJ1476" s="30"/>
      <c r="BK1476" s="30"/>
      <c r="BL1476" s="30"/>
      <c r="BM1476" s="30"/>
      <c r="BN1476" s="30"/>
      <c r="BO1476" s="30"/>
      <c r="BP1476" s="30"/>
      <c r="BQ1476" s="30"/>
      <c r="BR1476" s="30"/>
      <c r="BS1476" s="30"/>
    </row>
  </sheetData>
  <mergeCells count="16">
    <mergeCell ref="B10:B25"/>
    <mergeCell ref="C11:C25"/>
    <mergeCell ref="B26:B27"/>
    <mergeCell ref="C26:C27"/>
    <mergeCell ref="B28:B43"/>
    <mergeCell ref="C29:C43"/>
    <mergeCell ref="D6:X6"/>
    <mergeCell ref="Z6:AT6"/>
    <mergeCell ref="AV6:BP6"/>
    <mergeCell ref="B8:C8"/>
    <mergeCell ref="D8:M8"/>
    <mergeCell ref="O8:X8"/>
    <mergeCell ref="Z8:AI8"/>
    <mergeCell ref="AK8:AT8"/>
    <mergeCell ref="AV8:BE8"/>
    <mergeCell ref="BG8:BP8"/>
  </mergeCells>
  <phoneticPr fontId="2"/>
  <pageMargins left="0.70866141732283472" right="0.70866141732283472" top="0.74803149606299213" bottom="0.74803149606299213" header="0.31496062992125984" footer="0.31496062992125984"/>
  <pageSetup paperSize="9" scale="62" fitToWidth="0" orientation="landscape" r:id="rId1"/>
  <colBreaks count="2" manualBreakCount="2">
    <brk id="25" max="42" man="1"/>
    <brk id="47" max="42" man="1"/>
  </col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296BF59B-0427-4E06-BD70-20B589D853EF}">
          <x14:formula1>
            <xm:f>d!$N$39:$N$40</xm:f>
          </x14:formula1>
          <xm:sqref>J4</xm:sqref>
        </x14:dataValidation>
        <x14:dataValidation type="list" allowBlank="1" showInputMessage="1" showErrorMessage="1" xr:uid="{642FC7C8-251E-4B51-AA45-82198607FFC6}">
          <x14:formula1>
            <xm:f>d!$M$27:$M$36</xm:f>
          </x14:formula1>
          <xm:sqref>E4</xm:sqref>
        </x14:dataValidation>
        <x14:dataValidation type="list" allowBlank="1" showInputMessage="1" showErrorMessage="1" xr:uid="{FFA74525-64C8-4032-AF51-FF339F57E874}">
          <x14:formula1>
            <xm:f>d!$N$28:$N$37</xm:f>
          </x14:formula1>
          <xm:sqref>G4</xm:sqref>
        </x14:dataValidation>
        <x14:dataValidation type="list" allowBlank="1" showInputMessage="1" showErrorMessage="1" xr:uid="{1EAF8B00-9A0F-4539-AA05-B6A5412A2011}">
          <x14:formula1>
            <xm:f>d!$S$8:$S$31</xm:f>
          </x14:formula1>
          <xm:sqref>C29:C43</xm:sqref>
        </x14:dataValidation>
        <x14:dataValidation type="list" allowBlank="1" showInputMessage="1" showErrorMessage="1" xr:uid="{993ECFEA-341C-4C74-B458-EED6F8D56BAE}">
          <x14:formula1>
            <xm:f>d!$G$25:$G$149</xm:f>
          </x14:formula1>
          <xm:sqref>C4</xm:sqref>
        </x14:dataValidation>
        <x14:dataValidation type="list" allowBlank="1" showInputMessage="1" showErrorMessage="1" xr:uid="{57D5A1FA-8C51-4858-B737-C543792651FF}">
          <x14:formula1>
            <xm:f>d!$C$23:$C$69</xm:f>
          </x14:formula1>
          <xm:sqref>C3</xm:sqref>
        </x14:dataValidation>
        <x14:dataValidation type="list" allowBlank="1" showInputMessage="1" showErrorMessage="1" xr:uid="{55EE779F-5433-4F57-A8AD-0A6FBE7430D5}">
          <x14:formula1>
            <xm:f>d!$P$8:$P$31</xm:f>
          </x14:formula1>
          <xm:sqref>C11:C25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435DB-0B31-411E-A5D1-91D1A46C2E6C}">
  <dimension ref="A2:BM219"/>
  <sheetViews>
    <sheetView workbookViewId="0">
      <selection activeCell="F16" sqref="F16"/>
    </sheetView>
  </sheetViews>
  <sheetFormatPr defaultRowHeight="18.75"/>
  <cols>
    <col min="4" max="4" width="29.625" bestFit="1" customWidth="1"/>
    <col min="5" max="5" width="30.5" bestFit="1" customWidth="1"/>
    <col min="6" max="6" width="67.125" bestFit="1" customWidth="1"/>
    <col min="10" max="10" width="17.5" bestFit="1" customWidth="1"/>
    <col min="11" max="11" width="21.375" bestFit="1" customWidth="1"/>
    <col min="12" max="12" width="27.625" bestFit="1" customWidth="1"/>
    <col min="17" max="17" width="23.5" bestFit="1" customWidth="1"/>
    <col min="18" max="18" width="15.125" bestFit="1" customWidth="1"/>
    <col min="19" max="19" width="15.125" customWidth="1"/>
    <col min="22" max="22" width="31.75" bestFit="1" customWidth="1"/>
    <col min="23" max="23" width="25.5" bestFit="1" customWidth="1"/>
    <col min="24" max="24" width="23.5" bestFit="1" customWidth="1"/>
    <col min="25" max="26" width="25.5" bestFit="1" customWidth="1"/>
    <col min="27" max="28" width="9.25" bestFit="1" customWidth="1"/>
    <col min="29" max="29" width="11" bestFit="1" customWidth="1"/>
    <col min="30" max="31" width="9.25" bestFit="1" customWidth="1"/>
    <col min="32" max="32" width="11" bestFit="1" customWidth="1"/>
    <col min="33" max="35" width="15.125" bestFit="1" customWidth="1"/>
    <col min="36" max="37" width="9.25" bestFit="1" customWidth="1"/>
    <col min="38" max="38" width="11" bestFit="1" customWidth="1"/>
    <col min="39" max="39" width="7.5" bestFit="1" customWidth="1"/>
  </cols>
  <sheetData>
    <row r="2" spans="2:51">
      <c r="D2" t="s">
        <v>3364</v>
      </c>
      <c r="E2" t="s">
        <v>3358</v>
      </c>
    </row>
    <row r="3" spans="2:51">
      <c r="B3" t="s">
        <v>3324</v>
      </c>
      <c r="C3" t="s">
        <v>26</v>
      </c>
      <c r="D3" t="s">
        <v>855</v>
      </c>
      <c r="E3" t="s">
        <v>3357</v>
      </c>
      <c r="F3" t="str">
        <f>+C3&amp;E3</f>
        <v>大阪府泉南市</v>
      </c>
      <c r="J3" s="6" t="s">
        <v>64</v>
      </c>
      <c r="K3" s="6" t="s">
        <v>74</v>
      </c>
      <c r="L3" s="6" t="s">
        <v>2927</v>
      </c>
      <c r="O3" t="s">
        <v>3422</v>
      </c>
      <c r="P3" t="s">
        <v>3453</v>
      </c>
      <c r="Q3" t="s">
        <v>119</v>
      </c>
      <c r="R3" t="str">
        <f>+P3&amp;Q3</f>
        <v>北海道木古内町</v>
      </c>
      <c r="T3" s="3" t="s">
        <v>3422</v>
      </c>
      <c r="U3" s="2" t="s">
        <v>3453</v>
      </c>
      <c r="V3" s="2" t="s">
        <v>119</v>
      </c>
      <c r="W3" s="2" t="s">
        <v>118</v>
      </c>
    </row>
    <row r="4" spans="2:51">
      <c r="B4" t="s">
        <v>3324</v>
      </c>
      <c r="C4" t="s">
        <v>26</v>
      </c>
      <c r="D4" t="s">
        <v>855</v>
      </c>
      <c r="E4" t="s">
        <v>3359</v>
      </c>
      <c r="F4" t="str">
        <f t="shared" ref="F4:F44" si="0">+C4&amp;E4</f>
        <v>大阪府阪南市</v>
      </c>
      <c r="J4" s="6" t="s">
        <v>64</v>
      </c>
      <c r="K4" s="6" t="s">
        <v>75</v>
      </c>
      <c r="L4" s="6" t="s">
        <v>2928</v>
      </c>
      <c r="O4" t="s">
        <v>3422</v>
      </c>
      <c r="P4" t="s">
        <v>3453</v>
      </c>
      <c r="Q4" t="s">
        <v>118</v>
      </c>
      <c r="R4" t="str">
        <f t="shared" ref="R4:R67" si="1">+P4&amp;Q4</f>
        <v>北海道知内町</v>
      </c>
      <c r="T4" s="3" t="s">
        <v>3423</v>
      </c>
      <c r="U4" t="s">
        <v>3478</v>
      </c>
      <c r="V4" t="s">
        <v>892</v>
      </c>
      <c r="W4" t="s">
        <v>893</v>
      </c>
      <c r="X4" t="s">
        <v>894</v>
      </c>
      <c r="Y4" t="s">
        <v>895</v>
      </c>
      <c r="Z4" t="s">
        <v>896</v>
      </c>
      <c r="AA4" t="s">
        <v>897</v>
      </c>
      <c r="AB4" t="s">
        <v>899</v>
      </c>
      <c r="AC4" t="s">
        <v>900</v>
      </c>
      <c r="AD4" t="s">
        <v>901</v>
      </c>
      <c r="AE4" t="s">
        <v>902</v>
      </c>
      <c r="AF4" t="s">
        <v>898</v>
      </c>
      <c r="AG4" t="s">
        <v>903</v>
      </c>
      <c r="AH4" t="s">
        <v>904</v>
      </c>
      <c r="AI4" t="s">
        <v>905</v>
      </c>
      <c r="AJ4" t="s">
        <v>906</v>
      </c>
      <c r="AK4" t="s">
        <v>907</v>
      </c>
      <c r="AL4" t="s">
        <v>293</v>
      </c>
      <c r="AM4" t="s">
        <v>908</v>
      </c>
      <c r="AN4" t="s">
        <v>909</v>
      </c>
      <c r="AO4" t="s">
        <v>910</v>
      </c>
      <c r="AP4" t="s">
        <v>912</v>
      </c>
      <c r="AQ4" t="s">
        <v>913</v>
      </c>
      <c r="AR4" t="s">
        <v>914</v>
      </c>
      <c r="AS4" t="s">
        <v>915</v>
      </c>
      <c r="AT4" t="s">
        <v>916</v>
      </c>
      <c r="AU4" t="s">
        <v>917</v>
      </c>
      <c r="AV4" t="s">
        <v>918</v>
      </c>
      <c r="AW4" t="s">
        <v>911</v>
      </c>
      <c r="AX4" t="s">
        <v>3454</v>
      </c>
      <c r="AY4" t="s">
        <v>3455</v>
      </c>
    </row>
    <row r="5" spans="2:51">
      <c r="B5" t="s">
        <v>3324</v>
      </c>
      <c r="C5" t="s">
        <v>26</v>
      </c>
      <c r="D5" t="s">
        <v>855</v>
      </c>
      <c r="E5" t="s">
        <v>3360</v>
      </c>
      <c r="F5" t="str">
        <f t="shared" si="0"/>
        <v>大阪府豊能町</v>
      </c>
      <c r="J5" s="6" t="s">
        <v>64</v>
      </c>
      <c r="K5" s="6" t="s">
        <v>76</v>
      </c>
      <c r="L5" s="6" t="s">
        <v>2929</v>
      </c>
      <c r="O5" t="s">
        <v>3423</v>
      </c>
      <c r="P5" t="s">
        <v>3478</v>
      </c>
      <c r="Q5" t="s">
        <v>892</v>
      </c>
      <c r="R5" t="str">
        <f t="shared" si="1"/>
        <v>奈良県奈良市</v>
      </c>
      <c r="T5" s="3" t="s">
        <v>3424</v>
      </c>
      <c r="U5" t="s">
        <v>3376</v>
      </c>
      <c r="V5" t="s">
        <v>2906</v>
      </c>
      <c r="W5" t="s">
        <v>3479</v>
      </c>
    </row>
    <row r="6" spans="2:51">
      <c r="B6" t="s">
        <v>3324</v>
      </c>
      <c r="C6" t="s">
        <v>26</v>
      </c>
      <c r="D6" t="s">
        <v>855</v>
      </c>
      <c r="E6" t="s">
        <v>3361</v>
      </c>
      <c r="F6" t="str">
        <f t="shared" si="0"/>
        <v>大阪府田尻町</v>
      </c>
      <c r="J6" s="6" t="s">
        <v>64</v>
      </c>
      <c r="K6" s="6" t="s">
        <v>77</v>
      </c>
      <c r="L6" s="6" t="s">
        <v>2930</v>
      </c>
      <c r="O6" t="s">
        <v>3423</v>
      </c>
      <c r="P6" t="s">
        <v>3478</v>
      </c>
      <c r="Q6" t="s">
        <v>893</v>
      </c>
      <c r="R6" t="str">
        <f t="shared" si="1"/>
        <v>奈良県大和高田市</v>
      </c>
      <c r="T6" s="3" t="s">
        <v>3425</v>
      </c>
      <c r="U6" t="s">
        <v>3380</v>
      </c>
      <c r="V6" t="s">
        <v>356</v>
      </c>
      <c r="W6" t="s">
        <v>337</v>
      </c>
      <c r="X6" t="s">
        <v>369</v>
      </c>
    </row>
    <row r="7" spans="2:51">
      <c r="B7" t="s">
        <v>3324</v>
      </c>
      <c r="C7" t="s">
        <v>26</v>
      </c>
      <c r="D7" t="s">
        <v>855</v>
      </c>
      <c r="E7" t="s">
        <v>3362</v>
      </c>
      <c r="F7" t="str">
        <f t="shared" si="0"/>
        <v>大阪府岬町</v>
      </c>
      <c r="J7" s="6" t="s">
        <v>64</v>
      </c>
      <c r="K7" s="6" t="s">
        <v>78</v>
      </c>
      <c r="L7" s="6" t="s">
        <v>2931</v>
      </c>
      <c r="O7" t="s">
        <v>3423</v>
      </c>
      <c r="P7" t="s">
        <v>3478</v>
      </c>
      <c r="Q7" t="s">
        <v>894</v>
      </c>
      <c r="R7" t="str">
        <f t="shared" si="1"/>
        <v>奈良県大和郡山市</v>
      </c>
      <c r="T7" s="3" t="s">
        <v>3426</v>
      </c>
      <c r="U7" t="s">
        <v>56</v>
      </c>
      <c r="V7" t="s">
        <v>2916</v>
      </c>
      <c r="W7" t="s">
        <v>1111</v>
      </c>
    </row>
    <row r="8" spans="2:51">
      <c r="B8" t="s">
        <v>3324</v>
      </c>
      <c r="C8" t="s">
        <v>26</v>
      </c>
      <c r="D8" t="s">
        <v>855</v>
      </c>
      <c r="E8" t="s">
        <v>3363</v>
      </c>
      <c r="F8" t="str">
        <f t="shared" si="0"/>
        <v>大阪府大阪広域水道企業団</v>
      </c>
      <c r="J8" s="6" t="s">
        <v>64</v>
      </c>
      <c r="K8" s="6" t="s">
        <v>79</v>
      </c>
      <c r="L8" s="6" t="s">
        <v>2932</v>
      </c>
      <c r="O8" t="s">
        <v>3423</v>
      </c>
      <c r="P8" t="s">
        <v>3478</v>
      </c>
      <c r="Q8" t="s">
        <v>895</v>
      </c>
      <c r="R8" t="str">
        <f t="shared" si="1"/>
        <v>奈良県天理市</v>
      </c>
      <c r="T8" s="3" t="s">
        <v>3427</v>
      </c>
      <c r="U8" t="s">
        <v>13</v>
      </c>
      <c r="V8" t="s">
        <v>13</v>
      </c>
      <c r="W8" t="s">
        <v>3039</v>
      </c>
      <c r="X8" t="s">
        <v>2920</v>
      </c>
      <c r="Y8" t="s">
        <v>504</v>
      </c>
      <c r="Z8" t="s">
        <v>3043</v>
      </c>
    </row>
    <row r="9" spans="2:51">
      <c r="B9" t="s">
        <v>3325</v>
      </c>
      <c r="C9" t="s">
        <v>3370</v>
      </c>
      <c r="D9" t="s">
        <v>3326</v>
      </c>
      <c r="E9" t="s">
        <v>3365</v>
      </c>
      <c r="F9" t="str">
        <f t="shared" si="0"/>
        <v>福岡県田川市</v>
      </c>
      <c r="J9" s="6" t="s">
        <v>64</v>
      </c>
      <c r="K9" s="6" t="s">
        <v>80</v>
      </c>
      <c r="L9" s="6" t="s">
        <v>2933</v>
      </c>
      <c r="O9" t="s">
        <v>3423</v>
      </c>
      <c r="P9" t="s">
        <v>3478</v>
      </c>
      <c r="Q9" t="s">
        <v>896</v>
      </c>
      <c r="R9" t="str">
        <f t="shared" si="1"/>
        <v>奈良県橿原市</v>
      </c>
      <c r="T9" s="3" t="s">
        <v>3428</v>
      </c>
      <c r="U9" t="s">
        <v>3453</v>
      </c>
      <c r="V9" t="s">
        <v>2984</v>
      </c>
      <c r="W9" t="s">
        <v>110</v>
      </c>
      <c r="X9" t="s">
        <v>129</v>
      </c>
      <c r="Y9" t="s">
        <v>171</v>
      </c>
    </row>
    <row r="10" spans="2:51">
      <c r="B10" t="s">
        <v>3325</v>
      </c>
      <c r="C10" t="s">
        <v>3370</v>
      </c>
      <c r="D10" t="s">
        <v>3326</v>
      </c>
      <c r="E10" t="s">
        <v>3366</v>
      </c>
      <c r="F10" t="str">
        <f t="shared" si="0"/>
        <v>福岡県川崎町</v>
      </c>
      <c r="J10" s="6" t="s">
        <v>64</v>
      </c>
      <c r="K10" s="6" t="s">
        <v>81</v>
      </c>
      <c r="L10" s="6" t="s">
        <v>2934</v>
      </c>
      <c r="O10" t="s">
        <v>3423</v>
      </c>
      <c r="P10" t="s">
        <v>3478</v>
      </c>
      <c r="Q10" t="s">
        <v>897</v>
      </c>
      <c r="R10" t="str">
        <f t="shared" si="1"/>
        <v>奈良県桜井市</v>
      </c>
      <c r="T10" s="3" t="s">
        <v>3429</v>
      </c>
      <c r="U10" t="s">
        <v>1264</v>
      </c>
      <c r="V10" t="s">
        <v>198</v>
      </c>
      <c r="W10" t="s">
        <v>192</v>
      </c>
      <c r="X10" t="s">
        <v>3456</v>
      </c>
      <c r="Y10" t="s">
        <v>190</v>
      </c>
      <c r="Z10" t="s">
        <v>3457</v>
      </c>
      <c r="AA10" t="s">
        <v>3458</v>
      </c>
      <c r="AB10" t="s">
        <v>196</v>
      </c>
      <c r="AC10" t="s">
        <v>3459</v>
      </c>
      <c r="AD10" t="s">
        <v>3460</v>
      </c>
    </row>
    <row r="11" spans="2:51">
      <c r="B11" t="s">
        <v>3325</v>
      </c>
      <c r="C11" t="s">
        <v>3370</v>
      </c>
      <c r="D11" t="s">
        <v>3326</v>
      </c>
      <c r="E11" t="s">
        <v>3367</v>
      </c>
      <c r="F11" t="str">
        <f t="shared" si="0"/>
        <v>福岡県糸田町</v>
      </c>
      <c r="J11" s="6" t="s">
        <v>64</v>
      </c>
      <c r="K11" s="6" t="s">
        <v>82</v>
      </c>
      <c r="L11" s="6" t="s">
        <v>2935</v>
      </c>
      <c r="O11" t="s">
        <v>3423</v>
      </c>
      <c r="P11" t="s">
        <v>3478</v>
      </c>
      <c r="Q11" t="s">
        <v>899</v>
      </c>
      <c r="R11" t="str">
        <f t="shared" si="1"/>
        <v>奈良県御所市</v>
      </c>
      <c r="U11" t="s">
        <v>1265</v>
      </c>
      <c r="V11" t="s">
        <v>202</v>
      </c>
      <c r="W11" t="s">
        <v>220</v>
      </c>
      <c r="X11" t="s">
        <v>212</v>
      </c>
      <c r="Y11" t="s">
        <v>222</v>
      </c>
      <c r="Z11" t="s">
        <v>3461</v>
      </c>
      <c r="AA11" t="s">
        <v>221</v>
      </c>
      <c r="AB11" t="s">
        <v>3462</v>
      </c>
    </row>
    <row r="12" spans="2:51">
      <c r="B12" t="s">
        <v>3325</v>
      </c>
      <c r="C12" t="s">
        <v>3370</v>
      </c>
      <c r="D12" t="s">
        <v>3326</v>
      </c>
      <c r="E12" t="s">
        <v>3368</v>
      </c>
      <c r="F12" t="str">
        <f t="shared" si="0"/>
        <v>福岡県福智町</v>
      </c>
      <c r="J12" s="8" t="s">
        <v>65</v>
      </c>
      <c r="K12" s="8" t="s">
        <v>2914</v>
      </c>
      <c r="L12" s="8" t="s">
        <v>2936</v>
      </c>
      <c r="O12" t="s">
        <v>3423</v>
      </c>
      <c r="P12" t="s">
        <v>3478</v>
      </c>
      <c r="Q12" t="s">
        <v>900</v>
      </c>
      <c r="R12" t="str">
        <f t="shared" si="1"/>
        <v>奈良県生駒市</v>
      </c>
      <c r="T12" s="3" t="s">
        <v>3430</v>
      </c>
      <c r="U12" t="s">
        <v>3480</v>
      </c>
      <c r="V12" t="s">
        <v>855</v>
      </c>
      <c r="W12" t="s">
        <v>832</v>
      </c>
      <c r="X12" t="s">
        <v>829</v>
      </c>
      <c r="Y12" t="s">
        <v>831</v>
      </c>
      <c r="Z12" t="s">
        <v>837</v>
      </c>
      <c r="AA12" t="s">
        <v>836</v>
      </c>
      <c r="AB12" t="s">
        <v>841</v>
      </c>
      <c r="AC12" t="s">
        <v>845</v>
      </c>
      <c r="AD12" t="s">
        <v>854</v>
      </c>
      <c r="AE12" t="s">
        <v>885</v>
      </c>
      <c r="AF12" t="s">
        <v>3463</v>
      </c>
    </row>
    <row r="13" spans="2:51">
      <c r="B13" t="s">
        <v>3325</v>
      </c>
      <c r="C13" t="s">
        <v>3370</v>
      </c>
      <c r="D13" t="s">
        <v>3326</v>
      </c>
      <c r="E13" t="s">
        <v>3369</v>
      </c>
      <c r="F13" t="str">
        <f t="shared" si="0"/>
        <v>福岡県田川地区水道企業団</v>
      </c>
      <c r="J13" s="8" t="s">
        <v>65</v>
      </c>
      <c r="K13" s="8" t="s">
        <v>1039</v>
      </c>
      <c r="L13" s="8" t="s">
        <v>2937</v>
      </c>
      <c r="O13" t="s">
        <v>3423</v>
      </c>
      <c r="P13" t="s">
        <v>3478</v>
      </c>
      <c r="Q13" t="s">
        <v>901</v>
      </c>
      <c r="R13" t="str">
        <f t="shared" si="1"/>
        <v>奈良県香芝市</v>
      </c>
      <c r="T13" s="3" t="s">
        <v>3431</v>
      </c>
      <c r="U13" t="s">
        <v>56</v>
      </c>
      <c r="V13" t="s">
        <v>3481</v>
      </c>
      <c r="W13" t="s">
        <v>3482</v>
      </c>
      <c r="X13" t="s">
        <v>1074</v>
      </c>
      <c r="Y13" t="s">
        <v>1072</v>
      </c>
      <c r="Z13" t="s">
        <v>1067</v>
      </c>
      <c r="AA13" t="s">
        <v>1073</v>
      </c>
      <c r="AB13" t="s">
        <v>1085</v>
      </c>
      <c r="AC13" t="s">
        <v>1086</v>
      </c>
      <c r="AD13" t="s">
        <v>1100</v>
      </c>
      <c r="AE13" t="s">
        <v>1101</v>
      </c>
      <c r="AF13" t="s">
        <v>1099</v>
      </c>
      <c r="AG13" t="s">
        <v>1112</v>
      </c>
    </row>
    <row r="14" spans="2:51">
      <c r="B14" t="s">
        <v>3327</v>
      </c>
      <c r="C14" t="s">
        <v>1271</v>
      </c>
      <c r="D14" t="s">
        <v>3328</v>
      </c>
      <c r="E14" t="s">
        <v>3371</v>
      </c>
      <c r="F14" t="str">
        <f t="shared" si="0"/>
        <v>千葉県木更津市</v>
      </c>
      <c r="J14" s="9" t="s">
        <v>66</v>
      </c>
      <c r="K14" s="9" t="s">
        <v>1015</v>
      </c>
      <c r="L14" s="9" t="s">
        <v>2938</v>
      </c>
      <c r="O14" t="s">
        <v>3423</v>
      </c>
      <c r="P14" t="s">
        <v>3478</v>
      </c>
      <c r="Q14" t="s">
        <v>902</v>
      </c>
      <c r="R14" t="str">
        <f t="shared" si="1"/>
        <v>奈良県葛城市</v>
      </c>
      <c r="T14" s="3" t="s">
        <v>3432</v>
      </c>
      <c r="U14" t="s">
        <v>2910</v>
      </c>
      <c r="V14" t="s">
        <v>3483</v>
      </c>
      <c r="W14" t="s">
        <v>3484</v>
      </c>
    </row>
    <row r="15" spans="2:51">
      <c r="B15" t="s">
        <v>3327</v>
      </c>
      <c r="C15" t="s">
        <v>1271</v>
      </c>
      <c r="D15" t="s">
        <v>3328</v>
      </c>
      <c r="E15" t="s">
        <v>3372</v>
      </c>
      <c r="F15" t="str">
        <f t="shared" si="0"/>
        <v>千葉県君津市</v>
      </c>
      <c r="J15" s="9" t="s">
        <v>66</v>
      </c>
      <c r="K15" s="9" t="s">
        <v>1012</v>
      </c>
      <c r="L15" s="9" t="s">
        <v>2939</v>
      </c>
      <c r="O15" t="s">
        <v>3423</v>
      </c>
      <c r="P15" t="s">
        <v>3478</v>
      </c>
      <c r="Q15" t="s">
        <v>898</v>
      </c>
      <c r="R15" t="str">
        <f t="shared" si="1"/>
        <v>奈良県五條市</v>
      </c>
      <c r="T15" s="3" t="s">
        <v>3433</v>
      </c>
      <c r="U15" t="s">
        <v>3453</v>
      </c>
      <c r="V15" t="s">
        <v>86</v>
      </c>
      <c r="W15" t="s">
        <v>109</v>
      </c>
    </row>
    <row r="16" spans="2:51">
      <c r="B16" t="s">
        <v>3327</v>
      </c>
      <c r="C16" t="s">
        <v>1271</v>
      </c>
      <c r="D16" t="s">
        <v>3328</v>
      </c>
      <c r="E16" t="s">
        <v>3373</v>
      </c>
      <c r="F16" t="str">
        <f t="shared" si="0"/>
        <v>千葉県富津市</v>
      </c>
      <c r="J16" s="7" t="s">
        <v>67</v>
      </c>
      <c r="K16" s="7" t="s">
        <v>179</v>
      </c>
      <c r="L16" s="7" t="s">
        <v>2940</v>
      </c>
      <c r="O16" t="s">
        <v>3423</v>
      </c>
      <c r="P16" t="s">
        <v>3478</v>
      </c>
      <c r="Q16" t="s">
        <v>903</v>
      </c>
      <c r="R16" t="str">
        <f t="shared" si="1"/>
        <v>奈良県宇陀市</v>
      </c>
      <c r="T16" s="3" t="s">
        <v>3434</v>
      </c>
      <c r="U16" t="s">
        <v>56</v>
      </c>
      <c r="V16" t="s">
        <v>3481</v>
      </c>
      <c r="W16" t="s">
        <v>1068</v>
      </c>
    </row>
    <row r="17" spans="1:65">
      <c r="B17" t="s">
        <v>3327</v>
      </c>
      <c r="C17" t="s">
        <v>1271</v>
      </c>
      <c r="D17" t="s">
        <v>3328</v>
      </c>
      <c r="E17" t="s">
        <v>3374</v>
      </c>
      <c r="F17" t="str">
        <f t="shared" si="0"/>
        <v>千葉県袖ケ浦市</v>
      </c>
      <c r="J17" s="7" t="s">
        <v>67</v>
      </c>
      <c r="K17" s="7" t="s">
        <v>265</v>
      </c>
      <c r="L17" s="7" t="s">
        <v>2941</v>
      </c>
      <c r="O17" t="s">
        <v>3423</v>
      </c>
      <c r="P17" t="s">
        <v>3478</v>
      </c>
      <c r="Q17" t="s">
        <v>904</v>
      </c>
      <c r="R17" t="str">
        <f t="shared" si="1"/>
        <v>奈良県平群町</v>
      </c>
      <c r="T17" s="3" t="s">
        <v>3435</v>
      </c>
      <c r="U17" t="s">
        <v>2906</v>
      </c>
      <c r="V17" t="s">
        <v>630</v>
      </c>
      <c r="W17" t="s">
        <v>631</v>
      </c>
      <c r="X17" t="s">
        <v>633</v>
      </c>
      <c r="Y17" t="s">
        <v>634</v>
      </c>
      <c r="Z17" t="s">
        <v>3464</v>
      </c>
    </row>
    <row r="18" spans="1:65">
      <c r="B18" t="s">
        <v>3327</v>
      </c>
      <c r="C18" t="s">
        <v>1271</v>
      </c>
      <c r="D18" t="s">
        <v>3328</v>
      </c>
      <c r="E18" t="s">
        <v>3036</v>
      </c>
      <c r="F18" t="str">
        <f t="shared" si="0"/>
        <v>千葉県君津広域水道企業団</v>
      </c>
      <c r="J18" s="6" t="s">
        <v>68</v>
      </c>
      <c r="K18" s="6" t="s">
        <v>20</v>
      </c>
      <c r="L18" s="6" t="s">
        <v>2942</v>
      </c>
      <c r="O18" t="s">
        <v>3423</v>
      </c>
      <c r="P18" t="s">
        <v>3478</v>
      </c>
      <c r="Q18" t="s">
        <v>905</v>
      </c>
      <c r="R18" t="str">
        <f t="shared" si="1"/>
        <v>奈良県三郷町</v>
      </c>
      <c r="T18" s="3" t="s">
        <v>3436</v>
      </c>
      <c r="U18" t="s">
        <v>3453</v>
      </c>
      <c r="V18" t="s">
        <v>85</v>
      </c>
      <c r="W18" t="s">
        <v>133</v>
      </c>
    </row>
    <row r="19" spans="1:65">
      <c r="B19" t="s">
        <v>3356</v>
      </c>
      <c r="C19" t="s">
        <v>3375</v>
      </c>
      <c r="D19" t="s">
        <v>1037</v>
      </c>
      <c r="E19" t="s">
        <v>1037</v>
      </c>
      <c r="F19" t="str">
        <f t="shared" si="0"/>
        <v>香川県香川県広域水道企業団</v>
      </c>
      <c r="J19" s="6" t="s">
        <v>68</v>
      </c>
      <c r="K19" s="6" t="s">
        <v>649</v>
      </c>
      <c r="L19" s="6" t="s">
        <v>2943</v>
      </c>
      <c r="O19" t="s">
        <v>3423</v>
      </c>
      <c r="P19" t="s">
        <v>3478</v>
      </c>
      <c r="Q19" t="s">
        <v>906</v>
      </c>
      <c r="R19" t="str">
        <f t="shared" si="1"/>
        <v>奈良県斑鳩町</v>
      </c>
      <c r="T19" s="3" t="s">
        <v>3437</v>
      </c>
      <c r="U19" t="s">
        <v>1266</v>
      </c>
      <c r="V19" t="s">
        <v>280</v>
      </c>
      <c r="W19" t="s">
        <v>283</v>
      </c>
      <c r="X19" t="s">
        <v>292</v>
      </c>
      <c r="Y19" t="s">
        <v>293</v>
      </c>
      <c r="Z19" t="s">
        <v>295</v>
      </c>
      <c r="AA19" t="s">
        <v>296</v>
      </c>
    </row>
    <row r="20" spans="1:65">
      <c r="B20" t="s">
        <v>3329</v>
      </c>
      <c r="C20" t="s">
        <v>26</v>
      </c>
      <c r="D20" t="s">
        <v>855</v>
      </c>
      <c r="E20" t="s">
        <v>3104</v>
      </c>
      <c r="F20" t="str">
        <f t="shared" si="0"/>
        <v>大阪府大阪広域水道企業団（四條畷）</v>
      </c>
      <c r="J20" s="6" t="s">
        <v>68</v>
      </c>
      <c r="K20" s="6" t="s">
        <v>659</v>
      </c>
      <c r="L20" s="6" t="s">
        <v>2944</v>
      </c>
      <c r="O20" t="s">
        <v>3423</v>
      </c>
      <c r="P20" t="s">
        <v>3478</v>
      </c>
      <c r="Q20" t="s">
        <v>907</v>
      </c>
      <c r="R20" t="str">
        <f t="shared" si="1"/>
        <v>奈良県安堵町</v>
      </c>
      <c r="T20" s="3" t="s">
        <v>3438</v>
      </c>
      <c r="U20" t="s">
        <v>2912</v>
      </c>
      <c r="V20" t="s">
        <v>1193</v>
      </c>
      <c r="W20" t="s">
        <v>1197</v>
      </c>
      <c r="X20" t="s">
        <v>1199</v>
      </c>
    </row>
    <row r="21" spans="1:65">
      <c r="B21" t="s">
        <v>3329</v>
      </c>
      <c r="C21" t="s">
        <v>26</v>
      </c>
      <c r="D21" t="s">
        <v>855</v>
      </c>
      <c r="E21" t="s">
        <v>3105</v>
      </c>
      <c r="F21" t="str">
        <f t="shared" si="0"/>
        <v>大阪府大阪広域水道企業団（太子）</v>
      </c>
      <c r="J21" s="8" t="s">
        <v>69</v>
      </c>
      <c r="K21" s="8" t="s">
        <v>966</v>
      </c>
      <c r="L21" s="8" t="s">
        <v>2945</v>
      </c>
      <c r="O21" t="s">
        <v>3423</v>
      </c>
      <c r="P21" t="s">
        <v>3478</v>
      </c>
      <c r="Q21" t="s">
        <v>293</v>
      </c>
      <c r="R21" t="str">
        <f t="shared" si="1"/>
        <v>奈良県川西町</v>
      </c>
      <c r="T21" s="3" t="s">
        <v>3439</v>
      </c>
      <c r="U21" t="s">
        <v>1267</v>
      </c>
      <c r="V21" t="s">
        <v>3011</v>
      </c>
      <c r="W21" t="s">
        <v>300</v>
      </c>
      <c r="X21" t="s">
        <v>111</v>
      </c>
      <c r="Y21" t="s">
        <v>307</v>
      </c>
      <c r="Z21" t="s">
        <v>311</v>
      </c>
      <c r="AA21" t="s">
        <v>312</v>
      </c>
      <c r="AB21" t="s">
        <v>310</v>
      </c>
    </row>
    <row r="22" spans="1:65">
      <c r="B22" t="s">
        <v>3329</v>
      </c>
      <c r="C22" t="s">
        <v>26</v>
      </c>
      <c r="D22" t="s">
        <v>855</v>
      </c>
      <c r="E22" t="s">
        <v>3106</v>
      </c>
      <c r="F22" t="str">
        <f t="shared" si="0"/>
        <v>大阪府大阪広域水道企業団（千早赤阪)</v>
      </c>
      <c r="J22" s="8" t="s">
        <v>69</v>
      </c>
      <c r="K22" s="8" t="s">
        <v>2915</v>
      </c>
      <c r="L22" s="8" t="s">
        <v>2946</v>
      </c>
      <c r="O22" t="s">
        <v>3423</v>
      </c>
      <c r="P22" t="s">
        <v>3478</v>
      </c>
      <c r="Q22" t="s">
        <v>908</v>
      </c>
      <c r="R22" t="str">
        <f t="shared" si="1"/>
        <v>奈良県三宅町</v>
      </c>
      <c r="T22" s="3" t="s">
        <v>3440</v>
      </c>
      <c r="U22" t="s">
        <v>1267</v>
      </c>
      <c r="V22" t="s">
        <v>303</v>
      </c>
      <c r="W22" t="s">
        <v>333</v>
      </c>
    </row>
    <row r="23" spans="1:65">
      <c r="B23" t="s">
        <v>3330</v>
      </c>
      <c r="C23" t="s">
        <v>3376</v>
      </c>
      <c r="D23" t="s">
        <v>645</v>
      </c>
      <c r="E23" t="s">
        <v>645</v>
      </c>
      <c r="F23" t="str">
        <f t="shared" si="0"/>
        <v>長野県佐久水道企業団</v>
      </c>
      <c r="J23" s="9" t="s">
        <v>2977</v>
      </c>
      <c r="K23" s="9" t="s">
        <v>2916</v>
      </c>
      <c r="L23" s="9" t="s">
        <v>2947</v>
      </c>
      <c r="O23" t="s">
        <v>3423</v>
      </c>
      <c r="P23" t="s">
        <v>3478</v>
      </c>
      <c r="Q23" t="s">
        <v>909</v>
      </c>
      <c r="R23" t="str">
        <f t="shared" si="1"/>
        <v>奈良県田原本町</v>
      </c>
      <c r="T23" s="3" t="s">
        <v>3441</v>
      </c>
      <c r="U23" t="s">
        <v>1270</v>
      </c>
      <c r="V23" t="s">
        <v>3485</v>
      </c>
      <c r="W23" t="s">
        <v>440</v>
      </c>
      <c r="X23" t="s">
        <v>446</v>
      </c>
      <c r="Y23" t="s">
        <v>453</v>
      </c>
      <c r="Z23" t="s">
        <v>447</v>
      </c>
    </row>
    <row r="24" spans="1:65">
      <c r="B24" t="s">
        <v>3331</v>
      </c>
      <c r="C24" t="s">
        <v>1270</v>
      </c>
      <c r="D24" t="s">
        <v>462</v>
      </c>
      <c r="E24" t="s">
        <v>462</v>
      </c>
      <c r="F24" t="str">
        <f t="shared" si="0"/>
        <v>埼玉県秩父広域市町村圏組合</v>
      </c>
      <c r="J24" s="9" t="s">
        <v>2977</v>
      </c>
      <c r="K24" s="9" t="s">
        <v>1082</v>
      </c>
      <c r="L24" s="9" t="s">
        <v>2948</v>
      </c>
      <c r="O24" t="s">
        <v>3423</v>
      </c>
      <c r="P24" t="s">
        <v>3478</v>
      </c>
      <c r="Q24" t="s">
        <v>910</v>
      </c>
      <c r="R24" t="str">
        <f t="shared" si="1"/>
        <v>奈良県高取町</v>
      </c>
      <c r="T24" s="3" t="s">
        <v>3442</v>
      </c>
      <c r="U24" t="s">
        <v>1269</v>
      </c>
      <c r="V24" t="s">
        <v>3486</v>
      </c>
      <c r="W24" t="s">
        <v>405</v>
      </c>
      <c r="X24" t="s">
        <v>406</v>
      </c>
      <c r="Y24" t="s">
        <v>407</v>
      </c>
      <c r="Z24" t="s">
        <v>640</v>
      </c>
      <c r="AA24" t="s">
        <v>408</v>
      </c>
      <c r="AB24" t="s">
        <v>3487</v>
      </c>
      <c r="AC24" t="s">
        <v>3465</v>
      </c>
      <c r="AD24" t="s">
        <v>3466</v>
      </c>
      <c r="AE24" t="s">
        <v>3467</v>
      </c>
    </row>
    <row r="25" spans="1:65">
      <c r="B25" t="s">
        <v>3332</v>
      </c>
      <c r="C25" t="s">
        <v>3377</v>
      </c>
      <c r="D25" t="s">
        <v>82</v>
      </c>
      <c r="E25" t="s">
        <v>82</v>
      </c>
      <c r="F25" t="str">
        <f t="shared" si="0"/>
        <v>群馬県群馬東部水道企業団</v>
      </c>
      <c r="J25" s="9" t="s">
        <v>2977</v>
      </c>
      <c r="K25" s="9" t="s">
        <v>1092</v>
      </c>
      <c r="L25" s="9" t="s">
        <v>2949</v>
      </c>
      <c r="O25" t="s">
        <v>3423</v>
      </c>
      <c r="P25" t="s">
        <v>3478</v>
      </c>
      <c r="Q25" t="s">
        <v>912</v>
      </c>
      <c r="R25" t="str">
        <f t="shared" si="1"/>
        <v>奈良県上牧町</v>
      </c>
      <c r="T25" s="3" t="s">
        <v>3443</v>
      </c>
      <c r="U25" t="s">
        <v>1271</v>
      </c>
      <c r="V25" t="s">
        <v>2922</v>
      </c>
      <c r="W25" t="s">
        <v>465</v>
      </c>
      <c r="X25" t="s">
        <v>466</v>
      </c>
      <c r="Y25" t="s">
        <v>471</v>
      </c>
      <c r="Z25" t="s">
        <v>474</v>
      </c>
      <c r="AA25" t="s">
        <v>476</v>
      </c>
      <c r="AB25" t="s">
        <v>470</v>
      </c>
      <c r="AC25" t="s">
        <v>475</v>
      </c>
    </row>
    <row r="26" spans="1:65">
      <c r="B26" t="s">
        <v>3333</v>
      </c>
      <c r="C26" t="s">
        <v>3376</v>
      </c>
      <c r="D26" t="s">
        <v>606</v>
      </c>
      <c r="E26" t="s">
        <v>606</v>
      </c>
      <c r="F26" t="str">
        <f t="shared" si="0"/>
        <v>長野県小諸市</v>
      </c>
      <c r="J26" s="9" t="s">
        <v>2977</v>
      </c>
      <c r="K26" s="9" t="s">
        <v>1111</v>
      </c>
      <c r="L26" s="9" t="s">
        <v>2950</v>
      </c>
      <c r="O26" t="s">
        <v>3423</v>
      </c>
      <c r="P26" t="s">
        <v>3478</v>
      </c>
      <c r="Q26" t="s">
        <v>913</v>
      </c>
      <c r="R26" t="str">
        <f t="shared" si="1"/>
        <v>奈良県王寺町</v>
      </c>
      <c r="T26" s="3" t="s">
        <v>3444</v>
      </c>
      <c r="U26" t="s">
        <v>2909</v>
      </c>
      <c r="V26" t="s">
        <v>1015</v>
      </c>
      <c r="W26" t="s">
        <v>1010</v>
      </c>
      <c r="X26" t="s">
        <v>1012</v>
      </c>
    </row>
    <row r="27" spans="1:65">
      <c r="B27" t="s">
        <v>3334</v>
      </c>
      <c r="C27" t="s">
        <v>1265</v>
      </c>
      <c r="D27" t="s">
        <v>223</v>
      </c>
      <c r="E27" t="s">
        <v>223</v>
      </c>
      <c r="F27" t="str">
        <f t="shared" si="0"/>
        <v>岩手県岩手中部水道企業団</v>
      </c>
      <c r="J27" s="7" t="s">
        <v>70</v>
      </c>
      <c r="K27" s="7" t="s">
        <v>222</v>
      </c>
      <c r="L27" s="7" t="s">
        <v>2951</v>
      </c>
      <c r="O27" t="s">
        <v>3423</v>
      </c>
      <c r="P27" t="s">
        <v>3478</v>
      </c>
      <c r="Q27" t="s">
        <v>914</v>
      </c>
      <c r="R27" t="str">
        <f t="shared" si="1"/>
        <v>奈良県広陵町</v>
      </c>
      <c r="T27" s="3" t="s">
        <v>3445</v>
      </c>
      <c r="U27" t="s">
        <v>1271</v>
      </c>
      <c r="V27" t="s">
        <v>3036</v>
      </c>
      <c r="W27" t="s">
        <v>464</v>
      </c>
      <c r="X27" t="s">
        <v>478</v>
      </c>
      <c r="Y27" t="s">
        <v>479</v>
      </c>
      <c r="Z27" t="s">
        <v>481</v>
      </c>
    </row>
    <row r="28" spans="1:65">
      <c r="A28" t="s">
        <v>3338</v>
      </c>
      <c r="B28" t="s">
        <v>3335</v>
      </c>
      <c r="C28" t="s">
        <v>3378</v>
      </c>
      <c r="D28" t="s">
        <v>198</v>
      </c>
      <c r="E28" t="s">
        <v>198</v>
      </c>
      <c r="F28" t="str">
        <f t="shared" si="0"/>
        <v>青森県八戸圏域水道企業団</v>
      </c>
      <c r="J28" s="7" t="s">
        <v>70</v>
      </c>
      <c r="K28" s="7" t="s">
        <v>198</v>
      </c>
      <c r="L28" s="7" t="s">
        <v>2952</v>
      </c>
      <c r="O28" t="s">
        <v>3423</v>
      </c>
      <c r="P28" t="s">
        <v>3478</v>
      </c>
      <c r="Q28" t="s">
        <v>915</v>
      </c>
      <c r="R28" t="str">
        <f t="shared" si="1"/>
        <v>奈良県河合町</v>
      </c>
      <c r="T28" s="3" t="s">
        <v>3446</v>
      </c>
      <c r="U28" t="s">
        <v>3488</v>
      </c>
      <c r="V28" t="s">
        <v>3363</v>
      </c>
      <c r="W28" t="s">
        <v>3102</v>
      </c>
      <c r="X28" t="s">
        <v>817</v>
      </c>
      <c r="Y28" t="s">
        <v>818</v>
      </c>
      <c r="Z28" t="s">
        <v>819</v>
      </c>
      <c r="AA28" t="s">
        <v>820</v>
      </c>
      <c r="AB28" t="s">
        <v>821</v>
      </c>
      <c r="AC28" t="s">
        <v>822</v>
      </c>
      <c r="AD28" t="s">
        <v>3468</v>
      </c>
      <c r="AE28" t="s">
        <v>824</v>
      </c>
      <c r="AF28" t="s">
        <v>825</v>
      </c>
      <c r="AG28" t="s">
        <v>826</v>
      </c>
      <c r="AH28" t="s">
        <v>827</v>
      </c>
      <c r="AI28" t="s">
        <v>828</v>
      </c>
      <c r="AJ28" t="s">
        <v>829</v>
      </c>
      <c r="AK28" t="s">
        <v>830</v>
      </c>
      <c r="AL28" t="s">
        <v>831</v>
      </c>
      <c r="AM28" t="s">
        <v>832</v>
      </c>
      <c r="AN28" t="s">
        <v>833</v>
      </c>
      <c r="AO28" t="s">
        <v>834</v>
      </c>
      <c r="AP28" t="s">
        <v>835</v>
      </c>
      <c r="AQ28" t="s">
        <v>836</v>
      </c>
      <c r="AR28" t="s">
        <v>837</v>
      </c>
      <c r="AS28" t="s">
        <v>838</v>
      </c>
      <c r="AT28" t="s">
        <v>839</v>
      </c>
      <c r="AU28" t="s">
        <v>840</v>
      </c>
      <c r="AV28" t="s">
        <v>841</v>
      </c>
      <c r="AW28" t="s">
        <v>842</v>
      </c>
      <c r="AX28" t="s">
        <v>843</v>
      </c>
      <c r="AY28" t="s">
        <v>3469</v>
      </c>
      <c r="AZ28" t="s">
        <v>844</v>
      </c>
      <c r="BA28" t="s">
        <v>845</v>
      </c>
      <c r="BB28" t="s">
        <v>846</v>
      </c>
      <c r="BC28" t="s">
        <v>847</v>
      </c>
      <c r="BD28" t="s">
        <v>848</v>
      </c>
      <c r="BE28" t="s">
        <v>849</v>
      </c>
      <c r="BF28" t="s">
        <v>850</v>
      </c>
      <c r="BG28" t="s">
        <v>851</v>
      </c>
      <c r="BH28" t="s">
        <v>852</v>
      </c>
      <c r="BI28" t="s">
        <v>853</v>
      </c>
      <c r="BJ28" t="s">
        <v>885</v>
      </c>
      <c r="BK28" t="s">
        <v>854</v>
      </c>
      <c r="BL28" t="s">
        <v>3463</v>
      </c>
      <c r="BM28" t="s">
        <v>3107</v>
      </c>
    </row>
    <row r="29" spans="1:65">
      <c r="B29" t="s">
        <v>3336</v>
      </c>
      <c r="C29" t="s">
        <v>3370</v>
      </c>
      <c r="D29" t="s">
        <v>2916</v>
      </c>
      <c r="E29" t="s">
        <v>2916</v>
      </c>
      <c r="F29" t="str">
        <f t="shared" si="0"/>
        <v>福岡県北九州市</v>
      </c>
      <c r="J29" s="6" t="s">
        <v>71</v>
      </c>
      <c r="K29" s="6" t="s">
        <v>1067</v>
      </c>
      <c r="L29" s="6" t="s">
        <v>2953</v>
      </c>
      <c r="O29" t="s">
        <v>3423</v>
      </c>
      <c r="P29" t="s">
        <v>3478</v>
      </c>
      <c r="Q29" t="s">
        <v>916</v>
      </c>
      <c r="R29" t="str">
        <f t="shared" si="1"/>
        <v>奈良県吉野町</v>
      </c>
      <c r="T29" s="3" t="s">
        <v>3447</v>
      </c>
      <c r="U29" t="s">
        <v>2906</v>
      </c>
      <c r="V29" t="s">
        <v>3470</v>
      </c>
      <c r="W29" t="s">
        <v>607</v>
      </c>
      <c r="X29" t="s">
        <v>3063</v>
      </c>
      <c r="Y29" t="s">
        <v>624</v>
      </c>
      <c r="Z29" t="s">
        <v>625</v>
      </c>
      <c r="AA29" t="s">
        <v>626</v>
      </c>
      <c r="AB29" t="s">
        <v>627</v>
      </c>
      <c r="AC29" t="s">
        <v>628</v>
      </c>
      <c r="AD29" t="s">
        <v>629</v>
      </c>
    </row>
    <row r="30" spans="1:65">
      <c r="B30" t="s">
        <v>3337</v>
      </c>
      <c r="C30" t="s">
        <v>1273</v>
      </c>
      <c r="D30" t="s">
        <v>520</v>
      </c>
      <c r="E30" t="s">
        <v>520</v>
      </c>
      <c r="F30" t="str">
        <f t="shared" si="0"/>
        <v>新潟県柏崎市</v>
      </c>
      <c r="J30" s="6" t="s">
        <v>71</v>
      </c>
      <c r="K30" s="6" t="s">
        <v>2917</v>
      </c>
      <c r="L30" s="6" t="s">
        <v>2954</v>
      </c>
      <c r="O30" t="s">
        <v>3423</v>
      </c>
      <c r="P30" t="s">
        <v>3478</v>
      </c>
      <c r="Q30" t="s">
        <v>917</v>
      </c>
      <c r="R30" t="str">
        <f t="shared" si="1"/>
        <v>奈良県大淀町</v>
      </c>
      <c r="T30" s="3" t="s">
        <v>3448</v>
      </c>
      <c r="U30" t="s">
        <v>2906</v>
      </c>
      <c r="V30" t="s">
        <v>606</v>
      </c>
      <c r="W30" t="s">
        <v>3471</v>
      </c>
      <c r="X30" t="s">
        <v>616</v>
      </c>
      <c r="Y30" t="s">
        <v>3472</v>
      </c>
      <c r="Z30" t="s">
        <v>614</v>
      </c>
      <c r="AA30" t="s">
        <v>3473</v>
      </c>
      <c r="AB30" t="s">
        <v>3474</v>
      </c>
      <c r="AC30" t="s">
        <v>3475</v>
      </c>
      <c r="AD30" t="s">
        <v>3476</v>
      </c>
      <c r="AE30" t="s">
        <v>617</v>
      </c>
      <c r="AF30" t="s">
        <v>618</v>
      </c>
      <c r="AG30" t="s">
        <v>619</v>
      </c>
      <c r="AH30" t="s">
        <v>3074</v>
      </c>
      <c r="AI30" t="s">
        <v>645</v>
      </c>
    </row>
    <row r="31" spans="1:65">
      <c r="B31" t="s">
        <v>3339</v>
      </c>
      <c r="C31" t="s">
        <v>3380</v>
      </c>
      <c r="D31" t="s">
        <v>3379</v>
      </c>
      <c r="E31" t="s">
        <v>374</v>
      </c>
      <c r="F31" t="str">
        <f t="shared" si="0"/>
        <v>茨城県茨城県南水道企業団</v>
      </c>
      <c r="J31" s="8" t="s">
        <v>51</v>
      </c>
      <c r="K31" s="8" t="s">
        <v>1068</v>
      </c>
      <c r="L31" s="8" t="s">
        <v>2955</v>
      </c>
      <c r="O31" t="s">
        <v>3423</v>
      </c>
      <c r="P31" t="s">
        <v>3478</v>
      </c>
      <c r="Q31" t="s">
        <v>918</v>
      </c>
      <c r="R31" t="str">
        <f t="shared" si="1"/>
        <v>奈良県下市町</v>
      </c>
      <c r="T31" s="3" t="s">
        <v>3449</v>
      </c>
      <c r="U31" t="s">
        <v>56</v>
      </c>
      <c r="V31" t="s">
        <v>2918</v>
      </c>
      <c r="W31" t="s">
        <v>1080</v>
      </c>
      <c r="X31" t="s">
        <v>1079</v>
      </c>
      <c r="Y31" t="s">
        <v>1081</v>
      </c>
      <c r="Z31" t="s">
        <v>1113</v>
      </c>
      <c r="AA31" t="s">
        <v>1088</v>
      </c>
      <c r="AB31" t="s">
        <v>1090</v>
      </c>
      <c r="AC31" t="s">
        <v>1091</v>
      </c>
      <c r="AD31" t="s">
        <v>1094</v>
      </c>
      <c r="AE31" t="s">
        <v>1089</v>
      </c>
      <c r="AF31" t="s">
        <v>1093</v>
      </c>
      <c r="AG31" t="s">
        <v>1092</v>
      </c>
      <c r="AH31" t="s">
        <v>1087</v>
      </c>
    </row>
    <row r="32" spans="1:65">
      <c r="B32" t="s">
        <v>3340</v>
      </c>
      <c r="C32" t="s">
        <v>1267</v>
      </c>
      <c r="D32" t="s">
        <v>301</v>
      </c>
      <c r="E32" t="s">
        <v>301</v>
      </c>
      <c r="F32" t="str">
        <f t="shared" si="0"/>
        <v>福島県会津若松市</v>
      </c>
      <c r="J32" s="8" t="s">
        <v>51</v>
      </c>
      <c r="K32" s="8" t="s">
        <v>1100</v>
      </c>
      <c r="L32" s="8" t="s">
        <v>2956</v>
      </c>
      <c r="O32" t="s">
        <v>3423</v>
      </c>
      <c r="P32" t="s">
        <v>3478</v>
      </c>
      <c r="Q32" t="s">
        <v>911</v>
      </c>
      <c r="R32" t="str">
        <f t="shared" si="1"/>
        <v>奈良県明日香村</v>
      </c>
      <c r="T32" s="3" t="s">
        <v>3450</v>
      </c>
      <c r="U32" t="s">
        <v>1271</v>
      </c>
      <c r="V32" t="s">
        <v>11</v>
      </c>
      <c r="W32" t="s">
        <v>3477</v>
      </c>
    </row>
    <row r="33" spans="2:25">
      <c r="B33" t="s">
        <v>3341</v>
      </c>
      <c r="C33" t="s">
        <v>2907</v>
      </c>
      <c r="D33" t="s">
        <v>3381</v>
      </c>
      <c r="E33" t="s">
        <v>2907</v>
      </c>
      <c r="F33" t="str">
        <f t="shared" si="0"/>
        <v>滋賀県滋賀県</v>
      </c>
      <c r="J33" s="9" t="s">
        <v>52</v>
      </c>
      <c r="K33" s="9" t="s">
        <v>2918</v>
      </c>
      <c r="L33" s="9" t="s">
        <v>2957</v>
      </c>
      <c r="O33" t="s">
        <v>3423</v>
      </c>
      <c r="P33" t="s">
        <v>3478</v>
      </c>
      <c r="Q33" t="s">
        <v>28</v>
      </c>
      <c r="R33" t="str">
        <f t="shared" si="1"/>
        <v>奈良県奈良県</v>
      </c>
      <c r="T33" s="3" t="s">
        <v>3451</v>
      </c>
      <c r="U33" t="s">
        <v>1271</v>
      </c>
      <c r="V33" t="s">
        <v>469</v>
      </c>
      <c r="W33" t="s">
        <v>491</v>
      </c>
      <c r="X33" t="s">
        <v>3035</v>
      </c>
    </row>
    <row r="34" spans="2:25">
      <c r="B34" t="s">
        <v>3342</v>
      </c>
      <c r="C34" t="s">
        <v>3370</v>
      </c>
      <c r="D34" t="s">
        <v>1111</v>
      </c>
      <c r="E34" t="s">
        <v>1111</v>
      </c>
      <c r="F34" t="str">
        <f t="shared" si="0"/>
        <v>福岡県宗像地区事務組合</v>
      </c>
      <c r="J34" s="9" t="s">
        <v>52</v>
      </c>
      <c r="K34" s="9" t="s">
        <v>2919</v>
      </c>
      <c r="L34" s="9" t="s">
        <v>2958</v>
      </c>
      <c r="O34" t="s">
        <v>3424</v>
      </c>
      <c r="P34" t="s">
        <v>3376</v>
      </c>
      <c r="Q34" t="s">
        <v>2906</v>
      </c>
      <c r="R34" t="str">
        <f t="shared" si="1"/>
        <v>長野県長野県</v>
      </c>
      <c r="T34" t="s">
        <v>3452</v>
      </c>
      <c r="U34" t="s">
        <v>1271</v>
      </c>
      <c r="V34" t="s">
        <v>3034</v>
      </c>
      <c r="W34" t="s">
        <v>497</v>
      </c>
      <c r="X34" t="s">
        <v>498</v>
      </c>
      <c r="Y34" t="s">
        <v>3033</v>
      </c>
    </row>
    <row r="35" spans="2:25">
      <c r="B35" t="s">
        <v>3343</v>
      </c>
      <c r="C35" t="s">
        <v>2908</v>
      </c>
      <c r="D35" t="s">
        <v>891</v>
      </c>
      <c r="E35" t="s">
        <v>891</v>
      </c>
      <c r="F35" t="str">
        <f t="shared" si="0"/>
        <v>兵庫県淡路広域水道企業団</v>
      </c>
      <c r="J35" s="7" t="s">
        <v>53</v>
      </c>
      <c r="K35" s="7" t="s">
        <v>12</v>
      </c>
      <c r="L35" s="7" t="s">
        <v>2959</v>
      </c>
      <c r="O35" t="s">
        <v>3425</v>
      </c>
      <c r="P35" t="s">
        <v>3380</v>
      </c>
      <c r="Q35" t="s">
        <v>356</v>
      </c>
      <c r="R35" t="str">
        <f t="shared" si="1"/>
        <v>茨城県かすみがうら市</v>
      </c>
    </row>
    <row r="36" spans="2:25">
      <c r="B36" t="s">
        <v>3344</v>
      </c>
      <c r="C36" t="s">
        <v>1272</v>
      </c>
      <c r="D36" t="s">
        <v>3345</v>
      </c>
      <c r="E36" t="s">
        <v>1272</v>
      </c>
      <c r="F36" t="str">
        <f t="shared" si="0"/>
        <v>東京都東京都</v>
      </c>
      <c r="J36" s="7" t="s">
        <v>53</v>
      </c>
      <c r="K36" s="7" t="s">
        <v>2920</v>
      </c>
      <c r="L36" s="7" t="s">
        <v>2960</v>
      </c>
      <c r="O36" t="s">
        <v>3425</v>
      </c>
      <c r="P36" t="s">
        <v>3380</v>
      </c>
      <c r="Q36" t="s">
        <v>337</v>
      </c>
      <c r="R36" t="str">
        <f t="shared" si="1"/>
        <v>茨城県土浦市</v>
      </c>
    </row>
    <row r="37" spans="2:25">
      <c r="B37" t="s">
        <v>3346</v>
      </c>
      <c r="C37" t="s">
        <v>3382</v>
      </c>
      <c r="D37" t="s">
        <v>174</v>
      </c>
      <c r="E37" t="s">
        <v>174</v>
      </c>
      <c r="F37" t="str">
        <f t="shared" si="0"/>
        <v>北海道中空知広域水道企業団</v>
      </c>
      <c r="J37" s="6" t="s">
        <v>54</v>
      </c>
      <c r="K37" s="6" t="s">
        <v>12</v>
      </c>
      <c r="L37" s="6" t="s">
        <v>2959</v>
      </c>
      <c r="O37" t="s">
        <v>3425</v>
      </c>
      <c r="P37" t="s">
        <v>3380</v>
      </c>
      <c r="Q37" t="s">
        <v>369</v>
      </c>
      <c r="R37" t="str">
        <f t="shared" si="1"/>
        <v>茨城県阿見町</v>
      </c>
    </row>
    <row r="38" spans="2:25">
      <c r="B38" t="s">
        <v>3347</v>
      </c>
      <c r="C38" t="s">
        <v>2905</v>
      </c>
      <c r="D38" t="s">
        <v>599</v>
      </c>
      <c r="E38" t="s">
        <v>599</v>
      </c>
      <c r="F38" t="str">
        <f t="shared" si="0"/>
        <v>山梨県東部地域広域水道企業団</v>
      </c>
      <c r="J38" s="6" t="s">
        <v>54</v>
      </c>
      <c r="K38" s="6" t="s">
        <v>10</v>
      </c>
      <c r="L38" s="6" t="s">
        <v>2961</v>
      </c>
      <c r="O38" t="s">
        <v>3425</v>
      </c>
      <c r="P38" t="s">
        <v>3489</v>
      </c>
      <c r="Q38" t="s">
        <v>2916</v>
      </c>
      <c r="R38" t="str">
        <f>+P38&amp;Q38</f>
        <v>福岡県北九州市</v>
      </c>
    </row>
    <row r="39" spans="2:25">
      <c r="B39" t="s">
        <v>3348</v>
      </c>
      <c r="C39" t="s">
        <v>3383</v>
      </c>
      <c r="D39" t="s">
        <v>3349</v>
      </c>
      <c r="E39" t="s">
        <v>1497</v>
      </c>
      <c r="F39" t="str">
        <f t="shared" si="0"/>
        <v>青森県津軽広域水道企業団（西北）</v>
      </c>
      <c r="J39" s="8" t="s">
        <v>55</v>
      </c>
      <c r="K39" s="8" t="s">
        <v>1082</v>
      </c>
      <c r="L39" s="8" t="s">
        <v>2948</v>
      </c>
      <c r="O39" t="s">
        <v>3425</v>
      </c>
      <c r="P39" t="s">
        <v>3489</v>
      </c>
      <c r="Q39" t="s">
        <v>1111</v>
      </c>
      <c r="R39" t="str">
        <f>+P39&amp;Q39</f>
        <v>福岡県宗像地区事務組合</v>
      </c>
    </row>
    <row r="40" spans="2:25">
      <c r="B40" t="s">
        <v>3350</v>
      </c>
      <c r="C40" t="s">
        <v>1268</v>
      </c>
      <c r="D40" t="s">
        <v>398</v>
      </c>
      <c r="E40" t="s">
        <v>398</v>
      </c>
      <c r="F40" t="str">
        <f t="shared" si="0"/>
        <v>栃木県芳賀中部上水道企業団</v>
      </c>
      <c r="J40" s="8" t="s">
        <v>55</v>
      </c>
      <c r="K40" s="8" t="s">
        <v>1092</v>
      </c>
      <c r="L40" s="8" t="s">
        <v>2949</v>
      </c>
      <c r="O40" t="s">
        <v>3427</v>
      </c>
      <c r="P40" t="s">
        <v>13</v>
      </c>
      <c r="Q40" t="s">
        <v>13</v>
      </c>
      <c r="R40" t="str">
        <f t="shared" si="1"/>
        <v>神奈川県神奈川県</v>
      </c>
    </row>
    <row r="41" spans="2:25">
      <c r="B41" t="s">
        <v>3351</v>
      </c>
      <c r="C41" t="s">
        <v>1267</v>
      </c>
      <c r="D41" t="s">
        <v>333</v>
      </c>
      <c r="E41" t="s">
        <v>333</v>
      </c>
      <c r="F41" t="str">
        <f t="shared" si="0"/>
        <v>福島県双葉地方水道企業団</v>
      </c>
      <c r="J41" s="9" t="s">
        <v>72</v>
      </c>
      <c r="K41" s="9" t="s">
        <v>2921</v>
      </c>
      <c r="L41" s="9" t="s">
        <v>2962</v>
      </c>
      <c r="O41" t="s">
        <v>3427</v>
      </c>
      <c r="P41" t="s">
        <v>13</v>
      </c>
      <c r="Q41" t="s">
        <v>3039</v>
      </c>
      <c r="R41" t="str">
        <f t="shared" si="1"/>
        <v>神奈川県横浜市</v>
      </c>
    </row>
    <row r="42" spans="2:25">
      <c r="B42" t="s">
        <v>3352</v>
      </c>
      <c r="C42" t="s">
        <v>2911</v>
      </c>
      <c r="D42" t="s">
        <v>1130</v>
      </c>
      <c r="E42" t="s">
        <v>1130</v>
      </c>
      <c r="F42" t="str">
        <f t="shared" si="0"/>
        <v>佐賀県佐賀東部水道企業団</v>
      </c>
      <c r="J42" s="9" t="s">
        <v>72</v>
      </c>
      <c r="K42" s="9" t="s">
        <v>348</v>
      </c>
      <c r="L42" s="9" t="s">
        <v>2963</v>
      </c>
      <c r="O42" t="s">
        <v>3427</v>
      </c>
      <c r="P42" t="s">
        <v>13</v>
      </c>
      <c r="Q42" t="s">
        <v>2920</v>
      </c>
      <c r="R42" t="str">
        <f t="shared" si="1"/>
        <v>神奈川県川崎市</v>
      </c>
    </row>
    <row r="43" spans="2:25">
      <c r="B43" t="s">
        <v>3353</v>
      </c>
      <c r="C43" t="s">
        <v>1267</v>
      </c>
      <c r="D43" t="s">
        <v>334</v>
      </c>
      <c r="E43" t="s">
        <v>334</v>
      </c>
      <c r="F43" t="str">
        <f t="shared" si="0"/>
        <v>福島県相馬地方広域水道企業団</v>
      </c>
      <c r="J43" s="7" t="s">
        <v>73</v>
      </c>
      <c r="K43" s="7" t="s">
        <v>85</v>
      </c>
      <c r="L43" s="7" t="s">
        <v>2964</v>
      </c>
      <c r="O43" t="s">
        <v>3427</v>
      </c>
      <c r="P43" t="s">
        <v>13</v>
      </c>
      <c r="Q43" t="s">
        <v>504</v>
      </c>
      <c r="R43" t="str">
        <f t="shared" si="1"/>
        <v>神奈川県横須賀市</v>
      </c>
    </row>
    <row r="44" spans="2:25">
      <c r="B44" t="s">
        <v>3354</v>
      </c>
      <c r="C44" t="s">
        <v>2838</v>
      </c>
      <c r="D44" t="s">
        <v>3355</v>
      </c>
      <c r="E44" t="s">
        <v>3384</v>
      </c>
      <c r="F44" t="str">
        <f t="shared" si="0"/>
        <v>鹿児島県鹿屋市</v>
      </c>
      <c r="J44" s="7" t="s">
        <v>73</v>
      </c>
      <c r="K44" s="7" t="s">
        <v>132</v>
      </c>
      <c r="L44" s="7" t="s">
        <v>2965</v>
      </c>
      <c r="O44" t="s">
        <v>3427</v>
      </c>
      <c r="P44" t="s">
        <v>13</v>
      </c>
      <c r="Q44" t="s">
        <v>3043</v>
      </c>
      <c r="R44" t="str">
        <f t="shared" si="1"/>
        <v>神奈川県神奈川県内広域水道企業団</v>
      </c>
    </row>
    <row r="45" spans="2:25">
      <c r="J45" s="6" t="s">
        <v>57</v>
      </c>
      <c r="K45" s="6" t="s">
        <v>1115</v>
      </c>
      <c r="L45" s="6" t="s">
        <v>2966</v>
      </c>
      <c r="O45" t="s">
        <v>3428</v>
      </c>
      <c r="P45" t="s">
        <v>3453</v>
      </c>
      <c r="Q45" t="s">
        <v>2984</v>
      </c>
      <c r="R45" t="str">
        <f t="shared" si="1"/>
        <v>北海道石狩東部広域水道企業団</v>
      </c>
    </row>
    <row r="46" spans="2:25">
      <c r="J46" s="6" t="s">
        <v>57</v>
      </c>
      <c r="K46" s="6" t="s">
        <v>1117</v>
      </c>
      <c r="L46" s="6" t="s">
        <v>2967</v>
      </c>
      <c r="O46" t="s">
        <v>3428</v>
      </c>
      <c r="P46" t="s">
        <v>3453</v>
      </c>
      <c r="Q46" t="s">
        <v>110</v>
      </c>
      <c r="R46" t="str">
        <f t="shared" si="1"/>
        <v>北海道恵庭市</v>
      </c>
    </row>
    <row r="47" spans="2:25">
      <c r="J47" s="8" t="s">
        <v>58</v>
      </c>
      <c r="K47" s="8" t="s">
        <v>11</v>
      </c>
      <c r="L47" s="8" t="s">
        <v>2968</v>
      </c>
      <c r="O47" t="s">
        <v>3428</v>
      </c>
      <c r="P47" t="s">
        <v>3453</v>
      </c>
      <c r="Q47" t="s">
        <v>129</v>
      </c>
      <c r="R47" t="str">
        <f t="shared" si="1"/>
        <v>北海道由仁町</v>
      </c>
    </row>
    <row r="48" spans="2:25">
      <c r="J48" s="8" t="s">
        <v>58</v>
      </c>
      <c r="K48" s="8" t="s">
        <v>2922</v>
      </c>
      <c r="L48" s="8" t="s">
        <v>2969</v>
      </c>
      <c r="O48" t="s">
        <v>3428</v>
      </c>
      <c r="P48" t="s">
        <v>3453</v>
      </c>
      <c r="Q48" t="s">
        <v>171</v>
      </c>
      <c r="R48" t="str">
        <f t="shared" si="1"/>
        <v>北海道長幌上水道企業団</v>
      </c>
    </row>
    <row r="49" spans="10:18">
      <c r="J49" s="9" t="s">
        <v>59</v>
      </c>
      <c r="K49" s="9" t="s">
        <v>2923</v>
      </c>
      <c r="L49" s="9" t="s">
        <v>2958</v>
      </c>
      <c r="O49" t="s">
        <v>3429</v>
      </c>
      <c r="P49" t="s">
        <v>1264</v>
      </c>
      <c r="Q49" t="s">
        <v>198</v>
      </c>
      <c r="R49" t="str">
        <f t="shared" si="1"/>
        <v>青森県八戸圏域水道企業団</v>
      </c>
    </row>
    <row r="50" spans="10:18">
      <c r="J50" s="9" t="s">
        <v>59</v>
      </c>
      <c r="K50" s="9" t="s">
        <v>1087</v>
      </c>
      <c r="L50" s="9" t="s">
        <v>2970</v>
      </c>
      <c r="O50" t="s">
        <v>3429</v>
      </c>
      <c r="P50" t="s">
        <v>1264</v>
      </c>
      <c r="Q50" t="s">
        <v>192</v>
      </c>
      <c r="R50" t="str">
        <f t="shared" si="1"/>
        <v>青森県東北町</v>
      </c>
    </row>
    <row r="51" spans="10:18">
      <c r="J51" s="7" t="s">
        <v>61</v>
      </c>
      <c r="K51" s="7" t="s">
        <v>338</v>
      </c>
      <c r="L51" s="7" t="s">
        <v>2971</v>
      </c>
      <c r="O51" t="s">
        <v>3429</v>
      </c>
      <c r="P51" t="s">
        <v>1264</v>
      </c>
      <c r="Q51" t="s">
        <v>190</v>
      </c>
      <c r="R51" t="str">
        <f t="shared" si="1"/>
        <v>青森県野辺地町</v>
      </c>
    </row>
    <row r="52" spans="10:18">
      <c r="J52" s="7" t="s">
        <v>61</v>
      </c>
      <c r="K52" s="7" t="s">
        <v>393</v>
      </c>
      <c r="L52" s="7" t="s">
        <v>2972</v>
      </c>
      <c r="O52" t="s">
        <v>3429</v>
      </c>
      <c r="P52" t="s">
        <v>1264</v>
      </c>
      <c r="Q52" t="s">
        <v>196</v>
      </c>
      <c r="R52" t="str">
        <f t="shared" si="1"/>
        <v>青森県田子町</v>
      </c>
    </row>
    <row r="53" spans="10:18">
      <c r="J53" s="6" t="s">
        <v>60</v>
      </c>
      <c r="K53" s="6" t="s">
        <v>2914</v>
      </c>
      <c r="L53" s="6" t="s">
        <v>2936</v>
      </c>
      <c r="O53" t="s">
        <v>3429</v>
      </c>
      <c r="P53" t="s">
        <v>1265</v>
      </c>
      <c r="Q53" t="s">
        <v>202</v>
      </c>
      <c r="R53" t="str">
        <f t="shared" si="1"/>
        <v>岩手県久慈市</v>
      </c>
    </row>
    <row r="54" spans="10:18">
      <c r="J54" s="6" t="s">
        <v>60</v>
      </c>
      <c r="K54" s="6" t="s">
        <v>987</v>
      </c>
      <c r="L54" s="6" t="s">
        <v>2973</v>
      </c>
      <c r="O54" t="s">
        <v>3429</v>
      </c>
      <c r="P54" t="s">
        <v>1265</v>
      </c>
      <c r="Q54" t="s">
        <v>220</v>
      </c>
      <c r="R54" t="str">
        <f t="shared" si="1"/>
        <v>岩手県軽米町</v>
      </c>
    </row>
    <row r="55" spans="10:18">
      <c r="J55" s="8" t="s">
        <v>62</v>
      </c>
      <c r="K55" s="8" t="s">
        <v>2914</v>
      </c>
      <c r="L55" s="8" t="s">
        <v>2936</v>
      </c>
      <c r="O55" t="s">
        <v>3429</v>
      </c>
      <c r="P55" t="s">
        <v>1265</v>
      </c>
      <c r="Q55" t="s">
        <v>212</v>
      </c>
      <c r="R55" t="str">
        <f t="shared" si="1"/>
        <v>岩手県葛巻町</v>
      </c>
    </row>
    <row r="56" spans="10:18">
      <c r="J56" s="8" t="s">
        <v>62</v>
      </c>
      <c r="K56" s="8" t="s">
        <v>2924</v>
      </c>
      <c r="L56" s="8" t="s">
        <v>2974</v>
      </c>
      <c r="O56" t="s">
        <v>3429</v>
      </c>
      <c r="P56" t="s">
        <v>1265</v>
      </c>
      <c r="Q56" t="s">
        <v>222</v>
      </c>
      <c r="R56" t="str">
        <f t="shared" si="1"/>
        <v>岩手県洋野町</v>
      </c>
    </row>
    <row r="57" spans="10:18">
      <c r="J57" s="7" t="s">
        <v>63</v>
      </c>
      <c r="K57" s="7" t="s">
        <v>2925</v>
      </c>
      <c r="L57" s="7" t="s">
        <v>2975</v>
      </c>
      <c r="O57" t="s">
        <v>3429</v>
      </c>
      <c r="P57" t="s">
        <v>1265</v>
      </c>
      <c r="Q57" t="s">
        <v>221</v>
      </c>
      <c r="R57" t="str">
        <f t="shared" si="1"/>
        <v>岩手県九戸村</v>
      </c>
    </row>
    <row r="58" spans="10:18">
      <c r="J58" s="7" t="s">
        <v>63</v>
      </c>
      <c r="K58" s="7" t="s">
        <v>2926</v>
      </c>
      <c r="L58" s="7" t="s">
        <v>2976</v>
      </c>
      <c r="O58" t="s">
        <v>3430</v>
      </c>
      <c r="P58" t="s">
        <v>3480</v>
      </c>
      <c r="Q58" t="s">
        <v>855</v>
      </c>
      <c r="R58" t="str">
        <f t="shared" si="1"/>
        <v>大阪府大阪広域水道企業団</v>
      </c>
    </row>
    <row r="59" spans="10:18">
      <c r="O59" t="s">
        <v>3430</v>
      </c>
      <c r="P59" t="s">
        <v>3480</v>
      </c>
      <c r="Q59" t="s">
        <v>832</v>
      </c>
      <c r="R59" t="str">
        <f t="shared" si="1"/>
        <v>大阪府松原市</v>
      </c>
    </row>
    <row r="60" spans="10:18">
      <c r="O60" t="s">
        <v>3430</v>
      </c>
      <c r="P60" t="s">
        <v>3480</v>
      </c>
      <c r="Q60" t="s">
        <v>829</v>
      </c>
      <c r="R60" t="str">
        <f t="shared" si="1"/>
        <v>大阪府富田林市</v>
      </c>
    </row>
    <row r="61" spans="10:18">
      <c r="O61" t="s">
        <v>3430</v>
      </c>
      <c r="P61" t="s">
        <v>3480</v>
      </c>
      <c r="Q61" t="s">
        <v>831</v>
      </c>
      <c r="R61" t="str">
        <f t="shared" si="1"/>
        <v>大阪府河内長野市</v>
      </c>
    </row>
    <row r="62" spans="10:18">
      <c r="O62" t="s">
        <v>3430</v>
      </c>
      <c r="P62" t="s">
        <v>3480</v>
      </c>
      <c r="Q62" t="s">
        <v>3103</v>
      </c>
      <c r="R62" t="str">
        <f t="shared" si="1"/>
        <v>大阪府羽曵野市</v>
      </c>
    </row>
    <row r="63" spans="10:18">
      <c r="O63" t="s">
        <v>3430</v>
      </c>
      <c r="P63" t="s">
        <v>3480</v>
      </c>
      <c r="Q63" t="s">
        <v>836</v>
      </c>
      <c r="R63" t="str">
        <f t="shared" si="1"/>
        <v>大阪府柏原市</v>
      </c>
    </row>
    <row r="64" spans="10:18">
      <c r="O64" t="s">
        <v>3430</v>
      </c>
      <c r="P64" t="s">
        <v>3480</v>
      </c>
      <c r="Q64" t="s">
        <v>841</v>
      </c>
      <c r="R64" t="str">
        <f t="shared" si="1"/>
        <v>大阪府藤井寺市</v>
      </c>
    </row>
    <row r="65" spans="11:18">
      <c r="K65" t="s">
        <v>74</v>
      </c>
      <c r="L65" t="s">
        <v>2927</v>
      </c>
      <c r="O65" t="s">
        <v>3430</v>
      </c>
      <c r="P65" t="s">
        <v>3480</v>
      </c>
      <c r="Q65" t="s">
        <v>845</v>
      </c>
      <c r="R65" t="str">
        <f t="shared" si="1"/>
        <v>大阪府大阪狭山市</v>
      </c>
    </row>
    <row r="66" spans="11:18">
      <c r="K66" t="s">
        <v>75</v>
      </c>
      <c r="L66" t="s">
        <v>2928</v>
      </c>
      <c r="O66" t="s">
        <v>3430</v>
      </c>
      <c r="P66" t="s">
        <v>3480</v>
      </c>
      <c r="Q66" t="s">
        <v>854</v>
      </c>
      <c r="R66" t="str">
        <f t="shared" si="1"/>
        <v>大阪府河南町</v>
      </c>
    </row>
    <row r="67" spans="11:18">
      <c r="K67" t="s">
        <v>76</v>
      </c>
      <c r="L67" t="s">
        <v>2929</v>
      </c>
      <c r="O67" t="s">
        <v>3430</v>
      </c>
      <c r="P67" t="s">
        <v>3480</v>
      </c>
      <c r="Q67" t="s">
        <v>3105</v>
      </c>
      <c r="R67" t="str">
        <f t="shared" si="1"/>
        <v>大阪府大阪広域水道企業団（太子）</v>
      </c>
    </row>
    <row r="68" spans="11:18">
      <c r="K68" t="s">
        <v>77</v>
      </c>
      <c r="L68" t="s">
        <v>2930</v>
      </c>
      <c r="O68" t="s">
        <v>3430</v>
      </c>
      <c r="P68" t="s">
        <v>3480</v>
      </c>
      <c r="Q68" t="s">
        <v>3106</v>
      </c>
      <c r="R68" t="str">
        <f t="shared" ref="R68:R131" si="2">+P68&amp;Q68</f>
        <v>大阪府大阪広域水道企業団（千早赤阪)</v>
      </c>
    </row>
    <row r="69" spans="11:18">
      <c r="K69" t="s">
        <v>78</v>
      </c>
      <c r="L69" t="s">
        <v>2931</v>
      </c>
      <c r="O69" t="s">
        <v>3431</v>
      </c>
      <c r="P69" t="s">
        <v>39</v>
      </c>
      <c r="Q69" t="s">
        <v>3153</v>
      </c>
      <c r="R69" t="str">
        <f t="shared" si="2"/>
        <v>福岡県福岡県南広域水道企業団</v>
      </c>
    </row>
    <row r="70" spans="11:18">
      <c r="K70" t="s">
        <v>79</v>
      </c>
      <c r="L70" t="s">
        <v>2932</v>
      </c>
      <c r="O70" t="s">
        <v>3431</v>
      </c>
      <c r="P70" t="s">
        <v>39</v>
      </c>
      <c r="Q70" t="s">
        <v>3482</v>
      </c>
      <c r="R70" t="str">
        <f t="shared" si="2"/>
        <v>福岡県大川市</v>
      </c>
    </row>
    <row r="71" spans="11:18">
      <c r="K71" t="s">
        <v>80</v>
      </c>
      <c r="L71" t="s">
        <v>2933</v>
      </c>
      <c r="O71" t="s">
        <v>3431</v>
      </c>
      <c r="P71" t="s">
        <v>39</v>
      </c>
      <c r="Q71" t="s">
        <v>1074</v>
      </c>
      <c r="R71" t="str">
        <f t="shared" si="2"/>
        <v>福岡県筑後市</v>
      </c>
    </row>
    <row r="72" spans="11:18">
      <c r="K72" t="s">
        <v>81</v>
      </c>
      <c r="L72" t="s">
        <v>2934</v>
      </c>
      <c r="O72" t="s">
        <v>3431</v>
      </c>
      <c r="P72" t="s">
        <v>39</v>
      </c>
      <c r="Q72" t="s">
        <v>1072</v>
      </c>
      <c r="R72" t="str">
        <f t="shared" si="2"/>
        <v>福岡県柳川市</v>
      </c>
    </row>
    <row r="73" spans="11:18">
      <c r="K73" t="s">
        <v>82</v>
      </c>
      <c r="L73" t="s">
        <v>2935</v>
      </c>
      <c r="O73" t="s">
        <v>3431</v>
      </c>
      <c r="P73" t="s">
        <v>39</v>
      </c>
      <c r="Q73" t="s">
        <v>1067</v>
      </c>
      <c r="R73" t="str">
        <f t="shared" si="2"/>
        <v>福岡県大牟田市</v>
      </c>
    </row>
    <row r="74" spans="11:18">
      <c r="K74" t="s">
        <v>2914</v>
      </c>
      <c r="L74" t="s">
        <v>2936</v>
      </c>
      <c r="O74" t="s">
        <v>3431</v>
      </c>
      <c r="P74" t="s">
        <v>39</v>
      </c>
      <c r="Q74" t="s">
        <v>1073</v>
      </c>
      <c r="R74" t="str">
        <f t="shared" si="2"/>
        <v>福岡県八女市</v>
      </c>
    </row>
    <row r="75" spans="11:18">
      <c r="K75" t="s">
        <v>1039</v>
      </c>
      <c r="L75" t="s">
        <v>2937</v>
      </c>
      <c r="O75" t="s">
        <v>3431</v>
      </c>
      <c r="P75" t="s">
        <v>39</v>
      </c>
      <c r="Q75" t="s">
        <v>1085</v>
      </c>
      <c r="R75" t="str">
        <f t="shared" si="2"/>
        <v>福岡県朝倉市</v>
      </c>
    </row>
    <row r="76" spans="11:18">
      <c r="K76" t="s">
        <v>1015</v>
      </c>
      <c r="L76" t="s">
        <v>2938</v>
      </c>
      <c r="O76" t="s">
        <v>3431</v>
      </c>
      <c r="P76" t="s">
        <v>39</v>
      </c>
      <c r="Q76" t="s">
        <v>1086</v>
      </c>
      <c r="R76" t="str">
        <f t="shared" si="2"/>
        <v>福岡県みやま市</v>
      </c>
    </row>
    <row r="77" spans="11:18">
      <c r="K77" t="s">
        <v>1012</v>
      </c>
      <c r="L77" t="s">
        <v>2939</v>
      </c>
      <c r="O77" t="s">
        <v>3431</v>
      </c>
      <c r="P77" t="s">
        <v>39</v>
      </c>
      <c r="Q77" t="s">
        <v>1100</v>
      </c>
      <c r="R77" t="str">
        <f t="shared" si="2"/>
        <v>福岡県大木町</v>
      </c>
    </row>
    <row r="78" spans="11:18">
      <c r="K78" t="s">
        <v>179</v>
      </c>
      <c r="L78" t="s">
        <v>2940</v>
      </c>
      <c r="O78" t="s">
        <v>3431</v>
      </c>
      <c r="P78" t="s">
        <v>39</v>
      </c>
      <c r="Q78" t="s">
        <v>1101</v>
      </c>
      <c r="R78" t="str">
        <f t="shared" si="2"/>
        <v>福岡県広川町</v>
      </c>
    </row>
    <row r="79" spans="11:18">
      <c r="K79" t="s">
        <v>265</v>
      </c>
      <c r="L79" t="s">
        <v>2941</v>
      </c>
      <c r="O79" t="s">
        <v>3431</v>
      </c>
      <c r="P79" t="s">
        <v>39</v>
      </c>
      <c r="Q79" t="s">
        <v>1099</v>
      </c>
      <c r="R79" t="str">
        <f t="shared" si="2"/>
        <v>福岡県筑前町</v>
      </c>
    </row>
    <row r="80" spans="11:18">
      <c r="K80" t="s">
        <v>20</v>
      </c>
      <c r="L80" t="s">
        <v>2942</v>
      </c>
      <c r="O80" t="s">
        <v>3431</v>
      </c>
      <c r="P80" t="s">
        <v>39</v>
      </c>
      <c r="Q80" t="s">
        <v>1112</v>
      </c>
      <c r="R80" t="str">
        <f t="shared" si="2"/>
        <v>福岡県三井水道企業団</v>
      </c>
    </row>
    <row r="81" spans="11:18">
      <c r="K81" t="s">
        <v>649</v>
      </c>
      <c r="L81" t="s">
        <v>2943</v>
      </c>
      <c r="O81" t="s">
        <v>3432</v>
      </c>
      <c r="P81" t="s">
        <v>38</v>
      </c>
      <c r="Q81" t="s">
        <v>1065</v>
      </c>
      <c r="R81" t="str">
        <f t="shared" si="2"/>
        <v>高知県四万十町</v>
      </c>
    </row>
    <row r="82" spans="11:18">
      <c r="K82" t="s">
        <v>659</v>
      </c>
      <c r="L82" t="s">
        <v>2944</v>
      </c>
      <c r="O82" t="s">
        <v>3433</v>
      </c>
      <c r="P82" t="s">
        <v>0</v>
      </c>
      <c r="Q82" t="s">
        <v>86</v>
      </c>
      <c r="R82" t="str">
        <f>+P82&amp;Q82</f>
        <v>北海道室蘭市</v>
      </c>
    </row>
    <row r="83" spans="11:18">
      <c r="K83" t="s">
        <v>966</v>
      </c>
      <c r="L83" t="s">
        <v>2945</v>
      </c>
      <c r="O83" t="s">
        <v>3433</v>
      </c>
      <c r="P83" t="s">
        <v>0</v>
      </c>
      <c r="Q83" t="s">
        <v>109</v>
      </c>
      <c r="R83" t="str">
        <f>+P83&amp;Q83</f>
        <v>北海道登別市</v>
      </c>
    </row>
    <row r="84" spans="11:18">
      <c r="K84" t="s">
        <v>2915</v>
      </c>
      <c r="L84" t="s">
        <v>2946</v>
      </c>
      <c r="O84" t="s">
        <v>3434</v>
      </c>
      <c r="P84" t="s">
        <v>56</v>
      </c>
      <c r="Q84" t="s">
        <v>3481</v>
      </c>
      <c r="R84" t="str">
        <f t="shared" si="2"/>
        <v>福岡県福岡県南広域水道企業団</v>
      </c>
    </row>
    <row r="85" spans="11:18">
      <c r="K85" t="s">
        <v>2916</v>
      </c>
      <c r="L85" t="s">
        <v>2947</v>
      </c>
      <c r="O85" t="s">
        <v>3434</v>
      </c>
      <c r="P85" t="s">
        <v>56</v>
      </c>
      <c r="Q85" t="s">
        <v>1068</v>
      </c>
      <c r="R85" t="str">
        <f t="shared" si="2"/>
        <v>福岡県久留米市</v>
      </c>
    </row>
    <row r="86" spans="11:18">
      <c r="K86" t="s">
        <v>1082</v>
      </c>
      <c r="L86" t="s">
        <v>2948</v>
      </c>
      <c r="O86" t="s">
        <v>3435</v>
      </c>
      <c r="P86" t="s">
        <v>2906</v>
      </c>
      <c r="Q86" t="s">
        <v>630</v>
      </c>
      <c r="R86" t="str">
        <f t="shared" si="2"/>
        <v>長野県松川町</v>
      </c>
    </row>
    <row r="87" spans="11:18">
      <c r="K87" t="s">
        <v>1092</v>
      </c>
      <c r="L87" t="s">
        <v>2949</v>
      </c>
      <c r="O87" t="s">
        <v>3435</v>
      </c>
      <c r="P87" t="s">
        <v>2906</v>
      </c>
      <c r="Q87" t="s">
        <v>631</v>
      </c>
      <c r="R87" t="str">
        <f t="shared" si="2"/>
        <v>長野県高森町</v>
      </c>
    </row>
    <row r="88" spans="11:18">
      <c r="K88" t="s">
        <v>1111</v>
      </c>
      <c r="L88" t="s">
        <v>2950</v>
      </c>
      <c r="O88" t="s">
        <v>3435</v>
      </c>
      <c r="P88" t="s">
        <v>2906</v>
      </c>
      <c r="Q88" t="s">
        <v>633</v>
      </c>
      <c r="R88" t="str">
        <f t="shared" si="2"/>
        <v>長野県喬木村</v>
      </c>
    </row>
    <row r="89" spans="11:18">
      <c r="K89" t="s">
        <v>222</v>
      </c>
      <c r="L89" t="s">
        <v>2951</v>
      </c>
      <c r="O89" t="s">
        <v>3435</v>
      </c>
      <c r="P89" t="s">
        <v>2906</v>
      </c>
      <c r="Q89" t="s">
        <v>634</v>
      </c>
      <c r="R89" t="str">
        <f t="shared" si="2"/>
        <v>長野県豊丘村</v>
      </c>
    </row>
    <row r="90" spans="11:18">
      <c r="K90" t="s">
        <v>198</v>
      </c>
      <c r="L90" t="s">
        <v>2952</v>
      </c>
      <c r="O90" t="s">
        <v>3436</v>
      </c>
      <c r="P90" t="s">
        <v>0</v>
      </c>
      <c r="Q90" t="s">
        <v>85</v>
      </c>
      <c r="R90" t="str">
        <f t="shared" si="2"/>
        <v>北海道旭川市</v>
      </c>
    </row>
    <row r="91" spans="11:18">
      <c r="K91" t="s">
        <v>1067</v>
      </c>
      <c r="L91" t="s">
        <v>2953</v>
      </c>
      <c r="O91" t="s">
        <v>3436</v>
      </c>
      <c r="P91" t="s">
        <v>0</v>
      </c>
      <c r="Q91" t="s">
        <v>133</v>
      </c>
      <c r="R91" t="str">
        <f t="shared" si="2"/>
        <v>北海道東神楽町</v>
      </c>
    </row>
    <row r="92" spans="11:18">
      <c r="K92" t="s">
        <v>2917</v>
      </c>
      <c r="L92" t="s">
        <v>2954</v>
      </c>
      <c r="O92" t="s">
        <v>3437</v>
      </c>
      <c r="P92" t="s">
        <v>1266</v>
      </c>
      <c r="Q92" t="s">
        <v>280</v>
      </c>
      <c r="R92" t="str">
        <f t="shared" si="2"/>
        <v>山形県長井市</v>
      </c>
    </row>
    <row r="93" spans="11:18">
      <c r="K93" t="s">
        <v>1068</v>
      </c>
      <c r="L93" t="s">
        <v>2955</v>
      </c>
      <c r="O93" t="s">
        <v>3437</v>
      </c>
      <c r="P93" t="s">
        <v>1266</v>
      </c>
      <c r="Q93" t="s">
        <v>283</v>
      </c>
      <c r="R93" t="str">
        <f t="shared" si="2"/>
        <v>山形県南陽市</v>
      </c>
    </row>
    <row r="94" spans="11:18">
      <c r="K94" t="s">
        <v>1100</v>
      </c>
      <c r="L94" t="s">
        <v>2956</v>
      </c>
      <c r="O94" t="s">
        <v>3437</v>
      </c>
      <c r="P94" t="s">
        <v>1266</v>
      </c>
      <c r="Q94" t="s">
        <v>292</v>
      </c>
      <c r="R94" t="str">
        <f t="shared" si="2"/>
        <v>山形県高畠町</v>
      </c>
    </row>
    <row r="95" spans="11:18">
      <c r="K95" t="s">
        <v>2918</v>
      </c>
      <c r="L95" t="s">
        <v>2957</v>
      </c>
      <c r="O95" t="s">
        <v>3437</v>
      </c>
      <c r="P95" t="s">
        <v>1266</v>
      </c>
      <c r="Q95" t="s">
        <v>293</v>
      </c>
      <c r="R95" t="str">
        <f t="shared" si="2"/>
        <v>山形県川西町</v>
      </c>
    </row>
    <row r="96" spans="11:18">
      <c r="K96" t="s">
        <v>2919</v>
      </c>
      <c r="L96" t="s">
        <v>2958</v>
      </c>
      <c r="O96" t="s">
        <v>3437</v>
      </c>
      <c r="P96" t="s">
        <v>1266</v>
      </c>
      <c r="Q96" t="s">
        <v>295</v>
      </c>
      <c r="R96" t="str">
        <f t="shared" si="2"/>
        <v>山形県白鷹町</v>
      </c>
    </row>
    <row r="97" spans="11:18">
      <c r="K97" t="s">
        <v>12</v>
      </c>
      <c r="L97" t="s">
        <v>2959</v>
      </c>
      <c r="O97" t="s">
        <v>3437</v>
      </c>
      <c r="P97" t="s">
        <v>1266</v>
      </c>
      <c r="Q97" t="s">
        <v>296</v>
      </c>
      <c r="R97" t="str">
        <f t="shared" si="2"/>
        <v>山形県飯豊町</v>
      </c>
    </row>
    <row r="98" spans="11:18">
      <c r="K98" t="s">
        <v>2920</v>
      </c>
      <c r="L98" t="s">
        <v>2960</v>
      </c>
      <c r="O98" t="s">
        <v>3438</v>
      </c>
      <c r="P98" t="s">
        <v>2912</v>
      </c>
      <c r="Q98" t="s">
        <v>1193</v>
      </c>
      <c r="R98" t="str">
        <f t="shared" si="2"/>
        <v>宮崎県小林市</v>
      </c>
    </row>
    <row r="99" spans="11:18">
      <c r="K99" t="s">
        <v>10</v>
      </c>
      <c r="L99" t="s">
        <v>2961</v>
      </c>
      <c r="O99" t="s">
        <v>3438</v>
      </c>
      <c r="P99" t="s">
        <v>2912</v>
      </c>
      <c r="Q99" t="s">
        <v>1197</v>
      </c>
      <c r="R99" t="str">
        <f t="shared" si="2"/>
        <v>宮崎県えびの市</v>
      </c>
    </row>
    <row r="100" spans="11:18">
      <c r="K100" t="s">
        <v>2921</v>
      </c>
      <c r="L100" t="s">
        <v>2962</v>
      </c>
      <c r="O100" t="s">
        <v>3438</v>
      </c>
      <c r="P100" t="s">
        <v>2912</v>
      </c>
      <c r="Q100" t="s">
        <v>1199</v>
      </c>
      <c r="R100" t="str">
        <f t="shared" si="2"/>
        <v>宮崎県高原町</v>
      </c>
    </row>
    <row r="101" spans="11:18">
      <c r="K101" t="s">
        <v>348</v>
      </c>
      <c r="L101" t="s">
        <v>2963</v>
      </c>
      <c r="O101" t="s">
        <v>3439</v>
      </c>
      <c r="P101" t="s">
        <v>1267</v>
      </c>
      <c r="Q101" t="s">
        <v>3011</v>
      </c>
      <c r="R101" t="str">
        <f t="shared" si="2"/>
        <v>福島県福島地方水道用水供給企業団</v>
      </c>
    </row>
    <row r="102" spans="11:18">
      <c r="K102" t="s">
        <v>85</v>
      </c>
      <c r="L102" t="s">
        <v>2964</v>
      </c>
      <c r="O102" t="s">
        <v>3439</v>
      </c>
      <c r="P102" t="s">
        <v>1267</v>
      </c>
      <c r="Q102" t="s">
        <v>300</v>
      </c>
      <c r="R102" t="str">
        <f t="shared" si="2"/>
        <v>福島県福島市</v>
      </c>
    </row>
    <row r="103" spans="11:18">
      <c r="K103" t="s">
        <v>132</v>
      </c>
      <c r="L103" t="s">
        <v>2965</v>
      </c>
      <c r="O103" t="s">
        <v>3439</v>
      </c>
      <c r="P103" t="s">
        <v>1267</v>
      </c>
      <c r="Q103" t="s">
        <v>111</v>
      </c>
      <c r="R103" t="str">
        <f t="shared" si="2"/>
        <v>福島県伊達市</v>
      </c>
    </row>
    <row r="104" spans="11:18">
      <c r="K104" t="s">
        <v>1115</v>
      </c>
      <c r="L104" t="s">
        <v>2966</v>
      </c>
      <c r="O104" t="s">
        <v>3439</v>
      </c>
      <c r="P104" t="s">
        <v>1267</v>
      </c>
      <c r="Q104" t="s">
        <v>307</v>
      </c>
      <c r="R104" t="str">
        <f t="shared" si="2"/>
        <v>福島県二本松市</v>
      </c>
    </row>
    <row r="105" spans="11:18">
      <c r="K105" t="s">
        <v>1117</v>
      </c>
      <c r="L105" t="s">
        <v>2967</v>
      </c>
      <c r="O105" t="s">
        <v>3439</v>
      </c>
      <c r="P105" t="s">
        <v>1267</v>
      </c>
      <c r="Q105" t="s">
        <v>311</v>
      </c>
      <c r="R105" t="str">
        <f t="shared" si="2"/>
        <v>福島県国見町</v>
      </c>
    </row>
    <row r="106" spans="11:18">
      <c r="K106" t="s">
        <v>11</v>
      </c>
      <c r="L106" t="s">
        <v>2968</v>
      </c>
      <c r="O106" t="s">
        <v>3439</v>
      </c>
      <c r="P106" t="s">
        <v>1267</v>
      </c>
      <c r="Q106" t="s">
        <v>312</v>
      </c>
      <c r="R106" t="str">
        <f t="shared" si="2"/>
        <v>福島県川俣町</v>
      </c>
    </row>
    <row r="107" spans="11:18">
      <c r="K107" t="s">
        <v>2922</v>
      </c>
      <c r="L107" t="s">
        <v>2969</v>
      </c>
      <c r="O107" t="s">
        <v>3439</v>
      </c>
      <c r="P107" t="s">
        <v>1267</v>
      </c>
      <c r="Q107" t="s">
        <v>310</v>
      </c>
      <c r="R107" t="str">
        <f t="shared" si="2"/>
        <v>福島県桑折町</v>
      </c>
    </row>
    <row r="108" spans="11:18">
      <c r="K108" t="s">
        <v>1087</v>
      </c>
      <c r="L108" t="s">
        <v>2970</v>
      </c>
      <c r="O108" t="s">
        <v>3440</v>
      </c>
      <c r="P108" t="s">
        <v>1267</v>
      </c>
      <c r="Q108" t="s">
        <v>303</v>
      </c>
      <c r="R108" t="str">
        <f t="shared" si="2"/>
        <v>福島県いわき市</v>
      </c>
    </row>
    <row r="109" spans="11:18">
      <c r="K109" t="s">
        <v>338</v>
      </c>
      <c r="L109" t="s">
        <v>2971</v>
      </c>
      <c r="O109" t="s">
        <v>3440</v>
      </c>
      <c r="P109" t="s">
        <v>1267</v>
      </c>
      <c r="Q109" t="s">
        <v>333</v>
      </c>
      <c r="R109" t="str">
        <f t="shared" si="2"/>
        <v>福島県双葉地方水道企業団</v>
      </c>
    </row>
    <row r="110" spans="11:18">
      <c r="K110" t="s">
        <v>393</v>
      </c>
      <c r="L110" t="s">
        <v>2972</v>
      </c>
      <c r="O110" t="s">
        <v>3441</v>
      </c>
      <c r="P110" t="s">
        <v>1270</v>
      </c>
      <c r="Q110" t="s">
        <v>3485</v>
      </c>
      <c r="R110" t="str">
        <f t="shared" si="2"/>
        <v>埼玉県坂戸、鶴ヶ島水道企業団</v>
      </c>
    </row>
    <row r="111" spans="11:18">
      <c r="K111" t="s">
        <v>987</v>
      </c>
      <c r="L111" t="s">
        <v>2973</v>
      </c>
      <c r="O111" t="s">
        <v>3441</v>
      </c>
      <c r="P111" t="s">
        <v>1270</v>
      </c>
      <c r="Q111" t="s">
        <v>440</v>
      </c>
      <c r="R111" t="str">
        <f t="shared" si="2"/>
        <v>埼玉県日高市</v>
      </c>
    </row>
    <row r="112" spans="11:18">
      <c r="K112" t="s">
        <v>2924</v>
      </c>
      <c r="L112" t="s">
        <v>3664</v>
      </c>
      <c r="O112" t="s">
        <v>3441</v>
      </c>
      <c r="P112" t="s">
        <v>1270</v>
      </c>
      <c r="Q112" t="s">
        <v>446</v>
      </c>
      <c r="R112" t="str">
        <f t="shared" si="2"/>
        <v>埼玉県毛呂山町</v>
      </c>
    </row>
    <row r="113" spans="15:18">
      <c r="O113" t="s">
        <v>3441</v>
      </c>
      <c r="P113" t="s">
        <v>1270</v>
      </c>
      <c r="Q113" t="s">
        <v>453</v>
      </c>
      <c r="R113" t="str">
        <f t="shared" si="2"/>
        <v>埼玉県鳩山町</v>
      </c>
    </row>
    <row r="114" spans="15:18">
      <c r="O114" t="s">
        <v>3441</v>
      </c>
      <c r="P114" t="s">
        <v>1270</v>
      </c>
      <c r="Q114" t="s">
        <v>447</v>
      </c>
      <c r="R114" t="str">
        <f t="shared" si="2"/>
        <v>埼玉県越生町</v>
      </c>
    </row>
    <row r="115" spans="15:18">
      <c r="O115" t="s">
        <v>3442</v>
      </c>
      <c r="P115" t="s">
        <v>1269</v>
      </c>
      <c r="Q115" t="s">
        <v>3486</v>
      </c>
      <c r="R115" t="str">
        <f t="shared" si="2"/>
        <v>群馬県中之条町</v>
      </c>
    </row>
    <row r="116" spans="15:18">
      <c r="O116" t="s">
        <v>3442</v>
      </c>
      <c r="P116" t="s">
        <v>1269</v>
      </c>
      <c r="Q116" t="s">
        <v>405</v>
      </c>
      <c r="R116" t="str">
        <f t="shared" si="2"/>
        <v>群馬県長野原町</v>
      </c>
    </row>
    <row r="117" spans="15:18">
      <c r="O117" t="s">
        <v>3442</v>
      </c>
      <c r="P117" t="s">
        <v>1269</v>
      </c>
      <c r="Q117" t="s">
        <v>406</v>
      </c>
      <c r="R117" t="str">
        <f t="shared" si="2"/>
        <v>群馬県嬬恋村</v>
      </c>
    </row>
    <row r="118" spans="15:18">
      <c r="O118" t="s">
        <v>3442</v>
      </c>
      <c r="P118" t="s">
        <v>1269</v>
      </c>
      <c r="Q118" t="s">
        <v>407</v>
      </c>
      <c r="R118" t="str">
        <f t="shared" si="2"/>
        <v>群馬県草津町</v>
      </c>
    </row>
    <row r="119" spans="15:18">
      <c r="O119" t="s">
        <v>3442</v>
      </c>
      <c r="P119" t="s">
        <v>1269</v>
      </c>
      <c r="Q119" t="s">
        <v>408</v>
      </c>
      <c r="R119" t="str">
        <f t="shared" si="2"/>
        <v>群馬県東吾妻町</v>
      </c>
    </row>
    <row r="120" spans="15:18">
      <c r="O120" t="s">
        <v>3442</v>
      </c>
      <c r="P120" t="s">
        <v>1269</v>
      </c>
      <c r="Q120" t="s">
        <v>3487</v>
      </c>
      <c r="R120" t="str">
        <f t="shared" si="2"/>
        <v>群馬県沼田市</v>
      </c>
    </row>
    <row r="121" spans="15:18">
      <c r="O121" t="s">
        <v>3443</v>
      </c>
      <c r="P121" t="s">
        <v>1271</v>
      </c>
      <c r="Q121" t="s">
        <v>2922</v>
      </c>
      <c r="R121" t="str">
        <f t="shared" si="2"/>
        <v>千葉県北千葉広域水道企業団</v>
      </c>
    </row>
    <row r="122" spans="15:18">
      <c r="O122" t="s">
        <v>3443</v>
      </c>
      <c r="P122" t="s">
        <v>1271</v>
      </c>
      <c r="Q122" t="s">
        <v>465</v>
      </c>
      <c r="R122" t="str">
        <f t="shared" si="2"/>
        <v>千葉県松戸市</v>
      </c>
    </row>
    <row r="123" spans="15:18">
      <c r="O123" t="s">
        <v>3443</v>
      </c>
      <c r="P123" t="s">
        <v>1271</v>
      </c>
      <c r="Q123" t="s">
        <v>466</v>
      </c>
      <c r="R123" t="str">
        <f t="shared" si="2"/>
        <v>千葉県野田市</v>
      </c>
    </row>
    <row r="124" spans="15:18">
      <c r="O124" t="s">
        <v>3443</v>
      </c>
      <c r="P124" t="s">
        <v>1271</v>
      </c>
      <c r="Q124" t="s">
        <v>471</v>
      </c>
      <c r="R124" t="str">
        <f t="shared" si="2"/>
        <v>千葉県柏市</v>
      </c>
    </row>
    <row r="125" spans="15:18">
      <c r="O125" t="s">
        <v>3443</v>
      </c>
      <c r="P125" t="s">
        <v>1271</v>
      </c>
      <c r="Q125" t="s">
        <v>474</v>
      </c>
      <c r="R125" t="str">
        <f t="shared" si="2"/>
        <v>千葉県流山市</v>
      </c>
    </row>
    <row r="126" spans="15:18">
      <c r="O126" t="s">
        <v>3443</v>
      </c>
      <c r="P126" t="s">
        <v>1271</v>
      </c>
      <c r="Q126" t="s">
        <v>476</v>
      </c>
      <c r="R126" t="str">
        <f t="shared" si="2"/>
        <v>千葉県我孫子市</v>
      </c>
    </row>
    <row r="127" spans="15:18">
      <c r="O127" t="s">
        <v>3443</v>
      </c>
      <c r="P127" t="s">
        <v>1271</v>
      </c>
      <c r="Q127" t="s">
        <v>470</v>
      </c>
      <c r="R127" t="str">
        <f t="shared" si="2"/>
        <v>千葉県習志野市</v>
      </c>
    </row>
    <row r="128" spans="15:18">
      <c r="O128" t="s">
        <v>3443</v>
      </c>
      <c r="P128" t="s">
        <v>1271</v>
      </c>
      <c r="Q128" t="s">
        <v>475</v>
      </c>
      <c r="R128" t="str">
        <f t="shared" si="2"/>
        <v>千葉県八千代市</v>
      </c>
    </row>
    <row r="129" spans="15:18">
      <c r="O129" t="s">
        <v>3444</v>
      </c>
      <c r="P129" t="s">
        <v>2909</v>
      </c>
      <c r="Q129" t="s">
        <v>1015</v>
      </c>
      <c r="R129" t="str">
        <f t="shared" si="2"/>
        <v>山口県周南市</v>
      </c>
    </row>
    <row r="130" spans="15:18">
      <c r="O130" t="s">
        <v>3444</v>
      </c>
      <c r="P130" t="s">
        <v>2909</v>
      </c>
      <c r="Q130" t="s">
        <v>1010</v>
      </c>
      <c r="R130" t="str">
        <f t="shared" si="2"/>
        <v>山口県下松市</v>
      </c>
    </row>
    <row r="131" spans="15:18">
      <c r="O131" t="s">
        <v>3444</v>
      </c>
      <c r="P131" t="s">
        <v>2909</v>
      </c>
      <c r="Q131" t="s">
        <v>1012</v>
      </c>
      <c r="R131" t="str">
        <f t="shared" si="2"/>
        <v>山口県光市</v>
      </c>
    </row>
    <row r="132" spans="15:18">
      <c r="O132" t="s">
        <v>3445</v>
      </c>
      <c r="P132" t="s">
        <v>1271</v>
      </c>
      <c r="Q132" t="s">
        <v>3036</v>
      </c>
      <c r="R132" t="str">
        <f t="shared" ref="R132:R195" si="3">+P132&amp;Q132</f>
        <v>千葉県君津広域水道企業団</v>
      </c>
    </row>
    <row r="133" spans="15:18">
      <c r="O133" t="s">
        <v>3445</v>
      </c>
      <c r="P133" t="s">
        <v>1271</v>
      </c>
      <c r="Q133" t="s">
        <v>464</v>
      </c>
      <c r="R133" t="str">
        <f t="shared" si="3"/>
        <v>千葉県木更津市</v>
      </c>
    </row>
    <row r="134" spans="15:18">
      <c r="O134" t="s">
        <v>3445</v>
      </c>
      <c r="P134" t="s">
        <v>1271</v>
      </c>
      <c r="Q134" t="s">
        <v>478</v>
      </c>
      <c r="R134" t="str">
        <f t="shared" si="3"/>
        <v>千葉県君津市</v>
      </c>
    </row>
    <row r="135" spans="15:18">
      <c r="O135" t="s">
        <v>3445</v>
      </c>
      <c r="P135" t="s">
        <v>1271</v>
      </c>
      <c r="Q135" t="s">
        <v>479</v>
      </c>
      <c r="R135" t="str">
        <f t="shared" si="3"/>
        <v>千葉県富津市</v>
      </c>
    </row>
    <row r="136" spans="15:18">
      <c r="O136" t="s">
        <v>3445</v>
      </c>
      <c r="P136" t="s">
        <v>1271</v>
      </c>
      <c r="Q136" t="s">
        <v>3028</v>
      </c>
      <c r="R136" t="str">
        <f t="shared" si="3"/>
        <v>千葉県袖ヶ浦市</v>
      </c>
    </row>
    <row r="137" spans="15:18">
      <c r="O137" t="s">
        <v>3446</v>
      </c>
      <c r="P137" t="s">
        <v>3488</v>
      </c>
      <c r="Q137" t="s">
        <v>855</v>
      </c>
      <c r="R137" t="str">
        <f t="shared" si="3"/>
        <v>大阪府大阪広域水道企業団</v>
      </c>
    </row>
    <row r="138" spans="15:18">
      <c r="O138" t="s">
        <v>3446</v>
      </c>
      <c r="P138" t="s">
        <v>3488</v>
      </c>
      <c r="Q138" t="s">
        <v>3102</v>
      </c>
      <c r="R138" t="str">
        <f t="shared" si="3"/>
        <v>大阪府堺市</v>
      </c>
    </row>
    <row r="139" spans="15:18">
      <c r="O139" t="s">
        <v>3446</v>
      </c>
      <c r="P139" t="s">
        <v>3488</v>
      </c>
      <c r="Q139" t="s">
        <v>817</v>
      </c>
      <c r="R139" t="str">
        <f t="shared" si="3"/>
        <v>大阪府岸和田市</v>
      </c>
    </row>
    <row r="140" spans="15:18">
      <c r="O140" t="s">
        <v>3446</v>
      </c>
      <c r="P140" t="s">
        <v>3488</v>
      </c>
      <c r="Q140" t="s">
        <v>818</v>
      </c>
      <c r="R140" t="str">
        <f t="shared" si="3"/>
        <v>大阪府豊中市</v>
      </c>
    </row>
    <row r="141" spans="15:18">
      <c r="O141" t="s">
        <v>3446</v>
      </c>
      <c r="P141" t="s">
        <v>3488</v>
      </c>
      <c r="Q141" t="s">
        <v>819</v>
      </c>
      <c r="R141" t="str">
        <f t="shared" si="3"/>
        <v>大阪府池田市</v>
      </c>
    </row>
    <row r="142" spans="15:18">
      <c r="O142" t="s">
        <v>3446</v>
      </c>
      <c r="P142" t="s">
        <v>3488</v>
      </c>
      <c r="Q142" t="s">
        <v>820</v>
      </c>
      <c r="R142" t="str">
        <f t="shared" si="3"/>
        <v>大阪府吹田市</v>
      </c>
    </row>
    <row r="143" spans="15:18">
      <c r="O143" t="s">
        <v>3446</v>
      </c>
      <c r="P143" t="s">
        <v>3488</v>
      </c>
      <c r="Q143" t="s">
        <v>821</v>
      </c>
      <c r="R143" t="str">
        <f t="shared" si="3"/>
        <v>大阪府泉大津市</v>
      </c>
    </row>
    <row r="144" spans="15:18">
      <c r="O144" t="s">
        <v>3446</v>
      </c>
      <c r="P144" t="s">
        <v>3488</v>
      </c>
      <c r="Q144" t="s">
        <v>822</v>
      </c>
      <c r="R144" t="str">
        <f t="shared" si="3"/>
        <v>大阪府高槻市</v>
      </c>
    </row>
    <row r="145" spans="15:18">
      <c r="O145" t="s">
        <v>3446</v>
      </c>
      <c r="P145" t="s">
        <v>3488</v>
      </c>
      <c r="Q145" t="s">
        <v>823</v>
      </c>
      <c r="R145" t="str">
        <f t="shared" si="3"/>
        <v>大阪府貝塚市</v>
      </c>
    </row>
    <row r="146" spans="15:18">
      <c r="O146" t="s">
        <v>3446</v>
      </c>
      <c r="P146" t="s">
        <v>3488</v>
      </c>
      <c r="Q146" t="s">
        <v>824</v>
      </c>
      <c r="R146" t="str">
        <f t="shared" si="3"/>
        <v>大阪府守口市</v>
      </c>
    </row>
    <row r="147" spans="15:18">
      <c r="O147" t="s">
        <v>3446</v>
      </c>
      <c r="P147" t="s">
        <v>3488</v>
      </c>
      <c r="Q147" t="s">
        <v>825</v>
      </c>
      <c r="R147" t="str">
        <f t="shared" si="3"/>
        <v>大阪府枚方市</v>
      </c>
    </row>
    <row r="148" spans="15:18">
      <c r="O148" t="s">
        <v>3446</v>
      </c>
      <c r="P148" t="s">
        <v>3488</v>
      </c>
      <c r="Q148" t="s">
        <v>826</v>
      </c>
      <c r="R148" t="str">
        <f t="shared" si="3"/>
        <v>大阪府茨木市</v>
      </c>
    </row>
    <row r="149" spans="15:18">
      <c r="O149" t="s">
        <v>3446</v>
      </c>
      <c r="P149" t="s">
        <v>3488</v>
      </c>
      <c r="Q149" t="s">
        <v>827</v>
      </c>
      <c r="R149" t="str">
        <f t="shared" si="3"/>
        <v>大阪府八尾市</v>
      </c>
    </row>
    <row r="150" spans="15:18">
      <c r="O150" t="s">
        <v>3446</v>
      </c>
      <c r="P150" t="s">
        <v>3488</v>
      </c>
      <c r="Q150" t="s">
        <v>828</v>
      </c>
      <c r="R150" t="str">
        <f t="shared" si="3"/>
        <v>大阪府泉佐野市</v>
      </c>
    </row>
    <row r="151" spans="15:18">
      <c r="O151" t="s">
        <v>3446</v>
      </c>
      <c r="P151" t="s">
        <v>3488</v>
      </c>
      <c r="Q151" t="s">
        <v>829</v>
      </c>
      <c r="R151" t="str">
        <f t="shared" si="3"/>
        <v>大阪府富田林市</v>
      </c>
    </row>
    <row r="152" spans="15:18">
      <c r="O152" t="s">
        <v>3446</v>
      </c>
      <c r="P152" t="s">
        <v>3488</v>
      </c>
      <c r="Q152" t="s">
        <v>830</v>
      </c>
      <c r="R152" t="str">
        <f t="shared" si="3"/>
        <v>大阪府寝屋川市</v>
      </c>
    </row>
    <row r="153" spans="15:18">
      <c r="O153" t="s">
        <v>3446</v>
      </c>
      <c r="P153" t="s">
        <v>3488</v>
      </c>
      <c r="Q153" t="s">
        <v>831</v>
      </c>
      <c r="R153" t="str">
        <f t="shared" si="3"/>
        <v>大阪府河内長野市</v>
      </c>
    </row>
    <row r="154" spans="15:18">
      <c r="O154" t="s">
        <v>3446</v>
      </c>
      <c r="P154" t="s">
        <v>3488</v>
      </c>
      <c r="Q154" t="s">
        <v>832</v>
      </c>
      <c r="R154" t="str">
        <f t="shared" si="3"/>
        <v>大阪府松原市</v>
      </c>
    </row>
    <row r="155" spans="15:18">
      <c r="O155" t="s">
        <v>3446</v>
      </c>
      <c r="P155" t="s">
        <v>3488</v>
      </c>
      <c r="Q155" t="s">
        <v>833</v>
      </c>
      <c r="R155" t="str">
        <f t="shared" si="3"/>
        <v>大阪府大東市</v>
      </c>
    </row>
    <row r="156" spans="15:18">
      <c r="O156" t="s">
        <v>3446</v>
      </c>
      <c r="P156" t="s">
        <v>3488</v>
      </c>
      <c r="Q156" t="s">
        <v>834</v>
      </c>
      <c r="R156" t="str">
        <f t="shared" si="3"/>
        <v>大阪府和泉市</v>
      </c>
    </row>
    <row r="157" spans="15:18">
      <c r="O157" t="s">
        <v>3446</v>
      </c>
      <c r="P157" t="s">
        <v>3488</v>
      </c>
      <c r="Q157" t="s">
        <v>835</v>
      </c>
      <c r="R157" t="str">
        <f t="shared" si="3"/>
        <v>大阪府箕面市</v>
      </c>
    </row>
    <row r="158" spans="15:18">
      <c r="O158" t="s">
        <v>3446</v>
      </c>
      <c r="P158" t="s">
        <v>3488</v>
      </c>
      <c r="Q158" t="s">
        <v>836</v>
      </c>
      <c r="R158" t="str">
        <f t="shared" si="3"/>
        <v>大阪府柏原市</v>
      </c>
    </row>
    <row r="159" spans="15:18">
      <c r="O159" t="s">
        <v>3446</v>
      </c>
      <c r="P159" t="s">
        <v>3488</v>
      </c>
      <c r="Q159" t="s">
        <v>2358</v>
      </c>
      <c r="R159" t="str">
        <f t="shared" si="3"/>
        <v>大阪府羽曵野市</v>
      </c>
    </row>
    <row r="160" spans="15:18">
      <c r="O160" t="s">
        <v>3446</v>
      </c>
      <c r="P160" t="s">
        <v>3488</v>
      </c>
      <c r="Q160" t="s">
        <v>838</v>
      </c>
      <c r="R160" t="str">
        <f t="shared" si="3"/>
        <v>大阪府門真市</v>
      </c>
    </row>
    <row r="161" spans="15:18">
      <c r="O161" t="s">
        <v>3446</v>
      </c>
      <c r="P161" t="s">
        <v>3488</v>
      </c>
      <c r="Q161" t="s">
        <v>839</v>
      </c>
      <c r="R161" t="str">
        <f t="shared" si="3"/>
        <v>大阪府摂津市</v>
      </c>
    </row>
    <row r="162" spans="15:18">
      <c r="O162" t="s">
        <v>3446</v>
      </c>
      <c r="P162" t="s">
        <v>3488</v>
      </c>
      <c r="Q162" t="s">
        <v>840</v>
      </c>
      <c r="R162" t="str">
        <f t="shared" si="3"/>
        <v>大阪府高石市</v>
      </c>
    </row>
    <row r="163" spans="15:18">
      <c r="O163" t="s">
        <v>3446</v>
      </c>
      <c r="P163" t="s">
        <v>3488</v>
      </c>
      <c r="Q163" t="s">
        <v>841</v>
      </c>
      <c r="R163" t="str">
        <f t="shared" si="3"/>
        <v>大阪府藤井寺市</v>
      </c>
    </row>
    <row r="164" spans="15:18">
      <c r="O164" t="s">
        <v>3446</v>
      </c>
      <c r="P164" t="s">
        <v>3488</v>
      </c>
      <c r="Q164" t="s">
        <v>842</v>
      </c>
      <c r="R164" t="str">
        <f t="shared" si="3"/>
        <v>大阪府東大阪市</v>
      </c>
    </row>
    <row r="165" spans="15:18">
      <c r="O165" t="s">
        <v>3446</v>
      </c>
      <c r="P165" t="s">
        <v>3488</v>
      </c>
      <c r="Q165" t="s">
        <v>843</v>
      </c>
      <c r="R165" t="str">
        <f t="shared" si="3"/>
        <v>大阪府泉南市</v>
      </c>
    </row>
    <row r="166" spans="15:18">
      <c r="O166" t="s">
        <v>3446</v>
      </c>
      <c r="P166" t="s">
        <v>3488</v>
      </c>
      <c r="Q166" t="s">
        <v>2378</v>
      </c>
      <c r="R166" t="str">
        <f t="shared" si="3"/>
        <v>大阪府大阪広域水道企業団（四條畷）</v>
      </c>
    </row>
    <row r="167" spans="15:18">
      <c r="O167" t="s">
        <v>3446</v>
      </c>
      <c r="P167" t="s">
        <v>3488</v>
      </c>
      <c r="Q167" t="s">
        <v>844</v>
      </c>
      <c r="R167" t="str">
        <f t="shared" si="3"/>
        <v>大阪府交野市</v>
      </c>
    </row>
    <row r="168" spans="15:18">
      <c r="O168" t="s">
        <v>3446</v>
      </c>
      <c r="P168" t="s">
        <v>3488</v>
      </c>
      <c r="Q168" t="s">
        <v>845</v>
      </c>
      <c r="R168" t="str">
        <f t="shared" si="3"/>
        <v>大阪府大阪狭山市</v>
      </c>
    </row>
    <row r="169" spans="15:18">
      <c r="O169" t="s">
        <v>3446</v>
      </c>
      <c r="P169" t="s">
        <v>3488</v>
      </c>
      <c r="Q169" t="s">
        <v>846</v>
      </c>
      <c r="R169" t="str">
        <f t="shared" si="3"/>
        <v>大阪府阪南市</v>
      </c>
    </row>
    <row r="170" spans="15:18">
      <c r="O170" t="s">
        <v>3446</v>
      </c>
      <c r="P170" t="s">
        <v>3488</v>
      </c>
      <c r="Q170" t="s">
        <v>847</v>
      </c>
      <c r="R170" t="str">
        <f t="shared" si="3"/>
        <v>大阪府島本町</v>
      </c>
    </row>
    <row r="171" spans="15:18">
      <c r="O171" t="s">
        <v>3446</v>
      </c>
      <c r="P171" t="s">
        <v>3488</v>
      </c>
      <c r="Q171" t="s">
        <v>848</v>
      </c>
      <c r="R171" t="str">
        <f t="shared" si="3"/>
        <v>大阪府豊能町</v>
      </c>
    </row>
    <row r="172" spans="15:18">
      <c r="O172" t="s">
        <v>3446</v>
      </c>
      <c r="P172" t="s">
        <v>3488</v>
      </c>
      <c r="Q172" t="s">
        <v>849</v>
      </c>
      <c r="R172" t="str">
        <f t="shared" si="3"/>
        <v>大阪府能勢町</v>
      </c>
    </row>
    <row r="173" spans="15:18">
      <c r="O173" t="s">
        <v>3446</v>
      </c>
      <c r="P173" t="s">
        <v>3488</v>
      </c>
      <c r="Q173" t="s">
        <v>850</v>
      </c>
      <c r="R173" t="str">
        <f t="shared" si="3"/>
        <v>大阪府忠岡町</v>
      </c>
    </row>
    <row r="174" spans="15:18">
      <c r="O174" t="s">
        <v>3446</v>
      </c>
      <c r="P174" t="s">
        <v>3488</v>
      </c>
      <c r="Q174" t="s">
        <v>851</v>
      </c>
      <c r="R174" t="str">
        <f t="shared" si="3"/>
        <v>大阪府熊取町</v>
      </c>
    </row>
    <row r="175" spans="15:18">
      <c r="O175" t="s">
        <v>3446</v>
      </c>
      <c r="P175" t="s">
        <v>3488</v>
      </c>
      <c r="Q175" t="s">
        <v>852</v>
      </c>
      <c r="R175" t="str">
        <f t="shared" si="3"/>
        <v>大阪府田尻町</v>
      </c>
    </row>
    <row r="176" spans="15:18">
      <c r="O176" t="s">
        <v>3446</v>
      </c>
      <c r="P176" t="s">
        <v>3488</v>
      </c>
      <c r="Q176" t="s">
        <v>853</v>
      </c>
      <c r="R176" t="str">
        <f t="shared" si="3"/>
        <v>大阪府岬町</v>
      </c>
    </row>
    <row r="177" spans="15:18">
      <c r="O177" t="s">
        <v>3446</v>
      </c>
      <c r="P177" t="s">
        <v>3488</v>
      </c>
      <c r="Q177" t="s">
        <v>2379</v>
      </c>
      <c r="R177" t="str">
        <f t="shared" si="3"/>
        <v>大阪府大阪広域水道企業団（太子）</v>
      </c>
    </row>
    <row r="178" spans="15:18">
      <c r="O178" t="s">
        <v>3446</v>
      </c>
      <c r="P178" t="s">
        <v>3488</v>
      </c>
      <c r="Q178" t="s">
        <v>854</v>
      </c>
      <c r="R178" t="str">
        <f t="shared" si="3"/>
        <v>大阪府河南町</v>
      </c>
    </row>
    <row r="179" spans="15:18">
      <c r="O179" t="s">
        <v>3446</v>
      </c>
      <c r="P179" t="s">
        <v>3488</v>
      </c>
      <c r="Q179" t="s">
        <v>2380</v>
      </c>
      <c r="R179" t="str">
        <f t="shared" si="3"/>
        <v>大阪府大阪広域水道企業団（千早赤阪)</v>
      </c>
    </row>
    <row r="180" spans="15:18">
      <c r="O180" t="s">
        <v>3446</v>
      </c>
      <c r="P180" t="s">
        <v>3488</v>
      </c>
      <c r="Q180" t="s">
        <v>3107</v>
      </c>
      <c r="R180" t="str">
        <f t="shared" si="3"/>
        <v>大阪府泉北水道企業団</v>
      </c>
    </row>
    <row r="181" spans="15:18">
      <c r="O181" t="s">
        <v>3447</v>
      </c>
      <c r="P181" t="s">
        <v>2906</v>
      </c>
      <c r="Q181" t="s">
        <v>2128</v>
      </c>
      <c r="R181" t="str">
        <f t="shared" si="3"/>
        <v>長野県長野県上伊那広域水道企業団</v>
      </c>
    </row>
    <row r="182" spans="15:18">
      <c r="O182" t="s">
        <v>3447</v>
      </c>
      <c r="P182" t="s">
        <v>2906</v>
      </c>
      <c r="Q182" t="s">
        <v>607</v>
      </c>
      <c r="R182" t="str">
        <f t="shared" si="3"/>
        <v>長野県伊那市</v>
      </c>
    </row>
    <row r="183" spans="15:18">
      <c r="O183" t="s">
        <v>3447</v>
      </c>
      <c r="P183" t="s">
        <v>2906</v>
      </c>
      <c r="Q183" t="s">
        <v>3063</v>
      </c>
      <c r="R183" t="str">
        <f t="shared" si="3"/>
        <v>長野県駒ヶ根市</v>
      </c>
    </row>
    <row r="184" spans="15:18">
      <c r="O184" t="s">
        <v>3447</v>
      </c>
      <c r="P184" t="s">
        <v>2906</v>
      </c>
      <c r="Q184" t="s">
        <v>624</v>
      </c>
      <c r="R184" t="str">
        <f t="shared" si="3"/>
        <v>長野県辰野町</v>
      </c>
    </row>
    <row r="185" spans="15:18">
      <c r="O185" t="s">
        <v>3447</v>
      </c>
      <c r="P185" t="s">
        <v>2906</v>
      </c>
      <c r="Q185" t="s">
        <v>625</v>
      </c>
      <c r="R185" t="str">
        <f t="shared" si="3"/>
        <v>長野県箕輪町</v>
      </c>
    </row>
    <row r="186" spans="15:18">
      <c r="O186" t="s">
        <v>3447</v>
      </c>
      <c r="P186" t="s">
        <v>2906</v>
      </c>
      <c r="Q186" t="s">
        <v>626</v>
      </c>
      <c r="R186" t="str">
        <f t="shared" si="3"/>
        <v>長野県飯島町</v>
      </c>
    </row>
    <row r="187" spans="15:18">
      <c r="O187" t="s">
        <v>3447</v>
      </c>
      <c r="P187" t="s">
        <v>2906</v>
      </c>
      <c r="Q187" t="s">
        <v>627</v>
      </c>
      <c r="R187" t="str">
        <f t="shared" si="3"/>
        <v>長野県南箕輪村</v>
      </c>
    </row>
    <row r="188" spans="15:18">
      <c r="O188" t="s">
        <v>3447</v>
      </c>
      <c r="P188" t="s">
        <v>2906</v>
      </c>
      <c r="Q188" t="s">
        <v>628</v>
      </c>
      <c r="R188" t="str">
        <f t="shared" si="3"/>
        <v>長野県中川村</v>
      </c>
    </row>
    <row r="189" spans="15:18">
      <c r="O189" t="s">
        <v>3447</v>
      </c>
      <c r="P189" t="s">
        <v>2906</v>
      </c>
      <c r="Q189" t="s">
        <v>629</v>
      </c>
      <c r="R189" t="str">
        <f t="shared" si="3"/>
        <v>長野県宮田村</v>
      </c>
    </row>
    <row r="190" spans="15:18">
      <c r="O190" t="s">
        <v>3448</v>
      </c>
      <c r="P190" t="s">
        <v>2906</v>
      </c>
      <c r="Q190" t="s">
        <v>606</v>
      </c>
      <c r="R190" t="str">
        <f t="shared" si="3"/>
        <v>長野県小諸市</v>
      </c>
    </row>
    <row r="191" spans="15:18">
      <c r="O191" t="s">
        <v>3448</v>
      </c>
      <c r="P191" t="s">
        <v>2906</v>
      </c>
      <c r="Q191" t="s">
        <v>616</v>
      </c>
      <c r="R191" t="str">
        <f t="shared" si="3"/>
        <v>長野県小海町</v>
      </c>
    </row>
    <row r="192" spans="15:18">
      <c r="O192" t="s">
        <v>3448</v>
      </c>
      <c r="P192" t="s">
        <v>2906</v>
      </c>
      <c r="Q192" t="s">
        <v>614</v>
      </c>
      <c r="R192" t="str">
        <f t="shared" si="3"/>
        <v>長野県東御市</v>
      </c>
    </row>
    <row r="193" spans="15:18">
      <c r="O193" t="s">
        <v>3448</v>
      </c>
      <c r="P193" t="s">
        <v>2906</v>
      </c>
      <c r="Q193" t="s">
        <v>617</v>
      </c>
      <c r="R193" t="str">
        <f t="shared" si="3"/>
        <v>長野県軽井沢町</v>
      </c>
    </row>
    <row r="194" spans="15:18">
      <c r="O194" t="s">
        <v>3448</v>
      </c>
      <c r="P194" t="s">
        <v>2906</v>
      </c>
      <c r="Q194" t="s">
        <v>618</v>
      </c>
      <c r="R194" t="str">
        <f t="shared" si="3"/>
        <v>長野県御代田町</v>
      </c>
    </row>
    <row r="195" spans="15:18">
      <c r="O195" t="s">
        <v>3448</v>
      </c>
      <c r="P195" t="s">
        <v>2906</v>
      </c>
      <c r="Q195" t="s">
        <v>619</v>
      </c>
      <c r="R195" t="str">
        <f t="shared" si="3"/>
        <v>長野県立科町</v>
      </c>
    </row>
    <row r="196" spans="15:18">
      <c r="O196" t="s">
        <v>3448</v>
      </c>
      <c r="P196" t="s">
        <v>2906</v>
      </c>
      <c r="Q196" t="s">
        <v>3074</v>
      </c>
      <c r="R196" t="str">
        <f t="shared" ref="R196:R219" si="4">+P196&amp;Q196</f>
        <v>長野県浅麓水道企業団</v>
      </c>
    </row>
    <row r="197" spans="15:18">
      <c r="O197" t="s">
        <v>3448</v>
      </c>
      <c r="P197" t="s">
        <v>2906</v>
      </c>
      <c r="Q197" t="s">
        <v>645</v>
      </c>
      <c r="R197" t="str">
        <f t="shared" si="4"/>
        <v>長野県佐久水道企業団</v>
      </c>
    </row>
    <row r="198" spans="15:18">
      <c r="O198" t="s">
        <v>3449</v>
      </c>
      <c r="P198" t="s">
        <v>56</v>
      </c>
      <c r="Q198" t="s">
        <v>2918</v>
      </c>
      <c r="R198" t="str">
        <f t="shared" si="4"/>
        <v>福岡県福岡地区水道企業団</v>
      </c>
    </row>
    <row r="199" spans="15:18">
      <c r="O199" t="s">
        <v>3449</v>
      </c>
      <c r="P199" t="s">
        <v>56</v>
      </c>
      <c r="Q199" t="s">
        <v>1080</v>
      </c>
      <c r="R199" t="str">
        <f t="shared" si="4"/>
        <v>福岡県大野城市</v>
      </c>
    </row>
    <row r="200" spans="15:18">
      <c r="O200" t="s">
        <v>3449</v>
      </c>
      <c r="P200" t="s">
        <v>56</v>
      </c>
      <c r="Q200" t="s">
        <v>1079</v>
      </c>
      <c r="R200" t="str">
        <f t="shared" si="4"/>
        <v>福岡県筑紫野市</v>
      </c>
    </row>
    <row r="201" spans="15:18">
      <c r="O201" t="s">
        <v>3449</v>
      </c>
      <c r="P201" t="s">
        <v>56</v>
      </c>
      <c r="Q201" t="s">
        <v>1081</v>
      </c>
      <c r="R201" t="str">
        <f t="shared" si="4"/>
        <v>福岡県太宰府市</v>
      </c>
    </row>
    <row r="202" spans="15:18">
      <c r="O202" t="s">
        <v>3449</v>
      </c>
      <c r="P202" t="s">
        <v>56</v>
      </c>
      <c r="Q202" t="s">
        <v>1113</v>
      </c>
      <c r="R202" t="str">
        <f t="shared" si="4"/>
        <v>福岡県春日那珂川水道企業団</v>
      </c>
    </row>
    <row r="203" spans="15:18">
      <c r="O203" t="s">
        <v>3449</v>
      </c>
      <c r="P203" t="s">
        <v>56</v>
      </c>
      <c r="Q203" t="s">
        <v>1088</v>
      </c>
      <c r="R203" t="str">
        <f t="shared" si="4"/>
        <v>福岡県宇美町</v>
      </c>
    </row>
    <row r="204" spans="15:18">
      <c r="O204" t="s">
        <v>3449</v>
      </c>
      <c r="P204" t="s">
        <v>56</v>
      </c>
      <c r="Q204" t="s">
        <v>1090</v>
      </c>
      <c r="R204" t="str">
        <f t="shared" si="4"/>
        <v>福岡県志免町</v>
      </c>
    </row>
    <row r="205" spans="15:18">
      <c r="O205" t="s">
        <v>3449</v>
      </c>
      <c r="P205" t="s">
        <v>56</v>
      </c>
      <c r="Q205" t="s">
        <v>1091</v>
      </c>
      <c r="R205" t="str">
        <f t="shared" si="4"/>
        <v>福岡県須恵町</v>
      </c>
    </row>
    <row r="206" spans="15:18">
      <c r="O206" t="s">
        <v>3449</v>
      </c>
      <c r="P206" t="s">
        <v>56</v>
      </c>
      <c r="Q206" t="s">
        <v>1094</v>
      </c>
      <c r="R206" t="str">
        <f t="shared" si="4"/>
        <v>福岡県粕屋町</v>
      </c>
    </row>
    <row r="207" spans="15:18">
      <c r="O207" t="s">
        <v>3449</v>
      </c>
      <c r="P207" t="s">
        <v>56</v>
      </c>
      <c r="Q207" t="s">
        <v>1089</v>
      </c>
      <c r="R207" t="str">
        <f t="shared" si="4"/>
        <v>福岡県篠栗町</v>
      </c>
    </row>
    <row r="208" spans="15:18">
      <c r="O208" t="s">
        <v>3449</v>
      </c>
      <c r="P208" t="s">
        <v>56</v>
      </c>
      <c r="Q208" t="s">
        <v>1093</v>
      </c>
      <c r="R208" t="str">
        <f t="shared" si="4"/>
        <v>福岡県久山町</v>
      </c>
    </row>
    <row r="209" spans="15:18">
      <c r="O209" t="s">
        <v>3449</v>
      </c>
      <c r="P209" t="s">
        <v>56</v>
      </c>
      <c r="Q209" t="s">
        <v>1092</v>
      </c>
      <c r="R209" t="str">
        <f t="shared" si="4"/>
        <v>福岡県新宮町</v>
      </c>
    </row>
    <row r="210" spans="15:18">
      <c r="O210" t="s">
        <v>3449</v>
      </c>
      <c r="P210" t="s">
        <v>56</v>
      </c>
      <c r="Q210" t="s">
        <v>1087</v>
      </c>
      <c r="R210" t="str">
        <f t="shared" si="4"/>
        <v>福岡県糸島市</v>
      </c>
    </row>
    <row r="211" spans="15:18">
      <c r="O211" t="s">
        <v>3450</v>
      </c>
      <c r="P211" t="s">
        <v>1271</v>
      </c>
      <c r="Q211" t="s">
        <v>11</v>
      </c>
      <c r="R211" t="str">
        <f t="shared" si="4"/>
        <v>千葉県千葉県</v>
      </c>
    </row>
    <row r="212" spans="15:18">
      <c r="O212" t="s">
        <v>3450</v>
      </c>
      <c r="P212" t="s">
        <v>1271</v>
      </c>
      <c r="Q212" t="s">
        <v>3037</v>
      </c>
      <c r="R212" t="str">
        <f t="shared" si="4"/>
        <v>千葉県印旛郡市広域市町村圏事務組合</v>
      </c>
    </row>
    <row r="213" spans="15:18">
      <c r="O213" t="s">
        <v>3451</v>
      </c>
      <c r="P213" t="s">
        <v>1271</v>
      </c>
      <c r="Q213" t="s">
        <v>469</v>
      </c>
      <c r="R213" t="str">
        <f t="shared" si="4"/>
        <v>千葉県旭市</v>
      </c>
    </row>
    <row r="214" spans="15:18">
      <c r="O214" t="s">
        <v>3451</v>
      </c>
      <c r="P214" t="s">
        <v>1271</v>
      </c>
      <c r="Q214" t="s">
        <v>491</v>
      </c>
      <c r="R214" t="str">
        <f t="shared" si="4"/>
        <v>千葉県東庄町</v>
      </c>
    </row>
    <row r="215" spans="15:18">
      <c r="O215" t="s">
        <v>3451</v>
      </c>
      <c r="P215" t="s">
        <v>1271</v>
      </c>
      <c r="Q215" t="s">
        <v>3035</v>
      </c>
      <c r="R215" t="str">
        <f t="shared" si="4"/>
        <v>千葉県東総広域水道企業団</v>
      </c>
    </row>
    <row r="216" spans="15:18">
      <c r="O216" t="s">
        <v>3452</v>
      </c>
      <c r="P216" t="s">
        <v>1271</v>
      </c>
      <c r="Q216" t="s">
        <v>3034</v>
      </c>
      <c r="R216" t="str">
        <f t="shared" si="4"/>
        <v>千葉県九十九里地域水道企業団</v>
      </c>
    </row>
    <row r="217" spans="15:18">
      <c r="O217" t="s">
        <v>3452</v>
      </c>
      <c r="P217" t="s">
        <v>1271</v>
      </c>
      <c r="Q217" t="s">
        <v>497</v>
      </c>
      <c r="R217" t="str">
        <f t="shared" si="4"/>
        <v>千葉県八匝水道企業団</v>
      </c>
    </row>
    <row r="218" spans="15:18">
      <c r="O218" t="s">
        <v>3452</v>
      </c>
      <c r="P218" t="s">
        <v>1271</v>
      </c>
      <c r="Q218" t="s">
        <v>498</v>
      </c>
      <c r="R218" t="str">
        <f t="shared" si="4"/>
        <v>千葉県山武郡市広域水道企業団</v>
      </c>
    </row>
    <row r="219" spans="15:18">
      <c r="O219" t="s">
        <v>3452</v>
      </c>
      <c r="P219" t="s">
        <v>1271</v>
      </c>
      <c r="Q219" t="s">
        <v>3033</v>
      </c>
      <c r="R219" t="str">
        <f t="shared" si="4"/>
        <v>千葉県長生郡市広域市町村圏組合</v>
      </c>
    </row>
  </sheetData>
  <phoneticPr fontId="2"/>
  <pageMargins left="0.7" right="0.7" top="0.75" bottom="0.75" header="0.3" footer="0.3"/>
  <pageSetup paperSize="9" orientation="portrait" copies="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227F1-35C2-4DE4-A8A0-B055A5154F01}">
  <dimension ref="B1:DG1424"/>
  <sheetViews>
    <sheetView zoomScale="55" zoomScaleNormal="55" workbookViewId="0">
      <selection activeCell="F16" sqref="F16"/>
    </sheetView>
  </sheetViews>
  <sheetFormatPr defaultRowHeight="18.75"/>
  <cols>
    <col min="2" max="2" width="7" customWidth="1"/>
    <col min="3" max="3" width="12.5" customWidth="1"/>
    <col min="4" max="4" width="5.625" customWidth="1"/>
    <col min="5" max="5" width="48.375" customWidth="1"/>
    <col min="6" max="6" width="42.125" bestFit="1" customWidth="1"/>
    <col min="7" max="7" width="10.875" bestFit="1" customWidth="1"/>
    <col min="10" max="10" width="11.75" bestFit="1" customWidth="1"/>
    <col min="11" max="12" width="13" bestFit="1" customWidth="1"/>
    <col min="32" max="32" width="21.375" bestFit="1" customWidth="1"/>
    <col min="33" max="33" width="27.625" bestFit="1" customWidth="1"/>
    <col min="34" max="34" width="11.75" bestFit="1" customWidth="1"/>
    <col min="59" max="59" width="21.375" bestFit="1" customWidth="1"/>
    <col min="60" max="60" width="27.625" bestFit="1" customWidth="1"/>
    <col min="61" max="61" width="11.75" bestFit="1" customWidth="1"/>
    <col min="86" max="86" width="21.375" bestFit="1" customWidth="1"/>
    <col min="87" max="87" width="27.625" bestFit="1" customWidth="1"/>
    <col min="88" max="88" width="11.75" bestFit="1" customWidth="1"/>
  </cols>
  <sheetData>
    <row r="1" spans="2:111" ht="33.75" thickBot="1">
      <c r="B1" s="50" t="s">
        <v>3665</v>
      </c>
      <c r="E1" t="s">
        <v>3666</v>
      </c>
      <c r="F1">
        <v>1</v>
      </c>
      <c r="G1">
        <v>2</v>
      </c>
      <c r="H1">
        <v>3</v>
      </c>
      <c r="I1">
        <v>4</v>
      </c>
      <c r="J1">
        <v>5</v>
      </c>
      <c r="K1">
        <v>6</v>
      </c>
      <c r="L1">
        <v>7</v>
      </c>
      <c r="M1">
        <v>8</v>
      </c>
      <c r="N1">
        <v>9</v>
      </c>
      <c r="O1">
        <v>10</v>
      </c>
      <c r="P1">
        <v>11</v>
      </c>
      <c r="Q1">
        <v>12</v>
      </c>
      <c r="R1">
        <v>13</v>
      </c>
      <c r="S1">
        <v>14</v>
      </c>
      <c r="T1">
        <v>15</v>
      </c>
      <c r="U1">
        <v>16</v>
      </c>
      <c r="V1">
        <v>17</v>
      </c>
      <c r="W1">
        <v>18</v>
      </c>
      <c r="X1">
        <v>19</v>
      </c>
      <c r="Y1">
        <v>20</v>
      </c>
      <c r="Z1">
        <v>21</v>
      </c>
      <c r="AA1">
        <v>22</v>
      </c>
      <c r="AB1">
        <v>23</v>
      </c>
      <c r="AC1">
        <v>24</v>
      </c>
      <c r="AD1">
        <v>25</v>
      </c>
      <c r="AH1">
        <v>2</v>
      </c>
      <c r="AI1">
        <v>3</v>
      </c>
      <c r="AJ1">
        <v>4</v>
      </c>
      <c r="AK1">
        <v>5</v>
      </c>
      <c r="AL1">
        <v>6</v>
      </c>
      <c r="AM1">
        <v>7</v>
      </c>
      <c r="AN1">
        <v>8</v>
      </c>
      <c r="AO1">
        <v>9</v>
      </c>
      <c r="AP1">
        <v>10</v>
      </c>
      <c r="AQ1">
        <v>11</v>
      </c>
      <c r="AR1">
        <v>12</v>
      </c>
      <c r="AS1">
        <v>13</v>
      </c>
      <c r="AT1">
        <v>14</v>
      </c>
      <c r="AU1">
        <v>15</v>
      </c>
      <c r="AV1">
        <v>16</v>
      </c>
      <c r="AW1">
        <v>17</v>
      </c>
      <c r="AX1">
        <v>18</v>
      </c>
      <c r="AY1">
        <v>19</v>
      </c>
      <c r="AZ1">
        <v>20</v>
      </c>
      <c r="BA1">
        <v>21</v>
      </c>
      <c r="BB1">
        <v>22</v>
      </c>
      <c r="BC1">
        <v>23</v>
      </c>
      <c r="BD1">
        <v>24</v>
      </c>
      <c r="BE1">
        <v>25</v>
      </c>
      <c r="BG1" s="30"/>
      <c r="BH1" s="30"/>
      <c r="BI1" s="30">
        <v>2</v>
      </c>
      <c r="BJ1" s="30">
        <v>3</v>
      </c>
      <c r="BK1" s="30">
        <v>4</v>
      </c>
      <c r="BL1" s="30">
        <v>5</v>
      </c>
      <c r="BM1" s="30">
        <v>6</v>
      </c>
      <c r="BN1" s="30">
        <v>7</v>
      </c>
      <c r="BO1" s="30">
        <v>8</v>
      </c>
      <c r="BP1" s="30">
        <v>9</v>
      </c>
      <c r="BQ1" s="30">
        <v>10</v>
      </c>
      <c r="BR1" s="30">
        <v>11</v>
      </c>
      <c r="BS1" s="30">
        <v>12</v>
      </c>
      <c r="BT1" s="30">
        <v>13</v>
      </c>
      <c r="BU1" s="30">
        <v>14</v>
      </c>
      <c r="BV1" s="30">
        <v>15</v>
      </c>
      <c r="BW1" s="30">
        <v>16</v>
      </c>
      <c r="BX1" s="30">
        <v>17</v>
      </c>
      <c r="BY1" s="30">
        <v>18</v>
      </c>
      <c r="BZ1" s="30">
        <v>19</v>
      </c>
      <c r="CA1" s="30">
        <v>20</v>
      </c>
      <c r="CB1" s="30">
        <v>21</v>
      </c>
      <c r="CC1" s="30">
        <v>22</v>
      </c>
      <c r="CD1" s="30">
        <v>23</v>
      </c>
      <c r="CE1" s="30">
        <v>24</v>
      </c>
      <c r="CF1">
        <v>25</v>
      </c>
      <c r="CG1" s="30"/>
      <c r="CJ1">
        <v>2</v>
      </c>
      <c r="CK1">
        <v>3</v>
      </c>
      <c r="CL1">
        <v>4</v>
      </c>
      <c r="CM1">
        <v>5</v>
      </c>
      <c r="CN1">
        <v>6</v>
      </c>
      <c r="CO1">
        <v>7</v>
      </c>
      <c r="CP1">
        <v>8</v>
      </c>
      <c r="CQ1">
        <v>9</v>
      </c>
      <c r="CR1">
        <v>10</v>
      </c>
      <c r="CS1">
        <v>11</v>
      </c>
      <c r="CT1">
        <v>12</v>
      </c>
      <c r="CU1">
        <v>13</v>
      </c>
      <c r="CV1">
        <v>14</v>
      </c>
      <c r="CW1">
        <v>15</v>
      </c>
      <c r="CX1">
        <v>16</v>
      </c>
      <c r="CY1">
        <v>17</v>
      </c>
      <c r="CZ1">
        <v>18</v>
      </c>
      <c r="DA1">
        <v>19</v>
      </c>
      <c r="DB1">
        <v>20</v>
      </c>
      <c r="DC1">
        <v>21</v>
      </c>
      <c r="DD1">
        <v>22</v>
      </c>
      <c r="DE1">
        <v>23</v>
      </c>
      <c r="DF1">
        <v>24</v>
      </c>
      <c r="DG1">
        <v>25</v>
      </c>
    </row>
    <row r="2" spans="2:111" ht="19.5" thickBot="1">
      <c r="B2" s="32" t="s">
        <v>3226</v>
      </c>
      <c r="C2" s="33"/>
      <c r="D2" s="33"/>
      <c r="E2" s="33"/>
      <c r="F2" s="34"/>
      <c r="G2" s="35" t="s">
        <v>3224</v>
      </c>
      <c r="H2" s="35" t="s">
        <v>3225</v>
      </c>
      <c r="I2" s="35" t="s">
        <v>3230</v>
      </c>
      <c r="J2" s="35" t="s">
        <v>3231</v>
      </c>
      <c r="K2" s="35" t="s">
        <v>3232</v>
      </c>
      <c r="L2" s="35" t="s">
        <v>3233</v>
      </c>
      <c r="M2" s="35" t="s">
        <v>3206</v>
      </c>
      <c r="N2" s="35" t="s">
        <v>3303</v>
      </c>
      <c r="O2" s="35" t="s">
        <v>3304</v>
      </c>
      <c r="P2" s="35" t="s">
        <v>3305</v>
      </c>
      <c r="Q2" s="35" t="s">
        <v>3306</v>
      </c>
      <c r="R2" s="35" t="s">
        <v>3307</v>
      </c>
      <c r="S2" s="35" t="s">
        <v>3196</v>
      </c>
      <c r="T2" s="35" t="s">
        <v>3308</v>
      </c>
      <c r="U2" s="35" t="s">
        <v>3200</v>
      </c>
      <c r="V2" s="35" t="s">
        <v>3201</v>
      </c>
      <c r="W2" s="35" t="s">
        <v>3309</v>
      </c>
      <c r="X2" s="35" t="s">
        <v>3310</v>
      </c>
      <c r="Y2" s="35" t="s">
        <v>3311</v>
      </c>
      <c r="Z2" s="35" t="s">
        <v>3210</v>
      </c>
      <c r="AA2" s="35" t="s">
        <v>3211</v>
      </c>
      <c r="AB2" s="35" t="s">
        <v>3212</v>
      </c>
      <c r="AC2" s="98" t="s">
        <v>3312</v>
      </c>
      <c r="AD2" s="103" t="s">
        <v>4874</v>
      </c>
      <c r="AF2" s="62"/>
      <c r="AG2" s="56"/>
      <c r="AH2" s="35" t="s">
        <v>3224</v>
      </c>
      <c r="AI2" s="35" t="s">
        <v>3225</v>
      </c>
      <c r="AJ2" s="35" t="s">
        <v>3230</v>
      </c>
      <c r="AK2" s="35" t="s">
        <v>3231</v>
      </c>
      <c r="AL2" s="35" t="s">
        <v>3232</v>
      </c>
      <c r="AM2" s="35" t="s">
        <v>3233</v>
      </c>
      <c r="AN2" s="35" t="s">
        <v>3206</v>
      </c>
      <c r="AO2" s="35" t="s">
        <v>3303</v>
      </c>
      <c r="AP2" s="35" t="s">
        <v>3304</v>
      </c>
      <c r="AQ2" s="35" t="s">
        <v>3305</v>
      </c>
      <c r="AR2" s="35" t="s">
        <v>3306</v>
      </c>
      <c r="AS2" s="35" t="s">
        <v>3307</v>
      </c>
      <c r="AT2" s="35" t="s">
        <v>3196</v>
      </c>
      <c r="AU2" s="35" t="s">
        <v>3308</v>
      </c>
      <c r="AV2" s="35" t="s">
        <v>3200</v>
      </c>
      <c r="AW2" s="35" t="s">
        <v>3201</v>
      </c>
      <c r="AX2" s="35" t="s">
        <v>3309</v>
      </c>
      <c r="AY2" s="35" t="s">
        <v>3310</v>
      </c>
      <c r="AZ2" s="35" t="s">
        <v>3311</v>
      </c>
      <c r="BA2" s="35" t="s">
        <v>3210</v>
      </c>
      <c r="BB2" s="35" t="s">
        <v>3211</v>
      </c>
      <c r="BC2" s="35" t="s">
        <v>3212</v>
      </c>
      <c r="BD2" s="36" t="s">
        <v>3312</v>
      </c>
      <c r="BE2" s="103" t="s">
        <v>4874</v>
      </c>
      <c r="BG2" s="62"/>
      <c r="BH2" s="56"/>
      <c r="BI2" s="35" t="s">
        <v>3224</v>
      </c>
      <c r="BJ2" s="35" t="s">
        <v>3225</v>
      </c>
      <c r="BK2" s="35" t="s">
        <v>3230</v>
      </c>
      <c r="BL2" s="35" t="s">
        <v>3231</v>
      </c>
      <c r="BM2" s="35" t="s">
        <v>3232</v>
      </c>
      <c r="BN2" s="35" t="s">
        <v>3233</v>
      </c>
      <c r="BO2" s="35" t="s">
        <v>3206</v>
      </c>
      <c r="BP2" s="35" t="s">
        <v>3303</v>
      </c>
      <c r="BQ2" s="35" t="s">
        <v>3304</v>
      </c>
      <c r="BR2" s="35" t="s">
        <v>3305</v>
      </c>
      <c r="BS2" s="35" t="s">
        <v>3306</v>
      </c>
      <c r="BT2" s="35" t="s">
        <v>3307</v>
      </c>
      <c r="BU2" s="35" t="s">
        <v>3196</v>
      </c>
      <c r="BV2" s="35" t="s">
        <v>3308</v>
      </c>
      <c r="BW2" s="35" t="s">
        <v>3200</v>
      </c>
      <c r="BX2" s="35" t="s">
        <v>3201</v>
      </c>
      <c r="BY2" s="35" t="s">
        <v>3309</v>
      </c>
      <c r="BZ2" s="35" t="s">
        <v>3310</v>
      </c>
      <c r="CA2" s="35" t="s">
        <v>3311</v>
      </c>
      <c r="CB2" s="35" t="s">
        <v>3210</v>
      </c>
      <c r="CC2" s="35" t="s">
        <v>3211</v>
      </c>
      <c r="CD2" s="35" t="s">
        <v>3212</v>
      </c>
      <c r="CE2" s="36" t="s">
        <v>3312</v>
      </c>
      <c r="CF2" s="103" t="s">
        <v>4874</v>
      </c>
      <c r="CG2" s="30"/>
      <c r="CH2" s="62"/>
      <c r="CI2" s="56"/>
      <c r="CJ2" s="35" t="s">
        <v>3224</v>
      </c>
      <c r="CK2" s="35" t="s">
        <v>3225</v>
      </c>
      <c r="CL2" s="35" t="s">
        <v>3230</v>
      </c>
      <c r="CM2" s="35" t="s">
        <v>3231</v>
      </c>
      <c r="CN2" s="35" t="s">
        <v>3232</v>
      </c>
      <c r="CO2" s="35" t="s">
        <v>3233</v>
      </c>
      <c r="CP2" s="35" t="s">
        <v>3206</v>
      </c>
      <c r="CQ2" s="35" t="s">
        <v>3303</v>
      </c>
      <c r="CR2" s="35" t="s">
        <v>3304</v>
      </c>
      <c r="CS2" s="35" t="s">
        <v>3305</v>
      </c>
      <c r="CT2" s="35" t="s">
        <v>3306</v>
      </c>
      <c r="CU2" s="35" t="s">
        <v>3307</v>
      </c>
      <c r="CV2" s="35" t="s">
        <v>3196</v>
      </c>
      <c r="CW2" s="35" t="s">
        <v>3308</v>
      </c>
      <c r="CX2" s="35" t="s">
        <v>3200</v>
      </c>
      <c r="CY2" s="35" t="s">
        <v>3201</v>
      </c>
      <c r="CZ2" s="35" t="s">
        <v>3309</v>
      </c>
      <c r="DA2" s="35" t="s">
        <v>3310</v>
      </c>
      <c r="DB2" s="35" t="s">
        <v>3311</v>
      </c>
      <c r="DC2" s="35" t="s">
        <v>3210</v>
      </c>
      <c r="DD2" s="35" t="s">
        <v>3211</v>
      </c>
      <c r="DE2" s="35" t="s">
        <v>3212</v>
      </c>
      <c r="DF2" s="36" t="s">
        <v>3312</v>
      </c>
      <c r="DG2" s="103" t="s">
        <v>4874</v>
      </c>
    </row>
    <row r="3" spans="2:111" ht="75.75" thickBot="1">
      <c r="B3" s="37" t="s">
        <v>1274</v>
      </c>
      <c r="C3" s="20" t="s">
        <v>1275</v>
      </c>
      <c r="D3" s="20" t="s">
        <v>1276</v>
      </c>
      <c r="E3" s="20" t="s">
        <v>1277</v>
      </c>
      <c r="F3" s="15" t="s">
        <v>3228</v>
      </c>
      <c r="G3" s="21" t="s">
        <v>3229</v>
      </c>
      <c r="H3" s="21" t="s">
        <v>3249</v>
      </c>
      <c r="I3" s="21" t="s">
        <v>3234</v>
      </c>
      <c r="J3" s="21" t="s">
        <v>3239</v>
      </c>
      <c r="K3" s="21" t="s">
        <v>3244</v>
      </c>
      <c r="L3" s="21" t="s">
        <v>3245</v>
      </c>
      <c r="M3" s="22" t="s">
        <v>3207</v>
      </c>
      <c r="N3" s="22" t="s">
        <v>3218</v>
      </c>
      <c r="O3" s="22" t="s">
        <v>3220</v>
      </c>
      <c r="P3" s="22" t="s">
        <v>3222</v>
      </c>
      <c r="Q3" s="22" t="s">
        <v>3193</v>
      </c>
      <c r="R3" s="22" t="s">
        <v>3195</v>
      </c>
      <c r="S3" s="22" t="s">
        <v>3197</v>
      </c>
      <c r="T3" s="22" t="s">
        <v>3199</v>
      </c>
      <c r="U3" s="22" t="s">
        <v>3202</v>
      </c>
      <c r="V3" s="22" t="s">
        <v>3203</v>
      </c>
      <c r="W3" s="22" t="s">
        <v>3322</v>
      </c>
      <c r="X3" s="22" t="s">
        <v>3179</v>
      </c>
      <c r="Y3" s="22" t="s">
        <v>3209</v>
      </c>
      <c r="Z3" s="22" t="s">
        <v>3213</v>
      </c>
      <c r="AA3" s="22" t="s">
        <v>3214</v>
      </c>
      <c r="AB3" s="22" t="s">
        <v>3215</v>
      </c>
      <c r="AC3" s="99" t="s">
        <v>3180</v>
      </c>
      <c r="AD3" s="104" t="s">
        <v>4873</v>
      </c>
      <c r="AF3" s="147" t="s">
        <v>3323</v>
      </c>
      <c r="AG3" s="148"/>
      <c r="AH3" s="61" t="s">
        <v>3229</v>
      </c>
      <c r="AI3" s="12" t="s">
        <v>3249</v>
      </c>
      <c r="AJ3" s="12" t="s">
        <v>3234</v>
      </c>
      <c r="AK3" s="12" t="s">
        <v>3239</v>
      </c>
      <c r="AL3" s="12" t="s">
        <v>3244</v>
      </c>
      <c r="AM3" s="12" t="s">
        <v>3245</v>
      </c>
      <c r="AN3" s="54" t="s">
        <v>3207</v>
      </c>
      <c r="AO3" s="54" t="s">
        <v>3218</v>
      </c>
      <c r="AP3" s="54" t="s">
        <v>3220</v>
      </c>
      <c r="AQ3" s="54" t="s">
        <v>3222</v>
      </c>
      <c r="AR3" s="54" t="s">
        <v>3193</v>
      </c>
      <c r="AS3" s="54" t="s">
        <v>3195</v>
      </c>
      <c r="AT3" s="54" t="s">
        <v>3197</v>
      </c>
      <c r="AU3" s="54" t="s">
        <v>3199</v>
      </c>
      <c r="AV3" s="54" t="s">
        <v>3202</v>
      </c>
      <c r="AW3" s="54" t="s">
        <v>3203</v>
      </c>
      <c r="AX3" s="54" t="s">
        <v>3322</v>
      </c>
      <c r="AY3" s="54" t="s">
        <v>3179</v>
      </c>
      <c r="AZ3" s="54" t="s">
        <v>3209</v>
      </c>
      <c r="BA3" s="54" t="s">
        <v>3213</v>
      </c>
      <c r="BB3" s="54" t="s">
        <v>3214</v>
      </c>
      <c r="BC3" s="54" t="s">
        <v>3215</v>
      </c>
      <c r="BD3" s="57" t="s">
        <v>3180</v>
      </c>
      <c r="BE3" s="104" t="s">
        <v>4873</v>
      </c>
      <c r="BG3" s="149" t="s">
        <v>2978</v>
      </c>
      <c r="BH3" s="150"/>
      <c r="BI3" s="61" t="s">
        <v>3229</v>
      </c>
      <c r="BJ3" s="12" t="s">
        <v>3249</v>
      </c>
      <c r="BK3" s="12" t="s">
        <v>3234</v>
      </c>
      <c r="BL3" s="12" t="s">
        <v>3239</v>
      </c>
      <c r="BM3" s="12" t="s">
        <v>3244</v>
      </c>
      <c r="BN3" s="12" t="s">
        <v>3245</v>
      </c>
      <c r="BO3" s="54" t="s">
        <v>3207</v>
      </c>
      <c r="BP3" s="54" t="s">
        <v>3218</v>
      </c>
      <c r="BQ3" s="54" t="s">
        <v>3220</v>
      </c>
      <c r="BR3" s="54" t="s">
        <v>3222</v>
      </c>
      <c r="BS3" s="54" t="s">
        <v>3193</v>
      </c>
      <c r="BT3" s="54" t="s">
        <v>3195</v>
      </c>
      <c r="BU3" s="54" t="s">
        <v>3197</v>
      </c>
      <c r="BV3" s="54" t="s">
        <v>3199</v>
      </c>
      <c r="BW3" s="54" t="s">
        <v>3202</v>
      </c>
      <c r="BX3" s="54" t="s">
        <v>3203</v>
      </c>
      <c r="BY3" s="54" t="s">
        <v>3322</v>
      </c>
      <c r="BZ3" s="54" t="s">
        <v>3179</v>
      </c>
      <c r="CA3" s="54" t="s">
        <v>3209</v>
      </c>
      <c r="CB3" s="54" t="s">
        <v>3213</v>
      </c>
      <c r="CC3" s="54" t="s">
        <v>3214</v>
      </c>
      <c r="CD3" s="54" t="s">
        <v>3215</v>
      </c>
      <c r="CE3" s="57" t="s">
        <v>3180</v>
      </c>
      <c r="CF3" s="104" t="s">
        <v>4873</v>
      </c>
      <c r="CG3" s="30"/>
      <c r="CH3" s="151" t="s">
        <v>3663</v>
      </c>
      <c r="CI3" s="152"/>
      <c r="CJ3" s="61" t="s">
        <v>3229</v>
      </c>
      <c r="CK3" s="12" t="s">
        <v>3249</v>
      </c>
      <c r="CL3" s="12" t="s">
        <v>3234</v>
      </c>
      <c r="CM3" s="12" t="s">
        <v>3239</v>
      </c>
      <c r="CN3" s="12" t="s">
        <v>3244</v>
      </c>
      <c r="CO3" s="12" t="s">
        <v>3245</v>
      </c>
      <c r="CP3" s="54" t="s">
        <v>3207</v>
      </c>
      <c r="CQ3" s="54" t="s">
        <v>3218</v>
      </c>
      <c r="CR3" s="54" t="s">
        <v>3220</v>
      </c>
      <c r="CS3" s="54" t="s">
        <v>3222</v>
      </c>
      <c r="CT3" s="54" t="s">
        <v>3193</v>
      </c>
      <c r="CU3" s="54" t="s">
        <v>3195</v>
      </c>
      <c r="CV3" s="54" t="s">
        <v>3197</v>
      </c>
      <c r="CW3" s="54" t="s">
        <v>3199</v>
      </c>
      <c r="CX3" s="54" t="s">
        <v>3202</v>
      </c>
      <c r="CY3" s="54" t="s">
        <v>3203</v>
      </c>
      <c r="CZ3" s="54" t="s">
        <v>3322</v>
      </c>
      <c r="DA3" s="54" t="s">
        <v>3179</v>
      </c>
      <c r="DB3" s="54" t="s">
        <v>3209</v>
      </c>
      <c r="DC3" s="54" t="s">
        <v>3213</v>
      </c>
      <c r="DD3" s="54" t="s">
        <v>3214</v>
      </c>
      <c r="DE3" s="54" t="s">
        <v>3215</v>
      </c>
      <c r="DF3" s="57" t="s">
        <v>3180</v>
      </c>
      <c r="DG3" s="104" t="s">
        <v>4873</v>
      </c>
    </row>
    <row r="4" spans="2:111">
      <c r="B4" s="38"/>
      <c r="C4" s="23"/>
      <c r="D4" s="23"/>
      <c r="E4" s="23"/>
      <c r="F4" s="23" t="s">
        <v>3189</v>
      </c>
      <c r="G4" s="24" t="s">
        <v>3313</v>
      </c>
      <c r="H4" s="24" t="s">
        <v>3313</v>
      </c>
      <c r="I4" s="24" t="s">
        <v>3314</v>
      </c>
      <c r="J4" s="24" t="s">
        <v>3315</v>
      </c>
      <c r="K4" s="24" t="s">
        <v>3316</v>
      </c>
      <c r="L4" s="24" t="s">
        <v>3316</v>
      </c>
      <c r="M4" s="25" t="s">
        <v>3317</v>
      </c>
      <c r="N4" s="25" t="s">
        <v>3318</v>
      </c>
      <c r="O4" s="25" t="s">
        <v>3319</v>
      </c>
      <c r="P4" s="25" t="s">
        <v>3320</v>
      </c>
      <c r="Q4" s="25" t="s">
        <v>3319</v>
      </c>
      <c r="R4" s="25" t="s">
        <v>3319</v>
      </c>
      <c r="S4" s="25" t="s">
        <v>3319</v>
      </c>
      <c r="T4" s="25" t="s">
        <v>3319</v>
      </c>
      <c r="U4" s="25" t="s">
        <v>3319</v>
      </c>
      <c r="V4" s="25" t="s">
        <v>3319</v>
      </c>
      <c r="W4" s="25" t="s">
        <v>3319</v>
      </c>
      <c r="X4" s="25" t="s">
        <v>3319</v>
      </c>
      <c r="Y4" s="25" t="s">
        <v>3319</v>
      </c>
      <c r="Z4" s="25" t="s">
        <v>3319</v>
      </c>
      <c r="AA4" s="25" t="s">
        <v>3321</v>
      </c>
      <c r="AB4" s="25" t="s">
        <v>3321</v>
      </c>
      <c r="AC4" s="100" t="s">
        <v>3319</v>
      </c>
      <c r="AD4" s="39" t="s">
        <v>4909</v>
      </c>
      <c r="AF4" s="63"/>
      <c r="AG4" s="53"/>
      <c r="AH4" s="24" t="s">
        <v>3313</v>
      </c>
      <c r="AI4" s="24" t="s">
        <v>3313</v>
      </c>
      <c r="AJ4" s="24" t="s">
        <v>3314</v>
      </c>
      <c r="AK4" s="24" t="s">
        <v>3315</v>
      </c>
      <c r="AL4" s="24" t="s">
        <v>3316</v>
      </c>
      <c r="AM4" s="24" t="s">
        <v>3316</v>
      </c>
      <c r="AN4" s="25" t="s">
        <v>3317</v>
      </c>
      <c r="AO4" s="25" t="s">
        <v>3318</v>
      </c>
      <c r="AP4" s="25" t="s">
        <v>3319</v>
      </c>
      <c r="AQ4" s="25" t="s">
        <v>3320</v>
      </c>
      <c r="AR4" s="25" t="s">
        <v>3319</v>
      </c>
      <c r="AS4" s="25" t="s">
        <v>3319</v>
      </c>
      <c r="AT4" s="25" t="s">
        <v>3319</v>
      </c>
      <c r="AU4" s="25" t="s">
        <v>3319</v>
      </c>
      <c r="AV4" s="25" t="s">
        <v>3319</v>
      </c>
      <c r="AW4" s="25" t="s">
        <v>3319</v>
      </c>
      <c r="AX4" s="25" t="s">
        <v>3319</v>
      </c>
      <c r="AY4" s="25" t="s">
        <v>3319</v>
      </c>
      <c r="AZ4" s="25" t="s">
        <v>3319</v>
      </c>
      <c r="BA4" s="25" t="s">
        <v>3319</v>
      </c>
      <c r="BB4" s="25" t="s">
        <v>3321</v>
      </c>
      <c r="BC4" s="25" t="s">
        <v>3321</v>
      </c>
      <c r="BD4" s="39" t="s">
        <v>3319</v>
      </c>
      <c r="BE4" s="39" t="s">
        <v>4909</v>
      </c>
      <c r="BG4" s="63"/>
      <c r="BH4" s="53"/>
      <c r="BI4" s="24" t="s">
        <v>3313</v>
      </c>
      <c r="BJ4" s="24" t="s">
        <v>3313</v>
      </c>
      <c r="BK4" s="24" t="s">
        <v>3314</v>
      </c>
      <c r="BL4" s="24" t="s">
        <v>3315</v>
      </c>
      <c r="BM4" s="24" t="s">
        <v>3316</v>
      </c>
      <c r="BN4" s="24" t="s">
        <v>3316</v>
      </c>
      <c r="BO4" s="25" t="s">
        <v>3317</v>
      </c>
      <c r="BP4" s="25" t="s">
        <v>3318</v>
      </c>
      <c r="BQ4" s="25" t="s">
        <v>3319</v>
      </c>
      <c r="BR4" s="25" t="s">
        <v>3320</v>
      </c>
      <c r="BS4" s="25" t="s">
        <v>3319</v>
      </c>
      <c r="BT4" s="25" t="s">
        <v>3319</v>
      </c>
      <c r="BU4" s="25" t="s">
        <v>3319</v>
      </c>
      <c r="BV4" s="25" t="s">
        <v>3319</v>
      </c>
      <c r="BW4" s="25" t="s">
        <v>3319</v>
      </c>
      <c r="BX4" s="25" t="s">
        <v>3319</v>
      </c>
      <c r="BY4" s="25" t="s">
        <v>3319</v>
      </c>
      <c r="BZ4" s="25" t="s">
        <v>3319</v>
      </c>
      <c r="CA4" s="25" t="s">
        <v>3319</v>
      </c>
      <c r="CB4" s="25" t="s">
        <v>3319</v>
      </c>
      <c r="CC4" s="25" t="s">
        <v>3321</v>
      </c>
      <c r="CD4" s="25" t="s">
        <v>3321</v>
      </c>
      <c r="CE4" s="39" t="s">
        <v>3319</v>
      </c>
      <c r="CF4" s="39" t="s">
        <v>4909</v>
      </c>
      <c r="CG4" s="30"/>
      <c r="CH4" s="63"/>
      <c r="CI4" s="53"/>
      <c r="CJ4" s="24" t="s">
        <v>3313</v>
      </c>
      <c r="CK4" s="24" t="s">
        <v>3313</v>
      </c>
      <c r="CL4" s="24" t="s">
        <v>3314</v>
      </c>
      <c r="CM4" s="24" t="s">
        <v>3315</v>
      </c>
      <c r="CN4" s="24" t="s">
        <v>3316</v>
      </c>
      <c r="CO4" s="24" t="s">
        <v>3316</v>
      </c>
      <c r="CP4" s="25" t="s">
        <v>3317</v>
      </c>
      <c r="CQ4" s="25" t="s">
        <v>3318</v>
      </c>
      <c r="CR4" s="25" t="s">
        <v>3319</v>
      </c>
      <c r="CS4" s="25" t="s">
        <v>3320</v>
      </c>
      <c r="CT4" s="25" t="s">
        <v>3319</v>
      </c>
      <c r="CU4" s="25" t="s">
        <v>3319</v>
      </c>
      <c r="CV4" s="25" t="s">
        <v>3319</v>
      </c>
      <c r="CW4" s="25" t="s">
        <v>3319</v>
      </c>
      <c r="CX4" s="25" t="s">
        <v>3319</v>
      </c>
      <c r="CY4" s="25" t="s">
        <v>3319</v>
      </c>
      <c r="CZ4" s="25" t="s">
        <v>3319</v>
      </c>
      <c r="DA4" s="25" t="s">
        <v>3319</v>
      </c>
      <c r="DB4" s="25" t="s">
        <v>3319</v>
      </c>
      <c r="DC4" s="25" t="s">
        <v>3319</v>
      </c>
      <c r="DD4" s="25" t="s">
        <v>3321</v>
      </c>
      <c r="DE4" s="25" t="s">
        <v>3321</v>
      </c>
      <c r="DF4" s="39" t="s">
        <v>3319</v>
      </c>
      <c r="DG4" s="39" t="s">
        <v>4909</v>
      </c>
    </row>
    <row r="5" spans="2:111">
      <c r="B5" s="40" t="s">
        <v>1278</v>
      </c>
      <c r="C5" s="30" t="s">
        <v>1279</v>
      </c>
      <c r="D5" s="30" t="s">
        <v>1280</v>
      </c>
      <c r="E5" s="30" t="s">
        <v>1281</v>
      </c>
      <c r="F5" s="30" t="str">
        <f>+C5&amp;E5</f>
        <v>北海道函館市</v>
      </c>
      <c r="G5" s="41">
        <f>+e!F3</f>
        <v>245043</v>
      </c>
      <c r="H5" s="41">
        <f>+e!G3</f>
        <v>130</v>
      </c>
      <c r="I5" s="41">
        <f>+SUM(e!H3:K3)</f>
        <v>3</v>
      </c>
      <c r="J5" s="41">
        <f>+SUM(e!L3:O3)</f>
        <v>1185068</v>
      </c>
      <c r="K5" s="41">
        <f>+e!P3</f>
        <v>3831584</v>
      </c>
      <c r="L5" s="41">
        <f>+SUM(e!Q3:R3)</f>
        <v>14557074</v>
      </c>
      <c r="M5" s="31">
        <f>+IFERROR(ROUND(e!P3/e!S3,0),0)</f>
        <v>36842</v>
      </c>
      <c r="N5" s="30">
        <f>+IFERROR(ROUND(SUM(e!T3:V3)/e!S3,0),0)</f>
        <v>262</v>
      </c>
      <c r="O5" s="30">
        <f>+IFERROR(ROUND(e!W3/e!G3*100,1),0)</f>
        <v>63.1</v>
      </c>
      <c r="P5" s="41">
        <f>+e!X3</f>
        <v>12</v>
      </c>
      <c r="Q5" s="30">
        <f>+IFERROR(ROUND(e!Z3/e!Y3*100,1),0)</f>
        <v>11.5</v>
      </c>
      <c r="R5" s="30">
        <f>+IFERROR(ROUND(e!AB3/e!AA3*100,1),0)</f>
        <v>19.3</v>
      </c>
      <c r="S5" s="30">
        <f>+IFERROR(ROUND(SUM(e!AC3:AF3)/J5*100,1),0)</f>
        <v>31.6</v>
      </c>
      <c r="T5" s="30">
        <f>+IFERROR(ROUND(e!AG3/e!Y3*100,1),0)</f>
        <v>15.6</v>
      </c>
      <c r="U5" s="30">
        <f>+IFERROR(ROUND(e!AH3/SUM(e!AH3:AJ3)*100,1),0)</f>
        <v>0</v>
      </c>
      <c r="V5" s="30">
        <f>+IFERROR(ROUND(e!AK3/SUM(e!AK3:AQ3)*100,1),0)</f>
        <v>8.6999999999999993</v>
      </c>
      <c r="W5" s="30">
        <f>+IFERROR(ROUND(SUM(e!AR3:BG3)/J5*100,1),0)</f>
        <v>7.9</v>
      </c>
      <c r="X5" s="30">
        <f>+IFERROR(ROUND(SUM(e!BH3:BI3)/SUM(e!BJ3:BK3)*100,1),0)</f>
        <v>112.5</v>
      </c>
      <c r="Y5" s="30">
        <f>+IFERROR(ROUND(L5/K5*100,1),0)</f>
        <v>379.9</v>
      </c>
      <c r="Z5" s="30">
        <f>+IFERROR(ROUND(AA5/AB5*100,1),0)</f>
        <v>108</v>
      </c>
      <c r="AA5" s="30">
        <f>+IFERROR(ROUND(K5/SUM(e!T3:V3),1),0)</f>
        <v>140.4</v>
      </c>
      <c r="AB5" s="42">
        <f>+IFERROR(ROUND((SUM(e!BJ3:BK3)-SUM(e!BL3:BO3))/SUM(e!T3:V3),1),0)</f>
        <v>130</v>
      </c>
      <c r="AC5" s="30">
        <f>+IFERROR(ROUND(e!BP3/e!BQ3*100,1),0)</f>
        <v>288.39999999999998</v>
      </c>
      <c r="AD5" s="101">
        <f>+e!BR3</f>
        <v>0</v>
      </c>
      <c r="AF5" s="64" t="s">
        <v>843</v>
      </c>
      <c r="AG5" s="10" t="s">
        <v>3385</v>
      </c>
      <c r="AH5" s="55">
        <f t="shared" ref="AH5:AQ14" si="0">+IFERROR(VLOOKUP($AG5,$F$5:$AC$1424,AH$1,FALSE),0)</f>
        <v>60315</v>
      </c>
      <c r="AI5" s="55">
        <f t="shared" si="0"/>
        <v>20</v>
      </c>
      <c r="AJ5" s="55">
        <f t="shared" si="0"/>
        <v>0</v>
      </c>
      <c r="AK5" s="55">
        <f t="shared" si="0"/>
        <v>395071</v>
      </c>
      <c r="AL5" s="55">
        <f t="shared" si="0"/>
        <v>1301876</v>
      </c>
      <c r="AM5" s="55">
        <f t="shared" si="0"/>
        <v>2918762</v>
      </c>
      <c r="AN5" s="55">
        <f t="shared" si="0"/>
        <v>86792</v>
      </c>
      <c r="AO5" s="55">
        <f t="shared" si="0"/>
        <v>441</v>
      </c>
      <c r="AP5" s="55">
        <f t="shared" si="0"/>
        <v>45</v>
      </c>
      <c r="AQ5" s="55">
        <f t="shared" si="0"/>
        <v>23</v>
      </c>
      <c r="AR5" s="55">
        <f t="shared" ref="AR5:BD14" si="1">+IFERROR(VLOOKUP($AG5,$F$5:$AC$1424,AR$1,FALSE),0)</f>
        <v>0</v>
      </c>
      <c r="AS5" s="55">
        <f t="shared" si="1"/>
        <v>0</v>
      </c>
      <c r="AT5" s="55">
        <f t="shared" si="1"/>
        <v>31.3</v>
      </c>
      <c r="AU5" s="55">
        <f t="shared" si="1"/>
        <v>0</v>
      </c>
      <c r="AV5" s="55">
        <f t="shared" si="1"/>
        <v>0</v>
      </c>
      <c r="AW5" s="55">
        <f t="shared" si="1"/>
        <v>89.2</v>
      </c>
      <c r="AX5" s="55">
        <f t="shared" si="1"/>
        <v>21.4</v>
      </c>
      <c r="AY5" s="55">
        <f t="shared" si="1"/>
        <v>90.4</v>
      </c>
      <c r="AZ5" s="55">
        <f t="shared" si="1"/>
        <v>224.2</v>
      </c>
      <c r="BA5" s="55">
        <f t="shared" si="1"/>
        <v>84.9</v>
      </c>
      <c r="BB5" s="55">
        <f t="shared" si="1"/>
        <v>197</v>
      </c>
      <c r="BC5" s="55">
        <f t="shared" si="1"/>
        <v>232</v>
      </c>
      <c r="BD5" s="58">
        <f>+IFERROR(VLOOKUP($AG5,$F$5:$AC$1424,BD$1,FALSE),0)</f>
        <v>405.6</v>
      </c>
      <c r="BE5" s="58">
        <f>+IFERROR(VLOOKUP($AG5,$F$5:$AD$1424,BE$1,FALSE),0)</f>
        <v>27800</v>
      </c>
      <c r="BG5" s="64" t="s">
        <v>74</v>
      </c>
      <c r="BH5" s="10" t="s">
        <v>2927</v>
      </c>
      <c r="BI5" s="55">
        <f t="shared" ref="BI5:BR14" si="2">+IFERROR(VLOOKUP($BH5,$F$5:$AC$1424,BI$1,FALSE),0)</f>
        <v>336321</v>
      </c>
      <c r="BJ5" s="55">
        <f t="shared" si="2"/>
        <v>88</v>
      </c>
      <c r="BK5" s="55">
        <f t="shared" si="2"/>
        <v>39</v>
      </c>
      <c r="BL5" s="55">
        <f t="shared" si="2"/>
        <v>2574090</v>
      </c>
      <c r="BM5" s="55">
        <f t="shared" si="2"/>
        <v>5245203</v>
      </c>
      <c r="BN5" s="55">
        <f t="shared" si="2"/>
        <v>13835267</v>
      </c>
      <c r="BO5" s="55">
        <f t="shared" si="2"/>
        <v>87420</v>
      </c>
      <c r="BP5" s="55">
        <f t="shared" si="2"/>
        <v>665</v>
      </c>
      <c r="BQ5" s="55">
        <f t="shared" si="2"/>
        <v>45.5</v>
      </c>
      <c r="BR5" s="55">
        <f t="shared" si="2"/>
        <v>21</v>
      </c>
      <c r="BS5" s="55">
        <f t="shared" ref="BS5:CE14" si="3">+IFERROR(VLOOKUP($BH5,$F$5:$AC$1424,BS$1,FALSE),0)</f>
        <v>0</v>
      </c>
      <c r="BT5" s="55">
        <f t="shared" si="3"/>
        <v>32.799999999999997</v>
      </c>
      <c r="BU5" s="55">
        <f t="shared" si="3"/>
        <v>12.1</v>
      </c>
      <c r="BV5" s="55">
        <f t="shared" si="3"/>
        <v>12.7</v>
      </c>
      <c r="BW5" s="55">
        <f t="shared" si="3"/>
        <v>8</v>
      </c>
      <c r="BX5" s="55">
        <f t="shared" si="3"/>
        <v>50.6</v>
      </c>
      <c r="BY5" s="55">
        <f t="shared" si="3"/>
        <v>9.4</v>
      </c>
      <c r="BZ5" s="55">
        <f t="shared" si="3"/>
        <v>104.7</v>
      </c>
      <c r="CA5" s="55">
        <f t="shared" si="3"/>
        <v>263.8</v>
      </c>
      <c r="CB5" s="55">
        <f t="shared" si="3"/>
        <v>96.5</v>
      </c>
      <c r="CC5" s="55">
        <f t="shared" si="3"/>
        <v>131.5</v>
      </c>
      <c r="CD5" s="55">
        <f t="shared" si="3"/>
        <v>136.19999999999999</v>
      </c>
      <c r="CE5" s="58">
        <f t="shared" si="3"/>
        <v>178.1</v>
      </c>
      <c r="CF5" s="58">
        <f>+IFERROR(VLOOKUP($BH5,$F$5:$AD$1424,CF$1,FALSE),0)</f>
        <v>94397</v>
      </c>
      <c r="CG5" s="30"/>
      <c r="CH5" s="64" t="s">
        <v>119</v>
      </c>
      <c r="CI5" s="10" t="s">
        <v>3490</v>
      </c>
      <c r="CJ5" s="55">
        <f t="shared" ref="CJ5:CS14" si="4">+IFERROR(VLOOKUP($CI5,$F$5:$AC$1424,CJ$1,FALSE),0)</f>
        <v>4084</v>
      </c>
      <c r="CK5" s="55">
        <f t="shared" si="4"/>
        <v>4</v>
      </c>
      <c r="CL5" s="55">
        <f t="shared" si="4"/>
        <v>2</v>
      </c>
      <c r="CM5" s="55">
        <f t="shared" si="4"/>
        <v>103106</v>
      </c>
      <c r="CN5" s="55">
        <f t="shared" si="4"/>
        <v>107206</v>
      </c>
      <c r="CO5" s="55">
        <f t="shared" si="4"/>
        <v>490299</v>
      </c>
      <c r="CP5" s="55">
        <f t="shared" si="4"/>
        <v>35735</v>
      </c>
      <c r="CQ5" s="55">
        <f t="shared" si="4"/>
        <v>117</v>
      </c>
      <c r="CR5" s="55">
        <f t="shared" si="4"/>
        <v>25</v>
      </c>
      <c r="CS5" s="55">
        <f t="shared" si="4"/>
        <v>24</v>
      </c>
      <c r="CT5" s="55">
        <f t="shared" ref="CT5:DF14" si="5">+IFERROR(VLOOKUP($CI5,$F$5:$AC$1424,CT$1,FALSE),0)</f>
        <v>0</v>
      </c>
      <c r="CU5" s="55">
        <f t="shared" si="5"/>
        <v>100</v>
      </c>
      <c r="CV5" s="55">
        <f t="shared" si="5"/>
        <v>22.1</v>
      </c>
      <c r="CW5" s="55">
        <f t="shared" si="5"/>
        <v>0</v>
      </c>
      <c r="CX5" s="55">
        <f t="shared" si="5"/>
        <v>0</v>
      </c>
      <c r="CY5" s="55">
        <f t="shared" si="5"/>
        <v>0</v>
      </c>
      <c r="CZ5" s="55">
        <f t="shared" si="5"/>
        <v>5.0999999999999996</v>
      </c>
      <c r="DA5" s="55">
        <f t="shared" si="5"/>
        <v>105</v>
      </c>
      <c r="DB5" s="55">
        <f t="shared" si="5"/>
        <v>457.3</v>
      </c>
      <c r="DC5" s="55">
        <f t="shared" si="5"/>
        <v>91.4</v>
      </c>
      <c r="DD5" s="55">
        <f t="shared" si="5"/>
        <v>306.3</v>
      </c>
      <c r="DE5" s="55">
        <f t="shared" si="5"/>
        <v>335.1</v>
      </c>
      <c r="DF5" s="58">
        <f t="shared" si="5"/>
        <v>239.3</v>
      </c>
      <c r="DG5" s="58">
        <f>+IFERROR(VLOOKUP($CI5,$F$5:$AD$1424,DG$1,FALSE),0)</f>
        <v>0</v>
      </c>
    </row>
    <row r="6" spans="2:111">
      <c r="B6" s="40" t="s">
        <v>1278</v>
      </c>
      <c r="C6" s="30" t="s">
        <v>1279</v>
      </c>
      <c r="D6" s="30" t="s">
        <v>1282</v>
      </c>
      <c r="E6" s="30" t="s">
        <v>1283</v>
      </c>
      <c r="F6" s="30" t="str">
        <f t="shared" ref="F6:F69" si="6">+C6&amp;E6</f>
        <v>北海道岩見沢市</v>
      </c>
      <c r="G6" s="41">
        <f>+e!F4</f>
        <v>81047</v>
      </c>
      <c r="H6" s="41">
        <f>+e!G4</f>
        <v>22</v>
      </c>
      <c r="I6" s="41">
        <f>+SUM(e!H4:K4)</f>
        <v>0</v>
      </c>
      <c r="J6" s="41">
        <f>+SUM(e!L4:O4)</f>
        <v>1140411</v>
      </c>
      <c r="K6" s="41">
        <f>+e!P4</f>
        <v>1416457</v>
      </c>
      <c r="L6" s="41">
        <f>+SUM(e!Q4:R4)</f>
        <v>7556547</v>
      </c>
      <c r="M6" s="31">
        <f>+IFERROR(ROUND(e!P4/e!S4,0),0)</f>
        <v>74550</v>
      </c>
      <c r="N6" s="30">
        <f>+IFERROR(ROUND(SUM(e!T4:V4)/e!S4,0),0)</f>
        <v>408</v>
      </c>
      <c r="O6" s="30">
        <f>+IFERROR(ROUND(e!W4/e!G4*100,1),0)</f>
        <v>36.4</v>
      </c>
      <c r="P6" s="41">
        <f>+e!X4</f>
        <v>3</v>
      </c>
      <c r="Q6" s="30">
        <f>+IFERROR(ROUND(e!Z4/e!Y4*100,1),0)</f>
        <v>0</v>
      </c>
      <c r="R6" s="30">
        <f>+IFERROR(ROUND(e!AB4/e!AA4*100,1),0)</f>
        <v>0</v>
      </c>
      <c r="S6" s="30">
        <f>+IFERROR(ROUND(SUM(e!AC4:AF4)/J6*100,1),0)</f>
        <v>26.6</v>
      </c>
      <c r="T6" s="30">
        <f>+IFERROR(ROUND(e!AG4/e!Y4*100,1),0)</f>
        <v>0</v>
      </c>
      <c r="U6" s="30">
        <f>+IFERROR(ROUND(e!AH4/SUM(e!AH4:AJ4)*100,1),0)</f>
        <v>64</v>
      </c>
      <c r="V6" s="30">
        <f>+IFERROR(ROUND(e!AK4/SUM(e!AK4:AQ4)*100,1),0)</f>
        <v>76.2</v>
      </c>
      <c r="W6" s="30">
        <f>+IFERROR(ROUND(SUM(e!AR4:BG4)/J6*100,1),0)</f>
        <v>12.9</v>
      </c>
      <c r="X6" s="30">
        <f>+IFERROR(ROUND(SUM(e!BH4:BI4)/SUM(e!BJ4:BK4)*100,1),0)</f>
        <v>108.6</v>
      </c>
      <c r="Y6" s="30">
        <f t="shared" ref="Y6:Y69" si="7">+IFERROR(ROUND(L6/K6*100,1),0)</f>
        <v>533.5</v>
      </c>
      <c r="Z6" s="30">
        <f t="shared" ref="Z6:Z69" si="8">+IFERROR(ROUND(AA6/AB6*100,1),0)</f>
        <v>99.3</v>
      </c>
      <c r="AA6" s="30">
        <f>+IFERROR(ROUND(K6/SUM(e!T4:V4),1),0)</f>
        <v>182.7</v>
      </c>
      <c r="AB6" s="42">
        <f>+IFERROR(ROUND((SUM(e!BJ4:BK4)-SUM(e!BL4:BO4))/SUM(e!T4:V4),1),0)</f>
        <v>184</v>
      </c>
      <c r="AC6" s="30">
        <f>+IFERROR(ROUND(e!BP4/e!BQ4*100,1),0)</f>
        <v>237.3</v>
      </c>
      <c r="AD6" s="101">
        <f>+e!BR4</f>
        <v>50500</v>
      </c>
      <c r="AF6" s="64" t="s">
        <v>846</v>
      </c>
      <c r="AG6" s="10" t="s">
        <v>3386</v>
      </c>
      <c r="AH6" s="55">
        <f t="shared" si="0"/>
        <v>51990</v>
      </c>
      <c r="AI6" s="55">
        <f t="shared" si="0"/>
        <v>22</v>
      </c>
      <c r="AJ6" s="55">
        <f t="shared" si="0"/>
        <v>0</v>
      </c>
      <c r="AK6" s="55">
        <f t="shared" si="0"/>
        <v>281208</v>
      </c>
      <c r="AL6" s="55">
        <f t="shared" si="0"/>
        <v>1005365</v>
      </c>
      <c r="AM6" s="55">
        <f t="shared" si="0"/>
        <v>2512353</v>
      </c>
      <c r="AN6" s="55">
        <f t="shared" si="0"/>
        <v>77336</v>
      </c>
      <c r="AO6" s="55">
        <f t="shared" si="0"/>
        <v>422</v>
      </c>
      <c r="AP6" s="55">
        <f t="shared" si="0"/>
        <v>40.9</v>
      </c>
      <c r="AQ6" s="55">
        <f t="shared" si="0"/>
        <v>29</v>
      </c>
      <c r="AR6" s="55">
        <f t="shared" si="1"/>
        <v>0</v>
      </c>
      <c r="AS6" s="55">
        <f t="shared" si="1"/>
        <v>100</v>
      </c>
      <c r="AT6" s="55">
        <f t="shared" si="1"/>
        <v>48.2</v>
      </c>
      <c r="AU6" s="55">
        <f t="shared" si="1"/>
        <v>0</v>
      </c>
      <c r="AV6" s="55">
        <f t="shared" si="1"/>
        <v>7.1</v>
      </c>
      <c r="AW6" s="55">
        <f t="shared" si="1"/>
        <v>46.6</v>
      </c>
      <c r="AX6" s="55">
        <f t="shared" si="1"/>
        <v>15.4</v>
      </c>
      <c r="AY6" s="55">
        <f t="shared" si="1"/>
        <v>84.6</v>
      </c>
      <c r="AZ6" s="55">
        <f t="shared" si="1"/>
        <v>249.9</v>
      </c>
      <c r="BA6" s="55">
        <f t="shared" si="1"/>
        <v>78.599999999999994</v>
      </c>
      <c r="BB6" s="55">
        <f t="shared" si="1"/>
        <v>183.4</v>
      </c>
      <c r="BC6" s="55">
        <f t="shared" si="1"/>
        <v>233.3</v>
      </c>
      <c r="BD6" s="58">
        <f t="shared" si="1"/>
        <v>309</v>
      </c>
      <c r="BE6" s="58">
        <f t="shared" ref="BE6:BE46" si="9">+IFERROR(VLOOKUP($AG6,$F$5:$AD$1424,BE$1,FALSE),0)</f>
        <v>38000</v>
      </c>
      <c r="BG6" s="64" t="s">
        <v>75</v>
      </c>
      <c r="BH6" s="10" t="s">
        <v>2928</v>
      </c>
      <c r="BI6" s="55">
        <f t="shared" si="2"/>
        <v>366614</v>
      </c>
      <c r="BJ6" s="55">
        <f t="shared" si="2"/>
        <v>66</v>
      </c>
      <c r="BK6" s="55">
        <f t="shared" si="2"/>
        <v>27</v>
      </c>
      <c r="BL6" s="55">
        <f t="shared" si="2"/>
        <v>2475975</v>
      </c>
      <c r="BM6" s="55">
        <f t="shared" si="2"/>
        <v>5816188</v>
      </c>
      <c r="BN6" s="55">
        <f t="shared" si="2"/>
        <v>22549225</v>
      </c>
      <c r="BO6" s="55">
        <f t="shared" si="2"/>
        <v>126439</v>
      </c>
      <c r="BP6" s="55">
        <f t="shared" si="2"/>
        <v>956</v>
      </c>
      <c r="BQ6" s="55">
        <f t="shared" si="2"/>
        <v>37.9</v>
      </c>
      <c r="BR6" s="55">
        <f t="shared" si="2"/>
        <v>4</v>
      </c>
      <c r="BS6" s="55">
        <f t="shared" si="3"/>
        <v>5.2</v>
      </c>
      <c r="BT6" s="55">
        <f t="shared" si="3"/>
        <v>45.1</v>
      </c>
      <c r="BU6" s="55">
        <f t="shared" si="3"/>
        <v>14.7</v>
      </c>
      <c r="BV6" s="55">
        <f t="shared" si="3"/>
        <v>14.2</v>
      </c>
      <c r="BW6" s="55">
        <f t="shared" si="3"/>
        <v>16.899999999999999</v>
      </c>
      <c r="BX6" s="55">
        <f t="shared" si="3"/>
        <v>53.9</v>
      </c>
      <c r="BY6" s="55">
        <f t="shared" si="3"/>
        <v>6.2</v>
      </c>
      <c r="BZ6" s="55">
        <f t="shared" si="3"/>
        <v>113.7</v>
      </c>
      <c r="CA6" s="55">
        <f t="shared" si="3"/>
        <v>387.7</v>
      </c>
      <c r="CB6" s="55">
        <f t="shared" si="3"/>
        <v>106.7</v>
      </c>
      <c r="CC6" s="55">
        <f t="shared" si="3"/>
        <v>132.19999999999999</v>
      </c>
      <c r="CD6" s="55">
        <f t="shared" si="3"/>
        <v>123.9</v>
      </c>
      <c r="CE6" s="58">
        <f t="shared" si="3"/>
        <v>255.2</v>
      </c>
      <c r="CF6" s="58">
        <f t="shared" ref="CF6:CF52" si="10">+IFERROR(VLOOKUP($BH6,$F$5:$AD$1424,CF$1,FALSE),0)</f>
        <v>82000</v>
      </c>
      <c r="CG6" s="30"/>
      <c r="CH6" s="64" t="s">
        <v>118</v>
      </c>
      <c r="CI6" s="10" t="s">
        <v>3491</v>
      </c>
      <c r="CJ6" s="55">
        <f t="shared" si="4"/>
        <v>3784</v>
      </c>
      <c r="CK6" s="55">
        <f t="shared" si="4"/>
        <v>6</v>
      </c>
      <c r="CL6" s="55">
        <f t="shared" si="4"/>
        <v>1</v>
      </c>
      <c r="CM6" s="55">
        <f t="shared" si="4"/>
        <v>88715</v>
      </c>
      <c r="CN6" s="55">
        <f t="shared" si="4"/>
        <v>107933</v>
      </c>
      <c r="CO6" s="55">
        <f t="shared" si="4"/>
        <v>195333</v>
      </c>
      <c r="CP6" s="55">
        <f t="shared" si="4"/>
        <v>26983</v>
      </c>
      <c r="CQ6" s="55">
        <f t="shared" si="4"/>
        <v>191</v>
      </c>
      <c r="CR6" s="55">
        <f t="shared" si="4"/>
        <v>33.299999999999997</v>
      </c>
      <c r="CS6" s="55">
        <f t="shared" si="4"/>
        <v>12</v>
      </c>
      <c r="CT6" s="55">
        <f t="shared" si="5"/>
        <v>0</v>
      </c>
      <c r="CU6" s="55">
        <f t="shared" si="5"/>
        <v>0</v>
      </c>
      <c r="CV6" s="55">
        <f t="shared" si="5"/>
        <v>20.3</v>
      </c>
      <c r="CW6" s="55">
        <f t="shared" si="5"/>
        <v>0</v>
      </c>
      <c r="CX6" s="55">
        <f t="shared" si="5"/>
        <v>0</v>
      </c>
      <c r="CY6" s="55">
        <f t="shared" si="5"/>
        <v>100</v>
      </c>
      <c r="CZ6" s="55">
        <f t="shared" si="5"/>
        <v>5.5</v>
      </c>
      <c r="DA6" s="55">
        <f t="shared" si="5"/>
        <v>103.4</v>
      </c>
      <c r="DB6" s="55">
        <f t="shared" si="5"/>
        <v>181</v>
      </c>
      <c r="DC6" s="55">
        <f t="shared" si="5"/>
        <v>101.7</v>
      </c>
      <c r="DD6" s="55">
        <f t="shared" si="5"/>
        <v>141.5</v>
      </c>
      <c r="DE6" s="55">
        <f t="shared" si="5"/>
        <v>139.19999999999999</v>
      </c>
      <c r="DF6" s="58">
        <f t="shared" si="5"/>
        <v>1974.8</v>
      </c>
      <c r="DG6" s="58">
        <f t="shared" ref="DG6:DG69" si="11">+IFERROR(VLOOKUP($CI6,$F$5:$AD$1424,DG$1,FALSE),0)</f>
        <v>4600</v>
      </c>
    </row>
    <row r="7" spans="2:111">
      <c r="B7" s="40" t="s">
        <v>1278</v>
      </c>
      <c r="C7" s="30" t="s">
        <v>1279</v>
      </c>
      <c r="D7" s="30" t="s">
        <v>1284</v>
      </c>
      <c r="E7" s="30" t="s">
        <v>1285</v>
      </c>
      <c r="F7" s="30" t="str">
        <f t="shared" si="6"/>
        <v>北海道小樽市</v>
      </c>
      <c r="G7" s="41">
        <f>+e!F5</f>
        <v>115493</v>
      </c>
      <c r="H7" s="41">
        <f>+e!G5</f>
        <v>68</v>
      </c>
      <c r="I7" s="41">
        <f>+SUM(e!H5:K5)</f>
        <v>3</v>
      </c>
      <c r="J7" s="41">
        <f>+SUM(e!L5:O5)</f>
        <v>617839</v>
      </c>
      <c r="K7" s="41">
        <f>+e!P5</f>
        <v>2311729</v>
      </c>
      <c r="L7" s="41">
        <f>+SUM(e!Q5:R5)</f>
        <v>13324419</v>
      </c>
      <c r="M7" s="31">
        <f>+IFERROR(ROUND(e!P5/e!S5,0),0)</f>
        <v>42810</v>
      </c>
      <c r="N7" s="30">
        <f>+IFERROR(ROUND(SUM(e!T5:V5)/e!S5,0),0)</f>
        <v>218</v>
      </c>
      <c r="O7" s="30">
        <f>+IFERROR(ROUND(e!W5/e!G5*100,1),0)</f>
        <v>57.4</v>
      </c>
      <c r="P7" s="41">
        <f>+e!X5</f>
        <v>15</v>
      </c>
      <c r="Q7" s="30">
        <f>+IFERROR(ROUND(e!Z5/e!Y5*100,1),0)</f>
        <v>0</v>
      </c>
      <c r="R7" s="30">
        <f>+IFERROR(ROUND(e!AB5/e!AA5*100,1),0)</f>
        <v>74.8</v>
      </c>
      <c r="S7" s="30">
        <f>+IFERROR(ROUND(SUM(e!AC5:AF5)/J7*100,1),0)</f>
        <v>24.9</v>
      </c>
      <c r="T7" s="30">
        <f>+IFERROR(ROUND(e!AG5/e!Y5*100,1),0)</f>
        <v>0</v>
      </c>
      <c r="U7" s="30">
        <f>+IFERROR(ROUND(e!AH5/SUM(e!AH5:AJ5)*100,1),0)</f>
        <v>22</v>
      </c>
      <c r="V7" s="30">
        <f>+IFERROR(ROUND(e!AK5/SUM(e!AK5:AQ5)*100,1),0)</f>
        <v>17.100000000000001</v>
      </c>
      <c r="W7" s="30">
        <f>+IFERROR(ROUND(SUM(e!AR5:BG5)/J7*100,1),0)</f>
        <v>9.6</v>
      </c>
      <c r="X7" s="30">
        <f>+IFERROR(ROUND(SUM(e!BH5:BI5)/SUM(e!BJ5:BK5)*100,1),0)</f>
        <v>119.2</v>
      </c>
      <c r="Y7" s="30">
        <f t="shared" si="7"/>
        <v>576.4</v>
      </c>
      <c r="Z7" s="30">
        <f t="shared" si="8"/>
        <v>106</v>
      </c>
      <c r="AA7" s="30">
        <f>+IFERROR(ROUND(K7/SUM(e!T5:V5),1),0)</f>
        <v>196.5</v>
      </c>
      <c r="AB7" s="42">
        <f>+IFERROR(ROUND((SUM(e!BJ5:BK5)-SUM(e!BL5:BO5))/SUM(e!T5:V5),1),0)</f>
        <v>185.3</v>
      </c>
      <c r="AC7" s="30">
        <f>+IFERROR(ROUND(e!BP5/e!BQ5*100,1),0)</f>
        <v>104.6</v>
      </c>
      <c r="AD7" s="101">
        <f>+e!BR5</f>
        <v>0</v>
      </c>
      <c r="AF7" s="64" t="s">
        <v>848</v>
      </c>
      <c r="AG7" s="10" t="s">
        <v>3387</v>
      </c>
      <c r="AH7" s="55">
        <f t="shared" si="0"/>
        <v>18615</v>
      </c>
      <c r="AI7" s="55">
        <f t="shared" si="0"/>
        <v>8</v>
      </c>
      <c r="AJ7" s="55">
        <f t="shared" si="0"/>
        <v>1</v>
      </c>
      <c r="AK7" s="55">
        <f t="shared" si="0"/>
        <v>204087</v>
      </c>
      <c r="AL7" s="55">
        <f t="shared" si="0"/>
        <v>453388</v>
      </c>
      <c r="AM7" s="55">
        <f t="shared" si="0"/>
        <v>2137420</v>
      </c>
      <c r="AN7" s="55">
        <f t="shared" si="0"/>
        <v>56674</v>
      </c>
      <c r="AO7" s="55">
        <f t="shared" si="0"/>
        <v>220</v>
      </c>
      <c r="AP7" s="55">
        <f t="shared" si="0"/>
        <v>50</v>
      </c>
      <c r="AQ7" s="55">
        <f t="shared" si="0"/>
        <v>33</v>
      </c>
      <c r="AR7" s="55">
        <f t="shared" si="1"/>
        <v>0</v>
      </c>
      <c r="AS7" s="55">
        <f t="shared" si="1"/>
        <v>25.1</v>
      </c>
      <c r="AT7" s="55">
        <f t="shared" si="1"/>
        <v>11.3</v>
      </c>
      <c r="AU7" s="55">
        <f t="shared" si="1"/>
        <v>83.8</v>
      </c>
      <c r="AV7" s="55">
        <f t="shared" si="1"/>
        <v>0</v>
      </c>
      <c r="AW7" s="55">
        <f t="shared" si="1"/>
        <v>74.2</v>
      </c>
      <c r="AX7" s="55">
        <f t="shared" si="1"/>
        <v>3.9</v>
      </c>
      <c r="AY7" s="55">
        <f t="shared" si="1"/>
        <v>107.1</v>
      </c>
      <c r="AZ7" s="55">
        <f t="shared" si="1"/>
        <v>471.4</v>
      </c>
      <c r="BA7" s="55">
        <f t="shared" si="1"/>
        <v>90.6</v>
      </c>
      <c r="BB7" s="55">
        <f t="shared" si="1"/>
        <v>257.5</v>
      </c>
      <c r="BC7" s="55">
        <f t="shared" si="1"/>
        <v>284.3</v>
      </c>
      <c r="BD7" s="58">
        <f t="shared" si="1"/>
        <v>189.3</v>
      </c>
      <c r="BE7" s="58">
        <f t="shared" si="9"/>
        <v>8000</v>
      </c>
      <c r="BG7" s="64" t="s">
        <v>76</v>
      </c>
      <c r="BH7" s="10" t="s">
        <v>2929</v>
      </c>
      <c r="BI7" s="55">
        <f t="shared" si="2"/>
        <v>110945</v>
      </c>
      <c r="BJ7" s="55">
        <f t="shared" si="2"/>
        <v>46</v>
      </c>
      <c r="BK7" s="55">
        <f t="shared" si="2"/>
        <v>12</v>
      </c>
      <c r="BL7" s="55">
        <f t="shared" si="2"/>
        <v>690233</v>
      </c>
      <c r="BM7" s="55">
        <f t="shared" si="2"/>
        <v>1887356</v>
      </c>
      <c r="BN7" s="55">
        <f t="shared" si="2"/>
        <v>5985894</v>
      </c>
      <c r="BO7" s="55">
        <f t="shared" si="2"/>
        <v>55510</v>
      </c>
      <c r="BP7" s="55">
        <f t="shared" si="2"/>
        <v>386</v>
      </c>
      <c r="BQ7" s="55">
        <f t="shared" si="2"/>
        <v>41.3</v>
      </c>
      <c r="BR7" s="55">
        <f t="shared" si="2"/>
        <v>11</v>
      </c>
      <c r="BS7" s="55">
        <f t="shared" si="3"/>
        <v>29.1</v>
      </c>
      <c r="BT7" s="55">
        <f t="shared" si="3"/>
        <v>65</v>
      </c>
      <c r="BU7" s="55">
        <f t="shared" si="3"/>
        <v>18.600000000000001</v>
      </c>
      <c r="BV7" s="55">
        <f t="shared" si="3"/>
        <v>47.3</v>
      </c>
      <c r="BW7" s="55">
        <f t="shared" si="3"/>
        <v>48.9</v>
      </c>
      <c r="BX7" s="55">
        <f t="shared" si="3"/>
        <v>47.5</v>
      </c>
      <c r="BY7" s="55">
        <f t="shared" si="3"/>
        <v>3.8</v>
      </c>
      <c r="BZ7" s="55">
        <f t="shared" si="3"/>
        <v>118.2</v>
      </c>
      <c r="CA7" s="55">
        <f t="shared" si="3"/>
        <v>317.2</v>
      </c>
      <c r="CB7" s="55">
        <f t="shared" si="3"/>
        <v>112.3</v>
      </c>
      <c r="CC7" s="55">
        <f t="shared" si="3"/>
        <v>143.80000000000001</v>
      </c>
      <c r="CD7" s="55">
        <f t="shared" si="3"/>
        <v>128.1</v>
      </c>
      <c r="CE7" s="58">
        <f t="shared" si="3"/>
        <v>864.7</v>
      </c>
      <c r="CF7" s="58">
        <f t="shared" si="10"/>
        <v>5130</v>
      </c>
      <c r="CG7" s="30"/>
      <c r="CH7" s="64" t="s">
        <v>892</v>
      </c>
      <c r="CI7" s="10" t="s">
        <v>3492</v>
      </c>
      <c r="CJ7" s="55">
        <f t="shared" si="4"/>
        <v>348050</v>
      </c>
      <c r="CK7" s="55">
        <f t="shared" si="4"/>
        <v>165</v>
      </c>
      <c r="CL7" s="55">
        <f t="shared" si="4"/>
        <v>4</v>
      </c>
      <c r="CM7" s="55">
        <f t="shared" si="4"/>
        <v>1807061</v>
      </c>
      <c r="CN7" s="55">
        <f t="shared" si="4"/>
        <v>7064327</v>
      </c>
      <c r="CO7" s="55">
        <f t="shared" si="4"/>
        <v>12804213</v>
      </c>
      <c r="CP7" s="55">
        <f t="shared" si="4"/>
        <v>62516</v>
      </c>
      <c r="CQ7" s="55">
        <f t="shared" si="4"/>
        <v>342</v>
      </c>
      <c r="CR7" s="55">
        <f t="shared" si="4"/>
        <v>55.8</v>
      </c>
      <c r="CS7" s="55">
        <f t="shared" si="4"/>
        <v>20</v>
      </c>
      <c r="CT7" s="55">
        <f t="shared" si="5"/>
        <v>10.4</v>
      </c>
      <c r="CU7" s="55">
        <f t="shared" si="5"/>
        <v>35.1</v>
      </c>
      <c r="CV7" s="55">
        <f t="shared" si="5"/>
        <v>36.299999999999997</v>
      </c>
      <c r="CW7" s="55">
        <f t="shared" si="5"/>
        <v>46.1</v>
      </c>
      <c r="CX7" s="55">
        <f t="shared" si="5"/>
        <v>68.7</v>
      </c>
      <c r="CY7" s="55">
        <f t="shared" si="5"/>
        <v>84.3</v>
      </c>
      <c r="CZ7" s="55">
        <f t="shared" si="5"/>
        <v>18.7</v>
      </c>
      <c r="DA7" s="55">
        <f t="shared" si="5"/>
        <v>114.6</v>
      </c>
      <c r="DB7" s="55">
        <f t="shared" si="5"/>
        <v>181.3</v>
      </c>
      <c r="DC7" s="55">
        <f t="shared" si="5"/>
        <v>116.3</v>
      </c>
      <c r="DD7" s="55">
        <f t="shared" si="5"/>
        <v>183.1</v>
      </c>
      <c r="DE7" s="55">
        <f t="shared" si="5"/>
        <v>157.5</v>
      </c>
      <c r="DF7" s="58">
        <f t="shared" si="5"/>
        <v>304.39999999999998</v>
      </c>
      <c r="DG7" s="58">
        <f t="shared" si="11"/>
        <v>19600</v>
      </c>
    </row>
    <row r="8" spans="2:111">
      <c r="B8" s="40" t="s">
        <v>1278</v>
      </c>
      <c r="C8" s="30" t="s">
        <v>1279</v>
      </c>
      <c r="D8" s="30" t="s">
        <v>1286</v>
      </c>
      <c r="E8" s="30" t="s">
        <v>1287</v>
      </c>
      <c r="F8" s="30" t="str">
        <f t="shared" si="6"/>
        <v>北海道室蘭市</v>
      </c>
      <c r="G8" s="41">
        <f>+e!F6</f>
        <v>83072</v>
      </c>
      <c r="H8" s="41">
        <f>+e!G6</f>
        <v>48</v>
      </c>
      <c r="I8" s="41">
        <f>+SUM(e!H6:K6)</f>
        <v>2</v>
      </c>
      <c r="J8" s="41">
        <f>+SUM(e!L6:O6)</f>
        <v>597818</v>
      </c>
      <c r="K8" s="41">
        <f>+e!P6</f>
        <v>1386009</v>
      </c>
      <c r="L8" s="41">
        <f>+SUM(e!Q6:R6)</f>
        <v>6698954</v>
      </c>
      <c r="M8" s="31">
        <f>+IFERROR(ROUND(e!P6/e!S6,0),0)</f>
        <v>30800</v>
      </c>
      <c r="N8" s="30">
        <f>+IFERROR(ROUND(SUM(e!T6:V6)/e!S6,0),0)</f>
        <v>181</v>
      </c>
      <c r="O8" s="30">
        <f>+IFERROR(ROUND(e!W6/e!G6*100,1),0)</f>
        <v>37.5</v>
      </c>
      <c r="P8" s="41">
        <f>+e!X6</f>
        <v>12</v>
      </c>
      <c r="Q8" s="30">
        <f>+IFERROR(ROUND(e!Z6/e!Y6*100,1),0)</f>
        <v>0</v>
      </c>
      <c r="R8" s="30">
        <f>+IFERROR(ROUND(e!AB6/e!AA6*100,1),0)</f>
        <v>40.5</v>
      </c>
      <c r="S8" s="30">
        <f>+IFERROR(ROUND(SUM(e!AC6:AF6)/J8*100,1),0)</f>
        <v>44.6</v>
      </c>
      <c r="T8" s="30">
        <f>+IFERROR(ROUND(e!AG6/e!Y6*100,1),0)</f>
        <v>29.2</v>
      </c>
      <c r="U8" s="30">
        <f>+IFERROR(ROUND(e!AH6/SUM(e!AH6:AJ6)*100,1),0)</f>
        <v>0</v>
      </c>
      <c r="V8" s="30">
        <f>+IFERROR(ROUND(e!AK6/SUM(e!AK6:AQ6)*100,1),0)</f>
        <v>25.4</v>
      </c>
      <c r="W8" s="30">
        <f>+IFERROR(ROUND(SUM(e!AR6:BG6)/J8*100,1),0)</f>
        <v>12.8</v>
      </c>
      <c r="X8" s="30">
        <f>+IFERROR(ROUND(SUM(e!BH6:BI6)/SUM(e!BJ6:BK6)*100,1),0)</f>
        <v>108.8</v>
      </c>
      <c r="Y8" s="30">
        <f t="shared" si="7"/>
        <v>483.3</v>
      </c>
      <c r="Z8" s="30">
        <f t="shared" si="8"/>
        <v>95.6</v>
      </c>
      <c r="AA8" s="30">
        <f>+IFERROR(ROUND(K8/SUM(e!T6:V6),1),0)</f>
        <v>170.1</v>
      </c>
      <c r="AB8" s="42">
        <f>+IFERROR(ROUND((SUM(e!BJ6:BK6)-SUM(e!BL6:BO6))/SUM(e!T6:V6),1),0)</f>
        <v>178</v>
      </c>
      <c r="AC8" s="30">
        <f>+IFERROR(ROUND(e!BP6/e!BQ6*100,1),0)</f>
        <v>224.7</v>
      </c>
      <c r="AD8" s="101">
        <f>+e!BR6</f>
        <v>0</v>
      </c>
      <c r="AF8" s="64" t="s">
        <v>852</v>
      </c>
      <c r="AG8" s="10" t="s">
        <v>3388</v>
      </c>
      <c r="AH8" s="55">
        <f t="shared" si="0"/>
        <v>8799</v>
      </c>
      <c r="AI8" s="55">
        <f t="shared" si="0"/>
        <v>8</v>
      </c>
      <c r="AJ8" s="55">
        <f t="shared" si="0"/>
        <v>0</v>
      </c>
      <c r="AK8" s="55">
        <f t="shared" si="0"/>
        <v>41459</v>
      </c>
      <c r="AL8" s="55">
        <f t="shared" si="0"/>
        <v>200343</v>
      </c>
      <c r="AM8" s="55">
        <f t="shared" si="0"/>
        <v>76876</v>
      </c>
      <c r="AN8" s="55">
        <f t="shared" si="0"/>
        <v>25043</v>
      </c>
      <c r="AO8" s="55">
        <f t="shared" si="0"/>
        <v>124</v>
      </c>
      <c r="AP8" s="55">
        <f t="shared" si="0"/>
        <v>25</v>
      </c>
      <c r="AQ8" s="55">
        <f t="shared" si="0"/>
        <v>9</v>
      </c>
      <c r="AR8" s="55">
        <f t="shared" si="1"/>
        <v>0</v>
      </c>
      <c r="AS8" s="55">
        <f t="shared" si="1"/>
        <v>36.4</v>
      </c>
      <c r="AT8" s="55">
        <f t="shared" si="1"/>
        <v>1</v>
      </c>
      <c r="AU8" s="55">
        <f t="shared" si="1"/>
        <v>0</v>
      </c>
      <c r="AV8" s="55">
        <f t="shared" si="1"/>
        <v>0</v>
      </c>
      <c r="AW8" s="55">
        <f t="shared" si="1"/>
        <v>0</v>
      </c>
      <c r="AX8" s="55">
        <f t="shared" si="1"/>
        <v>17.100000000000001</v>
      </c>
      <c r="AY8" s="55">
        <f t="shared" si="1"/>
        <v>114.7</v>
      </c>
      <c r="AZ8" s="55">
        <f t="shared" si="1"/>
        <v>38.4</v>
      </c>
      <c r="BA8" s="55">
        <f t="shared" si="1"/>
        <v>110.6</v>
      </c>
      <c r="BB8" s="55">
        <f t="shared" si="1"/>
        <v>201.8</v>
      </c>
      <c r="BC8" s="55">
        <f t="shared" si="1"/>
        <v>182.5</v>
      </c>
      <c r="BD8" s="58">
        <f t="shared" si="1"/>
        <v>1064.5</v>
      </c>
      <c r="BE8" s="58">
        <f t="shared" si="9"/>
        <v>6800</v>
      </c>
      <c r="BG8" s="64" t="s">
        <v>77</v>
      </c>
      <c r="BH8" s="10" t="s">
        <v>2930</v>
      </c>
      <c r="BI8" s="55">
        <f t="shared" si="2"/>
        <v>212276</v>
      </c>
      <c r="BJ8" s="55">
        <f t="shared" si="2"/>
        <v>45</v>
      </c>
      <c r="BK8" s="55">
        <f t="shared" si="2"/>
        <v>5</v>
      </c>
      <c r="BL8" s="55">
        <f t="shared" si="2"/>
        <v>1378356</v>
      </c>
      <c r="BM8" s="55">
        <f t="shared" si="2"/>
        <v>3286577</v>
      </c>
      <c r="BN8" s="55">
        <f t="shared" si="2"/>
        <v>11982866</v>
      </c>
      <c r="BO8" s="55">
        <f t="shared" si="2"/>
        <v>91294</v>
      </c>
      <c r="BP8" s="55">
        <f t="shared" si="2"/>
        <v>693</v>
      </c>
      <c r="BQ8" s="55">
        <f t="shared" si="2"/>
        <v>51.1</v>
      </c>
      <c r="BR8" s="55">
        <f t="shared" si="2"/>
        <v>7</v>
      </c>
      <c r="BS8" s="55">
        <f t="shared" si="3"/>
        <v>0</v>
      </c>
      <c r="BT8" s="55">
        <f t="shared" si="3"/>
        <v>50</v>
      </c>
      <c r="BU8" s="55">
        <f t="shared" si="3"/>
        <v>16.100000000000001</v>
      </c>
      <c r="BV8" s="55">
        <f t="shared" si="3"/>
        <v>51.3</v>
      </c>
      <c r="BW8" s="55">
        <f t="shared" si="3"/>
        <v>0</v>
      </c>
      <c r="BX8" s="55">
        <f t="shared" si="3"/>
        <v>65.3</v>
      </c>
      <c r="BY8" s="55">
        <f t="shared" si="3"/>
        <v>7.6</v>
      </c>
      <c r="BZ8" s="55">
        <f t="shared" si="3"/>
        <v>109.2</v>
      </c>
      <c r="CA8" s="55">
        <f t="shared" si="3"/>
        <v>364.6</v>
      </c>
      <c r="CB8" s="55">
        <f t="shared" si="3"/>
        <v>100.2</v>
      </c>
      <c r="CC8" s="55">
        <f t="shared" si="3"/>
        <v>131.69999999999999</v>
      </c>
      <c r="CD8" s="55">
        <f t="shared" si="3"/>
        <v>131.5</v>
      </c>
      <c r="CE8" s="58">
        <f t="shared" si="3"/>
        <v>204.7</v>
      </c>
      <c r="CF8" s="58">
        <f t="shared" si="10"/>
        <v>35455</v>
      </c>
      <c r="CG8" s="30"/>
      <c r="CH8" s="64" t="s">
        <v>893</v>
      </c>
      <c r="CI8" s="10" t="s">
        <v>3493</v>
      </c>
      <c r="CJ8" s="55">
        <f t="shared" si="4"/>
        <v>62189</v>
      </c>
      <c r="CK8" s="55">
        <f t="shared" si="4"/>
        <v>21</v>
      </c>
      <c r="CL8" s="55">
        <f t="shared" si="4"/>
        <v>0</v>
      </c>
      <c r="CM8" s="55">
        <f t="shared" si="4"/>
        <v>219667</v>
      </c>
      <c r="CN8" s="55">
        <f t="shared" si="4"/>
        <v>1553314</v>
      </c>
      <c r="CO8" s="55">
        <f t="shared" si="4"/>
        <v>2040177</v>
      </c>
      <c r="CP8" s="55">
        <f t="shared" si="4"/>
        <v>119486</v>
      </c>
      <c r="CQ8" s="55">
        <f t="shared" si="4"/>
        <v>488</v>
      </c>
      <c r="CR8" s="55">
        <f t="shared" si="4"/>
        <v>38.1</v>
      </c>
      <c r="CS8" s="55">
        <f t="shared" si="4"/>
        <v>5</v>
      </c>
      <c r="CT8" s="55">
        <f t="shared" si="5"/>
        <v>0</v>
      </c>
      <c r="CU8" s="55">
        <f t="shared" si="5"/>
        <v>0</v>
      </c>
      <c r="CV8" s="55">
        <f t="shared" si="5"/>
        <v>18.2</v>
      </c>
      <c r="CW8" s="55">
        <f t="shared" si="5"/>
        <v>0</v>
      </c>
      <c r="CX8" s="55">
        <f t="shared" si="5"/>
        <v>0</v>
      </c>
      <c r="CY8" s="55">
        <f t="shared" si="5"/>
        <v>1.6</v>
      </c>
      <c r="CZ8" s="55">
        <f t="shared" si="5"/>
        <v>13.9</v>
      </c>
      <c r="DA8" s="55">
        <f t="shared" si="5"/>
        <v>115.4</v>
      </c>
      <c r="DB8" s="55">
        <f t="shared" si="5"/>
        <v>131.30000000000001</v>
      </c>
      <c r="DC8" s="55">
        <f t="shared" si="5"/>
        <v>110.6</v>
      </c>
      <c r="DD8" s="55">
        <f t="shared" si="5"/>
        <v>245</v>
      </c>
      <c r="DE8" s="55">
        <f t="shared" si="5"/>
        <v>221.5</v>
      </c>
      <c r="DF8" s="58">
        <f t="shared" si="5"/>
        <v>334.2</v>
      </c>
      <c r="DG8" s="58">
        <f t="shared" si="11"/>
        <v>38000</v>
      </c>
    </row>
    <row r="9" spans="2:111">
      <c r="B9" s="40" t="s">
        <v>1278</v>
      </c>
      <c r="C9" s="30" t="s">
        <v>1279</v>
      </c>
      <c r="D9" s="30" t="s">
        <v>1288</v>
      </c>
      <c r="E9" s="30" t="s">
        <v>1289</v>
      </c>
      <c r="F9" s="30" t="str">
        <f t="shared" si="6"/>
        <v>北海道稚内市</v>
      </c>
      <c r="G9" s="41">
        <f>+e!F7</f>
        <v>33751</v>
      </c>
      <c r="H9" s="41">
        <f>+e!G7</f>
        <v>14</v>
      </c>
      <c r="I9" s="41">
        <f>+SUM(e!H7:K7)</f>
        <v>3</v>
      </c>
      <c r="J9" s="41">
        <f>+SUM(e!L7:O7)</f>
        <v>474041</v>
      </c>
      <c r="K9" s="41">
        <f>+e!P7</f>
        <v>1065521</v>
      </c>
      <c r="L9" s="41">
        <f>+SUM(e!Q7:R7)</f>
        <v>3433410</v>
      </c>
      <c r="M9" s="31">
        <f>+IFERROR(ROUND(e!P7/e!S7,0),0)</f>
        <v>76109</v>
      </c>
      <c r="N9" s="30">
        <f>+IFERROR(ROUND(SUM(e!T7:V7)/e!S7,0),0)</f>
        <v>320</v>
      </c>
      <c r="O9" s="30">
        <f>+IFERROR(ROUND(e!W7/e!G7*100,1),0)</f>
        <v>50</v>
      </c>
      <c r="P9" s="41">
        <f>+e!X7</f>
        <v>22</v>
      </c>
      <c r="Q9" s="30">
        <f>+IFERROR(ROUND(e!Z7/e!Y7*100,1),0)</f>
        <v>0</v>
      </c>
      <c r="R9" s="30">
        <f>+IFERROR(ROUND(e!AB7/e!AA7*100,1),0)</f>
        <v>70</v>
      </c>
      <c r="S9" s="30">
        <f>+IFERROR(ROUND(SUM(e!AC7:AF7)/J9*100,1),0)</f>
        <v>0.1</v>
      </c>
      <c r="T9" s="30">
        <f>+IFERROR(ROUND(e!AG7/e!Y7*100,1),0)</f>
        <v>0</v>
      </c>
      <c r="U9" s="30">
        <f>+IFERROR(ROUND(e!AH7/SUM(e!AH7:AJ7)*100,1),0)</f>
        <v>0</v>
      </c>
      <c r="V9" s="30">
        <f>+IFERROR(ROUND(e!AK7/SUM(e!AK7:AQ7)*100,1),0)</f>
        <v>0.7</v>
      </c>
      <c r="W9" s="30">
        <f>+IFERROR(ROUND(SUM(e!AR7:BG7)/J9*100,1),0)</f>
        <v>11.4</v>
      </c>
      <c r="X9" s="30">
        <f>+IFERROR(ROUND(SUM(e!BH7:BI7)/SUM(e!BJ7:BK7)*100,1),0)</f>
        <v>91.9</v>
      </c>
      <c r="Y9" s="30">
        <f t="shared" si="7"/>
        <v>322.2</v>
      </c>
      <c r="Z9" s="30">
        <f t="shared" si="8"/>
        <v>88.4</v>
      </c>
      <c r="AA9" s="30">
        <f>+IFERROR(ROUND(K9/SUM(e!T7:V7),1),0)</f>
        <v>237.5</v>
      </c>
      <c r="AB9" s="42">
        <f>+IFERROR(ROUND((SUM(e!BJ7:BK7)-SUM(e!BL7:BO7))/SUM(e!T7:V7),1),0)</f>
        <v>268.60000000000002</v>
      </c>
      <c r="AC9" s="30">
        <f>+IFERROR(ROUND(e!BP7/e!BQ7*100,1),0)</f>
        <v>1150.3</v>
      </c>
      <c r="AD9" s="101">
        <f>+e!BR7</f>
        <v>0</v>
      </c>
      <c r="AF9" s="64" t="s">
        <v>853</v>
      </c>
      <c r="AG9" s="10" t="s">
        <v>3389</v>
      </c>
      <c r="AH9" s="55">
        <f t="shared" si="0"/>
        <v>15206</v>
      </c>
      <c r="AI9" s="55">
        <f t="shared" si="0"/>
        <v>7</v>
      </c>
      <c r="AJ9" s="55">
        <f t="shared" si="0"/>
        <v>1</v>
      </c>
      <c r="AK9" s="55">
        <f t="shared" si="0"/>
        <v>154525</v>
      </c>
      <c r="AL9" s="55">
        <f t="shared" si="0"/>
        <v>446459</v>
      </c>
      <c r="AM9" s="55">
        <f t="shared" si="0"/>
        <v>990736</v>
      </c>
      <c r="AN9" s="55">
        <f t="shared" si="0"/>
        <v>89292</v>
      </c>
      <c r="AO9" s="55">
        <f t="shared" si="0"/>
        <v>357</v>
      </c>
      <c r="AP9" s="55">
        <f t="shared" si="0"/>
        <v>42.9</v>
      </c>
      <c r="AQ9" s="55">
        <f t="shared" si="0"/>
        <v>11</v>
      </c>
      <c r="AR9" s="55">
        <f t="shared" si="1"/>
        <v>0</v>
      </c>
      <c r="AS9" s="55">
        <f t="shared" si="1"/>
        <v>90.9</v>
      </c>
      <c r="AT9" s="55">
        <f t="shared" si="1"/>
        <v>15.4</v>
      </c>
      <c r="AU9" s="55">
        <f t="shared" si="1"/>
        <v>0</v>
      </c>
      <c r="AV9" s="55">
        <f t="shared" si="1"/>
        <v>1.9</v>
      </c>
      <c r="AW9" s="55">
        <f t="shared" si="1"/>
        <v>18.2</v>
      </c>
      <c r="AX9" s="55">
        <f t="shared" si="1"/>
        <v>15.2</v>
      </c>
      <c r="AY9" s="55">
        <f t="shared" si="1"/>
        <v>115.6</v>
      </c>
      <c r="AZ9" s="55">
        <f t="shared" si="1"/>
        <v>221.9</v>
      </c>
      <c r="BA9" s="55">
        <f t="shared" si="1"/>
        <v>113.4</v>
      </c>
      <c r="BB9" s="55">
        <f t="shared" si="1"/>
        <v>250.1</v>
      </c>
      <c r="BC9" s="55">
        <f t="shared" si="1"/>
        <v>220.5</v>
      </c>
      <c r="BD9" s="58">
        <f t="shared" si="1"/>
        <v>97.9</v>
      </c>
      <c r="BE9" s="58">
        <f t="shared" si="9"/>
        <v>13700</v>
      </c>
      <c r="BG9" s="64" t="s">
        <v>78</v>
      </c>
      <c r="BH9" s="10" t="s">
        <v>2931</v>
      </c>
      <c r="BI9" s="55">
        <f t="shared" si="2"/>
        <v>76551</v>
      </c>
      <c r="BJ9" s="55">
        <f t="shared" si="2"/>
        <v>39</v>
      </c>
      <c r="BK9" s="55">
        <f t="shared" si="2"/>
        <v>36</v>
      </c>
      <c r="BL9" s="55">
        <f t="shared" si="2"/>
        <v>779929</v>
      </c>
      <c r="BM9" s="55">
        <f t="shared" si="2"/>
        <v>1565609</v>
      </c>
      <c r="BN9" s="55">
        <f t="shared" si="2"/>
        <v>4043069</v>
      </c>
      <c r="BO9" s="55">
        <f t="shared" si="2"/>
        <v>82400</v>
      </c>
      <c r="BP9" s="55">
        <f t="shared" si="2"/>
        <v>545</v>
      </c>
      <c r="BQ9" s="55">
        <f t="shared" si="2"/>
        <v>38.5</v>
      </c>
      <c r="BR9" s="55">
        <f t="shared" si="2"/>
        <v>9</v>
      </c>
      <c r="BS9" s="55">
        <f t="shared" si="3"/>
        <v>0</v>
      </c>
      <c r="BT9" s="55">
        <f t="shared" si="3"/>
        <v>65.099999999999994</v>
      </c>
      <c r="BU9" s="55">
        <f t="shared" si="3"/>
        <v>6.2</v>
      </c>
      <c r="BV9" s="55">
        <f t="shared" si="3"/>
        <v>34</v>
      </c>
      <c r="BW9" s="55">
        <f t="shared" si="3"/>
        <v>32.200000000000003</v>
      </c>
      <c r="BX9" s="55">
        <f t="shared" si="3"/>
        <v>49.9</v>
      </c>
      <c r="BY9" s="55">
        <f t="shared" si="3"/>
        <v>1.6</v>
      </c>
      <c r="BZ9" s="55">
        <f t="shared" si="3"/>
        <v>101.5</v>
      </c>
      <c r="CA9" s="55">
        <f t="shared" si="3"/>
        <v>258.2</v>
      </c>
      <c r="CB9" s="55">
        <f t="shared" si="3"/>
        <v>95.6</v>
      </c>
      <c r="CC9" s="55">
        <f t="shared" si="3"/>
        <v>151.30000000000001</v>
      </c>
      <c r="CD9" s="55">
        <f t="shared" si="3"/>
        <v>158.30000000000001</v>
      </c>
      <c r="CE9" s="58">
        <f t="shared" si="3"/>
        <v>201</v>
      </c>
      <c r="CF9" s="58">
        <f t="shared" si="10"/>
        <v>800</v>
      </c>
      <c r="CG9" s="30"/>
      <c r="CH9" s="64" t="s">
        <v>894</v>
      </c>
      <c r="CI9" s="10" t="s">
        <v>3494</v>
      </c>
      <c r="CJ9" s="55">
        <f t="shared" si="4"/>
        <v>86040</v>
      </c>
      <c r="CK9" s="55">
        <f t="shared" si="4"/>
        <v>33</v>
      </c>
      <c r="CL9" s="55">
        <f t="shared" si="4"/>
        <v>2</v>
      </c>
      <c r="CM9" s="55">
        <f t="shared" si="4"/>
        <v>527828</v>
      </c>
      <c r="CN9" s="55">
        <f t="shared" si="4"/>
        <v>1834668</v>
      </c>
      <c r="CO9" s="55">
        <f t="shared" si="4"/>
        <v>27724</v>
      </c>
      <c r="CP9" s="55">
        <f t="shared" si="4"/>
        <v>57333</v>
      </c>
      <c r="CQ9" s="55">
        <f t="shared" si="4"/>
        <v>305</v>
      </c>
      <c r="CR9" s="55">
        <f t="shared" si="4"/>
        <v>45.5</v>
      </c>
      <c r="CS9" s="55">
        <f t="shared" si="4"/>
        <v>11</v>
      </c>
      <c r="CT9" s="55">
        <f t="shared" si="5"/>
        <v>0</v>
      </c>
      <c r="CU9" s="55">
        <f t="shared" si="5"/>
        <v>42.9</v>
      </c>
      <c r="CV9" s="55">
        <f t="shared" si="5"/>
        <v>22.6</v>
      </c>
      <c r="CW9" s="55">
        <f t="shared" si="5"/>
        <v>0</v>
      </c>
      <c r="CX9" s="55">
        <f t="shared" si="5"/>
        <v>0</v>
      </c>
      <c r="CY9" s="55">
        <f t="shared" si="5"/>
        <v>13.9</v>
      </c>
      <c r="CZ9" s="55">
        <f t="shared" si="5"/>
        <v>10.6</v>
      </c>
      <c r="DA9" s="55">
        <f t="shared" si="5"/>
        <v>123.5</v>
      </c>
      <c r="DB9" s="55">
        <f t="shared" si="5"/>
        <v>1.5</v>
      </c>
      <c r="DC9" s="55">
        <f t="shared" si="5"/>
        <v>123.6</v>
      </c>
      <c r="DD9" s="55">
        <f t="shared" si="5"/>
        <v>188.2</v>
      </c>
      <c r="DE9" s="55">
        <f t="shared" si="5"/>
        <v>152.30000000000001</v>
      </c>
      <c r="DF9" s="58">
        <f t="shared" si="5"/>
        <v>2489</v>
      </c>
      <c r="DG9" s="58">
        <f t="shared" si="11"/>
        <v>34700</v>
      </c>
    </row>
    <row r="10" spans="2:111">
      <c r="B10" s="40" t="s">
        <v>1278</v>
      </c>
      <c r="C10" s="30" t="s">
        <v>1279</v>
      </c>
      <c r="D10" s="30" t="s">
        <v>1290</v>
      </c>
      <c r="E10" s="30" t="s">
        <v>1291</v>
      </c>
      <c r="F10" s="30" t="str">
        <f t="shared" si="6"/>
        <v>北海道留萌市</v>
      </c>
      <c r="G10" s="41">
        <f>+e!F8</f>
        <v>20677</v>
      </c>
      <c r="H10" s="41">
        <f>+e!G8</f>
        <v>23</v>
      </c>
      <c r="I10" s="41">
        <f>+SUM(e!H8:K8)</f>
        <v>1</v>
      </c>
      <c r="J10" s="41">
        <f>+SUM(e!L8:O8)</f>
        <v>184372</v>
      </c>
      <c r="K10" s="41">
        <f>+e!P8</f>
        <v>492458</v>
      </c>
      <c r="L10" s="41">
        <f>+SUM(e!Q8:R8)</f>
        <v>3206164</v>
      </c>
      <c r="M10" s="31">
        <f>+IFERROR(ROUND(e!P8/e!S8,0),0)</f>
        <v>41038</v>
      </c>
      <c r="N10" s="30">
        <f>+IFERROR(ROUND(SUM(e!T8:V8)/e!S8,0),0)</f>
        <v>204</v>
      </c>
      <c r="O10" s="30">
        <f>+IFERROR(ROUND(e!W8/e!G8*100,1),0)</f>
        <v>34.799999999999997</v>
      </c>
      <c r="P10" s="41">
        <f>+e!X8</f>
        <v>10</v>
      </c>
      <c r="Q10" s="30">
        <f>+IFERROR(ROUND(e!Z8/e!Y8*100,1),0)</f>
        <v>0</v>
      </c>
      <c r="R10" s="30">
        <f>+IFERROR(ROUND(e!AB8/e!AA8*100,1),0)</f>
        <v>100</v>
      </c>
      <c r="S10" s="30">
        <f>+IFERROR(ROUND(SUM(e!AC8:AF8)/J10*100,1),0)</f>
        <v>35.4</v>
      </c>
      <c r="T10" s="30">
        <f>+IFERROR(ROUND(e!AG8/e!Y8*100,1),0)</f>
        <v>100</v>
      </c>
      <c r="U10" s="30">
        <f>+IFERROR(ROUND(e!AH8/SUM(e!AH8:AJ8)*100,1),0)</f>
        <v>0</v>
      </c>
      <c r="V10" s="30">
        <f>+IFERROR(ROUND(e!AK8/SUM(e!AK8:AQ8)*100,1),0)</f>
        <v>100</v>
      </c>
      <c r="W10" s="30">
        <f>+IFERROR(ROUND(SUM(e!AR8:BG8)/J10*100,1),0)</f>
        <v>3.2</v>
      </c>
      <c r="X10" s="30">
        <f>+IFERROR(ROUND(SUM(e!BH8:BI8)/SUM(e!BJ8:BK8)*100,1),0)</f>
        <v>107.4</v>
      </c>
      <c r="Y10" s="30">
        <f t="shared" si="7"/>
        <v>651.1</v>
      </c>
      <c r="Z10" s="30">
        <f t="shared" si="8"/>
        <v>99.1</v>
      </c>
      <c r="AA10" s="30">
        <f>+IFERROR(ROUND(K10/SUM(e!T8:V8),1),0)</f>
        <v>200.9</v>
      </c>
      <c r="AB10" s="42">
        <f>+IFERROR(ROUND((SUM(e!BJ8:BK8)-SUM(e!BL8:BO8))/SUM(e!T8:V8),1),0)</f>
        <v>202.8</v>
      </c>
      <c r="AC10" s="30">
        <f>+IFERROR(ROUND(e!BP8/e!BQ8*100,1),0)</f>
        <v>115.4</v>
      </c>
      <c r="AD10" s="101">
        <f>+e!BR8</f>
        <v>14800</v>
      </c>
      <c r="AF10" s="64" t="s">
        <v>855</v>
      </c>
      <c r="AG10" s="10" t="s">
        <v>3390</v>
      </c>
      <c r="AH10" s="55">
        <f t="shared" si="0"/>
        <v>0</v>
      </c>
      <c r="AI10" s="55">
        <f t="shared" si="0"/>
        <v>367</v>
      </c>
      <c r="AJ10" s="55">
        <f t="shared" si="0"/>
        <v>3</v>
      </c>
      <c r="AK10" s="55">
        <f t="shared" si="0"/>
        <v>571112</v>
      </c>
      <c r="AL10" s="55">
        <f t="shared" si="0"/>
        <v>37047882</v>
      </c>
      <c r="AM10" s="55">
        <f t="shared" si="0"/>
        <v>109325526</v>
      </c>
      <c r="AN10" s="55">
        <f t="shared" si="0"/>
        <v>122675</v>
      </c>
      <c r="AO10" s="55">
        <f t="shared" si="0"/>
        <v>1704</v>
      </c>
      <c r="AP10" s="55">
        <f t="shared" si="0"/>
        <v>81.2</v>
      </c>
      <c r="AQ10" s="55">
        <f t="shared" si="0"/>
        <v>21</v>
      </c>
      <c r="AR10" s="55">
        <f t="shared" si="1"/>
        <v>0</v>
      </c>
      <c r="AS10" s="55">
        <f t="shared" si="1"/>
        <v>74.2</v>
      </c>
      <c r="AT10" s="55">
        <f t="shared" si="1"/>
        <v>62.8</v>
      </c>
      <c r="AU10" s="55">
        <f t="shared" si="1"/>
        <v>32.299999999999997</v>
      </c>
      <c r="AV10" s="55">
        <f t="shared" si="1"/>
        <v>7.3</v>
      </c>
      <c r="AW10" s="55">
        <f t="shared" si="1"/>
        <v>11.6</v>
      </c>
      <c r="AX10" s="55">
        <f t="shared" si="1"/>
        <v>31.6</v>
      </c>
      <c r="AY10" s="55">
        <f t="shared" si="1"/>
        <v>118.9</v>
      </c>
      <c r="AZ10" s="55">
        <f t="shared" si="1"/>
        <v>295.10000000000002</v>
      </c>
      <c r="BA10" s="55">
        <f t="shared" si="1"/>
        <v>118.8</v>
      </c>
      <c r="BB10" s="55">
        <f t="shared" si="1"/>
        <v>72</v>
      </c>
      <c r="BC10" s="55">
        <f t="shared" si="1"/>
        <v>60.6</v>
      </c>
      <c r="BD10" s="58">
        <f t="shared" si="1"/>
        <v>131.69999999999999</v>
      </c>
      <c r="BE10" s="58">
        <f t="shared" si="9"/>
        <v>0</v>
      </c>
      <c r="BG10" s="64" t="s">
        <v>79</v>
      </c>
      <c r="BH10" s="10" t="s">
        <v>2932</v>
      </c>
      <c r="BI10" s="55">
        <f t="shared" si="2"/>
        <v>57353</v>
      </c>
      <c r="BJ10" s="55">
        <f t="shared" si="2"/>
        <v>36</v>
      </c>
      <c r="BK10" s="55">
        <f t="shared" si="2"/>
        <v>7</v>
      </c>
      <c r="BL10" s="55">
        <f t="shared" si="2"/>
        <v>592647</v>
      </c>
      <c r="BM10" s="55">
        <f t="shared" si="2"/>
        <v>1125503</v>
      </c>
      <c r="BN10" s="55">
        <f t="shared" si="2"/>
        <v>6056466</v>
      </c>
      <c r="BO10" s="55">
        <f t="shared" si="2"/>
        <v>34106</v>
      </c>
      <c r="BP10" s="55">
        <f t="shared" si="2"/>
        <v>247</v>
      </c>
      <c r="BQ10" s="55">
        <f t="shared" si="2"/>
        <v>63.9</v>
      </c>
      <c r="BR10" s="55">
        <f t="shared" si="2"/>
        <v>20</v>
      </c>
      <c r="BS10" s="55">
        <f t="shared" si="3"/>
        <v>0</v>
      </c>
      <c r="BT10" s="55">
        <f t="shared" si="3"/>
        <v>95.6</v>
      </c>
      <c r="BU10" s="55">
        <f t="shared" si="3"/>
        <v>13.1</v>
      </c>
      <c r="BV10" s="55">
        <f t="shared" si="3"/>
        <v>0</v>
      </c>
      <c r="BW10" s="55">
        <f t="shared" si="3"/>
        <v>0</v>
      </c>
      <c r="BX10" s="55">
        <f t="shared" si="3"/>
        <v>0</v>
      </c>
      <c r="BY10" s="55">
        <f t="shared" si="3"/>
        <v>3.7</v>
      </c>
      <c r="BZ10" s="55">
        <f t="shared" si="3"/>
        <v>107.2</v>
      </c>
      <c r="CA10" s="55">
        <f t="shared" si="3"/>
        <v>538.1</v>
      </c>
      <c r="CB10" s="55">
        <f t="shared" si="3"/>
        <v>102.5</v>
      </c>
      <c r="CC10" s="55">
        <f t="shared" si="3"/>
        <v>137.9</v>
      </c>
      <c r="CD10" s="55">
        <f t="shared" si="3"/>
        <v>134.6</v>
      </c>
      <c r="CE10" s="58">
        <f t="shared" si="3"/>
        <v>437.6</v>
      </c>
      <c r="CF10" s="58">
        <f t="shared" si="10"/>
        <v>0</v>
      </c>
      <c r="CG10" s="30"/>
      <c r="CH10" s="64" t="s">
        <v>895</v>
      </c>
      <c r="CI10" s="10" t="s">
        <v>3495</v>
      </c>
      <c r="CJ10" s="55">
        <f t="shared" si="4"/>
        <v>65021</v>
      </c>
      <c r="CK10" s="55">
        <f t="shared" si="4"/>
        <v>26</v>
      </c>
      <c r="CL10" s="55">
        <f t="shared" si="4"/>
        <v>2</v>
      </c>
      <c r="CM10" s="55">
        <f t="shared" si="4"/>
        <v>469056</v>
      </c>
      <c r="CN10" s="55">
        <f t="shared" si="4"/>
        <v>1867479</v>
      </c>
      <c r="CO10" s="55">
        <f t="shared" si="4"/>
        <v>2050631</v>
      </c>
      <c r="CP10" s="55">
        <f t="shared" si="4"/>
        <v>88928</v>
      </c>
      <c r="CQ10" s="55">
        <f t="shared" si="4"/>
        <v>371</v>
      </c>
      <c r="CR10" s="55">
        <f t="shared" si="4"/>
        <v>65.400000000000006</v>
      </c>
      <c r="CS10" s="55">
        <f t="shared" si="4"/>
        <v>14</v>
      </c>
      <c r="CT10" s="55">
        <f t="shared" si="5"/>
        <v>25.6</v>
      </c>
      <c r="CU10" s="55">
        <f t="shared" si="5"/>
        <v>60</v>
      </c>
      <c r="CV10" s="55">
        <f t="shared" si="5"/>
        <v>24.7</v>
      </c>
      <c r="CW10" s="55">
        <f t="shared" si="5"/>
        <v>0</v>
      </c>
      <c r="CX10" s="55">
        <f t="shared" si="5"/>
        <v>8</v>
      </c>
      <c r="CY10" s="55">
        <f t="shared" si="5"/>
        <v>65.400000000000006</v>
      </c>
      <c r="CZ10" s="55">
        <f t="shared" si="5"/>
        <v>12.5</v>
      </c>
      <c r="DA10" s="55">
        <f t="shared" si="5"/>
        <v>117.2</v>
      </c>
      <c r="DB10" s="55">
        <f t="shared" si="5"/>
        <v>109.8</v>
      </c>
      <c r="DC10" s="55">
        <f t="shared" si="5"/>
        <v>118.1</v>
      </c>
      <c r="DD10" s="55">
        <f t="shared" si="5"/>
        <v>239.5</v>
      </c>
      <c r="DE10" s="55">
        <f t="shared" si="5"/>
        <v>202.8</v>
      </c>
      <c r="DF10" s="58">
        <f t="shared" si="5"/>
        <v>294.5</v>
      </c>
      <c r="DG10" s="58">
        <f t="shared" si="11"/>
        <v>27100</v>
      </c>
    </row>
    <row r="11" spans="2:111">
      <c r="B11" s="40" t="s">
        <v>1278</v>
      </c>
      <c r="C11" s="30" t="s">
        <v>1279</v>
      </c>
      <c r="D11" s="30" t="s">
        <v>1292</v>
      </c>
      <c r="E11" s="30" t="s">
        <v>1293</v>
      </c>
      <c r="F11" s="30" t="str">
        <f t="shared" si="6"/>
        <v>北海道釧路市</v>
      </c>
      <c r="G11" s="41">
        <f>+e!F9</f>
        <v>178350</v>
      </c>
      <c r="H11" s="41">
        <f>+e!G9</f>
        <v>81</v>
      </c>
      <c r="I11" s="41">
        <f>+SUM(e!H9:K9)</f>
        <v>1</v>
      </c>
      <c r="J11" s="41">
        <f>+SUM(e!L9:O9)</f>
        <v>1054540</v>
      </c>
      <c r="K11" s="41">
        <f>+e!P9</f>
        <v>3821159</v>
      </c>
      <c r="L11" s="41">
        <f>+SUM(e!Q9:R9)</f>
        <v>19328750</v>
      </c>
      <c r="M11" s="31">
        <f>+IFERROR(ROUND(e!P9/e!S9,0),0)</f>
        <v>67038</v>
      </c>
      <c r="N11" s="30">
        <f>+IFERROR(ROUND(SUM(e!T9:V9)/e!S9,0),0)</f>
        <v>302</v>
      </c>
      <c r="O11" s="30">
        <f>+IFERROR(ROUND(e!W9/e!G9*100,1),0)</f>
        <v>66.7</v>
      </c>
      <c r="P11" s="41">
        <f>+e!X9</f>
        <v>8</v>
      </c>
      <c r="Q11" s="30">
        <f>+IFERROR(ROUND(e!Z9/e!Y9*100,1),0)</f>
        <v>0</v>
      </c>
      <c r="R11" s="30">
        <f>+IFERROR(ROUND(e!AB9/e!AA9*100,1),0)</f>
        <v>38.5</v>
      </c>
      <c r="S11" s="30">
        <f>+IFERROR(ROUND(SUM(e!AC9:AF9)/J11*100,1),0)</f>
        <v>31</v>
      </c>
      <c r="T11" s="30">
        <f>+IFERROR(ROUND(e!AG9/e!Y9*100,1),0)</f>
        <v>0</v>
      </c>
      <c r="U11" s="30">
        <f>+IFERROR(ROUND(e!AH9/SUM(e!AH9:AJ9)*100,1),0)</f>
        <v>100</v>
      </c>
      <c r="V11" s="30">
        <f>+IFERROR(ROUND(e!AK9/SUM(e!AK9:AQ9)*100,1),0)</f>
        <v>91</v>
      </c>
      <c r="W11" s="30">
        <f>+IFERROR(ROUND(SUM(e!AR9:BG9)/J11*100,1),0)</f>
        <v>8.6999999999999993</v>
      </c>
      <c r="X11" s="30">
        <f>+IFERROR(ROUND(SUM(e!BH9:BI9)/SUM(e!BJ9:BK9)*100,1),0)</f>
        <v>115.5</v>
      </c>
      <c r="Y11" s="30">
        <f t="shared" si="7"/>
        <v>505.8</v>
      </c>
      <c r="Z11" s="30">
        <f t="shared" si="8"/>
        <v>106.2</v>
      </c>
      <c r="AA11" s="30">
        <f>+IFERROR(ROUND(K11/SUM(e!T9:V9),1),0)</f>
        <v>221.8</v>
      </c>
      <c r="AB11" s="42">
        <f>+IFERROR(ROUND((SUM(e!BJ9:BK9)-SUM(e!BL9:BO9))/SUM(e!T9:V9),1),0)</f>
        <v>208.9</v>
      </c>
      <c r="AC11" s="30">
        <f>+IFERROR(ROUND(e!BP9/e!BQ9*100,1),0)</f>
        <v>159.69999999999999</v>
      </c>
      <c r="AD11" s="101">
        <f>+e!BR9</f>
        <v>0</v>
      </c>
      <c r="AF11" s="64" t="s">
        <v>1071</v>
      </c>
      <c r="AG11" s="10" t="s">
        <v>3391</v>
      </c>
      <c r="AH11" s="55">
        <f t="shared" si="0"/>
        <v>46450</v>
      </c>
      <c r="AI11" s="55">
        <f t="shared" si="0"/>
        <v>40</v>
      </c>
      <c r="AJ11" s="55">
        <f t="shared" si="0"/>
        <v>0</v>
      </c>
      <c r="AK11" s="55">
        <f t="shared" si="0"/>
        <v>451758</v>
      </c>
      <c r="AL11" s="55">
        <f t="shared" si="0"/>
        <v>977987</v>
      </c>
      <c r="AM11" s="55">
        <f t="shared" si="0"/>
        <v>1531776</v>
      </c>
      <c r="AN11" s="55">
        <f t="shared" si="0"/>
        <v>65199</v>
      </c>
      <c r="AO11" s="55">
        <f t="shared" si="0"/>
        <v>357</v>
      </c>
      <c r="AP11" s="55">
        <f t="shared" si="0"/>
        <v>10</v>
      </c>
      <c r="AQ11" s="55">
        <f t="shared" si="0"/>
        <v>7</v>
      </c>
      <c r="AR11" s="55">
        <f t="shared" si="1"/>
        <v>0</v>
      </c>
      <c r="AS11" s="55">
        <f t="shared" si="1"/>
        <v>85</v>
      </c>
      <c r="AT11" s="55">
        <f t="shared" si="1"/>
        <v>34.1</v>
      </c>
      <c r="AU11" s="55">
        <f t="shared" si="1"/>
        <v>0</v>
      </c>
      <c r="AV11" s="55">
        <f t="shared" si="1"/>
        <v>0</v>
      </c>
      <c r="AW11" s="55">
        <f t="shared" si="1"/>
        <v>0</v>
      </c>
      <c r="AX11" s="55">
        <f t="shared" si="1"/>
        <v>5.6</v>
      </c>
      <c r="AY11" s="55">
        <f t="shared" si="1"/>
        <v>106</v>
      </c>
      <c r="AZ11" s="55">
        <f t="shared" si="1"/>
        <v>156.6</v>
      </c>
      <c r="BA11" s="55">
        <f t="shared" si="1"/>
        <v>105.6</v>
      </c>
      <c r="BB11" s="55">
        <f t="shared" si="1"/>
        <v>182.4</v>
      </c>
      <c r="BC11" s="55">
        <f t="shared" si="1"/>
        <v>172.7</v>
      </c>
      <c r="BD11" s="58">
        <f t="shared" si="1"/>
        <v>136.1</v>
      </c>
      <c r="BE11" s="58">
        <f t="shared" si="9"/>
        <v>6500</v>
      </c>
      <c r="BG11" s="64" t="s">
        <v>80</v>
      </c>
      <c r="BH11" s="10" t="s">
        <v>2933</v>
      </c>
      <c r="BI11" s="55">
        <f t="shared" si="2"/>
        <v>48383</v>
      </c>
      <c r="BJ11" s="55">
        <f t="shared" si="2"/>
        <v>24</v>
      </c>
      <c r="BK11" s="55">
        <f t="shared" si="2"/>
        <v>13</v>
      </c>
      <c r="BL11" s="55">
        <f t="shared" si="2"/>
        <v>506068</v>
      </c>
      <c r="BM11" s="55">
        <f t="shared" si="2"/>
        <v>1132864</v>
      </c>
      <c r="BN11" s="55">
        <f t="shared" si="2"/>
        <v>3494314</v>
      </c>
      <c r="BO11" s="55">
        <f t="shared" si="2"/>
        <v>56643</v>
      </c>
      <c r="BP11" s="55">
        <f t="shared" si="2"/>
        <v>327</v>
      </c>
      <c r="BQ11" s="55">
        <f t="shared" si="2"/>
        <v>20.8</v>
      </c>
      <c r="BR11" s="55">
        <f t="shared" si="2"/>
        <v>19</v>
      </c>
      <c r="BS11" s="55">
        <f t="shared" si="3"/>
        <v>0</v>
      </c>
      <c r="BT11" s="55">
        <f t="shared" si="3"/>
        <v>77.400000000000006</v>
      </c>
      <c r="BU11" s="55">
        <f t="shared" si="3"/>
        <v>11.7</v>
      </c>
      <c r="BV11" s="55">
        <f t="shared" si="3"/>
        <v>0</v>
      </c>
      <c r="BW11" s="55">
        <f t="shared" si="3"/>
        <v>0</v>
      </c>
      <c r="BX11" s="55">
        <f t="shared" si="3"/>
        <v>3.8</v>
      </c>
      <c r="BY11" s="55">
        <f t="shared" si="3"/>
        <v>17</v>
      </c>
      <c r="BZ11" s="55">
        <f t="shared" si="3"/>
        <v>122.6</v>
      </c>
      <c r="CA11" s="55">
        <f t="shared" si="3"/>
        <v>308.39999999999998</v>
      </c>
      <c r="CB11" s="55">
        <f t="shared" si="3"/>
        <v>122.2</v>
      </c>
      <c r="CC11" s="55">
        <f t="shared" si="3"/>
        <v>173.1</v>
      </c>
      <c r="CD11" s="55">
        <f t="shared" si="3"/>
        <v>141.6</v>
      </c>
      <c r="CE11" s="58">
        <f t="shared" si="3"/>
        <v>229.5</v>
      </c>
      <c r="CF11" s="58">
        <f t="shared" si="10"/>
        <v>0</v>
      </c>
      <c r="CG11" s="30"/>
      <c r="CH11" s="64" t="s">
        <v>896</v>
      </c>
      <c r="CI11" s="10" t="s">
        <v>3496</v>
      </c>
      <c r="CJ11" s="55">
        <f t="shared" si="4"/>
        <v>122036</v>
      </c>
      <c r="CK11" s="55">
        <f t="shared" si="4"/>
        <v>30</v>
      </c>
      <c r="CL11" s="55">
        <f t="shared" si="4"/>
        <v>0</v>
      </c>
      <c r="CM11" s="55">
        <f t="shared" si="4"/>
        <v>597217</v>
      </c>
      <c r="CN11" s="55">
        <f t="shared" si="4"/>
        <v>2689977</v>
      </c>
      <c r="CO11" s="55">
        <f t="shared" si="4"/>
        <v>2029379</v>
      </c>
      <c r="CP11" s="55">
        <f t="shared" si="4"/>
        <v>122272</v>
      </c>
      <c r="CQ11" s="55">
        <f t="shared" si="4"/>
        <v>572</v>
      </c>
      <c r="CR11" s="55">
        <f t="shared" si="4"/>
        <v>40</v>
      </c>
      <c r="CS11" s="55">
        <f t="shared" si="4"/>
        <v>15</v>
      </c>
      <c r="CT11" s="55">
        <f t="shared" si="5"/>
        <v>0</v>
      </c>
      <c r="CU11" s="55">
        <f t="shared" si="5"/>
        <v>57.1</v>
      </c>
      <c r="CV11" s="55">
        <f t="shared" si="5"/>
        <v>12.2</v>
      </c>
      <c r="CW11" s="55">
        <f t="shared" si="5"/>
        <v>0</v>
      </c>
      <c r="CX11" s="55">
        <f t="shared" si="5"/>
        <v>0</v>
      </c>
      <c r="CY11" s="55">
        <f t="shared" si="5"/>
        <v>85.2</v>
      </c>
      <c r="CZ11" s="55">
        <f t="shared" si="5"/>
        <v>8.6</v>
      </c>
      <c r="DA11" s="55">
        <f t="shared" si="5"/>
        <v>112.5</v>
      </c>
      <c r="DB11" s="55">
        <f t="shared" si="5"/>
        <v>75.400000000000006</v>
      </c>
      <c r="DC11" s="55">
        <f t="shared" si="5"/>
        <v>111.2</v>
      </c>
      <c r="DD11" s="55">
        <f t="shared" si="5"/>
        <v>213.6</v>
      </c>
      <c r="DE11" s="55">
        <f t="shared" si="5"/>
        <v>192.1</v>
      </c>
      <c r="DF11" s="58">
        <f t="shared" si="5"/>
        <v>493.5</v>
      </c>
      <c r="DG11" s="58">
        <f t="shared" si="11"/>
        <v>61000</v>
      </c>
    </row>
    <row r="12" spans="2:111">
      <c r="B12" s="40" t="s">
        <v>1278</v>
      </c>
      <c r="C12" s="30" t="s">
        <v>1279</v>
      </c>
      <c r="D12" s="30" t="s">
        <v>1294</v>
      </c>
      <c r="E12" s="30" t="s">
        <v>1295</v>
      </c>
      <c r="F12" s="30" t="str">
        <f t="shared" si="6"/>
        <v>北海道広尾町</v>
      </c>
      <c r="G12" s="41">
        <f>+e!F10</f>
        <v>5493</v>
      </c>
      <c r="H12" s="41">
        <f>+e!G10</f>
        <v>4</v>
      </c>
      <c r="I12" s="41">
        <f>+SUM(e!H10:K10)</f>
        <v>1</v>
      </c>
      <c r="J12" s="41">
        <f>+SUM(e!L10:O10)</f>
        <v>68198</v>
      </c>
      <c r="K12" s="41">
        <f>+e!P10</f>
        <v>120535</v>
      </c>
      <c r="L12" s="41">
        <f>+SUM(e!Q10:R10)</f>
        <v>331739</v>
      </c>
      <c r="M12" s="31">
        <f>+IFERROR(ROUND(e!P10/e!S10,0),0)</f>
        <v>30134</v>
      </c>
      <c r="N12" s="30">
        <f>+IFERROR(ROUND(SUM(e!T10:V10)/e!S10,0),0)</f>
        <v>139</v>
      </c>
      <c r="O12" s="30">
        <f>+IFERROR(ROUND(e!W10/e!G10*100,1),0)</f>
        <v>50</v>
      </c>
      <c r="P12" s="41">
        <f>+e!X10</f>
        <v>14</v>
      </c>
      <c r="Q12" s="30">
        <f>+IFERROR(ROUND(e!Z10/e!Y10*100,1),0)</f>
        <v>0</v>
      </c>
      <c r="R12" s="30">
        <f>+IFERROR(ROUND(e!AB10/e!AA10*100,1),0)</f>
        <v>0</v>
      </c>
      <c r="S12" s="30">
        <f>+IFERROR(ROUND(SUM(e!AC10:AF10)/J12*100,1),0)</f>
        <v>16.7</v>
      </c>
      <c r="T12" s="30">
        <f>+IFERROR(ROUND(e!AG10/e!Y10*100,1),0)</f>
        <v>100</v>
      </c>
      <c r="U12" s="30">
        <f>+IFERROR(ROUND(e!AH10/SUM(e!AH10:AJ10)*100,1),0)</f>
        <v>0</v>
      </c>
      <c r="V12" s="30">
        <f>+IFERROR(ROUND(e!AK10/SUM(e!AK10:AQ10)*100,1),0)</f>
        <v>0</v>
      </c>
      <c r="W12" s="30">
        <f>+IFERROR(ROUND(SUM(e!AR10:BG10)/J12*100,1),0)</f>
        <v>1.1000000000000001</v>
      </c>
      <c r="X12" s="30">
        <f>+IFERROR(ROUND(SUM(e!BH10:BI10)/SUM(e!BJ10:BK10)*100,1),0)</f>
        <v>96.8</v>
      </c>
      <c r="Y12" s="30">
        <f t="shared" si="7"/>
        <v>275.2</v>
      </c>
      <c r="Z12" s="30">
        <f t="shared" si="8"/>
        <v>83.4</v>
      </c>
      <c r="AA12" s="30">
        <f>+IFERROR(ROUND(K12/SUM(e!T10:V10),1),0)</f>
        <v>216.4</v>
      </c>
      <c r="AB12" s="42">
        <f>+IFERROR(ROUND((SUM(e!BJ10:BK10)-SUM(e!BL10:BO10))/SUM(e!T10:V10),1),0)</f>
        <v>259.39999999999998</v>
      </c>
      <c r="AC12" s="30">
        <f>+IFERROR(ROUND(e!BP10/e!BQ10*100,1),0)</f>
        <v>594.20000000000005</v>
      </c>
      <c r="AD12" s="101">
        <f>+e!BR10</f>
        <v>3160</v>
      </c>
      <c r="AF12" s="64" t="s">
        <v>238</v>
      </c>
      <c r="AG12" s="10" t="s">
        <v>3392</v>
      </c>
      <c r="AH12" s="55">
        <f t="shared" si="0"/>
        <v>14890</v>
      </c>
      <c r="AI12" s="55">
        <f t="shared" si="0"/>
        <v>7</v>
      </c>
      <c r="AJ12" s="55">
        <f t="shared" si="0"/>
        <v>1</v>
      </c>
      <c r="AK12" s="55">
        <f t="shared" si="0"/>
        <v>142306</v>
      </c>
      <c r="AL12" s="55">
        <f t="shared" si="0"/>
        <v>325738</v>
      </c>
      <c r="AM12" s="55">
        <f t="shared" si="0"/>
        <v>322489</v>
      </c>
      <c r="AN12" s="55">
        <f t="shared" si="0"/>
        <v>46534</v>
      </c>
      <c r="AO12" s="55">
        <f t="shared" si="0"/>
        <v>200</v>
      </c>
      <c r="AP12" s="55">
        <f t="shared" si="0"/>
        <v>42.9</v>
      </c>
      <c r="AQ12" s="55">
        <f t="shared" si="0"/>
        <v>5</v>
      </c>
      <c r="AR12" s="55">
        <f t="shared" si="1"/>
        <v>0</v>
      </c>
      <c r="AS12" s="55">
        <f t="shared" si="1"/>
        <v>60</v>
      </c>
      <c r="AT12" s="55">
        <f t="shared" si="1"/>
        <v>56.9</v>
      </c>
      <c r="AU12" s="55">
        <f t="shared" si="1"/>
        <v>0</v>
      </c>
      <c r="AV12" s="55">
        <f t="shared" si="1"/>
        <v>0</v>
      </c>
      <c r="AW12" s="55">
        <f t="shared" si="1"/>
        <v>81.3</v>
      </c>
      <c r="AX12" s="55">
        <f t="shared" si="1"/>
        <v>5.9</v>
      </c>
      <c r="AY12" s="55">
        <f t="shared" si="1"/>
        <v>143.19999999999999</v>
      </c>
      <c r="AZ12" s="55">
        <f t="shared" si="1"/>
        <v>99</v>
      </c>
      <c r="BA12" s="55">
        <f t="shared" si="1"/>
        <v>89.2</v>
      </c>
      <c r="BB12" s="55">
        <f t="shared" si="1"/>
        <v>232.5</v>
      </c>
      <c r="BC12" s="55">
        <f t="shared" si="1"/>
        <v>260.60000000000002</v>
      </c>
      <c r="BD12" s="58">
        <f t="shared" si="1"/>
        <v>278.7</v>
      </c>
      <c r="BE12" s="58">
        <f t="shared" si="9"/>
        <v>5000</v>
      </c>
      <c r="BG12" s="64" t="s">
        <v>81</v>
      </c>
      <c r="BH12" s="10" t="s">
        <v>2934</v>
      </c>
      <c r="BI12" s="55">
        <f t="shared" si="2"/>
        <v>21380</v>
      </c>
      <c r="BJ12" s="55">
        <f t="shared" si="2"/>
        <v>6</v>
      </c>
      <c r="BK12" s="55">
        <f t="shared" si="2"/>
        <v>4</v>
      </c>
      <c r="BL12" s="55">
        <f t="shared" si="2"/>
        <v>200933</v>
      </c>
      <c r="BM12" s="55">
        <f t="shared" si="2"/>
        <v>325440</v>
      </c>
      <c r="BN12" s="55">
        <f t="shared" si="2"/>
        <v>1070983</v>
      </c>
      <c r="BO12" s="55">
        <f t="shared" si="2"/>
        <v>65088</v>
      </c>
      <c r="BP12" s="55">
        <f t="shared" si="2"/>
        <v>495</v>
      </c>
      <c r="BQ12" s="55">
        <f t="shared" si="2"/>
        <v>50</v>
      </c>
      <c r="BR12" s="55">
        <f t="shared" si="2"/>
        <v>24</v>
      </c>
      <c r="BS12" s="55">
        <f t="shared" si="3"/>
        <v>0</v>
      </c>
      <c r="BT12" s="55">
        <f t="shared" si="3"/>
        <v>0</v>
      </c>
      <c r="BU12" s="55">
        <f t="shared" si="3"/>
        <v>2.7</v>
      </c>
      <c r="BV12" s="55">
        <f t="shared" si="3"/>
        <v>0</v>
      </c>
      <c r="BW12" s="55">
        <f t="shared" si="3"/>
        <v>0</v>
      </c>
      <c r="BX12" s="55">
        <f t="shared" si="3"/>
        <v>52.4</v>
      </c>
      <c r="BY12" s="55">
        <f t="shared" si="3"/>
        <v>1.9</v>
      </c>
      <c r="BZ12" s="55">
        <f t="shared" si="3"/>
        <v>105.2</v>
      </c>
      <c r="CA12" s="55">
        <f t="shared" si="3"/>
        <v>329.1</v>
      </c>
      <c r="CB12" s="55">
        <f t="shared" si="3"/>
        <v>95.3</v>
      </c>
      <c r="CC12" s="55">
        <f t="shared" si="3"/>
        <v>131.5</v>
      </c>
      <c r="CD12" s="55">
        <f t="shared" si="3"/>
        <v>138</v>
      </c>
      <c r="CE12" s="58">
        <f t="shared" si="3"/>
        <v>176.4</v>
      </c>
      <c r="CF12" s="58">
        <f t="shared" si="10"/>
        <v>5500</v>
      </c>
      <c r="CG12" s="30"/>
      <c r="CH12" s="64" t="s">
        <v>897</v>
      </c>
      <c r="CI12" s="10" t="s">
        <v>3497</v>
      </c>
      <c r="CJ12" s="55">
        <f t="shared" si="4"/>
        <v>54288</v>
      </c>
      <c r="CK12" s="55">
        <f t="shared" si="4"/>
        <v>14</v>
      </c>
      <c r="CL12" s="55">
        <f t="shared" si="4"/>
        <v>2</v>
      </c>
      <c r="CM12" s="55">
        <f t="shared" si="4"/>
        <v>379195</v>
      </c>
      <c r="CN12" s="55">
        <f t="shared" si="4"/>
        <v>1087043</v>
      </c>
      <c r="CO12" s="55">
        <f t="shared" si="4"/>
        <v>1296109</v>
      </c>
      <c r="CP12" s="55">
        <f t="shared" si="4"/>
        <v>77646</v>
      </c>
      <c r="CQ12" s="55">
        <f t="shared" si="4"/>
        <v>402</v>
      </c>
      <c r="CR12" s="55">
        <f t="shared" si="4"/>
        <v>71.400000000000006</v>
      </c>
      <c r="CS12" s="55">
        <f t="shared" si="4"/>
        <v>15</v>
      </c>
      <c r="CT12" s="55">
        <f t="shared" si="5"/>
        <v>0</v>
      </c>
      <c r="CU12" s="55">
        <f t="shared" si="5"/>
        <v>55</v>
      </c>
      <c r="CV12" s="55">
        <f t="shared" si="5"/>
        <v>19.5</v>
      </c>
      <c r="CW12" s="55">
        <f t="shared" si="5"/>
        <v>100</v>
      </c>
      <c r="CX12" s="55">
        <f t="shared" si="5"/>
        <v>100</v>
      </c>
      <c r="CY12" s="55">
        <f t="shared" si="5"/>
        <v>95.6</v>
      </c>
      <c r="CZ12" s="55">
        <f t="shared" si="5"/>
        <v>12</v>
      </c>
      <c r="DA12" s="55">
        <f t="shared" si="5"/>
        <v>103</v>
      </c>
      <c r="DB12" s="55">
        <f t="shared" si="5"/>
        <v>119.2</v>
      </c>
      <c r="DC12" s="55">
        <f t="shared" si="5"/>
        <v>100.8</v>
      </c>
      <c r="DD12" s="55">
        <f t="shared" si="5"/>
        <v>193</v>
      </c>
      <c r="DE12" s="55">
        <f t="shared" si="5"/>
        <v>191.4</v>
      </c>
      <c r="DF12" s="58">
        <f t="shared" si="5"/>
        <v>521.70000000000005</v>
      </c>
      <c r="DG12" s="58">
        <f t="shared" si="11"/>
        <v>8612</v>
      </c>
    </row>
    <row r="13" spans="2:111">
      <c r="B13" s="40" t="s">
        <v>1278</v>
      </c>
      <c r="C13" s="30" t="s">
        <v>1279</v>
      </c>
      <c r="D13" s="30" t="s">
        <v>1296</v>
      </c>
      <c r="E13" s="30" t="s">
        <v>1297</v>
      </c>
      <c r="F13" s="30" t="str">
        <f t="shared" si="6"/>
        <v>北海道夕張市</v>
      </c>
      <c r="G13" s="41">
        <f>+e!F11</f>
        <v>8005</v>
      </c>
      <c r="H13" s="41">
        <f>+e!G11</f>
        <v>3</v>
      </c>
      <c r="I13" s="41">
        <f>+SUM(e!H11:K11)</f>
        <v>2</v>
      </c>
      <c r="J13" s="41">
        <f>+SUM(e!L11:O11)</f>
        <v>217021</v>
      </c>
      <c r="K13" s="41">
        <f>+e!P11</f>
        <v>282388</v>
      </c>
      <c r="L13" s="41">
        <f>+SUM(e!Q11:R11)</f>
        <v>1906707</v>
      </c>
      <c r="M13" s="31">
        <f>+IFERROR(ROUND(e!P11/e!S11,0),0)</f>
        <v>94129</v>
      </c>
      <c r="N13" s="30">
        <f>+IFERROR(ROUND(SUM(e!T11:V11)/e!S11,0),0)</f>
        <v>278</v>
      </c>
      <c r="O13" s="30">
        <f>+IFERROR(ROUND(e!W11/e!G11*100,1),0)</f>
        <v>33.299999999999997</v>
      </c>
      <c r="P13" s="41">
        <f>+e!X11</f>
        <v>22</v>
      </c>
      <c r="Q13" s="30">
        <f>+IFERROR(ROUND(e!Z11/e!Y11*100,1),0)</f>
        <v>0</v>
      </c>
      <c r="R13" s="30">
        <f>+IFERROR(ROUND(e!AB11/e!AA11*100,1),0)</f>
        <v>0</v>
      </c>
      <c r="S13" s="30">
        <f>+IFERROR(ROUND(SUM(e!AC11:AF11)/J13*100,1),0)</f>
        <v>15.4</v>
      </c>
      <c r="T13" s="30">
        <f>+IFERROR(ROUND(e!AG11/e!Y11*100,1),0)</f>
        <v>100</v>
      </c>
      <c r="U13" s="30">
        <f>+IFERROR(ROUND(e!AH11/SUM(e!AH11:AJ11)*100,1),0)</f>
        <v>0</v>
      </c>
      <c r="V13" s="30">
        <f>+IFERROR(ROUND(e!AK11/SUM(e!AK11:AQ11)*100,1),0)</f>
        <v>4.0999999999999996</v>
      </c>
      <c r="W13" s="30">
        <f>+IFERROR(ROUND(SUM(e!AR11:BG11)/J13*100,1),0)</f>
        <v>1.7</v>
      </c>
      <c r="X13" s="30">
        <f>+IFERROR(ROUND(SUM(e!BH11:BI11)/SUM(e!BJ11:BK11)*100,1),0)</f>
        <v>84.6</v>
      </c>
      <c r="Y13" s="30">
        <f t="shared" si="7"/>
        <v>675.2</v>
      </c>
      <c r="Z13" s="30">
        <f t="shared" si="8"/>
        <v>76.5</v>
      </c>
      <c r="AA13" s="30">
        <f>+IFERROR(ROUND(K13/SUM(e!T11:V11),1),0)</f>
        <v>338.6</v>
      </c>
      <c r="AB13" s="42">
        <f>+IFERROR(ROUND((SUM(e!BJ11:BK11)-SUM(e!BL11:BO11))/SUM(e!T11:V11),1),0)</f>
        <v>442.8</v>
      </c>
      <c r="AC13" s="30">
        <f>+IFERROR(ROUND(e!BP11/e!BQ11*100,1),0)</f>
        <v>288.10000000000002</v>
      </c>
      <c r="AD13" s="101">
        <f>+e!BR11</f>
        <v>0</v>
      </c>
      <c r="AF13" s="64" t="s">
        <v>1104</v>
      </c>
      <c r="AG13" s="10" t="s">
        <v>3393</v>
      </c>
      <c r="AH13" s="55">
        <f t="shared" si="0"/>
        <v>7987</v>
      </c>
      <c r="AI13" s="55">
        <f t="shared" si="0"/>
        <v>6</v>
      </c>
      <c r="AJ13" s="55">
        <f t="shared" si="0"/>
        <v>1</v>
      </c>
      <c r="AK13" s="55">
        <f t="shared" si="0"/>
        <v>55286</v>
      </c>
      <c r="AL13" s="55">
        <f t="shared" si="0"/>
        <v>176515</v>
      </c>
      <c r="AM13" s="55">
        <f t="shared" si="0"/>
        <v>0</v>
      </c>
      <c r="AN13" s="55">
        <f t="shared" si="0"/>
        <v>29419</v>
      </c>
      <c r="AO13" s="55">
        <f t="shared" si="0"/>
        <v>117</v>
      </c>
      <c r="AP13" s="55">
        <f t="shared" si="0"/>
        <v>0</v>
      </c>
      <c r="AQ13" s="55">
        <f t="shared" si="0"/>
        <v>24</v>
      </c>
      <c r="AR13" s="55">
        <f t="shared" si="1"/>
        <v>0</v>
      </c>
      <c r="AS13" s="55">
        <f t="shared" si="1"/>
        <v>100</v>
      </c>
      <c r="AT13" s="55">
        <f t="shared" si="1"/>
        <v>25</v>
      </c>
      <c r="AU13" s="55">
        <f t="shared" si="1"/>
        <v>0</v>
      </c>
      <c r="AV13" s="55">
        <f t="shared" si="1"/>
        <v>0</v>
      </c>
      <c r="AW13" s="55">
        <f t="shared" si="1"/>
        <v>0</v>
      </c>
      <c r="AX13" s="55">
        <f t="shared" si="1"/>
        <v>0</v>
      </c>
      <c r="AY13" s="55">
        <f t="shared" si="1"/>
        <v>102.7</v>
      </c>
      <c r="AZ13" s="55">
        <f t="shared" si="1"/>
        <v>0</v>
      </c>
      <c r="BA13" s="55">
        <f t="shared" si="1"/>
        <v>102.2</v>
      </c>
      <c r="BB13" s="55">
        <f t="shared" si="1"/>
        <v>251.8</v>
      </c>
      <c r="BC13" s="55">
        <f t="shared" si="1"/>
        <v>246.5</v>
      </c>
      <c r="BD13" s="58">
        <f t="shared" si="1"/>
        <v>166.2</v>
      </c>
      <c r="BE13" s="58">
        <f t="shared" si="9"/>
        <v>3000</v>
      </c>
      <c r="BG13" s="64" t="s">
        <v>82</v>
      </c>
      <c r="BH13" s="10" t="s">
        <v>2935</v>
      </c>
      <c r="BI13" s="55">
        <f t="shared" si="2"/>
        <v>453453</v>
      </c>
      <c r="BJ13" s="55">
        <f t="shared" si="2"/>
        <v>65</v>
      </c>
      <c r="BK13" s="55">
        <f t="shared" si="2"/>
        <v>17</v>
      </c>
      <c r="BL13" s="55">
        <f t="shared" si="2"/>
        <v>3302684</v>
      </c>
      <c r="BM13" s="55">
        <f t="shared" si="2"/>
        <v>8236611</v>
      </c>
      <c r="BN13" s="55">
        <f t="shared" si="2"/>
        <v>23252615</v>
      </c>
      <c r="BO13" s="55">
        <f t="shared" si="2"/>
        <v>274554</v>
      </c>
      <c r="BP13" s="55">
        <f t="shared" si="2"/>
        <v>1779</v>
      </c>
      <c r="BQ13" s="55">
        <f t="shared" si="2"/>
        <v>10.8</v>
      </c>
      <c r="BR13" s="55">
        <f t="shared" si="2"/>
        <v>3</v>
      </c>
      <c r="BS13" s="55">
        <f t="shared" si="3"/>
        <v>0</v>
      </c>
      <c r="BT13" s="55">
        <f t="shared" si="3"/>
        <v>50.9</v>
      </c>
      <c r="BU13" s="55">
        <f t="shared" si="3"/>
        <v>8.6999999999999993</v>
      </c>
      <c r="BV13" s="55">
        <f t="shared" si="3"/>
        <v>7.7</v>
      </c>
      <c r="BW13" s="55">
        <f t="shared" si="3"/>
        <v>38.700000000000003</v>
      </c>
      <c r="BX13" s="55">
        <f t="shared" si="3"/>
        <v>30.2</v>
      </c>
      <c r="BY13" s="55">
        <f t="shared" si="3"/>
        <v>14.1</v>
      </c>
      <c r="BZ13" s="55">
        <f t="shared" si="3"/>
        <v>108.9</v>
      </c>
      <c r="CA13" s="55">
        <f t="shared" si="3"/>
        <v>282.3</v>
      </c>
      <c r="CB13" s="55">
        <f t="shared" si="3"/>
        <v>104.4</v>
      </c>
      <c r="CC13" s="55">
        <f t="shared" si="3"/>
        <v>154.30000000000001</v>
      </c>
      <c r="CD13" s="55">
        <f t="shared" si="3"/>
        <v>147.80000000000001</v>
      </c>
      <c r="CE13" s="58">
        <f t="shared" si="3"/>
        <v>182.4</v>
      </c>
      <c r="CF13" s="58">
        <f t="shared" si="10"/>
        <v>5819</v>
      </c>
      <c r="CG13" s="30"/>
      <c r="CH13" s="64" t="s">
        <v>899</v>
      </c>
      <c r="CI13" s="10" t="s">
        <v>3498</v>
      </c>
      <c r="CJ13" s="55">
        <f t="shared" si="4"/>
        <v>22589</v>
      </c>
      <c r="CK13" s="55">
        <f t="shared" si="4"/>
        <v>17</v>
      </c>
      <c r="CL13" s="55">
        <f t="shared" si="4"/>
        <v>0</v>
      </c>
      <c r="CM13" s="55">
        <f t="shared" si="4"/>
        <v>281515</v>
      </c>
      <c r="CN13" s="55">
        <f t="shared" si="4"/>
        <v>576650</v>
      </c>
      <c r="CO13" s="55">
        <f t="shared" si="4"/>
        <v>2260489</v>
      </c>
      <c r="CP13" s="55">
        <f t="shared" si="4"/>
        <v>41189</v>
      </c>
      <c r="CQ13" s="55">
        <f t="shared" si="4"/>
        <v>187</v>
      </c>
      <c r="CR13" s="55">
        <f t="shared" si="4"/>
        <v>58.8</v>
      </c>
      <c r="CS13" s="55">
        <f t="shared" si="4"/>
        <v>7</v>
      </c>
      <c r="CT13" s="55">
        <f t="shared" si="5"/>
        <v>100</v>
      </c>
      <c r="CU13" s="55">
        <f t="shared" si="5"/>
        <v>31.4</v>
      </c>
      <c r="CV13" s="55">
        <f t="shared" si="5"/>
        <v>11.1</v>
      </c>
      <c r="CW13" s="55">
        <f t="shared" si="5"/>
        <v>0</v>
      </c>
      <c r="CX13" s="55">
        <f t="shared" si="5"/>
        <v>10.199999999999999</v>
      </c>
      <c r="CY13" s="55">
        <f t="shared" si="5"/>
        <v>49.3</v>
      </c>
      <c r="CZ13" s="55">
        <f t="shared" si="5"/>
        <v>9.6999999999999993</v>
      </c>
      <c r="DA13" s="55">
        <f t="shared" si="5"/>
        <v>102.9</v>
      </c>
      <c r="DB13" s="55">
        <f t="shared" si="5"/>
        <v>392</v>
      </c>
      <c r="DC13" s="55">
        <f t="shared" si="5"/>
        <v>76.2</v>
      </c>
      <c r="DD13" s="55">
        <f t="shared" si="5"/>
        <v>220.3</v>
      </c>
      <c r="DE13" s="55">
        <f t="shared" si="5"/>
        <v>289</v>
      </c>
      <c r="DF13" s="58">
        <f t="shared" si="5"/>
        <v>255.8</v>
      </c>
      <c r="DG13" s="58">
        <f t="shared" si="11"/>
        <v>6550</v>
      </c>
    </row>
    <row r="14" spans="2:111">
      <c r="B14" s="40" t="s">
        <v>1278</v>
      </c>
      <c r="C14" s="30" t="s">
        <v>1279</v>
      </c>
      <c r="D14" s="30" t="s">
        <v>1298</v>
      </c>
      <c r="E14" s="30" t="s">
        <v>1299</v>
      </c>
      <c r="F14" s="30" t="str">
        <f t="shared" si="6"/>
        <v>北海道浦河町</v>
      </c>
      <c r="G14" s="41">
        <f>+e!F12</f>
        <v>10073</v>
      </c>
      <c r="H14" s="41">
        <f>+e!G12</f>
        <v>6</v>
      </c>
      <c r="I14" s="41">
        <f>+SUM(e!H12:K12)</f>
        <v>1</v>
      </c>
      <c r="J14" s="41">
        <f>+SUM(e!L12:O12)</f>
        <v>179170</v>
      </c>
      <c r="K14" s="41">
        <f>+e!P12</f>
        <v>272879</v>
      </c>
      <c r="L14" s="41">
        <f>+SUM(e!Q12:R12)</f>
        <v>263807</v>
      </c>
      <c r="M14" s="31">
        <f>+IFERROR(ROUND(e!P12/e!S12,0),0)</f>
        <v>45480</v>
      </c>
      <c r="N14" s="30">
        <f>+IFERROR(ROUND(SUM(e!T12:V12)/e!S12,0),0)</f>
        <v>160</v>
      </c>
      <c r="O14" s="30">
        <f>+IFERROR(ROUND(e!W12/e!G12*100,1),0)</f>
        <v>33.299999999999997</v>
      </c>
      <c r="P14" s="41">
        <f>+e!X12</f>
        <v>19</v>
      </c>
      <c r="Q14" s="30">
        <f>+IFERROR(ROUND(e!Z12/e!Y12*100,1),0)</f>
        <v>0</v>
      </c>
      <c r="R14" s="30">
        <f>+IFERROR(ROUND(e!AB12/e!AA12*100,1),0)</f>
        <v>75</v>
      </c>
      <c r="S14" s="30">
        <f>+IFERROR(ROUND(SUM(e!AC12:AF12)/J14*100,1),0)</f>
        <v>30.7</v>
      </c>
      <c r="T14" s="30">
        <f>+IFERROR(ROUND(e!AG12/e!Y12*100,1),0)</f>
        <v>0</v>
      </c>
      <c r="U14" s="30">
        <f>+IFERROR(ROUND(e!AH12/SUM(e!AH12:AJ12)*100,1),0)</f>
        <v>0</v>
      </c>
      <c r="V14" s="30">
        <f>+IFERROR(ROUND(e!AK12/SUM(e!AK12:AQ12)*100,1),0)</f>
        <v>18.600000000000001</v>
      </c>
      <c r="W14" s="30">
        <f>+IFERROR(ROUND(SUM(e!AR12:BG12)/J14*100,1),0)</f>
        <v>9</v>
      </c>
      <c r="X14" s="30">
        <f>+IFERROR(ROUND(SUM(e!BH12:BI12)/SUM(e!BJ12:BK12)*100,1),0)</f>
        <v>121.4</v>
      </c>
      <c r="Y14" s="30">
        <f t="shared" si="7"/>
        <v>96.7</v>
      </c>
      <c r="Z14" s="30">
        <f t="shared" si="8"/>
        <v>120.1</v>
      </c>
      <c r="AA14" s="30">
        <f>+IFERROR(ROUND(K14/SUM(e!T12:V12),1),0)</f>
        <v>285.10000000000002</v>
      </c>
      <c r="AB14" s="42">
        <f>+IFERROR(ROUND((SUM(e!BJ12:BK12)-SUM(e!BL12:BO12))/SUM(e!T12:V12),1),0)</f>
        <v>237.4</v>
      </c>
      <c r="AC14" s="30">
        <f>+IFERROR(ROUND(e!BP12/e!BQ12*100,1),0)</f>
        <v>1613.9</v>
      </c>
      <c r="AD14" s="101">
        <f>+e!BR12</f>
        <v>0</v>
      </c>
      <c r="AF14" s="64" t="s">
        <v>1106</v>
      </c>
      <c r="AG14" s="10" t="s">
        <v>3394</v>
      </c>
      <c r="AH14" s="55">
        <f t="shared" si="0"/>
        <v>21203</v>
      </c>
      <c r="AI14" s="55">
        <f t="shared" si="0"/>
        <v>13</v>
      </c>
      <c r="AJ14" s="55">
        <f t="shared" si="0"/>
        <v>12</v>
      </c>
      <c r="AK14" s="55">
        <f t="shared" si="0"/>
        <v>234662</v>
      </c>
      <c r="AL14" s="55">
        <f t="shared" si="0"/>
        <v>461953</v>
      </c>
      <c r="AM14" s="55">
        <f t="shared" si="0"/>
        <v>1397154</v>
      </c>
      <c r="AN14" s="55">
        <f t="shared" si="0"/>
        <v>35535</v>
      </c>
      <c r="AO14" s="55">
        <f t="shared" si="0"/>
        <v>160</v>
      </c>
      <c r="AP14" s="55">
        <f t="shared" si="0"/>
        <v>30.8</v>
      </c>
      <c r="AQ14" s="55">
        <f t="shared" si="0"/>
        <v>4</v>
      </c>
      <c r="AR14" s="55">
        <f t="shared" si="1"/>
        <v>0</v>
      </c>
      <c r="AS14" s="55">
        <f t="shared" si="1"/>
        <v>0</v>
      </c>
      <c r="AT14" s="55">
        <f t="shared" si="1"/>
        <v>0</v>
      </c>
      <c r="AU14" s="55">
        <f t="shared" si="1"/>
        <v>0</v>
      </c>
      <c r="AV14" s="55">
        <f t="shared" si="1"/>
        <v>0</v>
      </c>
      <c r="AW14" s="55">
        <f t="shared" si="1"/>
        <v>0</v>
      </c>
      <c r="AX14" s="55">
        <f t="shared" si="1"/>
        <v>2.1</v>
      </c>
      <c r="AY14" s="55">
        <f t="shared" si="1"/>
        <v>118.5</v>
      </c>
      <c r="AZ14" s="55">
        <f t="shared" si="1"/>
        <v>302.39999999999998</v>
      </c>
      <c r="BA14" s="55">
        <f t="shared" si="1"/>
        <v>92.3</v>
      </c>
      <c r="BB14" s="55">
        <f t="shared" si="1"/>
        <v>221.5</v>
      </c>
      <c r="BC14" s="55">
        <f t="shared" si="1"/>
        <v>240</v>
      </c>
      <c r="BD14" s="58">
        <f t="shared" si="1"/>
        <v>224</v>
      </c>
      <c r="BE14" s="58">
        <f t="shared" si="9"/>
        <v>4500</v>
      </c>
      <c r="BG14" s="64" t="s">
        <v>2914</v>
      </c>
      <c r="BH14" s="10" t="s">
        <v>2936</v>
      </c>
      <c r="BI14" s="55">
        <f t="shared" si="2"/>
        <v>0</v>
      </c>
      <c r="BJ14" s="55">
        <f t="shared" si="2"/>
        <v>44</v>
      </c>
      <c r="BK14" s="55">
        <f t="shared" si="2"/>
        <v>2</v>
      </c>
      <c r="BL14" s="55">
        <f t="shared" si="2"/>
        <v>199533</v>
      </c>
      <c r="BM14" s="55">
        <f t="shared" si="2"/>
        <v>9533113</v>
      </c>
      <c r="BN14" s="55">
        <f t="shared" si="2"/>
        <v>22451085</v>
      </c>
      <c r="BO14" s="55">
        <f t="shared" si="2"/>
        <v>207242</v>
      </c>
      <c r="BP14" s="55">
        <f t="shared" si="2"/>
        <v>934</v>
      </c>
      <c r="BQ14" s="55">
        <f t="shared" si="2"/>
        <v>45.5</v>
      </c>
      <c r="BR14" s="55">
        <f t="shared" si="2"/>
        <v>23</v>
      </c>
      <c r="BS14" s="55">
        <f t="shared" si="3"/>
        <v>0</v>
      </c>
      <c r="BT14" s="55">
        <f t="shared" si="3"/>
        <v>73.5</v>
      </c>
      <c r="BU14" s="55">
        <f t="shared" si="3"/>
        <v>30.3</v>
      </c>
      <c r="BV14" s="55">
        <f t="shared" si="3"/>
        <v>0</v>
      </c>
      <c r="BW14" s="55">
        <f t="shared" si="3"/>
        <v>0</v>
      </c>
      <c r="BX14" s="55">
        <f t="shared" si="3"/>
        <v>30.7</v>
      </c>
      <c r="BY14" s="55">
        <f t="shared" si="3"/>
        <v>30.9</v>
      </c>
      <c r="BZ14" s="55">
        <f t="shared" si="3"/>
        <v>120.4</v>
      </c>
      <c r="CA14" s="55">
        <f t="shared" si="3"/>
        <v>235.5</v>
      </c>
      <c r="CB14" s="55">
        <f t="shared" si="3"/>
        <v>116.7</v>
      </c>
      <c r="CC14" s="55">
        <f t="shared" si="3"/>
        <v>221.8</v>
      </c>
      <c r="CD14" s="55">
        <f t="shared" si="3"/>
        <v>190</v>
      </c>
      <c r="CE14" s="58">
        <f t="shared" si="3"/>
        <v>444.5</v>
      </c>
      <c r="CF14" s="58">
        <f t="shared" si="10"/>
        <v>0</v>
      </c>
      <c r="CG14" s="30"/>
      <c r="CH14" s="64" t="s">
        <v>900</v>
      </c>
      <c r="CI14" s="10" t="s">
        <v>3499</v>
      </c>
      <c r="CJ14" s="55">
        <f t="shared" si="4"/>
        <v>117119</v>
      </c>
      <c r="CK14" s="55">
        <f t="shared" si="4"/>
        <v>43</v>
      </c>
      <c r="CL14" s="55">
        <f t="shared" si="4"/>
        <v>2</v>
      </c>
      <c r="CM14" s="55">
        <f t="shared" si="4"/>
        <v>672688</v>
      </c>
      <c r="CN14" s="55">
        <f t="shared" si="4"/>
        <v>2274256</v>
      </c>
      <c r="CO14" s="55">
        <f t="shared" si="4"/>
        <v>0</v>
      </c>
      <c r="CP14" s="55">
        <f t="shared" si="4"/>
        <v>94761</v>
      </c>
      <c r="CQ14" s="55">
        <f t="shared" si="4"/>
        <v>488</v>
      </c>
      <c r="CR14" s="55">
        <f t="shared" si="4"/>
        <v>32.6</v>
      </c>
      <c r="CS14" s="55">
        <f t="shared" si="4"/>
        <v>6</v>
      </c>
      <c r="CT14" s="55">
        <f t="shared" si="5"/>
        <v>0</v>
      </c>
      <c r="CU14" s="55">
        <f t="shared" si="5"/>
        <v>83.1</v>
      </c>
      <c r="CV14" s="55">
        <f t="shared" si="5"/>
        <v>28.9</v>
      </c>
      <c r="CW14" s="55">
        <f t="shared" si="5"/>
        <v>48.5</v>
      </c>
      <c r="CX14" s="55">
        <f t="shared" si="5"/>
        <v>27.2</v>
      </c>
      <c r="CY14" s="55">
        <f t="shared" si="5"/>
        <v>87.6</v>
      </c>
      <c r="CZ14" s="55">
        <f t="shared" si="5"/>
        <v>10.4</v>
      </c>
      <c r="DA14" s="55">
        <f t="shared" si="5"/>
        <v>109.6</v>
      </c>
      <c r="DB14" s="55">
        <f t="shared" si="5"/>
        <v>0</v>
      </c>
      <c r="DC14" s="55">
        <f t="shared" si="5"/>
        <v>109.8</v>
      </c>
      <c r="DD14" s="55">
        <f t="shared" si="5"/>
        <v>194.3</v>
      </c>
      <c r="DE14" s="55">
        <f t="shared" si="5"/>
        <v>176.9</v>
      </c>
      <c r="DF14" s="58">
        <f t="shared" si="5"/>
        <v>2099.4</v>
      </c>
      <c r="DG14" s="58">
        <f t="shared" si="11"/>
        <v>36500</v>
      </c>
    </row>
    <row r="15" spans="2:111">
      <c r="B15" s="40" t="s">
        <v>1278</v>
      </c>
      <c r="C15" s="30" t="s">
        <v>1279</v>
      </c>
      <c r="D15" s="30" t="s">
        <v>1300</v>
      </c>
      <c r="E15" s="30" t="s">
        <v>1301</v>
      </c>
      <c r="F15" s="30" t="str">
        <f t="shared" si="6"/>
        <v>北海道北斗市</v>
      </c>
      <c r="G15" s="41">
        <f>+e!F13</f>
        <v>44799</v>
      </c>
      <c r="H15" s="41">
        <f>+e!G13</f>
        <v>7</v>
      </c>
      <c r="I15" s="41">
        <f>+SUM(e!H13:K13)</f>
        <v>5</v>
      </c>
      <c r="J15" s="41">
        <f>+SUM(e!L13:O13)</f>
        <v>278768</v>
      </c>
      <c r="K15" s="41">
        <f>+e!P13</f>
        <v>703706</v>
      </c>
      <c r="L15" s="41">
        <f>+SUM(e!Q13:R13)</f>
        <v>3444291</v>
      </c>
      <c r="M15" s="31">
        <f>+IFERROR(ROUND(e!P13/e!S13,0),0)</f>
        <v>100529</v>
      </c>
      <c r="N15" s="30">
        <f>+IFERROR(ROUND(SUM(e!T13:V13)/e!S13,0),0)</f>
        <v>676</v>
      </c>
      <c r="O15" s="30">
        <f>+IFERROR(ROUND(e!W13/e!G13*100,1),0)</f>
        <v>42.9</v>
      </c>
      <c r="P15" s="41">
        <f>+e!X13</f>
        <v>14</v>
      </c>
      <c r="Q15" s="30">
        <f>+IFERROR(ROUND(e!Z13/e!Y13*100,1),0)</f>
        <v>0</v>
      </c>
      <c r="R15" s="30">
        <f>+IFERROR(ROUND(e!AB13/e!AA13*100,1),0)</f>
        <v>0</v>
      </c>
      <c r="S15" s="30">
        <f>+IFERROR(ROUND(SUM(e!AC13:AF13)/J15*100,1),0)</f>
        <v>22.9</v>
      </c>
      <c r="T15" s="30">
        <f>+IFERROR(ROUND(e!AG13/e!Y13*100,1),0)</f>
        <v>81</v>
      </c>
      <c r="U15" s="30">
        <f>+IFERROR(ROUND(e!AH13/SUM(e!AH13:AJ13)*100,1),0)</f>
        <v>0</v>
      </c>
      <c r="V15" s="30">
        <f>+IFERROR(ROUND(e!AK13/SUM(e!AK13:AQ13)*100,1),0)</f>
        <v>65.7</v>
      </c>
      <c r="W15" s="30">
        <f>+IFERROR(ROUND(SUM(e!AR13:BG13)/J15*100,1),0)</f>
        <v>27.4</v>
      </c>
      <c r="X15" s="30">
        <f>+IFERROR(ROUND(SUM(e!BH13:BI13)/SUM(e!BJ13:BK13)*100,1),0)</f>
        <v>127.8</v>
      </c>
      <c r="Y15" s="30">
        <f t="shared" si="7"/>
        <v>489.5</v>
      </c>
      <c r="Z15" s="30">
        <f t="shared" si="8"/>
        <v>131</v>
      </c>
      <c r="AA15" s="30">
        <f>+IFERROR(ROUND(K15/SUM(e!T13:V13),1),0)</f>
        <v>148.80000000000001</v>
      </c>
      <c r="AB15" s="42">
        <f>+IFERROR(ROUND((SUM(e!BJ13:BK13)-SUM(e!BL13:BO13))/SUM(e!T13:V13),1),0)</f>
        <v>113.6</v>
      </c>
      <c r="AC15" s="30">
        <f>+IFERROR(ROUND(e!BP13/e!BQ13*100,1),0)</f>
        <v>94.9</v>
      </c>
      <c r="AD15" s="101">
        <f>+e!BR13</f>
        <v>0</v>
      </c>
      <c r="AF15" s="64" t="s">
        <v>3154</v>
      </c>
      <c r="AG15" s="10" t="s">
        <v>3395</v>
      </c>
      <c r="AH15" s="55">
        <f t="shared" ref="AH15:AQ24" si="12">+IFERROR(VLOOKUP($AG15,$F$5:$AC$1424,AH$1,FALSE),0)</f>
        <v>0</v>
      </c>
      <c r="AI15" s="55">
        <f t="shared" si="12"/>
        <v>8</v>
      </c>
      <c r="AJ15" s="55">
        <f t="shared" si="12"/>
        <v>1</v>
      </c>
      <c r="AK15" s="55">
        <f t="shared" si="12"/>
        <v>60404</v>
      </c>
      <c r="AL15" s="55">
        <f t="shared" si="12"/>
        <v>609733</v>
      </c>
      <c r="AM15" s="55">
        <f t="shared" si="12"/>
        <v>2067352</v>
      </c>
      <c r="AN15" s="55">
        <f t="shared" si="12"/>
        <v>87105</v>
      </c>
      <c r="AO15" s="55">
        <f t="shared" si="12"/>
        <v>1054</v>
      </c>
      <c r="AP15" s="55">
        <f t="shared" si="12"/>
        <v>12.5</v>
      </c>
      <c r="AQ15" s="55">
        <f t="shared" si="12"/>
        <v>3</v>
      </c>
      <c r="AR15" s="55">
        <f t="shared" ref="AR15:BD24" si="13">+IFERROR(VLOOKUP($AG15,$F$5:$AC$1424,AR$1,FALSE),0)</f>
        <v>0</v>
      </c>
      <c r="AS15" s="55">
        <f t="shared" si="13"/>
        <v>53.6</v>
      </c>
      <c r="AT15" s="55">
        <f t="shared" si="13"/>
        <v>0</v>
      </c>
      <c r="AU15" s="55">
        <f t="shared" si="13"/>
        <v>0</v>
      </c>
      <c r="AV15" s="55">
        <f t="shared" si="13"/>
        <v>0</v>
      </c>
      <c r="AW15" s="55">
        <f t="shared" si="13"/>
        <v>0</v>
      </c>
      <c r="AX15" s="55">
        <f t="shared" si="13"/>
        <v>4.4000000000000004</v>
      </c>
      <c r="AY15" s="55">
        <f t="shared" si="13"/>
        <v>95.6</v>
      </c>
      <c r="AZ15" s="55">
        <f t="shared" si="13"/>
        <v>339.1</v>
      </c>
      <c r="BA15" s="55">
        <f t="shared" si="13"/>
        <v>88.3</v>
      </c>
      <c r="BB15" s="55">
        <f t="shared" si="13"/>
        <v>82.6</v>
      </c>
      <c r="BC15" s="55">
        <f t="shared" si="13"/>
        <v>93.5</v>
      </c>
      <c r="BD15" s="58">
        <f t="shared" si="13"/>
        <v>563.79999999999995</v>
      </c>
      <c r="BE15" s="58">
        <f t="shared" si="9"/>
        <v>0</v>
      </c>
      <c r="BG15" s="64" t="s">
        <v>1039</v>
      </c>
      <c r="BH15" s="10" t="s">
        <v>2937</v>
      </c>
      <c r="BI15" s="55">
        <f t="shared" ref="BI15:BR24" si="14">+IFERROR(VLOOKUP($BH15,$F$5:$AC$1424,BI$1,FALSE),0)</f>
        <v>0</v>
      </c>
      <c r="BJ15" s="55">
        <f t="shared" si="14"/>
        <v>0</v>
      </c>
      <c r="BK15" s="55">
        <f t="shared" si="14"/>
        <v>0</v>
      </c>
      <c r="BL15" s="55">
        <f t="shared" si="14"/>
        <v>0</v>
      </c>
      <c r="BM15" s="55">
        <f t="shared" si="14"/>
        <v>0</v>
      </c>
      <c r="BN15" s="55">
        <f t="shared" si="14"/>
        <v>0</v>
      </c>
      <c r="BO15" s="55">
        <f t="shared" si="14"/>
        <v>0</v>
      </c>
      <c r="BP15" s="55">
        <f t="shared" si="14"/>
        <v>0</v>
      </c>
      <c r="BQ15" s="55">
        <f t="shared" si="14"/>
        <v>0</v>
      </c>
      <c r="BR15" s="55">
        <f t="shared" si="14"/>
        <v>0</v>
      </c>
      <c r="BS15" s="55">
        <f t="shared" ref="BS15:CE24" si="15">+IFERROR(VLOOKUP($BH15,$F$5:$AC$1424,BS$1,FALSE),0)</f>
        <v>0</v>
      </c>
      <c r="BT15" s="55">
        <f t="shared" si="15"/>
        <v>0</v>
      </c>
      <c r="BU15" s="55">
        <f t="shared" si="15"/>
        <v>0</v>
      </c>
      <c r="BV15" s="55">
        <f t="shared" si="15"/>
        <v>0</v>
      </c>
      <c r="BW15" s="55">
        <f t="shared" si="15"/>
        <v>0</v>
      </c>
      <c r="BX15" s="55">
        <f t="shared" si="15"/>
        <v>0</v>
      </c>
      <c r="BY15" s="55">
        <f t="shared" si="15"/>
        <v>0</v>
      </c>
      <c r="BZ15" s="55">
        <f t="shared" si="15"/>
        <v>0</v>
      </c>
      <c r="CA15" s="55">
        <f t="shared" si="15"/>
        <v>0</v>
      </c>
      <c r="CB15" s="55">
        <f t="shared" si="15"/>
        <v>0</v>
      </c>
      <c r="CC15" s="55">
        <f t="shared" si="15"/>
        <v>0</v>
      </c>
      <c r="CD15" s="55">
        <f t="shared" si="15"/>
        <v>0</v>
      </c>
      <c r="CE15" s="58">
        <f t="shared" si="15"/>
        <v>0</v>
      </c>
      <c r="CF15" s="58">
        <f t="shared" si="10"/>
        <v>0</v>
      </c>
      <c r="CG15" s="30"/>
      <c r="CH15" s="64" t="s">
        <v>901</v>
      </c>
      <c r="CI15" s="10" t="s">
        <v>3500</v>
      </c>
      <c r="CJ15" s="55">
        <f t="shared" ref="CJ15:CS24" si="16">+IFERROR(VLOOKUP($CI15,$F$5:$AC$1424,CJ$1,FALSE),0)</f>
        <v>78413</v>
      </c>
      <c r="CK15" s="55">
        <f t="shared" si="16"/>
        <v>22</v>
      </c>
      <c r="CL15" s="55">
        <f t="shared" si="16"/>
        <v>0</v>
      </c>
      <c r="CM15" s="55">
        <f t="shared" si="16"/>
        <v>379606</v>
      </c>
      <c r="CN15" s="55">
        <f t="shared" si="16"/>
        <v>1496299</v>
      </c>
      <c r="CO15" s="55">
        <f t="shared" si="16"/>
        <v>128371</v>
      </c>
      <c r="CP15" s="55">
        <f t="shared" si="16"/>
        <v>88018</v>
      </c>
      <c r="CQ15" s="55">
        <f t="shared" si="16"/>
        <v>463</v>
      </c>
      <c r="CR15" s="55">
        <f t="shared" si="16"/>
        <v>22.7</v>
      </c>
      <c r="CS15" s="55">
        <f t="shared" si="16"/>
        <v>16</v>
      </c>
      <c r="CT15" s="55">
        <f t="shared" ref="CT15:DF24" si="17">+IFERROR(VLOOKUP($CI15,$F$5:$AC$1424,CT$1,FALSE),0)</f>
        <v>0</v>
      </c>
      <c r="CU15" s="55">
        <f t="shared" si="17"/>
        <v>0</v>
      </c>
      <c r="CV15" s="55">
        <f t="shared" si="17"/>
        <v>25.3</v>
      </c>
      <c r="CW15" s="55">
        <f t="shared" si="17"/>
        <v>0</v>
      </c>
      <c r="CX15" s="55">
        <f t="shared" si="17"/>
        <v>0</v>
      </c>
      <c r="CY15" s="55">
        <f t="shared" si="17"/>
        <v>100</v>
      </c>
      <c r="CZ15" s="55">
        <f t="shared" si="17"/>
        <v>5.0999999999999996</v>
      </c>
      <c r="DA15" s="55">
        <f t="shared" si="17"/>
        <v>114.7</v>
      </c>
      <c r="DB15" s="55">
        <f t="shared" si="17"/>
        <v>8.6</v>
      </c>
      <c r="DC15" s="55">
        <f t="shared" si="17"/>
        <v>108.4</v>
      </c>
      <c r="DD15" s="55">
        <f t="shared" si="17"/>
        <v>190</v>
      </c>
      <c r="DE15" s="55">
        <f t="shared" si="17"/>
        <v>175.2</v>
      </c>
      <c r="DF15" s="58">
        <f t="shared" si="17"/>
        <v>683.2</v>
      </c>
      <c r="DG15" s="58">
        <f t="shared" si="11"/>
        <v>28700</v>
      </c>
    </row>
    <row r="16" spans="2:111">
      <c r="B16" s="40" t="s">
        <v>1278</v>
      </c>
      <c r="C16" s="30" t="s">
        <v>1279</v>
      </c>
      <c r="D16" s="30" t="s">
        <v>1302</v>
      </c>
      <c r="E16" s="30" t="s">
        <v>1303</v>
      </c>
      <c r="F16" s="30" t="str">
        <f t="shared" si="6"/>
        <v>北海道紋別市</v>
      </c>
      <c r="G16" s="41">
        <f>+e!F14</f>
        <v>20374</v>
      </c>
      <c r="H16" s="41">
        <f>+e!G14</f>
        <v>22</v>
      </c>
      <c r="I16" s="41">
        <f>+SUM(e!H14:K14)</f>
        <v>1</v>
      </c>
      <c r="J16" s="41">
        <f>+SUM(e!L14:O14)</f>
        <v>166102</v>
      </c>
      <c r="K16" s="41">
        <f>+e!P14</f>
        <v>655642</v>
      </c>
      <c r="L16" s="41">
        <f>+SUM(e!Q14:R14)</f>
        <v>5810959</v>
      </c>
      <c r="M16" s="31">
        <f>+IFERROR(ROUND(e!P14/e!S14,0),0)</f>
        <v>40978</v>
      </c>
      <c r="N16" s="30">
        <f>+IFERROR(ROUND(SUM(e!T14:V14)/e!S14,0),0)</f>
        <v>211</v>
      </c>
      <c r="O16" s="30">
        <f>+IFERROR(ROUND(e!W14/e!G14*100,1),0)</f>
        <v>18.2</v>
      </c>
      <c r="P16" s="41">
        <f>+e!X14</f>
        <v>12</v>
      </c>
      <c r="Q16" s="30">
        <f>+IFERROR(ROUND(e!Z14/e!Y14*100,1),0)</f>
        <v>0</v>
      </c>
      <c r="R16" s="30">
        <f>+IFERROR(ROUND(e!AB14/e!AA14*100,1),0)</f>
        <v>66.7</v>
      </c>
      <c r="S16" s="30">
        <f>+IFERROR(ROUND(SUM(e!AC14:AF14)/J16*100,1),0)</f>
        <v>28.5</v>
      </c>
      <c r="T16" s="30">
        <f>+IFERROR(ROUND(e!AG14/e!Y14*100,1),0)</f>
        <v>0</v>
      </c>
      <c r="U16" s="30">
        <f>+IFERROR(ROUND(e!AH14/SUM(e!AH14:AJ14)*100,1),0)</f>
        <v>0</v>
      </c>
      <c r="V16" s="30">
        <f>+IFERROR(ROUND(e!AK14/SUM(e!AK14:AQ14)*100,1),0)</f>
        <v>10.199999999999999</v>
      </c>
      <c r="W16" s="30">
        <f>+IFERROR(ROUND(SUM(e!AR14:BG14)/J16*100,1),0)</f>
        <v>19.8</v>
      </c>
      <c r="X16" s="30">
        <f>+IFERROR(ROUND(SUM(e!BH14:BI14)/SUM(e!BJ14:BK14)*100,1),0)</f>
        <v>104.7</v>
      </c>
      <c r="Y16" s="30">
        <f t="shared" si="7"/>
        <v>886.3</v>
      </c>
      <c r="Z16" s="30">
        <f t="shared" si="8"/>
        <v>93.5</v>
      </c>
      <c r="AA16" s="30">
        <f>+IFERROR(ROUND(K16/SUM(e!T14:V14),1),0)</f>
        <v>194.1</v>
      </c>
      <c r="AB16" s="42">
        <f>+IFERROR(ROUND((SUM(e!BJ14:BK14)-SUM(e!BL14:BO14))/SUM(e!T14:V14),1),0)</f>
        <v>207.5</v>
      </c>
      <c r="AC16" s="30">
        <f>+IFERROR(ROUND(e!BP14/e!BQ14*100,1),0)</f>
        <v>103.8</v>
      </c>
      <c r="AD16" s="101">
        <f>+e!BR14</f>
        <v>0</v>
      </c>
      <c r="AF16" s="64" t="s">
        <v>464</v>
      </c>
      <c r="AG16" s="10" t="s">
        <v>3396</v>
      </c>
      <c r="AH16" s="55">
        <f t="shared" si="12"/>
        <v>134807</v>
      </c>
      <c r="AI16" s="55">
        <f t="shared" si="12"/>
        <v>38</v>
      </c>
      <c r="AJ16" s="55">
        <f t="shared" si="12"/>
        <v>4</v>
      </c>
      <c r="AK16" s="55">
        <f t="shared" si="12"/>
        <v>1040435</v>
      </c>
      <c r="AL16" s="55">
        <f t="shared" si="12"/>
        <v>3313630</v>
      </c>
      <c r="AM16" s="55">
        <f t="shared" si="12"/>
        <v>8421426</v>
      </c>
      <c r="AN16" s="55">
        <f t="shared" si="12"/>
        <v>114263</v>
      </c>
      <c r="AO16" s="55">
        <f t="shared" si="12"/>
        <v>474</v>
      </c>
      <c r="AP16" s="55">
        <f t="shared" si="12"/>
        <v>57.9</v>
      </c>
      <c r="AQ16" s="55">
        <f t="shared" si="12"/>
        <v>8</v>
      </c>
      <c r="AR16" s="55">
        <f t="shared" si="13"/>
        <v>0</v>
      </c>
      <c r="AS16" s="55">
        <f t="shared" si="13"/>
        <v>38.200000000000003</v>
      </c>
      <c r="AT16" s="55">
        <f t="shared" si="13"/>
        <v>32.700000000000003</v>
      </c>
      <c r="AU16" s="55">
        <f t="shared" si="13"/>
        <v>0</v>
      </c>
      <c r="AV16" s="55">
        <f t="shared" si="13"/>
        <v>0</v>
      </c>
      <c r="AW16" s="55">
        <f t="shared" si="13"/>
        <v>8.1999999999999993</v>
      </c>
      <c r="AX16" s="55">
        <f t="shared" si="13"/>
        <v>22.5</v>
      </c>
      <c r="AY16" s="55">
        <f t="shared" si="13"/>
        <v>108.4</v>
      </c>
      <c r="AZ16" s="55">
        <f t="shared" si="13"/>
        <v>254.1</v>
      </c>
      <c r="BA16" s="55">
        <f t="shared" si="13"/>
        <v>100.1</v>
      </c>
      <c r="BB16" s="55">
        <f t="shared" si="13"/>
        <v>241</v>
      </c>
      <c r="BC16" s="55">
        <f t="shared" si="13"/>
        <v>240.8</v>
      </c>
      <c r="BD16" s="58">
        <f t="shared" si="13"/>
        <v>233.4</v>
      </c>
      <c r="BE16" s="58">
        <f t="shared" si="9"/>
        <v>62520</v>
      </c>
      <c r="BG16" s="64" t="s">
        <v>1015</v>
      </c>
      <c r="BH16" s="10" t="s">
        <v>2938</v>
      </c>
      <c r="BI16" s="55">
        <f t="shared" si="14"/>
        <v>129857</v>
      </c>
      <c r="BJ16" s="55">
        <f t="shared" si="14"/>
        <v>62</v>
      </c>
      <c r="BK16" s="55">
        <f t="shared" si="14"/>
        <v>11</v>
      </c>
      <c r="BL16" s="55">
        <f t="shared" si="14"/>
        <v>846302</v>
      </c>
      <c r="BM16" s="55">
        <f t="shared" si="14"/>
        <v>2616493</v>
      </c>
      <c r="BN16" s="55">
        <f t="shared" si="14"/>
        <v>14446498</v>
      </c>
      <c r="BO16" s="55">
        <f t="shared" si="14"/>
        <v>51304</v>
      </c>
      <c r="BP16" s="55">
        <f t="shared" si="14"/>
        <v>305</v>
      </c>
      <c r="BQ16" s="55">
        <f t="shared" si="14"/>
        <v>72.599999999999994</v>
      </c>
      <c r="BR16" s="55">
        <f t="shared" si="14"/>
        <v>17</v>
      </c>
      <c r="BS16" s="55">
        <f t="shared" si="15"/>
        <v>0</v>
      </c>
      <c r="BT16" s="55">
        <f t="shared" si="15"/>
        <v>55.4</v>
      </c>
      <c r="BU16" s="55">
        <f t="shared" si="15"/>
        <v>24.7</v>
      </c>
      <c r="BV16" s="55">
        <f t="shared" si="15"/>
        <v>2.4</v>
      </c>
      <c r="BW16" s="55">
        <f t="shared" si="15"/>
        <v>38.6</v>
      </c>
      <c r="BX16" s="55">
        <f t="shared" si="15"/>
        <v>49.6</v>
      </c>
      <c r="BY16" s="55">
        <f t="shared" si="15"/>
        <v>29.6</v>
      </c>
      <c r="BZ16" s="55">
        <f t="shared" si="15"/>
        <v>107.7</v>
      </c>
      <c r="CA16" s="55">
        <f t="shared" si="15"/>
        <v>552.1</v>
      </c>
      <c r="CB16" s="55">
        <f t="shared" si="15"/>
        <v>95.8</v>
      </c>
      <c r="CC16" s="55">
        <f t="shared" si="15"/>
        <v>168.3</v>
      </c>
      <c r="CD16" s="55">
        <f t="shared" si="15"/>
        <v>175.7</v>
      </c>
      <c r="CE16" s="58">
        <f t="shared" si="15"/>
        <v>183</v>
      </c>
      <c r="CF16" s="58">
        <f t="shared" si="10"/>
        <v>0</v>
      </c>
      <c r="CG16" s="30"/>
      <c r="CH16" s="64" t="s">
        <v>902</v>
      </c>
      <c r="CI16" s="10" t="s">
        <v>3501</v>
      </c>
      <c r="CJ16" s="55">
        <f t="shared" si="16"/>
        <v>36953</v>
      </c>
      <c r="CK16" s="55">
        <f t="shared" si="16"/>
        <v>13</v>
      </c>
      <c r="CL16" s="55">
        <f t="shared" si="16"/>
        <v>3</v>
      </c>
      <c r="CM16" s="55">
        <f t="shared" si="16"/>
        <v>230749</v>
      </c>
      <c r="CN16" s="55">
        <f t="shared" si="16"/>
        <v>552097</v>
      </c>
      <c r="CO16" s="55">
        <f t="shared" si="16"/>
        <v>333713</v>
      </c>
      <c r="CP16" s="55">
        <f t="shared" si="16"/>
        <v>46008</v>
      </c>
      <c r="CQ16" s="55">
        <f t="shared" si="16"/>
        <v>358</v>
      </c>
      <c r="CR16" s="55">
        <f t="shared" si="16"/>
        <v>38.5</v>
      </c>
      <c r="CS16" s="55">
        <f t="shared" si="16"/>
        <v>7</v>
      </c>
      <c r="CT16" s="55">
        <f t="shared" si="17"/>
        <v>0</v>
      </c>
      <c r="CU16" s="55">
        <f t="shared" si="17"/>
        <v>40.6</v>
      </c>
      <c r="CV16" s="55">
        <f t="shared" si="17"/>
        <v>0</v>
      </c>
      <c r="CW16" s="55">
        <f t="shared" si="17"/>
        <v>0</v>
      </c>
      <c r="CX16" s="55">
        <f t="shared" si="17"/>
        <v>0</v>
      </c>
      <c r="CY16" s="55">
        <f t="shared" si="17"/>
        <v>76</v>
      </c>
      <c r="CZ16" s="55">
        <f t="shared" si="17"/>
        <v>8.1999999999999993</v>
      </c>
      <c r="DA16" s="55">
        <f t="shared" si="17"/>
        <v>121.9</v>
      </c>
      <c r="DB16" s="55">
        <f t="shared" si="17"/>
        <v>60.4</v>
      </c>
      <c r="DC16" s="55">
        <f t="shared" si="17"/>
        <v>113.7</v>
      </c>
      <c r="DD16" s="55">
        <f t="shared" si="17"/>
        <v>128.69999999999999</v>
      </c>
      <c r="DE16" s="55">
        <f t="shared" si="17"/>
        <v>113.2</v>
      </c>
      <c r="DF16" s="58">
        <f t="shared" si="17"/>
        <v>885</v>
      </c>
      <c r="DG16" s="58">
        <f t="shared" si="11"/>
        <v>18510</v>
      </c>
    </row>
    <row r="17" spans="2:111">
      <c r="B17" s="40" t="s">
        <v>1278</v>
      </c>
      <c r="C17" s="30" t="s">
        <v>1279</v>
      </c>
      <c r="D17" s="30" t="s">
        <v>1304</v>
      </c>
      <c r="E17" s="30" t="s">
        <v>1305</v>
      </c>
      <c r="F17" s="30" t="str">
        <f t="shared" si="6"/>
        <v>北海道札幌市</v>
      </c>
      <c r="G17" s="41">
        <f>+e!F15</f>
        <v>1957986</v>
      </c>
      <c r="H17" s="41">
        <f>+e!G15</f>
        <v>660</v>
      </c>
      <c r="I17" s="41">
        <f>+SUM(e!H15:K15)</f>
        <v>5</v>
      </c>
      <c r="J17" s="41">
        <f>+SUM(e!L15:O15)</f>
        <v>6092856</v>
      </c>
      <c r="K17" s="41">
        <f>+e!P15</f>
        <v>37505322</v>
      </c>
      <c r="L17" s="41">
        <f>+SUM(e!Q15:R15)</f>
        <v>70887348</v>
      </c>
      <c r="M17" s="31">
        <f>+IFERROR(ROUND(e!P15/e!S15,0),0)</f>
        <v>68565</v>
      </c>
      <c r="N17" s="30">
        <f>+IFERROR(ROUND(SUM(e!T15:V15)/e!S15,0),0)</f>
        <v>323</v>
      </c>
      <c r="O17" s="30">
        <f>+IFERROR(ROUND(e!W15/e!G15*100,1),0)</f>
        <v>60</v>
      </c>
      <c r="P17" s="41">
        <f>+e!X15</f>
        <v>15</v>
      </c>
      <c r="Q17" s="30">
        <f>+IFERROR(ROUND(e!Z15/e!Y15*100,1),0)</f>
        <v>0</v>
      </c>
      <c r="R17" s="30">
        <f>+IFERROR(ROUND(e!AB15/e!AA15*100,1),0)</f>
        <v>56.9</v>
      </c>
      <c r="S17" s="30">
        <f>+IFERROR(ROUND(SUM(e!AC15:AF15)/J17*100,1),0)</f>
        <v>11.6</v>
      </c>
      <c r="T17" s="30">
        <f>+IFERROR(ROUND(e!AG15/e!Y15*100,1),0)</f>
        <v>19.2</v>
      </c>
      <c r="U17" s="30">
        <f>+IFERROR(ROUND(e!AH15/SUM(e!AH15:AJ15)*100,1),0)</f>
        <v>58.2</v>
      </c>
      <c r="V17" s="30">
        <f>+IFERROR(ROUND(e!AK15/SUM(e!AK15:AQ15)*100,1),0)</f>
        <v>84.5</v>
      </c>
      <c r="W17" s="30">
        <f>+IFERROR(ROUND(SUM(e!AR15:BG15)/J17*100,1),0)</f>
        <v>28.7</v>
      </c>
      <c r="X17" s="30">
        <f>+IFERROR(ROUND(SUM(e!BH15:BI15)/SUM(e!BJ15:BK15)*100,1),0)</f>
        <v>128</v>
      </c>
      <c r="Y17" s="30">
        <f t="shared" si="7"/>
        <v>189</v>
      </c>
      <c r="Z17" s="30">
        <f t="shared" si="8"/>
        <v>122.8</v>
      </c>
      <c r="AA17" s="30">
        <f>+IFERROR(ROUND(K17/SUM(e!T15:V15),1),0)</f>
        <v>212.3</v>
      </c>
      <c r="AB17" s="42">
        <f>+IFERROR(ROUND((SUM(e!BJ15:BK15)-SUM(e!BL15:BO15))/SUM(e!T15:V15),1),0)</f>
        <v>172.9</v>
      </c>
      <c r="AC17" s="30">
        <f>+IFERROR(ROUND(e!BP15/e!BQ15*100,1),0)</f>
        <v>144.80000000000001</v>
      </c>
      <c r="AD17" s="101">
        <f>+e!BR15</f>
        <v>0</v>
      </c>
      <c r="AF17" s="64" t="s">
        <v>478</v>
      </c>
      <c r="AG17" s="10" t="s">
        <v>3397</v>
      </c>
      <c r="AH17" s="55">
        <f t="shared" si="12"/>
        <v>81638</v>
      </c>
      <c r="AI17" s="55">
        <f t="shared" si="12"/>
        <v>30</v>
      </c>
      <c r="AJ17" s="55">
        <f t="shared" si="12"/>
        <v>17</v>
      </c>
      <c r="AK17" s="55">
        <f t="shared" si="12"/>
        <v>840220</v>
      </c>
      <c r="AL17" s="55">
        <f t="shared" si="12"/>
        <v>2116340</v>
      </c>
      <c r="AM17" s="55">
        <f t="shared" si="12"/>
        <v>6725692</v>
      </c>
      <c r="AN17" s="55">
        <f t="shared" si="12"/>
        <v>111386</v>
      </c>
      <c r="AO17" s="55">
        <f t="shared" si="12"/>
        <v>427</v>
      </c>
      <c r="AP17" s="55">
        <f t="shared" si="12"/>
        <v>40</v>
      </c>
      <c r="AQ17" s="55">
        <f t="shared" si="12"/>
        <v>6</v>
      </c>
      <c r="AR17" s="55">
        <f t="shared" si="13"/>
        <v>0</v>
      </c>
      <c r="AS17" s="55">
        <f t="shared" si="13"/>
        <v>81.3</v>
      </c>
      <c r="AT17" s="55">
        <f t="shared" si="13"/>
        <v>51.1</v>
      </c>
      <c r="AU17" s="55">
        <f t="shared" si="13"/>
        <v>0</v>
      </c>
      <c r="AV17" s="55">
        <f t="shared" si="13"/>
        <v>0</v>
      </c>
      <c r="AW17" s="55">
        <f t="shared" si="13"/>
        <v>0</v>
      </c>
      <c r="AX17" s="55">
        <f t="shared" si="13"/>
        <v>10.5</v>
      </c>
      <c r="AY17" s="55">
        <f t="shared" si="13"/>
        <v>110.8</v>
      </c>
      <c r="AZ17" s="55">
        <f t="shared" si="13"/>
        <v>317.8</v>
      </c>
      <c r="BA17" s="55">
        <f t="shared" si="13"/>
        <v>103.9</v>
      </c>
      <c r="BB17" s="55">
        <f t="shared" si="13"/>
        <v>260.7</v>
      </c>
      <c r="BC17" s="55">
        <f t="shared" si="13"/>
        <v>250.9</v>
      </c>
      <c r="BD17" s="58">
        <f t="shared" si="13"/>
        <v>142.30000000000001</v>
      </c>
      <c r="BE17" s="58">
        <f t="shared" si="9"/>
        <v>22300</v>
      </c>
      <c r="BG17" s="64" t="s">
        <v>1012</v>
      </c>
      <c r="BH17" s="10" t="s">
        <v>2939</v>
      </c>
      <c r="BI17" s="55">
        <f t="shared" si="14"/>
        <v>46888</v>
      </c>
      <c r="BJ17" s="55">
        <f t="shared" si="14"/>
        <v>39</v>
      </c>
      <c r="BK17" s="55">
        <f t="shared" si="14"/>
        <v>2</v>
      </c>
      <c r="BL17" s="55">
        <f t="shared" si="14"/>
        <v>358856</v>
      </c>
      <c r="BM17" s="55">
        <f t="shared" si="14"/>
        <v>1030436</v>
      </c>
      <c r="BN17" s="55">
        <f t="shared" si="14"/>
        <v>5383857</v>
      </c>
      <c r="BO17" s="55">
        <f t="shared" si="14"/>
        <v>27850</v>
      </c>
      <c r="BP17" s="55">
        <f t="shared" si="14"/>
        <v>227</v>
      </c>
      <c r="BQ17" s="55">
        <f t="shared" si="14"/>
        <v>51.3</v>
      </c>
      <c r="BR17" s="55">
        <f t="shared" si="14"/>
        <v>17</v>
      </c>
      <c r="BS17" s="55">
        <f t="shared" si="15"/>
        <v>0</v>
      </c>
      <c r="BT17" s="55">
        <f t="shared" si="15"/>
        <v>20</v>
      </c>
      <c r="BU17" s="55">
        <f t="shared" si="15"/>
        <v>15.9</v>
      </c>
      <c r="BV17" s="55">
        <f t="shared" si="15"/>
        <v>0</v>
      </c>
      <c r="BW17" s="55">
        <f t="shared" si="15"/>
        <v>0</v>
      </c>
      <c r="BX17" s="55">
        <f t="shared" si="15"/>
        <v>45.3</v>
      </c>
      <c r="BY17" s="55">
        <f t="shared" si="15"/>
        <v>36.299999999999997</v>
      </c>
      <c r="BZ17" s="55">
        <f t="shared" si="15"/>
        <v>117</v>
      </c>
      <c r="CA17" s="55">
        <f t="shared" si="15"/>
        <v>522.5</v>
      </c>
      <c r="CB17" s="55">
        <f t="shared" si="15"/>
        <v>105.6</v>
      </c>
      <c r="CC17" s="55">
        <f t="shared" si="15"/>
        <v>122.7</v>
      </c>
      <c r="CD17" s="55">
        <f t="shared" si="15"/>
        <v>116.2</v>
      </c>
      <c r="CE17" s="58">
        <f t="shared" si="15"/>
        <v>273.10000000000002</v>
      </c>
      <c r="CF17" s="58">
        <f t="shared" si="10"/>
        <v>0</v>
      </c>
      <c r="CG17" s="30"/>
      <c r="CH17" s="64" t="s">
        <v>898</v>
      </c>
      <c r="CI17" s="10" t="s">
        <v>3502</v>
      </c>
      <c r="CJ17" s="55">
        <f t="shared" si="16"/>
        <v>27411</v>
      </c>
      <c r="CK17" s="55">
        <f t="shared" si="16"/>
        <v>20</v>
      </c>
      <c r="CL17" s="55">
        <f t="shared" si="16"/>
        <v>9</v>
      </c>
      <c r="CM17" s="55">
        <f t="shared" si="16"/>
        <v>431215</v>
      </c>
      <c r="CN17" s="55">
        <f t="shared" si="16"/>
        <v>694576</v>
      </c>
      <c r="CO17" s="55">
        <f t="shared" si="16"/>
        <v>2993361</v>
      </c>
      <c r="CP17" s="55">
        <f t="shared" si="16"/>
        <v>34729</v>
      </c>
      <c r="CQ17" s="55">
        <f t="shared" si="16"/>
        <v>176</v>
      </c>
      <c r="CR17" s="55">
        <f t="shared" si="16"/>
        <v>10</v>
      </c>
      <c r="CS17" s="55">
        <f t="shared" si="16"/>
        <v>6</v>
      </c>
      <c r="CT17" s="55">
        <f t="shared" si="17"/>
        <v>0</v>
      </c>
      <c r="CU17" s="55">
        <f t="shared" si="17"/>
        <v>19.3</v>
      </c>
      <c r="CV17" s="55">
        <f t="shared" si="17"/>
        <v>30.6</v>
      </c>
      <c r="CW17" s="55">
        <f t="shared" si="17"/>
        <v>0</v>
      </c>
      <c r="CX17" s="55">
        <f t="shared" si="17"/>
        <v>0</v>
      </c>
      <c r="CY17" s="55">
        <f t="shared" si="17"/>
        <v>26.4</v>
      </c>
      <c r="CZ17" s="55">
        <f t="shared" si="17"/>
        <v>3</v>
      </c>
      <c r="DA17" s="55">
        <f t="shared" si="17"/>
        <v>94.6</v>
      </c>
      <c r="DB17" s="55">
        <f t="shared" si="17"/>
        <v>431</v>
      </c>
      <c r="DC17" s="55">
        <f t="shared" si="17"/>
        <v>79.599999999999994</v>
      </c>
      <c r="DD17" s="55">
        <f t="shared" si="17"/>
        <v>197.5</v>
      </c>
      <c r="DE17" s="55">
        <f t="shared" si="17"/>
        <v>248.2</v>
      </c>
      <c r="DF17" s="58">
        <f t="shared" si="17"/>
        <v>104.1</v>
      </c>
      <c r="DG17" s="58">
        <f t="shared" si="11"/>
        <v>0</v>
      </c>
    </row>
    <row r="18" spans="2:111">
      <c r="B18" s="40" t="s">
        <v>1278</v>
      </c>
      <c r="C18" s="30" t="s">
        <v>1279</v>
      </c>
      <c r="D18" s="30" t="s">
        <v>1306</v>
      </c>
      <c r="E18" s="30" t="s">
        <v>1307</v>
      </c>
      <c r="F18" s="30" t="str">
        <f t="shared" si="6"/>
        <v>北海道木古内町</v>
      </c>
      <c r="G18" s="41">
        <f>+e!F16</f>
        <v>4084</v>
      </c>
      <c r="H18" s="41">
        <f>+e!G16</f>
        <v>4</v>
      </c>
      <c r="I18" s="41">
        <f>+SUM(e!H16:K16)</f>
        <v>2</v>
      </c>
      <c r="J18" s="41">
        <f>+SUM(e!L16:O16)</f>
        <v>103106</v>
      </c>
      <c r="K18" s="41">
        <f>+e!P16</f>
        <v>107206</v>
      </c>
      <c r="L18" s="41">
        <f>+SUM(e!Q16:R16)</f>
        <v>490299</v>
      </c>
      <c r="M18" s="31">
        <f>+IFERROR(ROUND(e!P16/e!S16,0),0)</f>
        <v>35735</v>
      </c>
      <c r="N18" s="30">
        <f>+IFERROR(ROUND(SUM(e!T16:V16)/e!S16,0),0)</f>
        <v>117</v>
      </c>
      <c r="O18" s="30">
        <f>+IFERROR(ROUND(e!W16/e!G16*100,1),0)</f>
        <v>25</v>
      </c>
      <c r="P18" s="41">
        <f>+e!X16</f>
        <v>24</v>
      </c>
      <c r="Q18" s="30">
        <f>+IFERROR(ROUND(e!Z16/e!Y16*100,1),0)</f>
        <v>0</v>
      </c>
      <c r="R18" s="30">
        <f>+IFERROR(ROUND(e!AB16/e!AA16*100,1),0)</f>
        <v>100</v>
      </c>
      <c r="S18" s="30">
        <f>+IFERROR(ROUND(SUM(e!AC16:AF16)/J18*100,1),0)</f>
        <v>22.1</v>
      </c>
      <c r="T18" s="30">
        <f>+IFERROR(ROUND(e!AG16/e!Y16*100,1),0)</f>
        <v>0</v>
      </c>
      <c r="U18" s="30">
        <f>+IFERROR(ROUND(e!AH16/SUM(e!AH16:AJ16)*100,1),0)</f>
        <v>0</v>
      </c>
      <c r="V18" s="30">
        <f>+IFERROR(ROUND(e!AK16/SUM(e!AK16:AQ16)*100,1),0)</f>
        <v>0</v>
      </c>
      <c r="W18" s="30">
        <f>+IFERROR(ROUND(SUM(e!AR16:BG16)/J18*100,1),0)</f>
        <v>5.0999999999999996</v>
      </c>
      <c r="X18" s="30">
        <f>+IFERROR(ROUND(SUM(e!BH16:BI16)/SUM(e!BJ16:BK16)*100,1),0)</f>
        <v>105</v>
      </c>
      <c r="Y18" s="30">
        <f t="shared" si="7"/>
        <v>457.3</v>
      </c>
      <c r="Z18" s="30">
        <f t="shared" si="8"/>
        <v>91.4</v>
      </c>
      <c r="AA18" s="30">
        <f>+IFERROR(ROUND(K18/SUM(e!T16:V16),1),0)</f>
        <v>306.3</v>
      </c>
      <c r="AB18" s="42">
        <f>+IFERROR(ROUND((SUM(e!BJ16:BK16)-SUM(e!BL16:BO16))/SUM(e!T16:V16),1),0)</f>
        <v>335.1</v>
      </c>
      <c r="AC18" s="30">
        <f>+IFERROR(ROUND(e!BP16/e!BQ16*100,1),0)</f>
        <v>239.3</v>
      </c>
      <c r="AD18" s="101">
        <f>+e!BR16</f>
        <v>0</v>
      </c>
      <c r="AF18" s="64" t="s">
        <v>479</v>
      </c>
      <c r="AG18" s="10" t="s">
        <v>3398</v>
      </c>
      <c r="AH18" s="55">
        <f t="shared" si="12"/>
        <v>41995</v>
      </c>
      <c r="AI18" s="55">
        <f t="shared" si="12"/>
        <v>23</v>
      </c>
      <c r="AJ18" s="55">
        <f t="shared" si="12"/>
        <v>2</v>
      </c>
      <c r="AK18" s="55">
        <f t="shared" si="12"/>
        <v>476036</v>
      </c>
      <c r="AL18" s="55">
        <f t="shared" si="12"/>
        <v>1279745</v>
      </c>
      <c r="AM18" s="55">
        <f t="shared" si="12"/>
        <v>4714397</v>
      </c>
      <c r="AN18" s="55">
        <f t="shared" si="12"/>
        <v>106645</v>
      </c>
      <c r="AO18" s="55">
        <f t="shared" si="12"/>
        <v>375</v>
      </c>
      <c r="AP18" s="55">
        <f t="shared" si="12"/>
        <v>26.1</v>
      </c>
      <c r="AQ18" s="55">
        <f t="shared" si="12"/>
        <v>8</v>
      </c>
      <c r="AR18" s="55">
        <f t="shared" si="13"/>
        <v>0</v>
      </c>
      <c r="AS18" s="55">
        <f t="shared" si="13"/>
        <v>87.5</v>
      </c>
      <c r="AT18" s="55">
        <f t="shared" si="13"/>
        <v>52.6</v>
      </c>
      <c r="AU18" s="55">
        <f t="shared" si="13"/>
        <v>0</v>
      </c>
      <c r="AV18" s="55">
        <f t="shared" si="13"/>
        <v>0</v>
      </c>
      <c r="AW18" s="55">
        <f t="shared" si="13"/>
        <v>12.1</v>
      </c>
      <c r="AX18" s="55">
        <f t="shared" si="13"/>
        <v>9.9</v>
      </c>
      <c r="AY18" s="55">
        <f t="shared" si="13"/>
        <v>171.3</v>
      </c>
      <c r="AZ18" s="55">
        <f t="shared" si="13"/>
        <v>368.4</v>
      </c>
      <c r="BA18" s="55">
        <f t="shared" si="13"/>
        <v>450.2</v>
      </c>
      <c r="BB18" s="55">
        <f t="shared" si="13"/>
        <v>284.5</v>
      </c>
      <c r="BC18" s="55">
        <f t="shared" si="13"/>
        <v>63.2</v>
      </c>
      <c r="BD18" s="58">
        <f t="shared" si="13"/>
        <v>300.8</v>
      </c>
      <c r="BE18" s="58">
        <f t="shared" si="9"/>
        <v>15900</v>
      </c>
      <c r="BG18" s="64" t="s">
        <v>179</v>
      </c>
      <c r="BH18" s="10" t="s">
        <v>2940</v>
      </c>
      <c r="BI18" s="55">
        <f t="shared" si="14"/>
        <v>59032</v>
      </c>
      <c r="BJ18" s="55">
        <f t="shared" si="14"/>
        <v>25</v>
      </c>
      <c r="BK18" s="55">
        <f t="shared" si="14"/>
        <v>2</v>
      </c>
      <c r="BL18" s="55">
        <f t="shared" si="14"/>
        <v>766666</v>
      </c>
      <c r="BM18" s="55">
        <f t="shared" si="14"/>
        <v>1291278</v>
      </c>
      <c r="BN18" s="55">
        <f t="shared" si="14"/>
        <v>7019815</v>
      </c>
      <c r="BO18" s="55">
        <f t="shared" si="14"/>
        <v>51651</v>
      </c>
      <c r="BP18" s="55">
        <f t="shared" si="14"/>
        <v>233</v>
      </c>
      <c r="BQ18" s="55">
        <f t="shared" si="14"/>
        <v>44</v>
      </c>
      <c r="BR18" s="55">
        <f t="shared" si="14"/>
        <v>21</v>
      </c>
      <c r="BS18" s="55">
        <f t="shared" si="15"/>
        <v>0</v>
      </c>
      <c r="BT18" s="55">
        <f t="shared" si="15"/>
        <v>77.400000000000006</v>
      </c>
      <c r="BU18" s="55">
        <f t="shared" si="15"/>
        <v>6</v>
      </c>
      <c r="BV18" s="55">
        <f t="shared" si="15"/>
        <v>86.8</v>
      </c>
      <c r="BW18" s="55">
        <f t="shared" si="15"/>
        <v>0</v>
      </c>
      <c r="BX18" s="55">
        <f t="shared" si="15"/>
        <v>27.6</v>
      </c>
      <c r="BY18" s="55">
        <f t="shared" si="15"/>
        <v>32.5</v>
      </c>
      <c r="BZ18" s="55">
        <f t="shared" si="15"/>
        <v>117.2</v>
      </c>
      <c r="CA18" s="55">
        <f t="shared" si="15"/>
        <v>543.6</v>
      </c>
      <c r="CB18" s="55">
        <f t="shared" si="15"/>
        <v>110</v>
      </c>
      <c r="CC18" s="55">
        <f t="shared" si="15"/>
        <v>221.3</v>
      </c>
      <c r="CD18" s="55">
        <f t="shared" si="15"/>
        <v>201.1</v>
      </c>
      <c r="CE18" s="58">
        <f t="shared" si="15"/>
        <v>247.7</v>
      </c>
      <c r="CF18" s="58">
        <f t="shared" si="10"/>
        <v>0</v>
      </c>
      <c r="CG18" s="30"/>
      <c r="CH18" s="64" t="s">
        <v>903</v>
      </c>
      <c r="CI18" s="10" t="s">
        <v>3503</v>
      </c>
      <c r="CJ18" s="55">
        <f t="shared" si="16"/>
        <v>26137</v>
      </c>
      <c r="CK18" s="55">
        <f t="shared" si="16"/>
        <v>15</v>
      </c>
      <c r="CL18" s="55">
        <f t="shared" si="16"/>
        <v>36</v>
      </c>
      <c r="CM18" s="55">
        <f t="shared" si="16"/>
        <v>668656</v>
      </c>
      <c r="CN18" s="55">
        <f t="shared" si="16"/>
        <v>591645</v>
      </c>
      <c r="CO18" s="55">
        <f t="shared" si="16"/>
        <v>3605757</v>
      </c>
      <c r="CP18" s="55">
        <f t="shared" si="16"/>
        <v>39443</v>
      </c>
      <c r="CQ18" s="55">
        <f t="shared" si="16"/>
        <v>161</v>
      </c>
      <c r="CR18" s="55">
        <f t="shared" si="16"/>
        <v>26.7</v>
      </c>
      <c r="CS18" s="55">
        <f t="shared" si="16"/>
        <v>4</v>
      </c>
      <c r="CT18" s="55">
        <f t="shared" si="17"/>
        <v>0</v>
      </c>
      <c r="CU18" s="55">
        <f t="shared" si="17"/>
        <v>0</v>
      </c>
      <c r="CV18" s="55">
        <f t="shared" si="17"/>
        <v>15.6</v>
      </c>
      <c r="CW18" s="55">
        <f t="shared" si="17"/>
        <v>0</v>
      </c>
      <c r="CX18" s="55">
        <f t="shared" si="17"/>
        <v>0</v>
      </c>
      <c r="CY18" s="55">
        <f t="shared" si="17"/>
        <v>14</v>
      </c>
      <c r="CZ18" s="55">
        <f t="shared" si="17"/>
        <v>15.4</v>
      </c>
      <c r="DA18" s="55">
        <f t="shared" si="17"/>
        <v>100.6</v>
      </c>
      <c r="DB18" s="55">
        <f t="shared" si="17"/>
        <v>609.4</v>
      </c>
      <c r="DC18" s="55">
        <f t="shared" si="17"/>
        <v>77.7</v>
      </c>
      <c r="DD18" s="55">
        <f t="shared" si="17"/>
        <v>245.6</v>
      </c>
      <c r="DE18" s="55">
        <f t="shared" si="17"/>
        <v>316.2</v>
      </c>
      <c r="DF18" s="58">
        <f t="shared" si="17"/>
        <v>271.7</v>
      </c>
      <c r="DG18" s="58">
        <f t="shared" si="11"/>
        <v>9931</v>
      </c>
    </row>
    <row r="19" spans="2:111">
      <c r="B19" s="40" t="s">
        <v>1278</v>
      </c>
      <c r="C19" s="30" t="s">
        <v>1279</v>
      </c>
      <c r="D19" s="30" t="s">
        <v>1308</v>
      </c>
      <c r="E19" s="30" t="s">
        <v>1309</v>
      </c>
      <c r="F19" s="30" t="str">
        <f t="shared" si="6"/>
        <v>北海道旭川市</v>
      </c>
      <c r="G19" s="41">
        <f>+e!F17</f>
        <v>318104</v>
      </c>
      <c r="H19" s="41">
        <f>+e!G17</f>
        <v>102</v>
      </c>
      <c r="I19" s="41">
        <f>+SUM(e!H17:K17)</f>
        <v>2</v>
      </c>
      <c r="J19" s="41">
        <f>+SUM(e!L17:O17)</f>
        <v>2239094</v>
      </c>
      <c r="K19" s="41">
        <f>+e!P17</f>
        <v>4741525</v>
      </c>
      <c r="L19" s="41">
        <f>+SUM(e!Q17:R17)</f>
        <v>30655707</v>
      </c>
      <c r="M19" s="31">
        <f>+IFERROR(ROUND(e!P17/e!S17,0),0)</f>
        <v>60789</v>
      </c>
      <c r="N19" s="30">
        <f>+IFERROR(ROUND(SUM(e!T17:V17)/e!S17,0),0)</f>
        <v>386</v>
      </c>
      <c r="O19" s="30">
        <f>+IFERROR(ROUND(e!W17/e!G17*100,1),0)</f>
        <v>62.7</v>
      </c>
      <c r="P19" s="41">
        <f>+e!X17</f>
        <v>19</v>
      </c>
      <c r="Q19" s="30">
        <f>+IFERROR(ROUND(e!Z17/e!Y17*100,1),0)</f>
        <v>0</v>
      </c>
      <c r="R19" s="30">
        <f>+IFERROR(ROUND(e!AB17/e!AA17*100,1),0)</f>
        <v>56.4</v>
      </c>
      <c r="S19" s="30">
        <f>+IFERROR(ROUND(SUM(e!AC17:AF17)/J19*100,1),0)</f>
        <v>16.600000000000001</v>
      </c>
      <c r="T19" s="30">
        <f>+IFERROR(ROUND(e!AG17/e!Y17*100,1),0)</f>
        <v>0</v>
      </c>
      <c r="U19" s="30">
        <f>+IFERROR(ROUND(e!AH17/SUM(e!AH17:AJ17)*100,1),0)</f>
        <v>0</v>
      </c>
      <c r="V19" s="30">
        <f>+IFERROR(ROUND(e!AK17/SUM(e!AK17:AQ17)*100,1),0)</f>
        <v>21.9</v>
      </c>
      <c r="W19" s="30">
        <f>+IFERROR(ROUND(SUM(e!AR17:BG17)/J19*100,1),0)</f>
        <v>7.8</v>
      </c>
      <c r="X19" s="30">
        <f>+IFERROR(ROUND(SUM(e!BH17:BI17)/SUM(e!BJ17:BK17)*100,1),0)</f>
        <v>105.6</v>
      </c>
      <c r="Y19" s="30">
        <f t="shared" si="7"/>
        <v>646.5</v>
      </c>
      <c r="Z19" s="30">
        <f t="shared" si="8"/>
        <v>95.4</v>
      </c>
      <c r="AA19" s="30">
        <f>+IFERROR(ROUND(K19/SUM(e!T17:V17),1),0)</f>
        <v>157.4</v>
      </c>
      <c r="AB19" s="42">
        <f>+IFERROR(ROUND((SUM(e!BJ17:BK17)-SUM(e!BL17:BO17))/SUM(e!T17:V17),1),0)</f>
        <v>165</v>
      </c>
      <c r="AC19" s="30">
        <f>+IFERROR(ROUND(e!BP17/e!BQ17*100,1),0)</f>
        <v>68.400000000000006</v>
      </c>
      <c r="AD19" s="101">
        <f>+e!BR17</f>
        <v>0</v>
      </c>
      <c r="AF19" s="64" t="s">
        <v>481</v>
      </c>
      <c r="AG19" s="10" t="s">
        <v>3399</v>
      </c>
      <c r="AH19" s="55">
        <f t="shared" si="12"/>
        <v>0</v>
      </c>
      <c r="AI19" s="55">
        <f t="shared" si="12"/>
        <v>0</v>
      </c>
      <c r="AJ19" s="55">
        <f t="shared" si="12"/>
        <v>0</v>
      </c>
      <c r="AK19" s="55">
        <f t="shared" si="12"/>
        <v>0</v>
      </c>
      <c r="AL19" s="55">
        <f t="shared" si="12"/>
        <v>0</v>
      </c>
      <c r="AM19" s="55">
        <f t="shared" si="12"/>
        <v>0</v>
      </c>
      <c r="AN19" s="55">
        <f t="shared" si="12"/>
        <v>0</v>
      </c>
      <c r="AO19" s="55">
        <f t="shared" si="12"/>
        <v>0</v>
      </c>
      <c r="AP19" s="55">
        <f t="shared" si="12"/>
        <v>0</v>
      </c>
      <c r="AQ19" s="55">
        <f t="shared" si="12"/>
        <v>0</v>
      </c>
      <c r="AR19" s="55">
        <f t="shared" si="13"/>
        <v>0</v>
      </c>
      <c r="AS19" s="55">
        <f t="shared" si="13"/>
        <v>0</v>
      </c>
      <c r="AT19" s="55">
        <f t="shared" si="13"/>
        <v>0</v>
      </c>
      <c r="AU19" s="55">
        <f t="shared" si="13"/>
        <v>0</v>
      </c>
      <c r="AV19" s="55">
        <f t="shared" si="13"/>
        <v>0</v>
      </c>
      <c r="AW19" s="55">
        <f t="shared" si="13"/>
        <v>0</v>
      </c>
      <c r="AX19" s="55">
        <f t="shared" si="13"/>
        <v>0</v>
      </c>
      <c r="AY19" s="55">
        <f t="shared" si="13"/>
        <v>0</v>
      </c>
      <c r="AZ19" s="55">
        <f t="shared" si="13"/>
        <v>0</v>
      </c>
      <c r="BA19" s="55">
        <f t="shared" si="13"/>
        <v>0</v>
      </c>
      <c r="BB19" s="55">
        <f t="shared" si="13"/>
        <v>0</v>
      </c>
      <c r="BC19" s="55">
        <f t="shared" si="13"/>
        <v>0</v>
      </c>
      <c r="BD19" s="58">
        <f t="shared" si="13"/>
        <v>0</v>
      </c>
      <c r="BE19" s="58">
        <f t="shared" si="9"/>
        <v>0</v>
      </c>
      <c r="BG19" s="64" t="s">
        <v>265</v>
      </c>
      <c r="BH19" s="10" t="s">
        <v>2941</v>
      </c>
      <c r="BI19" s="55">
        <f t="shared" si="14"/>
        <v>4810</v>
      </c>
      <c r="BJ19" s="55">
        <f t="shared" si="14"/>
        <v>1</v>
      </c>
      <c r="BK19" s="55">
        <f t="shared" si="14"/>
        <v>3</v>
      </c>
      <c r="BL19" s="55">
        <f t="shared" si="14"/>
        <v>96644</v>
      </c>
      <c r="BM19" s="55">
        <f t="shared" si="14"/>
        <v>122911</v>
      </c>
      <c r="BN19" s="55">
        <f t="shared" si="14"/>
        <v>2566464</v>
      </c>
      <c r="BO19" s="55">
        <f t="shared" si="14"/>
        <v>122911</v>
      </c>
      <c r="BP19" s="55">
        <f t="shared" si="14"/>
        <v>460</v>
      </c>
      <c r="BQ19" s="55">
        <f t="shared" si="14"/>
        <v>0</v>
      </c>
      <c r="BR19" s="55">
        <f t="shared" si="14"/>
        <v>5</v>
      </c>
      <c r="BS19" s="55">
        <f t="shared" si="15"/>
        <v>0</v>
      </c>
      <c r="BT19" s="55">
        <f t="shared" si="15"/>
        <v>0</v>
      </c>
      <c r="BU19" s="55">
        <f t="shared" si="15"/>
        <v>31.3</v>
      </c>
      <c r="BV19" s="55">
        <f t="shared" si="15"/>
        <v>0</v>
      </c>
      <c r="BW19" s="55">
        <f t="shared" si="15"/>
        <v>0</v>
      </c>
      <c r="BX19" s="55">
        <f t="shared" si="15"/>
        <v>0</v>
      </c>
      <c r="BY19" s="55">
        <f t="shared" si="15"/>
        <v>6.5</v>
      </c>
      <c r="BZ19" s="55">
        <f t="shared" si="15"/>
        <v>102.2</v>
      </c>
      <c r="CA19" s="55">
        <f t="shared" si="15"/>
        <v>2088.1</v>
      </c>
      <c r="CB19" s="55">
        <f t="shared" si="15"/>
        <v>55.5</v>
      </c>
      <c r="CC19" s="55">
        <f t="shared" si="15"/>
        <v>267.2</v>
      </c>
      <c r="CD19" s="55">
        <f t="shared" si="15"/>
        <v>481.8</v>
      </c>
      <c r="CE19" s="58">
        <f t="shared" si="15"/>
        <v>207.6</v>
      </c>
      <c r="CF19" s="58">
        <f t="shared" si="10"/>
        <v>0</v>
      </c>
      <c r="CG19" s="30"/>
      <c r="CH19" s="64" t="s">
        <v>904</v>
      </c>
      <c r="CI19" s="10" t="s">
        <v>3504</v>
      </c>
      <c r="CJ19" s="55">
        <f t="shared" si="16"/>
        <v>18812</v>
      </c>
      <c r="CK19" s="55">
        <f t="shared" si="16"/>
        <v>7</v>
      </c>
      <c r="CL19" s="55">
        <f t="shared" si="16"/>
        <v>0</v>
      </c>
      <c r="CM19" s="55">
        <f t="shared" si="16"/>
        <v>151551</v>
      </c>
      <c r="CN19" s="55">
        <f t="shared" si="16"/>
        <v>395806</v>
      </c>
      <c r="CO19" s="55">
        <f t="shared" si="16"/>
        <v>502355</v>
      </c>
      <c r="CP19" s="55">
        <f t="shared" si="16"/>
        <v>65968</v>
      </c>
      <c r="CQ19" s="55">
        <f t="shared" si="16"/>
        <v>315</v>
      </c>
      <c r="CR19" s="55">
        <f t="shared" si="16"/>
        <v>0</v>
      </c>
      <c r="CS19" s="55">
        <f t="shared" si="16"/>
        <v>8</v>
      </c>
      <c r="CT19" s="55">
        <f t="shared" si="17"/>
        <v>0</v>
      </c>
      <c r="CU19" s="55">
        <f t="shared" si="17"/>
        <v>0</v>
      </c>
      <c r="CV19" s="55">
        <f t="shared" si="17"/>
        <v>19.600000000000001</v>
      </c>
      <c r="CW19" s="55">
        <f t="shared" si="17"/>
        <v>0</v>
      </c>
      <c r="CX19" s="55">
        <f t="shared" si="17"/>
        <v>71.3</v>
      </c>
      <c r="CY19" s="55">
        <f t="shared" si="17"/>
        <v>48.9</v>
      </c>
      <c r="CZ19" s="55">
        <f t="shared" si="17"/>
        <v>3.4</v>
      </c>
      <c r="DA19" s="55">
        <f t="shared" si="17"/>
        <v>87.9</v>
      </c>
      <c r="DB19" s="55">
        <f t="shared" si="17"/>
        <v>126.9</v>
      </c>
      <c r="DC19" s="55">
        <f t="shared" si="17"/>
        <v>77.7</v>
      </c>
      <c r="DD19" s="55">
        <f t="shared" si="17"/>
        <v>209.6</v>
      </c>
      <c r="DE19" s="55">
        <f t="shared" si="17"/>
        <v>269.7</v>
      </c>
      <c r="DF19" s="58">
        <f t="shared" si="17"/>
        <v>239.1</v>
      </c>
      <c r="DG19" s="58">
        <f t="shared" si="11"/>
        <v>0</v>
      </c>
    </row>
    <row r="20" spans="2:111">
      <c r="B20" s="40" t="s">
        <v>1278</v>
      </c>
      <c r="C20" s="30" t="s">
        <v>1279</v>
      </c>
      <c r="D20" s="30" t="s">
        <v>1310</v>
      </c>
      <c r="E20" s="30" t="s">
        <v>1311</v>
      </c>
      <c r="F20" s="30" t="str">
        <f t="shared" si="6"/>
        <v>北海道枝幸町</v>
      </c>
      <c r="G20" s="41">
        <f>+e!F18</f>
        <v>5384</v>
      </c>
      <c r="H20" s="41">
        <f>+e!G18</f>
        <v>3</v>
      </c>
      <c r="I20" s="41">
        <f>+SUM(e!H18:K18)</f>
        <v>1</v>
      </c>
      <c r="J20" s="41">
        <f>+SUM(e!L18:O18)</f>
        <v>136847</v>
      </c>
      <c r="K20" s="41">
        <f>+e!P18</f>
        <v>147534</v>
      </c>
      <c r="L20" s="41">
        <f>+SUM(e!Q18:R18)</f>
        <v>1153590</v>
      </c>
      <c r="M20" s="31">
        <f>+IFERROR(ROUND(e!P18/e!S18,0),0)</f>
        <v>49178</v>
      </c>
      <c r="N20" s="30">
        <f>+IFERROR(ROUND(SUM(e!T18:V18)/e!S18,0),0)</f>
        <v>251</v>
      </c>
      <c r="O20" s="30">
        <f>+IFERROR(ROUND(e!W18/e!G18*100,1),0)</f>
        <v>33.299999999999997</v>
      </c>
      <c r="P20" s="41">
        <f>+e!X18</f>
        <v>4</v>
      </c>
      <c r="Q20" s="30">
        <f>+IFERROR(ROUND(e!Z18/e!Y18*100,1),0)</f>
        <v>0</v>
      </c>
      <c r="R20" s="30">
        <f>+IFERROR(ROUND(e!AB18/e!AA18*100,1),0)</f>
        <v>0</v>
      </c>
      <c r="S20" s="30">
        <f>+IFERROR(ROUND(SUM(e!AC18:AF18)/J20*100,1),0)</f>
        <v>80.2</v>
      </c>
      <c r="T20" s="30">
        <f>+IFERROR(ROUND(e!AG18/e!Y18*100,1),0)</f>
        <v>0</v>
      </c>
      <c r="U20" s="30">
        <f>+IFERROR(ROUND(e!AH18/SUM(e!AH18:AJ18)*100,1),0)</f>
        <v>0</v>
      </c>
      <c r="V20" s="30">
        <f>+IFERROR(ROUND(e!AK18/SUM(e!AK18:AQ18)*100,1),0)</f>
        <v>0</v>
      </c>
      <c r="W20" s="30">
        <f>+IFERROR(ROUND(SUM(e!AR18:BG18)/J20*100,1),0)</f>
        <v>2.4</v>
      </c>
      <c r="X20" s="30">
        <f>+IFERROR(ROUND(SUM(e!BH18:BI18)/SUM(e!BJ18:BK18)*100,1),0)</f>
        <v>112.7</v>
      </c>
      <c r="Y20" s="30">
        <f t="shared" si="7"/>
        <v>781.9</v>
      </c>
      <c r="Z20" s="30">
        <f t="shared" si="8"/>
        <v>107</v>
      </c>
      <c r="AA20" s="30">
        <f>+IFERROR(ROUND(K20/SUM(e!T18:V18),1),0)</f>
        <v>196.2</v>
      </c>
      <c r="AB20" s="42">
        <f>+IFERROR(ROUND((SUM(e!BJ18:BK18)-SUM(e!BL18:BO18))/SUM(e!T18:V18),1),0)</f>
        <v>183.4</v>
      </c>
      <c r="AC20" s="30">
        <f>+IFERROR(ROUND(e!BP18/e!BQ18*100,1),0)</f>
        <v>1150.3</v>
      </c>
      <c r="AD20" s="101">
        <f>+e!BR18</f>
        <v>0</v>
      </c>
      <c r="AF20" s="64" t="s">
        <v>3036</v>
      </c>
      <c r="AG20" s="10" t="s">
        <v>3400</v>
      </c>
      <c r="AH20" s="55">
        <f t="shared" si="12"/>
        <v>0</v>
      </c>
      <c r="AI20" s="55">
        <f t="shared" si="12"/>
        <v>67</v>
      </c>
      <c r="AJ20" s="55">
        <f t="shared" si="12"/>
        <v>2</v>
      </c>
      <c r="AK20" s="55">
        <f t="shared" si="12"/>
        <v>89644</v>
      </c>
      <c r="AL20" s="55">
        <f t="shared" si="12"/>
        <v>5918242</v>
      </c>
      <c r="AM20" s="55">
        <f t="shared" si="12"/>
        <v>7868816</v>
      </c>
      <c r="AN20" s="55">
        <f t="shared" si="12"/>
        <v>97020</v>
      </c>
      <c r="AO20" s="55">
        <f t="shared" si="12"/>
        <v>812</v>
      </c>
      <c r="AP20" s="55">
        <f t="shared" si="12"/>
        <v>65.7</v>
      </c>
      <c r="AQ20" s="55">
        <f t="shared" si="12"/>
        <v>22</v>
      </c>
      <c r="AR20" s="55">
        <f t="shared" si="13"/>
        <v>0</v>
      </c>
      <c r="AS20" s="55">
        <f t="shared" si="13"/>
        <v>84.4</v>
      </c>
      <c r="AT20" s="55">
        <f t="shared" si="13"/>
        <v>12.9</v>
      </c>
      <c r="AU20" s="55">
        <f t="shared" si="13"/>
        <v>0</v>
      </c>
      <c r="AV20" s="55">
        <f t="shared" si="13"/>
        <v>28.6</v>
      </c>
      <c r="AW20" s="55">
        <f t="shared" si="13"/>
        <v>10.8</v>
      </c>
      <c r="AX20" s="55">
        <f t="shared" si="13"/>
        <v>27.4</v>
      </c>
      <c r="AY20" s="55">
        <f t="shared" si="13"/>
        <v>120.3</v>
      </c>
      <c r="AZ20" s="55">
        <f t="shared" si="13"/>
        <v>133</v>
      </c>
      <c r="BA20" s="55">
        <f t="shared" si="13"/>
        <v>121.1</v>
      </c>
      <c r="BB20" s="55">
        <f t="shared" si="13"/>
        <v>119.4</v>
      </c>
      <c r="BC20" s="55">
        <f t="shared" si="13"/>
        <v>98.6</v>
      </c>
      <c r="BD20" s="58">
        <f t="shared" si="13"/>
        <v>371.7</v>
      </c>
      <c r="BE20" s="58">
        <f t="shared" si="9"/>
        <v>0</v>
      </c>
      <c r="BG20" s="64" t="s">
        <v>20</v>
      </c>
      <c r="BH20" s="10" t="s">
        <v>2942</v>
      </c>
      <c r="BI20" s="55">
        <f t="shared" si="14"/>
        <v>0</v>
      </c>
      <c r="BJ20" s="55">
        <f t="shared" si="14"/>
        <v>64</v>
      </c>
      <c r="BK20" s="55">
        <f t="shared" si="14"/>
        <v>3</v>
      </c>
      <c r="BL20" s="55">
        <f t="shared" si="14"/>
        <v>196003</v>
      </c>
      <c r="BM20" s="55">
        <f t="shared" si="14"/>
        <v>5193252</v>
      </c>
      <c r="BN20" s="55">
        <f t="shared" si="14"/>
        <v>6413233</v>
      </c>
      <c r="BO20" s="55">
        <f t="shared" si="14"/>
        <v>89539</v>
      </c>
      <c r="BP20" s="55">
        <f t="shared" si="14"/>
        <v>945</v>
      </c>
      <c r="BQ20" s="55">
        <f t="shared" si="14"/>
        <v>79.7</v>
      </c>
      <c r="BR20" s="55">
        <f t="shared" si="14"/>
        <v>10</v>
      </c>
      <c r="BS20" s="55">
        <f t="shared" si="15"/>
        <v>0</v>
      </c>
      <c r="BT20" s="55">
        <f t="shared" si="15"/>
        <v>44.1</v>
      </c>
      <c r="BU20" s="55">
        <f t="shared" si="15"/>
        <v>60.3</v>
      </c>
      <c r="BV20" s="55">
        <f t="shared" si="15"/>
        <v>100</v>
      </c>
      <c r="BW20" s="55">
        <f t="shared" si="15"/>
        <v>100</v>
      </c>
      <c r="BX20" s="55">
        <f t="shared" si="15"/>
        <v>100</v>
      </c>
      <c r="BY20" s="55">
        <f t="shared" si="15"/>
        <v>70.5</v>
      </c>
      <c r="BZ20" s="55">
        <f t="shared" si="15"/>
        <v>132</v>
      </c>
      <c r="CA20" s="55">
        <f t="shared" si="15"/>
        <v>123.5</v>
      </c>
      <c r="CB20" s="55">
        <f t="shared" si="15"/>
        <v>133.19999999999999</v>
      </c>
      <c r="CC20" s="55">
        <f t="shared" si="15"/>
        <v>94.7</v>
      </c>
      <c r="CD20" s="55">
        <f t="shared" si="15"/>
        <v>71.099999999999994</v>
      </c>
      <c r="CE20" s="58">
        <f t="shared" si="15"/>
        <v>1209.7</v>
      </c>
      <c r="CF20" s="58">
        <f t="shared" si="10"/>
        <v>0</v>
      </c>
      <c r="CG20" s="30"/>
      <c r="CH20" s="64" t="s">
        <v>905</v>
      </c>
      <c r="CI20" s="10" t="s">
        <v>3505</v>
      </c>
      <c r="CJ20" s="55">
        <f t="shared" si="16"/>
        <v>23340</v>
      </c>
      <c r="CK20" s="55">
        <f t="shared" si="16"/>
        <v>9</v>
      </c>
      <c r="CL20" s="55">
        <f t="shared" si="16"/>
        <v>6</v>
      </c>
      <c r="CM20" s="55">
        <f t="shared" si="16"/>
        <v>142460</v>
      </c>
      <c r="CN20" s="55">
        <f t="shared" si="16"/>
        <v>473025</v>
      </c>
      <c r="CO20" s="55">
        <f t="shared" si="16"/>
        <v>966164</v>
      </c>
      <c r="CP20" s="55">
        <f t="shared" si="16"/>
        <v>52558</v>
      </c>
      <c r="CQ20" s="55">
        <f t="shared" si="16"/>
        <v>260</v>
      </c>
      <c r="CR20" s="55">
        <f t="shared" si="16"/>
        <v>33.299999999999997</v>
      </c>
      <c r="CS20" s="55">
        <f t="shared" si="16"/>
        <v>6</v>
      </c>
      <c r="CT20" s="55">
        <f t="shared" si="17"/>
        <v>0</v>
      </c>
      <c r="CU20" s="55">
        <f t="shared" si="17"/>
        <v>0</v>
      </c>
      <c r="CV20" s="55">
        <f t="shared" si="17"/>
        <v>2.9</v>
      </c>
      <c r="CW20" s="55">
        <f t="shared" si="17"/>
        <v>0</v>
      </c>
      <c r="CX20" s="55">
        <f t="shared" si="17"/>
        <v>0</v>
      </c>
      <c r="CY20" s="55">
        <f t="shared" si="17"/>
        <v>0</v>
      </c>
      <c r="CZ20" s="55">
        <f t="shared" si="17"/>
        <v>3.6</v>
      </c>
      <c r="DA20" s="55">
        <f t="shared" si="17"/>
        <v>89.6</v>
      </c>
      <c r="DB20" s="55">
        <f t="shared" si="17"/>
        <v>204.3</v>
      </c>
      <c r="DC20" s="55">
        <f t="shared" si="17"/>
        <v>85.8</v>
      </c>
      <c r="DD20" s="55">
        <f t="shared" si="17"/>
        <v>202.2</v>
      </c>
      <c r="DE20" s="55">
        <f t="shared" si="17"/>
        <v>235.6</v>
      </c>
      <c r="DF20" s="58">
        <f t="shared" si="17"/>
        <v>355.2</v>
      </c>
      <c r="DG20" s="58">
        <f t="shared" si="11"/>
        <v>11900</v>
      </c>
    </row>
    <row r="21" spans="2:111">
      <c r="B21" s="40" t="s">
        <v>1278</v>
      </c>
      <c r="C21" s="30" t="s">
        <v>1279</v>
      </c>
      <c r="D21" s="30" t="s">
        <v>1312</v>
      </c>
      <c r="E21" s="30" t="s">
        <v>1313</v>
      </c>
      <c r="F21" s="30" t="str">
        <f t="shared" si="6"/>
        <v>北海道美幌町</v>
      </c>
      <c r="G21" s="41">
        <f>+e!F19</f>
        <v>18386</v>
      </c>
      <c r="H21" s="41">
        <f>+e!G19</f>
        <v>9</v>
      </c>
      <c r="I21" s="41">
        <f>+SUM(e!H19:K19)</f>
        <v>1</v>
      </c>
      <c r="J21" s="41">
        <f>+SUM(e!L19:O19)</f>
        <v>243121</v>
      </c>
      <c r="K21" s="41">
        <f>+e!P19</f>
        <v>389773</v>
      </c>
      <c r="L21" s="41">
        <f>+SUM(e!Q19:R19)</f>
        <v>1836750</v>
      </c>
      <c r="M21" s="31">
        <f>+IFERROR(ROUND(e!P19/e!S19,0),0)</f>
        <v>48722</v>
      </c>
      <c r="N21" s="30">
        <f>+IFERROR(ROUND(SUM(e!T19:V19)/e!S19,0),0)</f>
        <v>244</v>
      </c>
      <c r="O21" s="30">
        <f>+IFERROR(ROUND(e!W19/e!G19*100,1),0)</f>
        <v>44.4</v>
      </c>
      <c r="P21" s="41">
        <f>+e!X19</f>
        <v>8</v>
      </c>
      <c r="Q21" s="30">
        <f>+IFERROR(ROUND(e!Z19/e!Y19*100,1),0)</f>
        <v>0</v>
      </c>
      <c r="R21" s="30">
        <f>+IFERROR(ROUND(e!AB19/e!AA19*100,1),0)</f>
        <v>66.3</v>
      </c>
      <c r="S21" s="30">
        <f>+IFERROR(ROUND(SUM(e!AC19:AF19)/J21*100,1),0)</f>
        <v>10</v>
      </c>
      <c r="T21" s="30">
        <f>+IFERROR(ROUND(e!AG19/e!Y19*100,1),0)</f>
        <v>0</v>
      </c>
      <c r="U21" s="30">
        <f>+IFERROR(ROUND(e!AH19/SUM(e!AH19:AJ19)*100,1),0)</f>
        <v>0</v>
      </c>
      <c r="V21" s="30">
        <f>+IFERROR(ROUND(e!AK19/SUM(e!AK19:AQ19)*100,1),0)</f>
        <v>43.5</v>
      </c>
      <c r="W21" s="30">
        <f>+IFERROR(ROUND(SUM(e!AR19:BG19)/J21*100,1),0)</f>
        <v>3.9</v>
      </c>
      <c r="X21" s="30">
        <f>+IFERROR(ROUND(SUM(e!BH19:BI19)/SUM(e!BJ19:BK19)*100,1),0)</f>
        <v>121.3</v>
      </c>
      <c r="Y21" s="30">
        <f t="shared" si="7"/>
        <v>471.2</v>
      </c>
      <c r="Z21" s="30">
        <f t="shared" si="8"/>
        <v>116.1</v>
      </c>
      <c r="AA21" s="30">
        <f>+IFERROR(ROUND(K21/SUM(e!T19:V19),1),0)</f>
        <v>200.1</v>
      </c>
      <c r="AB21" s="42">
        <f>+IFERROR(ROUND((SUM(e!BJ19:BK19)-SUM(e!BL19:BO19))/SUM(e!T19:V19),1),0)</f>
        <v>172.4</v>
      </c>
      <c r="AC21" s="30">
        <f>+IFERROR(ROUND(e!BP19/e!BQ19*100,1),0)</f>
        <v>360.6</v>
      </c>
      <c r="AD21" s="101">
        <f>+e!BR19</f>
        <v>11250</v>
      </c>
      <c r="AF21" s="64" t="s">
        <v>1037</v>
      </c>
      <c r="AG21" s="10" t="s">
        <v>3401</v>
      </c>
      <c r="AH21" s="55">
        <f t="shared" si="12"/>
        <v>948267</v>
      </c>
      <c r="AI21" s="55">
        <f t="shared" si="12"/>
        <v>542</v>
      </c>
      <c r="AJ21" s="55">
        <f t="shared" si="12"/>
        <v>88</v>
      </c>
      <c r="AK21" s="55">
        <f t="shared" si="12"/>
        <v>7986939</v>
      </c>
      <c r="AL21" s="55">
        <f t="shared" si="12"/>
        <v>20151323</v>
      </c>
      <c r="AM21" s="55">
        <f t="shared" si="12"/>
        <v>55385479</v>
      </c>
      <c r="AN21" s="55">
        <f t="shared" si="12"/>
        <v>50505</v>
      </c>
      <c r="AO21" s="55">
        <f t="shared" si="12"/>
        <v>283</v>
      </c>
      <c r="AP21" s="55">
        <f t="shared" si="12"/>
        <v>47.4</v>
      </c>
      <c r="AQ21" s="55">
        <f t="shared" si="12"/>
        <v>8</v>
      </c>
      <c r="AR21" s="55">
        <f t="shared" si="13"/>
        <v>2</v>
      </c>
      <c r="AS21" s="55">
        <f t="shared" si="13"/>
        <v>44.6</v>
      </c>
      <c r="AT21" s="55">
        <f t="shared" si="13"/>
        <v>24</v>
      </c>
      <c r="AU21" s="55">
        <f t="shared" si="13"/>
        <v>35.299999999999997</v>
      </c>
      <c r="AV21" s="55">
        <f t="shared" si="13"/>
        <v>0.8</v>
      </c>
      <c r="AW21" s="55">
        <f t="shared" si="13"/>
        <v>56.7</v>
      </c>
      <c r="AX21" s="55">
        <f t="shared" si="13"/>
        <v>10.6</v>
      </c>
      <c r="AY21" s="55">
        <f t="shared" si="13"/>
        <v>112.6</v>
      </c>
      <c r="AZ21" s="55">
        <f t="shared" si="13"/>
        <v>274.8</v>
      </c>
      <c r="BA21" s="55">
        <f t="shared" si="13"/>
        <v>110.3</v>
      </c>
      <c r="BB21" s="55">
        <f t="shared" si="13"/>
        <v>178.3</v>
      </c>
      <c r="BC21" s="55">
        <f t="shared" si="13"/>
        <v>161.6</v>
      </c>
      <c r="BD21" s="58">
        <f t="shared" si="13"/>
        <v>367.1</v>
      </c>
      <c r="BE21" s="58">
        <f t="shared" si="9"/>
        <v>296381</v>
      </c>
      <c r="BG21" s="64" t="s">
        <v>649</v>
      </c>
      <c r="BH21" s="10" t="s">
        <v>2943</v>
      </c>
      <c r="BI21" s="55">
        <f t="shared" si="14"/>
        <v>107617</v>
      </c>
      <c r="BJ21" s="55">
        <f t="shared" si="14"/>
        <v>22</v>
      </c>
      <c r="BK21" s="55">
        <f t="shared" si="14"/>
        <v>0</v>
      </c>
      <c r="BL21" s="55">
        <f t="shared" si="14"/>
        <v>726467</v>
      </c>
      <c r="BM21" s="55">
        <f t="shared" si="14"/>
        <v>1928893</v>
      </c>
      <c r="BN21" s="55">
        <f t="shared" si="14"/>
        <v>689949</v>
      </c>
      <c r="BO21" s="55">
        <f t="shared" si="14"/>
        <v>160741</v>
      </c>
      <c r="BP21" s="55">
        <f t="shared" si="14"/>
        <v>889</v>
      </c>
      <c r="BQ21" s="55">
        <f t="shared" si="14"/>
        <v>45.5</v>
      </c>
      <c r="BR21" s="55">
        <f t="shared" si="14"/>
        <v>3</v>
      </c>
      <c r="BS21" s="55">
        <f t="shared" si="15"/>
        <v>0</v>
      </c>
      <c r="BT21" s="55">
        <f t="shared" si="15"/>
        <v>0</v>
      </c>
      <c r="BU21" s="55">
        <f t="shared" si="15"/>
        <v>23.5</v>
      </c>
      <c r="BV21" s="55">
        <f t="shared" si="15"/>
        <v>0</v>
      </c>
      <c r="BW21" s="55">
        <f t="shared" si="15"/>
        <v>96.3</v>
      </c>
      <c r="BX21" s="55">
        <f t="shared" si="15"/>
        <v>72.3</v>
      </c>
      <c r="BY21" s="55">
        <f t="shared" si="15"/>
        <v>19.600000000000001</v>
      </c>
      <c r="BZ21" s="55">
        <f t="shared" si="15"/>
        <v>100.6</v>
      </c>
      <c r="CA21" s="55">
        <f t="shared" si="15"/>
        <v>35.799999999999997</v>
      </c>
      <c r="CB21" s="55">
        <f t="shared" si="15"/>
        <v>97.6</v>
      </c>
      <c r="CC21" s="55">
        <f t="shared" si="15"/>
        <v>180.9</v>
      </c>
      <c r="CD21" s="55">
        <f t="shared" si="15"/>
        <v>185.3</v>
      </c>
      <c r="CE21" s="58">
        <f t="shared" si="15"/>
        <v>359.7</v>
      </c>
      <c r="CF21" s="58">
        <f t="shared" si="10"/>
        <v>57850</v>
      </c>
      <c r="CG21" s="30"/>
      <c r="CH21" s="64" t="s">
        <v>906</v>
      </c>
      <c r="CI21" s="10" t="s">
        <v>3506</v>
      </c>
      <c r="CJ21" s="55">
        <f t="shared" si="16"/>
        <v>27351</v>
      </c>
      <c r="CK21" s="55">
        <f t="shared" si="16"/>
        <v>13</v>
      </c>
      <c r="CL21" s="55">
        <f t="shared" si="16"/>
        <v>2</v>
      </c>
      <c r="CM21" s="55">
        <f t="shared" si="16"/>
        <v>158629</v>
      </c>
      <c r="CN21" s="55">
        <f t="shared" si="16"/>
        <v>612575</v>
      </c>
      <c r="CO21" s="55">
        <f t="shared" si="16"/>
        <v>1321147</v>
      </c>
      <c r="CP21" s="55">
        <f t="shared" si="16"/>
        <v>47121</v>
      </c>
      <c r="CQ21" s="55">
        <f t="shared" si="16"/>
        <v>218</v>
      </c>
      <c r="CR21" s="55">
        <f t="shared" si="16"/>
        <v>30.8</v>
      </c>
      <c r="CS21" s="55">
        <f t="shared" si="16"/>
        <v>13</v>
      </c>
      <c r="CT21" s="55">
        <f t="shared" si="17"/>
        <v>0</v>
      </c>
      <c r="CU21" s="55">
        <f t="shared" si="17"/>
        <v>28.2</v>
      </c>
      <c r="CV21" s="55">
        <f t="shared" si="17"/>
        <v>31.8</v>
      </c>
      <c r="CW21" s="55">
        <f t="shared" si="17"/>
        <v>43.9</v>
      </c>
      <c r="CX21" s="55">
        <f t="shared" si="17"/>
        <v>0</v>
      </c>
      <c r="CY21" s="55">
        <f t="shared" si="17"/>
        <v>0</v>
      </c>
      <c r="CZ21" s="55">
        <f t="shared" si="17"/>
        <v>14</v>
      </c>
      <c r="DA21" s="55">
        <f t="shared" si="17"/>
        <v>108.9</v>
      </c>
      <c r="DB21" s="55">
        <f t="shared" si="17"/>
        <v>215.7</v>
      </c>
      <c r="DC21" s="55">
        <f t="shared" si="17"/>
        <v>106.7</v>
      </c>
      <c r="DD21" s="55">
        <f t="shared" si="17"/>
        <v>215.8</v>
      </c>
      <c r="DE21" s="55">
        <f t="shared" si="17"/>
        <v>202.3</v>
      </c>
      <c r="DF21" s="58">
        <f t="shared" si="17"/>
        <v>263.3</v>
      </c>
      <c r="DG21" s="58">
        <f t="shared" si="11"/>
        <v>11500</v>
      </c>
    </row>
    <row r="22" spans="2:111">
      <c r="B22" s="40" t="s">
        <v>1278</v>
      </c>
      <c r="C22" s="30" t="s">
        <v>1279</v>
      </c>
      <c r="D22" s="30" t="s">
        <v>1314</v>
      </c>
      <c r="E22" s="30" t="s">
        <v>1315</v>
      </c>
      <c r="F22" s="30" t="str">
        <f t="shared" si="6"/>
        <v>北海道中標津町</v>
      </c>
      <c r="G22" s="41">
        <f>+e!F20</f>
        <v>20088</v>
      </c>
      <c r="H22" s="41">
        <f>+e!G20</f>
        <v>7</v>
      </c>
      <c r="I22" s="41">
        <f>+SUM(e!H20:K20)</f>
        <v>1</v>
      </c>
      <c r="J22" s="41">
        <f>+SUM(e!L20:O20)</f>
        <v>191972</v>
      </c>
      <c r="K22" s="41">
        <f>+e!P20</f>
        <v>413508</v>
      </c>
      <c r="L22" s="41">
        <f>+SUM(e!Q20:R20)</f>
        <v>2128869</v>
      </c>
      <c r="M22" s="31">
        <f>+IFERROR(ROUND(e!P20/e!S20,0),0)</f>
        <v>59073</v>
      </c>
      <c r="N22" s="30">
        <f>+IFERROR(ROUND(SUM(e!T20:V20)/e!S20,0),0)</f>
        <v>272</v>
      </c>
      <c r="O22" s="30">
        <f>+IFERROR(ROUND(e!W20/e!G20*100,1),0)</f>
        <v>42.9</v>
      </c>
      <c r="P22" s="41">
        <f>+e!X20</f>
        <v>21</v>
      </c>
      <c r="Q22" s="30">
        <f>+IFERROR(ROUND(e!Z20/e!Y20*100,1),0)</f>
        <v>0</v>
      </c>
      <c r="R22" s="30">
        <f>+IFERROR(ROUND(e!AB20/e!AA20*100,1),0)</f>
        <v>33.299999999999997</v>
      </c>
      <c r="S22" s="30">
        <f>+IFERROR(ROUND(SUM(e!AC20:AF20)/J22*100,1),0)</f>
        <v>11.1</v>
      </c>
      <c r="T22" s="30">
        <f>+IFERROR(ROUND(e!AG20/e!Y20*100,1),0)</f>
        <v>100</v>
      </c>
      <c r="U22" s="30">
        <f>+IFERROR(ROUND(e!AH20/SUM(e!AH20:AJ20)*100,1),0)</f>
        <v>0</v>
      </c>
      <c r="V22" s="30">
        <f>+IFERROR(ROUND(e!AK20/SUM(e!AK20:AQ20)*100,1),0)</f>
        <v>40.1</v>
      </c>
      <c r="W22" s="30">
        <f>+IFERROR(ROUND(SUM(e!AR20:BG20)/J22*100,1),0)</f>
        <v>3.4</v>
      </c>
      <c r="X22" s="30">
        <f>+IFERROR(ROUND(SUM(e!BH20:BI20)/SUM(e!BJ20:BK20)*100,1),0)</f>
        <v>112.5</v>
      </c>
      <c r="Y22" s="30">
        <f t="shared" si="7"/>
        <v>514.79999999999995</v>
      </c>
      <c r="Z22" s="30">
        <f t="shared" si="8"/>
        <v>109.3</v>
      </c>
      <c r="AA22" s="30">
        <f>+IFERROR(ROUND(K22/SUM(e!T20:V20),1),0)</f>
        <v>217.1</v>
      </c>
      <c r="AB22" s="42">
        <f>+IFERROR(ROUND((SUM(e!BJ20:BK20)-SUM(e!BL20:BO20))/SUM(e!T20:V20),1),0)</f>
        <v>198.7</v>
      </c>
      <c r="AC22" s="30">
        <f>+IFERROR(ROUND(e!BP20/e!BQ20*100,1),0)</f>
        <v>1621.3</v>
      </c>
      <c r="AD22" s="101">
        <f>+e!BR20</f>
        <v>0</v>
      </c>
      <c r="AF22" s="64" t="s">
        <v>3104</v>
      </c>
      <c r="AG22" s="10" t="s">
        <v>3402</v>
      </c>
      <c r="AH22" s="55">
        <f t="shared" si="12"/>
        <v>55432</v>
      </c>
      <c r="AI22" s="55">
        <f t="shared" si="12"/>
        <v>21</v>
      </c>
      <c r="AJ22" s="55">
        <f t="shared" si="12"/>
        <v>1</v>
      </c>
      <c r="AK22" s="55">
        <f t="shared" si="12"/>
        <v>198986</v>
      </c>
      <c r="AL22" s="55">
        <f t="shared" si="12"/>
        <v>979592</v>
      </c>
      <c r="AM22" s="55">
        <f t="shared" si="12"/>
        <v>2293317</v>
      </c>
      <c r="AN22" s="55">
        <f t="shared" si="12"/>
        <v>54422</v>
      </c>
      <c r="AO22" s="55">
        <f t="shared" si="12"/>
        <v>312</v>
      </c>
      <c r="AP22" s="55">
        <f t="shared" si="12"/>
        <v>47.6</v>
      </c>
      <c r="AQ22" s="55">
        <f t="shared" si="12"/>
        <v>26</v>
      </c>
      <c r="AR22" s="55">
        <f t="shared" si="13"/>
        <v>0</v>
      </c>
      <c r="AS22" s="55">
        <f t="shared" si="13"/>
        <v>73.3</v>
      </c>
      <c r="AT22" s="55">
        <f t="shared" si="13"/>
        <v>14.1</v>
      </c>
      <c r="AU22" s="55">
        <f t="shared" si="13"/>
        <v>0</v>
      </c>
      <c r="AV22" s="55">
        <f t="shared" si="13"/>
        <v>18.5</v>
      </c>
      <c r="AW22" s="55">
        <f t="shared" si="13"/>
        <v>1.5</v>
      </c>
      <c r="AX22" s="55">
        <f t="shared" si="13"/>
        <v>13.1</v>
      </c>
      <c r="AY22" s="55">
        <f t="shared" si="13"/>
        <v>108.7</v>
      </c>
      <c r="AZ22" s="55">
        <f t="shared" si="13"/>
        <v>234.1</v>
      </c>
      <c r="BA22" s="55">
        <f t="shared" si="13"/>
        <v>100.1</v>
      </c>
      <c r="BB22" s="55">
        <f t="shared" si="13"/>
        <v>174.4</v>
      </c>
      <c r="BC22" s="55">
        <f t="shared" si="13"/>
        <v>174.3</v>
      </c>
      <c r="BD22" s="58">
        <f t="shared" si="13"/>
        <v>251.6</v>
      </c>
      <c r="BE22" s="58">
        <f t="shared" si="9"/>
        <v>18410</v>
      </c>
      <c r="BG22" s="64" t="s">
        <v>659</v>
      </c>
      <c r="BH22" s="10" t="s">
        <v>2944</v>
      </c>
      <c r="BI22" s="55">
        <f t="shared" si="14"/>
        <v>99489</v>
      </c>
      <c r="BJ22" s="55">
        <f t="shared" si="14"/>
        <v>14</v>
      </c>
      <c r="BK22" s="55">
        <f t="shared" si="14"/>
        <v>0</v>
      </c>
      <c r="BL22" s="55">
        <f t="shared" si="14"/>
        <v>685332</v>
      </c>
      <c r="BM22" s="55">
        <f t="shared" si="14"/>
        <v>1950343</v>
      </c>
      <c r="BN22" s="55">
        <f t="shared" si="14"/>
        <v>243520</v>
      </c>
      <c r="BO22" s="55">
        <f t="shared" si="14"/>
        <v>278620</v>
      </c>
      <c r="BP22" s="55">
        <f t="shared" si="14"/>
        <v>1500</v>
      </c>
      <c r="BQ22" s="55">
        <f t="shared" si="14"/>
        <v>71.400000000000006</v>
      </c>
      <c r="BR22" s="55">
        <f t="shared" si="14"/>
        <v>2</v>
      </c>
      <c r="BS22" s="55">
        <f t="shared" si="15"/>
        <v>0</v>
      </c>
      <c r="BT22" s="55">
        <f t="shared" si="15"/>
        <v>0</v>
      </c>
      <c r="BU22" s="55">
        <f t="shared" si="15"/>
        <v>14.7</v>
      </c>
      <c r="BV22" s="55">
        <f t="shared" si="15"/>
        <v>0</v>
      </c>
      <c r="BW22" s="55">
        <f t="shared" si="15"/>
        <v>80.8</v>
      </c>
      <c r="BX22" s="55">
        <f t="shared" si="15"/>
        <v>82.9</v>
      </c>
      <c r="BY22" s="55">
        <f t="shared" si="15"/>
        <v>14.4</v>
      </c>
      <c r="BZ22" s="55">
        <f t="shared" si="15"/>
        <v>116.5</v>
      </c>
      <c r="CA22" s="55">
        <f t="shared" si="15"/>
        <v>12.5</v>
      </c>
      <c r="CB22" s="55">
        <f t="shared" si="15"/>
        <v>115.2</v>
      </c>
      <c r="CC22" s="55">
        <f t="shared" si="15"/>
        <v>185.8</v>
      </c>
      <c r="CD22" s="55">
        <f t="shared" si="15"/>
        <v>161.30000000000001</v>
      </c>
      <c r="CE22" s="58">
        <f t="shared" si="15"/>
        <v>478</v>
      </c>
      <c r="CF22" s="58">
        <f t="shared" si="10"/>
        <v>52362</v>
      </c>
      <c r="CG22" s="30"/>
      <c r="CH22" s="64" t="s">
        <v>907</v>
      </c>
      <c r="CI22" s="10" t="s">
        <v>3507</v>
      </c>
      <c r="CJ22" s="55">
        <f t="shared" si="16"/>
        <v>6455</v>
      </c>
      <c r="CK22" s="55">
        <f t="shared" si="16"/>
        <v>4</v>
      </c>
      <c r="CL22" s="55">
        <f t="shared" si="16"/>
        <v>1</v>
      </c>
      <c r="CM22" s="55">
        <f t="shared" si="16"/>
        <v>48819</v>
      </c>
      <c r="CN22" s="55">
        <f t="shared" si="16"/>
        <v>135580</v>
      </c>
      <c r="CO22" s="55">
        <f t="shared" si="16"/>
        <v>45337</v>
      </c>
      <c r="CP22" s="55">
        <f t="shared" si="16"/>
        <v>45193</v>
      </c>
      <c r="CQ22" s="55">
        <f t="shared" si="16"/>
        <v>218</v>
      </c>
      <c r="CR22" s="55">
        <f t="shared" si="16"/>
        <v>0</v>
      </c>
      <c r="CS22" s="55">
        <f t="shared" si="16"/>
        <v>22</v>
      </c>
      <c r="CT22" s="55">
        <f t="shared" si="17"/>
        <v>0</v>
      </c>
      <c r="CU22" s="55">
        <f t="shared" si="17"/>
        <v>53.3</v>
      </c>
      <c r="CV22" s="55">
        <f t="shared" si="17"/>
        <v>15.4</v>
      </c>
      <c r="CW22" s="55">
        <f t="shared" si="17"/>
        <v>0</v>
      </c>
      <c r="CX22" s="55">
        <f t="shared" si="17"/>
        <v>0</v>
      </c>
      <c r="CY22" s="55">
        <f t="shared" si="17"/>
        <v>0</v>
      </c>
      <c r="CZ22" s="55">
        <f t="shared" si="17"/>
        <v>19.100000000000001</v>
      </c>
      <c r="DA22" s="55">
        <f t="shared" si="17"/>
        <v>110.4</v>
      </c>
      <c r="DB22" s="55">
        <f t="shared" si="17"/>
        <v>33.4</v>
      </c>
      <c r="DC22" s="55">
        <f t="shared" si="17"/>
        <v>107</v>
      </c>
      <c r="DD22" s="55">
        <f t="shared" si="17"/>
        <v>207.3</v>
      </c>
      <c r="DE22" s="55">
        <f t="shared" si="17"/>
        <v>193.8</v>
      </c>
      <c r="DF22" s="58">
        <f t="shared" si="17"/>
        <v>1678.5</v>
      </c>
      <c r="DG22" s="58">
        <f t="shared" si="11"/>
        <v>1700</v>
      </c>
    </row>
    <row r="23" spans="2:111">
      <c r="B23" s="40" t="s">
        <v>1278</v>
      </c>
      <c r="C23" s="30" t="s">
        <v>1279</v>
      </c>
      <c r="D23" s="30" t="s">
        <v>1316</v>
      </c>
      <c r="E23" s="30" t="s">
        <v>1317</v>
      </c>
      <c r="F23" s="30" t="str">
        <f t="shared" si="6"/>
        <v>北海道苫小牧市</v>
      </c>
      <c r="G23" s="41">
        <f>+e!F21</f>
        <v>170235</v>
      </c>
      <c r="H23" s="41">
        <f>+e!G21</f>
        <v>90</v>
      </c>
      <c r="I23" s="41">
        <f>+SUM(e!H21:K21)</f>
        <v>2</v>
      </c>
      <c r="J23" s="41">
        <f>+SUM(e!L21:O21)</f>
        <v>1228926</v>
      </c>
      <c r="K23" s="41">
        <f>+e!P21</f>
        <v>2532036</v>
      </c>
      <c r="L23" s="41">
        <f>+SUM(e!Q21:R21)</f>
        <v>15872281</v>
      </c>
      <c r="M23" s="31">
        <f>+IFERROR(ROUND(e!P21/e!S21,0),0)</f>
        <v>32051</v>
      </c>
      <c r="N23" s="30">
        <f>+IFERROR(ROUND(SUM(e!T21:V21)/e!S21,0),0)</f>
        <v>203</v>
      </c>
      <c r="O23" s="30">
        <f>+IFERROR(ROUND(e!W21/e!G21*100,1),0)</f>
        <v>66.7</v>
      </c>
      <c r="P23" s="41">
        <f>+e!X21</f>
        <v>5</v>
      </c>
      <c r="Q23" s="30">
        <f>+IFERROR(ROUND(e!Z21/e!Y21*100,1),0)</f>
        <v>0</v>
      </c>
      <c r="R23" s="30">
        <f>+IFERROR(ROUND(e!AB21/e!AA21*100,1),0)</f>
        <v>63.9</v>
      </c>
      <c r="S23" s="30">
        <f>+IFERROR(ROUND(SUM(e!AC21:AF21)/J23*100,1),0)</f>
        <v>23.5</v>
      </c>
      <c r="T23" s="30">
        <f>+IFERROR(ROUND(e!AG21/e!Y21*100,1),0)</f>
        <v>0</v>
      </c>
      <c r="U23" s="30">
        <f>+IFERROR(ROUND(e!AH21/SUM(e!AH21:AJ21)*100,1),0)</f>
        <v>0</v>
      </c>
      <c r="V23" s="30">
        <f>+IFERROR(ROUND(e!AK21/SUM(e!AK21:AQ21)*100,1),0)</f>
        <v>24.6</v>
      </c>
      <c r="W23" s="30">
        <f>+IFERROR(ROUND(SUM(e!AR21:BG21)/J23*100,1),0)</f>
        <v>8.3000000000000007</v>
      </c>
      <c r="X23" s="30">
        <f>+IFERROR(ROUND(SUM(e!BH21:BI21)/SUM(e!BJ21:BK21)*100,1),0)</f>
        <v>105.4</v>
      </c>
      <c r="Y23" s="30">
        <f t="shared" si="7"/>
        <v>626.9</v>
      </c>
      <c r="Z23" s="30">
        <f t="shared" si="8"/>
        <v>96.3</v>
      </c>
      <c r="AA23" s="30">
        <f>+IFERROR(ROUND(K23/SUM(e!T21:V21),1),0)</f>
        <v>158.19999999999999</v>
      </c>
      <c r="AB23" s="42">
        <f>+IFERROR(ROUND((SUM(e!BJ21:BK21)-SUM(e!BL21:BO21))/SUM(e!T21:V21),1),0)</f>
        <v>164.2</v>
      </c>
      <c r="AC23" s="30">
        <f>+IFERROR(ROUND(e!BP21/e!BQ21*100,1),0)</f>
        <v>160.9</v>
      </c>
      <c r="AD23" s="101">
        <f>+e!BR21</f>
        <v>0</v>
      </c>
      <c r="AF23" s="64" t="s">
        <v>3105</v>
      </c>
      <c r="AG23" s="10" t="s">
        <v>3403</v>
      </c>
      <c r="AH23" s="55">
        <f t="shared" si="12"/>
        <v>13243</v>
      </c>
      <c r="AI23" s="55">
        <f t="shared" si="12"/>
        <v>5</v>
      </c>
      <c r="AJ23" s="55">
        <f t="shared" si="12"/>
        <v>1</v>
      </c>
      <c r="AK23" s="55">
        <f t="shared" si="12"/>
        <v>79982</v>
      </c>
      <c r="AL23" s="55">
        <f t="shared" si="12"/>
        <v>224396</v>
      </c>
      <c r="AM23" s="55">
        <f t="shared" si="12"/>
        <v>225197</v>
      </c>
      <c r="AN23" s="55">
        <f t="shared" si="12"/>
        <v>74799</v>
      </c>
      <c r="AO23" s="55">
        <f t="shared" si="12"/>
        <v>432</v>
      </c>
      <c r="AP23" s="55">
        <f t="shared" si="12"/>
        <v>60</v>
      </c>
      <c r="AQ23" s="55">
        <f t="shared" si="12"/>
        <v>30</v>
      </c>
      <c r="AR23" s="55">
        <f t="shared" si="13"/>
        <v>0</v>
      </c>
      <c r="AS23" s="55">
        <f t="shared" si="13"/>
        <v>60</v>
      </c>
      <c r="AT23" s="55">
        <f t="shared" si="13"/>
        <v>16.8</v>
      </c>
      <c r="AU23" s="55">
        <f t="shared" si="13"/>
        <v>0</v>
      </c>
      <c r="AV23" s="55">
        <f t="shared" si="13"/>
        <v>0</v>
      </c>
      <c r="AW23" s="55">
        <f t="shared" si="13"/>
        <v>17.7</v>
      </c>
      <c r="AX23" s="55">
        <f t="shared" si="13"/>
        <v>5.6</v>
      </c>
      <c r="AY23" s="55">
        <f t="shared" si="13"/>
        <v>111</v>
      </c>
      <c r="AZ23" s="55">
        <f t="shared" si="13"/>
        <v>100.4</v>
      </c>
      <c r="BA23" s="55">
        <f t="shared" si="13"/>
        <v>106.4</v>
      </c>
      <c r="BB23" s="55">
        <f t="shared" si="13"/>
        <v>173.1</v>
      </c>
      <c r="BC23" s="55">
        <f t="shared" si="13"/>
        <v>162.69999999999999</v>
      </c>
      <c r="BD23" s="58">
        <f t="shared" si="13"/>
        <v>1023.2</v>
      </c>
      <c r="BE23" s="58">
        <f t="shared" si="9"/>
        <v>1420</v>
      </c>
      <c r="BG23" s="64" t="s">
        <v>966</v>
      </c>
      <c r="BH23" s="10" t="s">
        <v>2945</v>
      </c>
      <c r="BI23" s="55">
        <f t="shared" si="14"/>
        <v>100091</v>
      </c>
      <c r="BJ23" s="55">
        <f t="shared" si="14"/>
        <v>38</v>
      </c>
      <c r="BK23" s="55">
        <f t="shared" si="14"/>
        <v>11</v>
      </c>
      <c r="BL23" s="55">
        <f t="shared" si="14"/>
        <v>1140363</v>
      </c>
      <c r="BM23" s="55">
        <f t="shared" si="14"/>
        <v>2277108</v>
      </c>
      <c r="BN23" s="55">
        <f t="shared" si="14"/>
        <v>6802471</v>
      </c>
      <c r="BO23" s="55">
        <f t="shared" si="14"/>
        <v>99005</v>
      </c>
      <c r="BP23" s="55">
        <f t="shared" si="14"/>
        <v>482</v>
      </c>
      <c r="BQ23" s="55">
        <f t="shared" si="14"/>
        <v>57.9</v>
      </c>
      <c r="BR23" s="55">
        <f t="shared" si="14"/>
        <v>8</v>
      </c>
      <c r="BS23" s="55">
        <f t="shared" si="15"/>
        <v>0</v>
      </c>
      <c r="BT23" s="55">
        <f t="shared" si="15"/>
        <v>15.8</v>
      </c>
      <c r="BU23" s="55">
        <f t="shared" si="15"/>
        <v>23.9</v>
      </c>
      <c r="BV23" s="55">
        <f t="shared" si="15"/>
        <v>52.8</v>
      </c>
      <c r="BW23" s="55">
        <f t="shared" si="15"/>
        <v>100</v>
      </c>
      <c r="BX23" s="55">
        <f t="shared" si="15"/>
        <v>9.4</v>
      </c>
      <c r="BY23" s="55">
        <f t="shared" si="15"/>
        <v>4.3</v>
      </c>
      <c r="BZ23" s="55">
        <f t="shared" si="15"/>
        <v>116.6</v>
      </c>
      <c r="CA23" s="55">
        <f t="shared" si="15"/>
        <v>298.7</v>
      </c>
      <c r="CB23" s="55">
        <f t="shared" si="15"/>
        <v>101.4</v>
      </c>
      <c r="CC23" s="55">
        <f t="shared" si="15"/>
        <v>205.2</v>
      </c>
      <c r="CD23" s="55">
        <f t="shared" si="15"/>
        <v>202.3</v>
      </c>
      <c r="CE23" s="58">
        <f t="shared" si="15"/>
        <v>408.5</v>
      </c>
      <c r="CF23" s="58">
        <f t="shared" si="10"/>
        <v>8000</v>
      </c>
      <c r="CG23" s="30"/>
      <c r="CH23" s="64" t="s">
        <v>293</v>
      </c>
      <c r="CI23" s="10" t="s">
        <v>3508</v>
      </c>
      <c r="CJ23" s="55">
        <f t="shared" si="16"/>
        <v>8431</v>
      </c>
      <c r="CK23" s="55">
        <f t="shared" si="16"/>
        <v>3</v>
      </c>
      <c r="CL23" s="55">
        <f t="shared" si="16"/>
        <v>0</v>
      </c>
      <c r="CM23" s="55">
        <f t="shared" si="16"/>
        <v>64762</v>
      </c>
      <c r="CN23" s="55">
        <f t="shared" si="16"/>
        <v>175076</v>
      </c>
      <c r="CO23" s="55">
        <f t="shared" si="16"/>
        <v>310027</v>
      </c>
      <c r="CP23" s="55">
        <f t="shared" si="16"/>
        <v>58359</v>
      </c>
      <c r="CQ23" s="55">
        <f t="shared" si="16"/>
        <v>284</v>
      </c>
      <c r="CR23" s="55">
        <f t="shared" si="16"/>
        <v>0</v>
      </c>
      <c r="CS23" s="55">
        <f t="shared" si="16"/>
        <v>3</v>
      </c>
      <c r="CT23" s="55">
        <f t="shared" si="17"/>
        <v>0</v>
      </c>
      <c r="CU23" s="55">
        <f t="shared" si="17"/>
        <v>0</v>
      </c>
      <c r="CV23" s="55">
        <f t="shared" si="17"/>
        <v>4.7</v>
      </c>
      <c r="CW23" s="55">
        <f t="shared" si="17"/>
        <v>0</v>
      </c>
      <c r="CX23" s="55">
        <f t="shared" si="17"/>
        <v>0</v>
      </c>
      <c r="CY23" s="55">
        <f t="shared" si="17"/>
        <v>0</v>
      </c>
      <c r="CZ23" s="55">
        <f t="shared" si="17"/>
        <v>2.5</v>
      </c>
      <c r="DA23" s="55">
        <f t="shared" si="17"/>
        <v>108.8</v>
      </c>
      <c r="DB23" s="55">
        <f t="shared" si="17"/>
        <v>177.1</v>
      </c>
      <c r="DC23" s="55">
        <f t="shared" si="17"/>
        <v>103.6</v>
      </c>
      <c r="DD23" s="55">
        <f t="shared" si="17"/>
        <v>205.2</v>
      </c>
      <c r="DE23" s="55">
        <f t="shared" si="17"/>
        <v>198.1</v>
      </c>
      <c r="DF23" s="58">
        <f t="shared" si="17"/>
        <v>445</v>
      </c>
      <c r="DG23" s="58">
        <f t="shared" si="11"/>
        <v>6000</v>
      </c>
    </row>
    <row r="24" spans="2:111">
      <c r="B24" s="40" t="s">
        <v>1278</v>
      </c>
      <c r="C24" s="30" t="s">
        <v>1279</v>
      </c>
      <c r="D24" s="30" t="s">
        <v>1318</v>
      </c>
      <c r="E24" s="30" t="s">
        <v>1319</v>
      </c>
      <c r="F24" s="30" t="str">
        <f t="shared" si="6"/>
        <v>北海道増毛町</v>
      </c>
      <c r="G24" s="41">
        <f>+e!F22</f>
        <v>3655</v>
      </c>
      <c r="H24" s="41">
        <f>+e!G22</f>
        <v>5</v>
      </c>
      <c r="I24" s="41">
        <f>+SUM(e!H22:K22)</f>
        <v>1</v>
      </c>
      <c r="J24" s="41">
        <f>+SUM(e!L22:O22)</f>
        <v>61629</v>
      </c>
      <c r="K24" s="41">
        <f>+e!P22</f>
        <v>123082</v>
      </c>
      <c r="L24" s="41">
        <f>+SUM(e!Q22:R22)</f>
        <v>554020</v>
      </c>
      <c r="M24" s="31">
        <f>+IFERROR(ROUND(e!P22/e!S22,0),0)</f>
        <v>24616</v>
      </c>
      <c r="N24" s="30">
        <f>+IFERROR(ROUND(SUM(e!T22:V22)/e!S22,0),0)</f>
        <v>108</v>
      </c>
      <c r="O24" s="30">
        <f>+IFERROR(ROUND(e!W22/e!G22*100,1),0)</f>
        <v>60</v>
      </c>
      <c r="P24" s="41">
        <f>+e!X22</f>
        <v>21</v>
      </c>
      <c r="Q24" s="30">
        <f>+IFERROR(ROUND(e!Z22/e!Y22*100,1),0)</f>
        <v>0</v>
      </c>
      <c r="R24" s="30">
        <f>+IFERROR(ROUND(e!AB22/e!AA22*100,1),0)</f>
        <v>16.7</v>
      </c>
      <c r="S24" s="30">
        <f>+IFERROR(ROUND(SUM(e!AC22:AF22)/J24*100,1),0)</f>
        <v>11.4</v>
      </c>
      <c r="T24" s="30">
        <f>+IFERROR(ROUND(e!AG22/e!Y22*100,1),0)</f>
        <v>0</v>
      </c>
      <c r="U24" s="30">
        <f>+IFERROR(ROUND(e!AH22/SUM(e!AH22:AJ22)*100,1),0)</f>
        <v>0</v>
      </c>
      <c r="V24" s="30">
        <f>+IFERROR(ROUND(e!AK22/SUM(e!AK22:AQ22)*100,1),0)</f>
        <v>0</v>
      </c>
      <c r="W24" s="30">
        <f>+IFERROR(ROUND(SUM(e!AR22:BG22)/J24*100,1),0)</f>
        <v>43.9</v>
      </c>
      <c r="X24" s="30">
        <f>+IFERROR(ROUND(SUM(e!BH22:BI22)/SUM(e!BJ22:BK22)*100,1),0)</f>
        <v>107.7</v>
      </c>
      <c r="Y24" s="30">
        <f t="shared" si="7"/>
        <v>450.1</v>
      </c>
      <c r="Z24" s="30">
        <f t="shared" si="8"/>
        <v>108.3</v>
      </c>
      <c r="AA24" s="30">
        <f>+IFERROR(ROUND(K24/SUM(e!T22:V22),1),0)</f>
        <v>228.4</v>
      </c>
      <c r="AB24" s="42">
        <f>+IFERROR(ROUND((SUM(e!BJ22:BK22)-SUM(e!BL22:BO22))/SUM(e!T22:V22),1),0)</f>
        <v>210.9</v>
      </c>
      <c r="AC24" s="30">
        <f>+IFERROR(ROUND(e!BP22/e!BQ22*100,1),0)</f>
        <v>111.2</v>
      </c>
      <c r="AD24" s="101">
        <f>+e!BR22</f>
        <v>0</v>
      </c>
      <c r="AF24" s="64" t="s">
        <v>3106</v>
      </c>
      <c r="AG24" s="10" t="s">
        <v>3404</v>
      </c>
      <c r="AH24" s="55">
        <f t="shared" si="12"/>
        <v>4930</v>
      </c>
      <c r="AI24" s="55">
        <f t="shared" si="12"/>
        <v>4</v>
      </c>
      <c r="AJ24" s="55">
        <f t="shared" si="12"/>
        <v>2</v>
      </c>
      <c r="AK24" s="55">
        <f t="shared" si="12"/>
        <v>71438</v>
      </c>
      <c r="AL24" s="55">
        <f t="shared" si="12"/>
        <v>107876</v>
      </c>
      <c r="AM24" s="55">
        <f t="shared" si="12"/>
        <v>598704</v>
      </c>
      <c r="AN24" s="55">
        <f t="shared" si="12"/>
        <v>26969</v>
      </c>
      <c r="AO24" s="55">
        <f t="shared" si="12"/>
        <v>140</v>
      </c>
      <c r="AP24" s="55">
        <f t="shared" si="12"/>
        <v>25</v>
      </c>
      <c r="AQ24" s="55">
        <f t="shared" si="12"/>
        <v>27</v>
      </c>
      <c r="AR24" s="55">
        <f t="shared" si="13"/>
        <v>0</v>
      </c>
      <c r="AS24" s="55">
        <f t="shared" si="13"/>
        <v>20</v>
      </c>
      <c r="AT24" s="55">
        <f t="shared" si="13"/>
        <v>43.1</v>
      </c>
      <c r="AU24" s="55">
        <f t="shared" si="13"/>
        <v>16.2</v>
      </c>
      <c r="AV24" s="55">
        <f t="shared" si="13"/>
        <v>0</v>
      </c>
      <c r="AW24" s="55">
        <f t="shared" si="13"/>
        <v>0</v>
      </c>
      <c r="AX24" s="55">
        <f t="shared" si="13"/>
        <v>9.1999999999999993</v>
      </c>
      <c r="AY24" s="55">
        <f t="shared" si="13"/>
        <v>109.6</v>
      </c>
      <c r="AZ24" s="55">
        <f t="shared" si="13"/>
        <v>555</v>
      </c>
      <c r="BA24" s="55">
        <f t="shared" si="13"/>
        <v>81.7</v>
      </c>
      <c r="BB24" s="55">
        <f t="shared" si="13"/>
        <v>193.3</v>
      </c>
      <c r="BC24" s="55">
        <f t="shared" si="13"/>
        <v>236.7</v>
      </c>
      <c r="BD24" s="58">
        <f t="shared" si="13"/>
        <v>137.1</v>
      </c>
      <c r="BE24" s="58">
        <f t="shared" si="9"/>
        <v>800</v>
      </c>
      <c r="BG24" s="64" t="s">
        <v>2915</v>
      </c>
      <c r="BH24" s="10" t="s">
        <v>2946</v>
      </c>
      <c r="BI24" s="55">
        <f t="shared" si="14"/>
        <v>0</v>
      </c>
      <c r="BJ24" s="55">
        <f t="shared" si="14"/>
        <v>64</v>
      </c>
      <c r="BK24" s="55">
        <f t="shared" si="14"/>
        <v>4</v>
      </c>
      <c r="BL24" s="55">
        <f t="shared" si="14"/>
        <v>315542</v>
      </c>
      <c r="BM24" s="55">
        <f t="shared" si="14"/>
        <v>4376159</v>
      </c>
      <c r="BN24" s="55">
        <f t="shared" si="14"/>
        <v>26112780</v>
      </c>
      <c r="BO24" s="55">
        <f t="shared" si="14"/>
        <v>128711</v>
      </c>
      <c r="BP24" s="55">
        <f t="shared" si="14"/>
        <v>1036</v>
      </c>
      <c r="BQ24" s="55">
        <f t="shared" si="14"/>
        <v>48.4</v>
      </c>
      <c r="BR24" s="55">
        <f t="shared" si="14"/>
        <v>13</v>
      </c>
      <c r="BS24" s="55">
        <f t="shared" si="15"/>
        <v>0</v>
      </c>
      <c r="BT24" s="55">
        <f t="shared" si="15"/>
        <v>45.2</v>
      </c>
      <c r="BU24" s="55">
        <f t="shared" si="15"/>
        <v>0</v>
      </c>
      <c r="BV24" s="55">
        <f t="shared" si="15"/>
        <v>48.8</v>
      </c>
      <c r="BW24" s="55">
        <f t="shared" si="15"/>
        <v>34.700000000000003</v>
      </c>
      <c r="BX24" s="55">
        <f t="shared" si="15"/>
        <v>88.6</v>
      </c>
      <c r="BY24" s="55">
        <f t="shared" si="15"/>
        <v>17.399999999999999</v>
      </c>
      <c r="BZ24" s="55">
        <f t="shared" si="15"/>
        <v>87.5</v>
      </c>
      <c r="CA24" s="55">
        <f t="shared" si="15"/>
        <v>596.70000000000005</v>
      </c>
      <c r="CB24" s="55">
        <f t="shared" si="15"/>
        <v>75.5</v>
      </c>
      <c r="CC24" s="55">
        <f t="shared" si="15"/>
        <v>124.3</v>
      </c>
      <c r="CD24" s="55">
        <f t="shared" si="15"/>
        <v>164.7</v>
      </c>
      <c r="CE24" s="58">
        <f t="shared" si="15"/>
        <v>121.4</v>
      </c>
      <c r="CF24" s="58">
        <f t="shared" si="10"/>
        <v>0</v>
      </c>
      <c r="CG24" s="30"/>
      <c r="CH24" s="64" t="s">
        <v>908</v>
      </c>
      <c r="CI24" s="10" t="s">
        <v>3509</v>
      </c>
      <c r="CJ24" s="55">
        <f t="shared" si="16"/>
        <v>6635</v>
      </c>
      <c r="CK24" s="55">
        <f t="shared" si="16"/>
        <v>2</v>
      </c>
      <c r="CL24" s="55">
        <f t="shared" si="16"/>
        <v>0</v>
      </c>
      <c r="CM24" s="55">
        <f t="shared" si="16"/>
        <v>52380</v>
      </c>
      <c r="CN24" s="55">
        <f t="shared" si="16"/>
        <v>134248</v>
      </c>
      <c r="CO24" s="55">
        <f t="shared" si="16"/>
        <v>156199</v>
      </c>
      <c r="CP24" s="55">
        <f t="shared" si="16"/>
        <v>67124</v>
      </c>
      <c r="CQ24" s="55">
        <f t="shared" si="16"/>
        <v>332</v>
      </c>
      <c r="CR24" s="55">
        <f t="shared" si="16"/>
        <v>100</v>
      </c>
      <c r="CS24" s="55">
        <f t="shared" si="16"/>
        <v>4</v>
      </c>
      <c r="CT24" s="55">
        <f t="shared" si="17"/>
        <v>0</v>
      </c>
      <c r="CU24" s="55">
        <f t="shared" si="17"/>
        <v>100</v>
      </c>
      <c r="CV24" s="55">
        <f t="shared" si="17"/>
        <v>0</v>
      </c>
      <c r="CW24" s="55">
        <f t="shared" si="17"/>
        <v>0</v>
      </c>
      <c r="CX24" s="55">
        <f t="shared" si="17"/>
        <v>0</v>
      </c>
      <c r="CY24" s="55">
        <f t="shared" si="17"/>
        <v>0</v>
      </c>
      <c r="CZ24" s="55">
        <f t="shared" si="17"/>
        <v>0.6</v>
      </c>
      <c r="DA24" s="55">
        <f t="shared" si="17"/>
        <v>103.1</v>
      </c>
      <c r="DB24" s="55">
        <f t="shared" si="17"/>
        <v>116.4</v>
      </c>
      <c r="DC24" s="55">
        <f t="shared" si="17"/>
        <v>99.6</v>
      </c>
      <c r="DD24" s="55">
        <f t="shared" si="17"/>
        <v>202.5</v>
      </c>
      <c r="DE24" s="55">
        <f t="shared" si="17"/>
        <v>203.4</v>
      </c>
      <c r="DF24" s="58">
        <f t="shared" si="17"/>
        <v>680.1</v>
      </c>
      <c r="DG24" s="58">
        <f t="shared" si="11"/>
        <v>1100</v>
      </c>
    </row>
    <row r="25" spans="2:111">
      <c r="B25" s="40" t="s">
        <v>1278</v>
      </c>
      <c r="C25" s="30" t="s">
        <v>1279</v>
      </c>
      <c r="D25" s="30" t="s">
        <v>1320</v>
      </c>
      <c r="E25" s="30" t="s">
        <v>1321</v>
      </c>
      <c r="F25" s="30" t="str">
        <f t="shared" si="6"/>
        <v>北海道余市町</v>
      </c>
      <c r="G25" s="41">
        <f>+e!F23</f>
        <v>18303</v>
      </c>
      <c r="H25" s="41">
        <f>+e!G23</f>
        <v>22</v>
      </c>
      <c r="I25" s="41">
        <f>+SUM(e!H23:K23)</f>
        <v>6</v>
      </c>
      <c r="J25" s="41">
        <f>+SUM(e!L23:O23)</f>
        <v>170315</v>
      </c>
      <c r="K25" s="41">
        <f>+e!P23</f>
        <v>495425</v>
      </c>
      <c r="L25" s="41">
        <f>+SUM(e!Q23:R23)</f>
        <v>4957112</v>
      </c>
      <c r="M25" s="31">
        <f>+IFERROR(ROUND(e!P23/e!S23,0),0)</f>
        <v>26075</v>
      </c>
      <c r="N25" s="30">
        <f>+IFERROR(ROUND(SUM(e!T23:V23)/e!S23,0),0)</f>
        <v>98</v>
      </c>
      <c r="O25" s="30">
        <f>+IFERROR(ROUND(e!W23/e!G23*100,1),0)</f>
        <v>27.3</v>
      </c>
      <c r="P25" s="41">
        <f>+e!X23</f>
        <v>13</v>
      </c>
      <c r="Q25" s="30">
        <f>+IFERROR(ROUND(e!Z23/e!Y23*100,1),0)</f>
        <v>0</v>
      </c>
      <c r="R25" s="30">
        <f>+IFERROR(ROUND(e!AB23/e!AA23*100,1),0)</f>
        <v>58.3</v>
      </c>
      <c r="S25" s="30">
        <f>+IFERROR(ROUND(SUM(e!AC23:AF23)/J25*100,1),0)</f>
        <v>8.4</v>
      </c>
      <c r="T25" s="30">
        <f>+IFERROR(ROUND(e!AG23/e!Y23*100,1),0)</f>
        <v>78.2</v>
      </c>
      <c r="U25" s="30">
        <f>+IFERROR(ROUND(e!AH23/SUM(e!AH23:AJ23)*100,1),0)</f>
        <v>100</v>
      </c>
      <c r="V25" s="30">
        <f>+IFERROR(ROUND(e!AK23/SUM(e!AK23:AQ23)*100,1),0)</f>
        <v>0</v>
      </c>
      <c r="W25" s="30">
        <f>+IFERROR(ROUND(SUM(e!AR23:BG23)/J25*100,1),0)</f>
        <v>8.6999999999999993</v>
      </c>
      <c r="X25" s="30">
        <f>+IFERROR(ROUND(SUM(e!BH23:BI23)/SUM(e!BJ23:BK23)*100,1),0)</f>
        <v>102.6</v>
      </c>
      <c r="Y25" s="30">
        <f t="shared" si="7"/>
        <v>1000.6</v>
      </c>
      <c r="Z25" s="30">
        <f t="shared" si="8"/>
        <v>81.2</v>
      </c>
      <c r="AA25" s="30">
        <f>+IFERROR(ROUND(K25/SUM(e!T23:V23),1),0)</f>
        <v>265.8</v>
      </c>
      <c r="AB25" s="42">
        <f>+IFERROR(ROUND((SUM(e!BJ23:BK23)-SUM(e!BL23:BO23))/SUM(e!T23:V23),1),0)</f>
        <v>327.39999999999998</v>
      </c>
      <c r="AC25" s="30">
        <f>+IFERROR(ROUND(e!BP23/e!BQ23*100,1),0)</f>
        <v>85.1</v>
      </c>
      <c r="AD25" s="101">
        <f>+e!BR23</f>
        <v>0</v>
      </c>
      <c r="AF25" s="64" t="s">
        <v>645</v>
      </c>
      <c r="AG25" s="10" t="s">
        <v>3405</v>
      </c>
      <c r="AH25" s="55">
        <f t="shared" ref="AH25:AQ34" si="18">+IFERROR(VLOOKUP($AG25,$F$5:$AC$1424,AH$1,FALSE),0)</f>
        <v>116485</v>
      </c>
      <c r="AI25" s="55">
        <f t="shared" si="18"/>
        <v>59</v>
      </c>
      <c r="AJ25" s="55">
        <f t="shared" si="18"/>
        <v>38</v>
      </c>
      <c r="AK25" s="55">
        <f t="shared" si="18"/>
        <v>1068123</v>
      </c>
      <c r="AL25" s="55">
        <f t="shared" si="18"/>
        <v>2653244</v>
      </c>
      <c r="AM25" s="55">
        <f t="shared" si="18"/>
        <v>3260160</v>
      </c>
      <c r="AN25" s="55">
        <f t="shared" si="18"/>
        <v>63172</v>
      </c>
      <c r="AO25" s="55">
        <f t="shared" si="18"/>
        <v>304</v>
      </c>
      <c r="AP25" s="55">
        <f t="shared" si="18"/>
        <v>45.8</v>
      </c>
      <c r="AQ25" s="55">
        <f t="shared" si="18"/>
        <v>20</v>
      </c>
      <c r="AR25" s="55">
        <f t="shared" ref="AR25:BD34" si="19">+IFERROR(VLOOKUP($AG25,$F$5:$AC$1424,AR$1,FALSE),0)</f>
        <v>0</v>
      </c>
      <c r="AS25" s="55">
        <f t="shared" si="19"/>
        <v>62.8</v>
      </c>
      <c r="AT25" s="55">
        <f t="shared" si="19"/>
        <v>22.8</v>
      </c>
      <c r="AU25" s="55">
        <f t="shared" si="19"/>
        <v>40.200000000000003</v>
      </c>
      <c r="AV25" s="55">
        <f t="shared" si="19"/>
        <v>0</v>
      </c>
      <c r="AW25" s="55">
        <f t="shared" si="19"/>
        <v>42.8</v>
      </c>
      <c r="AX25" s="55">
        <f t="shared" si="19"/>
        <v>6.7</v>
      </c>
      <c r="AY25" s="55">
        <f t="shared" si="19"/>
        <v>129.69999999999999</v>
      </c>
      <c r="AZ25" s="55">
        <f t="shared" si="19"/>
        <v>122.9</v>
      </c>
      <c r="BA25" s="55">
        <f t="shared" si="19"/>
        <v>125.9</v>
      </c>
      <c r="BB25" s="55">
        <f t="shared" si="19"/>
        <v>207.6</v>
      </c>
      <c r="BC25" s="55">
        <f t="shared" si="19"/>
        <v>164.9</v>
      </c>
      <c r="BD25" s="58">
        <f t="shared" si="19"/>
        <v>962.7</v>
      </c>
      <c r="BE25" s="58">
        <f t="shared" si="9"/>
        <v>7500</v>
      </c>
      <c r="BG25" s="64" t="s">
        <v>2916</v>
      </c>
      <c r="BH25" s="10" t="s">
        <v>2947</v>
      </c>
      <c r="BI25" s="55">
        <f t="shared" ref="BI25:BR34" si="20">+IFERROR(VLOOKUP($BH25,$F$5:$AC$1424,BI$1,FALSE),0)</f>
        <v>976480</v>
      </c>
      <c r="BJ25" s="55">
        <f t="shared" si="20"/>
        <v>343</v>
      </c>
      <c r="BK25" s="55">
        <f t="shared" si="20"/>
        <v>5</v>
      </c>
      <c r="BL25" s="55">
        <f t="shared" si="20"/>
        <v>4542564</v>
      </c>
      <c r="BM25" s="55">
        <f t="shared" si="20"/>
        <v>14410468</v>
      </c>
      <c r="BN25" s="55">
        <f t="shared" si="20"/>
        <v>57715138</v>
      </c>
      <c r="BO25" s="55">
        <f t="shared" si="20"/>
        <v>49863</v>
      </c>
      <c r="BP25" s="55">
        <f t="shared" si="20"/>
        <v>344</v>
      </c>
      <c r="BQ25" s="55">
        <f t="shared" si="20"/>
        <v>75.5</v>
      </c>
      <c r="BR25" s="55">
        <f t="shared" si="20"/>
        <v>20</v>
      </c>
      <c r="BS25" s="55">
        <f t="shared" ref="BS25:CE34" si="21">+IFERROR(VLOOKUP($BH25,$F$5:$AC$1424,BS$1,FALSE),0)</f>
        <v>40</v>
      </c>
      <c r="BT25" s="55">
        <f t="shared" si="21"/>
        <v>69.5</v>
      </c>
      <c r="BU25" s="55">
        <f t="shared" si="21"/>
        <v>23.7</v>
      </c>
      <c r="BV25" s="55">
        <f t="shared" si="21"/>
        <v>33.200000000000003</v>
      </c>
      <c r="BW25" s="55">
        <f t="shared" si="21"/>
        <v>37.799999999999997</v>
      </c>
      <c r="BX25" s="55">
        <f t="shared" si="21"/>
        <v>48</v>
      </c>
      <c r="BY25" s="55">
        <f t="shared" si="21"/>
        <v>10.6</v>
      </c>
      <c r="BZ25" s="55">
        <f t="shared" si="21"/>
        <v>105.9</v>
      </c>
      <c r="CA25" s="55">
        <f t="shared" si="21"/>
        <v>400.5</v>
      </c>
      <c r="CB25" s="55">
        <f t="shared" si="21"/>
        <v>96.1</v>
      </c>
      <c r="CC25" s="55">
        <f t="shared" si="21"/>
        <v>145.1</v>
      </c>
      <c r="CD25" s="55">
        <f t="shared" si="21"/>
        <v>151</v>
      </c>
      <c r="CE25" s="58">
        <f t="shared" si="21"/>
        <v>182.7</v>
      </c>
      <c r="CF25" s="58">
        <f t="shared" si="10"/>
        <v>0</v>
      </c>
      <c r="CG25" s="30"/>
      <c r="CH25" s="64" t="s">
        <v>909</v>
      </c>
      <c r="CI25" s="10" t="s">
        <v>3510</v>
      </c>
      <c r="CJ25" s="55">
        <f t="shared" ref="CJ25:CS34" si="22">+IFERROR(VLOOKUP($CI25,$F$5:$AC$1424,CJ$1,FALSE),0)</f>
        <v>31083</v>
      </c>
      <c r="CK25" s="55">
        <f t="shared" si="22"/>
        <v>14</v>
      </c>
      <c r="CL25" s="55">
        <f t="shared" si="22"/>
        <v>0</v>
      </c>
      <c r="CM25" s="55">
        <f t="shared" si="22"/>
        <v>219893</v>
      </c>
      <c r="CN25" s="55">
        <f t="shared" si="22"/>
        <v>676450</v>
      </c>
      <c r="CO25" s="55">
        <f t="shared" si="22"/>
        <v>1525890</v>
      </c>
      <c r="CP25" s="55">
        <f t="shared" si="22"/>
        <v>56371</v>
      </c>
      <c r="CQ25" s="55">
        <f t="shared" si="22"/>
        <v>259</v>
      </c>
      <c r="CR25" s="55">
        <f t="shared" si="22"/>
        <v>14.3</v>
      </c>
      <c r="CS25" s="55">
        <f t="shared" si="22"/>
        <v>5</v>
      </c>
      <c r="CT25" s="55">
        <f t="shared" ref="CT25:DF34" si="23">+IFERROR(VLOOKUP($CI25,$F$5:$AC$1424,CT$1,FALSE),0)</f>
        <v>0</v>
      </c>
      <c r="CU25" s="55">
        <f t="shared" si="23"/>
        <v>30.4</v>
      </c>
      <c r="CV25" s="55">
        <f t="shared" si="23"/>
        <v>1.7</v>
      </c>
      <c r="CW25" s="55">
        <f t="shared" si="23"/>
        <v>0</v>
      </c>
      <c r="CX25" s="55">
        <f t="shared" si="23"/>
        <v>0</v>
      </c>
      <c r="CY25" s="55">
        <f t="shared" si="23"/>
        <v>0</v>
      </c>
      <c r="CZ25" s="55">
        <f t="shared" si="23"/>
        <v>0</v>
      </c>
      <c r="DA25" s="55">
        <f t="shared" si="23"/>
        <v>95.4</v>
      </c>
      <c r="DB25" s="55">
        <f t="shared" si="23"/>
        <v>225.6</v>
      </c>
      <c r="DC25" s="55">
        <f t="shared" si="23"/>
        <v>89.4</v>
      </c>
      <c r="DD25" s="55">
        <f t="shared" si="23"/>
        <v>217.8</v>
      </c>
      <c r="DE25" s="55">
        <f t="shared" si="23"/>
        <v>243.5</v>
      </c>
      <c r="DF25" s="58">
        <f t="shared" si="23"/>
        <v>341.2</v>
      </c>
      <c r="DG25" s="58">
        <f t="shared" si="11"/>
        <v>5000</v>
      </c>
    </row>
    <row r="26" spans="2:111">
      <c r="B26" s="40" t="s">
        <v>1278</v>
      </c>
      <c r="C26" s="30" t="s">
        <v>1279</v>
      </c>
      <c r="D26" s="30" t="s">
        <v>1322</v>
      </c>
      <c r="E26" s="30" t="s">
        <v>1323</v>
      </c>
      <c r="F26" s="30" t="str">
        <f t="shared" si="6"/>
        <v>北海道北見市（北見）</v>
      </c>
      <c r="G26" s="41">
        <f>+e!F24</f>
        <v>101104</v>
      </c>
      <c r="H26" s="41">
        <f>+e!G24</f>
        <v>53</v>
      </c>
      <c r="I26" s="41">
        <f>+SUM(e!H24:K24)</f>
        <v>1</v>
      </c>
      <c r="J26" s="41">
        <f>+SUM(e!L24:O24)</f>
        <v>878076</v>
      </c>
      <c r="K26" s="41">
        <f>+e!P24</f>
        <v>2399606</v>
      </c>
      <c r="L26" s="41">
        <f>+SUM(e!Q24:R24)</f>
        <v>19030174</v>
      </c>
      <c r="M26" s="31">
        <f>+IFERROR(ROUND(e!P24/e!S24,0),0)</f>
        <v>51055</v>
      </c>
      <c r="N26" s="30">
        <f>+IFERROR(ROUND(SUM(e!T24:V24)/e!S24,0),0)</f>
        <v>214</v>
      </c>
      <c r="O26" s="30">
        <f>+IFERROR(ROUND(e!W24/e!G24*100,1),0)</f>
        <v>58.5</v>
      </c>
      <c r="P26" s="41">
        <f>+e!X24</f>
        <v>5</v>
      </c>
      <c r="Q26" s="30">
        <f>+IFERROR(ROUND(e!Z24/e!Y24*100,1),0)</f>
        <v>0</v>
      </c>
      <c r="R26" s="30">
        <f>+IFERROR(ROUND(e!AB24/e!AA24*100,1),0)</f>
        <v>56.3</v>
      </c>
      <c r="S26" s="30">
        <f>+IFERROR(ROUND(SUM(e!AC24:AF24)/J26*100,1),0)</f>
        <v>34.200000000000003</v>
      </c>
      <c r="T26" s="30">
        <f>+IFERROR(ROUND(e!AG24/e!Y24*100,1),0)</f>
        <v>100</v>
      </c>
      <c r="U26" s="30">
        <f>+IFERROR(ROUND(e!AH24/SUM(e!AH24:AJ24)*100,1),0)</f>
        <v>0</v>
      </c>
      <c r="V26" s="30">
        <f>+IFERROR(ROUND(e!AK24/SUM(e!AK24:AQ24)*100,1),0)</f>
        <v>28.9</v>
      </c>
      <c r="W26" s="30">
        <f>+IFERROR(ROUND(SUM(e!AR24:BG24)/J26*100,1),0)</f>
        <v>4.7</v>
      </c>
      <c r="X26" s="30">
        <f>+IFERROR(ROUND(SUM(e!BH24:BI24)/SUM(e!BJ24:BK24)*100,1),0)</f>
        <v>102.8</v>
      </c>
      <c r="Y26" s="30">
        <f t="shared" si="7"/>
        <v>793.1</v>
      </c>
      <c r="Z26" s="30">
        <f t="shared" si="8"/>
        <v>97.3</v>
      </c>
      <c r="AA26" s="30">
        <f>+IFERROR(ROUND(K26/SUM(e!T24:V24),1),0)</f>
        <v>238.7</v>
      </c>
      <c r="AB26" s="42">
        <f>+IFERROR(ROUND((SUM(e!BJ24:BK24)-SUM(e!BL24:BO24))/SUM(e!T24:V24),1),0)</f>
        <v>245.2</v>
      </c>
      <c r="AC26" s="30">
        <f>+IFERROR(ROUND(e!BP24/e!BQ24*100,1),0)</f>
        <v>308.5</v>
      </c>
      <c r="AD26" s="101">
        <f>+e!BR24</f>
        <v>0</v>
      </c>
      <c r="AF26" s="64" t="s">
        <v>462</v>
      </c>
      <c r="AG26" s="10" t="s">
        <v>3406</v>
      </c>
      <c r="AH26" s="55">
        <f t="shared" si="18"/>
        <v>94638</v>
      </c>
      <c r="AI26" s="55">
        <f t="shared" si="18"/>
        <v>51</v>
      </c>
      <c r="AJ26" s="55">
        <f t="shared" si="18"/>
        <v>37</v>
      </c>
      <c r="AK26" s="55">
        <f t="shared" si="18"/>
        <v>1123898</v>
      </c>
      <c r="AL26" s="55">
        <f t="shared" si="18"/>
        <v>2189676</v>
      </c>
      <c r="AM26" s="55">
        <f t="shared" si="18"/>
        <v>7257403</v>
      </c>
      <c r="AN26" s="55">
        <f t="shared" si="18"/>
        <v>64402</v>
      </c>
      <c r="AO26" s="55">
        <f t="shared" si="18"/>
        <v>347</v>
      </c>
      <c r="AP26" s="55">
        <f t="shared" si="18"/>
        <v>31.4</v>
      </c>
      <c r="AQ26" s="55">
        <f t="shared" si="18"/>
        <v>9</v>
      </c>
      <c r="AR26" s="55">
        <f t="shared" si="19"/>
        <v>2.6</v>
      </c>
      <c r="AS26" s="55">
        <f t="shared" si="19"/>
        <v>58</v>
      </c>
      <c r="AT26" s="55">
        <f t="shared" si="19"/>
        <v>24.7</v>
      </c>
      <c r="AU26" s="55">
        <f t="shared" si="19"/>
        <v>0</v>
      </c>
      <c r="AV26" s="55">
        <f t="shared" si="19"/>
        <v>0</v>
      </c>
      <c r="AW26" s="55">
        <f t="shared" si="19"/>
        <v>21.3</v>
      </c>
      <c r="AX26" s="55">
        <f t="shared" si="19"/>
        <v>10.3</v>
      </c>
      <c r="AY26" s="55">
        <f t="shared" si="19"/>
        <v>118.3</v>
      </c>
      <c r="AZ26" s="55">
        <f t="shared" si="19"/>
        <v>331.4</v>
      </c>
      <c r="BA26" s="55">
        <f t="shared" si="19"/>
        <v>100.2</v>
      </c>
      <c r="BB26" s="55">
        <f t="shared" si="19"/>
        <v>185.4</v>
      </c>
      <c r="BC26" s="55">
        <f t="shared" si="19"/>
        <v>185.1</v>
      </c>
      <c r="BD26" s="58">
        <f t="shared" si="19"/>
        <v>270.39999999999998</v>
      </c>
      <c r="BE26" s="58">
        <f t="shared" si="9"/>
        <v>0</v>
      </c>
      <c r="BG26" s="64" t="s">
        <v>1082</v>
      </c>
      <c r="BH26" s="10" t="s">
        <v>2948</v>
      </c>
      <c r="BI26" s="55">
        <f t="shared" si="20"/>
        <v>45398</v>
      </c>
      <c r="BJ26" s="55">
        <f t="shared" si="20"/>
        <v>15</v>
      </c>
      <c r="BK26" s="55">
        <f t="shared" si="20"/>
        <v>1</v>
      </c>
      <c r="BL26" s="55">
        <f t="shared" si="20"/>
        <v>206460</v>
      </c>
      <c r="BM26" s="55">
        <f t="shared" si="20"/>
        <v>946013</v>
      </c>
      <c r="BN26" s="55">
        <f t="shared" si="20"/>
        <v>2463163</v>
      </c>
      <c r="BO26" s="55">
        <f t="shared" si="20"/>
        <v>78834</v>
      </c>
      <c r="BP26" s="55">
        <f t="shared" si="20"/>
        <v>364</v>
      </c>
      <c r="BQ26" s="55">
        <f t="shared" si="20"/>
        <v>0</v>
      </c>
      <c r="BR26" s="55">
        <f t="shared" si="20"/>
        <v>5</v>
      </c>
      <c r="BS26" s="55">
        <f t="shared" si="21"/>
        <v>0</v>
      </c>
      <c r="BT26" s="55">
        <f t="shared" si="21"/>
        <v>17.600000000000001</v>
      </c>
      <c r="BU26" s="55">
        <f t="shared" si="21"/>
        <v>18.7</v>
      </c>
      <c r="BV26" s="55">
        <f t="shared" si="21"/>
        <v>0</v>
      </c>
      <c r="BW26" s="55">
        <f t="shared" si="21"/>
        <v>0</v>
      </c>
      <c r="BX26" s="55">
        <f t="shared" si="21"/>
        <v>100</v>
      </c>
      <c r="BY26" s="55">
        <f t="shared" si="21"/>
        <v>1.3</v>
      </c>
      <c r="BZ26" s="55">
        <f t="shared" si="21"/>
        <v>116.8</v>
      </c>
      <c r="CA26" s="55">
        <f t="shared" si="21"/>
        <v>260.39999999999998</v>
      </c>
      <c r="CB26" s="55">
        <f t="shared" si="21"/>
        <v>106.9</v>
      </c>
      <c r="CC26" s="55">
        <f t="shared" si="21"/>
        <v>216.5</v>
      </c>
      <c r="CD26" s="55">
        <f t="shared" si="21"/>
        <v>202.5</v>
      </c>
      <c r="CE26" s="58">
        <f t="shared" si="21"/>
        <v>594.70000000000005</v>
      </c>
      <c r="CF26" s="58">
        <f t="shared" si="10"/>
        <v>9099</v>
      </c>
      <c r="CG26" s="30"/>
      <c r="CH26" s="64" t="s">
        <v>910</v>
      </c>
      <c r="CI26" s="10" t="s">
        <v>3511</v>
      </c>
      <c r="CJ26" s="55">
        <f t="shared" si="22"/>
        <v>6640</v>
      </c>
      <c r="CK26" s="55">
        <f t="shared" si="22"/>
        <v>2</v>
      </c>
      <c r="CL26" s="55">
        <f t="shared" si="22"/>
        <v>0</v>
      </c>
      <c r="CM26" s="55">
        <f t="shared" si="22"/>
        <v>77318</v>
      </c>
      <c r="CN26" s="55">
        <f t="shared" si="22"/>
        <v>170651</v>
      </c>
      <c r="CO26" s="55">
        <f t="shared" si="22"/>
        <v>80012</v>
      </c>
      <c r="CP26" s="55">
        <f t="shared" si="22"/>
        <v>85326</v>
      </c>
      <c r="CQ26" s="55">
        <f t="shared" si="22"/>
        <v>340</v>
      </c>
      <c r="CR26" s="55">
        <f t="shared" si="22"/>
        <v>0</v>
      </c>
      <c r="CS26" s="55">
        <f t="shared" si="22"/>
        <v>24</v>
      </c>
      <c r="CT26" s="55">
        <f t="shared" si="23"/>
        <v>0</v>
      </c>
      <c r="CU26" s="55">
        <f t="shared" si="23"/>
        <v>0</v>
      </c>
      <c r="CV26" s="55">
        <f t="shared" si="23"/>
        <v>19.2</v>
      </c>
      <c r="CW26" s="55">
        <f t="shared" si="23"/>
        <v>0</v>
      </c>
      <c r="CX26" s="55">
        <f t="shared" si="23"/>
        <v>0</v>
      </c>
      <c r="CY26" s="55">
        <f t="shared" si="23"/>
        <v>0</v>
      </c>
      <c r="CZ26" s="55">
        <f t="shared" si="23"/>
        <v>6.7</v>
      </c>
      <c r="DA26" s="55">
        <f t="shared" si="23"/>
        <v>118.1</v>
      </c>
      <c r="DB26" s="55">
        <f t="shared" si="23"/>
        <v>46.9</v>
      </c>
      <c r="DC26" s="55">
        <f t="shared" si="23"/>
        <v>108.9</v>
      </c>
      <c r="DD26" s="55">
        <f t="shared" si="23"/>
        <v>251.3</v>
      </c>
      <c r="DE26" s="55">
        <f t="shared" si="23"/>
        <v>230.8</v>
      </c>
      <c r="DF26" s="58">
        <f t="shared" si="23"/>
        <v>1257.3</v>
      </c>
      <c r="DG26" s="58">
        <f t="shared" si="11"/>
        <v>3800</v>
      </c>
    </row>
    <row r="27" spans="2:111">
      <c r="B27" s="40" t="s">
        <v>1278</v>
      </c>
      <c r="C27" s="30" t="s">
        <v>1279</v>
      </c>
      <c r="D27" s="30" t="s">
        <v>1324</v>
      </c>
      <c r="E27" s="30" t="s">
        <v>1325</v>
      </c>
      <c r="F27" s="30" t="str">
        <f t="shared" si="6"/>
        <v>北海道本別町</v>
      </c>
      <c r="G27" s="41">
        <f>+e!F25</f>
        <v>4880</v>
      </c>
      <c r="H27" s="41">
        <f>+e!G25</f>
        <v>5</v>
      </c>
      <c r="I27" s="41">
        <f>+SUM(e!H25:K25)</f>
        <v>1</v>
      </c>
      <c r="J27" s="41">
        <f>+SUM(e!L25:O25)</f>
        <v>83860</v>
      </c>
      <c r="K27" s="41">
        <f>+e!P25</f>
        <v>110224</v>
      </c>
      <c r="L27" s="41">
        <f>+SUM(e!Q25:R25)</f>
        <v>940586</v>
      </c>
      <c r="M27" s="31">
        <f>+IFERROR(ROUND(e!P25/e!S25,0),0)</f>
        <v>22045</v>
      </c>
      <c r="N27" s="30">
        <f>+IFERROR(ROUND(SUM(e!T25:V25)/e!S25,0),0)</f>
        <v>86</v>
      </c>
      <c r="O27" s="30">
        <f>+IFERROR(ROUND(e!W25/e!G25*100,1),0)</f>
        <v>40</v>
      </c>
      <c r="P27" s="41">
        <f>+e!X25</f>
        <v>31</v>
      </c>
      <c r="Q27" s="30">
        <f>+IFERROR(ROUND(e!Z25/e!Y25*100,1),0)</f>
        <v>0</v>
      </c>
      <c r="R27" s="30">
        <f>+IFERROR(ROUND(e!AB25/e!AA25*100,1),0)</f>
        <v>62.7</v>
      </c>
      <c r="S27" s="30">
        <f>+IFERROR(ROUND(SUM(e!AC25:AF25)/J27*100,1),0)</f>
        <v>0</v>
      </c>
      <c r="T27" s="30">
        <f>+IFERROR(ROUND(e!AG25/e!Y25*100,1),0)</f>
        <v>0</v>
      </c>
      <c r="U27" s="30">
        <f>+IFERROR(ROUND(e!AH25/SUM(e!AH25:AJ25)*100,1),0)</f>
        <v>0</v>
      </c>
      <c r="V27" s="30">
        <f>+IFERROR(ROUND(e!AK25/SUM(e!AK25:AQ25)*100,1),0)</f>
        <v>0</v>
      </c>
      <c r="W27" s="30">
        <f>+IFERROR(ROUND(SUM(e!AR25:BG25)/J27*100,1),0)</f>
        <v>5.9</v>
      </c>
      <c r="X27" s="30">
        <f>+IFERROR(ROUND(SUM(e!BH25:BI25)/SUM(e!BJ25:BK25)*100,1),0)</f>
        <v>100.5</v>
      </c>
      <c r="Y27" s="30">
        <f t="shared" si="7"/>
        <v>853.3</v>
      </c>
      <c r="Z27" s="30">
        <f t="shared" si="8"/>
        <v>73.400000000000006</v>
      </c>
      <c r="AA27" s="30">
        <f>+IFERROR(ROUND(K27/SUM(e!T25:V25),1),0)</f>
        <v>255.1</v>
      </c>
      <c r="AB27" s="42">
        <f>+IFERROR(ROUND((SUM(e!BJ25:BK25)-SUM(e!BL25:BO25))/SUM(e!T25:V25),1),0)</f>
        <v>347.4</v>
      </c>
      <c r="AC27" s="30">
        <f>+IFERROR(ROUND(e!BP25/e!BQ25*100,1),0)</f>
        <v>305.5</v>
      </c>
      <c r="AD27" s="101">
        <f>+e!BR25</f>
        <v>0</v>
      </c>
      <c r="AF27" s="64" t="s">
        <v>82</v>
      </c>
      <c r="AG27" s="10" t="s">
        <v>2935</v>
      </c>
      <c r="AH27" s="55">
        <f t="shared" si="18"/>
        <v>453453</v>
      </c>
      <c r="AI27" s="55">
        <f t="shared" si="18"/>
        <v>65</v>
      </c>
      <c r="AJ27" s="55">
        <f t="shared" si="18"/>
        <v>17</v>
      </c>
      <c r="AK27" s="55">
        <f t="shared" si="18"/>
        <v>3302684</v>
      </c>
      <c r="AL27" s="55">
        <f t="shared" si="18"/>
        <v>8236611</v>
      </c>
      <c r="AM27" s="55">
        <f t="shared" si="18"/>
        <v>23252615</v>
      </c>
      <c r="AN27" s="55">
        <f t="shared" si="18"/>
        <v>274554</v>
      </c>
      <c r="AO27" s="55">
        <f t="shared" si="18"/>
        <v>1779</v>
      </c>
      <c r="AP27" s="55">
        <f t="shared" si="18"/>
        <v>10.8</v>
      </c>
      <c r="AQ27" s="55">
        <f t="shared" si="18"/>
        <v>3</v>
      </c>
      <c r="AR27" s="55">
        <f t="shared" si="19"/>
        <v>0</v>
      </c>
      <c r="AS27" s="55">
        <f t="shared" si="19"/>
        <v>50.9</v>
      </c>
      <c r="AT27" s="55">
        <f t="shared" si="19"/>
        <v>8.6999999999999993</v>
      </c>
      <c r="AU27" s="55">
        <f t="shared" si="19"/>
        <v>7.7</v>
      </c>
      <c r="AV27" s="55">
        <f t="shared" si="19"/>
        <v>38.700000000000003</v>
      </c>
      <c r="AW27" s="55">
        <f t="shared" si="19"/>
        <v>30.2</v>
      </c>
      <c r="AX27" s="55">
        <f t="shared" si="19"/>
        <v>14.1</v>
      </c>
      <c r="AY27" s="55">
        <f t="shared" si="19"/>
        <v>108.9</v>
      </c>
      <c r="AZ27" s="55">
        <f t="shared" si="19"/>
        <v>282.3</v>
      </c>
      <c r="BA27" s="55">
        <f t="shared" si="19"/>
        <v>104.4</v>
      </c>
      <c r="BB27" s="55">
        <f t="shared" si="19"/>
        <v>154.30000000000001</v>
      </c>
      <c r="BC27" s="55">
        <f t="shared" si="19"/>
        <v>147.80000000000001</v>
      </c>
      <c r="BD27" s="58">
        <f t="shared" si="19"/>
        <v>182.4</v>
      </c>
      <c r="BE27" s="58">
        <f t="shared" si="9"/>
        <v>5819</v>
      </c>
      <c r="BG27" s="64" t="s">
        <v>1092</v>
      </c>
      <c r="BH27" s="10" t="s">
        <v>2949</v>
      </c>
      <c r="BI27" s="55">
        <f t="shared" si="20"/>
        <v>31605</v>
      </c>
      <c r="BJ27" s="55">
        <f t="shared" si="20"/>
        <v>7</v>
      </c>
      <c r="BK27" s="55">
        <f t="shared" si="20"/>
        <v>1</v>
      </c>
      <c r="BL27" s="55">
        <f t="shared" si="20"/>
        <v>168130</v>
      </c>
      <c r="BM27" s="55">
        <f t="shared" si="20"/>
        <v>587670</v>
      </c>
      <c r="BN27" s="55">
        <f t="shared" si="20"/>
        <v>1545813</v>
      </c>
      <c r="BO27" s="55">
        <f t="shared" si="20"/>
        <v>83953</v>
      </c>
      <c r="BP27" s="55">
        <f t="shared" si="20"/>
        <v>397</v>
      </c>
      <c r="BQ27" s="55">
        <f t="shared" si="20"/>
        <v>14.3</v>
      </c>
      <c r="BR27" s="55">
        <f t="shared" si="20"/>
        <v>23</v>
      </c>
      <c r="BS27" s="55">
        <f t="shared" si="21"/>
        <v>0</v>
      </c>
      <c r="BT27" s="55">
        <f t="shared" si="21"/>
        <v>2.5</v>
      </c>
      <c r="BU27" s="55">
        <f t="shared" si="21"/>
        <v>1</v>
      </c>
      <c r="BV27" s="55">
        <f t="shared" si="21"/>
        <v>0</v>
      </c>
      <c r="BW27" s="55">
        <f t="shared" si="21"/>
        <v>0</v>
      </c>
      <c r="BX27" s="55">
        <f t="shared" si="21"/>
        <v>74.7</v>
      </c>
      <c r="BY27" s="55">
        <f t="shared" si="21"/>
        <v>34.4</v>
      </c>
      <c r="BZ27" s="55">
        <f t="shared" si="21"/>
        <v>122</v>
      </c>
      <c r="CA27" s="55">
        <f t="shared" si="21"/>
        <v>263</v>
      </c>
      <c r="CB27" s="55">
        <f t="shared" si="21"/>
        <v>101.1</v>
      </c>
      <c r="CC27" s="55">
        <f t="shared" si="21"/>
        <v>211.5</v>
      </c>
      <c r="CD27" s="55">
        <f t="shared" si="21"/>
        <v>209.3</v>
      </c>
      <c r="CE27" s="58">
        <f t="shared" si="21"/>
        <v>630.5</v>
      </c>
      <c r="CF27" s="58">
        <f t="shared" si="10"/>
        <v>8475</v>
      </c>
      <c r="CG27" s="30"/>
      <c r="CH27" s="64" t="s">
        <v>912</v>
      </c>
      <c r="CI27" s="10" t="s">
        <v>3512</v>
      </c>
      <c r="CJ27" s="55">
        <f t="shared" si="22"/>
        <v>17576</v>
      </c>
      <c r="CK27" s="55">
        <f t="shared" si="22"/>
        <v>12</v>
      </c>
      <c r="CL27" s="55">
        <f t="shared" si="22"/>
        <v>0</v>
      </c>
      <c r="CM27" s="55">
        <f t="shared" si="22"/>
        <v>99581</v>
      </c>
      <c r="CN27" s="55">
        <f t="shared" si="22"/>
        <v>440400</v>
      </c>
      <c r="CO27" s="55">
        <f t="shared" si="22"/>
        <v>73582</v>
      </c>
      <c r="CP27" s="55">
        <f t="shared" si="22"/>
        <v>36700</v>
      </c>
      <c r="CQ27" s="55">
        <f t="shared" si="22"/>
        <v>159</v>
      </c>
      <c r="CR27" s="55">
        <f t="shared" si="22"/>
        <v>33.299999999999997</v>
      </c>
      <c r="CS27" s="55">
        <f t="shared" si="22"/>
        <v>28</v>
      </c>
      <c r="CT27" s="55">
        <f t="shared" si="23"/>
        <v>0</v>
      </c>
      <c r="CU27" s="55">
        <f t="shared" si="23"/>
        <v>0</v>
      </c>
      <c r="CV27" s="55">
        <f t="shared" si="23"/>
        <v>25.8</v>
      </c>
      <c r="CW27" s="55">
        <f t="shared" si="23"/>
        <v>0</v>
      </c>
      <c r="CX27" s="55">
        <f t="shared" si="23"/>
        <v>0</v>
      </c>
      <c r="CY27" s="55">
        <f t="shared" si="23"/>
        <v>0</v>
      </c>
      <c r="CZ27" s="55">
        <f t="shared" si="23"/>
        <v>1.3</v>
      </c>
      <c r="DA27" s="55">
        <f t="shared" si="23"/>
        <v>112</v>
      </c>
      <c r="DB27" s="55">
        <f t="shared" si="23"/>
        <v>16.7</v>
      </c>
      <c r="DC27" s="55">
        <f t="shared" si="23"/>
        <v>106.4</v>
      </c>
      <c r="DD27" s="55">
        <f t="shared" si="23"/>
        <v>231.3</v>
      </c>
      <c r="DE27" s="55">
        <f t="shared" si="23"/>
        <v>217.3</v>
      </c>
      <c r="DF27" s="58">
        <f t="shared" si="23"/>
        <v>1458.4</v>
      </c>
      <c r="DG27" s="58">
        <f t="shared" si="11"/>
        <v>10500</v>
      </c>
    </row>
    <row r="28" spans="2:111">
      <c r="B28" s="40" t="s">
        <v>1278</v>
      </c>
      <c r="C28" s="30" t="s">
        <v>1279</v>
      </c>
      <c r="D28" s="30" t="s">
        <v>1326</v>
      </c>
      <c r="E28" s="30" t="s">
        <v>1327</v>
      </c>
      <c r="F28" s="30" t="str">
        <f t="shared" si="6"/>
        <v>北海道様似町</v>
      </c>
      <c r="G28" s="41">
        <f>+e!F26</f>
        <v>4073</v>
      </c>
      <c r="H28" s="41">
        <f>+e!G26</f>
        <v>7</v>
      </c>
      <c r="I28" s="41">
        <f>+SUM(e!H26:K26)</f>
        <v>1</v>
      </c>
      <c r="J28" s="41">
        <f>+SUM(e!L26:O26)</f>
        <v>41166</v>
      </c>
      <c r="K28" s="41">
        <f>+e!P26</f>
        <v>106701</v>
      </c>
      <c r="L28" s="41">
        <f>+SUM(e!Q26:R26)</f>
        <v>144619</v>
      </c>
      <c r="M28" s="31">
        <f>+IFERROR(ROUND(e!P26/e!S26,0),0)</f>
        <v>21340</v>
      </c>
      <c r="N28" s="30">
        <f>+IFERROR(ROUND(SUM(e!T26:V26)/e!S26,0),0)</f>
        <v>80</v>
      </c>
      <c r="O28" s="30">
        <f>+IFERROR(ROUND(e!W26/e!G26*100,1),0)</f>
        <v>28.6</v>
      </c>
      <c r="P28" s="41">
        <f>+e!X26</f>
        <v>6</v>
      </c>
      <c r="Q28" s="30">
        <f>+IFERROR(ROUND(e!Z26/e!Y26*100,1),0)</f>
        <v>0</v>
      </c>
      <c r="R28" s="30">
        <f>+IFERROR(ROUND(e!AB26/e!AA26*100,1),0)</f>
        <v>0</v>
      </c>
      <c r="S28" s="30">
        <f>+IFERROR(ROUND(SUM(e!AC26:AF26)/J28*100,1),0)</f>
        <v>10.3</v>
      </c>
      <c r="T28" s="30">
        <f>+IFERROR(ROUND(e!AG26/e!Y26*100,1),0)</f>
        <v>0</v>
      </c>
      <c r="U28" s="30">
        <f>+IFERROR(ROUND(e!AH26/SUM(e!AH26:AJ26)*100,1),0)</f>
        <v>0</v>
      </c>
      <c r="V28" s="30">
        <f>+IFERROR(ROUND(e!AK26/SUM(e!AK26:AQ26)*100,1),0)</f>
        <v>0</v>
      </c>
      <c r="W28" s="30">
        <f>+IFERROR(ROUND(SUM(e!AR26:BG26)/J28*100,1),0)</f>
        <v>1.3</v>
      </c>
      <c r="X28" s="30">
        <f>+IFERROR(ROUND(SUM(e!BH26:BI26)/SUM(e!BJ26:BK26)*100,1),0)</f>
        <v>103.8</v>
      </c>
      <c r="Y28" s="30">
        <f t="shared" si="7"/>
        <v>135.5</v>
      </c>
      <c r="Z28" s="30">
        <f t="shared" si="8"/>
        <v>90.9</v>
      </c>
      <c r="AA28" s="30">
        <f>+IFERROR(ROUND(K28/SUM(e!T26:V26),1),0)</f>
        <v>267.39999999999998</v>
      </c>
      <c r="AB28" s="42">
        <f>+IFERROR(ROUND((SUM(e!BJ26:BK26)-SUM(e!BL26:BO26))/SUM(e!T26:V26),1),0)</f>
        <v>294.2</v>
      </c>
      <c r="AC28" s="30">
        <f>+IFERROR(ROUND(e!BP26/e!BQ26*100,1),0)</f>
        <v>529.4</v>
      </c>
      <c r="AD28" s="101">
        <f>+e!BR26</f>
        <v>0</v>
      </c>
      <c r="AF28" s="64" t="s">
        <v>606</v>
      </c>
      <c r="AG28" s="10" t="s">
        <v>3407</v>
      </c>
      <c r="AH28" s="55">
        <f t="shared" si="18"/>
        <v>41895</v>
      </c>
      <c r="AI28" s="55">
        <f t="shared" si="18"/>
        <v>19</v>
      </c>
      <c r="AJ28" s="55">
        <f t="shared" si="18"/>
        <v>13</v>
      </c>
      <c r="AK28" s="55">
        <f t="shared" si="18"/>
        <v>546815</v>
      </c>
      <c r="AL28" s="55">
        <f t="shared" si="18"/>
        <v>832929</v>
      </c>
      <c r="AM28" s="55">
        <f t="shared" si="18"/>
        <v>2341265</v>
      </c>
      <c r="AN28" s="55">
        <f t="shared" si="18"/>
        <v>48996</v>
      </c>
      <c r="AO28" s="55">
        <f t="shared" si="18"/>
        <v>281</v>
      </c>
      <c r="AP28" s="55">
        <f t="shared" si="18"/>
        <v>21.1</v>
      </c>
      <c r="AQ28" s="55">
        <f t="shared" si="18"/>
        <v>4</v>
      </c>
      <c r="AR28" s="55">
        <f t="shared" si="19"/>
        <v>21.4</v>
      </c>
      <c r="AS28" s="55">
        <f t="shared" si="19"/>
        <v>3.3</v>
      </c>
      <c r="AT28" s="55">
        <f t="shared" si="19"/>
        <v>32.4</v>
      </c>
      <c r="AU28" s="55">
        <f t="shared" si="19"/>
        <v>0</v>
      </c>
      <c r="AV28" s="55">
        <f t="shared" si="19"/>
        <v>0</v>
      </c>
      <c r="AW28" s="55">
        <f t="shared" si="19"/>
        <v>19</v>
      </c>
      <c r="AX28" s="55">
        <f t="shared" si="19"/>
        <v>9.5</v>
      </c>
      <c r="AY28" s="55">
        <f t="shared" si="19"/>
        <v>119.3</v>
      </c>
      <c r="AZ28" s="55">
        <f t="shared" si="19"/>
        <v>281.10000000000002</v>
      </c>
      <c r="BA28" s="55">
        <f t="shared" si="19"/>
        <v>115</v>
      </c>
      <c r="BB28" s="55">
        <f t="shared" si="19"/>
        <v>174.5</v>
      </c>
      <c r="BC28" s="55">
        <f t="shared" si="19"/>
        <v>151.80000000000001</v>
      </c>
      <c r="BD28" s="58">
        <f t="shared" si="19"/>
        <v>850.1</v>
      </c>
      <c r="BE28" s="58">
        <f t="shared" si="9"/>
        <v>7364</v>
      </c>
      <c r="BG28" s="64" t="s">
        <v>1111</v>
      </c>
      <c r="BH28" s="10" t="s">
        <v>2950</v>
      </c>
      <c r="BI28" s="55">
        <f t="shared" si="20"/>
        <v>139746</v>
      </c>
      <c r="BJ28" s="55">
        <f t="shared" si="20"/>
        <v>13</v>
      </c>
      <c r="BK28" s="55">
        <f t="shared" si="20"/>
        <v>2</v>
      </c>
      <c r="BL28" s="55">
        <f t="shared" si="20"/>
        <v>977102</v>
      </c>
      <c r="BM28" s="55">
        <f t="shared" si="20"/>
        <v>2497160</v>
      </c>
      <c r="BN28" s="55">
        <f t="shared" si="20"/>
        <v>3518253</v>
      </c>
      <c r="BO28" s="55">
        <f t="shared" si="20"/>
        <v>499432</v>
      </c>
      <c r="BP28" s="55">
        <f t="shared" si="20"/>
        <v>2421</v>
      </c>
      <c r="BQ28" s="55">
        <f t="shared" si="20"/>
        <v>38.5</v>
      </c>
      <c r="BR28" s="55">
        <f t="shared" si="20"/>
        <v>6</v>
      </c>
      <c r="BS28" s="55">
        <f t="shared" si="21"/>
        <v>0</v>
      </c>
      <c r="BT28" s="55">
        <f t="shared" si="21"/>
        <v>43.6</v>
      </c>
      <c r="BU28" s="55">
        <f t="shared" si="21"/>
        <v>9.1</v>
      </c>
      <c r="BV28" s="55">
        <f t="shared" si="21"/>
        <v>0</v>
      </c>
      <c r="BW28" s="55">
        <f t="shared" si="21"/>
        <v>0</v>
      </c>
      <c r="BX28" s="55">
        <f t="shared" si="21"/>
        <v>22.3</v>
      </c>
      <c r="BY28" s="55">
        <f t="shared" si="21"/>
        <v>9.1</v>
      </c>
      <c r="BZ28" s="55">
        <f t="shared" si="21"/>
        <v>117.8</v>
      </c>
      <c r="CA28" s="55">
        <f t="shared" si="21"/>
        <v>140.9</v>
      </c>
      <c r="CB28" s="55">
        <f t="shared" si="21"/>
        <v>107.8</v>
      </c>
      <c r="CC28" s="55">
        <f t="shared" si="21"/>
        <v>206.3</v>
      </c>
      <c r="CD28" s="55">
        <f t="shared" si="21"/>
        <v>191.4</v>
      </c>
      <c r="CE28" s="58">
        <f t="shared" si="21"/>
        <v>422.6</v>
      </c>
      <c r="CF28" s="58">
        <f t="shared" si="10"/>
        <v>15400</v>
      </c>
      <c r="CG28" s="30"/>
      <c r="CH28" s="64" t="s">
        <v>913</v>
      </c>
      <c r="CI28" s="10" t="s">
        <v>3513</v>
      </c>
      <c r="CJ28" s="55">
        <f t="shared" si="22"/>
        <v>23734</v>
      </c>
      <c r="CK28" s="55">
        <f t="shared" si="22"/>
        <v>7</v>
      </c>
      <c r="CL28" s="55">
        <f t="shared" si="22"/>
        <v>0</v>
      </c>
      <c r="CM28" s="55">
        <f t="shared" si="22"/>
        <v>111456</v>
      </c>
      <c r="CN28" s="55">
        <f t="shared" si="22"/>
        <v>502880</v>
      </c>
      <c r="CO28" s="55">
        <f t="shared" si="22"/>
        <v>116425</v>
      </c>
      <c r="CP28" s="55">
        <f t="shared" si="22"/>
        <v>71840</v>
      </c>
      <c r="CQ28" s="55">
        <f t="shared" si="22"/>
        <v>337</v>
      </c>
      <c r="CR28" s="55">
        <f t="shared" si="22"/>
        <v>0</v>
      </c>
      <c r="CS28" s="55">
        <f t="shared" si="22"/>
        <v>4</v>
      </c>
      <c r="CT28" s="55">
        <f t="shared" si="23"/>
        <v>0</v>
      </c>
      <c r="CU28" s="55">
        <f t="shared" si="23"/>
        <v>0</v>
      </c>
      <c r="CV28" s="55">
        <f t="shared" si="23"/>
        <v>7.4</v>
      </c>
      <c r="CW28" s="55">
        <f t="shared" si="23"/>
        <v>0</v>
      </c>
      <c r="CX28" s="55">
        <f t="shared" si="23"/>
        <v>0</v>
      </c>
      <c r="CY28" s="55">
        <f t="shared" si="23"/>
        <v>0</v>
      </c>
      <c r="CZ28" s="55">
        <f t="shared" si="23"/>
        <v>11.4</v>
      </c>
      <c r="DA28" s="55">
        <f t="shared" si="23"/>
        <v>108.4</v>
      </c>
      <c r="DB28" s="55">
        <f t="shared" si="23"/>
        <v>23.2</v>
      </c>
      <c r="DC28" s="55">
        <f t="shared" si="23"/>
        <v>107.8</v>
      </c>
      <c r="DD28" s="55">
        <f t="shared" si="23"/>
        <v>213.4</v>
      </c>
      <c r="DE28" s="55">
        <f t="shared" si="23"/>
        <v>197.9</v>
      </c>
      <c r="DF28" s="58">
        <f t="shared" si="23"/>
        <v>1504.5</v>
      </c>
      <c r="DG28" s="58">
        <f t="shared" si="11"/>
        <v>19250</v>
      </c>
    </row>
    <row r="29" spans="2:111">
      <c r="B29" s="40" t="s">
        <v>1278</v>
      </c>
      <c r="C29" s="30" t="s">
        <v>1279</v>
      </c>
      <c r="D29" s="30" t="s">
        <v>1328</v>
      </c>
      <c r="E29" s="30" t="s">
        <v>1329</v>
      </c>
      <c r="F29" s="30" t="str">
        <f t="shared" si="6"/>
        <v>北海道白糠町</v>
      </c>
      <c r="G29" s="41">
        <f>+e!F27</f>
        <v>7412</v>
      </c>
      <c r="H29" s="41">
        <f>+e!G27</f>
        <v>10</v>
      </c>
      <c r="I29" s="41">
        <f>+SUM(e!H27:K27)</f>
        <v>1</v>
      </c>
      <c r="J29" s="41">
        <f>+SUM(e!L27:O27)</f>
        <v>82225</v>
      </c>
      <c r="K29" s="41">
        <f>+e!P27</f>
        <v>187203</v>
      </c>
      <c r="L29" s="41">
        <f>+SUM(e!Q27:R27)</f>
        <v>209710</v>
      </c>
      <c r="M29" s="31">
        <f>+IFERROR(ROUND(e!P27/e!S27,0),0)</f>
        <v>46801</v>
      </c>
      <c r="N29" s="30">
        <f>+IFERROR(ROUND(SUM(e!T27:V27)/e!S27,0),0)</f>
        <v>212</v>
      </c>
      <c r="O29" s="30">
        <f>+IFERROR(ROUND(e!W27/e!G27*100,1),0)</f>
        <v>40</v>
      </c>
      <c r="P29" s="41">
        <f>+e!X27</f>
        <v>3</v>
      </c>
      <c r="Q29" s="30">
        <f>+IFERROR(ROUND(e!Z27/e!Y27*100,1),0)</f>
        <v>0</v>
      </c>
      <c r="R29" s="30">
        <f>+IFERROR(ROUND(e!AB27/e!AA27*100,1),0)</f>
        <v>9.6</v>
      </c>
      <c r="S29" s="30">
        <f>+IFERROR(ROUND(SUM(e!AC27:AF27)/J29*100,1),0)</f>
        <v>24.1</v>
      </c>
      <c r="T29" s="30">
        <f>+IFERROR(ROUND(e!AG27/e!Y27*100,1),0)</f>
        <v>100</v>
      </c>
      <c r="U29" s="30">
        <f>+IFERROR(ROUND(e!AH27/SUM(e!AH27:AJ27)*100,1),0)</f>
        <v>0</v>
      </c>
      <c r="V29" s="30">
        <f>+IFERROR(ROUND(e!AK27/SUM(e!AK27:AQ27)*100,1),0)</f>
        <v>0</v>
      </c>
      <c r="W29" s="30">
        <f>+IFERROR(ROUND(SUM(e!AR27:BG27)/J29*100,1),0)</f>
        <v>0</v>
      </c>
      <c r="X29" s="30">
        <f>+IFERROR(ROUND(SUM(e!BH27:BI27)/SUM(e!BJ27:BK27)*100,1),0)</f>
        <v>109</v>
      </c>
      <c r="Y29" s="30">
        <f t="shared" si="7"/>
        <v>112</v>
      </c>
      <c r="Z29" s="30">
        <f t="shared" si="8"/>
        <v>108</v>
      </c>
      <c r="AA29" s="30">
        <f>+IFERROR(ROUND(K29/SUM(e!T27:V27),1),0)</f>
        <v>220.5</v>
      </c>
      <c r="AB29" s="42">
        <f>+IFERROR(ROUND((SUM(e!BJ27:BK27)-SUM(e!BL27:BO27))/SUM(e!T27:V27),1),0)</f>
        <v>204.2</v>
      </c>
      <c r="AC29" s="30">
        <f>+IFERROR(ROUND(e!BP27/e!BQ27*100,1),0)</f>
        <v>1696</v>
      </c>
      <c r="AD29" s="101">
        <f>+e!BR27</f>
        <v>4800</v>
      </c>
      <c r="AF29" s="64" t="s">
        <v>223</v>
      </c>
      <c r="AG29" s="10" t="s">
        <v>3408</v>
      </c>
      <c r="AH29" s="55">
        <f t="shared" si="18"/>
        <v>212314</v>
      </c>
      <c r="AI29" s="55">
        <f t="shared" si="18"/>
        <v>90</v>
      </c>
      <c r="AJ29" s="55">
        <f t="shared" si="18"/>
        <v>28</v>
      </c>
      <c r="AK29" s="55">
        <f t="shared" si="18"/>
        <v>2827029</v>
      </c>
      <c r="AL29" s="55">
        <f t="shared" si="18"/>
        <v>4684236</v>
      </c>
      <c r="AM29" s="55">
        <f t="shared" si="18"/>
        <v>22392842</v>
      </c>
      <c r="AN29" s="55">
        <f t="shared" si="18"/>
        <v>85168</v>
      </c>
      <c r="AO29" s="55">
        <f t="shared" si="18"/>
        <v>371</v>
      </c>
      <c r="AP29" s="55">
        <f t="shared" si="18"/>
        <v>45.6</v>
      </c>
      <c r="AQ29" s="55">
        <f t="shared" si="18"/>
        <v>14</v>
      </c>
      <c r="AR29" s="55">
        <f t="shared" si="19"/>
        <v>0</v>
      </c>
      <c r="AS29" s="55">
        <f t="shared" si="19"/>
        <v>31.3</v>
      </c>
      <c r="AT29" s="55">
        <f t="shared" si="19"/>
        <v>6.3</v>
      </c>
      <c r="AU29" s="55">
        <f t="shared" si="19"/>
        <v>46.8</v>
      </c>
      <c r="AV29" s="55">
        <f t="shared" si="19"/>
        <v>44.8</v>
      </c>
      <c r="AW29" s="55">
        <f t="shared" si="19"/>
        <v>33.6</v>
      </c>
      <c r="AX29" s="55">
        <f t="shared" si="19"/>
        <v>14.9</v>
      </c>
      <c r="AY29" s="55">
        <f t="shared" si="19"/>
        <v>112</v>
      </c>
      <c r="AZ29" s="55">
        <f t="shared" si="19"/>
        <v>478</v>
      </c>
      <c r="BA29" s="55">
        <f t="shared" si="19"/>
        <v>109.1</v>
      </c>
      <c r="BB29" s="55">
        <f t="shared" si="19"/>
        <v>229.4</v>
      </c>
      <c r="BC29" s="55">
        <f t="shared" si="19"/>
        <v>210.2</v>
      </c>
      <c r="BD29" s="58">
        <f t="shared" si="19"/>
        <v>242.3</v>
      </c>
      <c r="BE29" s="58">
        <f t="shared" si="9"/>
        <v>0</v>
      </c>
      <c r="BG29" s="64" t="s">
        <v>222</v>
      </c>
      <c r="BH29" s="10" t="s">
        <v>2951</v>
      </c>
      <c r="BI29" s="55">
        <f t="shared" si="20"/>
        <v>13017</v>
      </c>
      <c r="BJ29" s="55">
        <f t="shared" si="20"/>
        <v>6</v>
      </c>
      <c r="BK29" s="55">
        <f t="shared" si="20"/>
        <v>7</v>
      </c>
      <c r="BL29" s="55">
        <f t="shared" si="20"/>
        <v>336754</v>
      </c>
      <c r="BM29" s="55">
        <f t="shared" si="20"/>
        <v>245655</v>
      </c>
      <c r="BN29" s="55">
        <f t="shared" si="20"/>
        <v>2590923</v>
      </c>
      <c r="BO29" s="55">
        <f t="shared" si="20"/>
        <v>40943</v>
      </c>
      <c r="BP29" s="55">
        <f t="shared" si="20"/>
        <v>189</v>
      </c>
      <c r="BQ29" s="55">
        <f t="shared" si="20"/>
        <v>50</v>
      </c>
      <c r="BR29" s="55">
        <f t="shared" si="20"/>
        <v>8</v>
      </c>
      <c r="BS29" s="55">
        <f t="shared" si="21"/>
        <v>0</v>
      </c>
      <c r="BT29" s="55">
        <f t="shared" si="21"/>
        <v>71.400000000000006</v>
      </c>
      <c r="BU29" s="55">
        <f t="shared" si="21"/>
        <v>4.2</v>
      </c>
      <c r="BV29" s="55">
        <f t="shared" si="21"/>
        <v>0</v>
      </c>
      <c r="BW29" s="55">
        <f t="shared" si="21"/>
        <v>73.900000000000006</v>
      </c>
      <c r="BX29" s="55">
        <f t="shared" si="21"/>
        <v>37.200000000000003</v>
      </c>
      <c r="BY29" s="55">
        <f t="shared" si="21"/>
        <v>6.7</v>
      </c>
      <c r="BZ29" s="55">
        <f t="shared" si="21"/>
        <v>102.5</v>
      </c>
      <c r="CA29" s="55">
        <f t="shared" si="21"/>
        <v>1054.7</v>
      </c>
      <c r="CB29" s="55">
        <f t="shared" si="21"/>
        <v>52.9</v>
      </c>
      <c r="CC29" s="55">
        <f t="shared" si="21"/>
        <v>216.8</v>
      </c>
      <c r="CD29" s="55">
        <f t="shared" si="21"/>
        <v>410.2</v>
      </c>
      <c r="CE29" s="58">
        <f t="shared" si="21"/>
        <v>292.3</v>
      </c>
      <c r="CF29" s="58">
        <f t="shared" si="10"/>
        <v>4401</v>
      </c>
      <c r="CG29" s="30"/>
      <c r="CH29" s="64" t="s">
        <v>914</v>
      </c>
      <c r="CI29" s="10" t="s">
        <v>3514</v>
      </c>
      <c r="CJ29" s="55">
        <f t="shared" si="22"/>
        <v>33519</v>
      </c>
      <c r="CK29" s="55">
        <f t="shared" si="22"/>
        <v>9</v>
      </c>
      <c r="CL29" s="55">
        <f t="shared" si="22"/>
        <v>0</v>
      </c>
      <c r="CM29" s="55">
        <f t="shared" si="22"/>
        <v>240842</v>
      </c>
      <c r="CN29" s="55">
        <f t="shared" si="22"/>
        <v>648951</v>
      </c>
      <c r="CO29" s="55">
        <f t="shared" si="22"/>
        <v>11241</v>
      </c>
      <c r="CP29" s="55">
        <f t="shared" si="22"/>
        <v>129790</v>
      </c>
      <c r="CQ29" s="55">
        <f t="shared" si="22"/>
        <v>695</v>
      </c>
      <c r="CR29" s="55">
        <f t="shared" si="22"/>
        <v>44.4</v>
      </c>
      <c r="CS29" s="55">
        <f t="shared" si="22"/>
        <v>7</v>
      </c>
      <c r="CT29" s="55">
        <f t="shared" si="23"/>
        <v>0</v>
      </c>
      <c r="CU29" s="55">
        <f t="shared" si="23"/>
        <v>0</v>
      </c>
      <c r="CV29" s="55">
        <f t="shared" si="23"/>
        <v>26.4</v>
      </c>
      <c r="CW29" s="55">
        <f t="shared" si="23"/>
        <v>0</v>
      </c>
      <c r="CX29" s="55">
        <f t="shared" si="23"/>
        <v>0</v>
      </c>
      <c r="CY29" s="55">
        <f t="shared" si="23"/>
        <v>25.4</v>
      </c>
      <c r="CZ29" s="55">
        <f t="shared" si="23"/>
        <v>9.8000000000000007</v>
      </c>
      <c r="DA29" s="55">
        <f t="shared" si="23"/>
        <v>106.1</v>
      </c>
      <c r="DB29" s="55">
        <f t="shared" si="23"/>
        <v>1.7</v>
      </c>
      <c r="DC29" s="55">
        <f t="shared" si="23"/>
        <v>97.1</v>
      </c>
      <c r="DD29" s="55">
        <f t="shared" si="23"/>
        <v>186.8</v>
      </c>
      <c r="DE29" s="55">
        <f t="shared" si="23"/>
        <v>192.4</v>
      </c>
      <c r="DF29" s="58">
        <f t="shared" si="23"/>
        <v>922.4</v>
      </c>
      <c r="DG29" s="58">
        <f t="shared" si="11"/>
        <v>18000</v>
      </c>
    </row>
    <row r="30" spans="2:111">
      <c r="B30" s="40" t="s">
        <v>1278</v>
      </c>
      <c r="C30" s="30" t="s">
        <v>1279</v>
      </c>
      <c r="D30" s="30" t="s">
        <v>1330</v>
      </c>
      <c r="E30" s="30" t="s">
        <v>1331</v>
      </c>
      <c r="F30" s="30" t="str">
        <f t="shared" si="6"/>
        <v>北海道羽幌町</v>
      </c>
      <c r="G30" s="41">
        <f>+e!F28</f>
        <v>6365</v>
      </c>
      <c r="H30" s="41">
        <f>+e!G28</f>
        <v>3</v>
      </c>
      <c r="I30" s="41">
        <f>+SUM(e!H28:K28)</f>
        <v>1</v>
      </c>
      <c r="J30" s="41">
        <f>+SUM(e!L28:O28)</f>
        <v>128189</v>
      </c>
      <c r="K30" s="41">
        <f>+e!P28</f>
        <v>209459</v>
      </c>
      <c r="L30" s="41">
        <f>+SUM(e!Q28:R28)</f>
        <v>813904</v>
      </c>
      <c r="M30" s="31">
        <f>+IFERROR(ROUND(e!P28/e!S28,0),0)</f>
        <v>69820</v>
      </c>
      <c r="N30" s="30">
        <f>+IFERROR(ROUND(SUM(e!T28:V28)/e!S28,0),0)</f>
        <v>221</v>
      </c>
      <c r="O30" s="30">
        <f>+IFERROR(ROUND(e!W28/e!G28*100,1),0)</f>
        <v>0</v>
      </c>
      <c r="P30" s="41">
        <f>+e!X28</f>
        <v>22</v>
      </c>
      <c r="Q30" s="30">
        <f>+IFERROR(ROUND(e!Z28/e!Y28*100,1),0)</f>
        <v>0</v>
      </c>
      <c r="R30" s="30">
        <f>+IFERROR(ROUND(e!AB28/e!AA28*100,1),0)</f>
        <v>14.3</v>
      </c>
      <c r="S30" s="30">
        <f>+IFERROR(ROUND(SUM(e!AC28:AF28)/J30*100,1),0)</f>
        <v>22.9</v>
      </c>
      <c r="T30" s="30">
        <f>+IFERROR(ROUND(e!AG28/e!Y28*100,1),0)</f>
        <v>0</v>
      </c>
      <c r="U30" s="30">
        <f>+IFERROR(ROUND(e!AH28/SUM(e!AH28:AJ28)*100,1),0)</f>
        <v>0</v>
      </c>
      <c r="V30" s="30">
        <f>+IFERROR(ROUND(e!AK28/SUM(e!AK28:AQ28)*100,1),0)</f>
        <v>0</v>
      </c>
      <c r="W30" s="30">
        <f>+IFERROR(ROUND(SUM(e!AR28:BG28)/J30*100,1),0)</f>
        <v>0.2</v>
      </c>
      <c r="X30" s="30">
        <f>+IFERROR(ROUND(SUM(e!BH28:BI28)/SUM(e!BJ28:BK28)*100,1),0)</f>
        <v>129.5</v>
      </c>
      <c r="Y30" s="30">
        <f t="shared" si="7"/>
        <v>388.6</v>
      </c>
      <c r="Z30" s="30">
        <f t="shared" si="8"/>
        <v>127</v>
      </c>
      <c r="AA30" s="30">
        <f>+IFERROR(ROUND(K30/SUM(e!T28:V28),1),0)</f>
        <v>316.39999999999998</v>
      </c>
      <c r="AB30" s="42">
        <f>+IFERROR(ROUND((SUM(e!BJ28:BK28)-SUM(e!BL28:BO28))/SUM(e!T28:V28),1),0)</f>
        <v>249.1</v>
      </c>
      <c r="AC30" s="30">
        <f>+IFERROR(ROUND(e!BP28/e!BQ28*100,1),0)</f>
        <v>430.3</v>
      </c>
      <c r="AD30" s="101">
        <f>+e!BR28</f>
        <v>0</v>
      </c>
      <c r="AF30" s="64" t="s">
        <v>198</v>
      </c>
      <c r="AG30" s="10" t="s">
        <v>2952</v>
      </c>
      <c r="AH30" s="55">
        <f t="shared" si="18"/>
        <v>303903</v>
      </c>
      <c r="AI30" s="55">
        <f t="shared" si="18"/>
        <v>155</v>
      </c>
      <c r="AJ30" s="55">
        <f t="shared" si="18"/>
        <v>4</v>
      </c>
      <c r="AK30" s="55">
        <f t="shared" si="18"/>
        <v>2259686</v>
      </c>
      <c r="AL30" s="55">
        <f t="shared" si="18"/>
        <v>7316303</v>
      </c>
      <c r="AM30" s="55">
        <f t="shared" si="18"/>
        <v>11393801</v>
      </c>
      <c r="AN30" s="55">
        <f t="shared" si="18"/>
        <v>52635</v>
      </c>
      <c r="AO30" s="55">
        <f t="shared" si="18"/>
        <v>200</v>
      </c>
      <c r="AP30" s="55">
        <f t="shared" si="18"/>
        <v>61.3</v>
      </c>
      <c r="AQ30" s="55">
        <f t="shared" si="18"/>
        <v>18</v>
      </c>
      <c r="AR30" s="55">
        <f t="shared" si="19"/>
        <v>0</v>
      </c>
      <c r="AS30" s="55">
        <f t="shared" si="19"/>
        <v>29.7</v>
      </c>
      <c r="AT30" s="55">
        <f t="shared" si="19"/>
        <v>15.6</v>
      </c>
      <c r="AU30" s="55">
        <f t="shared" si="19"/>
        <v>42.1</v>
      </c>
      <c r="AV30" s="55">
        <f t="shared" si="19"/>
        <v>94.2</v>
      </c>
      <c r="AW30" s="55">
        <f t="shared" si="19"/>
        <v>44.8</v>
      </c>
      <c r="AX30" s="55">
        <f t="shared" si="19"/>
        <v>39.700000000000003</v>
      </c>
      <c r="AY30" s="55">
        <f t="shared" si="19"/>
        <v>117.9</v>
      </c>
      <c r="AZ30" s="55">
        <f t="shared" si="19"/>
        <v>155.69999999999999</v>
      </c>
      <c r="BA30" s="55">
        <f t="shared" si="19"/>
        <v>115.5</v>
      </c>
      <c r="BB30" s="55">
        <f t="shared" si="19"/>
        <v>263.60000000000002</v>
      </c>
      <c r="BC30" s="55">
        <f t="shared" si="19"/>
        <v>228.3</v>
      </c>
      <c r="BD30" s="58">
        <f t="shared" si="19"/>
        <v>309.89999999999998</v>
      </c>
      <c r="BE30" s="58">
        <f t="shared" si="9"/>
        <v>0</v>
      </c>
      <c r="BG30" s="64" t="s">
        <v>198</v>
      </c>
      <c r="BH30" s="10" t="s">
        <v>2952</v>
      </c>
      <c r="BI30" s="55">
        <f t="shared" si="20"/>
        <v>303903</v>
      </c>
      <c r="BJ30" s="55">
        <f t="shared" si="20"/>
        <v>155</v>
      </c>
      <c r="BK30" s="55">
        <f t="shared" si="20"/>
        <v>4</v>
      </c>
      <c r="BL30" s="55">
        <f t="shared" si="20"/>
        <v>2259686</v>
      </c>
      <c r="BM30" s="55">
        <f t="shared" si="20"/>
        <v>7316303</v>
      </c>
      <c r="BN30" s="55">
        <f t="shared" si="20"/>
        <v>11393801</v>
      </c>
      <c r="BO30" s="55">
        <f t="shared" si="20"/>
        <v>52635</v>
      </c>
      <c r="BP30" s="55">
        <f t="shared" si="20"/>
        <v>200</v>
      </c>
      <c r="BQ30" s="55">
        <f t="shared" si="20"/>
        <v>61.3</v>
      </c>
      <c r="BR30" s="55">
        <f t="shared" si="20"/>
        <v>18</v>
      </c>
      <c r="BS30" s="55">
        <f t="shared" si="21"/>
        <v>0</v>
      </c>
      <c r="BT30" s="55">
        <f t="shared" si="21"/>
        <v>29.7</v>
      </c>
      <c r="BU30" s="55">
        <f t="shared" si="21"/>
        <v>15.6</v>
      </c>
      <c r="BV30" s="55">
        <f t="shared" si="21"/>
        <v>42.1</v>
      </c>
      <c r="BW30" s="55">
        <f t="shared" si="21"/>
        <v>94.2</v>
      </c>
      <c r="BX30" s="55">
        <f t="shared" si="21"/>
        <v>44.8</v>
      </c>
      <c r="BY30" s="55">
        <f t="shared" si="21"/>
        <v>39.700000000000003</v>
      </c>
      <c r="BZ30" s="55">
        <f t="shared" si="21"/>
        <v>117.9</v>
      </c>
      <c r="CA30" s="55">
        <f t="shared" si="21"/>
        <v>155.69999999999999</v>
      </c>
      <c r="CB30" s="55">
        <f t="shared" si="21"/>
        <v>115.5</v>
      </c>
      <c r="CC30" s="55">
        <f t="shared" si="21"/>
        <v>263.60000000000002</v>
      </c>
      <c r="CD30" s="55">
        <f t="shared" si="21"/>
        <v>228.3</v>
      </c>
      <c r="CE30" s="58">
        <f t="shared" si="21"/>
        <v>309.89999999999998</v>
      </c>
      <c r="CF30" s="58">
        <f t="shared" si="10"/>
        <v>0</v>
      </c>
      <c r="CG30" s="30"/>
      <c r="CH30" s="64" t="s">
        <v>915</v>
      </c>
      <c r="CI30" s="10" t="s">
        <v>3515</v>
      </c>
      <c r="CJ30" s="55">
        <f t="shared" si="22"/>
        <v>20688</v>
      </c>
      <c r="CK30" s="55">
        <f t="shared" si="22"/>
        <v>6</v>
      </c>
      <c r="CL30" s="55">
        <f t="shared" si="22"/>
        <v>1</v>
      </c>
      <c r="CM30" s="55">
        <f t="shared" si="22"/>
        <v>119991</v>
      </c>
      <c r="CN30" s="55">
        <f t="shared" si="22"/>
        <v>475324</v>
      </c>
      <c r="CO30" s="55">
        <f t="shared" si="22"/>
        <v>378355</v>
      </c>
      <c r="CP30" s="55">
        <f t="shared" si="22"/>
        <v>158441</v>
      </c>
      <c r="CQ30" s="55">
        <f t="shared" si="22"/>
        <v>755</v>
      </c>
      <c r="CR30" s="55">
        <f t="shared" si="22"/>
        <v>33.299999999999997</v>
      </c>
      <c r="CS30" s="55">
        <f t="shared" si="22"/>
        <v>11</v>
      </c>
      <c r="CT30" s="55">
        <f t="shared" si="23"/>
        <v>0</v>
      </c>
      <c r="CU30" s="55">
        <f t="shared" si="23"/>
        <v>100</v>
      </c>
      <c r="CV30" s="55">
        <f t="shared" si="23"/>
        <v>0</v>
      </c>
      <c r="CW30" s="55">
        <f t="shared" si="23"/>
        <v>0</v>
      </c>
      <c r="CX30" s="55">
        <f t="shared" si="23"/>
        <v>0</v>
      </c>
      <c r="CY30" s="55">
        <f t="shared" si="23"/>
        <v>0</v>
      </c>
      <c r="CZ30" s="55">
        <f t="shared" si="23"/>
        <v>0.1</v>
      </c>
      <c r="DA30" s="55">
        <f t="shared" si="23"/>
        <v>109.2</v>
      </c>
      <c r="DB30" s="55">
        <f t="shared" si="23"/>
        <v>79.599999999999994</v>
      </c>
      <c r="DC30" s="55">
        <f t="shared" si="23"/>
        <v>103.9</v>
      </c>
      <c r="DD30" s="55">
        <f t="shared" si="23"/>
        <v>209.9</v>
      </c>
      <c r="DE30" s="55">
        <f t="shared" si="23"/>
        <v>202.1</v>
      </c>
      <c r="DF30" s="58">
        <f t="shared" si="23"/>
        <v>521.79999999999995</v>
      </c>
      <c r="DG30" s="58">
        <f t="shared" si="11"/>
        <v>11486</v>
      </c>
    </row>
    <row r="31" spans="2:111">
      <c r="B31" s="40" t="s">
        <v>1278</v>
      </c>
      <c r="C31" s="30" t="s">
        <v>1279</v>
      </c>
      <c r="D31" s="30" t="s">
        <v>1332</v>
      </c>
      <c r="E31" s="30" t="s">
        <v>1333</v>
      </c>
      <c r="F31" s="30" t="str">
        <f t="shared" si="6"/>
        <v>北海道帯広市</v>
      </c>
      <c r="G31" s="41">
        <f>+e!F29</f>
        <v>162588</v>
      </c>
      <c r="H31" s="41">
        <f>+e!G29</f>
        <v>83</v>
      </c>
      <c r="I31" s="41">
        <f>+SUM(e!H29:K29)</f>
        <v>1</v>
      </c>
      <c r="J31" s="41">
        <f>+SUM(e!L29:O29)</f>
        <v>1125399</v>
      </c>
      <c r="K31" s="41">
        <f>+e!P29</f>
        <v>3552860</v>
      </c>
      <c r="L31" s="41">
        <f>+SUM(e!Q29:R29)</f>
        <v>17081247</v>
      </c>
      <c r="M31" s="31">
        <f>+IFERROR(ROUND(e!P29/e!S29,0),0)</f>
        <v>78952</v>
      </c>
      <c r="N31" s="30">
        <f>+IFERROR(ROUND(SUM(e!T29:V29)/e!S29,0),0)</f>
        <v>325</v>
      </c>
      <c r="O31" s="30">
        <f>+IFERROR(ROUND(e!W29/e!G29*100,1),0)</f>
        <v>37.299999999999997</v>
      </c>
      <c r="P31" s="41">
        <f>+e!X29</f>
        <v>5</v>
      </c>
      <c r="Q31" s="30">
        <f>+IFERROR(ROUND(e!Z29/e!Y29*100,1),0)</f>
        <v>0</v>
      </c>
      <c r="R31" s="30">
        <f>+IFERROR(ROUND(e!AB29/e!AA29*100,1),0)</f>
        <v>50.7</v>
      </c>
      <c r="S31" s="30">
        <f>+IFERROR(ROUND(SUM(e!AC29:AF29)/J31*100,1),0)</f>
        <v>15.8</v>
      </c>
      <c r="T31" s="30">
        <f>+IFERROR(ROUND(e!AG29/e!Y29*100,1),0)</f>
        <v>97.3</v>
      </c>
      <c r="U31" s="30">
        <f>+IFERROR(ROUND(e!AH29/SUM(e!AH29:AJ29)*100,1),0)</f>
        <v>88.8</v>
      </c>
      <c r="V31" s="30">
        <f>+IFERROR(ROUND(e!AK29/SUM(e!AK29:AQ29)*100,1),0)</f>
        <v>0</v>
      </c>
      <c r="W31" s="30">
        <f>+IFERROR(ROUND(SUM(e!AR29:BG29)/J31*100,1),0)</f>
        <v>7.2</v>
      </c>
      <c r="X31" s="30">
        <f>+IFERROR(ROUND(SUM(e!BH29:BI29)/SUM(e!BJ29:BK29)*100,1),0)</f>
        <v>116.7</v>
      </c>
      <c r="Y31" s="30">
        <f t="shared" si="7"/>
        <v>480.8</v>
      </c>
      <c r="Z31" s="30">
        <f t="shared" si="8"/>
        <v>106.1</v>
      </c>
      <c r="AA31" s="30">
        <f>+IFERROR(ROUND(K31/SUM(e!T29:V29),1),0)</f>
        <v>242.9</v>
      </c>
      <c r="AB31" s="42">
        <f>+IFERROR(ROUND((SUM(e!BJ29:BK29)-SUM(e!BL29:BO29))/SUM(e!T29:V29),1),0)</f>
        <v>229</v>
      </c>
      <c r="AC31" s="30">
        <f>+IFERROR(ROUND(e!BP29/e!BQ29*100,1),0)</f>
        <v>193.1</v>
      </c>
      <c r="AD31" s="101">
        <f>+e!BR29</f>
        <v>43000</v>
      </c>
      <c r="AF31" s="64" t="s">
        <v>2916</v>
      </c>
      <c r="AG31" s="10" t="s">
        <v>2947</v>
      </c>
      <c r="AH31" s="55">
        <f t="shared" si="18"/>
        <v>976480</v>
      </c>
      <c r="AI31" s="55">
        <f t="shared" si="18"/>
        <v>343</v>
      </c>
      <c r="AJ31" s="55">
        <f t="shared" si="18"/>
        <v>5</v>
      </c>
      <c r="AK31" s="55">
        <f t="shared" si="18"/>
        <v>4542564</v>
      </c>
      <c r="AL31" s="55">
        <f t="shared" si="18"/>
        <v>14410468</v>
      </c>
      <c r="AM31" s="55">
        <f t="shared" si="18"/>
        <v>57715138</v>
      </c>
      <c r="AN31" s="55">
        <f t="shared" si="18"/>
        <v>49863</v>
      </c>
      <c r="AO31" s="55">
        <f t="shared" si="18"/>
        <v>344</v>
      </c>
      <c r="AP31" s="55">
        <f t="shared" si="18"/>
        <v>75.5</v>
      </c>
      <c r="AQ31" s="55">
        <f t="shared" si="18"/>
        <v>20</v>
      </c>
      <c r="AR31" s="55">
        <f t="shared" si="19"/>
        <v>40</v>
      </c>
      <c r="AS31" s="55">
        <f t="shared" si="19"/>
        <v>69.5</v>
      </c>
      <c r="AT31" s="55">
        <f t="shared" si="19"/>
        <v>23.7</v>
      </c>
      <c r="AU31" s="55">
        <f t="shared" si="19"/>
        <v>33.200000000000003</v>
      </c>
      <c r="AV31" s="55">
        <f t="shared" si="19"/>
        <v>37.799999999999997</v>
      </c>
      <c r="AW31" s="55">
        <f t="shared" si="19"/>
        <v>48</v>
      </c>
      <c r="AX31" s="55">
        <f t="shared" si="19"/>
        <v>10.6</v>
      </c>
      <c r="AY31" s="55">
        <f t="shared" si="19"/>
        <v>105.9</v>
      </c>
      <c r="AZ31" s="55">
        <f t="shared" si="19"/>
        <v>400.5</v>
      </c>
      <c r="BA31" s="55">
        <f t="shared" si="19"/>
        <v>96.1</v>
      </c>
      <c r="BB31" s="55">
        <f t="shared" si="19"/>
        <v>145.1</v>
      </c>
      <c r="BC31" s="55">
        <f t="shared" si="19"/>
        <v>151</v>
      </c>
      <c r="BD31" s="58">
        <f t="shared" si="19"/>
        <v>182.7</v>
      </c>
      <c r="BE31" s="58">
        <f t="shared" si="9"/>
        <v>0</v>
      </c>
      <c r="BG31" s="64" t="s">
        <v>1067</v>
      </c>
      <c r="BH31" s="10" t="s">
        <v>2953</v>
      </c>
      <c r="BI31" s="55">
        <f t="shared" si="20"/>
        <v>111097</v>
      </c>
      <c r="BJ31" s="55">
        <f t="shared" si="20"/>
        <v>39</v>
      </c>
      <c r="BK31" s="55">
        <f t="shared" si="20"/>
        <v>2</v>
      </c>
      <c r="BL31" s="55">
        <f t="shared" si="20"/>
        <v>665842</v>
      </c>
      <c r="BM31" s="55">
        <f t="shared" si="20"/>
        <v>2364999</v>
      </c>
      <c r="BN31" s="55">
        <f t="shared" si="20"/>
        <v>8435694</v>
      </c>
      <c r="BO31" s="55">
        <f t="shared" si="20"/>
        <v>78833</v>
      </c>
      <c r="BP31" s="55">
        <f t="shared" si="20"/>
        <v>352</v>
      </c>
      <c r="BQ31" s="55">
        <f t="shared" si="20"/>
        <v>41</v>
      </c>
      <c r="BR31" s="55">
        <f t="shared" si="20"/>
        <v>13</v>
      </c>
      <c r="BS31" s="55">
        <f t="shared" si="21"/>
        <v>19.7</v>
      </c>
      <c r="BT31" s="55">
        <f t="shared" si="21"/>
        <v>27.1</v>
      </c>
      <c r="BU31" s="55">
        <f t="shared" si="21"/>
        <v>21.4</v>
      </c>
      <c r="BV31" s="55">
        <f t="shared" si="21"/>
        <v>80.3</v>
      </c>
      <c r="BW31" s="55">
        <f t="shared" si="21"/>
        <v>100</v>
      </c>
      <c r="BX31" s="55">
        <f t="shared" si="21"/>
        <v>65.7</v>
      </c>
      <c r="BY31" s="55">
        <f t="shared" si="21"/>
        <v>13.9</v>
      </c>
      <c r="BZ31" s="55">
        <f t="shared" si="21"/>
        <v>119.8</v>
      </c>
      <c r="CA31" s="55">
        <f t="shared" si="21"/>
        <v>356.7</v>
      </c>
      <c r="CB31" s="55">
        <f t="shared" si="21"/>
        <v>114.2</v>
      </c>
      <c r="CC31" s="55">
        <f t="shared" si="21"/>
        <v>224.2</v>
      </c>
      <c r="CD31" s="55">
        <f t="shared" si="21"/>
        <v>196.4</v>
      </c>
      <c r="CE31" s="58">
        <f t="shared" si="21"/>
        <v>246.8</v>
      </c>
      <c r="CF31" s="58">
        <f t="shared" si="10"/>
        <v>21500</v>
      </c>
      <c r="CG31" s="30"/>
      <c r="CH31" s="64" t="s">
        <v>916</v>
      </c>
      <c r="CI31" s="10" t="s">
        <v>3516</v>
      </c>
      <c r="CJ31" s="55">
        <f t="shared" si="22"/>
        <v>6459</v>
      </c>
      <c r="CK31" s="55">
        <f t="shared" si="22"/>
        <v>3</v>
      </c>
      <c r="CL31" s="55">
        <f t="shared" si="22"/>
        <v>11</v>
      </c>
      <c r="CM31" s="55">
        <f t="shared" si="22"/>
        <v>156052</v>
      </c>
      <c r="CN31" s="55">
        <f t="shared" si="22"/>
        <v>181708</v>
      </c>
      <c r="CO31" s="55">
        <f t="shared" si="22"/>
        <v>2537397</v>
      </c>
      <c r="CP31" s="55">
        <f t="shared" si="22"/>
        <v>90854</v>
      </c>
      <c r="CQ31" s="55">
        <f t="shared" si="22"/>
        <v>387</v>
      </c>
      <c r="CR31" s="55">
        <f t="shared" si="22"/>
        <v>33.299999999999997</v>
      </c>
      <c r="CS31" s="55">
        <f t="shared" si="22"/>
        <v>9</v>
      </c>
      <c r="CT31" s="55">
        <f t="shared" si="23"/>
        <v>0</v>
      </c>
      <c r="CU31" s="55">
        <f t="shared" si="23"/>
        <v>23.9</v>
      </c>
      <c r="CV31" s="55">
        <f t="shared" si="23"/>
        <v>0</v>
      </c>
      <c r="CW31" s="55">
        <f t="shared" si="23"/>
        <v>0</v>
      </c>
      <c r="CX31" s="55">
        <f t="shared" si="23"/>
        <v>0</v>
      </c>
      <c r="CY31" s="55">
        <f t="shared" si="23"/>
        <v>0</v>
      </c>
      <c r="CZ31" s="55">
        <f t="shared" si="23"/>
        <v>25.3</v>
      </c>
      <c r="DA31" s="55">
        <f t="shared" si="23"/>
        <v>78.900000000000006</v>
      </c>
      <c r="DB31" s="55">
        <f t="shared" si="23"/>
        <v>1396.4</v>
      </c>
      <c r="DC31" s="55">
        <f t="shared" si="23"/>
        <v>65.5</v>
      </c>
      <c r="DD31" s="55">
        <f t="shared" si="23"/>
        <v>234.8</v>
      </c>
      <c r="DE31" s="55">
        <f t="shared" si="23"/>
        <v>358.6</v>
      </c>
      <c r="DF31" s="58">
        <f t="shared" si="23"/>
        <v>190.3</v>
      </c>
      <c r="DG31" s="58">
        <f t="shared" si="11"/>
        <v>0</v>
      </c>
    </row>
    <row r="32" spans="2:111">
      <c r="B32" s="40" t="s">
        <v>1278</v>
      </c>
      <c r="C32" s="30" t="s">
        <v>1279</v>
      </c>
      <c r="D32" s="30" t="s">
        <v>1334</v>
      </c>
      <c r="E32" s="30" t="s">
        <v>1335</v>
      </c>
      <c r="F32" s="30" t="str">
        <f t="shared" si="6"/>
        <v>北海道網走市</v>
      </c>
      <c r="G32" s="41">
        <f>+e!F30</f>
        <v>33560</v>
      </c>
      <c r="H32" s="41">
        <f>+e!G30</f>
        <v>13</v>
      </c>
      <c r="I32" s="41">
        <f>+SUM(e!H30:K30)</f>
        <v>2</v>
      </c>
      <c r="J32" s="41">
        <f>+SUM(e!L30:O30)</f>
        <v>391562</v>
      </c>
      <c r="K32" s="41">
        <f>+e!P30</f>
        <v>853861</v>
      </c>
      <c r="L32" s="41">
        <f>+SUM(e!Q30:R30)</f>
        <v>5114925</v>
      </c>
      <c r="M32" s="31">
        <f>+IFERROR(ROUND(e!P30/e!S30,0),0)</f>
        <v>77624</v>
      </c>
      <c r="N32" s="30">
        <f>+IFERROR(ROUND(SUM(e!T30:V30)/e!S30,0),0)</f>
        <v>325</v>
      </c>
      <c r="O32" s="30">
        <f>+IFERROR(ROUND(e!W30/e!G30*100,1),0)</f>
        <v>38.5</v>
      </c>
      <c r="P32" s="41">
        <f>+e!X30</f>
        <v>4</v>
      </c>
      <c r="Q32" s="30">
        <f>+IFERROR(ROUND(e!Z30/e!Y30*100,1),0)</f>
        <v>0</v>
      </c>
      <c r="R32" s="30">
        <f>+IFERROR(ROUND(e!AB30/e!AA30*100,1),0)</f>
        <v>33.299999999999997</v>
      </c>
      <c r="S32" s="30">
        <f>+IFERROR(ROUND(SUM(e!AC30:AF30)/J32*100,1),0)</f>
        <v>53.4</v>
      </c>
      <c r="T32" s="30">
        <f>+IFERROR(ROUND(e!AG30/e!Y30*100,1),0)</f>
        <v>0</v>
      </c>
      <c r="U32" s="30">
        <f>+IFERROR(ROUND(e!AH30/SUM(e!AH30:AJ30)*100,1),0)</f>
        <v>0</v>
      </c>
      <c r="V32" s="30">
        <f>+IFERROR(ROUND(e!AK30/SUM(e!AK30:AQ30)*100,1),0)</f>
        <v>0</v>
      </c>
      <c r="W32" s="30">
        <f>+IFERROR(ROUND(SUM(e!AR30:BG30)/J32*100,1),0)</f>
        <v>80.3</v>
      </c>
      <c r="X32" s="30">
        <f>+IFERROR(ROUND(SUM(e!BH30:BI30)/SUM(e!BJ30:BK30)*100,1),0)</f>
        <v>119.4</v>
      </c>
      <c r="Y32" s="30">
        <f t="shared" si="7"/>
        <v>599</v>
      </c>
      <c r="Z32" s="30">
        <f t="shared" si="8"/>
        <v>112.6</v>
      </c>
      <c r="AA32" s="30">
        <f>+IFERROR(ROUND(K32/SUM(e!T30:V30),1),0)</f>
        <v>239</v>
      </c>
      <c r="AB32" s="42">
        <f>+IFERROR(ROUND((SUM(e!BJ30:BK30)-SUM(e!BL30:BO30))/SUM(e!T30:V30),1),0)</f>
        <v>212.2</v>
      </c>
      <c r="AC32" s="30">
        <f>+IFERROR(ROUND(e!BP30/e!BQ30*100,1),0)</f>
        <v>123.3</v>
      </c>
      <c r="AD32" s="101">
        <f>+e!BR30</f>
        <v>0</v>
      </c>
      <c r="AF32" s="64" t="s">
        <v>520</v>
      </c>
      <c r="AG32" s="10" t="s">
        <v>3409</v>
      </c>
      <c r="AH32" s="55">
        <f t="shared" si="18"/>
        <v>87217</v>
      </c>
      <c r="AI32" s="55">
        <f t="shared" si="18"/>
        <v>47</v>
      </c>
      <c r="AJ32" s="55">
        <f t="shared" si="18"/>
        <v>9</v>
      </c>
      <c r="AK32" s="55">
        <f t="shared" si="18"/>
        <v>1091144</v>
      </c>
      <c r="AL32" s="55">
        <f t="shared" si="18"/>
        <v>2070153</v>
      </c>
      <c r="AM32" s="55">
        <f t="shared" si="18"/>
        <v>15163476</v>
      </c>
      <c r="AN32" s="55">
        <f t="shared" si="18"/>
        <v>60887</v>
      </c>
      <c r="AO32" s="55">
        <f t="shared" si="18"/>
        <v>335</v>
      </c>
      <c r="AP32" s="55">
        <f t="shared" si="18"/>
        <v>72.3</v>
      </c>
      <c r="AQ32" s="55">
        <f t="shared" si="18"/>
        <v>19</v>
      </c>
      <c r="AR32" s="55">
        <f t="shared" si="19"/>
        <v>7.7</v>
      </c>
      <c r="AS32" s="55">
        <f t="shared" si="19"/>
        <v>51.4</v>
      </c>
      <c r="AT32" s="55">
        <f t="shared" si="19"/>
        <v>10.9</v>
      </c>
      <c r="AU32" s="55">
        <f t="shared" si="19"/>
        <v>1.7</v>
      </c>
      <c r="AV32" s="55">
        <f t="shared" si="19"/>
        <v>100</v>
      </c>
      <c r="AW32" s="55">
        <f t="shared" si="19"/>
        <v>2.8</v>
      </c>
      <c r="AX32" s="55">
        <f t="shared" si="19"/>
        <v>28.5</v>
      </c>
      <c r="AY32" s="55">
        <f t="shared" si="19"/>
        <v>102.8</v>
      </c>
      <c r="AZ32" s="55">
        <f t="shared" si="19"/>
        <v>732.5</v>
      </c>
      <c r="BA32" s="55">
        <f t="shared" si="19"/>
        <v>93.6</v>
      </c>
      <c r="BB32" s="55">
        <f t="shared" si="19"/>
        <v>181.8</v>
      </c>
      <c r="BC32" s="55">
        <f t="shared" si="19"/>
        <v>194.2</v>
      </c>
      <c r="BD32" s="58">
        <f t="shared" si="19"/>
        <v>196.7</v>
      </c>
      <c r="BE32" s="58">
        <f t="shared" si="9"/>
        <v>0</v>
      </c>
      <c r="BG32" s="64" t="s">
        <v>2917</v>
      </c>
      <c r="BH32" s="10" t="s">
        <v>2954</v>
      </c>
      <c r="BI32" s="55">
        <f t="shared" si="20"/>
        <v>50298</v>
      </c>
      <c r="BJ32" s="55">
        <f t="shared" si="20"/>
        <v>6</v>
      </c>
      <c r="BK32" s="55">
        <f t="shared" si="20"/>
        <v>7</v>
      </c>
      <c r="BL32" s="55">
        <f t="shared" si="20"/>
        <v>440671</v>
      </c>
      <c r="BM32" s="55">
        <f t="shared" si="20"/>
        <v>744474</v>
      </c>
      <c r="BN32" s="55">
        <f t="shared" si="20"/>
        <v>4038657</v>
      </c>
      <c r="BO32" s="55">
        <f t="shared" si="20"/>
        <v>124079</v>
      </c>
      <c r="BP32" s="55">
        <f t="shared" si="20"/>
        <v>836</v>
      </c>
      <c r="BQ32" s="55">
        <f t="shared" si="20"/>
        <v>33.299999999999997</v>
      </c>
      <c r="BR32" s="55">
        <f t="shared" si="20"/>
        <v>8</v>
      </c>
      <c r="BS32" s="55">
        <f t="shared" si="21"/>
        <v>0</v>
      </c>
      <c r="BT32" s="55">
        <f t="shared" si="21"/>
        <v>37</v>
      </c>
      <c r="BU32" s="55">
        <f t="shared" si="21"/>
        <v>7.6</v>
      </c>
      <c r="BV32" s="55">
        <f t="shared" si="21"/>
        <v>77.900000000000006</v>
      </c>
      <c r="BW32" s="55">
        <f t="shared" si="21"/>
        <v>87.7</v>
      </c>
      <c r="BX32" s="55">
        <f t="shared" si="21"/>
        <v>86</v>
      </c>
      <c r="BY32" s="55">
        <f t="shared" si="21"/>
        <v>17.8</v>
      </c>
      <c r="BZ32" s="55">
        <f t="shared" si="21"/>
        <v>111.4</v>
      </c>
      <c r="CA32" s="55">
        <f t="shared" si="21"/>
        <v>542.5</v>
      </c>
      <c r="CB32" s="55">
        <f t="shared" si="21"/>
        <v>102.1</v>
      </c>
      <c r="CC32" s="55">
        <f t="shared" si="21"/>
        <v>148.4</v>
      </c>
      <c r="CD32" s="55">
        <f t="shared" si="21"/>
        <v>145.4</v>
      </c>
      <c r="CE32" s="58">
        <f t="shared" si="21"/>
        <v>198.6</v>
      </c>
      <c r="CF32" s="58">
        <f t="shared" si="10"/>
        <v>0</v>
      </c>
      <c r="CG32" s="30"/>
      <c r="CH32" s="64" t="s">
        <v>917</v>
      </c>
      <c r="CI32" s="10" t="s">
        <v>3517</v>
      </c>
      <c r="CJ32" s="55">
        <f t="shared" si="22"/>
        <v>17025</v>
      </c>
      <c r="CK32" s="55">
        <f t="shared" si="22"/>
        <v>12</v>
      </c>
      <c r="CL32" s="55">
        <f t="shared" si="22"/>
        <v>1</v>
      </c>
      <c r="CM32" s="55">
        <f t="shared" si="22"/>
        <v>194360</v>
      </c>
      <c r="CN32" s="55">
        <f t="shared" si="22"/>
        <v>329271</v>
      </c>
      <c r="CO32" s="55">
        <f t="shared" si="22"/>
        <v>1250397</v>
      </c>
      <c r="CP32" s="55">
        <f t="shared" si="22"/>
        <v>41159</v>
      </c>
      <c r="CQ32" s="55">
        <f t="shared" si="22"/>
        <v>330</v>
      </c>
      <c r="CR32" s="55">
        <f t="shared" si="22"/>
        <v>41.7</v>
      </c>
      <c r="CS32" s="55">
        <f t="shared" si="22"/>
        <v>11</v>
      </c>
      <c r="CT32" s="55">
        <f t="shared" si="23"/>
        <v>0</v>
      </c>
      <c r="CU32" s="55">
        <f t="shared" si="23"/>
        <v>44.7</v>
      </c>
      <c r="CV32" s="55">
        <f t="shared" si="23"/>
        <v>0.1</v>
      </c>
      <c r="CW32" s="55">
        <f t="shared" si="23"/>
        <v>40.700000000000003</v>
      </c>
      <c r="CX32" s="55">
        <f t="shared" si="23"/>
        <v>14.4</v>
      </c>
      <c r="CY32" s="55">
        <f t="shared" si="23"/>
        <v>24.7</v>
      </c>
      <c r="CZ32" s="55">
        <f t="shared" si="23"/>
        <v>3.9</v>
      </c>
      <c r="DA32" s="55">
        <f t="shared" si="23"/>
        <v>106.1</v>
      </c>
      <c r="DB32" s="55">
        <f t="shared" si="23"/>
        <v>379.7</v>
      </c>
      <c r="DC32" s="55">
        <f t="shared" si="23"/>
        <v>102.4</v>
      </c>
      <c r="DD32" s="55">
        <f t="shared" si="23"/>
        <v>124.7</v>
      </c>
      <c r="DE32" s="55">
        <f t="shared" si="23"/>
        <v>121.8</v>
      </c>
      <c r="DF32" s="58">
        <f t="shared" si="23"/>
        <v>832.5</v>
      </c>
      <c r="DG32" s="58">
        <f t="shared" si="11"/>
        <v>0</v>
      </c>
    </row>
    <row r="33" spans="2:111">
      <c r="B33" s="40" t="s">
        <v>1278</v>
      </c>
      <c r="C33" s="30" t="s">
        <v>1279</v>
      </c>
      <c r="D33" s="30" t="s">
        <v>1336</v>
      </c>
      <c r="E33" s="30" t="s">
        <v>1337</v>
      </c>
      <c r="F33" s="30" t="str">
        <f t="shared" si="6"/>
        <v>北海道士別市</v>
      </c>
      <c r="G33" s="41">
        <f>+e!F31</f>
        <v>15267</v>
      </c>
      <c r="H33" s="41">
        <f>+e!G31</f>
        <v>8</v>
      </c>
      <c r="I33" s="41">
        <f>+SUM(e!H31:K31)</f>
        <v>3</v>
      </c>
      <c r="J33" s="41">
        <f>+SUM(e!L31:O31)</f>
        <v>330867</v>
      </c>
      <c r="K33" s="41">
        <f>+e!P31</f>
        <v>354747</v>
      </c>
      <c r="L33" s="41">
        <f>+SUM(e!Q31:R31)</f>
        <v>4666219</v>
      </c>
      <c r="M33" s="31">
        <f>+IFERROR(ROUND(e!P31/e!S31,0),0)</f>
        <v>44343</v>
      </c>
      <c r="N33" s="30">
        <f>+IFERROR(ROUND(SUM(e!T31:V31)/e!S31,0),0)</f>
        <v>232</v>
      </c>
      <c r="O33" s="30">
        <f>+IFERROR(ROUND(e!W31/e!G31*100,1),0)</f>
        <v>50</v>
      </c>
      <c r="P33" s="41">
        <f>+e!X31</f>
        <v>9</v>
      </c>
      <c r="Q33" s="30">
        <f>+IFERROR(ROUND(e!Z31/e!Y31*100,1),0)</f>
        <v>0</v>
      </c>
      <c r="R33" s="30">
        <f>+IFERROR(ROUND(e!AB31/e!AA31*100,1),0)</f>
        <v>28.9</v>
      </c>
      <c r="S33" s="30">
        <f>+IFERROR(ROUND(SUM(e!AC31:AF31)/J33*100,1),0)</f>
        <v>10.8</v>
      </c>
      <c r="T33" s="30">
        <f>+IFERROR(ROUND(e!AG31/e!Y31*100,1),0)</f>
        <v>0</v>
      </c>
      <c r="U33" s="30">
        <f>+IFERROR(ROUND(e!AH31/SUM(e!AH31:AJ31)*100,1),0)</f>
        <v>0</v>
      </c>
      <c r="V33" s="30">
        <f>+IFERROR(ROUND(e!AK31/SUM(e!AK31:AQ31)*100,1),0)</f>
        <v>40.5</v>
      </c>
      <c r="W33" s="30">
        <f>+IFERROR(ROUND(SUM(e!AR31:BG31)/J33*100,1),0)</f>
        <v>7.4</v>
      </c>
      <c r="X33" s="30">
        <f>+IFERROR(ROUND(SUM(e!BH31:BI31)/SUM(e!BJ31:BK31)*100,1),0)</f>
        <v>89.6</v>
      </c>
      <c r="Y33" s="30">
        <f t="shared" si="7"/>
        <v>1315.4</v>
      </c>
      <c r="Z33" s="30">
        <f t="shared" si="8"/>
        <v>78.900000000000006</v>
      </c>
      <c r="AA33" s="30">
        <f>+IFERROR(ROUND(K33/SUM(e!T31:V31),1),0)</f>
        <v>190.9</v>
      </c>
      <c r="AB33" s="42">
        <f>+IFERROR(ROUND((SUM(e!BJ31:BK31)-SUM(e!BL31:BO31))/SUM(e!T31:V31),1),0)</f>
        <v>242</v>
      </c>
      <c r="AC33" s="30">
        <f>+IFERROR(ROUND(e!BP31/e!BQ31*100,1),0)</f>
        <v>152.9</v>
      </c>
      <c r="AD33" s="101">
        <f>+e!BR31</f>
        <v>10600</v>
      </c>
      <c r="AF33" s="64" t="s">
        <v>374</v>
      </c>
      <c r="AG33" s="10" t="s">
        <v>3410</v>
      </c>
      <c r="AH33" s="55">
        <f t="shared" si="18"/>
        <v>255407</v>
      </c>
      <c r="AI33" s="55">
        <f t="shared" si="18"/>
        <v>67</v>
      </c>
      <c r="AJ33" s="55">
        <f t="shared" si="18"/>
        <v>0</v>
      </c>
      <c r="AK33" s="55">
        <f t="shared" si="18"/>
        <v>1500880</v>
      </c>
      <c r="AL33" s="55">
        <f t="shared" si="18"/>
        <v>4805863</v>
      </c>
      <c r="AM33" s="55">
        <f t="shared" si="18"/>
        <v>4414868</v>
      </c>
      <c r="AN33" s="55">
        <f t="shared" si="18"/>
        <v>71729</v>
      </c>
      <c r="AO33" s="55">
        <f t="shared" si="18"/>
        <v>347</v>
      </c>
      <c r="AP33" s="55">
        <f t="shared" si="18"/>
        <v>50.7</v>
      </c>
      <c r="AQ33" s="55">
        <f t="shared" si="18"/>
        <v>19</v>
      </c>
      <c r="AR33" s="55">
        <f t="shared" si="19"/>
        <v>0</v>
      </c>
      <c r="AS33" s="55">
        <f t="shared" si="19"/>
        <v>0</v>
      </c>
      <c r="AT33" s="55">
        <f t="shared" si="19"/>
        <v>19.899999999999999</v>
      </c>
      <c r="AU33" s="55">
        <f t="shared" si="19"/>
        <v>0</v>
      </c>
      <c r="AV33" s="55">
        <f t="shared" si="19"/>
        <v>0</v>
      </c>
      <c r="AW33" s="55">
        <f t="shared" si="19"/>
        <v>16</v>
      </c>
      <c r="AX33" s="55">
        <f t="shared" si="19"/>
        <v>9.6</v>
      </c>
      <c r="AY33" s="55">
        <f t="shared" si="19"/>
        <v>106.5</v>
      </c>
      <c r="AZ33" s="55">
        <f t="shared" si="19"/>
        <v>91.9</v>
      </c>
      <c r="BA33" s="55">
        <f t="shared" si="19"/>
        <v>100.6</v>
      </c>
      <c r="BB33" s="55">
        <f t="shared" si="19"/>
        <v>206.8</v>
      </c>
      <c r="BC33" s="55">
        <f t="shared" si="19"/>
        <v>205.5</v>
      </c>
      <c r="BD33" s="58">
        <f t="shared" si="19"/>
        <v>655.8</v>
      </c>
      <c r="BE33" s="58">
        <f t="shared" si="9"/>
        <v>90375</v>
      </c>
      <c r="BG33" s="64" t="s">
        <v>1068</v>
      </c>
      <c r="BH33" s="10" t="s">
        <v>2955</v>
      </c>
      <c r="BI33" s="55">
        <f t="shared" si="20"/>
        <v>274939</v>
      </c>
      <c r="BJ33" s="55">
        <f t="shared" si="20"/>
        <v>87</v>
      </c>
      <c r="BK33" s="55">
        <f t="shared" si="20"/>
        <v>1</v>
      </c>
      <c r="BL33" s="55">
        <f t="shared" si="20"/>
        <v>1448614</v>
      </c>
      <c r="BM33" s="55">
        <f t="shared" si="20"/>
        <v>4307607</v>
      </c>
      <c r="BN33" s="55">
        <f t="shared" si="20"/>
        <v>8800747</v>
      </c>
      <c r="BO33" s="55">
        <f t="shared" si="20"/>
        <v>74269</v>
      </c>
      <c r="BP33" s="55">
        <f t="shared" si="20"/>
        <v>429</v>
      </c>
      <c r="BQ33" s="55">
        <f t="shared" si="20"/>
        <v>63.2</v>
      </c>
      <c r="BR33" s="55">
        <f t="shared" si="20"/>
        <v>6</v>
      </c>
      <c r="BS33" s="55">
        <f t="shared" si="21"/>
        <v>0</v>
      </c>
      <c r="BT33" s="55">
        <f t="shared" si="21"/>
        <v>0</v>
      </c>
      <c r="BU33" s="55">
        <f t="shared" si="21"/>
        <v>26.6</v>
      </c>
      <c r="BV33" s="55">
        <f t="shared" si="21"/>
        <v>61.2</v>
      </c>
      <c r="BW33" s="55">
        <f t="shared" si="21"/>
        <v>85.6</v>
      </c>
      <c r="BX33" s="55">
        <f t="shared" si="21"/>
        <v>70</v>
      </c>
      <c r="BY33" s="55">
        <f t="shared" si="21"/>
        <v>23.5</v>
      </c>
      <c r="BZ33" s="55">
        <f t="shared" si="21"/>
        <v>115.2</v>
      </c>
      <c r="CA33" s="55">
        <f t="shared" si="21"/>
        <v>204.3</v>
      </c>
      <c r="CB33" s="55">
        <f t="shared" si="21"/>
        <v>114.3</v>
      </c>
      <c r="CC33" s="55">
        <f t="shared" si="21"/>
        <v>173</v>
      </c>
      <c r="CD33" s="55">
        <f t="shared" si="21"/>
        <v>151.4</v>
      </c>
      <c r="CE33" s="58">
        <f t="shared" si="21"/>
        <v>310.5</v>
      </c>
      <c r="CF33" s="58">
        <f t="shared" si="10"/>
        <v>46000</v>
      </c>
      <c r="CG33" s="30"/>
      <c r="CH33" s="64" t="s">
        <v>918</v>
      </c>
      <c r="CI33" s="10" t="s">
        <v>3518</v>
      </c>
      <c r="CJ33" s="55">
        <f t="shared" si="22"/>
        <v>5029</v>
      </c>
      <c r="CK33" s="55">
        <f t="shared" si="22"/>
        <v>8</v>
      </c>
      <c r="CL33" s="55">
        <f t="shared" si="22"/>
        <v>1</v>
      </c>
      <c r="CM33" s="55">
        <f t="shared" si="22"/>
        <v>128027</v>
      </c>
      <c r="CN33" s="55">
        <f t="shared" si="22"/>
        <v>134448</v>
      </c>
      <c r="CO33" s="55">
        <f t="shared" si="22"/>
        <v>1956977</v>
      </c>
      <c r="CP33" s="55">
        <f t="shared" si="22"/>
        <v>16806</v>
      </c>
      <c r="CQ33" s="55">
        <f t="shared" si="22"/>
        <v>66</v>
      </c>
      <c r="CR33" s="55">
        <f t="shared" si="22"/>
        <v>0</v>
      </c>
      <c r="CS33" s="55">
        <f t="shared" si="22"/>
        <v>17</v>
      </c>
      <c r="CT33" s="55">
        <f t="shared" si="23"/>
        <v>0</v>
      </c>
      <c r="CU33" s="55">
        <f t="shared" si="23"/>
        <v>34.5</v>
      </c>
      <c r="CV33" s="55">
        <f t="shared" si="23"/>
        <v>0</v>
      </c>
      <c r="CW33" s="55">
        <f t="shared" si="23"/>
        <v>100</v>
      </c>
      <c r="CX33" s="55">
        <f t="shared" si="23"/>
        <v>100</v>
      </c>
      <c r="CY33" s="55">
        <f t="shared" si="23"/>
        <v>72.7</v>
      </c>
      <c r="CZ33" s="55">
        <f t="shared" si="23"/>
        <v>25</v>
      </c>
      <c r="DA33" s="55">
        <f t="shared" si="23"/>
        <v>122.9</v>
      </c>
      <c r="DB33" s="55">
        <f t="shared" si="23"/>
        <v>1455.6</v>
      </c>
      <c r="DC33" s="55">
        <f t="shared" si="23"/>
        <v>61.9</v>
      </c>
      <c r="DD33" s="55">
        <f t="shared" si="23"/>
        <v>254.2</v>
      </c>
      <c r="DE33" s="55">
        <f t="shared" si="23"/>
        <v>410.9</v>
      </c>
      <c r="DF33" s="58">
        <f t="shared" si="23"/>
        <v>112.2</v>
      </c>
      <c r="DG33" s="58">
        <f t="shared" si="11"/>
        <v>0</v>
      </c>
    </row>
    <row r="34" spans="2:111">
      <c r="B34" s="40" t="s">
        <v>1278</v>
      </c>
      <c r="C34" s="30" t="s">
        <v>1279</v>
      </c>
      <c r="D34" s="30" t="s">
        <v>1338</v>
      </c>
      <c r="E34" s="30" t="s">
        <v>1339</v>
      </c>
      <c r="F34" s="30" t="str">
        <f t="shared" si="6"/>
        <v>北海道むかわ町</v>
      </c>
      <c r="G34" s="41">
        <f>+e!F32</f>
        <v>4256</v>
      </c>
      <c r="H34" s="41">
        <f>+e!G32</f>
        <v>3</v>
      </c>
      <c r="I34" s="41">
        <f>+SUM(e!H32:K32)</f>
        <v>1</v>
      </c>
      <c r="J34" s="41">
        <f>+SUM(e!L32:O32)</f>
        <v>95474</v>
      </c>
      <c r="K34" s="41">
        <f>+e!P32</f>
        <v>96677</v>
      </c>
      <c r="L34" s="41">
        <f>+SUM(e!Q32:R32)</f>
        <v>0</v>
      </c>
      <c r="M34" s="31">
        <f>+IFERROR(ROUND(e!P32/e!S32,0),0)</f>
        <v>48339</v>
      </c>
      <c r="N34" s="30">
        <f>+IFERROR(ROUND(SUM(e!T32:V32)/e!S32,0),0)</f>
        <v>200</v>
      </c>
      <c r="O34" s="30">
        <f>+IFERROR(ROUND(e!W32/e!G32*100,1),0)</f>
        <v>33.299999999999997</v>
      </c>
      <c r="P34" s="41">
        <f>+e!X32</f>
        <v>16</v>
      </c>
      <c r="Q34" s="30">
        <f>+IFERROR(ROUND(e!Z32/e!Y32*100,1),0)</f>
        <v>0</v>
      </c>
      <c r="R34" s="30">
        <f>+IFERROR(ROUND(e!AB32/e!AA32*100,1),0)</f>
        <v>71.400000000000006</v>
      </c>
      <c r="S34" s="30">
        <f>+IFERROR(ROUND(SUM(e!AC32:AF32)/J34*100,1),0)</f>
        <v>35.799999999999997</v>
      </c>
      <c r="T34" s="30">
        <f>+IFERROR(ROUND(e!AG32/e!Y32*100,1),0)</f>
        <v>0</v>
      </c>
      <c r="U34" s="30">
        <f>+IFERROR(ROUND(e!AH32/SUM(e!AH32:AJ32)*100,1),0)</f>
        <v>0</v>
      </c>
      <c r="V34" s="30">
        <f>+IFERROR(ROUND(e!AK32/SUM(e!AK32:AQ32)*100,1),0)</f>
        <v>0</v>
      </c>
      <c r="W34" s="30">
        <f>+IFERROR(ROUND(SUM(e!AR32:BG32)/J34*100,1),0)</f>
        <v>1.6</v>
      </c>
      <c r="X34" s="30">
        <f>+IFERROR(ROUND(SUM(e!BH32:BI32)/SUM(e!BJ32:BK32)*100,1),0)</f>
        <v>105.4</v>
      </c>
      <c r="Y34" s="30">
        <f t="shared" si="7"/>
        <v>0</v>
      </c>
      <c r="Z34" s="30">
        <f t="shared" si="8"/>
        <v>105.7</v>
      </c>
      <c r="AA34" s="30">
        <f>+IFERROR(ROUND(K34/SUM(e!T32:V32),1),0)</f>
        <v>241.7</v>
      </c>
      <c r="AB34" s="42">
        <f>+IFERROR(ROUND((SUM(e!BJ32:BK32)-SUM(e!BL32:BO32))/SUM(e!T32:V32),1),0)</f>
        <v>228.6</v>
      </c>
      <c r="AC34" s="30">
        <f>+IFERROR(ROUND(e!BP32/e!BQ32*100,1),0)</f>
        <v>2720.2</v>
      </c>
      <c r="AD34" s="101">
        <f>+e!BR32</f>
        <v>0</v>
      </c>
      <c r="AF34" s="64" t="s">
        <v>301</v>
      </c>
      <c r="AG34" s="10" t="s">
        <v>3411</v>
      </c>
      <c r="AH34" s="55">
        <f t="shared" si="18"/>
        <v>117184</v>
      </c>
      <c r="AI34" s="55">
        <f t="shared" si="18"/>
        <v>38</v>
      </c>
      <c r="AJ34" s="55">
        <f t="shared" si="18"/>
        <v>5</v>
      </c>
      <c r="AK34" s="55">
        <f t="shared" si="18"/>
        <v>810450</v>
      </c>
      <c r="AL34" s="55">
        <f t="shared" si="18"/>
        <v>2857959</v>
      </c>
      <c r="AM34" s="55">
        <f t="shared" si="18"/>
        <v>11197520</v>
      </c>
      <c r="AN34" s="55">
        <f t="shared" si="18"/>
        <v>84058</v>
      </c>
      <c r="AO34" s="55">
        <f t="shared" si="18"/>
        <v>387</v>
      </c>
      <c r="AP34" s="55">
        <f t="shared" si="18"/>
        <v>47.4</v>
      </c>
      <c r="AQ34" s="55">
        <f t="shared" si="18"/>
        <v>12</v>
      </c>
      <c r="AR34" s="55">
        <f t="shared" si="19"/>
        <v>0</v>
      </c>
      <c r="AS34" s="55">
        <f t="shared" si="19"/>
        <v>54.8</v>
      </c>
      <c r="AT34" s="55">
        <f t="shared" si="19"/>
        <v>4.9000000000000004</v>
      </c>
      <c r="AU34" s="55">
        <f t="shared" si="19"/>
        <v>92.9</v>
      </c>
      <c r="AV34" s="55">
        <f t="shared" si="19"/>
        <v>59.7</v>
      </c>
      <c r="AW34" s="55">
        <f t="shared" si="19"/>
        <v>52.7</v>
      </c>
      <c r="AX34" s="55">
        <f t="shared" si="19"/>
        <v>9.8000000000000007</v>
      </c>
      <c r="AY34" s="55">
        <f t="shared" si="19"/>
        <v>111</v>
      </c>
      <c r="AZ34" s="55">
        <f t="shared" si="19"/>
        <v>391.8</v>
      </c>
      <c r="BA34" s="55">
        <f t="shared" si="19"/>
        <v>106.6</v>
      </c>
      <c r="BB34" s="55">
        <f t="shared" si="19"/>
        <v>217.3</v>
      </c>
      <c r="BC34" s="55">
        <f t="shared" si="19"/>
        <v>203.9</v>
      </c>
      <c r="BD34" s="58">
        <f t="shared" si="19"/>
        <v>174.2</v>
      </c>
      <c r="BE34" s="58">
        <f t="shared" si="9"/>
        <v>10900</v>
      </c>
      <c r="BG34" s="64" t="s">
        <v>1100</v>
      </c>
      <c r="BH34" s="10" t="s">
        <v>2956</v>
      </c>
      <c r="BI34" s="55">
        <f t="shared" si="20"/>
        <v>14065</v>
      </c>
      <c r="BJ34" s="55">
        <f t="shared" si="20"/>
        <v>3</v>
      </c>
      <c r="BK34" s="55">
        <f t="shared" si="20"/>
        <v>0</v>
      </c>
      <c r="BL34" s="55">
        <f t="shared" si="20"/>
        <v>113837</v>
      </c>
      <c r="BM34" s="55">
        <f t="shared" si="20"/>
        <v>212346</v>
      </c>
      <c r="BN34" s="55">
        <f t="shared" si="20"/>
        <v>598581</v>
      </c>
      <c r="BO34" s="55">
        <f t="shared" si="20"/>
        <v>212346</v>
      </c>
      <c r="BP34" s="55">
        <f t="shared" si="20"/>
        <v>1116</v>
      </c>
      <c r="BQ34" s="55">
        <f t="shared" si="20"/>
        <v>33.299999999999997</v>
      </c>
      <c r="BR34" s="55">
        <f t="shared" si="20"/>
        <v>14</v>
      </c>
      <c r="BS34" s="55">
        <f t="shared" si="21"/>
        <v>0</v>
      </c>
      <c r="BT34" s="55">
        <f t="shared" si="21"/>
        <v>0</v>
      </c>
      <c r="BU34" s="55">
        <f t="shared" si="21"/>
        <v>0</v>
      </c>
      <c r="BV34" s="55">
        <f t="shared" si="21"/>
        <v>0</v>
      </c>
      <c r="BW34" s="55">
        <f t="shared" si="21"/>
        <v>0</v>
      </c>
      <c r="BX34" s="55">
        <f t="shared" si="21"/>
        <v>100</v>
      </c>
      <c r="BY34" s="55">
        <f t="shared" si="21"/>
        <v>9.3000000000000007</v>
      </c>
      <c r="BZ34" s="55">
        <f t="shared" si="21"/>
        <v>117.8</v>
      </c>
      <c r="CA34" s="55">
        <f t="shared" si="21"/>
        <v>281.89999999999998</v>
      </c>
      <c r="CB34" s="55">
        <f t="shared" si="21"/>
        <v>118.3</v>
      </c>
      <c r="CC34" s="55">
        <f t="shared" si="21"/>
        <v>190.3</v>
      </c>
      <c r="CD34" s="55">
        <f t="shared" si="21"/>
        <v>160.9</v>
      </c>
      <c r="CE34" s="58">
        <f t="shared" si="21"/>
        <v>2988</v>
      </c>
      <c r="CF34" s="58">
        <f t="shared" si="10"/>
        <v>3897</v>
      </c>
      <c r="CG34" s="30"/>
      <c r="CH34" s="64" t="s">
        <v>911</v>
      </c>
      <c r="CI34" s="10" t="s">
        <v>3519</v>
      </c>
      <c r="CJ34" s="55">
        <f t="shared" si="22"/>
        <v>5254</v>
      </c>
      <c r="CK34" s="55">
        <f t="shared" si="22"/>
        <v>3</v>
      </c>
      <c r="CL34" s="55">
        <f t="shared" si="22"/>
        <v>0</v>
      </c>
      <c r="CM34" s="55">
        <f t="shared" si="22"/>
        <v>68485</v>
      </c>
      <c r="CN34" s="55">
        <f t="shared" si="22"/>
        <v>144557</v>
      </c>
      <c r="CO34" s="55">
        <f t="shared" si="22"/>
        <v>632432</v>
      </c>
      <c r="CP34" s="55">
        <f t="shared" si="22"/>
        <v>72279</v>
      </c>
      <c r="CQ34" s="55">
        <f t="shared" si="22"/>
        <v>268</v>
      </c>
      <c r="CR34" s="55">
        <f t="shared" si="22"/>
        <v>0</v>
      </c>
      <c r="CS34" s="55">
        <f t="shared" si="22"/>
        <v>16</v>
      </c>
      <c r="CT34" s="55">
        <f t="shared" si="23"/>
        <v>0</v>
      </c>
      <c r="CU34" s="55">
        <f t="shared" si="23"/>
        <v>0</v>
      </c>
      <c r="CV34" s="55">
        <f t="shared" si="23"/>
        <v>21.5</v>
      </c>
      <c r="CW34" s="55">
        <f t="shared" si="23"/>
        <v>0</v>
      </c>
      <c r="CX34" s="55">
        <f t="shared" si="23"/>
        <v>0</v>
      </c>
      <c r="CY34" s="55">
        <f t="shared" si="23"/>
        <v>0</v>
      </c>
      <c r="CZ34" s="55">
        <f t="shared" si="23"/>
        <v>12.3</v>
      </c>
      <c r="DA34" s="55">
        <f t="shared" si="23"/>
        <v>105.9</v>
      </c>
      <c r="DB34" s="55">
        <f t="shared" si="23"/>
        <v>437.5</v>
      </c>
      <c r="DC34" s="55">
        <f t="shared" si="23"/>
        <v>103.2</v>
      </c>
      <c r="DD34" s="55">
        <f t="shared" si="23"/>
        <v>270.2</v>
      </c>
      <c r="DE34" s="55">
        <f t="shared" si="23"/>
        <v>261.89999999999998</v>
      </c>
      <c r="DF34" s="58">
        <f t="shared" si="23"/>
        <v>1210.4000000000001</v>
      </c>
      <c r="DG34" s="58">
        <f t="shared" si="11"/>
        <v>2930</v>
      </c>
    </row>
    <row r="35" spans="2:111">
      <c r="B35" s="40" t="s">
        <v>1278</v>
      </c>
      <c r="C35" s="30" t="s">
        <v>1279</v>
      </c>
      <c r="D35" s="30" t="s">
        <v>1340</v>
      </c>
      <c r="E35" s="30" t="s">
        <v>1341</v>
      </c>
      <c r="F35" s="30" t="str">
        <f t="shared" si="6"/>
        <v>北海道美唄市</v>
      </c>
      <c r="G35" s="41">
        <f>+e!F33</f>
        <v>21339</v>
      </c>
      <c r="H35" s="41">
        <f>+e!G33</f>
        <v>11</v>
      </c>
      <c r="I35" s="41">
        <f>+SUM(e!H33:K33)</f>
        <v>2</v>
      </c>
      <c r="J35" s="41">
        <f>+SUM(e!L33:O33)</f>
        <v>358069</v>
      </c>
      <c r="K35" s="41">
        <f>+e!P33</f>
        <v>493970</v>
      </c>
      <c r="L35" s="41">
        <f>+SUM(e!Q33:R33)</f>
        <v>3621841</v>
      </c>
      <c r="M35" s="31">
        <f>+IFERROR(ROUND(e!P33/e!S33,0),0)</f>
        <v>54886</v>
      </c>
      <c r="N35" s="30">
        <f>+IFERROR(ROUND(SUM(e!T33:V33)/e!S33,0),0)</f>
        <v>215</v>
      </c>
      <c r="O35" s="30">
        <f>+IFERROR(ROUND(e!W33/e!G33*100,1),0)</f>
        <v>54.5</v>
      </c>
      <c r="P35" s="41">
        <f>+e!X33</f>
        <v>21</v>
      </c>
      <c r="Q35" s="30">
        <f>+IFERROR(ROUND(e!Z33/e!Y33*100,1),0)</f>
        <v>32.9</v>
      </c>
      <c r="R35" s="30">
        <f>+IFERROR(ROUND(e!AB33/e!AA33*100,1),0)</f>
        <v>80</v>
      </c>
      <c r="S35" s="30">
        <f>+IFERROR(ROUND(SUM(e!AC33:AF33)/J35*100,1),0)</f>
        <v>11.7</v>
      </c>
      <c r="T35" s="30">
        <f>+IFERROR(ROUND(e!AG33/e!Y33*100,1),0)</f>
        <v>0</v>
      </c>
      <c r="U35" s="30">
        <f>+IFERROR(ROUND(e!AH33/SUM(e!AH33:AJ33)*100,1),0)</f>
        <v>0</v>
      </c>
      <c r="V35" s="30">
        <f>+IFERROR(ROUND(e!AK33/SUM(e!AK33:AQ33)*100,1),0)</f>
        <v>0</v>
      </c>
      <c r="W35" s="30">
        <f>+IFERROR(ROUND(SUM(e!AR33:BG33)/J35*100,1),0)</f>
        <v>46.8</v>
      </c>
      <c r="X35" s="30">
        <f>+IFERROR(ROUND(SUM(e!BH33:BI33)/SUM(e!BJ33:BK33)*100,1),0)</f>
        <v>107.4</v>
      </c>
      <c r="Y35" s="30">
        <f t="shared" si="7"/>
        <v>733.2</v>
      </c>
      <c r="Z35" s="30">
        <f t="shared" si="8"/>
        <v>102.2</v>
      </c>
      <c r="AA35" s="30">
        <f>+IFERROR(ROUND(K35/SUM(e!T33:V33),1),0)</f>
        <v>254.8</v>
      </c>
      <c r="AB35" s="42">
        <f>+IFERROR(ROUND((SUM(e!BJ33:BK33)-SUM(e!BL33:BO33))/SUM(e!T33:V33),1),0)</f>
        <v>249.4</v>
      </c>
      <c r="AC35" s="30">
        <f>+IFERROR(ROUND(e!BP33/e!BQ33*100,1),0)</f>
        <v>57</v>
      </c>
      <c r="AD35" s="101">
        <f>+e!BR33</f>
        <v>7500</v>
      </c>
      <c r="AF35" s="64" t="s">
        <v>24</v>
      </c>
      <c r="AG35" s="10" t="s">
        <v>3412</v>
      </c>
      <c r="AH35" s="55">
        <f t="shared" ref="AH35:AQ46" si="24">+IFERROR(VLOOKUP($AG35,$F$5:$AC$1424,AH$1,FALSE),0)</f>
        <v>0</v>
      </c>
      <c r="AI35" s="55">
        <f t="shared" si="24"/>
        <v>61</v>
      </c>
      <c r="AJ35" s="55">
        <f t="shared" si="24"/>
        <v>3</v>
      </c>
      <c r="AK35" s="55">
        <f t="shared" si="24"/>
        <v>206915</v>
      </c>
      <c r="AL35" s="55">
        <f t="shared" si="24"/>
        <v>4450440</v>
      </c>
      <c r="AM35" s="55">
        <f t="shared" si="24"/>
        <v>8865631</v>
      </c>
      <c r="AN35" s="55">
        <f t="shared" si="24"/>
        <v>123623</v>
      </c>
      <c r="AO35" s="55">
        <f t="shared" si="24"/>
        <v>1393</v>
      </c>
      <c r="AP35" s="55">
        <f t="shared" si="24"/>
        <v>68.900000000000006</v>
      </c>
      <c r="AQ35" s="55">
        <f t="shared" si="24"/>
        <v>24</v>
      </c>
      <c r="AR35" s="55">
        <f t="shared" ref="AR35:BD46" si="25">+IFERROR(VLOOKUP($AG35,$F$5:$AC$1424,AR$1,FALSE),0)</f>
        <v>0</v>
      </c>
      <c r="AS35" s="55">
        <f t="shared" si="25"/>
        <v>11</v>
      </c>
      <c r="AT35" s="55">
        <f t="shared" si="25"/>
        <v>41.1</v>
      </c>
      <c r="AU35" s="55">
        <f t="shared" si="25"/>
        <v>0</v>
      </c>
      <c r="AV35" s="55">
        <f t="shared" si="25"/>
        <v>40.700000000000003</v>
      </c>
      <c r="AW35" s="55">
        <f t="shared" si="25"/>
        <v>100</v>
      </c>
      <c r="AX35" s="55">
        <f t="shared" si="25"/>
        <v>35</v>
      </c>
      <c r="AY35" s="55">
        <f t="shared" si="25"/>
        <v>122.4</v>
      </c>
      <c r="AZ35" s="55">
        <f t="shared" si="25"/>
        <v>199.2</v>
      </c>
      <c r="BA35" s="55">
        <f t="shared" si="25"/>
        <v>123</v>
      </c>
      <c r="BB35" s="55">
        <f t="shared" si="25"/>
        <v>88.8</v>
      </c>
      <c r="BC35" s="55">
        <f t="shared" si="25"/>
        <v>72.2</v>
      </c>
      <c r="BD35" s="58">
        <f t="shared" si="25"/>
        <v>624.5</v>
      </c>
      <c r="BE35" s="58">
        <f t="shared" si="9"/>
        <v>0</v>
      </c>
      <c r="BG35" s="64" t="s">
        <v>2918</v>
      </c>
      <c r="BH35" s="10" t="s">
        <v>2957</v>
      </c>
      <c r="BI35" s="55">
        <f t="shared" ref="BI35:BR44" si="26">+IFERROR(VLOOKUP($BH35,$F$5:$AC$1424,BI$1,FALSE),0)</f>
        <v>0</v>
      </c>
      <c r="BJ35" s="55">
        <f t="shared" si="26"/>
        <v>105</v>
      </c>
      <c r="BK35" s="55">
        <f t="shared" si="26"/>
        <v>1</v>
      </c>
      <c r="BL35" s="55">
        <f t="shared" si="26"/>
        <v>178960</v>
      </c>
      <c r="BM35" s="55">
        <f t="shared" si="26"/>
        <v>10299847</v>
      </c>
      <c r="BN35" s="55">
        <f t="shared" si="26"/>
        <v>15644753</v>
      </c>
      <c r="BO35" s="55">
        <f t="shared" si="26"/>
        <v>149273</v>
      </c>
      <c r="BP35" s="55">
        <f t="shared" si="26"/>
        <v>1291</v>
      </c>
      <c r="BQ35" s="55">
        <f t="shared" si="26"/>
        <v>49.5</v>
      </c>
      <c r="BR35" s="55">
        <f t="shared" si="26"/>
        <v>3</v>
      </c>
      <c r="BS35" s="55">
        <f t="shared" ref="BS35:CE44" si="27">+IFERROR(VLOOKUP($BH35,$F$5:$AC$1424,BS$1,FALSE),0)</f>
        <v>0</v>
      </c>
      <c r="BT35" s="55">
        <f t="shared" si="27"/>
        <v>0</v>
      </c>
      <c r="BU35" s="55">
        <f t="shared" si="27"/>
        <v>22.1</v>
      </c>
      <c r="BV35" s="55">
        <f t="shared" si="27"/>
        <v>100</v>
      </c>
      <c r="BW35" s="55">
        <f t="shared" si="27"/>
        <v>0</v>
      </c>
      <c r="BX35" s="55">
        <f t="shared" si="27"/>
        <v>0</v>
      </c>
      <c r="BY35" s="55">
        <f t="shared" si="27"/>
        <v>18.399999999999999</v>
      </c>
      <c r="BZ35" s="55">
        <f t="shared" si="27"/>
        <v>116.5</v>
      </c>
      <c r="CA35" s="55">
        <f t="shared" si="27"/>
        <v>151.9</v>
      </c>
      <c r="CB35" s="55">
        <f t="shared" si="27"/>
        <v>115.1</v>
      </c>
      <c r="CC35" s="55">
        <f t="shared" si="27"/>
        <v>115.6</v>
      </c>
      <c r="CD35" s="55">
        <f t="shared" si="27"/>
        <v>100.4</v>
      </c>
      <c r="CE35" s="58">
        <f t="shared" si="27"/>
        <v>185.5</v>
      </c>
      <c r="CF35" s="58">
        <f t="shared" si="10"/>
        <v>230800</v>
      </c>
      <c r="CG35" s="30"/>
      <c r="CH35" s="64" t="s">
        <v>28</v>
      </c>
      <c r="CI35" s="10" t="s">
        <v>3520</v>
      </c>
      <c r="CJ35" s="55">
        <f t="shared" ref="CJ35:CS44" si="28">+IFERROR(VLOOKUP($CI35,$F$5:$AC$1424,CJ$1,FALSE),0)</f>
        <v>0</v>
      </c>
      <c r="CK35" s="55">
        <f t="shared" si="28"/>
        <v>87</v>
      </c>
      <c r="CL35" s="55">
        <f t="shared" si="28"/>
        <v>2</v>
      </c>
      <c r="CM35" s="55">
        <f t="shared" si="28"/>
        <v>315713</v>
      </c>
      <c r="CN35" s="55">
        <f t="shared" si="28"/>
        <v>9982511</v>
      </c>
      <c r="CO35" s="55">
        <f t="shared" si="28"/>
        <v>28189564</v>
      </c>
      <c r="CP35" s="55">
        <f t="shared" si="28"/>
        <v>184861</v>
      </c>
      <c r="CQ35" s="55">
        <f t="shared" si="28"/>
        <v>1536</v>
      </c>
      <c r="CR35" s="55">
        <f t="shared" si="28"/>
        <v>65.5</v>
      </c>
      <c r="CS35" s="55">
        <f t="shared" si="28"/>
        <v>21</v>
      </c>
      <c r="CT35" s="55">
        <f t="shared" ref="CT35:DF44" si="29">+IFERROR(VLOOKUP($CI35,$F$5:$AC$1424,CT$1,FALSE),0)</f>
        <v>0</v>
      </c>
      <c r="CU35" s="55">
        <f t="shared" si="29"/>
        <v>69</v>
      </c>
      <c r="CV35" s="55">
        <f t="shared" si="29"/>
        <v>42.2</v>
      </c>
      <c r="CW35" s="55">
        <f t="shared" si="29"/>
        <v>100</v>
      </c>
      <c r="CX35" s="55">
        <f t="shared" si="29"/>
        <v>96.1</v>
      </c>
      <c r="CY35" s="55">
        <f t="shared" si="29"/>
        <v>93.3</v>
      </c>
      <c r="CZ35" s="55">
        <f t="shared" si="29"/>
        <v>63.2</v>
      </c>
      <c r="DA35" s="55">
        <f t="shared" si="29"/>
        <v>127.9</v>
      </c>
      <c r="DB35" s="55">
        <f t="shared" si="29"/>
        <v>282.39999999999998</v>
      </c>
      <c r="DC35" s="55">
        <f t="shared" si="29"/>
        <v>131.69999999999999</v>
      </c>
      <c r="DD35" s="55">
        <f t="shared" si="29"/>
        <v>120.4</v>
      </c>
      <c r="DE35" s="55">
        <f t="shared" si="29"/>
        <v>91.4</v>
      </c>
      <c r="DF35" s="58">
        <f t="shared" si="29"/>
        <v>501.1</v>
      </c>
      <c r="DG35" s="58">
        <f t="shared" si="11"/>
        <v>0</v>
      </c>
    </row>
    <row r="36" spans="2:111">
      <c r="B36" s="40" t="s">
        <v>1278</v>
      </c>
      <c r="C36" s="30" t="s">
        <v>1279</v>
      </c>
      <c r="D36" s="30" t="s">
        <v>1342</v>
      </c>
      <c r="E36" s="30" t="s">
        <v>1343</v>
      </c>
      <c r="F36" s="30" t="str">
        <f t="shared" si="6"/>
        <v>北海道根室市</v>
      </c>
      <c r="G36" s="41">
        <f>+e!F34</f>
        <v>23714</v>
      </c>
      <c r="H36" s="41">
        <f>+e!G34</f>
        <v>14</v>
      </c>
      <c r="I36" s="41">
        <f>+SUM(e!H34:K34)</f>
        <v>1</v>
      </c>
      <c r="J36" s="41">
        <f>+SUM(e!L34:O34)</f>
        <v>262504</v>
      </c>
      <c r="K36" s="41">
        <f>+e!P34</f>
        <v>630767</v>
      </c>
      <c r="L36" s="41">
        <f>+SUM(e!Q34:R34)</f>
        <v>5091032</v>
      </c>
      <c r="M36" s="31">
        <f>+IFERROR(ROUND(e!P34/e!S34,0),0)</f>
        <v>70085</v>
      </c>
      <c r="N36" s="30">
        <f>+IFERROR(ROUND(SUM(e!T34:V34)/e!S34,0),0)</f>
        <v>306</v>
      </c>
      <c r="O36" s="30">
        <f>+IFERROR(ROUND(e!W34/e!G34*100,1),0)</f>
        <v>57.1</v>
      </c>
      <c r="P36" s="41">
        <f>+e!X34</f>
        <v>19</v>
      </c>
      <c r="Q36" s="30">
        <f>+IFERROR(ROUND(e!Z34/e!Y34*100,1),0)</f>
        <v>0</v>
      </c>
      <c r="R36" s="30">
        <f>+IFERROR(ROUND(e!AB34/e!AA34*100,1),0)</f>
        <v>88.1</v>
      </c>
      <c r="S36" s="30">
        <f>+IFERROR(ROUND(SUM(e!AC34:AF34)/J36*100,1),0)</f>
        <v>1.8</v>
      </c>
      <c r="T36" s="30">
        <f>+IFERROR(ROUND(e!AG34/e!Y34*100,1),0)</f>
        <v>0</v>
      </c>
      <c r="U36" s="30">
        <f>+IFERROR(ROUND(e!AH34/SUM(e!AH34:AJ34)*100,1),0)</f>
        <v>23</v>
      </c>
      <c r="V36" s="30">
        <f>+IFERROR(ROUND(e!AK34/SUM(e!AK34:AQ34)*100,1),0)</f>
        <v>42</v>
      </c>
      <c r="W36" s="30">
        <f>+IFERROR(ROUND(SUM(e!AR34:BG34)/J36*100,1),0)</f>
        <v>18.899999999999999</v>
      </c>
      <c r="X36" s="30">
        <f>+IFERROR(ROUND(SUM(e!BH34:BI34)/SUM(e!BJ34:BK34)*100,1),0)</f>
        <v>102.4</v>
      </c>
      <c r="Y36" s="30">
        <f t="shared" si="7"/>
        <v>807.1</v>
      </c>
      <c r="Z36" s="30">
        <f t="shared" si="8"/>
        <v>90.1</v>
      </c>
      <c r="AA36" s="30">
        <f>+IFERROR(ROUND(K36/SUM(e!T34:V34),1),0)</f>
        <v>228.8</v>
      </c>
      <c r="AB36" s="42">
        <f>+IFERROR(ROUND((SUM(e!BJ34:BK34)-SUM(e!BL34:BO34))/SUM(e!T34:V34),1),0)</f>
        <v>253.9</v>
      </c>
      <c r="AC36" s="30">
        <f>+IFERROR(ROUND(e!BP34/e!BQ34*100,1),0)</f>
        <v>47.3</v>
      </c>
      <c r="AD36" s="101">
        <f>+e!BR34</f>
        <v>0</v>
      </c>
      <c r="AF36" s="64" t="s">
        <v>1111</v>
      </c>
      <c r="AG36" s="10" t="s">
        <v>2950</v>
      </c>
      <c r="AH36" s="55">
        <f t="shared" si="24"/>
        <v>139746</v>
      </c>
      <c r="AI36" s="55">
        <f t="shared" si="24"/>
        <v>13</v>
      </c>
      <c r="AJ36" s="55">
        <f t="shared" si="24"/>
        <v>2</v>
      </c>
      <c r="AK36" s="55">
        <f t="shared" si="24"/>
        <v>977102</v>
      </c>
      <c r="AL36" s="55">
        <f t="shared" si="24"/>
        <v>2497160</v>
      </c>
      <c r="AM36" s="55">
        <f t="shared" si="24"/>
        <v>3518253</v>
      </c>
      <c r="AN36" s="55">
        <f t="shared" si="24"/>
        <v>499432</v>
      </c>
      <c r="AO36" s="55">
        <f t="shared" si="24"/>
        <v>2421</v>
      </c>
      <c r="AP36" s="55">
        <f t="shared" si="24"/>
        <v>38.5</v>
      </c>
      <c r="AQ36" s="55">
        <f t="shared" si="24"/>
        <v>6</v>
      </c>
      <c r="AR36" s="55">
        <f t="shared" si="25"/>
        <v>0</v>
      </c>
      <c r="AS36" s="55">
        <f t="shared" si="25"/>
        <v>43.6</v>
      </c>
      <c r="AT36" s="55">
        <f t="shared" si="25"/>
        <v>9.1</v>
      </c>
      <c r="AU36" s="55">
        <f t="shared" si="25"/>
        <v>0</v>
      </c>
      <c r="AV36" s="55">
        <f t="shared" si="25"/>
        <v>0</v>
      </c>
      <c r="AW36" s="55">
        <f t="shared" si="25"/>
        <v>22.3</v>
      </c>
      <c r="AX36" s="55">
        <f t="shared" si="25"/>
        <v>9.1</v>
      </c>
      <c r="AY36" s="55">
        <f t="shared" si="25"/>
        <v>117.8</v>
      </c>
      <c r="AZ36" s="55">
        <f t="shared" si="25"/>
        <v>140.9</v>
      </c>
      <c r="BA36" s="55">
        <f t="shared" si="25"/>
        <v>107.8</v>
      </c>
      <c r="BB36" s="55">
        <f t="shared" si="25"/>
        <v>206.3</v>
      </c>
      <c r="BC36" s="55">
        <f t="shared" si="25"/>
        <v>191.4</v>
      </c>
      <c r="BD36" s="58">
        <f t="shared" si="25"/>
        <v>422.6</v>
      </c>
      <c r="BE36" s="58">
        <f t="shared" si="9"/>
        <v>15400</v>
      </c>
      <c r="BG36" s="64" t="s">
        <v>2919</v>
      </c>
      <c r="BH36" s="10" t="s">
        <v>2958</v>
      </c>
      <c r="BI36" s="55">
        <f t="shared" si="26"/>
        <v>1574500</v>
      </c>
      <c r="BJ36" s="55">
        <f t="shared" si="26"/>
        <v>618</v>
      </c>
      <c r="BK36" s="55">
        <f t="shared" si="26"/>
        <v>5</v>
      </c>
      <c r="BL36" s="55">
        <f t="shared" si="26"/>
        <v>4172196</v>
      </c>
      <c r="BM36" s="55">
        <f t="shared" si="26"/>
        <v>31874409</v>
      </c>
      <c r="BN36" s="55">
        <f t="shared" si="26"/>
        <v>112016855</v>
      </c>
      <c r="BO36" s="55">
        <f t="shared" si="26"/>
        <v>80900</v>
      </c>
      <c r="BP36" s="55">
        <f t="shared" si="26"/>
        <v>369</v>
      </c>
      <c r="BQ36" s="55">
        <f t="shared" si="26"/>
        <v>64.2</v>
      </c>
      <c r="BR36" s="55">
        <f t="shared" si="26"/>
        <v>21</v>
      </c>
      <c r="BS36" s="55">
        <f t="shared" si="27"/>
        <v>0</v>
      </c>
      <c r="BT36" s="55">
        <f t="shared" si="27"/>
        <v>47.9</v>
      </c>
      <c r="BU36" s="55">
        <f t="shared" si="27"/>
        <v>24.8</v>
      </c>
      <c r="BV36" s="55">
        <f t="shared" si="27"/>
        <v>50</v>
      </c>
      <c r="BW36" s="55">
        <f t="shared" si="27"/>
        <v>0</v>
      </c>
      <c r="BX36" s="55">
        <f t="shared" si="27"/>
        <v>96.3</v>
      </c>
      <c r="BY36" s="55">
        <f t="shared" si="27"/>
        <v>19.100000000000001</v>
      </c>
      <c r="BZ36" s="55">
        <f t="shared" si="27"/>
        <v>124.5</v>
      </c>
      <c r="CA36" s="55">
        <f t="shared" si="27"/>
        <v>351.4</v>
      </c>
      <c r="CB36" s="55">
        <f t="shared" si="27"/>
        <v>118.6</v>
      </c>
      <c r="CC36" s="55">
        <f t="shared" si="27"/>
        <v>219.2</v>
      </c>
      <c r="CD36" s="55">
        <f t="shared" si="27"/>
        <v>184.9</v>
      </c>
      <c r="CE36" s="58">
        <f t="shared" si="27"/>
        <v>99.1</v>
      </c>
      <c r="CF36" s="58">
        <f t="shared" si="10"/>
        <v>179200</v>
      </c>
      <c r="CG36" s="30"/>
      <c r="CH36" s="64" t="s">
        <v>19</v>
      </c>
      <c r="CI36" s="10" t="s">
        <v>3521</v>
      </c>
      <c r="CJ36" s="55">
        <f t="shared" si="28"/>
        <v>183117</v>
      </c>
      <c r="CK36" s="55">
        <f t="shared" si="28"/>
        <v>54</v>
      </c>
      <c r="CL36" s="55">
        <f t="shared" si="28"/>
        <v>2</v>
      </c>
      <c r="CM36" s="55">
        <f t="shared" si="28"/>
        <v>1450633</v>
      </c>
      <c r="CN36" s="55">
        <f t="shared" si="28"/>
        <v>3325600</v>
      </c>
      <c r="CO36" s="55">
        <f t="shared" si="28"/>
        <v>20144582</v>
      </c>
      <c r="CP36" s="55">
        <f t="shared" si="28"/>
        <v>123170</v>
      </c>
      <c r="CQ36" s="55">
        <f t="shared" si="28"/>
        <v>716</v>
      </c>
      <c r="CR36" s="55">
        <f t="shared" si="28"/>
        <v>42.6</v>
      </c>
      <c r="CS36" s="55">
        <f t="shared" si="28"/>
        <v>4</v>
      </c>
      <c r="CT36" s="55">
        <f t="shared" si="29"/>
        <v>0</v>
      </c>
      <c r="CU36" s="55">
        <f t="shared" si="29"/>
        <v>47.6</v>
      </c>
      <c r="CV36" s="55">
        <f t="shared" si="29"/>
        <v>8.1</v>
      </c>
      <c r="CW36" s="55">
        <f t="shared" si="29"/>
        <v>52</v>
      </c>
      <c r="CX36" s="55">
        <f t="shared" si="29"/>
        <v>100</v>
      </c>
      <c r="CY36" s="55">
        <f t="shared" si="29"/>
        <v>83.6</v>
      </c>
      <c r="CZ36" s="55">
        <f t="shared" si="29"/>
        <v>15.5</v>
      </c>
      <c r="DA36" s="55">
        <f t="shared" si="29"/>
        <v>114.5</v>
      </c>
      <c r="DB36" s="55">
        <f t="shared" si="29"/>
        <v>605.70000000000005</v>
      </c>
      <c r="DC36" s="55">
        <f t="shared" si="29"/>
        <v>114.3</v>
      </c>
      <c r="DD36" s="55">
        <f t="shared" si="29"/>
        <v>172.1</v>
      </c>
      <c r="DE36" s="55">
        <f t="shared" si="29"/>
        <v>150.6</v>
      </c>
      <c r="DF36" s="58">
        <f t="shared" si="29"/>
        <v>115</v>
      </c>
      <c r="DG36" s="58">
        <f t="shared" si="11"/>
        <v>0</v>
      </c>
    </row>
    <row r="37" spans="2:111">
      <c r="B37" s="40" t="s">
        <v>1278</v>
      </c>
      <c r="C37" s="30" t="s">
        <v>1279</v>
      </c>
      <c r="D37" s="30" t="s">
        <v>1344</v>
      </c>
      <c r="E37" s="30" t="s">
        <v>1345</v>
      </c>
      <c r="F37" s="30" t="str">
        <f t="shared" si="6"/>
        <v>北海道幕別町</v>
      </c>
      <c r="G37" s="41">
        <f>+e!F35</f>
        <v>23243</v>
      </c>
      <c r="H37" s="41">
        <f>+e!G35</f>
        <v>5</v>
      </c>
      <c r="I37" s="41">
        <f>+SUM(e!H35:K35)</f>
        <v>0</v>
      </c>
      <c r="J37" s="41">
        <f>+SUM(e!L35:O35)</f>
        <v>350807</v>
      </c>
      <c r="K37" s="41">
        <f>+e!P35</f>
        <v>440882</v>
      </c>
      <c r="L37" s="41">
        <f>+SUM(e!Q35:R35)</f>
        <v>1865807</v>
      </c>
      <c r="M37" s="31">
        <f>+IFERROR(ROUND(e!P35/e!S35,0),0)</f>
        <v>110221</v>
      </c>
      <c r="N37" s="30">
        <f>+IFERROR(ROUND(SUM(e!T35:V35)/e!S35,0),0)</f>
        <v>510</v>
      </c>
      <c r="O37" s="30">
        <f>+IFERROR(ROUND(e!W35/e!G35*100,1),0)</f>
        <v>20</v>
      </c>
      <c r="P37" s="41">
        <f>+e!X35</f>
        <v>3</v>
      </c>
      <c r="Q37" s="30">
        <f>+IFERROR(ROUND(e!Z35/e!Y35*100,1),0)</f>
        <v>0</v>
      </c>
      <c r="R37" s="30">
        <f>+IFERROR(ROUND(e!AB35/e!AA35*100,1),0)</f>
        <v>66.7</v>
      </c>
      <c r="S37" s="30">
        <f>+IFERROR(ROUND(SUM(e!AC35:AF35)/J37*100,1),0)</f>
        <v>16.600000000000001</v>
      </c>
      <c r="T37" s="30">
        <f>+IFERROR(ROUND(e!AG35/e!Y35*100,1),0)</f>
        <v>0</v>
      </c>
      <c r="U37" s="30">
        <f>+IFERROR(ROUND(e!AH35/SUM(e!AH35:AJ35)*100,1),0)</f>
        <v>0</v>
      </c>
      <c r="V37" s="30">
        <f>+IFERROR(ROUND(e!AK35/SUM(e!AK35:AQ35)*100,1),0)</f>
        <v>75.2</v>
      </c>
      <c r="W37" s="30">
        <f>+IFERROR(ROUND(SUM(e!AR35:BG35)/J37*100,1),0)</f>
        <v>1.4</v>
      </c>
      <c r="X37" s="30">
        <f>+IFERROR(ROUND(SUM(e!BH35:BI35)/SUM(e!BJ35:BK35)*100,1),0)</f>
        <v>104.1</v>
      </c>
      <c r="Y37" s="30">
        <f t="shared" si="7"/>
        <v>423.2</v>
      </c>
      <c r="Z37" s="30">
        <f t="shared" si="8"/>
        <v>97.7</v>
      </c>
      <c r="AA37" s="30">
        <f>+IFERROR(ROUND(K37/SUM(e!T35:V35),1),0)</f>
        <v>216.2</v>
      </c>
      <c r="AB37" s="42">
        <f>+IFERROR(ROUND((SUM(e!BJ35:BK35)-SUM(e!BL35:BO35))/SUM(e!T35:V35),1),0)</f>
        <v>221.4</v>
      </c>
      <c r="AC37" s="30">
        <f>+IFERROR(ROUND(e!BP35/e!BQ35*100,1),0)</f>
        <v>306.2</v>
      </c>
      <c r="AD37" s="101">
        <f>+e!BR35</f>
        <v>10300</v>
      </c>
      <c r="AF37" s="64" t="s">
        <v>891</v>
      </c>
      <c r="AG37" s="10" t="s">
        <v>3413</v>
      </c>
      <c r="AH37" s="55">
        <f t="shared" si="24"/>
        <v>127488</v>
      </c>
      <c r="AI37" s="55">
        <f t="shared" si="24"/>
        <v>63</v>
      </c>
      <c r="AJ37" s="55">
        <f t="shared" si="24"/>
        <v>49</v>
      </c>
      <c r="AK37" s="55">
        <f t="shared" si="24"/>
        <v>1984868</v>
      </c>
      <c r="AL37" s="55">
        <f t="shared" si="24"/>
        <v>4496500</v>
      </c>
      <c r="AM37" s="55">
        <f t="shared" si="24"/>
        <v>31603912</v>
      </c>
      <c r="AN37" s="55">
        <f t="shared" si="24"/>
        <v>86471</v>
      </c>
      <c r="AO37" s="55">
        <f t="shared" si="24"/>
        <v>283</v>
      </c>
      <c r="AP37" s="55">
        <f t="shared" si="24"/>
        <v>66.7</v>
      </c>
      <c r="AQ37" s="55">
        <f t="shared" si="24"/>
        <v>10</v>
      </c>
      <c r="AR37" s="55">
        <f t="shared" si="25"/>
        <v>12.7</v>
      </c>
      <c r="AS37" s="55">
        <f t="shared" si="25"/>
        <v>63.8</v>
      </c>
      <c r="AT37" s="55">
        <f t="shared" si="25"/>
        <v>10.3</v>
      </c>
      <c r="AU37" s="55">
        <f t="shared" si="25"/>
        <v>26.5</v>
      </c>
      <c r="AV37" s="55">
        <f t="shared" si="25"/>
        <v>46</v>
      </c>
      <c r="AW37" s="55">
        <f t="shared" si="25"/>
        <v>52.8</v>
      </c>
      <c r="AX37" s="55">
        <f t="shared" si="25"/>
        <v>14.1</v>
      </c>
      <c r="AY37" s="55">
        <f t="shared" si="25"/>
        <v>105.3</v>
      </c>
      <c r="AZ37" s="55">
        <f t="shared" si="25"/>
        <v>702.9</v>
      </c>
      <c r="BA37" s="55">
        <f t="shared" si="25"/>
        <v>79.2</v>
      </c>
      <c r="BB37" s="55">
        <f t="shared" si="25"/>
        <v>306</v>
      </c>
      <c r="BC37" s="55">
        <f t="shared" si="25"/>
        <v>386.4</v>
      </c>
      <c r="BD37" s="58">
        <f t="shared" si="25"/>
        <v>190.1</v>
      </c>
      <c r="BE37" s="58">
        <f t="shared" si="9"/>
        <v>28800</v>
      </c>
      <c r="BG37" s="64" t="s">
        <v>12</v>
      </c>
      <c r="BH37" s="10" t="s">
        <v>2959</v>
      </c>
      <c r="BI37" s="55">
        <f t="shared" si="26"/>
        <v>13521912</v>
      </c>
      <c r="BJ37" s="55">
        <f t="shared" si="26"/>
        <v>3770</v>
      </c>
      <c r="BK37" s="55">
        <f t="shared" si="26"/>
        <v>83</v>
      </c>
      <c r="BL37" s="55">
        <f t="shared" si="26"/>
        <v>28054266</v>
      </c>
      <c r="BM37" s="55">
        <f t="shared" si="26"/>
        <v>290636212</v>
      </c>
      <c r="BN37" s="55">
        <f t="shared" si="26"/>
        <v>239732028</v>
      </c>
      <c r="BO37" s="55">
        <f t="shared" si="26"/>
        <v>86473</v>
      </c>
      <c r="BP37" s="55">
        <f t="shared" si="26"/>
        <v>441</v>
      </c>
      <c r="BQ37" s="55">
        <f t="shared" si="26"/>
        <v>54.4</v>
      </c>
      <c r="BR37" s="55">
        <f t="shared" si="26"/>
        <v>21</v>
      </c>
      <c r="BS37" s="55">
        <f t="shared" si="27"/>
        <v>6.3</v>
      </c>
      <c r="BT37" s="55">
        <f t="shared" si="27"/>
        <v>36.700000000000003</v>
      </c>
      <c r="BU37" s="55">
        <f t="shared" si="27"/>
        <v>16.2</v>
      </c>
      <c r="BV37" s="55">
        <f t="shared" si="27"/>
        <v>11.6</v>
      </c>
      <c r="BW37" s="55">
        <f t="shared" si="27"/>
        <v>90.2</v>
      </c>
      <c r="BX37" s="55">
        <f t="shared" si="27"/>
        <v>75.400000000000006</v>
      </c>
      <c r="BY37" s="55">
        <f t="shared" si="27"/>
        <v>43.7</v>
      </c>
      <c r="BZ37" s="55">
        <f t="shared" si="27"/>
        <v>110.9</v>
      </c>
      <c r="CA37" s="55">
        <f t="shared" si="27"/>
        <v>82.5</v>
      </c>
      <c r="CB37" s="55">
        <f t="shared" si="27"/>
        <v>97.8</v>
      </c>
      <c r="CC37" s="55">
        <f t="shared" si="27"/>
        <v>196.2</v>
      </c>
      <c r="CD37" s="55">
        <f t="shared" si="27"/>
        <v>200.7</v>
      </c>
      <c r="CE37" s="58">
        <f t="shared" si="27"/>
        <v>170.2</v>
      </c>
      <c r="CF37" s="58">
        <f t="shared" si="10"/>
        <v>0</v>
      </c>
      <c r="CG37" s="30"/>
      <c r="CH37" s="64" t="s">
        <v>356</v>
      </c>
      <c r="CI37" s="10" t="s">
        <v>3522</v>
      </c>
      <c r="CJ37" s="55">
        <f t="shared" si="28"/>
        <v>39242</v>
      </c>
      <c r="CK37" s="55">
        <f t="shared" si="28"/>
        <v>7</v>
      </c>
      <c r="CL37" s="55">
        <f t="shared" si="28"/>
        <v>8</v>
      </c>
      <c r="CM37" s="55">
        <f t="shared" si="28"/>
        <v>423084</v>
      </c>
      <c r="CN37" s="55">
        <f t="shared" si="28"/>
        <v>827100</v>
      </c>
      <c r="CO37" s="55">
        <f t="shared" si="28"/>
        <v>3662512</v>
      </c>
      <c r="CP37" s="55">
        <f t="shared" si="28"/>
        <v>118157</v>
      </c>
      <c r="CQ37" s="55">
        <f t="shared" si="28"/>
        <v>539</v>
      </c>
      <c r="CR37" s="55">
        <f t="shared" si="28"/>
        <v>57.1</v>
      </c>
      <c r="CS37" s="55">
        <f t="shared" si="28"/>
        <v>4</v>
      </c>
      <c r="CT37" s="55">
        <f t="shared" si="29"/>
        <v>0</v>
      </c>
      <c r="CU37" s="55">
        <f t="shared" si="29"/>
        <v>11.1</v>
      </c>
      <c r="CV37" s="55">
        <f t="shared" si="29"/>
        <v>0</v>
      </c>
      <c r="CW37" s="55">
        <f t="shared" si="29"/>
        <v>0</v>
      </c>
      <c r="CX37" s="55">
        <f t="shared" si="29"/>
        <v>0</v>
      </c>
      <c r="CY37" s="55">
        <f t="shared" si="29"/>
        <v>13.2</v>
      </c>
      <c r="CZ37" s="55">
        <f t="shared" si="29"/>
        <v>2.8</v>
      </c>
      <c r="DA37" s="55">
        <f t="shared" si="29"/>
        <v>105.3</v>
      </c>
      <c r="DB37" s="55">
        <f t="shared" si="29"/>
        <v>442.8</v>
      </c>
      <c r="DC37" s="55">
        <f t="shared" si="29"/>
        <v>97.2</v>
      </c>
      <c r="DD37" s="55">
        <f t="shared" si="29"/>
        <v>219.4</v>
      </c>
      <c r="DE37" s="55">
        <f t="shared" si="29"/>
        <v>225.8</v>
      </c>
      <c r="DF37" s="58">
        <f t="shared" si="29"/>
        <v>196.1</v>
      </c>
      <c r="DG37" s="58">
        <f t="shared" si="11"/>
        <v>6000</v>
      </c>
    </row>
    <row r="38" spans="2:111">
      <c r="B38" s="40" t="s">
        <v>1278</v>
      </c>
      <c r="C38" s="30" t="s">
        <v>1279</v>
      </c>
      <c r="D38" s="30" t="s">
        <v>1346</v>
      </c>
      <c r="E38" s="30" t="s">
        <v>1347</v>
      </c>
      <c r="F38" s="30" t="str">
        <f t="shared" si="6"/>
        <v>北海道千歳市</v>
      </c>
      <c r="G38" s="41">
        <f>+e!F36</f>
        <v>96307</v>
      </c>
      <c r="H38" s="41">
        <f>+e!G36</f>
        <v>23</v>
      </c>
      <c r="I38" s="41">
        <f>+SUM(e!H36:K36)</f>
        <v>1</v>
      </c>
      <c r="J38" s="41">
        <f>+SUM(e!L36:O36)</f>
        <v>716629</v>
      </c>
      <c r="K38" s="41">
        <f>+e!P36</f>
        <v>1712829</v>
      </c>
      <c r="L38" s="41">
        <f>+SUM(e!Q36:R36)</f>
        <v>7139132</v>
      </c>
      <c r="M38" s="31">
        <f>+IFERROR(ROUND(e!P36/e!S36,0),0)</f>
        <v>131756</v>
      </c>
      <c r="N38" s="30">
        <f>+IFERROR(ROUND(SUM(e!T36:V36)/e!S36,0),0)</f>
        <v>876</v>
      </c>
      <c r="O38" s="30">
        <f>+IFERROR(ROUND(e!W36/e!G36*100,1),0)</f>
        <v>60.9</v>
      </c>
      <c r="P38" s="41">
        <f>+e!X36</f>
        <v>14</v>
      </c>
      <c r="Q38" s="30">
        <f>+IFERROR(ROUND(e!Z36/e!Y36*100,1),0)</f>
        <v>0</v>
      </c>
      <c r="R38" s="30">
        <f>+IFERROR(ROUND(e!AB36/e!AA36*100,1),0)</f>
        <v>56.4</v>
      </c>
      <c r="S38" s="30">
        <f>+IFERROR(ROUND(SUM(e!AC36:AF36)/J38*100,1),0)</f>
        <v>13.9</v>
      </c>
      <c r="T38" s="30">
        <f>+IFERROR(ROUND(e!AG36/e!Y36*100,1),0)</f>
        <v>100</v>
      </c>
      <c r="U38" s="30">
        <f>+IFERROR(ROUND(e!AH36/SUM(e!AH36:AJ36)*100,1),0)</f>
        <v>100</v>
      </c>
      <c r="V38" s="30">
        <f>+IFERROR(ROUND(e!AK36/SUM(e!AK36:AQ36)*100,1),0)</f>
        <v>86.7</v>
      </c>
      <c r="W38" s="30">
        <f>+IFERROR(ROUND(SUM(e!AR36:BG36)/J38*100,1),0)</f>
        <v>18.399999999999999</v>
      </c>
      <c r="X38" s="30">
        <f>+IFERROR(ROUND(SUM(e!BH36:BI36)/SUM(e!BJ36:BK36)*100,1),0)</f>
        <v>106.4</v>
      </c>
      <c r="Y38" s="30">
        <f t="shared" si="7"/>
        <v>416.8</v>
      </c>
      <c r="Z38" s="30">
        <f t="shared" si="8"/>
        <v>91.6</v>
      </c>
      <c r="AA38" s="30">
        <f>+IFERROR(ROUND(K38/SUM(e!T36:V36),1),0)</f>
        <v>150.5</v>
      </c>
      <c r="AB38" s="42">
        <f>+IFERROR(ROUND((SUM(e!BJ36:BK36)-SUM(e!BL36:BO36))/SUM(e!T36:V36),1),0)</f>
        <v>164.3</v>
      </c>
      <c r="AC38" s="30">
        <f>+IFERROR(ROUND(e!BP36/e!BQ36*100,1),0)</f>
        <v>238.9</v>
      </c>
      <c r="AD38" s="101">
        <f>+e!BR36</f>
        <v>15900</v>
      </c>
      <c r="AF38" s="64" t="s">
        <v>12</v>
      </c>
      <c r="AG38" s="10" t="s">
        <v>2959</v>
      </c>
      <c r="AH38" s="55">
        <f t="shared" si="24"/>
        <v>13521912</v>
      </c>
      <c r="AI38" s="55">
        <f t="shared" si="24"/>
        <v>3770</v>
      </c>
      <c r="AJ38" s="55">
        <f t="shared" si="24"/>
        <v>83</v>
      </c>
      <c r="AK38" s="55">
        <f t="shared" si="24"/>
        <v>28054266</v>
      </c>
      <c r="AL38" s="55">
        <f t="shared" si="24"/>
        <v>290636212</v>
      </c>
      <c r="AM38" s="55">
        <f t="shared" si="24"/>
        <v>239732028</v>
      </c>
      <c r="AN38" s="55">
        <f t="shared" si="24"/>
        <v>86473</v>
      </c>
      <c r="AO38" s="55">
        <f t="shared" si="24"/>
        <v>441</v>
      </c>
      <c r="AP38" s="55">
        <f t="shared" si="24"/>
        <v>54.4</v>
      </c>
      <c r="AQ38" s="55">
        <f t="shared" si="24"/>
        <v>21</v>
      </c>
      <c r="AR38" s="55">
        <f t="shared" si="25"/>
        <v>6.3</v>
      </c>
      <c r="AS38" s="55">
        <f t="shared" si="25"/>
        <v>36.700000000000003</v>
      </c>
      <c r="AT38" s="55">
        <f t="shared" si="25"/>
        <v>16.2</v>
      </c>
      <c r="AU38" s="55">
        <f t="shared" si="25"/>
        <v>11.6</v>
      </c>
      <c r="AV38" s="55">
        <f t="shared" si="25"/>
        <v>90.2</v>
      </c>
      <c r="AW38" s="55">
        <f t="shared" si="25"/>
        <v>75.400000000000006</v>
      </c>
      <c r="AX38" s="55">
        <f t="shared" si="25"/>
        <v>43.7</v>
      </c>
      <c r="AY38" s="55">
        <f t="shared" si="25"/>
        <v>110.9</v>
      </c>
      <c r="AZ38" s="55">
        <f t="shared" si="25"/>
        <v>82.5</v>
      </c>
      <c r="BA38" s="55">
        <f t="shared" si="25"/>
        <v>97.8</v>
      </c>
      <c r="BB38" s="55">
        <f t="shared" si="25"/>
        <v>196.2</v>
      </c>
      <c r="BC38" s="55">
        <f t="shared" si="25"/>
        <v>200.7</v>
      </c>
      <c r="BD38" s="58">
        <f t="shared" si="25"/>
        <v>170.2</v>
      </c>
      <c r="BE38" s="58">
        <f t="shared" si="9"/>
        <v>0</v>
      </c>
      <c r="BG38" s="64" t="s">
        <v>2920</v>
      </c>
      <c r="BH38" s="10" t="s">
        <v>2960</v>
      </c>
      <c r="BI38" s="55">
        <f t="shared" si="26"/>
        <v>1522208</v>
      </c>
      <c r="BJ38" s="55">
        <f t="shared" si="26"/>
        <v>607</v>
      </c>
      <c r="BK38" s="55">
        <f t="shared" si="26"/>
        <v>1</v>
      </c>
      <c r="BL38" s="55">
        <f t="shared" si="26"/>
        <v>2523824</v>
      </c>
      <c r="BM38" s="55">
        <f t="shared" si="26"/>
        <v>24698169</v>
      </c>
      <c r="BN38" s="55">
        <f t="shared" si="26"/>
        <v>66218967</v>
      </c>
      <c r="BO38" s="55">
        <f t="shared" si="26"/>
        <v>52549</v>
      </c>
      <c r="BP38" s="55">
        <f t="shared" si="26"/>
        <v>357</v>
      </c>
      <c r="BQ38" s="55">
        <f t="shared" si="26"/>
        <v>42</v>
      </c>
      <c r="BR38" s="55">
        <f t="shared" si="26"/>
        <v>20</v>
      </c>
      <c r="BS38" s="55">
        <f t="shared" si="27"/>
        <v>0</v>
      </c>
      <c r="BT38" s="55">
        <f t="shared" si="27"/>
        <v>3.9</v>
      </c>
      <c r="BU38" s="55">
        <f t="shared" si="27"/>
        <v>25.6</v>
      </c>
      <c r="BV38" s="55">
        <f t="shared" si="27"/>
        <v>100</v>
      </c>
      <c r="BW38" s="55">
        <f t="shared" si="27"/>
        <v>100</v>
      </c>
      <c r="BX38" s="55">
        <f t="shared" si="27"/>
        <v>98.5</v>
      </c>
      <c r="BY38" s="55">
        <f t="shared" si="27"/>
        <v>33.9</v>
      </c>
      <c r="BZ38" s="55">
        <f t="shared" si="27"/>
        <v>109.3</v>
      </c>
      <c r="CA38" s="55">
        <f t="shared" si="27"/>
        <v>268.10000000000002</v>
      </c>
      <c r="CB38" s="55">
        <f t="shared" si="27"/>
        <v>86.5</v>
      </c>
      <c r="CC38" s="55">
        <f t="shared" si="27"/>
        <v>147.30000000000001</v>
      </c>
      <c r="CD38" s="55">
        <f t="shared" si="27"/>
        <v>170.3</v>
      </c>
      <c r="CE38" s="58">
        <f t="shared" si="27"/>
        <v>207.6</v>
      </c>
      <c r="CF38" s="58">
        <f t="shared" si="10"/>
        <v>505600</v>
      </c>
      <c r="CG38" s="30"/>
      <c r="CH38" s="64" t="s">
        <v>337</v>
      </c>
      <c r="CI38" s="10" t="s">
        <v>3523</v>
      </c>
      <c r="CJ38" s="55">
        <f t="shared" si="28"/>
        <v>135040</v>
      </c>
      <c r="CK38" s="55">
        <f t="shared" si="28"/>
        <v>23</v>
      </c>
      <c r="CL38" s="55">
        <f t="shared" si="28"/>
        <v>1</v>
      </c>
      <c r="CM38" s="55">
        <f t="shared" si="28"/>
        <v>877361</v>
      </c>
      <c r="CN38" s="55">
        <f t="shared" si="28"/>
        <v>3142701</v>
      </c>
      <c r="CO38" s="55">
        <f t="shared" si="28"/>
        <v>5587207</v>
      </c>
      <c r="CP38" s="55">
        <f t="shared" si="28"/>
        <v>184865</v>
      </c>
      <c r="CQ38" s="55">
        <f t="shared" si="28"/>
        <v>802</v>
      </c>
      <c r="CR38" s="55">
        <f t="shared" si="28"/>
        <v>43.5</v>
      </c>
      <c r="CS38" s="55">
        <f t="shared" si="28"/>
        <v>5</v>
      </c>
      <c r="CT38" s="55">
        <f t="shared" si="29"/>
        <v>0</v>
      </c>
      <c r="CU38" s="55">
        <f t="shared" si="29"/>
        <v>37.5</v>
      </c>
      <c r="CV38" s="55">
        <f t="shared" si="29"/>
        <v>12.6</v>
      </c>
      <c r="CW38" s="55">
        <f t="shared" si="29"/>
        <v>100</v>
      </c>
      <c r="CX38" s="55">
        <f t="shared" si="29"/>
        <v>5.5</v>
      </c>
      <c r="CY38" s="55">
        <f t="shared" si="29"/>
        <v>0</v>
      </c>
      <c r="CZ38" s="55">
        <f t="shared" si="29"/>
        <v>4.5999999999999996</v>
      </c>
      <c r="DA38" s="55">
        <f t="shared" si="29"/>
        <v>106.5</v>
      </c>
      <c r="DB38" s="55">
        <f t="shared" si="29"/>
        <v>177.8</v>
      </c>
      <c r="DC38" s="55">
        <f t="shared" si="29"/>
        <v>106.5</v>
      </c>
      <c r="DD38" s="55">
        <f t="shared" si="29"/>
        <v>230.5</v>
      </c>
      <c r="DE38" s="55">
        <f t="shared" si="29"/>
        <v>216.5</v>
      </c>
      <c r="DF38" s="58">
        <f t="shared" si="29"/>
        <v>282.39999999999998</v>
      </c>
      <c r="DG38" s="58">
        <f t="shared" si="11"/>
        <v>59961</v>
      </c>
    </row>
    <row r="39" spans="2:111">
      <c r="B39" s="40" t="s">
        <v>1278</v>
      </c>
      <c r="C39" s="30" t="s">
        <v>1279</v>
      </c>
      <c r="D39" s="30" t="s">
        <v>1348</v>
      </c>
      <c r="E39" s="30" t="s">
        <v>1349</v>
      </c>
      <c r="F39" s="30" t="str">
        <f t="shared" si="6"/>
        <v>北海道倶知安町</v>
      </c>
      <c r="G39" s="41">
        <f>+e!F37</f>
        <v>15199</v>
      </c>
      <c r="H39" s="41">
        <f>+e!G37</f>
        <v>13</v>
      </c>
      <c r="I39" s="41">
        <f>+SUM(e!H37:K37)</f>
        <v>5</v>
      </c>
      <c r="J39" s="41">
        <f>+SUM(e!L37:O37)</f>
        <v>160285</v>
      </c>
      <c r="K39" s="41">
        <f>+e!P37</f>
        <v>265002</v>
      </c>
      <c r="L39" s="41">
        <f>+SUM(e!Q37:R37)</f>
        <v>302602</v>
      </c>
      <c r="M39" s="31">
        <f>+IFERROR(ROUND(e!P37/e!S37,0),0)</f>
        <v>37857</v>
      </c>
      <c r="N39" s="30">
        <f>+IFERROR(ROUND(SUM(e!T37:V37)/e!S37,0),0)</f>
        <v>270</v>
      </c>
      <c r="O39" s="30">
        <f>+IFERROR(ROUND(e!W37/e!G37*100,1),0)</f>
        <v>15.4</v>
      </c>
      <c r="P39" s="41">
        <f>+e!X37</f>
        <v>18</v>
      </c>
      <c r="Q39" s="30">
        <f>+IFERROR(ROUND(e!Z37/e!Y37*100,1),0)</f>
        <v>0</v>
      </c>
      <c r="R39" s="30">
        <f>+IFERROR(ROUND(e!AB37/e!AA37*100,1),0)</f>
        <v>0</v>
      </c>
      <c r="S39" s="30">
        <f>+IFERROR(ROUND(SUM(e!AC37:AF37)/J39*100,1),0)</f>
        <v>20.7</v>
      </c>
      <c r="T39" s="30">
        <f>+IFERROR(ROUND(e!AG37/e!Y37*100,1),0)</f>
        <v>0</v>
      </c>
      <c r="U39" s="30">
        <f>+IFERROR(ROUND(e!AH37/SUM(e!AH37:AJ37)*100,1),0)</f>
        <v>0</v>
      </c>
      <c r="V39" s="30">
        <f>+IFERROR(ROUND(e!AK37/SUM(e!AK37:AQ37)*100,1),0)</f>
        <v>0</v>
      </c>
      <c r="W39" s="30">
        <f>+IFERROR(ROUND(SUM(e!AR37:BG37)/J39*100,1),0)</f>
        <v>8.4</v>
      </c>
      <c r="X39" s="30">
        <f>+IFERROR(ROUND(SUM(e!BH37:BI37)/SUM(e!BJ37:BK37)*100,1),0)</f>
        <v>126.2</v>
      </c>
      <c r="Y39" s="30">
        <f t="shared" si="7"/>
        <v>114.2</v>
      </c>
      <c r="Z39" s="30">
        <f t="shared" si="8"/>
        <v>94.1</v>
      </c>
      <c r="AA39" s="30">
        <f>+IFERROR(ROUND(K39/SUM(e!T37:V37),1),0)</f>
        <v>140.19999999999999</v>
      </c>
      <c r="AB39" s="42">
        <f>+IFERROR(ROUND((SUM(e!BJ37:BK37)-SUM(e!BL37:BO37))/SUM(e!T37:V37),1),0)</f>
        <v>149</v>
      </c>
      <c r="AC39" s="30">
        <f>+IFERROR(ROUND(e!BP37/e!BQ37*100,1),0)</f>
        <v>289.39999999999998</v>
      </c>
      <c r="AD39" s="101">
        <f>+e!BR37</f>
        <v>0</v>
      </c>
      <c r="AF39" s="64" t="s">
        <v>174</v>
      </c>
      <c r="AG39" s="10" t="s">
        <v>3414</v>
      </c>
      <c r="AH39" s="55">
        <f t="shared" si="24"/>
        <v>64655</v>
      </c>
      <c r="AI39" s="55">
        <f t="shared" si="24"/>
        <v>36</v>
      </c>
      <c r="AJ39" s="55">
        <f t="shared" si="24"/>
        <v>1</v>
      </c>
      <c r="AK39" s="55">
        <f t="shared" si="24"/>
        <v>829019</v>
      </c>
      <c r="AL39" s="55">
        <f t="shared" si="24"/>
        <v>1386238</v>
      </c>
      <c r="AM39" s="55">
        <f t="shared" si="24"/>
        <v>3626835</v>
      </c>
      <c r="AN39" s="55">
        <f t="shared" si="24"/>
        <v>72960</v>
      </c>
      <c r="AO39" s="55">
        <f t="shared" si="24"/>
        <v>314</v>
      </c>
      <c r="AP39" s="55">
        <f t="shared" si="24"/>
        <v>33.299999999999997</v>
      </c>
      <c r="AQ39" s="55">
        <f t="shared" si="24"/>
        <v>4</v>
      </c>
      <c r="AR39" s="55">
        <f t="shared" si="25"/>
        <v>0</v>
      </c>
      <c r="AS39" s="55">
        <f t="shared" si="25"/>
        <v>100</v>
      </c>
      <c r="AT39" s="55">
        <f t="shared" si="25"/>
        <v>7.9</v>
      </c>
      <c r="AU39" s="55">
        <f t="shared" si="25"/>
        <v>0</v>
      </c>
      <c r="AV39" s="55">
        <f t="shared" si="25"/>
        <v>40.799999999999997</v>
      </c>
      <c r="AW39" s="55">
        <f t="shared" si="25"/>
        <v>10.1</v>
      </c>
      <c r="AX39" s="55">
        <f t="shared" si="25"/>
        <v>3.2</v>
      </c>
      <c r="AY39" s="55">
        <f t="shared" si="25"/>
        <v>105.7</v>
      </c>
      <c r="AZ39" s="55">
        <f t="shared" si="25"/>
        <v>261.60000000000002</v>
      </c>
      <c r="BA39" s="55">
        <f t="shared" si="25"/>
        <v>100.1</v>
      </c>
      <c r="BB39" s="55">
        <f t="shared" si="25"/>
        <v>232.6</v>
      </c>
      <c r="BC39" s="55">
        <f t="shared" si="25"/>
        <v>232.3</v>
      </c>
      <c r="BD39" s="58">
        <f t="shared" si="25"/>
        <v>379.3</v>
      </c>
      <c r="BE39" s="58">
        <f t="shared" si="9"/>
        <v>0</v>
      </c>
      <c r="BG39" s="64" t="s">
        <v>10</v>
      </c>
      <c r="BH39" s="10" t="s">
        <v>2961</v>
      </c>
      <c r="BI39" s="55">
        <f t="shared" si="26"/>
        <v>0</v>
      </c>
      <c r="BJ39" s="55">
        <f t="shared" si="26"/>
        <v>359</v>
      </c>
      <c r="BK39" s="55">
        <f t="shared" si="26"/>
        <v>5</v>
      </c>
      <c r="BL39" s="55">
        <f t="shared" si="26"/>
        <v>798671</v>
      </c>
      <c r="BM39" s="55">
        <f t="shared" si="26"/>
        <v>39083575</v>
      </c>
      <c r="BN39" s="55">
        <f t="shared" si="26"/>
        <v>128466968</v>
      </c>
      <c r="BO39" s="55">
        <f t="shared" si="26"/>
        <v>151487</v>
      </c>
      <c r="BP39" s="55">
        <f t="shared" si="26"/>
        <v>2452</v>
      </c>
      <c r="BQ39" s="55">
        <f t="shared" si="26"/>
        <v>80.8</v>
      </c>
      <c r="BR39" s="55">
        <f t="shared" si="26"/>
        <v>19</v>
      </c>
      <c r="BS39" s="55">
        <f t="shared" si="27"/>
        <v>0</v>
      </c>
      <c r="BT39" s="55">
        <f t="shared" si="27"/>
        <v>63.6</v>
      </c>
      <c r="BU39" s="55">
        <f t="shared" si="27"/>
        <v>29.4</v>
      </c>
      <c r="BV39" s="55">
        <f t="shared" si="27"/>
        <v>13.7</v>
      </c>
      <c r="BW39" s="55">
        <f t="shared" si="27"/>
        <v>90.7</v>
      </c>
      <c r="BX39" s="55">
        <f t="shared" si="27"/>
        <v>95.1</v>
      </c>
      <c r="BY39" s="55">
        <f t="shared" si="27"/>
        <v>39.799999999999997</v>
      </c>
      <c r="BZ39" s="55">
        <f t="shared" si="27"/>
        <v>108.7</v>
      </c>
      <c r="CA39" s="55">
        <f t="shared" si="27"/>
        <v>328.7</v>
      </c>
      <c r="CB39" s="55">
        <f t="shared" si="27"/>
        <v>108</v>
      </c>
      <c r="CC39" s="55">
        <f t="shared" si="27"/>
        <v>61.8</v>
      </c>
      <c r="CD39" s="55">
        <f t="shared" si="27"/>
        <v>57.2</v>
      </c>
      <c r="CE39" s="58">
        <f t="shared" si="27"/>
        <v>307.5</v>
      </c>
      <c r="CF39" s="58">
        <f t="shared" si="10"/>
        <v>0</v>
      </c>
      <c r="CG39" s="30"/>
      <c r="CH39" s="64" t="s">
        <v>369</v>
      </c>
      <c r="CI39" s="10" t="s">
        <v>3524</v>
      </c>
      <c r="CJ39" s="55">
        <f t="shared" si="28"/>
        <v>40947</v>
      </c>
      <c r="CK39" s="55">
        <f t="shared" si="28"/>
        <v>4</v>
      </c>
      <c r="CL39" s="55">
        <f t="shared" si="28"/>
        <v>2</v>
      </c>
      <c r="CM39" s="55">
        <f t="shared" si="28"/>
        <v>294934</v>
      </c>
      <c r="CN39" s="55">
        <f t="shared" si="28"/>
        <v>936463</v>
      </c>
      <c r="CO39" s="55">
        <f t="shared" si="28"/>
        <v>1573219</v>
      </c>
      <c r="CP39" s="55">
        <f t="shared" si="28"/>
        <v>234116</v>
      </c>
      <c r="CQ39" s="55">
        <f t="shared" si="28"/>
        <v>994</v>
      </c>
      <c r="CR39" s="55">
        <f t="shared" si="28"/>
        <v>25</v>
      </c>
      <c r="CS39" s="55">
        <f t="shared" si="28"/>
        <v>4</v>
      </c>
      <c r="CT39" s="55">
        <f t="shared" si="29"/>
        <v>0</v>
      </c>
      <c r="CU39" s="55">
        <f t="shared" si="29"/>
        <v>0</v>
      </c>
      <c r="CV39" s="55">
        <f t="shared" si="29"/>
        <v>0</v>
      </c>
      <c r="CW39" s="55">
        <f t="shared" si="29"/>
        <v>33.299999999999997</v>
      </c>
      <c r="CX39" s="55">
        <f t="shared" si="29"/>
        <v>100</v>
      </c>
      <c r="CY39" s="55">
        <f t="shared" si="29"/>
        <v>100</v>
      </c>
      <c r="CZ39" s="55">
        <f t="shared" si="29"/>
        <v>9</v>
      </c>
      <c r="DA39" s="55">
        <f t="shared" si="29"/>
        <v>117.9</v>
      </c>
      <c r="DB39" s="55">
        <f t="shared" si="29"/>
        <v>168</v>
      </c>
      <c r="DC39" s="55">
        <f t="shared" si="29"/>
        <v>111.7</v>
      </c>
      <c r="DD39" s="55">
        <f t="shared" si="29"/>
        <v>235.5</v>
      </c>
      <c r="DE39" s="55">
        <f t="shared" si="29"/>
        <v>210.9</v>
      </c>
      <c r="DF39" s="58">
        <f t="shared" si="29"/>
        <v>854.9</v>
      </c>
      <c r="DG39" s="58">
        <f t="shared" si="11"/>
        <v>11800</v>
      </c>
    </row>
    <row r="40" spans="2:111">
      <c r="B40" s="40" t="s">
        <v>1278</v>
      </c>
      <c r="C40" s="30" t="s">
        <v>1279</v>
      </c>
      <c r="D40" s="30" t="s">
        <v>1350</v>
      </c>
      <c r="E40" s="30" t="s">
        <v>1351</v>
      </c>
      <c r="F40" s="30" t="str">
        <f t="shared" si="6"/>
        <v>北海道江差町</v>
      </c>
      <c r="G40" s="41">
        <f>+e!F38</f>
        <v>7398</v>
      </c>
      <c r="H40" s="41">
        <f>+e!G38</f>
        <v>2</v>
      </c>
      <c r="I40" s="41">
        <f>+SUM(e!H38:K38)</f>
        <v>4</v>
      </c>
      <c r="J40" s="41">
        <f>+SUM(e!L38:O38)</f>
        <v>117760</v>
      </c>
      <c r="K40" s="41">
        <f>+e!P38</f>
        <v>270120</v>
      </c>
      <c r="L40" s="41">
        <f>+SUM(e!Q38:R38)</f>
        <v>3031930</v>
      </c>
      <c r="M40" s="31">
        <f>+IFERROR(ROUND(e!P38/e!S38,0),0)</f>
        <v>135060</v>
      </c>
      <c r="N40" s="30">
        <f>+IFERROR(ROUND(SUM(e!T38:V38)/e!S38,0),0)</f>
        <v>365</v>
      </c>
      <c r="O40" s="30">
        <f>+IFERROR(ROUND(e!W38/e!G38*100,1),0)</f>
        <v>50</v>
      </c>
      <c r="P40" s="41">
        <f>+e!X38</f>
        <v>8</v>
      </c>
      <c r="Q40" s="30">
        <f>+IFERROR(ROUND(e!Z38/e!Y38*100,1),0)</f>
        <v>45.7</v>
      </c>
      <c r="R40" s="30">
        <f>+IFERROR(ROUND(e!AB38/e!AA38*100,1),0)</f>
        <v>50</v>
      </c>
      <c r="S40" s="30">
        <f>+IFERROR(ROUND(SUM(e!AC38:AF38)/J40*100,1),0)</f>
        <v>13.3</v>
      </c>
      <c r="T40" s="30">
        <f>+IFERROR(ROUND(e!AG38/e!Y38*100,1),0)</f>
        <v>100</v>
      </c>
      <c r="U40" s="30">
        <f>+IFERROR(ROUND(e!AH38/SUM(e!AH38:AJ38)*100,1),0)</f>
        <v>100</v>
      </c>
      <c r="V40" s="30">
        <f>+IFERROR(ROUND(e!AK38/SUM(e!AK38:AQ38)*100,1),0)</f>
        <v>34.1</v>
      </c>
      <c r="W40" s="30">
        <f>+IFERROR(ROUND(SUM(e!AR38:BG38)/J40*100,1),0)</f>
        <v>13.2</v>
      </c>
      <c r="X40" s="30">
        <f>+IFERROR(ROUND(SUM(e!BH38:BI38)/SUM(e!BJ38:BK38)*100,1),0)</f>
        <v>127.6</v>
      </c>
      <c r="Y40" s="30">
        <f t="shared" si="7"/>
        <v>1122.4000000000001</v>
      </c>
      <c r="Z40" s="30">
        <f t="shared" si="8"/>
        <v>85.8</v>
      </c>
      <c r="AA40" s="30">
        <f>+IFERROR(ROUND(K40/SUM(e!T38:V38),1),0)</f>
        <v>370.5</v>
      </c>
      <c r="AB40" s="42">
        <f>+IFERROR(ROUND((SUM(e!BJ38:BK38)-SUM(e!BL38:BO38))/SUM(e!T38:V38),1),0)</f>
        <v>431.6</v>
      </c>
      <c r="AC40" s="30">
        <f>+IFERROR(ROUND(e!BP38/e!BQ38*100,1),0)</f>
        <v>15.8</v>
      </c>
      <c r="AD40" s="101">
        <f>+e!BR38</f>
        <v>6900</v>
      </c>
      <c r="AF40" s="64" t="s">
        <v>599</v>
      </c>
      <c r="AG40" s="10" t="s">
        <v>3415</v>
      </c>
      <c r="AH40" s="55">
        <f t="shared" si="24"/>
        <v>34842</v>
      </c>
      <c r="AI40" s="55">
        <f t="shared" si="24"/>
        <v>13</v>
      </c>
      <c r="AJ40" s="55">
        <f t="shared" si="24"/>
        <v>5</v>
      </c>
      <c r="AK40" s="55">
        <f t="shared" si="24"/>
        <v>427701</v>
      </c>
      <c r="AL40" s="55">
        <f t="shared" si="24"/>
        <v>867958</v>
      </c>
      <c r="AM40" s="55">
        <f t="shared" si="24"/>
        <v>7622056</v>
      </c>
      <c r="AN40" s="55">
        <f t="shared" si="24"/>
        <v>96440</v>
      </c>
      <c r="AO40" s="55">
        <f t="shared" si="24"/>
        <v>469</v>
      </c>
      <c r="AP40" s="55">
        <f t="shared" si="24"/>
        <v>23.1</v>
      </c>
      <c r="AQ40" s="55">
        <f t="shared" si="24"/>
        <v>9</v>
      </c>
      <c r="AR40" s="55">
        <f t="shared" si="25"/>
        <v>0</v>
      </c>
      <c r="AS40" s="55">
        <f t="shared" si="25"/>
        <v>45.6</v>
      </c>
      <c r="AT40" s="55">
        <f t="shared" si="25"/>
        <v>19.899999999999999</v>
      </c>
      <c r="AU40" s="55">
        <f t="shared" si="25"/>
        <v>72.900000000000006</v>
      </c>
      <c r="AV40" s="55">
        <f t="shared" si="25"/>
        <v>60.9</v>
      </c>
      <c r="AW40" s="55">
        <f t="shared" si="25"/>
        <v>42.6</v>
      </c>
      <c r="AX40" s="55">
        <f t="shared" si="25"/>
        <v>7.4</v>
      </c>
      <c r="AY40" s="55">
        <f t="shared" si="25"/>
        <v>96.3</v>
      </c>
      <c r="AZ40" s="55">
        <f t="shared" si="25"/>
        <v>878.2</v>
      </c>
      <c r="BA40" s="55">
        <f t="shared" si="25"/>
        <v>66.5</v>
      </c>
      <c r="BB40" s="55">
        <f t="shared" si="25"/>
        <v>205.5</v>
      </c>
      <c r="BC40" s="55">
        <f t="shared" si="25"/>
        <v>309</v>
      </c>
      <c r="BD40" s="58">
        <f t="shared" si="25"/>
        <v>73.400000000000006</v>
      </c>
      <c r="BE40" s="58">
        <f t="shared" si="9"/>
        <v>0</v>
      </c>
      <c r="BG40" s="64" t="s">
        <v>2921</v>
      </c>
      <c r="BH40" s="10" t="s">
        <v>2962</v>
      </c>
      <c r="BI40" s="55">
        <f t="shared" si="26"/>
        <v>0</v>
      </c>
      <c r="BJ40" s="55">
        <f t="shared" si="26"/>
        <v>31</v>
      </c>
      <c r="BK40" s="55">
        <f t="shared" si="26"/>
        <v>2</v>
      </c>
      <c r="BL40" s="55">
        <f t="shared" si="26"/>
        <v>208552</v>
      </c>
      <c r="BM40" s="55">
        <f t="shared" si="26"/>
        <v>2370263</v>
      </c>
      <c r="BN40" s="55">
        <f t="shared" si="26"/>
        <v>3013321</v>
      </c>
      <c r="BO40" s="55">
        <f t="shared" si="26"/>
        <v>118513</v>
      </c>
      <c r="BP40" s="55">
        <f t="shared" si="26"/>
        <v>774</v>
      </c>
      <c r="BQ40" s="55">
        <f t="shared" si="26"/>
        <v>58.1</v>
      </c>
      <c r="BR40" s="55">
        <f t="shared" si="26"/>
        <v>10</v>
      </c>
      <c r="BS40" s="55">
        <f t="shared" si="27"/>
        <v>0</v>
      </c>
      <c r="BT40" s="55">
        <f t="shared" si="27"/>
        <v>70.2</v>
      </c>
      <c r="BU40" s="55">
        <f t="shared" si="27"/>
        <v>0</v>
      </c>
      <c r="BV40" s="55">
        <f t="shared" si="27"/>
        <v>0</v>
      </c>
      <c r="BW40" s="55">
        <f t="shared" si="27"/>
        <v>100</v>
      </c>
      <c r="BX40" s="55">
        <f t="shared" si="27"/>
        <v>0</v>
      </c>
      <c r="BY40" s="55">
        <f t="shared" si="27"/>
        <v>44.5</v>
      </c>
      <c r="BZ40" s="55">
        <f t="shared" si="27"/>
        <v>107.4</v>
      </c>
      <c r="CA40" s="55">
        <f t="shared" si="27"/>
        <v>127.1</v>
      </c>
      <c r="CB40" s="55">
        <f t="shared" si="27"/>
        <v>107.9</v>
      </c>
      <c r="CC40" s="55">
        <f t="shared" si="27"/>
        <v>153.19999999999999</v>
      </c>
      <c r="CD40" s="55">
        <f t="shared" si="27"/>
        <v>142</v>
      </c>
      <c r="CE40" s="58">
        <f t="shared" si="27"/>
        <v>189.9</v>
      </c>
      <c r="CF40" s="58">
        <f t="shared" si="10"/>
        <v>0</v>
      </c>
      <c r="CG40" s="30"/>
      <c r="CH40" s="64" t="s">
        <v>2916</v>
      </c>
      <c r="CI40" s="10" t="s">
        <v>2947</v>
      </c>
      <c r="CJ40" s="55">
        <f t="shared" si="28"/>
        <v>976480</v>
      </c>
      <c r="CK40" s="55">
        <f t="shared" si="28"/>
        <v>343</v>
      </c>
      <c r="CL40" s="55">
        <f t="shared" si="28"/>
        <v>5</v>
      </c>
      <c r="CM40" s="55">
        <f t="shared" si="28"/>
        <v>4542564</v>
      </c>
      <c r="CN40" s="55">
        <f t="shared" si="28"/>
        <v>14410468</v>
      </c>
      <c r="CO40" s="55">
        <f t="shared" si="28"/>
        <v>57715138</v>
      </c>
      <c r="CP40" s="55">
        <f t="shared" si="28"/>
        <v>49863</v>
      </c>
      <c r="CQ40" s="55">
        <f t="shared" si="28"/>
        <v>344</v>
      </c>
      <c r="CR40" s="55">
        <f t="shared" si="28"/>
        <v>75.5</v>
      </c>
      <c r="CS40" s="55">
        <f t="shared" si="28"/>
        <v>20</v>
      </c>
      <c r="CT40" s="55">
        <f t="shared" si="29"/>
        <v>40</v>
      </c>
      <c r="CU40" s="55">
        <f t="shared" si="29"/>
        <v>69.5</v>
      </c>
      <c r="CV40" s="55">
        <f t="shared" si="29"/>
        <v>23.7</v>
      </c>
      <c r="CW40" s="55">
        <f t="shared" si="29"/>
        <v>33.200000000000003</v>
      </c>
      <c r="CX40" s="55">
        <f t="shared" si="29"/>
        <v>37.799999999999997</v>
      </c>
      <c r="CY40" s="55">
        <f t="shared" si="29"/>
        <v>48</v>
      </c>
      <c r="CZ40" s="55">
        <f t="shared" si="29"/>
        <v>10.6</v>
      </c>
      <c r="DA40" s="55">
        <f t="shared" si="29"/>
        <v>105.9</v>
      </c>
      <c r="DB40" s="55">
        <f t="shared" si="29"/>
        <v>400.5</v>
      </c>
      <c r="DC40" s="55">
        <f t="shared" si="29"/>
        <v>96.1</v>
      </c>
      <c r="DD40" s="55">
        <f t="shared" si="29"/>
        <v>145.1</v>
      </c>
      <c r="DE40" s="55">
        <f t="shared" si="29"/>
        <v>151</v>
      </c>
      <c r="DF40" s="58">
        <f t="shared" si="29"/>
        <v>182.7</v>
      </c>
      <c r="DG40" s="58">
        <f t="shared" si="11"/>
        <v>0</v>
      </c>
    </row>
    <row r="41" spans="2:111">
      <c r="B41" s="40" t="s">
        <v>1278</v>
      </c>
      <c r="C41" s="30" t="s">
        <v>1279</v>
      </c>
      <c r="D41" s="30" t="s">
        <v>1352</v>
      </c>
      <c r="E41" s="30" t="s">
        <v>1353</v>
      </c>
      <c r="F41" s="30" t="str">
        <f t="shared" si="6"/>
        <v>北海道足寄町</v>
      </c>
      <c r="G41" s="41">
        <f>+e!F39</f>
        <v>5361</v>
      </c>
      <c r="H41" s="41">
        <f>+e!G39</f>
        <v>5</v>
      </c>
      <c r="I41" s="41">
        <f>+SUM(e!H39:K39)</f>
        <v>2</v>
      </c>
      <c r="J41" s="41">
        <f>+SUM(e!L39:O39)</f>
        <v>100928</v>
      </c>
      <c r="K41" s="41">
        <f>+e!P39</f>
        <v>131921</v>
      </c>
      <c r="L41" s="41">
        <f>+SUM(e!Q39:R39)</f>
        <v>229027</v>
      </c>
      <c r="M41" s="31">
        <f>+IFERROR(ROUND(e!P39/e!S39,0),0)</f>
        <v>32980</v>
      </c>
      <c r="N41" s="30">
        <f>+IFERROR(ROUND(SUM(e!T39:V39)/e!S39,0),0)</f>
        <v>126</v>
      </c>
      <c r="O41" s="30">
        <f>+IFERROR(ROUND(e!W39/e!G39*100,1),0)</f>
        <v>20</v>
      </c>
      <c r="P41" s="41">
        <f>+e!X39</f>
        <v>17</v>
      </c>
      <c r="Q41" s="30">
        <f>+IFERROR(ROUND(e!Z39/e!Y39*100,1),0)</f>
        <v>0</v>
      </c>
      <c r="R41" s="30">
        <f>+IFERROR(ROUND(e!AB39/e!AA39*100,1),0)</f>
        <v>0</v>
      </c>
      <c r="S41" s="30">
        <f>+IFERROR(ROUND(SUM(e!AC39:AF39)/J41*100,1),0)</f>
        <v>8.9</v>
      </c>
      <c r="T41" s="30">
        <f>+IFERROR(ROUND(e!AG39/e!Y39*100,1),0)</f>
        <v>0</v>
      </c>
      <c r="U41" s="30">
        <f>+IFERROR(ROUND(e!AH39/SUM(e!AH39:AJ39)*100,1),0)</f>
        <v>0</v>
      </c>
      <c r="V41" s="30">
        <f>+IFERROR(ROUND(e!AK39/SUM(e!AK39:AQ39)*100,1),0)</f>
        <v>0</v>
      </c>
      <c r="W41" s="30">
        <f>+IFERROR(ROUND(SUM(e!AR39:BG39)/J41*100,1),0)</f>
        <v>6</v>
      </c>
      <c r="X41" s="30">
        <f>+IFERROR(ROUND(SUM(e!BH39:BI39)/SUM(e!BJ39:BK39)*100,1),0)</f>
        <v>122.6</v>
      </c>
      <c r="Y41" s="30">
        <f t="shared" si="7"/>
        <v>173.6</v>
      </c>
      <c r="Z41" s="30">
        <f t="shared" si="8"/>
        <v>123.9</v>
      </c>
      <c r="AA41" s="30">
        <f>+IFERROR(ROUND(K41/SUM(e!T39:V39),1),0)</f>
        <v>261.2</v>
      </c>
      <c r="AB41" s="42">
        <f>+IFERROR(ROUND((SUM(e!BJ39:BK39)-SUM(e!BL39:BO39))/SUM(e!T39:V39),1),0)</f>
        <v>210.8</v>
      </c>
      <c r="AC41" s="30">
        <f>+IFERROR(ROUND(e!BP39/e!BQ39*100,1),0)</f>
        <v>1132.9000000000001</v>
      </c>
      <c r="AD41" s="101">
        <f>+e!BR39</f>
        <v>0</v>
      </c>
      <c r="AF41" s="64" t="s">
        <v>2989</v>
      </c>
      <c r="AG41" s="10" t="s">
        <v>3416</v>
      </c>
      <c r="AH41" s="55">
        <f t="shared" si="24"/>
        <v>28785</v>
      </c>
      <c r="AI41" s="55">
        <f t="shared" si="24"/>
        <v>22</v>
      </c>
      <c r="AJ41" s="55">
        <f t="shared" si="24"/>
        <v>7</v>
      </c>
      <c r="AK41" s="55">
        <f t="shared" si="24"/>
        <v>408463</v>
      </c>
      <c r="AL41" s="55">
        <f t="shared" si="24"/>
        <v>771383</v>
      </c>
      <c r="AM41" s="55">
        <f t="shared" si="24"/>
        <v>6499036</v>
      </c>
      <c r="AN41" s="55">
        <f t="shared" si="24"/>
        <v>48211</v>
      </c>
      <c r="AO41" s="55">
        <f t="shared" si="24"/>
        <v>170</v>
      </c>
      <c r="AP41" s="55">
        <f t="shared" si="24"/>
        <v>59.1</v>
      </c>
      <c r="AQ41" s="55">
        <f t="shared" si="24"/>
        <v>16</v>
      </c>
      <c r="AR41" s="55">
        <f t="shared" si="25"/>
        <v>0</v>
      </c>
      <c r="AS41" s="55">
        <f t="shared" si="25"/>
        <v>87.1</v>
      </c>
      <c r="AT41" s="55">
        <f t="shared" si="25"/>
        <v>18.2</v>
      </c>
      <c r="AU41" s="55">
        <f t="shared" si="25"/>
        <v>0</v>
      </c>
      <c r="AV41" s="55">
        <f t="shared" si="25"/>
        <v>0</v>
      </c>
      <c r="AW41" s="55">
        <f t="shared" si="25"/>
        <v>6.4</v>
      </c>
      <c r="AX41" s="55">
        <f t="shared" si="25"/>
        <v>40</v>
      </c>
      <c r="AY41" s="55">
        <f t="shared" si="25"/>
        <v>105.9</v>
      </c>
      <c r="AZ41" s="55">
        <f t="shared" si="25"/>
        <v>842.5</v>
      </c>
      <c r="BA41" s="55">
        <f t="shared" si="25"/>
        <v>99.3</v>
      </c>
      <c r="BB41" s="55">
        <f t="shared" si="25"/>
        <v>284.39999999999998</v>
      </c>
      <c r="BC41" s="55">
        <f t="shared" si="25"/>
        <v>286.39999999999998</v>
      </c>
      <c r="BD41" s="58">
        <f t="shared" si="25"/>
        <v>613.5</v>
      </c>
      <c r="BE41" s="58">
        <f t="shared" si="9"/>
        <v>0</v>
      </c>
      <c r="BG41" s="64" t="s">
        <v>348</v>
      </c>
      <c r="BH41" s="10" t="s">
        <v>2963</v>
      </c>
      <c r="BI41" s="55">
        <f t="shared" si="26"/>
        <v>151311</v>
      </c>
      <c r="BJ41" s="55">
        <f t="shared" si="26"/>
        <v>53</v>
      </c>
      <c r="BK41" s="55">
        <f t="shared" si="26"/>
        <v>1</v>
      </c>
      <c r="BL41" s="55">
        <f t="shared" si="26"/>
        <v>928383</v>
      </c>
      <c r="BM41" s="55">
        <f t="shared" si="26"/>
        <v>3059719</v>
      </c>
      <c r="BN41" s="55">
        <f t="shared" si="26"/>
        <v>13283471</v>
      </c>
      <c r="BO41" s="55">
        <f t="shared" si="26"/>
        <v>87421</v>
      </c>
      <c r="BP41" s="55">
        <f t="shared" si="26"/>
        <v>471</v>
      </c>
      <c r="BQ41" s="55">
        <f t="shared" si="26"/>
        <v>47.2</v>
      </c>
      <c r="BR41" s="55">
        <f t="shared" si="26"/>
        <v>8</v>
      </c>
      <c r="BS41" s="55">
        <f t="shared" si="27"/>
        <v>0</v>
      </c>
      <c r="BT41" s="55">
        <f t="shared" si="27"/>
        <v>73.7</v>
      </c>
      <c r="BU41" s="55">
        <f t="shared" si="27"/>
        <v>15.8</v>
      </c>
      <c r="BV41" s="55">
        <f t="shared" si="27"/>
        <v>20.3</v>
      </c>
      <c r="BW41" s="55">
        <f t="shared" si="27"/>
        <v>95.9</v>
      </c>
      <c r="BX41" s="55">
        <f t="shared" si="27"/>
        <v>76.5</v>
      </c>
      <c r="BY41" s="55">
        <f t="shared" si="27"/>
        <v>4.9000000000000004</v>
      </c>
      <c r="BZ41" s="55">
        <f t="shared" si="27"/>
        <v>132</v>
      </c>
      <c r="CA41" s="55">
        <f t="shared" si="27"/>
        <v>434.1</v>
      </c>
      <c r="CB41" s="55">
        <f t="shared" si="27"/>
        <v>123</v>
      </c>
      <c r="CC41" s="55">
        <f t="shared" si="27"/>
        <v>185.6</v>
      </c>
      <c r="CD41" s="55">
        <f t="shared" si="27"/>
        <v>150.9</v>
      </c>
      <c r="CE41" s="58">
        <f t="shared" si="27"/>
        <v>371.3</v>
      </c>
      <c r="CF41" s="58">
        <f t="shared" si="10"/>
        <v>10949</v>
      </c>
      <c r="CG41" s="30"/>
      <c r="CH41" s="64" t="s">
        <v>1111</v>
      </c>
      <c r="CI41" s="10" t="s">
        <v>2950</v>
      </c>
      <c r="CJ41" s="55">
        <f t="shared" si="28"/>
        <v>139746</v>
      </c>
      <c r="CK41" s="55">
        <f t="shared" si="28"/>
        <v>13</v>
      </c>
      <c r="CL41" s="55">
        <f t="shared" si="28"/>
        <v>2</v>
      </c>
      <c r="CM41" s="55">
        <f t="shared" si="28"/>
        <v>977102</v>
      </c>
      <c r="CN41" s="55">
        <f t="shared" si="28"/>
        <v>2497160</v>
      </c>
      <c r="CO41" s="55">
        <f t="shared" si="28"/>
        <v>3518253</v>
      </c>
      <c r="CP41" s="55">
        <f t="shared" si="28"/>
        <v>499432</v>
      </c>
      <c r="CQ41" s="55">
        <f t="shared" si="28"/>
        <v>2421</v>
      </c>
      <c r="CR41" s="55">
        <f t="shared" si="28"/>
        <v>38.5</v>
      </c>
      <c r="CS41" s="55">
        <f t="shared" si="28"/>
        <v>6</v>
      </c>
      <c r="CT41" s="55">
        <f t="shared" si="29"/>
        <v>0</v>
      </c>
      <c r="CU41" s="55">
        <f t="shared" si="29"/>
        <v>43.6</v>
      </c>
      <c r="CV41" s="55">
        <f t="shared" si="29"/>
        <v>9.1</v>
      </c>
      <c r="CW41" s="55">
        <f t="shared" si="29"/>
        <v>0</v>
      </c>
      <c r="CX41" s="55">
        <f t="shared" si="29"/>
        <v>0</v>
      </c>
      <c r="CY41" s="55">
        <f t="shared" si="29"/>
        <v>22.3</v>
      </c>
      <c r="CZ41" s="55">
        <f t="shared" si="29"/>
        <v>9.1</v>
      </c>
      <c r="DA41" s="55">
        <f t="shared" si="29"/>
        <v>117.8</v>
      </c>
      <c r="DB41" s="55">
        <f t="shared" si="29"/>
        <v>140.9</v>
      </c>
      <c r="DC41" s="55">
        <f t="shared" si="29"/>
        <v>107.8</v>
      </c>
      <c r="DD41" s="55">
        <f t="shared" si="29"/>
        <v>206.3</v>
      </c>
      <c r="DE41" s="55">
        <f t="shared" si="29"/>
        <v>191.4</v>
      </c>
      <c r="DF41" s="58">
        <f t="shared" si="29"/>
        <v>422.6</v>
      </c>
      <c r="DG41" s="58">
        <f t="shared" si="11"/>
        <v>15400</v>
      </c>
    </row>
    <row r="42" spans="2:111">
      <c r="B42" s="40" t="s">
        <v>1278</v>
      </c>
      <c r="C42" s="30" t="s">
        <v>1279</v>
      </c>
      <c r="D42" s="30" t="s">
        <v>1354</v>
      </c>
      <c r="E42" s="30" t="s">
        <v>1355</v>
      </c>
      <c r="F42" s="30" t="str">
        <f t="shared" si="6"/>
        <v>北海道赤平市</v>
      </c>
      <c r="G42" s="41">
        <f>+e!F40</f>
        <v>9883</v>
      </c>
      <c r="H42" s="41">
        <f>+e!G40</f>
        <v>4</v>
      </c>
      <c r="I42" s="41">
        <f>+SUM(e!H40:K40)</f>
        <v>1</v>
      </c>
      <c r="J42" s="41">
        <f>+SUM(e!L40:O40)</f>
        <v>102949</v>
      </c>
      <c r="K42" s="41">
        <f>+e!P40</f>
        <v>248478</v>
      </c>
      <c r="L42" s="41">
        <f>+SUM(e!Q40:R40)</f>
        <v>1119235</v>
      </c>
      <c r="M42" s="31">
        <f>+IFERROR(ROUND(e!P40/e!S40,0),0)</f>
        <v>62120</v>
      </c>
      <c r="N42" s="30">
        <f>+IFERROR(ROUND(SUM(e!T40:V40)/e!S40,0),0)</f>
        <v>264</v>
      </c>
      <c r="O42" s="30">
        <f>+IFERROR(ROUND(e!W40/e!G40*100,1),0)</f>
        <v>50</v>
      </c>
      <c r="P42" s="41">
        <f>+e!X40</f>
        <v>15</v>
      </c>
      <c r="Q42" s="30">
        <f>+IFERROR(ROUND(e!Z40/e!Y40*100,1),0)</f>
        <v>0</v>
      </c>
      <c r="R42" s="30">
        <f>+IFERROR(ROUND(e!AB40/e!AA40*100,1),0)</f>
        <v>36.200000000000003</v>
      </c>
      <c r="S42" s="30">
        <f>+IFERROR(ROUND(SUM(e!AC40:AF40)/J42*100,1),0)</f>
        <v>49.6</v>
      </c>
      <c r="T42" s="30">
        <f>+IFERROR(ROUND(e!AG40/e!Y40*100,1),0)</f>
        <v>0</v>
      </c>
      <c r="U42" s="30">
        <f>+IFERROR(ROUND(e!AH40/SUM(e!AH40:AJ40)*100,1),0)</f>
        <v>0</v>
      </c>
      <c r="V42" s="30">
        <f>+IFERROR(ROUND(e!AK40/SUM(e!AK40:AQ40)*100,1),0)</f>
        <v>0</v>
      </c>
      <c r="W42" s="30">
        <f>+IFERROR(ROUND(SUM(e!AR40:BG40)/J42*100,1),0)</f>
        <v>7.6</v>
      </c>
      <c r="X42" s="30">
        <f>+IFERROR(ROUND(SUM(e!BH40:BI40)/SUM(e!BJ40:BK40)*100,1),0)</f>
        <v>113.1</v>
      </c>
      <c r="Y42" s="30">
        <f t="shared" si="7"/>
        <v>450.4</v>
      </c>
      <c r="Z42" s="30">
        <f t="shared" si="8"/>
        <v>102.5</v>
      </c>
      <c r="AA42" s="30">
        <f>+IFERROR(ROUND(K42/SUM(e!T40:V40),1),0)</f>
        <v>235.7</v>
      </c>
      <c r="AB42" s="42">
        <f>+IFERROR(ROUND((SUM(e!BJ40:BK40)-SUM(e!BL40:BO40))/SUM(e!T40:V40),1),0)</f>
        <v>230</v>
      </c>
      <c r="AC42" s="30">
        <f>+IFERROR(ROUND(e!BP40/e!BQ40*100,1),0)</f>
        <v>615.4</v>
      </c>
      <c r="AD42" s="101">
        <f>+e!BR40</f>
        <v>0</v>
      </c>
      <c r="AF42" s="64" t="s">
        <v>398</v>
      </c>
      <c r="AG42" s="10" t="s">
        <v>3417</v>
      </c>
      <c r="AH42" s="55">
        <f t="shared" si="24"/>
        <v>46395</v>
      </c>
      <c r="AI42" s="55">
        <f t="shared" si="24"/>
        <v>16</v>
      </c>
      <c r="AJ42" s="55">
        <f t="shared" si="24"/>
        <v>2</v>
      </c>
      <c r="AK42" s="55">
        <f t="shared" si="24"/>
        <v>563066</v>
      </c>
      <c r="AL42" s="55">
        <f t="shared" si="24"/>
        <v>933037</v>
      </c>
      <c r="AM42" s="55">
        <f t="shared" si="24"/>
        <v>2650726</v>
      </c>
      <c r="AN42" s="55">
        <f t="shared" si="24"/>
        <v>62202</v>
      </c>
      <c r="AO42" s="55">
        <f t="shared" si="24"/>
        <v>336</v>
      </c>
      <c r="AP42" s="55">
        <f t="shared" si="24"/>
        <v>0</v>
      </c>
      <c r="AQ42" s="55">
        <f t="shared" si="24"/>
        <v>12</v>
      </c>
      <c r="AR42" s="55">
        <f t="shared" si="25"/>
        <v>0</v>
      </c>
      <c r="AS42" s="55">
        <f t="shared" si="25"/>
        <v>6.8</v>
      </c>
      <c r="AT42" s="55">
        <f t="shared" si="25"/>
        <v>18.3</v>
      </c>
      <c r="AU42" s="55">
        <f t="shared" si="25"/>
        <v>50</v>
      </c>
      <c r="AV42" s="55">
        <f t="shared" si="25"/>
        <v>0</v>
      </c>
      <c r="AW42" s="55">
        <f t="shared" si="25"/>
        <v>71.900000000000006</v>
      </c>
      <c r="AX42" s="55">
        <f t="shared" si="25"/>
        <v>2.7</v>
      </c>
      <c r="AY42" s="55">
        <f t="shared" si="25"/>
        <v>111.9</v>
      </c>
      <c r="AZ42" s="55">
        <f t="shared" si="25"/>
        <v>284.10000000000002</v>
      </c>
      <c r="BA42" s="55">
        <f t="shared" si="25"/>
        <v>97</v>
      </c>
      <c r="BB42" s="55">
        <f t="shared" si="25"/>
        <v>184.9</v>
      </c>
      <c r="BC42" s="55">
        <f t="shared" si="25"/>
        <v>190.7</v>
      </c>
      <c r="BD42" s="58">
        <f t="shared" si="25"/>
        <v>225.6</v>
      </c>
      <c r="BE42" s="58">
        <f t="shared" si="9"/>
        <v>3080</v>
      </c>
      <c r="BG42" s="64" t="s">
        <v>85</v>
      </c>
      <c r="BH42" s="10" t="s">
        <v>2964</v>
      </c>
      <c r="BI42" s="55">
        <f t="shared" si="26"/>
        <v>318104</v>
      </c>
      <c r="BJ42" s="55">
        <f t="shared" si="26"/>
        <v>102</v>
      </c>
      <c r="BK42" s="55">
        <f t="shared" si="26"/>
        <v>2</v>
      </c>
      <c r="BL42" s="55">
        <f t="shared" si="26"/>
        <v>2239094</v>
      </c>
      <c r="BM42" s="55">
        <f t="shared" si="26"/>
        <v>4741525</v>
      </c>
      <c r="BN42" s="55">
        <f t="shared" si="26"/>
        <v>30655707</v>
      </c>
      <c r="BO42" s="55">
        <f t="shared" si="26"/>
        <v>60789</v>
      </c>
      <c r="BP42" s="55">
        <f t="shared" si="26"/>
        <v>386</v>
      </c>
      <c r="BQ42" s="55">
        <f t="shared" si="26"/>
        <v>62.7</v>
      </c>
      <c r="BR42" s="55">
        <f t="shared" si="26"/>
        <v>19</v>
      </c>
      <c r="BS42" s="55">
        <f t="shared" si="27"/>
        <v>0</v>
      </c>
      <c r="BT42" s="55">
        <f t="shared" si="27"/>
        <v>56.4</v>
      </c>
      <c r="BU42" s="55">
        <f t="shared" si="27"/>
        <v>16.600000000000001</v>
      </c>
      <c r="BV42" s="55">
        <f t="shared" si="27"/>
        <v>0</v>
      </c>
      <c r="BW42" s="55">
        <f t="shared" si="27"/>
        <v>0</v>
      </c>
      <c r="BX42" s="55">
        <f t="shared" si="27"/>
        <v>21.9</v>
      </c>
      <c r="BY42" s="55">
        <f t="shared" si="27"/>
        <v>7.8</v>
      </c>
      <c r="BZ42" s="55">
        <f t="shared" si="27"/>
        <v>105.6</v>
      </c>
      <c r="CA42" s="55">
        <f t="shared" si="27"/>
        <v>646.5</v>
      </c>
      <c r="CB42" s="55">
        <f t="shared" si="27"/>
        <v>95.4</v>
      </c>
      <c r="CC42" s="55">
        <f t="shared" si="27"/>
        <v>157.4</v>
      </c>
      <c r="CD42" s="55">
        <f t="shared" si="27"/>
        <v>165</v>
      </c>
      <c r="CE42" s="58">
        <f t="shared" si="27"/>
        <v>68.400000000000006</v>
      </c>
      <c r="CF42" s="58">
        <f t="shared" si="10"/>
        <v>0</v>
      </c>
      <c r="CG42" s="30"/>
      <c r="CH42" s="64" t="s">
        <v>13</v>
      </c>
      <c r="CI42" s="10" t="s">
        <v>3525</v>
      </c>
      <c r="CJ42" s="55">
        <f t="shared" si="28"/>
        <v>2815880</v>
      </c>
      <c r="CK42" s="55">
        <f t="shared" si="28"/>
        <v>692</v>
      </c>
      <c r="CL42" s="55">
        <f t="shared" si="28"/>
        <v>11</v>
      </c>
      <c r="CM42" s="55">
        <f t="shared" si="28"/>
        <v>9254307</v>
      </c>
      <c r="CN42" s="55">
        <f t="shared" si="28"/>
        <v>48010374</v>
      </c>
      <c r="CO42" s="55">
        <f t="shared" si="28"/>
        <v>108526430</v>
      </c>
      <c r="CP42" s="55">
        <f t="shared" si="28"/>
        <v>74205</v>
      </c>
      <c r="CQ42" s="55">
        <f t="shared" si="28"/>
        <v>468</v>
      </c>
      <c r="CR42" s="55">
        <f t="shared" si="28"/>
        <v>64.3</v>
      </c>
      <c r="CS42" s="55">
        <f t="shared" si="28"/>
        <v>18</v>
      </c>
      <c r="CT42" s="55">
        <f t="shared" si="29"/>
        <v>2.4</v>
      </c>
      <c r="CU42" s="55">
        <f t="shared" si="29"/>
        <v>50.5</v>
      </c>
      <c r="CV42" s="55">
        <f t="shared" si="29"/>
        <v>26.4</v>
      </c>
      <c r="CW42" s="55">
        <f t="shared" si="29"/>
        <v>2.8</v>
      </c>
      <c r="CX42" s="55">
        <f t="shared" si="29"/>
        <v>33.6</v>
      </c>
      <c r="CY42" s="55">
        <f t="shared" si="29"/>
        <v>31.5</v>
      </c>
      <c r="CZ42" s="55">
        <f t="shared" si="29"/>
        <v>20.2</v>
      </c>
      <c r="DA42" s="55">
        <f t="shared" si="29"/>
        <v>112.8</v>
      </c>
      <c r="DB42" s="55">
        <f t="shared" si="29"/>
        <v>226</v>
      </c>
      <c r="DC42" s="55">
        <f t="shared" si="29"/>
        <v>102.9</v>
      </c>
      <c r="DD42" s="55">
        <f t="shared" si="29"/>
        <v>158.6</v>
      </c>
      <c r="DE42" s="55">
        <f t="shared" si="29"/>
        <v>154.19999999999999</v>
      </c>
      <c r="DF42" s="58">
        <f t="shared" si="29"/>
        <v>112</v>
      </c>
      <c r="DG42" s="58">
        <f t="shared" si="11"/>
        <v>987900</v>
      </c>
    </row>
    <row r="43" spans="2:111">
      <c r="B43" s="40" t="s">
        <v>1278</v>
      </c>
      <c r="C43" s="30" t="s">
        <v>1279</v>
      </c>
      <c r="D43" s="30" t="s">
        <v>1356</v>
      </c>
      <c r="E43" s="30" t="s">
        <v>1357</v>
      </c>
      <c r="F43" s="30" t="str">
        <f t="shared" si="6"/>
        <v>北海道松前町</v>
      </c>
      <c r="G43" s="41">
        <f>+e!F41</f>
        <v>4510</v>
      </c>
      <c r="H43" s="41">
        <f>+e!G41</f>
        <v>6</v>
      </c>
      <c r="I43" s="41">
        <f>+SUM(e!H41:K41)</f>
        <v>1</v>
      </c>
      <c r="J43" s="41">
        <f>+SUM(e!L41:O41)</f>
        <v>65889</v>
      </c>
      <c r="K43" s="41">
        <f>+e!P41</f>
        <v>144304</v>
      </c>
      <c r="L43" s="41">
        <f>+SUM(e!Q41:R41)</f>
        <v>319813</v>
      </c>
      <c r="M43" s="31">
        <f>+IFERROR(ROUND(e!P41/e!S41,0),0)</f>
        <v>24051</v>
      </c>
      <c r="N43" s="30">
        <f>+IFERROR(ROUND(SUM(e!T41:V41)/e!S41,0),0)</f>
        <v>70</v>
      </c>
      <c r="O43" s="30">
        <f>+IFERROR(ROUND(e!W41/e!G41*100,1),0)</f>
        <v>50</v>
      </c>
      <c r="P43" s="41">
        <f>+e!X41</f>
        <v>20</v>
      </c>
      <c r="Q43" s="30">
        <f>+IFERROR(ROUND(e!Z41/e!Y41*100,1),0)</f>
        <v>0</v>
      </c>
      <c r="R43" s="30">
        <f>+IFERROR(ROUND(e!AB41/e!AA41*100,1),0)</f>
        <v>0</v>
      </c>
      <c r="S43" s="30">
        <f>+IFERROR(ROUND(SUM(e!AC41:AF41)/J43*100,1),0)</f>
        <v>28.1</v>
      </c>
      <c r="T43" s="30">
        <f>+IFERROR(ROUND(e!AG41/e!Y41*100,1),0)</f>
        <v>0</v>
      </c>
      <c r="U43" s="30">
        <f>+IFERROR(ROUND(e!AH41/SUM(e!AH41:AJ41)*100,1),0)</f>
        <v>0</v>
      </c>
      <c r="V43" s="30">
        <f>+IFERROR(ROUND(e!AK41/SUM(e!AK41:AQ41)*100,1),0)</f>
        <v>0</v>
      </c>
      <c r="W43" s="30">
        <f>+IFERROR(ROUND(SUM(e!AR41:BG41)/J43*100,1),0)</f>
        <v>12.3</v>
      </c>
      <c r="X43" s="30">
        <f>+IFERROR(ROUND(SUM(e!BH41:BI41)/SUM(e!BJ41:BK41)*100,1),0)</f>
        <v>107.6</v>
      </c>
      <c r="Y43" s="30">
        <f t="shared" si="7"/>
        <v>221.6</v>
      </c>
      <c r="Z43" s="30">
        <f t="shared" si="8"/>
        <v>98.3</v>
      </c>
      <c r="AA43" s="30">
        <f>+IFERROR(ROUND(K43/SUM(e!T41:V41),1),0)</f>
        <v>342</v>
      </c>
      <c r="AB43" s="42">
        <f>+IFERROR(ROUND((SUM(e!BJ41:BK41)-SUM(e!BL41:BO41))/SUM(e!T41:V41),1),0)</f>
        <v>347.9</v>
      </c>
      <c r="AC43" s="30">
        <f>+IFERROR(ROUND(e!BP41/e!BQ41*100,1),0)</f>
        <v>1593.6</v>
      </c>
      <c r="AD43" s="101">
        <f>+e!BR41</f>
        <v>0</v>
      </c>
      <c r="AF43" s="64" t="s">
        <v>333</v>
      </c>
      <c r="AG43" s="10" t="s">
        <v>3418</v>
      </c>
      <c r="AH43" s="55">
        <f t="shared" si="24"/>
        <v>0</v>
      </c>
      <c r="AI43" s="55">
        <f t="shared" si="24"/>
        <v>25</v>
      </c>
      <c r="AJ43" s="55">
        <f t="shared" si="24"/>
        <v>8</v>
      </c>
      <c r="AK43" s="55">
        <f t="shared" si="24"/>
        <v>587856</v>
      </c>
      <c r="AL43" s="55">
        <f t="shared" si="24"/>
        <v>264417</v>
      </c>
      <c r="AM43" s="55">
        <f t="shared" si="24"/>
        <v>2763282</v>
      </c>
      <c r="AN43" s="55">
        <f t="shared" si="24"/>
        <v>11017</v>
      </c>
      <c r="AO43" s="55">
        <f t="shared" si="24"/>
        <v>77</v>
      </c>
      <c r="AP43" s="55">
        <f t="shared" si="24"/>
        <v>64</v>
      </c>
      <c r="AQ43" s="55">
        <f t="shared" si="24"/>
        <v>18</v>
      </c>
      <c r="AR43" s="55">
        <f t="shared" si="25"/>
        <v>0</v>
      </c>
      <c r="AS43" s="55">
        <f t="shared" si="25"/>
        <v>62.7</v>
      </c>
      <c r="AT43" s="55">
        <f t="shared" si="25"/>
        <v>1.9</v>
      </c>
      <c r="AU43" s="55">
        <f t="shared" si="25"/>
        <v>58.5</v>
      </c>
      <c r="AV43" s="55">
        <f t="shared" si="25"/>
        <v>53.9</v>
      </c>
      <c r="AW43" s="55">
        <f t="shared" si="25"/>
        <v>52.3</v>
      </c>
      <c r="AX43" s="55">
        <f t="shared" si="25"/>
        <v>5.6</v>
      </c>
      <c r="AY43" s="55">
        <f t="shared" si="25"/>
        <v>99.8</v>
      </c>
      <c r="AZ43" s="55">
        <f t="shared" si="25"/>
        <v>1045</v>
      </c>
      <c r="BA43" s="55">
        <f t="shared" si="25"/>
        <v>26.3</v>
      </c>
      <c r="BB43" s="55">
        <f t="shared" si="25"/>
        <v>142.6</v>
      </c>
      <c r="BC43" s="55">
        <f t="shared" si="25"/>
        <v>543</v>
      </c>
      <c r="BD43" s="58">
        <f t="shared" si="25"/>
        <v>577.70000000000005</v>
      </c>
      <c r="BE43" s="58">
        <f t="shared" si="9"/>
        <v>0</v>
      </c>
      <c r="BG43" s="64" t="s">
        <v>132</v>
      </c>
      <c r="BH43" s="10" t="s">
        <v>2965</v>
      </c>
      <c r="BI43" s="55">
        <f t="shared" si="26"/>
        <v>6704</v>
      </c>
      <c r="BJ43" s="55">
        <f t="shared" si="26"/>
        <v>2</v>
      </c>
      <c r="BK43" s="55">
        <f t="shared" si="26"/>
        <v>0</v>
      </c>
      <c r="BL43" s="55">
        <f t="shared" si="26"/>
        <v>149803</v>
      </c>
      <c r="BM43" s="55">
        <f t="shared" si="26"/>
        <v>145083</v>
      </c>
      <c r="BN43" s="55">
        <f t="shared" si="26"/>
        <v>283893</v>
      </c>
      <c r="BO43" s="55">
        <f t="shared" si="26"/>
        <v>72542</v>
      </c>
      <c r="BP43" s="55">
        <f t="shared" si="26"/>
        <v>305</v>
      </c>
      <c r="BQ43" s="55">
        <f t="shared" si="26"/>
        <v>50</v>
      </c>
      <c r="BR43" s="55">
        <f t="shared" si="26"/>
        <v>25</v>
      </c>
      <c r="BS43" s="55">
        <f t="shared" si="27"/>
        <v>0</v>
      </c>
      <c r="BT43" s="55">
        <f t="shared" si="27"/>
        <v>50</v>
      </c>
      <c r="BU43" s="55">
        <f t="shared" si="27"/>
        <v>38.700000000000003</v>
      </c>
      <c r="BV43" s="55">
        <f t="shared" si="27"/>
        <v>0</v>
      </c>
      <c r="BW43" s="55">
        <f t="shared" si="27"/>
        <v>0</v>
      </c>
      <c r="BX43" s="55">
        <f t="shared" si="27"/>
        <v>0</v>
      </c>
      <c r="BY43" s="55">
        <f t="shared" si="27"/>
        <v>14.6</v>
      </c>
      <c r="BZ43" s="55">
        <f t="shared" si="27"/>
        <v>117.9</v>
      </c>
      <c r="CA43" s="55">
        <f t="shared" si="27"/>
        <v>195.7</v>
      </c>
      <c r="CB43" s="55">
        <f t="shared" si="27"/>
        <v>110</v>
      </c>
      <c r="CC43" s="55">
        <f t="shared" si="27"/>
        <v>238.2</v>
      </c>
      <c r="CD43" s="55">
        <f t="shared" si="27"/>
        <v>216.6</v>
      </c>
      <c r="CE43" s="58">
        <f t="shared" si="27"/>
        <v>677.8</v>
      </c>
      <c r="CF43" s="58">
        <f t="shared" si="10"/>
        <v>0</v>
      </c>
      <c r="CG43" s="30"/>
      <c r="CH43" s="64" t="s">
        <v>3039</v>
      </c>
      <c r="CI43" s="10" t="s">
        <v>3526</v>
      </c>
      <c r="CJ43" s="55">
        <f t="shared" si="28"/>
        <v>3741272</v>
      </c>
      <c r="CK43" s="55">
        <f t="shared" si="28"/>
        <v>1381</v>
      </c>
      <c r="CL43" s="55">
        <f t="shared" si="28"/>
        <v>3</v>
      </c>
      <c r="CM43" s="55">
        <f t="shared" si="28"/>
        <v>9362984</v>
      </c>
      <c r="CN43" s="55">
        <f t="shared" si="28"/>
        <v>64606171</v>
      </c>
      <c r="CO43" s="55">
        <f t="shared" si="28"/>
        <v>153938230</v>
      </c>
      <c r="CP43" s="55">
        <f t="shared" si="28"/>
        <v>57428</v>
      </c>
      <c r="CQ43" s="55">
        <f t="shared" si="28"/>
        <v>338</v>
      </c>
      <c r="CR43" s="55">
        <f t="shared" si="28"/>
        <v>51</v>
      </c>
      <c r="CS43" s="55">
        <f t="shared" si="28"/>
        <v>21</v>
      </c>
      <c r="CT43" s="55">
        <f t="shared" si="29"/>
        <v>13.2</v>
      </c>
      <c r="CU43" s="55">
        <f t="shared" si="29"/>
        <v>23.1</v>
      </c>
      <c r="CV43" s="55">
        <f t="shared" si="29"/>
        <v>24.8</v>
      </c>
      <c r="CW43" s="55">
        <f t="shared" si="29"/>
        <v>41.9</v>
      </c>
      <c r="CX43" s="55">
        <f t="shared" si="29"/>
        <v>100</v>
      </c>
      <c r="CY43" s="55">
        <f t="shared" si="29"/>
        <v>96.2</v>
      </c>
      <c r="CZ43" s="55">
        <f t="shared" si="29"/>
        <v>27</v>
      </c>
      <c r="DA43" s="55">
        <f t="shared" si="29"/>
        <v>110</v>
      </c>
      <c r="DB43" s="55">
        <f t="shared" si="29"/>
        <v>238.3</v>
      </c>
      <c r="DC43" s="55">
        <f t="shared" si="29"/>
        <v>95.9</v>
      </c>
      <c r="DD43" s="55">
        <f t="shared" si="29"/>
        <v>170.1</v>
      </c>
      <c r="DE43" s="55">
        <f t="shared" si="29"/>
        <v>177.4</v>
      </c>
      <c r="DF43" s="58">
        <f t="shared" si="29"/>
        <v>123.6</v>
      </c>
      <c r="DG43" s="58">
        <f t="shared" si="11"/>
        <v>1026800</v>
      </c>
    </row>
    <row r="44" spans="2:111">
      <c r="B44" s="40" t="s">
        <v>1278</v>
      </c>
      <c r="C44" s="30" t="s">
        <v>1279</v>
      </c>
      <c r="D44" s="30" t="s">
        <v>1358</v>
      </c>
      <c r="E44" s="30" t="s">
        <v>1359</v>
      </c>
      <c r="F44" s="30" t="str">
        <f t="shared" si="6"/>
        <v>北海道池田町</v>
      </c>
      <c r="G44" s="41">
        <f>+e!F42</f>
        <v>6188</v>
      </c>
      <c r="H44" s="41">
        <f>+e!G42</f>
        <v>4</v>
      </c>
      <c r="I44" s="41">
        <f>+SUM(e!H42:K42)</f>
        <v>0</v>
      </c>
      <c r="J44" s="41">
        <f>+SUM(e!L42:O42)</f>
        <v>210581</v>
      </c>
      <c r="K44" s="41">
        <f>+e!P42</f>
        <v>162837</v>
      </c>
      <c r="L44" s="41">
        <f>+SUM(e!Q42:R42)</f>
        <v>1134846</v>
      </c>
      <c r="M44" s="31">
        <f>+IFERROR(ROUND(e!P42/e!S42,0),0)</f>
        <v>81419</v>
      </c>
      <c r="N44" s="30">
        <f>+IFERROR(ROUND(SUM(e!T42:V42)/e!S42,0),0)</f>
        <v>310</v>
      </c>
      <c r="O44" s="30">
        <f>+IFERROR(ROUND(e!W42/e!G42*100,1),0)</f>
        <v>75</v>
      </c>
      <c r="P44" s="41">
        <f>+e!X42</f>
        <v>4</v>
      </c>
      <c r="Q44" s="30">
        <f>+IFERROR(ROUND(e!Z42/e!Y42*100,1),0)</f>
        <v>0</v>
      </c>
      <c r="R44" s="30">
        <f>+IFERROR(ROUND(e!AB42/e!AA42*100,1),0)</f>
        <v>0</v>
      </c>
      <c r="S44" s="30">
        <f>+IFERROR(ROUND(SUM(e!AC42:AF42)/J44*100,1),0)</f>
        <v>3.5</v>
      </c>
      <c r="T44" s="30">
        <f>+IFERROR(ROUND(e!AG42/e!Y42*100,1),0)</f>
        <v>0</v>
      </c>
      <c r="U44" s="30">
        <f>+IFERROR(ROUND(e!AH42/SUM(e!AH42:AJ42)*100,1),0)</f>
        <v>0</v>
      </c>
      <c r="V44" s="30">
        <f>+IFERROR(ROUND(e!AK42/SUM(e!AK42:AQ42)*100,1),0)</f>
        <v>100</v>
      </c>
      <c r="W44" s="30">
        <f>+IFERROR(ROUND(SUM(e!AR42:BG42)/J44*100,1),0)</f>
        <v>3.6</v>
      </c>
      <c r="X44" s="30">
        <f>+IFERROR(ROUND(SUM(e!BH42:BI42)/SUM(e!BJ42:BK42)*100,1),0)</f>
        <v>102.4</v>
      </c>
      <c r="Y44" s="30">
        <f t="shared" si="7"/>
        <v>696.9</v>
      </c>
      <c r="Z44" s="30">
        <f t="shared" si="8"/>
        <v>72.5</v>
      </c>
      <c r="AA44" s="30">
        <f>+IFERROR(ROUND(K44/SUM(e!T42:V42),1),0)</f>
        <v>263.10000000000002</v>
      </c>
      <c r="AB44" s="42">
        <f>+IFERROR(ROUND((SUM(e!BJ42:BK42)-SUM(e!BL42:BO42))/SUM(e!T42:V42),1),0)</f>
        <v>363</v>
      </c>
      <c r="AC44" s="30">
        <f>+IFERROR(ROUND(e!BP42/e!BQ42*100,1),0)</f>
        <v>379.9</v>
      </c>
      <c r="AD44" s="101">
        <f>+e!BR42</f>
        <v>5600</v>
      </c>
      <c r="AF44" s="64" t="s">
        <v>1130</v>
      </c>
      <c r="AG44" s="10" t="s">
        <v>3419</v>
      </c>
      <c r="AH44" s="55">
        <f t="shared" si="24"/>
        <v>114321</v>
      </c>
      <c r="AI44" s="55">
        <f t="shared" si="24"/>
        <v>56</v>
      </c>
      <c r="AJ44" s="55">
        <f t="shared" si="24"/>
        <v>0</v>
      </c>
      <c r="AK44" s="55">
        <f t="shared" si="24"/>
        <v>905145</v>
      </c>
      <c r="AL44" s="55">
        <f t="shared" si="24"/>
        <v>2183562</v>
      </c>
      <c r="AM44" s="55">
        <f t="shared" si="24"/>
        <v>1305122</v>
      </c>
      <c r="AN44" s="55">
        <f t="shared" si="24"/>
        <v>41992</v>
      </c>
      <c r="AO44" s="55">
        <f t="shared" si="24"/>
        <v>211</v>
      </c>
      <c r="AP44" s="55">
        <f t="shared" si="24"/>
        <v>46.4</v>
      </c>
      <c r="AQ44" s="55">
        <f t="shared" si="24"/>
        <v>17</v>
      </c>
      <c r="AR44" s="55">
        <f t="shared" si="25"/>
        <v>0</v>
      </c>
      <c r="AS44" s="55">
        <f t="shared" si="25"/>
        <v>0</v>
      </c>
      <c r="AT44" s="55">
        <f t="shared" si="25"/>
        <v>12.8</v>
      </c>
      <c r="AU44" s="55">
        <f t="shared" si="25"/>
        <v>0</v>
      </c>
      <c r="AV44" s="55">
        <f t="shared" si="25"/>
        <v>100</v>
      </c>
      <c r="AW44" s="55">
        <f t="shared" si="25"/>
        <v>86.3</v>
      </c>
      <c r="AX44" s="55">
        <f t="shared" si="25"/>
        <v>6.1</v>
      </c>
      <c r="AY44" s="55">
        <f t="shared" si="25"/>
        <v>107</v>
      </c>
      <c r="AZ44" s="55">
        <f t="shared" si="25"/>
        <v>59.8</v>
      </c>
      <c r="BA44" s="55">
        <f t="shared" si="25"/>
        <v>101.1</v>
      </c>
      <c r="BB44" s="55">
        <f t="shared" si="25"/>
        <v>199</v>
      </c>
      <c r="BC44" s="55">
        <f t="shared" si="25"/>
        <v>196.9</v>
      </c>
      <c r="BD44" s="58">
        <f t="shared" si="25"/>
        <v>422.9</v>
      </c>
      <c r="BE44" s="58">
        <f t="shared" si="9"/>
        <v>52297</v>
      </c>
      <c r="BG44" s="64" t="s">
        <v>1115</v>
      </c>
      <c r="BH44" s="10" t="s">
        <v>2966</v>
      </c>
      <c r="BI44" s="55">
        <f t="shared" si="26"/>
        <v>107834</v>
      </c>
      <c r="BJ44" s="55">
        <f t="shared" si="26"/>
        <v>27</v>
      </c>
      <c r="BK44" s="55">
        <f t="shared" si="26"/>
        <v>20</v>
      </c>
      <c r="BL44" s="55">
        <f t="shared" si="26"/>
        <v>1298244</v>
      </c>
      <c r="BM44" s="55">
        <f t="shared" si="26"/>
        <v>2546514</v>
      </c>
      <c r="BN44" s="55">
        <f t="shared" si="26"/>
        <v>12576959</v>
      </c>
      <c r="BO44" s="55">
        <f t="shared" si="26"/>
        <v>101861</v>
      </c>
      <c r="BP44" s="55">
        <f t="shared" si="26"/>
        <v>452</v>
      </c>
      <c r="BQ44" s="55">
        <f t="shared" si="26"/>
        <v>51.9</v>
      </c>
      <c r="BR44" s="55">
        <f t="shared" si="26"/>
        <v>10</v>
      </c>
      <c r="BS44" s="55">
        <f t="shared" si="27"/>
        <v>0</v>
      </c>
      <c r="BT44" s="55">
        <f t="shared" si="27"/>
        <v>68.599999999999994</v>
      </c>
      <c r="BU44" s="55">
        <f t="shared" si="27"/>
        <v>17.899999999999999</v>
      </c>
      <c r="BV44" s="55">
        <f t="shared" si="27"/>
        <v>5</v>
      </c>
      <c r="BW44" s="55">
        <f t="shared" si="27"/>
        <v>10.5</v>
      </c>
      <c r="BX44" s="55">
        <f t="shared" si="27"/>
        <v>74</v>
      </c>
      <c r="BY44" s="55">
        <f t="shared" si="27"/>
        <v>16.8</v>
      </c>
      <c r="BZ44" s="55">
        <f t="shared" si="27"/>
        <v>115.9</v>
      </c>
      <c r="CA44" s="55">
        <f t="shared" si="27"/>
        <v>493.9</v>
      </c>
      <c r="CB44" s="55">
        <f t="shared" si="27"/>
        <v>111.5</v>
      </c>
      <c r="CC44" s="55">
        <f t="shared" si="27"/>
        <v>225.4</v>
      </c>
      <c r="CD44" s="55">
        <f t="shared" si="27"/>
        <v>202.1</v>
      </c>
      <c r="CE44" s="58">
        <f t="shared" si="27"/>
        <v>145.5</v>
      </c>
      <c r="CF44" s="58">
        <f t="shared" si="10"/>
        <v>0</v>
      </c>
      <c r="CG44" s="30"/>
      <c r="CH44" s="64" t="s">
        <v>2920</v>
      </c>
      <c r="CI44" s="10" t="s">
        <v>2960</v>
      </c>
      <c r="CJ44" s="55">
        <f t="shared" si="28"/>
        <v>1522208</v>
      </c>
      <c r="CK44" s="55">
        <f t="shared" si="28"/>
        <v>607</v>
      </c>
      <c r="CL44" s="55">
        <f t="shared" si="28"/>
        <v>1</v>
      </c>
      <c r="CM44" s="55">
        <f t="shared" si="28"/>
        <v>2523824</v>
      </c>
      <c r="CN44" s="55">
        <f t="shared" si="28"/>
        <v>24698169</v>
      </c>
      <c r="CO44" s="55">
        <f t="shared" si="28"/>
        <v>66218967</v>
      </c>
      <c r="CP44" s="55">
        <f t="shared" si="28"/>
        <v>52549</v>
      </c>
      <c r="CQ44" s="55">
        <f t="shared" si="28"/>
        <v>357</v>
      </c>
      <c r="CR44" s="55">
        <f t="shared" si="28"/>
        <v>42</v>
      </c>
      <c r="CS44" s="55">
        <f t="shared" si="28"/>
        <v>20</v>
      </c>
      <c r="CT44" s="55">
        <f t="shared" si="29"/>
        <v>0</v>
      </c>
      <c r="CU44" s="55">
        <f t="shared" si="29"/>
        <v>3.9</v>
      </c>
      <c r="CV44" s="55">
        <f t="shared" si="29"/>
        <v>25.6</v>
      </c>
      <c r="CW44" s="55">
        <f t="shared" si="29"/>
        <v>100</v>
      </c>
      <c r="CX44" s="55">
        <f t="shared" si="29"/>
        <v>100</v>
      </c>
      <c r="CY44" s="55">
        <f t="shared" si="29"/>
        <v>98.5</v>
      </c>
      <c r="CZ44" s="55">
        <f t="shared" si="29"/>
        <v>33.9</v>
      </c>
      <c r="DA44" s="55">
        <f t="shared" si="29"/>
        <v>109.3</v>
      </c>
      <c r="DB44" s="55">
        <f t="shared" si="29"/>
        <v>268.10000000000002</v>
      </c>
      <c r="DC44" s="55">
        <f t="shared" si="29"/>
        <v>86.5</v>
      </c>
      <c r="DD44" s="55">
        <f t="shared" si="29"/>
        <v>147.30000000000001</v>
      </c>
      <c r="DE44" s="55">
        <f t="shared" si="29"/>
        <v>170.3</v>
      </c>
      <c r="DF44" s="58">
        <f t="shared" si="29"/>
        <v>207.6</v>
      </c>
      <c r="DG44" s="58">
        <f t="shared" si="11"/>
        <v>505600</v>
      </c>
    </row>
    <row r="45" spans="2:111">
      <c r="B45" s="40" t="s">
        <v>1278</v>
      </c>
      <c r="C45" s="30" t="s">
        <v>1279</v>
      </c>
      <c r="D45" s="30" t="s">
        <v>1360</v>
      </c>
      <c r="E45" s="30" t="s">
        <v>1361</v>
      </c>
      <c r="F45" s="30" t="str">
        <f t="shared" si="6"/>
        <v>北海道芦別市</v>
      </c>
      <c r="G45" s="41">
        <f>+e!F43</f>
        <v>13060</v>
      </c>
      <c r="H45" s="41">
        <f>+e!G43</f>
        <v>10</v>
      </c>
      <c r="I45" s="41">
        <f>+SUM(e!H43:K43)</f>
        <v>3</v>
      </c>
      <c r="J45" s="41">
        <f>+SUM(e!L43:O43)</f>
        <v>194574</v>
      </c>
      <c r="K45" s="41">
        <f>+e!P43</f>
        <v>287071</v>
      </c>
      <c r="L45" s="41">
        <f>+SUM(e!Q43:R43)</f>
        <v>2394075</v>
      </c>
      <c r="M45" s="31">
        <f>+IFERROR(ROUND(e!P43/e!S43,0),0)</f>
        <v>28707</v>
      </c>
      <c r="N45" s="30">
        <f>+IFERROR(ROUND(SUM(e!T43:V43)/e!S43,0),0)</f>
        <v>127</v>
      </c>
      <c r="O45" s="30">
        <f>+IFERROR(ROUND(e!W43/e!G43*100,1),0)</f>
        <v>50</v>
      </c>
      <c r="P45" s="41">
        <f>+e!X43</f>
        <v>29</v>
      </c>
      <c r="Q45" s="30">
        <f>+IFERROR(ROUND(e!Z43/e!Y43*100,1),0)</f>
        <v>0</v>
      </c>
      <c r="R45" s="30">
        <f>+IFERROR(ROUND(e!AB43/e!AA43*100,1),0)</f>
        <v>0</v>
      </c>
      <c r="S45" s="30">
        <f>+IFERROR(ROUND(SUM(e!AC43:AF43)/J45*100,1),0)</f>
        <v>9.9</v>
      </c>
      <c r="T45" s="30">
        <f>+IFERROR(ROUND(e!AG43/e!Y43*100,1),0)</f>
        <v>0</v>
      </c>
      <c r="U45" s="30">
        <f>+IFERROR(ROUND(e!AH43/SUM(e!AH43:AJ43)*100,1),0)</f>
        <v>0</v>
      </c>
      <c r="V45" s="30">
        <f>+IFERROR(ROUND(e!AK43/SUM(e!AK43:AQ43)*100,1),0)</f>
        <v>0</v>
      </c>
      <c r="W45" s="30">
        <f>+IFERROR(ROUND(SUM(e!AR43:BG43)/J45*100,1),0)</f>
        <v>4.4000000000000004</v>
      </c>
      <c r="X45" s="30">
        <f>+IFERROR(ROUND(SUM(e!BH43:BI43)/SUM(e!BJ43:BK43)*100,1),0)</f>
        <v>94.2</v>
      </c>
      <c r="Y45" s="30">
        <f t="shared" si="7"/>
        <v>834</v>
      </c>
      <c r="Z45" s="30">
        <f t="shared" si="8"/>
        <v>84.5</v>
      </c>
      <c r="AA45" s="30">
        <f>+IFERROR(ROUND(K45/SUM(e!T43:V43),1),0)</f>
        <v>225.9</v>
      </c>
      <c r="AB45" s="42">
        <f>+IFERROR(ROUND((SUM(e!BJ43:BK43)-SUM(e!BL43:BO43))/SUM(e!T43:V43),1),0)</f>
        <v>267.39999999999998</v>
      </c>
      <c r="AC45" s="30">
        <f>+IFERROR(ROUND(e!BP43/e!BQ43*100,1),0)</f>
        <v>215.9</v>
      </c>
      <c r="AD45" s="101">
        <f>+e!BR43</f>
        <v>0</v>
      </c>
      <c r="AF45" s="64" t="s">
        <v>334</v>
      </c>
      <c r="AG45" s="10" t="s">
        <v>3420</v>
      </c>
      <c r="AH45" s="55">
        <f t="shared" si="24"/>
        <v>54507</v>
      </c>
      <c r="AI45" s="55">
        <f t="shared" si="24"/>
        <v>27</v>
      </c>
      <c r="AJ45" s="55">
        <f t="shared" si="24"/>
        <v>9</v>
      </c>
      <c r="AK45" s="55">
        <f t="shared" si="24"/>
        <v>682810</v>
      </c>
      <c r="AL45" s="55">
        <f t="shared" si="24"/>
        <v>1016461</v>
      </c>
      <c r="AM45" s="55">
        <f t="shared" si="24"/>
        <v>2075139</v>
      </c>
      <c r="AN45" s="55">
        <f t="shared" si="24"/>
        <v>40658</v>
      </c>
      <c r="AO45" s="55">
        <f t="shared" si="24"/>
        <v>221</v>
      </c>
      <c r="AP45" s="55">
        <f t="shared" si="24"/>
        <v>74.099999999999994</v>
      </c>
      <c r="AQ45" s="55">
        <f t="shared" si="24"/>
        <v>14</v>
      </c>
      <c r="AR45" s="55">
        <f t="shared" si="25"/>
        <v>0</v>
      </c>
      <c r="AS45" s="55">
        <f t="shared" si="25"/>
        <v>79.7</v>
      </c>
      <c r="AT45" s="55">
        <f t="shared" si="25"/>
        <v>5.2</v>
      </c>
      <c r="AU45" s="55">
        <f t="shared" si="25"/>
        <v>56.6</v>
      </c>
      <c r="AV45" s="55">
        <f t="shared" si="25"/>
        <v>28.9</v>
      </c>
      <c r="AW45" s="55">
        <f t="shared" si="25"/>
        <v>60.6</v>
      </c>
      <c r="AX45" s="55">
        <f t="shared" si="25"/>
        <v>9.4</v>
      </c>
      <c r="AY45" s="55">
        <f t="shared" si="25"/>
        <v>122.7</v>
      </c>
      <c r="AZ45" s="55">
        <f t="shared" si="25"/>
        <v>204.2</v>
      </c>
      <c r="BA45" s="55">
        <f t="shared" si="25"/>
        <v>117.6</v>
      </c>
      <c r="BB45" s="55">
        <f t="shared" si="25"/>
        <v>184.3</v>
      </c>
      <c r="BC45" s="55">
        <f t="shared" si="25"/>
        <v>156.69999999999999</v>
      </c>
      <c r="BD45" s="58">
        <f t="shared" si="25"/>
        <v>686</v>
      </c>
      <c r="BE45" s="58">
        <f t="shared" si="9"/>
        <v>0</v>
      </c>
      <c r="BG45" s="64" t="s">
        <v>1117</v>
      </c>
      <c r="BH45" s="10" t="s">
        <v>2967</v>
      </c>
      <c r="BI45" s="55">
        <f t="shared" ref="BI45:BR52" si="30">+IFERROR(VLOOKUP($BH45,$F$5:$AC$1424,BI$1,FALSE),0)</f>
        <v>19122</v>
      </c>
      <c r="BJ45" s="55">
        <f t="shared" si="30"/>
        <v>11</v>
      </c>
      <c r="BK45" s="55">
        <f t="shared" si="30"/>
        <v>3</v>
      </c>
      <c r="BL45" s="55">
        <f t="shared" si="30"/>
        <v>248424</v>
      </c>
      <c r="BM45" s="55">
        <f t="shared" si="30"/>
        <v>444078</v>
      </c>
      <c r="BN45" s="55">
        <f t="shared" si="30"/>
        <v>1913219</v>
      </c>
      <c r="BO45" s="55">
        <f t="shared" si="30"/>
        <v>40371</v>
      </c>
      <c r="BP45" s="55">
        <f t="shared" si="30"/>
        <v>150</v>
      </c>
      <c r="BQ45" s="55">
        <f t="shared" si="30"/>
        <v>36.4</v>
      </c>
      <c r="BR45" s="55">
        <f t="shared" si="30"/>
        <v>4</v>
      </c>
      <c r="BS45" s="55">
        <f t="shared" ref="BS45:CE52" si="31">+IFERROR(VLOOKUP($BH45,$F$5:$AC$1424,BS$1,FALSE),0)</f>
        <v>0</v>
      </c>
      <c r="BT45" s="55">
        <f t="shared" si="31"/>
        <v>0</v>
      </c>
      <c r="BU45" s="55">
        <f t="shared" si="31"/>
        <v>23.5</v>
      </c>
      <c r="BV45" s="55">
        <f t="shared" si="31"/>
        <v>0</v>
      </c>
      <c r="BW45" s="55">
        <f t="shared" si="31"/>
        <v>0</v>
      </c>
      <c r="BX45" s="55">
        <f t="shared" si="31"/>
        <v>43.1</v>
      </c>
      <c r="BY45" s="55">
        <f t="shared" si="31"/>
        <v>4</v>
      </c>
      <c r="BZ45" s="55">
        <f t="shared" si="31"/>
        <v>104.2</v>
      </c>
      <c r="CA45" s="55">
        <f t="shared" si="31"/>
        <v>430.8</v>
      </c>
      <c r="CB45" s="55">
        <f t="shared" si="31"/>
        <v>92.1</v>
      </c>
      <c r="CC45" s="55">
        <f t="shared" si="31"/>
        <v>269.5</v>
      </c>
      <c r="CD45" s="55">
        <f t="shared" si="31"/>
        <v>292.5</v>
      </c>
      <c r="CE45" s="58">
        <f t="shared" si="31"/>
        <v>296.7</v>
      </c>
      <c r="CF45" s="58">
        <f t="shared" si="10"/>
        <v>5185</v>
      </c>
      <c r="CG45" s="30"/>
      <c r="CH45" s="64" t="s">
        <v>504</v>
      </c>
      <c r="CI45" s="10" t="s">
        <v>3527</v>
      </c>
      <c r="CJ45" s="55">
        <f t="shared" ref="CJ45:CS54" si="32">+IFERROR(VLOOKUP($CI45,$F$5:$AC$1424,CJ$1,FALSE),0)</f>
        <v>394050</v>
      </c>
      <c r="CK45" s="55">
        <f t="shared" si="32"/>
        <v>194</v>
      </c>
      <c r="CL45" s="55">
        <f t="shared" si="32"/>
        <v>2</v>
      </c>
      <c r="CM45" s="55">
        <f t="shared" si="32"/>
        <v>1542862</v>
      </c>
      <c r="CN45" s="55">
        <f t="shared" si="32"/>
        <v>8970446</v>
      </c>
      <c r="CO45" s="55">
        <f t="shared" si="32"/>
        <v>19009124</v>
      </c>
      <c r="CP45" s="55">
        <f t="shared" si="32"/>
        <v>61023</v>
      </c>
      <c r="CQ45" s="55">
        <f t="shared" si="32"/>
        <v>365</v>
      </c>
      <c r="CR45" s="55">
        <f t="shared" si="32"/>
        <v>70.599999999999994</v>
      </c>
      <c r="CS45" s="55">
        <f t="shared" si="32"/>
        <v>20</v>
      </c>
      <c r="CT45" s="55">
        <f t="shared" ref="CT45:DF54" si="33">+IFERROR(VLOOKUP($CI45,$F$5:$AC$1424,CT$1,FALSE),0)</f>
        <v>0</v>
      </c>
      <c r="CU45" s="55">
        <f t="shared" si="33"/>
        <v>36.799999999999997</v>
      </c>
      <c r="CV45" s="55">
        <f t="shared" si="33"/>
        <v>35.4</v>
      </c>
      <c r="CW45" s="55">
        <f t="shared" si="33"/>
        <v>33.1</v>
      </c>
      <c r="CX45" s="55">
        <f t="shared" si="33"/>
        <v>72.599999999999994</v>
      </c>
      <c r="CY45" s="55">
        <f t="shared" si="33"/>
        <v>67.7</v>
      </c>
      <c r="CZ45" s="55">
        <f t="shared" si="33"/>
        <v>32.299999999999997</v>
      </c>
      <c r="DA45" s="55">
        <f t="shared" si="33"/>
        <v>118.3</v>
      </c>
      <c r="DB45" s="55">
        <f t="shared" si="33"/>
        <v>211.9</v>
      </c>
      <c r="DC45" s="55">
        <f t="shared" si="33"/>
        <v>111.8</v>
      </c>
      <c r="DD45" s="55">
        <f t="shared" si="33"/>
        <v>167.3</v>
      </c>
      <c r="DE45" s="55">
        <f t="shared" si="33"/>
        <v>149.6</v>
      </c>
      <c r="DF45" s="58">
        <f t="shared" si="33"/>
        <v>402.6</v>
      </c>
      <c r="DG45" s="58">
        <f t="shared" si="11"/>
        <v>132100</v>
      </c>
    </row>
    <row r="46" spans="2:111">
      <c r="B46" s="40" t="s">
        <v>1278</v>
      </c>
      <c r="C46" s="30" t="s">
        <v>1279</v>
      </c>
      <c r="D46" s="30" t="s">
        <v>1362</v>
      </c>
      <c r="E46" s="30" t="s">
        <v>1363</v>
      </c>
      <c r="F46" s="30" t="str">
        <f t="shared" si="6"/>
        <v>北海道江別市</v>
      </c>
      <c r="G46" s="41">
        <f>+e!F44</f>
        <v>118518</v>
      </c>
      <c r="H46" s="41">
        <f>+e!G44</f>
        <v>44</v>
      </c>
      <c r="I46" s="41">
        <f>+SUM(e!H44:K44)</f>
        <v>0</v>
      </c>
      <c r="J46" s="41">
        <f>+SUM(e!L44:O44)</f>
        <v>922357</v>
      </c>
      <c r="K46" s="41">
        <f>+e!P44</f>
        <v>1923158</v>
      </c>
      <c r="L46" s="41">
        <f>+SUM(e!Q44:R44)</f>
        <v>2489215</v>
      </c>
      <c r="M46" s="31">
        <f>+IFERROR(ROUND(e!P44/e!S44,0),0)</f>
        <v>58278</v>
      </c>
      <c r="N46" s="30">
        <f>+IFERROR(ROUND(SUM(e!T44:V44)/e!S44,0),0)</f>
        <v>309</v>
      </c>
      <c r="O46" s="30">
        <f>+IFERROR(ROUND(e!W44/e!G44*100,1),0)</f>
        <v>68.2</v>
      </c>
      <c r="P46" s="41">
        <f>+e!X44</f>
        <v>17</v>
      </c>
      <c r="Q46" s="30">
        <f>+IFERROR(ROUND(e!Z44/e!Y44*100,1),0)</f>
        <v>0</v>
      </c>
      <c r="R46" s="30">
        <f>+IFERROR(ROUND(e!AB44/e!AA44*100,1),0)</f>
        <v>51.9</v>
      </c>
      <c r="S46" s="30">
        <f>+IFERROR(ROUND(SUM(e!AC44:AF44)/J46*100,1),0)</f>
        <v>2.7</v>
      </c>
      <c r="T46" s="30">
        <f>+IFERROR(ROUND(e!AG44/e!Y44*100,1),0)</f>
        <v>0</v>
      </c>
      <c r="U46" s="30">
        <f>+IFERROR(ROUND(e!AH44/SUM(e!AH44:AJ44)*100,1),0)</f>
        <v>0</v>
      </c>
      <c r="V46" s="30">
        <f>+IFERROR(ROUND(e!AK44/SUM(e!AK44:AQ44)*100,1),0)</f>
        <v>20</v>
      </c>
      <c r="W46" s="30">
        <f>+IFERROR(ROUND(SUM(e!AR44:BG44)/J46*100,1),0)</f>
        <v>14.8</v>
      </c>
      <c r="X46" s="30">
        <f>+IFERROR(ROUND(SUM(e!BH44:BI44)/SUM(e!BJ44:BK44)*100,1),0)</f>
        <v>118</v>
      </c>
      <c r="Y46" s="30">
        <f t="shared" si="7"/>
        <v>129.4</v>
      </c>
      <c r="Z46" s="30">
        <f t="shared" si="8"/>
        <v>101.4</v>
      </c>
      <c r="AA46" s="30">
        <f>+IFERROR(ROUND(K46/SUM(e!T44:V44),1),0)</f>
        <v>188.5</v>
      </c>
      <c r="AB46" s="42">
        <f>+IFERROR(ROUND((SUM(e!BJ44:BK44)-SUM(e!BL44:BO44))/SUM(e!T44:V44),1),0)</f>
        <v>185.9</v>
      </c>
      <c r="AC46" s="30">
        <f>+IFERROR(ROUND(e!BP44/e!BQ44*100,1),0)</f>
        <v>303.7</v>
      </c>
      <c r="AD46" s="101">
        <f>+e!BR44</f>
        <v>20100</v>
      </c>
      <c r="AF46" s="64" t="s">
        <v>1210</v>
      </c>
      <c r="AG46" s="10" t="s">
        <v>3421</v>
      </c>
      <c r="AH46" s="55">
        <f t="shared" si="24"/>
        <v>97647</v>
      </c>
      <c r="AI46" s="55">
        <f t="shared" si="24"/>
        <v>49</v>
      </c>
      <c r="AJ46" s="55">
        <f t="shared" si="24"/>
        <v>18</v>
      </c>
      <c r="AK46" s="55">
        <f t="shared" si="24"/>
        <v>1205932</v>
      </c>
      <c r="AL46" s="55">
        <f t="shared" si="24"/>
        <v>1554013</v>
      </c>
      <c r="AM46" s="55">
        <f t="shared" si="24"/>
        <v>2548710</v>
      </c>
      <c r="AN46" s="55">
        <f t="shared" si="24"/>
        <v>62161</v>
      </c>
      <c r="AO46" s="55">
        <f t="shared" si="24"/>
        <v>419</v>
      </c>
      <c r="AP46" s="55">
        <f t="shared" si="24"/>
        <v>28.6</v>
      </c>
      <c r="AQ46" s="55">
        <f t="shared" si="24"/>
        <v>25</v>
      </c>
      <c r="AR46" s="55">
        <f t="shared" si="25"/>
        <v>10.1</v>
      </c>
      <c r="AS46" s="55">
        <f t="shared" si="25"/>
        <v>55.8</v>
      </c>
      <c r="AT46" s="55">
        <f t="shared" si="25"/>
        <v>22.6</v>
      </c>
      <c r="AU46" s="55">
        <f t="shared" si="25"/>
        <v>21.9</v>
      </c>
      <c r="AV46" s="55">
        <f t="shared" si="25"/>
        <v>44.1</v>
      </c>
      <c r="AW46" s="55">
        <f t="shared" si="25"/>
        <v>55.2</v>
      </c>
      <c r="AX46" s="55">
        <f t="shared" si="25"/>
        <v>2.7</v>
      </c>
      <c r="AY46" s="55">
        <f t="shared" si="25"/>
        <v>126</v>
      </c>
      <c r="AZ46" s="55">
        <f t="shared" si="25"/>
        <v>164</v>
      </c>
      <c r="BA46" s="55">
        <f t="shared" si="25"/>
        <v>117.7</v>
      </c>
      <c r="BB46" s="55">
        <f t="shared" si="25"/>
        <v>148.30000000000001</v>
      </c>
      <c r="BC46" s="55">
        <f t="shared" si="25"/>
        <v>126</v>
      </c>
      <c r="BD46" s="58">
        <f t="shared" si="25"/>
        <v>1243</v>
      </c>
      <c r="BE46" s="58">
        <f t="shared" si="9"/>
        <v>0</v>
      </c>
      <c r="BG46" s="64" t="s">
        <v>11</v>
      </c>
      <c r="BH46" s="10" t="s">
        <v>2968</v>
      </c>
      <c r="BI46" s="55">
        <f t="shared" si="30"/>
        <v>3042838</v>
      </c>
      <c r="BJ46" s="55">
        <f t="shared" si="30"/>
        <v>943</v>
      </c>
      <c r="BK46" s="55">
        <f t="shared" si="30"/>
        <v>11</v>
      </c>
      <c r="BL46" s="55">
        <f t="shared" si="30"/>
        <v>9140970</v>
      </c>
      <c r="BM46" s="55">
        <f t="shared" si="30"/>
        <v>60782764</v>
      </c>
      <c r="BN46" s="55">
        <f t="shared" si="30"/>
        <v>137607508</v>
      </c>
      <c r="BO46" s="55">
        <f t="shared" si="30"/>
        <v>84774</v>
      </c>
      <c r="BP46" s="55">
        <f t="shared" si="30"/>
        <v>427</v>
      </c>
      <c r="BQ46" s="55">
        <f t="shared" si="30"/>
        <v>68.8</v>
      </c>
      <c r="BR46" s="55">
        <f t="shared" si="30"/>
        <v>21</v>
      </c>
      <c r="BS46" s="55">
        <f t="shared" si="31"/>
        <v>6</v>
      </c>
      <c r="BT46" s="55">
        <f t="shared" si="31"/>
        <v>26.7</v>
      </c>
      <c r="BU46" s="55">
        <f t="shared" si="31"/>
        <v>23</v>
      </c>
      <c r="BV46" s="55">
        <f t="shared" si="31"/>
        <v>23.2</v>
      </c>
      <c r="BW46" s="55">
        <f t="shared" si="31"/>
        <v>95.7</v>
      </c>
      <c r="BX46" s="55">
        <f t="shared" si="31"/>
        <v>56.5</v>
      </c>
      <c r="BY46" s="55">
        <f t="shared" si="31"/>
        <v>17.7</v>
      </c>
      <c r="BZ46" s="55">
        <f t="shared" si="31"/>
        <v>115.2</v>
      </c>
      <c r="CA46" s="55">
        <f t="shared" si="31"/>
        <v>226.4</v>
      </c>
      <c r="CB46" s="55">
        <f t="shared" si="31"/>
        <v>111.6</v>
      </c>
      <c r="CC46" s="55">
        <f t="shared" si="31"/>
        <v>198.7</v>
      </c>
      <c r="CD46" s="55">
        <f t="shared" si="31"/>
        <v>178</v>
      </c>
      <c r="CE46" s="58">
        <f t="shared" si="31"/>
        <v>205.4</v>
      </c>
      <c r="CF46" s="58">
        <f t="shared" si="10"/>
        <v>261300</v>
      </c>
      <c r="CG46" s="30"/>
      <c r="CH46" s="64" t="s">
        <v>3043</v>
      </c>
      <c r="CI46" s="10" t="s">
        <v>3528</v>
      </c>
      <c r="CJ46" s="55">
        <f t="shared" si="32"/>
        <v>0</v>
      </c>
      <c r="CK46" s="55">
        <f t="shared" si="32"/>
        <v>403</v>
      </c>
      <c r="CL46" s="55">
        <f t="shared" si="32"/>
        <v>4</v>
      </c>
      <c r="CM46" s="55">
        <f t="shared" si="32"/>
        <v>230978</v>
      </c>
      <c r="CN46" s="55">
        <f t="shared" si="32"/>
        <v>38514170</v>
      </c>
      <c r="CO46" s="55">
        <f t="shared" si="32"/>
        <v>117565577</v>
      </c>
      <c r="CP46" s="55">
        <f t="shared" si="32"/>
        <v>119609</v>
      </c>
      <c r="CQ46" s="55">
        <f t="shared" si="32"/>
        <v>1474</v>
      </c>
      <c r="CR46" s="55">
        <f t="shared" si="32"/>
        <v>68.5</v>
      </c>
      <c r="CS46" s="55">
        <f t="shared" si="32"/>
        <v>19</v>
      </c>
      <c r="CT46" s="55">
        <f t="shared" si="33"/>
        <v>0</v>
      </c>
      <c r="CU46" s="55">
        <f t="shared" si="33"/>
        <v>46.5</v>
      </c>
      <c r="CV46" s="55">
        <f t="shared" si="33"/>
        <v>42.3</v>
      </c>
      <c r="CW46" s="55">
        <f t="shared" si="33"/>
        <v>32.9</v>
      </c>
      <c r="CX46" s="55">
        <f t="shared" si="33"/>
        <v>90.9</v>
      </c>
      <c r="CY46" s="55">
        <f t="shared" si="33"/>
        <v>47.3</v>
      </c>
      <c r="CZ46" s="55">
        <f t="shared" si="33"/>
        <v>56.5</v>
      </c>
      <c r="DA46" s="55">
        <f t="shared" si="33"/>
        <v>105.2</v>
      </c>
      <c r="DB46" s="55">
        <f t="shared" si="33"/>
        <v>305.3</v>
      </c>
      <c r="DC46" s="55">
        <f t="shared" si="33"/>
        <v>105.5</v>
      </c>
      <c r="DD46" s="55">
        <f t="shared" si="33"/>
        <v>81.2</v>
      </c>
      <c r="DE46" s="55">
        <f t="shared" si="33"/>
        <v>77</v>
      </c>
      <c r="DF46" s="58">
        <f t="shared" si="33"/>
        <v>77.5</v>
      </c>
      <c r="DG46" s="58">
        <f t="shared" si="11"/>
        <v>0</v>
      </c>
    </row>
    <row r="47" spans="2:111">
      <c r="B47" s="40" t="s">
        <v>1278</v>
      </c>
      <c r="C47" s="30" t="s">
        <v>1279</v>
      </c>
      <c r="D47" s="30" t="s">
        <v>1364</v>
      </c>
      <c r="E47" s="30" t="s">
        <v>1365</v>
      </c>
      <c r="F47" s="30" t="str">
        <f t="shared" si="6"/>
        <v>北海道芽室町</v>
      </c>
      <c r="G47" s="41">
        <f>+e!F45</f>
        <v>15054</v>
      </c>
      <c r="H47" s="41">
        <f>+e!G45</f>
        <v>4</v>
      </c>
      <c r="I47" s="41">
        <f>+SUM(e!H45:K45)</f>
        <v>1</v>
      </c>
      <c r="J47" s="41">
        <f>+SUM(e!L45:O45)</f>
        <v>348817</v>
      </c>
      <c r="K47" s="41">
        <f>+e!P45</f>
        <v>384419</v>
      </c>
      <c r="L47" s="41">
        <f>+SUM(e!Q45:R45)</f>
        <v>1780117</v>
      </c>
      <c r="M47" s="31">
        <f>+IFERROR(ROUND(e!P45/e!S45,0),0)</f>
        <v>96105</v>
      </c>
      <c r="N47" s="30">
        <f>+IFERROR(ROUND(SUM(e!T45:V45)/e!S45,0),0)</f>
        <v>373</v>
      </c>
      <c r="O47" s="30">
        <f>+IFERROR(ROUND(e!W45/e!G45*100,1),0)</f>
        <v>25</v>
      </c>
      <c r="P47" s="41">
        <f>+e!X45</f>
        <v>2</v>
      </c>
      <c r="Q47" s="30">
        <f>+IFERROR(ROUND(e!Z45/e!Y45*100,1),0)</f>
        <v>0</v>
      </c>
      <c r="R47" s="30">
        <f>+IFERROR(ROUND(e!AB45/e!AA45*100,1),0)</f>
        <v>12.3</v>
      </c>
      <c r="S47" s="30">
        <f>+IFERROR(ROUND(SUM(e!AC45:AF45)/J47*100,1),0)</f>
        <v>5.6</v>
      </c>
      <c r="T47" s="30">
        <f>+IFERROR(ROUND(e!AG45/e!Y45*100,1),0)</f>
        <v>0</v>
      </c>
      <c r="U47" s="30">
        <f>+IFERROR(ROUND(e!AH45/SUM(e!AH45:AJ45)*100,1),0)</f>
        <v>0</v>
      </c>
      <c r="V47" s="30">
        <f>+IFERROR(ROUND(e!AK45/SUM(e!AK45:AQ45)*100,1),0)</f>
        <v>100</v>
      </c>
      <c r="W47" s="30">
        <f>+IFERROR(ROUND(SUM(e!AR45:BG45)/J47*100,1),0)</f>
        <v>5.0999999999999996</v>
      </c>
      <c r="X47" s="30">
        <f>+IFERROR(ROUND(SUM(e!BH45:BI45)/SUM(e!BJ45:BK45)*100,1),0)</f>
        <v>111.3</v>
      </c>
      <c r="Y47" s="30">
        <f t="shared" si="7"/>
        <v>463.1</v>
      </c>
      <c r="Z47" s="30">
        <f t="shared" si="8"/>
        <v>108</v>
      </c>
      <c r="AA47" s="30">
        <f>+IFERROR(ROUND(K47/SUM(e!T45:V45),1),0)</f>
        <v>257.8</v>
      </c>
      <c r="AB47" s="42">
        <f>+IFERROR(ROUND((SUM(e!BJ45:BK45)-SUM(e!BL45:BO45))/SUM(e!T45:V45),1),0)</f>
        <v>238.7</v>
      </c>
      <c r="AC47" s="30">
        <f>+IFERROR(ROUND(e!BP45/e!BQ45*100,1),0)</f>
        <v>124</v>
      </c>
      <c r="AD47" s="101">
        <f>+e!BR45</f>
        <v>6750</v>
      </c>
      <c r="AF47" s="65"/>
      <c r="AG47" s="52"/>
      <c r="AH47" s="31"/>
      <c r="AI47" s="31"/>
      <c r="AJ47" s="31"/>
      <c r="AK47" s="31"/>
      <c r="AL47" s="31"/>
      <c r="AM47" s="31"/>
      <c r="AN47" s="31"/>
      <c r="AO47" s="31"/>
      <c r="AP47" s="31"/>
      <c r="AQ47" s="31"/>
      <c r="AR47" s="31"/>
      <c r="AS47" s="31"/>
      <c r="AT47" s="31"/>
      <c r="AU47" s="31"/>
      <c r="AV47" s="31"/>
      <c r="AW47" s="31"/>
      <c r="AX47" s="31"/>
      <c r="AY47" s="31"/>
      <c r="AZ47" s="31"/>
      <c r="BA47" s="31"/>
      <c r="BB47" s="31"/>
      <c r="BC47" s="31"/>
      <c r="BD47" s="51"/>
      <c r="BE47" s="31"/>
      <c r="BG47" s="64" t="s">
        <v>2922</v>
      </c>
      <c r="BH47" s="10" t="s">
        <v>2969</v>
      </c>
      <c r="BI47" s="55">
        <f t="shared" si="30"/>
        <v>0</v>
      </c>
      <c r="BJ47" s="55">
        <f t="shared" si="30"/>
        <v>83</v>
      </c>
      <c r="BK47" s="55">
        <f t="shared" si="30"/>
        <v>1</v>
      </c>
      <c r="BL47" s="55">
        <f t="shared" si="30"/>
        <v>114419</v>
      </c>
      <c r="BM47" s="55">
        <f t="shared" si="30"/>
        <v>11397394</v>
      </c>
      <c r="BN47" s="55">
        <f t="shared" si="30"/>
        <v>31116187</v>
      </c>
      <c r="BO47" s="55">
        <f t="shared" si="30"/>
        <v>178084</v>
      </c>
      <c r="BP47" s="55">
        <f t="shared" si="30"/>
        <v>2473</v>
      </c>
      <c r="BQ47" s="55">
        <f t="shared" si="30"/>
        <v>57.8</v>
      </c>
      <c r="BR47" s="55">
        <f t="shared" si="30"/>
        <v>23</v>
      </c>
      <c r="BS47" s="55">
        <f t="shared" si="31"/>
        <v>0</v>
      </c>
      <c r="BT47" s="55">
        <f t="shared" si="31"/>
        <v>56.6</v>
      </c>
      <c r="BU47" s="55">
        <f t="shared" si="31"/>
        <v>62.8</v>
      </c>
      <c r="BV47" s="55">
        <f t="shared" si="31"/>
        <v>100</v>
      </c>
      <c r="BW47" s="55">
        <f t="shared" si="31"/>
        <v>100</v>
      </c>
      <c r="BX47" s="55">
        <f t="shared" si="31"/>
        <v>100</v>
      </c>
      <c r="BY47" s="55">
        <f t="shared" si="31"/>
        <v>24.8</v>
      </c>
      <c r="BZ47" s="55">
        <f t="shared" si="31"/>
        <v>121.2</v>
      </c>
      <c r="CA47" s="55">
        <f t="shared" si="31"/>
        <v>273</v>
      </c>
      <c r="CB47" s="55">
        <f t="shared" si="31"/>
        <v>121.8</v>
      </c>
      <c r="CC47" s="55">
        <f t="shared" si="31"/>
        <v>72</v>
      </c>
      <c r="CD47" s="55">
        <f t="shared" si="31"/>
        <v>59.1</v>
      </c>
      <c r="CE47" s="58">
        <f t="shared" si="31"/>
        <v>240.3</v>
      </c>
      <c r="CF47" s="58">
        <f t="shared" si="10"/>
        <v>0</v>
      </c>
      <c r="CG47" s="30"/>
      <c r="CH47" s="64" t="s">
        <v>2984</v>
      </c>
      <c r="CI47" s="10" t="s">
        <v>3529</v>
      </c>
      <c r="CJ47" s="55">
        <f t="shared" si="32"/>
        <v>0</v>
      </c>
      <c r="CK47" s="55">
        <f t="shared" si="32"/>
        <v>26</v>
      </c>
      <c r="CL47" s="55">
        <f t="shared" si="32"/>
        <v>2</v>
      </c>
      <c r="CM47" s="55">
        <f t="shared" si="32"/>
        <v>105998</v>
      </c>
      <c r="CN47" s="55">
        <f t="shared" si="32"/>
        <v>2437981</v>
      </c>
      <c r="CO47" s="55">
        <f t="shared" si="32"/>
        <v>18732542</v>
      </c>
      <c r="CP47" s="55">
        <f t="shared" si="32"/>
        <v>93769</v>
      </c>
      <c r="CQ47" s="55">
        <f t="shared" si="32"/>
        <v>893</v>
      </c>
      <c r="CR47" s="55">
        <f t="shared" si="32"/>
        <v>61.5</v>
      </c>
      <c r="CS47" s="55">
        <f t="shared" si="32"/>
        <v>14</v>
      </c>
      <c r="CT47" s="55">
        <f t="shared" si="33"/>
        <v>0</v>
      </c>
      <c r="CU47" s="55">
        <f t="shared" si="33"/>
        <v>6.5</v>
      </c>
      <c r="CV47" s="55">
        <f t="shared" si="33"/>
        <v>0</v>
      </c>
      <c r="CW47" s="55">
        <f t="shared" si="33"/>
        <v>73.099999999999994</v>
      </c>
      <c r="CX47" s="55">
        <f t="shared" si="33"/>
        <v>72.3</v>
      </c>
      <c r="CY47" s="55">
        <f t="shared" si="33"/>
        <v>0</v>
      </c>
      <c r="CZ47" s="55">
        <f t="shared" si="33"/>
        <v>77.099999999999994</v>
      </c>
      <c r="DA47" s="55">
        <f t="shared" si="33"/>
        <v>104.4</v>
      </c>
      <c r="DB47" s="55">
        <f t="shared" si="33"/>
        <v>768.4</v>
      </c>
      <c r="DC47" s="55">
        <f t="shared" si="33"/>
        <v>94.6</v>
      </c>
      <c r="DD47" s="55">
        <f t="shared" si="33"/>
        <v>105</v>
      </c>
      <c r="DE47" s="55">
        <f t="shared" si="33"/>
        <v>111</v>
      </c>
      <c r="DF47" s="58">
        <f t="shared" si="33"/>
        <v>136.5</v>
      </c>
      <c r="DG47" s="58">
        <f t="shared" si="11"/>
        <v>0</v>
      </c>
    </row>
    <row r="48" spans="2:111">
      <c r="B48" s="40" t="s">
        <v>1278</v>
      </c>
      <c r="C48" s="30" t="s">
        <v>1279</v>
      </c>
      <c r="D48" s="30" t="s">
        <v>1366</v>
      </c>
      <c r="E48" s="30" t="s">
        <v>1367</v>
      </c>
      <c r="F48" s="30" t="str">
        <f t="shared" si="6"/>
        <v>北海道弟子屈町</v>
      </c>
      <c r="G48" s="41">
        <f>+e!F46</f>
        <v>4644</v>
      </c>
      <c r="H48" s="41">
        <f>+e!G46</f>
        <v>4</v>
      </c>
      <c r="I48" s="41">
        <f>+SUM(e!H46:K46)</f>
        <v>2</v>
      </c>
      <c r="J48" s="41">
        <f>+SUM(e!L46:O46)</f>
        <v>73814</v>
      </c>
      <c r="K48" s="41">
        <f>+e!P46</f>
        <v>138457</v>
      </c>
      <c r="L48" s="41">
        <f>+SUM(e!Q46:R46)</f>
        <v>807744</v>
      </c>
      <c r="M48" s="31">
        <f>+IFERROR(ROUND(e!P46/e!S46,0),0)</f>
        <v>34614</v>
      </c>
      <c r="N48" s="30">
        <f>+IFERROR(ROUND(SUM(e!T46:V46)/e!S46,0),0)</f>
        <v>116</v>
      </c>
      <c r="O48" s="30">
        <f>+IFERROR(ROUND(e!W46/e!G46*100,1),0)</f>
        <v>0</v>
      </c>
      <c r="P48" s="41">
        <f>+e!X46</f>
        <v>5</v>
      </c>
      <c r="Q48" s="30">
        <f>+IFERROR(ROUND(e!Z46/e!Y46*100,1),0)</f>
        <v>0</v>
      </c>
      <c r="R48" s="30">
        <f>+IFERROR(ROUND(e!AB46/e!AA46*100,1),0)</f>
        <v>0</v>
      </c>
      <c r="S48" s="30">
        <f>+IFERROR(ROUND(SUM(e!AC46:AF46)/J48*100,1),0)</f>
        <v>13.2</v>
      </c>
      <c r="T48" s="30">
        <f>+IFERROR(ROUND(e!AG46/e!Y46*100,1),0)</f>
        <v>0</v>
      </c>
      <c r="U48" s="30">
        <f>+IFERROR(ROUND(e!AH46/SUM(e!AH46:AJ46)*100,1),0)</f>
        <v>0</v>
      </c>
      <c r="V48" s="30">
        <f>+IFERROR(ROUND(e!AK46/SUM(e!AK46:AQ46)*100,1),0)</f>
        <v>0</v>
      </c>
      <c r="W48" s="30">
        <f>+IFERROR(ROUND(SUM(e!AR46:BG46)/J48*100,1),0)</f>
        <v>8.1</v>
      </c>
      <c r="X48" s="30">
        <f>+IFERROR(ROUND(SUM(e!BH46:BI46)/SUM(e!BJ46:BK46)*100,1),0)</f>
        <v>104.4</v>
      </c>
      <c r="Y48" s="30">
        <f t="shared" si="7"/>
        <v>583.4</v>
      </c>
      <c r="Z48" s="30">
        <f t="shared" si="8"/>
        <v>97.3</v>
      </c>
      <c r="AA48" s="30">
        <f>+IFERROR(ROUND(K48/SUM(e!T46:V46),1),0)</f>
        <v>299</v>
      </c>
      <c r="AB48" s="42">
        <f>+IFERROR(ROUND((SUM(e!BJ46:BK46)-SUM(e!BL46:BO46))/SUM(e!T46:V46),1),0)</f>
        <v>307.3</v>
      </c>
      <c r="AC48" s="30">
        <f>+IFERROR(ROUND(e!BP46/e!BQ46*100,1),0)</f>
        <v>263.60000000000002</v>
      </c>
      <c r="AD48" s="101">
        <f>+e!BR46</f>
        <v>0</v>
      </c>
      <c r="AF48" s="65"/>
      <c r="AG48" s="52"/>
      <c r="AH48" s="31"/>
      <c r="AI48" s="31"/>
      <c r="AJ48" s="31"/>
      <c r="AK48" s="31"/>
      <c r="AL48" s="31"/>
      <c r="AM48" s="31"/>
      <c r="AN48" s="31"/>
      <c r="AO48" s="31"/>
      <c r="AP48" s="31"/>
      <c r="AQ48" s="31"/>
      <c r="AR48" s="31"/>
      <c r="AS48" s="31"/>
      <c r="AT48" s="31"/>
      <c r="AU48" s="31"/>
      <c r="AV48" s="31"/>
      <c r="AW48" s="31"/>
      <c r="AX48" s="31"/>
      <c r="AY48" s="31"/>
      <c r="AZ48" s="31"/>
      <c r="BA48" s="31"/>
      <c r="BB48" s="31"/>
      <c r="BC48" s="31"/>
      <c r="BD48" s="51"/>
      <c r="BE48" s="31"/>
      <c r="BG48" s="64" t="s">
        <v>1087</v>
      </c>
      <c r="BH48" s="10" t="s">
        <v>2970</v>
      </c>
      <c r="BI48" s="55">
        <f t="shared" si="30"/>
        <v>74514</v>
      </c>
      <c r="BJ48" s="55">
        <f t="shared" si="30"/>
        <v>14</v>
      </c>
      <c r="BK48" s="55">
        <f t="shared" si="30"/>
        <v>10</v>
      </c>
      <c r="BL48" s="55">
        <f t="shared" si="30"/>
        <v>635274</v>
      </c>
      <c r="BM48" s="55">
        <f t="shared" si="30"/>
        <v>1382483</v>
      </c>
      <c r="BN48" s="55">
        <f t="shared" si="30"/>
        <v>3544898</v>
      </c>
      <c r="BO48" s="55">
        <f t="shared" si="30"/>
        <v>172810</v>
      </c>
      <c r="BP48" s="55">
        <f t="shared" si="30"/>
        <v>780</v>
      </c>
      <c r="BQ48" s="55">
        <f t="shared" si="30"/>
        <v>78.599999999999994</v>
      </c>
      <c r="BR48" s="55">
        <f t="shared" si="30"/>
        <v>24</v>
      </c>
      <c r="BS48" s="55">
        <f t="shared" si="31"/>
        <v>0</v>
      </c>
      <c r="BT48" s="55">
        <f t="shared" si="31"/>
        <v>19.899999999999999</v>
      </c>
      <c r="BU48" s="55">
        <f t="shared" si="31"/>
        <v>15.3</v>
      </c>
      <c r="BV48" s="55">
        <f t="shared" si="31"/>
        <v>47</v>
      </c>
      <c r="BW48" s="55">
        <f t="shared" si="31"/>
        <v>0</v>
      </c>
      <c r="BX48" s="55">
        <f t="shared" si="31"/>
        <v>59.9</v>
      </c>
      <c r="BY48" s="55">
        <f t="shared" si="31"/>
        <v>3.6</v>
      </c>
      <c r="BZ48" s="55">
        <f t="shared" si="31"/>
        <v>111.7</v>
      </c>
      <c r="CA48" s="55">
        <f t="shared" si="31"/>
        <v>256.39999999999998</v>
      </c>
      <c r="CB48" s="55">
        <f t="shared" si="31"/>
        <v>105.6</v>
      </c>
      <c r="CC48" s="55">
        <f t="shared" si="31"/>
        <v>221.5</v>
      </c>
      <c r="CD48" s="55">
        <f t="shared" si="31"/>
        <v>209.8</v>
      </c>
      <c r="CE48" s="58">
        <f t="shared" si="31"/>
        <v>397.6</v>
      </c>
      <c r="CF48" s="58">
        <f t="shared" si="10"/>
        <v>15175</v>
      </c>
      <c r="CG48" s="30"/>
      <c r="CH48" s="64" t="s">
        <v>110</v>
      </c>
      <c r="CI48" s="10" t="s">
        <v>3530</v>
      </c>
      <c r="CJ48" s="55">
        <f t="shared" si="32"/>
        <v>69114</v>
      </c>
      <c r="CK48" s="55">
        <f t="shared" si="32"/>
        <v>21</v>
      </c>
      <c r="CL48" s="55">
        <f t="shared" si="32"/>
        <v>0</v>
      </c>
      <c r="CM48" s="55">
        <f t="shared" si="32"/>
        <v>519327</v>
      </c>
      <c r="CN48" s="55">
        <f t="shared" si="32"/>
        <v>1347998</v>
      </c>
      <c r="CO48" s="55">
        <f t="shared" si="32"/>
        <v>1714758</v>
      </c>
      <c r="CP48" s="55">
        <f t="shared" si="32"/>
        <v>89867</v>
      </c>
      <c r="CQ48" s="55">
        <f t="shared" si="32"/>
        <v>407</v>
      </c>
      <c r="CR48" s="55">
        <f t="shared" si="32"/>
        <v>47.6</v>
      </c>
      <c r="CS48" s="55">
        <f t="shared" si="32"/>
        <v>5</v>
      </c>
      <c r="CT48" s="55">
        <f t="shared" si="33"/>
        <v>0</v>
      </c>
      <c r="CU48" s="55">
        <f t="shared" si="33"/>
        <v>0</v>
      </c>
      <c r="CV48" s="55">
        <f t="shared" si="33"/>
        <v>11.5</v>
      </c>
      <c r="CW48" s="55">
        <f t="shared" si="33"/>
        <v>0</v>
      </c>
      <c r="CX48" s="55">
        <f t="shared" si="33"/>
        <v>0</v>
      </c>
      <c r="CY48" s="55">
        <f t="shared" si="33"/>
        <v>100</v>
      </c>
      <c r="CZ48" s="55">
        <f t="shared" si="33"/>
        <v>4.5</v>
      </c>
      <c r="DA48" s="55">
        <f t="shared" si="33"/>
        <v>108.8</v>
      </c>
      <c r="DB48" s="55">
        <f t="shared" si="33"/>
        <v>127.2</v>
      </c>
      <c r="DC48" s="55">
        <f t="shared" si="33"/>
        <v>99.1</v>
      </c>
      <c r="DD48" s="55">
        <f t="shared" si="33"/>
        <v>220.6</v>
      </c>
      <c r="DE48" s="55">
        <f t="shared" si="33"/>
        <v>222.6</v>
      </c>
      <c r="DF48" s="58">
        <f t="shared" si="33"/>
        <v>228.2</v>
      </c>
      <c r="DG48" s="58">
        <f t="shared" si="11"/>
        <v>30400</v>
      </c>
    </row>
    <row r="49" spans="2:111">
      <c r="B49" s="40" t="s">
        <v>1278</v>
      </c>
      <c r="C49" s="30" t="s">
        <v>1279</v>
      </c>
      <c r="D49" s="30" t="s">
        <v>1368</v>
      </c>
      <c r="E49" s="30" t="s">
        <v>1369</v>
      </c>
      <c r="F49" s="30" t="str">
        <f t="shared" si="6"/>
        <v>北海道栗山町</v>
      </c>
      <c r="G49" s="41">
        <f>+e!F47</f>
        <v>11634</v>
      </c>
      <c r="H49" s="41">
        <f>+e!G47</f>
        <v>5</v>
      </c>
      <c r="I49" s="41">
        <f>+SUM(e!H47:K47)</f>
        <v>1</v>
      </c>
      <c r="J49" s="41">
        <f>+SUM(e!L47:O47)</f>
        <v>225788</v>
      </c>
      <c r="K49" s="41">
        <f>+e!P47</f>
        <v>334442</v>
      </c>
      <c r="L49" s="41">
        <f>+SUM(e!Q47:R47)</f>
        <v>1862101</v>
      </c>
      <c r="M49" s="31">
        <f>+IFERROR(ROUND(e!P47/e!S47,0),0)</f>
        <v>66888</v>
      </c>
      <c r="N49" s="30">
        <f>+IFERROR(ROUND(SUM(e!T47:V47)/e!S47,0),0)</f>
        <v>247</v>
      </c>
      <c r="O49" s="30">
        <f>+IFERROR(ROUND(e!W47/e!G47*100,1),0)</f>
        <v>20</v>
      </c>
      <c r="P49" s="41">
        <f>+e!X47</f>
        <v>7</v>
      </c>
      <c r="Q49" s="30">
        <f>+IFERROR(ROUND(e!Z47/e!Y47*100,1),0)</f>
        <v>0</v>
      </c>
      <c r="R49" s="30">
        <f>+IFERROR(ROUND(e!AB47/e!AA47*100,1),0)</f>
        <v>62.5</v>
      </c>
      <c r="S49" s="30">
        <f>+IFERROR(ROUND(SUM(e!AC47:AF47)/J49*100,1),0)</f>
        <v>24.5</v>
      </c>
      <c r="T49" s="30">
        <f>+IFERROR(ROUND(e!AG47/e!Y47*100,1),0)</f>
        <v>0</v>
      </c>
      <c r="U49" s="30">
        <f>+IFERROR(ROUND(e!AH47/SUM(e!AH47:AJ47)*100,1),0)</f>
        <v>0</v>
      </c>
      <c r="V49" s="30">
        <f>+IFERROR(ROUND(e!AK47/SUM(e!AK47:AQ47)*100,1),0)</f>
        <v>0</v>
      </c>
      <c r="W49" s="30">
        <f>+IFERROR(ROUND(SUM(e!AR47:BG47)/J49*100,1),0)</f>
        <v>14.4</v>
      </c>
      <c r="X49" s="30">
        <f>+IFERROR(ROUND(SUM(e!BH47:BI47)/SUM(e!BJ47:BK47)*100,1),0)</f>
        <v>104.2</v>
      </c>
      <c r="Y49" s="30">
        <f t="shared" si="7"/>
        <v>556.79999999999995</v>
      </c>
      <c r="Z49" s="30">
        <f t="shared" si="8"/>
        <v>105.7</v>
      </c>
      <c r="AA49" s="30">
        <f>+IFERROR(ROUND(K49/SUM(e!T47:V47),1),0)</f>
        <v>270.60000000000002</v>
      </c>
      <c r="AB49" s="42">
        <f>+IFERROR(ROUND((SUM(e!BJ47:BK47)-SUM(e!BL47:BO47))/SUM(e!T47:V47),1),0)</f>
        <v>256</v>
      </c>
      <c r="AC49" s="30">
        <f>+IFERROR(ROUND(e!BP47/e!BQ47*100,1),0)</f>
        <v>180</v>
      </c>
      <c r="AD49" s="101">
        <f>+e!BR47</f>
        <v>9800</v>
      </c>
      <c r="AF49" s="65"/>
      <c r="AG49" s="52"/>
      <c r="AH49" s="31"/>
      <c r="AI49" s="31"/>
      <c r="AJ49" s="31"/>
      <c r="AK49" s="31"/>
      <c r="AL49" s="31"/>
      <c r="AM49" s="31"/>
      <c r="AN49" s="31"/>
      <c r="AO49" s="31"/>
      <c r="AP49" s="31"/>
      <c r="AQ49" s="31"/>
      <c r="AR49" s="31"/>
      <c r="AS49" s="31"/>
      <c r="AT49" s="31"/>
      <c r="AU49" s="31"/>
      <c r="AV49" s="31"/>
      <c r="AW49" s="31"/>
      <c r="AX49" s="31"/>
      <c r="AY49" s="31"/>
      <c r="AZ49" s="31"/>
      <c r="BA49" s="31"/>
      <c r="BB49" s="31"/>
      <c r="BC49" s="31"/>
      <c r="BD49" s="51"/>
      <c r="BE49" s="31"/>
      <c r="BG49" s="64" t="s">
        <v>338</v>
      </c>
      <c r="BH49" s="10" t="s">
        <v>2971</v>
      </c>
      <c r="BI49" s="55">
        <f t="shared" si="30"/>
        <v>139732</v>
      </c>
      <c r="BJ49" s="55">
        <f t="shared" si="30"/>
        <v>20</v>
      </c>
      <c r="BK49" s="55">
        <f t="shared" si="30"/>
        <v>3</v>
      </c>
      <c r="BL49" s="55">
        <f t="shared" si="30"/>
        <v>1007285</v>
      </c>
      <c r="BM49" s="55">
        <f t="shared" si="30"/>
        <v>2264581</v>
      </c>
      <c r="BN49" s="55">
        <f t="shared" si="30"/>
        <v>5769425</v>
      </c>
      <c r="BO49" s="55">
        <f t="shared" si="30"/>
        <v>141536</v>
      </c>
      <c r="BP49" s="55">
        <f t="shared" si="30"/>
        <v>891</v>
      </c>
      <c r="BQ49" s="55">
        <f t="shared" si="30"/>
        <v>5</v>
      </c>
      <c r="BR49" s="55">
        <f t="shared" si="30"/>
        <v>5</v>
      </c>
      <c r="BS49" s="55">
        <f t="shared" si="31"/>
        <v>0</v>
      </c>
      <c r="BT49" s="55">
        <f t="shared" si="31"/>
        <v>33.299999999999997</v>
      </c>
      <c r="BU49" s="55">
        <f t="shared" si="31"/>
        <v>21.8</v>
      </c>
      <c r="BV49" s="55">
        <f t="shared" si="31"/>
        <v>0</v>
      </c>
      <c r="BW49" s="55">
        <f t="shared" si="31"/>
        <v>0</v>
      </c>
      <c r="BX49" s="55">
        <f t="shared" si="31"/>
        <v>18</v>
      </c>
      <c r="BY49" s="55">
        <f t="shared" si="31"/>
        <v>7.2</v>
      </c>
      <c r="BZ49" s="55">
        <f t="shared" si="31"/>
        <v>122</v>
      </c>
      <c r="CA49" s="55">
        <f t="shared" si="31"/>
        <v>254.8</v>
      </c>
      <c r="CB49" s="55">
        <f t="shared" si="31"/>
        <v>116.1</v>
      </c>
      <c r="CC49" s="55">
        <f t="shared" si="31"/>
        <v>158.9</v>
      </c>
      <c r="CD49" s="55">
        <f t="shared" si="31"/>
        <v>136.9</v>
      </c>
      <c r="CE49" s="58">
        <f t="shared" si="31"/>
        <v>378.7</v>
      </c>
      <c r="CF49" s="58">
        <f t="shared" si="10"/>
        <v>2600</v>
      </c>
      <c r="CG49" s="30"/>
      <c r="CH49" s="64" t="s">
        <v>129</v>
      </c>
      <c r="CI49" s="10" t="s">
        <v>3531</v>
      </c>
      <c r="CJ49" s="55">
        <f t="shared" si="32"/>
        <v>5110</v>
      </c>
      <c r="CK49" s="55">
        <f t="shared" si="32"/>
        <v>4</v>
      </c>
      <c r="CL49" s="55">
        <f t="shared" si="32"/>
        <v>0</v>
      </c>
      <c r="CM49" s="55">
        <f t="shared" si="32"/>
        <v>206575</v>
      </c>
      <c r="CN49" s="55">
        <f t="shared" si="32"/>
        <v>163355</v>
      </c>
      <c r="CO49" s="55">
        <f t="shared" si="32"/>
        <v>3109157</v>
      </c>
      <c r="CP49" s="55">
        <f t="shared" si="32"/>
        <v>40839</v>
      </c>
      <c r="CQ49" s="55">
        <f t="shared" si="32"/>
        <v>120</v>
      </c>
      <c r="CR49" s="55">
        <f t="shared" si="32"/>
        <v>50</v>
      </c>
      <c r="CS49" s="55">
        <f t="shared" si="32"/>
        <v>13</v>
      </c>
      <c r="CT49" s="55">
        <f t="shared" si="33"/>
        <v>0</v>
      </c>
      <c r="CU49" s="55">
        <f t="shared" si="33"/>
        <v>0</v>
      </c>
      <c r="CV49" s="55">
        <f t="shared" si="33"/>
        <v>8</v>
      </c>
      <c r="CW49" s="55">
        <f t="shared" si="33"/>
        <v>0</v>
      </c>
      <c r="CX49" s="55">
        <f t="shared" si="33"/>
        <v>0</v>
      </c>
      <c r="CY49" s="55">
        <f t="shared" si="33"/>
        <v>54.3</v>
      </c>
      <c r="CZ49" s="55">
        <f t="shared" si="33"/>
        <v>32.5</v>
      </c>
      <c r="DA49" s="55">
        <f t="shared" si="33"/>
        <v>104</v>
      </c>
      <c r="DB49" s="55">
        <f t="shared" si="33"/>
        <v>1903.3</v>
      </c>
      <c r="DC49" s="55">
        <f t="shared" si="33"/>
        <v>37</v>
      </c>
      <c r="DD49" s="55">
        <f t="shared" si="33"/>
        <v>341.7</v>
      </c>
      <c r="DE49" s="55">
        <f t="shared" si="33"/>
        <v>923.1</v>
      </c>
      <c r="DF49" s="58">
        <f t="shared" si="33"/>
        <v>101.5</v>
      </c>
      <c r="DG49" s="58">
        <f t="shared" si="11"/>
        <v>3500</v>
      </c>
    </row>
    <row r="50" spans="2:111">
      <c r="B50" s="40" t="s">
        <v>1278</v>
      </c>
      <c r="C50" s="30" t="s">
        <v>1279</v>
      </c>
      <c r="D50" s="30" t="s">
        <v>1370</v>
      </c>
      <c r="E50" s="30" t="s">
        <v>1371</v>
      </c>
      <c r="F50" s="30" t="str">
        <f t="shared" si="6"/>
        <v>北海道三笠市</v>
      </c>
      <c r="G50" s="41">
        <f>+e!F48</f>
        <v>8442</v>
      </c>
      <c r="H50" s="41">
        <f>+e!G48</f>
        <v>4</v>
      </c>
      <c r="I50" s="41">
        <f>+SUM(e!H48:K48)</f>
        <v>0</v>
      </c>
      <c r="J50" s="41">
        <f>+SUM(e!L48:O48)</f>
        <v>146401</v>
      </c>
      <c r="K50" s="41">
        <f>+e!P48</f>
        <v>249137</v>
      </c>
      <c r="L50" s="41">
        <f>+SUM(e!Q48:R48)</f>
        <v>1504030</v>
      </c>
      <c r="M50" s="31">
        <f>+IFERROR(ROUND(e!P48/e!S48,0),0)</f>
        <v>62284</v>
      </c>
      <c r="N50" s="30">
        <f>+IFERROR(ROUND(SUM(e!T48:V48)/e!S48,0),0)</f>
        <v>248</v>
      </c>
      <c r="O50" s="30">
        <f>+IFERROR(ROUND(e!W48/e!G48*100,1),0)</f>
        <v>25</v>
      </c>
      <c r="P50" s="41">
        <f>+e!X48</f>
        <v>17</v>
      </c>
      <c r="Q50" s="30">
        <f>+IFERROR(ROUND(e!Z48/e!Y48*100,1),0)</f>
        <v>0</v>
      </c>
      <c r="R50" s="30">
        <f>+IFERROR(ROUND(e!AB48/e!AA48*100,1),0)</f>
        <v>0</v>
      </c>
      <c r="S50" s="30">
        <f>+IFERROR(ROUND(SUM(e!AC48:AF48)/J50*100,1),0)</f>
        <v>6.9</v>
      </c>
      <c r="T50" s="30">
        <f>+IFERROR(ROUND(e!AG48/e!Y48*100,1),0)</f>
        <v>0</v>
      </c>
      <c r="U50" s="30">
        <f>+IFERROR(ROUND(e!AH48/SUM(e!AH48:AJ48)*100,1),0)</f>
        <v>0</v>
      </c>
      <c r="V50" s="30">
        <f>+IFERROR(ROUND(e!AK48/SUM(e!AK48:AQ48)*100,1),0)</f>
        <v>0</v>
      </c>
      <c r="W50" s="30">
        <f>+IFERROR(ROUND(SUM(e!AR48:BG48)/J50*100,1),0)</f>
        <v>22.4</v>
      </c>
      <c r="X50" s="30">
        <f>+IFERROR(ROUND(SUM(e!BH48:BI48)/SUM(e!BJ48:BK48)*100,1),0)</f>
        <v>108.3</v>
      </c>
      <c r="Y50" s="30">
        <f t="shared" si="7"/>
        <v>603.70000000000005</v>
      </c>
      <c r="Z50" s="30">
        <f t="shared" si="8"/>
        <v>100.5</v>
      </c>
      <c r="AA50" s="30">
        <f>+IFERROR(ROUND(K50/SUM(e!T48:V48),1),0)</f>
        <v>251.7</v>
      </c>
      <c r="AB50" s="42">
        <f>+IFERROR(ROUND((SUM(e!BJ48:BK48)-SUM(e!BL48:BO48))/SUM(e!T48:V48),1),0)</f>
        <v>250.4</v>
      </c>
      <c r="AC50" s="30">
        <f>+IFERROR(ROUND(e!BP48/e!BQ48*100,1),0)</f>
        <v>76.900000000000006</v>
      </c>
      <c r="AD50" s="101">
        <f>+e!BR48</f>
        <v>24500</v>
      </c>
      <c r="AF50" s="65"/>
      <c r="AG50" s="52"/>
      <c r="AH50" s="31"/>
      <c r="AI50" s="31"/>
      <c r="AJ50" s="31"/>
      <c r="AK50" s="31"/>
      <c r="AL50" s="31"/>
      <c r="AM50" s="31"/>
      <c r="AN50" s="31"/>
      <c r="AO50" s="31"/>
      <c r="AP50" s="31"/>
      <c r="AQ50" s="31"/>
      <c r="AR50" s="31"/>
      <c r="AS50" s="31"/>
      <c r="AT50" s="31"/>
      <c r="AU50" s="31"/>
      <c r="AV50" s="31"/>
      <c r="AW50" s="31"/>
      <c r="AX50" s="31"/>
      <c r="AY50" s="31"/>
      <c r="AZ50" s="31"/>
      <c r="BA50" s="31"/>
      <c r="BB50" s="31"/>
      <c r="BC50" s="31"/>
      <c r="BD50" s="51"/>
      <c r="BE50" s="31"/>
      <c r="BG50" s="64" t="s">
        <v>393</v>
      </c>
      <c r="BH50" s="10" t="s">
        <v>2972</v>
      </c>
      <c r="BI50" s="55">
        <f t="shared" si="30"/>
        <v>22533</v>
      </c>
      <c r="BJ50" s="55">
        <f t="shared" si="30"/>
        <v>5</v>
      </c>
      <c r="BK50" s="55">
        <f t="shared" si="30"/>
        <v>2</v>
      </c>
      <c r="BL50" s="55">
        <f t="shared" si="30"/>
        <v>181200</v>
      </c>
      <c r="BM50" s="55">
        <f t="shared" si="30"/>
        <v>320914</v>
      </c>
      <c r="BN50" s="55">
        <f t="shared" si="30"/>
        <v>846195</v>
      </c>
      <c r="BO50" s="55">
        <f t="shared" si="30"/>
        <v>160457</v>
      </c>
      <c r="BP50" s="55">
        <f t="shared" si="30"/>
        <v>1259</v>
      </c>
      <c r="BQ50" s="55">
        <f t="shared" si="30"/>
        <v>0</v>
      </c>
      <c r="BR50" s="55">
        <f t="shared" si="30"/>
        <v>3</v>
      </c>
      <c r="BS50" s="55">
        <f t="shared" si="31"/>
        <v>0</v>
      </c>
      <c r="BT50" s="55">
        <f t="shared" si="31"/>
        <v>0</v>
      </c>
      <c r="BU50" s="55">
        <f t="shared" si="31"/>
        <v>2.9</v>
      </c>
      <c r="BV50" s="55">
        <f t="shared" si="31"/>
        <v>0</v>
      </c>
      <c r="BW50" s="55">
        <f t="shared" si="31"/>
        <v>0</v>
      </c>
      <c r="BX50" s="55">
        <f t="shared" si="31"/>
        <v>16.5</v>
      </c>
      <c r="BY50" s="55">
        <f t="shared" si="31"/>
        <v>4.5</v>
      </c>
      <c r="BZ50" s="55">
        <f t="shared" si="31"/>
        <v>111.2</v>
      </c>
      <c r="CA50" s="55">
        <f t="shared" si="31"/>
        <v>263.7</v>
      </c>
      <c r="CB50" s="55">
        <f t="shared" si="31"/>
        <v>106.5</v>
      </c>
      <c r="CC50" s="55">
        <f t="shared" si="31"/>
        <v>127.4</v>
      </c>
      <c r="CD50" s="55">
        <f t="shared" si="31"/>
        <v>119.6</v>
      </c>
      <c r="CE50" s="58">
        <f t="shared" si="31"/>
        <v>382.9</v>
      </c>
      <c r="CF50" s="58">
        <f t="shared" si="10"/>
        <v>0</v>
      </c>
      <c r="CG50" s="30"/>
      <c r="CH50" s="64" t="s">
        <v>171</v>
      </c>
      <c r="CI50" s="10" t="s">
        <v>3532</v>
      </c>
      <c r="CJ50" s="55">
        <f t="shared" si="32"/>
        <v>17904</v>
      </c>
      <c r="CK50" s="55">
        <f t="shared" si="32"/>
        <v>15</v>
      </c>
      <c r="CL50" s="55">
        <f t="shared" si="32"/>
        <v>0</v>
      </c>
      <c r="CM50" s="55">
        <f t="shared" si="32"/>
        <v>419217</v>
      </c>
      <c r="CN50" s="55">
        <f t="shared" si="32"/>
        <v>370996</v>
      </c>
      <c r="CO50" s="55">
        <f t="shared" si="32"/>
        <v>2272118</v>
      </c>
      <c r="CP50" s="55">
        <f t="shared" si="32"/>
        <v>33727</v>
      </c>
      <c r="CQ50" s="55">
        <f t="shared" si="32"/>
        <v>162</v>
      </c>
      <c r="CR50" s="55">
        <f t="shared" si="32"/>
        <v>53.3</v>
      </c>
      <c r="CS50" s="55">
        <f t="shared" si="32"/>
        <v>19</v>
      </c>
      <c r="CT50" s="55">
        <f t="shared" si="33"/>
        <v>0</v>
      </c>
      <c r="CU50" s="55">
        <f t="shared" si="33"/>
        <v>66.7</v>
      </c>
      <c r="CV50" s="55">
        <f t="shared" si="33"/>
        <v>0</v>
      </c>
      <c r="CW50" s="55">
        <f t="shared" si="33"/>
        <v>49.7</v>
      </c>
      <c r="CX50" s="55">
        <f t="shared" si="33"/>
        <v>0</v>
      </c>
      <c r="CY50" s="55">
        <f t="shared" si="33"/>
        <v>72.5</v>
      </c>
      <c r="CZ50" s="55">
        <f t="shared" si="33"/>
        <v>2</v>
      </c>
      <c r="DA50" s="55">
        <f t="shared" si="33"/>
        <v>88.5</v>
      </c>
      <c r="DB50" s="55">
        <f t="shared" si="33"/>
        <v>612.4</v>
      </c>
      <c r="DC50" s="55">
        <f t="shared" si="33"/>
        <v>55</v>
      </c>
      <c r="DD50" s="55">
        <f t="shared" si="33"/>
        <v>207.8</v>
      </c>
      <c r="DE50" s="55">
        <f t="shared" si="33"/>
        <v>377.6</v>
      </c>
      <c r="DF50" s="58">
        <f t="shared" si="33"/>
        <v>403.2</v>
      </c>
      <c r="DG50" s="58">
        <f t="shared" si="11"/>
        <v>1000</v>
      </c>
    </row>
    <row r="51" spans="2:111">
      <c r="B51" s="40" t="s">
        <v>1278</v>
      </c>
      <c r="C51" s="30" t="s">
        <v>1279</v>
      </c>
      <c r="D51" s="30" t="s">
        <v>1372</v>
      </c>
      <c r="E51" s="30" t="s">
        <v>1373</v>
      </c>
      <c r="F51" s="30" t="str">
        <f t="shared" si="6"/>
        <v>北海道深川市</v>
      </c>
      <c r="G51" s="41">
        <f>+e!F49</f>
        <v>19694</v>
      </c>
      <c r="H51" s="41">
        <f>+e!G49</f>
        <v>12</v>
      </c>
      <c r="I51" s="41">
        <f>+SUM(e!H49:K49)</f>
        <v>0</v>
      </c>
      <c r="J51" s="41">
        <f>+SUM(e!L49:O49)</f>
        <v>366733</v>
      </c>
      <c r="K51" s="41">
        <f>+e!P49</f>
        <v>477034</v>
      </c>
      <c r="L51" s="41">
        <f>+SUM(e!Q49:R49)</f>
        <v>565236</v>
      </c>
      <c r="M51" s="31">
        <f>+IFERROR(ROUND(e!P49/e!S49,0),0)</f>
        <v>59629</v>
      </c>
      <c r="N51" s="30">
        <f>+IFERROR(ROUND(SUM(e!T49:V49)/e!S49,0),0)</f>
        <v>209</v>
      </c>
      <c r="O51" s="30">
        <f>+IFERROR(ROUND(e!W49/e!G49*100,1),0)</f>
        <v>16.7</v>
      </c>
      <c r="P51" s="41">
        <f>+e!X49</f>
        <v>4</v>
      </c>
      <c r="Q51" s="30">
        <f>+IFERROR(ROUND(e!Z49/e!Y49*100,1),0)</f>
        <v>0</v>
      </c>
      <c r="R51" s="30">
        <f>+IFERROR(ROUND(e!AB49/e!AA49*100,1),0)</f>
        <v>0</v>
      </c>
      <c r="S51" s="30">
        <f>+IFERROR(ROUND(SUM(e!AC49:AF49)/J51*100,1),0)</f>
        <v>20.7</v>
      </c>
      <c r="T51" s="30">
        <f>+IFERROR(ROUND(e!AG49/e!Y49*100,1),0)</f>
        <v>0</v>
      </c>
      <c r="U51" s="30">
        <f>+IFERROR(ROUND(e!AH49/SUM(e!AH49:AJ49)*100,1),0)</f>
        <v>0</v>
      </c>
      <c r="V51" s="30">
        <f>+IFERROR(ROUND(e!AK49/SUM(e!AK49:AQ49)*100,1),0)</f>
        <v>0</v>
      </c>
      <c r="W51" s="30">
        <f>+IFERROR(ROUND(SUM(e!AR49:BG49)/J51*100,1),0)</f>
        <v>1.5</v>
      </c>
      <c r="X51" s="30">
        <f>+IFERROR(ROUND(SUM(e!BH49:BI49)/SUM(e!BJ49:BK49)*100,1),0)</f>
        <v>98.1</v>
      </c>
      <c r="Y51" s="30">
        <f t="shared" si="7"/>
        <v>118.5</v>
      </c>
      <c r="Z51" s="30">
        <f t="shared" si="8"/>
        <v>91.4</v>
      </c>
      <c r="AA51" s="30">
        <f>+IFERROR(ROUND(K51/SUM(e!T49:V49),1),0)</f>
        <v>285.10000000000002</v>
      </c>
      <c r="AB51" s="42">
        <f>+IFERROR(ROUND((SUM(e!BJ49:BK49)-SUM(e!BL49:BO49))/SUM(e!T49:V49),1),0)</f>
        <v>311.89999999999998</v>
      </c>
      <c r="AC51" s="30">
        <f>+IFERROR(ROUND(e!BP49/e!BQ49*100,1),0)</f>
        <v>330.3</v>
      </c>
      <c r="AD51" s="101">
        <f>+e!BR49</f>
        <v>13333</v>
      </c>
      <c r="AF51" s="65"/>
      <c r="AG51" s="52"/>
      <c r="AH51" s="31"/>
      <c r="AI51" s="31"/>
      <c r="AJ51" s="31"/>
      <c r="AK51" s="31"/>
      <c r="AL51" s="31"/>
      <c r="AM51" s="31"/>
      <c r="AN51" s="31"/>
      <c r="AO51" s="31"/>
      <c r="AP51" s="31"/>
      <c r="AQ51" s="31"/>
      <c r="AR51" s="31"/>
      <c r="AS51" s="31"/>
      <c r="AT51" s="31"/>
      <c r="AU51" s="31"/>
      <c r="AV51" s="31"/>
      <c r="AW51" s="31"/>
      <c r="AX51" s="31"/>
      <c r="AY51" s="31"/>
      <c r="AZ51" s="31"/>
      <c r="BA51" s="31"/>
      <c r="BB51" s="31"/>
      <c r="BC51" s="31"/>
      <c r="BD51" s="51"/>
      <c r="BE51" s="31"/>
      <c r="BG51" s="64" t="s">
        <v>987</v>
      </c>
      <c r="BH51" s="10" t="s">
        <v>2973</v>
      </c>
      <c r="BI51" s="55">
        <f t="shared" si="30"/>
        <v>222099</v>
      </c>
      <c r="BJ51" s="55">
        <f t="shared" si="30"/>
        <v>111</v>
      </c>
      <c r="BK51" s="55">
        <f t="shared" si="30"/>
        <v>1</v>
      </c>
      <c r="BL51" s="55">
        <f t="shared" si="30"/>
        <v>1416565</v>
      </c>
      <c r="BM51" s="55">
        <f t="shared" si="30"/>
        <v>4604249</v>
      </c>
      <c r="BN51" s="55">
        <f t="shared" si="30"/>
        <v>18483076</v>
      </c>
      <c r="BO51" s="55">
        <f t="shared" si="30"/>
        <v>64849</v>
      </c>
      <c r="BP51" s="55">
        <f t="shared" si="30"/>
        <v>305</v>
      </c>
      <c r="BQ51" s="55">
        <f t="shared" si="30"/>
        <v>62.2</v>
      </c>
      <c r="BR51" s="55">
        <f t="shared" si="30"/>
        <v>27</v>
      </c>
      <c r="BS51" s="55">
        <f t="shared" si="31"/>
        <v>0</v>
      </c>
      <c r="BT51" s="55">
        <f t="shared" si="31"/>
        <v>12.1</v>
      </c>
      <c r="BU51" s="55">
        <f t="shared" si="31"/>
        <v>13.3</v>
      </c>
      <c r="BV51" s="55">
        <f t="shared" si="31"/>
        <v>100</v>
      </c>
      <c r="BW51" s="55">
        <f t="shared" si="31"/>
        <v>82.9</v>
      </c>
      <c r="BX51" s="55">
        <f t="shared" si="31"/>
        <v>32.200000000000003</v>
      </c>
      <c r="BY51" s="55">
        <f t="shared" si="31"/>
        <v>10.3</v>
      </c>
      <c r="BZ51" s="55">
        <f t="shared" si="31"/>
        <v>99.9</v>
      </c>
      <c r="CA51" s="55">
        <f t="shared" si="31"/>
        <v>401.4</v>
      </c>
      <c r="CB51" s="55">
        <f t="shared" si="31"/>
        <v>92.3</v>
      </c>
      <c r="CC51" s="55">
        <f t="shared" si="31"/>
        <v>212.7</v>
      </c>
      <c r="CD51" s="55">
        <f t="shared" si="31"/>
        <v>230.5</v>
      </c>
      <c r="CE51" s="58">
        <f t="shared" si="31"/>
        <v>126.5</v>
      </c>
      <c r="CF51" s="58">
        <f t="shared" si="10"/>
        <v>36920</v>
      </c>
      <c r="CG51" s="30"/>
      <c r="CH51" s="64" t="s">
        <v>198</v>
      </c>
      <c r="CI51" s="10" t="s">
        <v>2952</v>
      </c>
      <c r="CJ51" s="55">
        <f t="shared" si="32"/>
        <v>303903</v>
      </c>
      <c r="CK51" s="55">
        <f t="shared" si="32"/>
        <v>155</v>
      </c>
      <c r="CL51" s="55">
        <f t="shared" si="32"/>
        <v>4</v>
      </c>
      <c r="CM51" s="55">
        <f t="shared" si="32"/>
        <v>2259686</v>
      </c>
      <c r="CN51" s="55">
        <f t="shared" si="32"/>
        <v>7316303</v>
      </c>
      <c r="CO51" s="55">
        <f t="shared" si="32"/>
        <v>11393801</v>
      </c>
      <c r="CP51" s="55">
        <f t="shared" si="32"/>
        <v>52635</v>
      </c>
      <c r="CQ51" s="55">
        <f t="shared" si="32"/>
        <v>200</v>
      </c>
      <c r="CR51" s="55">
        <f t="shared" si="32"/>
        <v>61.3</v>
      </c>
      <c r="CS51" s="55">
        <f t="shared" si="32"/>
        <v>18</v>
      </c>
      <c r="CT51" s="55">
        <f t="shared" si="33"/>
        <v>0</v>
      </c>
      <c r="CU51" s="55">
        <f t="shared" si="33"/>
        <v>29.7</v>
      </c>
      <c r="CV51" s="55">
        <f t="shared" si="33"/>
        <v>15.6</v>
      </c>
      <c r="CW51" s="55">
        <f t="shared" si="33"/>
        <v>42.1</v>
      </c>
      <c r="CX51" s="55">
        <f t="shared" si="33"/>
        <v>94.2</v>
      </c>
      <c r="CY51" s="55">
        <f t="shared" si="33"/>
        <v>44.8</v>
      </c>
      <c r="CZ51" s="55">
        <f t="shared" si="33"/>
        <v>39.700000000000003</v>
      </c>
      <c r="DA51" s="55">
        <f t="shared" si="33"/>
        <v>117.9</v>
      </c>
      <c r="DB51" s="55">
        <f t="shared" si="33"/>
        <v>155.69999999999999</v>
      </c>
      <c r="DC51" s="55">
        <f t="shared" si="33"/>
        <v>115.5</v>
      </c>
      <c r="DD51" s="55">
        <f t="shared" si="33"/>
        <v>263.60000000000002</v>
      </c>
      <c r="DE51" s="55">
        <f t="shared" si="33"/>
        <v>228.3</v>
      </c>
      <c r="DF51" s="58">
        <f t="shared" si="33"/>
        <v>309.89999999999998</v>
      </c>
      <c r="DG51" s="58">
        <f t="shared" si="11"/>
        <v>0</v>
      </c>
    </row>
    <row r="52" spans="2:111">
      <c r="B52" s="40" t="s">
        <v>1278</v>
      </c>
      <c r="C52" s="30" t="s">
        <v>1279</v>
      </c>
      <c r="D52" s="30" t="s">
        <v>1374</v>
      </c>
      <c r="E52" s="30" t="s">
        <v>1375</v>
      </c>
      <c r="F52" s="30" t="str">
        <f t="shared" si="6"/>
        <v>北海道名寄市</v>
      </c>
      <c r="G52" s="41">
        <f>+e!F50</f>
        <v>24700</v>
      </c>
      <c r="H52" s="41">
        <f>+e!G50</f>
        <v>20</v>
      </c>
      <c r="I52" s="41">
        <f>+SUM(e!H50:K50)</f>
        <v>7</v>
      </c>
      <c r="J52" s="41">
        <f>+SUM(e!L50:O50)</f>
        <v>344467</v>
      </c>
      <c r="K52" s="41">
        <f>+e!P50</f>
        <v>504647</v>
      </c>
      <c r="L52" s="41">
        <f>+SUM(e!Q50:R50)</f>
        <v>3651814</v>
      </c>
      <c r="M52" s="31">
        <f>+IFERROR(ROUND(e!P50/e!S50,0),0)</f>
        <v>38819</v>
      </c>
      <c r="N52" s="30">
        <f>+IFERROR(ROUND(SUM(e!T50:V50)/e!S50,0),0)</f>
        <v>176</v>
      </c>
      <c r="O52" s="30">
        <f>+IFERROR(ROUND(e!W50/e!G50*100,1),0)</f>
        <v>35</v>
      </c>
      <c r="P52" s="41">
        <f>+e!X50</f>
        <v>17</v>
      </c>
      <c r="Q52" s="30">
        <f>+IFERROR(ROUND(e!Z50/e!Y50*100,1),0)</f>
        <v>0</v>
      </c>
      <c r="R52" s="30">
        <f>+IFERROR(ROUND(e!AB50/e!AA50*100,1),0)</f>
        <v>56.8</v>
      </c>
      <c r="S52" s="30">
        <f>+IFERROR(ROUND(SUM(e!AC50:AF50)/J52*100,1),0)</f>
        <v>22.2</v>
      </c>
      <c r="T52" s="30">
        <f>+IFERROR(ROUND(e!AG50/e!Y50*100,1),0)</f>
        <v>0</v>
      </c>
      <c r="U52" s="30">
        <f>+IFERROR(ROUND(e!AH50/SUM(e!AH50:AJ50)*100,1),0)</f>
        <v>0</v>
      </c>
      <c r="V52" s="30">
        <f>+IFERROR(ROUND(e!AK50/SUM(e!AK50:AQ50)*100,1),0)</f>
        <v>41.4</v>
      </c>
      <c r="W52" s="30">
        <f>+IFERROR(ROUND(SUM(e!AR50:BG50)/J52*100,1),0)</f>
        <v>17.600000000000001</v>
      </c>
      <c r="X52" s="30">
        <f>+IFERROR(ROUND(SUM(e!BH50:BI50)/SUM(e!BJ50:BK50)*100,1),0)</f>
        <v>100.6</v>
      </c>
      <c r="Y52" s="30">
        <f t="shared" si="7"/>
        <v>723.6</v>
      </c>
      <c r="Z52" s="30">
        <f t="shared" si="8"/>
        <v>89.4</v>
      </c>
      <c r="AA52" s="30">
        <f>+IFERROR(ROUND(K52/SUM(e!T50:V50),1),0)</f>
        <v>220</v>
      </c>
      <c r="AB52" s="42">
        <f>+IFERROR(ROUND((SUM(e!BJ50:BK50)-SUM(e!BL50:BO50))/SUM(e!T50:V50),1),0)</f>
        <v>246.1</v>
      </c>
      <c r="AC52" s="30">
        <f>+IFERROR(ROUND(e!BP50/e!BQ50*100,1),0)</f>
        <v>148.19999999999999</v>
      </c>
      <c r="AD52" s="101">
        <f>+e!BR50</f>
        <v>12080</v>
      </c>
      <c r="AF52" s="65"/>
      <c r="AG52" s="52"/>
      <c r="AH52" s="31"/>
      <c r="AI52" s="31"/>
      <c r="AJ52" s="31"/>
      <c r="AK52" s="31"/>
      <c r="AL52" s="31"/>
      <c r="AM52" s="31"/>
      <c r="AN52" s="31"/>
      <c r="AO52" s="31"/>
      <c r="AP52" s="31"/>
      <c r="AQ52" s="31"/>
      <c r="AR52" s="31"/>
      <c r="AS52" s="31"/>
      <c r="AT52" s="31"/>
      <c r="AU52" s="31"/>
      <c r="AV52" s="31"/>
      <c r="AW52" s="31"/>
      <c r="AX52" s="31"/>
      <c r="AY52" s="31"/>
      <c r="AZ52" s="31"/>
      <c r="BA52" s="31"/>
      <c r="BB52" s="31"/>
      <c r="BC52" s="31"/>
      <c r="BD52" s="51"/>
      <c r="BE52" s="31"/>
      <c r="BG52" s="64" t="s">
        <v>2924</v>
      </c>
      <c r="BH52" s="10" t="s">
        <v>2974</v>
      </c>
      <c r="BI52" s="55">
        <f t="shared" si="30"/>
        <v>1232014</v>
      </c>
      <c r="BJ52" s="55">
        <f t="shared" si="30"/>
        <v>717</v>
      </c>
      <c r="BK52" s="55">
        <f t="shared" si="30"/>
        <v>9</v>
      </c>
      <c r="BL52" s="55">
        <f t="shared" si="30"/>
        <v>4839999</v>
      </c>
      <c r="BM52" s="55">
        <f t="shared" si="30"/>
        <v>19040445</v>
      </c>
      <c r="BN52" s="55">
        <f t="shared" si="30"/>
        <v>69665275</v>
      </c>
      <c r="BO52" s="55">
        <f t="shared" si="30"/>
        <v>35457</v>
      </c>
      <c r="BP52" s="55">
        <f t="shared" si="30"/>
        <v>237</v>
      </c>
      <c r="BQ52" s="55">
        <f t="shared" si="30"/>
        <v>63.7</v>
      </c>
      <c r="BR52" s="55">
        <f t="shared" si="30"/>
        <v>22</v>
      </c>
      <c r="BS52" s="55">
        <f t="shared" si="31"/>
        <v>0</v>
      </c>
      <c r="BT52" s="55">
        <f t="shared" si="31"/>
        <v>60</v>
      </c>
      <c r="BU52" s="55">
        <f t="shared" si="31"/>
        <v>22.5</v>
      </c>
      <c r="BV52" s="55">
        <f t="shared" si="31"/>
        <v>0</v>
      </c>
      <c r="BW52" s="55">
        <f t="shared" si="31"/>
        <v>86.5</v>
      </c>
      <c r="BX52" s="55">
        <f t="shared" si="31"/>
        <v>69.7</v>
      </c>
      <c r="BY52" s="55">
        <f t="shared" si="31"/>
        <v>27.1</v>
      </c>
      <c r="BZ52" s="55">
        <f t="shared" si="31"/>
        <v>108.9</v>
      </c>
      <c r="CA52" s="55">
        <f t="shared" si="31"/>
        <v>365.9</v>
      </c>
      <c r="CB52" s="55">
        <f t="shared" si="31"/>
        <v>106.1</v>
      </c>
      <c r="CC52" s="55">
        <f t="shared" si="31"/>
        <v>149.6</v>
      </c>
      <c r="CD52" s="55">
        <f t="shared" si="31"/>
        <v>141</v>
      </c>
      <c r="CE52" s="58">
        <f t="shared" si="31"/>
        <v>146.69999999999999</v>
      </c>
      <c r="CF52" s="58">
        <f t="shared" si="10"/>
        <v>80700</v>
      </c>
      <c r="CG52" s="30"/>
      <c r="CH52" s="64" t="s">
        <v>192</v>
      </c>
      <c r="CI52" s="10" t="s">
        <v>3533</v>
      </c>
      <c r="CJ52" s="55">
        <f t="shared" si="32"/>
        <v>16644</v>
      </c>
      <c r="CK52" s="55">
        <f t="shared" si="32"/>
        <v>7</v>
      </c>
      <c r="CL52" s="55">
        <f t="shared" si="32"/>
        <v>12</v>
      </c>
      <c r="CM52" s="55">
        <f t="shared" si="32"/>
        <v>313638</v>
      </c>
      <c r="CN52" s="55">
        <f t="shared" si="32"/>
        <v>316542</v>
      </c>
      <c r="CO52" s="55">
        <f t="shared" si="32"/>
        <v>2449299</v>
      </c>
      <c r="CP52" s="55">
        <f t="shared" si="32"/>
        <v>45220</v>
      </c>
      <c r="CQ52" s="55">
        <f t="shared" si="32"/>
        <v>259</v>
      </c>
      <c r="CR52" s="55">
        <f t="shared" si="32"/>
        <v>0</v>
      </c>
      <c r="CS52" s="55">
        <f t="shared" si="32"/>
        <v>3</v>
      </c>
      <c r="CT52" s="55">
        <f t="shared" si="33"/>
        <v>0</v>
      </c>
      <c r="CU52" s="55">
        <f t="shared" si="33"/>
        <v>3.3</v>
      </c>
      <c r="CV52" s="55">
        <f t="shared" si="33"/>
        <v>4.8</v>
      </c>
      <c r="CW52" s="55">
        <f t="shared" si="33"/>
        <v>0</v>
      </c>
      <c r="CX52" s="55">
        <f t="shared" si="33"/>
        <v>0</v>
      </c>
      <c r="CY52" s="55">
        <f t="shared" si="33"/>
        <v>0</v>
      </c>
      <c r="CZ52" s="55">
        <f t="shared" si="33"/>
        <v>18.7</v>
      </c>
      <c r="DA52" s="55">
        <f t="shared" si="33"/>
        <v>108.4</v>
      </c>
      <c r="DB52" s="55">
        <f t="shared" si="33"/>
        <v>773.8</v>
      </c>
      <c r="DC52" s="55">
        <f t="shared" si="33"/>
        <v>93.9</v>
      </c>
      <c r="DD52" s="55">
        <f t="shared" si="33"/>
        <v>174.4</v>
      </c>
      <c r="DE52" s="55">
        <f t="shared" si="33"/>
        <v>185.7</v>
      </c>
      <c r="DF52" s="58">
        <f t="shared" si="33"/>
        <v>130.5</v>
      </c>
      <c r="DG52" s="58">
        <f t="shared" si="11"/>
        <v>8767</v>
      </c>
    </row>
    <row r="53" spans="2:111">
      <c r="B53" s="40" t="s">
        <v>1278</v>
      </c>
      <c r="C53" s="30" t="s">
        <v>1279</v>
      </c>
      <c r="D53" s="30" t="s">
        <v>1376</v>
      </c>
      <c r="E53" s="30" t="s">
        <v>1377</v>
      </c>
      <c r="F53" s="30" t="str">
        <f t="shared" si="6"/>
        <v>北海道新ひだか町</v>
      </c>
      <c r="G53" s="41">
        <f>+e!F51</f>
        <v>17607</v>
      </c>
      <c r="H53" s="41">
        <f>+e!G51</f>
        <v>11</v>
      </c>
      <c r="I53" s="41">
        <f>+SUM(e!H51:K51)</f>
        <v>1</v>
      </c>
      <c r="J53" s="41">
        <f>+SUM(e!L51:O51)</f>
        <v>195905</v>
      </c>
      <c r="K53" s="41">
        <f>+e!P51</f>
        <v>355671</v>
      </c>
      <c r="L53" s="41">
        <f>+SUM(e!Q51:R51)</f>
        <v>1482047</v>
      </c>
      <c r="M53" s="31">
        <f>+IFERROR(ROUND(e!P51/e!S51,0),0)</f>
        <v>44459</v>
      </c>
      <c r="N53" s="30">
        <f>+IFERROR(ROUND(SUM(e!T51:V51)/e!S51,0),0)</f>
        <v>210</v>
      </c>
      <c r="O53" s="30">
        <f>+IFERROR(ROUND(e!W51/e!G51*100,1),0)</f>
        <v>27.3</v>
      </c>
      <c r="P53" s="41">
        <f>+e!X51</f>
        <v>7</v>
      </c>
      <c r="Q53" s="30">
        <f>+IFERROR(ROUND(e!Z51/e!Y51*100,1),0)</f>
        <v>0</v>
      </c>
      <c r="R53" s="30">
        <f>+IFERROR(ROUND(e!AB51/e!AA51*100,1),0)</f>
        <v>0</v>
      </c>
      <c r="S53" s="30">
        <f>+IFERROR(ROUND(SUM(e!AC51:AF51)/J53*100,1),0)</f>
        <v>8.1999999999999993</v>
      </c>
      <c r="T53" s="30">
        <f>+IFERROR(ROUND(e!AG51/e!Y51*100,1),0)</f>
        <v>0</v>
      </c>
      <c r="U53" s="30">
        <f>+IFERROR(ROUND(e!AH51/SUM(e!AH51:AJ51)*100,1),0)</f>
        <v>0</v>
      </c>
      <c r="V53" s="30">
        <f>+IFERROR(ROUND(e!AK51/SUM(e!AK51:AQ51)*100,1),0)</f>
        <v>26.1</v>
      </c>
      <c r="W53" s="30">
        <f>+IFERROR(ROUND(SUM(e!AR51:BG51)/J53*100,1),0)</f>
        <v>21.6</v>
      </c>
      <c r="X53" s="30">
        <f>+IFERROR(ROUND(SUM(e!BH51:BI51)/SUM(e!BJ51:BK51)*100,1),0)</f>
        <v>110.4</v>
      </c>
      <c r="Y53" s="30">
        <f t="shared" si="7"/>
        <v>416.7</v>
      </c>
      <c r="Z53" s="30">
        <f t="shared" si="8"/>
        <v>100</v>
      </c>
      <c r="AA53" s="30">
        <f>+IFERROR(ROUND(K53/SUM(e!T51:V51),1),0)</f>
        <v>212.2</v>
      </c>
      <c r="AB53" s="42">
        <f>+IFERROR(ROUND((SUM(e!BJ51:BK51)-SUM(e!BL51:BO51))/SUM(e!T51:V51),1),0)</f>
        <v>212.1</v>
      </c>
      <c r="AC53" s="30">
        <f>+IFERROR(ROUND(e!BP51/e!BQ51*100,1),0)</f>
        <v>584</v>
      </c>
      <c r="AD53" s="101">
        <f>+e!BR51</f>
        <v>0</v>
      </c>
      <c r="AF53" s="65"/>
      <c r="AG53" s="52"/>
      <c r="AH53" s="31"/>
      <c r="AI53" s="31"/>
      <c r="AJ53" s="31"/>
      <c r="AK53" s="31"/>
      <c r="AL53" s="31"/>
      <c r="AM53" s="31"/>
      <c r="AN53" s="31"/>
      <c r="AO53" s="31"/>
      <c r="AP53" s="31"/>
      <c r="AQ53" s="31"/>
      <c r="AR53" s="31"/>
      <c r="AS53" s="31"/>
      <c r="AT53" s="31"/>
      <c r="AU53" s="31"/>
      <c r="AV53" s="31"/>
      <c r="AW53" s="31"/>
      <c r="AX53" s="31"/>
      <c r="AY53" s="31"/>
      <c r="AZ53" s="31"/>
      <c r="BA53" s="31"/>
      <c r="BB53" s="31"/>
      <c r="BC53" s="31"/>
      <c r="BD53" s="51"/>
      <c r="BE53" s="31"/>
      <c r="BG53" s="65"/>
      <c r="BH53" s="52"/>
      <c r="BI53" s="31"/>
      <c r="BJ53" s="31"/>
      <c r="BK53" s="31"/>
      <c r="BL53" s="31"/>
      <c r="BM53" s="31"/>
      <c r="BN53" s="31"/>
      <c r="BO53" s="31"/>
      <c r="BP53" s="31"/>
      <c r="BQ53" s="31"/>
      <c r="BR53" s="31"/>
      <c r="BS53" s="31"/>
      <c r="BT53" s="31"/>
      <c r="BU53" s="31"/>
      <c r="BV53" s="31"/>
      <c r="BW53" s="31"/>
      <c r="BX53" s="31"/>
      <c r="BY53" s="31"/>
      <c r="BZ53" s="31"/>
      <c r="CA53" s="31"/>
      <c r="CB53" s="31"/>
      <c r="CC53" s="31"/>
      <c r="CD53" s="31"/>
      <c r="CE53" s="51"/>
      <c r="CF53" s="31"/>
      <c r="CG53" s="30"/>
      <c r="CH53" s="64" t="s">
        <v>190</v>
      </c>
      <c r="CI53" s="10" t="s">
        <v>3534</v>
      </c>
      <c r="CJ53" s="55">
        <f t="shared" si="32"/>
        <v>12640</v>
      </c>
      <c r="CK53" s="55">
        <f t="shared" si="32"/>
        <v>5</v>
      </c>
      <c r="CL53" s="55">
        <f t="shared" si="32"/>
        <v>6</v>
      </c>
      <c r="CM53" s="55">
        <f t="shared" si="32"/>
        <v>122281</v>
      </c>
      <c r="CN53" s="55">
        <f t="shared" si="32"/>
        <v>228036</v>
      </c>
      <c r="CO53" s="55">
        <f t="shared" si="32"/>
        <v>1129383</v>
      </c>
      <c r="CP53" s="55">
        <f t="shared" si="32"/>
        <v>45607</v>
      </c>
      <c r="CQ53" s="55">
        <f t="shared" si="32"/>
        <v>268</v>
      </c>
      <c r="CR53" s="55">
        <f t="shared" si="32"/>
        <v>0</v>
      </c>
      <c r="CS53" s="55">
        <f t="shared" si="32"/>
        <v>5</v>
      </c>
      <c r="CT53" s="55">
        <f t="shared" si="33"/>
        <v>0</v>
      </c>
      <c r="CU53" s="55">
        <f t="shared" si="33"/>
        <v>87.7</v>
      </c>
      <c r="CV53" s="55">
        <f t="shared" si="33"/>
        <v>22.1</v>
      </c>
      <c r="CW53" s="55">
        <f t="shared" si="33"/>
        <v>0</v>
      </c>
      <c r="CX53" s="55">
        <f t="shared" si="33"/>
        <v>0</v>
      </c>
      <c r="CY53" s="55">
        <f t="shared" si="33"/>
        <v>0</v>
      </c>
      <c r="CZ53" s="55">
        <f t="shared" si="33"/>
        <v>0.9</v>
      </c>
      <c r="DA53" s="55">
        <f t="shared" si="33"/>
        <v>111.5</v>
      </c>
      <c r="DB53" s="55">
        <f t="shared" si="33"/>
        <v>495.3</v>
      </c>
      <c r="DC53" s="55">
        <f t="shared" si="33"/>
        <v>110.7</v>
      </c>
      <c r="DD53" s="55">
        <f t="shared" si="33"/>
        <v>169.9</v>
      </c>
      <c r="DE53" s="55">
        <f t="shared" si="33"/>
        <v>153.5</v>
      </c>
      <c r="DF53" s="58">
        <f t="shared" si="33"/>
        <v>256.8</v>
      </c>
      <c r="DG53" s="58">
        <f t="shared" si="11"/>
        <v>0</v>
      </c>
    </row>
    <row r="54" spans="2:111">
      <c r="B54" s="40" t="s">
        <v>1278</v>
      </c>
      <c r="C54" s="30" t="s">
        <v>1279</v>
      </c>
      <c r="D54" s="30" t="s">
        <v>1378</v>
      </c>
      <c r="E54" s="30" t="s">
        <v>1379</v>
      </c>
      <c r="F54" s="30" t="str">
        <f t="shared" si="6"/>
        <v>北海道厚岸町</v>
      </c>
      <c r="G54" s="41">
        <f>+e!F52</f>
        <v>8447</v>
      </c>
      <c r="H54" s="41">
        <f>+e!G52</f>
        <v>23</v>
      </c>
      <c r="I54" s="41">
        <f>+SUM(e!H52:K52)</f>
        <v>1</v>
      </c>
      <c r="J54" s="41">
        <f>+SUM(e!L52:O52)</f>
        <v>161647</v>
      </c>
      <c r="K54" s="41">
        <f>+e!P52</f>
        <v>255017</v>
      </c>
      <c r="L54" s="41">
        <f>+SUM(e!Q52:R52)</f>
        <v>1249550</v>
      </c>
      <c r="M54" s="31">
        <f>+IFERROR(ROUND(e!P52/e!S52,0),0)</f>
        <v>85006</v>
      </c>
      <c r="N54" s="30">
        <f>+IFERROR(ROUND(SUM(e!T52:V52)/e!S52,0),0)</f>
        <v>303</v>
      </c>
      <c r="O54" s="30">
        <f>+IFERROR(ROUND(e!W52/e!G52*100,1),0)</f>
        <v>8.6999999999999993</v>
      </c>
      <c r="P54" s="41">
        <f>+e!X52</f>
        <v>26</v>
      </c>
      <c r="Q54" s="30">
        <f>+IFERROR(ROUND(e!Z52/e!Y52*100,1),0)</f>
        <v>0</v>
      </c>
      <c r="R54" s="30">
        <f>+IFERROR(ROUND(e!AB52/e!AA52*100,1),0)</f>
        <v>17.399999999999999</v>
      </c>
      <c r="S54" s="30">
        <f>+IFERROR(ROUND(SUM(e!AC52:AF52)/J54*100,1),0)</f>
        <v>4.5</v>
      </c>
      <c r="T54" s="30">
        <f>+IFERROR(ROUND(e!AG52/e!Y52*100,1),0)</f>
        <v>0</v>
      </c>
      <c r="U54" s="30">
        <f>+IFERROR(ROUND(e!AH52/SUM(e!AH52:AJ52)*100,1),0)</f>
        <v>0</v>
      </c>
      <c r="V54" s="30">
        <f>+IFERROR(ROUND(e!AK52/SUM(e!AK52:AQ52)*100,1),0)</f>
        <v>0</v>
      </c>
      <c r="W54" s="30">
        <f>+IFERROR(ROUND(SUM(e!AR52:BG52)/J54*100,1),0)</f>
        <v>0.5</v>
      </c>
      <c r="X54" s="30">
        <f>+IFERROR(ROUND(SUM(e!BH52:BI52)/SUM(e!BJ52:BK52)*100,1),0)</f>
        <v>115.1</v>
      </c>
      <c r="Y54" s="30">
        <f t="shared" si="7"/>
        <v>490</v>
      </c>
      <c r="Z54" s="30">
        <f t="shared" si="8"/>
        <v>110.3</v>
      </c>
      <c r="AA54" s="30">
        <f>+IFERROR(ROUND(K54/SUM(e!T52:V52),1),0)</f>
        <v>280.5</v>
      </c>
      <c r="AB54" s="42">
        <f>+IFERROR(ROUND((SUM(e!BJ52:BK52)-SUM(e!BL52:BO52))/SUM(e!T52:V52),1),0)</f>
        <v>254.3</v>
      </c>
      <c r="AC54" s="30">
        <f>+IFERROR(ROUND(e!BP52/e!BQ52*100,1),0)</f>
        <v>284.39999999999998</v>
      </c>
      <c r="AD54" s="101">
        <f>+e!BR52</f>
        <v>0</v>
      </c>
      <c r="AF54" s="65"/>
      <c r="AG54" s="52"/>
      <c r="AH54" s="31"/>
      <c r="AI54" s="31"/>
      <c r="AJ54" s="31"/>
      <c r="AK54" s="31"/>
      <c r="AL54" s="31"/>
      <c r="AM54" s="31"/>
      <c r="AN54" s="31"/>
      <c r="AO54" s="31"/>
      <c r="AP54" s="31"/>
      <c r="AQ54" s="31"/>
      <c r="AR54" s="31"/>
      <c r="AS54" s="31"/>
      <c r="AT54" s="31"/>
      <c r="AU54" s="31"/>
      <c r="AV54" s="31"/>
      <c r="AW54" s="31"/>
      <c r="AX54" s="31"/>
      <c r="AY54" s="31"/>
      <c r="AZ54" s="31"/>
      <c r="BA54" s="31"/>
      <c r="BB54" s="31"/>
      <c r="BC54" s="31"/>
      <c r="BD54" s="51"/>
      <c r="BE54" s="31"/>
      <c r="BG54" s="65"/>
      <c r="BH54" s="52"/>
      <c r="BI54" s="31"/>
      <c r="BJ54" s="31"/>
      <c r="BK54" s="31"/>
      <c r="BL54" s="31"/>
      <c r="BM54" s="31"/>
      <c r="BN54" s="31"/>
      <c r="BO54" s="31"/>
      <c r="BP54" s="31"/>
      <c r="BQ54" s="31"/>
      <c r="BR54" s="31"/>
      <c r="BS54" s="31"/>
      <c r="BT54" s="31"/>
      <c r="BU54" s="31"/>
      <c r="BV54" s="31"/>
      <c r="BW54" s="31"/>
      <c r="BX54" s="31"/>
      <c r="BY54" s="31"/>
      <c r="BZ54" s="31"/>
      <c r="CA54" s="31"/>
      <c r="CB54" s="31"/>
      <c r="CC54" s="31"/>
      <c r="CD54" s="31"/>
      <c r="CE54" s="51"/>
      <c r="CF54" s="31"/>
      <c r="CG54" s="30"/>
      <c r="CH54" s="64" t="s">
        <v>196</v>
      </c>
      <c r="CI54" s="10" t="s">
        <v>3535</v>
      </c>
      <c r="CJ54" s="55">
        <f t="shared" si="32"/>
        <v>4590</v>
      </c>
      <c r="CK54" s="55">
        <f t="shared" si="32"/>
        <v>3</v>
      </c>
      <c r="CL54" s="55">
        <f t="shared" si="32"/>
        <v>6</v>
      </c>
      <c r="CM54" s="55">
        <f t="shared" si="32"/>
        <v>101313</v>
      </c>
      <c r="CN54" s="55">
        <f t="shared" si="32"/>
        <v>137684</v>
      </c>
      <c r="CO54" s="55">
        <f t="shared" si="32"/>
        <v>1342274</v>
      </c>
      <c r="CP54" s="55">
        <f t="shared" si="32"/>
        <v>45895</v>
      </c>
      <c r="CQ54" s="55">
        <f t="shared" si="32"/>
        <v>183</v>
      </c>
      <c r="CR54" s="55">
        <f t="shared" si="32"/>
        <v>33.299999999999997</v>
      </c>
      <c r="CS54" s="55">
        <f t="shared" si="32"/>
        <v>7</v>
      </c>
      <c r="CT54" s="55">
        <f t="shared" si="33"/>
        <v>0</v>
      </c>
      <c r="CU54" s="55">
        <f t="shared" si="33"/>
        <v>0</v>
      </c>
      <c r="CV54" s="55">
        <f t="shared" si="33"/>
        <v>25.5</v>
      </c>
      <c r="CW54" s="55">
        <f t="shared" si="33"/>
        <v>77.900000000000006</v>
      </c>
      <c r="CX54" s="55">
        <f t="shared" si="33"/>
        <v>0</v>
      </c>
      <c r="CY54" s="55">
        <f t="shared" si="33"/>
        <v>0</v>
      </c>
      <c r="CZ54" s="55">
        <f t="shared" si="33"/>
        <v>11.3</v>
      </c>
      <c r="DA54" s="55">
        <f t="shared" si="33"/>
        <v>101.1</v>
      </c>
      <c r="DB54" s="55">
        <f t="shared" si="33"/>
        <v>974.9</v>
      </c>
      <c r="DC54" s="55">
        <f t="shared" si="33"/>
        <v>100.7</v>
      </c>
      <c r="DD54" s="55">
        <f t="shared" si="33"/>
        <v>251.2</v>
      </c>
      <c r="DE54" s="55">
        <f t="shared" si="33"/>
        <v>249.5</v>
      </c>
      <c r="DF54" s="58">
        <f t="shared" si="33"/>
        <v>55.8</v>
      </c>
      <c r="DG54" s="58">
        <f t="shared" si="11"/>
        <v>0</v>
      </c>
    </row>
    <row r="55" spans="2:111">
      <c r="B55" s="40" t="s">
        <v>1278</v>
      </c>
      <c r="C55" s="30" t="s">
        <v>1279</v>
      </c>
      <c r="D55" s="30" t="s">
        <v>1380</v>
      </c>
      <c r="E55" s="30" t="s">
        <v>1381</v>
      </c>
      <c r="F55" s="30" t="str">
        <f t="shared" si="6"/>
        <v>北海道登別市</v>
      </c>
      <c r="G55" s="41">
        <f>+e!F53</f>
        <v>47294</v>
      </c>
      <c r="H55" s="41">
        <f>+e!G53</f>
        <v>33</v>
      </c>
      <c r="I55" s="41">
        <f>+SUM(e!H53:K53)</f>
        <v>2</v>
      </c>
      <c r="J55" s="41">
        <f>+SUM(e!L53:O53)</f>
        <v>289260</v>
      </c>
      <c r="K55" s="41">
        <f>+e!P53</f>
        <v>799942</v>
      </c>
      <c r="L55" s="41">
        <f>+SUM(e!Q53:R53)</f>
        <v>4421944</v>
      </c>
      <c r="M55" s="31">
        <f>+IFERROR(ROUND(e!P53/e!S53,0),0)</f>
        <v>72722</v>
      </c>
      <c r="N55" s="30">
        <f>+IFERROR(ROUND(SUM(e!T53:V53)/e!S53,0),0)</f>
        <v>340</v>
      </c>
      <c r="O55" s="30">
        <f>+IFERROR(ROUND(e!W53/e!G53*100,1),0)</f>
        <v>24.2</v>
      </c>
      <c r="P55" s="41">
        <f>+e!X53</f>
        <v>7</v>
      </c>
      <c r="Q55" s="30">
        <f>+IFERROR(ROUND(e!Z53/e!Y53*100,1),0)</f>
        <v>0</v>
      </c>
      <c r="R55" s="30">
        <f>+IFERROR(ROUND(e!AB53/e!AA53*100,1),0)</f>
        <v>36.5</v>
      </c>
      <c r="S55" s="30">
        <f>+IFERROR(ROUND(SUM(e!AC53:AF53)/J55*100,1),0)</f>
        <v>11.6</v>
      </c>
      <c r="T55" s="30">
        <f>+IFERROR(ROUND(e!AG53/e!Y53*100,1),0)</f>
        <v>0</v>
      </c>
      <c r="U55" s="30">
        <f>+IFERROR(ROUND(e!AH53/SUM(e!AH53:AJ53)*100,1),0)</f>
        <v>8.5</v>
      </c>
      <c r="V55" s="30">
        <f>+IFERROR(ROUND(e!AK53/SUM(e!AK53:AQ53)*100,1),0)</f>
        <v>22.1</v>
      </c>
      <c r="W55" s="30">
        <f>+IFERROR(ROUND(SUM(e!AR53:BG53)/J55*100,1),0)</f>
        <v>6</v>
      </c>
      <c r="X55" s="30">
        <f>+IFERROR(ROUND(SUM(e!BH53:BI53)/SUM(e!BJ53:BK53)*100,1),0)</f>
        <v>105</v>
      </c>
      <c r="Y55" s="30">
        <f t="shared" si="7"/>
        <v>552.79999999999995</v>
      </c>
      <c r="Z55" s="30">
        <f t="shared" si="8"/>
        <v>101.7</v>
      </c>
      <c r="AA55" s="30">
        <f>+IFERROR(ROUND(K55/SUM(e!T53:V53),1),0)</f>
        <v>213.8</v>
      </c>
      <c r="AB55" s="42">
        <f>+IFERROR(ROUND((SUM(e!BJ53:BK53)-SUM(e!BL53:BO53))/SUM(e!T53:V53),1),0)</f>
        <v>210.2</v>
      </c>
      <c r="AC55" s="30">
        <f>+IFERROR(ROUND(e!BP53/e!BQ53*100,1),0)</f>
        <v>148.6</v>
      </c>
      <c r="AD55" s="101">
        <f>+e!BR53</f>
        <v>0</v>
      </c>
      <c r="AF55" s="65"/>
      <c r="AG55" s="52"/>
      <c r="AH55" s="31"/>
      <c r="AI55" s="31"/>
      <c r="AJ55" s="31"/>
      <c r="AK55" s="31"/>
      <c r="AL55" s="31"/>
      <c r="AM55" s="31"/>
      <c r="AN55" s="31"/>
      <c r="AO55" s="31"/>
      <c r="AP55" s="31"/>
      <c r="AQ55" s="31"/>
      <c r="AR55" s="31"/>
      <c r="AS55" s="31"/>
      <c r="AT55" s="31"/>
      <c r="AU55" s="31"/>
      <c r="AV55" s="31"/>
      <c r="AW55" s="31"/>
      <c r="AX55" s="31"/>
      <c r="AY55" s="31"/>
      <c r="AZ55" s="31"/>
      <c r="BA55" s="31"/>
      <c r="BB55" s="31"/>
      <c r="BC55" s="31"/>
      <c r="BD55" s="51"/>
      <c r="BE55" s="31"/>
      <c r="BG55" s="65"/>
      <c r="BH55" s="52"/>
      <c r="BI55" s="31"/>
      <c r="BJ55" s="31"/>
      <c r="BK55" s="31"/>
      <c r="BL55" s="31"/>
      <c r="BM55" s="31"/>
      <c r="BN55" s="31"/>
      <c r="BO55" s="31"/>
      <c r="BP55" s="31"/>
      <c r="BQ55" s="31"/>
      <c r="BR55" s="31"/>
      <c r="BS55" s="31"/>
      <c r="BT55" s="31"/>
      <c r="BU55" s="31"/>
      <c r="BV55" s="31"/>
      <c r="BW55" s="31"/>
      <c r="BX55" s="31"/>
      <c r="BY55" s="31"/>
      <c r="BZ55" s="31"/>
      <c r="CA55" s="31"/>
      <c r="CB55" s="31"/>
      <c r="CC55" s="31"/>
      <c r="CD55" s="31"/>
      <c r="CE55" s="51"/>
      <c r="CF55" s="31"/>
      <c r="CG55" s="30"/>
      <c r="CH55" s="64" t="s">
        <v>202</v>
      </c>
      <c r="CI55" s="10" t="s">
        <v>3536</v>
      </c>
      <c r="CJ55" s="55">
        <f t="shared" ref="CJ55:CS64" si="34">+IFERROR(VLOOKUP($CI55,$F$5:$AC$1424,CJ$1,FALSE),0)</f>
        <v>31289</v>
      </c>
      <c r="CK55" s="55">
        <f t="shared" si="34"/>
        <v>17</v>
      </c>
      <c r="CL55" s="55">
        <f t="shared" si="34"/>
        <v>2</v>
      </c>
      <c r="CM55" s="55">
        <f t="shared" si="34"/>
        <v>336119</v>
      </c>
      <c r="CN55" s="55">
        <f t="shared" si="34"/>
        <v>586146</v>
      </c>
      <c r="CO55" s="55">
        <f t="shared" si="34"/>
        <v>5172124</v>
      </c>
      <c r="CP55" s="55">
        <f t="shared" si="34"/>
        <v>45088</v>
      </c>
      <c r="CQ55" s="55">
        <f t="shared" si="34"/>
        <v>236</v>
      </c>
      <c r="CR55" s="55">
        <f t="shared" si="34"/>
        <v>29.4</v>
      </c>
      <c r="CS55" s="55">
        <f t="shared" si="34"/>
        <v>4</v>
      </c>
      <c r="CT55" s="55">
        <f t="shared" ref="CT55:DF64" si="35">+IFERROR(VLOOKUP($CI55,$F$5:$AC$1424,CT$1,FALSE),0)</f>
        <v>0</v>
      </c>
      <c r="CU55" s="55">
        <f t="shared" si="35"/>
        <v>58.6</v>
      </c>
      <c r="CV55" s="55">
        <f t="shared" si="35"/>
        <v>0.1</v>
      </c>
      <c r="CW55" s="55">
        <f t="shared" si="35"/>
        <v>19.399999999999999</v>
      </c>
      <c r="CX55" s="55">
        <f t="shared" si="35"/>
        <v>0</v>
      </c>
      <c r="CY55" s="55">
        <f t="shared" si="35"/>
        <v>22.8</v>
      </c>
      <c r="CZ55" s="55">
        <f t="shared" si="35"/>
        <v>8.1</v>
      </c>
      <c r="DA55" s="55">
        <f t="shared" si="35"/>
        <v>83.9</v>
      </c>
      <c r="DB55" s="55">
        <f t="shared" si="35"/>
        <v>882.4</v>
      </c>
      <c r="DC55" s="55">
        <f t="shared" si="35"/>
        <v>73.2</v>
      </c>
      <c r="DD55" s="55">
        <f t="shared" si="35"/>
        <v>190.7</v>
      </c>
      <c r="DE55" s="55">
        <f t="shared" si="35"/>
        <v>260.60000000000002</v>
      </c>
      <c r="DF55" s="58">
        <f t="shared" si="35"/>
        <v>353.5</v>
      </c>
      <c r="DG55" s="58">
        <f t="shared" si="11"/>
        <v>0</v>
      </c>
    </row>
    <row r="56" spans="2:111">
      <c r="B56" s="40" t="s">
        <v>1278</v>
      </c>
      <c r="C56" s="30" t="s">
        <v>1279</v>
      </c>
      <c r="D56" s="30" t="s">
        <v>1382</v>
      </c>
      <c r="E56" s="30" t="s">
        <v>1383</v>
      </c>
      <c r="F56" s="30" t="str">
        <f t="shared" si="6"/>
        <v>北海道斜里町</v>
      </c>
      <c r="G56" s="41">
        <f>+e!F54</f>
        <v>9007</v>
      </c>
      <c r="H56" s="41">
        <f>+e!G54</f>
        <v>2</v>
      </c>
      <c r="I56" s="41">
        <f>+SUM(e!H54:K54)</f>
        <v>1</v>
      </c>
      <c r="J56" s="41">
        <f>+SUM(e!L54:O54)</f>
        <v>90536</v>
      </c>
      <c r="K56" s="41">
        <f>+e!P54</f>
        <v>191485</v>
      </c>
      <c r="L56" s="41">
        <f>+SUM(e!Q54:R54)</f>
        <v>1359203</v>
      </c>
      <c r="M56" s="31">
        <f>+IFERROR(ROUND(e!P54/e!S54,0),0)</f>
        <v>95743</v>
      </c>
      <c r="N56" s="30">
        <f>+IFERROR(ROUND(SUM(e!T54:V54)/e!S54,0),0)</f>
        <v>554</v>
      </c>
      <c r="O56" s="30">
        <f>+IFERROR(ROUND(e!W54/e!G54*100,1),0)</f>
        <v>50</v>
      </c>
      <c r="P56" s="41">
        <f>+e!X54</f>
        <v>15</v>
      </c>
      <c r="Q56" s="30">
        <f>+IFERROR(ROUND(e!Z54/e!Y54*100,1),0)</f>
        <v>0</v>
      </c>
      <c r="R56" s="30">
        <f>+IFERROR(ROUND(e!AB54/e!AA54*100,1),0)</f>
        <v>0</v>
      </c>
      <c r="S56" s="30">
        <f>+IFERROR(ROUND(SUM(e!AC54:AF54)/J56*100,1),0)</f>
        <v>0</v>
      </c>
      <c r="T56" s="30">
        <f>+IFERROR(ROUND(e!AG54/e!Y54*100,1),0)</f>
        <v>100</v>
      </c>
      <c r="U56" s="30">
        <f>+IFERROR(ROUND(e!AH54/SUM(e!AH54:AJ54)*100,1),0)</f>
        <v>0</v>
      </c>
      <c r="V56" s="30">
        <f>+IFERROR(ROUND(e!AK54/SUM(e!AK54:AQ54)*100,1),0)</f>
        <v>50</v>
      </c>
      <c r="W56" s="30">
        <f>+IFERROR(ROUND(SUM(e!AR54:BG54)/J56*100,1),0)</f>
        <v>4.4000000000000004</v>
      </c>
      <c r="X56" s="30">
        <f>+IFERROR(ROUND(SUM(e!BH54:BI54)/SUM(e!BJ54:BK54)*100,1),0)</f>
        <v>126.5</v>
      </c>
      <c r="Y56" s="30">
        <f t="shared" si="7"/>
        <v>709.8</v>
      </c>
      <c r="Z56" s="30">
        <f t="shared" si="8"/>
        <v>124.5</v>
      </c>
      <c r="AA56" s="30">
        <f>+IFERROR(ROUND(K56/SUM(e!T54:V54),1),0)</f>
        <v>173</v>
      </c>
      <c r="AB56" s="42">
        <f>+IFERROR(ROUND((SUM(e!BJ54:BK54)-SUM(e!BL54:BO54))/SUM(e!T54:V54),1),0)</f>
        <v>139</v>
      </c>
      <c r="AC56" s="30">
        <f>+IFERROR(ROUND(e!BP54/e!BQ54*100,1),0)</f>
        <v>386.9</v>
      </c>
      <c r="AD56" s="101">
        <f>+e!BR54</f>
        <v>0</v>
      </c>
      <c r="AF56" s="65"/>
      <c r="AG56" s="52"/>
      <c r="AH56" s="31"/>
      <c r="AI56" s="31"/>
      <c r="AJ56" s="31"/>
      <c r="AK56" s="31"/>
      <c r="AL56" s="31"/>
      <c r="AM56" s="31"/>
      <c r="AN56" s="31"/>
      <c r="AO56" s="31"/>
      <c r="AP56" s="31"/>
      <c r="AQ56" s="31"/>
      <c r="AR56" s="31"/>
      <c r="AS56" s="31"/>
      <c r="AT56" s="31"/>
      <c r="AU56" s="31"/>
      <c r="AV56" s="31"/>
      <c r="AW56" s="31"/>
      <c r="AX56" s="31"/>
      <c r="AY56" s="31"/>
      <c r="AZ56" s="31"/>
      <c r="BA56" s="31"/>
      <c r="BB56" s="31"/>
      <c r="BC56" s="31"/>
      <c r="BD56" s="51"/>
      <c r="BE56" s="31"/>
      <c r="BG56" s="65"/>
      <c r="BH56" s="52"/>
      <c r="BI56" s="31"/>
      <c r="BJ56" s="31"/>
      <c r="BK56" s="31"/>
      <c r="BL56" s="31"/>
      <c r="BM56" s="31"/>
      <c r="BN56" s="31"/>
      <c r="BO56" s="31"/>
      <c r="BP56" s="31"/>
      <c r="BQ56" s="31"/>
      <c r="BR56" s="31"/>
      <c r="BS56" s="31"/>
      <c r="BT56" s="31"/>
      <c r="BU56" s="31"/>
      <c r="BV56" s="31"/>
      <c r="BW56" s="31"/>
      <c r="BX56" s="31"/>
      <c r="BY56" s="31"/>
      <c r="BZ56" s="31"/>
      <c r="CA56" s="31"/>
      <c r="CB56" s="31"/>
      <c r="CC56" s="31"/>
      <c r="CD56" s="31"/>
      <c r="CE56" s="51"/>
      <c r="CF56" s="31"/>
      <c r="CG56" s="30"/>
      <c r="CH56" s="64" t="s">
        <v>220</v>
      </c>
      <c r="CI56" s="10" t="s">
        <v>3537</v>
      </c>
      <c r="CJ56" s="55">
        <f t="shared" si="34"/>
        <v>6908</v>
      </c>
      <c r="CK56" s="55">
        <f t="shared" si="34"/>
        <v>4</v>
      </c>
      <c r="CL56" s="55">
        <f t="shared" si="34"/>
        <v>7</v>
      </c>
      <c r="CM56" s="55">
        <f t="shared" si="34"/>
        <v>189556</v>
      </c>
      <c r="CN56" s="55">
        <f t="shared" si="34"/>
        <v>163839</v>
      </c>
      <c r="CO56" s="55">
        <f t="shared" si="34"/>
        <v>2314429</v>
      </c>
      <c r="CP56" s="55">
        <f t="shared" si="34"/>
        <v>54613</v>
      </c>
      <c r="CQ56" s="55">
        <f t="shared" si="34"/>
        <v>199</v>
      </c>
      <c r="CR56" s="55">
        <f t="shared" si="34"/>
        <v>50</v>
      </c>
      <c r="CS56" s="55">
        <f t="shared" si="34"/>
        <v>11</v>
      </c>
      <c r="CT56" s="55">
        <f t="shared" si="35"/>
        <v>0</v>
      </c>
      <c r="CU56" s="55">
        <f t="shared" si="35"/>
        <v>58.1</v>
      </c>
      <c r="CV56" s="55">
        <f t="shared" si="35"/>
        <v>7.4</v>
      </c>
      <c r="CW56" s="55">
        <f t="shared" si="35"/>
        <v>0</v>
      </c>
      <c r="CX56" s="55">
        <f t="shared" si="35"/>
        <v>0</v>
      </c>
      <c r="CY56" s="55">
        <f t="shared" si="35"/>
        <v>0</v>
      </c>
      <c r="CZ56" s="55">
        <f t="shared" si="35"/>
        <v>8.5</v>
      </c>
      <c r="DA56" s="55">
        <f t="shared" si="35"/>
        <v>103</v>
      </c>
      <c r="DB56" s="55">
        <f t="shared" si="35"/>
        <v>1412.6</v>
      </c>
      <c r="DC56" s="55">
        <f t="shared" si="35"/>
        <v>58.8</v>
      </c>
      <c r="DD56" s="55">
        <f t="shared" si="35"/>
        <v>274.89999999999998</v>
      </c>
      <c r="DE56" s="55">
        <f t="shared" si="35"/>
        <v>467.2</v>
      </c>
      <c r="DF56" s="58">
        <f t="shared" si="35"/>
        <v>651.70000000000005</v>
      </c>
      <c r="DG56" s="58">
        <f t="shared" si="11"/>
        <v>0</v>
      </c>
    </row>
    <row r="57" spans="2:111">
      <c r="B57" s="40" t="s">
        <v>1278</v>
      </c>
      <c r="C57" s="30" t="s">
        <v>1279</v>
      </c>
      <c r="D57" s="30" t="s">
        <v>1384</v>
      </c>
      <c r="E57" s="30" t="s">
        <v>1385</v>
      </c>
      <c r="F57" s="30" t="str">
        <f t="shared" si="6"/>
        <v>北海道伊達市</v>
      </c>
      <c r="G57" s="41">
        <f>+e!F55</f>
        <v>29214</v>
      </c>
      <c r="H57" s="41">
        <f>+e!G55</f>
        <v>20</v>
      </c>
      <c r="I57" s="41">
        <f>+SUM(e!H55:K55)</f>
        <v>4</v>
      </c>
      <c r="J57" s="41">
        <f>+SUM(e!L55:O55)</f>
        <v>240834</v>
      </c>
      <c r="K57" s="41">
        <f>+e!P55</f>
        <v>547254</v>
      </c>
      <c r="L57" s="41">
        <f>+SUM(e!Q55:R55)</f>
        <v>554326</v>
      </c>
      <c r="M57" s="31">
        <f>+IFERROR(ROUND(e!P55/e!S55,0),0)</f>
        <v>45605</v>
      </c>
      <c r="N57" s="30">
        <f>+IFERROR(ROUND(SUM(e!T55:V55)/e!S55,0),0)</f>
        <v>263</v>
      </c>
      <c r="O57" s="30">
        <f>+IFERROR(ROUND(e!W55/e!G55*100,1),0)</f>
        <v>25</v>
      </c>
      <c r="P57" s="41">
        <f>+e!X55</f>
        <v>4</v>
      </c>
      <c r="Q57" s="30">
        <f>+IFERROR(ROUND(e!Z55/e!Y55*100,1),0)</f>
        <v>54.7</v>
      </c>
      <c r="R57" s="30">
        <f>+IFERROR(ROUND(e!AB55/e!AA55*100,1),0)</f>
        <v>77.400000000000006</v>
      </c>
      <c r="S57" s="30">
        <f>+IFERROR(ROUND(SUM(e!AC55:AF55)/J57*100,1),0)</f>
        <v>14.9</v>
      </c>
      <c r="T57" s="30">
        <f>+IFERROR(ROUND(e!AG55/e!Y55*100,1),0)</f>
        <v>0</v>
      </c>
      <c r="U57" s="30">
        <f>+IFERROR(ROUND(e!AH55/SUM(e!AH55:AJ55)*100,1),0)</f>
        <v>19.5</v>
      </c>
      <c r="V57" s="30">
        <f>+IFERROR(ROUND(e!AK55/SUM(e!AK55:AQ55)*100,1),0)</f>
        <v>0</v>
      </c>
      <c r="W57" s="30">
        <f>+IFERROR(ROUND(SUM(e!AR55:BG55)/J57*100,1),0)</f>
        <v>8.4</v>
      </c>
      <c r="X57" s="30">
        <f>+IFERROR(ROUND(SUM(e!BH55:BI55)/SUM(e!BJ55:BK55)*100,1),0)</f>
        <v>117.5</v>
      </c>
      <c r="Y57" s="30">
        <f t="shared" si="7"/>
        <v>101.3</v>
      </c>
      <c r="Z57" s="30">
        <f t="shared" si="8"/>
        <v>108.8</v>
      </c>
      <c r="AA57" s="30">
        <f>+IFERROR(ROUND(K57/SUM(e!T55:V55),1),0)</f>
        <v>173.3</v>
      </c>
      <c r="AB57" s="42">
        <f>+IFERROR(ROUND((SUM(e!BJ55:BK55)-SUM(e!BL55:BO55))/SUM(e!T55:V55),1),0)</f>
        <v>159.30000000000001</v>
      </c>
      <c r="AC57" s="30">
        <f>+IFERROR(ROUND(e!BP55/e!BQ55*100,1),0)</f>
        <v>1339.5</v>
      </c>
      <c r="AD57" s="101">
        <f>+e!BR55</f>
        <v>0</v>
      </c>
      <c r="AF57" s="65"/>
      <c r="AG57" s="52"/>
      <c r="AH57" s="31"/>
      <c r="AI57" s="31"/>
      <c r="AJ57" s="31"/>
      <c r="AK57" s="31"/>
      <c r="AL57" s="31"/>
      <c r="AM57" s="31"/>
      <c r="AN57" s="31"/>
      <c r="AO57" s="31"/>
      <c r="AP57" s="31"/>
      <c r="AQ57" s="31"/>
      <c r="AR57" s="31"/>
      <c r="AS57" s="31"/>
      <c r="AT57" s="31"/>
      <c r="AU57" s="31"/>
      <c r="AV57" s="31"/>
      <c r="AW57" s="31"/>
      <c r="AX57" s="31"/>
      <c r="AY57" s="31"/>
      <c r="AZ57" s="31"/>
      <c r="BA57" s="31"/>
      <c r="BB57" s="31"/>
      <c r="BC57" s="31"/>
      <c r="BD57" s="51"/>
      <c r="BE57" s="31"/>
      <c r="BG57" s="65"/>
      <c r="BH57" s="52"/>
      <c r="BI57" s="31"/>
      <c r="BJ57" s="31"/>
      <c r="BK57" s="31"/>
      <c r="BL57" s="31"/>
      <c r="BM57" s="31"/>
      <c r="BN57" s="31"/>
      <c r="BO57" s="31"/>
      <c r="BP57" s="31"/>
      <c r="BQ57" s="31"/>
      <c r="BR57" s="31"/>
      <c r="BS57" s="31"/>
      <c r="BT57" s="31"/>
      <c r="BU57" s="31"/>
      <c r="BV57" s="31"/>
      <c r="BW57" s="31"/>
      <c r="BX57" s="31"/>
      <c r="BY57" s="31"/>
      <c r="BZ57" s="31"/>
      <c r="CA57" s="31"/>
      <c r="CB57" s="31"/>
      <c r="CC57" s="31"/>
      <c r="CD57" s="31"/>
      <c r="CE57" s="51"/>
      <c r="CF57" s="31"/>
      <c r="CG57" s="30"/>
      <c r="CH57" s="64" t="s">
        <v>212</v>
      </c>
      <c r="CI57" s="10" t="s">
        <v>3538</v>
      </c>
      <c r="CJ57" s="55">
        <f t="shared" si="34"/>
        <v>5774</v>
      </c>
      <c r="CK57" s="55">
        <f t="shared" si="34"/>
        <v>8</v>
      </c>
      <c r="CL57" s="55">
        <f t="shared" si="34"/>
        <v>15</v>
      </c>
      <c r="CM57" s="55">
        <f t="shared" si="34"/>
        <v>153328</v>
      </c>
      <c r="CN57" s="55">
        <f t="shared" si="34"/>
        <v>111110</v>
      </c>
      <c r="CO57" s="55">
        <f t="shared" si="34"/>
        <v>1760930</v>
      </c>
      <c r="CP57" s="55">
        <f t="shared" si="34"/>
        <v>55555</v>
      </c>
      <c r="CQ57" s="55">
        <f t="shared" si="34"/>
        <v>286</v>
      </c>
      <c r="CR57" s="55">
        <f t="shared" si="34"/>
        <v>12.5</v>
      </c>
      <c r="CS57" s="55">
        <f t="shared" si="34"/>
        <v>10</v>
      </c>
      <c r="CT57" s="55">
        <f t="shared" si="35"/>
        <v>0</v>
      </c>
      <c r="CU57" s="55">
        <f t="shared" si="35"/>
        <v>0</v>
      </c>
      <c r="CV57" s="55">
        <f t="shared" si="35"/>
        <v>43.9</v>
      </c>
      <c r="CW57" s="55">
        <f t="shared" si="35"/>
        <v>4.5</v>
      </c>
      <c r="CX57" s="55">
        <f t="shared" si="35"/>
        <v>0</v>
      </c>
      <c r="CY57" s="55">
        <f t="shared" si="35"/>
        <v>16</v>
      </c>
      <c r="CZ57" s="55">
        <f t="shared" si="35"/>
        <v>44.5</v>
      </c>
      <c r="DA57" s="55">
        <f t="shared" si="35"/>
        <v>78.3</v>
      </c>
      <c r="DB57" s="55">
        <f t="shared" si="35"/>
        <v>1584.9</v>
      </c>
      <c r="DC57" s="55">
        <f t="shared" si="35"/>
        <v>66.400000000000006</v>
      </c>
      <c r="DD57" s="55">
        <f t="shared" si="35"/>
        <v>194.6</v>
      </c>
      <c r="DE57" s="55">
        <f t="shared" si="35"/>
        <v>293.2</v>
      </c>
      <c r="DF57" s="58">
        <f t="shared" si="35"/>
        <v>227.4</v>
      </c>
      <c r="DG57" s="58">
        <f t="shared" si="11"/>
        <v>0</v>
      </c>
    </row>
    <row r="58" spans="2:111">
      <c r="B58" s="40" t="s">
        <v>1278</v>
      </c>
      <c r="C58" s="30" t="s">
        <v>1279</v>
      </c>
      <c r="D58" s="30" t="s">
        <v>1386</v>
      </c>
      <c r="E58" s="30" t="s">
        <v>1387</v>
      </c>
      <c r="F58" s="30" t="str">
        <f t="shared" si="6"/>
        <v>北海道北見市（留辺蘂）</v>
      </c>
      <c r="G58" s="41">
        <f>+e!F56</f>
        <v>4063</v>
      </c>
      <c r="H58" s="41">
        <f>+e!G56</f>
        <v>5</v>
      </c>
      <c r="I58" s="41">
        <f>+SUM(e!H56:K56)</f>
        <v>1</v>
      </c>
      <c r="J58" s="41">
        <f>+SUM(e!L56:O56)</f>
        <v>50611</v>
      </c>
      <c r="K58" s="41">
        <f>+e!P56</f>
        <v>0</v>
      </c>
      <c r="L58" s="41">
        <f>+SUM(e!Q56:R56)</f>
        <v>0</v>
      </c>
      <c r="M58" s="31">
        <f>+IFERROR(ROUND(e!P56/e!S56,0),0)</f>
        <v>0</v>
      </c>
      <c r="N58" s="30">
        <f>+IFERROR(ROUND(SUM(e!T56:V56)/e!S56,0),0)</f>
        <v>0</v>
      </c>
      <c r="O58" s="30">
        <f>+IFERROR(ROUND(e!W56/e!G56*100,1),0)</f>
        <v>60</v>
      </c>
      <c r="P58" s="41">
        <f>+e!X56</f>
        <v>7</v>
      </c>
      <c r="Q58" s="30">
        <f>+IFERROR(ROUND(e!Z56/e!Y56*100,1),0)</f>
        <v>0</v>
      </c>
      <c r="R58" s="30">
        <f>+IFERROR(ROUND(e!AB56/e!AA56*100,1),0)</f>
        <v>45</v>
      </c>
      <c r="S58" s="30">
        <f>+IFERROR(ROUND(SUM(e!AC56:AF56)/J58*100,1),0)</f>
        <v>37.5</v>
      </c>
      <c r="T58" s="30">
        <f>+IFERROR(ROUND(e!AG56/e!Y56*100,1),0)</f>
        <v>100</v>
      </c>
      <c r="U58" s="30">
        <f>+IFERROR(ROUND(e!AH56/SUM(e!AH56:AJ56)*100,1),0)</f>
        <v>0</v>
      </c>
      <c r="V58" s="30">
        <f>+IFERROR(ROUND(e!AK56/SUM(e!AK56:AQ56)*100,1),0)</f>
        <v>13.7</v>
      </c>
      <c r="W58" s="30">
        <f>+IFERROR(ROUND(SUM(e!AR56:BG56)/J58*100,1),0)</f>
        <v>0.9</v>
      </c>
      <c r="X58" s="30">
        <f>+IFERROR(ROUND(SUM(e!BH56:BI56)/SUM(e!BJ56:BK56)*100,1),0)</f>
        <v>0</v>
      </c>
      <c r="Y58" s="30">
        <f t="shared" si="7"/>
        <v>0</v>
      </c>
      <c r="Z58" s="30">
        <f t="shared" si="8"/>
        <v>0</v>
      </c>
      <c r="AA58" s="30">
        <f>+IFERROR(ROUND(K58/SUM(e!T56:V56),1),0)</f>
        <v>0</v>
      </c>
      <c r="AB58" s="42">
        <f>+IFERROR(ROUND((SUM(e!BJ56:BK56)-SUM(e!BL56:BO56))/SUM(e!T56:V56),1),0)</f>
        <v>0</v>
      </c>
      <c r="AC58" s="30">
        <f>+IFERROR(ROUND(e!BP56/e!BQ56*100,1),0)</f>
        <v>0</v>
      </c>
      <c r="AD58" s="101">
        <f>+e!BR56</f>
        <v>0</v>
      </c>
      <c r="AF58" s="65"/>
      <c r="AG58" s="52"/>
      <c r="AH58" s="31"/>
      <c r="AI58" s="31"/>
      <c r="AJ58" s="31"/>
      <c r="AK58" s="31"/>
      <c r="AL58" s="31"/>
      <c r="AM58" s="31"/>
      <c r="AN58" s="31"/>
      <c r="AO58" s="31"/>
      <c r="AP58" s="31"/>
      <c r="AQ58" s="31"/>
      <c r="AR58" s="31"/>
      <c r="AS58" s="31"/>
      <c r="AT58" s="31"/>
      <c r="AU58" s="31"/>
      <c r="AV58" s="31"/>
      <c r="AW58" s="31"/>
      <c r="AX58" s="31"/>
      <c r="AY58" s="31"/>
      <c r="AZ58" s="31"/>
      <c r="BA58" s="31"/>
      <c r="BB58" s="31"/>
      <c r="BC58" s="31"/>
      <c r="BD58" s="51"/>
      <c r="BE58" s="31"/>
      <c r="BG58" s="65"/>
      <c r="BH58" s="52"/>
      <c r="BI58" s="31"/>
      <c r="BJ58" s="31"/>
      <c r="BK58" s="31"/>
      <c r="BL58" s="31"/>
      <c r="BM58" s="31"/>
      <c r="BN58" s="31"/>
      <c r="BO58" s="31"/>
      <c r="BP58" s="31"/>
      <c r="BQ58" s="31"/>
      <c r="BR58" s="31"/>
      <c r="BS58" s="31"/>
      <c r="BT58" s="31"/>
      <c r="BU58" s="31"/>
      <c r="BV58" s="31"/>
      <c r="BW58" s="31"/>
      <c r="BX58" s="31"/>
      <c r="BY58" s="31"/>
      <c r="BZ58" s="31"/>
      <c r="CA58" s="31"/>
      <c r="CB58" s="31"/>
      <c r="CC58" s="31"/>
      <c r="CD58" s="31"/>
      <c r="CE58" s="51"/>
      <c r="CF58" s="31"/>
      <c r="CG58" s="30"/>
      <c r="CH58" s="64" t="s">
        <v>222</v>
      </c>
      <c r="CI58" s="10" t="s">
        <v>2951</v>
      </c>
      <c r="CJ58" s="55">
        <f t="shared" si="34"/>
        <v>13017</v>
      </c>
      <c r="CK58" s="55">
        <f t="shared" si="34"/>
        <v>6</v>
      </c>
      <c r="CL58" s="55">
        <f t="shared" si="34"/>
        <v>7</v>
      </c>
      <c r="CM58" s="55">
        <f t="shared" si="34"/>
        <v>336754</v>
      </c>
      <c r="CN58" s="55">
        <f t="shared" si="34"/>
        <v>245655</v>
      </c>
      <c r="CO58" s="55">
        <f t="shared" si="34"/>
        <v>2590923</v>
      </c>
      <c r="CP58" s="55">
        <f t="shared" si="34"/>
        <v>40943</v>
      </c>
      <c r="CQ58" s="55">
        <f t="shared" si="34"/>
        <v>189</v>
      </c>
      <c r="CR58" s="55">
        <f t="shared" si="34"/>
        <v>50</v>
      </c>
      <c r="CS58" s="55">
        <f t="shared" si="34"/>
        <v>8</v>
      </c>
      <c r="CT58" s="55">
        <f t="shared" si="35"/>
        <v>0</v>
      </c>
      <c r="CU58" s="55">
        <f t="shared" si="35"/>
        <v>71.400000000000006</v>
      </c>
      <c r="CV58" s="55">
        <f t="shared" si="35"/>
        <v>4.2</v>
      </c>
      <c r="CW58" s="55">
        <f t="shared" si="35"/>
        <v>0</v>
      </c>
      <c r="CX58" s="55">
        <f t="shared" si="35"/>
        <v>73.900000000000006</v>
      </c>
      <c r="CY58" s="55">
        <f t="shared" si="35"/>
        <v>37.200000000000003</v>
      </c>
      <c r="CZ58" s="55">
        <f t="shared" si="35"/>
        <v>6.7</v>
      </c>
      <c r="DA58" s="55">
        <f t="shared" si="35"/>
        <v>102.5</v>
      </c>
      <c r="DB58" s="55">
        <f t="shared" si="35"/>
        <v>1054.7</v>
      </c>
      <c r="DC58" s="55">
        <f t="shared" si="35"/>
        <v>52.9</v>
      </c>
      <c r="DD58" s="55">
        <f t="shared" si="35"/>
        <v>216.8</v>
      </c>
      <c r="DE58" s="55">
        <f t="shared" si="35"/>
        <v>410.2</v>
      </c>
      <c r="DF58" s="58">
        <f t="shared" si="35"/>
        <v>292.3</v>
      </c>
      <c r="DG58" s="58">
        <f t="shared" si="11"/>
        <v>4401</v>
      </c>
    </row>
    <row r="59" spans="2:111">
      <c r="B59" s="40" t="s">
        <v>1278</v>
      </c>
      <c r="C59" s="30" t="s">
        <v>1279</v>
      </c>
      <c r="D59" s="30" t="s">
        <v>1388</v>
      </c>
      <c r="E59" s="30" t="s">
        <v>1389</v>
      </c>
      <c r="F59" s="30" t="str">
        <f t="shared" si="6"/>
        <v>北海道遠軽町</v>
      </c>
      <c r="G59" s="41">
        <f>+e!F57</f>
        <v>18374</v>
      </c>
      <c r="H59" s="41">
        <f>+e!G57</f>
        <v>8</v>
      </c>
      <c r="I59" s="41">
        <f>+SUM(e!H57:K57)</f>
        <v>6</v>
      </c>
      <c r="J59" s="41">
        <f>+SUM(e!L57:O57)</f>
        <v>228769</v>
      </c>
      <c r="K59" s="41">
        <f>+e!P57</f>
        <v>391679</v>
      </c>
      <c r="L59" s="41">
        <f>+SUM(e!Q57:R57)</f>
        <v>2292932</v>
      </c>
      <c r="M59" s="31">
        <f>+IFERROR(ROUND(e!P57/e!S57,0),0)</f>
        <v>48960</v>
      </c>
      <c r="N59" s="30">
        <f>+IFERROR(ROUND(SUM(e!T57:V57)/e!S57,0),0)</f>
        <v>215</v>
      </c>
      <c r="O59" s="30">
        <f>+IFERROR(ROUND(e!W57/e!G57*100,1),0)</f>
        <v>62.5</v>
      </c>
      <c r="P59" s="41">
        <f>+e!X57</f>
        <v>18</v>
      </c>
      <c r="Q59" s="30">
        <f>+IFERROR(ROUND(e!Z57/e!Y57*100,1),0)</f>
        <v>0</v>
      </c>
      <c r="R59" s="30">
        <f>+IFERROR(ROUND(e!AB57/e!AA57*100,1),0)</f>
        <v>61.6</v>
      </c>
      <c r="S59" s="30">
        <f>+IFERROR(ROUND(SUM(e!AC57:AF57)/J59*100,1),0)</f>
        <v>0</v>
      </c>
      <c r="T59" s="30">
        <f>+IFERROR(ROUND(e!AG57/e!Y57*100,1),0)</f>
        <v>6.4</v>
      </c>
      <c r="U59" s="30">
        <f>+IFERROR(ROUND(e!AH57/SUM(e!AH57:AJ57)*100,1),0)</f>
        <v>7</v>
      </c>
      <c r="V59" s="30">
        <f>+IFERROR(ROUND(e!AK57/SUM(e!AK57:AQ57)*100,1),0)</f>
        <v>5</v>
      </c>
      <c r="W59" s="30">
        <f>+IFERROR(ROUND(SUM(e!AR57:BG57)/J59*100,1),0)</f>
        <v>5.8</v>
      </c>
      <c r="X59" s="30">
        <f>+IFERROR(ROUND(SUM(e!BH57:BI57)/SUM(e!BJ57:BK57)*100,1),0)</f>
        <v>107</v>
      </c>
      <c r="Y59" s="30">
        <f t="shared" si="7"/>
        <v>585.4</v>
      </c>
      <c r="Z59" s="30">
        <f t="shared" si="8"/>
        <v>96.2</v>
      </c>
      <c r="AA59" s="30">
        <f>+IFERROR(ROUND(K59/SUM(e!T57:V57),1),0)</f>
        <v>227.5</v>
      </c>
      <c r="AB59" s="42">
        <f>+IFERROR(ROUND((SUM(e!BJ57:BK57)-SUM(e!BL57:BO57))/SUM(e!T57:V57),1),0)</f>
        <v>236.5</v>
      </c>
      <c r="AC59" s="30">
        <f>+IFERROR(ROUND(e!BP57/e!BQ57*100,1),0)</f>
        <v>167.2</v>
      </c>
      <c r="AD59" s="101">
        <f>+e!BR57</f>
        <v>0</v>
      </c>
      <c r="AF59" s="65"/>
      <c r="AG59" s="52"/>
      <c r="AH59" s="31"/>
      <c r="AI59" s="31"/>
      <c r="AJ59" s="31"/>
      <c r="AK59" s="31"/>
      <c r="AL59" s="31"/>
      <c r="AM59" s="31"/>
      <c r="AN59" s="31"/>
      <c r="AO59" s="31"/>
      <c r="AP59" s="31"/>
      <c r="AQ59" s="31"/>
      <c r="AR59" s="31"/>
      <c r="AS59" s="31"/>
      <c r="AT59" s="31"/>
      <c r="AU59" s="31"/>
      <c r="AV59" s="31"/>
      <c r="AW59" s="31"/>
      <c r="AX59" s="31"/>
      <c r="AY59" s="31"/>
      <c r="AZ59" s="31"/>
      <c r="BA59" s="31"/>
      <c r="BB59" s="31"/>
      <c r="BC59" s="31"/>
      <c r="BD59" s="51"/>
      <c r="BE59" s="31"/>
      <c r="BG59" s="65"/>
      <c r="BH59" s="52"/>
      <c r="BI59" s="31"/>
      <c r="BJ59" s="31"/>
      <c r="BK59" s="31"/>
      <c r="BL59" s="31"/>
      <c r="BM59" s="31"/>
      <c r="BN59" s="31"/>
      <c r="BO59" s="31"/>
      <c r="BP59" s="31"/>
      <c r="BQ59" s="31"/>
      <c r="BR59" s="31"/>
      <c r="BS59" s="31"/>
      <c r="BT59" s="31"/>
      <c r="BU59" s="31"/>
      <c r="BV59" s="31"/>
      <c r="BW59" s="31"/>
      <c r="BX59" s="31"/>
      <c r="BY59" s="31"/>
      <c r="BZ59" s="31"/>
      <c r="CA59" s="31"/>
      <c r="CB59" s="31"/>
      <c r="CC59" s="31"/>
      <c r="CD59" s="31"/>
      <c r="CE59" s="51"/>
      <c r="CF59" s="31"/>
      <c r="CG59" s="30"/>
      <c r="CH59" s="64" t="s">
        <v>221</v>
      </c>
      <c r="CI59" s="10" t="s">
        <v>3539</v>
      </c>
      <c r="CJ59" s="55">
        <f t="shared" si="34"/>
        <v>5315</v>
      </c>
      <c r="CK59" s="55">
        <f t="shared" si="34"/>
        <v>4</v>
      </c>
      <c r="CL59" s="55">
        <f t="shared" si="34"/>
        <v>6</v>
      </c>
      <c r="CM59" s="55">
        <f t="shared" si="34"/>
        <v>92873</v>
      </c>
      <c r="CN59" s="55">
        <f t="shared" si="34"/>
        <v>110356</v>
      </c>
      <c r="CO59" s="55">
        <f t="shared" si="34"/>
        <v>556418</v>
      </c>
      <c r="CP59" s="55">
        <f t="shared" si="34"/>
        <v>36785</v>
      </c>
      <c r="CQ59" s="55">
        <f t="shared" si="34"/>
        <v>166</v>
      </c>
      <c r="CR59" s="55">
        <f t="shared" si="34"/>
        <v>25</v>
      </c>
      <c r="CS59" s="55">
        <f t="shared" si="34"/>
        <v>3</v>
      </c>
      <c r="CT59" s="55">
        <f t="shared" si="35"/>
        <v>0</v>
      </c>
      <c r="CU59" s="55">
        <f t="shared" si="35"/>
        <v>45.2</v>
      </c>
      <c r="CV59" s="55">
        <f t="shared" si="35"/>
        <v>9.6</v>
      </c>
      <c r="CW59" s="55">
        <f t="shared" si="35"/>
        <v>0</v>
      </c>
      <c r="CX59" s="55">
        <f t="shared" si="35"/>
        <v>0</v>
      </c>
      <c r="CY59" s="55">
        <f t="shared" si="35"/>
        <v>23</v>
      </c>
      <c r="CZ59" s="55">
        <f t="shared" si="35"/>
        <v>4.9000000000000004</v>
      </c>
      <c r="DA59" s="55">
        <f t="shared" si="35"/>
        <v>105.2</v>
      </c>
      <c r="DB59" s="55">
        <f t="shared" si="35"/>
        <v>504.2</v>
      </c>
      <c r="DC59" s="55">
        <f t="shared" si="35"/>
        <v>103.2</v>
      </c>
      <c r="DD59" s="55">
        <f t="shared" si="35"/>
        <v>222</v>
      </c>
      <c r="DE59" s="55">
        <f t="shared" si="35"/>
        <v>215.2</v>
      </c>
      <c r="DF59" s="58">
        <f t="shared" si="35"/>
        <v>340.5</v>
      </c>
      <c r="DG59" s="58">
        <f t="shared" si="11"/>
        <v>0</v>
      </c>
    </row>
    <row r="60" spans="2:111">
      <c r="B60" s="40" t="s">
        <v>1278</v>
      </c>
      <c r="C60" s="30" t="s">
        <v>1279</v>
      </c>
      <c r="D60" s="30" t="s">
        <v>1390</v>
      </c>
      <c r="E60" s="30" t="s">
        <v>1391</v>
      </c>
      <c r="F60" s="30" t="str">
        <f t="shared" si="6"/>
        <v>北海道美瑛町</v>
      </c>
      <c r="G60" s="41">
        <f>+e!F58</f>
        <v>8874</v>
      </c>
      <c r="H60" s="41">
        <f>+e!G58</f>
        <v>8</v>
      </c>
      <c r="I60" s="41">
        <f>+SUM(e!H58:K58)</f>
        <v>4</v>
      </c>
      <c r="J60" s="41">
        <f>+SUM(e!L58:O58)</f>
        <v>371038</v>
      </c>
      <c r="K60" s="41">
        <f>+e!P58</f>
        <v>213720</v>
      </c>
      <c r="L60" s="41">
        <f>+SUM(e!Q58:R58)</f>
        <v>413739</v>
      </c>
      <c r="M60" s="31">
        <f>+IFERROR(ROUND(e!P58/e!S58,0),0)</f>
        <v>53430</v>
      </c>
      <c r="N60" s="30">
        <f>+IFERROR(ROUND(SUM(e!T58:V58)/e!S58,0),0)</f>
        <v>263</v>
      </c>
      <c r="O60" s="30">
        <f>+IFERROR(ROUND(e!W58/e!G58*100,1),0)</f>
        <v>50</v>
      </c>
      <c r="P60" s="41">
        <f>+e!X58</f>
        <v>2</v>
      </c>
      <c r="Q60" s="30">
        <f>+IFERROR(ROUND(e!Z58/e!Y58*100,1),0)</f>
        <v>0</v>
      </c>
      <c r="R60" s="30">
        <f>+IFERROR(ROUND(e!AB58/e!AA58*100,1),0)</f>
        <v>77.599999999999994</v>
      </c>
      <c r="S60" s="30">
        <f>+IFERROR(ROUND(SUM(e!AC58:AF58)/J60*100,1),0)</f>
        <v>0</v>
      </c>
      <c r="T60" s="30">
        <f>+IFERROR(ROUND(e!AG58/e!Y58*100,1),0)</f>
        <v>0</v>
      </c>
      <c r="U60" s="30">
        <f>+IFERROR(ROUND(e!AH58/SUM(e!AH58:AJ58)*100,1),0)</f>
        <v>0</v>
      </c>
      <c r="V60" s="30">
        <f>+IFERROR(ROUND(e!AK58/SUM(e!AK58:AQ58)*100,1),0)</f>
        <v>0</v>
      </c>
      <c r="W60" s="30">
        <f>+IFERROR(ROUND(SUM(e!AR58:BG58)/J60*100,1),0)</f>
        <v>0.4</v>
      </c>
      <c r="X60" s="30">
        <f>+IFERROR(ROUND(SUM(e!BH58:BI58)/SUM(e!BJ58:BK58)*100,1),0)</f>
        <v>102.2</v>
      </c>
      <c r="Y60" s="30">
        <f t="shared" si="7"/>
        <v>193.6</v>
      </c>
      <c r="Z60" s="30">
        <f t="shared" si="8"/>
        <v>91.4</v>
      </c>
      <c r="AA60" s="30">
        <f>+IFERROR(ROUND(K60/SUM(e!T58:V58),1),0)</f>
        <v>203</v>
      </c>
      <c r="AB60" s="42">
        <f>+IFERROR(ROUND((SUM(e!BJ58:BK58)-SUM(e!BL58:BO58))/SUM(e!T58:V58),1),0)</f>
        <v>222.2</v>
      </c>
      <c r="AC60" s="30">
        <f>+IFERROR(ROUND(e!BP58/e!BQ58*100,1),0)</f>
        <v>1023.8</v>
      </c>
      <c r="AD60" s="101">
        <f>+e!BR58</f>
        <v>7510</v>
      </c>
      <c r="AF60" s="65"/>
      <c r="AG60" s="52"/>
      <c r="AH60" s="31"/>
      <c r="AI60" s="31"/>
      <c r="AJ60" s="31"/>
      <c r="AK60" s="31"/>
      <c r="AL60" s="31"/>
      <c r="AM60" s="31"/>
      <c r="AN60" s="31"/>
      <c r="AO60" s="31"/>
      <c r="AP60" s="31"/>
      <c r="AQ60" s="31"/>
      <c r="AR60" s="31"/>
      <c r="AS60" s="31"/>
      <c r="AT60" s="31"/>
      <c r="AU60" s="31"/>
      <c r="AV60" s="31"/>
      <c r="AW60" s="31"/>
      <c r="AX60" s="31"/>
      <c r="AY60" s="31"/>
      <c r="AZ60" s="31"/>
      <c r="BA60" s="31"/>
      <c r="BB60" s="31"/>
      <c r="BC60" s="31"/>
      <c r="BD60" s="51"/>
      <c r="BE60" s="31"/>
      <c r="BG60" s="65"/>
      <c r="BH60" s="52"/>
      <c r="BI60" s="31"/>
      <c r="BJ60" s="31"/>
      <c r="BK60" s="31"/>
      <c r="BL60" s="31"/>
      <c r="BM60" s="31"/>
      <c r="BN60" s="31"/>
      <c r="BO60" s="31"/>
      <c r="BP60" s="31"/>
      <c r="BQ60" s="31"/>
      <c r="BR60" s="31"/>
      <c r="BS60" s="31"/>
      <c r="BT60" s="31"/>
      <c r="BU60" s="31"/>
      <c r="BV60" s="31"/>
      <c r="BW60" s="31"/>
      <c r="BX60" s="31"/>
      <c r="BY60" s="31"/>
      <c r="BZ60" s="31"/>
      <c r="CA60" s="31"/>
      <c r="CB60" s="31"/>
      <c r="CC60" s="31"/>
      <c r="CD60" s="31"/>
      <c r="CE60" s="51"/>
      <c r="CF60" s="31"/>
      <c r="CG60" s="30"/>
      <c r="CH60" s="64" t="s">
        <v>855</v>
      </c>
      <c r="CI60" s="10" t="s">
        <v>3390</v>
      </c>
      <c r="CJ60" s="55">
        <f t="shared" si="34"/>
        <v>0</v>
      </c>
      <c r="CK60" s="55">
        <f t="shared" si="34"/>
        <v>367</v>
      </c>
      <c r="CL60" s="55">
        <f t="shared" si="34"/>
        <v>3</v>
      </c>
      <c r="CM60" s="55">
        <f t="shared" si="34"/>
        <v>571112</v>
      </c>
      <c r="CN60" s="55">
        <f t="shared" si="34"/>
        <v>37047882</v>
      </c>
      <c r="CO60" s="55">
        <f t="shared" si="34"/>
        <v>109325526</v>
      </c>
      <c r="CP60" s="55">
        <f t="shared" si="34"/>
        <v>122675</v>
      </c>
      <c r="CQ60" s="55">
        <f t="shared" si="34"/>
        <v>1704</v>
      </c>
      <c r="CR60" s="55">
        <f t="shared" si="34"/>
        <v>81.2</v>
      </c>
      <c r="CS60" s="55">
        <f t="shared" si="34"/>
        <v>21</v>
      </c>
      <c r="CT60" s="55">
        <f t="shared" si="35"/>
        <v>0</v>
      </c>
      <c r="CU60" s="55">
        <f t="shared" si="35"/>
        <v>74.2</v>
      </c>
      <c r="CV60" s="55">
        <f t="shared" si="35"/>
        <v>62.8</v>
      </c>
      <c r="CW60" s="55">
        <f t="shared" si="35"/>
        <v>32.299999999999997</v>
      </c>
      <c r="CX60" s="55">
        <f t="shared" si="35"/>
        <v>7.3</v>
      </c>
      <c r="CY60" s="55">
        <f t="shared" si="35"/>
        <v>11.6</v>
      </c>
      <c r="CZ60" s="55">
        <f t="shared" si="35"/>
        <v>31.6</v>
      </c>
      <c r="DA60" s="55">
        <f t="shared" si="35"/>
        <v>118.9</v>
      </c>
      <c r="DB60" s="55">
        <f t="shared" si="35"/>
        <v>295.10000000000002</v>
      </c>
      <c r="DC60" s="55">
        <f t="shared" si="35"/>
        <v>118.8</v>
      </c>
      <c r="DD60" s="55">
        <f t="shared" si="35"/>
        <v>72</v>
      </c>
      <c r="DE60" s="55">
        <f t="shared" si="35"/>
        <v>60.6</v>
      </c>
      <c r="DF60" s="58">
        <f t="shared" si="35"/>
        <v>131.69999999999999</v>
      </c>
      <c r="DG60" s="58">
        <f t="shared" si="11"/>
        <v>0</v>
      </c>
    </row>
    <row r="61" spans="2:111">
      <c r="B61" s="40" t="s">
        <v>1278</v>
      </c>
      <c r="C61" s="30" t="s">
        <v>1279</v>
      </c>
      <c r="D61" s="30" t="s">
        <v>1392</v>
      </c>
      <c r="E61" s="30" t="s">
        <v>1393</v>
      </c>
      <c r="F61" s="30" t="str">
        <f t="shared" si="6"/>
        <v>北海道福島町</v>
      </c>
      <c r="G61" s="41">
        <f>+e!F59</f>
        <v>3896</v>
      </c>
      <c r="H61" s="41">
        <f>+e!G59</f>
        <v>2</v>
      </c>
      <c r="I61" s="41">
        <f>+SUM(e!H59:K59)</f>
        <v>2</v>
      </c>
      <c r="J61" s="41">
        <f>+SUM(e!L59:O59)</f>
        <v>67255</v>
      </c>
      <c r="K61" s="41">
        <f>+e!P59</f>
        <v>88873</v>
      </c>
      <c r="L61" s="41">
        <f>+SUM(e!Q59:R59)</f>
        <v>180477</v>
      </c>
      <c r="M61" s="31">
        <f>+IFERROR(ROUND(e!P59/e!S59,0),0)</f>
        <v>44437</v>
      </c>
      <c r="N61" s="30">
        <f>+IFERROR(ROUND(SUM(e!T59:V59)/e!S59,0),0)</f>
        <v>154</v>
      </c>
      <c r="O61" s="30">
        <f>+IFERROR(ROUND(e!W59/e!G59*100,1),0)</f>
        <v>50</v>
      </c>
      <c r="P61" s="41">
        <f>+e!X59</f>
        <v>10</v>
      </c>
      <c r="Q61" s="30">
        <f>+IFERROR(ROUND(e!Z59/e!Y59*100,1),0)</f>
        <v>100</v>
      </c>
      <c r="R61" s="30">
        <f>+IFERROR(ROUND(e!AB59/e!AA59*100,1),0)</f>
        <v>75</v>
      </c>
      <c r="S61" s="30">
        <f>+IFERROR(ROUND(SUM(e!AC59:AF59)/J61*100,1),0)</f>
        <v>30.3</v>
      </c>
      <c r="T61" s="30">
        <f>+IFERROR(ROUND(e!AG59/e!Y59*100,1),0)</f>
        <v>0</v>
      </c>
      <c r="U61" s="30">
        <f>+IFERROR(ROUND(e!AH59/SUM(e!AH59:AJ59)*100,1),0)</f>
        <v>0</v>
      </c>
      <c r="V61" s="30">
        <f>+IFERROR(ROUND(e!AK59/SUM(e!AK59:AQ59)*100,1),0)</f>
        <v>0</v>
      </c>
      <c r="W61" s="30">
        <f>+IFERROR(ROUND(SUM(e!AR59:BG59)/J61*100,1),0)</f>
        <v>1.8</v>
      </c>
      <c r="X61" s="30">
        <f>+IFERROR(ROUND(SUM(e!BH59:BI59)/SUM(e!BJ59:BK59)*100,1),0)</f>
        <v>132.19999999999999</v>
      </c>
      <c r="Y61" s="30">
        <f t="shared" si="7"/>
        <v>203.1</v>
      </c>
      <c r="Z61" s="30">
        <f t="shared" si="8"/>
        <v>138.4</v>
      </c>
      <c r="AA61" s="30">
        <f>+IFERROR(ROUND(K61/SUM(e!T59:V59),1),0)</f>
        <v>288.5</v>
      </c>
      <c r="AB61" s="42">
        <f>+IFERROR(ROUND((SUM(e!BJ59:BK59)-SUM(e!BL59:BO59))/SUM(e!T59:V59),1),0)</f>
        <v>208.4</v>
      </c>
      <c r="AC61" s="30">
        <f>+IFERROR(ROUND(e!BP59/e!BQ59*100,1),0)</f>
        <v>5309.6</v>
      </c>
      <c r="AD61" s="101">
        <f>+e!BR59</f>
        <v>4700</v>
      </c>
      <c r="AF61" s="66"/>
      <c r="AG61" s="59"/>
      <c r="AH61" s="30"/>
      <c r="AI61" s="30"/>
      <c r="AJ61" s="30"/>
      <c r="AK61" s="30"/>
      <c r="AL61" s="30"/>
      <c r="AM61" s="30"/>
      <c r="AN61" s="30"/>
      <c r="AO61" s="30"/>
      <c r="AP61" s="30"/>
      <c r="AQ61" s="30"/>
      <c r="AR61" s="30"/>
      <c r="AS61" s="30"/>
      <c r="AT61" s="30"/>
      <c r="AU61" s="30"/>
      <c r="AV61" s="30"/>
      <c r="AW61" s="30"/>
      <c r="AX61" s="30"/>
      <c r="AY61" s="30"/>
      <c r="AZ61" s="30"/>
      <c r="BA61" s="30"/>
      <c r="BB61" s="30"/>
      <c r="BC61" s="30"/>
      <c r="BD61" s="43"/>
      <c r="BE61" s="30"/>
      <c r="BG61" s="66"/>
      <c r="BH61" s="59"/>
      <c r="BI61" s="30"/>
      <c r="BJ61" s="30"/>
      <c r="BK61" s="30"/>
      <c r="BL61" s="30"/>
      <c r="BM61" s="30"/>
      <c r="BN61" s="30"/>
      <c r="BO61" s="30"/>
      <c r="BP61" s="30"/>
      <c r="BQ61" s="30"/>
      <c r="BR61" s="30"/>
      <c r="BS61" s="30"/>
      <c r="BT61" s="30"/>
      <c r="BU61" s="30"/>
      <c r="BV61" s="30"/>
      <c r="BW61" s="30"/>
      <c r="BX61" s="30"/>
      <c r="BY61" s="30"/>
      <c r="BZ61" s="30"/>
      <c r="CA61" s="30"/>
      <c r="CB61" s="30"/>
      <c r="CC61" s="30"/>
      <c r="CD61" s="30"/>
      <c r="CE61" s="43"/>
      <c r="CF61" s="30"/>
      <c r="CG61" s="30"/>
      <c r="CH61" s="69" t="s">
        <v>832</v>
      </c>
      <c r="CI61" s="68" t="s">
        <v>3540</v>
      </c>
      <c r="CJ61" s="55">
        <f t="shared" si="34"/>
        <v>118369</v>
      </c>
      <c r="CK61" s="55">
        <f t="shared" si="34"/>
        <v>21</v>
      </c>
      <c r="CL61" s="55">
        <f t="shared" si="34"/>
        <v>0</v>
      </c>
      <c r="CM61" s="55">
        <f t="shared" si="34"/>
        <v>465557</v>
      </c>
      <c r="CN61" s="55">
        <f t="shared" si="34"/>
        <v>2042512</v>
      </c>
      <c r="CO61" s="55">
        <f t="shared" si="34"/>
        <v>551476</v>
      </c>
      <c r="CP61" s="55">
        <f t="shared" si="34"/>
        <v>127657</v>
      </c>
      <c r="CQ61" s="55">
        <f t="shared" si="34"/>
        <v>738</v>
      </c>
      <c r="CR61" s="55">
        <f t="shared" si="34"/>
        <v>52.4</v>
      </c>
      <c r="CS61" s="55">
        <f t="shared" si="34"/>
        <v>19</v>
      </c>
      <c r="CT61" s="55">
        <f t="shared" si="35"/>
        <v>0</v>
      </c>
      <c r="CU61" s="55">
        <f t="shared" si="35"/>
        <v>0</v>
      </c>
      <c r="CV61" s="55">
        <f t="shared" si="35"/>
        <v>16.899999999999999</v>
      </c>
      <c r="CW61" s="55">
        <f t="shared" si="35"/>
        <v>0</v>
      </c>
      <c r="CX61" s="55">
        <f t="shared" si="35"/>
        <v>100</v>
      </c>
      <c r="CY61" s="55">
        <f t="shared" si="35"/>
        <v>97.6</v>
      </c>
      <c r="CZ61" s="55">
        <f t="shared" si="35"/>
        <v>16.399999999999999</v>
      </c>
      <c r="DA61" s="55">
        <f t="shared" si="35"/>
        <v>120.9</v>
      </c>
      <c r="DB61" s="55">
        <f t="shared" si="35"/>
        <v>27</v>
      </c>
      <c r="DC61" s="55">
        <f t="shared" si="35"/>
        <v>121.6</v>
      </c>
      <c r="DD61" s="55">
        <f t="shared" si="35"/>
        <v>173</v>
      </c>
      <c r="DE61" s="55">
        <f t="shared" si="35"/>
        <v>142.30000000000001</v>
      </c>
      <c r="DF61" s="58">
        <f t="shared" si="35"/>
        <v>820.7</v>
      </c>
      <c r="DG61" s="58">
        <f t="shared" si="11"/>
        <v>33211</v>
      </c>
    </row>
    <row r="62" spans="2:111">
      <c r="B62" s="40" t="s">
        <v>1278</v>
      </c>
      <c r="C62" s="30" t="s">
        <v>1279</v>
      </c>
      <c r="D62" s="30" t="s">
        <v>1394</v>
      </c>
      <c r="E62" s="30" t="s">
        <v>1395</v>
      </c>
      <c r="F62" s="30" t="str">
        <f t="shared" si="6"/>
        <v>北海道洞爺湖町</v>
      </c>
      <c r="G62" s="41">
        <f>+e!F60</f>
        <v>7249</v>
      </c>
      <c r="H62" s="41">
        <f>+e!G60</f>
        <v>3</v>
      </c>
      <c r="I62" s="41">
        <f>+SUM(e!H60:K60)</f>
        <v>2</v>
      </c>
      <c r="J62" s="41">
        <f>+SUM(e!L60:O60)</f>
        <v>116056</v>
      </c>
      <c r="K62" s="41">
        <f>+e!P60</f>
        <v>190164</v>
      </c>
      <c r="L62" s="41">
        <f>+SUM(e!Q60:R60)</f>
        <v>875311</v>
      </c>
      <c r="M62" s="31">
        <f>+IFERROR(ROUND(e!P60/e!S60,0),0)</f>
        <v>63388</v>
      </c>
      <c r="N62" s="30">
        <f>+IFERROR(ROUND(SUM(e!T60:V60)/e!S60,0),0)</f>
        <v>322</v>
      </c>
      <c r="O62" s="30">
        <f>+IFERROR(ROUND(e!W60/e!G60*100,1),0)</f>
        <v>33.299999999999997</v>
      </c>
      <c r="P62" s="41">
        <f>+e!X60</f>
        <v>9</v>
      </c>
      <c r="Q62" s="30">
        <f>+IFERROR(ROUND(e!Z60/e!Y60*100,1),0)</f>
        <v>0</v>
      </c>
      <c r="R62" s="30">
        <f>+IFERROR(ROUND(e!AB60/e!AA60*100,1),0)</f>
        <v>0</v>
      </c>
      <c r="S62" s="30">
        <f>+IFERROR(ROUND(SUM(e!AC60:AF60)/J62*100,1),0)</f>
        <v>15.6</v>
      </c>
      <c r="T62" s="30">
        <f>+IFERROR(ROUND(e!AG60/e!Y60*100,1),0)</f>
        <v>52.1</v>
      </c>
      <c r="U62" s="30">
        <f>+IFERROR(ROUND(e!AH60/SUM(e!AH60:AJ60)*100,1),0)</f>
        <v>100</v>
      </c>
      <c r="V62" s="30">
        <f>+IFERROR(ROUND(e!AK60/SUM(e!AK60:AQ60)*100,1),0)</f>
        <v>48.3</v>
      </c>
      <c r="W62" s="30">
        <f>+IFERROR(ROUND(SUM(e!AR60:BG60)/J62*100,1),0)</f>
        <v>3.7</v>
      </c>
      <c r="X62" s="30">
        <f>+IFERROR(ROUND(SUM(e!BH60:BI60)/SUM(e!BJ60:BK60)*100,1),0)</f>
        <v>101.2</v>
      </c>
      <c r="Y62" s="30">
        <f t="shared" si="7"/>
        <v>460.3</v>
      </c>
      <c r="Z62" s="30">
        <f t="shared" si="8"/>
        <v>99.5</v>
      </c>
      <c r="AA62" s="30">
        <f>+IFERROR(ROUND(K62/SUM(e!T60:V60),1),0)</f>
        <v>197.1</v>
      </c>
      <c r="AB62" s="42">
        <f>+IFERROR(ROUND((SUM(e!BJ60:BK60)-SUM(e!BL60:BO60))/SUM(e!T60:V60),1),0)</f>
        <v>198</v>
      </c>
      <c r="AC62" s="30">
        <f>+IFERROR(ROUND(e!BP60/e!BQ60*100,1),0)</f>
        <v>577.4</v>
      </c>
      <c r="AD62" s="101">
        <f>+e!BR60</f>
        <v>2100</v>
      </c>
      <c r="AF62" s="66"/>
      <c r="AG62" s="59"/>
      <c r="AH62" s="30"/>
      <c r="AI62" s="30"/>
      <c r="AJ62" s="30"/>
      <c r="AK62" s="30"/>
      <c r="AL62" s="30"/>
      <c r="AM62" s="30"/>
      <c r="AN62" s="30"/>
      <c r="AO62" s="30"/>
      <c r="AP62" s="30"/>
      <c r="AQ62" s="30"/>
      <c r="AR62" s="30"/>
      <c r="AS62" s="30"/>
      <c r="AT62" s="30"/>
      <c r="AU62" s="30"/>
      <c r="AV62" s="30"/>
      <c r="AW62" s="30"/>
      <c r="AX62" s="30"/>
      <c r="AY62" s="30"/>
      <c r="AZ62" s="30"/>
      <c r="BA62" s="30"/>
      <c r="BB62" s="30"/>
      <c r="BC62" s="30"/>
      <c r="BD62" s="43"/>
      <c r="BE62" s="30"/>
      <c r="BG62" s="66"/>
      <c r="BH62" s="59"/>
      <c r="BI62" s="30"/>
      <c r="BJ62" s="30"/>
      <c r="BK62" s="30"/>
      <c r="BL62" s="30"/>
      <c r="BM62" s="30"/>
      <c r="BN62" s="30"/>
      <c r="BO62" s="30"/>
      <c r="BP62" s="30"/>
      <c r="BQ62" s="30"/>
      <c r="BR62" s="30"/>
      <c r="BS62" s="30"/>
      <c r="BT62" s="30"/>
      <c r="BU62" s="30"/>
      <c r="BV62" s="30"/>
      <c r="BW62" s="30"/>
      <c r="BX62" s="30"/>
      <c r="BY62" s="30"/>
      <c r="BZ62" s="30"/>
      <c r="CA62" s="30"/>
      <c r="CB62" s="30"/>
      <c r="CC62" s="30"/>
      <c r="CD62" s="30"/>
      <c r="CE62" s="43"/>
      <c r="CF62" s="30"/>
      <c r="CH62" s="69" t="s">
        <v>829</v>
      </c>
      <c r="CI62" s="68" t="s">
        <v>3541</v>
      </c>
      <c r="CJ62" s="55">
        <f t="shared" si="34"/>
        <v>110482</v>
      </c>
      <c r="CK62" s="55">
        <f t="shared" si="34"/>
        <v>34</v>
      </c>
      <c r="CL62" s="55">
        <f t="shared" si="34"/>
        <v>2</v>
      </c>
      <c r="CM62" s="55">
        <f t="shared" si="34"/>
        <v>496540</v>
      </c>
      <c r="CN62" s="55">
        <f t="shared" si="34"/>
        <v>1707490</v>
      </c>
      <c r="CO62" s="55">
        <f t="shared" si="34"/>
        <v>3365358</v>
      </c>
      <c r="CP62" s="55">
        <f t="shared" si="34"/>
        <v>63240</v>
      </c>
      <c r="CQ62" s="55">
        <f t="shared" si="34"/>
        <v>436</v>
      </c>
      <c r="CR62" s="55">
        <f t="shared" si="34"/>
        <v>76.5</v>
      </c>
      <c r="CS62" s="55">
        <f t="shared" si="34"/>
        <v>11</v>
      </c>
      <c r="CT62" s="55">
        <f t="shared" si="35"/>
        <v>0</v>
      </c>
      <c r="CU62" s="55">
        <f t="shared" si="35"/>
        <v>84.1</v>
      </c>
      <c r="CV62" s="55">
        <f t="shared" si="35"/>
        <v>29</v>
      </c>
      <c r="CW62" s="55">
        <f t="shared" si="35"/>
        <v>0</v>
      </c>
      <c r="CX62" s="55">
        <f t="shared" si="35"/>
        <v>96</v>
      </c>
      <c r="CY62" s="55">
        <f t="shared" si="35"/>
        <v>91.4</v>
      </c>
      <c r="CZ62" s="55">
        <f t="shared" si="35"/>
        <v>26.7</v>
      </c>
      <c r="DA62" s="55">
        <f t="shared" si="35"/>
        <v>115.5</v>
      </c>
      <c r="DB62" s="55">
        <f t="shared" si="35"/>
        <v>197.1</v>
      </c>
      <c r="DC62" s="55">
        <f t="shared" si="35"/>
        <v>114.4</v>
      </c>
      <c r="DD62" s="55">
        <f t="shared" si="35"/>
        <v>145.1</v>
      </c>
      <c r="DE62" s="55">
        <f t="shared" si="35"/>
        <v>126.8</v>
      </c>
      <c r="DF62" s="58">
        <f t="shared" si="35"/>
        <v>359.5</v>
      </c>
      <c r="DG62" s="58">
        <f t="shared" si="11"/>
        <v>21875</v>
      </c>
    </row>
    <row r="63" spans="2:111">
      <c r="B63" s="40" t="s">
        <v>1278</v>
      </c>
      <c r="C63" s="30" t="s">
        <v>1279</v>
      </c>
      <c r="D63" s="30" t="s">
        <v>1396</v>
      </c>
      <c r="E63" s="30" t="s">
        <v>1397</v>
      </c>
      <c r="F63" s="30" t="str">
        <f t="shared" si="6"/>
        <v>北海道富良野市</v>
      </c>
      <c r="G63" s="41">
        <f>+e!F61</f>
        <v>15638</v>
      </c>
      <c r="H63" s="41">
        <f>+e!G61</f>
        <v>7</v>
      </c>
      <c r="I63" s="41">
        <f>+SUM(e!H61:K61)</f>
        <v>2</v>
      </c>
      <c r="J63" s="41">
        <f>+SUM(e!L61:O61)</f>
        <v>151609</v>
      </c>
      <c r="K63" s="41">
        <f>+e!P61</f>
        <v>328993</v>
      </c>
      <c r="L63" s="41">
        <f>+SUM(e!Q61:R61)</f>
        <v>2362024</v>
      </c>
      <c r="M63" s="31">
        <f>+IFERROR(ROUND(e!P61/e!S61,0),0)</f>
        <v>54832</v>
      </c>
      <c r="N63" s="30">
        <f>+IFERROR(ROUND(SUM(e!T61:V61)/e!S61,0),0)</f>
        <v>260</v>
      </c>
      <c r="O63" s="30">
        <f>+IFERROR(ROUND(e!W61/e!G61*100,1),0)</f>
        <v>57.1</v>
      </c>
      <c r="P63" s="41">
        <f>+e!X61</f>
        <v>14</v>
      </c>
      <c r="Q63" s="30">
        <f>+IFERROR(ROUND(e!Z61/e!Y61*100,1),0)</f>
        <v>0</v>
      </c>
      <c r="R63" s="30">
        <f>+IFERROR(ROUND(e!AB61/e!AA61*100,1),0)</f>
        <v>75</v>
      </c>
      <c r="S63" s="30">
        <f>+IFERROR(ROUND(SUM(e!AC61:AF61)/J63*100,1),0)</f>
        <v>14.5</v>
      </c>
      <c r="T63" s="30">
        <f>+IFERROR(ROUND(e!AG61/e!Y61*100,1),0)</f>
        <v>0</v>
      </c>
      <c r="U63" s="30">
        <f>+IFERROR(ROUND(e!AH61/SUM(e!AH61:AJ61)*100,1),0)</f>
        <v>0</v>
      </c>
      <c r="V63" s="30">
        <f>+IFERROR(ROUND(e!AK61/SUM(e!AK61:AQ61)*100,1),0)</f>
        <v>0</v>
      </c>
      <c r="W63" s="30">
        <f>+IFERROR(ROUND(SUM(e!AR61:BG61)/J63*100,1),0)</f>
        <v>3</v>
      </c>
      <c r="X63" s="30">
        <f>+IFERROR(ROUND(SUM(e!BH61:BI61)/SUM(e!BJ61:BK61)*100,1),0)</f>
        <v>105.7</v>
      </c>
      <c r="Y63" s="30">
        <f t="shared" si="7"/>
        <v>718</v>
      </c>
      <c r="Z63" s="30">
        <f t="shared" si="8"/>
        <v>88.2</v>
      </c>
      <c r="AA63" s="30">
        <f>+IFERROR(ROUND(K63/SUM(e!T61:V61),1),0)</f>
        <v>210.8</v>
      </c>
      <c r="AB63" s="42">
        <f>+IFERROR(ROUND((SUM(e!BJ61:BK61)-SUM(e!BL61:BO61))/SUM(e!T61:V61),1),0)</f>
        <v>239</v>
      </c>
      <c r="AC63" s="30">
        <f>+IFERROR(ROUND(e!BP61/e!BQ61*100,1),0)</f>
        <v>156.19999999999999</v>
      </c>
      <c r="AD63" s="101">
        <f>+e!BR61</f>
        <v>0</v>
      </c>
      <c r="AF63" s="66"/>
      <c r="AG63" s="59"/>
      <c r="AH63" s="30"/>
      <c r="AI63" s="30"/>
      <c r="AJ63" s="30"/>
      <c r="AK63" s="30"/>
      <c r="AL63" s="30"/>
      <c r="AM63" s="30"/>
      <c r="AN63" s="30"/>
      <c r="AO63" s="30"/>
      <c r="AP63" s="30"/>
      <c r="AQ63" s="30"/>
      <c r="AR63" s="30"/>
      <c r="AS63" s="30"/>
      <c r="AT63" s="30"/>
      <c r="AU63" s="30"/>
      <c r="AV63" s="30"/>
      <c r="AW63" s="30"/>
      <c r="AX63" s="30"/>
      <c r="AY63" s="30"/>
      <c r="AZ63" s="30"/>
      <c r="BA63" s="30"/>
      <c r="BB63" s="30"/>
      <c r="BC63" s="30"/>
      <c r="BD63" s="43"/>
      <c r="BE63" s="30"/>
      <c r="BG63" s="66"/>
      <c r="BH63" s="59"/>
      <c r="BI63" s="30"/>
      <c r="BJ63" s="30"/>
      <c r="BK63" s="30"/>
      <c r="BL63" s="30"/>
      <c r="BM63" s="30"/>
      <c r="BN63" s="30"/>
      <c r="BO63" s="30"/>
      <c r="BP63" s="30"/>
      <c r="BQ63" s="30"/>
      <c r="BR63" s="30"/>
      <c r="BS63" s="30"/>
      <c r="BT63" s="30"/>
      <c r="BU63" s="30"/>
      <c r="BV63" s="30"/>
      <c r="BW63" s="30"/>
      <c r="BX63" s="30"/>
      <c r="BY63" s="30"/>
      <c r="BZ63" s="30"/>
      <c r="CA63" s="30"/>
      <c r="CB63" s="30"/>
      <c r="CC63" s="30"/>
      <c r="CD63" s="30"/>
      <c r="CE63" s="43"/>
      <c r="CF63" s="30"/>
      <c r="CH63" s="69" t="s">
        <v>831</v>
      </c>
      <c r="CI63" s="68" t="s">
        <v>3542</v>
      </c>
      <c r="CJ63" s="55">
        <f t="shared" si="34"/>
        <v>102600</v>
      </c>
      <c r="CK63" s="55">
        <f t="shared" si="34"/>
        <v>26</v>
      </c>
      <c r="CL63" s="55">
        <f t="shared" si="34"/>
        <v>4</v>
      </c>
      <c r="CM63" s="55">
        <f t="shared" si="34"/>
        <v>528111</v>
      </c>
      <c r="CN63" s="55">
        <f t="shared" si="34"/>
        <v>1689932</v>
      </c>
      <c r="CO63" s="55">
        <f t="shared" si="34"/>
        <v>4594526</v>
      </c>
      <c r="CP63" s="55">
        <f t="shared" si="34"/>
        <v>105621</v>
      </c>
      <c r="CQ63" s="55">
        <f t="shared" si="34"/>
        <v>655</v>
      </c>
      <c r="CR63" s="55">
        <f t="shared" si="34"/>
        <v>42.3</v>
      </c>
      <c r="CS63" s="55">
        <f t="shared" si="34"/>
        <v>12</v>
      </c>
      <c r="CT63" s="55">
        <f t="shared" si="35"/>
        <v>13.6</v>
      </c>
      <c r="CU63" s="55">
        <f t="shared" si="35"/>
        <v>61.5</v>
      </c>
      <c r="CV63" s="55">
        <f t="shared" si="35"/>
        <v>30.9</v>
      </c>
      <c r="CW63" s="55">
        <f t="shared" si="35"/>
        <v>0</v>
      </c>
      <c r="CX63" s="55">
        <f t="shared" si="35"/>
        <v>35.799999999999997</v>
      </c>
      <c r="CY63" s="55">
        <f t="shared" si="35"/>
        <v>36.5</v>
      </c>
      <c r="CZ63" s="55">
        <f t="shared" si="35"/>
        <v>25.3</v>
      </c>
      <c r="DA63" s="55">
        <f t="shared" si="35"/>
        <v>106.4</v>
      </c>
      <c r="DB63" s="55">
        <f t="shared" si="35"/>
        <v>271.89999999999998</v>
      </c>
      <c r="DC63" s="55">
        <f t="shared" si="35"/>
        <v>92.3</v>
      </c>
      <c r="DD63" s="55">
        <f t="shared" si="35"/>
        <v>161.19999999999999</v>
      </c>
      <c r="DE63" s="55">
        <f t="shared" si="35"/>
        <v>174.7</v>
      </c>
      <c r="DF63" s="58">
        <f t="shared" si="35"/>
        <v>503.6</v>
      </c>
      <c r="DG63" s="58">
        <f t="shared" si="11"/>
        <v>26000</v>
      </c>
    </row>
    <row r="64" spans="2:111">
      <c r="B64" s="40" t="s">
        <v>1278</v>
      </c>
      <c r="C64" s="30" t="s">
        <v>1279</v>
      </c>
      <c r="D64" s="30" t="s">
        <v>1398</v>
      </c>
      <c r="E64" s="30" t="s">
        <v>1399</v>
      </c>
      <c r="F64" s="30" t="str">
        <f t="shared" si="6"/>
        <v>北海道恵庭市</v>
      </c>
      <c r="G64" s="41">
        <f>+e!F62</f>
        <v>69114</v>
      </c>
      <c r="H64" s="41">
        <f>+e!G62</f>
        <v>21</v>
      </c>
      <c r="I64" s="41">
        <f>+SUM(e!H62:K62)</f>
        <v>0</v>
      </c>
      <c r="J64" s="41">
        <f>+SUM(e!L62:O62)</f>
        <v>519327</v>
      </c>
      <c r="K64" s="41">
        <f>+e!P62</f>
        <v>1347998</v>
      </c>
      <c r="L64" s="41">
        <f>+SUM(e!Q62:R62)</f>
        <v>1714758</v>
      </c>
      <c r="M64" s="31">
        <f>+IFERROR(ROUND(e!P62/e!S62,0),0)</f>
        <v>89867</v>
      </c>
      <c r="N64" s="30">
        <f>+IFERROR(ROUND(SUM(e!T62:V62)/e!S62,0),0)</f>
        <v>407</v>
      </c>
      <c r="O64" s="30">
        <f>+IFERROR(ROUND(e!W62/e!G62*100,1),0)</f>
        <v>47.6</v>
      </c>
      <c r="P64" s="41">
        <f>+e!X62</f>
        <v>5</v>
      </c>
      <c r="Q64" s="30">
        <f>+IFERROR(ROUND(e!Z62/e!Y62*100,1),0)</f>
        <v>0</v>
      </c>
      <c r="R64" s="30">
        <f>+IFERROR(ROUND(e!AB62/e!AA62*100,1),0)</f>
        <v>0</v>
      </c>
      <c r="S64" s="30">
        <f>+IFERROR(ROUND(SUM(e!AC62:AF62)/J64*100,1),0)</f>
        <v>11.5</v>
      </c>
      <c r="T64" s="30">
        <f>+IFERROR(ROUND(e!AG62/e!Y62*100,1),0)</f>
        <v>0</v>
      </c>
      <c r="U64" s="30">
        <f>+IFERROR(ROUND(e!AH62/SUM(e!AH62:AJ62)*100,1),0)</f>
        <v>0</v>
      </c>
      <c r="V64" s="30">
        <f>+IFERROR(ROUND(e!AK62/SUM(e!AK62:AQ62)*100,1),0)</f>
        <v>100</v>
      </c>
      <c r="W64" s="30">
        <f>+IFERROR(ROUND(SUM(e!AR62:BG62)/J64*100,1),0)</f>
        <v>4.5</v>
      </c>
      <c r="X64" s="30">
        <f>+IFERROR(ROUND(SUM(e!BH62:BI62)/SUM(e!BJ62:BK62)*100,1),0)</f>
        <v>108.8</v>
      </c>
      <c r="Y64" s="30">
        <f t="shared" si="7"/>
        <v>127.2</v>
      </c>
      <c r="Z64" s="30">
        <f t="shared" si="8"/>
        <v>99.1</v>
      </c>
      <c r="AA64" s="30">
        <f>+IFERROR(ROUND(K64/SUM(e!T62:V62),1),0)</f>
        <v>220.6</v>
      </c>
      <c r="AB64" s="42">
        <f>+IFERROR(ROUND((SUM(e!BJ62:BK62)-SUM(e!BL62:BO62))/SUM(e!T62:V62),1),0)</f>
        <v>222.6</v>
      </c>
      <c r="AC64" s="30">
        <f>+IFERROR(ROUND(e!BP62/e!BQ62*100,1),0)</f>
        <v>228.2</v>
      </c>
      <c r="AD64" s="101">
        <f>+e!BR62</f>
        <v>30400</v>
      </c>
      <c r="AF64" s="66"/>
      <c r="AG64" s="59"/>
      <c r="AH64" s="30"/>
      <c r="AI64" s="30"/>
      <c r="AJ64" s="30"/>
      <c r="AK64" s="30"/>
      <c r="AL64" s="30"/>
      <c r="AM64" s="30"/>
      <c r="AN64" s="30"/>
      <c r="AO64" s="30"/>
      <c r="AP64" s="30"/>
      <c r="AQ64" s="30"/>
      <c r="AR64" s="30"/>
      <c r="AS64" s="30"/>
      <c r="AT64" s="30"/>
      <c r="AU64" s="30"/>
      <c r="AV64" s="30"/>
      <c r="AW64" s="30"/>
      <c r="AX64" s="30"/>
      <c r="AY64" s="30"/>
      <c r="AZ64" s="30"/>
      <c r="BA64" s="30"/>
      <c r="BB64" s="30"/>
      <c r="BC64" s="30"/>
      <c r="BD64" s="43"/>
      <c r="BE64" s="30"/>
      <c r="BG64" s="66"/>
      <c r="BH64" s="59"/>
      <c r="BI64" s="30"/>
      <c r="BJ64" s="30"/>
      <c r="BK64" s="30"/>
      <c r="BL64" s="30"/>
      <c r="BM64" s="30"/>
      <c r="BN64" s="30"/>
      <c r="BO64" s="30"/>
      <c r="BP64" s="30"/>
      <c r="BQ64" s="30"/>
      <c r="BR64" s="30"/>
      <c r="BS64" s="30"/>
      <c r="BT64" s="30"/>
      <c r="BU64" s="30"/>
      <c r="BV64" s="30"/>
      <c r="BW64" s="30"/>
      <c r="BX64" s="30"/>
      <c r="BY64" s="30"/>
      <c r="BZ64" s="30"/>
      <c r="CA64" s="30"/>
      <c r="CB64" s="30"/>
      <c r="CC64" s="30"/>
      <c r="CD64" s="30"/>
      <c r="CE64" s="43"/>
      <c r="CF64" s="30"/>
      <c r="CH64" s="69" t="s">
        <v>3103</v>
      </c>
      <c r="CI64" s="68" t="s">
        <v>3543</v>
      </c>
      <c r="CJ64" s="55">
        <f t="shared" si="34"/>
        <v>107493</v>
      </c>
      <c r="CK64" s="55">
        <f t="shared" si="34"/>
        <v>30</v>
      </c>
      <c r="CL64" s="55">
        <f t="shared" si="34"/>
        <v>2</v>
      </c>
      <c r="CM64" s="55">
        <f t="shared" si="34"/>
        <v>461619</v>
      </c>
      <c r="CN64" s="55">
        <f t="shared" si="34"/>
        <v>1823100</v>
      </c>
      <c r="CO64" s="55">
        <f t="shared" si="34"/>
        <v>769131</v>
      </c>
      <c r="CP64" s="55">
        <f t="shared" si="34"/>
        <v>79265</v>
      </c>
      <c r="CQ64" s="55">
        <f t="shared" si="34"/>
        <v>499</v>
      </c>
      <c r="CR64" s="55">
        <f t="shared" si="34"/>
        <v>53.3</v>
      </c>
      <c r="CS64" s="55">
        <f t="shared" si="34"/>
        <v>10</v>
      </c>
      <c r="CT64" s="55">
        <f t="shared" si="35"/>
        <v>0</v>
      </c>
      <c r="CU64" s="55">
        <f t="shared" si="35"/>
        <v>11.8</v>
      </c>
      <c r="CV64" s="55">
        <f t="shared" si="35"/>
        <v>26.4</v>
      </c>
      <c r="CW64" s="55">
        <f t="shared" si="35"/>
        <v>71.400000000000006</v>
      </c>
      <c r="CX64" s="55">
        <f t="shared" si="35"/>
        <v>0</v>
      </c>
      <c r="CY64" s="55">
        <f t="shared" si="35"/>
        <v>80</v>
      </c>
      <c r="CZ64" s="55">
        <f t="shared" si="35"/>
        <v>27.3</v>
      </c>
      <c r="DA64" s="55">
        <f t="shared" si="35"/>
        <v>121.4</v>
      </c>
      <c r="DB64" s="55">
        <f t="shared" si="35"/>
        <v>42.2</v>
      </c>
      <c r="DC64" s="55">
        <f t="shared" si="35"/>
        <v>118.9</v>
      </c>
      <c r="DD64" s="55">
        <f t="shared" si="35"/>
        <v>158.69999999999999</v>
      </c>
      <c r="DE64" s="55">
        <f t="shared" si="35"/>
        <v>133.5</v>
      </c>
      <c r="DF64" s="58">
        <f t="shared" si="35"/>
        <v>411.5</v>
      </c>
      <c r="DG64" s="58">
        <f t="shared" si="11"/>
        <v>29050</v>
      </c>
    </row>
    <row r="65" spans="2:111">
      <c r="B65" s="40" t="s">
        <v>1278</v>
      </c>
      <c r="C65" s="30" t="s">
        <v>1279</v>
      </c>
      <c r="D65" s="30" t="s">
        <v>1400</v>
      </c>
      <c r="E65" s="30" t="s">
        <v>1401</v>
      </c>
      <c r="F65" s="30" t="str">
        <f t="shared" si="6"/>
        <v>北海道当別町</v>
      </c>
      <c r="G65" s="41">
        <f>+e!F63</f>
        <v>15893</v>
      </c>
      <c r="H65" s="41">
        <f>+e!G63</f>
        <v>8</v>
      </c>
      <c r="I65" s="41">
        <f>+SUM(e!H63:K63)</f>
        <v>0</v>
      </c>
      <c r="J65" s="41">
        <f>+SUM(e!L63:O63)</f>
        <v>279752</v>
      </c>
      <c r="K65" s="41">
        <f>+e!P63</f>
        <v>372018</v>
      </c>
      <c r="L65" s="41">
        <f>+SUM(e!Q63:R63)</f>
        <v>1472941</v>
      </c>
      <c r="M65" s="31">
        <f>+IFERROR(ROUND(e!P63/e!S63,0),0)</f>
        <v>93005</v>
      </c>
      <c r="N65" s="30">
        <f>+IFERROR(ROUND(SUM(e!T63:V63)/e!S63,0),0)</f>
        <v>364</v>
      </c>
      <c r="O65" s="30">
        <f>+IFERROR(ROUND(e!W63/e!G63*100,1),0)</f>
        <v>25</v>
      </c>
      <c r="P65" s="41">
        <f>+e!X63</f>
        <v>5</v>
      </c>
      <c r="Q65" s="30">
        <f>+IFERROR(ROUND(e!Z63/e!Y63*100,1),0)</f>
        <v>0</v>
      </c>
      <c r="R65" s="30">
        <f>+IFERROR(ROUND(e!AB63/e!AA63*100,1),0)</f>
        <v>0</v>
      </c>
      <c r="S65" s="30">
        <f>+IFERROR(ROUND(SUM(e!AC63:AF63)/J65*100,1),0)</f>
        <v>27.7</v>
      </c>
      <c r="T65" s="30">
        <f>+IFERROR(ROUND(e!AG63/e!Y63*100,1),0)</f>
        <v>0</v>
      </c>
      <c r="U65" s="30">
        <f>+IFERROR(ROUND(e!AH63/SUM(e!AH63:AJ63)*100,1),0)</f>
        <v>0</v>
      </c>
      <c r="V65" s="30">
        <f>+IFERROR(ROUND(e!AK63/SUM(e!AK63:AQ63)*100,1),0)</f>
        <v>100</v>
      </c>
      <c r="W65" s="30">
        <f>+IFERROR(ROUND(SUM(e!AR63:BG63)/J65*100,1),0)</f>
        <v>19.600000000000001</v>
      </c>
      <c r="X65" s="30">
        <f>+IFERROR(ROUND(SUM(e!BH63:BI63)/SUM(e!BJ63:BK63)*100,1),0)</f>
        <v>108.2</v>
      </c>
      <c r="Y65" s="30">
        <f t="shared" si="7"/>
        <v>395.9</v>
      </c>
      <c r="Z65" s="30">
        <f t="shared" si="8"/>
        <v>68.900000000000006</v>
      </c>
      <c r="AA65" s="30">
        <f>+IFERROR(ROUND(K65/SUM(e!T63:V63),1),0)</f>
        <v>255.3</v>
      </c>
      <c r="AB65" s="42">
        <f>+IFERROR(ROUND((SUM(e!BJ63:BK63)-SUM(e!BL63:BO63))/SUM(e!T63:V63),1),0)</f>
        <v>370.7</v>
      </c>
      <c r="AC65" s="30">
        <f>+IFERROR(ROUND(e!BP63/e!BQ63*100,1),0)</f>
        <v>224.2</v>
      </c>
      <c r="AD65" s="101">
        <f>+e!BR63</f>
        <v>11100</v>
      </c>
      <c r="AF65" s="66"/>
      <c r="AG65" s="59"/>
      <c r="AH65" s="30"/>
      <c r="AI65" s="30"/>
      <c r="AJ65" s="30"/>
      <c r="AK65" s="30"/>
      <c r="AL65" s="30"/>
      <c r="AM65" s="30"/>
      <c r="AN65" s="30"/>
      <c r="AO65" s="30"/>
      <c r="AP65" s="30"/>
      <c r="AQ65" s="30"/>
      <c r="AR65" s="30"/>
      <c r="AS65" s="30"/>
      <c r="AT65" s="30"/>
      <c r="AU65" s="30"/>
      <c r="AV65" s="30"/>
      <c r="AW65" s="30"/>
      <c r="AX65" s="30"/>
      <c r="AY65" s="30"/>
      <c r="AZ65" s="30"/>
      <c r="BA65" s="30"/>
      <c r="BB65" s="30"/>
      <c r="BC65" s="30"/>
      <c r="BD65" s="43"/>
      <c r="BE65" s="30"/>
      <c r="BG65" s="66"/>
      <c r="BH65" s="59"/>
      <c r="BI65" s="30"/>
      <c r="BJ65" s="30"/>
      <c r="BK65" s="30"/>
      <c r="BL65" s="30"/>
      <c r="BM65" s="30"/>
      <c r="BN65" s="30"/>
      <c r="BO65" s="30"/>
      <c r="BP65" s="30"/>
      <c r="BQ65" s="30"/>
      <c r="BR65" s="30"/>
      <c r="BS65" s="30"/>
      <c r="BT65" s="30"/>
      <c r="BU65" s="30"/>
      <c r="BV65" s="30"/>
      <c r="BW65" s="30"/>
      <c r="BX65" s="30"/>
      <c r="BY65" s="30"/>
      <c r="BZ65" s="30"/>
      <c r="CA65" s="30"/>
      <c r="CB65" s="30"/>
      <c r="CC65" s="30"/>
      <c r="CD65" s="30"/>
      <c r="CE65" s="43"/>
      <c r="CF65" s="30"/>
      <c r="CH65" s="69" t="s">
        <v>836</v>
      </c>
      <c r="CI65" s="68" t="s">
        <v>3544</v>
      </c>
      <c r="CJ65" s="55">
        <f t="shared" ref="CJ65:CS74" si="36">+IFERROR(VLOOKUP($CI65,$F$5:$AC$1424,CJ$1,FALSE),0)</f>
        <v>69619</v>
      </c>
      <c r="CK65" s="55">
        <f t="shared" si="36"/>
        <v>32</v>
      </c>
      <c r="CL65" s="55">
        <f t="shared" si="36"/>
        <v>1</v>
      </c>
      <c r="CM65" s="55">
        <f t="shared" si="36"/>
        <v>257083</v>
      </c>
      <c r="CN65" s="55">
        <f t="shared" si="36"/>
        <v>1281388</v>
      </c>
      <c r="CO65" s="55">
        <f t="shared" si="36"/>
        <v>1895695</v>
      </c>
      <c r="CP65" s="55">
        <f t="shared" si="36"/>
        <v>67441</v>
      </c>
      <c r="CQ65" s="55">
        <f t="shared" si="36"/>
        <v>419</v>
      </c>
      <c r="CR65" s="55">
        <f t="shared" si="36"/>
        <v>53.1</v>
      </c>
      <c r="CS65" s="55">
        <f t="shared" si="36"/>
        <v>13</v>
      </c>
      <c r="CT65" s="55">
        <f t="shared" ref="CT65:DF74" si="37">+IFERROR(VLOOKUP($CI65,$F$5:$AC$1424,CT$1,FALSE),0)</f>
        <v>0</v>
      </c>
      <c r="CU65" s="55">
        <f t="shared" si="37"/>
        <v>13.3</v>
      </c>
      <c r="CV65" s="55">
        <f t="shared" si="37"/>
        <v>39.6</v>
      </c>
      <c r="CW65" s="55">
        <f t="shared" si="37"/>
        <v>100</v>
      </c>
      <c r="CX65" s="55">
        <f t="shared" si="37"/>
        <v>71.099999999999994</v>
      </c>
      <c r="CY65" s="55">
        <f t="shared" si="37"/>
        <v>44.4</v>
      </c>
      <c r="CZ65" s="55">
        <f t="shared" si="37"/>
        <v>24.2</v>
      </c>
      <c r="DA65" s="55">
        <f t="shared" si="37"/>
        <v>120.8</v>
      </c>
      <c r="DB65" s="55">
        <f t="shared" si="37"/>
        <v>147.9</v>
      </c>
      <c r="DC65" s="55">
        <f t="shared" si="37"/>
        <v>119.5</v>
      </c>
      <c r="DD65" s="55">
        <f t="shared" si="37"/>
        <v>161.1</v>
      </c>
      <c r="DE65" s="55">
        <f t="shared" si="37"/>
        <v>134.80000000000001</v>
      </c>
      <c r="DF65" s="58">
        <f t="shared" si="37"/>
        <v>520.4</v>
      </c>
      <c r="DG65" s="58">
        <f t="shared" si="11"/>
        <v>22500</v>
      </c>
    </row>
    <row r="66" spans="2:111">
      <c r="B66" s="40" t="s">
        <v>1278</v>
      </c>
      <c r="C66" s="30" t="s">
        <v>1279</v>
      </c>
      <c r="D66" s="30" t="s">
        <v>1402</v>
      </c>
      <c r="E66" s="30" t="s">
        <v>1403</v>
      </c>
      <c r="F66" s="30" t="str">
        <f t="shared" si="6"/>
        <v>北海道八雲町</v>
      </c>
      <c r="G66" s="41">
        <f>+e!F64</f>
        <v>12897</v>
      </c>
      <c r="H66" s="41">
        <f>+e!G64</f>
        <v>6</v>
      </c>
      <c r="I66" s="41">
        <f>+SUM(e!H64:K64)</f>
        <v>4</v>
      </c>
      <c r="J66" s="41">
        <f>+SUM(e!L64:O64)</f>
        <v>206590</v>
      </c>
      <c r="K66" s="41">
        <f>+e!P64</f>
        <v>246886</v>
      </c>
      <c r="L66" s="41">
        <f>+SUM(e!Q64:R64)</f>
        <v>1737049</v>
      </c>
      <c r="M66" s="31">
        <f>+IFERROR(ROUND(e!P64/e!S64,0),0)</f>
        <v>41148</v>
      </c>
      <c r="N66" s="30">
        <f>+IFERROR(ROUND(SUM(e!T64:V64)/e!S64,0),0)</f>
        <v>233</v>
      </c>
      <c r="O66" s="30">
        <f>+IFERROR(ROUND(e!W64/e!G64*100,1),0)</f>
        <v>33.299999999999997</v>
      </c>
      <c r="P66" s="41">
        <f>+e!X64</f>
        <v>18</v>
      </c>
      <c r="Q66" s="30">
        <f>+IFERROR(ROUND(e!Z64/e!Y64*100,1),0)</f>
        <v>0</v>
      </c>
      <c r="R66" s="30">
        <f>+IFERROR(ROUND(e!AB64/e!AA64*100,1),0)</f>
        <v>3.8</v>
      </c>
      <c r="S66" s="30">
        <f>+IFERROR(ROUND(SUM(e!AC64:AF64)/J66*100,1),0)</f>
        <v>8.6999999999999993</v>
      </c>
      <c r="T66" s="30">
        <f>+IFERROR(ROUND(e!AG64/e!Y64*100,1),0)</f>
        <v>0</v>
      </c>
      <c r="U66" s="30">
        <f>+IFERROR(ROUND(e!AH64/SUM(e!AH64:AJ64)*100,1),0)</f>
        <v>0</v>
      </c>
      <c r="V66" s="30">
        <f>+IFERROR(ROUND(e!AK64/SUM(e!AK64:AQ64)*100,1),0)</f>
        <v>0</v>
      </c>
      <c r="W66" s="30">
        <f>+IFERROR(ROUND(SUM(e!AR64:BG64)/J66*100,1),0)</f>
        <v>14.7</v>
      </c>
      <c r="X66" s="30">
        <f>+IFERROR(ROUND(SUM(e!BH64:BI64)/SUM(e!BJ64:BK64)*100,1),0)</f>
        <v>103.7</v>
      </c>
      <c r="Y66" s="30">
        <f t="shared" si="7"/>
        <v>703.6</v>
      </c>
      <c r="Z66" s="30">
        <f t="shared" si="8"/>
        <v>96.2</v>
      </c>
      <c r="AA66" s="30">
        <f>+IFERROR(ROUND(K66/SUM(e!T64:V64),1),0)</f>
        <v>176.3</v>
      </c>
      <c r="AB66" s="42">
        <f>+IFERROR(ROUND((SUM(e!BJ64:BK64)-SUM(e!BL64:BO64))/SUM(e!T64:V64),1),0)</f>
        <v>183.2</v>
      </c>
      <c r="AC66" s="30">
        <f>+IFERROR(ROUND(e!BP64/e!BQ64*100,1),0)</f>
        <v>380.1</v>
      </c>
      <c r="AD66" s="101">
        <f>+e!BR64</f>
        <v>5567</v>
      </c>
      <c r="AF66" s="66"/>
      <c r="AG66" s="59"/>
      <c r="AH66" s="30"/>
      <c r="AI66" s="30"/>
      <c r="AJ66" s="30"/>
      <c r="AK66" s="30"/>
      <c r="AL66" s="30"/>
      <c r="AM66" s="30"/>
      <c r="AN66" s="30"/>
      <c r="AO66" s="30"/>
      <c r="AP66" s="30"/>
      <c r="AQ66" s="30"/>
      <c r="AR66" s="30"/>
      <c r="AS66" s="30"/>
      <c r="AT66" s="30"/>
      <c r="AU66" s="30"/>
      <c r="AV66" s="30"/>
      <c r="AW66" s="30"/>
      <c r="AX66" s="30"/>
      <c r="AY66" s="30"/>
      <c r="AZ66" s="30"/>
      <c r="BA66" s="30"/>
      <c r="BB66" s="30"/>
      <c r="BC66" s="30"/>
      <c r="BD66" s="43"/>
      <c r="BE66" s="30"/>
      <c r="BG66" s="66"/>
      <c r="BH66" s="59"/>
      <c r="BI66" s="30"/>
      <c r="BJ66" s="30"/>
      <c r="BK66" s="30"/>
      <c r="BL66" s="30"/>
      <c r="BM66" s="30"/>
      <c r="BN66" s="30"/>
      <c r="BO66" s="30"/>
      <c r="BP66" s="30"/>
      <c r="BQ66" s="30"/>
      <c r="BR66" s="30"/>
      <c r="BS66" s="30"/>
      <c r="BT66" s="30"/>
      <c r="BU66" s="30"/>
      <c r="BV66" s="30"/>
      <c r="BW66" s="30"/>
      <c r="BX66" s="30"/>
      <c r="BY66" s="30"/>
      <c r="BZ66" s="30"/>
      <c r="CA66" s="30"/>
      <c r="CB66" s="30"/>
      <c r="CC66" s="30"/>
      <c r="CD66" s="30"/>
      <c r="CE66" s="43"/>
      <c r="CF66" s="30"/>
      <c r="CH66" s="69" t="s">
        <v>841</v>
      </c>
      <c r="CI66" s="68" t="s">
        <v>3545</v>
      </c>
      <c r="CJ66" s="55">
        <f t="shared" si="36"/>
        <v>64874</v>
      </c>
      <c r="CK66" s="55">
        <f t="shared" si="36"/>
        <v>21</v>
      </c>
      <c r="CL66" s="55">
        <f t="shared" si="36"/>
        <v>2</v>
      </c>
      <c r="CM66" s="55">
        <f t="shared" si="36"/>
        <v>147864</v>
      </c>
      <c r="CN66" s="55">
        <f t="shared" si="36"/>
        <v>1070598</v>
      </c>
      <c r="CO66" s="55">
        <f t="shared" si="36"/>
        <v>2475429</v>
      </c>
      <c r="CP66" s="55">
        <f t="shared" si="36"/>
        <v>66912</v>
      </c>
      <c r="CQ66" s="55">
        <f t="shared" si="36"/>
        <v>421</v>
      </c>
      <c r="CR66" s="55">
        <f t="shared" si="36"/>
        <v>57.1</v>
      </c>
      <c r="CS66" s="55">
        <f t="shared" si="36"/>
        <v>19</v>
      </c>
      <c r="CT66" s="55">
        <f t="shared" si="37"/>
        <v>0</v>
      </c>
      <c r="CU66" s="55">
        <f t="shared" si="37"/>
        <v>71.8</v>
      </c>
      <c r="CV66" s="55">
        <f t="shared" si="37"/>
        <v>16.7</v>
      </c>
      <c r="CW66" s="55">
        <f t="shared" si="37"/>
        <v>0</v>
      </c>
      <c r="CX66" s="55">
        <f t="shared" si="37"/>
        <v>0</v>
      </c>
      <c r="CY66" s="55">
        <f t="shared" si="37"/>
        <v>11.6</v>
      </c>
      <c r="CZ66" s="55">
        <f t="shared" si="37"/>
        <v>28</v>
      </c>
      <c r="DA66" s="55">
        <f t="shared" si="37"/>
        <v>116.3</v>
      </c>
      <c r="DB66" s="55">
        <f t="shared" si="37"/>
        <v>231.2</v>
      </c>
      <c r="DC66" s="55">
        <f t="shared" si="37"/>
        <v>111.7</v>
      </c>
      <c r="DD66" s="55">
        <f t="shared" si="37"/>
        <v>158.80000000000001</v>
      </c>
      <c r="DE66" s="55">
        <f t="shared" si="37"/>
        <v>142.19999999999999</v>
      </c>
      <c r="DF66" s="58">
        <f t="shared" si="37"/>
        <v>336.8</v>
      </c>
      <c r="DG66" s="58">
        <f t="shared" si="11"/>
        <v>12620</v>
      </c>
    </row>
    <row r="67" spans="2:111">
      <c r="B67" s="40" t="s">
        <v>1278</v>
      </c>
      <c r="C67" s="30" t="s">
        <v>1279</v>
      </c>
      <c r="D67" s="30" t="s">
        <v>1404</v>
      </c>
      <c r="E67" s="30" t="s">
        <v>1405</v>
      </c>
      <c r="F67" s="30" t="str">
        <f t="shared" si="6"/>
        <v>北海道日高町</v>
      </c>
      <c r="G67" s="41">
        <f>+e!F65</f>
        <v>10220</v>
      </c>
      <c r="H67" s="41">
        <f>+e!G65</f>
        <v>7</v>
      </c>
      <c r="I67" s="41">
        <f>+SUM(e!H65:K65)</f>
        <v>2</v>
      </c>
      <c r="J67" s="41">
        <f>+SUM(e!L65:O65)</f>
        <v>248783</v>
      </c>
      <c r="K67" s="41">
        <f>+e!P65</f>
        <v>269311</v>
      </c>
      <c r="L67" s="41">
        <f>+SUM(e!Q65:R65)</f>
        <v>1003482</v>
      </c>
      <c r="M67" s="31">
        <f>+IFERROR(ROUND(e!P65/e!S65,0),0)</f>
        <v>38473</v>
      </c>
      <c r="N67" s="30">
        <f>+IFERROR(ROUND(SUM(e!T65:V65)/e!S65,0),0)</f>
        <v>155</v>
      </c>
      <c r="O67" s="30">
        <f>+IFERROR(ROUND(e!W65/e!G65*100,1),0)</f>
        <v>42.9</v>
      </c>
      <c r="P67" s="41">
        <f>+e!X65</f>
        <v>7</v>
      </c>
      <c r="Q67" s="30">
        <f>+IFERROR(ROUND(e!Z65/e!Y65*100,1),0)</f>
        <v>0</v>
      </c>
      <c r="R67" s="30">
        <f>+IFERROR(ROUND(e!AB65/e!AA65*100,1),0)</f>
        <v>0</v>
      </c>
      <c r="S67" s="30">
        <f>+IFERROR(ROUND(SUM(e!AC65:AF65)/J67*100,1),0)</f>
        <v>5.3</v>
      </c>
      <c r="T67" s="30">
        <f>+IFERROR(ROUND(e!AG65/e!Y65*100,1),0)</f>
        <v>0</v>
      </c>
      <c r="U67" s="30">
        <f>+IFERROR(ROUND(e!AH65/SUM(e!AH65:AJ65)*100,1),0)</f>
        <v>0</v>
      </c>
      <c r="V67" s="30">
        <f>+IFERROR(ROUND(e!AK65/SUM(e!AK65:AQ65)*100,1),0)</f>
        <v>0</v>
      </c>
      <c r="W67" s="30">
        <f>+IFERROR(ROUND(SUM(e!AR65:BG65)/J67*100,1),0)</f>
        <v>19.8</v>
      </c>
      <c r="X67" s="30">
        <f>+IFERROR(ROUND(SUM(e!BH65:BI65)/SUM(e!BJ65:BK65)*100,1),0)</f>
        <v>99.3</v>
      </c>
      <c r="Y67" s="30">
        <f t="shared" si="7"/>
        <v>372.6</v>
      </c>
      <c r="Z67" s="30">
        <f t="shared" si="8"/>
        <v>91.6</v>
      </c>
      <c r="AA67" s="30">
        <f>+IFERROR(ROUND(K67/SUM(e!T65:V65),1),0)</f>
        <v>247.8</v>
      </c>
      <c r="AB67" s="42">
        <f>+IFERROR(ROUND((SUM(e!BJ65:BK65)-SUM(e!BL65:BO65))/SUM(e!T65:V65),1),0)</f>
        <v>270.60000000000002</v>
      </c>
      <c r="AC67" s="30">
        <f>+IFERROR(ROUND(e!BP65/e!BQ65*100,1),0)</f>
        <v>189.8</v>
      </c>
      <c r="AD67" s="101">
        <f>+e!BR65</f>
        <v>5008</v>
      </c>
      <c r="AF67" s="66"/>
      <c r="AG67" s="59"/>
      <c r="AH67" s="30"/>
      <c r="AI67" s="30"/>
      <c r="AJ67" s="30"/>
      <c r="AK67" s="30"/>
      <c r="AL67" s="30"/>
      <c r="AM67" s="30"/>
      <c r="AN67" s="30"/>
      <c r="AO67" s="30"/>
      <c r="AP67" s="30"/>
      <c r="AQ67" s="30"/>
      <c r="AR67" s="30"/>
      <c r="AS67" s="30"/>
      <c r="AT67" s="30"/>
      <c r="AU67" s="30"/>
      <c r="AV67" s="30"/>
      <c r="AW67" s="30"/>
      <c r="AX67" s="30"/>
      <c r="AY67" s="30"/>
      <c r="AZ67" s="30"/>
      <c r="BA67" s="30"/>
      <c r="BB67" s="30"/>
      <c r="BC67" s="30"/>
      <c r="BD67" s="43"/>
      <c r="BE67" s="30"/>
      <c r="BG67" s="66"/>
      <c r="BH67" s="59"/>
      <c r="BI67" s="30"/>
      <c r="BJ67" s="30"/>
      <c r="BK67" s="30"/>
      <c r="BL67" s="30"/>
      <c r="BM67" s="30"/>
      <c r="BN67" s="30"/>
      <c r="BO67" s="30"/>
      <c r="BP67" s="30"/>
      <c r="BQ67" s="30"/>
      <c r="BR67" s="30"/>
      <c r="BS67" s="30"/>
      <c r="BT67" s="30"/>
      <c r="BU67" s="30"/>
      <c r="BV67" s="30"/>
      <c r="BW67" s="30"/>
      <c r="BX67" s="30"/>
      <c r="BY67" s="30"/>
      <c r="BZ67" s="30"/>
      <c r="CA67" s="30"/>
      <c r="CB67" s="30"/>
      <c r="CC67" s="30"/>
      <c r="CD67" s="30"/>
      <c r="CE67" s="43"/>
      <c r="CF67" s="30"/>
      <c r="CH67" s="69" t="s">
        <v>845</v>
      </c>
      <c r="CI67" s="68" t="s">
        <v>3546</v>
      </c>
      <c r="CJ67" s="55">
        <f t="shared" si="36"/>
        <v>58512</v>
      </c>
      <c r="CK67" s="55">
        <f t="shared" si="36"/>
        <v>17</v>
      </c>
      <c r="CL67" s="55">
        <f t="shared" si="36"/>
        <v>0</v>
      </c>
      <c r="CM67" s="55">
        <f t="shared" si="36"/>
        <v>230362</v>
      </c>
      <c r="CN67" s="55">
        <f t="shared" si="36"/>
        <v>1005358</v>
      </c>
      <c r="CO67" s="55">
        <f t="shared" si="36"/>
        <v>1954274</v>
      </c>
      <c r="CP67" s="55">
        <f t="shared" si="36"/>
        <v>77335</v>
      </c>
      <c r="CQ67" s="55">
        <f t="shared" si="36"/>
        <v>472</v>
      </c>
      <c r="CR67" s="55">
        <f t="shared" si="36"/>
        <v>47.1</v>
      </c>
      <c r="CS67" s="55">
        <f t="shared" si="36"/>
        <v>10</v>
      </c>
      <c r="CT67" s="55">
        <f t="shared" si="37"/>
        <v>0</v>
      </c>
      <c r="CU67" s="55">
        <f t="shared" si="37"/>
        <v>0</v>
      </c>
      <c r="CV67" s="55">
        <f t="shared" si="37"/>
        <v>29.7</v>
      </c>
      <c r="CW67" s="55">
        <f t="shared" si="37"/>
        <v>0</v>
      </c>
      <c r="CX67" s="55">
        <f t="shared" si="37"/>
        <v>100</v>
      </c>
      <c r="CY67" s="55">
        <f t="shared" si="37"/>
        <v>100</v>
      </c>
      <c r="CZ67" s="55">
        <f t="shared" si="37"/>
        <v>30.1</v>
      </c>
      <c r="DA67" s="55">
        <f t="shared" si="37"/>
        <v>108.7</v>
      </c>
      <c r="DB67" s="55">
        <f t="shared" si="37"/>
        <v>194.4</v>
      </c>
      <c r="DC67" s="55">
        <f t="shared" si="37"/>
        <v>103.2</v>
      </c>
      <c r="DD67" s="55">
        <f t="shared" si="37"/>
        <v>163.80000000000001</v>
      </c>
      <c r="DE67" s="55">
        <f t="shared" si="37"/>
        <v>158.69999999999999</v>
      </c>
      <c r="DF67" s="58">
        <f t="shared" si="37"/>
        <v>487.8</v>
      </c>
      <c r="DG67" s="58">
        <f t="shared" si="11"/>
        <v>26700</v>
      </c>
    </row>
    <row r="68" spans="2:111">
      <c r="B68" s="40" t="s">
        <v>1278</v>
      </c>
      <c r="C68" s="30" t="s">
        <v>1279</v>
      </c>
      <c r="D68" s="30" t="s">
        <v>1406</v>
      </c>
      <c r="E68" s="30" t="s">
        <v>1407</v>
      </c>
      <c r="F68" s="30" t="str">
        <f t="shared" si="6"/>
        <v>北海道浜中町</v>
      </c>
      <c r="G68" s="41">
        <f>+e!F66</f>
        <v>4617</v>
      </c>
      <c r="H68" s="41">
        <f>+e!G66</f>
        <v>7</v>
      </c>
      <c r="I68" s="41">
        <f>+SUM(e!H66:K66)</f>
        <v>2</v>
      </c>
      <c r="J68" s="41">
        <f>+SUM(e!L66:O66)</f>
        <v>118146</v>
      </c>
      <c r="K68" s="41">
        <f>+e!P66</f>
        <v>117328</v>
      </c>
      <c r="L68" s="41">
        <f>+SUM(e!Q66:R66)</f>
        <v>482587</v>
      </c>
      <c r="M68" s="31">
        <f>+IFERROR(ROUND(e!P66/e!S66,0),0)</f>
        <v>16761</v>
      </c>
      <c r="N68" s="30">
        <f>+IFERROR(ROUND(SUM(e!T66:V66)/e!S66,0),0)</f>
        <v>69</v>
      </c>
      <c r="O68" s="30">
        <f>+IFERROR(ROUND(e!W66/e!G66*100,1),0)</f>
        <v>42.9</v>
      </c>
      <c r="P68" s="41">
        <f>+e!X66</f>
        <v>10</v>
      </c>
      <c r="Q68" s="30">
        <f>+IFERROR(ROUND(e!Z66/e!Y66*100,1),0)</f>
        <v>0</v>
      </c>
      <c r="R68" s="30">
        <f>+IFERROR(ROUND(e!AB66/e!AA66*100,1),0)</f>
        <v>63.2</v>
      </c>
      <c r="S68" s="30">
        <f>+IFERROR(ROUND(SUM(e!AC66:AF66)/J68*100,1),0)</f>
        <v>23.6</v>
      </c>
      <c r="T68" s="30">
        <f>+IFERROR(ROUND(e!AG66/e!Y66*100,1),0)</f>
        <v>0</v>
      </c>
      <c r="U68" s="30">
        <f>+IFERROR(ROUND(e!AH66/SUM(e!AH66:AJ66)*100,1),0)</f>
        <v>0</v>
      </c>
      <c r="V68" s="30">
        <f>+IFERROR(ROUND(e!AK66/SUM(e!AK66:AQ66)*100,1),0)</f>
        <v>0</v>
      </c>
      <c r="W68" s="30">
        <f>+IFERROR(ROUND(SUM(e!AR66:BG66)/J68*100,1),0)</f>
        <v>12.1</v>
      </c>
      <c r="X68" s="30">
        <f>+IFERROR(ROUND(SUM(e!BH66:BI66)/SUM(e!BJ66:BK66)*100,1),0)</f>
        <v>107.1</v>
      </c>
      <c r="Y68" s="30">
        <f t="shared" si="7"/>
        <v>411.3</v>
      </c>
      <c r="Z68" s="30">
        <f t="shared" si="8"/>
        <v>73.7</v>
      </c>
      <c r="AA68" s="30">
        <f>+IFERROR(ROUND(K68/SUM(e!T66:V66),1),0)</f>
        <v>243.4</v>
      </c>
      <c r="AB68" s="42">
        <f>+IFERROR(ROUND((SUM(e!BJ66:BK66)-SUM(e!BL66:BO66))/SUM(e!T66:V66),1),0)</f>
        <v>330.3</v>
      </c>
      <c r="AC68" s="30">
        <f>+IFERROR(ROUND(e!BP66/e!BQ66*100,1),0)</f>
        <v>292.60000000000002</v>
      </c>
      <c r="AD68" s="101">
        <f>+e!BR66</f>
        <v>0</v>
      </c>
      <c r="AF68" s="66"/>
      <c r="AG68" s="59"/>
      <c r="AH68" s="30"/>
      <c r="AI68" s="30"/>
      <c r="AJ68" s="30"/>
      <c r="AK68" s="30"/>
      <c r="AL68" s="30"/>
      <c r="AM68" s="30"/>
      <c r="AN68" s="30"/>
      <c r="AO68" s="30"/>
      <c r="AP68" s="30"/>
      <c r="AQ68" s="30"/>
      <c r="AR68" s="30"/>
      <c r="AS68" s="30"/>
      <c r="AT68" s="30"/>
      <c r="AU68" s="30"/>
      <c r="AV68" s="30"/>
      <c r="AW68" s="30"/>
      <c r="AX68" s="30"/>
      <c r="AY68" s="30"/>
      <c r="AZ68" s="30"/>
      <c r="BA68" s="30"/>
      <c r="BB68" s="30"/>
      <c r="BC68" s="30"/>
      <c r="BD68" s="43"/>
      <c r="BE68" s="30"/>
      <c r="BG68" s="66"/>
      <c r="BH68" s="59"/>
      <c r="BI68" s="30"/>
      <c r="BJ68" s="30"/>
      <c r="BK68" s="30"/>
      <c r="BL68" s="30"/>
      <c r="BM68" s="30"/>
      <c r="BN68" s="30"/>
      <c r="BO68" s="30"/>
      <c r="BP68" s="30"/>
      <c r="BQ68" s="30"/>
      <c r="BR68" s="30"/>
      <c r="BS68" s="30"/>
      <c r="BT68" s="30"/>
      <c r="BU68" s="30"/>
      <c r="BV68" s="30"/>
      <c r="BW68" s="30"/>
      <c r="BX68" s="30"/>
      <c r="BY68" s="30"/>
      <c r="BZ68" s="30"/>
      <c r="CA68" s="30"/>
      <c r="CB68" s="30"/>
      <c r="CC68" s="30"/>
      <c r="CD68" s="30"/>
      <c r="CE68" s="43"/>
      <c r="CF68" s="30"/>
      <c r="CH68" s="69" t="s">
        <v>854</v>
      </c>
      <c r="CI68" s="68" t="s">
        <v>3547</v>
      </c>
      <c r="CJ68" s="55">
        <f t="shared" si="36"/>
        <v>15781</v>
      </c>
      <c r="CK68" s="55">
        <f t="shared" si="36"/>
        <v>7</v>
      </c>
      <c r="CL68" s="55">
        <f t="shared" si="36"/>
        <v>1</v>
      </c>
      <c r="CM68" s="55">
        <f t="shared" si="36"/>
        <v>122690</v>
      </c>
      <c r="CN68" s="55">
        <f t="shared" si="36"/>
        <v>278957</v>
      </c>
      <c r="CO68" s="55">
        <f t="shared" si="36"/>
        <v>447954</v>
      </c>
      <c r="CP68" s="55">
        <f t="shared" si="36"/>
        <v>39851</v>
      </c>
      <c r="CQ68" s="55">
        <f t="shared" si="36"/>
        <v>237</v>
      </c>
      <c r="CR68" s="55">
        <f t="shared" si="36"/>
        <v>57.1</v>
      </c>
      <c r="CS68" s="55">
        <f t="shared" si="36"/>
        <v>20</v>
      </c>
      <c r="CT68" s="55">
        <f t="shared" si="37"/>
        <v>0</v>
      </c>
      <c r="CU68" s="55">
        <f t="shared" si="37"/>
        <v>0</v>
      </c>
      <c r="CV68" s="55">
        <f t="shared" si="37"/>
        <v>27.1</v>
      </c>
      <c r="CW68" s="55">
        <f t="shared" si="37"/>
        <v>0</v>
      </c>
      <c r="CX68" s="55">
        <f t="shared" si="37"/>
        <v>0</v>
      </c>
      <c r="CY68" s="55">
        <f t="shared" si="37"/>
        <v>61.5</v>
      </c>
      <c r="CZ68" s="55">
        <f t="shared" si="37"/>
        <v>18</v>
      </c>
      <c r="DA68" s="55">
        <f t="shared" si="37"/>
        <v>97.1</v>
      </c>
      <c r="DB68" s="55">
        <f t="shared" si="37"/>
        <v>160.6</v>
      </c>
      <c r="DC68" s="55">
        <f t="shared" si="37"/>
        <v>80.8</v>
      </c>
      <c r="DD68" s="55">
        <f t="shared" si="37"/>
        <v>168</v>
      </c>
      <c r="DE68" s="55">
        <f t="shared" si="37"/>
        <v>207.8</v>
      </c>
      <c r="DF68" s="58">
        <f t="shared" si="37"/>
        <v>1527.7</v>
      </c>
      <c r="DG68" s="58">
        <f t="shared" si="11"/>
        <v>10748</v>
      </c>
    </row>
    <row r="69" spans="2:111" ht="19.5" thickBot="1">
      <c r="B69" s="40" t="s">
        <v>1278</v>
      </c>
      <c r="C69" s="30" t="s">
        <v>1279</v>
      </c>
      <c r="D69" s="30" t="s">
        <v>1408</v>
      </c>
      <c r="E69" s="30" t="s">
        <v>1409</v>
      </c>
      <c r="F69" s="30" t="str">
        <f t="shared" si="6"/>
        <v>北海道鹿部町</v>
      </c>
      <c r="G69" s="41">
        <f>+e!F67</f>
        <v>3913</v>
      </c>
      <c r="H69" s="41">
        <f>+e!G67</f>
        <v>2</v>
      </c>
      <c r="I69" s="41">
        <f>+SUM(e!H67:K67)</f>
        <v>1</v>
      </c>
      <c r="J69" s="41">
        <f>+SUM(e!L67:O67)</f>
        <v>66669</v>
      </c>
      <c r="K69" s="41">
        <f>+e!P67</f>
        <v>90683</v>
      </c>
      <c r="L69" s="41">
        <f>+SUM(e!Q67:R67)</f>
        <v>169150</v>
      </c>
      <c r="M69" s="31">
        <f>+IFERROR(ROUND(e!P67/e!S67,0),0)</f>
        <v>45342</v>
      </c>
      <c r="N69" s="30">
        <f>+IFERROR(ROUND(SUM(e!T67:V67)/e!S67,0),0)</f>
        <v>266</v>
      </c>
      <c r="O69" s="30">
        <f>+IFERROR(ROUND(e!W67/e!G67*100,1),0)</f>
        <v>50</v>
      </c>
      <c r="P69" s="41">
        <f>+e!X67</f>
        <v>8</v>
      </c>
      <c r="Q69" s="30">
        <f>+IFERROR(ROUND(e!Z67/e!Y67*100,1),0)</f>
        <v>0</v>
      </c>
      <c r="R69" s="30">
        <f>+IFERROR(ROUND(e!AB67/e!AA67*100,1),0)</f>
        <v>75</v>
      </c>
      <c r="S69" s="30">
        <f>+IFERROR(ROUND(SUM(e!AC67:AF67)/J69*100,1),0)</f>
        <v>33.9</v>
      </c>
      <c r="T69" s="30">
        <f>+IFERROR(ROUND(e!AG67/e!Y67*100,1),0)</f>
        <v>0</v>
      </c>
      <c r="U69" s="30">
        <f>+IFERROR(ROUND(e!AH67/SUM(e!AH67:AJ67)*100,1),0)</f>
        <v>0</v>
      </c>
      <c r="V69" s="30">
        <f>+IFERROR(ROUND(e!AK67/SUM(e!AK67:AQ67)*100,1),0)</f>
        <v>0</v>
      </c>
      <c r="W69" s="30">
        <f>+IFERROR(ROUND(SUM(e!AR67:BG67)/J69*100,1),0)</f>
        <v>2.8</v>
      </c>
      <c r="X69" s="30">
        <f>+IFERROR(ROUND(SUM(e!BH67:BI67)/SUM(e!BJ67:BK67)*100,1),0)</f>
        <v>129.69999999999999</v>
      </c>
      <c r="Y69" s="30">
        <f t="shared" si="7"/>
        <v>186.5</v>
      </c>
      <c r="Z69" s="30">
        <f t="shared" si="8"/>
        <v>134.4</v>
      </c>
      <c r="AA69" s="30">
        <f>+IFERROR(ROUND(K69/SUM(e!T67:V67),1),0)</f>
        <v>170.5</v>
      </c>
      <c r="AB69" s="42">
        <f>+IFERROR(ROUND((SUM(e!BJ67:BK67)-SUM(e!BL67:BO67))/SUM(e!T67:V67),1),0)</f>
        <v>126.9</v>
      </c>
      <c r="AC69" s="30">
        <f>+IFERROR(ROUND(e!BP67/e!BQ67*100,1),0)</f>
        <v>327.3</v>
      </c>
      <c r="AD69" s="101">
        <f>+e!BR67</f>
        <v>3300</v>
      </c>
      <c r="AF69" s="67"/>
      <c r="AG69" s="60"/>
      <c r="AH69" s="45"/>
      <c r="AI69" s="45"/>
      <c r="AJ69" s="45"/>
      <c r="AK69" s="45"/>
      <c r="AL69" s="45"/>
      <c r="AM69" s="45"/>
      <c r="AN69" s="45"/>
      <c r="AO69" s="45"/>
      <c r="AP69" s="45"/>
      <c r="AQ69" s="45"/>
      <c r="AR69" s="45"/>
      <c r="AS69" s="45"/>
      <c r="AT69" s="45"/>
      <c r="AU69" s="45"/>
      <c r="AV69" s="45"/>
      <c r="AW69" s="45"/>
      <c r="AX69" s="45"/>
      <c r="AY69" s="45"/>
      <c r="AZ69" s="45"/>
      <c r="BA69" s="45"/>
      <c r="BB69" s="45"/>
      <c r="BC69" s="45"/>
      <c r="BD69" s="49"/>
      <c r="BE69" s="30"/>
      <c r="BG69" s="67"/>
      <c r="BH69" s="60"/>
      <c r="BI69" s="45"/>
      <c r="BJ69" s="45"/>
      <c r="BK69" s="45"/>
      <c r="BL69" s="45"/>
      <c r="BM69" s="45"/>
      <c r="BN69" s="45"/>
      <c r="BO69" s="45"/>
      <c r="BP69" s="45"/>
      <c r="BQ69" s="45"/>
      <c r="BR69" s="45"/>
      <c r="BS69" s="45"/>
      <c r="BT69" s="45"/>
      <c r="BU69" s="45"/>
      <c r="BV69" s="45"/>
      <c r="BW69" s="45"/>
      <c r="BX69" s="45"/>
      <c r="BY69" s="45"/>
      <c r="BZ69" s="45"/>
      <c r="CA69" s="45"/>
      <c r="CB69" s="45"/>
      <c r="CC69" s="45"/>
      <c r="CD69" s="45"/>
      <c r="CE69" s="49"/>
      <c r="CF69" s="30"/>
      <c r="CH69" s="69" t="s">
        <v>3105</v>
      </c>
      <c r="CI69" s="68" t="s">
        <v>3403</v>
      </c>
      <c r="CJ69" s="55">
        <f t="shared" si="36"/>
        <v>13243</v>
      </c>
      <c r="CK69" s="55">
        <f t="shared" si="36"/>
        <v>5</v>
      </c>
      <c r="CL69" s="55">
        <f t="shared" si="36"/>
        <v>1</v>
      </c>
      <c r="CM69" s="55">
        <f t="shared" si="36"/>
        <v>79982</v>
      </c>
      <c r="CN69" s="55">
        <f t="shared" si="36"/>
        <v>224396</v>
      </c>
      <c r="CO69" s="55">
        <f t="shared" si="36"/>
        <v>225197</v>
      </c>
      <c r="CP69" s="55">
        <f t="shared" si="36"/>
        <v>74799</v>
      </c>
      <c r="CQ69" s="55">
        <f t="shared" si="36"/>
        <v>432</v>
      </c>
      <c r="CR69" s="55">
        <f t="shared" si="36"/>
        <v>60</v>
      </c>
      <c r="CS69" s="55">
        <f t="shared" si="36"/>
        <v>30</v>
      </c>
      <c r="CT69" s="55">
        <f t="shared" si="37"/>
        <v>0</v>
      </c>
      <c r="CU69" s="55">
        <f t="shared" si="37"/>
        <v>60</v>
      </c>
      <c r="CV69" s="55">
        <f t="shared" si="37"/>
        <v>16.8</v>
      </c>
      <c r="CW69" s="55">
        <f t="shared" si="37"/>
        <v>0</v>
      </c>
      <c r="CX69" s="55">
        <f t="shared" si="37"/>
        <v>0</v>
      </c>
      <c r="CY69" s="55">
        <f t="shared" si="37"/>
        <v>17.7</v>
      </c>
      <c r="CZ69" s="55">
        <f t="shared" si="37"/>
        <v>5.6</v>
      </c>
      <c r="DA69" s="55">
        <f t="shared" si="37"/>
        <v>111</v>
      </c>
      <c r="DB69" s="55">
        <f t="shared" si="37"/>
        <v>100.4</v>
      </c>
      <c r="DC69" s="55">
        <f t="shared" si="37"/>
        <v>106.4</v>
      </c>
      <c r="DD69" s="55">
        <f t="shared" si="37"/>
        <v>173.1</v>
      </c>
      <c r="DE69" s="55">
        <f t="shared" si="37"/>
        <v>162.69999999999999</v>
      </c>
      <c r="DF69" s="58">
        <f t="shared" si="37"/>
        <v>1023.2</v>
      </c>
      <c r="DG69" s="58">
        <f t="shared" si="11"/>
        <v>1420</v>
      </c>
    </row>
    <row r="70" spans="2:111">
      <c r="B70" s="40" t="s">
        <v>1278</v>
      </c>
      <c r="C70" s="30" t="s">
        <v>1279</v>
      </c>
      <c r="D70" s="30" t="s">
        <v>1410</v>
      </c>
      <c r="E70" s="30" t="s">
        <v>1411</v>
      </c>
      <c r="F70" s="30" t="str">
        <f t="shared" ref="F70:F133" si="38">+C70&amp;E70</f>
        <v>北海道長万部町</v>
      </c>
      <c r="G70" s="41">
        <f>+e!F68</f>
        <v>4990</v>
      </c>
      <c r="H70" s="41">
        <f>+e!G68</f>
        <v>4</v>
      </c>
      <c r="I70" s="41">
        <f>+SUM(e!H68:K68)</f>
        <v>3</v>
      </c>
      <c r="J70" s="41">
        <f>+SUM(e!L68:O68)</f>
        <v>72299</v>
      </c>
      <c r="K70" s="41">
        <f>+e!P68</f>
        <v>130621</v>
      </c>
      <c r="L70" s="41">
        <f>+SUM(e!Q68:R68)</f>
        <v>334659</v>
      </c>
      <c r="M70" s="31">
        <f>+IFERROR(ROUND(e!P68/e!S68,0),0)</f>
        <v>32655</v>
      </c>
      <c r="N70" s="30">
        <f>+IFERROR(ROUND(SUM(e!T68:V68)/e!S68,0),0)</f>
        <v>148</v>
      </c>
      <c r="O70" s="30">
        <f>+IFERROR(ROUND(e!W68/e!G68*100,1),0)</f>
        <v>50</v>
      </c>
      <c r="P70" s="41">
        <f>+e!X68</f>
        <v>9</v>
      </c>
      <c r="Q70" s="30">
        <f>+IFERROR(ROUND(e!Z68/e!Y68*100,1),0)</f>
        <v>0</v>
      </c>
      <c r="R70" s="30">
        <f>+IFERROR(ROUND(e!AB68/e!AA68*100,1),0)</f>
        <v>100</v>
      </c>
      <c r="S70" s="30">
        <f>+IFERROR(ROUND(SUM(e!AC68:AF68)/J70*100,1),0)</f>
        <v>25.3</v>
      </c>
      <c r="T70" s="30">
        <f>+IFERROR(ROUND(e!AG68/e!Y68*100,1),0)</f>
        <v>0</v>
      </c>
      <c r="U70" s="30">
        <f>+IFERROR(ROUND(e!AH68/SUM(e!AH68:AJ68)*100,1),0)</f>
        <v>0</v>
      </c>
      <c r="V70" s="30">
        <f>+IFERROR(ROUND(e!AK68/SUM(e!AK68:AQ68)*100,1),0)</f>
        <v>0</v>
      </c>
      <c r="W70" s="30">
        <f>+IFERROR(ROUND(SUM(e!AR68:BG68)/J70*100,1),0)</f>
        <v>0.3</v>
      </c>
      <c r="X70" s="30">
        <f>+IFERROR(ROUND(SUM(e!BH68:BI68)/SUM(e!BJ68:BK68)*100,1),0)</f>
        <v>113.2</v>
      </c>
      <c r="Y70" s="30">
        <f t="shared" ref="Y70:Y133" si="39">+IFERROR(ROUND(L70/K70*100,1),0)</f>
        <v>256.2</v>
      </c>
      <c r="Z70" s="30">
        <f t="shared" ref="Z70:Z133" si="40">+IFERROR(ROUND(AA70/AB70*100,1),0)</f>
        <v>111.9</v>
      </c>
      <c r="AA70" s="30">
        <f>+IFERROR(ROUND(K70/SUM(e!T68:V68),1),0)</f>
        <v>221.4</v>
      </c>
      <c r="AB70" s="42">
        <f>+IFERROR(ROUND((SUM(e!BJ68:BK68)-SUM(e!BL68:BO68))/SUM(e!T68:V68),1),0)</f>
        <v>197.8</v>
      </c>
      <c r="AC70" s="30">
        <f>+IFERROR(ROUND(e!BP68/e!BQ68*100,1),0)</f>
        <v>141.5</v>
      </c>
      <c r="AD70" s="101">
        <f>+e!BR68</f>
        <v>0</v>
      </c>
      <c r="AF70" s="5"/>
      <c r="AG70" s="29"/>
      <c r="BG70" s="5"/>
      <c r="BH70" s="29"/>
      <c r="CH70" s="69" t="s">
        <v>3106</v>
      </c>
      <c r="CI70" s="68" t="s">
        <v>3404</v>
      </c>
      <c r="CJ70" s="55">
        <f t="shared" si="36"/>
        <v>4930</v>
      </c>
      <c r="CK70" s="55">
        <f t="shared" si="36"/>
        <v>4</v>
      </c>
      <c r="CL70" s="55">
        <f t="shared" si="36"/>
        <v>2</v>
      </c>
      <c r="CM70" s="55">
        <f t="shared" si="36"/>
        <v>71438</v>
      </c>
      <c r="CN70" s="55">
        <f t="shared" si="36"/>
        <v>107876</v>
      </c>
      <c r="CO70" s="55">
        <f t="shared" si="36"/>
        <v>598704</v>
      </c>
      <c r="CP70" s="55">
        <f t="shared" si="36"/>
        <v>26969</v>
      </c>
      <c r="CQ70" s="55">
        <f t="shared" si="36"/>
        <v>140</v>
      </c>
      <c r="CR70" s="55">
        <f t="shared" si="36"/>
        <v>25</v>
      </c>
      <c r="CS70" s="55">
        <f t="shared" si="36"/>
        <v>27</v>
      </c>
      <c r="CT70" s="55">
        <f t="shared" si="37"/>
        <v>0</v>
      </c>
      <c r="CU70" s="55">
        <f t="shared" si="37"/>
        <v>20</v>
      </c>
      <c r="CV70" s="55">
        <f t="shared" si="37"/>
        <v>43.1</v>
      </c>
      <c r="CW70" s="55">
        <f t="shared" si="37"/>
        <v>16.2</v>
      </c>
      <c r="CX70" s="55">
        <f t="shared" si="37"/>
        <v>0</v>
      </c>
      <c r="CY70" s="55">
        <f t="shared" si="37"/>
        <v>0</v>
      </c>
      <c r="CZ70" s="55">
        <f t="shared" si="37"/>
        <v>9.1999999999999993</v>
      </c>
      <c r="DA70" s="55">
        <f t="shared" si="37"/>
        <v>109.6</v>
      </c>
      <c r="DB70" s="55">
        <f t="shared" si="37"/>
        <v>555</v>
      </c>
      <c r="DC70" s="55">
        <f t="shared" si="37"/>
        <v>81.7</v>
      </c>
      <c r="DD70" s="55">
        <f t="shared" si="37"/>
        <v>193.3</v>
      </c>
      <c r="DE70" s="55">
        <f t="shared" si="37"/>
        <v>236.7</v>
      </c>
      <c r="DF70" s="58">
        <f t="shared" si="37"/>
        <v>137.1</v>
      </c>
      <c r="DG70" s="58">
        <f t="shared" ref="DG70:DG133" si="41">+IFERROR(VLOOKUP($CI70,$F$5:$AD$1424,DG$1,FALSE),0)</f>
        <v>800</v>
      </c>
    </row>
    <row r="71" spans="2:111">
      <c r="B71" s="40" t="s">
        <v>1278</v>
      </c>
      <c r="C71" s="30" t="s">
        <v>1279</v>
      </c>
      <c r="D71" s="30" t="s">
        <v>1412</v>
      </c>
      <c r="E71" s="30" t="s">
        <v>1413</v>
      </c>
      <c r="F71" s="30" t="str">
        <f t="shared" si="38"/>
        <v>北海道白老町</v>
      </c>
      <c r="G71" s="41">
        <f>+e!F69</f>
        <v>16543</v>
      </c>
      <c r="H71" s="41">
        <f>+e!G69</f>
        <v>11</v>
      </c>
      <c r="I71" s="41">
        <f>+SUM(e!H69:K69)</f>
        <v>3</v>
      </c>
      <c r="J71" s="41">
        <f>+SUM(e!L69:O69)</f>
        <v>307464</v>
      </c>
      <c r="K71" s="41">
        <f>+e!P69</f>
        <v>294593</v>
      </c>
      <c r="L71" s="41">
        <f>+SUM(e!Q69:R69)</f>
        <v>1119033</v>
      </c>
      <c r="M71" s="31">
        <f>+IFERROR(ROUND(e!P69/e!S69,0),0)</f>
        <v>26781</v>
      </c>
      <c r="N71" s="30">
        <f>+IFERROR(ROUND(SUM(e!T69:V69)/e!S69,0),0)</f>
        <v>151</v>
      </c>
      <c r="O71" s="30">
        <f>+IFERROR(ROUND(e!W69/e!G69*100,1),0)</f>
        <v>18.2</v>
      </c>
      <c r="P71" s="41">
        <f>+e!X69</f>
        <v>5</v>
      </c>
      <c r="Q71" s="30">
        <f>+IFERROR(ROUND(e!Z69/e!Y69*100,1),0)</f>
        <v>0</v>
      </c>
      <c r="R71" s="30">
        <f>+IFERROR(ROUND(e!AB69/e!AA69*100,1),0)</f>
        <v>87.5</v>
      </c>
      <c r="S71" s="30">
        <f>+IFERROR(ROUND(SUM(e!AC69:AF69)/J71*100,1),0)</f>
        <v>40</v>
      </c>
      <c r="T71" s="30">
        <f>+IFERROR(ROUND(e!AG69/e!Y69*100,1),0)</f>
        <v>0</v>
      </c>
      <c r="U71" s="30">
        <f>+IFERROR(ROUND(e!AH69/SUM(e!AH69:AJ69)*100,1),0)</f>
        <v>0</v>
      </c>
      <c r="V71" s="30">
        <f>+IFERROR(ROUND(e!AK69/SUM(e!AK69:AQ69)*100,1),0)</f>
        <v>0</v>
      </c>
      <c r="W71" s="30">
        <f>+IFERROR(ROUND(SUM(e!AR69:BG69)/J71*100,1),0)</f>
        <v>15.7</v>
      </c>
      <c r="X71" s="30">
        <f>+IFERROR(ROUND(SUM(e!BH69:BI69)/SUM(e!BJ69:BK69)*100,1),0)</f>
        <v>108</v>
      </c>
      <c r="Y71" s="30">
        <f t="shared" si="39"/>
        <v>379.9</v>
      </c>
      <c r="Z71" s="30">
        <f t="shared" si="40"/>
        <v>101</v>
      </c>
      <c r="AA71" s="30">
        <f>+IFERROR(ROUND(K71/SUM(e!T69:V69),1),0)</f>
        <v>177.8</v>
      </c>
      <c r="AB71" s="42">
        <f>+IFERROR(ROUND((SUM(e!BJ69:BK69)-SUM(e!BL69:BO69))/SUM(e!T69:V69),1),0)</f>
        <v>176</v>
      </c>
      <c r="AC71" s="30">
        <f>+IFERROR(ROUND(e!BP69/e!BQ69*100,1),0)</f>
        <v>308.2</v>
      </c>
      <c r="AD71" s="101">
        <f>+e!BR69</f>
        <v>0</v>
      </c>
      <c r="AF71" s="5"/>
      <c r="AG71" s="29"/>
      <c r="BG71" s="5"/>
      <c r="BH71" s="29"/>
      <c r="CH71" s="69" t="s">
        <v>3153</v>
      </c>
      <c r="CI71" s="68" t="s">
        <v>3548</v>
      </c>
      <c r="CJ71" s="55">
        <f t="shared" si="36"/>
        <v>0</v>
      </c>
      <c r="CK71" s="55">
        <f t="shared" si="36"/>
        <v>57</v>
      </c>
      <c r="CL71" s="55">
        <f t="shared" si="36"/>
        <v>1</v>
      </c>
      <c r="CM71" s="55">
        <f t="shared" si="36"/>
        <v>156932</v>
      </c>
      <c r="CN71" s="55">
        <f t="shared" si="36"/>
        <v>2880183</v>
      </c>
      <c r="CO71" s="55">
        <f t="shared" si="36"/>
        <v>8226120</v>
      </c>
      <c r="CP71" s="55">
        <f t="shared" si="36"/>
        <v>120008</v>
      </c>
      <c r="CQ71" s="55">
        <f t="shared" si="36"/>
        <v>1518</v>
      </c>
      <c r="CR71" s="55">
        <f t="shared" si="36"/>
        <v>29.8</v>
      </c>
      <c r="CS71" s="55">
        <f t="shared" si="36"/>
        <v>17</v>
      </c>
      <c r="CT71" s="55">
        <f t="shared" si="37"/>
        <v>0</v>
      </c>
      <c r="CU71" s="55">
        <f t="shared" si="37"/>
        <v>39</v>
      </c>
      <c r="CV71" s="55">
        <f t="shared" si="37"/>
        <v>15.6</v>
      </c>
      <c r="CW71" s="55">
        <f t="shared" si="37"/>
        <v>50</v>
      </c>
      <c r="CX71" s="55">
        <f t="shared" si="37"/>
        <v>100</v>
      </c>
      <c r="CY71" s="55">
        <f t="shared" si="37"/>
        <v>83.6</v>
      </c>
      <c r="CZ71" s="55">
        <f t="shared" si="37"/>
        <v>11.7</v>
      </c>
      <c r="DA71" s="55">
        <f t="shared" si="37"/>
        <v>113.1</v>
      </c>
      <c r="DB71" s="55">
        <f t="shared" si="37"/>
        <v>285.60000000000002</v>
      </c>
      <c r="DC71" s="55">
        <f t="shared" si="37"/>
        <v>93.8</v>
      </c>
      <c r="DD71" s="55">
        <f t="shared" si="37"/>
        <v>79.099999999999994</v>
      </c>
      <c r="DE71" s="55">
        <f t="shared" si="37"/>
        <v>84.3</v>
      </c>
      <c r="DF71" s="58">
        <f t="shared" si="37"/>
        <v>125.8</v>
      </c>
      <c r="DG71" s="58" t="str">
        <f t="shared" si="41"/>
        <v/>
      </c>
    </row>
    <row r="72" spans="2:111">
      <c r="B72" s="40" t="s">
        <v>1278</v>
      </c>
      <c r="C72" s="30" t="s">
        <v>1279</v>
      </c>
      <c r="D72" s="30" t="s">
        <v>1414</v>
      </c>
      <c r="E72" s="30" t="s">
        <v>1415</v>
      </c>
      <c r="F72" s="30" t="str">
        <f t="shared" si="38"/>
        <v>北海道長幌上水道企業団</v>
      </c>
      <c r="G72" s="41">
        <f>+e!F70</f>
        <v>17904</v>
      </c>
      <c r="H72" s="41">
        <f>+e!G70</f>
        <v>15</v>
      </c>
      <c r="I72" s="41">
        <f>+SUM(e!H70:K70)</f>
        <v>0</v>
      </c>
      <c r="J72" s="41">
        <f>+SUM(e!L70:O70)</f>
        <v>419217</v>
      </c>
      <c r="K72" s="41">
        <f>+e!P70</f>
        <v>370996</v>
      </c>
      <c r="L72" s="41">
        <f>+SUM(e!Q70:R70)</f>
        <v>2272118</v>
      </c>
      <c r="M72" s="31">
        <f>+IFERROR(ROUND(e!P70/e!S70,0),0)</f>
        <v>33727</v>
      </c>
      <c r="N72" s="30">
        <f>+IFERROR(ROUND(SUM(e!T70:V70)/e!S70,0),0)</f>
        <v>162</v>
      </c>
      <c r="O72" s="30">
        <f>+IFERROR(ROUND(e!W70/e!G70*100,1),0)</f>
        <v>53.3</v>
      </c>
      <c r="P72" s="41">
        <f>+e!X70</f>
        <v>19</v>
      </c>
      <c r="Q72" s="30">
        <f>+IFERROR(ROUND(e!Z70/e!Y70*100,1),0)</f>
        <v>0</v>
      </c>
      <c r="R72" s="30">
        <f>+IFERROR(ROUND(e!AB70/e!AA70*100,1),0)</f>
        <v>66.7</v>
      </c>
      <c r="S72" s="30">
        <f>+IFERROR(ROUND(SUM(e!AC70:AF70)/J72*100,1),0)</f>
        <v>0</v>
      </c>
      <c r="T72" s="30">
        <f>+IFERROR(ROUND(e!AG70/e!Y70*100,1),0)</f>
        <v>49.7</v>
      </c>
      <c r="U72" s="30">
        <f>+IFERROR(ROUND(e!AH70/SUM(e!AH70:AJ70)*100,1),0)</f>
        <v>0</v>
      </c>
      <c r="V72" s="30">
        <f>+IFERROR(ROUND(e!AK70/SUM(e!AK70:AQ70)*100,1),0)</f>
        <v>72.5</v>
      </c>
      <c r="W72" s="30">
        <f>+IFERROR(ROUND(SUM(e!AR70:BG70)/J72*100,1),0)</f>
        <v>2</v>
      </c>
      <c r="X72" s="30">
        <f>+IFERROR(ROUND(SUM(e!BH70:BI70)/SUM(e!BJ70:BK70)*100,1),0)</f>
        <v>88.5</v>
      </c>
      <c r="Y72" s="30">
        <f t="shared" si="39"/>
        <v>612.4</v>
      </c>
      <c r="Z72" s="30">
        <f t="shared" si="40"/>
        <v>55</v>
      </c>
      <c r="AA72" s="30">
        <f>+IFERROR(ROUND(K72/SUM(e!T70:V70),1),0)</f>
        <v>207.8</v>
      </c>
      <c r="AB72" s="42">
        <f>+IFERROR(ROUND((SUM(e!BJ70:BK70)-SUM(e!BL70:BO70))/SUM(e!T70:V70),1),0)</f>
        <v>377.6</v>
      </c>
      <c r="AC72" s="30">
        <f>+IFERROR(ROUND(e!BP70/e!BQ70*100,1),0)</f>
        <v>403.2</v>
      </c>
      <c r="AD72" s="101">
        <f>+e!BR70</f>
        <v>1000</v>
      </c>
      <c r="AF72" s="5"/>
      <c r="AG72" s="29"/>
      <c r="BG72" s="5"/>
      <c r="BH72" s="29"/>
      <c r="CH72" s="69" t="s">
        <v>1075</v>
      </c>
      <c r="CI72" s="68" t="s">
        <v>3549</v>
      </c>
      <c r="CJ72" s="55">
        <f t="shared" si="36"/>
        <v>32989</v>
      </c>
      <c r="CK72" s="55">
        <f t="shared" si="36"/>
        <v>12</v>
      </c>
      <c r="CL72" s="55">
        <f t="shared" si="36"/>
        <v>0</v>
      </c>
      <c r="CM72" s="55">
        <f t="shared" si="36"/>
        <v>213085</v>
      </c>
      <c r="CN72" s="55">
        <f t="shared" si="36"/>
        <v>698538</v>
      </c>
      <c r="CO72" s="55">
        <f t="shared" si="36"/>
        <v>1702600</v>
      </c>
      <c r="CP72" s="55">
        <f t="shared" si="36"/>
        <v>53734</v>
      </c>
      <c r="CQ72" s="55">
        <f t="shared" si="36"/>
        <v>254</v>
      </c>
      <c r="CR72" s="55">
        <f t="shared" si="36"/>
        <v>33.299999999999997</v>
      </c>
      <c r="CS72" s="55">
        <f t="shared" si="36"/>
        <v>20</v>
      </c>
      <c r="CT72" s="55">
        <f t="shared" si="37"/>
        <v>0</v>
      </c>
      <c r="CU72" s="55">
        <f t="shared" si="37"/>
        <v>0</v>
      </c>
      <c r="CV72" s="55">
        <f t="shared" si="37"/>
        <v>28.5</v>
      </c>
      <c r="CW72" s="55">
        <f t="shared" si="37"/>
        <v>0</v>
      </c>
      <c r="CX72" s="55">
        <f t="shared" si="37"/>
        <v>100</v>
      </c>
      <c r="CY72" s="55">
        <f t="shared" si="37"/>
        <v>0</v>
      </c>
      <c r="CZ72" s="55">
        <f t="shared" si="37"/>
        <v>6</v>
      </c>
      <c r="DA72" s="55">
        <f t="shared" si="37"/>
        <v>104.7</v>
      </c>
      <c r="DB72" s="55">
        <f t="shared" si="37"/>
        <v>243.7</v>
      </c>
      <c r="DC72" s="55">
        <f t="shared" si="37"/>
        <v>103.5</v>
      </c>
      <c r="DD72" s="55">
        <f t="shared" si="37"/>
        <v>211.6</v>
      </c>
      <c r="DE72" s="55">
        <f t="shared" si="37"/>
        <v>204.4</v>
      </c>
      <c r="DF72" s="58">
        <f t="shared" si="37"/>
        <v>330.7</v>
      </c>
      <c r="DG72" s="58">
        <f t="shared" si="41"/>
        <v>16170</v>
      </c>
    </row>
    <row r="73" spans="2:111">
      <c r="B73" s="40" t="s">
        <v>1278</v>
      </c>
      <c r="C73" s="30" t="s">
        <v>1279</v>
      </c>
      <c r="D73" s="30" t="s">
        <v>1416</v>
      </c>
      <c r="E73" s="30" t="s">
        <v>1417</v>
      </c>
      <c r="F73" s="30" t="str">
        <f t="shared" si="38"/>
        <v>北海道沼田町</v>
      </c>
      <c r="G73" s="41">
        <f>+e!F71</f>
        <v>3030</v>
      </c>
      <c r="H73" s="41">
        <f>+e!G71</f>
        <v>2</v>
      </c>
      <c r="I73" s="41">
        <f>+SUM(e!H71:K71)</f>
        <v>0</v>
      </c>
      <c r="J73" s="41">
        <f>+SUM(e!L71:O71)</f>
        <v>162134</v>
      </c>
      <c r="K73" s="41">
        <f>+e!P71</f>
        <v>78571</v>
      </c>
      <c r="L73" s="41">
        <f>+SUM(e!Q71:R71)</f>
        <v>40778</v>
      </c>
      <c r="M73" s="31">
        <f>+IFERROR(ROUND(e!P71/e!S71,0),0)</f>
        <v>39286</v>
      </c>
      <c r="N73" s="30">
        <f>+IFERROR(ROUND(SUM(e!T71:V71)/e!S71,0),0)</f>
        <v>139</v>
      </c>
      <c r="O73" s="30">
        <f>+IFERROR(ROUND(e!W71/e!G71*100,1),0)</f>
        <v>0</v>
      </c>
      <c r="P73" s="41">
        <f>+e!X71</f>
        <v>2</v>
      </c>
      <c r="Q73" s="30">
        <f>+IFERROR(ROUND(e!Z71/e!Y71*100,1),0)</f>
        <v>0</v>
      </c>
      <c r="R73" s="30">
        <f>+IFERROR(ROUND(e!AB71/e!AA71*100,1),0)</f>
        <v>0</v>
      </c>
      <c r="S73" s="30">
        <f>+IFERROR(ROUND(SUM(e!AC71:AF71)/J73*100,1),0)</f>
        <v>0</v>
      </c>
      <c r="T73" s="30">
        <f>+IFERROR(ROUND(e!AG71/e!Y71*100,1),0)</f>
        <v>0</v>
      </c>
      <c r="U73" s="30">
        <f>+IFERROR(ROUND(e!AH71/SUM(e!AH71:AJ71)*100,1),0)</f>
        <v>0</v>
      </c>
      <c r="V73" s="30">
        <f>+IFERROR(ROUND(e!AK71/SUM(e!AK71:AQ71)*100,1),0)</f>
        <v>0</v>
      </c>
      <c r="W73" s="30">
        <f>+IFERROR(ROUND(SUM(e!AR71:BG71)/J73*100,1),0)</f>
        <v>0</v>
      </c>
      <c r="X73" s="30">
        <f>+IFERROR(ROUND(SUM(e!BH71:BI71)/SUM(e!BJ71:BK71)*100,1),0)</f>
        <v>96</v>
      </c>
      <c r="Y73" s="30">
        <f t="shared" si="39"/>
        <v>51.9</v>
      </c>
      <c r="Z73" s="30">
        <f t="shared" si="40"/>
        <v>65.5</v>
      </c>
      <c r="AA73" s="30">
        <f>+IFERROR(ROUND(K73/SUM(e!T71:V71),1),0)</f>
        <v>282.60000000000002</v>
      </c>
      <c r="AB73" s="42">
        <f>+IFERROR(ROUND((SUM(e!BJ71:BK71)-SUM(e!BL71:BO71))/SUM(e!T71:V71),1),0)</f>
        <v>431.2</v>
      </c>
      <c r="AC73" s="30">
        <f>+IFERROR(ROUND(e!BP71/e!BQ71*100,1),0)</f>
        <v>1315.2</v>
      </c>
      <c r="AD73" s="101">
        <f>+e!BR71</f>
        <v>0</v>
      </c>
      <c r="AF73" s="5"/>
      <c r="AG73" s="29"/>
      <c r="BG73" s="5"/>
      <c r="BH73" s="29"/>
      <c r="CH73" s="69" t="s">
        <v>1074</v>
      </c>
      <c r="CI73" s="68" t="s">
        <v>3550</v>
      </c>
      <c r="CJ73" s="55">
        <f t="shared" si="36"/>
        <v>39739</v>
      </c>
      <c r="CK73" s="55">
        <f t="shared" si="36"/>
        <v>10</v>
      </c>
      <c r="CL73" s="55">
        <f t="shared" si="36"/>
        <v>2</v>
      </c>
      <c r="CM73" s="55">
        <f t="shared" si="36"/>
        <v>251487</v>
      </c>
      <c r="CN73" s="55">
        <f t="shared" si="36"/>
        <v>705692</v>
      </c>
      <c r="CO73" s="55">
        <f t="shared" si="36"/>
        <v>321693</v>
      </c>
      <c r="CP73" s="55">
        <f t="shared" si="36"/>
        <v>70569</v>
      </c>
      <c r="CQ73" s="55">
        <f t="shared" si="36"/>
        <v>387</v>
      </c>
      <c r="CR73" s="55">
        <f t="shared" si="36"/>
        <v>40</v>
      </c>
      <c r="CS73" s="55">
        <f t="shared" si="36"/>
        <v>4</v>
      </c>
      <c r="CT73" s="55">
        <f t="shared" si="37"/>
        <v>0</v>
      </c>
      <c r="CU73" s="55">
        <f t="shared" si="37"/>
        <v>30</v>
      </c>
      <c r="CV73" s="55">
        <f t="shared" si="37"/>
        <v>31.3</v>
      </c>
      <c r="CW73" s="55">
        <f t="shared" si="37"/>
        <v>0</v>
      </c>
      <c r="CX73" s="55">
        <f t="shared" si="37"/>
        <v>0</v>
      </c>
      <c r="CY73" s="55">
        <f t="shared" si="37"/>
        <v>13.7</v>
      </c>
      <c r="CZ73" s="55">
        <f t="shared" si="37"/>
        <v>4.5999999999999996</v>
      </c>
      <c r="DA73" s="55">
        <f t="shared" si="37"/>
        <v>132.9</v>
      </c>
      <c r="DB73" s="55">
        <f t="shared" si="37"/>
        <v>45.6</v>
      </c>
      <c r="DC73" s="55">
        <f t="shared" si="37"/>
        <v>137.5</v>
      </c>
      <c r="DD73" s="55">
        <f t="shared" si="37"/>
        <v>182.4</v>
      </c>
      <c r="DE73" s="55">
        <f t="shared" si="37"/>
        <v>132.69999999999999</v>
      </c>
      <c r="DF73" s="58">
        <f t="shared" si="37"/>
        <v>685.5</v>
      </c>
      <c r="DG73" s="58">
        <f t="shared" si="41"/>
        <v>8500</v>
      </c>
    </row>
    <row r="74" spans="2:111">
      <c r="B74" s="40" t="s">
        <v>1278</v>
      </c>
      <c r="C74" s="30" t="s">
        <v>1279</v>
      </c>
      <c r="D74" s="30" t="s">
        <v>1418</v>
      </c>
      <c r="E74" s="30" t="s">
        <v>1419</v>
      </c>
      <c r="F74" s="30" t="str">
        <f t="shared" si="38"/>
        <v>北海道清水町</v>
      </c>
      <c r="G74" s="41">
        <f>+e!F72</f>
        <v>8095</v>
      </c>
      <c r="H74" s="41">
        <f>+e!G72</f>
        <v>3</v>
      </c>
      <c r="I74" s="41">
        <f>+SUM(e!H72:K72)</f>
        <v>6</v>
      </c>
      <c r="J74" s="41">
        <f>+SUM(e!L72:O72)</f>
        <v>245214</v>
      </c>
      <c r="K74" s="41">
        <f>+e!P72</f>
        <v>171616</v>
      </c>
      <c r="L74" s="41">
        <f>+SUM(e!Q72:R72)</f>
        <v>882729</v>
      </c>
      <c r="M74" s="31">
        <f>+IFERROR(ROUND(e!P72/e!S72,0),0)</f>
        <v>57205</v>
      </c>
      <c r="N74" s="30">
        <f>+IFERROR(ROUND(SUM(e!T72:V72)/e!S72,0),0)</f>
        <v>402</v>
      </c>
      <c r="O74" s="30">
        <f>+IFERROR(ROUND(e!W72/e!G72*100,1),0)</f>
        <v>33.299999999999997</v>
      </c>
      <c r="P74" s="41">
        <f>+e!X72</f>
        <v>6</v>
      </c>
      <c r="Q74" s="30">
        <f>+IFERROR(ROUND(e!Z72/e!Y72*100,1),0)</f>
        <v>0</v>
      </c>
      <c r="R74" s="30">
        <f>+IFERROR(ROUND(e!AB72/e!AA72*100,1),0)</f>
        <v>39.5</v>
      </c>
      <c r="S74" s="30">
        <f>+IFERROR(ROUND(SUM(e!AC72:AF72)/J74*100,1),0)</f>
        <v>9.5</v>
      </c>
      <c r="T74" s="30">
        <f>+IFERROR(ROUND(e!AG72/e!Y72*100,1),0)</f>
        <v>0</v>
      </c>
      <c r="U74" s="30">
        <f>+IFERROR(ROUND(e!AH72/SUM(e!AH72:AJ72)*100,1),0)</f>
        <v>0</v>
      </c>
      <c r="V74" s="30">
        <f>+IFERROR(ROUND(e!AK72/SUM(e!AK72:AQ72)*100,1),0)</f>
        <v>0</v>
      </c>
      <c r="W74" s="30">
        <f>+IFERROR(ROUND(SUM(e!AR72:BG72)/J74*100,1),0)</f>
        <v>1.4</v>
      </c>
      <c r="X74" s="30">
        <f>+IFERROR(ROUND(SUM(e!BH72:BI72)/SUM(e!BJ72:BK72)*100,1),0)</f>
        <v>100.5</v>
      </c>
      <c r="Y74" s="30">
        <f t="shared" si="39"/>
        <v>514.4</v>
      </c>
      <c r="Z74" s="30">
        <f t="shared" si="40"/>
        <v>95.8</v>
      </c>
      <c r="AA74" s="30">
        <f>+IFERROR(ROUND(K74/SUM(e!T72:V72),1),0)</f>
        <v>142.30000000000001</v>
      </c>
      <c r="AB74" s="42">
        <f>+IFERROR(ROUND((SUM(e!BJ72:BK72)-SUM(e!BL72:BO72))/SUM(e!T72:V72),1),0)</f>
        <v>148.6</v>
      </c>
      <c r="AC74" s="30">
        <f>+IFERROR(ROUND(e!BP72/e!BQ72*100,1),0)</f>
        <v>363.7</v>
      </c>
      <c r="AD74" s="101">
        <f>+e!BR72</f>
        <v>0</v>
      </c>
      <c r="AF74" s="5"/>
      <c r="AG74" s="29"/>
      <c r="BG74" s="5"/>
      <c r="BH74" s="29"/>
      <c r="CH74" s="69" t="s">
        <v>1072</v>
      </c>
      <c r="CI74" s="68" t="s">
        <v>3551</v>
      </c>
      <c r="CJ74" s="55">
        <f t="shared" si="36"/>
        <v>61176</v>
      </c>
      <c r="CK74" s="55">
        <f t="shared" si="36"/>
        <v>10</v>
      </c>
      <c r="CL74" s="55">
        <f t="shared" si="36"/>
        <v>2</v>
      </c>
      <c r="CM74" s="55">
        <f t="shared" si="36"/>
        <v>448441</v>
      </c>
      <c r="CN74" s="55">
        <f t="shared" si="36"/>
        <v>1162825</v>
      </c>
      <c r="CO74" s="55">
        <f t="shared" si="36"/>
        <v>3829479</v>
      </c>
      <c r="CP74" s="55">
        <f t="shared" si="36"/>
        <v>129203</v>
      </c>
      <c r="CQ74" s="55">
        <f t="shared" si="36"/>
        <v>710</v>
      </c>
      <c r="CR74" s="55">
        <f t="shared" si="36"/>
        <v>30</v>
      </c>
      <c r="CS74" s="55">
        <f t="shared" si="36"/>
        <v>6</v>
      </c>
      <c r="CT74" s="55">
        <f t="shared" si="37"/>
        <v>62.5</v>
      </c>
      <c r="CU74" s="55">
        <f t="shared" si="37"/>
        <v>15.4</v>
      </c>
      <c r="CV74" s="55">
        <f t="shared" si="37"/>
        <v>16.8</v>
      </c>
      <c r="CW74" s="55">
        <f t="shared" si="37"/>
        <v>0</v>
      </c>
      <c r="CX74" s="55">
        <f t="shared" si="37"/>
        <v>24.5</v>
      </c>
      <c r="CY74" s="55">
        <f t="shared" si="37"/>
        <v>52.9</v>
      </c>
      <c r="CZ74" s="55">
        <f t="shared" si="37"/>
        <v>18.7</v>
      </c>
      <c r="DA74" s="55">
        <f t="shared" si="37"/>
        <v>114.6</v>
      </c>
      <c r="DB74" s="55">
        <f t="shared" si="37"/>
        <v>329.3</v>
      </c>
      <c r="DC74" s="55">
        <f t="shared" si="37"/>
        <v>110.2</v>
      </c>
      <c r="DD74" s="55">
        <f t="shared" si="37"/>
        <v>181.9</v>
      </c>
      <c r="DE74" s="55">
        <f t="shared" si="37"/>
        <v>165</v>
      </c>
      <c r="DF74" s="58">
        <f t="shared" si="37"/>
        <v>525.29999999999995</v>
      </c>
      <c r="DG74" s="58" t="str">
        <f t="shared" si="41"/>
        <v/>
      </c>
    </row>
    <row r="75" spans="2:111">
      <c r="B75" s="40" t="s">
        <v>1278</v>
      </c>
      <c r="C75" s="30" t="s">
        <v>1279</v>
      </c>
      <c r="D75" s="30" t="s">
        <v>1420</v>
      </c>
      <c r="E75" s="30" t="s">
        <v>1421</v>
      </c>
      <c r="F75" s="30" t="str">
        <f t="shared" si="38"/>
        <v>北海道湧別町</v>
      </c>
      <c r="G75" s="41">
        <f>+e!F73</f>
        <v>7548</v>
      </c>
      <c r="H75" s="41">
        <f>+e!G73</f>
        <v>3</v>
      </c>
      <c r="I75" s="41">
        <f>+SUM(e!H73:K73)</f>
        <v>3</v>
      </c>
      <c r="J75" s="41">
        <f>+SUM(e!L73:O73)</f>
        <v>203270</v>
      </c>
      <c r="K75" s="41">
        <f>+e!P73</f>
        <v>161389</v>
      </c>
      <c r="L75" s="41">
        <f>+SUM(e!Q73:R73)</f>
        <v>136236</v>
      </c>
      <c r="M75" s="31">
        <f>+IFERROR(ROUND(e!P73/e!S73,0),0)</f>
        <v>53796</v>
      </c>
      <c r="N75" s="30">
        <f>+IFERROR(ROUND(SUM(e!T73:V73)/e!S73,0),0)</f>
        <v>286</v>
      </c>
      <c r="O75" s="30">
        <f>+IFERROR(ROUND(e!W73/e!G73*100,1),0)</f>
        <v>0</v>
      </c>
      <c r="P75" s="41">
        <f>+e!X73</f>
        <v>2</v>
      </c>
      <c r="Q75" s="30">
        <f>+IFERROR(ROUND(e!Z73/e!Y73*100,1),0)</f>
        <v>0</v>
      </c>
      <c r="R75" s="30">
        <f>+IFERROR(ROUND(e!AB73/e!AA73*100,1),0)</f>
        <v>78.5</v>
      </c>
      <c r="S75" s="30">
        <f>+IFERROR(ROUND(SUM(e!AC73:AF73)/J75*100,1),0)</f>
        <v>0</v>
      </c>
      <c r="T75" s="30">
        <f>+IFERROR(ROUND(e!AG73/e!Y73*100,1),0)</f>
        <v>0</v>
      </c>
      <c r="U75" s="30">
        <f>+IFERROR(ROUND(e!AH73/SUM(e!AH73:AJ73)*100,1),0)</f>
        <v>0</v>
      </c>
      <c r="V75" s="30">
        <f>+IFERROR(ROUND(e!AK73/SUM(e!AK73:AQ73)*100,1),0)</f>
        <v>0</v>
      </c>
      <c r="W75" s="30">
        <f>+IFERROR(ROUND(SUM(e!AR73:BG73)/J75*100,1),0)</f>
        <v>0</v>
      </c>
      <c r="X75" s="30">
        <f>+IFERROR(ROUND(SUM(e!BH73:BI73)/SUM(e!BJ73:BK73)*100,1),0)</f>
        <v>88.5</v>
      </c>
      <c r="Y75" s="30">
        <f t="shared" si="39"/>
        <v>84.4</v>
      </c>
      <c r="Z75" s="30">
        <f t="shared" si="40"/>
        <v>80.3</v>
      </c>
      <c r="AA75" s="30">
        <f>+IFERROR(ROUND(K75/SUM(e!T73:V73),1),0)</f>
        <v>188.3</v>
      </c>
      <c r="AB75" s="42">
        <f>+IFERROR(ROUND((SUM(e!BJ73:BK73)-SUM(e!BL73:BO73))/SUM(e!T73:V73),1),0)</f>
        <v>234.5</v>
      </c>
      <c r="AC75" s="30">
        <f>+IFERROR(ROUND(e!BP73/e!BQ73*100,1),0)</f>
        <v>243.4</v>
      </c>
      <c r="AD75" s="101">
        <f>+e!BR73</f>
        <v>0</v>
      </c>
      <c r="AF75" s="5"/>
      <c r="AG75" s="29"/>
      <c r="BG75" s="5"/>
      <c r="BH75" s="29"/>
      <c r="CH75" s="69" t="s">
        <v>1067</v>
      </c>
      <c r="CI75" s="68" t="s">
        <v>2953</v>
      </c>
      <c r="CJ75" s="55">
        <f t="shared" ref="CJ75:CS84" si="42">+IFERROR(VLOOKUP($CI75,$F$5:$AC$1424,CJ$1,FALSE),0)</f>
        <v>111097</v>
      </c>
      <c r="CK75" s="55">
        <f t="shared" si="42"/>
        <v>39</v>
      </c>
      <c r="CL75" s="55">
        <f t="shared" si="42"/>
        <v>2</v>
      </c>
      <c r="CM75" s="55">
        <f t="shared" si="42"/>
        <v>665842</v>
      </c>
      <c r="CN75" s="55">
        <f t="shared" si="42"/>
        <v>2364999</v>
      </c>
      <c r="CO75" s="55">
        <f t="shared" si="42"/>
        <v>8435694</v>
      </c>
      <c r="CP75" s="55">
        <f t="shared" si="42"/>
        <v>78833</v>
      </c>
      <c r="CQ75" s="55">
        <f t="shared" si="42"/>
        <v>352</v>
      </c>
      <c r="CR75" s="55">
        <f t="shared" si="42"/>
        <v>41</v>
      </c>
      <c r="CS75" s="55">
        <f t="shared" si="42"/>
        <v>13</v>
      </c>
      <c r="CT75" s="55">
        <f t="shared" ref="CT75:DF84" si="43">+IFERROR(VLOOKUP($CI75,$F$5:$AC$1424,CT$1,FALSE),0)</f>
        <v>19.7</v>
      </c>
      <c r="CU75" s="55">
        <f t="shared" si="43"/>
        <v>27.1</v>
      </c>
      <c r="CV75" s="55">
        <f t="shared" si="43"/>
        <v>21.4</v>
      </c>
      <c r="CW75" s="55">
        <f t="shared" si="43"/>
        <v>80.3</v>
      </c>
      <c r="CX75" s="55">
        <f t="shared" si="43"/>
        <v>100</v>
      </c>
      <c r="CY75" s="55">
        <f t="shared" si="43"/>
        <v>65.7</v>
      </c>
      <c r="CZ75" s="55">
        <f t="shared" si="43"/>
        <v>13.9</v>
      </c>
      <c r="DA75" s="55">
        <f t="shared" si="43"/>
        <v>119.8</v>
      </c>
      <c r="DB75" s="55">
        <f t="shared" si="43"/>
        <v>356.7</v>
      </c>
      <c r="DC75" s="55">
        <f t="shared" si="43"/>
        <v>114.2</v>
      </c>
      <c r="DD75" s="55">
        <f t="shared" si="43"/>
        <v>224.2</v>
      </c>
      <c r="DE75" s="55">
        <f t="shared" si="43"/>
        <v>196.4</v>
      </c>
      <c r="DF75" s="58">
        <f t="shared" si="43"/>
        <v>246.8</v>
      </c>
      <c r="DG75" s="58">
        <f t="shared" si="41"/>
        <v>21500</v>
      </c>
    </row>
    <row r="76" spans="2:111">
      <c r="B76" s="40" t="s">
        <v>1278</v>
      </c>
      <c r="C76" s="30" t="s">
        <v>1279</v>
      </c>
      <c r="D76" s="30" t="s">
        <v>1422</v>
      </c>
      <c r="E76" s="30" t="s">
        <v>1423</v>
      </c>
      <c r="F76" s="30" t="str">
        <f t="shared" si="38"/>
        <v>北海道新得町</v>
      </c>
      <c r="G76" s="41">
        <f>+e!F74</f>
        <v>5101</v>
      </c>
      <c r="H76" s="41">
        <f>+e!G74</f>
        <v>2</v>
      </c>
      <c r="I76" s="41">
        <f>+SUM(e!H74:K74)</f>
        <v>1</v>
      </c>
      <c r="J76" s="41">
        <f>+SUM(e!L74:O74)</f>
        <v>70480</v>
      </c>
      <c r="K76" s="41">
        <f>+e!P74</f>
        <v>91379</v>
      </c>
      <c r="L76" s="41">
        <f>+SUM(e!Q74:R74)</f>
        <v>59761</v>
      </c>
      <c r="M76" s="31">
        <f>+IFERROR(ROUND(e!P74/e!S74,0),0)</f>
        <v>45690</v>
      </c>
      <c r="N76" s="30">
        <f>+IFERROR(ROUND(SUM(e!T74:V74)/e!S74,0),0)</f>
        <v>290</v>
      </c>
      <c r="O76" s="30">
        <f>+IFERROR(ROUND(e!W74/e!G74*100,1),0)</f>
        <v>0</v>
      </c>
      <c r="P76" s="41">
        <f>+e!X74</f>
        <v>28</v>
      </c>
      <c r="Q76" s="30">
        <f>+IFERROR(ROUND(e!Z74/e!Y74*100,1),0)</f>
        <v>0</v>
      </c>
      <c r="R76" s="30">
        <f>+IFERROR(ROUND(e!AB74/e!AA74*100,1),0)</f>
        <v>0</v>
      </c>
      <c r="S76" s="30">
        <f>+IFERROR(ROUND(SUM(e!AC74:AF74)/J76*100,1),0)</f>
        <v>0</v>
      </c>
      <c r="T76" s="30">
        <f>+IFERROR(ROUND(e!AG74/e!Y74*100,1),0)</f>
        <v>0</v>
      </c>
      <c r="U76" s="30">
        <f>+IFERROR(ROUND(e!AH74/SUM(e!AH74:AJ74)*100,1),0)</f>
        <v>0</v>
      </c>
      <c r="V76" s="30">
        <f>+IFERROR(ROUND(e!AK74/SUM(e!AK74:AQ74)*100,1),0)</f>
        <v>0</v>
      </c>
      <c r="W76" s="30">
        <f>+IFERROR(ROUND(SUM(e!AR74:BG74)/J76*100,1),0)</f>
        <v>21.5</v>
      </c>
      <c r="X76" s="30">
        <f>+IFERROR(ROUND(SUM(e!BH74:BI74)/SUM(e!BJ74:BK74)*100,1),0)</f>
        <v>104.7</v>
      </c>
      <c r="Y76" s="30">
        <f t="shared" si="39"/>
        <v>65.400000000000006</v>
      </c>
      <c r="Z76" s="30">
        <f t="shared" si="40"/>
        <v>101.5</v>
      </c>
      <c r="AA76" s="30">
        <f>+IFERROR(ROUND(K76/SUM(e!T74:V74),1),0)</f>
        <v>157.80000000000001</v>
      </c>
      <c r="AB76" s="42">
        <f>+IFERROR(ROUND((SUM(e!BJ74:BK74)-SUM(e!BL74:BO74))/SUM(e!T74:V74),1),0)</f>
        <v>155.5</v>
      </c>
      <c r="AC76" s="30">
        <f>+IFERROR(ROUND(e!BP74/e!BQ74*100,1),0)</f>
        <v>141.6</v>
      </c>
      <c r="AD76" s="101">
        <f>+e!BR74</f>
        <v>0</v>
      </c>
      <c r="AF76" s="5"/>
      <c r="AG76" s="29"/>
      <c r="BG76" s="5"/>
      <c r="BH76" s="29"/>
      <c r="CH76" s="69" t="s">
        <v>1073</v>
      </c>
      <c r="CI76" s="68" t="s">
        <v>3552</v>
      </c>
      <c r="CJ76" s="55">
        <f t="shared" si="42"/>
        <v>35852</v>
      </c>
      <c r="CK76" s="55">
        <f t="shared" si="42"/>
        <v>11</v>
      </c>
      <c r="CL76" s="55">
        <f t="shared" si="42"/>
        <v>1</v>
      </c>
      <c r="CM76" s="55">
        <f t="shared" si="42"/>
        <v>377010</v>
      </c>
      <c r="CN76" s="55">
        <f t="shared" si="42"/>
        <v>623672</v>
      </c>
      <c r="CO76" s="55">
        <f t="shared" si="42"/>
        <v>1221326</v>
      </c>
      <c r="CP76" s="55">
        <f t="shared" si="42"/>
        <v>103945</v>
      </c>
      <c r="CQ76" s="55">
        <f t="shared" si="42"/>
        <v>424</v>
      </c>
      <c r="CR76" s="55">
        <f t="shared" si="42"/>
        <v>27.3</v>
      </c>
      <c r="CS76" s="55">
        <f t="shared" si="42"/>
        <v>22</v>
      </c>
      <c r="CT76" s="55">
        <f t="shared" si="43"/>
        <v>0</v>
      </c>
      <c r="CU76" s="55">
        <f t="shared" si="43"/>
        <v>0</v>
      </c>
      <c r="CV76" s="55">
        <f t="shared" si="43"/>
        <v>0</v>
      </c>
      <c r="CW76" s="55">
        <f t="shared" si="43"/>
        <v>0</v>
      </c>
      <c r="CX76" s="55">
        <f t="shared" si="43"/>
        <v>72</v>
      </c>
      <c r="CY76" s="55">
        <f t="shared" si="43"/>
        <v>62.1</v>
      </c>
      <c r="CZ76" s="55">
        <f t="shared" si="43"/>
        <v>4</v>
      </c>
      <c r="DA76" s="55">
        <f t="shared" si="43"/>
        <v>119.4</v>
      </c>
      <c r="DB76" s="55">
        <f t="shared" si="43"/>
        <v>195.8</v>
      </c>
      <c r="DC76" s="55">
        <f t="shared" si="43"/>
        <v>115.4</v>
      </c>
      <c r="DD76" s="55">
        <f t="shared" si="43"/>
        <v>245.1</v>
      </c>
      <c r="DE76" s="55">
        <f t="shared" si="43"/>
        <v>212.3</v>
      </c>
      <c r="DF76" s="58">
        <f t="shared" si="43"/>
        <v>971.8</v>
      </c>
      <c r="DG76" s="58">
        <f t="shared" si="41"/>
        <v>8900</v>
      </c>
    </row>
    <row r="77" spans="2:111">
      <c r="B77" s="40" t="s">
        <v>1278</v>
      </c>
      <c r="C77" s="30" t="s">
        <v>1279</v>
      </c>
      <c r="D77" s="30" t="s">
        <v>1424</v>
      </c>
      <c r="E77" s="30" t="s">
        <v>1425</v>
      </c>
      <c r="F77" s="30" t="str">
        <f t="shared" si="38"/>
        <v>北海道上富良野町</v>
      </c>
      <c r="G77" s="41">
        <f>+e!F75</f>
        <v>9616</v>
      </c>
      <c r="H77" s="41">
        <f>+e!G75</f>
        <v>4</v>
      </c>
      <c r="I77" s="41">
        <f>+SUM(e!H75:K75)</f>
        <v>2</v>
      </c>
      <c r="J77" s="41">
        <f>+SUM(e!L75:O75)</f>
        <v>119302</v>
      </c>
      <c r="K77" s="41">
        <f>+e!P75</f>
        <v>138293</v>
      </c>
      <c r="L77" s="41">
        <f>+SUM(e!Q75:R75)</f>
        <v>394272</v>
      </c>
      <c r="M77" s="31">
        <f>+IFERROR(ROUND(e!P75/e!S75,0),0)</f>
        <v>46098</v>
      </c>
      <c r="N77" s="30">
        <f>+IFERROR(ROUND(SUM(e!T75:V75)/e!S75,0),0)</f>
        <v>249</v>
      </c>
      <c r="O77" s="30">
        <f>+IFERROR(ROUND(e!W75/e!G75*100,1),0)</f>
        <v>25</v>
      </c>
      <c r="P77" s="41">
        <f>+e!X75</f>
        <v>15</v>
      </c>
      <c r="Q77" s="30">
        <f>+IFERROR(ROUND(e!Z75/e!Y75*100,1),0)</f>
        <v>0</v>
      </c>
      <c r="R77" s="30">
        <f>+IFERROR(ROUND(e!AB75/e!AA75*100,1),0)</f>
        <v>0</v>
      </c>
      <c r="S77" s="30">
        <f>+IFERROR(ROUND(SUM(e!AC75:AF75)/J77*100,1),0)</f>
        <v>29.8</v>
      </c>
      <c r="T77" s="30">
        <f>+IFERROR(ROUND(e!AG75/e!Y75*100,1),0)</f>
        <v>0</v>
      </c>
      <c r="U77" s="30">
        <f>+IFERROR(ROUND(e!AH75/SUM(e!AH75:AJ75)*100,1),0)</f>
        <v>0</v>
      </c>
      <c r="V77" s="30">
        <f>+IFERROR(ROUND(e!AK75/SUM(e!AK75:AQ75)*100,1),0)</f>
        <v>0</v>
      </c>
      <c r="W77" s="30">
        <f>+IFERROR(ROUND(SUM(e!AR75:BG75)/J77*100,1),0)</f>
        <v>0.9</v>
      </c>
      <c r="X77" s="30">
        <f>+IFERROR(ROUND(SUM(e!BH75:BI75)/SUM(e!BJ75:BK75)*100,1),0)</f>
        <v>127.5</v>
      </c>
      <c r="Y77" s="30">
        <f t="shared" si="39"/>
        <v>285.10000000000002</v>
      </c>
      <c r="Z77" s="30">
        <f t="shared" si="40"/>
        <v>134.30000000000001</v>
      </c>
      <c r="AA77" s="30">
        <f>+IFERROR(ROUND(K77/SUM(e!T75:V75),1),0)</f>
        <v>185.1</v>
      </c>
      <c r="AB77" s="42">
        <f>+IFERROR(ROUND((SUM(e!BJ75:BK75)-SUM(e!BL75:BO75))/SUM(e!T75:V75),1),0)</f>
        <v>137.80000000000001</v>
      </c>
      <c r="AC77" s="30">
        <f>+IFERROR(ROUND(e!BP75/e!BQ75*100,1),0)</f>
        <v>585.29999999999995</v>
      </c>
      <c r="AD77" s="101">
        <f>+e!BR75</f>
        <v>0</v>
      </c>
      <c r="AF77" s="5"/>
      <c r="AG77" s="29"/>
      <c r="BG77" s="5"/>
      <c r="BH77" s="29"/>
      <c r="CH77" s="69" t="s">
        <v>1085</v>
      </c>
      <c r="CI77" s="68" t="s">
        <v>3553</v>
      </c>
      <c r="CJ77" s="55">
        <f t="shared" si="42"/>
        <v>24356</v>
      </c>
      <c r="CK77" s="55">
        <f t="shared" si="42"/>
        <v>7</v>
      </c>
      <c r="CL77" s="55">
        <f t="shared" si="42"/>
        <v>2</v>
      </c>
      <c r="CM77" s="55">
        <f t="shared" si="42"/>
        <v>241163</v>
      </c>
      <c r="CN77" s="55">
        <f t="shared" si="42"/>
        <v>433089</v>
      </c>
      <c r="CO77" s="55">
        <f t="shared" si="42"/>
        <v>2012947</v>
      </c>
      <c r="CP77" s="55">
        <f t="shared" si="42"/>
        <v>61870</v>
      </c>
      <c r="CQ77" s="55">
        <f t="shared" si="42"/>
        <v>355</v>
      </c>
      <c r="CR77" s="55">
        <f t="shared" si="42"/>
        <v>42.9</v>
      </c>
      <c r="CS77" s="55">
        <f t="shared" si="42"/>
        <v>3</v>
      </c>
      <c r="CT77" s="55">
        <f t="shared" si="43"/>
        <v>0</v>
      </c>
      <c r="CU77" s="55">
        <f t="shared" si="43"/>
        <v>0</v>
      </c>
      <c r="CV77" s="55">
        <f t="shared" si="43"/>
        <v>18.100000000000001</v>
      </c>
      <c r="CW77" s="55">
        <f t="shared" si="43"/>
        <v>10.5</v>
      </c>
      <c r="CX77" s="55">
        <f t="shared" si="43"/>
        <v>0</v>
      </c>
      <c r="CY77" s="55">
        <f t="shared" si="43"/>
        <v>81.3</v>
      </c>
      <c r="CZ77" s="55">
        <f t="shared" si="43"/>
        <v>29.9</v>
      </c>
      <c r="DA77" s="55">
        <f t="shared" si="43"/>
        <v>127.2</v>
      </c>
      <c r="DB77" s="55">
        <f t="shared" si="43"/>
        <v>464.8</v>
      </c>
      <c r="DC77" s="55">
        <f t="shared" si="43"/>
        <v>124.1</v>
      </c>
      <c r="DD77" s="55">
        <f t="shared" si="43"/>
        <v>174.3</v>
      </c>
      <c r="DE77" s="55">
        <f t="shared" si="43"/>
        <v>140.4</v>
      </c>
      <c r="DF77" s="58">
        <f t="shared" si="43"/>
        <v>794.3</v>
      </c>
      <c r="DG77" s="58">
        <f t="shared" si="41"/>
        <v>2100</v>
      </c>
    </row>
    <row r="78" spans="2:111">
      <c r="B78" s="40" t="s">
        <v>1278</v>
      </c>
      <c r="C78" s="30" t="s">
        <v>1279</v>
      </c>
      <c r="D78" s="30" t="s">
        <v>1426</v>
      </c>
      <c r="E78" s="30" t="s">
        <v>1427</v>
      </c>
      <c r="F78" s="30" t="str">
        <f t="shared" si="38"/>
        <v>北海道北広島市</v>
      </c>
      <c r="G78" s="41">
        <f>+e!F76</f>
        <v>57764</v>
      </c>
      <c r="H78" s="41">
        <f>+e!G76</f>
        <v>15</v>
      </c>
      <c r="I78" s="41">
        <f>+SUM(e!H76:K76)</f>
        <v>0</v>
      </c>
      <c r="J78" s="41">
        <f>+SUM(e!L76:O76)</f>
        <v>439057</v>
      </c>
      <c r="K78" s="41">
        <f>+e!P76</f>
        <v>1068067</v>
      </c>
      <c r="L78" s="41">
        <f>+SUM(e!Q76:R76)</f>
        <v>1033765</v>
      </c>
      <c r="M78" s="31">
        <f>+IFERROR(ROUND(e!P76/e!S76,0),0)</f>
        <v>106807</v>
      </c>
      <c r="N78" s="30">
        <f>+IFERROR(ROUND(SUM(e!T76:V76)/e!S76,0),0)</f>
        <v>493</v>
      </c>
      <c r="O78" s="30">
        <f>+IFERROR(ROUND(e!W76/e!G76*100,1),0)</f>
        <v>66.7</v>
      </c>
      <c r="P78" s="41">
        <f>+e!X76</f>
        <v>5</v>
      </c>
      <c r="Q78" s="30">
        <f>+IFERROR(ROUND(e!Z76/e!Y76*100,1),0)</f>
        <v>0</v>
      </c>
      <c r="R78" s="30">
        <f>+IFERROR(ROUND(e!AB76/e!AA76*100,1),0)</f>
        <v>0</v>
      </c>
      <c r="S78" s="30">
        <f>+IFERROR(ROUND(SUM(e!AC76:AF76)/J78*100,1),0)</f>
        <v>12.4</v>
      </c>
      <c r="T78" s="30">
        <f>+IFERROR(ROUND(e!AG76/e!Y76*100,1),0)</f>
        <v>0</v>
      </c>
      <c r="U78" s="30">
        <f>+IFERROR(ROUND(e!AH76/SUM(e!AH76:AJ76)*100,1),0)</f>
        <v>100</v>
      </c>
      <c r="V78" s="30">
        <f>+IFERROR(ROUND(e!AK76/SUM(e!AK76:AQ76)*100,1),0)</f>
        <v>91.8</v>
      </c>
      <c r="W78" s="30">
        <f>+IFERROR(ROUND(SUM(e!AR76:BG76)/J78*100,1),0)</f>
        <v>28.6</v>
      </c>
      <c r="X78" s="30">
        <f>+IFERROR(ROUND(SUM(e!BH76:BI76)/SUM(e!BJ76:BK76)*100,1),0)</f>
        <v>108.9</v>
      </c>
      <c r="Y78" s="30">
        <f t="shared" si="39"/>
        <v>96.8</v>
      </c>
      <c r="Z78" s="30">
        <f t="shared" si="40"/>
        <v>101.2</v>
      </c>
      <c r="AA78" s="30">
        <f>+IFERROR(ROUND(K78/SUM(e!T76:V76),1),0)</f>
        <v>216.5</v>
      </c>
      <c r="AB78" s="42">
        <f>+IFERROR(ROUND((SUM(e!BJ76:BK76)-SUM(e!BL76:BO76))/SUM(e!T76:V76),1),0)</f>
        <v>213.9</v>
      </c>
      <c r="AC78" s="30">
        <f>+IFERROR(ROUND(e!BP76/e!BQ76*100,1),0)</f>
        <v>852.6</v>
      </c>
      <c r="AD78" s="101">
        <f>+e!BR76</f>
        <v>26800</v>
      </c>
      <c r="AF78" s="5"/>
      <c r="AG78" s="29"/>
      <c r="BG78" s="5"/>
      <c r="BH78" s="29"/>
      <c r="CH78" s="69" t="s">
        <v>1086</v>
      </c>
      <c r="CI78" s="68" t="s">
        <v>3554</v>
      </c>
      <c r="CJ78" s="55">
        <f t="shared" si="42"/>
        <v>29514</v>
      </c>
      <c r="CK78" s="55">
        <f t="shared" si="42"/>
        <v>14</v>
      </c>
      <c r="CL78" s="55">
        <f t="shared" si="42"/>
        <v>2</v>
      </c>
      <c r="CM78" s="55">
        <f t="shared" si="42"/>
        <v>350847</v>
      </c>
      <c r="CN78" s="55">
        <f t="shared" si="42"/>
        <v>467262</v>
      </c>
      <c r="CO78" s="55">
        <f t="shared" si="42"/>
        <v>1399277</v>
      </c>
      <c r="CP78" s="55">
        <f t="shared" si="42"/>
        <v>33376</v>
      </c>
      <c r="CQ78" s="55">
        <f t="shared" si="42"/>
        <v>179</v>
      </c>
      <c r="CR78" s="55">
        <f t="shared" si="42"/>
        <v>35.700000000000003</v>
      </c>
      <c r="CS78" s="55">
        <f t="shared" si="42"/>
        <v>6</v>
      </c>
      <c r="CT78" s="55">
        <f t="shared" si="43"/>
        <v>0</v>
      </c>
      <c r="CU78" s="55">
        <f t="shared" si="43"/>
        <v>31.4</v>
      </c>
      <c r="CV78" s="55">
        <f t="shared" si="43"/>
        <v>32.700000000000003</v>
      </c>
      <c r="CW78" s="55">
        <f t="shared" si="43"/>
        <v>0</v>
      </c>
      <c r="CX78" s="55">
        <f t="shared" si="43"/>
        <v>0</v>
      </c>
      <c r="CY78" s="55">
        <f t="shared" si="43"/>
        <v>0</v>
      </c>
      <c r="CZ78" s="55">
        <f t="shared" si="43"/>
        <v>10.4</v>
      </c>
      <c r="DA78" s="55">
        <f t="shared" si="43"/>
        <v>112</v>
      </c>
      <c r="DB78" s="55">
        <f t="shared" si="43"/>
        <v>299.5</v>
      </c>
      <c r="DC78" s="55">
        <f t="shared" si="43"/>
        <v>103.9</v>
      </c>
      <c r="DD78" s="55">
        <f t="shared" si="43"/>
        <v>186</v>
      </c>
      <c r="DE78" s="55">
        <f t="shared" si="43"/>
        <v>179.1</v>
      </c>
      <c r="DF78" s="58">
        <f t="shared" si="43"/>
        <v>433.2</v>
      </c>
      <c r="DG78" s="58">
        <f t="shared" si="41"/>
        <v>5000</v>
      </c>
    </row>
    <row r="79" spans="2:111">
      <c r="B79" s="40" t="s">
        <v>1278</v>
      </c>
      <c r="C79" s="30" t="s">
        <v>1279</v>
      </c>
      <c r="D79" s="30" t="s">
        <v>1428</v>
      </c>
      <c r="E79" s="30" t="s">
        <v>1429</v>
      </c>
      <c r="F79" s="30" t="str">
        <f t="shared" si="38"/>
        <v>北海道標茶町</v>
      </c>
      <c r="G79" s="41">
        <f>+e!F77</f>
        <v>4306</v>
      </c>
      <c r="H79" s="41">
        <f>+e!G77</f>
        <v>2</v>
      </c>
      <c r="I79" s="41">
        <f>+SUM(e!H77:K77)</f>
        <v>1</v>
      </c>
      <c r="J79" s="41">
        <f>+SUM(e!L77:O77)</f>
        <v>50889</v>
      </c>
      <c r="K79" s="41">
        <f>+e!P77</f>
        <v>64755</v>
      </c>
      <c r="L79" s="41">
        <f>+SUM(e!Q77:R77)</f>
        <v>180931</v>
      </c>
      <c r="M79" s="31">
        <f>+IFERROR(ROUND(e!P77/e!S77,0),0)</f>
        <v>32378</v>
      </c>
      <c r="N79" s="30">
        <f>+IFERROR(ROUND(SUM(e!T77:V77)/e!S77,0),0)</f>
        <v>204</v>
      </c>
      <c r="O79" s="30">
        <f>+IFERROR(ROUND(e!W77/e!G77*100,1),0)</f>
        <v>50</v>
      </c>
      <c r="P79" s="41">
        <f>+e!X77</f>
        <v>4</v>
      </c>
      <c r="Q79" s="30">
        <f>+IFERROR(ROUND(e!Z77/e!Y77*100,1),0)</f>
        <v>0</v>
      </c>
      <c r="R79" s="30">
        <f>+IFERROR(ROUND(e!AB77/e!AA77*100,1),0)</f>
        <v>0</v>
      </c>
      <c r="S79" s="30">
        <f>+IFERROR(ROUND(SUM(e!AC77:AF77)/J79*100,1),0)</f>
        <v>0</v>
      </c>
      <c r="T79" s="30">
        <f>+IFERROR(ROUND(e!AG77/e!Y77*100,1),0)</f>
        <v>0</v>
      </c>
      <c r="U79" s="30">
        <f>+IFERROR(ROUND(e!AH77/SUM(e!AH77:AJ77)*100,1),0)</f>
        <v>0</v>
      </c>
      <c r="V79" s="30">
        <f>+IFERROR(ROUND(e!AK77/SUM(e!AK77:AQ77)*100,1),0)</f>
        <v>0</v>
      </c>
      <c r="W79" s="30">
        <f>+IFERROR(ROUND(SUM(e!AR77:BG77)/J79*100,1),0)</f>
        <v>3.2</v>
      </c>
      <c r="X79" s="30">
        <f>+IFERROR(ROUND(SUM(e!BH77:BI77)/SUM(e!BJ77:BK77)*100,1),0)</f>
        <v>110</v>
      </c>
      <c r="Y79" s="30">
        <f t="shared" si="39"/>
        <v>279.39999999999998</v>
      </c>
      <c r="Z79" s="30">
        <f t="shared" si="40"/>
        <v>94.4</v>
      </c>
      <c r="AA79" s="30">
        <f>+IFERROR(ROUND(K79/SUM(e!T77:V77),1),0)</f>
        <v>158.69999999999999</v>
      </c>
      <c r="AB79" s="42">
        <f>+IFERROR(ROUND((SUM(e!BJ77:BK77)-SUM(e!BL77:BO77))/SUM(e!T77:V77),1),0)</f>
        <v>168.2</v>
      </c>
      <c r="AC79" s="30">
        <f>+IFERROR(ROUND(e!BP77/e!BQ77*100,1),0)</f>
        <v>757.3</v>
      </c>
      <c r="AD79" s="101">
        <f>+e!BR77</f>
        <v>0</v>
      </c>
      <c r="AF79" s="5"/>
      <c r="AG79" s="29"/>
      <c r="BG79" s="5"/>
      <c r="BH79" s="29"/>
      <c r="CH79" s="69" t="s">
        <v>1100</v>
      </c>
      <c r="CI79" s="68" t="s">
        <v>2956</v>
      </c>
      <c r="CJ79" s="55">
        <f t="shared" si="42"/>
        <v>14065</v>
      </c>
      <c r="CK79" s="55">
        <f t="shared" si="42"/>
        <v>3</v>
      </c>
      <c r="CL79" s="55">
        <f t="shared" si="42"/>
        <v>0</v>
      </c>
      <c r="CM79" s="55">
        <f t="shared" si="42"/>
        <v>113837</v>
      </c>
      <c r="CN79" s="55">
        <f t="shared" si="42"/>
        <v>212346</v>
      </c>
      <c r="CO79" s="55">
        <f t="shared" si="42"/>
        <v>598581</v>
      </c>
      <c r="CP79" s="55">
        <f t="shared" si="42"/>
        <v>212346</v>
      </c>
      <c r="CQ79" s="55">
        <f t="shared" si="42"/>
        <v>1116</v>
      </c>
      <c r="CR79" s="55">
        <f t="shared" si="42"/>
        <v>33.299999999999997</v>
      </c>
      <c r="CS79" s="55">
        <f t="shared" si="42"/>
        <v>14</v>
      </c>
      <c r="CT79" s="55">
        <f t="shared" si="43"/>
        <v>0</v>
      </c>
      <c r="CU79" s="55">
        <f t="shared" si="43"/>
        <v>0</v>
      </c>
      <c r="CV79" s="55">
        <f t="shared" si="43"/>
        <v>0</v>
      </c>
      <c r="CW79" s="55">
        <f t="shared" si="43"/>
        <v>0</v>
      </c>
      <c r="CX79" s="55">
        <f t="shared" si="43"/>
        <v>0</v>
      </c>
      <c r="CY79" s="55">
        <f t="shared" si="43"/>
        <v>100</v>
      </c>
      <c r="CZ79" s="55">
        <f t="shared" si="43"/>
        <v>9.3000000000000007</v>
      </c>
      <c r="DA79" s="55">
        <f t="shared" si="43"/>
        <v>117.8</v>
      </c>
      <c r="DB79" s="55">
        <f t="shared" si="43"/>
        <v>281.89999999999998</v>
      </c>
      <c r="DC79" s="55">
        <f t="shared" si="43"/>
        <v>118.3</v>
      </c>
      <c r="DD79" s="55">
        <f t="shared" si="43"/>
        <v>190.3</v>
      </c>
      <c r="DE79" s="55">
        <f t="shared" si="43"/>
        <v>160.9</v>
      </c>
      <c r="DF79" s="58">
        <f t="shared" si="43"/>
        <v>2988</v>
      </c>
      <c r="DG79" s="58">
        <f t="shared" si="41"/>
        <v>3897</v>
      </c>
    </row>
    <row r="80" spans="2:111">
      <c r="B80" s="40" t="s">
        <v>1278</v>
      </c>
      <c r="C80" s="30" t="s">
        <v>1279</v>
      </c>
      <c r="D80" s="30" t="s">
        <v>1430</v>
      </c>
      <c r="E80" s="30" t="s">
        <v>1431</v>
      </c>
      <c r="F80" s="30" t="str">
        <f t="shared" si="38"/>
        <v>北海道羅臼町</v>
      </c>
      <c r="G80" s="41">
        <f>+e!F78</f>
        <v>4480</v>
      </c>
      <c r="H80" s="41">
        <f>+e!G78</f>
        <v>2</v>
      </c>
      <c r="I80" s="41">
        <f>+SUM(e!H78:K78)</f>
        <v>2</v>
      </c>
      <c r="J80" s="41">
        <f>+SUM(e!L78:O78)</f>
        <v>59392</v>
      </c>
      <c r="K80" s="41">
        <f>+e!P78</f>
        <v>152125</v>
      </c>
      <c r="L80" s="41">
        <f>+SUM(e!Q78:R78)</f>
        <v>716595</v>
      </c>
      <c r="M80" s="31">
        <f>+IFERROR(ROUND(e!P78/e!S78,0),0)</f>
        <v>76063</v>
      </c>
      <c r="N80" s="30">
        <f>+IFERROR(ROUND(SUM(e!T78:V78)/e!S78,0),0)</f>
        <v>226</v>
      </c>
      <c r="O80" s="30">
        <f>+IFERROR(ROUND(e!W78/e!G78*100,1),0)</f>
        <v>0</v>
      </c>
      <c r="P80" s="41">
        <f>+e!X78</f>
        <v>18</v>
      </c>
      <c r="Q80" s="30">
        <f>+IFERROR(ROUND(e!Z78/e!Y78*100,1),0)</f>
        <v>0</v>
      </c>
      <c r="R80" s="30">
        <f>+IFERROR(ROUND(e!AB78/e!AA78*100,1),0)</f>
        <v>0</v>
      </c>
      <c r="S80" s="30">
        <f>+IFERROR(ROUND(SUM(e!AC78:AF78)/J80*100,1),0)</f>
        <v>13.5</v>
      </c>
      <c r="T80" s="30">
        <f>+IFERROR(ROUND(e!AG78/e!Y78*100,1),0)</f>
        <v>0</v>
      </c>
      <c r="U80" s="30">
        <f>+IFERROR(ROUND(e!AH78/SUM(e!AH78:AJ78)*100,1),0)</f>
        <v>0</v>
      </c>
      <c r="V80" s="30">
        <f>+IFERROR(ROUND(e!AK78/SUM(e!AK78:AQ78)*100,1),0)</f>
        <v>0</v>
      </c>
      <c r="W80" s="30">
        <f>+IFERROR(ROUND(SUM(e!AR78:BG78)/J80*100,1),0)</f>
        <v>1.9</v>
      </c>
      <c r="X80" s="30">
        <f>+IFERROR(ROUND(SUM(e!BH78:BI78)/SUM(e!BJ78:BK78)*100,1),0)</f>
        <v>102.2</v>
      </c>
      <c r="Y80" s="30">
        <f t="shared" si="39"/>
        <v>471.1</v>
      </c>
      <c r="Z80" s="30">
        <f t="shared" si="40"/>
        <v>88.9</v>
      </c>
      <c r="AA80" s="30">
        <f>+IFERROR(ROUND(K80/SUM(e!T78:V78),1),0)</f>
        <v>336.6</v>
      </c>
      <c r="AB80" s="42">
        <f>+IFERROR(ROUND((SUM(e!BJ78:BK78)-SUM(e!BL78:BO78))/SUM(e!T78:V78),1),0)</f>
        <v>378.8</v>
      </c>
      <c r="AC80" s="30">
        <f>+IFERROR(ROUND(e!BP78/e!BQ78*100,1),0)</f>
        <v>59.5</v>
      </c>
      <c r="AD80" s="101">
        <f>+e!BR78</f>
        <v>0</v>
      </c>
      <c r="AF80" s="5"/>
      <c r="AG80" s="29"/>
      <c r="BG80" s="5"/>
      <c r="BH80" s="29"/>
      <c r="CH80" s="69" t="s">
        <v>1101</v>
      </c>
      <c r="CI80" s="68" t="s">
        <v>3555</v>
      </c>
      <c r="CJ80" s="55">
        <f t="shared" si="42"/>
        <v>14208</v>
      </c>
      <c r="CK80" s="55">
        <f t="shared" si="42"/>
        <v>5</v>
      </c>
      <c r="CL80" s="55">
        <f t="shared" si="42"/>
        <v>0</v>
      </c>
      <c r="CM80" s="55">
        <f t="shared" si="42"/>
        <v>130072</v>
      </c>
      <c r="CN80" s="55">
        <f t="shared" si="42"/>
        <v>314976</v>
      </c>
      <c r="CO80" s="55">
        <f t="shared" si="42"/>
        <v>422090</v>
      </c>
      <c r="CP80" s="55">
        <f t="shared" si="42"/>
        <v>104992</v>
      </c>
      <c r="CQ80" s="55">
        <f t="shared" si="42"/>
        <v>484</v>
      </c>
      <c r="CR80" s="55">
        <f t="shared" si="42"/>
        <v>20</v>
      </c>
      <c r="CS80" s="55">
        <f t="shared" si="42"/>
        <v>3</v>
      </c>
      <c r="CT80" s="55">
        <f t="shared" si="43"/>
        <v>0</v>
      </c>
      <c r="CU80" s="55">
        <f t="shared" si="43"/>
        <v>0</v>
      </c>
      <c r="CV80" s="55">
        <f t="shared" si="43"/>
        <v>0</v>
      </c>
      <c r="CW80" s="55">
        <f t="shared" si="43"/>
        <v>0</v>
      </c>
      <c r="CX80" s="55">
        <f t="shared" si="43"/>
        <v>0</v>
      </c>
      <c r="CY80" s="55">
        <f t="shared" si="43"/>
        <v>0</v>
      </c>
      <c r="CZ80" s="55">
        <f t="shared" si="43"/>
        <v>3.8</v>
      </c>
      <c r="DA80" s="55">
        <f t="shared" si="43"/>
        <v>122.5</v>
      </c>
      <c r="DB80" s="55">
        <f t="shared" si="43"/>
        <v>134</v>
      </c>
      <c r="DC80" s="55">
        <f t="shared" si="43"/>
        <v>124.5</v>
      </c>
      <c r="DD80" s="55">
        <f t="shared" si="43"/>
        <v>217.1</v>
      </c>
      <c r="DE80" s="55">
        <f t="shared" si="43"/>
        <v>174.4</v>
      </c>
      <c r="DF80" s="58">
        <f t="shared" si="43"/>
        <v>1142.0999999999999</v>
      </c>
      <c r="DG80" s="58">
        <f t="shared" si="41"/>
        <v>5720</v>
      </c>
    </row>
    <row r="81" spans="2:111">
      <c r="B81" s="40" t="s">
        <v>1278</v>
      </c>
      <c r="C81" s="30" t="s">
        <v>1279</v>
      </c>
      <c r="D81" s="30" t="s">
        <v>1432</v>
      </c>
      <c r="E81" s="30" t="s">
        <v>1433</v>
      </c>
      <c r="F81" s="30" t="str">
        <f t="shared" si="38"/>
        <v>北海道西空知広域水道企業団</v>
      </c>
      <c r="G81" s="41">
        <f>+e!F79</f>
        <v>10546</v>
      </c>
      <c r="H81" s="41">
        <f>+e!G79</f>
        <v>8</v>
      </c>
      <c r="I81" s="41">
        <f>+SUM(e!H79:K79)</f>
        <v>0</v>
      </c>
      <c r="J81" s="41">
        <f>+SUM(e!L79:O79)</f>
        <v>356974</v>
      </c>
      <c r="K81" s="41">
        <f>+e!P79</f>
        <v>257240</v>
      </c>
      <c r="L81" s="41">
        <f>+SUM(e!Q79:R79)</f>
        <v>1298819</v>
      </c>
      <c r="M81" s="31">
        <f>+IFERROR(ROUND(e!P79/e!S79,0),0)</f>
        <v>36749</v>
      </c>
      <c r="N81" s="30">
        <f>+IFERROR(ROUND(SUM(e!T79:V79)/e!S79,0),0)</f>
        <v>118</v>
      </c>
      <c r="O81" s="30">
        <f>+IFERROR(ROUND(e!W79/e!G79*100,1),0)</f>
        <v>37.5</v>
      </c>
      <c r="P81" s="41">
        <f>+e!X79</f>
        <v>11</v>
      </c>
      <c r="Q81" s="30">
        <f>+IFERROR(ROUND(e!Z79/e!Y79*100,1),0)</f>
        <v>0</v>
      </c>
      <c r="R81" s="30">
        <f>+IFERROR(ROUND(e!AB79/e!AA79*100,1),0)</f>
        <v>31.1</v>
      </c>
      <c r="S81" s="30">
        <f>+IFERROR(ROUND(SUM(e!AC79:AF79)/J81*100,1),0)</f>
        <v>16.2</v>
      </c>
      <c r="T81" s="30">
        <f>+IFERROR(ROUND(e!AG79/e!Y79*100,1),0)</f>
        <v>0</v>
      </c>
      <c r="U81" s="30">
        <f>+IFERROR(ROUND(e!AH79/SUM(e!AH79:AJ79)*100,1),0)</f>
        <v>0</v>
      </c>
      <c r="V81" s="30">
        <f>+IFERROR(ROUND(e!AK79/SUM(e!AK79:AQ79)*100,1),0)</f>
        <v>0</v>
      </c>
      <c r="W81" s="30">
        <f>+IFERROR(ROUND(SUM(e!AR79:BG79)/J81*100,1),0)</f>
        <v>8.6999999999999993</v>
      </c>
      <c r="X81" s="30">
        <f>+IFERROR(ROUND(SUM(e!BH79:BI79)/SUM(e!BJ79:BK79)*100,1),0)</f>
        <v>105.3</v>
      </c>
      <c r="Y81" s="30">
        <f t="shared" si="39"/>
        <v>504.9</v>
      </c>
      <c r="Z81" s="30">
        <f t="shared" si="40"/>
        <v>95.2</v>
      </c>
      <c r="AA81" s="30">
        <f>+IFERROR(ROUND(K81/SUM(e!T79:V79),1),0)</f>
        <v>310.3</v>
      </c>
      <c r="AB81" s="42">
        <f>+IFERROR(ROUND((SUM(e!BJ79:BK79)-SUM(e!BL79:BO79))/SUM(e!T79:V79),1),0)</f>
        <v>326</v>
      </c>
      <c r="AC81" s="30">
        <f>+IFERROR(ROUND(e!BP79/e!BQ79*100,1),0)</f>
        <v>517.20000000000005</v>
      </c>
      <c r="AD81" s="101">
        <f>+e!BR79</f>
        <v>0</v>
      </c>
      <c r="AF81" s="5"/>
      <c r="AG81" s="29"/>
      <c r="BG81" s="5"/>
      <c r="BH81" s="29"/>
      <c r="CH81" s="69" t="s">
        <v>1099</v>
      </c>
      <c r="CI81" s="68" t="s">
        <v>3556</v>
      </c>
      <c r="CJ81" s="55">
        <f t="shared" si="42"/>
        <v>16281</v>
      </c>
      <c r="CK81" s="55">
        <f t="shared" si="42"/>
        <v>8</v>
      </c>
      <c r="CL81" s="55">
        <f t="shared" si="42"/>
        <v>0</v>
      </c>
      <c r="CM81" s="55">
        <f t="shared" si="42"/>
        <v>209909</v>
      </c>
      <c r="CN81" s="55">
        <f t="shared" si="42"/>
        <v>248008</v>
      </c>
      <c r="CO81" s="55">
        <f t="shared" si="42"/>
        <v>2567899</v>
      </c>
      <c r="CP81" s="55">
        <f t="shared" si="42"/>
        <v>35430</v>
      </c>
      <c r="CQ81" s="55">
        <f t="shared" si="42"/>
        <v>138</v>
      </c>
      <c r="CR81" s="55">
        <f t="shared" si="42"/>
        <v>37.5</v>
      </c>
      <c r="CS81" s="55">
        <f t="shared" si="42"/>
        <v>4</v>
      </c>
      <c r="CT81" s="55">
        <f t="shared" si="43"/>
        <v>0</v>
      </c>
      <c r="CU81" s="55">
        <f t="shared" si="43"/>
        <v>0</v>
      </c>
      <c r="CV81" s="55">
        <f t="shared" si="43"/>
        <v>0</v>
      </c>
      <c r="CW81" s="55">
        <f t="shared" si="43"/>
        <v>0</v>
      </c>
      <c r="CX81" s="55">
        <f t="shared" si="43"/>
        <v>100</v>
      </c>
      <c r="CY81" s="55">
        <f t="shared" si="43"/>
        <v>100</v>
      </c>
      <c r="CZ81" s="55">
        <f t="shared" si="43"/>
        <v>82.6</v>
      </c>
      <c r="DA81" s="55">
        <f t="shared" si="43"/>
        <v>104.3</v>
      </c>
      <c r="DB81" s="55">
        <f t="shared" si="43"/>
        <v>1035.4000000000001</v>
      </c>
      <c r="DC81" s="55">
        <f t="shared" si="43"/>
        <v>69.3</v>
      </c>
      <c r="DD81" s="55">
        <f t="shared" si="43"/>
        <v>257.3</v>
      </c>
      <c r="DE81" s="55">
        <f t="shared" si="43"/>
        <v>371.3</v>
      </c>
      <c r="DF81" s="58">
        <f t="shared" si="43"/>
        <v>324.2</v>
      </c>
      <c r="DG81" s="58">
        <f t="shared" si="41"/>
        <v>5140</v>
      </c>
    </row>
    <row r="82" spans="2:111">
      <c r="B82" s="40" t="s">
        <v>1278</v>
      </c>
      <c r="C82" s="30" t="s">
        <v>1279</v>
      </c>
      <c r="D82" s="30" t="s">
        <v>1434</v>
      </c>
      <c r="E82" s="30" t="s">
        <v>1435</v>
      </c>
      <c r="F82" s="30" t="str">
        <f t="shared" si="38"/>
        <v>北海道石狩市</v>
      </c>
      <c r="G82" s="41">
        <f>+e!F80</f>
        <v>57978</v>
      </c>
      <c r="H82" s="41">
        <f>+e!G80</f>
        <v>23</v>
      </c>
      <c r="I82" s="41">
        <f>+SUM(e!H80:K80)</f>
        <v>4</v>
      </c>
      <c r="J82" s="41">
        <f>+SUM(e!L80:O80)</f>
        <v>715457</v>
      </c>
      <c r="K82" s="41">
        <f>+e!P80</f>
        <v>1409891</v>
      </c>
      <c r="L82" s="41">
        <f>+SUM(e!Q80:R80)</f>
        <v>6376287</v>
      </c>
      <c r="M82" s="31">
        <f>+IFERROR(ROUND(e!P80/e!S80,0),0)</f>
        <v>128172</v>
      </c>
      <c r="N82" s="30">
        <f>+IFERROR(ROUND(SUM(e!T80:V80)/e!S80,0),0)</f>
        <v>455</v>
      </c>
      <c r="O82" s="30">
        <f>+IFERROR(ROUND(e!W80/e!G80*100,1),0)</f>
        <v>47.8</v>
      </c>
      <c r="P82" s="41">
        <f>+e!X80</f>
        <v>24</v>
      </c>
      <c r="Q82" s="30">
        <f>+IFERROR(ROUND(e!Z80/e!Y80*100,1),0)</f>
        <v>0</v>
      </c>
      <c r="R82" s="30">
        <f>+IFERROR(ROUND(e!AB80/e!AA80*100,1),0)</f>
        <v>52.7</v>
      </c>
      <c r="S82" s="30">
        <f>+IFERROR(ROUND(SUM(e!AC80:AF80)/J82*100,1),0)</f>
        <v>15.6</v>
      </c>
      <c r="T82" s="30">
        <f>+IFERROR(ROUND(e!AG80/e!Y80*100,1),0)</f>
        <v>75.3</v>
      </c>
      <c r="U82" s="30">
        <f>+IFERROR(ROUND(e!AH80/SUM(e!AH80:AJ80)*100,1),0)</f>
        <v>100</v>
      </c>
      <c r="V82" s="30">
        <f>+IFERROR(ROUND(e!AK80/SUM(e!AK80:AQ80)*100,1),0)</f>
        <v>78.599999999999994</v>
      </c>
      <c r="W82" s="30">
        <f>+IFERROR(ROUND(SUM(e!AR80:BG80)/J82*100,1),0)</f>
        <v>13</v>
      </c>
      <c r="X82" s="30">
        <f>+IFERROR(ROUND(SUM(e!BH80:BI80)/SUM(e!BJ80:BK80)*100,1),0)</f>
        <v>109.7</v>
      </c>
      <c r="Y82" s="30">
        <f t="shared" si="39"/>
        <v>452.3</v>
      </c>
      <c r="Z82" s="30">
        <f t="shared" si="40"/>
        <v>85.3</v>
      </c>
      <c r="AA82" s="30">
        <f>+IFERROR(ROUND(K82/SUM(e!T80:V80),1),0)</f>
        <v>281.7</v>
      </c>
      <c r="AB82" s="42">
        <f>+IFERROR(ROUND((SUM(e!BJ80:BK80)-SUM(e!BL80:BO80))/SUM(e!T80:V80),1),0)</f>
        <v>330.1</v>
      </c>
      <c r="AC82" s="30">
        <f>+IFERROR(ROUND(e!BP80/e!BQ80*100,1),0)</f>
        <v>218.1</v>
      </c>
      <c r="AD82" s="101">
        <f>+e!BR80</f>
        <v>21400</v>
      </c>
      <c r="AF82" s="5"/>
      <c r="AG82" s="29"/>
      <c r="BG82" s="5"/>
      <c r="BH82" s="29"/>
      <c r="CH82" s="69" t="s">
        <v>1112</v>
      </c>
      <c r="CI82" s="68" t="s">
        <v>3557</v>
      </c>
      <c r="CJ82" s="55">
        <f t="shared" si="42"/>
        <v>74513</v>
      </c>
      <c r="CK82" s="55">
        <f t="shared" si="42"/>
        <v>15</v>
      </c>
      <c r="CL82" s="55">
        <f t="shared" si="42"/>
        <v>0</v>
      </c>
      <c r="CM82" s="55">
        <f t="shared" si="42"/>
        <v>459133</v>
      </c>
      <c r="CN82" s="55">
        <f t="shared" si="42"/>
        <v>1245229</v>
      </c>
      <c r="CO82" s="55">
        <f t="shared" si="42"/>
        <v>243480</v>
      </c>
      <c r="CP82" s="55">
        <f t="shared" si="42"/>
        <v>83015</v>
      </c>
      <c r="CQ82" s="55">
        <f t="shared" si="42"/>
        <v>414</v>
      </c>
      <c r="CR82" s="55">
        <f t="shared" si="42"/>
        <v>46.7</v>
      </c>
      <c r="CS82" s="55">
        <f t="shared" si="42"/>
        <v>26</v>
      </c>
      <c r="CT82" s="55">
        <f t="shared" si="43"/>
        <v>0</v>
      </c>
      <c r="CU82" s="55">
        <f t="shared" si="43"/>
        <v>37.5</v>
      </c>
      <c r="CV82" s="55">
        <f t="shared" si="43"/>
        <v>20.100000000000001</v>
      </c>
      <c r="CW82" s="55">
        <f t="shared" si="43"/>
        <v>0</v>
      </c>
      <c r="CX82" s="55">
        <f t="shared" si="43"/>
        <v>41.2</v>
      </c>
      <c r="CY82" s="55">
        <f t="shared" si="43"/>
        <v>56.7</v>
      </c>
      <c r="CZ82" s="55">
        <f t="shared" si="43"/>
        <v>7</v>
      </c>
      <c r="DA82" s="55">
        <f t="shared" si="43"/>
        <v>115.5</v>
      </c>
      <c r="DB82" s="55">
        <f t="shared" si="43"/>
        <v>19.600000000000001</v>
      </c>
      <c r="DC82" s="55">
        <f t="shared" si="43"/>
        <v>112.6</v>
      </c>
      <c r="DD82" s="55">
        <f t="shared" si="43"/>
        <v>200.7</v>
      </c>
      <c r="DE82" s="55">
        <f t="shared" si="43"/>
        <v>178.3</v>
      </c>
      <c r="DF82" s="58">
        <f t="shared" si="43"/>
        <v>870.5</v>
      </c>
      <c r="DG82" s="58">
        <f t="shared" si="41"/>
        <v>25100</v>
      </c>
    </row>
    <row r="83" spans="2:111">
      <c r="B83" s="40" t="s">
        <v>1278</v>
      </c>
      <c r="C83" s="30" t="s">
        <v>1279</v>
      </c>
      <c r="D83" s="30" t="s">
        <v>1436</v>
      </c>
      <c r="E83" s="30" t="s">
        <v>1437</v>
      </c>
      <c r="F83" s="30" t="str">
        <f t="shared" si="38"/>
        <v>北海道岩内町</v>
      </c>
      <c r="G83" s="41">
        <f>+e!F81</f>
        <v>10928</v>
      </c>
      <c r="H83" s="41">
        <f>+e!G81</f>
        <v>10</v>
      </c>
      <c r="I83" s="41">
        <f>+SUM(e!H81:K81)</f>
        <v>2</v>
      </c>
      <c r="J83" s="41">
        <f>+SUM(e!L81:O81)</f>
        <v>117256</v>
      </c>
      <c r="K83" s="41">
        <f>+e!P81</f>
        <v>218478</v>
      </c>
      <c r="L83" s="41">
        <f>+SUM(e!Q81:R81)</f>
        <v>1761153</v>
      </c>
      <c r="M83" s="31">
        <f>+IFERROR(ROUND(e!P81/e!S81,0),0)</f>
        <v>36413</v>
      </c>
      <c r="N83" s="30">
        <f>+IFERROR(ROUND(SUM(e!T81:V81)/e!S81,0),0)</f>
        <v>167</v>
      </c>
      <c r="O83" s="30">
        <f>+IFERROR(ROUND(e!W81/e!G81*100,1),0)</f>
        <v>20</v>
      </c>
      <c r="P83" s="41">
        <f>+e!X81</f>
        <v>2</v>
      </c>
      <c r="Q83" s="30">
        <f>+IFERROR(ROUND(e!Z81/e!Y81*100,1),0)</f>
        <v>0</v>
      </c>
      <c r="R83" s="30">
        <f>+IFERROR(ROUND(e!AB81/e!AA81*100,1),0)</f>
        <v>28.8</v>
      </c>
      <c r="S83" s="30">
        <f>+IFERROR(ROUND(SUM(e!AC81:AF81)/J83*100,1),0)</f>
        <v>58.3</v>
      </c>
      <c r="T83" s="30">
        <f>+IFERROR(ROUND(e!AG81/e!Y81*100,1),0)</f>
        <v>0</v>
      </c>
      <c r="U83" s="30">
        <f>+IFERROR(ROUND(e!AH81/SUM(e!AH81:AJ81)*100,1),0)</f>
        <v>0</v>
      </c>
      <c r="V83" s="30">
        <f>+IFERROR(ROUND(e!AK81/SUM(e!AK81:AQ81)*100,1),0)</f>
        <v>0</v>
      </c>
      <c r="W83" s="30">
        <f>+IFERROR(ROUND(SUM(e!AR81:BG81)/J83*100,1),0)</f>
        <v>9</v>
      </c>
      <c r="X83" s="30">
        <f>+IFERROR(ROUND(SUM(e!BH81:BI81)/SUM(e!BJ81:BK81)*100,1),0)</f>
        <v>95.7</v>
      </c>
      <c r="Y83" s="30">
        <f t="shared" si="39"/>
        <v>806.1</v>
      </c>
      <c r="Z83" s="30">
        <f t="shared" si="40"/>
        <v>95.1</v>
      </c>
      <c r="AA83" s="30">
        <f>+IFERROR(ROUND(K83/SUM(e!T81:V81),1),0)</f>
        <v>218.3</v>
      </c>
      <c r="AB83" s="42">
        <f>+IFERROR(ROUND((SUM(e!BJ81:BK81)-SUM(e!BL81:BO81))/SUM(e!T81:V81),1),0)</f>
        <v>229.6</v>
      </c>
      <c r="AC83" s="30">
        <f>+IFERROR(ROUND(e!BP81/e!BQ81*100,1),0)</f>
        <v>289.3</v>
      </c>
      <c r="AD83" s="101">
        <f>+e!BR81</f>
        <v>0</v>
      </c>
      <c r="AF83" s="5"/>
      <c r="AG83" s="29"/>
      <c r="BG83" s="5"/>
      <c r="BH83" s="29"/>
      <c r="CH83" s="69" t="s">
        <v>1065</v>
      </c>
      <c r="CI83" s="68" t="s">
        <v>3558</v>
      </c>
      <c r="CJ83" s="55">
        <f t="shared" si="42"/>
        <v>4941</v>
      </c>
      <c r="CK83" s="55">
        <f t="shared" si="42"/>
        <v>2</v>
      </c>
      <c r="CL83" s="55">
        <f t="shared" si="42"/>
        <v>1</v>
      </c>
      <c r="CM83" s="55">
        <f t="shared" si="42"/>
        <v>50759</v>
      </c>
      <c r="CN83" s="55">
        <f t="shared" si="42"/>
        <v>84196</v>
      </c>
      <c r="CO83" s="55">
        <f t="shared" si="42"/>
        <v>1049309</v>
      </c>
      <c r="CP83" s="55">
        <f t="shared" si="42"/>
        <v>42098</v>
      </c>
      <c r="CQ83" s="55">
        <f t="shared" si="42"/>
        <v>321</v>
      </c>
      <c r="CR83" s="55">
        <f t="shared" si="42"/>
        <v>50</v>
      </c>
      <c r="CS83" s="55">
        <f t="shared" si="42"/>
        <v>31</v>
      </c>
      <c r="CT83" s="55">
        <f t="shared" si="43"/>
        <v>0</v>
      </c>
      <c r="CU83" s="55">
        <f t="shared" si="43"/>
        <v>0</v>
      </c>
      <c r="CV83" s="55">
        <f t="shared" si="43"/>
        <v>0</v>
      </c>
      <c r="CW83" s="55">
        <f t="shared" si="43"/>
        <v>100</v>
      </c>
      <c r="CX83" s="55">
        <f t="shared" si="43"/>
        <v>100</v>
      </c>
      <c r="CY83" s="55">
        <f t="shared" si="43"/>
        <v>100</v>
      </c>
      <c r="CZ83" s="55">
        <f t="shared" si="43"/>
        <v>23.2</v>
      </c>
      <c r="DA83" s="55">
        <f t="shared" si="43"/>
        <v>111.5</v>
      </c>
      <c r="DB83" s="55">
        <f t="shared" si="43"/>
        <v>1246.3</v>
      </c>
      <c r="DC83" s="55">
        <f t="shared" si="43"/>
        <v>88.2</v>
      </c>
      <c r="DD83" s="55">
        <f t="shared" si="43"/>
        <v>131.4</v>
      </c>
      <c r="DE83" s="55">
        <f t="shared" si="43"/>
        <v>149</v>
      </c>
      <c r="DF83" s="58">
        <f t="shared" si="43"/>
        <v>605.79999999999995</v>
      </c>
      <c r="DG83" s="58">
        <f t="shared" si="41"/>
        <v>3000</v>
      </c>
    </row>
    <row r="84" spans="2:111">
      <c r="B84" s="40" t="s">
        <v>1278</v>
      </c>
      <c r="C84" s="30" t="s">
        <v>1279</v>
      </c>
      <c r="D84" s="30" t="s">
        <v>1438</v>
      </c>
      <c r="E84" s="30" t="s">
        <v>1439</v>
      </c>
      <c r="F84" s="30" t="str">
        <f t="shared" si="38"/>
        <v>北海道当麻町</v>
      </c>
      <c r="G84" s="41">
        <f>+e!F82</f>
        <v>5944</v>
      </c>
      <c r="H84" s="41">
        <f>+e!G82</f>
        <v>4</v>
      </c>
      <c r="I84" s="41">
        <f>+SUM(e!H82:K82)</f>
        <v>1</v>
      </c>
      <c r="J84" s="41">
        <f>+SUM(e!L82:O82)</f>
        <v>208293</v>
      </c>
      <c r="K84" s="41">
        <f>+e!P82</f>
        <v>111536</v>
      </c>
      <c r="L84" s="41">
        <f>+SUM(e!Q82:R82)</f>
        <v>456883</v>
      </c>
      <c r="M84" s="31">
        <f>+IFERROR(ROUND(e!P82/e!S82,0),0)</f>
        <v>27884</v>
      </c>
      <c r="N84" s="30">
        <f>+IFERROR(ROUND(SUM(e!T82:V82)/e!S82,0),0)</f>
        <v>137</v>
      </c>
      <c r="O84" s="30">
        <f>+IFERROR(ROUND(e!W82/e!G82*100,1),0)</f>
        <v>50</v>
      </c>
      <c r="P84" s="41">
        <f>+e!X82</f>
        <v>6</v>
      </c>
      <c r="Q84" s="30">
        <f>+IFERROR(ROUND(e!Z82/e!Y82*100,1),0)</f>
        <v>0</v>
      </c>
      <c r="R84" s="30">
        <f>+IFERROR(ROUND(e!AB82/e!AA82*100,1),0)</f>
        <v>16.7</v>
      </c>
      <c r="S84" s="30">
        <f>+IFERROR(ROUND(SUM(e!AC82:AF82)/J84*100,1),0)</f>
        <v>48.6</v>
      </c>
      <c r="T84" s="30">
        <f>+IFERROR(ROUND(e!AG82/e!Y82*100,1),0)</f>
        <v>0</v>
      </c>
      <c r="U84" s="30">
        <f>+IFERROR(ROUND(e!AH82/SUM(e!AH82:AJ82)*100,1),0)</f>
        <v>0</v>
      </c>
      <c r="V84" s="30">
        <f>+IFERROR(ROUND(e!AK82/SUM(e!AK82:AQ82)*100,1),0)</f>
        <v>0</v>
      </c>
      <c r="W84" s="30">
        <f>+IFERROR(ROUND(SUM(e!AR82:BG82)/J84*100,1),0)</f>
        <v>6</v>
      </c>
      <c r="X84" s="30">
        <f>+IFERROR(ROUND(SUM(e!BH82:BI82)/SUM(e!BJ82:BK82)*100,1),0)</f>
        <v>106</v>
      </c>
      <c r="Y84" s="30">
        <f t="shared" si="39"/>
        <v>409.6</v>
      </c>
      <c r="Z84" s="30">
        <f t="shared" si="40"/>
        <v>104.2</v>
      </c>
      <c r="AA84" s="30">
        <f>+IFERROR(ROUND(K84/SUM(e!T82:V82),1),0)</f>
        <v>203.5</v>
      </c>
      <c r="AB84" s="42">
        <f>+IFERROR(ROUND((SUM(e!BJ82:BK82)-SUM(e!BL82:BO82))/SUM(e!T82:V82),1),0)</f>
        <v>195.3</v>
      </c>
      <c r="AC84" s="30">
        <f>+IFERROR(ROUND(e!BP82/e!BQ82*100,1),0)</f>
        <v>97.1</v>
      </c>
      <c r="AD84" s="101">
        <f>+e!BR82</f>
        <v>0</v>
      </c>
      <c r="AF84" s="5"/>
      <c r="AG84" s="29"/>
      <c r="BG84" s="5"/>
      <c r="BH84" s="29"/>
      <c r="CH84" s="69" t="s">
        <v>86</v>
      </c>
      <c r="CI84" s="68" t="s">
        <v>3559</v>
      </c>
      <c r="CJ84" s="55">
        <f t="shared" si="42"/>
        <v>83072</v>
      </c>
      <c r="CK84" s="55">
        <f t="shared" si="42"/>
        <v>48</v>
      </c>
      <c r="CL84" s="55">
        <f t="shared" si="42"/>
        <v>2</v>
      </c>
      <c r="CM84" s="55">
        <f t="shared" si="42"/>
        <v>597818</v>
      </c>
      <c r="CN84" s="55">
        <f t="shared" si="42"/>
        <v>1386009</v>
      </c>
      <c r="CO84" s="55">
        <f t="shared" si="42"/>
        <v>6698954</v>
      </c>
      <c r="CP84" s="55">
        <f t="shared" si="42"/>
        <v>30800</v>
      </c>
      <c r="CQ84" s="55">
        <f t="shared" si="42"/>
        <v>181</v>
      </c>
      <c r="CR84" s="55">
        <f t="shared" si="42"/>
        <v>37.5</v>
      </c>
      <c r="CS84" s="55">
        <f t="shared" si="42"/>
        <v>12</v>
      </c>
      <c r="CT84" s="55">
        <f t="shared" si="43"/>
        <v>0</v>
      </c>
      <c r="CU84" s="55">
        <f t="shared" si="43"/>
        <v>40.5</v>
      </c>
      <c r="CV84" s="55">
        <f t="shared" si="43"/>
        <v>44.6</v>
      </c>
      <c r="CW84" s="55">
        <f t="shared" si="43"/>
        <v>29.2</v>
      </c>
      <c r="CX84" s="55">
        <f t="shared" si="43"/>
        <v>0</v>
      </c>
      <c r="CY84" s="55">
        <f t="shared" si="43"/>
        <v>25.4</v>
      </c>
      <c r="CZ84" s="55">
        <f t="shared" si="43"/>
        <v>12.8</v>
      </c>
      <c r="DA84" s="55">
        <f t="shared" si="43"/>
        <v>108.8</v>
      </c>
      <c r="DB84" s="55">
        <f t="shared" si="43"/>
        <v>483.3</v>
      </c>
      <c r="DC84" s="55">
        <f t="shared" si="43"/>
        <v>95.6</v>
      </c>
      <c r="DD84" s="55">
        <f t="shared" si="43"/>
        <v>170.1</v>
      </c>
      <c r="DE84" s="55">
        <f t="shared" si="43"/>
        <v>178</v>
      </c>
      <c r="DF84" s="58">
        <f t="shared" si="43"/>
        <v>224.7</v>
      </c>
      <c r="DG84" s="58">
        <f t="shared" si="41"/>
        <v>0</v>
      </c>
    </row>
    <row r="85" spans="2:111">
      <c r="B85" s="40" t="s">
        <v>1278</v>
      </c>
      <c r="C85" s="30" t="s">
        <v>1279</v>
      </c>
      <c r="D85" s="30" t="s">
        <v>1440</v>
      </c>
      <c r="E85" s="30" t="s">
        <v>1441</v>
      </c>
      <c r="F85" s="30" t="str">
        <f t="shared" si="38"/>
        <v>北海道森町</v>
      </c>
      <c r="G85" s="41">
        <f>+e!F83</f>
        <v>10859</v>
      </c>
      <c r="H85" s="41">
        <f>+e!G83</f>
        <v>3</v>
      </c>
      <c r="I85" s="41">
        <f>+SUM(e!H83:K83)</f>
        <v>2</v>
      </c>
      <c r="J85" s="41">
        <f>+SUM(e!L83:O83)</f>
        <v>120342</v>
      </c>
      <c r="K85" s="41">
        <f>+e!P83</f>
        <v>232169</v>
      </c>
      <c r="L85" s="41">
        <f>+SUM(e!Q83:R83)</f>
        <v>402874</v>
      </c>
      <c r="M85" s="31">
        <f>+IFERROR(ROUND(e!P83/e!S83,0),0)</f>
        <v>77390</v>
      </c>
      <c r="N85" s="30">
        <f>+IFERROR(ROUND(SUM(e!T83:V83)/e!S83,0),0)</f>
        <v>421</v>
      </c>
      <c r="O85" s="30">
        <f>+IFERROR(ROUND(e!W83/e!G83*100,1),0)</f>
        <v>66.7</v>
      </c>
      <c r="P85" s="41">
        <f>+e!X83</f>
        <v>34</v>
      </c>
      <c r="Q85" s="30">
        <f>+IFERROR(ROUND(e!Z83/e!Y83*100,1),0)</f>
        <v>0</v>
      </c>
      <c r="R85" s="30">
        <f>+IFERROR(ROUND(e!AB83/e!AA83*100,1),0)</f>
        <v>100</v>
      </c>
      <c r="S85" s="30">
        <f>+IFERROR(ROUND(SUM(e!AC83:AF83)/J85*100,1),0)</f>
        <v>5.9</v>
      </c>
      <c r="T85" s="30">
        <f>+IFERROR(ROUND(e!AG83/e!Y83*100,1),0)</f>
        <v>0</v>
      </c>
      <c r="U85" s="30">
        <f>+IFERROR(ROUND(e!AH83/SUM(e!AH83:AJ83)*100,1),0)</f>
        <v>0</v>
      </c>
      <c r="V85" s="30">
        <f>+IFERROR(ROUND(e!AK83/SUM(e!AK83:AQ83)*100,1),0)</f>
        <v>0</v>
      </c>
      <c r="W85" s="30">
        <f>+IFERROR(ROUND(SUM(e!AR83:BG83)/J85*100,1),0)</f>
        <v>0</v>
      </c>
      <c r="X85" s="30">
        <f>+IFERROR(ROUND(SUM(e!BH83:BI83)/SUM(e!BJ83:BK83)*100,1),0)</f>
        <v>107.1</v>
      </c>
      <c r="Y85" s="30">
        <f t="shared" si="39"/>
        <v>173.5</v>
      </c>
      <c r="Z85" s="30">
        <f t="shared" si="40"/>
        <v>98.6</v>
      </c>
      <c r="AA85" s="30">
        <f>+IFERROR(ROUND(K85/SUM(e!T83:V83),1),0)</f>
        <v>184</v>
      </c>
      <c r="AB85" s="42">
        <f>+IFERROR(ROUND((SUM(e!BJ83:BK83)-SUM(e!BL83:BO83))/SUM(e!T83:V83),1),0)</f>
        <v>186.6</v>
      </c>
      <c r="AC85" s="30">
        <f>+IFERROR(ROUND(e!BP83/e!BQ83*100,1),0)</f>
        <v>1857.6</v>
      </c>
      <c r="AD85" s="101">
        <f>+e!BR83</f>
        <v>0</v>
      </c>
      <c r="AF85" s="5"/>
      <c r="AG85" s="29"/>
      <c r="BG85" s="5"/>
      <c r="BH85" s="29"/>
      <c r="CH85" s="69" t="s">
        <v>109</v>
      </c>
      <c r="CI85" s="68" t="s">
        <v>3560</v>
      </c>
      <c r="CJ85" s="55">
        <f t="shared" ref="CJ85:CS94" si="44">+IFERROR(VLOOKUP($CI85,$F$5:$AC$1424,CJ$1,FALSE),0)</f>
        <v>47294</v>
      </c>
      <c r="CK85" s="55">
        <f t="shared" si="44"/>
        <v>33</v>
      </c>
      <c r="CL85" s="55">
        <f t="shared" si="44"/>
        <v>2</v>
      </c>
      <c r="CM85" s="55">
        <f t="shared" si="44"/>
        <v>289260</v>
      </c>
      <c r="CN85" s="55">
        <f t="shared" si="44"/>
        <v>799942</v>
      </c>
      <c r="CO85" s="55">
        <f t="shared" si="44"/>
        <v>4421944</v>
      </c>
      <c r="CP85" s="55">
        <f t="shared" si="44"/>
        <v>72722</v>
      </c>
      <c r="CQ85" s="55">
        <f t="shared" si="44"/>
        <v>340</v>
      </c>
      <c r="CR85" s="55">
        <f t="shared" si="44"/>
        <v>24.2</v>
      </c>
      <c r="CS85" s="55">
        <f t="shared" si="44"/>
        <v>7</v>
      </c>
      <c r="CT85" s="55">
        <f t="shared" ref="CT85:DF94" si="45">+IFERROR(VLOOKUP($CI85,$F$5:$AC$1424,CT$1,FALSE),0)</f>
        <v>0</v>
      </c>
      <c r="CU85" s="55">
        <f t="shared" si="45"/>
        <v>36.5</v>
      </c>
      <c r="CV85" s="55">
        <f t="shared" si="45"/>
        <v>11.6</v>
      </c>
      <c r="CW85" s="55">
        <f t="shared" si="45"/>
        <v>0</v>
      </c>
      <c r="CX85" s="55">
        <f t="shared" si="45"/>
        <v>8.5</v>
      </c>
      <c r="CY85" s="55">
        <f t="shared" si="45"/>
        <v>22.1</v>
      </c>
      <c r="CZ85" s="55">
        <f t="shared" si="45"/>
        <v>6</v>
      </c>
      <c r="DA85" s="55">
        <f t="shared" si="45"/>
        <v>105</v>
      </c>
      <c r="DB85" s="55">
        <f t="shared" si="45"/>
        <v>552.79999999999995</v>
      </c>
      <c r="DC85" s="55">
        <f t="shared" si="45"/>
        <v>101.7</v>
      </c>
      <c r="DD85" s="55">
        <f t="shared" si="45"/>
        <v>213.8</v>
      </c>
      <c r="DE85" s="55">
        <f t="shared" si="45"/>
        <v>210.2</v>
      </c>
      <c r="DF85" s="58">
        <f t="shared" si="45"/>
        <v>148.6</v>
      </c>
      <c r="DG85" s="58">
        <f t="shared" si="41"/>
        <v>0</v>
      </c>
    </row>
    <row r="86" spans="2:111">
      <c r="B86" s="40" t="s">
        <v>1278</v>
      </c>
      <c r="C86" s="30" t="s">
        <v>1279</v>
      </c>
      <c r="D86" s="30" t="s">
        <v>1442</v>
      </c>
      <c r="E86" s="30" t="s">
        <v>1443</v>
      </c>
      <c r="F86" s="30" t="str">
        <f t="shared" si="38"/>
        <v>北海道月新水道企業団</v>
      </c>
      <c r="G86" s="41">
        <f>+e!F84</f>
        <v>5759</v>
      </c>
      <c r="H86" s="41">
        <f>+e!G84</f>
        <v>6</v>
      </c>
      <c r="I86" s="41">
        <f>+SUM(e!H84:K84)</f>
        <v>1</v>
      </c>
      <c r="J86" s="41">
        <f>+SUM(e!L84:O84)</f>
        <v>193711</v>
      </c>
      <c r="K86" s="41">
        <f>+e!P84</f>
        <v>177169</v>
      </c>
      <c r="L86" s="41">
        <f>+SUM(e!Q84:R84)</f>
        <v>153467</v>
      </c>
      <c r="M86" s="31">
        <f>+IFERROR(ROUND(e!P84/e!S84,0),0)</f>
        <v>44292</v>
      </c>
      <c r="N86" s="30">
        <f>+IFERROR(ROUND(SUM(e!T84:V84)/e!S84,0),0)</f>
        <v>202</v>
      </c>
      <c r="O86" s="30">
        <f>+IFERROR(ROUND(e!W84/e!G84*100,1),0)</f>
        <v>33.299999999999997</v>
      </c>
      <c r="P86" s="41">
        <f>+e!X84</f>
        <v>4</v>
      </c>
      <c r="Q86" s="30">
        <f>+IFERROR(ROUND(e!Z84/e!Y84*100,1),0)</f>
        <v>0</v>
      </c>
      <c r="R86" s="30">
        <f>+IFERROR(ROUND(e!AB84/e!AA84*100,1),0)</f>
        <v>100</v>
      </c>
      <c r="S86" s="30">
        <f>+IFERROR(ROUND(SUM(e!AC84:AF84)/J86*100,1),0)</f>
        <v>50</v>
      </c>
      <c r="T86" s="30">
        <f>+IFERROR(ROUND(e!AG84/e!Y84*100,1),0)</f>
        <v>0</v>
      </c>
      <c r="U86" s="30">
        <f>+IFERROR(ROUND(e!AH84/SUM(e!AH84:AJ84)*100,1),0)</f>
        <v>0</v>
      </c>
      <c r="V86" s="30">
        <f>+IFERROR(ROUND(e!AK84/SUM(e!AK84:AQ84)*100,1),0)</f>
        <v>32.5</v>
      </c>
      <c r="W86" s="30">
        <f>+IFERROR(ROUND(SUM(e!AR84:BG84)/J86*100,1),0)</f>
        <v>5.9</v>
      </c>
      <c r="X86" s="30">
        <f>+IFERROR(ROUND(SUM(e!BH84:BI84)/SUM(e!BJ84:BK84)*100,1),0)</f>
        <v>106.8</v>
      </c>
      <c r="Y86" s="30">
        <f t="shared" si="39"/>
        <v>86.6</v>
      </c>
      <c r="Z86" s="30">
        <f t="shared" si="40"/>
        <v>104.3</v>
      </c>
      <c r="AA86" s="30">
        <f>+IFERROR(ROUND(K86/SUM(e!T84:V84),1),0)</f>
        <v>219.3</v>
      </c>
      <c r="AB86" s="42">
        <f>+IFERROR(ROUND((SUM(e!BJ84:BK84)-SUM(e!BL84:BO84))/SUM(e!T84:V84),1),0)</f>
        <v>210.2</v>
      </c>
      <c r="AC86" s="30">
        <f>+IFERROR(ROUND(e!BP84/e!BQ84*100,1),0)</f>
        <v>5742.2</v>
      </c>
      <c r="AD86" s="101">
        <f>+e!BR84</f>
        <v>0</v>
      </c>
      <c r="AF86" s="5"/>
      <c r="AG86" s="29"/>
      <c r="BG86" s="5"/>
      <c r="BH86" s="29"/>
      <c r="CH86" s="69" t="s">
        <v>1068</v>
      </c>
      <c r="CI86" s="68" t="s">
        <v>2955</v>
      </c>
      <c r="CJ86" s="55">
        <f t="shared" si="44"/>
        <v>274939</v>
      </c>
      <c r="CK86" s="55">
        <f t="shared" si="44"/>
        <v>87</v>
      </c>
      <c r="CL86" s="55">
        <f t="shared" si="44"/>
        <v>1</v>
      </c>
      <c r="CM86" s="55">
        <f t="shared" si="44"/>
        <v>1448614</v>
      </c>
      <c r="CN86" s="55">
        <f t="shared" si="44"/>
        <v>4307607</v>
      </c>
      <c r="CO86" s="55">
        <f t="shared" si="44"/>
        <v>8800747</v>
      </c>
      <c r="CP86" s="55">
        <f t="shared" si="44"/>
        <v>74269</v>
      </c>
      <c r="CQ86" s="55">
        <f t="shared" si="44"/>
        <v>429</v>
      </c>
      <c r="CR86" s="55">
        <f t="shared" si="44"/>
        <v>63.2</v>
      </c>
      <c r="CS86" s="55">
        <f t="shared" si="44"/>
        <v>6</v>
      </c>
      <c r="CT86" s="55">
        <f t="shared" si="45"/>
        <v>0</v>
      </c>
      <c r="CU86" s="55">
        <f t="shared" si="45"/>
        <v>0</v>
      </c>
      <c r="CV86" s="55">
        <f t="shared" si="45"/>
        <v>26.6</v>
      </c>
      <c r="CW86" s="55">
        <f t="shared" si="45"/>
        <v>61.2</v>
      </c>
      <c r="CX86" s="55">
        <f t="shared" si="45"/>
        <v>85.6</v>
      </c>
      <c r="CY86" s="55">
        <f t="shared" si="45"/>
        <v>70</v>
      </c>
      <c r="CZ86" s="55">
        <f t="shared" si="45"/>
        <v>23.5</v>
      </c>
      <c r="DA86" s="55">
        <f t="shared" si="45"/>
        <v>115.2</v>
      </c>
      <c r="DB86" s="55">
        <f t="shared" si="45"/>
        <v>204.3</v>
      </c>
      <c r="DC86" s="55">
        <f t="shared" si="45"/>
        <v>114.3</v>
      </c>
      <c r="DD86" s="55">
        <f t="shared" si="45"/>
        <v>173</v>
      </c>
      <c r="DE86" s="55">
        <f t="shared" si="45"/>
        <v>151.4</v>
      </c>
      <c r="DF86" s="58">
        <f t="shared" si="45"/>
        <v>310.5</v>
      </c>
      <c r="DG86" s="58">
        <f t="shared" si="41"/>
        <v>46000</v>
      </c>
    </row>
    <row r="87" spans="2:111">
      <c r="B87" s="40" t="s">
        <v>1278</v>
      </c>
      <c r="C87" s="30" t="s">
        <v>1279</v>
      </c>
      <c r="D87" s="30" t="s">
        <v>1444</v>
      </c>
      <c r="E87" s="30" t="s">
        <v>1445</v>
      </c>
      <c r="F87" s="30" t="str">
        <f t="shared" si="38"/>
        <v>北海道七飯町</v>
      </c>
      <c r="G87" s="41">
        <f>+e!F85</f>
        <v>27747</v>
      </c>
      <c r="H87" s="41">
        <f>+e!G85</f>
        <v>8</v>
      </c>
      <c r="I87" s="41">
        <f>+SUM(e!H85:K85)</f>
        <v>11</v>
      </c>
      <c r="J87" s="41">
        <f>+SUM(e!L85:O85)</f>
        <v>190800</v>
      </c>
      <c r="K87" s="41">
        <f>+e!P85</f>
        <v>399238</v>
      </c>
      <c r="L87" s="41">
        <f>+SUM(e!Q85:R85)</f>
        <v>2541513</v>
      </c>
      <c r="M87" s="31">
        <f>+IFERROR(ROUND(e!P85/e!S85,0),0)</f>
        <v>49905</v>
      </c>
      <c r="N87" s="30">
        <f>+IFERROR(ROUND(SUM(e!T85:V85)/e!S85,0),0)</f>
        <v>324</v>
      </c>
      <c r="O87" s="30">
        <f>+IFERROR(ROUND(e!W85/e!G85*100,1),0)</f>
        <v>37.5</v>
      </c>
      <c r="P87" s="41">
        <f>+e!X85</f>
        <v>7</v>
      </c>
      <c r="Q87" s="30">
        <f>+IFERROR(ROUND(e!Z85/e!Y85*100,1),0)</f>
        <v>0</v>
      </c>
      <c r="R87" s="30">
        <f>+IFERROR(ROUND(e!AB85/e!AA85*100,1),0)</f>
        <v>59.1</v>
      </c>
      <c r="S87" s="30">
        <f>+IFERROR(ROUND(SUM(e!AC85:AF85)/J87*100,1),0)</f>
        <v>15.7</v>
      </c>
      <c r="T87" s="30">
        <f>+IFERROR(ROUND(e!AG85/e!Y85*100,1),0)</f>
        <v>0</v>
      </c>
      <c r="U87" s="30">
        <f>+IFERROR(ROUND(e!AH85/SUM(e!AH85:AJ85)*100,1),0)</f>
        <v>0</v>
      </c>
      <c r="V87" s="30">
        <f>+IFERROR(ROUND(e!AK85/SUM(e!AK85:AQ85)*100,1),0)</f>
        <v>10.8</v>
      </c>
      <c r="W87" s="30">
        <f>+IFERROR(ROUND(SUM(e!AR85:BG85)/J87*100,1),0)</f>
        <v>8.4</v>
      </c>
      <c r="X87" s="30">
        <f>+IFERROR(ROUND(SUM(e!BH85:BI85)/SUM(e!BJ85:BK85)*100,1),0)</f>
        <v>115.8</v>
      </c>
      <c r="Y87" s="30">
        <f t="shared" si="39"/>
        <v>636.6</v>
      </c>
      <c r="Z87" s="30">
        <f t="shared" si="40"/>
        <v>105.3</v>
      </c>
      <c r="AA87" s="30">
        <f>+IFERROR(ROUND(K87/SUM(e!T85:V85),1),0)</f>
        <v>154.1</v>
      </c>
      <c r="AB87" s="42">
        <f>+IFERROR(ROUND((SUM(e!BJ85:BK85)-SUM(e!BL85:BO85))/SUM(e!T85:V85),1),0)</f>
        <v>146.30000000000001</v>
      </c>
      <c r="AC87" s="30">
        <f>+IFERROR(ROUND(e!BP85/e!BQ85*100,1),0)</f>
        <v>276.8</v>
      </c>
      <c r="AD87" s="101">
        <f>+e!BR85</f>
        <v>0</v>
      </c>
      <c r="AF87" s="5"/>
      <c r="AG87" s="29"/>
      <c r="BG87" s="5"/>
      <c r="BH87" s="29"/>
      <c r="CH87" s="69" t="s">
        <v>630</v>
      </c>
      <c r="CI87" s="68" t="s">
        <v>3561</v>
      </c>
      <c r="CJ87" s="55">
        <f t="shared" si="44"/>
        <v>12631</v>
      </c>
      <c r="CK87" s="55">
        <f t="shared" si="44"/>
        <v>5</v>
      </c>
      <c r="CL87" s="55">
        <f t="shared" si="44"/>
        <v>1</v>
      </c>
      <c r="CM87" s="55">
        <f t="shared" si="44"/>
        <v>204104</v>
      </c>
      <c r="CN87" s="55">
        <f t="shared" si="44"/>
        <v>236546</v>
      </c>
      <c r="CO87" s="55">
        <f t="shared" si="44"/>
        <v>621212</v>
      </c>
      <c r="CP87" s="55">
        <f t="shared" si="44"/>
        <v>47309</v>
      </c>
      <c r="CQ87" s="55">
        <f t="shared" si="44"/>
        <v>245</v>
      </c>
      <c r="CR87" s="55">
        <f t="shared" si="44"/>
        <v>60</v>
      </c>
      <c r="CS87" s="55">
        <f t="shared" si="44"/>
        <v>12</v>
      </c>
      <c r="CT87" s="55">
        <f t="shared" si="45"/>
        <v>0</v>
      </c>
      <c r="CU87" s="55">
        <f t="shared" si="45"/>
        <v>96.1</v>
      </c>
      <c r="CV87" s="55">
        <f t="shared" si="45"/>
        <v>0</v>
      </c>
      <c r="CW87" s="55">
        <f t="shared" si="45"/>
        <v>0</v>
      </c>
      <c r="CX87" s="55">
        <f t="shared" si="45"/>
        <v>0</v>
      </c>
      <c r="CY87" s="55">
        <f t="shared" si="45"/>
        <v>0</v>
      </c>
      <c r="CZ87" s="55">
        <f t="shared" si="45"/>
        <v>1</v>
      </c>
      <c r="DA87" s="55">
        <f t="shared" si="45"/>
        <v>108.5</v>
      </c>
      <c r="DB87" s="55">
        <f t="shared" si="45"/>
        <v>262.60000000000002</v>
      </c>
      <c r="DC87" s="55">
        <f t="shared" si="45"/>
        <v>102.2</v>
      </c>
      <c r="DD87" s="55">
        <f t="shared" si="45"/>
        <v>193.3</v>
      </c>
      <c r="DE87" s="55">
        <f t="shared" si="45"/>
        <v>189.2</v>
      </c>
      <c r="DF87" s="58">
        <f t="shared" si="45"/>
        <v>342.8</v>
      </c>
      <c r="DG87" s="58">
        <f t="shared" si="41"/>
        <v>0</v>
      </c>
    </row>
    <row r="88" spans="2:111">
      <c r="B88" s="40" t="s">
        <v>1278</v>
      </c>
      <c r="C88" s="30" t="s">
        <v>1279</v>
      </c>
      <c r="D88" s="30" t="s">
        <v>1446</v>
      </c>
      <c r="E88" s="30" t="s">
        <v>1447</v>
      </c>
      <c r="F88" s="30" t="str">
        <f t="shared" si="38"/>
        <v>北海道音更町</v>
      </c>
      <c r="G88" s="41">
        <f>+e!F86</f>
        <v>37433</v>
      </c>
      <c r="H88" s="41">
        <f>+e!G86</f>
        <v>17</v>
      </c>
      <c r="I88" s="41">
        <f>+SUM(e!H86:K86)</f>
        <v>1</v>
      </c>
      <c r="J88" s="41">
        <f>+SUM(e!L86:O86)</f>
        <v>369825</v>
      </c>
      <c r="K88" s="41">
        <f>+e!P86</f>
        <v>858835</v>
      </c>
      <c r="L88" s="41">
        <f>+SUM(e!Q86:R86)</f>
        <v>4322778</v>
      </c>
      <c r="M88" s="31">
        <f>+IFERROR(ROUND(e!P86/e!S86,0),0)</f>
        <v>61345</v>
      </c>
      <c r="N88" s="30">
        <f>+IFERROR(ROUND(SUM(e!T86:V86)/e!S86,0),0)</f>
        <v>265</v>
      </c>
      <c r="O88" s="30">
        <f>+IFERROR(ROUND(e!W86/e!G86*100,1),0)</f>
        <v>29.4</v>
      </c>
      <c r="P88" s="41">
        <f>+e!X86</f>
        <v>15</v>
      </c>
      <c r="Q88" s="30">
        <f>+IFERROR(ROUND(e!Z86/e!Y86*100,1),0)</f>
        <v>0</v>
      </c>
      <c r="R88" s="30">
        <f>+IFERROR(ROUND(e!AB86/e!AA86*100,1),0)</f>
        <v>21.9</v>
      </c>
      <c r="S88" s="30">
        <f>+IFERROR(ROUND(SUM(e!AC86:AF86)/J88*100,1),0)</f>
        <v>16.8</v>
      </c>
      <c r="T88" s="30">
        <f>+IFERROR(ROUND(e!AG86/e!Y86*100,1),0)</f>
        <v>100</v>
      </c>
      <c r="U88" s="30">
        <f>+IFERROR(ROUND(e!AH86/SUM(e!AH86:AJ86)*100,1),0)</f>
        <v>0</v>
      </c>
      <c r="V88" s="30">
        <f>+IFERROR(ROUND(e!AK86/SUM(e!AK86:AQ86)*100,1),0)</f>
        <v>79.5</v>
      </c>
      <c r="W88" s="30">
        <f>+IFERROR(ROUND(SUM(e!AR86:BG86)/J88*100,1),0)</f>
        <v>23.9</v>
      </c>
      <c r="X88" s="30">
        <f>+IFERROR(ROUND(SUM(e!BH86:BI86)/SUM(e!BJ86:BK86)*100,1),0)</f>
        <v>114.7</v>
      </c>
      <c r="Y88" s="30">
        <f t="shared" si="39"/>
        <v>503.3</v>
      </c>
      <c r="Z88" s="30">
        <f t="shared" si="40"/>
        <v>108.1</v>
      </c>
      <c r="AA88" s="30">
        <f>+IFERROR(ROUND(K88/SUM(e!T86:V86),1),0)</f>
        <v>231.9</v>
      </c>
      <c r="AB88" s="42">
        <f>+IFERROR(ROUND((SUM(e!BJ86:BK86)-SUM(e!BL86:BO86))/SUM(e!T86:V86),1),0)</f>
        <v>214.5</v>
      </c>
      <c r="AC88" s="30">
        <f>+IFERROR(ROUND(e!BP86/e!BQ86*100,1),0)</f>
        <v>281</v>
      </c>
      <c r="AD88" s="101">
        <f>+e!BR86</f>
        <v>0</v>
      </c>
      <c r="AF88" s="5"/>
      <c r="AG88" s="29"/>
      <c r="BG88" s="5"/>
      <c r="BH88" s="29"/>
      <c r="CH88" s="69" t="s">
        <v>631</v>
      </c>
      <c r="CI88" s="68" t="s">
        <v>3562</v>
      </c>
      <c r="CJ88" s="55">
        <f t="shared" si="44"/>
        <v>10097</v>
      </c>
      <c r="CK88" s="55">
        <f t="shared" si="44"/>
        <v>7</v>
      </c>
      <c r="CL88" s="55">
        <f t="shared" si="44"/>
        <v>3</v>
      </c>
      <c r="CM88" s="55">
        <f t="shared" si="44"/>
        <v>98696</v>
      </c>
      <c r="CN88" s="55">
        <f t="shared" si="44"/>
        <v>188315</v>
      </c>
      <c r="CO88" s="55">
        <f t="shared" si="44"/>
        <v>0</v>
      </c>
      <c r="CP88" s="55">
        <f t="shared" si="44"/>
        <v>31386</v>
      </c>
      <c r="CQ88" s="55">
        <f t="shared" si="44"/>
        <v>160</v>
      </c>
      <c r="CR88" s="55">
        <f t="shared" si="44"/>
        <v>42.9</v>
      </c>
      <c r="CS88" s="55">
        <f t="shared" si="44"/>
        <v>4</v>
      </c>
      <c r="CT88" s="55">
        <f t="shared" si="45"/>
        <v>0</v>
      </c>
      <c r="CU88" s="55">
        <f t="shared" si="45"/>
        <v>34.299999999999997</v>
      </c>
      <c r="CV88" s="55">
        <f t="shared" si="45"/>
        <v>0</v>
      </c>
      <c r="CW88" s="55">
        <f t="shared" si="45"/>
        <v>0</v>
      </c>
      <c r="CX88" s="55">
        <f t="shared" si="45"/>
        <v>0</v>
      </c>
      <c r="CY88" s="55">
        <f t="shared" si="45"/>
        <v>0</v>
      </c>
      <c r="CZ88" s="55">
        <f t="shared" si="45"/>
        <v>2.9</v>
      </c>
      <c r="DA88" s="55">
        <f t="shared" si="45"/>
        <v>168.7</v>
      </c>
      <c r="DB88" s="55">
        <f t="shared" si="45"/>
        <v>0</v>
      </c>
      <c r="DC88" s="55">
        <f t="shared" si="45"/>
        <v>187</v>
      </c>
      <c r="DD88" s="55">
        <f t="shared" si="45"/>
        <v>195.8</v>
      </c>
      <c r="DE88" s="55">
        <f t="shared" si="45"/>
        <v>104.7</v>
      </c>
      <c r="DF88" s="58">
        <f t="shared" si="45"/>
        <v>2953.9</v>
      </c>
      <c r="DG88" s="58">
        <f t="shared" si="41"/>
        <v>0</v>
      </c>
    </row>
    <row r="89" spans="2:111">
      <c r="B89" s="40" t="s">
        <v>1278</v>
      </c>
      <c r="C89" s="30" t="s">
        <v>1279</v>
      </c>
      <c r="D89" s="30" t="s">
        <v>1448</v>
      </c>
      <c r="E89" s="30" t="s">
        <v>1449</v>
      </c>
      <c r="F89" s="30" t="str">
        <f t="shared" si="38"/>
        <v>北海道鷹栖町</v>
      </c>
      <c r="G89" s="41">
        <f>+e!F87</f>
        <v>6704</v>
      </c>
      <c r="H89" s="41">
        <f>+e!G87</f>
        <v>2</v>
      </c>
      <c r="I89" s="41">
        <f>+SUM(e!H87:K87)</f>
        <v>0</v>
      </c>
      <c r="J89" s="41">
        <f>+SUM(e!L87:O87)</f>
        <v>149803</v>
      </c>
      <c r="K89" s="41">
        <f>+e!P87</f>
        <v>145083</v>
      </c>
      <c r="L89" s="41">
        <f>+SUM(e!Q87:R87)</f>
        <v>283893</v>
      </c>
      <c r="M89" s="31">
        <f>+IFERROR(ROUND(e!P87/e!S87,0),0)</f>
        <v>72542</v>
      </c>
      <c r="N89" s="30">
        <f>+IFERROR(ROUND(SUM(e!T87:V87)/e!S87,0),0)</f>
        <v>305</v>
      </c>
      <c r="O89" s="30">
        <f>+IFERROR(ROUND(e!W87/e!G87*100,1),0)</f>
        <v>50</v>
      </c>
      <c r="P89" s="41">
        <f>+e!X87</f>
        <v>25</v>
      </c>
      <c r="Q89" s="30">
        <f>+IFERROR(ROUND(e!Z87/e!Y87*100,1),0)</f>
        <v>0</v>
      </c>
      <c r="R89" s="30">
        <f>+IFERROR(ROUND(e!AB87/e!AA87*100,1),0)</f>
        <v>50</v>
      </c>
      <c r="S89" s="30">
        <f>+IFERROR(ROUND(SUM(e!AC87:AF87)/J89*100,1),0)</f>
        <v>38.700000000000003</v>
      </c>
      <c r="T89" s="30">
        <f>+IFERROR(ROUND(e!AG87/e!Y87*100,1),0)</f>
        <v>0</v>
      </c>
      <c r="U89" s="30">
        <f>+IFERROR(ROUND(e!AH87/SUM(e!AH87:AJ87)*100,1),0)</f>
        <v>0</v>
      </c>
      <c r="V89" s="30">
        <f>+IFERROR(ROUND(e!AK87/SUM(e!AK87:AQ87)*100,1),0)</f>
        <v>0</v>
      </c>
      <c r="W89" s="30">
        <f>+IFERROR(ROUND(SUM(e!AR87:BG87)/J89*100,1),0)</f>
        <v>14.6</v>
      </c>
      <c r="X89" s="30">
        <f>+IFERROR(ROUND(SUM(e!BH87:BI87)/SUM(e!BJ87:BK87)*100,1),0)</f>
        <v>117.9</v>
      </c>
      <c r="Y89" s="30">
        <f t="shared" si="39"/>
        <v>195.7</v>
      </c>
      <c r="Z89" s="30">
        <f t="shared" si="40"/>
        <v>110</v>
      </c>
      <c r="AA89" s="30">
        <f>+IFERROR(ROUND(K89/SUM(e!T87:V87),1),0)</f>
        <v>238.2</v>
      </c>
      <c r="AB89" s="42">
        <f>+IFERROR(ROUND((SUM(e!BJ87:BK87)-SUM(e!BL87:BO87))/SUM(e!T87:V87),1),0)</f>
        <v>216.6</v>
      </c>
      <c r="AC89" s="30">
        <f>+IFERROR(ROUND(e!BP87/e!BQ87*100,1),0)</f>
        <v>677.8</v>
      </c>
      <c r="AD89" s="101">
        <f>+e!BR87</f>
        <v>0</v>
      </c>
      <c r="AF89" s="5"/>
      <c r="AG89" s="29"/>
      <c r="BG89" s="5"/>
      <c r="BH89" s="29"/>
      <c r="CH89" s="69" t="s">
        <v>633</v>
      </c>
      <c r="CI89" s="68" t="s">
        <v>3563</v>
      </c>
      <c r="CJ89" s="55">
        <f t="shared" si="44"/>
        <v>5992</v>
      </c>
      <c r="CK89" s="55">
        <f t="shared" si="44"/>
        <v>3</v>
      </c>
      <c r="CL89" s="55">
        <f t="shared" si="44"/>
        <v>5</v>
      </c>
      <c r="CM89" s="55">
        <f t="shared" si="44"/>
        <v>110150</v>
      </c>
      <c r="CN89" s="55">
        <f t="shared" si="44"/>
        <v>102567</v>
      </c>
      <c r="CO89" s="55">
        <f t="shared" si="44"/>
        <v>619843</v>
      </c>
      <c r="CP89" s="55">
        <f t="shared" si="44"/>
        <v>51284</v>
      </c>
      <c r="CQ89" s="55">
        <f t="shared" si="44"/>
        <v>294</v>
      </c>
      <c r="CR89" s="55">
        <f t="shared" si="44"/>
        <v>0</v>
      </c>
      <c r="CS89" s="55">
        <f t="shared" si="44"/>
        <v>7</v>
      </c>
      <c r="CT89" s="55">
        <f t="shared" si="45"/>
        <v>0</v>
      </c>
      <c r="CU89" s="55">
        <f t="shared" si="45"/>
        <v>0</v>
      </c>
      <c r="CV89" s="55">
        <f t="shared" si="45"/>
        <v>0</v>
      </c>
      <c r="CW89" s="55">
        <f t="shared" si="45"/>
        <v>0</v>
      </c>
      <c r="CX89" s="55">
        <f t="shared" si="45"/>
        <v>0</v>
      </c>
      <c r="CY89" s="55">
        <f t="shared" si="45"/>
        <v>0</v>
      </c>
      <c r="CZ89" s="55">
        <f t="shared" si="45"/>
        <v>0</v>
      </c>
      <c r="DA89" s="55">
        <f t="shared" si="45"/>
        <v>102</v>
      </c>
      <c r="DB89" s="55">
        <f t="shared" si="45"/>
        <v>604.29999999999995</v>
      </c>
      <c r="DC89" s="55">
        <f t="shared" si="45"/>
        <v>99.1</v>
      </c>
      <c r="DD89" s="55">
        <f t="shared" si="45"/>
        <v>174.7</v>
      </c>
      <c r="DE89" s="55">
        <f t="shared" si="45"/>
        <v>176.3</v>
      </c>
      <c r="DF89" s="58">
        <f t="shared" si="45"/>
        <v>880.5</v>
      </c>
      <c r="DG89" s="58">
        <f t="shared" si="41"/>
        <v>0</v>
      </c>
    </row>
    <row r="90" spans="2:111">
      <c r="B90" s="40" t="s">
        <v>1278</v>
      </c>
      <c r="C90" s="30" t="s">
        <v>1279</v>
      </c>
      <c r="D90" s="30" t="s">
        <v>1450</v>
      </c>
      <c r="E90" s="30" t="s">
        <v>1451</v>
      </c>
      <c r="F90" s="30" t="str">
        <f t="shared" si="38"/>
        <v>北海道知内町</v>
      </c>
      <c r="G90" s="41">
        <f>+e!F88</f>
        <v>3784</v>
      </c>
      <c r="H90" s="41">
        <f>+e!G88</f>
        <v>6</v>
      </c>
      <c r="I90" s="41">
        <f>+SUM(e!H88:K88)</f>
        <v>1</v>
      </c>
      <c r="J90" s="41">
        <f>+SUM(e!L88:O88)</f>
        <v>88715</v>
      </c>
      <c r="K90" s="41">
        <f>+e!P88</f>
        <v>107933</v>
      </c>
      <c r="L90" s="41">
        <f>+SUM(e!Q88:R88)</f>
        <v>195333</v>
      </c>
      <c r="M90" s="31">
        <f>+IFERROR(ROUND(e!P88/e!S88,0),0)</f>
        <v>26983</v>
      </c>
      <c r="N90" s="30">
        <f>+IFERROR(ROUND(SUM(e!T88:V88)/e!S88,0),0)</f>
        <v>191</v>
      </c>
      <c r="O90" s="30">
        <f>+IFERROR(ROUND(e!W88/e!G88*100,1),0)</f>
        <v>33.299999999999997</v>
      </c>
      <c r="P90" s="41">
        <f>+e!X88</f>
        <v>12</v>
      </c>
      <c r="Q90" s="30">
        <f>+IFERROR(ROUND(e!Z88/e!Y88*100,1),0)</f>
        <v>0</v>
      </c>
      <c r="R90" s="30">
        <f>+IFERROR(ROUND(e!AB88/e!AA88*100,1),0)</f>
        <v>0</v>
      </c>
      <c r="S90" s="30">
        <f>+IFERROR(ROUND(SUM(e!AC88:AF88)/J90*100,1),0)</f>
        <v>20.3</v>
      </c>
      <c r="T90" s="30">
        <f>+IFERROR(ROUND(e!AG88/e!Y88*100,1),0)</f>
        <v>0</v>
      </c>
      <c r="U90" s="30">
        <f>+IFERROR(ROUND(e!AH88/SUM(e!AH88:AJ88)*100,1),0)</f>
        <v>0</v>
      </c>
      <c r="V90" s="30">
        <f>+IFERROR(ROUND(e!AK88/SUM(e!AK88:AQ88)*100,1),0)</f>
        <v>100</v>
      </c>
      <c r="W90" s="30">
        <f>+IFERROR(ROUND(SUM(e!AR88:BG88)/J90*100,1),0)</f>
        <v>5.5</v>
      </c>
      <c r="X90" s="30">
        <f>+IFERROR(ROUND(SUM(e!BH88:BI88)/SUM(e!BJ88:BK88)*100,1),0)</f>
        <v>103.4</v>
      </c>
      <c r="Y90" s="30">
        <f t="shared" si="39"/>
        <v>181</v>
      </c>
      <c r="Z90" s="30">
        <f t="shared" si="40"/>
        <v>101.7</v>
      </c>
      <c r="AA90" s="30">
        <f>+IFERROR(ROUND(K90/SUM(e!T88:V88),1),0)</f>
        <v>141.5</v>
      </c>
      <c r="AB90" s="42">
        <f>+IFERROR(ROUND((SUM(e!BJ88:BK88)-SUM(e!BL88:BO88))/SUM(e!T88:V88),1),0)</f>
        <v>139.19999999999999</v>
      </c>
      <c r="AC90" s="30">
        <f>+IFERROR(ROUND(e!BP88/e!BQ88*100,1),0)</f>
        <v>1974.8</v>
      </c>
      <c r="AD90" s="101">
        <f>+e!BR88</f>
        <v>4600</v>
      </c>
      <c r="AF90" s="5"/>
      <c r="AG90" s="29"/>
      <c r="BG90" s="5"/>
      <c r="BH90" s="29"/>
      <c r="CH90" s="69" t="s">
        <v>634</v>
      </c>
      <c r="CI90" s="68" t="s">
        <v>3564</v>
      </c>
      <c r="CJ90" s="55">
        <f t="shared" si="44"/>
        <v>6392</v>
      </c>
      <c r="CK90" s="55">
        <f t="shared" si="44"/>
        <v>2</v>
      </c>
      <c r="CL90" s="55">
        <f t="shared" si="44"/>
        <v>9</v>
      </c>
      <c r="CM90" s="55">
        <f t="shared" si="44"/>
        <v>125212</v>
      </c>
      <c r="CN90" s="55">
        <f t="shared" si="44"/>
        <v>98276</v>
      </c>
      <c r="CO90" s="55">
        <f t="shared" si="44"/>
        <v>478563</v>
      </c>
      <c r="CP90" s="55">
        <f t="shared" si="44"/>
        <v>49138</v>
      </c>
      <c r="CQ90" s="55">
        <f t="shared" si="44"/>
        <v>299</v>
      </c>
      <c r="CR90" s="55">
        <f t="shared" si="44"/>
        <v>0</v>
      </c>
      <c r="CS90" s="55">
        <f t="shared" si="44"/>
        <v>3</v>
      </c>
      <c r="CT90" s="55">
        <f t="shared" si="45"/>
        <v>0</v>
      </c>
      <c r="CU90" s="55">
        <f t="shared" si="45"/>
        <v>0</v>
      </c>
      <c r="CV90" s="55">
        <f t="shared" si="45"/>
        <v>48.7</v>
      </c>
      <c r="CW90" s="55">
        <f t="shared" si="45"/>
        <v>0</v>
      </c>
      <c r="CX90" s="55">
        <f t="shared" si="45"/>
        <v>0</v>
      </c>
      <c r="CY90" s="55">
        <f t="shared" si="45"/>
        <v>0</v>
      </c>
      <c r="CZ90" s="55">
        <f t="shared" si="45"/>
        <v>26.7</v>
      </c>
      <c r="DA90" s="55">
        <f t="shared" si="45"/>
        <v>108.5</v>
      </c>
      <c r="DB90" s="55">
        <f t="shared" si="45"/>
        <v>487</v>
      </c>
      <c r="DC90" s="55">
        <f t="shared" si="45"/>
        <v>105.5</v>
      </c>
      <c r="DD90" s="55">
        <f t="shared" si="45"/>
        <v>164.3</v>
      </c>
      <c r="DE90" s="55">
        <f t="shared" si="45"/>
        <v>155.80000000000001</v>
      </c>
      <c r="DF90" s="58">
        <f t="shared" si="45"/>
        <v>680.4</v>
      </c>
      <c r="DG90" s="58">
        <f t="shared" si="41"/>
        <v>0</v>
      </c>
    </row>
    <row r="91" spans="2:111">
      <c r="B91" s="40" t="s">
        <v>1278</v>
      </c>
      <c r="C91" s="30" t="s">
        <v>1279</v>
      </c>
      <c r="D91" s="30" t="s">
        <v>1452</v>
      </c>
      <c r="E91" s="30" t="s">
        <v>1453</v>
      </c>
      <c r="F91" s="30" t="str">
        <f t="shared" si="38"/>
        <v>北海道小平町</v>
      </c>
      <c r="G91" s="41">
        <f>+e!F89</f>
        <v>3116</v>
      </c>
      <c r="H91" s="41">
        <f>+e!G89</f>
        <v>1</v>
      </c>
      <c r="I91" s="41">
        <f>+SUM(e!H89:K89)</f>
        <v>2</v>
      </c>
      <c r="J91" s="41">
        <f>+SUM(e!L89:O89)</f>
        <v>105589</v>
      </c>
      <c r="K91" s="41">
        <f>+e!P89</f>
        <v>74298</v>
      </c>
      <c r="L91" s="41">
        <f>+SUM(e!Q89:R89)</f>
        <v>257960</v>
      </c>
      <c r="M91" s="31">
        <f>+IFERROR(ROUND(e!P89/e!S89,0),0)</f>
        <v>74298</v>
      </c>
      <c r="N91" s="30">
        <f>+IFERROR(ROUND(SUM(e!T89:V89)/e!S89,0),0)</f>
        <v>325</v>
      </c>
      <c r="O91" s="30">
        <f>+IFERROR(ROUND(e!W89/e!G89*100,1),0)</f>
        <v>0</v>
      </c>
      <c r="P91" s="41">
        <f>+e!X89</f>
        <v>2</v>
      </c>
      <c r="Q91" s="30">
        <f>+IFERROR(ROUND(e!Z89/e!Y89*100,1),0)</f>
        <v>0</v>
      </c>
      <c r="R91" s="30">
        <f>+IFERROR(ROUND(e!AB89/e!AA89*100,1),0)</f>
        <v>0</v>
      </c>
      <c r="S91" s="30">
        <f>+IFERROR(ROUND(SUM(e!AC89:AF89)/J91*100,1),0)</f>
        <v>0</v>
      </c>
      <c r="T91" s="30">
        <f>+IFERROR(ROUND(e!AG89/e!Y89*100,1),0)</f>
        <v>0</v>
      </c>
      <c r="U91" s="30">
        <f>+IFERROR(ROUND(e!AH89/SUM(e!AH89:AJ89)*100,1),0)</f>
        <v>0</v>
      </c>
      <c r="V91" s="30">
        <f>+IFERROR(ROUND(e!AK89/SUM(e!AK89:AQ89)*100,1),0)</f>
        <v>0</v>
      </c>
      <c r="W91" s="30">
        <f>+IFERROR(ROUND(SUM(e!AR89:BG89)/J91*100,1),0)</f>
        <v>1.5</v>
      </c>
      <c r="X91" s="30">
        <f>+IFERROR(ROUND(SUM(e!BH89:BI89)/SUM(e!BJ89:BK89)*100,1),0)</f>
        <v>100</v>
      </c>
      <c r="Y91" s="30">
        <f t="shared" si="39"/>
        <v>347.2</v>
      </c>
      <c r="Z91" s="30">
        <f t="shared" si="40"/>
        <v>53.5</v>
      </c>
      <c r="AA91" s="30">
        <f>+IFERROR(ROUND(K91/SUM(e!T89:V89),1),0)</f>
        <v>228.6</v>
      </c>
      <c r="AB91" s="42">
        <f>+IFERROR(ROUND((SUM(e!BJ89:BK89)-SUM(e!BL89:BO89))/SUM(e!T89:V89),1),0)</f>
        <v>427</v>
      </c>
      <c r="AC91" s="30">
        <f>+IFERROR(ROUND(e!BP89/e!BQ89*100,1),0)</f>
        <v>526.1</v>
      </c>
      <c r="AD91" s="101">
        <f>+e!BR89</f>
        <v>2545</v>
      </c>
      <c r="AF91" s="5"/>
      <c r="AG91" s="29"/>
      <c r="BG91" s="5"/>
      <c r="BH91" s="29"/>
      <c r="CH91" s="69" t="s">
        <v>85</v>
      </c>
      <c r="CI91" s="68" t="s">
        <v>2964</v>
      </c>
      <c r="CJ91" s="55">
        <f t="shared" si="44"/>
        <v>318104</v>
      </c>
      <c r="CK91" s="55">
        <f t="shared" si="44"/>
        <v>102</v>
      </c>
      <c r="CL91" s="55">
        <f t="shared" si="44"/>
        <v>2</v>
      </c>
      <c r="CM91" s="55">
        <f t="shared" si="44"/>
        <v>2239094</v>
      </c>
      <c r="CN91" s="55">
        <f t="shared" si="44"/>
        <v>4741525</v>
      </c>
      <c r="CO91" s="55">
        <f t="shared" si="44"/>
        <v>30655707</v>
      </c>
      <c r="CP91" s="55">
        <f t="shared" si="44"/>
        <v>60789</v>
      </c>
      <c r="CQ91" s="55">
        <f t="shared" si="44"/>
        <v>386</v>
      </c>
      <c r="CR91" s="55">
        <f t="shared" si="44"/>
        <v>62.7</v>
      </c>
      <c r="CS91" s="55">
        <f t="shared" si="44"/>
        <v>19</v>
      </c>
      <c r="CT91" s="55">
        <f t="shared" si="45"/>
        <v>0</v>
      </c>
      <c r="CU91" s="55">
        <f t="shared" si="45"/>
        <v>56.4</v>
      </c>
      <c r="CV91" s="55">
        <f t="shared" si="45"/>
        <v>16.600000000000001</v>
      </c>
      <c r="CW91" s="55">
        <f t="shared" si="45"/>
        <v>0</v>
      </c>
      <c r="CX91" s="55">
        <f t="shared" si="45"/>
        <v>0</v>
      </c>
      <c r="CY91" s="55">
        <f t="shared" si="45"/>
        <v>21.9</v>
      </c>
      <c r="CZ91" s="55">
        <f t="shared" si="45"/>
        <v>7.8</v>
      </c>
      <c r="DA91" s="55">
        <f t="shared" si="45"/>
        <v>105.6</v>
      </c>
      <c r="DB91" s="55">
        <f t="shared" si="45"/>
        <v>646.5</v>
      </c>
      <c r="DC91" s="55">
        <f t="shared" si="45"/>
        <v>95.4</v>
      </c>
      <c r="DD91" s="55">
        <f t="shared" si="45"/>
        <v>157.4</v>
      </c>
      <c r="DE91" s="55">
        <f t="shared" si="45"/>
        <v>165</v>
      </c>
      <c r="DF91" s="58">
        <f t="shared" si="45"/>
        <v>68.400000000000006</v>
      </c>
      <c r="DG91" s="58">
        <f t="shared" si="41"/>
        <v>0</v>
      </c>
    </row>
    <row r="92" spans="2:111">
      <c r="B92" s="40" t="s">
        <v>1278</v>
      </c>
      <c r="C92" s="30" t="s">
        <v>1279</v>
      </c>
      <c r="D92" s="30" t="s">
        <v>1454</v>
      </c>
      <c r="E92" s="30" t="s">
        <v>1455</v>
      </c>
      <c r="F92" s="30" t="str">
        <f t="shared" si="38"/>
        <v>北海道別海町</v>
      </c>
      <c r="G92" s="41">
        <f>+e!F90</f>
        <v>14865</v>
      </c>
      <c r="H92" s="41">
        <f>+e!G90</f>
        <v>7</v>
      </c>
      <c r="I92" s="41">
        <f>+SUM(e!H90:K90)</f>
        <v>3</v>
      </c>
      <c r="J92" s="41">
        <f>+SUM(e!L90:O90)</f>
        <v>1094862</v>
      </c>
      <c r="K92" s="41">
        <f>+e!P90</f>
        <v>625527</v>
      </c>
      <c r="L92" s="41">
        <f>+SUM(e!Q90:R90)</f>
        <v>1594499</v>
      </c>
      <c r="M92" s="31">
        <f>+IFERROR(ROUND(e!P90/e!S90,0),0)</f>
        <v>104255</v>
      </c>
      <c r="N92" s="30">
        <f>+IFERROR(ROUND(SUM(e!T90:V90)/e!S90,0),0)</f>
        <v>865</v>
      </c>
      <c r="O92" s="30">
        <f>+IFERROR(ROUND(e!W90/e!G90*100,1),0)</f>
        <v>42.9</v>
      </c>
      <c r="P92" s="41">
        <f>+e!X90</f>
        <v>5</v>
      </c>
      <c r="Q92" s="30">
        <f>+IFERROR(ROUND(e!Z90/e!Y90*100,1),0)</f>
        <v>0</v>
      </c>
      <c r="R92" s="30">
        <f>+IFERROR(ROUND(e!AB90/e!AA90*100,1),0)</f>
        <v>75.2</v>
      </c>
      <c r="S92" s="30">
        <f>+IFERROR(ROUND(SUM(e!AC90:AF90)/J92*100,1),0)</f>
        <v>12.7</v>
      </c>
      <c r="T92" s="30">
        <f>+IFERROR(ROUND(e!AG90/e!Y90*100,1),0)</f>
        <v>0</v>
      </c>
      <c r="U92" s="30">
        <f>+IFERROR(ROUND(e!AH90/SUM(e!AH90:AJ90)*100,1),0)</f>
        <v>0</v>
      </c>
      <c r="V92" s="30">
        <f>+IFERROR(ROUND(e!AK90/SUM(e!AK90:AQ90)*100,1),0)</f>
        <v>0</v>
      </c>
      <c r="W92" s="30">
        <f>+IFERROR(ROUND(SUM(e!AR90:BG90)/J92*100,1),0)</f>
        <v>1.3</v>
      </c>
      <c r="X92" s="30">
        <f>+IFERROR(ROUND(SUM(e!BH90:BI90)/SUM(e!BJ90:BK90)*100,1),0)</f>
        <v>125.1</v>
      </c>
      <c r="Y92" s="30">
        <f t="shared" si="39"/>
        <v>254.9</v>
      </c>
      <c r="Z92" s="30">
        <f t="shared" si="40"/>
        <v>141.6</v>
      </c>
      <c r="AA92" s="30">
        <f>+IFERROR(ROUND(K92/SUM(e!T90:V90),1),0)</f>
        <v>120.5</v>
      </c>
      <c r="AB92" s="42">
        <f>+IFERROR(ROUND((SUM(e!BJ90:BK90)-SUM(e!BL90:BO90))/SUM(e!T90:V90),1),0)</f>
        <v>85.1</v>
      </c>
      <c r="AC92" s="30">
        <f>+IFERROR(ROUND(e!BP90/e!BQ90*100,1),0)</f>
        <v>1401.4</v>
      </c>
      <c r="AD92" s="101">
        <f>+e!BR90</f>
        <v>26600</v>
      </c>
      <c r="AF92" s="5"/>
      <c r="AG92" s="29"/>
      <c r="BG92" s="5"/>
      <c r="BH92" s="29"/>
      <c r="CH92" s="69" t="s">
        <v>133</v>
      </c>
      <c r="CI92" s="68" t="s">
        <v>3565</v>
      </c>
      <c r="CJ92" s="55">
        <f t="shared" si="44"/>
        <v>6815</v>
      </c>
      <c r="CK92" s="55">
        <f t="shared" si="44"/>
        <v>3</v>
      </c>
      <c r="CL92" s="55">
        <f t="shared" si="44"/>
        <v>4</v>
      </c>
      <c r="CM92" s="55">
        <f t="shared" si="44"/>
        <v>46211</v>
      </c>
      <c r="CN92" s="55">
        <f t="shared" si="44"/>
        <v>71621</v>
      </c>
      <c r="CO92" s="55">
        <f t="shared" si="44"/>
        <v>772459</v>
      </c>
      <c r="CP92" s="55">
        <f t="shared" si="44"/>
        <v>35811</v>
      </c>
      <c r="CQ92" s="55">
        <f t="shared" si="44"/>
        <v>269</v>
      </c>
      <c r="CR92" s="55">
        <f t="shared" si="44"/>
        <v>33.299999999999997</v>
      </c>
      <c r="CS92" s="55">
        <f t="shared" si="44"/>
        <v>15</v>
      </c>
      <c r="CT92" s="55">
        <f t="shared" si="45"/>
        <v>0</v>
      </c>
      <c r="CU92" s="55">
        <f t="shared" si="45"/>
        <v>7.1</v>
      </c>
      <c r="CV92" s="55">
        <f t="shared" si="45"/>
        <v>0</v>
      </c>
      <c r="CW92" s="55">
        <f t="shared" si="45"/>
        <v>0</v>
      </c>
      <c r="CX92" s="55">
        <f t="shared" si="45"/>
        <v>0</v>
      </c>
      <c r="CY92" s="55">
        <f t="shared" si="45"/>
        <v>47.1</v>
      </c>
      <c r="CZ92" s="55">
        <f t="shared" si="45"/>
        <v>9</v>
      </c>
      <c r="DA92" s="55">
        <f t="shared" si="45"/>
        <v>91.5</v>
      </c>
      <c r="DB92" s="55">
        <f t="shared" si="45"/>
        <v>1078.5</v>
      </c>
      <c r="DC92" s="55">
        <f t="shared" si="45"/>
        <v>55.6</v>
      </c>
      <c r="DD92" s="55">
        <f t="shared" si="45"/>
        <v>133.1</v>
      </c>
      <c r="DE92" s="55">
        <f t="shared" si="45"/>
        <v>239.3</v>
      </c>
      <c r="DF92" s="58">
        <f t="shared" si="45"/>
        <v>119.9</v>
      </c>
      <c r="DG92" s="58">
        <f t="shared" si="41"/>
        <v>0</v>
      </c>
    </row>
    <row r="93" spans="2:111">
      <c r="B93" s="40" t="s">
        <v>1278</v>
      </c>
      <c r="C93" s="30" t="s">
        <v>1279</v>
      </c>
      <c r="D93" s="30" t="s">
        <v>1456</v>
      </c>
      <c r="E93" s="30" t="s">
        <v>1457</v>
      </c>
      <c r="F93" s="30" t="str">
        <f t="shared" si="38"/>
        <v>北海道大樹町</v>
      </c>
      <c r="G93" s="41">
        <f>+e!F91</f>
        <v>5592</v>
      </c>
      <c r="H93" s="41">
        <f>+e!G91</f>
        <v>5</v>
      </c>
      <c r="I93" s="41">
        <f>+SUM(e!H91:K91)</f>
        <v>2</v>
      </c>
      <c r="J93" s="41">
        <f>+SUM(e!L91:O91)</f>
        <v>323691</v>
      </c>
      <c r="K93" s="41">
        <f>+e!P91</f>
        <v>247933</v>
      </c>
      <c r="L93" s="41">
        <f>+SUM(e!Q91:R91)</f>
        <v>1018022</v>
      </c>
      <c r="M93" s="31">
        <f>+IFERROR(ROUND(e!P91/e!S91,0),0)</f>
        <v>82644</v>
      </c>
      <c r="N93" s="30">
        <f>+IFERROR(ROUND(SUM(e!T91:V91)/e!S91,0),0)</f>
        <v>400</v>
      </c>
      <c r="O93" s="30">
        <f>+IFERROR(ROUND(e!W91/e!G91*100,1),0)</f>
        <v>40</v>
      </c>
      <c r="P93" s="41">
        <f>+e!X91</f>
        <v>19</v>
      </c>
      <c r="Q93" s="30">
        <f>+IFERROR(ROUND(e!Z91/e!Y91*100,1),0)</f>
        <v>0</v>
      </c>
      <c r="R93" s="30">
        <f>+IFERROR(ROUND(e!AB91/e!AA91*100,1),0)</f>
        <v>0</v>
      </c>
      <c r="S93" s="30">
        <f>+IFERROR(ROUND(SUM(e!AC91:AF91)/J93*100,1),0)</f>
        <v>26.3</v>
      </c>
      <c r="T93" s="30">
        <f>+IFERROR(ROUND(e!AG91/e!Y91*100,1),0)</f>
        <v>0</v>
      </c>
      <c r="U93" s="30">
        <f>+IFERROR(ROUND(e!AH91/SUM(e!AH91:AJ91)*100,1),0)</f>
        <v>0</v>
      </c>
      <c r="V93" s="30">
        <f>+IFERROR(ROUND(e!AK91/SUM(e!AK91:AQ91)*100,1),0)</f>
        <v>0</v>
      </c>
      <c r="W93" s="30">
        <f>+IFERROR(ROUND(SUM(e!AR91:BG91)/J93*100,1),0)</f>
        <v>3</v>
      </c>
      <c r="X93" s="30">
        <f>+IFERROR(ROUND(SUM(e!BH91:BI91)/SUM(e!BJ91:BK91)*100,1),0)</f>
        <v>92.1</v>
      </c>
      <c r="Y93" s="30">
        <f t="shared" si="39"/>
        <v>410.6</v>
      </c>
      <c r="Z93" s="30">
        <f t="shared" si="40"/>
        <v>60.5</v>
      </c>
      <c r="AA93" s="30">
        <f>+IFERROR(ROUND(K93/SUM(e!T91:V91),1),0)</f>
        <v>206.8</v>
      </c>
      <c r="AB93" s="42">
        <f>+IFERROR(ROUND((SUM(e!BJ91:BK91)-SUM(e!BL91:BO91))/SUM(e!T91:V91),1),0)</f>
        <v>342.1</v>
      </c>
      <c r="AC93" s="30">
        <f>+IFERROR(ROUND(e!BP91/e!BQ91*100,1),0)</f>
        <v>760.1</v>
      </c>
      <c r="AD93" s="101">
        <f>+e!BR91</f>
        <v>0</v>
      </c>
      <c r="AF93" s="5"/>
      <c r="AG93" s="29"/>
      <c r="BG93" s="5"/>
      <c r="BH93" s="29"/>
      <c r="CH93" s="69" t="s">
        <v>280</v>
      </c>
      <c r="CI93" s="68" t="s">
        <v>3566</v>
      </c>
      <c r="CJ93" s="55">
        <f t="shared" si="44"/>
        <v>26002</v>
      </c>
      <c r="CK93" s="55">
        <f t="shared" si="44"/>
        <v>10</v>
      </c>
      <c r="CL93" s="55">
        <f t="shared" si="44"/>
        <v>2</v>
      </c>
      <c r="CM93" s="55">
        <f t="shared" si="44"/>
        <v>275574</v>
      </c>
      <c r="CN93" s="55">
        <f t="shared" si="44"/>
        <v>605180</v>
      </c>
      <c r="CO93" s="55">
        <f t="shared" si="44"/>
        <v>3267559</v>
      </c>
      <c r="CP93" s="55">
        <f t="shared" si="44"/>
        <v>100863</v>
      </c>
      <c r="CQ93" s="55">
        <f t="shared" si="44"/>
        <v>435</v>
      </c>
      <c r="CR93" s="55">
        <f t="shared" si="44"/>
        <v>10</v>
      </c>
      <c r="CS93" s="55">
        <f t="shared" si="44"/>
        <v>7</v>
      </c>
      <c r="CT93" s="55">
        <f t="shared" si="45"/>
        <v>0</v>
      </c>
      <c r="CU93" s="55">
        <f t="shared" si="45"/>
        <v>54.7</v>
      </c>
      <c r="CV93" s="55">
        <f t="shared" si="45"/>
        <v>0</v>
      </c>
      <c r="CW93" s="55">
        <f t="shared" si="45"/>
        <v>0</v>
      </c>
      <c r="CX93" s="55">
        <f t="shared" si="45"/>
        <v>0</v>
      </c>
      <c r="CY93" s="55">
        <f t="shared" si="45"/>
        <v>0</v>
      </c>
      <c r="CZ93" s="55">
        <f t="shared" si="45"/>
        <v>10.1</v>
      </c>
      <c r="DA93" s="55">
        <f t="shared" si="45"/>
        <v>117.1</v>
      </c>
      <c r="DB93" s="55">
        <f t="shared" si="45"/>
        <v>539.9</v>
      </c>
      <c r="DC93" s="55">
        <f t="shared" si="45"/>
        <v>114.2</v>
      </c>
      <c r="DD93" s="55">
        <f t="shared" si="45"/>
        <v>232</v>
      </c>
      <c r="DE93" s="55">
        <f t="shared" si="45"/>
        <v>203.2</v>
      </c>
      <c r="DF93" s="58">
        <f t="shared" si="45"/>
        <v>214.1</v>
      </c>
      <c r="DG93" s="58">
        <f t="shared" si="41"/>
        <v>0</v>
      </c>
    </row>
    <row r="94" spans="2:111">
      <c r="B94" s="40" t="s">
        <v>1278</v>
      </c>
      <c r="C94" s="30" t="s">
        <v>1279</v>
      </c>
      <c r="D94" s="30" t="s">
        <v>1458</v>
      </c>
      <c r="E94" s="30" t="s">
        <v>1459</v>
      </c>
      <c r="F94" s="30" t="str">
        <f t="shared" si="38"/>
        <v>北海道中空知広域水道企業団</v>
      </c>
      <c r="G94" s="41">
        <f>+e!F92</f>
        <v>64655</v>
      </c>
      <c r="H94" s="41">
        <f>+e!G92</f>
        <v>36</v>
      </c>
      <c r="I94" s="41">
        <f>+SUM(e!H92:K92)</f>
        <v>1</v>
      </c>
      <c r="J94" s="41">
        <f>+SUM(e!L92:O92)</f>
        <v>829019</v>
      </c>
      <c r="K94" s="41">
        <f>+e!P92</f>
        <v>1386238</v>
      </c>
      <c r="L94" s="41">
        <f>+SUM(e!Q92:R92)</f>
        <v>3626835</v>
      </c>
      <c r="M94" s="31">
        <f>+IFERROR(ROUND(e!P92/e!S92,0),0)</f>
        <v>72960</v>
      </c>
      <c r="N94" s="30">
        <f>+IFERROR(ROUND(SUM(e!T92:V92)/e!S92,0),0)</f>
        <v>314</v>
      </c>
      <c r="O94" s="30">
        <f>+IFERROR(ROUND(e!W92/e!G92*100,1),0)</f>
        <v>33.299999999999997</v>
      </c>
      <c r="P94" s="41">
        <f>+e!X92</f>
        <v>4</v>
      </c>
      <c r="Q94" s="30">
        <f>+IFERROR(ROUND(e!Z92/e!Y92*100,1),0)</f>
        <v>0</v>
      </c>
      <c r="R94" s="30">
        <f>+IFERROR(ROUND(e!AB92/e!AA92*100,1),0)</f>
        <v>100</v>
      </c>
      <c r="S94" s="30">
        <f>+IFERROR(ROUND(SUM(e!AC92:AF92)/J94*100,1),0)</f>
        <v>7.9</v>
      </c>
      <c r="T94" s="30">
        <f>+IFERROR(ROUND(e!AG92/e!Y92*100,1),0)</f>
        <v>0</v>
      </c>
      <c r="U94" s="30">
        <f>+IFERROR(ROUND(e!AH92/SUM(e!AH92:AJ92)*100,1),0)</f>
        <v>40.799999999999997</v>
      </c>
      <c r="V94" s="30">
        <f>+IFERROR(ROUND(e!AK92/SUM(e!AK92:AQ92)*100,1),0)</f>
        <v>10.1</v>
      </c>
      <c r="W94" s="30">
        <f>+IFERROR(ROUND(SUM(e!AR92:BG92)/J94*100,1),0)</f>
        <v>3.2</v>
      </c>
      <c r="X94" s="30">
        <f>+IFERROR(ROUND(SUM(e!BH92:BI92)/SUM(e!BJ92:BK92)*100,1),0)</f>
        <v>105.7</v>
      </c>
      <c r="Y94" s="30">
        <f t="shared" si="39"/>
        <v>261.60000000000002</v>
      </c>
      <c r="Z94" s="30">
        <f t="shared" si="40"/>
        <v>100.1</v>
      </c>
      <c r="AA94" s="30">
        <f>+IFERROR(ROUND(K94/SUM(e!T92:V92),1),0)</f>
        <v>232.6</v>
      </c>
      <c r="AB94" s="42">
        <f>+IFERROR(ROUND((SUM(e!BJ92:BK92)-SUM(e!BL92:BO92))/SUM(e!T92:V92),1),0)</f>
        <v>232.3</v>
      </c>
      <c r="AC94" s="30">
        <f>+IFERROR(ROUND(e!BP92/e!BQ92*100,1),0)</f>
        <v>379.3</v>
      </c>
      <c r="AD94" s="101">
        <f>+e!BR92</f>
        <v>0</v>
      </c>
      <c r="AF94" s="5"/>
      <c r="AG94" s="29"/>
      <c r="BG94" s="5"/>
      <c r="BH94" s="29"/>
      <c r="CH94" s="69" t="s">
        <v>283</v>
      </c>
      <c r="CI94" s="68" t="s">
        <v>3567</v>
      </c>
      <c r="CJ94" s="55">
        <f t="shared" si="44"/>
        <v>30186</v>
      </c>
      <c r="CK94" s="55">
        <f t="shared" si="44"/>
        <v>10</v>
      </c>
      <c r="CL94" s="55">
        <f t="shared" si="44"/>
        <v>1</v>
      </c>
      <c r="CM94" s="55">
        <f t="shared" si="44"/>
        <v>260949</v>
      </c>
      <c r="CN94" s="55">
        <f t="shared" si="44"/>
        <v>724671</v>
      </c>
      <c r="CO94" s="55">
        <f t="shared" si="44"/>
        <v>1312616</v>
      </c>
      <c r="CP94" s="55">
        <f t="shared" si="44"/>
        <v>90584</v>
      </c>
      <c r="CQ94" s="55">
        <f t="shared" si="44"/>
        <v>390</v>
      </c>
      <c r="CR94" s="55">
        <f t="shared" si="44"/>
        <v>20</v>
      </c>
      <c r="CS94" s="55">
        <f t="shared" si="44"/>
        <v>21</v>
      </c>
      <c r="CT94" s="55">
        <f t="shared" si="45"/>
        <v>0</v>
      </c>
      <c r="CU94" s="55">
        <f t="shared" si="45"/>
        <v>0</v>
      </c>
      <c r="CV94" s="55">
        <f t="shared" si="45"/>
        <v>19.2</v>
      </c>
      <c r="CW94" s="55">
        <f t="shared" si="45"/>
        <v>0</v>
      </c>
      <c r="CX94" s="55">
        <f t="shared" si="45"/>
        <v>0</v>
      </c>
      <c r="CY94" s="55">
        <f t="shared" si="45"/>
        <v>65.400000000000006</v>
      </c>
      <c r="CZ94" s="55">
        <f t="shared" si="45"/>
        <v>12.6</v>
      </c>
      <c r="DA94" s="55">
        <f t="shared" si="45"/>
        <v>113.3</v>
      </c>
      <c r="DB94" s="55">
        <f t="shared" si="45"/>
        <v>181.1</v>
      </c>
      <c r="DC94" s="55">
        <f t="shared" si="45"/>
        <v>109</v>
      </c>
      <c r="DD94" s="55">
        <f t="shared" si="45"/>
        <v>232.2</v>
      </c>
      <c r="DE94" s="55">
        <f t="shared" si="45"/>
        <v>213</v>
      </c>
      <c r="DF94" s="58">
        <f t="shared" si="45"/>
        <v>404.3</v>
      </c>
      <c r="DG94" s="58">
        <f t="shared" si="41"/>
        <v>16022</v>
      </c>
    </row>
    <row r="95" spans="2:111">
      <c r="B95" s="40" t="s">
        <v>1278</v>
      </c>
      <c r="C95" s="30" t="s">
        <v>1279</v>
      </c>
      <c r="D95" s="30" t="s">
        <v>1460</v>
      </c>
      <c r="E95" s="30" t="s">
        <v>1461</v>
      </c>
      <c r="F95" s="30" t="str">
        <f t="shared" si="38"/>
        <v>北海道由仁町</v>
      </c>
      <c r="G95" s="41">
        <f>+e!F93</f>
        <v>5110</v>
      </c>
      <c r="H95" s="41">
        <f>+e!G93</f>
        <v>4</v>
      </c>
      <c r="I95" s="41">
        <f>+SUM(e!H93:K93)</f>
        <v>0</v>
      </c>
      <c r="J95" s="41">
        <f>+SUM(e!L93:O93)</f>
        <v>206575</v>
      </c>
      <c r="K95" s="41">
        <f>+e!P93</f>
        <v>163355</v>
      </c>
      <c r="L95" s="41">
        <f>+SUM(e!Q93:R93)</f>
        <v>3109157</v>
      </c>
      <c r="M95" s="31">
        <f>+IFERROR(ROUND(e!P93/e!S93,0),0)</f>
        <v>40839</v>
      </c>
      <c r="N95" s="30">
        <f>+IFERROR(ROUND(SUM(e!T93:V93)/e!S93,0),0)</f>
        <v>120</v>
      </c>
      <c r="O95" s="30">
        <f>+IFERROR(ROUND(e!W93/e!G93*100,1),0)</f>
        <v>50</v>
      </c>
      <c r="P95" s="41">
        <f>+e!X93</f>
        <v>13</v>
      </c>
      <c r="Q95" s="30">
        <f>+IFERROR(ROUND(e!Z93/e!Y93*100,1),0)</f>
        <v>0</v>
      </c>
      <c r="R95" s="30">
        <f>+IFERROR(ROUND(e!AB93/e!AA93*100,1),0)</f>
        <v>0</v>
      </c>
      <c r="S95" s="30">
        <f>+IFERROR(ROUND(SUM(e!AC93:AF93)/J95*100,1),0)</f>
        <v>8</v>
      </c>
      <c r="T95" s="30">
        <f>+IFERROR(ROUND(e!AG93/e!Y93*100,1),0)</f>
        <v>0</v>
      </c>
      <c r="U95" s="30">
        <f>+IFERROR(ROUND(e!AH93/SUM(e!AH93:AJ93)*100,1),0)</f>
        <v>0</v>
      </c>
      <c r="V95" s="30">
        <f>+IFERROR(ROUND(e!AK93/SUM(e!AK93:AQ93)*100,1),0)</f>
        <v>54.3</v>
      </c>
      <c r="W95" s="30">
        <f>+IFERROR(ROUND(SUM(e!AR93:BG93)/J95*100,1),0)</f>
        <v>32.5</v>
      </c>
      <c r="X95" s="30">
        <f>+IFERROR(ROUND(SUM(e!BH93:BI93)/SUM(e!BJ93:BK93)*100,1),0)</f>
        <v>104</v>
      </c>
      <c r="Y95" s="30">
        <f t="shared" si="39"/>
        <v>1903.3</v>
      </c>
      <c r="Z95" s="30">
        <f t="shared" si="40"/>
        <v>37</v>
      </c>
      <c r="AA95" s="30">
        <f>+IFERROR(ROUND(K95/SUM(e!T93:V93),1),0)</f>
        <v>341.7</v>
      </c>
      <c r="AB95" s="42">
        <f>+IFERROR(ROUND((SUM(e!BJ93:BK93)-SUM(e!BL93:BO93))/SUM(e!T93:V93),1),0)</f>
        <v>923.1</v>
      </c>
      <c r="AC95" s="30">
        <f>+IFERROR(ROUND(e!BP93/e!BQ93*100,1),0)</f>
        <v>101.5</v>
      </c>
      <c r="AD95" s="101">
        <f>+e!BR93</f>
        <v>3500</v>
      </c>
      <c r="AF95" s="5"/>
      <c r="AG95" s="29"/>
      <c r="BG95" s="5"/>
      <c r="BH95" s="29"/>
      <c r="CH95" s="69" t="s">
        <v>292</v>
      </c>
      <c r="CI95" s="68" t="s">
        <v>3568</v>
      </c>
      <c r="CJ95" s="55">
        <f t="shared" ref="CJ95:CS104" si="46">+IFERROR(VLOOKUP($CI95,$F$5:$AC$1424,CJ$1,FALSE),0)</f>
        <v>23180</v>
      </c>
      <c r="CK95" s="55">
        <f t="shared" si="46"/>
        <v>9</v>
      </c>
      <c r="CL95" s="55">
        <f t="shared" si="46"/>
        <v>1</v>
      </c>
      <c r="CM95" s="55">
        <f t="shared" si="46"/>
        <v>228518</v>
      </c>
      <c r="CN95" s="55">
        <f t="shared" si="46"/>
        <v>467037</v>
      </c>
      <c r="CO95" s="55">
        <f t="shared" si="46"/>
        <v>469647</v>
      </c>
      <c r="CP95" s="55">
        <f t="shared" si="46"/>
        <v>66720</v>
      </c>
      <c r="CQ95" s="55">
        <f t="shared" si="46"/>
        <v>325</v>
      </c>
      <c r="CR95" s="55">
        <f t="shared" si="46"/>
        <v>33.299999999999997</v>
      </c>
      <c r="CS95" s="55">
        <f t="shared" si="46"/>
        <v>24</v>
      </c>
      <c r="CT95" s="55">
        <f t="shared" ref="CT95:DF104" si="47">+IFERROR(VLOOKUP($CI95,$F$5:$AC$1424,CT$1,FALSE),0)</f>
        <v>0</v>
      </c>
      <c r="CU95" s="55">
        <f t="shared" si="47"/>
        <v>0</v>
      </c>
      <c r="CV95" s="55">
        <f t="shared" si="47"/>
        <v>8.4</v>
      </c>
      <c r="CW95" s="55">
        <f t="shared" si="47"/>
        <v>75.2</v>
      </c>
      <c r="CX95" s="55">
        <f t="shared" si="47"/>
        <v>0</v>
      </c>
      <c r="CY95" s="55">
        <f t="shared" si="47"/>
        <v>0</v>
      </c>
      <c r="CZ95" s="55">
        <f t="shared" si="47"/>
        <v>19.2</v>
      </c>
      <c r="DA95" s="55">
        <f t="shared" si="47"/>
        <v>116.1</v>
      </c>
      <c r="DB95" s="55">
        <f t="shared" si="47"/>
        <v>100.6</v>
      </c>
      <c r="DC95" s="55">
        <f t="shared" si="47"/>
        <v>112.1</v>
      </c>
      <c r="DD95" s="55">
        <f t="shared" si="47"/>
        <v>205.6</v>
      </c>
      <c r="DE95" s="55">
        <f t="shared" si="47"/>
        <v>183.4</v>
      </c>
      <c r="DF95" s="58">
        <f t="shared" si="47"/>
        <v>831</v>
      </c>
      <c r="DG95" s="58">
        <f t="shared" si="41"/>
        <v>6909</v>
      </c>
    </row>
    <row r="96" spans="2:111">
      <c r="B96" s="40" t="s">
        <v>1278</v>
      </c>
      <c r="C96" s="30" t="s">
        <v>1279</v>
      </c>
      <c r="D96" s="30" t="s">
        <v>1462</v>
      </c>
      <c r="E96" s="30" t="s">
        <v>1463</v>
      </c>
      <c r="F96" s="30" t="str">
        <f t="shared" si="38"/>
        <v>北海道東神楽町</v>
      </c>
      <c r="G96" s="41">
        <f>+e!F94</f>
        <v>6815</v>
      </c>
      <c r="H96" s="41">
        <f>+e!G94</f>
        <v>3</v>
      </c>
      <c r="I96" s="41">
        <f>+SUM(e!H94:K94)</f>
        <v>4</v>
      </c>
      <c r="J96" s="41">
        <f>+SUM(e!L94:O94)</f>
        <v>46211</v>
      </c>
      <c r="K96" s="41">
        <f>+e!P94</f>
        <v>71621</v>
      </c>
      <c r="L96" s="41">
        <f>+SUM(e!Q94:R94)</f>
        <v>772459</v>
      </c>
      <c r="M96" s="31">
        <f>+IFERROR(ROUND(e!P94/e!S94,0),0)</f>
        <v>35811</v>
      </c>
      <c r="N96" s="30">
        <f>+IFERROR(ROUND(SUM(e!T94:V94)/e!S94,0),0)</f>
        <v>269</v>
      </c>
      <c r="O96" s="30">
        <f>+IFERROR(ROUND(e!W94/e!G94*100,1),0)</f>
        <v>33.299999999999997</v>
      </c>
      <c r="P96" s="41">
        <f>+e!X94</f>
        <v>15</v>
      </c>
      <c r="Q96" s="30">
        <f>+IFERROR(ROUND(e!Z94/e!Y94*100,1),0)</f>
        <v>0</v>
      </c>
      <c r="R96" s="30">
        <f>+IFERROR(ROUND(e!AB94/e!AA94*100,1),0)</f>
        <v>7.1</v>
      </c>
      <c r="S96" s="30">
        <f>+IFERROR(ROUND(SUM(e!AC94:AF94)/J96*100,1),0)</f>
        <v>0</v>
      </c>
      <c r="T96" s="30">
        <f>+IFERROR(ROUND(e!AG94/e!Y94*100,1),0)</f>
        <v>0</v>
      </c>
      <c r="U96" s="30">
        <f>+IFERROR(ROUND(e!AH94/SUM(e!AH94:AJ94)*100,1),0)</f>
        <v>0</v>
      </c>
      <c r="V96" s="30">
        <f>+IFERROR(ROUND(e!AK94/SUM(e!AK94:AQ94)*100,1),0)</f>
        <v>47.1</v>
      </c>
      <c r="W96" s="30">
        <f>+IFERROR(ROUND(SUM(e!AR94:BG94)/J96*100,1),0)</f>
        <v>9</v>
      </c>
      <c r="X96" s="30">
        <f>+IFERROR(ROUND(SUM(e!BH94:BI94)/SUM(e!BJ94:BK94)*100,1),0)</f>
        <v>91.5</v>
      </c>
      <c r="Y96" s="30">
        <f t="shared" si="39"/>
        <v>1078.5</v>
      </c>
      <c r="Z96" s="30">
        <f t="shared" si="40"/>
        <v>55.6</v>
      </c>
      <c r="AA96" s="30">
        <f>+IFERROR(ROUND(K96/SUM(e!T94:V94),1),0)</f>
        <v>133.1</v>
      </c>
      <c r="AB96" s="42">
        <f>+IFERROR(ROUND((SUM(e!BJ94:BK94)-SUM(e!BL94:BO94))/SUM(e!T94:V94),1),0)</f>
        <v>239.3</v>
      </c>
      <c r="AC96" s="30">
        <f>+IFERROR(ROUND(e!BP94/e!BQ94*100,1),0)</f>
        <v>119.9</v>
      </c>
      <c r="AD96" s="101">
        <f>+e!BR94</f>
        <v>0</v>
      </c>
      <c r="AF96" s="5"/>
      <c r="AG96" s="29"/>
      <c r="BG96" s="5"/>
      <c r="BH96" s="29"/>
      <c r="CH96" s="69" t="s">
        <v>293</v>
      </c>
      <c r="CI96" s="68" t="s">
        <v>3569</v>
      </c>
      <c r="CJ96" s="55">
        <f t="shared" si="46"/>
        <v>14544</v>
      </c>
      <c r="CK96" s="55">
        <f t="shared" si="46"/>
        <v>6</v>
      </c>
      <c r="CL96" s="55">
        <f t="shared" si="46"/>
        <v>0</v>
      </c>
      <c r="CM96" s="55">
        <f t="shared" si="46"/>
        <v>219296</v>
      </c>
      <c r="CN96" s="55">
        <f t="shared" si="46"/>
        <v>428147</v>
      </c>
      <c r="CO96" s="55">
        <f t="shared" si="46"/>
        <v>1730448</v>
      </c>
      <c r="CP96" s="55">
        <f t="shared" si="46"/>
        <v>107037</v>
      </c>
      <c r="CQ96" s="55">
        <f t="shared" si="46"/>
        <v>406</v>
      </c>
      <c r="CR96" s="55">
        <f t="shared" si="46"/>
        <v>0</v>
      </c>
      <c r="CS96" s="55">
        <f t="shared" si="46"/>
        <v>4</v>
      </c>
      <c r="CT96" s="55">
        <f t="shared" si="47"/>
        <v>0</v>
      </c>
      <c r="CU96" s="55">
        <f t="shared" si="47"/>
        <v>47.6</v>
      </c>
      <c r="CV96" s="55">
        <f t="shared" si="47"/>
        <v>21.5</v>
      </c>
      <c r="CW96" s="55">
        <f t="shared" si="47"/>
        <v>0</v>
      </c>
      <c r="CX96" s="55">
        <f t="shared" si="47"/>
        <v>0</v>
      </c>
      <c r="CY96" s="55">
        <f t="shared" si="47"/>
        <v>0</v>
      </c>
      <c r="CZ96" s="55">
        <f t="shared" si="47"/>
        <v>10.9</v>
      </c>
      <c r="DA96" s="55">
        <f t="shared" si="47"/>
        <v>111.8</v>
      </c>
      <c r="DB96" s="55">
        <f t="shared" si="47"/>
        <v>404.2</v>
      </c>
      <c r="DC96" s="55">
        <f t="shared" si="47"/>
        <v>101.5</v>
      </c>
      <c r="DD96" s="55">
        <f t="shared" si="47"/>
        <v>264</v>
      </c>
      <c r="DE96" s="55">
        <f t="shared" si="47"/>
        <v>260.2</v>
      </c>
      <c r="DF96" s="58">
        <f t="shared" si="47"/>
        <v>121.1</v>
      </c>
      <c r="DG96" s="58">
        <f t="shared" si="41"/>
        <v>9164</v>
      </c>
    </row>
    <row r="97" spans="2:111">
      <c r="B97" s="40" t="s">
        <v>1278</v>
      </c>
      <c r="C97" s="30" t="s">
        <v>1279</v>
      </c>
      <c r="D97" s="30" t="s">
        <v>1464</v>
      </c>
      <c r="E97" s="30" t="s">
        <v>1465</v>
      </c>
      <c r="F97" s="30" t="str">
        <f t="shared" si="38"/>
        <v>北海道安平町</v>
      </c>
      <c r="G97" s="41">
        <f>+e!F95</f>
        <v>6917</v>
      </c>
      <c r="H97" s="41">
        <f>+e!G95</f>
        <v>4</v>
      </c>
      <c r="I97" s="41">
        <f>+SUM(e!H95:K95)</f>
        <v>4</v>
      </c>
      <c r="J97" s="41">
        <f>+SUM(e!L95:O95)</f>
        <v>212126</v>
      </c>
      <c r="K97" s="41">
        <f>+e!P95</f>
        <v>150560</v>
      </c>
      <c r="L97" s="41">
        <f>+SUM(e!Q95:R95)</f>
        <v>1577258</v>
      </c>
      <c r="M97" s="31">
        <f>+IFERROR(ROUND(e!P95/e!S95,0),0)</f>
        <v>37640</v>
      </c>
      <c r="N97" s="30">
        <f>+IFERROR(ROUND(SUM(e!T95:V95)/e!S95,0),0)</f>
        <v>178</v>
      </c>
      <c r="O97" s="30">
        <f>+IFERROR(ROUND(e!W95/e!G95*100,1),0)</f>
        <v>50</v>
      </c>
      <c r="P97" s="41">
        <f>+e!X95</f>
        <v>12</v>
      </c>
      <c r="Q97" s="30">
        <f>+IFERROR(ROUND(e!Z95/e!Y95*100,1),0)</f>
        <v>0</v>
      </c>
      <c r="R97" s="30">
        <f>+IFERROR(ROUND(e!AB95/e!AA95*100,1),0)</f>
        <v>0</v>
      </c>
      <c r="S97" s="30">
        <f>+IFERROR(ROUND(SUM(e!AC95:AF95)/J97*100,1),0)</f>
        <v>14.3</v>
      </c>
      <c r="T97" s="30">
        <f>+IFERROR(ROUND(e!AG95/e!Y95*100,1),0)</f>
        <v>32.700000000000003</v>
      </c>
      <c r="U97" s="30">
        <f>+IFERROR(ROUND(e!AH95/SUM(e!AH95:AJ95)*100,1),0)</f>
        <v>100</v>
      </c>
      <c r="V97" s="30">
        <f>+IFERROR(ROUND(e!AK95/SUM(e!AK95:AQ95)*100,1),0)</f>
        <v>0</v>
      </c>
      <c r="W97" s="30">
        <f>+IFERROR(ROUND(SUM(e!AR95:BG95)/J97*100,1),0)</f>
        <v>2.5</v>
      </c>
      <c r="X97" s="30">
        <f>+IFERROR(ROUND(SUM(e!BH95:BI95)/SUM(e!BJ95:BK95)*100,1),0)</f>
        <v>81.2</v>
      </c>
      <c r="Y97" s="30">
        <f t="shared" si="39"/>
        <v>1047.5999999999999</v>
      </c>
      <c r="Z97" s="30">
        <f t="shared" si="40"/>
        <v>63.1</v>
      </c>
      <c r="AA97" s="30">
        <f>+IFERROR(ROUND(K97/SUM(e!T95:V95),1),0)</f>
        <v>212.1</v>
      </c>
      <c r="AB97" s="42">
        <f>+IFERROR(ROUND((SUM(e!BJ95:BK95)-SUM(e!BL95:BO95))/SUM(e!T95:V95),1),0)</f>
        <v>335.9</v>
      </c>
      <c r="AC97" s="30">
        <f>+IFERROR(ROUND(e!BP95/e!BQ95*100,1),0)</f>
        <v>216.6</v>
      </c>
      <c r="AD97" s="101">
        <f>+e!BR95</f>
        <v>0</v>
      </c>
      <c r="AF97" s="5"/>
      <c r="AG97" s="29"/>
      <c r="BG97" s="5"/>
      <c r="BH97" s="29"/>
      <c r="CH97" s="69" t="s">
        <v>295</v>
      </c>
      <c r="CI97" s="68" t="s">
        <v>3570</v>
      </c>
      <c r="CJ97" s="55">
        <f t="shared" si="46"/>
        <v>13334</v>
      </c>
      <c r="CK97" s="55">
        <f t="shared" si="46"/>
        <v>3</v>
      </c>
      <c r="CL97" s="55">
        <f t="shared" si="46"/>
        <v>6</v>
      </c>
      <c r="CM97" s="55">
        <f t="shared" si="46"/>
        <v>191139</v>
      </c>
      <c r="CN97" s="55">
        <f t="shared" si="46"/>
        <v>282605</v>
      </c>
      <c r="CO97" s="55">
        <f t="shared" si="46"/>
        <v>658182</v>
      </c>
      <c r="CP97" s="55">
        <f t="shared" si="46"/>
        <v>94202</v>
      </c>
      <c r="CQ97" s="55">
        <f t="shared" si="46"/>
        <v>466</v>
      </c>
      <c r="CR97" s="55">
        <f t="shared" si="46"/>
        <v>66.7</v>
      </c>
      <c r="CS97" s="55">
        <f t="shared" si="46"/>
        <v>22</v>
      </c>
      <c r="CT97" s="55">
        <f t="shared" si="47"/>
        <v>0</v>
      </c>
      <c r="CU97" s="55">
        <f t="shared" si="47"/>
        <v>60</v>
      </c>
      <c r="CV97" s="55">
        <f t="shared" si="47"/>
        <v>7.4</v>
      </c>
      <c r="CW97" s="55">
        <f t="shared" si="47"/>
        <v>0</v>
      </c>
      <c r="CX97" s="55">
        <f t="shared" si="47"/>
        <v>0</v>
      </c>
      <c r="CY97" s="55">
        <f t="shared" si="47"/>
        <v>0</v>
      </c>
      <c r="CZ97" s="55">
        <f t="shared" si="47"/>
        <v>9.3000000000000007</v>
      </c>
      <c r="DA97" s="55">
        <f t="shared" si="47"/>
        <v>113</v>
      </c>
      <c r="DB97" s="55">
        <f t="shared" si="47"/>
        <v>232.9</v>
      </c>
      <c r="DC97" s="55">
        <f t="shared" si="47"/>
        <v>107.5</v>
      </c>
      <c r="DD97" s="55">
        <f t="shared" si="47"/>
        <v>202.3</v>
      </c>
      <c r="DE97" s="55">
        <f t="shared" si="47"/>
        <v>188.2</v>
      </c>
      <c r="DF97" s="58">
        <f t="shared" si="47"/>
        <v>550.6</v>
      </c>
      <c r="DG97" s="58">
        <f t="shared" si="41"/>
        <v>0</v>
      </c>
    </row>
    <row r="98" spans="2:111">
      <c r="B98" s="40" t="s">
        <v>1278</v>
      </c>
      <c r="C98" s="30" t="s">
        <v>1279</v>
      </c>
      <c r="D98" s="30" t="s">
        <v>1466</v>
      </c>
      <c r="E98" s="30" t="s">
        <v>1467</v>
      </c>
      <c r="F98" s="30" t="str">
        <f t="shared" si="38"/>
        <v>北海道桂沢水道企業団</v>
      </c>
      <c r="G98" s="41">
        <f>+e!F96</f>
        <v>0</v>
      </c>
      <c r="H98" s="41">
        <f>+e!G96</f>
        <v>13</v>
      </c>
      <c r="I98" s="41">
        <f>+SUM(e!H96:K96)</f>
        <v>1</v>
      </c>
      <c r="J98" s="41">
        <f>+SUM(e!L96:O96)</f>
        <v>32238</v>
      </c>
      <c r="K98" s="41">
        <f>+e!P96</f>
        <v>248485</v>
      </c>
      <c r="L98" s="41">
        <f>+SUM(e!Q96:R96)</f>
        <v>6018353</v>
      </c>
      <c r="M98" s="31">
        <f>+IFERROR(ROUND(e!P96/e!S96,0),0)</f>
        <v>24849</v>
      </c>
      <c r="N98" s="30">
        <f>+IFERROR(ROUND(SUM(e!T96:V96)/e!S96,0),0)</f>
        <v>1130</v>
      </c>
      <c r="O98" s="30">
        <f>+IFERROR(ROUND(e!W96/e!G96*100,1),0)</f>
        <v>46.2</v>
      </c>
      <c r="P98" s="41">
        <f>+e!X96</f>
        <v>13</v>
      </c>
      <c r="Q98" s="30">
        <f>+IFERROR(ROUND(e!Z96/e!Y96*100,1),0)</f>
        <v>57.1</v>
      </c>
      <c r="R98" s="30">
        <f>+IFERROR(ROUND(e!AB96/e!AA96*100,1),0)</f>
        <v>14.3</v>
      </c>
      <c r="S98" s="30">
        <f>+IFERROR(ROUND(SUM(e!AC96:AF96)/J98*100,1),0)</f>
        <v>71</v>
      </c>
      <c r="T98" s="30">
        <f>+IFERROR(ROUND(e!AG96/e!Y96*100,1),0)</f>
        <v>0</v>
      </c>
      <c r="U98" s="30">
        <f>+IFERROR(ROUND(e!AH96/SUM(e!AH96:AJ96)*100,1),0)</f>
        <v>0</v>
      </c>
      <c r="V98" s="30">
        <f>+IFERROR(ROUND(e!AK96/SUM(e!AK96:AQ96)*100,1),0)</f>
        <v>0</v>
      </c>
      <c r="W98" s="30">
        <f>+IFERROR(ROUND(SUM(e!AR96:BG96)/J98*100,1),0)</f>
        <v>69</v>
      </c>
      <c r="X98" s="30">
        <f>+IFERROR(ROUND(SUM(e!BH96:BI96)/SUM(e!BJ96:BK96)*100,1),0)</f>
        <v>94.5</v>
      </c>
      <c r="Y98" s="30">
        <f t="shared" si="39"/>
        <v>2422</v>
      </c>
      <c r="Z98" s="30">
        <f t="shared" si="40"/>
        <v>73.599999999999994</v>
      </c>
      <c r="AA98" s="30">
        <f>+IFERROR(ROUND(K98/SUM(e!T96:V96),1),0)</f>
        <v>22</v>
      </c>
      <c r="AB98" s="42">
        <f>+IFERROR(ROUND((SUM(e!BJ96:BK96)-SUM(e!BL96:BO96))/SUM(e!T96:V96),1),0)</f>
        <v>29.9</v>
      </c>
      <c r="AC98" s="30">
        <f>+IFERROR(ROUND(e!BP96/e!BQ96*100,1),0)</f>
        <v>505.1</v>
      </c>
      <c r="AD98" s="101">
        <f>+e!BR96</f>
        <v>0</v>
      </c>
      <c r="AF98" s="5"/>
      <c r="AG98" s="29"/>
      <c r="BG98" s="5"/>
      <c r="BH98" s="29"/>
      <c r="CH98" s="69" t="s">
        <v>296</v>
      </c>
      <c r="CI98" s="68" t="s">
        <v>3571</v>
      </c>
      <c r="CJ98" s="55">
        <f t="shared" si="46"/>
        <v>6751</v>
      </c>
      <c r="CK98" s="55">
        <f t="shared" si="46"/>
        <v>4</v>
      </c>
      <c r="CL98" s="55">
        <f t="shared" si="46"/>
        <v>3</v>
      </c>
      <c r="CM98" s="55">
        <f t="shared" si="46"/>
        <v>143228</v>
      </c>
      <c r="CN98" s="55">
        <f t="shared" si="46"/>
        <v>192917</v>
      </c>
      <c r="CO98" s="55">
        <f t="shared" si="46"/>
        <v>579156</v>
      </c>
      <c r="CP98" s="55">
        <f t="shared" si="46"/>
        <v>64306</v>
      </c>
      <c r="CQ98" s="55">
        <f t="shared" si="46"/>
        <v>263</v>
      </c>
      <c r="CR98" s="55">
        <f t="shared" si="46"/>
        <v>50</v>
      </c>
      <c r="CS98" s="55">
        <f t="shared" si="46"/>
        <v>6</v>
      </c>
      <c r="CT98" s="55">
        <f t="shared" si="47"/>
        <v>0</v>
      </c>
      <c r="CU98" s="55">
        <f t="shared" si="47"/>
        <v>12.2</v>
      </c>
      <c r="CV98" s="55">
        <f t="shared" si="47"/>
        <v>12.3</v>
      </c>
      <c r="CW98" s="55">
        <f t="shared" si="47"/>
        <v>46.7</v>
      </c>
      <c r="CX98" s="55">
        <f t="shared" si="47"/>
        <v>0</v>
      </c>
      <c r="CY98" s="55">
        <f t="shared" si="47"/>
        <v>0</v>
      </c>
      <c r="CZ98" s="55">
        <f t="shared" si="47"/>
        <v>6.5</v>
      </c>
      <c r="DA98" s="55">
        <f t="shared" si="47"/>
        <v>115</v>
      </c>
      <c r="DB98" s="55">
        <f t="shared" si="47"/>
        <v>300.2</v>
      </c>
      <c r="DC98" s="55">
        <f t="shared" si="47"/>
        <v>108.6</v>
      </c>
      <c r="DD98" s="55">
        <f t="shared" si="47"/>
        <v>244.5</v>
      </c>
      <c r="DE98" s="55">
        <f t="shared" si="47"/>
        <v>225.2</v>
      </c>
      <c r="DF98" s="58">
        <f t="shared" si="47"/>
        <v>870</v>
      </c>
      <c r="DG98" s="58">
        <f t="shared" si="41"/>
        <v>0</v>
      </c>
    </row>
    <row r="99" spans="2:111">
      <c r="B99" s="40" t="s">
        <v>1278</v>
      </c>
      <c r="C99" s="30" t="s">
        <v>1279</v>
      </c>
      <c r="D99" s="30" t="s">
        <v>1468</v>
      </c>
      <c r="E99" s="30" t="s">
        <v>1469</v>
      </c>
      <c r="F99" s="30" t="str">
        <f t="shared" si="38"/>
        <v>北海道石狩東部広域水道企業団</v>
      </c>
      <c r="G99" s="41">
        <f>+e!F97</f>
        <v>0</v>
      </c>
      <c r="H99" s="41">
        <f>+e!G97</f>
        <v>26</v>
      </c>
      <c r="I99" s="41">
        <f>+SUM(e!H97:K97)</f>
        <v>2</v>
      </c>
      <c r="J99" s="41">
        <f>+SUM(e!L97:O97)</f>
        <v>105998</v>
      </c>
      <c r="K99" s="41">
        <f>+e!P97</f>
        <v>2437981</v>
      </c>
      <c r="L99" s="41">
        <f>+SUM(e!Q97:R97)</f>
        <v>18732542</v>
      </c>
      <c r="M99" s="31">
        <f>+IFERROR(ROUND(e!P97/e!S97,0),0)</f>
        <v>93769</v>
      </c>
      <c r="N99" s="30">
        <f>+IFERROR(ROUND(SUM(e!T97:V97)/e!S97,0),0)</f>
        <v>893</v>
      </c>
      <c r="O99" s="30">
        <f>+IFERROR(ROUND(e!W97/e!G97*100,1),0)</f>
        <v>61.5</v>
      </c>
      <c r="P99" s="41">
        <f>+e!X97</f>
        <v>14</v>
      </c>
      <c r="Q99" s="30">
        <f>+IFERROR(ROUND(e!Z97/e!Y97*100,1),0)</f>
        <v>0</v>
      </c>
      <c r="R99" s="30">
        <f>+IFERROR(ROUND(e!AB97/e!AA97*100,1),0)</f>
        <v>6.5</v>
      </c>
      <c r="S99" s="30">
        <f>+IFERROR(ROUND(SUM(e!AC97:AF97)/J99*100,1),0)</f>
        <v>0</v>
      </c>
      <c r="T99" s="30">
        <f>+IFERROR(ROUND(e!AG97/e!Y97*100,1),0)</f>
        <v>73.099999999999994</v>
      </c>
      <c r="U99" s="30">
        <f>+IFERROR(ROUND(e!AH97/SUM(e!AH97:AJ97)*100,1),0)</f>
        <v>72.3</v>
      </c>
      <c r="V99" s="30">
        <f>+IFERROR(ROUND(e!AK97/SUM(e!AK97:AQ97)*100,1),0)</f>
        <v>0</v>
      </c>
      <c r="W99" s="30">
        <f>+IFERROR(ROUND(SUM(e!AR97:BG97)/J99*100,1),0)</f>
        <v>77.099999999999994</v>
      </c>
      <c r="X99" s="30">
        <f>+IFERROR(ROUND(SUM(e!BH97:BI97)/SUM(e!BJ97:BK97)*100,1),0)</f>
        <v>104.4</v>
      </c>
      <c r="Y99" s="30">
        <f t="shared" si="39"/>
        <v>768.4</v>
      </c>
      <c r="Z99" s="30">
        <f t="shared" si="40"/>
        <v>94.6</v>
      </c>
      <c r="AA99" s="30">
        <f>+IFERROR(ROUND(K99/SUM(e!T97:V97),1),0)</f>
        <v>105</v>
      </c>
      <c r="AB99" s="42">
        <f>+IFERROR(ROUND((SUM(e!BJ97:BK97)-SUM(e!BL97:BO97))/SUM(e!T97:V97),1),0)</f>
        <v>111</v>
      </c>
      <c r="AC99" s="30">
        <f>+IFERROR(ROUND(e!BP97/e!BQ97*100,1),0)</f>
        <v>136.5</v>
      </c>
      <c r="AD99" s="101">
        <f>+e!BR97</f>
        <v>0</v>
      </c>
      <c r="AF99" s="5"/>
      <c r="AG99" s="29"/>
      <c r="BG99" s="5"/>
      <c r="BH99" s="29"/>
      <c r="CH99" s="69" t="s">
        <v>1193</v>
      </c>
      <c r="CI99" s="68" t="s">
        <v>3572</v>
      </c>
      <c r="CJ99" s="55">
        <f t="shared" si="46"/>
        <v>42822</v>
      </c>
      <c r="CK99" s="55">
        <f t="shared" si="46"/>
        <v>22</v>
      </c>
      <c r="CL99" s="55">
        <f t="shared" si="46"/>
        <v>29</v>
      </c>
      <c r="CM99" s="55">
        <f t="shared" si="46"/>
        <v>549334</v>
      </c>
      <c r="CN99" s="55">
        <f t="shared" si="46"/>
        <v>701094</v>
      </c>
      <c r="CO99" s="55">
        <f t="shared" si="46"/>
        <v>5289906</v>
      </c>
      <c r="CP99" s="55">
        <f t="shared" si="46"/>
        <v>50078</v>
      </c>
      <c r="CQ99" s="55">
        <f t="shared" si="46"/>
        <v>417</v>
      </c>
      <c r="CR99" s="55">
        <f t="shared" si="46"/>
        <v>27.3</v>
      </c>
      <c r="CS99" s="55">
        <f t="shared" si="46"/>
        <v>5</v>
      </c>
      <c r="CT99" s="55">
        <f t="shared" si="47"/>
        <v>0</v>
      </c>
      <c r="CU99" s="55">
        <f t="shared" si="47"/>
        <v>12.7</v>
      </c>
      <c r="CV99" s="55">
        <f t="shared" si="47"/>
        <v>13.8</v>
      </c>
      <c r="CW99" s="55">
        <f t="shared" si="47"/>
        <v>9.3000000000000007</v>
      </c>
      <c r="CX99" s="55">
        <f t="shared" si="47"/>
        <v>10</v>
      </c>
      <c r="CY99" s="55">
        <f t="shared" si="47"/>
        <v>7.8</v>
      </c>
      <c r="CZ99" s="55">
        <f t="shared" si="47"/>
        <v>8.4</v>
      </c>
      <c r="DA99" s="55">
        <f t="shared" si="47"/>
        <v>101.5</v>
      </c>
      <c r="DB99" s="55">
        <f t="shared" si="47"/>
        <v>754.5</v>
      </c>
      <c r="DC99" s="55">
        <f t="shared" si="47"/>
        <v>93.8</v>
      </c>
      <c r="DD99" s="55">
        <f t="shared" si="47"/>
        <v>120.1</v>
      </c>
      <c r="DE99" s="55">
        <f t="shared" si="47"/>
        <v>128</v>
      </c>
      <c r="DF99" s="58">
        <f t="shared" si="47"/>
        <v>175.1</v>
      </c>
      <c r="DG99" s="58">
        <f t="shared" si="41"/>
        <v>24932</v>
      </c>
    </row>
    <row r="100" spans="2:111">
      <c r="B100" s="40" t="s">
        <v>1278</v>
      </c>
      <c r="C100" s="30" t="s">
        <v>1279</v>
      </c>
      <c r="D100" s="30" t="s">
        <v>1470</v>
      </c>
      <c r="E100" s="30" t="s">
        <v>1471</v>
      </c>
      <c r="F100" s="30" t="str">
        <f t="shared" si="38"/>
        <v>北海道北空知広域水道企業団</v>
      </c>
      <c r="G100" s="41">
        <f>+e!F98</f>
        <v>0</v>
      </c>
      <c r="H100" s="41">
        <f>+e!G98</f>
        <v>9</v>
      </c>
      <c r="I100" s="41">
        <f>+SUM(e!H98:K98)</f>
        <v>1</v>
      </c>
      <c r="J100" s="41">
        <f>+SUM(e!L98:O98)</f>
        <v>43324</v>
      </c>
      <c r="K100" s="41">
        <f>+e!P98</f>
        <v>355004</v>
      </c>
      <c r="L100" s="41">
        <f>+SUM(e!Q98:R98)</f>
        <v>390858</v>
      </c>
      <c r="M100" s="31">
        <f>+IFERROR(ROUND(e!P98/e!S98,0),0)</f>
        <v>39445</v>
      </c>
      <c r="N100" s="30">
        <f>+IFERROR(ROUND(SUM(e!T98:V98)/e!S98,0),0)</f>
        <v>348</v>
      </c>
      <c r="O100" s="30">
        <f>+IFERROR(ROUND(e!W98/e!G98*100,1),0)</f>
        <v>55.6</v>
      </c>
      <c r="P100" s="41">
        <f>+e!X98</f>
        <v>19</v>
      </c>
      <c r="Q100" s="30">
        <f>+IFERROR(ROUND(e!Z98/e!Y98*100,1),0)</f>
        <v>0</v>
      </c>
      <c r="R100" s="30">
        <f>+IFERROR(ROUND(e!AB98/e!AA98*100,1),0)</f>
        <v>80.5</v>
      </c>
      <c r="S100" s="30">
        <f>+IFERROR(ROUND(SUM(e!AC98:AF98)/J100*100,1),0)</f>
        <v>0</v>
      </c>
      <c r="T100" s="30">
        <f>+IFERROR(ROUND(e!AG98/e!Y98*100,1),0)</f>
        <v>0</v>
      </c>
      <c r="U100" s="30">
        <f>+IFERROR(ROUND(e!AH98/SUM(e!AH98:AJ98)*100,1),0)</f>
        <v>0</v>
      </c>
      <c r="V100" s="30">
        <f>+IFERROR(ROUND(e!AK98/SUM(e!AK98:AQ98)*100,1),0)</f>
        <v>0</v>
      </c>
      <c r="W100" s="30">
        <f>+IFERROR(ROUND(SUM(e!AR98:BG98)/J100*100,1),0)</f>
        <v>0</v>
      </c>
      <c r="X100" s="30">
        <f>+IFERROR(ROUND(SUM(e!BH98:BI98)/SUM(e!BJ98:BK98)*100,1),0)</f>
        <v>108.4</v>
      </c>
      <c r="Y100" s="30">
        <f t="shared" si="39"/>
        <v>110.1</v>
      </c>
      <c r="Z100" s="30">
        <f t="shared" si="40"/>
        <v>110</v>
      </c>
      <c r="AA100" s="30">
        <f>+IFERROR(ROUND(K100/SUM(e!T98:V98),1),0)</f>
        <v>113.3</v>
      </c>
      <c r="AB100" s="42">
        <f>+IFERROR(ROUND((SUM(e!BJ98:BK98)-SUM(e!BL98:BO98))/SUM(e!T98:V98),1),0)</f>
        <v>103</v>
      </c>
      <c r="AC100" s="30">
        <f>+IFERROR(ROUND(e!BP98/e!BQ98*100,1),0)</f>
        <v>1125.8</v>
      </c>
      <c r="AD100" s="101">
        <f>+e!BR98</f>
        <v>0</v>
      </c>
      <c r="AF100" s="5"/>
      <c r="AG100" s="29"/>
      <c r="BG100" s="5"/>
      <c r="BH100" s="29"/>
      <c r="CH100" s="69" t="s">
        <v>1197</v>
      </c>
      <c r="CI100" s="68" t="s">
        <v>3573</v>
      </c>
      <c r="CJ100" s="55">
        <f t="shared" si="46"/>
        <v>17460</v>
      </c>
      <c r="CK100" s="55">
        <f t="shared" si="46"/>
        <v>11</v>
      </c>
      <c r="CL100" s="55">
        <f t="shared" si="46"/>
        <v>2</v>
      </c>
      <c r="CM100" s="55">
        <f t="shared" si="46"/>
        <v>347379</v>
      </c>
      <c r="CN100" s="55">
        <f t="shared" si="46"/>
        <v>295800</v>
      </c>
      <c r="CO100" s="55">
        <f t="shared" si="46"/>
        <v>1923984</v>
      </c>
      <c r="CP100" s="55">
        <f t="shared" si="46"/>
        <v>32867</v>
      </c>
      <c r="CQ100" s="55">
        <f t="shared" si="46"/>
        <v>215</v>
      </c>
      <c r="CR100" s="55">
        <f t="shared" si="46"/>
        <v>45.5</v>
      </c>
      <c r="CS100" s="55">
        <f t="shared" si="46"/>
        <v>4</v>
      </c>
      <c r="CT100" s="55">
        <f t="shared" si="47"/>
        <v>0</v>
      </c>
      <c r="CU100" s="55">
        <f t="shared" si="47"/>
        <v>60</v>
      </c>
      <c r="CV100" s="55">
        <f t="shared" si="47"/>
        <v>4.5999999999999996</v>
      </c>
      <c r="CW100" s="55">
        <f t="shared" si="47"/>
        <v>17.100000000000001</v>
      </c>
      <c r="CX100" s="55">
        <f t="shared" si="47"/>
        <v>0</v>
      </c>
      <c r="CY100" s="55">
        <f t="shared" si="47"/>
        <v>0</v>
      </c>
      <c r="CZ100" s="55">
        <f t="shared" si="47"/>
        <v>3.4</v>
      </c>
      <c r="DA100" s="55">
        <f t="shared" si="47"/>
        <v>92</v>
      </c>
      <c r="DB100" s="55">
        <f t="shared" si="47"/>
        <v>650.4</v>
      </c>
      <c r="DC100" s="55">
        <f t="shared" si="47"/>
        <v>86.4</v>
      </c>
      <c r="DD100" s="55">
        <f t="shared" si="47"/>
        <v>152.6</v>
      </c>
      <c r="DE100" s="55">
        <f t="shared" si="47"/>
        <v>176.6</v>
      </c>
      <c r="DF100" s="58">
        <f t="shared" si="47"/>
        <v>650</v>
      </c>
      <c r="DG100" s="58">
        <f t="shared" si="41"/>
        <v>0</v>
      </c>
    </row>
    <row r="101" spans="2:111">
      <c r="B101" s="40" t="s">
        <v>1278</v>
      </c>
      <c r="C101" s="30" t="s">
        <v>1279</v>
      </c>
      <c r="D101" s="30" t="s">
        <v>1472</v>
      </c>
      <c r="E101" s="30" t="s">
        <v>1473</v>
      </c>
      <c r="F101" s="30" t="str">
        <f t="shared" si="38"/>
        <v>北海道十勝中部広域水道企業団</v>
      </c>
      <c r="G101" s="41">
        <f>+e!F99</f>
        <v>0</v>
      </c>
      <c r="H101" s="41">
        <f>+e!G99</f>
        <v>8</v>
      </c>
      <c r="I101" s="41">
        <f>+SUM(e!H99:K99)</f>
        <v>1</v>
      </c>
      <c r="J101" s="41">
        <f>+SUM(e!L99:O99)</f>
        <v>105839</v>
      </c>
      <c r="K101" s="41">
        <f>+e!P99</f>
        <v>1473888</v>
      </c>
      <c r="L101" s="41">
        <f>+SUM(e!Q99:R99)</f>
        <v>5350097</v>
      </c>
      <c r="M101" s="31">
        <f>+IFERROR(ROUND(e!P99/e!S99,0),0)</f>
        <v>184236</v>
      </c>
      <c r="N101" s="30">
        <f>+IFERROR(ROUND(SUM(e!T99:V99)/e!S99,0),0)</f>
        <v>1650</v>
      </c>
      <c r="O101" s="30">
        <f>+IFERROR(ROUND(e!W99/e!G99*100,1),0)</f>
        <v>25</v>
      </c>
      <c r="P101" s="41">
        <f>+e!X99</f>
        <v>3</v>
      </c>
      <c r="Q101" s="30">
        <f>+IFERROR(ROUND(e!Z99/e!Y99*100,1),0)</f>
        <v>0</v>
      </c>
      <c r="R101" s="30">
        <f>+IFERROR(ROUND(e!AB99/e!AA99*100,1),0)</f>
        <v>37.4</v>
      </c>
      <c r="S101" s="30">
        <f>+IFERROR(ROUND(SUM(e!AC99:AF99)/J101*100,1),0)</f>
        <v>0</v>
      </c>
      <c r="T101" s="30">
        <f>+IFERROR(ROUND(e!AG99/e!Y99*100,1),0)</f>
        <v>0</v>
      </c>
      <c r="U101" s="30">
        <f>+IFERROR(ROUND(e!AH99/SUM(e!AH99:AJ99)*100,1),0)</f>
        <v>0</v>
      </c>
      <c r="V101" s="30">
        <f>+IFERROR(ROUND(e!AK99/SUM(e!AK99:AQ99)*100,1),0)</f>
        <v>10.7</v>
      </c>
      <c r="W101" s="30">
        <f>+IFERROR(ROUND(SUM(e!AR99:BG99)/J101*100,1),0)</f>
        <v>0.9</v>
      </c>
      <c r="X101" s="30">
        <f>+IFERROR(ROUND(SUM(e!BH99:BI99)/SUM(e!BJ99:BK99)*100,1),0)</f>
        <v>113.5</v>
      </c>
      <c r="Y101" s="30">
        <f t="shared" si="39"/>
        <v>363</v>
      </c>
      <c r="Z101" s="30">
        <f t="shared" si="40"/>
        <v>115.9</v>
      </c>
      <c r="AA101" s="30">
        <f>+IFERROR(ROUND(K101/SUM(e!T99:V99),1),0)</f>
        <v>111.7</v>
      </c>
      <c r="AB101" s="42">
        <f>+IFERROR(ROUND((SUM(e!BJ99:BK99)-SUM(e!BL99:BO99))/SUM(e!T99:V99),1),0)</f>
        <v>96.4</v>
      </c>
      <c r="AC101" s="30">
        <f>+IFERROR(ROUND(e!BP99/e!BQ99*100,1),0)</f>
        <v>72</v>
      </c>
      <c r="AD101" s="101">
        <f>+e!BR99</f>
        <v>0</v>
      </c>
      <c r="AF101" s="5"/>
      <c r="AG101" s="29"/>
      <c r="BG101" s="5"/>
      <c r="BH101" s="29"/>
      <c r="CH101" s="69" t="s">
        <v>1199</v>
      </c>
      <c r="CI101" s="68" t="s">
        <v>3574</v>
      </c>
      <c r="CJ101" s="55">
        <f t="shared" si="46"/>
        <v>8664</v>
      </c>
      <c r="CK101" s="55">
        <f t="shared" si="46"/>
        <v>5</v>
      </c>
      <c r="CL101" s="55">
        <f t="shared" si="46"/>
        <v>6</v>
      </c>
      <c r="CM101" s="55">
        <f t="shared" si="46"/>
        <v>199702</v>
      </c>
      <c r="CN101" s="55">
        <f t="shared" si="46"/>
        <v>168988</v>
      </c>
      <c r="CO101" s="55">
        <f t="shared" si="46"/>
        <v>847849</v>
      </c>
      <c r="CP101" s="55">
        <f t="shared" si="46"/>
        <v>33798</v>
      </c>
      <c r="CQ101" s="55">
        <f t="shared" si="46"/>
        <v>243</v>
      </c>
      <c r="CR101" s="55">
        <f t="shared" si="46"/>
        <v>40</v>
      </c>
      <c r="CS101" s="55">
        <f t="shared" si="46"/>
        <v>4</v>
      </c>
      <c r="CT101" s="55">
        <f t="shared" si="47"/>
        <v>0</v>
      </c>
      <c r="CU101" s="55">
        <f t="shared" si="47"/>
        <v>0</v>
      </c>
      <c r="CV101" s="55">
        <f t="shared" si="47"/>
        <v>13.4</v>
      </c>
      <c r="CW101" s="55">
        <f t="shared" si="47"/>
        <v>100</v>
      </c>
      <c r="CX101" s="55">
        <f t="shared" si="47"/>
        <v>0</v>
      </c>
      <c r="CY101" s="55">
        <f t="shared" si="47"/>
        <v>22.4</v>
      </c>
      <c r="CZ101" s="55">
        <f t="shared" si="47"/>
        <v>4.3</v>
      </c>
      <c r="DA101" s="55">
        <f t="shared" si="47"/>
        <v>108.4</v>
      </c>
      <c r="DB101" s="55">
        <f t="shared" si="47"/>
        <v>501.7</v>
      </c>
      <c r="DC101" s="55">
        <f t="shared" si="47"/>
        <v>107.8</v>
      </c>
      <c r="DD101" s="55">
        <f t="shared" si="47"/>
        <v>139.19999999999999</v>
      </c>
      <c r="DE101" s="55">
        <f t="shared" si="47"/>
        <v>129.1</v>
      </c>
      <c r="DF101" s="58">
        <f t="shared" si="47"/>
        <v>366</v>
      </c>
      <c r="DG101" s="58">
        <f t="shared" si="41"/>
        <v>0</v>
      </c>
    </row>
    <row r="102" spans="2:111">
      <c r="B102" s="40" t="s">
        <v>1278</v>
      </c>
      <c r="C102" s="30" t="s">
        <v>1279</v>
      </c>
      <c r="D102" s="30" t="s">
        <v>1474</v>
      </c>
      <c r="E102" s="30" t="s">
        <v>1475</v>
      </c>
      <c r="F102" s="30" t="str">
        <f t="shared" si="38"/>
        <v>北海道石狩西部広域水道企業団</v>
      </c>
      <c r="G102" s="41">
        <f>+e!F100</f>
        <v>0</v>
      </c>
      <c r="H102" s="41">
        <f>+e!G100</f>
        <v>15</v>
      </c>
      <c r="I102" s="41">
        <f>+SUM(e!H100:K100)</f>
        <v>1</v>
      </c>
      <c r="J102" s="41">
        <f>+SUM(e!L100:O100)</f>
        <v>44412</v>
      </c>
      <c r="K102" s="41">
        <f>+e!P100</f>
        <v>1000842</v>
      </c>
      <c r="L102" s="41">
        <f>+SUM(e!Q100:R100)</f>
        <v>15181207</v>
      </c>
      <c r="M102" s="31">
        <f>+IFERROR(ROUND(e!P100/e!S100,0),0)</f>
        <v>76988</v>
      </c>
      <c r="N102" s="30">
        <f>+IFERROR(ROUND(SUM(e!T100:V100)/e!S100,0),0)</f>
        <v>593</v>
      </c>
      <c r="O102" s="30">
        <f>+IFERROR(ROUND(e!W100/e!G100*100,1),0)</f>
        <v>66.7</v>
      </c>
      <c r="P102" s="41">
        <f>+e!X100</f>
        <v>2</v>
      </c>
      <c r="Q102" s="30">
        <f>+IFERROR(ROUND(e!Z100/e!Y100*100,1),0)</f>
        <v>0</v>
      </c>
      <c r="R102" s="30">
        <f>+IFERROR(ROUND(e!AB100/e!AA100*100,1),0)</f>
        <v>0</v>
      </c>
      <c r="S102" s="30">
        <f>+IFERROR(ROUND(SUM(e!AC100:AF100)/J102*100,1),0)</f>
        <v>0</v>
      </c>
      <c r="T102" s="30">
        <f>+IFERROR(ROUND(e!AG100/e!Y100*100,1),0)</f>
        <v>100</v>
      </c>
      <c r="U102" s="30">
        <f>+IFERROR(ROUND(e!AH100/SUM(e!AH100:AJ100)*100,1),0)</f>
        <v>0</v>
      </c>
      <c r="V102" s="30">
        <f>+IFERROR(ROUND(e!AK100/SUM(e!AK100:AQ100)*100,1),0)</f>
        <v>0</v>
      </c>
      <c r="W102" s="30">
        <f>+IFERROR(ROUND(SUM(e!AR100:BG100)/J102*100,1),0)</f>
        <v>79.2</v>
      </c>
      <c r="X102" s="30">
        <f>+IFERROR(ROUND(SUM(e!BH100:BI100)/SUM(e!BJ100:BK100)*100,1),0)</f>
        <v>98.9</v>
      </c>
      <c r="Y102" s="30">
        <f t="shared" si="39"/>
        <v>1516.8</v>
      </c>
      <c r="Z102" s="30">
        <f t="shared" si="40"/>
        <v>69.5</v>
      </c>
      <c r="AA102" s="30">
        <f>+IFERROR(ROUND(K102/SUM(e!T100:V100),1),0)</f>
        <v>129.80000000000001</v>
      </c>
      <c r="AB102" s="42">
        <f>+IFERROR(ROUND((SUM(e!BJ100:BK100)-SUM(e!BL100:BO100))/SUM(e!T100:V100),1),0)</f>
        <v>186.7</v>
      </c>
      <c r="AC102" s="30">
        <f>+IFERROR(ROUND(e!BP100/e!BQ100*100,1),0)</f>
        <v>194.2</v>
      </c>
      <c r="AD102" s="101">
        <f>+e!BR100</f>
        <v>0</v>
      </c>
      <c r="AF102" s="5"/>
      <c r="AG102" s="29"/>
      <c r="BG102" s="5"/>
      <c r="BH102" s="29"/>
      <c r="CH102" s="69" t="s">
        <v>3011</v>
      </c>
      <c r="CI102" s="68" t="s">
        <v>3575</v>
      </c>
      <c r="CJ102" s="55">
        <f t="shared" si="46"/>
        <v>0</v>
      </c>
      <c r="CK102" s="55">
        <f t="shared" si="46"/>
        <v>25</v>
      </c>
      <c r="CL102" s="55">
        <f t="shared" si="46"/>
        <v>1</v>
      </c>
      <c r="CM102" s="55">
        <f t="shared" si="46"/>
        <v>122334</v>
      </c>
      <c r="CN102" s="55">
        <f t="shared" si="46"/>
        <v>3192641</v>
      </c>
      <c r="CO102" s="55">
        <f t="shared" si="46"/>
        <v>15658534</v>
      </c>
      <c r="CP102" s="55">
        <f t="shared" si="46"/>
        <v>145120</v>
      </c>
      <c r="CQ102" s="55">
        <f t="shared" si="46"/>
        <v>1791</v>
      </c>
      <c r="CR102" s="55">
        <f t="shared" si="46"/>
        <v>48</v>
      </c>
      <c r="CS102" s="55">
        <f t="shared" si="46"/>
        <v>3</v>
      </c>
      <c r="CT102" s="55">
        <f t="shared" si="47"/>
        <v>0</v>
      </c>
      <c r="CU102" s="55">
        <f t="shared" si="47"/>
        <v>2.2999999999999998</v>
      </c>
      <c r="CV102" s="55">
        <f t="shared" si="47"/>
        <v>0</v>
      </c>
      <c r="CW102" s="55">
        <f t="shared" si="47"/>
        <v>0</v>
      </c>
      <c r="CX102" s="55">
        <f t="shared" si="47"/>
        <v>100</v>
      </c>
      <c r="CY102" s="55">
        <f t="shared" si="47"/>
        <v>100</v>
      </c>
      <c r="CZ102" s="55">
        <f t="shared" si="47"/>
        <v>7.5</v>
      </c>
      <c r="DA102" s="55">
        <f t="shared" si="47"/>
        <v>99.6</v>
      </c>
      <c r="DB102" s="55">
        <f t="shared" si="47"/>
        <v>490.5</v>
      </c>
      <c r="DC102" s="55">
        <f t="shared" si="47"/>
        <v>97.7</v>
      </c>
      <c r="DD102" s="55">
        <f t="shared" si="47"/>
        <v>81</v>
      </c>
      <c r="DE102" s="55">
        <f t="shared" si="47"/>
        <v>82.9</v>
      </c>
      <c r="DF102" s="58">
        <f t="shared" si="47"/>
        <v>413.7</v>
      </c>
      <c r="DG102" s="58">
        <f t="shared" si="41"/>
        <v>0</v>
      </c>
    </row>
    <row r="103" spans="2:111">
      <c r="B103" s="40" t="s">
        <v>1476</v>
      </c>
      <c r="C103" s="30" t="s">
        <v>1477</v>
      </c>
      <c r="D103" s="30" t="s">
        <v>1286</v>
      </c>
      <c r="E103" s="30" t="s">
        <v>1478</v>
      </c>
      <c r="F103" s="30" t="str">
        <f t="shared" si="38"/>
        <v>青森県弘前市</v>
      </c>
      <c r="G103" s="41">
        <f>+e!F101</f>
        <v>166756</v>
      </c>
      <c r="H103" s="41">
        <f>+e!G101</f>
        <v>69</v>
      </c>
      <c r="I103" s="41">
        <f>+SUM(e!H101:K101)</f>
        <v>13</v>
      </c>
      <c r="J103" s="41">
        <f>+SUM(e!L101:O101)</f>
        <v>1063611</v>
      </c>
      <c r="K103" s="41">
        <f>+e!P101</f>
        <v>3585020</v>
      </c>
      <c r="L103" s="41">
        <f>+SUM(e!Q101:R101)</f>
        <v>15277463</v>
      </c>
      <c r="M103" s="31">
        <f>+IFERROR(ROUND(e!P101/e!S101,0),0)</f>
        <v>60763</v>
      </c>
      <c r="N103" s="30">
        <f>+IFERROR(ROUND(SUM(e!T101:V101)/e!S101,0),0)</f>
        <v>288</v>
      </c>
      <c r="O103" s="30">
        <f>+IFERROR(ROUND(e!W101/e!G101*100,1),0)</f>
        <v>46.4</v>
      </c>
      <c r="P103" s="41">
        <f>+e!X101</f>
        <v>22</v>
      </c>
      <c r="Q103" s="30">
        <f>+IFERROR(ROUND(e!Z101/e!Y101*100,1),0)</f>
        <v>0</v>
      </c>
      <c r="R103" s="30">
        <f>+IFERROR(ROUND(e!AB101/e!AA101*100,1),0)</f>
        <v>53.8</v>
      </c>
      <c r="S103" s="30">
        <f>+IFERROR(ROUND(SUM(e!AC101:AF101)/J103*100,1),0)</f>
        <v>25.3</v>
      </c>
      <c r="T103" s="30">
        <f>+IFERROR(ROUND(e!AG101/e!Y101*100,1),0)</f>
        <v>15.5</v>
      </c>
      <c r="U103" s="30">
        <f>+IFERROR(ROUND(e!AH101/SUM(e!AH101:AJ101)*100,1),0)</f>
        <v>2.7</v>
      </c>
      <c r="V103" s="30">
        <f>+IFERROR(ROUND(e!AK101/SUM(e!AK101:AQ101)*100,1),0)</f>
        <v>49.4</v>
      </c>
      <c r="W103" s="30">
        <f>+IFERROR(ROUND(SUM(e!AR101:BG101)/J103*100,1),0)</f>
        <v>20.3</v>
      </c>
      <c r="X103" s="30">
        <f>+IFERROR(ROUND(SUM(e!BH101:BI101)/SUM(e!BJ101:BK101)*100,1),0)</f>
        <v>117.1</v>
      </c>
      <c r="Y103" s="30">
        <f t="shared" si="39"/>
        <v>426.1</v>
      </c>
      <c r="Z103" s="30">
        <f t="shared" si="40"/>
        <v>110.5</v>
      </c>
      <c r="AA103" s="30">
        <f>+IFERROR(ROUND(K103/SUM(e!T101:V101),1),0)</f>
        <v>210.8</v>
      </c>
      <c r="AB103" s="42">
        <f>+IFERROR(ROUND((SUM(e!BJ101:BK101)-SUM(e!BL101:BO101))/SUM(e!T101:V101),1),0)</f>
        <v>190.7</v>
      </c>
      <c r="AC103" s="30">
        <f>+IFERROR(ROUND(e!BP101/e!BQ101*100,1),0)</f>
        <v>219.1</v>
      </c>
      <c r="AD103" s="101">
        <f>+e!BR101</f>
        <v>27900</v>
      </c>
      <c r="AF103" s="5"/>
      <c r="AG103" s="29"/>
      <c r="BG103" s="5"/>
      <c r="BH103" s="29"/>
      <c r="CH103" s="69" t="s">
        <v>300</v>
      </c>
      <c r="CI103" s="68" t="s">
        <v>3576</v>
      </c>
      <c r="CJ103" s="55">
        <f t="shared" si="46"/>
        <v>280405</v>
      </c>
      <c r="CK103" s="55">
        <f t="shared" si="46"/>
        <v>117</v>
      </c>
      <c r="CL103" s="55">
        <f t="shared" si="46"/>
        <v>3</v>
      </c>
      <c r="CM103" s="55">
        <f t="shared" si="46"/>
        <v>1619796</v>
      </c>
      <c r="CN103" s="55">
        <f t="shared" si="46"/>
        <v>6473527</v>
      </c>
      <c r="CO103" s="55">
        <f t="shared" si="46"/>
        <v>12323919</v>
      </c>
      <c r="CP103" s="55">
        <f t="shared" si="46"/>
        <v>80919</v>
      </c>
      <c r="CQ103" s="55">
        <f t="shared" si="46"/>
        <v>343</v>
      </c>
      <c r="CR103" s="55">
        <f t="shared" si="46"/>
        <v>59</v>
      </c>
      <c r="CS103" s="55">
        <f t="shared" si="46"/>
        <v>20</v>
      </c>
      <c r="CT103" s="55">
        <f t="shared" si="47"/>
        <v>0</v>
      </c>
      <c r="CU103" s="55">
        <f t="shared" si="47"/>
        <v>44.4</v>
      </c>
      <c r="CV103" s="55">
        <f t="shared" si="47"/>
        <v>13.5</v>
      </c>
      <c r="CW103" s="55">
        <f t="shared" si="47"/>
        <v>0</v>
      </c>
      <c r="CX103" s="55">
        <f t="shared" si="47"/>
        <v>0</v>
      </c>
      <c r="CY103" s="55">
        <f t="shared" si="47"/>
        <v>43.7</v>
      </c>
      <c r="CZ103" s="55">
        <f t="shared" si="47"/>
        <v>7.5</v>
      </c>
      <c r="DA103" s="55">
        <f t="shared" si="47"/>
        <v>110.3</v>
      </c>
      <c r="DB103" s="55">
        <f t="shared" si="47"/>
        <v>190.4</v>
      </c>
      <c r="DC103" s="55">
        <f t="shared" si="47"/>
        <v>105</v>
      </c>
      <c r="DD103" s="55">
        <f t="shared" si="47"/>
        <v>235.9</v>
      </c>
      <c r="DE103" s="55">
        <f t="shared" si="47"/>
        <v>224.6</v>
      </c>
      <c r="DF103" s="58">
        <f t="shared" si="47"/>
        <v>217.4</v>
      </c>
      <c r="DG103" s="58">
        <f t="shared" si="41"/>
        <v>110900</v>
      </c>
    </row>
    <row r="104" spans="2:111">
      <c r="B104" s="40" t="s">
        <v>1476</v>
      </c>
      <c r="C104" s="30" t="s">
        <v>1477</v>
      </c>
      <c r="D104" s="30" t="s">
        <v>1288</v>
      </c>
      <c r="E104" s="30" t="s">
        <v>1479</v>
      </c>
      <c r="F104" s="30" t="str">
        <f t="shared" si="38"/>
        <v>青森県板柳町</v>
      </c>
      <c r="G104" s="41">
        <f>+e!F102</f>
        <v>12796</v>
      </c>
      <c r="H104" s="41">
        <f>+e!G102</f>
        <v>5</v>
      </c>
      <c r="I104" s="41">
        <f>+SUM(e!H102:K102)</f>
        <v>0</v>
      </c>
      <c r="J104" s="41">
        <f>+SUM(e!L102:O102)</f>
        <v>129081</v>
      </c>
      <c r="K104" s="41">
        <f>+e!P102</f>
        <v>271721</v>
      </c>
      <c r="L104" s="41">
        <f>+SUM(e!Q102:R102)</f>
        <v>220281</v>
      </c>
      <c r="M104" s="31">
        <f>+IFERROR(ROUND(e!P102/e!S102,0),0)</f>
        <v>90574</v>
      </c>
      <c r="N104" s="30">
        <f>+IFERROR(ROUND(SUM(e!T102:V102)/e!S102,0),0)</f>
        <v>384</v>
      </c>
      <c r="O104" s="30">
        <f>+IFERROR(ROUND(e!W102/e!G102*100,1),0)</f>
        <v>0</v>
      </c>
      <c r="P104" s="41">
        <f>+e!X102</f>
        <v>23</v>
      </c>
      <c r="Q104" s="30">
        <f>+IFERROR(ROUND(e!Z102/e!Y102*100,1),0)</f>
        <v>0</v>
      </c>
      <c r="R104" s="30">
        <f>+IFERROR(ROUND(e!AB102/e!AA102*100,1),0)</f>
        <v>0</v>
      </c>
      <c r="S104" s="30">
        <f>+IFERROR(ROUND(SUM(e!AC102:AF102)/J104*100,1),0)</f>
        <v>0</v>
      </c>
      <c r="T104" s="30">
        <f>+IFERROR(ROUND(e!AG102/e!Y102*100,1),0)</f>
        <v>0</v>
      </c>
      <c r="U104" s="30">
        <f>+IFERROR(ROUND(e!AH102/SUM(e!AH102:AJ102)*100,1),0)</f>
        <v>0</v>
      </c>
      <c r="V104" s="30">
        <f>+IFERROR(ROUND(e!AK102/SUM(e!AK102:AQ102)*100,1),0)</f>
        <v>100</v>
      </c>
      <c r="W104" s="30">
        <f>+IFERROR(ROUND(SUM(e!AR102:BG102)/J104*100,1),0)</f>
        <v>0.2</v>
      </c>
      <c r="X104" s="30">
        <f>+IFERROR(ROUND(SUM(e!BH102:BI102)/SUM(e!BJ102:BK102)*100,1),0)</f>
        <v>124.7</v>
      </c>
      <c r="Y104" s="30">
        <f t="shared" si="39"/>
        <v>81.099999999999994</v>
      </c>
      <c r="Z104" s="30">
        <f t="shared" si="40"/>
        <v>125.1</v>
      </c>
      <c r="AA104" s="30">
        <f>+IFERROR(ROUND(K104/SUM(e!T102:V102),1),0)</f>
        <v>236.1</v>
      </c>
      <c r="AB104" s="42">
        <f>+IFERROR(ROUND((SUM(e!BJ102:BK102)-SUM(e!BL102:BO102))/SUM(e!T102:V102),1),0)</f>
        <v>188.8</v>
      </c>
      <c r="AC104" s="30">
        <f>+IFERROR(ROUND(e!BP102/e!BQ102*100,1),0)</f>
        <v>1765.4</v>
      </c>
      <c r="AD104" s="101">
        <f>+e!BR102</f>
        <v>6975</v>
      </c>
      <c r="AF104" s="5"/>
      <c r="AG104" s="29"/>
      <c r="BG104" s="5"/>
      <c r="BH104" s="29"/>
      <c r="CH104" s="69" t="s">
        <v>111</v>
      </c>
      <c r="CI104" s="68" t="s">
        <v>3577</v>
      </c>
      <c r="CJ104" s="55">
        <f t="shared" si="46"/>
        <v>54316</v>
      </c>
      <c r="CK104" s="55">
        <f t="shared" si="46"/>
        <v>22</v>
      </c>
      <c r="CL104" s="55">
        <f t="shared" si="46"/>
        <v>0</v>
      </c>
      <c r="CM104" s="55">
        <f t="shared" si="46"/>
        <v>630855</v>
      </c>
      <c r="CN104" s="55">
        <f t="shared" si="46"/>
        <v>1435247</v>
      </c>
      <c r="CO104" s="55">
        <f t="shared" si="46"/>
        <v>4997326</v>
      </c>
      <c r="CP104" s="55">
        <f t="shared" si="46"/>
        <v>102518</v>
      </c>
      <c r="CQ104" s="55">
        <f t="shared" si="46"/>
        <v>373</v>
      </c>
      <c r="CR104" s="55">
        <f t="shared" si="46"/>
        <v>36.4</v>
      </c>
      <c r="CS104" s="55">
        <f t="shared" si="46"/>
        <v>6</v>
      </c>
      <c r="CT104" s="55">
        <f t="shared" si="47"/>
        <v>0</v>
      </c>
      <c r="CU104" s="55">
        <f t="shared" si="47"/>
        <v>0</v>
      </c>
      <c r="CV104" s="55">
        <f t="shared" si="47"/>
        <v>7.1</v>
      </c>
      <c r="CW104" s="55">
        <f t="shared" si="47"/>
        <v>0</v>
      </c>
      <c r="CX104" s="55">
        <f t="shared" si="47"/>
        <v>0</v>
      </c>
      <c r="CY104" s="55">
        <f t="shared" si="47"/>
        <v>97.9</v>
      </c>
      <c r="CZ104" s="55">
        <f t="shared" si="47"/>
        <v>10.3</v>
      </c>
      <c r="DA104" s="55">
        <f t="shared" si="47"/>
        <v>105.8</v>
      </c>
      <c r="DB104" s="55">
        <f t="shared" si="47"/>
        <v>348.2</v>
      </c>
      <c r="DC104" s="55">
        <f t="shared" si="47"/>
        <v>97.2</v>
      </c>
      <c r="DD104" s="55">
        <f t="shared" si="47"/>
        <v>274.60000000000002</v>
      </c>
      <c r="DE104" s="55">
        <f t="shared" si="47"/>
        <v>282.5</v>
      </c>
      <c r="DF104" s="58">
        <f t="shared" si="47"/>
        <v>173.4</v>
      </c>
      <c r="DG104" s="58">
        <f t="shared" si="41"/>
        <v>23000</v>
      </c>
    </row>
    <row r="105" spans="2:111">
      <c r="B105" s="40" t="s">
        <v>1476</v>
      </c>
      <c r="C105" s="30" t="s">
        <v>1477</v>
      </c>
      <c r="D105" s="30" t="s">
        <v>1290</v>
      </c>
      <c r="E105" s="30" t="s">
        <v>1480</v>
      </c>
      <c r="F105" s="30" t="str">
        <f t="shared" si="38"/>
        <v>青森県鰺ヶ沢町</v>
      </c>
      <c r="G105" s="41">
        <f>+e!F103</f>
        <v>7898</v>
      </c>
      <c r="H105" s="41">
        <f>+e!G103</f>
        <v>6</v>
      </c>
      <c r="I105" s="41">
        <f>+SUM(e!H103:K103)</f>
        <v>4</v>
      </c>
      <c r="J105" s="41">
        <f>+SUM(e!L103:O103)</f>
        <v>139879</v>
      </c>
      <c r="K105" s="41">
        <f>+e!P103</f>
        <v>225152</v>
      </c>
      <c r="L105" s="41">
        <f>+SUM(e!Q103:R103)</f>
        <v>1692603</v>
      </c>
      <c r="M105" s="31">
        <f>+IFERROR(ROUND(e!P103/e!S103,0),0)</f>
        <v>37525</v>
      </c>
      <c r="N105" s="30">
        <f>+IFERROR(ROUND(SUM(e!T103:V103)/e!S103,0),0)</f>
        <v>126</v>
      </c>
      <c r="O105" s="30">
        <f>+IFERROR(ROUND(e!W103/e!G103*100,1),0)</f>
        <v>33.299999999999997</v>
      </c>
      <c r="P105" s="41">
        <f>+e!X103</f>
        <v>12</v>
      </c>
      <c r="Q105" s="30">
        <f>+IFERROR(ROUND(e!Z103/e!Y103*100,1),0)</f>
        <v>0</v>
      </c>
      <c r="R105" s="30">
        <f>+IFERROR(ROUND(e!AB103/e!AA103*100,1),0)</f>
        <v>66.7</v>
      </c>
      <c r="S105" s="30">
        <f>+IFERROR(ROUND(SUM(e!AC103:AF103)/J105*100,1),0)</f>
        <v>21.8</v>
      </c>
      <c r="T105" s="30">
        <f>+IFERROR(ROUND(e!AG103/e!Y103*100,1),0)</f>
        <v>0</v>
      </c>
      <c r="U105" s="30">
        <f>+IFERROR(ROUND(e!AH103/SUM(e!AH103:AJ103)*100,1),0)</f>
        <v>0</v>
      </c>
      <c r="V105" s="30">
        <f>+IFERROR(ROUND(e!AK103/SUM(e!AK103:AQ103)*100,1),0)</f>
        <v>0</v>
      </c>
      <c r="W105" s="30">
        <f>+IFERROR(ROUND(SUM(e!AR103:BG103)/J105*100,1),0)</f>
        <v>24</v>
      </c>
      <c r="X105" s="30">
        <f>+IFERROR(ROUND(SUM(e!BH103:BI103)/SUM(e!BJ103:BK103)*100,1),0)</f>
        <v>111.8</v>
      </c>
      <c r="Y105" s="30">
        <f t="shared" si="39"/>
        <v>751.8</v>
      </c>
      <c r="Z105" s="30">
        <f t="shared" si="40"/>
        <v>99.1</v>
      </c>
      <c r="AA105" s="30">
        <f>+IFERROR(ROUND(K105/SUM(e!T103:V103),1),0)</f>
        <v>297.39999999999998</v>
      </c>
      <c r="AB105" s="42">
        <f>+IFERROR(ROUND((SUM(e!BJ103:BK103)-SUM(e!BL103:BO103))/SUM(e!T103:V103),1),0)</f>
        <v>300</v>
      </c>
      <c r="AC105" s="30">
        <f>+IFERROR(ROUND(e!BP103/e!BQ103*100,1),0)</f>
        <v>123.7</v>
      </c>
      <c r="AD105" s="101">
        <f>+e!BR103</f>
        <v>0</v>
      </c>
      <c r="AF105" s="5"/>
      <c r="AG105" s="29"/>
      <c r="BG105" s="5"/>
      <c r="BH105" s="29"/>
      <c r="CH105" s="69" t="s">
        <v>307</v>
      </c>
      <c r="CI105" s="68" t="s">
        <v>3578</v>
      </c>
      <c r="CJ105" s="55">
        <f t="shared" ref="CJ105:CS114" si="48">+IFERROR(VLOOKUP($CI105,$F$5:$AC$1424,CJ$1,FALSE),0)</f>
        <v>41217</v>
      </c>
      <c r="CK105" s="55">
        <f t="shared" si="48"/>
        <v>20</v>
      </c>
      <c r="CL105" s="55">
        <f t="shared" si="48"/>
        <v>9</v>
      </c>
      <c r="CM105" s="55">
        <f t="shared" si="48"/>
        <v>395925</v>
      </c>
      <c r="CN105" s="55">
        <f t="shared" si="48"/>
        <v>859977</v>
      </c>
      <c r="CO105" s="55">
        <f t="shared" si="48"/>
        <v>5979359</v>
      </c>
      <c r="CP105" s="55">
        <f t="shared" si="48"/>
        <v>42999</v>
      </c>
      <c r="CQ105" s="55">
        <f t="shared" si="48"/>
        <v>210</v>
      </c>
      <c r="CR105" s="55">
        <f t="shared" si="48"/>
        <v>15</v>
      </c>
      <c r="CS105" s="55">
        <f t="shared" si="48"/>
        <v>9</v>
      </c>
      <c r="CT105" s="55">
        <f t="shared" ref="CT105:DF114" si="49">+IFERROR(VLOOKUP($CI105,$F$5:$AC$1424,CT$1,FALSE),0)</f>
        <v>0</v>
      </c>
      <c r="CU105" s="55">
        <f t="shared" si="49"/>
        <v>41.2</v>
      </c>
      <c r="CV105" s="55">
        <f t="shared" si="49"/>
        <v>12.3</v>
      </c>
      <c r="CW105" s="55">
        <f t="shared" si="49"/>
        <v>0</v>
      </c>
      <c r="CX105" s="55">
        <f t="shared" si="49"/>
        <v>0</v>
      </c>
      <c r="CY105" s="55">
        <f t="shared" si="49"/>
        <v>92</v>
      </c>
      <c r="CZ105" s="55">
        <f t="shared" si="49"/>
        <v>10.4</v>
      </c>
      <c r="DA105" s="55">
        <f t="shared" si="49"/>
        <v>118.2</v>
      </c>
      <c r="DB105" s="55">
        <f t="shared" si="49"/>
        <v>695.3</v>
      </c>
      <c r="DC105" s="55">
        <f t="shared" si="49"/>
        <v>112.2</v>
      </c>
      <c r="DD105" s="55">
        <f t="shared" si="49"/>
        <v>205</v>
      </c>
      <c r="DE105" s="55">
        <f t="shared" si="49"/>
        <v>182.7</v>
      </c>
      <c r="DF105" s="58">
        <f t="shared" si="49"/>
        <v>567.29999999999995</v>
      </c>
      <c r="DG105" s="58">
        <f t="shared" si="41"/>
        <v>1770</v>
      </c>
    </row>
    <row r="106" spans="2:111">
      <c r="B106" s="40" t="s">
        <v>1476</v>
      </c>
      <c r="C106" s="30" t="s">
        <v>1477</v>
      </c>
      <c r="D106" s="30" t="s">
        <v>1294</v>
      </c>
      <c r="E106" s="30" t="s">
        <v>1481</v>
      </c>
      <c r="F106" s="30" t="str">
        <f t="shared" si="38"/>
        <v>青森県三沢市</v>
      </c>
      <c r="G106" s="41">
        <f>+e!F104</f>
        <v>37636</v>
      </c>
      <c r="H106" s="41">
        <f>+e!G104</f>
        <v>14</v>
      </c>
      <c r="I106" s="41">
        <f>+SUM(e!H104:K104)</f>
        <v>5</v>
      </c>
      <c r="J106" s="41">
        <f>+SUM(e!L104:O104)</f>
        <v>294811</v>
      </c>
      <c r="K106" s="41">
        <f>+e!P104</f>
        <v>560848</v>
      </c>
      <c r="L106" s="41">
        <f>+SUM(e!Q104:R104)</f>
        <v>2328953</v>
      </c>
      <c r="M106" s="31">
        <f>+IFERROR(ROUND(e!P104/e!S104,0),0)</f>
        <v>50986</v>
      </c>
      <c r="N106" s="30">
        <f>+IFERROR(ROUND(SUM(e!T104:V104)/e!S104,0),0)</f>
        <v>350</v>
      </c>
      <c r="O106" s="30">
        <f>+IFERROR(ROUND(e!W104/e!G104*100,1),0)</f>
        <v>28.6</v>
      </c>
      <c r="P106" s="41">
        <f>+e!X104</f>
        <v>3</v>
      </c>
      <c r="Q106" s="30">
        <f>+IFERROR(ROUND(e!Z104/e!Y104*100,1),0)</f>
        <v>0</v>
      </c>
      <c r="R106" s="30">
        <f>+IFERROR(ROUND(e!AB104/e!AA104*100,1),0)</f>
        <v>57.1</v>
      </c>
      <c r="S106" s="30">
        <f>+IFERROR(ROUND(SUM(e!AC104:AF104)/J106*100,1),0)</f>
        <v>0</v>
      </c>
      <c r="T106" s="30">
        <f>+IFERROR(ROUND(e!AG104/e!Y104*100,1),0)</f>
        <v>72.5</v>
      </c>
      <c r="U106" s="30">
        <f>+IFERROR(ROUND(e!AH104/SUM(e!AH104:AJ104)*100,1),0)</f>
        <v>57.6</v>
      </c>
      <c r="V106" s="30">
        <f>+IFERROR(ROUND(e!AK104/SUM(e!AK104:AQ104)*100,1),0)</f>
        <v>53.8</v>
      </c>
      <c r="W106" s="30">
        <f>+IFERROR(ROUND(SUM(e!AR104:BG104)/J106*100,1),0)</f>
        <v>36.1</v>
      </c>
      <c r="X106" s="30">
        <f>+IFERROR(ROUND(SUM(e!BH104:BI104)/SUM(e!BJ104:BK104)*100,1),0)</f>
        <v>111.3</v>
      </c>
      <c r="Y106" s="30">
        <f t="shared" si="39"/>
        <v>415.3</v>
      </c>
      <c r="Z106" s="30">
        <f t="shared" si="40"/>
        <v>106.7</v>
      </c>
      <c r="AA106" s="30">
        <f>+IFERROR(ROUND(K106/SUM(e!T104:V104),1),0)</f>
        <v>145.80000000000001</v>
      </c>
      <c r="AB106" s="42">
        <f>+IFERROR(ROUND((SUM(e!BJ104:BK104)-SUM(e!BL104:BO104))/SUM(e!T104:V104),1),0)</f>
        <v>136.6</v>
      </c>
      <c r="AC106" s="30">
        <f>+IFERROR(ROUND(e!BP104/e!BQ104*100,1),0)</f>
        <v>239</v>
      </c>
      <c r="AD106" s="101">
        <f>+e!BR104</f>
        <v>200</v>
      </c>
      <c r="AF106" s="5"/>
      <c r="AG106" s="29"/>
      <c r="BG106" s="5"/>
      <c r="BH106" s="29"/>
      <c r="CH106" s="69" t="s">
        <v>311</v>
      </c>
      <c r="CI106" s="68" t="s">
        <v>3579</v>
      </c>
      <c r="CJ106" s="55">
        <f t="shared" si="48"/>
        <v>8903</v>
      </c>
      <c r="CK106" s="55">
        <f t="shared" si="48"/>
        <v>5</v>
      </c>
      <c r="CL106" s="55">
        <f t="shared" si="48"/>
        <v>1</v>
      </c>
      <c r="CM106" s="55">
        <f t="shared" si="48"/>
        <v>95670</v>
      </c>
      <c r="CN106" s="55">
        <f t="shared" si="48"/>
        <v>222712</v>
      </c>
      <c r="CO106" s="55">
        <f t="shared" si="48"/>
        <v>440636</v>
      </c>
      <c r="CP106" s="55">
        <f t="shared" si="48"/>
        <v>55678</v>
      </c>
      <c r="CQ106" s="55">
        <f t="shared" si="48"/>
        <v>235</v>
      </c>
      <c r="CR106" s="55">
        <f t="shared" si="48"/>
        <v>0</v>
      </c>
      <c r="CS106" s="55">
        <f t="shared" si="48"/>
        <v>3</v>
      </c>
      <c r="CT106" s="55">
        <f t="shared" si="49"/>
        <v>0</v>
      </c>
      <c r="CU106" s="55">
        <f t="shared" si="49"/>
        <v>0</v>
      </c>
      <c r="CV106" s="55">
        <f t="shared" si="49"/>
        <v>0.2</v>
      </c>
      <c r="CW106" s="55">
        <f t="shared" si="49"/>
        <v>0</v>
      </c>
      <c r="CX106" s="55">
        <f t="shared" si="49"/>
        <v>0</v>
      </c>
      <c r="CY106" s="55">
        <f t="shared" si="49"/>
        <v>0</v>
      </c>
      <c r="CZ106" s="55">
        <f t="shared" si="49"/>
        <v>16.100000000000001</v>
      </c>
      <c r="DA106" s="55">
        <f t="shared" si="49"/>
        <v>98.3</v>
      </c>
      <c r="DB106" s="55">
        <f t="shared" si="49"/>
        <v>197.9</v>
      </c>
      <c r="DC106" s="55">
        <f t="shared" si="49"/>
        <v>96.9</v>
      </c>
      <c r="DD106" s="55">
        <f t="shared" si="49"/>
        <v>236.7</v>
      </c>
      <c r="DE106" s="55">
        <f t="shared" si="49"/>
        <v>244.3</v>
      </c>
      <c r="DF106" s="58">
        <f t="shared" si="49"/>
        <v>325</v>
      </c>
      <c r="DG106" s="58">
        <f t="shared" si="41"/>
        <v>4250</v>
      </c>
    </row>
    <row r="107" spans="2:111">
      <c r="B107" s="40" t="s">
        <v>1476</v>
      </c>
      <c r="C107" s="30" t="s">
        <v>1477</v>
      </c>
      <c r="D107" s="30" t="s">
        <v>1298</v>
      </c>
      <c r="E107" s="30" t="s">
        <v>1482</v>
      </c>
      <c r="F107" s="30" t="str">
        <f t="shared" si="38"/>
        <v>青森県深浦町</v>
      </c>
      <c r="G107" s="41">
        <f>+e!F105</f>
        <v>7563</v>
      </c>
      <c r="H107" s="41">
        <f>+e!G105</f>
        <v>6</v>
      </c>
      <c r="I107" s="41">
        <f>+SUM(e!H105:K105)</f>
        <v>7</v>
      </c>
      <c r="J107" s="41">
        <f>+SUM(e!L105:O105)</f>
        <v>178477</v>
      </c>
      <c r="K107" s="41">
        <f>+e!P105</f>
        <v>163064</v>
      </c>
      <c r="L107" s="41">
        <f>+SUM(e!Q105:R105)</f>
        <v>2630402</v>
      </c>
      <c r="M107" s="31">
        <f>+IFERROR(ROUND(e!P105/e!S105,0),0)</f>
        <v>27177</v>
      </c>
      <c r="N107" s="30">
        <f>+IFERROR(ROUND(SUM(e!T105:V105)/e!S105,0),0)</f>
        <v>98</v>
      </c>
      <c r="O107" s="30">
        <f>+IFERROR(ROUND(e!W105/e!G105*100,1),0)</f>
        <v>33.299999999999997</v>
      </c>
      <c r="P107" s="41">
        <f>+e!X105</f>
        <v>7</v>
      </c>
      <c r="Q107" s="30">
        <f>+IFERROR(ROUND(e!Z105/e!Y105*100,1),0)</f>
        <v>0</v>
      </c>
      <c r="R107" s="30">
        <f>+IFERROR(ROUND(e!AB105/e!AA105*100,1),0)</f>
        <v>0</v>
      </c>
      <c r="S107" s="30">
        <f>+IFERROR(ROUND(SUM(e!AC105:AF105)/J107*100,1),0)</f>
        <v>0.2</v>
      </c>
      <c r="T107" s="30">
        <f>+IFERROR(ROUND(e!AG105/e!Y105*100,1),0)</f>
        <v>12.7</v>
      </c>
      <c r="U107" s="30">
        <f>+IFERROR(ROUND(e!AH105/SUM(e!AH105:AJ105)*100,1),0)</f>
        <v>0</v>
      </c>
      <c r="V107" s="30">
        <f>+IFERROR(ROUND(e!AK105/SUM(e!AK105:AQ105)*100,1),0)</f>
        <v>12.6</v>
      </c>
      <c r="W107" s="30">
        <f>+IFERROR(ROUND(SUM(e!AR105:BG105)/J107*100,1),0)</f>
        <v>23.3</v>
      </c>
      <c r="X107" s="30">
        <f>+IFERROR(ROUND(SUM(e!BH105:BI105)/SUM(e!BJ105:BK105)*100,1),0)</f>
        <v>100.7</v>
      </c>
      <c r="Y107" s="30">
        <f t="shared" si="39"/>
        <v>1613.1</v>
      </c>
      <c r="Z107" s="30">
        <f t="shared" si="40"/>
        <v>46</v>
      </c>
      <c r="AA107" s="30">
        <f>+IFERROR(ROUND(K107/SUM(e!T105:V105),1),0)</f>
        <v>277.8</v>
      </c>
      <c r="AB107" s="42">
        <f>+IFERROR(ROUND((SUM(e!BJ105:BK105)-SUM(e!BL105:BO105))/SUM(e!T105:V105),1),0)</f>
        <v>604</v>
      </c>
      <c r="AC107" s="30">
        <f>+IFERROR(ROUND(e!BP105/e!BQ105*100,1),0)</f>
        <v>83</v>
      </c>
      <c r="AD107" s="101">
        <f>+e!BR105</f>
        <v>0</v>
      </c>
      <c r="AF107" s="5"/>
      <c r="AG107" s="29"/>
      <c r="BG107" s="5"/>
      <c r="BH107" s="29"/>
      <c r="CH107" s="69" t="s">
        <v>312</v>
      </c>
      <c r="CI107" s="68" t="s">
        <v>3580</v>
      </c>
      <c r="CJ107" s="55">
        <f t="shared" si="48"/>
        <v>10270</v>
      </c>
      <c r="CK107" s="55">
        <f t="shared" si="48"/>
        <v>6</v>
      </c>
      <c r="CL107" s="55">
        <f t="shared" si="48"/>
        <v>0</v>
      </c>
      <c r="CM107" s="55">
        <f t="shared" si="48"/>
        <v>66877</v>
      </c>
      <c r="CN107" s="55">
        <f t="shared" si="48"/>
        <v>223176</v>
      </c>
      <c r="CO107" s="55">
        <f t="shared" si="48"/>
        <v>323254</v>
      </c>
      <c r="CP107" s="55">
        <f t="shared" si="48"/>
        <v>55794</v>
      </c>
      <c r="CQ107" s="55">
        <f t="shared" si="48"/>
        <v>228</v>
      </c>
      <c r="CR107" s="55">
        <f t="shared" si="48"/>
        <v>33.299999999999997</v>
      </c>
      <c r="CS107" s="55">
        <f t="shared" si="48"/>
        <v>4</v>
      </c>
      <c r="CT107" s="55">
        <f t="shared" si="49"/>
        <v>100</v>
      </c>
      <c r="CU107" s="55">
        <f t="shared" si="49"/>
        <v>76.2</v>
      </c>
      <c r="CV107" s="55">
        <f t="shared" si="49"/>
        <v>0</v>
      </c>
      <c r="CW107" s="55">
        <f t="shared" si="49"/>
        <v>0</v>
      </c>
      <c r="CX107" s="55">
        <f t="shared" si="49"/>
        <v>0</v>
      </c>
      <c r="CY107" s="55">
        <f t="shared" si="49"/>
        <v>36.1</v>
      </c>
      <c r="CZ107" s="55">
        <f t="shared" si="49"/>
        <v>28.8</v>
      </c>
      <c r="DA107" s="55">
        <f t="shared" si="49"/>
        <v>106.9</v>
      </c>
      <c r="DB107" s="55">
        <f t="shared" si="49"/>
        <v>144.80000000000001</v>
      </c>
      <c r="DC107" s="55">
        <f t="shared" si="49"/>
        <v>103</v>
      </c>
      <c r="DD107" s="55">
        <f t="shared" si="49"/>
        <v>245</v>
      </c>
      <c r="DE107" s="55">
        <f t="shared" si="49"/>
        <v>237.8</v>
      </c>
      <c r="DF107" s="58">
        <f t="shared" si="49"/>
        <v>557.6</v>
      </c>
      <c r="DG107" s="58">
        <f t="shared" si="41"/>
        <v>800</v>
      </c>
    </row>
    <row r="108" spans="2:111">
      <c r="B108" s="40" t="s">
        <v>1476</v>
      </c>
      <c r="C108" s="30" t="s">
        <v>1477</v>
      </c>
      <c r="D108" s="30" t="s">
        <v>1312</v>
      </c>
      <c r="E108" s="30" t="s">
        <v>1483</v>
      </c>
      <c r="F108" s="30" t="str">
        <f t="shared" si="38"/>
        <v>青森県大間町</v>
      </c>
      <c r="G108" s="41">
        <f>+e!F106</f>
        <v>4760</v>
      </c>
      <c r="H108" s="41">
        <f>+e!G106</f>
        <v>3</v>
      </c>
      <c r="I108" s="41">
        <f>+SUM(e!H106:K106)</f>
        <v>3</v>
      </c>
      <c r="J108" s="41">
        <f>+SUM(e!L106:O106)</f>
        <v>52753</v>
      </c>
      <c r="K108" s="41">
        <f>+e!P106</f>
        <v>111759</v>
      </c>
      <c r="L108" s="41">
        <f>+SUM(e!Q106:R106)</f>
        <v>662410</v>
      </c>
      <c r="M108" s="31">
        <f>+IFERROR(ROUND(e!P106/e!S106,0),0)</f>
        <v>37253</v>
      </c>
      <c r="N108" s="30">
        <f>+IFERROR(ROUND(SUM(e!T106:V106)/e!S106,0),0)</f>
        <v>177</v>
      </c>
      <c r="O108" s="30">
        <f>+IFERROR(ROUND(e!W106/e!G106*100,1),0)</f>
        <v>33.299999999999997</v>
      </c>
      <c r="P108" s="41">
        <f>+e!X106</f>
        <v>6</v>
      </c>
      <c r="Q108" s="30">
        <f>+IFERROR(ROUND(e!Z106/e!Y106*100,1),0)</f>
        <v>0</v>
      </c>
      <c r="R108" s="30">
        <f>+IFERROR(ROUND(e!AB106/e!AA106*100,1),0)</f>
        <v>12.8</v>
      </c>
      <c r="S108" s="30">
        <f>+IFERROR(ROUND(SUM(e!AC106:AF106)/J108*100,1),0)</f>
        <v>1.2</v>
      </c>
      <c r="T108" s="30">
        <f>+IFERROR(ROUND(e!AG106/e!Y106*100,1),0)</f>
        <v>87</v>
      </c>
      <c r="U108" s="30">
        <f>+IFERROR(ROUND(e!AH106/SUM(e!AH106:AJ106)*100,1),0)</f>
        <v>28.8</v>
      </c>
      <c r="V108" s="30">
        <f>+IFERROR(ROUND(e!AK106/SUM(e!AK106:AQ106)*100,1),0)</f>
        <v>92.2</v>
      </c>
      <c r="W108" s="30">
        <f>+IFERROR(ROUND(SUM(e!AR106:BG106)/J108*100,1),0)</f>
        <v>0.3</v>
      </c>
      <c r="X108" s="30">
        <f>+IFERROR(ROUND(SUM(e!BH106:BI106)/SUM(e!BJ106:BK106)*100,1),0)</f>
        <v>131.5</v>
      </c>
      <c r="Y108" s="30">
        <f t="shared" si="39"/>
        <v>592.70000000000005</v>
      </c>
      <c r="Z108" s="30">
        <f t="shared" si="40"/>
        <v>93.9</v>
      </c>
      <c r="AA108" s="30">
        <f>+IFERROR(ROUND(K108/SUM(e!T106:V106),1),0)</f>
        <v>210.9</v>
      </c>
      <c r="AB108" s="42">
        <f>+IFERROR(ROUND((SUM(e!BJ106:BK106)-SUM(e!BL106:BO106))/SUM(e!T106:V106),1),0)</f>
        <v>224.7</v>
      </c>
      <c r="AC108" s="30">
        <f>+IFERROR(ROUND(e!BP106/e!BQ106*100,1),0)</f>
        <v>142.30000000000001</v>
      </c>
      <c r="AD108" s="101">
        <f>+e!BR106</f>
        <v>0</v>
      </c>
      <c r="AF108" s="5"/>
      <c r="AG108" s="29"/>
      <c r="BG108" s="5"/>
      <c r="BH108" s="29"/>
      <c r="CH108" s="69" t="s">
        <v>310</v>
      </c>
      <c r="CI108" s="68" t="s">
        <v>3581</v>
      </c>
      <c r="CJ108" s="55">
        <f t="shared" si="48"/>
        <v>10846</v>
      </c>
      <c r="CK108" s="55">
        <f t="shared" si="48"/>
        <v>7</v>
      </c>
      <c r="CL108" s="55">
        <f t="shared" si="48"/>
        <v>2</v>
      </c>
      <c r="CM108" s="55">
        <f t="shared" si="48"/>
        <v>119467</v>
      </c>
      <c r="CN108" s="55">
        <f t="shared" si="48"/>
        <v>305953</v>
      </c>
      <c r="CO108" s="55">
        <f t="shared" si="48"/>
        <v>1059880</v>
      </c>
      <c r="CP108" s="55">
        <f t="shared" si="48"/>
        <v>50992</v>
      </c>
      <c r="CQ108" s="55">
        <f t="shared" si="48"/>
        <v>196</v>
      </c>
      <c r="CR108" s="55">
        <f t="shared" si="48"/>
        <v>0</v>
      </c>
      <c r="CS108" s="55">
        <f t="shared" si="48"/>
        <v>22</v>
      </c>
      <c r="CT108" s="55">
        <f t="shared" si="49"/>
        <v>0</v>
      </c>
      <c r="CU108" s="55">
        <f t="shared" si="49"/>
        <v>72.599999999999994</v>
      </c>
      <c r="CV108" s="55">
        <f t="shared" si="49"/>
        <v>18.8</v>
      </c>
      <c r="CW108" s="55">
        <f t="shared" si="49"/>
        <v>0</v>
      </c>
      <c r="CX108" s="55">
        <f t="shared" si="49"/>
        <v>0</v>
      </c>
      <c r="CY108" s="55">
        <f t="shared" si="49"/>
        <v>0</v>
      </c>
      <c r="CZ108" s="55">
        <f t="shared" si="49"/>
        <v>17.600000000000001</v>
      </c>
      <c r="DA108" s="55">
        <f t="shared" si="49"/>
        <v>117.4</v>
      </c>
      <c r="DB108" s="55">
        <f t="shared" si="49"/>
        <v>346.4</v>
      </c>
      <c r="DC108" s="55">
        <f t="shared" si="49"/>
        <v>110.8</v>
      </c>
      <c r="DD108" s="55">
        <f t="shared" si="49"/>
        <v>260.60000000000002</v>
      </c>
      <c r="DE108" s="55">
        <f t="shared" si="49"/>
        <v>235.3</v>
      </c>
      <c r="DF108" s="58">
        <f t="shared" si="49"/>
        <v>520.6</v>
      </c>
      <c r="DG108" s="58">
        <f t="shared" si="41"/>
        <v>3490</v>
      </c>
    </row>
    <row r="109" spans="2:111">
      <c r="B109" s="40" t="s">
        <v>1476</v>
      </c>
      <c r="C109" s="30" t="s">
        <v>1477</v>
      </c>
      <c r="D109" s="30" t="s">
        <v>1322</v>
      </c>
      <c r="E109" s="30" t="s">
        <v>1484</v>
      </c>
      <c r="F109" s="30" t="str">
        <f t="shared" si="38"/>
        <v>青森県野辺地町</v>
      </c>
      <c r="G109" s="41">
        <f>+e!F107</f>
        <v>12640</v>
      </c>
      <c r="H109" s="41">
        <f>+e!G107</f>
        <v>5</v>
      </c>
      <c r="I109" s="41">
        <f>+SUM(e!H107:K107)</f>
        <v>6</v>
      </c>
      <c r="J109" s="41">
        <f>+SUM(e!L107:O107)</f>
        <v>122281</v>
      </c>
      <c r="K109" s="41">
        <f>+e!P107</f>
        <v>228036</v>
      </c>
      <c r="L109" s="41">
        <f>+SUM(e!Q107:R107)</f>
        <v>1129383</v>
      </c>
      <c r="M109" s="31">
        <f>+IFERROR(ROUND(e!P107/e!S107,0),0)</f>
        <v>45607</v>
      </c>
      <c r="N109" s="30">
        <f>+IFERROR(ROUND(SUM(e!T107:V107)/e!S107,0),0)</f>
        <v>268</v>
      </c>
      <c r="O109" s="30">
        <f>+IFERROR(ROUND(e!W107/e!G107*100,1),0)</f>
        <v>0</v>
      </c>
      <c r="P109" s="41">
        <f>+e!X107</f>
        <v>5</v>
      </c>
      <c r="Q109" s="30">
        <f>+IFERROR(ROUND(e!Z107/e!Y107*100,1),0)</f>
        <v>0</v>
      </c>
      <c r="R109" s="30">
        <f>+IFERROR(ROUND(e!AB107/e!AA107*100,1),0)</f>
        <v>87.7</v>
      </c>
      <c r="S109" s="30">
        <f>+IFERROR(ROUND(SUM(e!AC107:AF107)/J109*100,1),0)</f>
        <v>22.1</v>
      </c>
      <c r="T109" s="30">
        <f>+IFERROR(ROUND(e!AG107/e!Y107*100,1),0)</f>
        <v>0</v>
      </c>
      <c r="U109" s="30">
        <f>+IFERROR(ROUND(e!AH107/SUM(e!AH107:AJ107)*100,1),0)</f>
        <v>0</v>
      </c>
      <c r="V109" s="30">
        <f>+IFERROR(ROUND(e!AK107/SUM(e!AK107:AQ107)*100,1),0)</f>
        <v>0</v>
      </c>
      <c r="W109" s="30">
        <f>+IFERROR(ROUND(SUM(e!AR107:BG107)/J109*100,1),0)</f>
        <v>0.9</v>
      </c>
      <c r="X109" s="30">
        <f>+IFERROR(ROUND(SUM(e!BH107:BI107)/SUM(e!BJ107:BK107)*100,1),0)</f>
        <v>111.5</v>
      </c>
      <c r="Y109" s="30">
        <f t="shared" si="39"/>
        <v>495.3</v>
      </c>
      <c r="Z109" s="30">
        <f t="shared" si="40"/>
        <v>110.7</v>
      </c>
      <c r="AA109" s="30">
        <f>+IFERROR(ROUND(K109/SUM(e!T107:V107),1),0)</f>
        <v>169.9</v>
      </c>
      <c r="AB109" s="42">
        <f>+IFERROR(ROUND((SUM(e!BJ107:BK107)-SUM(e!BL107:BO107))/SUM(e!T107:V107),1),0)</f>
        <v>153.5</v>
      </c>
      <c r="AC109" s="30">
        <f>+IFERROR(ROUND(e!BP107/e!BQ107*100,1),0)</f>
        <v>256.8</v>
      </c>
      <c r="AD109" s="101">
        <f>+e!BR107</f>
        <v>0</v>
      </c>
      <c r="AF109" s="5"/>
      <c r="AG109" s="29"/>
      <c r="BG109" s="5"/>
      <c r="BH109" s="29"/>
      <c r="CH109" s="69" t="s">
        <v>303</v>
      </c>
      <c r="CI109" s="68" t="s">
        <v>3582</v>
      </c>
      <c r="CJ109" s="55">
        <f t="shared" si="48"/>
        <v>328562</v>
      </c>
      <c r="CK109" s="55">
        <f t="shared" si="48"/>
        <v>169</v>
      </c>
      <c r="CL109" s="55">
        <f t="shared" si="48"/>
        <v>6</v>
      </c>
      <c r="CM109" s="55">
        <f t="shared" si="48"/>
        <v>2195353</v>
      </c>
      <c r="CN109" s="55">
        <f t="shared" si="48"/>
        <v>8351216</v>
      </c>
      <c r="CO109" s="55">
        <f t="shared" si="48"/>
        <v>26571273</v>
      </c>
      <c r="CP109" s="55">
        <f t="shared" si="48"/>
        <v>68453</v>
      </c>
      <c r="CQ109" s="55">
        <f t="shared" si="48"/>
        <v>304</v>
      </c>
      <c r="CR109" s="55">
        <f t="shared" si="48"/>
        <v>65.099999999999994</v>
      </c>
      <c r="CS109" s="55">
        <f t="shared" si="48"/>
        <v>16</v>
      </c>
      <c r="CT109" s="55">
        <f t="shared" si="49"/>
        <v>0</v>
      </c>
      <c r="CU109" s="55">
        <f t="shared" si="49"/>
        <v>53.4</v>
      </c>
      <c r="CV109" s="55">
        <f t="shared" si="49"/>
        <v>23.6</v>
      </c>
      <c r="CW109" s="55">
        <f t="shared" si="49"/>
        <v>23.7</v>
      </c>
      <c r="CX109" s="55">
        <f t="shared" si="49"/>
        <v>79.3</v>
      </c>
      <c r="CY109" s="55">
        <f t="shared" si="49"/>
        <v>30.3</v>
      </c>
      <c r="CZ109" s="55">
        <f t="shared" si="49"/>
        <v>10</v>
      </c>
      <c r="DA109" s="55">
        <f t="shared" si="49"/>
        <v>126.7</v>
      </c>
      <c r="DB109" s="55">
        <f t="shared" si="49"/>
        <v>318.2</v>
      </c>
      <c r="DC109" s="55">
        <f t="shared" si="49"/>
        <v>121.6</v>
      </c>
      <c r="DD109" s="55">
        <f t="shared" si="49"/>
        <v>224.9</v>
      </c>
      <c r="DE109" s="55">
        <f t="shared" si="49"/>
        <v>185</v>
      </c>
      <c r="DF109" s="58">
        <f t="shared" si="49"/>
        <v>263.2</v>
      </c>
      <c r="DG109" s="58">
        <f t="shared" si="41"/>
        <v>0</v>
      </c>
    </row>
    <row r="110" spans="2:111">
      <c r="B110" s="40" t="s">
        <v>1476</v>
      </c>
      <c r="C110" s="30" t="s">
        <v>1477</v>
      </c>
      <c r="D110" s="30" t="s">
        <v>1485</v>
      </c>
      <c r="E110" s="30" t="s">
        <v>1486</v>
      </c>
      <c r="F110" s="30" t="str">
        <f t="shared" si="38"/>
        <v>青森県平内町</v>
      </c>
      <c r="G110" s="41">
        <f>+e!F108</f>
        <v>9858</v>
      </c>
      <c r="H110" s="41">
        <f>+e!G108</f>
        <v>3</v>
      </c>
      <c r="I110" s="41">
        <f>+SUM(e!H108:K108)</f>
        <v>6</v>
      </c>
      <c r="J110" s="41">
        <f>+SUM(e!L108:O108)</f>
        <v>142302</v>
      </c>
      <c r="K110" s="41">
        <f>+e!P108</f>
        <v>261026</v>
      </c>
      <c r="L110" s="41">
        <f>+SUM(e!Q108:R108)</f>
        <v>1475216</v>
      </c>
      <c r="M110" s="31">
        <f>+IFERROR(ROUND(e!P108/e!S108,0),0)</f>
        <v>87009</v>
      </c>
      <c r="N110" s="30">
        <f>+IFERROR(ROUND(SUM(e!T108:V108)/e!S108,0),0)</f>
        <v>343</v>
      </c>
      <c r="O110" s="30">
        <f>+IFERROR(ROUND(e!W108/e!G108*100,1),0)</f>
        <v>33.299999999999997</v>
      </c>
      <c r="P110" s="41">
        <f>+e!X108</f>
        <v>6</v>
      </c>
      <c r="Q110" s="30">
        <f>+IFERROR(ROUND(e!Z108/e!Y108*100,1),0)</f>
        <v>0</v>
      </c>
      <c r="R110" s="30">
        <f>+IFERROR(ROUND(e!AB108/e!AA108*100,1),0)</f>
        <v>47.9</v>
      </c>
      <c r="S110" s="30">
        <f>+IFERROR(ROUND(SUM(e!AC108:AF108)/J110*100,1),0)</f>
        <v>0</v>
      </c>
      <c r="T110" s="30">
        <f>+IFERROR(ROUND(e!AG108/e!Y108*100,1),0)</f>
        <v>0</v>
      </c>
      <c r="U110" s="30">
        <f>+IFERROR(ROUND(e!AH108/SUM(e!AH108:AJ108)*100,1),0)</f>
        <v>0</v>
      </c>
      <c r="V110" s="30">
        <f>+IFERROR(ROUND(e!AK108/SUM(e!AK108:AQ108)*100,1),0)</f>
        <v>0</v>
      </c>
      <c r="W110" s="30">
        <f>+IFERROR(ROUND(SUM(e!AR108:BG108)/J110*100,1),0)</f>
        <v>17</v>
      </c>
      <c r="X110" s="30">
        <f>+IFERROR(ROUND(SUM(e!BH108:BI108)/SUM(e!BJ108:BK108)*100,1),0)</f>
        <v>128.5</v>
      </c>
      <c r="Y110" s="30">
        <f t="shared" si="39"/>
        <v>565.20000000000005</v>
      </c>
      <c r="Z110" s="30">
        <f t="shared" si="40"/>
        <v>126.4</v>
      </c>
      <c r="AA110" s="30">
        <f>+IFERROR(ROUND(K110/SUM(e!T108:V108),1),0)</f>
        <v>253.9</v>
      </c>
      <c r="AB110" s="42">
        <f>+IFERROR(ROUND((SUM(e!BJ108:BK108)-SUM(e!BL108:BO108))/SUM(e!T108:V108),1),0)</f>
        <v>200.9</v>
      </c>
      <c r="AC110" s="30">
        <f>+IFERROR(ROUND(e!BP108/e!BQ108*100,1),0)</f>
        <v>63.1</v>
      </c>
      <c r="AD110" s="101">
        <f>+e!BR108</f>
        <v>0</v>
      </c>
      <c r="AF110" s="5"/>
      <c r="AG110" s="29"/>
      <c r="BG110" s="5"/>
      <c r="BH110" s="29"/>
      <c r="CH110" s="69" t="s">
        <v>333</v>
      </c>
      <c r="CI110" s="68" t="s">
        <v>3418</v>
      </c>
      <c r="CJ110" s="55">
        <f t="shared" si="48"/>
        <v>0</v>
      </c>
      <c r="CK110" s="55">
        <f t="shared" si="48"/>
        <v>25</v>
      </c>
      <c r="CL110" s="55">
        <f t="shared" si="48"/>
        <v>8</v>
      </c>
      <c r="CM110" s="55">
        <f t="shared" si="48"/>
        <v>587856</v>
      </c>
      <c r="CN110" s="55">
        <f t="shared" si="48"/>
        <v>264417</v>
      </c>
      <c r="CO110" s="55">
        <f t="shared" si="48"/>
        <v>2763282</v>
      </c>
      <c r="CP110" s="55">
        <f t="shared" si="48"/>
        <v>11017</v>
      </c>
      <c r="CQ110" s="55">
        <f t="shared" si="48"/>
        <v>77</v>
      </c>
      <c r="CR110" s="55">
        <f t="shared" si="48"/>
        <v>64</v>
      </c>
      <c r="CS110" s="55">
        <f t="shared" si="48"/>
        <v>18</v>
      </c>
      <c r="CT110" s="55">
        <f t="shared" si="49"/>
        <v>0</v>
      </c>
      <c r="CU110" s="55">
        <f t="shared" si="49"/>
        <v>62.7</v>
      </c>
      <c r="CV110" s="55">
        <f t="shared" si="49"/>
        <v>1.9</v>
      </c>
      <c r="CW110" s="55">
        <f t="shared" si="49"/>
        <v>58.5</v>
      </c>
      <c r="CX110" s="55">
        <f t="shared" si="49"/>
        <v>53.9</v>
      </c>
      <c r="CY110" s="55">
        <f t="shared" si="49"/>
        <v>52.3</v>
      </c>
      <c r="CZ110" s="55">
        <f t="shared" si="49"/>
        <v>5.6</v>
      </c>
      <c r="DA110" s="55">
        <f t="shared" si="49"/>
        <v>99.8</v>
      </c>
      <c r="DB110" s="55">
        <f t="shared" si="49"/>
        <v>1045</v>
      </c>
      <c r="DC110" s="55">
        <f t="shared" si="49"/>
        <v>26.3</v>
      </c>
      <c r="DD110" s="55">
        <f t="shared" si="49"/>
        <v>142.6</v>
      </c>
      <c r="DE110" s="55">
        <f t="shared" si="49"/>
        <v>543</v>
      </c>
      <c r="DF110" s="58">
        <f t="shared" si="49"/>
        <v>577.70000000000005</v>
      </c>
      <c r="DG110" s="58">
        <f t="shared" si="41"/>
        <v>0</v>
      </c>
    </row>
    <row r="111" spans="2:111">
      <c r="B111" s="40" t="s">
        <v>1476</v>
      </c>
      <c r="C111" s="30" t="s">
        <v>1477</v>
      </c>
      <c r="D111" s="30" t="s">
        <v>1326</v>
      </c>
      <c r="E111" s="30" t="s">
        <v>1487</v>
      </c>
      <c r="F111" s="30" t="str">
        <f t="shared" si="38"/>
        <v>青森県黒石市</v>
      </c>
      <c r="G111" s="41">
        <f>+e!F109</f>
        <v>28693</v>
      </c>
      <c r="H111" s="41">
        <f>+e!G109</f>
        <v>14</v>
      </c>
      <c r="I111" s="41">
        <f>+SUM(e!H109:K109)</f>
        <v>0</v>
      </c>
      <c r="J111" s="41">
        <f>+SUM(e!L109:O109)</f>
        <v>178128</v>
      </c>
      <c r="K111" s="41">
        <f>+e!P109</f>
        <v>709639</v>
      </c>
      <c r="L111" s="41">
        <f>+SUM(e!Q109:R109)</f>
        <v>1654727</v>
      </c>
      <c r="M111" s="31">
        <f>+IFERROR(ROUND(e!P109/e!S109,0),0)</f>
        <v>50689</v>
      </c>
      <c r="N111" s="30">
        <f>+IFERROR(ROUND(SUM(e!T109:V109)/e!S109,0),0)</f>
        <v>157</v>
      </c>
      <c r="O111" s="30">
        <f>+IFERROR(ROUND(e!W109/e!G109*100,1),0)</f>
        <v>21.4</v>
      </c>
      <c r="P111" s="41">
        <f>+e!X109</f>
        <v>4</v>
      </c>
      <c r="Q111" s="30">
        <f>+IFERROR(ROUND(e!Z109/e!Y109*100,1),0)</f>
        <v>0</v>
      </c>
      <c r="R111" s="30">
        <f>+IFERROR(ROUND(e!AB109/e!AA109*100,1),0)</f>
        <v>0</v>
      </c>
      <c r="S111" s="30">
        <f>+IFERROR(ROUND(SUM(e!AC109:AF109)/J111*100,1),0)</f>
        <v>14.6</v>
      </c>
      <c r="T111" s="30">
        <f>+IFERROR(ROUND(e!AG109/e!Y109*100,1),0)</f>
        <v>0</v>
      </c>
      <c r="U111" s="30">
        <f>+IFERROR(ROUND(e!AH109/SUM(e!AH109:AJ109)*100,1),0)</f>
        <v>0</v>
      </c>
      <c r="V111" s="30">
        <f>+IFERROR(ROUND(e!AK109/SUM(e!AK109:AQ109)*100,1),0)</f>
        <v>73.400000000000006</v>
      </c>
      <c r="W111" s="30">
        <f>+IFERROR(ROUND(SUM(e!AR109:BG109)/J111*100,1),0)</f>
        <v>4.4000000000000004</v>
      </c>
      <c r="X111" s="30">
        <f>+IFERROR(ROUND(SUM(e!BH109:BI109)/SUM(e!BJ109:BK109)*100,1),0)</f>
        <v>117.6</v>
      </c>
      <c r="Y111" s="30">
        <f t="shared" si="39"/>
        <v>233.2</v>
      </c>
      <c r="Z111" s="30">
        <f t="shared" si="40"/>
        <v>114.2</v>
      </c>
      <c r="AA111" s="30">
        <f>+IFERROR(ROUND(K111/SUM(e!T109:V109),1),0)</f>
        <v>322.3</v>
      </c>
      <c r="AB111" s="42">
        <f>+IFERROR(ROUND((SUM(e!BJ109:BK109)-SUM(e!BL109:BO109))/SUM(e!T109:V109),1),0)</f>
        <v>282.2</v>
      </c>
      <c r="AC111" s="30">
        <f>+IFERROR(ROUND(e!BP109/e!BQ109*100,1),0)</f>
        <v>355.7</v>
      </c>
      <c r="AD111" s="101">
        <f>+e!BR109</f>
        <v>13950</v>
      </c>
      <c r="AF111" s="5"/>
      <c r="AG111" s="29"/>
      <c r="BG111" s="5"/>
      <c r="BH111" s="29"/>
      <c r="CH111" s="69" t="s">
        <v>3026</v>
      </c>
      <c r="CI111" s="68" t="s">
        <v>3583</v>
      </c>
      <c r="CJ111" s="55">
        <f t="shared" si="48"/>
        <v>169817</v>
      </c>
      <c r="CK111" s="55">
        <f t="shared" si="48"/>
        <v>51</v>
      </c>
      <c r="CL111" s="55">
        <f t="shared" si="48"/>
        <v>2</v>
      </c>
      <c r="CM111" s="55">
        <f t="shared" si="48"/>
        <v>636236</v>
      </c>
      <c r="CN111" s="55">
        <f t="shared" si="48"/>
        <v>2708021</v>
      </c>
      <c r="CO111" s="55">
        <f t="shared" si="48"/>
        <v>0</v>
      </c>
      <c r="CP111" s="55">
        <f t="shared" si="48"/>
        <v>61546</v>
      </c>
      <c r="CQ111" s="55">
        <f t="shared" si="48"/>
        <v>412</v>
      </c>
      <c r="CR111" s="55">
        <f t="shared" si="48"/>
        <v>43.1</v>
      </c>
      <c r="CS111" s="55">
        <f t="shared" si="48"/>
        <v>17</v>
      </c>
      <c r="CT111" s="55">
        <f t="shared" si="49"/>
        <v>0</v>
      </c>
      <c r="CU111" s="55">
        <f t="shared" si="49"/>
        <v>30.8</v>
      </c>
      <c r="CV111" s="55">
        <f t="shared" si="49"/>
        <v>31.7</v>
      </c>
      <c r="CW111" s="55">
        <f t="shared" si="49"/>
        <v>0</v>
      </c>
      <c r="CX111" s="55">
        <f t="shared" si="49"/>
        <v>65.7</v>
      </c>
      <c r="CY111" s="55">
        <f t="shared" si="49"/>
        <v>94.4</v>
      </c>
      <c r="CZ111" s="55">
        <f t="shared" si="49"/>
        <v>25.5</v>
      </c>
      <c r="DA111" s="55">
        <f t="shared" si="49"/>
        <v>114.8</v>
      </c>
      <c r="DB111" s="55">
        <f t="shared" si="49"/>
        <v>0</v>
      </c>
      <c r="DC111" s="55">
        <f t="shared" si="49"/>
        <v>106.6</v>
      </c>
      <c r="DD111" s="55">
        <f t="shared" si="49"/>
        <v>149.19999999999999</v>
      </c>
      <c r="DE111" s="55">
        <f t="shared" si="49"/>
        <v>140</v>
      </c>
      <c r="DF111" s="58">
        <f t="shared" si="49"/>
        <v>1003.7</v>
      </c>
      <c r="DG111" s="58">
        <f t="shared" si="41"/>
        <v>44731</v>
      </c>
    </row>
    <row r="112" spans="2:111">
      <c r="B112" s="40" t="s">
        <v>1476</v>
      </c>
      <c r="C112" s="30" t="s">
        <v>1477</v>
      </c>
      <c r="D112" s="30" t="s">
        <v>1336</v>
      </c>
      <c r="E112" s="30" t="s">
        <v>1488</v>
      </c>
      <c r="F112" s="30" t="str">
        <f t="shared" si="38"/>
        <v>青森県田舎館村</v>
      </c>
      <c r="G112" s="41">
        <f>+e!F110</f>
        <v>7458</v>
      </c>
      <c r="H112" s="41">
        <f>+e!G110</f>
        <v>2</v>
      </c>
      <c r="I112" s="41">
        <f>+SUM(e!H110:K110)</f>
        <v>0</v>
      </c>
      <c r="J112" s="41">
        <f>+SUM(e!L110:O110)</f>
        <v>65213</v>
      </c>
      <c r="K112" s="41">
        <f>+e!P110</f>
        <v>156296</v>
      </c>
      <c r="L112" s="41">
        <f>+SUM(e!Q110:R110)</f>
        <v>470197</v>
      </c>
      <c r="M112" s="31">
        <f>+IFERROR(ROUND(e!P110/e!S110,0),0)</f>
        <v>78148</v>
      </c>
      <c r="N112" s="30">
        <f>+IFERROR(ROUND(SUM(e!T110:V110)/e!S110,0),0)</f>
        <v>309</v>
      </c>
      <c r="O112" s="30">
        <f>+IFERROR(ROUND(e!W110/e!G110*100,1),0)</f>
        <v>50</v>
      </c>
      <c r="P112" s="41">
        <f>+e!X110</f>
        <v>4</v>
      </c>
      <c r="Q112" s="30">
        <f>+IFERROR(ROUND(e!Z110/e!Y110*100,1),0)</f>
        <v>0</v>
      </c>
      <c r="R112" s="30">
        <f>+IFERROR(ROUND(e!AB110/e!AA110*100,1),0)</f>
        <v>100</v>
      </c>
      <c r="S112" s="30">
        <f>+IFERROR(ROUND(SUM(e!AC110:AF110)/J112*100,1),0)</f>
        <v>6.3</v>
      </c>
      <c r="T112" s="30">
        <f>+IFERROR(ROUND(e!AG110/e!Y110*100,1),0)</f>
        <v>0</v>
      </c>
      <c r="U112" s="30">
        <f>+IFERROR(ROUND(e!AH110/SUM(e!AH110:AJ110)*100,1),0)</f>
        <v>0</v>
      </c>
      <c r="V112" s="30">
        <f>+IFERROR(ROUND(e!AK110/SUM(e!AK110:AQ110)*100,1),0)</f>
        <v>100</v>
      </c>
      <c r="W112" s="30">
        <f>+IFERROR(ROUND(SUM(e!AR110:BG110)/J112*100,1),0)</f>
        <v>0.2</v>
      </c>
      <c r="X112" s="30">
        <f>+IFERROR(ROUND(SUM(e!BH110:BI110)/SUM(e!BJ110:BK110)*100,1),0)</f>
        <v>98.3</v>
      </c>
      <c r="Y112" s="30">
        <f t="shared" si="39"/>
        <v>300.8</v>
      </c>
      <c r="Z112" s="30">
        <f t="shared" si="40"/>
        <v>95.8</v>
      </c>
      <c r="AA112" s="30">
        <f>+IFERROR(ROUND(K112/SUM(e!T110:V110),1),0)</f>
        <v>252.9</v>
      </c>
      <c r="AB112" s="42">
        <f>+IFERROR(ROUND((SUM(e!BJ110:BK110)-SUM(e!BL110:BO110))/SUM(e!T110:V110),1),0)</f>
        <v>264.10000000000002</v>
      </c>
      <c r="AC112" s="30">
        <f>+IFERROR(ROUND(e!BP110/e!BQ110*100,1),0)</f>
        <v>119.3</v>
      </c>
      <c r="AD112" s="101">
        <f>+e!BR110</f>
        <v>4185</v>
      </c>
      <c r="AF112" s="5"/>
      <c r="AG112" s="29"/>
      <c r="BG112" s="5"/>
      <c r="BH112" s="29"/>
      <c r="CH112" s="69" t="s">
        <v>440</v>
      </c>
      <c r="CI112" s="68" t="s">
        <v>3584</v>
      </c>
      <c r="CJ112" s="55">
        <f t="shared" si="48"/>
        <v>55115</v>
      </c>
      <c r="CK112" s="55">
        <f t="shared" si="48"/>
        <v>19</v>
      </c>
      <c r="CL112" s="55">
        <f t="shared" si="48"/>
        <v>3</v>
      </c>
      <c r="CM112" s="55">
        <f t="shared" si="48"/>
        <v>291285</v>
      </c>
      <c r="CN112" s="55">
        <f t="shared" si="48"/>
        <v>964260</v>
      </c>
      <c r="CO112" s="55">
        <f t="shared" si="48"/>
        <v>928030</v>
      </c>
      <c r="CP112" s="55">
        <f t="shared" si="48"/>
        <v>74174</v>
      </c>
      <c r="CQ112" s="55">
        <f t="shared" si="48"/>
        <v>550</v>
      </c>
      <c r="CR112" s="55">
        <f t="shared" si="48"/>
        <v>52.6</v>
      </c>
      <c r="CS112" s="55">
        <f t="shared" si="48"/>
        <v>23</v>
      </c>
      <c r="CT112" s="55">
        <f t="shared" si="49"/>
        <v>0</v>
      </c>
      <c r="CU112" s="55">
        <f t="shared" si="49"/>
        <v>40</v>
      </c>
      <c r="CV112" s="55">
        <f t="shared" si="49"/>
        <v>29.2</v>
      </c>
      <c r="CW112" s="55">
        <f t="shared" si="49"/>
        <v>100</v>
      </c>
      <c r="CX112" s="55">
        <f t="shared" si="49"/>
        <v>0</v>
      </c>
      <c r="CY112" s="55">
        <f t="shared" si="49"/>
        <v>59.1</v>
      </c>
      <c r="CZ112" s="55">
        <f t="shared" si="49"/>
        <v>37.5</v>
      </c>
      <c r="DA112" s="55">
        <f t="shared" si="49"/>
        <v>108.9</v>
      </c>
      <c r="DB112" s="55">
        <f t="shared" si="49"/>
        <v>96.2</v>
      </c>
      <c r="DC112" s="55">
        <f t="shared" si="49"/>
        <v>103.2</v>
      </c>
      <c r="DD112" s="55">
        <f t="shared" si="49"/>
        <v>134.9</v>
      </c>
      <c r="DE112" s="55">
        <f t="shared" si="49"/>
        <v>130.69999999999999</v>
      </c>
      <c r="DF112" s="58">
        <f t="shared" si="49"/>
        <v>1054.2</v>
      </c>
      <c r="DG112" s="58">
        <f t="shared" si="41"/>
        <v>16870</v>
      </c>
    </row>
    <row r="113" spans="2:111">
      <c r="B113" s="40" t="s">
        <v>1476</v>
      </c>
      <c r="C113" s="30" t="s">
        <v>1477</v>
      </c>
      <c r="D113" s="30" t="s">
        <v>1489</v>
      </c>
      <c r="E113" s="30" t="s">
        <v>1490</v>
      </c>
      <c r="F113" s="30" t="str">
        <f t="shared" si="38"/>
        <v>青森県田子町</v>
      </c>
      <c r="G113" s="41">
        <f>+e!F111</f>
        <v>4590</v>
      </c>
      <c r="H113" s="41">
        <f>+e!G111</f>
        <v>3</v>
      </c>
      <c r="I113" s="41">
        <f>+SUM(e!H111:K111)</f>
        <v>6</v>
      </c>
      <c r="J113" s="41">
        <f>+SUM(e!L111:O111)</f>
        <v>101313</v>
      </c>
      <c r="K113" s="41">
        <f>+e!P111</f>
        <v>137684</v>
      </c>
      <c r="L113" s="41">
        <f>+SUM(e!Q111:R111)</f>
        <v>1342274</v>
      </c>
      <c r="M113" s="31">
        <f>+IFERROR(ROUND(e!P111/e!S111,0),0)</f>
        <v>45895</v>
      </c>
      <c r="N113" s="30">
        <f>+IFERROR(ROUND(SUM(e!T111:V111)/e!S111,0),0)</f>
        <v>183</v>
      </c>
      <c r="O113" s="30">
        <f>+IFERROR(ROUND(e!W111/e!G111*100,1),0)</f>
        <v>33.299999999999997</v>
      </c>
      <c r="P113" s="41">
        <f>+e!X111</f>
        <v>7</v>
      </c>
      <c r="Q113" s="30">
        <f>+IFERROR(ROUND(e!Z111/e!Y111*100,1),0)</f>
        <v>0</v>
      </c>
      <c r="R113" s="30">
        <f>+IFERROR(ROUND(e!AB111/e!AA111*100,1),0)</f>
        <v>0</v>
      </c>
      <c r="S113" s="30">
        <f>+IFERROR(ROUND(SUM(e!AC111:AF111)/J113*100,1),0)</f>
        <v>25.5</v>
      </c>
      <c r="T113" s="30">
        <f>+IFERROR(ROUND(e!AG111/e!Y111*100,1),0)</f>
        <v>77.900000000000006</v>
      </c>
      <c r="U113" s="30">
        <f>+IFERROR(ROUND(e!AH111/SUM(e!AH111:AJ111)*100,1),0)</f>
        <v>0</v>
      </c>
      <c r="V113" s="30">
        <f>+IFERROR(ROUND(e!AK111/SUM(e!AK111:AQ111)*100,1),0)</f>
        <v>0</v>
      </c>
      <c r="W113" s="30">
        <f>+IFERROR(ROUND(SUM(e!AR111:BG111)/J113*100,1),0)</f>
        <v>11.3</v>
      </c>
      <c r="X113" s="30">
        <f>+IFERROR(ROUND(SUM(e!BH111:BI111)/SUM(e!BJ111:BK111)*100,1),0)</f>
        <v>101.1</v>
      </c>
      <c r="Y113" s="30">
        <f t="shared" si="39"/>
        <v>974.9</v>
      </c>
      <c r="Z113" s="30">
        <f t="shared" si="40"/>
        <v>100.7</v>
      </c>
      <c r="AA113" s="30">
        <f>+IFERROR(ROUND(K113/SUM(e!T111:V111),1),0)</f>
        <v>251.2</v>
      </c>
      <c r="AB113" s="42">
        <f>+IFERROR(ROUND((SUM(e!BJ111:BK111)-SUM(e!BL111:BO111))/SUM(e!T111:V111),1),0)</f>
        <v>249.5</v>
      </c>
      <c r="AC113" s="30">
        <f>+IFERROR(ROUND(e!BP111/e!BQ111*100,1),0)</f>
        <v>55.8</v>
      </c>
      <c r="AD113" s="101">
        <f>+e!BR111</f>
        <v>0</v>
      </c>
      <c r="AF113" s="5"/>
      <c r="AG113" s="29"/>
      <c r="BG113" s="5"/>
      <c r="BH113" s="29"/>
      <c r="CH113" s="69" t="s">
        <v>446</v>
      </c>
      <c r="CI113" s="68" t="s">
        <v>3585</v>
      </c>
      <c r="CJ113" s="55">
        <f t="shared" si="48"/>
        <v>35954</v>
      </c>
      <c r="CK113" s="55">
        <f t="shared" si="48"/>
        <v>11</v>
      </c>
      <c r="CL113" s="55">
        <f t="shared" si="48"/>
        <v>3</v>
      </c>
      <c r="CM113" s="55">
        <f t="shared" si="48"/>
        <v>201159</v>
      </c>
      <c r="CN113" s="55">
        <f t="shared" si="48"/>
        <v>608914</v>
      </c>
      <c r="CO113" s="55">
        <f t="shared" si="48"/>
        <v>1306094</v>
      </c>
      <c r="CP113" s="55">
        <f t="shared" si="48"/>
        <v>76114</v>
      </c>
      <c r="CQ113" s="55">
        <f t="shared" si="48"/>
        <v>519</v>
      </c>
      <c r="CR113" s="55">
        <f t="shared" si="48"/>
        <v>54.5</v>
      </c>
      <c r="CS113" s="55">
        <f t="shared" si="48"/>
        <v>9</v>
      </c>
      <c r="CT113" s="55">
        <f t="shared" si="49"/>
        <v>0</v>
      </c>
      <c r="CU113" s="55">
        <f t="shared" si="49"/>
        <v>47</v>
      </c>
      <c r="CV113" s="55">
        <f t="shared" si="49"/>
        <v>17</v>
      </c>
      <c r="CW113" s="55">
        <f t="shared" si="49"/>
        <v>0</v>
      </c>
      <c r="CX113" s="55">
        <f t="shared" si="49"/>
        <v>0</v>
      </c>
      <c r="CY113" s="55">
        <f t="shared" si="49"/>
        <v>78.5</v>
      </c>
      <c r="CZ113" s="55">
        <f t="shared" si="49"/>
        <v>15.2</v>
      </c>
      <c r="DA113" s="55">
        <f t="shared" si="49"/>
        <v>104.3</v>
      </c>
      <c r="DB113" s="55">
        <f t="shared" si="49"/>
        <v>214.5</v>
      </c>
      <c r="DC113" s="55">
        <f t="shared" si="49"/>
        <v>99.1</v>
      </c>
      <c r="DD113" s="55">
        <f t="shared" si="49"/>
        <v>146.6</v>
      </c>
      <c r="DE113" s="55">
        <f t="shared" si="49"/>
        <v>147.9</v>
      </c>
      <c r="DF113" s="58">
        <f t="shared" si="49"/>
        <v>269</v>
      </c>
      <c r="DG113" s="58">
        <f t="shared" si="41"/>
        <v>7000</v>
      </c>
    </row>
    <row r="114" spans="2:111">
      <c r="B114" s="40" t="s">
        <v>1476</v>
      </c>
      <c r="C114" s="30" t="s">
        <v>1477</v>
      </c>
      <c r="D114" s="30" t="s">
        <v>1344</v>
      </c>
      <c r="E114" s="30" t="s">
        <v>1491</v>
      </c>
      <c r="F114" s="30" t="str">
        <f t="shared" si="38"/>
        <v>青森県鶴田町</v>
      </c>
      <c r="G114" s="41">
        <f>+e!F112</f>
        <v>12233</v>
      </c>
      <c r="H114" s="41">
        <f>+e!G112</f>
        <v>3</v>
      </c>
      <c r="I114" s="41">
        <f>+SUM(e!H112:K112)</f>
        <v>0</v>
      </c>
      <c r="J114" s="41">
        <f>+SUM(e!L112:O112)</f>
        <v>85693</v>
      </c>
      <c r="K114" s="41">
        <f>+e!P112</f>
        <v>273952</v>
      </c>
      <c r="L114" s="41">
        <f>+SUM(e!Q112:R112)</f>
        <v>1385276</v>
      </c>
      <c r="M114" s="31">
        <f>+IFERROR(ROUND(e!P112/e!S112,0),0)</f>
        <v>91317</v>
      </c>
      <c r="N114" s="30">
        <f>+IFERROR(ROUND(SUM(e!T112:V112)/e!S112,0),0)</f>
        <v>408</v>
      </c>
      <c r="O114" s="30">
        <f>+IFERROR(ROUND(e!W112/e!G112*100,1),0)</f>
        <v>33.299999999999997</v>
      </c>
      <c r="P114" s="41">
        <f>+e!X112</f>
        <v>15</v>
      </c>
      <c r="Q114" s="30">
        <f>+IFERROR(ROUND(e!Z112/e!Y112*100,1),0)</f>
        <v>0</v>
      </c>
      <c r="R114" s="30">
        <f>+IFERROR(ROUND(e!AB112/e!AA112*100,1),0)</f>
        <v>0</v>
      </c>
      <c r="S114" s="30">
        <f>+IFERROR(ROUND(SUM(e!AC112:AF112)/J114*100,1),0)</f>
        <v>43.6</v>
      </c>
      <c r="T114" s="30">
        <f>+IFERROR(ROUND(e!AG112/e!Y112*100,1),0)</f>
        <v>0</v>
      </c>
      <c r="U114" s="30">
        <f>+IFERROR(ROUND(e!AH112/SUM(e!AH112:AJ112)*100,1),0)</f>
        <v>0</v>
      </c>
      <c r="V114" s="30">
        <f>+IFERROR(ROUND(e!AK112/SUM(e!AK112:AQ112)*100,1),0)</f>
        <v>100</v>
      </c>
      <c r="W114" s="30">
        <f>+IFERROR(ROUND(SUM(e!AR112:BG112)/J114*100,1),0)</f>
        <v>47.5</v>
      </c>
      <c r="X114" s="30">
        <f>+IFERROR(ROUND(SUM(e!BH112:BI112)/SUM(e!BJ112:BK112)*100,1),0)</f>
        <v>111.8</v>
      </c>
      <c r="Y114" s="30">
        <f t="shared" si="39"/>
        <v>505.7</v>
      </c>
      <c r="Z114" s="30">
        <f t="shared" si="40"/>
        <v>111.8</v>
      </c>
      <c r="AA114" s="30">
        <f>+IFERROR(ROUND(K114/SUM(e!T112:V112),1),0)</f>
        <v>224</v>
      </c>
      <c r="AB114" s="42">
        <f>+IFERROR(ROUND((SUM(e!BJ112:BK112)-SUM(e!BL112:BO112))/SUM(e!T112:V112),1),0)</f>
        <v>200.3</v>
      </c>
      <c r="AC114" s="30">
        <f>+IFERROR(ROUND(e!BP112/e!BQ112*100,1),0)</f>
        <v>343.7</v>
      </c>
      <c r="AD114" s="101">
        <f>+e!BR112</f>
        <v>5390</v>
      </c>
      <c r="AF114" s="5"/>
      <c r="AG114" s="29"/>
      <c r="BG114" s="5"/>
      <c r="BH114" s="29"/>
      <c r="CH114" s="69" t="s">
        <v>453</v>
      </c>
      <c r="CI114" s="68" t="s">
        <v>3586</v>
      </c>
      <c r="CJ114" s="55">
        <f t="shared" si="48"/>
        <v>13738</v>
      </c>
      <c r="CK114" s="55">
        <f t="shared" si="48"/>
        <v>7</v>
      </c>
      <c r="CL114" s="55">
        <f t="shared" si="48"/>
        <v>1</v>
      </c>
      <c r="CM114" s="55">
        <f t="shared" si="48"/>
        <v>162748</v>
      </c>
      <c r="CN114" s="55">
        <f t="shared" si="48"/>
        <v>218506</v>
      </c>
      <c r="CO114" s="55">
        <f t="shared" si="48"/>
        <v>52644</v>
      </c>
      <c r="CP114" s="55">
        <f t="shared" si="48"/>
        <v>36418</v>
      </c>
      <c r="CQ114" s="55">
        <f t="shared" si="48"/>
        <v>255</v>
      </c>
      <c r="CR114" s="55">
        <f t="shared" si="48"/>
        <v>42.9</v>
      </c>
      <c r="CS114" s="55">
        <f t="shared" si="48"/>
        <v>27</v>
      </c>
      <c r="CT114" s="55">
        <f t="shared" si="49"/>
        <v>0</v>
      </c>
      <c r="CU114" s="55">
        <f t="shared" si="49"/>
        <v>0</v>
      </c>
      <c r="CV114" s="55">
        <f t="shared" si="49"/>
        <v>23.7</v>
      </c>
      <c r="CW114" s="55">
        <f t="shared" si="49"/>
        <v>100</v>
      </c>
      <c r="CX114" s="55">
        <f t="shared" si="49"/>
        <v>100</v>
      </c>
      <c r="CY114" s="55">
        <f t="shared" si="49"/>
        <v>100</v>
      </c>
      <c r="CZ114" s="55">
        <f t="shared" si="49"/>
        <v>3.5</v>
      </c>
      <c r="DA114" s="55">
        <f t="shared" si="49"/>
        <v>102.9</v>
      </c>
      <c r="DB114" s="55">
        <f t="shared" si="49"/>
        <v>24.1</v>
      </c>
      <c r="DC114" s="55">
        <f t="shared" si="49"/>
        <v>96.8</v>
      </c>
      <c r="DD114" s="55">
        <f t="shared" si="49"/>
        <v>143</v>
      </c>
      <c r="DE114" s="55">
        <f t="shared" si="49"/>
        <v>147.80000000000001</v>
      </c>
      <c r="DF114" s="58">
        <f t="shared" si="49"/>
        <v>1786.7</v>
      </c>
      <c r="DG114" s="58">
        <f t="shared" si="41"/>
        <v>4600</v>
      </c>
    </row>
    <row r="115" spans="2:111">
      <c r="B115" s="40" t="s">
        <v>1476</v>
      </c>
      <c r="C115" s="30" t="s">
        <v>1477</v>
      </c>
      <c r="D115" s="30" t="s">
        <v>1354</v>
      </c>
      <c r="E115" s="30" t="s">
        <v>1492</v>
      </c>
      <c r="F115" s="30" t="str">
        <f t="shared" si="38"/>
        <v>青森県平川市</v>
      </c>
      <c r="G115" s="41">
        <f>+e!F113</f>
        <v>27191</v>
      </c>
      <c r="H115" s="41">
        <f>+e!G113</f>
        <v>5</v>
      </c>
      <c r="I115" s="41">
        <f>+SUM(e!H113:K113)</f>
        <v>0</v>
      </c>
      <c r="J115" s="41">
        <f>+SUM(e!L113:O113)</f>
        <v>200969</v>
      </c>
      <c r="K115" s="41">
        <f>+e!P113</f>
        <v>504425</v>
      </c>
      <c r="L115" s="41">
        <f>+SUM(e!Q113:R113)</f>
        <v>1350</v>
      </c>
      <c r="M115" s="31">
        <f>+IFERROR(ROUND(e!P113/e!S113,0),0)</f>
        <v>100885</v>
      </c>
      <c r="N115" s="30">
        <f>+IFERROR(ROUND(SUM(e!T113:V113)/e!S113,0),0)</f>
        <v>428</v>
      </c>
      <c r="O115" s="30">
        <f>+IFERROR(ROUND(e!W113/e!G113*100,1),0)</f>
        <v>20</v>
      </c>
      <c r="P115" s="41">
        <f>+e!X113</f>
        <v>8</v>
      </c>
      <c r="Q115" s="30">
        <f>+IFERROR(ROUND(e!Z113/e!Y113*100,1),0)</f>
        <v>0</v>
      </c>
      <c r="R115" s="30">
        <f>+IFERROR(ROUND(e!AB113/e!AA113*100,1),0)</f>
        <v>0</v>
      </c>
      <c r="S115" s="30">
        <f>+IFERROR(ROUND(SUM(e!AC113:AF113)/J115*100,1),0)</f>
        <v>0</v>
      </c>
      <c r="T115" s="30">
        <f>+IFERROR(ROUND(e!AG113/e!Y113*100,1),0)</f>
        <v>0</v>
      </c>
      <c r="U115" s="30">
        <f>+IFERROR(ROUND(e!AH113/SUM(e!AH113:AJ113)*100,1),0)</f>
        <v>0</v>
      </c>
      <c r="V115" s="30">
        <f>+IFERROR(ROUND(e!AK113/SUM(e!AK113:AQ113)*100,1),0)</f>
        <v>0</v>
      </c>
      <c r="W115" s="30">
        <f>+IFERROR(ROUND(SUM(e!AR113:BG113)/J115*100,1),0)</f>
        <v>2</v>
      </c>
      <c r="X115" s="30">
        <f>+IFERROR(ROUND(SUM(e!BH113:BI113)/SUM(e!BJ113:BK113)*100,1),0)</f>
        <v>127</v>
      </c>
      <c r="Y115" s="30">
        <f t="shared" si="39"/>
        <v>0.3</v>
      </c>
      <c r="Z115" s="30">
        <f t="shared" si="40"/>
        <v>126.6</v>
      </c>
      <c r="AA115" s="30">
        <f>+IFERROR(ROUND(K115/SUM(e!T113:V113),1),0)</f>
        <v>235.9</v>
      </c>
      <c r="AB115" s="42">
        <f>+IFERROR(ROUND((SUM(e!BJ113:BK113)-SUM(e!BL113:BO113))/SUM(e!T113:V113),1),0)</f>
        <v>186.4</v>
      </c>
      <c r="AC115" s="30">
        <f>+IFERROR(ROUND(e!BP113/e!BQ113*100,1),0)</f>
        <v>6970.8</v>
      </c>
      <c r="AD115" s="101">
        <f>+e!BR113</f>
        <v>12960</v>
      </c>
      <c r="AF115" s="5"/>
      <c r="AG115" s="29"/>
      <c r="BG115" s="5"/>
      <c r="BH115" s="29"/>
      <c r="CH115" s="69" t="s">
        <v>447</v>
      </c>
      <c r="CI115" s="68" t="s">
        <v>3587</v>
      </c>
      <c r="CJ115" s="55">
        <f t="shared" ref="CJ115:CS124" si="50">+IFERROR(VLOOKUP($CI115,$F$5:$AC$1424,CJ$1,FALSE),0)</f>
        <v>11270</v>
      </c>
      <c r="CK115" s="55">
        <f t="shared" si="50"/>
        <v>9</v>
      </c>
      <c r="CL115" s="55">
        <f t="shared" si="50"/>
        <v>2</v>
      </c>
      <c r="CM115" s="55">
        <f t="shared" si="50"/>
        <v>156955</v>
      </c>
      <c r="CN115" s="55">
        <f t="shared" si="50"/>
        <v>273662</v>
      </c>
      <c r="CO115" s="55">
        <f t="shared" si="50"/>
        <v>99934</v>
      </c>
      <c r="CP115" s="55">
        <f t="shared" si="50"/>
        <v>34208</v>
      </c>
      <c r="CQ115" s="55">
        <f t="shared" si="50"/>
        <v>162</v>
      </c>
      <c r="CR115" s="55">
        <f t="shared" si="50"/>
        <v>55.6</v>
      </c>
      <c r="CS115" s="55">
        <f t="shared" si="50"/>
        <v>7</v>
      </c>
      <c r="CT115" s="55">
        <f t="shared" ref="CT115:DF124" si="51">+IFERROR(VLOOKUP($CI115,$F$5:$AC$1424,CT$1,FALSE),0)</f>
        <v>0</v>
      </c>
      <c r="CU115" s="55">
        <f t="shared" si="51"/>
        <v>52.8</v>
      </c>
      <c r="CV115" s="55">
        <f t="shared" si="51"/>
        <v>29.4</v>
      </c>
      <c r="CW115" s="55">
        <f t="shared" si="51"/>
        <v>0</v>
      </c>
      <c r="CX115" s="55">
        <f t="shared" si="51"/>
        <v>0</v>
      </c>
      <c r="CY115" s="55">
        <f t="shared" si="51"/>
        <v>58.3</v>
      </c>
      <c r="CZ115" s="55">
        <f t="shared" si="51"/>
        <v>3.5</v>
      </c>
      <c r="DA115" s="55">
        <f t="shared" si="51"/>
        <v>107</v>
      </c>
      <c r="DB115" s="55">
        <f t="shared" si="51"/>
        <v>36.5</v>
      </c>
      <c r="DC115" s="55">
        <f t="shared" si="51"/>
        <v>99.8</v>
      </c>
      <c r="DD115" s="55">
        <f t="shared" si="51"/>
        <v>210.7</v>
      </c>
      <c r="DE115" s="55">
        <f t="shared" si="51"/>
        <v>211.2</v>
      </c>
      <c r="DF115" s="58">
        <f t="shared" si="51"/>
        <v>435.4</v>
      </c>
      <c r="DG115" s="58">
        <f t="shared" si="41"/>
        <v>4600</v>
      </c>
    </row>
    <row r="116" spans="2:111">
      <c r="B116" s="40" t="s">
        <v>1476</v>
      </c>
      <c r="C116" s="30" t="s">
        <v>1477</v>
      </c>
      <c r="D116" s="30" t="s">
        <v>1356</v>
      </c>
      <c r="E116" s="30" t="s">
        <v>1493</v>
      </c>
      <c r="F116" s="30" t="str">
        <f t="shared" si="38"/>
        <v>青森県久吉ダム水道企業団</v>
      </c>
      <c r="G116" s="41">
        <f>+e!F114</f>
        <v>9541</v>
      </c>
      <c r="H116" s="41">
        <f>+e!G114</f>
        <v>6</v>
      </c>
      <c r="I116" s="41">
        <f>+SUM(e!H114:K114)</f>
        <v>3</v>
      </c>
      <c r="J116" s="41">
        <f>+SUM(e!L114:O114)</f>
        <v>105041</v>
      </c>
      <c r="K116" s="41">
        <f>+e!P114</f>
        <v>267886</v>
      </c>
      <c r="L116" s="41">
        <f>+SUM(e!Q114:R114)</f>
        <v>2794331</v>
      </c>
      <c r="M116" s="31">
        <f>+IFERROR(ROUND(e!P114/e!S114,0),0)</f>
        <v>44648</v>
      </c>
      <c r="N116" s="30">
        <f>+IFERROR(ROUND(SUM(e!T114:V114)/e!S114,0),0)</f>
        <v>138</v>
      </c>
      <c r="O116" s="30">
        <f>+IFERROR(ROUND(e!W114/e!G114*100,1),0)</f>
        <v>50</v>
      </c>
      <c r="P116" s="41">
        <f>+e!X114</f>
        <v>36</v>
      </c>
      <c r="Q116" s="30">
        <f>+IFERROR(ROUND(e!Z114/e!Y114*100,1),0)</f>
        <v>10.199999999999999</v>
      </c>
      <c r="R116" s="30">
        <f>+IFERROR(ROUND(e!AB114/e!AA114*100,1),0)</f>
        <v>100</v>
      </c>
      <c r="S116" s="30">
        <f>+IFERROR(ROUND(SUM(e!AC114:AF114)/J116*100,1),0)</f>
        <v>20.8</v>
      </c>
      <c r="T116" s="30">
        <f>+IFERROR(ROUND(e!AG114/e!Y114*100,1),0)</f>
        <v>0</v>
      </c>
      <c r="U116" s="30">
        <f>+IFERROR(ROUND(e!AH114/SUM(e!AH114:AJ114)*100,1),0)</f>
        <v>0</v>
      </c>
      <c r="V116" s="30">
        <f>+IFERROR(ROUND(e!AK114/SUM(e!AK114:AQ114)*100,1),0)</f>
        <v>0</v>
      </c>
      <c r="W116" s="30">
        <f>+IFERROR(ROUND(SUM(e!AR114:BG114)/J116*100,1),0)</f>
        <v>17.8</v>
      </c>
      <c r="X116" s="30">
        <f>+IFERROR(ROUND(SUM(e!BH114:BI114)/SUM(e!BJ114:BK114)*100,1),0)</f>
        <v>128.1</v>
      </c>
      <c r="Y116" s="30">
        <f t="shared" si="39"/>
        <v>1043.0999999999999</v>
      </c>
      <c r="Z116" s="30">
        <f t="shared" si="40"/>
        <v>81.099999999999994</v>
      </c>
      <c r="AA116" s="30">
        <f>+IFERROR(ROUND(K116/SUM(e!T114:V114),1),0)</f>
        <v>322.8</v>
      </c>
      <c r="AB116" s="42">
        <f>+IFERROR(ROUND((SUM(e!BJ114:BK114)-SUM(e!BL114:BO114))/SUM(e!T114:V114),1),0)</f>
        <v>398.1</v>
      </c>
      <c r="AC116" s="30">
        <f>+IFERROR(ROUND(e!BP114/e!BQ114*100,1),0)</f>
        <v>14.1</v>
      </c>
      <c r="AD116" s="101">
        <f>+e!BR114</f>
        <v>0</v>
      </c>
      <c r="AF116" s="5"/>
      <c r="AG116" s="29"/>
      <c r="BG116" s="5"/>
      <c r="BH116" s="29"/>
      <c r="CH116" s="69" t="s">
        <v>404</v>
      </c>
      <c r="CI116" s="68" t="s">
        <v>3588</v>
      </c>
      <c r="CJ116" s="55">
        <f t="shared" si="50"/>
        <v>11543</v>
      </c>
      <c r="CK116" s="55">
        <f t="shared" si="50"/>
        <v>5</v>
      </c>
      <c r="CL116" s="55">
        <f t="shared" si="50"/>
        <v>2</v>
      </c>
      <c r="CM116" s="55">
        <f t="shared" si="50"/>
        <v>133163</v>
      </c>
      <c r="CN116" s="55">
        <f t="shared" si="50"/>
        <v>208582</v>
      </c>
      <c r="CO116" s="55">
        <f t="shared" si="50"/>
        <v>342654</v>
      </c>
      <c r="CP116" s="55">
        <f t="shared" si="50"/>
        <v>41716</v>
      </c>
      <c r="CQ116" s="55">
        <f t="shared" si="50"/>
        <v>267</v>
      </c>
      <c r="CR116" s="55">
        <f t="shared" si="50"/>
        <v>60</v>
      </c>
      <c r="CS116" s="55">
        <f t="shared" si="50"/>
        <v>9</v>
      </c>
      <c r="CT116" s="55">
        <f t="shared" si="51"/>
        <v>0</v>
      </c>
      <c r="CU116" s="55">
        <f t="shared" si="51"/>
        <v>85.1</v>
      </c>
      <c r="CV116" s="55">
        <f t="shared" si="51"/>
        <v>1.8</v>
      </c>
      <c r="CW116" s="55">
        <f t="shared" si="51"/>
        <v>0</v>
      </c>
      <c r="CX116" s="55">
        <f t="shared" si="51"/>
        <v>0.8</v>
      </c>
      <c r="CY116" s="55">
        <f t="shared" si="51"/>
        <v>1.3</v>
      </c>
      <c r="CZ116" s="55">
        <f t="shared" si="51"/>
        <v>5.8</v>
      </c>
      <c r="DA116" s="55">
        <f t="shared" si="51"/>
        <v>128.9</v>
      </c>
      <c r="DB116" s="55">
        <f t="shared" si="51"/>
        <v>164.3</v>
      </c>
      <c r="DC116" s="55">
        <f t="shared" si="51"/>
        <v>128.19999999999999</v>
      </c>
      <c r="DD116" s="55">
        <f t="shared" si="51"/>
        <v>156.5</v>
      </c>
      <c r="DE116" s="55">
        <f t="shared" si="51"/>
        <v>122.1</v>
      </c>
      <c r="DF116" s="58">
        <f t="shared" si="51"/>
        <v>529.70000000000005</v>
      </c>
      <c r="DG116" s="58">
        <f t="shared" si="41"/>
        <v>0</v>
      </c>
    </row>
    <row r="117" spans="2:111">
      <c r="B117" s="40" t="s">
        <v>1476</v>
      </c>
      <c r="C117" s="30" t="s">
        <v>1477</v>
      </c>
      <c r="D117" s="30" t="s">
        <v>1360</v>
      </c>
      <c r="E117" s="30" t="s">
        <v>1494</v>
      </c>
      <c r="F117" s="30" t="str">
        <f t="shared" si="38"/>
        <v>青森県東通村</v>
      </c>
      <c r="G117" s="41">
        <f>+e!F115</f>
        <v>6089</v>
      </c>
      <c r="H117" s="41">
        <f>+e!G115</f>
        <v>4</v>
      </c>
      <c r="I117" s="41">
        <f>+SUM(e!H115:K115)</f>
        <v>3</v>
      </c>
      <c r="J117" s="41">
        <f>+SUM(e!L115:O115)</f>
        <v>140485</v>
      </c>
      <c r="K117" s="41">
        <f>+e!P115</f>
        <v>130979</v>
      </c>
      <c r="L117" s="41">
        <f>+SUM(e!Q115:R115)</f>
        <v>1670283</v>
      </c>
      <c r="M117" s="31">
        <f>+IFERROR(ROUND(e!P115/e!S115,0),0)</f>
        <v>32745</v>
      </c>
      <c r="N117" s="30">
        <f>+IFERROR(ROUND(SUM(e!T115:V115)/e!S115,0),0)</f>
        <v>135</v>
      </c>
      <c r="O117" s="30">
        <f>+IFERROR(ROUND(e!W115/e!G115*100,1),0)</f>
        <v>25</v>
      </c>
      <c r="P117" s="41">
        <f>+e!X115</f>
        <v>8</v>
      </c>
      <c r="Q117" s="30">
        <f>+IFERROR(ROUND(e!Z115/e!Y115*100,1),0)</f>
        <v>0</v>
      </c>
      <c r="R117" s="30">
        <f>+IFERROR(ROUND(e!AB115/e!AA115*100,1),0)</f>
        <v>87.1</v>
      </c>
      <c r="S117" s="30">
        <f>+IFERROR(ROUND(SUM(e!AC115:AF115)/J117*100,1),0)</f>
        <v>0</v>
      </c>
      <c r="T117" s="30">
        <f>+IFERROR(ROUND(e!AG115/e!Y115*100,1),0)</f>
        <v>0</v>
      </c>
      <c r="U117" s="30">
        <f>+IFERROR(ROUND(e!AH115/SUM(e!AH115:AJ115)*100,1),0)</f>
        <v>0</v>
      </c>
      <c r="V117" s="30">
        <f>+IFERROR(ROUND(e!AK115/SUM(e!AK115:AQ115)*100,1),0)</f>
        <v>0</v>
      </c>
      <c r="W117" s="30">
        <f>+IFERROR(ROUND(SUM(e!AR115:BG115)/J117*100,1),0)</f>
        <v>18</v>
      </c>
      <c r="X117" s="30">
        <f>+IFERROR(ROUND(SUM(e!BH115:BI115)/SUM(e!BJ115:BK115)*100,1),0)</f>
        <v>101.9</v>
      </c>
      <c r="Y117" s="30">
        <f t="shared" si="39"/>
        <v>1275.2</v>
      </c>
      <c r="Z117" s="30">
        <f t="shared" si="40"/>
        <v>54.6</v>
      </c>
      <c r="AA117" s="30">
        <f>+IFERROR(ROUND(K117/SUM(e!T115:V115),1),0)</f>
        <v>242.1</v>
      </c>
      <c r="AB117" s="42">
        <f>+IFERROR(ROUND((SUM(e!BJ115:BK115)-SUM(e!BL115:BO115))/SUM(e!T115:V115),1),0)</f>
        <v>443.8</v>
      </c>
      <c r="AC117" s="30">
        <f>+IFERROR(ROUND(e!BP115/e!BQ115*100,1),0)</f>
        <v>62.4</v>
      </c>
      <c r="AD117" s="101">
        <f>+e!BR115</f>
        <v>0</v>
      </c>
      <c r="AF117" s="5"/>
      <c r="AG117" s="29"/>
      <c r="BG117" s="5"/>
      <c r="BH117" s="29"/>
      <c r="CH117" s="69" t="s">
        <v>405</v>
      </c>
      <c r="CI117" s="68" t="s">
        <v>3589</v>
      </c>
      <c r="CJ117" s="55">
        <f t="shared" si="50"/>
        <v>139</v>
      </c>
      <c r="CK117" s="55">
        <f t="shared" si="50"/>
        <v>2</v>
      </c>
      <c r="CL117" s="55">
        <f t="shared" si="50"/>
        <v>2</v>
      </c>
      <c r="CM117" s="55">
        <f t="shared" si="50"/>
        <v>33547</v>
      </c>
      <c r="CN117" s="55">
        <f t="shared" si="50"/>
        <v>40766</v>
      </c>
      <c r="CO117" s="55">
        <f t="shared" si="50"/>
        <v>0</v>
      </c>
      <c r="CP117" s="55">
        <f t="shared" si="50"/>
        <v>40766</v>
      </c>
      <c r="CQ117" s="55">
        <f t="shared" si="50"/>
        <v>91</v>
      </c>
      <c r="CR117" s="55">
        <f t="shared" si="50"/>
        <v>0</v>
      </c>
      <c r="CS117" s="55">
        <f t="shared" si="50"/>
        <v>2</v>
      </c>
      <c r="CT117" s="55">
        <f t="shared" si="51"/>
        <v>0</v>
      </c>
      <c r="CU117" s="55">
        <f t="shared" si="51"/>
        <v>0</v>
      </c>
      <c r="CV117" s="55">
        <f t="shared" si="51"/>
        <v>99</v>
      </c>
      <c r="CW117" s="55">
        <f t="shared" si="51"/>
        <v>0</v>
      </c>
      <c r="CX117" s="55">
        <f t="shared" si="51"/>
        <v>0</v>
      </c>
      <c r="CY117" s="55">
        <f t="shared" si="51"/>
        <v>0</v>
      </c>
      <c r="CZ117" s="55">
        <f t="shared" si="51"/>
        <v>0.7</v>
      </c>
      <c r="DA117" s="55">
        <f t="shared" si="51"/>
        <v>100</v>
      </c>
      <c r="DB117" s="55">
        <f t="shared" si="51"/>
        <v>0</v>
      </c>
      <c r="DC117" s="55">
        <f t="shared" si="51"/>
        <v>99.8</v>
      </c>
      <c r="DD117" s="55">
        <f t="shared" si="51"/>
        <v>448</v>
      </c>
      <c r="DE117" s="55">
        <f t="shared" si="51"/>
        <v>448.9</v>
      </c>
      <c r="DF117" s="58">
        <f t="shared" si="51"/>
        <v>1759.5</v>
      </c>
      <c r="DG117" s="58">
        <f t="shared" si="41"/>
        <v>0</v>
      </c>
    </row>
    <row r="118" spans="2:111">
      <c r="B118" s="40" t="s">
        <v>1476</v>
      </c>
      <c r="C118" s="30" t="s">
        <v>1477</v>
      </c>
      <c r="D118" s="30" t="s">
        <v>1362</v>
      </c>
      <c r="E118" s="30" t="s">
        <v>1495</v>
      </c>
      <c r="F118" s="30" t="str">
        <f t="shared" si="38"/>
        <v>青森県八戸圏域水道企業団</v>
      </c>
      <c r="G118" s="41">
        <f>+e!F116</f>
        <v>303903</v>
      </c>
      <c r="H118" s="41">
        <f>+e!G116</f>
        <v>155</v>
      </c>
      <c r="I118" s="41">
        <f>+SUM(e!H116:K116)</f>
        <v>4</v>
      </c>
      <c r="J118" s="41">
        <f>+SUM(e!L116:O116)</f>
        <v>2259686</v>
      </c>
      <c r="K118" s="41">
        <f>+e!P116</f>
        <v>7316303</v>
      </c>
      <c r="L118" s="41">
        <f>+SUM(e!Q116:R116)</f>
        <v>11393801</v>
      </c>
      <c r="M118" s="31">
        <f>+IFERROR(ROUND(e!P116/e!S116,0),0)</f>
        <v>52635</v>
      </c>
      <c r="N118" s="30">
        <f>+IFERROR(ROUND(SUM(e!T116:V116)/e!S116,0),0)</f>
        <v>200</v>
      </c>
      <c r="O118" s="30">
        <f>+IFERROR(ROUND(e!W116/e!G116*100,1),0)</f>
        <v>61.3</v>
      </c>
      <c r="P118" s="41">
        <f>+e!X116</f>
        <v>18</v>
      </c>
      <c r="Q118" s="30">
        <f>+IFERROR(ROUND(e!Z116/e!Y116*100,1),0)</f>
        <v>0</v>
      </c>
      <c r="R118" s="30">
        <f>+IFERROR(ROUND(e!AB116/e!AA116*100,1),0)</f>
        <v>29.7</v>
      </c>
      <c r="S118" s="30">
        <f>+IFERROR(ROUND(SUM(e!AC116:AF116)/J118*100,1),0)</f>
        <v>15.6</v>
      </c>
      <c r="T118" s="30">
        <f>+IFERROR(ROUND(e!AG116/e!Y116*100,1),0)</f>
        <v>42.1</v>
      </c>
      <c r="U118" s="30">
        <f>+IFERROR(ROUND(e!AH116/SUM(e!AH116:AJ116)*100,1),0)</f>
        <v>94.2</v>
      </c>
      <c r="V118" s="30">
        <f>+IFERROR(ROUND(e!AK116/SUM(e!AK116:AQ116)*100,1),0)</f>
        <v>44.8</v>
      </c>
      <c r="W118" s="30">
        <f>+IFERROR(ROUND(SUM(e!AR116:BG116)/J118*100,1),0)</f>
        <v>39.700000000000003</v>
      </c>
      <c r="X118" s="30">
        <f>+IFERROR(ROUND(SUM(e!BH116:BI116)/SUM(e!BJ116:BK116)*100,1),0)</f>
        <v>117.9</v>
      </c>
      <c r="Y118" s="30">
        <f t="shared" si="39"/>
        <v>155.69999999999999</v>
      </c>
      <c r="Z118" s="30">
        <f t="shared" si="40"/>
        <v>115.5</v>
      </c>
      <c r="AA118" s="30">
        <f>+IFERROR(ROUND(K118/SUM(e!T116:V116),1),0)</f>
        <v>263.60000000000002</v>
      </c>
      <c r="AB118" s="42">
        <f>+IFERROR(ROUND((SUM(e!BJ116:BK116)-SUM(e!BL116:BO116))/SUM(e!T116:V116),1),0)</f>
        <v>228.3</v>
      </c>
      <c r="AC118" s="30">
        <f>+IFERROR(ROUND(e!BP116/e!BQ116*100,1),0)</f>
        <v>309.89999999999998</v>
      </c>
      <c r="AD118" s="101">
        <f>+e!BR116</f>
        <v>0</v>
      </c>
      <c r="AF118" s="5"/>
      <c r="AG118" s="29"/>
      <c r="BG118" s="5"/>
      <c r="CH118" s="69" t="s">
        <v>406</v>
      </c>
      <c r="CI118" s="11" t="s">
        <v>3590</v>
      </c>
      <c r="CJ118" s="55">
        <f t="shared" si="50"/>
        <v>2883</v>
      </c>
      <c r="CK118" s="55">
        <f t="shared" si="50"/>
        <v>4</v>
      </c>
      <c r="CL118" s="55">
        <f t="shared" si="50"/>
        <v>3</v>
      </c>
      <c r="CM118" s="55">
        <f t="shared" si="50"/>
        <v>320560</v>
      </c>
      <c r="CN118" s="55">
        <f t="shared" si="50"/>
        <v>172142</v>
      </c>
      <c r="CO118" s="55">
        <f t="shared" si="50"/>
        <v>333081</v>
      </c>
      <c r="CP118" s="55">
        <f t="shared" si="50"/>
        <v>43036</v>
      </c>
      <c r="CQ118" s="55">
        <f t="shared" si="50"/>
        <v>172</v>
      </c>
      <c r="CR118" s="55">
        <f t="shared" si="50"/>
        <v>0</v>
      </c>
      <c r="CS118" s="55">
        <f t="shared" si="50"/>
        <v>2</v>
      </c>
      <c r="CT118" s="55">
        <f t="shared" si="51"/>
        <v>0</v>
      </c>
      <c r="CU118" s="55">
        <f t="shared" si="51"/>
        <v>88.9</v>
      </c>
      <c r="CV118" s="55">
        <f t="shared" si="51"/>
        <v>9.6</v>
      </c>
      <c r="CW118" s="55">
        <f t="shared" si="51"/>
        <v>0</v>
      </c>
      <c r="CX118" s="55">
        <f t="shared" si="51"/>
        <v>0</v>
      </c>
      <c r="CY118" s="55">
        <f t="shared" si="51"/>
        <v>0</v>
      </c>
      <c r="CZ118" s="55">
        <f t="shared" si="51"/>
        <v>0</v>
      </c>
      <c r="DA118" s="55">
        <f t="shared" si="51"/>
        <v>127.1</v>
      </c>
      <c r="DB118" s="55">
        <f t="shared" si="51"/>
        <v>193.5</v>
      </c>
      <c r="DC118" s="55">
        <f t="shared" si="51"/>
        <v>128</v>
      </c>
      <c r="DD118" s="55">
        <f t="shared" si="51"/>
        <v>250.2</v>
      </c>
      <c r="DE118" s="55">
        <f t="shared" si="51"/>
        <v>195.4</v>
      </c>
      <c r="DF118" s="58">
        <f t="shared" si="51"/>
        <v>1457.6</v>
      </c>
      <c r="DG118" s="58">
        <f t="shared" si="41"/>
        <v>0</v>
      </c>
    </row>
    <row r="119" spans="2:111">
      <c r="B119" s="40" t="s">
        <v>1476</v>
      </c>
      <c r="C119" s="30" t="s">
        <v>1477</v>
      </c>
      <c r="D119" s="30" t="s">
        <v>1364</v>
      </c>
      <c r="E119" s="30" t="s">
        <v>1496</v>
      </c>
      <c r="F119" s="30" t="str">
        <f t="shared" si="38"/>
        <v>青森県六ケ所村</v>
      </c>
      <c r="G119" s="41">
        <f>+e!F117</f>
        <v>10390</v>
      </c>
      <c r="H119" s="41">
        <f>+e!G117</f>
        <v>4</v>
      </c>
      <c r="I119" s="41">
        <f>+SUM(e!H117:K117)</f>
        <v>5</v>
      </c>
      <c r="J119" s="41">
        <f>+SUM(e!L117:O117)</f>
        <v>212852</v>
      </c>
      <c r="K119" s="41">
        <f>+e!P117</f>
        <v>229108</v>
      </c>
      <c r="L119" s="41">
        <f>+SUM(e!Q117:R117)</f>
        <v>676863</v>
      </c>
      <c r="M119" s="31">
        <f>+IFERROR(ROUND(e!P117/e!S117,0),0)</f>
        <v>57277</v>
      </c>
      <c r="N119" s="30">
        <f>+IFERROR(ROUND(SUM(e!T117:V117)/e!S117,0),0)</f>
        <v>359</v>
      </c>
      <c r="O119" s="30">
        <f>+IFERROR(ROUND(e!W117/e!G117*100,1),0)</f>
        <v>0</v>
      </c>
      <c r="P119" s="41">
        <f>+e!X117</f>
        <v>4</v>
      </c>
      <c r="Q119" s="30">
        <f>+IFERROR(ROUND(e!Z117/e!Y117*100,1),0)</f>
        <v>0</v>
      </c>
      <c r="R119" s="30">
        <f>+IFERROR(ROUND(e!AB117/e!AA117*100,1),0)</f>
        <v>0</v>
      </c>
      <c r="S119" s="30">
        <f>+IFERROR(ROUND(SUM(e!AC117:AF117)/J119*100,1),0)</f>
        <v>0</v>
      </c>
      <c r="T119" s="30">
        <f>+IFERROR(ROUND(e!AG117/e!Y117*100,1),0)</f>
        <v>0</v>
      </c>
      <c r="U119" s="30">
        <f>+IFERROR(ROUND(e!AH117/SUM(e!AH117:AJ117)*100,1),0)</f>
        <v>0</v>
      </c>
      <c r="V119" s="30">
        <f>+IFERROR(ROUND(e!AK117/SUM(e!AK117:AQ117)*100,1),0)</f>
        <v>0</v>
      </c>
      <c r="W119" s="30">
        <f>+IFERROR(ROUND(SUM(e!AR117:BG117)/J119*100,1),0)</f>
        <v>2.8</v>
      </c>
      <c r="X119" s="30">
        <f>+IFERROR(ROUND(SUM(e!BH117:BI117)/SUM(e!BJ117:BK117)*100,1),0)</f>
        <v>106.4</v>
      </c>
      <c r="Y119" s="30">
        <f t="shared" si="39"/>
        <v>295.39999999999998</v>
      </c>
      <c r="Z119" s="30">
        <f t="shared" si="40"/>
        <v>105.3</v>
      </c>
      <c r="AA119" s="30">
        <f>+IFERROR(ROUND(K119/SUM(e!T117:V117),1),0)</f>
        <v>159.80000000000001</v>
      </c>
      <c r="AB119" s="42">
        <f>+IFERROR(ROUND((SUM(e!BJ117:BK117)-SUM(e!BL117:BO117))/SUM(e!T117:V117),1),0)</f>
        <v>151.80000000000001</v>
      </c>
      <c r="AC119" s="30">
        <f>+IFERROR(ROUND(e!BP117/e!BQ117*100,1),0)</f>
        <v>201.2</v>
      </c>
      <c r="AD119" s="101">
        <f>+e!BR117</f>
        <v>11500</v>
      </c>
      <c r="AF119" s="5"/>
      <c r="AG119" s="29"/>
      <c r="BG119" s="5"/>
      <c r="CH119" s="69" t="s">
        <v>407</v>
      </c>
      <c r="CI119" s="11" t="s">
        <v>3591</v>
      </c>
      <c r="CJ119" s="55">
        <f t="shared" si="50"/>
        <v>5625</v>
      </c>
      <c r="CK119" s="55">
        <f t="shared" si="50"/>
        <v>9</v>
      </c>
      <c r="CL119" s="55">
        <f t="shared" si="50"/>
        <v>3</v>
      </c>
      <c r="CM119" s="55">
        <f t="shared" si="50"/>
        <v>97840</v>
      </c>
      <c r="CN119" s="55">
        <f t="shared" si="50"/>
        <v>197086</v>
      </c>
      <c r="CO119" s="55">
        <f t="shared" si="50"/>
        <v>0</v>
      </c>
      <c r="CP119" s="55">
        <f t="shared" si="50"/>
        <v>21898</v>
      </c>
      <c r="CQ119" s="55">
        <f t="shared" si="50"/>
        <v>282</v>
      </c>
      <c r="CR119" s="55">
        <f t="shared" si="50"/>
        <v>44.4</v>
      </c>
      <c r="CS119" s="55">
        <f t="shared" si="50"/>
        <v>21</v>
      </c>
      <c r="CT119" s="55">
        <f t="shared" si="51"/>
        <v>0</v>
      </c>
      <c r="CU119" s="55">
        <f t="shared" si="51"/>
        <v>0</v>
      </c>
      <c r="CV119" s="55">
        <f t="shared" si="51"/>
        <v>50.5</v>
      </c>
      <c r="CW119" s="55">
        <f t="shared" si="51"/>
        <v>0</v>
      </c>
      <c r="CX119" s="55">
        <f t="shared" si="51"/>
        <v>0</v>
      </c>
      <c r="CY119" s="55">
        <f t="shared" si="51"/>
        <v>0</v>
      </c>
      <c r="CZ119" s="55">
        <f t="shared" si="51"/>
        <v>2</v>
      </c>
      <c r="DA119" s="55">
        <f t="shared" si="51"/>
        <v>111.4</v>
      </c>
      <c r="DB119" s="55">
        <f t="shared" si="51"/>
        <v>0</v>
      </c>
      <c r="DC119" s="55">
        <f t="shared" si="51"/>
        <v>111.6</v>
      </c>
      <c r="DD119" s="55">
        <f t="shared" si="51"/>
        <v>77.7</v>
      </c>
      <c r="DE119" s="55">
        <f t="shared" si="51"/>
        <v>69.599999999999994</v>
      </c>
      <c r="DF119" s="58">
        <f t="shared" si="51"/>
        <v>4616</v>
      </c>
      <c r="DG119" s="58">
        <f t="shared" si="41"/>
        <v>0</v>
      </c>
    </row>
    <row r="120" spans="2:111">
      <c r="B120" s="40" t="s">
        <v>1476</v>
      </c>
      <c r="C120" s="30" t="s">
        <v>1477</v>
      </c>
      <c r="D120" s="30" t="s">
        <v>1366</v>
      </c>
      <c r="E120" s="30" t="s">
        <v>1497</v>
      </c>
      <c r="F120" s="30" t="str">
        <f t="shared" si="38"/>
        <v>青森県津軽広域水道企業団（西北）</v>
      </c>
      <c r="G120" s="41">
        <f>+e!F118</f>
        <v>28785</v>
      </c>
      <c r="H120" s="41">
        <f>+e!G118</f>
        <v>22</v>
      </c>
      <c r="I120" s="41">
        <f>+SUM(e!H118:K118)</f>
        <v>7</v>
      </c>
      <c r="J120" s="41">
        <f>+SUM(e!L118:O118)</f>
        <v>408463</v>
      </c>
      <c r="K120" s="41">
        <f>+e!P118</f>
        <v>771383</v>
      </c>
      <c r="L120" s="41">
        <f>+SUM(e!Q118:R118)</f>
        <v>6499036</v>
      </c>
      <c r="M120" s="31">
        <f>+IFERROR(ROUND(e!P118/e!S118,0),0)</f>
        <v>48211</v>
      </c>
      <c r="N120" s="30">
        <f>+IFERROR(ROUND(SUM(e!T118:V118)/e!S118,0),0)</f>
        <v>170</v>
      </c>
      <c r="O120" s="30">
        <f>+IFERROR(ROUND(e!W118/e!G118*100,1),0)</f>
        <v>59.1</v>
      </c>
      <c r="P120" s="41">
        <f>+e!X118</f>
        <v>16</v>
      </c>
      <c r="Q120" s="30">
        <f>+IFERROR(ROUND(e!Z118/e!Y118*100,1),0)</f>
        <v>0</v>
      </c>
      <c r="R120" s="30">
        <f>+IFERROR(ROUND(e!AB118/e!AA118*100,1),0)</f>
        <v>87.1</v>
      </c>
      <c r="S120" s="30">
        <f>+IFERROR(ROUND(SUM(e!AC118:AF118)/J120*100,1),0)</f>
        <v>18.2</v>
      </c>
      <c r="T120" s="30">
        <f>+IFERROR(ROUND(e!AG118/e!Y118*100,1),0)</f>
        <v>0</v>
      </c>
      <c r="U120" s="30">
        <f>+IFERROR(ROUND(e!AH118/SUM(e!AH118:AJ118)*100,1),0)</f>
        <v>0</v>
      </c>
      <c r="V120" s="30">
        <f>+IFERROR(ROUND(e!AK118/SUM(e!AK118:AQ118)*100,1),0)</f>
        <v>6.4</v>
      </c>
      <c r="W120" s="30">
        <f>+IFERROR(ROUND(SUM(e!AR118:BG118)/J120*100,1),0)</f>
        <v>40</v>
      </c>
      <c r="X120" s="30">
        <f>+IFERROR(ROUND(SUM(e!BH118:BI118)/SUM(e!BJ118:BK118)*100,1),0)</f>
        <v>105.9</v>
      </c>
      <c r="Y120" s="30">
        <f t="shared" si="39"/>
        <v>842.5</v>
      </c>
      <c r="Z120" s="30">
        <f t="shared" si="40"/>
        <v>99.3</v>
      </c>
      <c r="AA120" s="30">
        <f>+IFERROR(ROUND(K120/SUM(e!T118:V118),1),0)</f>
        <v>284.39999999999998</v>
      </c>
      <c r="AB120" s="42">
        <f>+IFERROR(ROUND((SUM(e!BJ118:BK118)-SUM(e!BL118:BO118))/SUM(e!T118:V118),1),0)</f>
        <v>286.39999999999998</v>
      </c>
      <c r="AC120" s="30">
        <f>+IFERROR(ROUND(e!BP118/e!BQ118*100,1),0)</f>
        <v>613.5</v>
      </c>
      <c r="AD120" s="101">
        <f>+e!BR118</f>
        <v>0</v>
      </c>
      <c r="AF120" s="5"/>
      <c r="AG120" s="29"/>
      <c r="BG120" s="5"/>
      <c r="CH120" s="69" t="s">
        <v>408</v>
      </c>
      <c r="CI120" s="11" t="s">
        <v>3592</v>
      </c>
      <c r="CJ120" s="55">
        <f t="shared" si="50"/>
        <v>9558</v>
      </c>
      <c r="CK120" s="55">
        <f t="shared" si="50"/>
        <v>5</v>
      </c>
      <c r="CL120" s="55">
        <f t="shared" si="50"/>
        <v>1</v>
      </c>
      <c r="CM120" s="55">
        <f t="shared" si="50"/>
        <v>174826</v>
      </c>
      <c r="CN120" s="55">
        <f t="shared" si="50"/>
        <v>145762</v>
      </c>
      <c r="CO120" s="55">
        <f t="shared" si="50"/>
        <v>673541</v>
      </c>
      <c r="CP120" s="55">
        <f t="shared" si="50"/>
        <v>29152</v>
      </c>
      <c r="CQ120" s="55">
        <f t="shared" si="50"/>
        <v>224</v>
      </c>
      <c r="CR120" s="55">
        <f t="shared" si="50"/>
        <v>0</v>
      </c>
      <c r="CS120" s="55">
        <f t="shared" si="50"/>
        <v>16</v>
      </c>
      <c r="CT120" s="55">
        <f t="shared" si="51"/>
        <v>0</v>
      </c>
      <c r="CU120" s="55">
        <f t="shared" si="51"/>
        <v>46.7</v>
      </c>
      <c r="CV120" s="55">
        <f t="shared" si="51"/>
        <v>18.399999999999999</v>
      </c>
      <c r="CW120" s="55">
        <f t="shared" si="51"/>
        <v>0</v>
      </c>
      <c r="CX120" s="55">
        <f t="shared" si="51"/>
        <v>0</v>
      </c>
      <c r="CY120" s="55">
        <f t="shared" si="51"/>
        <v>0</v>
      </c>
      <c r="CZ120" s="55">
        <f t="shared" si="51"/>
        <v>2.9</v>
      </c>
      <c r="DA120" s="55">
        <f t="shared" si="51"/>
        <v>113.2</v>
      </c>
      <c r="DB120" s="55">
        <f t="shared" si="51"/>
        <v>462.1</v>
      </c>
      <c r="DC120" s="55">
        <f t="shared" si="51"/>
        <v>95.3</v>
      </c>
      <c r="DD120" s="55">
        <f t="shared" si="51"/>
        <v>130.30000000000001</v>
      </c>
      <c r="DE120" s="55">
        <f t="shared" si="51"/>
        <v>136.69999999999999</v>
      </c>
      <c r="DF120" s="58">
        <f t="shared" si="51"/>
        <v>106.7</v>
      </c>
      <c r="DG120" s="58">
        <f t="shared" si="41"/>
        <v>0</v>
      </c>
    </row>
    <row r="121" spans="2:111">
      <c r="B121" s="40" t="s">
        <v>1476</v>
      </c>
      <c r="C121" s="30" t="s">
        <v>1477</v>
      </c>
      <c r="D121" s="30" t="s">
        <v>1424</v>
      </c>
      <c r="E121" s="30" t="s">
        <v>1498</v>
      </c>
      <c r="F121" s="30" t="str">
        <f t="shared" si="38"/>
        <v>青森県五所川原市</v>
      </c>
      <c r="G121" s="41">
        <f>+e!F119</f>
        <v>47238</v>
      </c>
      <c r="H121" s="41">
        <f>+e!G119</f>
        <v>20</v>
      </c>
      <c r="I121" s="41">
        <f>+SUM(e!H119:K119)</f>
        <v>6</v>
      </c>
      <c r="J121" s="41">
        <f>+SUM(e!L119:O119)</f>
        <v>476828</v>
      </c>
      <c r="K121" s="41">
        <f>+e!P119</f>
        <v>1344477</v>
      </c>
      <c r="L121" s="41">
        <f>+SUM(e!Q119:R119)</f>
        <v>5060434</v>
      </c>
      <c r="M121" s="31">
        <f>+IFERROR(ROUND(e!P119/e!S119,0),0)</f>
        <v>67224</v>
      </c>
      <c r="N121" s="30">
        <f>+IFERROR(ROUND(SUM(e!T119:V119)/e!S119,0),0)</f>
        <v>235</v>
      </c>
      <c r="O121" s="30">
        <f>+IFERROR(ROUND(e!W119/e!G119*100,1),0)</f>
        <v>50</v>
      </c>
      <c r="P121" s="41">
        <f>+e!X119</f>
        <v>6</v>
      </c>
      <c r="Q121" s="30">
        <f>+IFERROR(ROUND(e!Z119/e!Y119*100,1),0)</f>
        <v>0</v>
      </c>
      <c r="R121" s="30">
        <f>+IFERROR(ROUND(e!AB119/e!AA119*100,1),0)</f>
        <v>100</v>
      </c>
      <c r="S121" s="30">
        <f>+IFERROR(ROUND(SUM(e!AC119:AF119)/J121*100,1),0)</f>
        <v>20.2</v>
      </c>
      <c r="T121" s="30">
        <f>+IFERROR(ROUND(e!AG119/e!Y119*100,1),0)</f>
        <v>0</v>
      </c>
      <c r="U121" s="30">
        <f>+IFERROR(ROUND(e!AH119/SUM(e!AH119:AJ119)*100,1),0)</f>
        <v>0</v>
      </c>
      <c r="V121" s="30">
        <f>+IFERROR(ROUND(e!AK119/SUM(e!AK119:AQ119)*100,1),0)</f>
        <v>67.8</v>
      </c>
      <c r="W121" s="30">
        <f>+IFERROR(ROUND(SUM(e!AR119:BG119)/J121*100,1),0)</f>
        <v>22.1</v>
      </c>
      <c r="X121" s="30">
        <f>+IFERROR(ROUND(SUM(e!BH119:BI119)/SUM(e!BJ119:BK119)*100,1),0)</f>
        <v>114.3</v>
      </c>
      <c r="Y121" s="30">
        <f t="shared" si="39"/>
        <v>376.4</v>
      </c>
      <c r="Z121" s="30">
        <f t="shared" si="40"/>
        <v>111.5</v>
      </c>
      <c r="AA121" s="30">
        <f>+IFERROR(ROUND(K121/SUM(e!T119:V119),1),0)</f>
        <v>286.5</v>
      </c>
      <c r="AB121" s="42">
        <f>+IFERROR(ROUND((SUM(e!BJ119:BK119)-SUM(e!BL119:BO119))/SUM(e!T119:V119),1),0)</f>
        <v>257</v>
      </c>
      <c r="AC121" s="30">
        <f>+IFERROR(ROUND(e!BP119/e!BQ119*100,1),0)</f>
        <v>187.6</v>
      </c>
      <c r="AD121" s="101">
        <f>+e!BR119</f>
        <v>16740</v>
      </c>
      <c r="AF121" s="5"/>
      <c r="AG121" s="29"/>
      <c r="BG121" s="5"/>
      <c r="CH121" s="69" t="s">
        <v>399</v>
      </c>
      <c r="CI121" s="11" t="s">
        <v>3593</v>
      </c>
      <c r="CJ121" s="55">
        <f t="shared" si="50"/>
        <v>24746</v>
      </c>
      <c r="CK121" s="55">
        <f t="shared" si="50"/>
        <v>8</v>
      </c>
      <c r="CL121" s="55">
        <f t="shared" si="50"/>
        <v>1</v>
      </c>
      <c r="CM121" s="55">
        <f t="shared" si="50"/>
        <v>166803</v>
      </c>
      <c r="CN121" s="55">
        <f t="shared" si="50"/>
        <v>322172</v>
      </c>
      <c r="CO121" s="55">
        <f t="shared" si="50"/>
        <v>456573</v>
      </c>
      <c r="CP121" s="55">
        <f t="shared" si="50"/>
        <v>40272</v>
      </c>
      <c r="CQ121" s="55">
        <f t="shared" si="50"/>
        <v>339</v>
      </c>
      <c r="CR121" s="55">
        <f t="shared" si="50"/>
        <v>37.5</v>
      </c>
      <c r="CS121" s="55">
        <f t="shared" si="50"/>
        <v>2</v>
      </c>
      <c r="CT121" s="55">
        <f t="shared" si="51"/>
        <v>0</v>
      </c>
      <c r="CU121" s="55">
        <f t="shared" si="51"/>
        <v>90.9</v>
      </c>
      <c r="CV121" s="55">
        <f t="shared" si="51"/>
        <v>24.2</v>
      </c>
      <c r="CW121" s="55">
        <f t="shared" si="51"/>
        <v>0</v>
      </c>
      <c r="CX121" s="55">
        <f t="shared" si="51"/>
        <v>0</v>
      </c>
      <c r="CY121" s="55">
        <f t="shared" si="51"/>
        <v>0</v>
      </c>
      <c r="CZ121" s="55">
        <f t="shared" si="51"/>
        <v>5.7</v>
      </c>
      <c r="DA121" s="55">
        <f t="shared" si="51"/>
        <v>115.9</v>
      </c>
      <c r="DB121" s="55">
        <f t="shared" si="51"/>
        <v>141.69999999999999</v>
      </c>
      <c r="DC121" s="55">
        <f t="shared" si="51"/>
        <v>110.7</v>
      </c>
      <c r="DD121" s="55">
        <f t="shared" si="51"/>
        <v>118.8</v>
      </c>
      <c r="DE121" s="55">
        <f t="shared" si="51"/>
        <v>107.3</v>
      </c>
      <c r="DF121" s="58">
        <f t="shared" si="51"/>
        <v>1047</v>
      </c>
      <c r="DG121" s="58">
        <f t="shared" si="41"/>
        <v>24000</v>
      </c>
    </row>
    <row r="122" spans="2:111">
      <c r="B122" s="40" t="s">
        <v>1476</v>
      </c>
      <c r="C122" s="30" t="s">
        <v>1477</v>
      </c>
      <c r="D122" s="30" t="s">
        <v>1456</v>
      </c>
      <c r="E122" s="30" t="s">
        <v>1499</v>
      </c>
      <c r="F122" s="30" t="str">
        <f t="shared" si="38"/>
        <v>青森県青森市</v>
      </c>
      <c r="G122" s="41">
        <f>+e!F120</f>
        <v>274891</v>
      </c>
      <c r="H122" s="41">
        <f>+e!G120</f>
        <v>180</v>
      </c>
      <c r="I122" s="41">
        <f>+SUM(e!H120:K120)</f>
        <v>5</v>
      </c>
      <c r="J122" s="41">
        <f>+SUM(e!L120:O120)</f>
        <v>1379405</v>
      </c>
      <c r="K122" s="41">
        <f>+e!P120</f>
        <v>5427496</v>
      </c>
      <c r="L122" s="41">
        <f>+SUM(e!Q120:R120)</f>
        <v>15205285</v>
      </c>
      <c r="M122" s="31">
        <f>+IFERROR(ROUND(e!P120/e!S120,0),0)</f>
        <v>36183</v>
      </c>
      <c r="N122" s="30">
        <f>+IFERROR(ROUND(SUM(e!T120:V120)/e!S120,0),0)</f>
        <v>179</v>
      </c>
      <c r="O122" s="30">
        <f>+IFERROR(ROUND(e!W120/e!G120*100,1),0)</f>
        <v>63.3</v>
      </c>
      <c r="P122" s="41">
        <f>+e!X120</f>
        <v>17</v>
      </c>
      <c r="Q122" s="30">
        <f>+IFERROR(ROUND(e!Z120/e!Y120*100,1),0)</f>
        <v>16.600000000000001</v>
      </c>
      <c r="R122" s="30">
        <f>+IFERROR(ROUND(e!AB120/e!AA120*100,1),0)</f>
        <v>17.8</v>
      </c>
      <c r="S122" s="30">
        <f>+IFERROR(ROUND(SUM(e!AC120:AF120)/J122*100,1),0)</f>
        <v>38.700000000000003</v>
      </c>
      <c r="T122" s="30">
        <f>+IFERROR(ROUND(e!AG120/e!Y120*100,1),0)</f>
        <v>29.4</v>
      </c>
      <c r="U122" s="30">
        <f>+IFERROR(ROUND(e!AH120/SUM(e!AH120:AJ120)*100,1),0)</f>
        <v>0</v>
      </c>
      <c r="V122" s="30">
        <f>+IFERROR(ROUND(e!AK120/SUM(e!AK120:AQ120)*100,1),0)</f>
        <v>77.400000000000006</v>
      </c>
      <c r="W122" s="30">
        <f>+IFERROR(ROUND(SUM(e!AR120:BG120)/J122*100,1),0)</f>
        <v>14.9</v>
      </c>
      <c r="X122" s="30">
        <f>+IFERROR(ROUND(SUM(e!BH120:BI120)/SUM(e!BJ120:BK120)*100,1),0)</f>
        <v>110.7</v>
      </c>
      <c r="Y122" s="30">
        <f t="shared" si="39"/>
        <v>280.2</v>
      </c>
      <c r="Z122" s="30">
        <f t="shared" si="40"/>
        <v>107.1</v>
      </c>
      <c r="AA122" s="30">
        <f>+IFERROR(ROUND(K122/SUM(e!T120:V120),1),0)</f>
        <v>202.3</v>
      </c>
      <c r="AB122" s="42">
        <f>+IFERROR(ROUND((SUM(e!BJ120:BK120)-SUM(e!BL120:BO120))/SUM(e!T120:V120),1),0)</f>
        <v>188.9</v>
      </c>
      <c r="AC122" s="30">
        <f>+IFERROR(ROUND(e!BP120/e!BQ120*100,1),0)</f>
        <v>707.7</v>
      </c>
      <c r="AD122" s="101">
        <f>+e!BR120</f>
        <v>9068</v>
      </c>
      <c r="AF122" s="5"/>
      <c r="AG122" s="29"/>
      <c r="BG122" s="5"/>
      <c r="CH122" s="69" t="s">
        <v>2922</v>
      </c>
      <c r="CI122" s="11" t="s">
        <v>2969</v>
      </c>
      <c r="CJ122" s="55">
        <f t="shared" si="50"/>
        <v>0</v>
      </c>
      <c r="CK122" s="55">
        <f t="shared" si="50"/>
        <v>83</v>
      </c>
      <c r="CL122" s="55">
        <f t="shared" si="50"/>
        <v>1</v>
      </c>
      <c r="CM122" s="55">
        <f t="shared" si="50"/>
        <v>114419</v>
      </c>
      <c r="CN122" s="55">
        <f t="shared" si="50"/>
        <v>11397394</v>
      </c>
      <c r="CO122" s="55">
        <f t="shared" si="50"/>
        <v>31116187</v>
      </c>
      <c r="CP122" s="55">
        <f t="shared" si="50"/>
        <v>178084</v>
      </c>
      <c r="CQ122" s="55">
        <f t="shared" si="50"/>
        <v>2473</v>
      </c>
      <c r="CR122" s="55">
        <f t="shared" si="50"/>
        <v>57.8</v>
      </c>
      <c r="CS122" s="55">
        <f t="shared" si="50"/>
        <v>23</v>
      </c>
      <c r="CT122" s="55">
        <f t="shared" si="51"/>
        <v>0</v>
      </c>
      <c r="CU122" s="55">
        <f t="shared" si="51"/>
        <v>56.6</v>
      </c>
      <c r="CV122" s="55">
        <f t="shared" si="51"/>
        <v>62.8</v>
      </c>
      <c r="CW122" s="55">
        <f t="shared" si="51"/>
        <v>100</v>
      </c>
      <c r="CX122" s="55">
        <f t="shared" si="51"/>
        <v>100</v>
      </c>
      <c r="CY122" s="55">
        <f t="shared" si="51"/>
        <v>100</v>
      </c>
      <c r="CZ122" s="55">
        <f t="shared" si="51"/>
        <v>24.8</v>
      </c>
      <c r="DA122" s="55">
        <f t="shared" si="51"/>
        <v>121.2</v>
      </c>
      <c r="DB122" s="55">
        <f t="shared" si="51"/>
        <v>273</v>
      </c>
      <c r="DC122" s="55">
        <f t="shared" si="51"/>
        <v>121.8</v>
      </c>
      <c r="DD122" s="55">
        <f t="shared" si="51"/>
        <v>72</v>
      </c>
      <c r="DE122" s="55">
        <f t="shared" si="51"/>
        <v>59.1</v>
      </c>
      <c r="DF122" s="58">
        <f t="shared" si="51"/>
        <v>240.3</v>
      </c>
      <c r="DG122" s="58">
        <f t="shared" si="41"/>
        <v>0</v>
      </c>
    </row>
    <row r="123" spans="2:111">
      <c r="B123" s="40" t="s">
        <v>1476</v>
      </c>
      <c r="C123" s="30" t="s">
        <v>1477</v>
      </c>
      <c r="D123" s="30" t="s">
        <v>1500</v>
      </c>
      <c r="E123" s="30" t="s">
        <v>1501</v>
      </c>
      <c r="F123" s="30" t="str">
        <f t="shared" si="38"/>
        <v>青森県中泊町</v>
      </c>
      <c r="G123" s="41">
        <f>+e!F121</f>
        <v>10181</v>
      </c>
      <c r="H123" s="41">
        <f>+e!G121</f>
        <v>7</v>
      </c>
      <c r="I123" s="41">
        <f>+SUM(e!H121:K121)</f>
        <v>4</v>
      </c>
      <c r="J123" s="41">
        <f>+SUM(e!L121:O121)</f>
        <v>131147</v>
      </c>
      <c r="K123" s="41">
        <f>+e!P121</f>
        <v>273515</v>
      </c>
      <c r="L123" s="41">
        <f>+SUM(e!Q121:R121)</f>
        <v>1911031</v>
      </c>
      <c r="M123" s="31">
        <f>+IFERROR(ROUND(e!P121/e!S121,0),0)</f>
        <v>39074</v>
      </c>
      <c r="N123" s="30">
        <f>+IFERROR(ROUND(SUM(e!T121:V121)/e!S121,0),0)</f>
        <v>122</v>
      </c>
      <c r="O123" s="30">
        <f>+IFERROR(ROUND(e!W121/e!G121*100,1),0)</f>
        <v>42.9</v>
      </c>
      <c r="P123" s="41">
        <f>+e!X121</f>
        <v>10</v>
      </c>
      <c r="Q123" s="30">
        <f>+IFERROR(ROUND(e!Z121/e!Y121*100,1),0)</f>
        <v>0</v>
      </c>
      <c r="R123" s="30">
        <f>+IFERROR(ROUND(e!AB121/e!AA121*100,1),0)</f>
        <v>47.2</v>
      </c>
      <c r="S123" s="30">
        <f>+IFERROR(ROUND(SUM(e!AC121:AF121)/J123*100,1),0)</f>
        <v>0.2</v>
      </c>
      <c r="T123" s="30">
        <f>+IFERROR(ROUND(e!AG121/e!Y121*100,1),0)</f>
        <v>0</v>
      </c>
      <c r="U123" s="30">
        <f>+IFERROR(ROUND(e!AH121/SUM(e!AH121:AJ121)*100,1),0)</f>
        <v>0</v>
      </c>
      <c r="V123" s="30">
        <f>+IFERROR(ROUND(e!AK121/SUM(e!AK121:AQ121)*100,1),0)</f>
        <v>0</v>
      </c>
      <c r="W123" s="30">
        <f>+IFERROR(ROUND(SUM(e!AR121:BG121)/J123*100,1),0)</f>
        <v>39.299999999999997</v>
      </c>
      <c r="X123" s="30">
        <f>+IFERROR(ROUND(SUM(e!BH121:BI121)/SUM(e!BJ121:BK121)*100,1),0)</f>
        <v>121.9</v>
      </c>
      <c r="Y123" s="30">
        <f t="shared" si="39"/>
        <v>698.7</v>
      </c>
      <c r="Z123" s="30">
        <f t="shared" si="40"/>
        <v>110.2</v>
      </c>
      <c r="AA123" s="30">
        <f>+IFERROR(ROUND(K123/SUM(e!T121:V121),1),0)</f>
        <v>319.2</v>
      </c>
      <c r="AB123" s="42">
        <f>+IFERROR(ROUND((SUM(e!BJ121:BK121)-SUM(e!BL121:BO121))/SUM(e!T121:V121),1),0)</f>
        <v>289.60000000000002</v>
      </c>
      <c r="AC123" s="30">
        <f>+IFERROR(ROUND(e!BP121/e!BQ121*100,1),0)</f>
        <v>146.69999999999999</v>
      </c>
      <c r="AD123" s="101">
        <f>+e!BR121</f>
        <v>0</v>
      </c>
      <c r="AF123" s="5"/>
      <c r="AG123" s="29"/>
      <c r="BG123" s="5"/>
      <c r="CH123" s="69" t="s">
        <v>465</v>
      </c>
      <c r="CI123" s="11" t="s">
        <v>3594</v>
      </c>
      <c r="CJ123" s="55">
        <f t="shared" si="50"/>
        <v>78902</v>
      </c>
      <c r="CK123" s="55">
        <f t="shared" si="50"/>
        <v>21</v>
      </c>
      <c r="CL123" s="55">
        <f t="shared" si="50"/>
        <v>0</v>
      </c>
      <c r="CM123" s="55">
        <f t="shared" si="50"/>
        <v>216055</v>
      </c>
      <c r="CN123" s="55">
        <f t="shared" si="50"/>
        <v>1164233</v>
      </c>
      <c r="CO123" s="55">
        <f t="shared" si="50"/>
        <v>3292530</v>
      </c>
      <c r="CP123" s="55">
        <f t="shared" si="50"/>
        <v>72765</v>
      </c>
      <c r="CQ123" s="55">
        <f t="shared" si="50"/>
        <v>449</v>
      </c>
      <c r="CR123" s="55">
        <f t="shared" si="50"/>
        <v>52.4</v>
      </c>
      <c r="CS123" s="55">
        <f t="shared" si="50"/>
        <v>4</v>
      </c>
      <c r="CT123" s="55">
        <f t="shared" si="51"/>
        <v>0</v>
      </c>
      <c r="CU123" s="55">
        <f t="shared" si="51"/>
        <v>40</v>
      </c>
      <c r="CV123" s="55">
        <f t="shared" si="51"/>
        <v>4.8</v>
      </c>
      <c r="CW123" s="55">
        <f t="shared" si="51"/>
        <v>40.4</v>
      </c>
      <c r="CX123" s="55">
        <f t="shared" si="51"/>
        <v>100</v>
      </c>
      <c r="CY123" s="55">
        <f t="shared" si="51"/>
        <v>55.3</v>
      </c>
      <c r="CZ123" s="55">
        <f t="shared" si="51"/>
        <v>7</v>
      </c>
      <c r="DA123" s="55">
        <f t="shared" si="51"/>
        <v>105.1</v>
      </c>
      <c r="DB123" s="55">
        <f t="shared" si="51"/>
        <v>282.8</v>
      </c>
      <c r="DC123" s="55">
        <f t="shared" si="51"/>
        <v>88.3</v>
      </c>
      <c r="DD123" s="55">
        <f t="shared" si="51"/>
        <v>161.9</v>
      </c>
      <c r="DE123" s="55">
        <f t="shared" si="51"/>
        <v>183.4</v>
      </c>
      <c r="DF123" s="58">
        <f t="shared" si="51"/>
        <v>397.4</v>
      </c>
      <c r="DG123" s="58">
        <f t="shared" si="41"/>
        <v>15500</v>
      </c>
    </row>
    <row r="124" spans="2:111">
      <c r="B124" s="40" t="s">
        <v>1476</v>
      </c>
      <c r="C124" s="30" t="s">
        <v>1477</v>
      </c>
      <c r="D124" s="30" t="s">
        <v>1502</v>
      </c>
      <c r="E124" s="30" t="s">
        <v>1503</v>
      </c>
      <c r="F124" s="30" t="str">
        <f t="shared" si="38"/>
        <v>青森県むつ市</v>
      </c>
      <c r="G124" s="41">
        <f>+e!F122</f>
        <v>52324</v>
      </c>
      <c r="H124" s="41">
        <f>+e!G122</f>
        <v>24</v>
      </c>
      <c r="I124" s="41">
        <f>+SUM(e!H122:K122)</f>
        <v>10</v>
      </c>
      <c r="J124" s="41">
        <f>+SUM(e!L122:O122)</f>
        <v>501787</v>
      </c>
      <c r="K124" s="41">
        <f>+e!P122</f>
        <v>1332798</v>
      </c>
      <c r="L124" s="41">
        <f>+SUM(e!Q122:R122)</f>
        <v>12689684</v>
      </c>
      <c r="M124" s="31">
        <f>+IFERROR(ROUND(e!P122/e!S122,0),0)</f>
        <v>63467</v>
      </c>
      <c r="N124" s="30">
        <f>+IFERROR(ROUND(SUM(e!T122:V122)/e!S122,0),0)</f>
        <v>256</v>
      </c>
      <c r="O124" s="30">
        <f>+IFERROR(ROUND(e!W122/e!G122*100,1),0)</f>
        <v>54.2</v>
      </c>
      <c r="P124" s="41">
        <f>+e!X122</f>
        <v>12</v>
      </c>
      <c r="Q124" s="30">
        <f>+IFERROR(ROUND(e!Z122/e!Y122*100,1),0)</f>
        <v>0</v>
      </c>
      <c r="R124" s="30">
        <f>+IFERROR(ROUND(e!AB122/e!AA122*100,1),0)</f>
        <v>87.6</v>
      </c>
      <c r="S124" s="30">
        <f>+IFERROR(ROUND(SUM(e!AC122:AF122)/J124*100,1),0)</f>
        <v>4.0999999999999996</v>
      </c>
      <c r="T124" s="30">
        <f>+IFERROR(ROUND(e!AG122/e!Y122*100,1),0)</f>
        <v>9.6</v>
      </c>
      <c r="U124" s="30">
        <f>+IFERROR(ROUND(e!AH122/SUM(e!AH122:AJ122)*100,1),0)</f>
        <v>0</v>
      </c>
      <c r="V124" s="30">
        <f>+IFERROR(ROUND(e!AK122/SUM(e!AK122:AQ122)*100,1),0)</f>
        <v>8.1999999999999993</v>
      </c>
      <c r="W124" s="30">
        <f>+IFERROR(ROUND(SUM(e!AR122:BG122)/J124*100,1),0)</f>
        <v>30.2</v>
      </c>
      <c r="X124" s="30">
        <f>+IFERROR(ROUND(SUM(e!BH122:BI122)/SUM(e!BJ122:BK122)*100,1),0)</f>
        <v>107</v>
      </c>
      <c r="Y124" s="30">
        <f t="shared" si="39"/>
        <v>952.1</v>
      </c>
      <c r="Z124" s="30">
        <f t="shared" si="40"/>
        <v>103.7</v>
      </c>
      <c r="AA124" s="30">
        <f>+IFERROR(ROUND(K124/SUM(e!T122:V122),1),0)</f>
        <v>248.1</v>
      </c>
      <c r="AB124" s="42">
        <f>+IFERROR(ROUND((SUM(e!BJ122:BK122)-SUM(e!BL122:BO122))/SUM(e!T122:V122),1),0)</f>
        <v>239.3</v>
      </c>
      <c r="AC124" s="30">
        <f>+IFERROR(ROUND(e!BP122/e!BQ122*100,1),0)</f>
        <v>168.8</v>
      </c>
      <c r="AD124" s="101">
        <f>+e!BR122</f>
        <v>0</v>
      </c>
      <c r="AF124" s="5"/>
      <c r="AG124" s="29"/>
      <c r="BG124" s="5"/>
      <c r="BH124" s="29"/>
      <c r="CH124" s="69" t="s">
        <v>466</v>
      </c>
      <c r="CI124" s="68" t="s">
        <v>3595</v>
      </c>
      <c r="CJ124" s="55">
        <f t="shared" si="50"/>
        <v>150256</v>
      </c>
      <c r="CK124" s="55">
        <f t="shared" si="50"/>
        <v>28</v>
      </c>
      <c r="CL124" s="55">
        <f t="shared" si="50"/>
        <v>3</v>
      </c>
      <c r="CM124" s="55">
        <f t="shared" si="50"/>
        <v>961928</v>
      </c>
      <c r="CN124" s="55">
        <f t="shared" si="50"/>
        <v>2757204</v>
      </c>
      <c r="CO124" s="55">
        <f t="shared" si="50"/>
        <v>1881504</v>
      </c>
      <c r="CP124" s="55">
        <f t="shared" si="50"/>
        <v>131295</v>
      </c>
      <c r="CQ124" s="55">
        <f t="shared" si="50"/>
        <v>676</v>
      </c>
      <c r="CR124" s="55">
        <f t="shared" si="50"/>
        <v>28.6</v>
      </c>
      <c r="CS124" s="55">
        <f t="shared" si="50"/>
        <v>7</v>
      </c>
      <c r="CT124" s="55">
        <f t="shared" si="51"/>
        <v>0</v>
      </c>
      <c r="CU124" s="55">
        <f t="shared" si="51"/>
        <v>50</v>
      </c>
      <c r="CV124" s="55">
        <f t="shared" si="51"/>
        <v>12.6</v>
      </c>
      <c r="CW124" s="55">
        <f t="shared" si="51"/>
        <v>0</v>
      </c>
      <c r="CX124" s="55">
        <f t="shared" si="51"/>
        <v>0</v>
      </c>
      <c r="CY124" s="55">
        <f t="shared" si="51"/>
        <v>0</v>
      </c>
      <c r="CZ124" s="55">
        <f t="shared" si="51"/>
        <v>4</v>
      </c>
      <c r="DA124" s="55">
        <f t="shared" si="51"/>
        <v>119.1</v>
      </c>
      <c r="DB124" s="55">
        <f t="shared" si="51"/>
        <v>68.2</v>
      </c>
      <c r="DC124" s="55">
        <f t="shared" si="51"/>
        <v>107.7</v>
      </c>
      <c r="DD124" s="55">
        <f t="shared" si="51"/>
        <v>194.1</v>
      </c>
      <c r="DE124" s="55">
        <f t="shared" si="51"/>
        <v>180.2</v>
      </c>
      <c r="DF124" s="58">
        <f t="shared" si="51"/>
        <v>885.8</v>
      </c>
      <c r="DG124" s="58">
        <f t="shared" si="41"/>
        <v>41000</v>
      </c>
    </row>
    <row r="125" spans="2:111">
      <c r="B125" s="40" t="s">
        <v>1476</v>
      </c>
      <c r="C125" s="30" t="s">
        <v>1477</v>
      </c>
      <c r="D125" s="30" t="s">
        <v>1504</v>
      </c>
      <c r="E125" s="30" t="s">
        <v>1505</v>
      </c>
      <c r="F125" s="30" t="str">
        <f t="shared" si="38"/>
        <v>青森県東北町</v>
      </c>
      <c r="G125" s="41">
        <f>+e!F123</f>
        <v>16644</v>
      </c>
      <c r="H125" s="41">
        <f>+e!G123</f>
        <v>7</v>
      </c>
      <c r="I125" s="41">
        <f>+SUM(e!H123:K123)</f>
        <v>12</v>
      </c>
      <c r="J125" s="41">
        <f>+SUM(e!L123:O123)</f>
        <v>313638</v>
      </c>
      <c r="K125" s="41">
        <f>+e!P123</f>
        <v>316542</v>
      </c>
      <c r="L125" s="41">
        <f>+SUM(e!Q123:R123)</f>
        <v>2449299</v>
      </c>
      <c r="M125" s="31">
        <f>+IFERROR(ROUND(e!P123/e!S123,0),0)</f>
        <v>45220</v>
      </c>
      <c r="N125" s="30">
        <f>+IFERROR(ROUND(SUM(e!T123:V123)/e!S123,0),0)</f>
        <v>259</v>
      </c>
      <c r="O125" s="30">
        <f>+IFERROR(ROUND(e!W123/e!G123*100,1),0)</f>
        <v>0</v>
      </c>
      <c r="P125" s="41">
        <f>+e!X123</f>
        <v>3</v>
      </c>
      <c r="Q125" s="30">
        <f>+IFERROR(ROUND(e!Z123/e!Y123*100,1),0)</f>
        <v>0</v>
      </c>
      <c r="R125" s="30">
        <f>+IFERROR(ROUND(e!AB123/e!AA123*100,1),0)</f>
        <v>3.3</v>
      </c>
      <c r="S125" s="30">
        <f>+IFERROR(ROUND(SUM(e!AC123:AF123)/J125*100,1),0)</f>
        <v>4.8</v>
      </c>
      <c r="T125" s="30">
        <f>+IFERROR(ROUND(e!AG123/e!Y123*100,1),0)</f>
        <v>0</v>
      </c>
      <c r="U125" s="30">
        <f>+IFERROR(ROUND(e!AH123/SUM(e!AH123:AJ123)*100,1),0)</f>
        <v>0</v>
      </c>
      <c r="V125" s="30">
        <f>+IFERROR(ROUND(e!AK123/SUM(e!AK123:AQ123)*100,1),0)</f>
        <v>0</v>
      </c>
      <c r="W125" s="30">
        <f>+IFERROR(ROUND(SUM(e!AR123:BG123)/J125*100,1),0)</f>
        <v>18.7</v>
      </c>
      <c r="X125" s="30">
        <f>+IFERROR(ROUND(SUM(e!BH123:BI123)/SUM(e!BJ123:BK123)*100,1),0)</f>
        <v>108.4</v>
      </c>
      <c r="Y125" s="30">
        <f t="shared" si="39"/>
        <v>773.8</v>
      </c>
      <c r="Z125" s="30">
        <f t="shared" si="40"/>
        <v>93.9</v>
      </c>
      <c r="AA125" s="30">
        <f>+IFERROR(ROUND(K125/SUM(e!T123:V123),1),0)</f>
        <v>174.4</v>
      </c>
      <c r="AB125" s="42">
        <f>+IFERROR(ROUND((SUM(e!BJ123:BK123)-SUM(e!BL123:BO123))/SUM(e!T123:V123),1),0)</f>
        <v>185.7</v>
      </c>
      <c r="AC125" s="30">
        <f>+IFERROR(ROUND(e!BP123/e!BQ123*100,1),0)</f>
        <v>130.5</v>
      </c>
      <c r="AD125" s="101">
        <f>+e!BR123</f>
        <v>8767</v>
      </c>
      <c r="AF125" s="5"/>
      <c r="AG125" s="29"/>
      <c r="BG125" s="5"/>
      <c r="BH125" s="29"/>
      <c r="CH125" s="69" t="s">
        <v>471</v>
      </c>
      <c r="CI125" s="68" t="s">
        <v>3596</v>
      </c>
      <c r="CJ125" s="55">
        <f t="shared" ref="CJ125:CS134" si="52">+IFERROR(VLOOKUP($CI125,$F$5:$AC$1424,CJ$1,FALSE),0)</f>
        <v>402861</v>
      </c>
      <c r="CK125" s="55">
        <f t="shared" si="52"/>
        <v>80</v>
      </c>
      <c r="CL125" s="55">
        <f t="shared" si="52"/>
        <v>0</v>
      </c>
      <c r="CM125" s="55">
        <f t="shared" si="52"/>
        <v>1429826</v>
      </c>
      <c r="CN125" s="55">
        <f t="shared" si="52"/>
        <v>7133704</v>
      </c>
      <c r="CO125" s="55">
        <f t="shared" si="52"/>
        <v>5022712</v>
      </c>
      <c r="CP125" s="55">
        <f t="shared" si="52"/>
        <v>139877</v>
      </c>
      <c r="CQ125" s="55">
        <f t="shared" si="52"/>
        <v>754</v>
      </c>
      <c r="CR125" s="55">
        <f t="shared" si="52"/>
        <v>56.3</v>
      </c>
      <c r="CS125" s="55">
        <f t="shared" si="52"/>
        <v>8</v>
      </c>
      <c r="CT125" s="55">
        <f t="shared" ref="CT125:DF134" si="53">+IFERROR(VLOOKUP($CI125,$F$5:$AC$1424,CT$1,FALSE),0)</f>
        <v>0</v>
      </c>
      <c r="CU125" s="55">
        <f t="shared" si="53"/>
        <v>67.8</v>
      </c>
      <c r="CV125" s="55">
        <f t="shared" si="53"/>
        <v>6.7</v>
      </c>
      <c r="CW125" s="55">
        <f t="shared" si="53"/>
        <v>21.5</v>
      </c>
      <c r="CX125" s="55">
        <f t="shared" si="53"/>
        <v>78.900000000000006</v>
      </c>
      <c r="CY125" s="55">
        <f t="shared" si="53"/>
        <v>82.5</v>
      </c>
      <c r="CZ125" s="55">
        <f t="shared" si="53"/>
        <v>29.5</v>
      </c>
      <c r="DA125" s="55">
        <f t="shared" si="53"/>
        <v>128.80000000000001</v>
      </c>
      <c r="DB125" s="55">
        <f t="shared" si="53"/>
        <v>70.400000000000006</v>
      </c>
      <c r="DC125" s="55">
        <f t="shared" si="53"/>
        <v>125.2</v>
      </c>
      <c r="DD125" s="55">
        <f t="shared" si="53"/>
        <v>185.4</v>
      </c>
      <c r="DE125" s="55">
        <f t="shared" si="53"/>
        <v>148.1</v>
      </c>
      <c r="DF125" s="58">
        <f t="shared" si="53"/>
        <v>585.5</v>
      </c>
      <c r="DG125" s="58">
        <f t="shared" si="41"/>
        <v>93700</v>
      </c>
    </row>
    <row r="126" spans="2:111">
      <c r="B126" s="40" t="s">
        <v>1476</v>
      </c>
      <c r="C126" s="30" t="s">
        <v>1477</v>
      </c>
      <c r="D126" s="30" t="s">
        <v>1506</v>
      </c>
      <c r="E126" s="30" t="s">
        <v>1507</v>
      </c>
      <c r="F126" s="30" t="str">
        <f t="shared" si="38"/>
        <v>青森県七戸町</v>
      </c>
      <c r="G126" s="41">
        <f>+e!F124</f>
        <v>14515</v>
      </c>
      <c r="H126" s="41">
        <f>+e!G124</f>
        <v>5</v>
      </c>
      <c r="I126" s="41">
        <f>+SUM(e!H124:K124)</f>
        <v>6</v>
      </c>
      <c r="J126" s="41">
        <f>+SUM(e!L124:O124)</f>
        <v>276861</v>
      </c>
      <c r="K126" s="41">
        <f>+e!P124</f>
        <v>263522</v>
      </c>
      <c r="L126" s="41">
        <f>+SUM(e!Q124:R124)</f>
        <v>1240501</v>
      </c>
      <c r="M126" s="31">
        <f>+IFERROR(ROUND(e!P124/e!S124,0),0)</f>
        <v>52704</v>
      </c>
      <c r="N126" s="30">
        <f>+IFERROR(ROUND(SUM(e!T124:V124)/e!S124,0),0)</f>
        <v>314</v>
      </c>
      <c r="O126" s="30">
        <f>+IFERROR(ROUND(e!W124/e!G124*100,1),0)</f>
        <v>0</v>
      </c>
      <c r="P126" s="41">
        <f>+e!X124</f>
        <v>6</v>
      </c>
      <c r="Q126" s="30">
        <f>+IFERROR(ROUND(e!Z124/e!Y124*100,1),0)</f>
        <v>0</v>
      </c>
      <c r="R126" s="30">
        <f>+IFERROR(ROUND(e!AB124/e!AA124*100,1),0)</f>
        <v>76</v>
      </c>
      <c r="S126" s="30">
        <f>+IFERROR(ROUND(SUM(e!AC124:AF124)/J126*100,1),0)</f>
        <v>9.9</v>
      </c>
      <c r="T126" s="30">
        <f>+IFERROR(ROUND(e!AG124/e!Y124*100,1),0)</f>
        <v>0</v>
      </c>
      <c r="U126" s="30">
        <f>+IFERROR(ROUND(e!AH124/SUM(e!AH124:AJ124)*100,1),0)</f>
        <v>0</v>
      </c>
      <c r="V126" s="30">
        <f>+IFERROR(ROUND(e!AK124/SUM(e!AK124:AQ124)*100,1),0)</f>
        <v>22</v>
      </c>
      <c r="W126" s="30">
        <f>+IFERROR(ROUND(SUM(e!AR124:BG124)/J126*100,1),0)</f>
        <v>13.9</v>
      </c>
      <c r="X126" s="30">
        <f>+IFERROR(ROUND(SUM(e!BH124:BI124)/SUM(e!BJ124:BK124)*100,1),0)</f>
        <v>121.5</v>
      </c>
      <c r="Y126" s="30">
        <f t="shared" si="39"/>
        <v>470.7</v>
      </c>
      <c r="Z126" s="30">
        <f t="shared" si="40"/>
        <v>121.7</v>
      </c>
      <c r="AA126" s="30">
        <f>+IFERROR(ROUND(K126/SUM(e!T124:V124),1),0)</f>
        <v>168</v>
      </c>
      <c r="AB126" s="42">
        <f>+IFERROR(ROUND((SUM(e!BJ124:BK124)-SUM(e!BL124:BO124))/SUM(e!T124:V124),1),0)</f>
        <v>138</v>
      </c>
      <c r="AC126" s="30">
        <f>+IFERROR(ROUND(e!BP124/e!BQ124*100,1),0)</f>
        <v>1022.4</v>
      </c>
      <c r="AD126" s="101">
        <f>+e!BR124</f>
        <v>0</v>
      </c>
      <c r="AF126" s="5"/>
      <c r="AG126" s="29"/>
      <c r="BG126" s="5"/>
      <c r="BH126" s="29"/>
      <c r="CH126" s="69" t="s">
        <v>474</v>
      </c>
      <c r="CI126" s="68" t="s">
        <v>3597</v>
      </c>
      <c r="CJ126" s="55">
        <f t="shared" si="52"/>
        <v>189943</v>
      </c>
      <c r="CK126" s="55">
        <f t="shared" si="52"/>
        <v>21</v>
      </c>
      <c r="CL126" s="55">
        <f t="shared" si="52"/>
        <v>3</v>
      </c>
      <c r="CM126" s="55">
        <f t="shared" si="52"/>
        <v>684873</v>
      </c>
      <c r="CN126" s="55">
        <f t="shared" si="52"/>
        <v>2935215</v>
      </c>
      <c r="CO126" s="55">
        <f t="shared" si="52"/>
        <v>7749006</v>
      </c>
      <c r="CP126" s="55">
        <f t="shared" si="52"/>
        <v>183451</v>
      </c>
      <c r="CQ126" s="55">
        <f t="shared" si="52"/>
        <v>1079</v>
      </c>
      <c r="CR126" s="55">
        <f t="shared" si="52"/>
        <v>28.6</v>
      </c>
      <c r="CS126" s="55">
        <f t="shared" si="52"/>
        <v>5</v>
      </c>
      <c r="CT126" s="55">
        <f t="shared" si="53"/>
        <v>0</v>
      </c>
      <c r="CU126" s="55">
        <f t="shared" si="53"/>
        <v>23.3</v>
      </c>
      <c r="CV126" s="55">
        <f t="shared" si="53"/>
        <v>8.6</v>
      </c>
      <c r="CW126" s="55">
        <f t="shared" si="53"/>
        <v>63.1</v>
      </c>
      <c r="CX126" s="55">
        <f t="shared" si="53"/>
        <v>78.8</v>
      </c>
      <c r="CY126" s="55">
        <f t="shared" si="53"/>
        <v>100</v>
      </c>
      <c r="CZ126" s="55">
        <f t="shared" si="53"/>
        <v>39.299999999999997</v>
      </c>
      <c r="DA126" s="55">
        <f t="shared" si="53"/>
        <v>133.1</v>
      </c>
      <c r="DB126" s="55">
        <f t="shared" si="53"/>
        <v>264</v>
      </c>
      <c r="DC126" s="55">
        <f t="shared" si="53"/>
        <v>105.6</v>
      </c>
      <c r="DD126" s="55">
        <f t="shared" si="53"/>
        <v>170</v>
      </c>
      <c r="DE126" s="55">
        <f t="shared" si="53"/>
        <v>161</v>
      </c>
      <c r="DF126" s="58">
        <f t="shared" si="53"/>
        <v>574.79999999999995</v>
      </c>
      <c r="DG126" s="58">
        <f t="shared" si="41"/>
        <v>42500</v>
      </c>
    </row>
    <row r="127" spans="2:111">
      <c r="B127" s="40" t="s">
        <v>1476</v>
      </c>
      <c r="C127" s="30" t="s">
        <v>1477</v>
      </c>
      <c r="D127" s="30" t="s">
        <v>1508</v>
      </c>
      <c r="E127" s="30" t="s">
        <v>1509</v>
      </c>
      <c r="F127" s="30" t="str">
        <f t="shared" si="38"/>
        <v>青森県藤崎町</v>
      </c>
      <c r="G127" s="41">
        <f>+e!F125</f>
        <v>14718</v>
      </c>
      <c r="H127" s="41">
        <f>+e!G125</f>
        <v>5</v>
      </c>
      <c r="I127" s="41">
        <f>+SUM(e!H125:K125)</f>
        <v>0</v>
      </c>
      <c r="J127" s="41">
        <f>+SUM(e!L125:O125)</f>
        <v>100051</v>
      </c>
      <c r="K127" s="41">
        <f>+e!P125</f>
        <v>336789</v>
      </c>
      <c r="L127" s="41">
        <f>+SUM(e!Q125:R125)</f>
        <v>630347</v>
      </c>
      <c r="M127" s="31">
        <f>+IFERROR(ROUND(e!P125/e!S125,0),0)</f>
        <v>67358</v>
      </c>
      <c r="N127" s="30">
        <f>+IFERROR(ROUND(SUM(e!T125:V125)/e!S125,0),0)</f>
        <v>256</v>
      </c>
      <c r="O127" s="30">
        <f>+IFERROR(ROUND(e!W125/e!G125*100,1),0)</f>
        <v>0</v>
      </c>
      <c r="P127" s="41">
        <f>+e!X125</f>
        <v>29</v>
      </c>
      <c r="Q127" s="30">
        <f>+IFERROR(ROUND(e!Z125/e!Y125*100,1),0)</f>
        <v>0</v>
      </c>
      <c r="R127" s="30">
        <f>+IFERROR(ROUND(e!AB125/e!AA125*100,1),0)</f>
        <v>0</v>
      </c>
      <c r="S127" s="30">
        <f>+IFERROR(ROUND(SUM(e!AC125:AF125)/J127*100,1),0)</f>
        <v>0</v>
      </c>
      <c r="T127" s="30">
        <f>+IFERROR(ROUND(e!AG125/e!Y125*100,1),0)</f>
        <v>0</v>
      </c>
      <c r="U127" s="30">
        <f>+IFERROR(ROUND(e!AH125/SUM(e!AH125:AJ125)*100,1),0)</f>
        <v>0</v>
      </c>
      <c r="V127" s="30">
        <f>+IFERROR(ROUND(e!AK125/SUM(e!AK125:AQ125)*100,1),0)</f>
        <v>0</v>
      </c>
      <c r="W127" s="30">
        <f>+IFERROR(ROUND(SUM(e!AR125:BG125)/J127*100,1),0)</f>
        <v>5</v>
      </c>
      <c r="X127" s="30">
        <f>+IFERROR(ROUND(SUM(e!BH125:BI125)/SUM(e!BJ125:BK125)*100,1),0)</f>
        <v>110</v>
      </c>
      <c r="Y127" s="30">
        <f t="shared" si="39"/>
        <v>187.2</v>
      </c>
      <c r="Z127" s="30">
        <f t="shared" si="40"/>
        <v>109.8</v>
      </c>
      <c r="AA127" s="30">
        <f>+IFERROR(ROUND(K127/SUM(e!T125:V125),1),0)</f>
        <v>263.3</v>
      </c>
      <c r="AB127" s="42">
        <f>+IFERROR(ROUND((SUM(e!BJ125:BK125)-SUM(e!BL125:BO125))/SUM(e!T125:V125),1),0)</f>
        <v>239.7</v>
      </c>
      <c r="AC127" s="30">
        <f>+IFERROR(ROUND(e!BP125/e!BQ125*100,1),0)</f>
        <v>415.6</v>
      </c>
      <c r="AD127" s="101">
        <f>+e!BR125</f>
        <v>6630</v>
      </c>
      <c r="AF127" s="5"/>
      <c r="AG127" s="29"/>
      <c r="BG127" s="5"/>
      <c r="BH127" s="29"/>
      <c r="CH127" s="69" t="s">
        <v>476</v>
      </c>
      <c r="CI127" s="68" t="s">
        <v>3598</v>
      </c>
      <c r="CJ127" s="55">
        <f t="shared" si="52"/>
        <v>123526</v>
      </c>
      <c r="CK127" s="55">
        <f t="shared" si="52"/>
        <v>19</v>
      </c>
      <c r="CL127" s="55">
        <f t="shared" si="52"/>
        <v>1</v>
      </c>
      <c r="CM127" s="55">
        <f t="shared" si="52"/>
        <v>537433</v>
      </c>
      <c r="CN127" s="55">
        <f t="shared" si="52"/>
        <v>1997405</v>
      </c>
      <c r="CO127" s="55">
        <f t="shared" si="52"/>
        <v>408980</v>
      </c>
      <c r="CP127" s="55">
        <f t="shared" si="52"/>
        <v>133160</v>
      </c>
      <c r="CQ127" s="55">
        <f t="shared" si="52"/>
        <v>797</v>
      </c>
      <c r="CR127" s="55">
        <f t="shared" si="52"/>
        <v>15.8</v>
      </c>
      <c r="CS127" s="55">
        <f t="shared" si="52"/>
        <v>10</v>
      </c>
      <c r="CT127" s="55">
        <f t="shared" si="53"/>
        <v>0</v>
      </c>
      <c r="CU127" s="55">
        <f t="shared" si="53"/>
        <v>57.1</v>
      </c>
      <c r="CV127" s="55">
        <f t="shared" si="53"/>
        <v>20.2</v>
      </c>
      <c r="CW127" s="55">
        <f t="shared" si="53"/>
        <v>0</v>
      </c>
      <c r="CX127" s="55">
        <f t="shared" si="53"/>
        <v>100</v>
      </c>
      <c r="CY127" s="55">
        <f t="shared" si="53"/>
        <v>100</v>
      </c>
      <c r="CZ127" s="55">
        <f t="shared" si="53"/>
        <v>15.4</v>
      </c>
      <c r="DA127" s="55">
        <f t="shared" si="53"/>
        <v>116.5</v>
      </c>
      <c r="DB127" s="55">
        <f t="shared" si="53"/>
        <v>20.5</v>
      </c>
      <c r="DC127" s="55">
        <f t="shared" si="53"/>
        <v>104.2</v>
      </c>
      <c r="DD127" s="55">
        <f t="shared" si="53"/>
        <v>167</v>
      </c>
      <c r="DE127" s="55">
        <f t="shared" si="53"/>
        <v>160.30000000000001</v>
      </c>
      <c r="DF127" s="58">
        <f t="shared" si="53"/>
        <v>488.7</v>
      </c>
      <c r="DG127" s="58">
        <f t="shared" si="41"/>
        <v>28560</v>
      </c>
    </row>
    <row r="128" spans="2:111">
      <c r="B128" s="40" t="s">
        <v>1476</v>
      </c>
      <c r="C128" s="30" t="s">
        <v>1477</v>
      </c>
      <c r="D128" s="30" t="s">
        <v>1510</v>
      </c>
      <c r="E128" s="30" t="s">
        <v>1511</v>
      </c>
      <c r="F128" s="30" t="str">
        <f t="shared" si="38"/>
        <v>青森県十和田市</v>
      </c>
      <c r="G128" s="41">
        <f>+e!F126</f>
        <v>59032</v>
      </c>
      <c r="H128" s="41">
        <f>+e!G126</f>
        <v>25</v>
      </c>
      <c r="I128" s="41">
        <f>+SUM(e!H126:K126)</f>
        <v>2</v>
      </c>
      <c r="J128" s="41">
        <f>+SUM(e!L126:O126)</f>
        <v>766666</v>
      </c>
      <c r="K128" s="41">
        <f>+e!P126</f>
        <v>1291278</v>
      </c>
      <c r="L128" s="41">
        <f>+SUM(e!Q126:R126)</f>
        <v>7019815</v>
      </c>
      <c r="M128" s="31">
        <f>+IFERROR(ROUND(e!P126/e!S126,0),0)</f>
        <v>51651</v>
      </c>
      <c r="N128" s="30">
        <f>+IFERROR(ROUND(SUM(e!T126:V126)/e!S126,0),0)</f>
        <v>233</v>
      </c>
      <c r="O128" s="30">
        <f>+IFERROR(ROUND(e!W126/e!G126*100,1),0)</f>
        <v>44</v>
      </c>
      <c r="P128" s="41">
        <f>+e!X126</f>
        <v>21</v>
      </c>
      <c r="Q128" s="30">
        <f>+IFERROR(ROUND(e!Z126/e!Y126*100,1),0)</f>
        <v>0</v>
      </c>
      <c r="R128" s="30">
        <f>+IFERROR(ROUND(e!AB126/e!AA126*100,1),0)</f>
        <v>77.400000000000006</v>
      </c>
      <c r="S128" s="30">
        <f>+IFERROR(ROUND(SUM(e!AC126:AF126)/J128*100,1),0)</f>
        <v>6</v>
      </c>
      <c r="T128" s="30">
        <f>+IFERROR(ROUND(e!AG126/e!Y126*100,1),0)</f>
        <v>86.8</v>
      </c>
      <c r="U128" s="30">
        <f>+IFERROR(ROUND(e!AH126/SUM(e!AH126:AJ126)*100,1),0)</f>
        <v>0</v>
      </c>
      <c r="V128" s="30">
        <f>+IFERROR(ROUND(e!AK126/SUM(e!AK126:AQ126)*100,1),0)</f>
        <v>27.6</v>
      </c>
      <c r="W128" s="30">
        <f>+IFERROR(ROUND(SUM(e!AR126:BG126)/J128*100,1),0)</f>
        <v>32.5</v>
      </c>
      <c r="X128" s="30">
        <f>+IFERROR(ROUND(SUM(e!BH126:BI126)/SUM(e!BJ126:BK126)*100,1),0)</f>
        <v>117.2</v>
      </c>
      <c r="Y128" s="30">
        <f t="shared" si="39"/>
        <v>543.6</v>
      </c>
      <c r="Z128" s="30">
        <f t="shared" si="40"/>
        <v>110</v>
      </c>
      <c r="AA128" s="30">
        <f>+IFERROR(ROUND(K128/SUM(e!T126:V126),1),0)</f>
        <v>221.3</v>
      </c>
      <c r="AB128" s="42">
        <f>+IFERROR(ROUND((SUM(e!BJ126:BK126)-SUM(e!BL126:BO126))/SUM(e!T126:V126),1),0)</f>
        <v>201.1</v>
      </c>
      <c r="AC128" s="30">
        <f>+IFERROR(ROUND(e!BP126/e!BQ126*100,1),0)</f>
        <v>247.7</v>
      </c>
      <c r="AD128" s="101">
        <f>+e!BR126</f>
        <v>0</v>
      </c>
      <c r="AF128" s="5"/>
      <c r="AG128" s="29"/>
      <c r="BG128" s="5"/>
      <c r="BH128" s="29"/>
      <c r="CH128" s="69" t="s">
        <v>470</v>
      </c>
      <c r="CI128" s="68" t="s">
        <v>3599</v>
      </c>
      <c r="CJ128" s="55">
        <f t="shared" si="52"/>
        <v>110308</v>
      </c>
      <c r="CK128" s="55">
        <f t="shared" si="52"/>
        <v>32</v>
      </c>
      <c r="CL128" s="55">
        <f t="shared" si="52"/>
        <v>2</v>
      </c>
      <c r="CM128" s="55">
        <f t="shared" si="52"/>
        <v>315640</v>
      </c>
      <c r="CN128" s="55">
        <f t="shared" si="52"/>
        <v>1700987</v>
      </c>
      <c r="CO128" s="55">
        <f t="shared" si="52"/>
        <v>3014014</v>
      </c>
      <c r="CP128" s="55">
        <f t="shared" si="52"/>
        <v>63000</v>
      </c>
      <c r="CQ128" s="55">
        <f t="shared" si="52"/>
        <v>422</v>
      </c>
      <c r="CR128" s="55">
        <f t="shared" si="52"/>
        <v>34.4</v>
      </c>
      <c r="CS128" s="55">
        <f t="shared" si="52"/>
        <v>16</v>
      </c>
      <c r="CT128" s="55">
        <f t="shared" si="53"/>
        <v>0</v>
      </c>
      <c r="CU128" s="55">
        <f t="shared" si="53"/>
        <v>79.2</v>
      </c>
      <c r="CV128" s="55">
        <f t="shared" si="53"/>
        <v>6.1</v>
      </c>
      <c r="CW128" s="55">
        <f t="shared" si="53"/>
        <v>0</v>
      </c>
      <c r="CX128" s="55">
        <f t="shared" si="53"/>
        <v>45.8</v>
      </c>
      <c r="CY128" s="55">
        <f t="shared" si="53"/>
        <v>49.8</v>
      </c>
      <c r="CZ128" s="55">
        <f t="shared" si="53"/>
        <v>11.7</v>
      </c>
      <c r="DA128" s="55">
        <f t="shared" si="53"/>
        <v>120.3</v>
      </c>
      <c r="DB128" s="55">
        <f t="shared" si="53"/>
        <v>177.2</v>
      </c>
      <c r="DC128" s="55">
        <f t="shared" si="53"/>
        <v>121.6</v>
      </c>
      <c r="DD128" s="55">
        <f t="shared" si="53"/>
        <v>149.30000000000001</v>
      </c>
      <c r="DE128" s="55">
        <f t="shared" si="53"/>
        <v>122.8</v>
      </c>
      <c r="DF128" s="58">
        <f t="shared" si="53"/>
        <v>326.7</v>
      </c>
      <c r="DG128" s="58">
        <f t="shared" si="41"/>
        <v>17300</v>
      </c>
    </row>
    <row r="129" spans="2:111">
      <c r="B129" s="40" t="s">
        <v>1476</v>
      </c>
      <c r="C129" s="30" t="s">
        <v>1477</v>
      </c>
      <c r="D129" s="30" t="s">
        <v>1466</v>
      </c>
      <c r="E129" s="30" t="s">
        <v>1512</v>
      </c>
      <c r="F129" s="30" t="str">
        <f t="shared" si="38"/>
        <v>青森県津軽広域水道企業団（津軽）</v>
      </c>
      <c r="G129" s="41">
        <f>+e!F127</f>
        <v>0</v>
      </c>
      <c r="H129" s="41">
        <f>+e!G127</f>
        <v>33</v>
      </c>
      <c r="I129" s="41">
        <f>+SUM(e!H127:K127)</f>
        <v>1</v>
      </c>
      <c r="J129" s="41">
        <f>+SUM(e!L127:O127)</f>
        <v>93674</v>
      </c>
      <c r="K129" s="41">
        <f>+e!P127</f>
        <v>1974548</v>
      </c>
      <c r="L129" s="41">
        <f>+SUM(e!Q127:R127)</f>
        <v>3492112</v>
      </c>
      <c r="M129" s="31">
        <f>+IFERROR(ROUND(e!P127/e!S127,0),0)</f>
        <v>89752</v>
      </c>
      <c r="N129" s="30">
        <f>+IFERROR(ROUND(SUM(e!T127:V127)/e!S127,0),0)</f>
        <v>978</v>
      </c>
      <c r="O129" s="30">
        <f>+IFERROR(ROUND(e!W127/e!G127*100,1),0)</f>
        <v>60.6</v>
      </c>
      <c r="P129" s="41">
        <f>+e!X127</f>
        <v>17</v>
      </c>
      <c r="Q129" s="30">
        <f>+IFERROR(ROUND(e!Z127/e!Y127*100,1),0)</f>
        <v>0</v>
      </c>
      <c r="R129" s="30">
        <f>+IFERROR(ROUND(e!AB127/e!AA127*100,1),0)</f>
        <v>33.299999999999997</v>
      </c>
      <c r="S129" s="30">
        <f>+IFERROR(ROUND(SUM(e!AC127:AF127)/J129*100,1),0)</f>
        <v>0</v>
      </c>
      <c r="T129" s="30">
        <f>+IFERROR(ROUND(e!AG127/e!Y127*100,1),0)</f>
        <v>100</v>
      </c>
      <c r="U129" s="30">
        <f>+IFERROR(ROUND(e!AH127/SUM(e!AH127:AJ127)*100,1),0)</f>
        <v>100</v>
      </c>
      <c r="V129" s="30">
        <f>+IFERROR(ROUND(e!AK127/SUM(e!AK127:AQ127)*100,1),0)</f>
        <v>0</v>
      </c>
      <c r="W129" s="30">
        <f>+IFERROR(ROUND(SUM(e!AR127:BG127)/J129*100,1),0)</f>
        <v>33.799999999999997</v>
      </c>
      <c r="X129" s="30">
        <f>+IFERROR(ROUND(SUM(e!BH127:BI127)/SUM(e!BJ127:BK127)*100,1),0)</f>
        <v>141.9</v>
      </c>
      <c r="Y129" s="30">
        <f t="shared" si="39"/>
        <v>176.9</v>
      </c>
      <c r="Z129" s="30">
        <f t="shared" si="40"/>
        <v>143.19999999999999</v>
      </c>
      <c r="AA129" s="30">
        <f>+IFERROR(ROUND(K129/SUM(e!T127:V127),1),0)</f>
        <v>91.8</v>
      </c>
      <c r="AB129" s="42">
        <f>+IFERROR(ROUND((SUM(e!BJ127:BK127)-SUM(e!BL127:BO127))/SUM(e!T127:V127),1),0)</f>
        <v>64.099999999999994</v>
      </c>
      <c r="AC129" s="30">
        <f>+IFERROR(ROUND(e!BP127/e!BQ127*100,1),0)</f>
        <v>781.3</v>
      </c>
      <c r="AD129" s="101">
        <f>+e!BR127</f>
        <v>0</v>
      </c>
      <c r="AF129" s="5"/>
      <c r="AG129" s="29"/>
      <c r="BG129" s="5"/>
      <c r="BH129" s="29"/>
      <c r="CH129" s="69" t="s">
        <v>475</v>
      </c>
      <c r="CI129" s="68" t="s">
        <v>3600</v>
      </c>
      <c r="CJ129" s="55">
        <f t="shared" si="52"/>
        <v>195380</v>
      </c>
      <c r="CK129" s="55">
        <f t="shared" si="52"/>
        <v>40</v>
      </c>
      <c r="CL129" s="55">
        <f t="shared" si="52"/>
        <v>6</v>
      </c>
      <c r="CM129" s="55">
        <f t="shared" si="52"/>
        <v>700764</v>
      </c>
      <c r="CN129" s="55">
        <f t="shared" si="52"/>
        <v>2969150</v>
      </c>
      <c r="CO129" s="55">
        <f t="shared" si="52"/>
        <v>13637962</v>
      </c>
      <c r="CP129" s="55">
        <f t="shared" si="52"/>
        <v>114198</v>
      </c>
      <c r="CQ129" s="55">
        <f t="shared" si="52"/>
        <v>708</v>
      </c>
      <c r="CR129" s="55">
        <f t="shared" si="52"/>
        <v>45</v>
      </c>
      <c r="CS129" s="55">
        <f t="shared" si="52"/>
        <v>8</v>
      </c>
      <c r="CT129" s="55">
        <f t="shared" si="53"/>
        <v>0</v>
      </c>
      <c r="CU129" s="55">
        <f t="shared" si="53"/>
        <v>38.299999999999997</v>
      </c>
      <c r="CV129" s="55">
        <f t="shared" si="53"/>
        <v>10.3</v>
      </c>
      <c r="CW129" s="55">
        <f t="shared" si="53"/>
        <v>38.799999999999997</v>
      </c>
      <c r="CX129" s="55">
        <f t="shared" si="53"/>
        <v>0</v>
      </c>
      <c r="CY129" s="55">
        <f t="shared" si="53"/>
        <v>68.8</v>
      </c>
      <c r="CZ129" s="55">
        <f t="shared" si="53"/>
        <v>56.4</v>
      </c>
      <c r="DA129" s="55">
        <f t="shared" si="53"/>
        <v>112.1</v>
      </c>
      <c r="DB129" s="55">
        <f t="shared" si="53"/>
        <v>459.3</v>
      </c>
      <c r="DC129" s="55">
        <f t="shared" si="53"/>
        <v>96.3</v>
      </c>
      <c r="DD129" s="55">
        <f t="shared" si="53"/>
        <v>161.4</v>
      </c>
      <c r="DE129" s="55">
        <f t="shared" si="53"/>
        <v>167.6</v>
      </c>
      <c r="DF129" s="58">
        <f t="shared" si="53"/>
        <v>303.60000000000002</v>
      </c>
      <c r="DG129" s="58">
        <f t="shared" si="41"/>
        <v>28900</v>
      </c>
    </row>
    <row r="130" spans="2:111">
      <c r="B130" s="40" t="s">
        <v>1513</v>
      </c>
      <c r="C130" s="30" t="s">
        <v>1514</v>
      </c>
      <c r="D130" s="30" t="s">
        <v>1280</v>
      </c>
      <c r="E130" s="30" t="s">
        <v>1515</v>
      </c>
      <c r="F130" s="30" t="str">
        <f t="shared" si="38"/>
        <v>岩手県盛岡市</v>
      </c>
      <c r="G130" s="41">
        <f>+e!F128</f>
        <v>283429</v>
      </c>
      <c r="H130" s="41">
        <f>+e!G128</f>
        <v>144</v>
      </c>
      <c r="I130" s="41">
        <f>+SUM(e!H128:K128)</f>
        <v>7</v>
      </c>
      <c r="J130" s="41">
        <f>+SUM(e!L128:O128)</f>
        <v>1584593</v>
      </c>
      <c r="K130" s="41">
        <f>+e!P128</f>
        <v>6211173</v>
      </c>
      <c r="L130" s="41">
        <f>+SUM(e!Q128:R128)</f>
        <v>9795013</v>
      </c>
      <c r="M130" s="31">
        <f>+IFERROR(ROUND(e!P128/e!S128,0),0)</f>
        <v>54010</v>
      </c>
      <c r="N130" s="30">
        <f>+IFERROR(ROUND(SUM(e!T128:V128)/e!S128,0),0)</f>
        <v>248</v>
      </c>
      <c r="O130" s="30">
        <f>+IFERROR(ROUND(e!W128/e!G128*100,1),0)</f>
        <v>69.400000000000006</v>
      </c>
      <c r="P130" s="41">
        <f>+e!X128</f>
        <v>17</v>
      </c>
      <c r="Q130" s="30">
        <f>+IFERROR(ROUND(e!Z128/e!Y128*100,1),0)</f>
        <v>8.5</v>
      </c>
      <c r="R130" s="30">
        <f>+IFERROR(ROUND(e!AB128/e!AA128*100,1),0)</f>
        <v>75.5</v>
      </c>
      <c r="S130" s="30">
        <f>+IFERROR(ROUND(SUM(e!AC128:AF128)/J130*100,1),0)</f>
        <v>14.5</v>
      </c>
      <c r="T130" s="30">
        <f>+IFERROR(ROUND(e!AG128/e!Y128*100,1),0)</f>
        <v>26.9</v>
      </c>
      <c r="U130" s="30">
        <f>+IFERROR(ROUND(e!AH128/SUM(e!AH128:AJ128)*100,1),0)</f>
        <v>96.2</v>
      </c>
      <c r="V130" s="30">
        <f>+IFERROR(ROUND(e!AK128/SUM(e!AK128:AQ128)*100,1),0)</f>
        <v>73.900000000000006</v>
      </c>
      <c r="W130" s="30">
        <f>+IFERROR(ROUND(SUM(e!AR128:BG128)/J130*100,1),0)</f>
        <v>27.2</v>
      </c>
      <c r="X130" s="30">
        <f>+IFERROR(ROUND(SUM(e!BH128:BI128)/SUM(e!BJ128:BK128)*100,1),0)</f>
        <v>139.9</v>
      </c>
      <c r="Y130" s="30">
        <f t="shared" si="39"/>
        <v>157.69999999999999</v>
      </c>
      <c r="Z130" s="30">
        <f t="shared" si="40"/>
        <v>135.9</v>
      </c>
      <c r="AA130" s="30">
        <f>+IFERROR(ROUND(K130/SUM(e!T128:V128),1),0)</f>
        <v>217.4</v>
      </c>
      <c r="AB130" s="42">
        <f>+IFERROR(ROUND((SUM(e!BJ128:BK128)-SUM(e!BL128:BO128))/SUM(e!T128:V128),1),0)</f>
        <v>160</v>
      </c>
      <c r="AC130" s="30">
        <f>+IFERROR(ROUND(e!BP128/e!BQ128*100,1),0)</f>
        <v>425.3</v>
      </c>
      <c r="AD130" s="101">
        <f>+e!BR128</f>
        <v>0</v>
      </c>
      <c r="AF130" s="5"/>
      <c r="AG130" s="29"/>
      <c r="BG130" s="5"/>
      <c r="BH130" s="29"/>
      <c r="CH130" s="69" t="s">
        <v>1015</v>
      </c>
      <c r="CI130" s="68" t="s">
        <v>2938</v>
      </c>
      <c r="CJ130" s="55">
        <f t="shared" si="52"/>
        <v>129857</v>
      </c>
      <c r="CK130" s="55">
        <f t="shared" si="52"/>
        <v>62</v>
      </c>
      <c r="CL130" s="55">
        <f t="shared" si="52"/>
        <v>11</v>
      </c>
      <c r="CM130" s="55">
        <f t="shared" si="52"/>
        <v>846302</v>
      </c>
      <c r="CN130" s="55">
        <f t="shared" si="52"/>
        <v>2616493</v>
      </c>
      <c r="CO130" s="55">
        <f t="shared" si="52"/>
        <v>14446498</v>
      </c>
      <c r="CP130" s="55">
        <f t="shared" si="52"/>
        <v>51304</v>
      </c>
      <c r="CQ130" s="55">
        <f t="shared" si="52"/>
        <v>305</v>
      </c>
      <c r="CR130" s="55">
        <f t="shared" si="52"/>
        <v>72.599999999999994</v>
      </c>
      <c r="CS130" s="55">
        <f t="shared" si="52"/>
        <v>17</v>
      </c>
      <c r="CT130" s="55">
        <f t="shared" si="53"/>
        <v>0</v>
      </c>
      <c r="CU130" s="55">
        <f t="shared" si="53"/>
        <v>55.4</v>
      </c>
      <c r="CV130" s="55">
        <f t="shared" si="53"/>
        <v>24.7</v>
      </c>
      <c r="CW130" s="55">
        <f t="shared" si="53"/>
        <v>2.4</v>
      </c>
      <c r="CX130" s="55">
        <f t="shared" si="53"/>
        <v>38.6</v>
      </c>
      <c r="CY130" s="55">
        <f t="shared" si="53"/>
        <v>49.6</v>
      </c>
      <c r="CZ130" s="55">
        <f t="shared" si="53"/>
        <v>29.6</v>
      </c>
      <c r="DA130" s="55">
        <f t="shared" si="53"/>
        <v>107.7</v>
      </c>
      <c r="DB130" s="55">
        <f t="shared" si="53"/>
        <v>552.1</v>
      </c>
      <c r="DC130" s="55">
        <f t="shared" si="53"/>
        <v>95.8</v>
      </c>
      <c r="DD130" s="55">
        <f t="shared" si="53"/>
        <v>168.3</v>
      </c>
      <c r="DE130" s="55">
        <f t="shared" si="53"/>
        <v>175.7</v>
      </c>
      <c r="DF130" s="58">
        <f t="shared" si="53"/>
        <v>183</v>
      </c>
      <c r="DG130" s="58">
        <f t="shared" si="41"/>
        <v>0</v>
      </c>
    </row>
    <row r="131" spans="2:111">
      <c r="B131" s="40" t="s">
        <v>1513</v>
      </c>
      <c r="C131" s="30" t="s">
        <v>1514</v>
      </c>
      <c r="D131" s="30" t="s">
        <v>1286</v>
      </c>
      <c r="E131" s="30" t="s">
        <v>1516</v>
      </c>
      <c r="F131" s="30" t="str">
        <f t="shared" si="38"/>
        <v>岩手県山田町</v>
      </c>
      <c r="G131" s="41">
        <f>+e!F129</f>
        <v>14757</v>
      </c>
      <c r="H131" s="41">
        <f>+e!G129</f>
        <v>8</v>
      </c>
      <c r="I131" s="41">
        <f>+SUM(e!H129:K129)</f>
        <v>5</v>
      </c>
      <c r="J131" s="41">
        <f>+SUM(e!L129:O129)</f>
        <v>174162</v>
      </c>
      <c r="K131" s="41">
        <f>+e!P129</f>
        <v>281560</v>
      </c>
      <c r="L131" s="41">
        <f>+SUM(e!Q129:R129)</f>
        <v>1136177</v>
      </c>
      <c r="M131" s="31">
        <f>+IFERROR(ROUND(e!P129/e!S129,0),0)</f>
        <v>40223</v>
      </c>
      <c r="N131" s="30">
        <f>+IFERROR(ROUND(SUM(e!T129:V129)/e!S129,0),0)</f>
        <v>201</v>
      </c>
      <c r="O131" s="30">
        <f>+IFERROR(ROUND(e!W129/e!G129*100,1),0)</f>
        <v>37.5</v>
      </c>
      <c r="P131" s="41">
        <f>+e!X129</f>
        <v>5</v>
      </c>
      <c r="Q131" s="30">
        <f>+IFERROR(ROUND(e!Z129/e!Y129*100,1),0)</f>
        <v>0</v>
      </c>
      <c r="R131" s="30">
        <f>+IFERROR(ROUND(e!AB129/e!AA129*100,1),0)</f>
        <v>0</v>
      </c>
      <c r="S131" s="30">
        <f>+IFERROR(ROUND(SUM(e!AC129:AF129)/J131*100,1),0)</f>
        <v>0</v>
      </c>
      <c r="T131" s="30">
        <f>+IFERROR(ROUND(e!AG129/e!Y129*100,1),0)</f>
        <v>24.8</v>
      </c>
      <c r="U131" s="30">
        <f>+IFERROR(ROUND(e!AH129/SUM(e!AH129:AJ129)*100,1),0)</f>
        <v>0</v>
      </c>
      <c r="V131" s="30">
        <f>+IFERROR(ROUND(e!AK129/SUM(e!AK129:AQ129)*100,1),0)</f>
        <v>0</v>
      </c>
      <c r="W131" s="30">
        <f>+IFERROR(ROUND(SUM(e!AR129:BG129)/J131*100,1),0)</f>
        <v>24.6</v>
      </c>
      <c r="X131" s="30">
        <f>+IFERROR(ROUND(SUM(e!BH129:BI129)/SUM(e!BJ129:BK129)*100,1),0)</f>
        <v>115</v>
      </c>
      <c r="Y131" s="30">
        <f t="shared" si="39"/>
        <v>403.5</v>
      </c>
      <c r="Z131" s="30">
        <f t="shared" si="40"/>
        <v>112</v>
      </c>
      <c r="AA131" s="30">
        <f>+IFERROR(ROUND(K131/SUM(e!T129:V129),1),0)</f>
        <v>199.8</v>
      </c>
      <c r="AB131" s="42">
        <f>+IFERROR(ROUND((SUM(e!BJ129:BK129)-SUM(e!BL129:BO129))/SUM(e!T129:V129),1),0)</f>
        <v>178.4</v>
      </c>
      <c r="AC131" s="30">
        <f>+IFERROR(ROUND(e!BP129/e!BQ129*100,1),0)</f>
        <v>152.4</v>
      </c>
      <c r="AD131" s="101">
        <f>+e!BR129</f>
        <v>0</v>
      </c>
      <c r="AF131" s="5"/>
      <c r="AG131" s="29"/>
      <c r="BG131" s="5"/>
      <c r="BH131" s="29"/>
      <c r="CH131" s="69" t="s">
        <v>1010</v>
      </c>
      <c r="CI131" s="68" t="s">
        <v>3601</v>
      </c>
      <c r="CJ131" s="55">
        <f t="shared" si="52"/>
        <v>55300</v>
      </c>
      <c r="CK131" s="55">
        <f t="shared" si="52"/>
        <v>25</v>
      </c>
      <c r="CL131" s="55">
        <f t="shared" si="52"/>
        <v>1</v>
      </c>
      <c r="CM131" s="55">
        <f t="shared" si="52"/>
        <v>290323</v>
      </c>
      <c r="CN131" s="55">
        <f t="shared" si="52"/>
        <v>1051391</v>
      </c>
      <c r="CO131" s="55">
        <f t="shared" si="52"/>
        <v>3056629</v>
      </c>
      <c r="CP131" s="55">
        <f t="shared" si="52"/>
        <v>52570</v>
      </c>
      <c r="CQ131" s="55">
        <f t="shared" si="52"/>
        <v>652</v>
      </c>
      <c r="CR131" s="55">
        <f t="shared" si="52"/>
        <v>56</v>
      </c>
      <c r="CS131" s="55">
        <f t="shared" si="52"/>
        <v>21</v>
      </c>
      <c r="CT131" s="55">
        <f t="shared" si="53"/>
        <v>0</v>
      </c>
      <c r="CU131" s="55">
        <f t="shared" si="53"/>
        <v>65.599999999999994</v>
      </c>
      <c r="CV131" s="55">
        <f t="shared" si="53"/>
        <v>31.6</v>
      </c>
      <c r="CW131" s="55">
        <f t="shared" si="53"/>
        <v>0</v>
      </c>
      <c r="CX131" s="55">
        <f t="shared" si="53"/>
        <v>0</v>
      </c>
      <c r="CY131" s="55">
        <f t="shared" si="53"/>
        <v>65.3</v>
      </c>
      <c r="CZ131" s="55">
        <f t="shared" si="53"/>
        <v>12.6</v>
      </c>
      <c r="DA131" s="55">
        <f t="shared" si="53"/>
        <v>124.3</v>
      </c>
      <c r="DB131" s="55">
        <f t="shared" si="53"/>
        <v>290.7</v>
      </c>
      <c r="DC131" s="55">
        <f t="shared" si="53"/>
        <v>112.9</v>
      </c>
      <c r="DD131" s="55">
        <f t="shared" si="53"/>
        <v>80.7</v>
      </c>
      <c r="DE131" s="55">
        <f t="shared" si="53"/>
        <v>71.5</v>
      </c>
      <c r="DF131" s="58">
        <f t="shared" si="53"/>
        <v>337.6</v>
      </c>
      <c r="DG131" s="58">
        <f t="shared" si="41"/>
        <v>0</v>
      </c>
    </row>
    <row r="132" spans="2:111">
      <c r="B132" s="40" t="s">
        <v>1513</v>
      </c>
      <c r="C132" s="30" t="s">
        <v>1514</v>
      </c>
      <c r="D132" s="30" t="s">
        <v>1288</v>
      </c>
      <c r="E132" s="30" t="s">
        <v>1517</v>
      </c>
      <c r="F132" s="30" t="str">
        <f t="shared" si="38"/>
        <v>岩手県宮古市</v>
      </c>
      <c r="G132" s="41">
        <f>+e!F130</f>
        <v>43436</v>
      </c>
      <c r="H132" s="41">
        <f>+e!G130</f>
        <v>28</v>
      </c>
      <c r="I132" s="41">
        <f>+SUM(e!H130:K130)</f>
        <v>4</v>
      </c>
      <c r="J132" s="41">
        <f>+SUM(e!L130:O130)</f>
        <v>322198</v>
      </c>
      <c r="K132" s="41">
        <f>+e!P130</f>
        <v>727716</v>
      </c>
      <c r="L132" s="41">
        <f>+SUM(e!Q130:R130)</f>
        <v>658499</v>
      </c>
      <c r="M132" s="31">
        <f>+IFERROR(ROUND(e!P130/e!S130,0),0)</f>
        <v>33078</v>
      </c>
      <c r="N132" s="30">
        <f>+IFERROR(ROUND(SUM(e!T130:V130)/e!S130,0),0)</f>
        <v>237</v>
      </c>
      <c r="O132" s="30">
        <f>+IFERROR(ROUND(e!W130/e!G130*100,1),0)</f>
        <v>50</v>
      </c>
      <c r="P132" s="41">
        <f>+e!X130</f>
        <v>26</v>
      </c>
      <c r="Q132" s="30">
        <f>+IFERROR(ROUND(e!Z130/e!Y130*100,1),0)</f>
        <v>0</v>
      </c>
      <c r="R132" s="30">
        <f>+IFERROR(ROUND(e!AB130/e!AA130*100,1),0)</f>
        <v>49.6</v>
      </c>
      <c r="S132" s="30">
        <f>+IFERROR(ROUND(SUM(e!AC130:AF130)/J132*100,1),0)</f>
        <v>30.6</v>
      </c>
      <c r="T132" s="30">
        <f>+IFERROR(ROUND(e!AG130/e!Y130*100,1),0)</f>
        <v>0</v>
      </c>
      <c r="U132" s="30">
        <f>+IFERROR(ROUND(e!AH130/SUM(e!AH130:AJ130)*100,1),0)</f>
        <v>0.3</v>
      </c>
      <c r="V132" s="30">
        <f>+IFERROR(ROUND(e!AK130/SUM(e!AK130:AQ130)*100,1),0)</f>
        <v>8.1999999999999993</v>
      </c>
      <c r="W132" s="30">
        <f>+IFERROR(ROUND(SUM(e!AR130:BG130)/J132*100,1),0)</f>
        <v>12.8</v>
      </c>
      <c r="X132" s="30">
        <f>+IFERROR(ROUND(SUM(e!BH130:BI130)/SUM(e!BJ130:BK130)*100,1),0)</f>
        <v>122.4</v>
      </c>
      <c r="Y132" s="30">
        <f t="shared" si="39"/>
        <v>90.5</v>
      </c>
      <c r="Z132" s="30">
        <f t="shared" si="40"/>
        <v>109.9</v>
      </c>
      <c r="AA132" s="30">
        <f>+IFERROR(ROUND(K132/SUM(e!T130:V130),1),0)</f>
        <v>139.80000000000001</v>
      </c>
      <c r="AB132" s="42">
        <f>+IFERROR(ROUND((SUM(e!BJ130:BK130)-SUM(e!BL130:BO130))/SUM(e!T130:V130),1),0)</f>
        <v>127.2</v>
      </c>
      <c r="AC132" s="30">
        <f>+IFERROR(ROUND(e!BP130/e!BQ130*100,1),0)</f>
        <v>442.8</v>
      </c>
      <c r="AD132" s="101">
        <f>+e!BR130</f>
        <v>0</v>
      </c>
      <c r="AF132" s="5"/>
      <c r="AG132" s="29"/>
      <c r="BG132" s="5"/>
      <c r="BH132" s="29"/>
      <c r="CH132" s="69" t="s">
        <v>1012</v>
      </c>
      <c r="CI132" s="68" t="s">
        <v>2939</v>
      </c>
      <c r="CJ132" s="55">
        <f t="shared" si="52"/>
        <v>46888</v>
      </c>
      <c r="CK132" s="55">
        <f t="shared" si="52"/>
        <v>39</v>
      </c>
      <c r="CL132" s="55">
        <f t="shared" si="52"/>
        <v>2</v>
      </c>
      <c r="CM132" s="55">
        <f t="shared" si="52"/>
        <v>358856</v>
      </c>
      <c r="CN132" s="55">
        <f t="shared" si="52"/>
        <v>1030436</v>
      </c>
      <c r="CO132" s="55">
        <f t="shared" si="52"/>
        <v>5383857</v>
      </c>
      <c r="CP132" s="55">
        <f t="shared" si="52"/>
        <v>27850</v>
      </c>
      <c r="CQ132" s="55">
        <f t="shared" si="52"/>
        <v>227</v>
      </c>
      <c r="CR132" s="55">
        <f t="shared" si="52"/>
        <v>51.3</v>
      </c>
      <c r="CS132" s="55">
        <f t="shared" si="52"/>
        <v>17</v>
      </c>
      <c r="CT132" s="55">
        <f t="shared" si="53"/>
        <v>0</v>
      </c>
      <c r="CU132" s="55">
        <f t="shared" si="53"/>
        <v>20</v>
      </c>
      <c r="CV132" s="55">
        <f t="shared" si="53"/>
        <v>15.9</v>
      </c>
      <c r="CW132" s="55">
        <f t="shared" si="53"/>
        <v>0</v>
      </c>
      <c r="CX132" s="55">
        <f t="shared" si="53"/>
        <v>0</v>
      </c>
      <c r="CY132" s="55">
        <f t="shared" si="53"/>
        <v>45.3</v>
      </c>
      <c r="CZ132" s="55">
        <f t="shared" si="53"/>
        <v>36.299999999999997</v>
      </c>
      <c r="DA132" s="55">
        <f t="shared" si="53"/>
        <v>117</v>
      </c>
      <c r="DB132" s="55">
        <f t="shared" si="53"/>
        <v>522.5</v>
      </c>
      <c r="DC132" s="55">
        <f t="shared" si="53"/>
        <v>105.6</v>
      </c>
      <c r="DD132" s="55">
        <f t="shared" si="53"/>
        <v>122.7</v>
      </c>
      <c r="DE132" s="55">
        <f t="shared" si="53"/>
        <v>116.2</v>
      </c>
      <c r="DF132" s="58">
        <f t="shared" si="53"/>
        <v>273.10000000000002</v>
      </c>
      <c r="DG132" s="58">
        <f t="shared" si="41"/>
        <v>0</v>
      </c>
    </row>
    <row r="133" spans="2:111">
      <c r="B133" s="40" t="s">
        <v>1513</v>
      </c>
      <c r="C133" s="30" t="s">
        <v>1514</v>
      </c>
      <c r="D133" s="30" t="s">
        <v>1290</v>
      </c>
      <c r="E133" s="30" t="s">
        <v>1518</v>
      </c>
      <c r="F133" s="30" t="str">
        <f t="shared" si="38"/>
        <v>岩手県大船渡市</v>
      </c>
      <c r="G133" s="41">
        <f>+e!F131</f>
        <v>28224</v>
      </c>
      <c r="H133" s="41">
        <f>+e!G131</f>
        <v>16</v>
      </c>
      <c r="I133" s="41">
        <f>+SUM(e!H131:K131)</f>
        <v>6</v>
      </c>
      <c r="J133" s="41">
        <f>+SUM(e!L131:O131)</f>
        <v>280897</v>
      </c>
      <c r="K133" s="41">
        <f>+e!P131</f>
        <v>613148</v>
      </c>
      <c r="L133" s="41">
        <f>+SUM(e!Q131:R131)</f>
        <v>4314681</v>
      </c>
      <c r="M133" s="31">
        <f>+IFERROR(ROUND(e!P131/e!S131,0),0)</f>
        <v>61315</v>
      </c>
      <c r="N133" s="30">
        <f>+IFERROR(ROUND(SUM(e!T131:V131)/e!S131,0),0)</f>
        <v>301</v>
      </c>
      <c r="O133" s="30">
        <f>+IFERROR(ROUND(e!W131/e!G131*100,1),0)</f>
        <v>31.3</v>
      </c>
      <c r="P133" s="41">
        <f>+e!X131</f>
        <v>6</v>
      </c>
      <c r="Q133" s="30">
        <f>+IFERROR(ROUND(e!Z131/e!Y131*100,1),0)</f>
        <v>0</v>
      </c>
      <c r="R133" s="30">
        <f>+IFERROR(ROUND(e!AB131/e!AA131*100,1),0)</f>
        <v>23.8</v>
      </c>
      <c r="S133" s="30">
        <f>+IFERROR(ROUND(SUM(e!AC131:AF131)/J133*100,1),0)</f>
        <v>11</v>
      </c>
      <c r="T133" s="30">
        <f>+IFERROR(ROUND(e!AG131/e!Y131*100,1),0)</f>
        <v>0</v>
      </c>
      <c r="U133" s="30">
        <f>+IFERROR(ROUND(e!AH131/SUM(e!AH131:AJ131)*100,1),0)</f>
        <v>0</v>
      </c>
      <c r="V133" s="30">
        <f>+IFERROR(ROUND(e!AK131/SUM(e!AK131:AQ131)*100,1),0)</f>
        <v>0</v>
      </c>
      <c r="W133" s="30">
        <f>+IFERROR(ROUND(SUM(e!AR131:BG131)/J133*100,1),0)</f>
        <v>19.3</v>
      </c>
      <c r="X133" s="30">
        <f>+IFERROR(ROUND(SUM(e!BH131:BI131)/SUM(e!BJ131:BK131)*100,1),0)</f>
        <v>119</v>
      </c>
      <c r="Y133" s="30">
        <f t="shared" si="39"/>
        <v>703.7</v>
      </c>
      <c r="Z133" s="30">
        <f t="shared" si="40"/>
        <v>114.9</v>
      </c>
      <c r="AA133" s="30">
        <f>+IFERROR(ROUND(K133/SUM(e!T131:V131),1),0)</f>
        <v>203.4</v>
      </c>
      <c r="AB133" s="42">
        <f>+IFERROR(ROUND((SUM(e!BJ131:BK131)-SUM(e!BL131:BO131))/SUM(e!T131:V131),1),0)</f>
        <v>177</v>
      </c>
      <c r="AC133" s="30">
        <f>+IFERROR(ROUND(e!BP131/e!BQ131*100,1),0)</f>
        <v>193</v>
      </c>
      <c r="AD133" s="101">
        <f>+e!BR131</f>
        <v>0</v>
      </c>
      <c r="AF133" s="5"/>
      <c r="AG133" s="29"/>
      <c r="BG133" s="5"/>
      <c r="BH133" s="29"/>
      <c r="CH133" s="69" t="s">
        <v>3036</v>
      </c>
      <c r="CI133" s="68" t="s">
        <v>3400</v>
      </c>
      <c r="CJ133" s="55">
        <f t="shared" si="52"/>
        <v>0</v>
      </c>
      <c r="CK133" s="55">
        <f t="shared" si="52"/>
        <v>67</v>
      </c>
      <c r="CL133" s="55">
        <f t="shared" si="52"/>
        <v>2</v>
      </c>
      <c r="CM133" s="55">
        <f t="shared" si="52"/>
        <v>89644</v>
      </c>
      <c r="CN133" s="55">
        <f t="shared" si="52"/>
        <v>5918242</v>
      </c>
      <c r="CO133" s="55">
        <f t="shared" si="52"/>
        <v>7868816</v>
      </c>
      <c r="CP133" s="55">
        <f t="shared" si="52"/>
        <v>97020</v>
      </c>
      <c r="CQ133" s="55">
        <f t="shared" si="52"/>
        <v>812</v>
      </c>
      <c r="CR133" s="55">
        <f t="shared" si="52"/>
        <v>65.7</v>
      </c>
      <c r="CS133" s="55">
        <f t="shared" si="52"/>
        <v>22</v>
      </c>
      <c r="CT133" s="55">
        <f t="shared" si="53"/>
        <v>0</v>
      </c>
      <c r="CU133" s="55">
        <f t="shared" si="53"/>
        <v>84.4</v>
      </c>
      <c r="CV133" s="55">
        <f t="shared" si="53"/>
        <v>12.9</v>
      </c>
      <c r="CW133" s="55">
        <f t="shared" si="53"/>
        <v>0</v>
      </c>
      <c r="CX133" s="55">
        <f t="shared" si="53"/>
        <v>28.6</v>
      </c>
      <c r="CY133" s="55">
        <f t="shared" si="53"/>
        <v>10.8</v>
      </c>
      <c r="CZ133" s="55">
        <f t="shared" si="53"/>
        <v>27.4</v>
      </c>
      <c r="DA133" s="55">
        <f t="shared" si="53"/>
        <v>120.3</v>
      </c>
      <c r="DB133" s="55">
        <f t="shared" si="53"/>
        <v>133</v>
      </c>
      <c r="DC133" s="55">
        <f t="shared" si="53"/>
        <v>121.1</v>
      </c>
      <c r="DD133" s="55">
        <f t="shared" si="53"/>
        <v>119.4</v>
      </c>
      <c r="DE133" s="55">
        <f t="shared" si="53"/>
        <v>98.6</v>
      </c>
      <c r="DF133" s="58">
        <f t="shared" si="53"/>
        <v>371.7</v>
      </c>
      <c r="DG133" s="58">
        <f t="shared" si="41"/>
        <v>0</v>
      </c>
    </row>
    <row r="134" spans="2:111">
      <c r="B134" s="40" t="s">
        <v>1513</v>
      </c>
      <c r="C134" s="30" t="s">
        <v>1514</v>
      </c>
      <c r="D134" s="30" t="s">
        <v>1292</v>
      </c>
      <c r="E134" s="30" t="s">
        <v>1519</v>
      </c>
      <c r="F134" s="30" t="str">
        <f t="shared" ref="F134:F197" si="54">+C134&amp;E134</f>
        <v>岩手県釜石市</v>
      </c>
      <c r="G134" s="41">
        <f>+e!F132</f>
        <v>33432</v>
      </c>
      <c r="H134" s="41">
        <f>+e!G132</f>
        <v>14</v>
      </c>
      <c r="I134" s="41">
        <f>+SUM(e!H132:K132)</f>
        <v>5</v>
      </c>
      <c r="J134" s="41">
        <f>+SUM(e!L132:O132)</f>
        <v>299506</v>
      </c>
      <c r="K134" s="41">
        <f>+e!P132</f>
        <v>697947</v>
      </c>
      <c r="L134" s="41">
        <f>+SUM(e!Q132:R132)</f>
        <v>2069940</v>
      </c>
      <c r="M134" s="31">
        <f>+IFERROR(ROUND(e!P132/e!S132,0),0)</f>
        <v>58162</v>
      </c>
      <c r="N134" s="30">
        <f>+IFERROR(ROUND(SUM(e!T132:V132)/e!S132,0),0)</f>
        <v>310</v>
      </c>
      <c r="O134" s="30">
        <f>+IFERROR(ROUND(e!W132/e!G132*100,1),0)</f>
        <v>28.6</v>
      </c>
      <c r="P134" s="41">
        <f>+e!X132</f>
        <v>7</v>
      </c>
      <c r="Q134" s="30">
        <f>+IFERROR(ROUND(e!Z132/e!Y132*100,1),0)</f>
        <v>0</v>
      </c>
      <c r="R134" s="30">
        <f>+IFERROR(ROUND(e!AB132/e!AA132*100,1),0)</f>
        <v>69.2</v>
      </c>
      <c r="S134" s="30">
        <f>+IFERROR(ROUND(SUM(e!AC132:AF132)/J134*100,1),0)</f>
        <v>17.8</v>
      </c>
      <c r="T134" s="30">
        <f>+IFERROR(ROUND(e!AG132/e!Y132*100,1),0)</f>
        <v>5.7</v>
      </c>
      <c r="U134" s="30">
        <f>+IFERROR(ROUND(e!AH132/SUM(e!AH132:AJ132)*100,1),0)</f>
        <v>4.7</v>
      </c>
      <c r="V134" s="30">
        <f>+IFERROR(ROUND(e!AK132/SUM(e!AK132:AQ132)*100,1),0)</f>
        <v>6.5</v>
      </c>
      <c r="W134" s="30">
        <f>+IFERROR(ROUND(SUM(e!AR132:BG132)/J134*100,1),0)</f>
        <v>3.4</v>
      </c>
      <c r="X134" s="30">
        <f>+IFERROR(ROUND(SUM(e!BH132:BI132)/SUM(e!BJ132:BK132)*100,1),0)</f>
        <v>116.6</v>
      </c>
      <c r="Y134" s="30">
        <f t="shared" ref="Y134:Y197" si="55">+IFERROR(ROUND(L134/K134*100,1),0)</f>
        <v>296.60000000000002</v>
      </c>
      <c r="Z134" s="30">
        <f t="shared" ref="Z134:Z197" si="56">+IFERROR(ROUND(AA134/AB134*100,1),0)</f>
        <v>113.9</v>
      </c>
      <c r="AA134" s="30">
        <f>+IFERROR(ROUND(K134/SUM(e!T132:V132),1),0)</f>
        <v>187.6</v>
      </c>
      <c r="AB134" s="42">
        <f>+IFERROR(ROUND((SUM(e!BJ132:BK132)-SUM(e!BL132:BO132))/SUM(e!T132:V132),1),0)</f>
        <v>164.7</v>
      </c>
      <c r="AC134" s="30">
        <f>+IFERROR(ROUND(e!BP132/e!BQ132*100,1),0)</f>
        <v>326.3</v>
      </c>
      <c r="AD134" s="101">
        <f>+e!BR132</f>
        <v>0</v>
      </c>
      <c r="AF134" s="5"/>
      <c r="AG134" s="29"/>
      <c r="BG134" s="5"/>
      <c r="BH134" s="29"/>
      <c r="CH134" s="69" t="s">
        <v>464</v>
      </c>
      <c r="CI134" s="68" t="s">
        <v>3396</v>
      </c>
      <c r="CJ134" s="55">
        <f t="shared" si="52"/>
        <v>134807</v>
      </c>
      <c r="CK134" s="55">
        <f t="shared" si="52"/>
        <v>38</v>
      </c>
      <c r="CL134" s="55">
        <f t="shared" si="52"/>
        <v>4</v>
      </c>
      <c r="CM134" s="55">
        <f t="shared" si="52"/>
        <v>1040435</v>
      </c>
      <c r="CN134" s="55">
        <f t="shared" si="52"/>
        <v>3313630</v>
      </c>
      <c r="CO134" s="55">
        <f t="shared" si="52"/>
        <v>8421426</v>
      </c>
      <c r="CP134" s="55">
        <f t="shared" si="52"/>
        <v>114263</v>
      </c>
      <c r="CQ134" s="55">
        <f t="shared" si="52"/>
        <v>474</v>
      </c>
      <c r="CR134" s="55">
        <f t="shared" si="52"/>
        <v>57.9</v>
      </c>
      <c r="CS134" s="55">
        <f t="shared" si="52"/>
        <v>8</v>
      </c>
      <c r="CT134" s="55">
        <f t="shared" si="53"/>
        <v>0</v>
      </c>
      <c r="CU134" s="55">
        <f t="shared" si="53"/>
        <v>38.200000000000003</v>
      </c>
      <c r="CV134" s="55">
        <f t="shared" si="53"/>
        <v>32.700000000000003</v>
      </c>
      <c r="CW134" s="55">
        <f t="shared" si="53"/>
        <v>0</v>
      </c>
      <c r="CX134" s="55">
        <f t="shared" si="53"/>
        <v>0</v>
      </c>
      <c r="CY134" s="55">
        <f t="shared" si="53"/>
        <v>8.1999999999999993</v>
      </c>
      <c r="CZ134" s="55">
        <f t="shared" si="53"/>
        <v>22.5</v>
      </c>
      <c r="DA134" s="55">
        <f t="shared" si="53"/>
        <v>108.4</v>
      </c>
      <c r="DB134" s="55">
        <f t="shared" si="53"/>
        <v>254.1</v>
      </c>
      <c r="DC134" s="55">
        <f t="shared" si="53"/>
        <v>100.1</v>
      </c>
      <c r="DD134" s="55">
        <f t="shared" si="53"/>
        <v>241</v>
      </c>
      <c r="DE134" s="55">
        <f t="shared" si="53"/>
        <v>240.8</v>
      </c>
      <c r="DF134" s="58">
        <f t="shared" si="53"/>
        <v>233.4</v>
      </c>
      <c r="DG134" s="58">
        <f t="shared" ref="DG134:DG197" si="57">+IFERROR(VLOOKUP($CI134,$F$5:$AD$1424,DG$1,FALSE),0)</f>
        <v>62520</v>
      </c>
    </row>
    <row r="135" spans="2:111">
      <c r="B135" s="40" t="s">
        <v>1513</v>
      </c>
      <c r="C135" s="30" t="s">
        <v>1514</v>
      </c>
      <c r="D135" s="30" t="s">
        <v>1296</v>
      </c>
      <c r="E135" s="30" t="s">
        <v>1520</v>
      </c>
      <c r="F135" s="30" t="str">
        <f t="shared" si="54"/>
        <v>岩手県奥州市</v>
      </c>
      <c r="G135" s="41">
        <f>+e!F133</f>
        <v>106429</v>
      </c>
      <c r="H135" s="41">
        <f>+e!G133</f>
        <v>31</v>
      </c>
      <c r="I135" s="41">
        <f>+SUM(e!H133:K133)</f>
        <v>17</v>
      </c>
      <c r="J135" s="41">
        <f>+SUM(e!L133:O133)</f>
        <v>1872078</v>
      </c>
      <c r="K135" s="41">
        <f>+e!P133</f>
        <v>2292524</v>
      </c>
      <c r="L135" s="41">
        <f>+SUM(e!Q133:R133)</f>
        <v>15160096</v>
      </c>
      <c r="M135" s="31">
        <f>+IFERROR(ROUND(e!P133/e!S133,0),0)</f>
        <v>95522</v>
      </c>
      <c r="N135" s="30">
        <f>+IFERROR(ROUND(SUM(e!T133:V133)/e!S133,0),0)</f>
        <v>453</v>
      </c>
      <c r="O135" s="30">
        <f>+IFERROR(ROUND(e!W133/e!G133*100,1),0)</f>
        <v>61.3</v>
      </c>
      <c r="P135" s="41">
        <f>+e!X133</f>
        <v>23</v>
      </c>
      <c r="Q135" s="30">
        <f>+IFERROR(ROUND(e!Z133/e!Y133*100,1),0)</f>
        <v>0</v>
      </c>
      <c r="R135" s="30">
        <f>+IFERROR(ROUND(e!AB133/e!AA133*100,1),0)</f>
        <v>37.700000000000003</v>
      </c>
      <c r="S135" s="30">
        <f>+IFERROR(ROUND(SUM(e!AC133:AF133)/J135*100,1),0)</f>
        <v>13.7</v>
      </c>
      <c r="T135" s="30">
        <f>+IFERROR(ROUND(e!AG133/e!Y133*100,1),0)</f>
        <v>36.1</v>
      </c>
      <c r="U135" s="30">
        <f>+IFERROR(ROUND(e!AH133/SUM(e!AH133:AJ133)*100,1),0)</f>
        <v>0</v>
      </c>
      <c r="V135" s="30">
        <f>+IFERROR(ROUND(e!AK133/SUM(e!AK133:AQ133)*100,1),0)</f>
        <v>77.5</v>
      </c>
      <c r="W135" s="30">
        <f>+IFERROR(ROUND(SUM(e!AR133:BG133)/J135*100,1),0)</f>
        <v>14.5</v>
      </c>
      <c r="X135" s="30">
        <f>+IFERROR(ROUND(SUM(e!BH133:BI133)/SUM(e!BJ133:BK133)*100,1),0)</f>
        <v>105</v>
      </c>
      <c r="Y135" s="30">
        <f t="shared" si="55"/>
        <v>661.3</v>
      </c>
      <c r="Z135" s="30">
        <f t="shared" si="56"/>
        <v>83.7</v>
      </c>
      <c r="AA135" s="30">
        <f>+IFERROR(ROUND(K135/SUM(e!T133:V133),1),0)</f>
        <v>210.7</v>
      </c>
      <c r="AB135" s="42">
        <f>+IFERROR(ROUND((SUM(e!BJ133:BK133)-SUM(e!BL133:BO133))/SUM(e!T133:V133),1),0)</f>
        <v>251.7</v>
      </c>
      <c r="AC135" s="30">
        <f>+IFERROR(ROUND(e!BP133/e!BQ133*100,1),0)</f>
        <v>162.9</v>
      </c>
      <c r="AD135" s="101">
        <f>+e!BR133</f>
        <v>22055</v>
      </c>
      <c r="AF135" s="5"/>
      <c r="AG135" s="29"/>
      <c r="BG135" s="5"/>
      <c r="BH135" s="29"/>
      <c r="CH135" s="69" t="s">
        <v>478</v>
      </c>
      <c r="CI135" s="68" t="s">
        <v>3397</v>
      </c>
      <c r="CJ135" s="55">
        <f t="shared" ref="CJ135:CS144" si="58">+IFERROR(VLOOKUP($CI135,$F$5:$AC$1424,CJ$1,FALSE),0)</f>
        <v>81638</v>
      </c>
      <c r="CK135" s="55">
        <f t="shared" si="58"/>
        <v>30</v>
      </c>
      <c r="CL135" s="55">
        <f t="shared" si="58"/>
        <v>17</v>
      </c>
      <c r="CM135" s="55">
        <f t="shared" si="58"/>
        <v>840220</v>
      </c>
      <c r="CN135" s="55">
        <f t="shared" si="58"/>
        <v>2116340</v>
      </c>
      <c r="CO135" s="55">
        <f t="shared" si="58"/>
        <v>6725692</v>
      </c>
      <c r="CP135" s="55">
        <f t="shared" si="58"/>
        <v>111386</v>
      </c>
      <c r="CQ135" s="55">
        <f t="shared" si="58"/>
        <v>427</v>
      </c>
      <c r="CR135" s="55">
        <f t="shared" si="58"/>
        <v>40</v>
      </c>
      <c r="CS135" s="55">
        <f t="shared" si="58"/>
        <v>6</v>
      </c>
      <c r="CT135" s="55">
        <f t="shared" ref="CT135:DF144" si="59">+IFERROR(VLOOKUP($CI135,$F$5:$AC$1424,CT$1,FALSE),0)</f>
        <v>0</v>
      </c>
      <c r="CU135" s="55">
        <f t="shared" si="59"/>
        <v>81.3</v>
      </c>
      <c r="CV135" s="55">
        <f t="shared" si="59"/>
        <v>51.1</v>
      </c>
      <c r="CW135" s="55">
        <f t="shared" si="59"/>
        <v>0</v>
      </c>
      <c r="CX135" s="55">
        <f t="shared" si="59"/>
        <v>0</v>
      </c>
      <c r="CY135" s="55">
        <f t="shared" si="59"/>
        <v>0</v>
      </c>
      <c r="CZ135" s="55">
        <f t="shared" si="59"/>
        <v>10.5</v>
      </c>
      <c r="DA135" s="55">
        <f t="shared" si="59"/>
        <v>110.8</v>
      </c>
      <c r="DB135" s="55">
        <f t="shared" si="59"/>
        <v>317.8</v>
      </c>
      <c r="DC135" s="55">
        <f t="shared" si="59"/>
        <v>103.9</v>
      </c>
      <c r="DD135" s="55">
        <f t="shared" si="59"/>
        <v>260.7</v>
      </c>
      <c r="DE135" s="55">
        <f t="shared" si="59"/>
        <v>250.9</v>
      </c>
      <c r="DF135" s="58">
        <f t="shared" si="59"/>
        <v>142.30000000000001</v>
      </c>
      <c r="DG135" s="58">
        <f t="shared" si="57"/>
        <v>22300</v>
      </c>
    </row>
    <row r="136" spans="2:111">
      <c r="B136" s="40" t="s">
        <v>1513</v>
      </c>
      <c r="C136" s="30" t="s">
        <v>1514</v>
      </c>
      <c r="D136" s="30" t="s">
        <v>1298</v>
      </c>
      <c r="E136" s="30" t="s">
        <v>1521</v>
      </c>
      <c r="F136" s="30" t="str">
        <f t="shared" si="54"/>
        <v>岩手県久慈市</v>
      </c>
      <c r="G136" s="41">
        <f>+e!F134</f>
        <v>31289</v>
      </c>
      <c r="H136" s="41">
        <f>+e!G134</f>
        <v>17</v>
      </c>
      <c r="I136" s="41">
        <f>+SUM(e!H134:K134)</f>
        <v>2</v>
      </c>
      <c r="J136" s="41">
        <f>+SUM(e!L134:O134)</f>
        <v>336119</v>
      </c>
      <c r="K136" s="41">
        <f>+e!P134</f>
        <v>586146</v>
      </c>
      <c r="L136" s="41">
        <f>+SUM(e!Q134:R134)</f>
        <v>5172124</v>
      </c>
      <c r="M136" s="31">
        <f>+IFERROR(ROUND(e!P134/e!S134,0),0)</f>
        <v>45088</v>
      </c>
      <c r="N136" s="30">
        <f>+IFERROR(ROUND(SUM(e!T134:V134)/e!S134,0),0)</f>
        <v>236</v>
      </c>
      <c r="O136" s="30">
        <f>+IFERROR(ROUND(e!W134/e!G134*100,1),0)</f>
        <v>29.4</v>
      </c>
      <c r="P136" s="41">
        <f>+e!X134</f>
        <v>4</v>
      </c>
      <c r="Q136" s="30">
        <f>+IFERROR(ROUND(e!Z134/e!Y134*100,1),0)</f>
        <v>0</v>
      </c>
      <c r="R136" s="30">
        <f>+IFERROR(ROUND(e!AB134/e!AA134*100,1),0)</f>
        <v>58.6</v>
      </c>
      <c r="S136" s="30">
        <f>+IFERROR(ROUND(SUM(e!AC134:AF134)/J136*100,1),0)</f>
        <v>0.1</v>
      </c>
      <c r="T136" s="30">
        <f>+IFERROR(ROUND(e!AG134/e!Y134*100,1),0)</f>
        <v>19.399999999999999</v>
      </c>
      <c r="U136" s="30">
        <f>+IFERROR(ROUND(e!AH134/SUM(e!AH134:AJ134)*100,1),0)</f>
        <v>0</v>
      </c>
      <c r="V136" s="30">
        <f>+IFERROR(ROUND(e!AK134/SUM(e!AK134:AQ134)*100,1),0)</f>
        <v>22.8</v>
      </c>
      <c r="W136" s="30">
        <f>+IFERROR(ROUND(SUM(e!AR134:BG134)/J136*100,1),0)</f>
        <v>8.1</v>
      </c>
      <c r="X136" s="30">
        <f>+IFERROR(ROUND(SUM(e!BH134:BI134)/SUM(e!BJ134:BK134)*100,1),0)</f>
        <v>83.9</v>
      </c>
      <c r="Y136" s="30">
        <f t="shared" si="55"/>
        <v>882.4</v>
      </c>
      <c r="Z136" s="30">
        <f t="shared" si="56"/>
        <v>73.2</v>
      </c>
      <c r="AA136" s="30">
        <f>+IFERROR(ROUND(K136/SUM(e!T134:V134),1),0)</f>
        <v>190.7</v>
      </c>
      <c r="AB136" s="42">
        <f>+IFERROR(ROUND((SUM(e!BJ134:BK134)-SUM(e!BL134:BO134))/SUM(e!T134:V134),1),0)</f>
        <v>260.60000000000002</v>
      </c>
      <c r="AC136" s="30">
        <f>+IFERROR(ROUND(e!BP134/e!BQ134*100,1),0)</f>
        <v>353.5</v>
      </c>
      <c r="AD136" s="101">
        <f>+e!BR134</f>
        <v>0</v>
      </c>
      <c r="AF136" s="5"/>
      <c r="AG136" s="29"/>
      <c r="BG136" s="5"/>
      <c r="BH136" s="29"/>
      <c r="CH136" s="69" t="s">
        <v>479</v>
      </c>
      <c r="CI136" s="68" t="s">
        <v>3398</v>
      </c>
      <c r="CJ136" s="55">
        <f t="shared" si="58"/>
        <v>41995</v>
      </c>
      <c r="CK136" s="55">
        <f t="shared" si="58"/>
        <v>23</v>
      </c>
      <c r="CL136" s="55">
        <f t="shared" si="58"/>
        <v>2</v>
      </c>
      <c r="CM136" s="55">
        <f t="shared" si="58"/>
        <v>476036</v>
      </c>
      <c r="CN136" s="55">
        <f t="shared" si="58"/>
        <v>1279745</v>
      </c>
      <c r="CO136" s="55">
        <f t="shared" si="58"/>
        <v>4714397</v>
      </c>
      <c r="CP136" s="55">
        <f t="shared" si="58"/>
        <v>106645</v>
      </c>
      <c r="CQ136" s="55">
        <f t="shared" si="58"/>
        <v>375</v>
      </c>
      <c r="CR136" s="55">
        <f t="shared" si="58"/>
        <v>26.1</v>
      </c>
      <c r="CS136" s="55">
        <f t="shared" si="58"/>
        <v>8</v>
      </c>
      <c r="CT136" s="55">
        <f t="shared" si="59"/>
        <v>0</v>
      </c>
      <c r="CU136" s="55">
        <f t="shared" si="59"/>
        <v>87.5</v>
      </c>
      <c r="CV136" s="55">
        <f t="shared" si="59"/>
        <v>52.6</v>
      </c>
      <c r="CW136" s="55">
        <f t="shared" si="59"/>
        <v>0</v>
      </c>
      <c r="CX136" s="55">
        <f t="shared" si="59"/>
        <v>0</v>
      </c>
      <c r="CY136" s="55">
        <f t="shared" si="59"/>
        <v>12.1</v>
      </c>
      <c r="CZ136" s="55">
        <f t="shared" si="59"/>
        <v>9.9</v>
      </c>
      <c r="DA136" s="55">
        <f t="shared" si="59"/>
        <v>171.3</v>
      </c>
      <c r="DB136" s="55">
        <f t="shared" si="59"/>
        <v>368.4</v>
      </c>
      <c r="DC136" s="55">
        <f t="shared" si="59"/>
        <v>450.2</v>
      </c>
      <c r="DD136" s="55">
        <f t="shared" si="59"/>
        <v>284.5</v>
      </c>
      <c r="DE136" s="55">
        <f t="shared" si="59"/>
        <v>63.2</v>
      </c>
      <c r="DF136" s="58">
        <f t="shared" si="59"/>
        <v>300.8</v>
      </c>
      <c r="DG136" s="58">
        <f t="shared" si="57"/>
        <v>15900</v>
      </c>
    </row>
    <row r="137" spans="2:111">
      <c r="B137" s="40" t="s">
        <v>1513</v>
      </c>
      <c r="C137" s="30" t="s">
        <v>1514</v>
      </c>
      <c r="D137" s="30" t="s">
        <v>1302</v>
      </c>
      <c r="E137" s="30" t="s">
        <v>1522</v>
      </c>
      <c r="F137" s="30" t="str">
        <f t="shared" si="54"/>
        <v>岩手県陸前高田市</v>
      </c>
      <c r="G137" s="41">
        <f>+e!F135</f>
        <v>15695</v>
      </c>
      <c r="H137" s="41">
        <f>+e!G135</f>
        <v>9</v>
      </c>
      <c r="I137" s="41">
        <f>+SUM(e!H135:K135)</f>
        <v>2</v>
      </c>
      <c r="J137" s="41">
        <f>+SUM(e!L135:O135)</f>
        <v>287388</v>
      </c>
      <c r="K137" s="41">
        <f>+e!P135</f>
        <v>344392</v>
      </c>
      <c r="L137" s="41">
        <f>+SUM(e!Q135:R135)</f>
        <v>2470223</v>
      </c>
      <c r="M137" s="31">
        <f>+IFERROR(ROUND(e!P135/e!S135,0),0)</f>
        <v>57399</v>
      </c>
      <c r="N137" s="30">
        <f>+IFERROR(ROUND(SUM(e!T135:V135)/e!S135,0),0)</f>
        <v>242</v>
      </c>
      <c r="O137" s="30">
        <f>+IFERROR(ROUND(e!W135/e!G135*100,1),0)</f>
        <v>22.2</v>
      </c>
      <c r="P137" s="41">
        <f>+e!X135</f>
        <v>5</v>
      </c>
      <c r="Q137" s="30">
        <f>+IFERROR(ROUND(e!Z135/e!Y135*100,1),0)</f>
        <v>0</v>
      </c>
      <c r="R137" s="30">
        <f>+IFERROR(ROUND(e!AB135/e!AA135*100,1),0)</f>
        <v>50</v>
      </c>
      <c r="S137" s="30">
        <f>+IFERROR(ROUND(SUM(e!AC135:AF135)/J137*100,1),0)</f>
        <v>0</v>
      </c>
      <c r="T137" s="30">
        <f>+IFERROR(ROUND(e!AG135/e!Y135*100,1),0)</f>
        <v>0</v>
      </c>
      <c r="U137" s="30">
        <f>+IFERROR(ROUND(e!AH135/SUM(e!AH135:AJ135)*100,1),0)</f>
        <v>0</v>
      </c>
      <c r="V137" s="30">
        <f>+IFERROR(ROUND(e!AK135/SUM(e!AK135:AQ135)*100,1),0)</f>
        <v>13.9</v>
      </c>
      <c r="W137" s="30">
        <f>+IFERROR(ROUND(SUM(e!AR135:BG135)/J137*100,1),0)</f>
        <v>24.4</v>
      </c>
      <c r="X137" s="30">
        <f>+IFERROR(ROUND(SUM(e!BH135:BI135)/SUM(e!BJ135:BK135)*100,1),0)</f>
        <v>109.6</v>
      </c>
      <c r="Y137" s="30">
        <f t="shared" si="55"/>
        <v>717.3</v>
      </c>
      <c r="Z137" s="30">
        <f t="shared" si="56"/>
        <v>96.9</v>
      </c>
      <c r="AA137" s="30">
        <f>+IFERROR(ROUND(K137/SUM(e!T135:V135),1),0)</f>
        <v>237.2</v>
      </c>
      <c r="AB137" s="42">
        <f>+IFERROR(ROUND((SUM(e!BJ135:BK135)-SUM(e!BL135:BO135))/SUM(e!T135:V135),1),0)</f>
        <v>244.8</v>
      </c>
      <c r="AC137" s="30">
        <f>+IFERROR(ROUND(e!BP135/e!BQ135*100,1),0)</f>
        <v>294.7</v>
      </c>
      <c r="AD137" s="101">
        <f>+e!BR135</f>
        <v>0</v>
      </c>
      <c r="AF137" s="5"/>
      <c r="AG137" s="29"/>
      <c r="BG137" s="5"/>
      <c r="BH137" s="29"/>
      <c r="CH137" s="69" t="s">
        <v>3028</v>
      </c>
      <c r="CI137" s="68" t="s">
        <v>3602</v>
      </c>
      <c r="CJ137" s="55">
        <f t="shared" si="58"/>
        <v>61516</v>
      </c>
      <c r="CK137" s="55">
        <f t="shared" si="58"/>
        <v>20</v>
      </c>
      <c r="CL137" s="55">
        <f t="shared" si="58"/>
        <v>6</v>
      </c>
      <c r="CM137" s="55">
        <f t="shared" si="58"/>
        <v>517989</v>
      </c>
      <c r="CN137" s="55">
        <f t="shared" si="58"/>
        <v>1403032</v>
      </c>
      <c r="CO137" s="55">
        <f t="shared" si="58"/>
        <v>6626919</v>
      </c>
      <c r="CP137" s="55">
        <f t="shared" si="58"/>
        <v>107926</v>
      </c>
      <c r="CQ137" s="55">
        <f t="shared" si="58"/>
        <v>508</v>
      </c>
      <c r="CR137" s="55">
        <f t="shared" si="58"/>
        <v>55</v>
      </c>
      <c r="CS137" s="55">
        <f t="shared" si="58"/>
        <v>7</v>
      </c>
      <c r="CT137" s="55">
        <f t="shared" si="59"/>
        <v>0</v>
      </c>
      <c r="CU137" s="55">
        <f t="shared" si="59"/>
        <v>33.5</v>
      </c>
      <c r="CV137" s="55">
        <f t="shared" si="59"/>
        <v>17.2</v>
      </c>
      <c r="CW137" s="55">
        <f t="shared" si="59"/>
        <v>100</v>
      </c>
      <c r="CX137" s="55">
        <f t="shared" si="59"/>
        <v>100</v>
      </c>
      <c r="CY137" s="55">
        <f t="shared" si="59"/>
        <v>100</v>
      </c>
      <c r="CZ137" s="55">
        <f t="shared" si="59"/>
        <v>19</v>
      </c>
      <c r="DA137" s="55">
        <f t="shared" si="59"/>
        <v>101.2</v>
      </c>
      <c r="DB137" s="55">
        <f t="shared" si="59"/>
        <v>472.3</v>
      </c>
      <c r="DC137" s="55">
        <f t="shared" si="59"/>
        <v>80.3</v>
      </c>
      <c r="DD137" s="55">
        <f t="shared" si="59"/>
        <v>212.4</v>
      </c>
      <c r="DE137" s="55">
        <f t="shared" si="59"/>
        <v>264.60000000000002</v>
      </c>
      <c r="DF137" s="58">
        <f t="shared" si="59"/>
        <v>153.19999999999999</v>
      </c>
      <c r="DG137" s="58">
        <f t="shared" si="57"/>
        <v>24500</v>
      </c>
    </row>
    <row r="138" spans="2:111">
      <c r="B138" s="40" t="s">
        <v>1513</v>
      </c>
      <c r="C138" s="30" t="s">
        <v>1514</v>
      </c>
      <c r="D138" s="30" t="s">
        <v>1523</v>
      </c>
      <c r="E138" s="30" t="s">
        <v>1524</v>
      </c>
      <c r="F138" s="30" t="str">
        <f t="shared" si="54"/>
        <v>岩手県大槌町</v>
      </c>
      <c r="G138" s="41">
        <f>+e!F136</f>
        <v>9324</v>
      </c>
      <c r="H138" s="41">
        <f>+e!G136</f>
        <v>11</v>
      </c>
      <c r="I138" s="41">
        <f>+SUM(e!H136:K136)</f>
        <v>3</v>
      </c>
      <c r="J138" s="41">
        <f>+SUM(e!L136:O136)</f>
        <v>115767</v>
      </c>
      <c r="K138" s="41">
        <f>+e!P136</f>
        <v>236362</v>
      </c>
      <c r="L138" s="41">
        <f>+SUM(e!Q136:R136)</f>
        <v>1382682</v>
      </c>
      <c r="M138" s="31">
        <f>+IFERROR(ROUND(e!P136/e!S136,0),0)</f>
        <v>47272</v>
      </c>
      <c r="N138" s="30">
        <f>+IFERROR(ROUND(SUM(e!T136:V136)/e!S136,0),0)</f>
        <v>227</v>
      </c>
      <c r="O138" s="30">
        <f>+IFERROR(ROUND(e!W136/e!G136*100,1),0)</f>
        <v>45.5</v>
      </c>
      <c r="P138" s="41">
        <f>+e!X136</f>
        <v>3</v>
      </c>
      <c r="Q138" s="30">
        <f>+IFERROR(ROUND(e!Z136/e!Y136*100,1),0)</f>
        <v>0</v>
      </c>
      <c r="R138" s="30">
        <f>+IFERROR(ROUND(e!AB136/e!AA136*100,1),0)</f>
        <v>0</v>
      </c>
      <c r="S138" s="30">
        <f>+IFERROR(ROUND(SUM(e!AC136:AF136)/J138*100,1),0)</f>
        <v>13.4</v>
      </c>
      <c r="T138" s="30">
        <f>+IFERROR(ROUND(e!AG136/e!Y136*100,1),0)</f>
        <v>0</v>
      </c>
      <c r="U138" s="30">
        <f>+IFERROR(ROUND(e!AH136/SUM(e!AH136:AJ136)*100,1),0)</f>
        <v>0</v>
      </c>
      <c r="V138" s="30">
        <f>+IFERROR(ROUND(e!AK136/SUM(e!AK136:AQ136)*100,1),0)</f>
        <v>6.4</v>
      </c>
      <c r="W138" s="30">
        <f>+IFERROR(ROUND(SUM(e!AR136:BG136)/J138*100,1),0)</f>
        <v>29.5</v>
      </c>
      <c r="X138" s="30">
        <f>+IFERROR(ROUND(SUM(e!BH136:BI136)/SUM(e!BJ136:BK136)*100,1),0)</f>
        <v>103.1</v>
      </c>
      <c r="Y138" s="30">
        <f t="shared" si="55"/>
        <v>585</v>
      </c>
      <c r="Z138" s="30">
        <f t="shared" si="56"/>
        <v>92.4</v>
      </c>
      <c r="AA138" s="30">
        <f>+IFERROR(ROUND(K138/SUM(e!T136:V136),1),0)</f>
        <v>208.4</v>
      </c>
      <c r="AB138" s="42">
        <f>+IFERROR(ROUND((SUM(e!BJ136:BK136)-SUM(e!BL136:BO136))/SUM(e!T136:V136),1),0)</f>
        <v>225.6</v>
      </c>
      <c r="AC138" s="30">
        <f>+IFERROR(ROUND(e!BP136/e!BQ136*100,1),0)</f>
        <v>189.5</v>
      </c>
      <c r="AD138" s="101">
        <f>+e!BR136</f>
        <v>0</v>
      </c>
      <c r="AF138" s="5"/>
      <c r="AG138" s="29"/>
      <c r="BG138" s="5"/>
      <c r="BH138" s="29"/>
      <c r="CH138" s="69" t="s">
        <v>3102</v>
      </c>
      <c r="CI138" s="68" t="s">
        <v>3603</v>
      </c>
      <c r="CJ138" s="55">
        <f t="shared" si="58"/>
        <v>830234</v>
      </c>
      <c r="CK138" s="55">
        <f t="shared" si="58"/>
        <v>257</v>
      </c>
      <c r="CL138" s="55">
        <f t="shared" si="58"/>
        <v>0</v>
      </c>
      <c r="CM138" s="55">
        <f t="shared" si="58"/>
        <v>2422023</v>
      </c>
      <c r="CN138" s="55">
        <f t="shared" si="58"/>
        <v>14457015</v>
      </c>
      <c r="CO138" s="55">
        <f t="shared" si="58"/>
        <v>32804572</v>
      </c>
      <c r="CP138" s="55">
        <f t="shared" si="58"/>
        <v>73760</v>
      </c>
      <c r="CQ138" s="55">
        <f t="shared" si="58"/>
        <v>447</v>
      </c>
      <c r="CR138" s="55">
        <f t="shared" si="58"/>
        <v>54.5</v>
      </c>
      <c r="CS138" s="55">
        <f t="shared" si="58"/>
        <v>19</v>
      </c>
      <c r="CT138" s="55">
        <f t="shared" si="59"/>
        <v>0</v>
      </c>
      <c r="CU138" s="55">
        <f t="shared" si="59"/>
        <v>0</v>
      </c>
      <c r="CV138" s="55">
        <f t="shared" si="59"/>
        <v>18.5</v>
      </c>
      <c r="CW138" s="55">
        <f t="shared" si="59"/>
        <v>0</v>
      </c>
      <c r="CX138" s="55">
        <f t="shared" si="59"/>
        <v>100</v>
      </c>
      <c r="CY138" s="55">
        <f t="shared" si="59"/>
        <v>70.900000000000006</v>
      </c>
      <c r="CZ138" s="55">
        <f t="shared" si="59"/>
        <v>26.5</v>
      </c>
      <c r="DA138" s="55">
        <f t="shared" si="59"/>
        <v>110.3</v>
      </c>
      <c r="DB138" s="55">
        <f t="shared" si="59"/>
        <v>226.9</v>
      </c>
      <c r="DC138" s="55">
        <f t="shared" si="59"/>
        <v>105.6</v>
      </c>
      <c r="DD138" s="55">
        <f t="shared" si="59"/>
        <v>164.9</v>
      </c>
      <c r="DE138" s="55">
        <f t="shared" si="59"/>
        <v>156.19999999999999</v>
      </c>
      <c r="DF138" s="58">
        <f t="shared" si="59"/>
        <v>251</v>
      </c>
      <c r="DG138" s="58">
        <f t="shared" si="57"/>
        <v>405800</v>
      </c>
    </row>
    <row r="139" spans="2:111">
      <c r="B139" s="40" t="s">
        <v>1513</v>
      </c>
      <c r="C139" s="30" t="s">
        <v>1514</v>
      </c>
      <c r="D139" s="30" t="s">
        <v>1306</v>
      </c>
      <c r="E139" s="30" t="s">
        <v>1525</v>
      </c>
      <c r="F139" s="30" t="str">
        <f t="shared" si="54"/>
        <v>岩手県雫石町</v>
      </c>
      <c r="G139" s="41">
        <f>+e!F137</f>
        <v>14609</v>
      </c>
      <c r="H139" s="41">
        <f>+e!G137</f>
        <v>8</v>
      </c>
      <c r="I139" s="41">
        <f>+SUM(e!H137:K137)</f>
        <v>8</v>
      </c>
      <c r="J139" s="41">
        <f>+SUM(e!L137:O137)</f>
        <v>273214</v>
      </c>
      <c r="K139" s="41">
        <f>+e!P137</f>
        <v>294439</v>
      </c>
      <c r="L139" s="41">
        <f>+SUM(e!Q137:R137)</f>
        <v>592373</v>
      </c>
      <c r="M139" s="31">
        <f>+IFERROR(ROUND(e!P137/e!S137,0),0)</f>
        <v>36805</v>
      </c>
      <c r="N139" s="30">
        <f>+IFERROR(ROUND(SUM(e!T137:V137)/e!S137,0),0)</f>
        <v>200</v>
      </c>
      <c r="O139" s="30">
        <f>+IFERROR(ROUND(e!W137/e!G137*100,1),0)</f>
        <v>25</v>
      </c>
      <c r="P139" s="41">
        <f>+e!X137</f>
        <v>7</v>
      </c>
      <c r="Q139" s="30">
        <f>+IFERROR(ROUND(e!Z137/e!Y137*100,1),0)</f>
        <v>0</v>
      </c>
      <c r="R139" s="30">
        <f>+IFERROR(ROUND(e!AB137/e!AA137*100,1),0)</f>
        <v>78.900000000000006</v>
      </c>
      <c r="S139" s="30">
        <f>+IFERROR(ROUND(SUM(e!AC137:AF137)/J139*100,1),0)</f>
        <v>14</v>
      </c>
      <c r="T139" s="30">
        <f>+IFERROR(ROUND(e!AG137/e!Y137*100,1),0)</f>
        <v>0</v>
      </c>
      <c r="U139" s="30">
        <f>+IFERROR(ROUND(e!AH137/SUM(e!AH137:AJ137)*100,1),0)</f>
        <v>0</v>
      </c>
      <c r="V139" s="30">
        <f>+IFERROR(ROUND(e!AK137/SUM(e!AK137:AQ137)*100,1),0)</f>
        <v>0</v>
      </c>
      <c r="W139" s="30">
        <f>+IFERROR(ROUND(SUM(e!AR137:BG137)/J139*100,1),0)</f>
        <v>9.9</v>
      </c>
      <c r="X139" s="30">
        <f>+IFERROR(ROUND(SUM(e!BH137:BI137)/SUM(e!BJ137:BK137)*100,1),0)</f>
        <v>107</v>
      </c>
      <c r="Y139" s="30">
        <f t="shared" si="55"/>
        <v>201.2</v>
      </c>
      <c r="Z139" s="30">
        <f t="shared" si="56"/>
        <v>98.9</v>
      </c>
      <c r="AA139" s="30">
        <f>+IFERROR(ROUND(K139/SUM(e!T137:V137),1),0)</f>
        <v>184</v>
      </c>
      <c r="AB139" s="42">
        <f>+IFERROR(ROUND((SUM(e!BJ137:BK137)-SUM(e!BL137:BO137))/SUM(e!T137:V137),1),0)</f>
        <v>186</v>
      </c>
      <c r="AC139" s="30">
        <f>+IFERROR(ROUND(e!BP137/e!BQ137*100,1),0)</f>
        <v>1417.3</v>
      </c>
      <c r="AD139" s="101">
        <f>+e!BR137</f>
        <v>0</v>
      </c>
      <c r="AF139" s="5"/>
      <c r="AG139" s="29"/>
      <c r="BG139" s="5"/>
      <c r="BH139" s="29"/>
      <c r="CH139" s="69" t="s">
        <v>817</v>
      </c>
      <c r="CI139" s="68" t="s">
        <v>3604</v>
      </c>
      <c r="CJ139" s="55">
        <f t="shared" si="58"/>
        <v>190218</v>
      </c>
      <c r="CK139" s="55">
        <f t="shared" si="58"/>
        <v>62</v>
      </c>
      <c r="CL139" s="55">
        <f t="shared" si="58"/>
        <v>1</v>
      </c>
      <c r="CM139" s="55">
        <f t="shared" si="58"/>
        <v>739030</v>
      </c>
      <c r="CN139" s="55">
        <f t="shared" si="58"/>
        <v>3308526</v>
      </c>
      <c r="CO139" s="55">
        <f t="shared" si="58"/>
        <v>12430946</v>
      </c>
      <c r="CP139" s="55">
        <f t="shared" si="58"/>
        <v>73523</v>
      </c>
      <c r="CQ139" s="55">
        <f t="shared" si="58"/>
        <v>475</v>
      </c>
      <c r="CR139" s="55">
        <f t="shared" si="58"/>
        <v>40.299999999999997</v>
      </c>
      <c r="CS139" s="55">
        <f t="shared" si="58"/>
        <v>9</v>
      </c>
      <c r="CT139" s="55">
        <f t="shared" si="59"/>
        <v>100</v>
      </c>
      <c r="CU139" s="55">
        <f t="shared" si="59"/>
        <v>37.5</v>
      </c>
      <c r="CV139" s="55">
        <f t="shared" si="59"/>
        <v>32.700000000000003</v>
      </c>
      <c r="CW139" s="55">
        <f t="shared" si="59"/>
        <v>100</v>
      </c>
      <c r="CX139" s="55">
        <f t="shared" si="59"/>
        <v>86.6</v>
      </c>
      <c r="CY139" s="55">
        <f t="shared" si="59"/>
        <v>19</v>
      </c>
      <c r="CZ139" s="55">
        <f t="shared" si="59"/>
        <v>16.7</v>
      </c>
      <c r="DA139" s="55">
        <f t="shared" si="59"/>
        <v>103.2</v>
      </c>
      <c r="DB139" s="55">
        <f t="shared" si="59"/>
        <v>375.7</v>
      </c>
      <c r="DC139" s="55">
        <f t="shared" si="59"/>
        <v>94.6</v>
      </c>
      <c r="DD139" s="55">
        <f t="shared" si="59"/>
        <v>154.69999999999999</v>
      </c>
      <c r="DE139" s="55">
        <f t="shared" si="59"/>
        <v>163.5</v>
      </c>
      <c r="DF139" s="58">
        <f t="shared" si="59"/>
        <v>242.7</v>
      </c>
      <c r="DG139" s="58">
        <f t="shared" si="57"/>
        <v>99500</v>
      </c>
    </row>
    <row r="140" spans="2:111">
      <c r="B140" s="40" t="s">
        <v>1513</v>
      </c>
      <c r="C140" s="30" t="s">
        <v>1514</v>
      </c>
      <c r="D140" s="30" t="s">
        <v>1308</v>
      </c>
      <c r="E140" s="30" t="s">
        <v>1526</v>
      </c>
      <c r="F140" s="30" t="str">
        <f t="shared" si="54"/>
        <v>岩手県一戸町（一戸）</v>
      </c>
      <c r="G140" s="41">
        <f>+e!F138</f>
        <v>6415</v>
      </c>
      <c r="H140" s="41">
        <f>+e!G138</f>
        <v>6</v>
      </c>
      <c r="I140" s="41">
        <f>+SUM(e!H138:K138)</f>
        <v>1</v>
      </c>
      <c r="J140" s="41">
        <f>+SUM(e!L138:O138)</f>
        <v>92752</v>
      </c>
      <c r="K140" s="41">
        <f>+e!P138</f>
        <v>281881</v>
      </c>
      <c r="L140" s="41">
        <f>+SUM(e!Q138:R138)</f>
        <v>1075915</v>
      </c>
      <c r="M140" s="31">
        <f>+IFERROR(ROUND(e!P138/e!S138,0),0)</f>
        <v>70470</v>
      </c>
      <c r="N140" s="30">
        <f>+IFERROR(ROUND(SUM(e!T138:V138)/e!S138,0),0)</f>
        <v>192</v>
      </c>
      <c r="O140" s="30">
        <f>+IFERROR(ROUND(e!W138/e!G138*100,1),0)</f>
        <v>16.7</v>
      </c>
      <c r="P140" s="41">
        <f>+e!X138</f>
        <v>19</v>
      </c>
      <c r="Q140" s="30">
        <f>+IFERROR(ROUND(e!Z138/e!Y138*100,1),0)</f>
        <v>0</v>
      </c>
      <c r="R140" s="30">
        <f>+IFERROR(ROUND(e!AB138/e!AA138*100,1),0)</f>
        <v>89.1</v>
      </c>
      <c r="S140" s="30">
        <f>+IFERROR(ROUND(SUM(e!AC138:AF138)/J140*100,1),0)</f>
        <v>28.8</v>
      </c>
      <c r="T140" s="30">
        <f>+IFERROR(ROUND(e!AG138/e!Y138*100,1),0)</f>
        <v>0</v>
      </c>
      <c r="U140" s="30">
        <f>+IFERROR(ROUND(e!AH138/SUM(e!AH138:AJ138)*100,1),0)</f>
        <v>0</v>
      </c>
      <c r="V140" s="30">
        <f>+IFERROR(ROUND(e!AK138/SUM(e!AK138:AQ138)*100,1),0)</f>
        <v>4.0999999999999996</v>
      </c>
      <c r="W140" s="30">
        <f>+IFERROR(ROUND(SUM(e!AR138:BG138)/J140*100,1),0)</f>
        <v>6</v>
      </c>
      <c r="X140" s="30">
        <f>+IFERROR(ROUND(SUM(e!BH138:BI138)/SUM(e!BJ138:BK138)*100,1),0)</f>
        <v>124</v>
      </c>
      <c r="Y140" s="30">
        <f t="shared" si="55"/>
        <v>381.7</v>
      </c>
      <c r="Z140" s="30">
        <f t="shared" si="56"/>
        <v>124.2</v>
      </c>
      <c r="AA140" s="30">
        <f>+IFERROR(ROUND(K140/SUM(e!T138:V138),1),0)</f>
        <v>368</v>
      </c>
      <c r="AB140" s="42">
        <f>+IFERROR(ROUND((SUM(e!BJ138:BK138)-SUM(e!BL138:BO138))/SUM(e!T138:V138),1),0)</f>
        <v>296.3</v>
      </c>
      <c r="AC140" s="30">
        <f>+IFERROR(ROUND(e!BP138/e!BQ138*100,1),0)</f>
        <v>252.1</v>
      </c>
      <c r="AD140" s="101">
        <f>+e!BR138</f>
        <v>0</v>
      </c>
      <c r="AF140" s="5"/>
      <c r="AG140" s="29"/>
      <c r="BG140" s="5"/>
      <c r="BH140" s="29"/>
      <c r="CH140" s="69" t="s">
        <v>818</v>
      </c>
      <c r="CI140" s="68" t="s">
        <v>3605</v>
      </c>
      <c r="CJ140" s="55">
        <f t="shared" si="58"/>
        <v>398471</v>
      </c>
      <c r="CK140" s="55">
        <f t="shared" si="58"/>
        <v>150</v>
      </c>
      <c r="CL140" s="55">
        <f t="shared" si="58"/>
        <v>1</v>
      </c>
      <c r="CM140" s="55">
        <f t="shared" si="58"/>
        <v>809593</v>
      </c>
      <c r="CN140" s="55">
        <f t="shared" si="58"/>
        <v>6797924</v>
      </c>
      <c r="CO140" s="55">
        <f t="shared" si="58"/>
        <v>22967329</v>
      </c>
      <c r="CP140" s="55">
        <f t="shared" si="58"/>
        <v>50731</v>
      </c>
      <c r="CQ140" s="55">
        <f t="shared" si="58"/>
        <v>315</v>
      </c>
      <c r="CR140" s="55">
        <f t="shared" si="58"/>
        <v>51.3</v>
      </c>
      <c r="CS140" s="55">
        <f t="shared" si="58"/>
        <v>23</v>
      </c>
      <c r="CT140" s="55">
        <f t="shared" si="59"/>
        <v>0</v>
      </c>
      <c r="CU140" s="55">
        <f t="shared" si="59"/>
        <v>28.6</v>
      </c>
      <c r="CV140" s="55">
        <f t="shared" si="59"/>
        <v>25.9</v>
      </c>
      <c r="CW140" s="55">
        <f t="shared" si="59"/>
        <v>0</v>
      </c>
      <c r="CX140" s="55">
        <f t="shared" si="59"/>
        <v>11.3</v>
      </c>
      <c r="CY140" s="55">
        <f t="shared" si="59"/>
        <v>89.4</v>
      </c>
      <c r="CZ140" s="55">
        <f t="shared" si="59"/>
        <v>23.5</v>
      </c>
      <c r="DA140" s="55">
        <f t="shared" si="59"/>
        <v>109.5</v>
      </c>
      <c r="DB140" s="55">
        <f t="shared" si="59"/>
        <v>337.9</v>
      </c>
      <c r="DC140" s="55">
        <f t="shared" si="59"/>
        <v>99.4</v>
      </c>
      <c r="DD140" s="55">
        <f t="shared" si="59"/>
        <v>161.1</v>
      </c>
      <c r="DE140" s="55">
        <f t="shared" si="59"/>
        <v>162</v>
      </c>
      <c r="DF140" s="58">
        <f t="shared" si="59"/>
        <v>152.1</v>
      </c>
      <c r="DG140" s="58">
        <f t="shared" si="57"/>
        <v>194590</v>
      </c>
    </row>
    <row r="141" spans="2:111">
      <c r="B141" s="40" t="s">
        <v>1513</v>
      </c>
      <c r="C141" s="30" t="s">
        <v>1514</v>
      </c>
      <c r="D141" s="30" t="s">
        <v>1312</v>
      </c>
      <c r="E141" s="30" t="s">
        <v>1527</v>
      </c>
      <c r="F141" s="30" t="str">
        <f t="shared" si="54"/>
        <v>岩手県遠野市</v>
      </c>
      <c r="G141" s="41">
        <f>+e!F139</f>
        <v>18220</v>
      </c>
      <c r="H141" s="41">
        <f>+e!G139</f>
        <v>8</v>
      </c>
      <c r="I141" s="41">
        <f>+SUM(e!H139:K139)</f>
        <v>2</v>
      </c>
      <c r="J141" s="41">
        <f>+SUM(e!L139:O139)</f>
        <v>382786</v>
      </c>
      <c r="K141" s="41">
        <f>+e!P139</f>
        <v>546673</v>
      </c>
      <c r="L141" s="41">
        <f>+SUM(e!Q139:R139)</f>
        <v>2616425</v>
      </c>
      <c r="M141" s="31">
        <f>+IFERROR(ROUND(e!P139/e!S139,0),0)</f>
        <v>78096</v>
      </c>
      <c r="N141" s="30">
        <f>+IFERROR(ROUND(SUM(e!T139:V139)/e!S139,0),0)</f>
        <v>247</v>
      </c>
      <c r="O141" s="30">
        <f>+IFERROR(ROUND(e!W139/e!G139*100,1),0)</f>
        <v>62.5</v>
      </c>
      <c r="P141" s="41">
        <f>+e!X139</f>
        <v>8</v>
      </c>
      <c r="Q141" s="30">
        <f>+IFERROR(ROUND(e!Z139/e!Y139*100,1),0)</f>
        <v>0</v>
      </c>
      <c r="R141" s="30">
        <f>+IFERROR(ROUND(e!AB139/e!AA139*100,1),0)</f>
        <v>54.3</v>
      </c>
      <c r="S141" s="30">
        <f>+IFERROR(ROUND(SUM(e!AC139:AF139)/J141*100,1),0)</f>
        <v>1.6</v>
      </c>
      <c r="T141" s="30">
        <f>+IFERROR(ROUND(e!AG139/e!Y139*100,1),0)</f>
        <v>0</v>
      </c>
      <c r="U141" s="30">
        <f>+IFERROR(ROUND(e!AH139/SUM(e!AH139:AJ139)*100,1),0)</f>
        <v>0</v>
      </c>
      <c r="V141" s="30">
        <f>+IFERROR(ROUND(e!AK139/SUM(e!AK139:AQ139)*100,1),0)</f>
        <v>0</v>
      </c>
      <c r="W141" s="30">
        <f>+IFERROR(ROUND(SUM(e!AR139:BG139)/J141*100,1),0)</f>
        <v>5.0999999999999996</v>
      </c>
      <c r="X141" s="30">
        <f>+IFERROR(ROUND(SUM(e!BH139:BI139)/SUM(e!BJ139:BK139)*100,1),0)</f>
        <v>115.5</v>
      </c>
      <c r="Y141" s="30">
        <f t="shared" si="55"/>
        <v>478.6</v>
      </c>
      <c r="Z141" s="30">
        <f t="shared" si="56"/>
        <v>94.9</v>
      </c>
      <c r="AA141" s="30">
        <f>+IFERROR(ROUND(K141/SUM(e!T139:V139),1),0)</f>
        <v>316.7</v>
      </c>
      <c r="AB141" s="42">
        <f>+IFERROR(ROUND((SUM(e!BJ139:BK139)-SUM(e!BL139:BO139))/SUM(e!T139:V139),1),0)</f>
        <v>333.8</v>
      </c>
      <c r="AC141" s="30">
        <f>+IFERROR(ROUND(e!BP139/e!BQ139*100,1),0)</f>
        <v>656.3</v>
      </c>
      <c r="AD141" s="101">
        <f>+e!BR139</f>
        <v>0</v>
      </c>
      <c r="AF141" s="5"/>
      <c r="AG141" s="29"/>
      <c r="BG141" s="5"/>
      <c r="BH141" s="29"/>
      <c r="CH141" s="69" t="s">
        <v>819</v>
      </c>
      <c r="CI141" s="68" t="s">
        <v>3606</v>
      </c>
      <c r="CJ141" s="55">
        <f t="shared" si="58"/>
        <v>104080</v>
      </c>
      <c r="CK141" s="55">
        <f t="shared" si="58"/>
        <v>44</v>
      </c>
      <c r="CL141" s="55">
        <f t="shared" si="58"/>
        <v>1</v>
      </c>
      <c r="CM141" s="55">
        <f t="shared" si="58"/>
        <v>316130</v>
      </c>
      <c r="CN141" s="55">
        <f t="shared" si="58"/>
        <v>1992249</v>
      </c>
      <c r="CO141" s="55">
        <f t="shared" si="58"/>
        <v>8865561</v>
      </c>
      <c r="CP141" s="55">
        <f t="shared" si="58"/>
        <v>53845</v>
      </c>
      <c r="CQ141" s="55">
        <f t="shared" si="58"/>
        <v>304</v>
      </c>
      <c r="CR141" s="55">
        <f t="shared" si="58"/>
        <v>47.7</v>
      </c>
      <c r="CS141" s="55">
        <f t="shared" si="58"/>
        <v>18</v>
      </c>
      <c r="CT141" s="55">
        <f t="shared" si="59"/>
        <v>0</v>
      </c>
      <c r="CU141" s="55">
        <f t="shared" si="59"/>
        <v>25.1</v>
      </c>
      <c r="CV141" s="55">
        <f t="shared" si="59"/>
        <v>45.4</v>
      </c>
      <c r="CW141" s="55">
        <f t="shared" si="59"/>
        <v>83.1</v>
      </c>
      <c r="CX141" s="55">
        <f t="shared" si="59"/>
        <v>0</v>
      </c>
      <c r="CY141" s="55">
        <f t="shared" si="59"/>
        <v>69</v>
      </c>
      <c r="CZ141" s="55">
        <f t="shared" si="59"/>
        <v>11.7</v>
      </c>
      <c r="DA141" s="55">
        <f t="shared" si="59"/>
        <v>118</v>
      </c>
      <c r="DB141" s="55">
        <f t="shared" si="59"/>
        <v>445</v>
      </c>
      <c r="DC141" s="55">
        <f t="shared" si="59"/>
        <v>103.5</v>
      </c>
      <c r="DD141" s="55">
        <f t="shared" si="59"/>
        <v>177.4</v>
      </c>
      <c r="DE141" s="55">
        <f t="shared" si="59"/>
        <v>171.4</v>
      </c>
      <c r="DF141" s="58">
        <f t="shared" si="59"/>
        <v>329.3</v>
      </c>
      <c r="DG141" s="58">
        <f t="shared" si="57"/>
        <v>11500</v>
      </c>
    </row>
    <row r="142" spans="2:111">
      <c r="B142" s="40" t="s">
        <v>1513</v>
      </c>
      <c r="C142" s="30" t="s">
        <v>1514</v>
      </c>
      <c r="D142" s="30" t="s">
        <v>1314</v>
      </c>
      <c r="E142" s="30" t="s">
        <v>1528</v>
      </c>
      <c r="F142" s="30" t="str">
        <f t="shared" si="54"/>
        <v>岩手県二戸市</v>
      </c>
      <c r="G142" s="41">
        <f>+e!F140</f>
        <v>21818</v>
      </c>
      <c r="H142" s="41">
        <f>+e!G140</f>
        <v>7</v>
      </c>
      <c r="I142" s="41">
        <f>+SUM(e!H140:K140)</f>
        <v>1</v>
      </c>
      <c r="J142" s="41">
        <f>+SUM(e!L140:O140)</f>
        <v>200293</v>
      </c>
      <c r="K142" s="41">
        <f>+e!P140</f>
        <v>497466</v>
      </c>
      <c r="L142" s="41">
        <f>+SUM(e!Q140:R140)</f>
        <v>5270814</v>
      </c>
      <c r="M142" s="31">
        <f>+IFERROR(ROUND(e!P140/e!S140,0),0)</f>
        <v>124367</v>
      </c>
      <c r="N142" s="30">
        <f>+IFERROR(ROUND(SUM(e!T140:V140)/e!S140,0),0)</f>
        <v>464</v>
      </c>
      <c r="O142" s="30">
        <f>+IFERROR(ROUND(e!W140/e!G140*100,1),0)</f>
        <v>14.3</v>
      </c>
      <c r="P142" s="41">
        <f>+e!X140</f>
        <v>11</v>
      </c>
      <c r="Q142" s="30">
        <f>+IFERROR(ROUND(e!Z140/e!Y140*100,1),0)</f>
        <v>0</v>
      </c>
      <c r="R142" s="30">
        <f>+IFERROR(ROUND(e!AB140/e!AA140*100,1),0)</f>
        <v>50.2</v>
      </c>
      <c r="S142" s="30">
        <f>+IFERROR(ROUND(SUM(e!AC140:AF140)/J142*100,1),0)</f>
        <v>11.5</v>
      </c>
      <c r="T142" s="30">
        <f>+IFERROR(ROUND(e!AG140/e!Y140*100,1),0)</f>
        <v>80.599999999999994</v>
      </c>
      <c r="U142" s="30">
        <f>+IFERROR(ROUND(e!AH140/SUM(e!AH140:AJ140)*100,1),0)</f>
        <v>0</v>
      </c>
      <c r="V142" s="30">
        <f>+IFERROR(ROUND(e!AK140/SUM(e!AK140:AQ140)*100,1),0)</f>
        <v>61.3</v>
      </c>
      <c r="W142" s="30">
        <f>+IFERROR(ROUND(SUM(e!AR140:BG140)/J142*100,1),0)</f>
        <v>9.5</v>
      </c>
      <c r="X142" s="30">
        <f>+IFERROR(ROUND(SUM(e!BH140:BI140)/SUM(e!BJ140:BK140)*100,1),0)</f>
        <v>116.2</v>
      </c>
      <c r="Y142" s="30">
        <f t="shared" si="55"/>
        <v>1059.5</v>
      </c>
      <c r="Z142" s="30">
        <f t="shared" si="56"/>
        <v>91.3</v>
      </c>
      <c r="AA142" s="30">
        <f>+IFERROR(ROUND(K142/SUM(e!T140:V140),1),0)</f>
        <v>268.2</v>
      </c>
      <c r="AB142" s="42">
        <f>+IFERROR(ROUND((SUM(e!BJ140:BK140)-SUM(e!BL140:BO140))/SUM(e!T140:V140),1),0)</f>
        <v>293.60000000000002</v>
      </c>
      <c r="AC142" s="30">
        <f>+IFERROR(ROUND(e!BP140/e!BQ140*100,1),0)</f>
        <v>203.1</v>
      </c>
      <c r="AD142" s="101">
        <f>+e!BR140</f>
        <v>0</v>
      </c>
      <c r="AF142" s="5"/>
      <c r="AG142" s="29"/>
      <c r="BG142" s="5"/>
      <c r="BH142" s="29"/>
      <c r="CH142" s="69" t="s">
        <v>820</v>
      </c>
      <c r="CI142" s="68" t="s">
        <v>3607</v>
      </c>
      <c r="CJ142" s="55">
        <f t="shared" si="58"/>
        <v>379448</v>
      </c>
      <c r="CK142" s="55">
        <f t="shared" si="58"/>
        <v>155</v>
      </c>
      <c r="CL142" s="55">
        <f t="shared" si="58"/>
        <v>2</v>
      </c>
      <c r="CM142" s="55">
        <f t="shared" si="58"/>
        <v>725887</v>
      </c>
      <c r="CN142" s="55">
        <f t="shared" si="58"/>
        <v>6051572</v>
      </c>
      <c r="CO142" s="55">
        <f t="shared" si="58"/>
        <v>11320108</v>
      </c>
      <c r="CP142" s="55">
        <f t="shared" si="58"/>
        <v>52169</v>
      </c>
      <c r="CQ142" s="55">
        <f t="shared" si="58"/>
        <v>345</v>
      </c>
      <c r="CR142" s="55">
        <f t="shared" si="58"/>
        <v>62.6</v>
      </c>
      <c r="CS142" s="55">
        <f t="shared" si="58"/>
        <v>19</v>
      </c>
      <c r="CT142" s="55">
        <f t="shared" si="59"/>
        <v>0</v>
      </c>
      <c r="CU142" s="55">
        <f t="shared" si="59"/>
        <v>78.900000000000006</v>
      </c>
      <c r="CV142" s="55">
        <f t="shared" si="59"/>
        <v>37.700000000000003</v>
      </c>
      <c r="CW142" s="55">
        <f t="shared" si="59"/>
        <v>0</v>
      </c>
      <c r="CX142" s="55">
        <f t="shared" si="59"/>
        <v>97.7</v>
      </c>
      <c r="CY142" s="55">
        <f t="shared" si="59"/>
        <v>90.3</v>
      </c>
      <c r="CZ142" s="55">
        <f t="shared" si="59"/>
        <v>18.7</v>
      </c>
      <c r="DA142" s="55">
        <f t="shared" si="59"/>
        <v>118.8</v>
      </c>
      <c r="DB142" s="55">
        <f t="shared" si="59"/>
        <v>187.1</v>
      </c>
      <c r="DC142" s="55">
        <f t="shared" si="59"/>
        <v>107.2</v>
      </c>
      <c r="DD142" s="55">
        <f t="shared" si="59"/>
        <v>151.1</v>
      </c>
      <c r="DE142" s="55">
        <f t="shared" si="59"/>
        <v>140.9</v>
      </c>
      <c r="DF142" s="58">
        <f t="shared" si="59"/>
        <v>199.2</v>
      </c>
      <c r="DG142" s="58">
        <f t="shared" si="57"/>
        <v>92700</v>
      </c>
    </row>
    <row r="143" spans="2:111">
      <c r="B143" s="40" t="s">
        <v>1513</v>
      </c>
      <c r="C143" s="30" t="s">
        <v>1514</v>
      </c>
      <c r="D143" s="30" t="s">
        <v>1318</v>
      </c>
      <c r="E143" s="30" t="s">
        <v>1529</v>
      </c>
      <c r="F143" s="30" t="str">
        <f t="shared" si="54"/>
        <v>岩手県矢巾町</v>
      </c>
      <c r="G143" s="41">
        <f>+e!F141</f>
        <v>25948</v>
      </c>
      <c r="H143" s="41">
        <f>+e!G141</f>
        <v>13</v>
      </c>
      <c r="I143" s="41">
        <f>+SUM(e!H141:K141)</f>
        <v>2</v>
      </c>
      <c r="J143" s="41">
        <f>+SUM(e!L141:O141)</f>
        <v>235967</v>
      </c>
      <c r="K143" s="41">
        <f>+e!P141</f>
        <v>643962</v>
      </c>
      <c r="L143" s="41">
        <f>+SUM(e!Q141:R141)</f>
        <v>2337859</v>
      </c>
      <c r="M143" s="31">
        <f>+IFERROR(ROUND(e!P141/e!S141,0),0)</f>
        <v>80495</v>
      </c>
      <c r="N143" s="30">
        <f>+IFERROR(ROUND(SUM(e!T141:V141)/e!S141,0),0)</f>
        <v>342</v>
      </c>
      <c r="O143" s="30">
        <f>+IFERROR(ROUND(e!W141/e!G141*100,1),0)</f>
        <v>23.1</v>
      </c>
      <c r="P143" s="41">
        <f>+e!X141</f>
        <v>5</v>
      </c>
      <c r="Q143" s="30">
        <f>+IFERROR(ROUND(e!Z141/e!Y141*100,1),0)</f>
        <v>0</v>
      </c>
      <c r="R143" s="30">
        <f>+IFERROR(ROUND(e!AB141/e!AA141*100,1),0)</f>
        <v>26.1</v>
      </c>
      <c r="S143" s="30">
        <f>+IFERROR(ROUND(SUM(e!AC141:AF141)/J143*100,1),0)</f>
        <v>6.1</v>
      </c>
      <c r="T143" s="30">
        <f>+IFERROR(ROUND(e!AG141/e!Y141*100,1),0)</f>
        <v>6.4</v>
      </c>
      <c r="U143" s="30">
        <f>+IFERROR(ROUND(e!AH141/SUM(e!AH141:AJ141)*100,1),0)</f>
        <v>0</v>
      </c>
      <c r="V143" s="30">
        <f>+IFERROR(ROUND(e!AK141/SUM(e!AK141:AQ141)*100,1),0)</f>
        <v>37.9</v>
      </c>
      <c r="W143" s="30">
        <f>+IFERROR(ROUND(SUM(e!AR141:BG141)/J143*100,1),0)</f>
        <v>18.899999999999999</v>
      </c>
      <c r="X143" s="30">
        <f>+IFERROR(ROUND(SUM(e!BH141:BI141)/SUM(e!BJ141:BK141)*100,1),0)</f>
        <v>159.69999999999999</v>
      </c>
      <c r="Y143" s="30">
        <f t="shared" si="55"/>
        <v>363</v>
      </c>
      <c r="Z143" s="30">
        <f t="shared" si="56"/>
        <v>162.6</v>
      </c>
      <c r="AA143" s="30">
        <f>+IFERROR(ROUND(K143/SUM(e!T141:V141),1),0)</f>
        <v>235.5</v>
      </c>
      <c r="AB143" s="42">
        <f>+IFERROR(ROUND((SUM(e!BJ141:BK141)-SUM(e!BL141:BO141))/SUM(e!T141:V141),1),0)</f>
        <v>144.80000000000001</v>
      </c>
      <c r="AC143" s="30">
        <f>+IFERROR(ROUND(e!BP141/e!BQ141*100,1),0)</f>
        <v>162.5</v>
      </c>
      <c r="AD143" s="101">
        <f>+e!BR141</f>
        <v>0</v>
      </c>
      <c r="AF143" s="5"/>
      <c r="AG143" s="29"/>
      <c r="BG143" s="5"/>
      <c r="BH143" s="29"/>
      <c r="CH143" s="69" t="s">
        <v>821</v>
      </c>
      <c r="CI143" s="68" t="s">
        <v>3608</v>
      </c>
      <c r="CJ143" s="55">
        <f t="shared" si="58"/>
        <v>74586</v>
      </c>
      <c r="CK143" s="55">
        <f t="shared" si="58"/>
        <v>18</v>
      </c>
      <c r="CL143" s="55">
        <f t="shared" si="58"/>
        <v>0</v>
      </c>
      <c r="CM143" s="55">
        <f t="shared" si="58"/>
        <v>260935</v>
      </c>
      <c r="CN143" s="55">
        <f t="shared" si="58"/>
        <v>1489322</v>
      </c>
      <c r="CO143" s="55">
        <f t="shared" si="58"/>
        <v>3221649</v>
      </c>
      <c r="CP143" s="55">
        <f t="shared" si="58"/>
        <v>93083</v>
      </c>
      <c r="CQ143" s="55">
        <f t="shared" si="58"/>
        <v>493</v>
      </c>
      <c r="CR143" s="55">
        <f t="shared" si="58"/>
        <v>33.299999999999997</v>
      </c>
      <c r="CS143" s="55">
        <f t="shared" si="58"/>
        <v>12</v>
      </c>
      <c r="CT143" s="55">
        <f t="shared" si="59"/>
        <v>0</v>
      </c>
      <c r="CU143" s="55">
        <f t="shared" si="59"/>
        <v>0</v>
      </c>
      <c r="CV143" s="55">
        <f t="shared" si="59"/>
        <v>27.4</v>
      </c>
      <c r="CW143" s="55">
        <f t="shared" si="59"/>
        <v>0</v>
      </c>
      <c r="CX143" s="55">
        <f t="shared" si="59"/>
        <v>91.7</v>
      </c>
      <c r="CY143" s="55">
        <f t="shared" si="59"/>
        <v>73.7</v>
      </c>
      <c r="CZ143" s="55">
        <f t="shared" si="59"/>
        <v>22.2</v>
      </c>
      <c r="DA143" s="55">
        <f t="shared" si="59"/>
        <v>127.4</v>
      </c>
      <c r="DB143" s="55">
        <f t="shared" si="59"/>
        <v>216.3</v>
      </c>
      <c r="DC143" s="55">
        <f t="shared" si="59"/>
        <v>117</v>
      </c>
      <c r="DD143" s="55">
        <f t="shared" si="59"/>
        <v>189</v>
      </c>
      <c r="DE143" s="55">
        <f t="shared" si="59"/>
        <v>161.6</v>
      </c>
      <c r="DF143" s="58">
        <f t="shared" si="59"/>
        <v>595.20000000000005</v>
      </c>
      <c r="DG143" s="58">
        <f t="shared" si="57"/>
        <v>43700</v>
      </c>
    </row>
    <row r="144" spans="2:111">
      <c r="B144" s="40" t="s">
        <v>1513</v>
      </c>
      <c r="C144" s="30" t="s">
        <v>1514</v>
      </c>
      <c r="D144" s="30" t="s">
        <v>1320</v>
      </c>
      <c r="E144" s="30" t="s">
        <v>1530</v>
      </c>
      <c r="F144" s="30" t="str">
        <f t="shared" si="54"/>
        <v>岩手県金ケ崎町</v>
      </c>
      <c r="G144" s="41">
        <f>+e!F142</f>
        <v>15210</v>
      </c>
      <c r="H144" s="41">
        <f>+e!G142</f>
        <v>6</v>
      </c>
      <c r="I144" s="41">
        <f>+SUM(e!H142:K142)</f>
        <v>4</v>
      </c>
      <c r="J144" s="41">
        <f>+SUM(e!L142:O142)</f>
        <v>241446</v>
      </c>
      <c r="K144" s="41">
        <f>+e!P142</f>
        <v>310267</v>
      </c>
      <c r="L144" s="41">
        <f>+SUM(e!Q142:R142)</f>
        <v>10554</v>
      </c>
      <c r="M144" s="31">
        <f>+IFERROR(ROUND(e!P142/e!S142,0),0)</f>
        <v>62053</v>
      </c>
      <c r="N144" s="30">
        <f>+IFERROR(ROUND(SUM(e!T142:V142)/e!S142,0),0)</f>
        <v>471</v>
      </c>
      <c r="O144" s="30">
        <f>+IFERROR(ROUND(e!W142/e!G142*100,1),0)</f>
        <v>16.7</v>
      </c>
      <c r="P144" s="41">
        <f>+e!X142</f>
        <v>8</v>
      </c>
      <c r="Q144" s="30">
        <f>+IFERROR(ROUND(e!Z142/e!Y142*100,1),0)</f>
        <v>0</v>
      </c>
      <c r="R144" s="30">
        <f>+IFERROR(ROUND(e!AB142/e!AA142*100,1),0)</f>
        <v>64.400000000000006</v>
      </c>
      <c r="S144" s="30">
        <f>+IFERROR(ROUND(SUM(e!AC142:AF142)/J144*100,1),0)</f>
        <v>13.5</v>
      </c>
      <c r="T144" s="30">
        <f>+IFERROR(ROUND(e!AG142/e!Y142*100,1),0)</f>
        <v>0</v>
      </c>
      <c r="U144" s="30">
        <f>+IFERROR(ROUND(e!AH142/SUM(e!AH142:AJ142)*100,1),0)</f>
        <v>0</v>
      </c>
      <c r="V144" s="30">
        <f>+IFERROR(ROUND(e!AK142/SUM(e!AK142:AQ142)*100,1),0)</f>
        <v>61.6</v>
      </c>
      <c r="W144" s="30">
        <f>+IFERROR(ROUND(SUM(e!AR142:BG142)/J144*100,1),0)</f>
        <v>3.1</v>
      </c>
      <c r="X144" s="30">
        <f>+IFERROR(ROUND(SUM(e!BH142:BI142)/SUM(e!BJ142:BK142)*100,1),0)</f>
        <v>111</v>
      </c>
      <c r="Y144" s="30">
        <f t="shared" si="55"/>
        <v>3.4</v>
      </c>
      <c r="Z144" s="30">
        <f t="shared" si="56"/>
        <v>104.5</v>
      </c>
      <c r="AA144" s="30">
        <f>+IFERROR(ROUND(K144/SUM(e!T142:V142),1),0)</f>
        <v>131.69999999999999</v>
      </c>
      <c r="AB144" s="42">
        <f>+IFERROR(ROUND((SUM(e!BJ142:BK142)-SUM(e!BL142:BO142))/SUM(e!T142:V142),1),0)</f>
        <v>126</v>
      </c>
      <c r="AC144" s="30">
        <f>+IFERROR(ROUND(e!BP142/e!BQ142*100,1),0)</f>
        <v>574.6</v>
      </c>
      <c r="AD144" s="101">
        <f>+e!BR142</f>
        <v>0</v>
      </c>
      <c r="AF144" s="5"/>
      <c r="AG144" s="29"/>
      <c r="BG144" s="5"/>
      <c r="BH144" s="29"/>
      <c r="CH144" s="69" t="s">
        <v>822</v>
      </c>
      <c r="CI144" s="68" t="s">
        <v>3609</v>
      </c>
      <c r="CJ144" s="55">
        <f t="shared" si="58"/>
        <v>348272</v>
      </c>
      <c r="CK144" s="55">
        <f t="shared" si="58"/>
        <v>107</v>
      </c>
      <c r="CL144" s="55">
        <f t="shared" si="58"/>
        <v>3</v>
      </c>
      <c r="CM144" s="55">
        <f t="shared" si="58"/>
        <v>1071977</v>
      </c>
      <c r="CN144" s="55">
        <f t="shared" si="58"/>
        <v>5231418</v>
      </c>
      <c r="CO144" s="55">
        <f t="shared" si="58"/>
        <v>1076064</v>
      </c>
      <c r="CP144" s="55">
        <f t="shared" si="58"/>
        <v>69752</v>
      </c>
      <c r="CQ144" s="55">
        <f t="shared" si="58"/>
        <v>468</v>
      </c>
      <c r="CR144" s="55">
        <f t="shared" si="58"/>
        <v>51.4</v>
      </c>
      <c r="CS144" s="55">
        <f t="shared" si="58"/>
        <v>15</v>
      </c>
      <c r="CT144" s="55">
        <f t="shared" si="59"/>
        <v>97.4</v>
      </c>
      <c r="CU144" s="55">
        <f t="shared" si="59"/>
        <v>50.6</v>
      </c>
      <c r="CV144" s="55">
        <f t="shared" si="59"/>
        <v>14.6</v>
      </c>
      <c r="CW144" s="55">
        <f t="shared" si="59"/>
        <v>100</v>
      </c>
      <c r="CX144" s="55">
        <f t="shared" si="59"/>
        <v>86.7</v>
      </c>
      <c r="CY144" s="55">
        <f t="shared" si="59"/>
        <v>99.8</v>
      </c>
      <c r="CZ144" s="55">
        <f t="shared" si="59"/>
        <v>16.5</v>
      </c>
      <c r="DA144" s="55">
        <f t="shared" si="59"/>
        <v>121.1</v>
      </c>
      <c r="DB144" s="55">
        <f t="shared" si="59"/>
        <v>20.6</v>
      </c>
      <c r="DC144" s="55">
        <f t="shared" si="59"/>
        <v>114.4</v>
      </c>
      <c r="DD144" s="55">
        <f t="shared" si="59"/>
        <v>149</v>
      </c>
      <c r="DE144" s="55">
        <f t="shared" si="59"/>
        <v>130.30000000000001</v>
      </c>
      <c r="DF144" s="58">
        <f t="shared" si="59"/>
        <v>594.29999999999995</v>
      </c>
      <c r="DG144" s="58">
        <f t="shared" si="57"/>
        <v>73900</v>
      </c>
    </row>
    <row r="145" spans="2:111">
      <c r="B145" s="40" t="s">
        <v>1513</v>
      </c>
      <c r="C145" s="30" t="s">
        <v>1514</v>
      </c>
      <c r="D145" s="30" t="s">
        <v>1531</v>
      </c>
      <c r="E145" s="30" t="s">
        <v>1532</v>
      </c>
      <c r="F145" s="30" t="str">
        <f t="shared" si="54"/>
        <v>岩手県岩手町</v>
      </c>
      <c r="G145" s="41">
        <f>+e!F143</f>
        <v>9266</v>
      </c>
      <c r="H145" s="41">
        <f>+e!G143</f>
        <v>4</v>
      </c>
      <c r="I145" s="41">
        <f>+SUM(e!H143:K143)</f>
        <v>6</v>
      </c>
      <c r="J145" s="41">
        <f>+SUM(e!L143:O143)</f>
        <v>112901</v>
      </c>
      <c r="K145" s="41">
        <f>+e!P143</f>
        <v>194340</v>
      </c>
      <c r="L145" s="41">
        <f>+SUM(e!Q143:R143)</f>
        <v>1474121</v>
      </c>
      <c r="M145" s="31">
        <f>+IFERROR(ROUND(e!P143/e!S143,0),0)</f>
        <v>194340</v>
      </c>
      <c r="N145" s="30">
        <f>+IFERROR(ROUND(SUM(e!T143:V143)/e!S143,0),0)</f>
        <v>861</v>
      </c>
      <c r="O145" s="30">
        <f>+IFERROR(ROUND(e!W143/e!G143*100,1),0)</f>
        <v>0</v>
      </c>
      <c r="P145" s="41">
        <f>+e!X143</f>
        <v>33</v>
      </c>
      <c r="Q145" s="30">
        <f>+IFERROR(ROUND(e!Z143/e!Y143*100,1),0)</f>
        <v>0</v>
      </c>
      <c r="R145" s="30">
        <f>+IFERROR(ROUND(e!AB143/e!AA143*100,1),0)</f>
        <v>46.2</v>
      </c>
      <c r="S145" s="30">
        <f>+IFERROR(ROUND(SUM(e!AC143:AF143)/J145*100,1),0)</f>
        <v>3.6</v>
      </c>
      <c r="T145" s="30">
        <f>+IFERROR(ROUND(e!AG143/e!Y143*100,1),0)</f>
        <v>0</v>
      </c>
      <c r="U145" s="30">
        <f>+IFERROR(ROUND(e!AH143/SUM(e!AH143:AJ143)*100,1),0)</f>
        <v>100</v>
      </c>
      <c r="V145" s="30">
        <f>+IFERROR(ROUND(e!AK143/SUM(e!AK143:AQ143)*100,1),0)</f>
        <v>15.1</v>
      </c>
      <c r="W145" s="30">
        <f>+IFERROR(ROUND(SUM(e!AR143:BG143)/J145*100,1),0)</f>
        <v>24.4</v>
      </c>
      <c r="X145" s="30">
        <f>+IFERROR(ROUND(SUM(e!BH143:BI143)/SUM(e!BJ143:BK143)*100,1),0)</f>
        <v>100.9</v>
      </c>
      <c r="Y145" s="30">
        <f t="shared" si="55"/>
        <v>758.5</v>
      </c>
      <c r="Z145" s="30">
        <f t="shared" si="56"/>
        <v>92.3</v>
      </c>
      <c r="AA145" s="30">
        <f>+IFERROR(ROUND(K145/SUM(e!T143:V143),1),0)</f>
        <v>225.7</v>
      </c>
      <c r="AB145" s="42">
        <f>+IFERROR(ROUND((SUM(e!BJ143:BK143)-SUM(e!BL143:BO143))/SUM(e!T143:V143),1),0)</f>
        <v>244.6</v>
      </c>
      <c r="AC145" s="30">
        <f>+IFERROR(ROUND(e!BP143/e!BQ143*100,1),0)</f>
        <v>126.9</v>
      </c>
      <c r="AD145" s="101">
        <f>+e!BR143</f>
        <v>0</v>
      </c>
      <c r="AF145" s="5"/>
      <c r="AG145" s="29"/>
      <c r="BG145" s="5"/>
      <c r="BH145" s="29"/>
      <c r="CH145" s="69" t="s">
        <v>823</v>
      </c>
      <c r="CI145" s="68" t="s">
        <v>3610</v>
      </c>
      <c r="CJ145" s="55">
        <f t="shared" ref="CJ145:CS154" si="60">+IFERROR(VLOOKUP($CI145,$F$5:$AC$1424,CJ$1,FALSE),0)</f>
        <v>86166</v>
      </c>
      <c r="CK145" s="55">
        <f t="shared" si="60"/>
        <v>41</v>
      </c>
      <c r="CL145" s="55">
        <f t="shared" si="60"/>
        <v>2</v>
      </c>
      <c r="CM145" s="55">
        <f t="shared" si="60"/>
        <v>377336</v>
      </c>
      <c r="CN145" s="55">
        <f t="shared" si="60"/>
        <v>1410309</v>
      </c>
      <c r="CO145" s="55">
        <f t="shared" si="60"/>
        <v>3906996</v>
      </c>
      <c r="CP145" s="55">
        <f t="shared" si="60"/>
        <v>38116</v>
      </c>
      <c r="CQ145" s="55">
        <f t="shared" si="60"/>
        <v>254</v>
      </c>
      <c r="CR145" s="55">
        <f t="shared" si="60"/>
        <v>46.3</v>
      </c>
      <c r="CS145" s="55">
        <f t="shared" si="60"/>
        <v>23</v>
      </c>
      <c r="CT145" s="55">
        <f t="shared" ref="CT145:DF154" si="61">+IFERROR(VLOOKUP($CI145,$F$5:$AC$1424,CT$1,FALSE),0)</f>
        <v>0</v>
      </c>
      <c r="CU145" s="55">
        <f t="shared" si="61"/>
        <v>18.600000000000001</v>
      </c>
      <c r="CV145" s="55">
        <f t="shared" si="61"/>
        <v>22.8</v>
      </c>
      <c r="CW145" s="55">
        <f t="shared" si="61"/>
        <v>98.9</v>
      </c>
      <c r="CX145" s="55">
        <f t="shared" si="61"/>
        <v>100</v>
      </c>
      <c r="CY145" s="55">
        <f t="shared" si="61"/>
        <v>71.7</v>
      </c>
      <c r="CZ145" s="55">
        <f t="shared" si="61"/>
        <v>30</v>
      </c>
      <c r="DA145" s="55">
        <f t="shared" si="61"/>
        <v>101.3</v>
      </c>
      <c r="DB145" s="55">
        <f t="shared" si="61"/>
        <v>277</v>
      </c>
      <c r="DC145" s="55">
        <f t="shared" si="61"/>
        <v>94.3</v>
      </c>
      <c r="DD145" s="55">
        <f t="shared" si="61"/>
        <v>150</v>
      </c>
      <c r="DE145" s="55">
        <f t="shared" si="61"/>
        <v>159</v>
      </c>
      <c r="DF145" s="58">
        <f t="shared" si="61"/>
        <v>477</v>
      </c>
      <c r="DG145" s="58">
        <f t="shared" si="57"/>
        <v>17430</v>
      </c>
    </row>
    <row r="146" spans="2:111">
      <c r="B146" s="40" t="s">
        <v>1513</v>
      </c>
      <c r="C146" s="30" t="s">
        <v>1514</v>
      </c>
      <c r="D146" s="30" t="s">
        <v>1326</v>
      </c>
      <c r="E146" s="30" t="s">
        <v>1533</v>
      </c>
      <c r="F146" s="30" t="str">
        <f t="shared" si="54"/>
        <v>岩手県平泉町</v>
      </c>
      <c r="G146" s="41">
        <f>+e!F144</f>
        <v>5161</v>
      </c>
      <c r="H146" s="41">
        <f>+e!G144</f>
        <v>2</v>
      </c>
      <c r="I146" s="41">
        <f>+SUM(e!H144:K144)</f>
        <v>1</v>
      </c>
      <c r="J146" s="41">
        <f>+SUM(e!L144:O144)</f>
        <v>70331</v>
      </c>
      <c r="K146" s="41">
        <f>+e!P144</f>
        <v>143267</v>
      </c>
      <c r="L146" s="41">
        <f>+SUM(e!Q144:R144)</f>
        <v>934505</v>
      </c>
      <c r="M146" s="31">
        <f>+IFERROR(ROUND(e!P144/e!S144,0),0)</f>
        <v>71634</v>
      </c>
      <c r="N146" s="30">
        <f>+IFERROR(ROUND(SUM(e!T144:V144)/e!S144,0),0)</f>
        <v>268</v>
      </c>
      <c r="O146" s="30">
        <f>+IFERROR(ROUND(e!W144/e!G144*100,1),0)</f>
        <v>50</v>
      </c>
      <c r="P146" s="41">
        <f>+e!X144</f>
        <v>7</v>
      </c>
      <c r="Q146" s="30">
        <f>+IFERROR(ROUND(e!Z144/e!Y144*100,1),0)</f>
        <v>0</v>
      </c>
      <c r="R146" s="30">
        <f>+IFERROR(ROUND(e!AB144/e!AA144*100,1),0)</f>
        <v>15</v>
      </c>
      <c r="S146" s="30">
        <f>+IFERROR(ROUND(SUM(e!AC144:AF144)/J146*100,1),0)</f>
        <v>18.899999999999999</v>
      </c>
      <c r="T146" s="30">
        <f>+IFERROR(ROUND(e!AG144/e!Y144*100,1),0)</f>
        <v>0</v>
      </c>
      <c r="U146" s="30">
        <f>+IFERROR(ROUND(e!AH144/SUM(e!AH144:AJ144)*100,1),0)</f>
        <v>0</v>
      </c>
      <c r="V146" s="30">
        <f>+IFERROR(ROUND(e!AK144/SUM(e!AK144:AQ144)*100,1),0)</f>
        <v>0</v>
      </c>
      <c r="W146" s="30">
        <f>+IFERROR(ROUND(SUM(e!AR144:BG144)/J146*100,1),0)</f>
        <v>11.8</v>
      </c>
      <c r="X146" s="30">
        <f>+IFERROR(ROUND(SUM(e!BH144:BI144)/SUM(e!BJ144:BK144)*100,1),0)</f>
        <v>113.9</v>
      </c>
      <c r="Y146" s="30">
        <f t="shared" si="55"/>
        <v>652.29999999999995</v>
      </c>
      <c r="Z146" s="30">
        <f t="shared" si="56"/>
        <v>108.2</v>
      </c>
      <c r="AA146" s="30">
        <f>+IFERROR(ROUND(K146/SUM(e!T144:V144),1),0)</f>
        <v>267.3</v>
      </c>
      <c r="AB146" s="42">
        <f>+IFERROR(ROUND((SUM(e!BJ144:BK144)-SUM(e!BL144:BO144))/SUM(e!T144:V144),1),0)</f>
        <v>247</v>
      </c>
      <c r="AC146" s="30">
        <f>+IFERROR(ROUND(e!BP144/e!BQ144*100,1),0)</f>
        <v>416.6</v>
      </c>
      <c r="AD146" s="101">
        <f>+e!BR144</f>
        <v>0</v>
      </c>
      <c r="AF146" s="5"/>
      <c r="AG146" s="29"/>
      <c r="BG146" s="5"/>
      <c r="BH146" s="29"/>
      <c r="CH146" s="69" t="s">
        <v>824</v>
      </c>
      <c r="CI146" s="68" t="s">
        <v>3611</v>
      </c>
      <c r="CJ146" s="55">
        <f t="shared" si="60"/>
        <v>141863</v>
      </c>
      <c r="CK146" s="55">
        <f t="shared" si="60"/>
        <v>46</v>
      </c>
      <c r="CL146" s="55">
        <f t="shared" si="60"/>
        <v>1</v>
      </c>
      <c r="CM146" s="55">
        <f t="shared" si="60"/>
        <v>314134</v>
      </c>
      <c r="CN146" s="55">
        <f t="shared" si="60"/>
        <v>2372923</v>
      </c>
      <c r="CO146" s="55">
        <f t="shared" si="60"/>
        <v>11077474</v>
      </c>
      <c r="CP146" s="55">
        <f t="shared" si="60"/>
        <v>64133</v>
      </c>
      <c r="CQ146" s="55">
        <f t="shared" si="60"/>
        <v>415</v>
      </c>
      <c r="CR146" s="55">
        <f t="shared" si="60"/>
        <v>67.400000000000006</v>
      </c>
      <c r="CS146" s="55">
        <f t="shared" si="60"/>
        <v>22</v>
      </c>
      <c r="CT146" s="55">
        <f t="shared" si="61"/>
        <v>0</v>
      </c>
      <c r="CU146" s="55">
        <f t="shared" si="61"/>
        <v>88.9</v>
      </c>
      <c r="CV146" s="55">
        <f t="shared" si="61"/>
        <v>39</v>
      </c>
      <c r="CW146" s="55">
        <f t="shared" si="61"/>
        <v>0</v>
      </c>
      <c r="CX146" s="55">
        <f t="shared" si="61"/>
        <v>0</v>
      </c>
      <c r="CY146" s="55">
        <f t="shared" si="61"/>
        <v>16.8</v>
      </c>
      <c r="CZ146" s="55">
        <f t="shared" si="61"/>
        <v>30.7</v>
      </c>
      <c r="DA146" s="55">
        <f t="shared" si="61"/>
        <v>113.3</v>
      </c>
      <c r="DB146" s="55">
        <f t="shared" si="61"/>
        <v>466.8</v>
      </c>
      <c r="DC146" s="55">
        <f t="shared" si="61"/>
        <v>104.7</v>
      </c>
      <c r="DD146" s="55">
        <f t="shared" si="61"/>
        <v>154.4</v>
      </c>
      <c r="DE146" s="55">
        <f t="shared" si="61"/>
        <v>147.4</v>
      </c>
      <c r="DF146" s="58">
        <f t="shared" si="61"/>
        <v>177.5</v>
      </c>
      <c r="DG146" s="58">
        <f t="shared" si="57"/>
        <v>5900</v>
      </c>
    </row>
    <row r="147" spans="2:111">
      <c r="B147" s="40" t="s">
        <v>1513</v>
      </c>
      <c r="C147" s="30" t="s">
        <v>1514</v>
      </c>
      <c r="D147" s="30" t="s">
        <v>1328</v>
      </c>
      <c r="E147" s="30" t="s">
        <v>1534</v>
      </c>
      <c r="F147" s="30" t="str">
        <f t="shared" si="54"/>
        <v>岩手県九戸村</v>
      </c>
      <c r="G147" s="41">
        <f>+e!F145</f>
        <v>5315</v>
      </c>
      <c r="H147" s="41">
        <f>+e!G145</f>
        <v>4</v>
      </c>
      <c r="I147" s="41">
        <f>+SUM(e!H145:K145)</f>
        <v>6</v>
      </c>
      <c r="J147" s="41">
        <f>+SUM(e!L145:O145)</f>
        <v>92873</v>
      </c>
      <c r="K147" s="41">
        <f>+e!P145</f>
        <v>110356</v>
      </c>
      <c r="L147" s="41">
        <f>+SUM(e!Q145:R145)</f>
        <v>556418</v>
      </c>
      <c r="M147" s="31">
        <f>+IFERROR(ROUND(e!P145/e!S145,0),0)</f>
        <v>36785</v>
      </c>
      <c r="N147" s="30">
        <f>+IFERROR(ROUND(SUM(e!T145:V145)/e!S145,0),0)</f>
        <v>166</v>
      </c>
      <c r="O147" s="30">
        <f>+IFERROR(ROUND(e!W145/e!G145*100,1),0)</f>
        <v>25</v>
      </c>
      <c r="P147" s="41">
        <f>+e!X145</f>
        <v>3</v>
      </c>
      <c r="Q147" s="30">
        <f>+IFERROR(ROUND(e!Z145/e!Y145*100,1),0)</f>
        <v>0</v>
      </c>
      <c r="R147" s="30">
        <f>+IFERROR(ROUND(e!AB145/e!AA145*100,1),0)</f>
        <v>45.2</v>
      </c>
      <c r="S147" s="30">
        <f>+IFERROR(ROUND(SUM(e!AC145:AF145)/J147*100,1),0)</f>
        <v>9.6</v>
      </c>
      <c r="T147" s="30">
        <f>+IFERROR(ROUND(e!AG145/e!Y145*100,1),0)</f>
        <v>0</v>
      </c>
      <c r="U147" s="30">
        <f>+IFERROR(ROUND(e!AH145/SUM(e!AH145:AJ145)*100,1),0)</f>
        <v>0</v>
      </c>
      <c r="V147" s="30">
        <f>+IFERROR(ROUND(e!AK145/SUM(e!AK145:AQ145)*100,1),0)</f>
        <v>23</v>
      </c>
      <c r="W147" s="30">
        <f>+IFERROR(ROUND(SUM(e!AR145:BG145)/J147*100,1),0)</f>
        <v>4.9000000000000004</v>
      </c>
      <c r="X147" s="30">
        <f>+IFERROR(ROUND(SUM(e!BH145:BI145)/SUM(e!BJ145:BK145)*100,1),0)</f>
        <v>105.2</v>
      </c>
      <c r="Y147" s="30">
        <f t="shared" si="55"/>
        <v>504.2</v>
      </c>
      <c r="Z147" s="30">
        <f t="shared" si="56"/>
        <v>103.2</v>
      </c>
      <c r="AA147" s="30">
        <f>+IFERROR(ROUND(K147/SUM(e!T145:V145),1),0)</f>
        <v>222</v>
      </c>
      <c r="AB147" s="42">
        <f>+IFERROR(ROUND((SUM(e!BJ145:BK145)-SUM(e!BL145:BO145))/SUM(e!T145:V145),1),0)</f>
        <v>215.2</v>
      </c>
      <c r="AC147" s="30">
        <f>+IFERROR(ROUND(e!BP145/e!BQ145*100,1),0)</f>
        <v>340.5</v>
      </c>
      <c r="AD147" s="101">
        <f>+e!BR145</f>
        <v>0</v>
      </c>
      <c r="AF147" s="5"/>
      <c r="AG147" s="29"/>
      <c r="BG147" s="5"/>
      <c r="BH147" s="29"/>
      <c r="CH147" s="69" t="s">
        <v>825</v>
      </c>
      <c r="CI147" s="68" t="s">
        <v>3612</v>
      </c>
      <c r="CJ147" s="55">
        <f t="shared" si="60"/>
        <v>398975</v>
      </c>
      <c r="CK147" s="55">
        <f t="shared" si="60"/>
        <v>120</v>
      </c>
      <c r="CL147" s="55">
        <f t="shared" si="60"/>
        <v>1</v>
      </c>
      <c r="CM147" s="55">
        <f t="shared" si="60"/>
        <v>1167550</v>
      </c>
      <c r="CN147" s="55">
        <f t="shared" si="60"/>
        <v>5766085</v>
      </c>
      <c r="CO147" s="55">
        <f t="shared" si="60"/>
        <v>20019972</v>
      </c>
      <c r="CP147" s="55">
        <f t="shared" si="60"/>
        <v>75870</v>
      </c>
      <c r="CQ147" s="55">
        <f t="shared" si="60"/>
        <v>554</v>
      </c>
      <c r="CR147" s="55">
        <f t="shared" si="60"/>
        <v>51.7</v>
      </c>
      <c r="CS147" s="55">
        <f t="shared" si="60"/>
        <v>22</v>
      </c>
      <c r="CT147" s="55">
        <f t="shared" si="61"/>
        <v>0</v>
      </c>
      <c r="CU147" s="55">
        <f t="shared" si="61"/>
        <v>46.2</v>
      </c>
      <c r="CV147" s="55">
        <f t="shared" si="61"/>
        <v>25</v>
      </c>
      <c r="CW147" s="55">
        <f t="shared" si="61"/>
        <v>0</v>
      </c>
      <c r="CX147" s="55">
        <f t="shared" si="61"/>
        <v>93.8</v>
      </c>
      <c r="CY147" s="55">
        <f t="shared" si="61"/>
        <v>52.8</v>
      </c>
      <c r="CZ147" s="55">
        <f t="shared" si="61"/>
        <v>24.9</v>
      </c>
      <c r="DA147" s="55">
        <f t="shared" si="61"/>
        <v>125.4</v>
      </c>
      <c r="DB147" s="55">
        <f t="shared" si="61"/>
        <v>347.2</v>
      </c>
      <c r="DC147" s="55">
        <f t="shared" si="61"/>
        <v>119.3</v>
      </c>
      <c r="DD147" s="55">
        <f t="shared" si="61"/>
        <v>136.9</v>
      </c>
      <c r="DE147" s="55">
        <f t="shared" si="61"/>
        <v>114.8</v>
      </c>
      <c r="DF147" s="58">
        <f t="shared" si="61"/>
        <v>247.5</v>
      </c>
      <c r="DG147" s="58">
        <f t="shared" si="57"/>
        <v>79400</v>
      </c>
    </row>
    <row r="148" spans="2:111">
      <c r="B148" s="40" t="s">
        <v>1513</v>
      </c>
      <c r="C148" s="30" t="s">
        <v>1514</v>
      </c>
      <c r="D148" s="30" t="s">
        <v>1535</v>
      </c>
      <c r="E148" s="30" t="s">
        <v>1536</v>
      </c>
      <c r="F148" s="30" t="str">
        <f t="shared" si="54"/>
        <v>岩手県滝沢市</v>
      </c>
      <c r="G148" s="41">
        <f>+e!F146</f>
        <v>50632</v>
      </c>
      <c r="H148" s="41">
        <f>+e!G146</f>
        <v>19</v>
      </c>
      <c r="I148" s="41">
        <f>+SUM(e!H146:K146)</f>
        <v>9</v>
      </c>
      <c r="J148" s="41">
        <f>+SUM(e!L146:O146)</f>
        <v>384590</v>
      </c>
      <c r="K148" s="41">
        <f>+e!P146</f>
        <v>839971</v>
      </c>
      <c r="L148" s="41">
        <f>+SUM(e!Q146:R146)</f>
        <v>2266609</v>
      </c>
      <c r="M148" s="31">
        <f>+IFERROR(ROUND(e!P146/e!S146,0),0)</f>
        <v>76361</v>
      </c>
      <c r="N148" s="30">
        <f>+IFERROR(ROUND(SUM(e!T146:V146)/e!S146,0),0)</f>
        <v>428</v>
      </c>
      <c r="O148" s="30">
        <f>+IFERROR(ROUND(e!W146/e!G146*100,1),0)</f>
        <v>42.1</v>
      </c>
      <c r="P148" s="41">
        <f>+e!X146</f>
        <v>8</v>
      </c>
      <c r="Q148" s="30">
        <f>+IFERROR(ROUND(e!Z146/e!Y146*100,1),0)</f>
        <v>0</v>
      </c>
      <c r="R148" s="30">
        <f>+IFERROR(ROUND(e!AB146/e!AA146*100,1),0)</f>
        <v>63.6</v>
      </c>
      <c r="S148" s="30">
        <f>+IFERROR(ROUND(SUM(e!AC146:AF146)/J148*100,1),0)</f>
        <v>9.1999999999999993</v>
      </c>
      <c r="T148" s="30">
        <f>+IFERROR(ROUND(e!AG146/e!Y146*100,1),0)</f>
        <v>22.4</v>
      </c>
      <c r="U148" s="30">
        <f>+IFERROR(ROUND(e!AH146/SUM(e!AH146:AJ146)*100,1),0)</f>
        <v>0</v>
      </c>
      <c r="V148" s="30">
        <f>+IFERROR(ROUND(e!AK146/SUM(e!AK146:AQ146)*100,1),0)</f>
        <v>49</v>
      </c>
      <c r="W148" s="30">
        <f>+IFERROR(ROUND(SUM(e!AR146:BG146)/J148*100,1),0)</f>
        <v>30.3</v>
      </c>
      <c r="X148" s="30">
        <f>+IFERROR(ROUND(SUM(e!BH146:BI146)/SUM(e!BJ146:BK146)*100,1),0)</f>
        <v>114.9</v>
      </c>
      <c r="Y148" s="30">
        <f t="shared" si="55"/>
        <v>269.8</v>
      </c>
      <c r="Z148" s="30">
        <f t="shared" si="56"/>
        <v>103.2</v>
      </c>
      <c r="AA148" s="30">
        <f>+IFERROR(ROUND(K148/SUM(e!T146:V146),1),0)</f>
        <v>178.3</v>
      </c>
      <c r="AB148" s="42">
        <f>+IFERROR(ROUND((SUM(e!BJ146:BK146)-SUM(e!BL146:BO146))/SUM(e!T146:V146),1),0)</f>
        <v>172.8</v>
      </c>
      <c r="AC148" s="30">
        <f>+IFERROR(ROUND(e!BP146/e!BQ146*100,1),0)</f>
        <v>502.4</v>
      </c>
      <c r="AD148" s="101">
        <f>+e!BR146</f>
        <v>0</v>
      </c>
      <c r="AF148" s="5"/>
      <c r="AG148" s="29"/>
      <c r="BG148" s="5"/>
      <c r="BH148" s="29"/>
      <c r="CH148" s="69" t="s">
        <v>826</v>
      </c>
      <c r="CI148" s="68" t="s">
        <v>3613</v>
      </c>
      <c r="CJ148" s="55">
        <f t="shared" si="60"/>
        <v>281888</v>
      </c>
      <c r="CK148" s="55">
        <f t="shared" si="60"/>
        <v>82</v>
      </c>
      <c r="CL148" s="55">
        <f t="shared" si="60"/>
        <v>2</v>
      </c>
      <c r="CM148" s="55">
        <f t="shared" si="60"/>
        <v>795953</v>
      </c>
      <c r="CN148" s="55">
        <f t="shared" si="60"/>
        <v>4259988</v>
      </c>
      <c r="CO148" s="55">
        <f t="shared" si="60"/>
        <v>4381099</v>
      </c>
      <c r="CP148" s="55">
        <f t="shared" si="60"/>
        <v>92608</v>
      </c>
      <c r="CQ148" s="55">
        <f t="shared" si="60"/>
        <v>627</v>
      </c>
      <c r="CR148" s="55">
        <f t="shared" si="60"/>
        <v>30.5</v>
      </c>
      <c r="CS148" s="55">
        <f t="shared" si="60"/>
        <v>15</v>
      </c>
      <c r="CT148" s="55">
        <f t="shared" si="61"/>
        <v>0</v>
      </c>
      <c r="CU148" s="55">
        <f t="shared" si="61"/>
        <v>44.4</v>
      </c>
      <c r="CV148" s="55">
        <f t="shared" si="61"/>
        <v>14.5</v>
      </c>
      <c r="CW148" s="55">
        <f t="shared" si="61"/>
        <v>29.4</v>
      </c>
      <c r="CX148" s="55">
        <f t="shared" si="61"/>
        <v>100</v>
      </c>
      <c r="CY148" s="55">
        <f t="shared" si="61"/>
        <v>92.4</v>
      </c>
      <c r="CZ148" s="55">
        <f t="shared" si="61"/>
        <v>18.7</v>
      </c>
      <c r="DA148" s="55">
        <f t="shared" si="61"/>
        <v>114.9</v>
      </c>
      <c r="DB148" s="55">
        <f t="shared" si="61"/>
        <v>102.8</v>
      </c>
      <c r="DC148" s="55">
        <f t="shared" si="61"/>
        <v>103.4</v>
      </c>
      <c r="DD148" s="55">
        <f t="shared" si="61"/>
        <v>147.69999999999999</v>
      </c>
      <c r="DE148" s="55">
        <f t="shared" si="61"/>
        <v>142.80000000000001</v>
      </c>
      <c r="DF148" s="58">
        <f t="shared" si="61"/>
        <v>289.7</v>
      </c>
      <c r="DG148" s="58">
        <f t="shared" si="57"/>
        <v>94000</v>
      </c>
    </row>
    <row r="149" spans="2:111">
      <c r="B149" s="40" t="s">
        <v>1513</v>
      </c>
      <c r="C149" s="30" t="s">
        <v>1514</v>
      </c>
      <c r="D149" s="30" t="s">
        <v>1338</v>
      </c>
      <c r="E149" s="30" t="s">
        <v>1537</v>
      </c>
      <c r="F149" s="30" t="str">
        <f t="shared" si="54"/>
        <v>岩手県八幡平市</v>
      </c>
      <c r="G149" s="41">
        <f>+e!F147</f>
        <v>21142</v>
      </c>
      <c r="H149" s="41">
        <f>+e!G147</f>
        <v>9</v>
      </c>
      <c r="I149" s="41">
        <f>+SUM(e!H147:K147)</f>
        <v>13</v>
      </c>
      <c r="J149" s="41">
        <f>+SUM(e!L147:O147)</f>
        <v>426144</v>
      </c>
      <c r="K149" s="41">
        <f>+e!P147</f>
        <v>396233</v>
      </c>
      <c r="L149" s="41">
        <f>+SUM(e!Q147:R147)</f>
        <v>2811897</v>
      </c>
      <c r="M149" s="31">
        <f>+IFERROR(ROUND(e!P147/e!S147,0),0)</f>
        <v>49529</v>
      </c>
      <c r="N149" s="30">
        <f>+IFERROR(ROUND(SUM(e!T147:V147)/e!S147,0),0)</f>
        <v>271</v>
      </c>
      <c r="O149" s="30">
        <f>+IFERROR(ROUND(e!W147/e!G147*100,1),0)</f>
        <v>11.1</v>
      </c>
      <c r="P149" s="41">
        <f>+e!X147</f>
        <v>5</v>
      </c>
      <c r="Q149" s="30">
        <f>+IFERROR(ROUND(e!Z147/e!Y147*100,1),0)</f>
        <v>0</v>
      </c>
      <c r="R149" s="30">
        <f>+IFERROR(ROUND(e!AB147/e!AA147*100,1),0)</f>
        <v>46.4</v>
      </c>
      <c r="S149" s="30">
        <f>+IFERROR(ROUND(SUM(e!AC147:AF147)/J149*100,1),0)</f>
        <v>7.5</v>
      </c>
      <c r="T149" s="30">
        <f>+IFERROR(ROUND(e!AG147/e!Y147*100,1),0)</f>
        <v>0</v>
      </c>
      <c r="U149" s="30">
        <f>+IFERROR(ROUND(e!AH147/SUM(e!AH147:AJ147)*100,1),0)</f>
        <v>0</v>
      </c>
      <c r="V149" s="30">
        <f>+IFERROR(ROUND(e!AK147/SUM(e!AK147:AQ147)*100,1),0)</f>
        <v>0</v>
      </c>
      <c r="W149" s="30">
        <f>+IFERROR(ROUND(SUM(e!AR147:BG147)/J149*100,1),0)</f>
        <v>8.4</v>
      </c>
      <c r="X149" s="30">
        <f>+IFERROR(ROUND(SUM(e!BH147:BI147)/SUM(e!BJ147:BK147)*100,1),0)</f>
        <v>102.8</v>
      </c>
      <c r="Y149" s="30">
        <f t="shared" si="55"/>
        <v>709.7</v>
      </c>
      <c r="Z149" s="30">
        <f t="shared" si="56"/>
        <v>87.6</v>
      </c>
      <c r="AA149" s="30">
        <f>+IFERROR(ROUND(K149/SUM(e!T147:V147),1),0)</f>
        <v>182.5</v>
      </c>
      <c r="AB149" s="42">
        <f>+IFERROR(ROUND((SUM(e!BJ147:BK147)-SUM(e!BL147:BO147))/SUM(e!T147:V147),1),0)</f>
        <v>208.3</v>
      </c>
      <c r="AC149" s="30">
        <f>+IFERROR(ROUND(e!BP147/e!BQ147*100,1),0)</f>
        <v>501.7</v>
      </c>
      <c r="AD149" s="101">
        <f>+e!BR147</f>
        <v>0</v>
      </c>
      <c r="AF149" s="5"/>
      <c r="AG149" s="29"/>
      <c r="BG149" s="5"/>
      <c r="BH149" s="29"/>
      <c r="CH149" s="69" t="s">
        <v>827</v>
      </c>
      <c r="CI149" s="68" t="s">
        <v>3614</v>
      </c>
      <c r="CJ149" s="55">
        <f t="shared" si="60"/>
        <v>266836</v>
      </c>
      <c r="CK149" s="55">
        <f t="shared" si="60"/>
        <v>90</v>
      </c>
      <c r="CL149" s="55">
        <f t="shared" si="60"/>
        <v>0</v>
      </c>
      <c r="CM149" s="55">
        <f t="shared" si="60"/>
        <v>739341</v>
      </c>
      <c r="CN149" s="55">
        <f t="shared" si="60"/>
        <v>5049708</v>
      </c>
      <c r="CO149" s="55">
        <f t="shared" si="60"/>
        <v>13718913</v>
      </c>
      <c r="CP149" s="55">
        <f t="shared" si="60"/>
        <v>67329</v>
      </c>
      <c r="CQ149" s="55">
        <f t="shared" si="60"/>
        <v>394</v>
      </c>
      <c r="CR149" s="55">
        <f t="shared" si="60"/>
        <v>56.7</v>
      </c>
      <c r="CS149" s="55">
        <f t="shared" si="60"/>
        <v>16</v>
      </c>
      <c r="CT149" s="55">
        <f t="shared" si="61"/>
        <v>0</v>
      </c>
      <c r="CU149" s="55">
        <f t="shared" si="61"/>
        <v>0</v>
      </c>
      <c r="CV149" s="55">
        <f t="shared" si="61"/>
        <v>27.5</v>
      </c>
      <c r="CW149" s="55">
        <f t="shared" si="61"/>
        <v>0</v>
      </c>
      <c r="CX149" s="55">
        <f t="shared" si="61"/>
        <v>49.8</v>
      </c>
      <c r="CY149" s="55">
        <f t="shared" si="61"/>
        <v>46.5</v>
      </c>
      <c r="CZ149" s="55">
        <f t="shared" si="61"/>
        <v>20.6</v>
      </c>
      <c r="DA149" s="55">
        <f t="shared" si="61"/>
        <v>111.8</v>
      </c>
      <c r="DB149" s="55">
        <f t="shared" si="61"/>
        <v>271.7</v>
      </c>
      <c r="DC149" s="55">
        <f t="shared" si="61"/>
        <v>105.6</v>
      </c>
      <c r="DD149" s="55">
        <f t="shared" si="61"/>
        <v>170.9</v>
      </c>
      <c r="DE149" s="55">
        <f t="shared" si="61"/>
        <v>161.80000000000001</v>
      </c>
      <c r="DF149" s="58">
        <f t="shared" si="61"/>
        <v>248.7</v>
      </c>
      <c r="DG149" s="58">
        <f t="shared" si="57"/>
        <v>0</v>
      </c>
    </row>
    <row r="150" spans="2:111">
      <c r="B150" s="40" t="s">
        <v>1513</v>
      </c>
      <c r="C150" s="30" t="s">
        <v>1514</v>
      </c>
      <c r="D150" s="30" t="s">
        <v>1344</v>
      </c>
      <c r="E150" s="30" t="s">
        <v>1538</v>
      </c>
      <c r="F150" s="30" t="str">
        <f t="shared" si="54"/>
        <v>岩手県洋野町</v>
      </c>
      <c r="G150" s="41">
        <f>+e!F148</f>
        <v>13017</v>
      </c>
      <c r="H150" s="41">
        <f>+e!G148</f>
        <v>6</v>
      </c>
      <c r="I150" s="41">
        <f>+SUM(e!H148:K148)</f>
        <v>7</v>
      </c>
      <c r="J150" s="41">
        <f>+SUM(e!L148:O148)</f>
        <v>336754</v>
      </c>
      <c r="K150" s="41">
        <f>+e!P148</f>
        <v>245655</v>
      </c>
      <c r="L150" s="41">
        <f>+SUM(e!Q148:R148)</f>
        <v>2590923</v>
      </c>
      <c r="M150" s="31">
        <f>+IFERROR(ROUND(e!P148/e!S148,0),0)</f>
        <v>40943</v>
      </c>
      <c r="N150" s="30">
        <f>+IFERROR(ROUND(SUM(e!T148:V148)/e!S148,0),0)</f>
        <v>189</v>
      </c>
      <c r="O150" s="30">
        <f>+IFERROR(ROUND(e!W148/e!G148*100,1),0)</f>
        <v>50</v>
      </c>
      <c r="P150" s="41">
        <f>+e!X148</f>
        <v>8</v>
      </c>
      <c r="Q150" s="30">
        <f>+IFERROR(ROUND(e!Z148/e!Y148*100,1),0)</f>
        <v>0</v>
      </c>
      <c r="R150" s="30">
        <f>+IFERROR(ROUND(e!AB148/e!AA148*100,1),0)</f>
        <v>71.400000000000006</v>
      </c>
      <c r="S150" s="30">
        <f>+IFERROR(ROUND(SUM(e!AC148:AF148)/J150*100,1),0)</f>
        <v>4.2</v>
      </c>
      <c r="T150" s="30">
        <f>+IFERROR(ROUND(e!AG148/e!Y148*100,1),0)</f>
        <v>0</v>
      </c>
      <c r="U150" s="30">
        <f>+IFERROR(ROUND(e!AH148/SUM(e!AH148:AJ148)*100,1),0)</f>
        <v>73.900000000000006</v>
      </c>
      <c r="V150" s="30">
        <f>+IFERROR(ROUND(e!AK148/SUM(e!AK148:AQ148)*100,1),0)</f>
        <v>37.200000000000003</v>
      </c>
      <c r="W150" s="30">
        <f>+IFERROR(ROUND(SUM(e!AR148:BG148)/J150*100,1),0)</f>
        <v>6.7</v>
      </c>
      <c r="X150" s="30">
        <f>+IFERROR(ROUND(SUM(e!BH148:BI148)/SUM(e!BJ148:BK148)*100,1),0)</f>
        <v>102.5</v>
      </c>
      <c r="Y150" s="30">
        <f t="shared" si="55"/>
        <v>1054.7</v>
      </c>
      <c r="Z150" s="30">
        <f t="shared" si="56"/>
        <v>52.9</v>
      </c>
      <c r="AA150" s="30">
        <f>+IFERROR(ROUND(K150/SUM(e!T148:V148),1),0)</f>
        <v>216.8</v>
      </c>
      <c r="AB150" s="42">
        <f>+IFERROR(ROUND((SUM(e!BJ148:BK148)-SUM(e!BL148:BO148))/SUM(e!T148:V148),1),0)</f>
        <v>410.2</v>
      </c>
      <c r="AC150" s="30">
        <f>+IFERROR(ROUND(e!BP148/e!BQ148*100,1),0)</f>
        <v>292.3</v>
      </c>
      <c r="AD150" s="101">
        <f>+e!BR148</f>
        <v>4401</v>
      </c>
      <c r="AF150" s="5"/>
      <c r="AG150" s="29"/>
      <c r="BG150" s="5"/>
      <c r="BH150" s="29"/>
      <c r="CH150" s="69" t="s">
        <v>828</v>
      </c>
      <c r="CI150" s="68" t="s">
        <v>3615</v>
      </c>
      <c r="CJ150" s="55">
        <f t="shared" si="60"/>
        <v>100354</v>
      </c>
      <c r="CK150" s="55">
        <f t="shared" si="60"/>
        <v>25</v>
      </c>
      <c r="CL150" s="55">
        <f t="shared" si="60"/>
        <v>1</v>
      </c>
      <c r="CM150" s="55">
        <f t="shared" si="60"/>
        <v>462471</v>
      </c>
      <c r="CN150" s="55">
        <f t="shared" si="60"/>
        <v>2512746</v>
      </c>
      <c r="CO150" s="55">
        <f t="shared" si="60"/>
        <v>7817957</v>
      </c>
      <c r="CP150" s="55">
        <f t="shared" si="60"/>
        <v>147809</v>
      </c>
      <c r="CQ150" s="55">
        <f t="shared" si="60"/>
        <v>739</v>
      </c>
      <c r="CR150" s="55">
        <f t="shared" si="60"/>
        <v>36</v>
      </c>
      <c r="CS150" s="55">
        <f t="shared" si="60"/>
        <v>26</v>
      </c>
      <c r="CT150" s="55">
        <f t="shared" si="61"/>
        <v>0</v>
      </c>
      <c r="CU150" s="55">
        <f t="shared" si="61"/>
        <v>70.400000000000006</v>
      </c>
      <c r="CV150" s="55">
        <f t="shared" si="61"/>
        <v>23.6</v>
      </c>
      <c r="CW150" s="55">
        <f t="shared" si="61"/>
        <v>0</v>
      </c>
      <c r="CX150" s="55">
        <f t="shared" si="61"/>
        <v>0</v>
      </c>
      <c r="CY150" s="55">
        <f t="shared" si="61"/>
        <v>92.9</v>
      </c>
      <c r="CZ150" s="55">
        <f t="shared" si="61"/>
        <v>25.7</v>
      </c>
      <c r="DA150" s="55">
        <f t="shared" si="61"/>
        <v>115.1</v>
      </c>
      <c r="DB150" s="55">
        <f t="shared" si="61"/>
        <v>311.10000000000002</v>
      </c>
      <c r="DC150" s="55">
        <f t="shared" si="61"/>
        <v>111.2</v>
      </c>
      <c r="DD150" s="55">
        <f t="shared" si="61"/>
        <v>200</v>
      </c>
      <c r="DE150" s="55">
        <f t="shared" si="61"/>
        <v>179.8</v>
      </c>
      <c r="DF150" s="58">
        <f t="shared" si="61"/>
        <v>97.1</v>
      </c>
      <c r="DG150" s="58">
        <f t="shared" si="57"/>
        <v>61730</v>
      </c>
    </row>
    <row r="151" spans="2:111">
      <c r="B151" s="40" t="s">
        <v>1513</v>
      </c>
      <c r="C151" s="30" t="s">
        <v>1514</v>
      </c>
      <c r="D151" s="30" t="s">
        <v>1539</v>
      </c>
      <c r="E151" s="30" t="s">
        <v>1540</v>
      </c>
      <c r="F151" s="30" t="str">
        <f t="shared" si="54"/>
        <v>岩手県軽米町</v>
      </c>
      <c r="G151" s="41">
        <f>+e!F149</f>
        <v>6908</v>
      </c>
      <c r="H151" s="41">
        <f>+e!G149</f>
        <v>4</v>
      </c>
      <c r="I151" s="41">
        <f>+SUM(e!H149:K149)</f>
        <v>7</v>
      </c>
      <c r="J151" s="41">
        <f>+SUM(e!L149:O149)</f>
        <v>189556</v>
      </c>
      <c r="K151" s="41">
        <f>+e!P149</f>
        <v>163839</v>
      </c>
      <c r="L151" s="41">
        <f>+SUM(e!Q149:R149)</f>
        <v>2314429</v>
      </c>
      <c r="M151" s="31">
        <f>+IFERROR(ROUND(e!P149/e!S149,0),0)</f>
        <v>54613</v>
      </c>
      <c r="N151" s="30">
        <f>+IFERROR(ROUND(SUM(e!T149:V149)/e!S149,0),0)</f>
        <v>199</v>
      </c>
      <c r="O151" s="30">
        <f>+IFERROR(ROUND(e!W149/e!G149*100,1),0)</f>
        <v>50</v>
      </c>
      <c r="P151" s="41">
        <f>+e!X149</f>
        <v>11</v>
      </c>
      <c r="Q151" s="30">
        <f>+IFERROR(ROUND(e!Z149/e!Y149*100,1),0)</f>
        <v>0</v>
      </c>
      <c r="R151" s="30">
        <f>+IFERROR(ROUND(e!AB149/e!AA149*100,1),0)</f>
        <v>58.1</v>
      </c>
      <c r="S151" s="30">
        <f>+IFERROR(ROUND(SUM(e!AC149:AF149)/J151*100,1),0)</f>
        <v>7.4</v>
      </c>
      <c r="T151" s="30">
        <f>+IFERROR(ROUND(e!AG149/e!Y149*100,1),0)</f>
        <v>0</v>
      </c>
      <c r="U151" s="30">
        <f>+IFERROR(ROUND(e!AH149/SUM(e!AH149:AJ149)*100,1),0)</f>
        <v>0</v>
      </c>
      <c r="V151" s="30">
        <f>+IFERROR(ROUND(e!AK149/SUM(e!AK149:AQ149)*100,1),0)</f>
        <v>0</v>
      </c>
      <c r="W151" s="30">
        <f>+IFERROR(ROUND(SUM(e!AR149:BG149)/J151*100,1),0)</f>
        <v>8.5</v>
      </c>
      <c r="X151" s="30">
        <f>+IFERROR(ROUND(SUM(e!BH149:BI149)/SUM(e!BJ149:BK149)*100,1),0)</f>
        <v>103</v>
      </c>
      <c r="Y151" s="30">
        <f t="shared" si="55"/>
        <v>1412.6</v>
      </c>
      <c r="Z151" s="30">
        <f t="shared" si="56"/>
        <v>58.8</v>
      </c>
      <c r="AA151" s="30">
        <f>+IFERROR(ROUND(K151/SUM(e!T149:V149),1),0)</f>
        <v>274.89999999999998</v>
      </c>
      <c r="AB151" s="42">
        <f>+IFERROR(ROUND((SUM(e!BJ149:BK149)-SUM(e!BL149:BO149))/SUM(e!T149:V149),1),0)</f>
        <v>467.2</v>
      </c>
      <c r="AC151" s="30">
        <f>+IFERROR(ROUND(e!BP149/e!BQ149*100,1),0)</f>
        <v>651.70000000000005</v>
      </c>
      <c r="AD151" s="101">
        <f>+e!BR149</f>
        <v>0</v>
      </c>
      <c r="AF151" s="5"/>
      <c r="AG151" s="29"/>
      <c r="BG151" s="5"/>
      <c r="BH151" s="29"/>
      <c r="CH151" s="69" t="s">
        <v>830</v>
      </c>
      <c r="CI151" s="68" t="s">
        <v>3616</v>
      </c>
      <c r="CJ151" s="55">
        <f t="shared" si="60"/>
        <v>230820</v>
      </c>
      <c r="CK151" s="55">
        <f t="shared" si="60"/>
        <v>48</v>
      </c>
      <c r="CL151" s="55">
        <f t="shared" si="60"/>
        <v>1</v>
      </c>
      <c r="CM151" s="55">
        <f t="shared" si="60"/>
        <v>621828</v>
      </c>
      <c r="CN151" s="55">
        <f t="shared" si="60"/>
        <v>3550501</v>
      </c>
      <c r="CO151" s="55">
        <f t="shared" si="60"/>
        <v>9770283</v>
      </c>
      <c r="CP151" s="55">
        <f t="shared" si="60"/>
        <v>91038</v>
      </c>
      <c r="CQ151" s="55">
        <f t="shared" si="60"/>
        <v>600</v>
      </c>
      <c r="CR151" s="55">
        <f t="shared" si="60"/>
        <v>41.7</v>
      </c>
      <c r="CS151" s="55">
        <f t="shared" si="60"/>
        <v>12</v>
      </c>
      <c r="CT151" s="55">
        <f t="shared" si="61"/>
        <v>0</v>
      </c>
      <c r="CU151" s="55">
        <f t="shared" si="61"/>
        <v>100</v>
      </c>
      <c r="CV151" s="55">
        <f t="shared" si="61"/>
        <v>21.6</v>
      </c>
      <c r="CW151" s="55">
        <f t="shared" si="61"/>
        <v>100</v>
      </c>
      <c r="CX151" s="55">
        <f t="shared" si="61"/>
        <v>95.6</v>
      </c>
      <c r="CY151" s="55">
        <f t="shared" si="61"/>
        <v>100</v>
      </c>
      <c r="CZ151" s="55">
        <f t="shared" si="61"/>
        <v>9</v>
      </c>
      <c r="DA151" s="55">
        <f t="shared" si="61"/>
        <v>108.5</v>
      </c>
      <c r="DB151" s="55">
        <f t="shared" si="61"/>
        <v>275.2</v>
      </c>
      <c r="DC151" s="55">
        <f t="shared" si="61"/>
        <v>102.2</v>
      </c>
      <c r="DD151" s="55">
        <f t="shared" si="61"/>
        <v>151.80000000000001</v>
      </c>
      <c r="DE151" s="55">
        <f t="shared" si="61"/>
        <v>148.5</v>
      </c>
      <c r="DF151" s="58">
        <f t="shared" si="61"/>
        <v>613.1</v>
      </c>
      <c r="DG151" s="58">
        <f t="shared" si="57"/>
        <v>116300</v>
      </c>
    </row>
    <row r="152" spans="2:111">
      <c r="B152" s="40" t="s">
        <v>1513</v>
      </c>
      <c r="C152" s="30" t="s">
        <v>1514</v>
      </c>
      <c r="D152" s="30" t="s">
        <v>1350</v>
      </c>
      <c r="E152" s="30" t="s">
        <v>1541</v>
      </c>
      <c r="F152" s="30" t="str">
        <f t="shared" si="54"/>
        <v>岩手県一戸町（奥中山）</v>
      </c>
      <c r="G152" s="41">
        <f>+e!F150</f>
        <v>3764</v>
      </c>
      <c r="H152" s="41">
        <f>+e!G150</f>
        <v>0</v>
      </c>
      <c r="I152" s="41">
        <f>+SUM(e!H150:K150)</f>
        <v>1</v>
      </c>
      <c r="J152" s="41">
        <f>+SUM(e!L150:O150)</f>
        <v>146780</v>
      </c>
      <c r="K152" s="41">
        <f>+e!P150</f>
        <v>0</v>
      </c>
      <c r="L152" s="41">
        <f>+SUM(e!Q150:R150)</f>
        <v>0</v>
      </c>
      <c r="M152" s="31">
        <f>+IFERROR(ROUND(e!P150/e!S150,0),0)</f>
        <v>0</v>
      </c>
      <c r="N152" s="30">
        <f>+IFERROR(ROUND(SUM(e!T150:V150)/e!S150,0),0)</f>
        <v>0</v>
      </c>
      <c r="O152" s="30">
        <f>+IFERROR(ROUND(e!W150/e!G150*100,1),0)</f>
        <v>0</v>
      </c>
      <c r="P152" s="41">
        <f>+e!X150</f>
        <v>0</v>
      </c>
      <c r="Q152" s="30">
        <f>+IFERROR(ROUND(e!Z150/e!Y150*100,1),0)</f>
        <v>0</v>
      </c>
      <c r="R152" s="30">
        <f>+IFERROR(ROUND(e!AB150/e!AA150*100,1),0)</f>
        <v>53.1</v>
      </c>
      <c r="S152" s="30">
        <f>+IFERROR(ROUND(SUM(e!AC150:AF150)/J152*100,1),0)</f>
        <v>8</v>
      </c>
      <c r="T152" s="30">
        <f>+IFERROR(ROUND(e!AG150/e!Y150*100,1),0)</f>
        <v>100</v>
      </c>
      <c r="U152" s="30">
        <f>+IFERROR(ROUND(e!AH150/SUM(e!AH150:AJ150)*100,1),0)</f>
        <v>0</v>
      </c>
      <c r="V152" s="30">
        <f>+IFERROR(ROUND(e!AK150/SUM(e!AK150:AQ150)*100,1),0)</f>
        <v>6.6</v>
      </c>
      <c r="W152" s="30">
        <f>+IFERROR(ROUND(SUM(e!AR150:BG150)/J152*100,1),0)</f>
        <v>19.5</v>
      </c>
      <c r="X152" s="30">
        <f>+IFERROR(ROUND(SUM(e!BH150:BI150)/SUM(e!BJ150:BK150)*100,1),0)</f>
        <v>0</v>
      </c>
      <c r="Y152" s="30">
        <f t="shared" si="55"/>
        <v>0</v>
      </c>
      <c r="Z152" s="30">
        <f t="shared" si="56"/>
        <v>0</v>
      </c>
      <c r="AA152" s="30">
        <f>+IFERROR(ROUND(K152/SUM(e!T150:V150),1),0)</f>
        <v>0</v>
      </c>
      <c r="AB152" s="42">
        <f>+IFERROR(ROUND((SUM(e!BJ150:BK150)-SUM(e!BL150:BO150))/SUM(e!T150:V150),1),0)</f>
        <v>0</v>
      </c>
      <c r="AC152" s="30">
        <f>+IFERROR(ROUND(e!BP150/e!BQ150*100,1),0)</f>
        <v>0</v>
      </c>
      <c r="AD152" s="101">
        <f>+e!BR150</f>
        <v>0</v>
      </c>
      <c r="AF152" s="5"/>
      <c r="AG152" s="29"/>
      <c r="BG152" s="5"/>
      <c r="BH152" s="29"/>
      <c r="CH152" s="69" t="s">
        <v>833</v>
      </c>
      <c r="CI152" s="68" t="s">
        <v>3617</v>
      </c>
      <c r="CJ152" s="55">
        <f t="shared" si="60"/>
        <v>120445</v>
      </c>
      <c r="CK152" s="55">
        <f t="shared" si="60"/>
        <v>28</v>
      </c>
      <c r="CL152" s="55">
        <f t="shared" si="60"/>
        <v>0</v>
      </c>
      <c r="CM152" s="55">
        <f t="shared" si="60"/>
        <v>255084</v>
      </c>
      <c r="CN152" s="55">
        <f t="shared" si="60"/>
        <v>2095474</v>
      </c>
      <c r="CO152" s="55">
        <f t="shared" si="60"/>
        <v>2303332</v>
      </c>
      <c r="CP152" s="55">
        <f t="shared" si="60"/>
        <v>80595</v>
      </c>
      <c r="CQ152" s="55">
        <f t="shared" si="60"/>
        <v>494</v>
      </c>
      <c r="CR152" s="55">
        <f t="shared" si="60"/>
        <v>35.700000000000003</v>
      </c>
      <c r="CS152" s="55">
        <f t="shared" si="60"/>
        <v>20</v>
      </c>
      <c r="CT152" s="55">
        <f t="shared" si="61"/>
        <v>0</v>
      </c>
      <c r="CU152" s="55">
        <f t="shared" si="61"/>
        <v>0</v>
      </c>
      <c r="CV152" s="55">
        <f t="shared" si="61"/>
        <v>25.1</v>
      </c>
      <c r="CW152" s="55">
        <f t="shared" si="61"/>
        <v>0</v>
      </c>
      <c r="CX152" s="55">
        <f t="shared" si="61"/>
        <v>0</v>
      </c>
      <c r="CY152" s="55">
        <f t="shared" si="61"/>
        <v>26</v>
      </c>
      <c r="CZ152" s="55">
        <f t="shared" si="61"/>
        <v>20.8</v>
      </c>
      <c r="DA152" s="55">
        <f t="shared" si="61"/>
        <v>111.1</v>
      </c>
      <c r="DB152" s="55">
        <f t="shared" si="61"/>
        <v>109.9</v>
      </c>
      <c r="DC152" s="55">
        <f t="shared" si="61"/>
        <v>104.2</v>
      </c>
      <c r="DD152" s="55">
        <f t="shared" si="61"/>
        <v>163.1</v>
      </c>
      <c r="DE152" s="55">
        <f t="shared" si="61"/>
        <v>156.5</v>
      </c>
      <c r="DF152" s="58">
        <f t="shared" si="61"/>
        <v>581.79999999999995</v>
      </c>
      <c r="DG152" s="58">
        <f t="shared" si="57"/>
        <v>64000</v>
      </c>
    </row>
    <row r="153" spans="2:111">
      <c r="B153" s="40" t="s">
        <v>1513</v>
      </c>
      <c r="C153" s="30" t="s">
        <v>1514</v>
      </c>
      <c r="D153" s="30" t="s">
        <v>1354</v>
      </c>
      <c r="E153" s="30" t="s">
        <v>1542</v>
      </c>
      <c r="F153" s="30" t="str">
        <f t="shared" si="54"/>
        <v>岩手県岩手中部水道企業団</v>
      </c>
      <c r="G153" s="41">
        <f>+e!F151</f>
        <v>212314</v>
      </c>
      <c r="H153" s="41">
        <f>+e!G151</f>
        <v>90</v>
      </c>
      <c r="I153" s="41">
        <f>+SUM(e!H151:K151)</f>
        <v>28</v>
      </c>
      <c r="J153" s="41">
        <f>+SUM(e!L151:O151)</f>
        <v>2827029</v>
      </c>
      <c r="K153" s="41">
        <f>+e!P151</f>
        <v>4684236</v>
      </c>
      <c r="L153" s="41">
        <f>+SUM(e!Q151:R151)</f>
        <v>22392842</v>
      </c>
      <c r="M153" s="31">
        <f>+IFERROR(ROUND(e!P151/e!S151,0),0)</f>
        <v>85168</v>
      </c>
      <c r="N153" s="30">
        <f>+IFERROR(ROUND(SUM(e!T151:V151)/e!S151,0),0)</f>
        <v>371</v>
      </c>
      <c r="O153" s="30">
        <f>+IFERROR(ROUND(e!W151/e!G151*100,1),0)</f>
        <v>45.6</v>
      </c>
      <c r="P153" s="41">
        <f>+e!X151</f>
        <v>14</v>
      </c>
      <c r="Q153" s="30">
        <f>+IFERROR(ROUND(e!Z151/e!Y151*100,1),0)</f>
        <v>0</v>
      </c>
      <c r="R153" s="30">
        <f>+IFERROR(ROUND(e!AB151/e!AA151*100,1),0)</f>
        <v>31.3</v>
      </c>
      <c r="S153" s="30">
        <f>+IFERROR(ROUND(SUM(e!AC151:AF151)/J153*100,1),0)</f>
        <v>6.3</v>
      </c>
      <c r="T153" s="30">
        <f>+IFERROR(ROUND(e!AG151/e!Y151*100,1),0)</f>
        <v>46.8</v>
      </c>
      <c r="U153" s="30">
        <f>+IFERROR(ROUND(e!AH151/SUM(e!AH151:AJ151)*100,1),0)</f>
        <v>44.8</v>
      </c>
      <c r="V153" s="30">
        <f>+IFERROR(ROUND(e!AK151/SUM(e!AK151:AQ151)*100,1),0)</f>
        <v>33.6</v>
      </c>
      <c r="W153" s="30">
        <f>+IFERROR(ROUND(SUM(e!AR151:BG151)/J153*100,1),0)</f>
        <v>14.9</v>
      </c>
      <c r="X153" s="30">
        <f>+IFERROR(ROUND(SUM(e!BH151:BI151)/SUM(e!BJ151:BK151)*100,1),0)</f>
        <v>112</v>
      </c>
      <c r="Y153" s="30">
        <f t="shared" si="55"/>
        <v>478</v>
      </c>
      <c r="Z153" s="30">
        <f t="shared" si="56"/>
        <v>109.1</v>
      </c>
      <c r="AA153" s="30">
        <f>+IFERROR(ROUND(K153/SUM(e!T151:V151),1),0)</f>
        <v>229.4</v>
      </c>
      <c r="AB153" s="42">
        <f>+IFERROR(ROUND((SUM(e!BJ151:BK151)-SUM(e!BL151:BO151))/SUM(e!T151:V151),1),0)</f>
        <v>210.2</v>
      </c>
      <c r="AC153" s="30">
        <f>+IFERROR(ROUND(e!BP151/e!BQ151*100,1),0)</f>
        <v>242.3</v>
      </c>
      <c r="AD153" s="101">
        <f>+e!BR151</f>
        <v>0</v>
      </c>
      <c r="AF153" s="5"/>
      <c r="AG153" s="29"/>
      <c r="BG153" s="5"/>
      <c r="BH153" s="29"/>
      <c r="CH153" s="69" t="s">
        <v>834</v>
      </c>
      <c r="CI153" s="68" t="s">
        <v>3618</v>
      </c>
      <c r="CJ153" s="55">
        <f t="shared" si="60"/>
        <v>183847</v>
      </c>
      <c r="CK153" s="55">
        <f t="shared" si="60"/>
        <v>33</v>
      </c>
      <c r="CL153" s="55">
        <f t="shared" si="60"/>
        <v>2</v>
      </c>
      <c r="CM153" s="55">
        <f t="shared" si="60"/>
        <v>573347</v>
      </c>
      <c r="CN153" s="55">
        <f t="shared" si="60"/>
        <v>2679573</v>
      </c>
      <c r="CO153" s="55">
        <f t="shared" si="60"/>
        <v>2744951</v>
      </c>
      <c r="CP153" s="55">
        <f t="shared" si="60"/>
        <v>95699</v>
      </c>
      <c r="CQ153" s="55">
        <f t="shared" si="60"/>
        <v>653</v>
      </c>
      <c r="CR153" s="55">
        <f t="shared" si="60"/>
        <v>33.299999999999997</v>
      </c>
      <c r="CS153" s="55">
        <f t="shared" si="60"/>
        <v>17</v>
      </c>
      <c r="CT153" s="55">
        <f t="shared" si="61"/>
        <v>0</v>
      </c>
      <c r="CU153" s="55">
        <f t="shared" si="61"/>
        <v>51.8</v>
      </c>
      <c r="CV153" s="55">
        <f t="shared" si="61"/>
        <v>22.1</v>
      </c>
      <c r="CW153" s="55">
        <f t="shared" si="61"/>
        <v>83.3</v>
      </c>
      <c r="CX153" s="55">
        <f t="shared" si="61"/>
        <v>94.5</v>
      </c>
      <c r="CY153" s="55">
        <f t="shared" si="61"/>
        <v>82.9</v>
      </c>
      <c r="CZ153" s="55">
        <f t="shared" si="61"/>
        <v>21.8</v>
      </c>
      <c r="DA153" s="55">
        <f t="shared" si="61"/>
        <v>113.8</v>
      </c>
      <c r="DB153" s="55">
        <f t="shared" si="61"/>
        <v>102.4</v>
      </c>
      <c r="DC153" s="55">
        <f t="shared" si="61"/>
        <v>109</v>
      </c>
      <c r="DD153" s="55">
        <f t="shared" si="61"/>
        <v>146.4</v>
      </c>
      <c r="DE153" s="55">
        <f t="shared" si="61"/>
        <v>134.30000000000001</v>
      </c>
      <c r="DF153" s="58">
        <f t="shared" si="61"/>
        <v>306.5</v>
      </c>
      <c r="DG153" s="58">
        <f t="shared" si="57"/>
        <v>65400</v>
      </c>
    </row>
    <row r="154" spans="2:111">
      <c r="B154" s="40" t="s">
        <v>1513</v>
      </c>
      <c r="C154" s="30" t="s">
        <v>1514</v>
      </c>
      <c r="D154" s="30" t="s">
        <v>1356</v>
      </c>
      <c r="E154" s="30" t="s">
        <v>1543</v>
      </c>
      <c r="F154" s="30" t="str">
        <f t="shared" si="54"/>
        <v>岩手県一関市</v>
      </c>
      <c r="G154" s="41">
        <f>+e!F152</f>
        <v>102017</v>
      </c>
      <c r="H154" s="41">
        <f>+e!G152</f>
        <v>41</v>
      </c>
      <c r="I154" s="41">
        <f>+SUM(e!H152:K152)</f>
        <v>31</v>
      </c>
      <c r="J154" s="41">
        <f>+SUM(e!L152:O152)</f>
        <v>2126771</v>
      </c>
      <c r="K154" s="41">
        <f>+e!P152</f>
        <v>2359377</v>
      </c>
      <c r="L154" s="41">
        <f>+SUM(e!Q152:R152)</f>
        <v>26418981</v>
      </c>
      <c r="M154" s="31">
        <f>+IFERROR(ROUND(e!P152/e!S152,0),0)</f>
        <v>69393</v>
      </c>
      <c r="N154" s="30">
        <f>+IFERROR(ROUND(SUM(e!T152:V152)/e!S152,0),0)</f>
        <v>294</v>
      </c>
      <c r="O154" s="30">
        <f>+IFERROR(ROUND(e!W152/e!G152*100,1),0)</f>
        <v>51.2</v>
      </c>
      <c r="P154" s="41">
        <f>+e!X152</f>
        <v>8</v>
      </c>
      <c r="Q154" s="30">
        <f>+IFERROR(ROUND(e!Z152/e!Y152*100,1),0)</f>
        <v>0</v>
      </c>
      <c r="R154" s="30">
        <f>+IFERROR(ROUND(e!AB152/e!AA152*100,1),0)</f>
        <v>1.1000000000000001</v>
      </c>
      <c r="S154" s="30">
        <f>+IFERROR(ROUND(SUM(e!AC152:AF152)/J154*100,1),0)</f>
        <v>16.100000000000001</v>
      </c>
      <c r="T154" s="30">
        <f>+IFERROR(ROUND(e!AG152/e!Y152*100,1),0)</f>
        <v>44.3</v>
      </c>
      <c r="U154" s="30">
        <f>+IFERROR(ROUND(e!AH152/SUM(e!AH152:AJ152)*100,1),0)</f>
        <v>81.3</v>
      </c>
      <c r="V154" s="30">
        <f>+IFERROR(ROUND(e!AK152/SUM(e!AK152:AQ152)*100,1),0)</f>
        <v>54.1</v>
      </c>
      <c r="W154" s="30">
        <f>+IFERROR(ROUND(SUM(e!AR152:BG152)/J154*100,1),0)</f>
        <v>12.5</v>
      </c>
      <c r="X154" s="30">
        <f>+IFERROR(ROUND(SUM(e!BH152:BI152)/SUM(e!BJ152:BK152)*100,1),0)</f>
        <v>111.1</v>
      </c>
      <c r="Y154" s="30">
        <f t="shared" si="55"/>
        <v>1119.7</v>
      </c>
      <c r="Z154" s="30">
        <f t="shared" si="56"/>
        <v>79.599999999999994</v>
      </c>
      <c r="AA154" s="30">
        <f>+IFERROR(ROUND(K154/SUM(e!T152:V152),1),0)</f>
        <v>236</v>
      </c>
      <c r="AB154" s="42">
        <f>+IFERROR(ROUND((SUM(e!BJ152:BK152)-SUM(e!BL152:BO152))/SUM(e!T152:V152),1),0)</f>
        <v>296.3</v>
      </c>
      <c r="AC154" s="30">
        <f>+IFERROR(ROUND(e!BP152/e!BQ152*100,1),0)</f>
        <v>108.8</v>
      </c>
      <c r="AD154" s="101">
        <f>+e!BR152</f>
        <v>0</v>
      </c>
      <c r="AF154" s="5"/>
      <c r="AG154" s="29"/>
      <c r="BG154" s="5"/>
      <c r="BH154" s="29"/>
      <c r="CH154" s="69" t="s">
        <v>835</v>
      </c>
      <c r="CI154" s="68" t="s">
        <v>3619</v>
      </c>
      <c r="CJ154" s="55">
        <f t="shared" si="60"/>
        <v>136108</v>
      </c>
      <c r="CK154" s="55">
        <f t="shared" si="60"/>
        <v>31</v>
      </c>
      <c r="CL154" s="55">
        <f t="shared" si="60"/>
        <v>2</v>
      </c>
      <c r="CM154" s="55">
        <f t="shared" si="60"/>
        <v>512663</v>
      </c>
      <c r="CN154" s="55">
        <f t="shared" si="60"/>
        <v>2305347</v>
      </c>
      <c r="CO154" s="55">
        <f t="shared" si="60"/>
        <v>3061097</v>
      </c>
      <c r="CP154" s="55">
        <f t="shared" si="60"/>
        <v>100232</v>
      </c>
      <c r="CQ154" s="55">
        <f t="shared" si="60"/>
        <v>611</v>
      </c>
      <c r="CR154" s="55">
        <f t="shared" si="60"/>
        <v>29</v>
      </c>
      <c r="CS154" s="55">
        <f t="shared" si="60"/>
        <v>25</v>
      </c>
      <c r="CT154" s="55">
        <f t="shared" si="61"/>
        <v>0</v>
      </c>
      <c r="CU154" s="55">
        <f t="shared" si="61"/>
        <v>0</v>
      </c>
      <c r="CV154" s="55">
        <f t="shared" si="61"/>
        <v>35.299999999999997</v>
      </c>
      <c r="CW154" s="55">
        <f t="shared" si="61"/>
        <v>37.700000000000003</v>
      </c>
      <c r="CX154" s="55">
        <f t="shared" si="61"/>
        <v>53.6</v>
      </c>
      <c r="CY154" s="55">
        <f t="shared" si="61"/>
        <v>86.7</v>
      </c>
      <c r="CZ154" s="55">
        <f t="shared" si="61"/>
        <v>18.5</v>
      </c>
      <c r="DA154" s="55">
        <f t="shared" si="61"/>
        <v>116.6</v>
      </c>
      <c r="DB154" s="55">
        <f t="shared" si="61"/>
        <v>132.80000000000001</v>
      </c>
      <c r="DC154" s="55">
        <f t="shared" si="61"/>
        <v>106.1</v>
      </c>
      <c r="DD154" s="55">
        <f t="shared" si="61"/>
        <v>164</v>
      </c>
      <c r="DE154" s="55">
        <f t="shared" si="61"/>
        <v>154.5</v>
      </c>
      <c r="DF154" s="58">
        <f t="shared" si="61"/>
        <v>320.39999999999998</v>
      </c>
      <c r="DG154" s="58">
        <f t="shared" si="57"/>
        <v>42600</v>
      </c>
    </row>
    <row r="155" spans="2:111">
      <c r="B155" s="40" t="s">
        <v>1513</v>
      </c>
      <c r="C155" s="30" t="s">
        <v>1514</v>
      </c>
      <c r="D155" s="30" t="s">
        <v>1544</v>
      </c>
      <c r="E155" s="30" t="s">
        <v>1545</v>
      </c>
      <c r="F155" s="30" t="str">
        <f t="shared" si="54"/>
        <v>岩手県葛巻町</v>
      </c>
      <c r="G155" s="41">
        <f>+e!F153</f>
        <v>5774</v>
      </c>
      <c r="H155" s="41">
        <f>+e!G153</f>
        <v>8</v>
      </c>
      <c r="I155" s="41">
        <f>+SUM(e!H153:K153)</f>
        <v>15</v>
      </c>
      <c r="J155" s="41">
        <f>+SUM(e!L153:O153)</f>
        <v>153328</v>
      </c>
      <c r="K155" s="41">
        <f>+e!P153</f>
        <v>111110</v>
      </c>
      <c r="L155" s="41">
        <f>+SUM(e!Q153:R153)</f>
        <v>1760930</v>
      </c>
      <c r="M155" s="31">
        <f>+IFERROR(ROUND(e!P153/e!S153,0),0)</f>
        <v>55555</v>
      </c>
      <c r="N155" s="30">
        <f>+IFERROR(ROUND(SUM(e!T153:V153)/e!S153,0),0)</f>
        <v>286</v>
      </c>
      <c r="O155" s="30">
        <f>+IFERROR(ROUND(e!W153/e!G153*100,1),0)</f>
        <v>12.5</v>
      </c>
      <c r="P155" s="41">
        <f>+e!X153</f>
        <v>10</v>
      </c>
      <c r="Q155" s="30">
        <f>+IFERROR(ROUND(e!Z153/e!Y153*100,1),0)</f>
        <v>0</v>
      </c>
      <c r="R155" s="30">
        <f>+IFERROR(ROUND(e!AB153/e!AA153*100,1),0)</f>
        <v>0</v>
      </c>
      <c r="S155" s="30">
        <f>+IFERROR(ROUND(SUM(e!AC153:AF153)/J155*100,1),0)</f>
        <v>43.9</v>
      </c>
      <c r="T155" s="30">
        <f>+IFERROR(ROUND(e!AG153/e!Y153*100,1),0)</f>
        <v>4.5</v>
      </c>
      <c r="U155" s="30">
        <f>+IFERROR(ROUND(e!AH153/SUM(e!AH153:AJ153)*100,1),0)</f>
        <v>0</v>
      </c>
      <c r="V155" s="30">
        <f>+IFERROR(ROUND(e!AK153/SUM(e!AK153:AQ153)*100,1),0)</f>
        <v>16</v>
      </c>
      <c r="W155" s="30">
        <f>+IFERROR(ROUND(SUM(e!AR153:BG153)/J155*100,1),0)</f>
        <v>44.5</v>
      </c>
      <c r="X155" s="30">
        <f>+IFERROR(ROUND(SUM(e!BH153:BI153)/SUM(e!BJ153:BK153)*100,1),0)</f>
        <v>78.3</v>
      </c>
      <c r="Y155" s="30">
        <f t="shared" si="55"/>
        <v>1584.9</v>
      </c>
      <c r="Z155" s="30">
        <f t="shared" si="56"/>
        <v>66.400000000000006</v>
      </c>
      <c r="AA155" s="30">
        <f>+IFERROR(ROUND(K155/SUM(e!T153:V153),1),0)</f>
        <v>194.6</v>
      </c>
      <c r="AB155" s="42">
        <f>+IFERROR(ROUND((SUM(e!BJ153:BK153)-SUM(e!BL153:BO153))/SUM(e!T153:V153),1),0)</f>
        <v>293.2</v>
      </c>
      <c r="AC155" s="30">
        <f>+IFERROR(ROUND(e!BP153/e!BQ153*100,1),0)</f>
        <v>227.4</v>
      </c>
      <c r="AD155" s="101">
        <f>+e!BR153</f>
        <v>0</v>
      </c>
      <c r="AF155" s="5"/>
      <c r="AG155" s="29"/>
      <c r="BG155" s="5"/>
      <c r="BH155" s="29"/>
      <c r="CH155" s="69" t="s">
        <v>838</v>
      </c>
      <c r="CI155" s="68" t="s">
        <v>3620</v>
      </c>
      <c r="CJ155" s="55">
        <f t="shared" ref="CJ155:CS164" si="62">+IFERROR(VLOOKUP($CI155,$F$5:$AC$1424,CJ$1,FALSE),0)</f>
        <v>120263</v>
      </c>
      <c r="CK155" s="55">
        <f t="shared" si="62"/>
        <v>32</v>
      </c>
      <c r="CL155" s="55">
        <f t="shared" si="62"/>
        <v>0</v>
      </c>
      <c r="CM155" s="55">
        <f t="shared" si="62"/>
        <v>224439</v>
      </c>
      <c r="CN155" s="55">
        <f t="shared" si="62"/>
        <v>2415825</v>
      </c>
      <c r="CO155" s="55">
        <f t="shared" si="62"/>
        <v>3517858</v>
      </c>
      <c r="CP155" s="55">
        <f t="shared" si="62"/>
        <v>100659</v>
      </c>
      <c r="CQ155" s="55">
        <f t="shared" si="62"/>
        <v>546</v>
      </c>
      <c r="CR155" s="55">
        <f t="shared" si="62"/>
        <v>37.5</v>
      </c>
      <c r="CS155" s="55">
        <f t="shared" si="62"/>
        <v>11</v>
      </c>
      <c r="CT155" s="55">
        <f t="shared" ref="CT155:DF164" si="63">+IFERROR(VLOOKUP($CI155,$F$5:$AC$1424,CT$1,FALSE),0)</f>
        <v>0</v>
      </c>
      <c r="CU155" s="55">
        <f t="shared" si="63"/>
        <v>0</v>
      </c>
      <c r="CV155" s="55">
        <f t="shared" si="63"/>
        <v>48.4</v>
      </c>
      <c r="CW155" s="55">
        <f t="shared" si="63"/>
        <v>0</v>
      </c>
      <c r="CX155" s="55">
        <f t="shared" si="63"/>
        <v>77.099999999999994</v>
      </c>
      <c r="CY155" s="55">
        <f t="shared" si="63"/>
        <v>56.3</v>
      </c>
      <c r="CZ155" s="55">
        <f t="shared" si="63"/>
        <v>20.8</v>
      </c>
      <c r="DA155" s="55">
        <f t="shared" si="63"/>
        <v>127.3</v>
      </c>
      <c r="DB155" s="55">
        <f t="shared" si="63"/>
        <v>145.6</v>
      </c>
      <c r="DC155" s="55">
        <f t="shared" si="63"/>
        <v>121.2</v>
      </c>
      <c r="DD155" s="55">
        <f t="shared" si="63"/>
        <v>184.4</v>
      </c>
      <c r="DE155" s="55">
        <f t="shared" si="63"/>
        <v>152.19999999999999</v>
      </c>
      <c r="DF155" s="58">
        <f t="shared" si="63"/>
        <v>548.6</v>
      </c>
      <c r="DG155" s="58">
        <f t="shared" si="57"/>
        <v>72000</v>
      </c>
    </row>
    <row r="156" spans="2:111">
      <c r="B156" s="40" t="s">
        <v>1513</v>
      </c>
      <c r="C156" s="30" t="s">
        <v>1514</v>
      </c>
      <c r="D156" s="30" t="s">
        <v>1358</v>
      </c>
      <c r="E156" s="30" t="s">
        <v>1546</v>
      </c>
      <c r="F156" s="30" t="str">
        <f t="shared" si="54"/>
        <v>岩手県西和賀町</v>
      </c>
      <c r="G156" s="41">
        <f>+e!F154</f>
        <v>5538</v>
      </c>
      <c r="H156" s="41">
        <f>+e!G154</f>
        <v>7</v>
      </c>
      <c r="I156" s="41">
        <f>+SUM(e!H154:K154)</f>
        <v>11</v>
      </c>
      <c r="J156" s="41">
        <f>+SUM(e!L154:O154)</f>
        <v>177872</v>
      </c>
      <c r="K156" s="41">
        <f>+e!P154</f>
        <v>117577</v>
      </c>
      <c r="L156" s="41">
        <f>+SUM(e!Q154:R154)</f>
        <v>4601958</v>
      </c>
      <c r="M156" s="31">
        <f>+IFERROR(ROUND(e!P154/e!S154,0),0)</f>
        <v>16797</v>
      </c>
      <c r="N156" s="30">
        <f>+IFERROR(ROUND(SUM(e!T154:V154)/e!S154,0),0)</f>
        <v>90</v>
      </c>
      <c r="O156" s="30">
        <f>+IFERROR(ROUND(e!W154/e!G154*100,1),0)</f>
        <v>28.6</v>
      </c>
      <c r="P156" s="41">
        <f>+e!X154</f>
        <v>9</v>
      </c>
      <c r="Q156" s="30">
        <f>+IFERROR(ROUND(e!Z154/e!Y154*100,1),0)</f>
        <v>0</v>
      </c>
      <c r="R156" s="30">
        <f>+IFERROR(ROUND(e!AB154/e!AA154*100,1),0)</f>
        <v>0</v>
      </c>
      <c r="S156" s="30">
        <f>+IFERROR(ROUND(SUM(e!AC154:AF154)/J156*100,1),0)</f>
        <v>27.5</v>
      </c>
      <c r="T156" s="30">
        <f>+IFERROR(ROUND(e!AG154/e!Y154*100,1),0)</f>
        <v>0</v>
      </c>
      <c r="U156" s="30">
        <f>+IFERROR(ROUND(e!AH154/SUM(e!AH154:AJ154)*100,1),0)</f>
        <v>0</v>
      </c>
      <c r="V156" s="30">
        <f>+IFERROR(ROUND(e!AK154/SUM(e!AK154:AQ154)*100,1),0)</f>
        <v>0</v>
      </c>
      <c r="W156" s="30">
        <f>+IFERROR(ROUND(SUM(e!AR154:BG154)/J156*100,1),0)</f>
        <v>0</v>
      </c>
      <c r="X156" s="30">
        <f>+IFERROR(ROUND(SUM(e!BH154:BI154)/SUM(e!BJ154:BK154)*100,1),0)</f>
        <v>64.8</v>
      </c>
      <c r="Y156" s="30">
        <f t="shared" si="55"/>
        <v>3914</v>
      </c>
      <c r="Z156" s="30">
        <f t="shared" si="56"/>
        <v>30.9</v>
      </c>
      <c r="AA156" s="30">
        <f>+IFERROR(ROUND(K156/SUM(e!T154:V154),1),0)</f>
        <v>187.2</v>
      </c>
      <c r="AB156" s="42">
        <f>+IFERROR(ROUND((SUM(e!BJ154:BK154)-SUM(e!BL154:BO154))/SUM(e!T154:V154),1),0)</f>
        <v>606.1</v>
      </c>
      <c r="AC156" s="30">
        <f>+IFERROR(ROUND(e!BP154/e!BQ154*100,1),0)</f>
        <v>61.8</v>
      </c>
      <c r="AD156" s="101">
        <f>+e!BR154</f>
        <v>0</v>
      </c>
      <c r="AF156" s="5"/>
      <c r="AG156" s="29"/>
      <c r="BG156" s="5"/>
      <c r="BH156" s="29"/>
      <c r="CH156" s="69" t="s">
        <v>839</v>
      </c>
      <c r="CI156" s="68" t="s">
        <v>3621</v>
      </c>
      <c r="CJ156" s="55">
        <f t="shared" si="62"/>
        <v>85570</v>
      </c>
      <c r="CK156" s="55">
        <f t="shared" si="62"/>
        <v>34</v>
      </c>
      <c r="CL156" s="55">
        <f t="shared" si="62"/>
        <v>1</v>
      </c>
      <c r="CM156" s="55">
        <f t="shared" si="62"/>
        <v>239489</v>
      </c>
      <c r="CN156" s="55">
        <f t="shared" si="62"/>
        <v>1772020</v>
      </c>
      <c r="CO156" s="55">
        <f t="shared" si="62"/>
        <v>3664560</v>
      </c>
      <c r="CP156" s="55">
        <f t="shared" si="62"/>
        <v>55376</v>
      </c>
      <c r="CQ156" s="55">
        <f t="shared" si="62"/>
        <v>290</v>
      </c>
      <c r="CR156" s="55">
        <f t="shared" si="62"/>
        <v>29.4</v>
      </c>
      <c r="CS156" s="55">
        <f t="shared" si="62"/>
        <v>17</v>
      </c>
      <c r="CT156" s="55">
        <f t="shared" si="63"/>
        <v>0</v>
      </c>
      <c r="CU156" s="55">
        <f t="shared" si="63"/>
        <v>68.8</v>
      </c>
      <c r="CV156" s="55">
        <f t="shared" si="63"/>
        <v>41.9</v>
      </c>
      <c r="CW156" s="55">
        <f t="shared" si="63"/>
        <v>96</v>
      </c>
      <c r="CX156" s="55">
        <f t="shared" si="63"/>
        <v>87.9</v>
      </c>
      <c r="CY156" s="55">
        <f t="shared" si="63"/>
        <v>54.5</v>
      </c>
      <c r="CZ156" s="55">
        <f t="shared" si="63"/>
        <v>8.6</v>
      </c>
      <c r="DA156" s="55">
        <f t="shared" si="63"/>
        <v>104.5</v>
      </c>
      <c r="DB156" s="55">
        <f t="shared" si="63"/>
        <v>206.8</v>
      </c>
      <c r="DC156" s="55">
        <f t="shared" si="63"/>
        <v>93</v>
      </c>
      <c r="DD156" s="55">
        <f t="shared" si="63"/>
        <v>190.9</v>
      </c>
      <c r="DE156" s="55">
        <f t="shared" si="63"/>
        <v>205.3</v>
      </c>
      <c r="DF156" s="58">
        <f t="shared" si="63"/>
        <v>312.2</v>
      </c>
      <c r="DG156" s="58">
        <f t="shared" si="57"/>
        <v>50600</v>
      </c>
    </row>
    <row r="157" spans="2:111">
      <c r="B157" s="40" t="s">
        <v>1513</v>
      </c>
      <c r="C157" s="30" t="s">
        <v>1514</v>
      </c>
      <c r="D157" s="30" t="s">
        <v>1468</v>
      </c>
      <c r="E157" s="30" t="s">
        <v>1547</v>
      </c>
      <c r="F157" s="30" t="str">
        <f t="shared" si="54"/>
        <v>岩手県奥州金ケ崎行政事務組合</v>
      </c>
      <c r="G157" s="41">
        <f>+e!F155</f>
        <v>0</v>
      </c>
      <c r="H157" s="41">
        <f>+e!G155</f>
        <v>2</v>
      </c>
      <c r="I157" s="41">
        <f>+SUM(e!H155:K155)</f>
        <v>1</v>
      </c>
      <c r="J157" s="41">
        <f>+SUM(e!L155:O155)</f>
        <v>55458</v>
      </c>
      <c r="K157" s="41">
        <f>+e!P155</f>
        <v>408237</v>
      </c>
      <c r="L157" s="41">
        <f>+SUM(e!Q155:R155)</f>
        <v>4715220</v>
      </c>
      <c r="M157" s="31">
        <f>+IFERROR(ROUND(e!P155/e!S155,0),0)</f>
        <v>204119</v>
      </c>
      <c r="N157" s="30">
        <f>+IFERROR(ROUND(SUM(e!T155:V155)/e!S155,0),0)</f>
        <v>1896</v>
      </c>
      <c r="O157" s="30">
        <f>+IFERROR(ROUND(e!W155/e!G155*100,1),0)</f>
        <v>100</v>
      </c>
      <c r="P157" s="41">
        <f>+e!X155</f>
        <v>14</v>
      </c>
      <c r="Q157" s="30">
        <f>+IFERROR(ROUND(e!Z155/e!Y155*100,1),0)</f>
        <v>0</v>
      </c>
      <c r="R157" s="30">
        <f>+IFERROR(ROUND(e!AB155/e!AA155*100,1),0)</f>
        <v>0</v>
      </c>
      <c r="S157" s="30">
        <f>+IFERROR(ROUND(SUM(e!AC155:AF155)/J157*100,1),0)</f>
        <v>0</v>
      </c>
      <c r="T157" s="30">
        <f>+IFERROR(ROUND(e!AG155/e!Y155*100,1),0)</f>
        <v>100</v>
      </c>
      <c r="U157" s="30">
        <f>+IFERROR(ROUND(e!AH155/SUM(e!AH155:AJ155)*100,1),0)</f>
        <v>0</v>
      </c>
      <c r="V157" s="30">
        <f>+IFERROR(ROUND(e!AK155/SUM(e!AK155:AQ155)*100,1),0)</f>
        <v>0</v>
      </c>
      <c r="W157" s="30">
        <f>+IFERROR(ROUND(SUM(e!AR155:BG155)/J157*100,1),0)</f>
        <v>51.2</v>
      </c>
      <c r="X157" s="30">
        <f>+IFERROR(ROUND(SUM(e!BH155:BI155)/SUM(e!BJ155:BK155)*100,1),0)</f>
        <v>101.1</v>
      </c>
      <c r="Y157" s="30">
        <f t="shared" si="55"/>
        <v>1155</v>
      </c>
      <c r="Z157" s="30">
        <f t="shared" si="56"/>
        <v>100.6</v>
      </c>
      <c r="AA157" s="30">
        <f>+IFERROR(ROUND(K157/SUM(e!T155:V155),1),0)</f>
        <v>107.7</v>
      </c>
      <c r="AB157" s="42">
        <f>+IFERROR(ROUND((SUM(e!BJ155:BK155)-SUM(e!BL155:BO155))/SUM(e!T155:V155),1),0)</f>
        <v>107.1</v>
      </c>
      <c r="AC157" s="30">
        <f>+IFERROR(ROUND(e!BP155/e!BQ155*100,1),0)</f>
        <v>353.4</v>
      </c>
      <c r="AD157" s="101">
        <f>+e!BR155</f>
        <v>0</v>
      </c>
      <c r="AF157" s="5"/>
      <c r="AG157" s="29"/>
      <c r="BG157" s="5"/>
      <c r="BH157" s="29"/>
      <c r="CH157" s="69" t="s">
        <v>840</v>
      </c>
      <c r="CI157" s="68" t="s">
        <v>3622</v>
      </c>
      <c r="CJ157" s="55">
        <f t="shared" si="62"/>
        <v>56205</v>
      </c>
      <c r="CK157" s="55">
        <f t="shared" si="62"/>
        <v>13</v>
      </c>
      <c r="CL157" s="55">
        <f t="shared" si="62"/>
        <v>0</v>
      </c>
      <c r="CM157" s="55">
        <f t="shared" si="62"/>
        <v>174135</v>
      </c>
      <c r="CN157" s="55">
        <f t="shared" si="62"/>
        <v>1122470</v>
      </c>
      <c r="CO157" s="55">
        <f t="shared" si="62"/>
        <v>1296232</v>
      </c>
      <c r="CP157" s="55">
        <f t="shared" si="62"/>
        <v>93539</v>
      </c>
      <c r="CQ157" s="55">
        <f t="shared" si="62"/>
        <v>530</v>
      </c>
      <c r="CR157" s="55">
        <f t="shared" si="62"/>
        <v>61.5</v>
      </c>
      <c r="CS157" s="55">
        <f t="shared" si="62"/>
        <v>12</v>
      </c>
      <c r="CT157" s="55">
        <f t="shared" si="63"/>
        <v>0</v>
      </c>
      <c r="CU157" s="55">
        <f t="shared" si="63"/>
        <v>0</v>
      </c>
      <c r="CV157" s="55">
        <f t="shared" si="63"/>
        <v>30.6</v>
      </c>
      <c r="CW157" s="55">
        <f t="shared" si="63"/>
        <v>0</v>
      </c>
      <c r="CX157" s="55">
        <f t="shared" si="63"/>
        <v>0</v>
      </c>
      <c r="CY157" s="55">
        <f t="shared" si="63"/>
        <v>85.7</v>
      </c>
      <c r="CZ157" s="55">
        <f t="shared" si="63"/>
        <v>13.9</v>
      </c>
      <c r="DA157" s="55">
        <f t="shared" si="63"/>
        <v>109.8</v>
      </c>
      <c r="DB157" s="55">
        <f t="shared" si="63"/>
        <v>115.5</v>
      </c>
      <c r="DC157" s="55">
        <f t="shared" si="63"/>
        <v>104.5</v>
      </c>
      <c r="DD157" s="55">
        <f t="shared" si="63"/>
        <v>176.4</v>
      </c>
      <c r="DE157" s="55">
        <f t="shared" si="63"/>
        <v>168.8</v>
      </c>
      <c r="DF157" s="58">
        <f t="shared" si="63"/>
        <v>624.9</v>
      </c>
      <c r="DG157" s="58">
        <f t="shared" si="57"/>
        <v>37900</v>
      </c>
    </row>
    <row r="158" spans="2:111">
      <c r="B158" s="40" t="s">
        <v>1548</v>
      </c>
      <c r="C158" s="30" t="s">
        <v>1549</v>
      </c>
      <c r="D158" s="30" t="s">
        <v>1280</v>
      </c>
      <c r="E158" s="30" t="s">
        <v>1550</v>
      </c>
      <c r="F158" s="30" t="str">
        <f t="shared" si="54"/>
        <v>宮城県塩竈市</v>
      </c>
      <c r="G158" s="41">
        <f>+e!F156</f>
        <v>60335</v>
      </c>
      <c r="H158" s="41">
        <f>+e!G156</f>
        <v>35</v>
      </c>
      <c r="I158" s="41">
        <f>+SUM(e!H156:K156)</f>
        <v>1</v>
      </c>
      <c r="J158" s="41">
        <f>+SUM(e!L156:O156)</f>
        <v>349130</v>
      </c>
      <c r="K158" s="41">
        <f>+e!P156</f>
        <v>1397141</v>
      </c>
      <c r="L158" s="41">
        <f>+SUM(e!Q156:R156)</f>
        <v>4436230</v>
      </c>
      <c r="M158" s="31">
        <f>+IFERROR(ROUND(e!P156/e!S156,0),0)</f>
        <v>48177</v>
      </c>
      <c r="N158" s="30">
        <f>+IFERROR(ROUND(SUM(e!T156:V156)/e!S156,0),0)</f>
        <v>221</v>
      </c>
      <c r="O158" s="30">
        <f>+IFERROR(ROUND(e!W156/e!G156*100,1),0)</f>
        <v>17.100000000000001</v>
      </c>
      <c r="P158" s="41">
        <f>+e!X156</f>
        <v>14</v>
      </c>
      <c r="Q158" s="30">
        <f>+IFERROR(ROUND(e!Z156/e!Y156*100,1),0)</f>
        <v>0</v>
      </c>
      <c r="R158" s="30">
        <f>+IFERROR(ROUND(e!AB156/e!AA156*100,1),0)</f>
        <v>86.7</v>
      </c>
      <c r="S158" s="30">
        <f>+IFERROR(ROUND(SUM(e!AC156:AF156)/J158*100,1),0)</f>
        <v>34.4</v>
      </c>
      <c r="T158" s="30">
        <f>+IFERROR(ROUND(e!AG156/e!Y156*100,1),0)</f>
        <v>0</v>
      </c>
      <c r="U158" s="30">
        <f>+IFERROR(ROUND(e!AH156/SUM(e!AH156:AJ156)*100,1),0)</f>
        <v>0</v>
      </c>
      <c r="V158" s="30">
        <f>+IFERROR(ROUND(e!AK156/SUM(e!AK156:AQ156)*100,1),0)</f>
        <v>16.600000000000001</v>
      </c>
      <c r="W158" s="30">
        <f>+IFERROR(ROUND(SUM(e!AR156:BG156)/J158*100,1),0)</f>
        <v>29.4</v>
      </c>
      <c r="X158" s="30">
        <f>+IFERROR(ROUND(SUM(e!BH156:BI156)/SUM(e!BJ156:BK156)*100,1),0)</f>
        <v>121.6</v>
      </c>
      <c r="Y158" s="30">
        <f t="shared" si="55"/>
        <v>317.5</v>
      </c>
      <c r="Z158" s="30">
        <f t="shared" si="56"/>
        <v>116.9</v>
      </c>
      <c r="AA158" s="30">
        <f>+IFERROR(ROUND(K158/SUM(e!T156:V156),1),0)</f>
        <v>218.1</v>
      </c>
      <c r="AB158" s="42">
        <f>+IFERROR(ROUND((SUM(e!BJ156:BK156)-SUM(e!BL156:BO156))/SUM(e!T156:V156),1),0)</f>
        <v>186.6</v>
      </c>
      <c r="AC158" s="30">
        <f>+IFERROR(ROUND(e!BP156/e!BQ156*100,1),0)</f>
        <v>265.5</v>
      </c>
      <c r="AD158" s="101">
        <f>+e!BR156</f>
        <v>11500</v>
      </c>
      <c r="AF158" s="5"/>
      <c r="AG158" s="29"/>
      <c r="BG158" s="5"/>
      <c r="BH158" s="29"/>
      <c r="CH158" s="69" t="s">
        <v>842</v>
      </c>
      <c r="CI158" s="68" t="s">
        <v>3623</v>
      </c>
      <c r="CJ158" s="55">
        <f t="shared" si="62"/>
        <v>494839</v>
      </c>
      <c r="CK158" s="55">
        <f t="shared" si="62"/>
        <v>177</v>
      </c>
      <c r="CL158" s="55">
        <f t="shared" si="62"/>
        <v>2</v>
      </c>
      <c r="CM158" s="55">
        <f t="shared" si="62"/>
        <v>1038680</v>
      </c>
      <c r="CN158" s="55">
        <f t="shared" si="62"/>
        <v>8320825</v>
      </c>
      <c r="CO158" s="55">
        <f t="shared" si="62"/>
        <v>17277920</v>
      </c>
      <c r="CP158" s="55">
        <f t="shared" si="62"/>
        <v>54742</v>
      </c>
      <c r="CQ158" s="55">
        <f t="shared" si="62"/>
        <v>350</v>
      </c>
      <c r="CR158" s="55">
        <f t="shared" si="62"/>
        <v>50.3</v>
      </c>
      <c r="CS158" s="55">
        <f t="shared" si="62"/>
        <v>20</v>
      </c>
      <c r="CT158" s="55">
        <f t="shared" si="63"/>
        <v>0</v>
      </c>
      <c r="CU158" s="55">
        <f t="shared" si="63"/>
        <v>16.7</v>
      </c>
      <c r="CV158" s="55">
        <f t="shared" si="63"/>
        <v>35.1</v>
      </c>
      <c r="CW158" s="55">
        <f t="shared" si="63"/>
        <v>100</v>
      </c>
      <c r="CX158" s="55">
        <f t="shared" si="63"/>
        <v>53.6</v>
      </c>
      <c r="CY158" s="55">
        <f t="shared" si="63"/>
        <v>45.5</v>
      </c>
      <c r="CZ158" s="55">
        <f t="shared" si="63"/>
        <v>15</v>
      </c>
      <c r="DA158" s="55">
        <f t="shared" si="63"/>
        <v>106</v>
      </c>
      <c r="DB158" s="55">
        <f t="shared" si="63"/>
        <v>207.6</v>
      </c>
      <c r="DC158" s="55">
        <f t="shared" si="63"/>
        <v>97.5</v>
      </c>
      <c r="DD158" s="55">
        <f t="shared" si="63"/>
        <v>156.4</v>
      </c>
      <c r="DE158" s="55">
        <f t="shared" si="63"/>
        <v>160.4</v>
      </c>
      <c r="DF158" s="58">
        <f t="shared" si="63"/>
        <v>211.9</v>
      </c>
      <c r="DG158" s="58">
        <f t="shared" si="57"/>
        <v>279300</v>
      </c>
    </row>
    <row r="159" spans="2:111">
      <c r="B159" s="40" t="s">
        <v>1548</v>
      </c>
      <c r="C159" s="30" t="s">
        <v>1549</v>
      </c>
      <c r="D159" s="30" t="s">
        <v>1282</v>
      </c>
      <c r="E159" s="30" t="s">
        <v>1551</v>
      </c>
      <c r="F159" s="30" t="str">
        <f t="shared" si="54"/>
        <v>宮城県仙台市</v>
      </c>
      <c r="G159" s="41">
        <f>+e!F157</f>
        <v>1058549</v>
      </c>
      <c r="H159" s="41">
        <f>+e!G157</f>
        <v>418</v>
      </c>
      <c r="I159" s="41">
        <f>+SUM(e!H157:K157)</f>
        <v>8</v>
      </c>
      <c r="J159" s="41">
        <f>+SUM(e!L157:O157)</f>
        <v>3717476</v>
      </c>
      <c r="K159" s="41">
        <f>+e!P157</f>
        <v>23711382</v>
      </c>
      <c r="L159" s="41">
        <f>+SUM(e!Q157:R157)</f>
        <v>65156716</v>
      </c>
      <c r="M159" s="31">
        <f>+IFERROR(ROUND(e!P157/e!S157,0),0)</f>
        <v>68928</v>
      </c>
      <c r="N159" s="30">
        <f>+IFERROR(ROUND(SUM(e!T157:V157)/e!S157,0),0)</f>
        <v>330</v>
      </c>
      <c r="O159" s="30">
        <f>+IFERROR(ROUND(e!W157/e!G157*100,1),0)</f>
        <v>70.8</v>
      </c>
      <c r="P159" s="41">
        <f>+e!X157</f>
        <v>22</v>
      </c>
      <c r="Q159" s="30">
        <f>+IFERROR(ROUND(e!Z157/e!Y157*100,1),0)</f>
        <v>0</v>
      </c>
      <c r="R159" s="30">
        <f>+IFERROR(ROUND(e!AB157/e!AA157*100,1),0)</f>
        <v>33.299999999999997</v>
      </c>
      <c r="S159" s="30">
        <f>+IFERROR(ROUND(SUM(e!AC157:AF157)/J159*100,1),0)</f>
        <v>18.899999999999999</v>
      </c>
      <c r="T159" s="30">
        <f>+IFERROR(ROUND(e!AG157/e!Y157*100,1),0)</f>
        <v>0</v>
      </c>
      <c r="U159" s="30">
        <f>+IFERROR(ROUND(e!AH157/SUM(e!AH157:AJ157)*100,1),0)</f>
        <v>40.799999999999997</v>
      </c>
      <c r="V159" s="30">
        <f>+IFERROR(ROUND(e!AK157/SUM(e!AK157:AQ157)*100,1),0)</f>
        <v>45.2</v>
      </c>
      <c r="W159" s="30">
        <f>+IFERROR(ROUND(SUM(e!AR157:BG157)/J159*100,1),0)</f>
        <v>33.200000000000003</v>
      </c>
      <c r="X159" s="30">
        <f>+IFERROR(ROUND(SUM(e!BH157:BI157)/SUM(e!BJ157:BK157)*100,1),0)</f>
        <v>117.3</v>
      </c>
      <c r="Y159" s="30">
        <f t="shared" si="55"/>
        <v>274.8</v>
      </c>
      <c r="Z159" s="30">
        <f t="shared" si="56"/>
        <v>105.5</v>
      </c>
      <c r="AA159" s="30">
        <f>+IFERROR(ROUND(K159/SUM(e!T157:V157),1),0)</f>
        <v>208.9</v>
      </c>
      <c r="AB159" s="42">
        <f>+IFERROR(ROUND((SUM(e!BJ157:BK157)-SUM(e!BL157:BO157))/SUM(e!T157:V157),1),0)</f>
        <v>198</v>
      </c>
      <c r="AC159" s="30">
        <f>+IFERROR(ROUND(e!BP157/e!BQ157*100,1),0)</f>
        <v>187</v>
      </c>
      <c r="AD159" s="101">
        <f>+e!BR157</f>
        <v>102515</v>
      </c>
      <c r="AF159" s="5"/>
      <c r="AG159" s="29"/>
      <c r="BG159" s="5"/>
      <c r="BH159" s="29"/>
      <c r="CH159" s="69" t="s">
        <v>843</v>
      </c>
      <c r="CI159" s="68" t="s">
        <v>3385</v>
      </c>
      <c r="CJ159" s="55">
        <f t="shared" si="62"/>
        <v>60315</v>
      </c>
      <c r="CK159" s="55">
        <f t="shared" si="62"/>
        <v>20</v>
      </c>
      <c r="CL159" s="55">
        <f t="shared" si="62"/>
        <v>0</v>
      </c>
      <c r="CM159" s="55">
        <f t="shared" si="62"/>
        <v>395071</v>
      </c>
      <c r="CN159" s="55">
        <f t="shared" si="62"/>
        <v>1301876</v>
      </c>
      <c r="CO159" s="55">
        <f t="shared" si="62"/>
        <v>2918762</v>
      </c>
      <c r="CP159" s="55">
        <f t="shared" si="62"/>
        <v>86792</v>
      </c>
      <c r="CQ159" s="55">
        <f t="shared" si="62"/>
        <v>441</v>
      </c>
      <c r="CR159" s="55">
        <f t="shared" si="62"/>
        <v>45</v>
      </c>
      <c r="CS159" s="55">
        <f t="shared" si="62"/>
        <v>23</v>
      </c>
      <c r="CT159" s="55">
        <f t="shared" si="63"/>
        <v>0</v>
      </c>
      <c r="CU159" s="55">
        <f t="shared" si="63"/>
        <v>0</v>
      </c>
      <c r="CV159" s="55">
        <f t="shared" si="63"/>
        <v>31.3</v>
      </c>
      <c r="CW159" s="55">
        <f t="shared" si="63"/>
        <v>0</v>
      </c>
      <c r="CX159" s="55">
        <f t="shared" si="63"/>
        <v>0</v>
      </c>
      <c r="CY159" s="55">
        <f t="shared" si="63"/>
        <v>89.2</v>
      </c>
      <c r="CZ159" s="55">
        <f t="shared" si="63"/>
        <v>21.4</v>
      </c>
      <c r="DA159" s="55">
        <f t="shared" si="63"/>
        <v>90.4</v>
      </c>
      <c r="DB159" s="55">
        <f t="shared" si="63"/>
        <v>224.2</v>
      </c>
      <c r="DC159" s="55">
        <f t="shared" si="63"/>
        <v>84.9</v>
      </c>
      <c r="DD159" s="55">
        <f t="shared" si="63"/>
        <v>197</v>
      </c>
      <c r="DE159" s="55">
        <f t="shared" si="63"/>
        <v>232</v>
      </c>
      <c r="DF159" s="58">
        <f t="shared" si="63"/>
        <v>405.6</v>
      </c>
      <c r="DG159" s="58">
        <f t="shared" si="57"/>
        <v>27800</v>
      </c>
    </row>
    <row r="160" spans="2:111">
      <c r="B160" s="40" t="s">
        <v>1548</v>
      </c>
      <c r="C160" s="30" t="s">
        <v>1549</v>
      </c>
      <c r="D160" s="30" t="s">
        <v>1290</v>
      </c>
      <c r="E160" s="30" t="s">
        <v>1552</v>
      </c>
      <c r="F160" s="30" t="str">
        <f t="shared" si="54"/>
        <v>宮城県村田町</v>
      </c>
      <c r="G160" s="41">
        <f>+e!F158</f>
        <v>10618</v>
      </c>
      <c r="H160" s="41">
        <f>+e!G158</f>
        <v>6</v>
      </c>
      <c r="I160" s="41">
        <f>+SUM(e!H158:K158)</f>
        <v>1</v>
      </c>
      <c r="J160" s="41">
        <f>+SUM(e!L158:O158)</f>
        <v>183244</v>
      </c>
      <c r="K160" s="41">
        <f>+e!P158</f>
        <v>313078</v>
      </c>
      <c r="L160" s="41">
        <f>+SUM(e!Q158:R158)</f>
        <v>500175</v>
      </c>
      <c r="M160" s="31">
        <f>+IFERROR(ROUND(e!P158/e!S158,0),0)</f>
        <v>52180</v>
      </c>
      <c r="N160" s="30">
        <f>+IFERROR(ROUND(SUM(e!T158:V158)/e!S158,0),0)</f>
        <v>185</v>
      </c>
      <c r="O160" s="30">
        <f>+IFERROR(ROUND(e!W158/e!G158*100,1),0)</f>
        <v>33.299999999999997</v>
      </c>
      <c r="P160" s="41">
        <f>+e!X158</f>
        <v>6</v>
      </c>
      <c r="Q160" s="30">
        <f>+IFERROR(ROUND(e!Z158/e!Y158*100,1),0)</f>
        <v>0</v>
      </c>
      <c r="R160" s="30">
        <f>+IFERROR(ROUND(e!AB158/e!AA158*100,1),0)</f>
        <v>80</v>
      </c>
      <c r="S160" s="30">
        <f>+IFERROR(ROUND(SUM(e!AC158:AF158)/J160*100,1),0)</f>
        <v>18.2</v>
      </c>
      <c r="T160" s="30">
        <f>+IFERROR(ROUND(e!AG158/e!Y158*100,1),0)</f>
        <v>0</v>
      </c>
      <c r="U160" s="30">
        <f>+IFERROR(ROUND(e!AH158/SUM(e!AH158:AJ158)*100,1),0)</f>
        <v>0</v>
      </c>
      <c r="V160" s="30">
        <f>+IFERROR(ROUND(e!AK158/SUM(e!AK158:AQ158)*100,1),0)</f>
        <v>0</v>
      </c>
      <c r="W160" s="30">
        <f>+IFERROR(ROUND(SUM(e!AR158:BG158)/J160*100,1),0)</f>
        <v>0.4</v>
      </c>
      <c r="X160" s="30">
        <f>+IFERROR(ROUND(SUM(e!BH158:BI158)/SUM(e!BJ158:BK158)*100,1),0)</f>
        <v>101.6</v>
      </c>
      <c r="Y160" s="30">
        <f t="shared" si="55"/>
        <v>159.80000000000001</v>
      </c>
      <c r="Z160" s="30">
        <f t="shared" si="56"/>
        <v>85.5</v>
      </c>
      <c r="AA160" s="30">
        <f>+IFERROR(ROUND(K160/SUM(e!T158:V158),1),0)</f>
        <v>282.8</v>
      </c>
      <c r="AB160" s="42">
        <f>+IFERROR(ROUND((SUM(e!BJ158:BK158)-SUM(e!BL158:BO158))/SUM(e!T158:V158),1),0)</f>
        <v>330.6</v>
      </c>
      <c r="AC160" s="30">
        <f>+IFERROR(ROUND(e!BP158/e!BQ158*100,1),0)</f>
        <v>393</v>
      </c>
      <c r="AD160" s="101">
        <f>+e!BR158</f>
        <v>8230</v>
      </c>
      <c r="AF160" s="5"/>
      <c r="AG160" s="29"/>
      <c r="BG160" s="5"/>
      <c r="BH160" s="29"/>
      <c r="CH160" s="69" t="s">
        <v>3104</v>
      </c>
      <c r="CI160" s="68" t="s">
        <v>3402</v>
      </c>
      <c r="CJ160" s="55">
        <f t="shared" si="62"/>
        <v>55432</v>
      </c>
      <c r="CK160" s="55">
        <f t="shared" si="62"/>
        <v>21</v>
      </c>
      <c r="CL160" s="55">
        <f t="shared" si="62"/>
        <v>1</v>
      </c>
      <c r="CM160" s="55">
        <f t="shared" si="62"/>
        <v>198986</v>
      </c>
      <c r="CN160" s="55">
        <f t="shared" si="62"/>
        <v>979592</v>
      </c>
      <c r="CO160" s="55">
        <f t="shared" si="62"/>
        <v>2293317</v>
      </c>
      <c r="CP160" s="55">
        <f t="shared" si="62"/>
        <v>54422</v>
      </c>
      <c r="CQ160" s="55">
        <f t="shared" si="62"/>
        <v>312</v>
      </c>
      <c r="CR160" s="55">
        <f t="shared" si="62"/>
        <v>47.6</v>
      </c>
      <c r="CS160" s="55">
        <f t="shared" si="62"/>
        <v>26</v>
      </c>
      <c r="CT160" s="55">
        <f t="shared" si="63"/>
        <v>0</v>
      </c>
      <c r="CU160" s="55">
        <f t="shared" si="63"/>
        <v>73.3</v>
      </c>
      <c r="CV160" s="55">
        <f t="shared" si="63"/>
        <v>14.1</v>
      </c>
      <c r="CW160" s="55">
        <f t="shared" si="63"/>
        <v>0</v>
      </c>
      <c r="CX160" s="55">
        <f t="shared" si="63"/>
        <v>18.5</v>
      </c>
      <c r="CY160" s="55">
        <f t="shared" si="63"/>
        <v>1.5</v>
      </c>
      <c r="CZ160" s="55">
        <f t="shared" si="63"/>
        <v>13.1</v>
      </c>
      <c r="DA160" s="55">
        <f t="shared" si="63"/>
        <v>108.7</v>
      </c>
      <c r="DB160" s="55">
        <f t="shared" si="63"/>
        <v>234.1</v>
      </c>
      <c r="DC160" s="55">
        <f t="shared" si="63"/>
        <v>100.1</v>
      </c>
      <c r="DD160" s="55">
        <f t="shared" si="63"/>
        <v>174.4</v>
      </c>
      <c r="DE160" s="55">
        <f t="shared" si="63"/>
        <v>174.3</v>
      </c>
      <c r="DF160" s="58">
        <f t="shared" si="63"/>
        <v>251.6</v>
      </c>
      <c r="DG160" s="58">
        <f t="shared" si="57"/>
        <v>18410</v>
      </c>
    </row>
    <row r="161" spans="2:111">
      <c r="B161" s="40" t="s">
        <v>1548</v>
      </c>
      <c r="C161" s="30" t="s">
        <v>1549</v>
      </c>
      <c r="D161" s="30" t="s">
        <v>1294</v>
      </c>
      <c r="E161" s="30" t="s">
        <v>1553</v>
      </c>
      <c r="F161" s="30" t="str">
        <f t="shared" si="54"/>
        <v>宮城県気仙沼市</v>
      </c>
      <c r="G161" s="41">
        <f>+e!F159</f>
        <v>61530</v>
      </c>
      <c r="H161" s="41">
        <f>+e!G159</f>
        <v>73</v>
      </c>
      <c r="I161" s="41">
        <f>+SUM(e!H159:K159)</f>
        <v>7</v>
      </c>
      <c r="J161" s="41">
        <f>+SUM(e!L159:O159)</f>
        <v>720367</v>
      </c>
      <c r="K161" s="41">
        <f>+e!P159</f>
        <v>1520603</v>
      </c>
      <c r="L161" s="41">
        <f>+SUM(e!Q159:R159)</f>
        <v>7659850</v>
      </c>
      <c r="M161" s="31">
        <f>+IFERROR(ROUND(e!P159/e!S159,0),0)</f>
        <v>27647</v>
      </c>
      <c r="N161" s="30">
        <f>+IFERROR(ROUND(SUM(e!T159:V159)/e!S159,0),0)</f>
        <v>129</v>
      </c>
      <c r="O161" s="30">
        <f>+IFERROR(ROUND(e!W159/e!G159*100,1),0)</f>
        <v>60.3</v>
      </c>
      <c r="P161" s="41">
        <f>+e!X159</f>
        <v>11</v>
      </c>
      <c r="Q161" s="30">
        <f>+IFERROR(ROUND(e!Z159/e!Y159*100,1),0)</f>
        <v>9.1</v>
      </c>
      <c r="R161" s="30">
        <f>+IFERROR(ROUND(e!AB159/e!AA159*100,1),0)</f>
        <v>78.3</v>
      </c>
      <c r="S161" s="30">
        <f>+IFERROR(ROUND(SUM(e!AC159:AF159)/J161*100,1),0)</f>
        <v>31</v>
      </c>
      <c r="T161" s="30">
        <f>+IFERROR(ROUND(e!AG159/e!Y159*100,1),0)</f>
        <v>0</v>
      </c>
      <c r="U161" s="30">
        <f>+IFERROR(ROUND(e!AH159/SUM(e!AH159:AJ159)*100,1),0)</f>
        <v>0</v>
      </c>
      <c r="V161" s="30">
        <f>+IFERROR(ROUND(e!AK159/SUM(e!AK159:AQ159)*100,1),0)</f>
        <v>0</v>
      </c>
      <c r="W161" s="30">
        <f>+IFERROR(ROUND(SUM(e!AR159:BG159)/J161*100,1),0)</f>
        <v>18.600000000000001</v>
      </c>
      <c r="X161" s="30">
        <f>+IFERROR(ROUND(SUM(e!BH159:BI159)/SUM(e!BJ159:BK159)*100,1),0)</f>
        <v>98.1</v>
      </c>
      <c r="Y161" s="30">
        <f t="shared" si="55"/>
        <v>503.7</v>
      </c>
      <c r="Z161" s="30">
        <f t="shared" si="56"/>
        <v>91.8</v>
      </c>
      <c r="AA161" s="30">
        <f>+IFERROR(ROUND(K161/SUM(e!T159:V159),1),0)</f>
        <v>213.9</v>
      </c>
      <c r="AB161" s="42">
        <f>+IFERROR(ROUND((SUM(e!BJ159:BK159)-SUM(e!BL159:BO159))/SUM(e!T159:V159),1),0)</f>
        <v>232.9</v>
      </c>
      <c r="AC161" s="30">
        <f>+IFERROR(ROUND(e!BP159/e!BQ159*100,1),0)</f>
        <v>218</v>
      </c>
      <c r="AD161" s="101">
        <f>+e!BR159</f>
        <v>0</v>
      </c>
      <c r="AF161" s="5"/>
      <c r="AG161" s="29"/>
      <c r="BG161" s="5"/>
      <c r="BH161" s="29"/>
      <c r="CH161" s="69" t="s">
        <v>844</v>
      </c>
      <c r="CI161" s="68" t="s">
        <v>3624</v>
      </c>
      <c r="CJ161" s="55">
        <f t="shared" si="62"/>
        <v>76290</v>
      </c>
      <c r="CK161" s="55">
        <f t="shared" si="62"/>
        <v>34</v>
      </c>
      <c r="CL161" s="55">
        <f t="shared" si="62"/>
        <v>1</v>
      </c>
      <c r="CM161" s="55">
        <f t="shared" si="62"/>
        <v>272307</v>
      </c>
      <c r="CN161" s="55">
        <f t="shared" si="62"/>
        <v>1166520</v>
      </c>
      <c r="CO161" s="55">
        <f t="shared" si="62"/>
        <v>8920880</v>
      </c>
      <c r="CP161" s="55">
        <f t="shared" si="62"/>
        <v>61396</v>
      </c>
      <c r="CQ161" s="55">
        <f t="shared" si="62"/>
        <v>390</v>
      </c>
      <c r="CR161" s="55">
        <f t="shared" si="62"/>
        <v>23.5</v>
      </c>
      <c r="CS161" s="55">
        <f t="shared" si="62"/>
        <v>5</v>
      </c>
      <c r="CT161" s="55">
        <f t="shared" si="63"/>
        <v>0</v>
      </c>
      <c r="CU161" s="55">
        <f t="shared" si="63"/>
        <v>0</v>
      </c>
      <c r="CV161" s="55">
        <f t="shared" si="63"/>
        <v>37.299999999999997</v>
      </c>
      <c r="CW161" s="55">
        <f t="shared" si="63"/>
        <v>100</v>
      </c>
      <c r="CX161" s="55">
        <f t="shared" si="63"/>
        <v>45.5</v>
      </c>
      <c r="CY161" s="55">
        <f t="shared" si="63"/>
        <v>100</v>
      </c>
      <c r="CZ161" s="55">
        <f t="shared" si="63"/>
        <v>6.8</v>
      </c>
      <c r="DA161" s="55">
        <f t="shared" si="63"/>
        <v>101.5</v>
      </c>
      <c r="DB161" s="55">
        <f t="shared" si="63"/>
        <v>764.7</v>
      </c>
      <c r="DC161" s="55">
        <f t="shared" si="63"/>
        <v>92.4</v>
      </c>
      <c r="DD161" s="55">
        <f t="shared" si="63"/>
        <v>157.30000000000001</v>
      </c>
      <c r="DE161" s="55">
        <f t="shared" si="63"/>
        <v>170.3</v>
      </c>
      <c r="DF161" s="58">
        <f t="shared" si="63"/>
        <v>474.2</v>
      </c>
      <c r="DG161" s="58">
        <f t="shared" si="57"/>
        <v>16000</v>
      </c>
    </row>
    <row r="162" spans="2:111">
      <c r="B162" s="40" t="s">
        <v>1548</v>
      </c>
      <c r="C162" s="30" t="s">
        <v>1549</v>
      </c>
      <c r="D162" s="30" t="s">
        <v>1300</v>
      </c>
      <c r="E162" s="30" t="s">
        <v>1554</v>
      </c>
      <c r="F162" s="30" t="str">
        <f t="shared" si="54"/>
        <v>宮城県角田市</v>
      </c>
      <c r="G162" s="41">
        <f>+e!F160</f>
        <v>28316</v>
      </c>
      <c r="H162" s="41">
        <f>+e!G160</f>
        <v>12</v>
      </c>
      <c r="I162" s="41">
        <f>+SUM(e!H160:K160)</f>
        <v>2</v>
      </c>
      <c r="J162" s="41">
        <f>+SUM(e!L160:O160)</f>
        <v>299515</v>
      </c>
      <c r="K162" s="41">
        <f>+e!P160</f>
        <v>848555</v>
      </c>
      <c r="L162" s="41">
        <f>+SUM(e!Q160:R160)</f>
        <v>818341</v>
      </c>
      <c r="M162" s="31">
        <f>+IFERROR(ROUND(e!P160/e!S160,0),0)</f>
        <v>77141</v>
      </c>
      <c r="N162" s="30">
        <f>+IFERROR(ROUND(SUM(e!T160:V160)/e!S160,0),0)</f>
        <v>285</v>
      </c>
      <c r="O162" s="30">
        <f>+IFERROR(ROUND(e!W160/e!G160*100,1),0)</f>
        <v>58.3</v>
      </c>
      <c r="P162" s="41">
        <f>+e!X160</f>
        <v>10</v>
      </c>
      <c r="Q162" s="30">
        <f>+IFERROR(ROUND(e!Z160/e!Y160*100,1),0)</f>
        <v>59.4</v>
      </c>
      <c r="R162" s="30">
        <f>+IFERROR(ROUND(e!AB160/e!AA160*100,1),0)</f>
        <v>42.4</v>
      </c>
      <c r="S162" s="30">
        <f>+IFERROR(ROUND(SUM(e!AC160:AF160)/J162*100,1),0)</f>
        <v>1.2</v>
      </c>
      <c r="T162" s="30">
        <f>+IFERROR(ROUND(e!AG160/e!Y160*100,1),0)</f>
        <v>0</v>
      </c>
      <c r="U162" s="30">
        <f>+IFERROR(ROUND(e!AH160/SUM(e!AH160:AJ160)*100,1),0)</f>
        <v>0</v>
      </c>
      <c r="V162" s="30">
        <f>+IFERROR(ROUND(e!AK160/SUM(e!AK160:AQ160)*100,1),0)</f>
        <v>100</v>
      </c>
      <c r="W162" s="30">
        <f>+IFERROR(ROUND(SUM(e!AR160:BG160)/J162*100,1),0)</f>
        <v>1.9</v>
      </c>
      <c r="X162" s="30">
        <f>+IFERROR(ROUND(SUM(e!BH160:BI160)/SUM(e!BJ160:BK160)*100,1),0)</f>
        <v>102.8</v>
      </c>
      <c r="Y162" s="30">
        <f t="shared" si="55"/>
        <v>96.4</v>
      </c>
      <c r="Z162" s="30">
        <f t="shared" si="56"/>
        <v>89.6</v>
      </c>
      <c r="AA162" s="30">
        <f>+IFERROR(ROUND(K162/SUM(e!T160:V160),1),0)</f>
        <v>271.10000000000002</v>
      </c>
      <c r="AB162" s="42">
        <f>+IFERROR(ROUND((SUM(e!BJ160:BK160)-SUM(e!BL160:BO160))/SUM(e!T160:V160),1),0)</f>
        <v>302.60000000000002</v>
      </c>
      <c r="AC162" s="30">
        <f>+IFERROR(ROUND(e!BP160/e!BQ160*100,1),0)</f>
        <v>444.3</v>
      </c>
      <c r="AD162" s="101">
        <f>+e!BR160</f>
        <v>9100</v>
      </c>
      <c r="AF162" s="5"/>
      <c r="AG162" s="29"/>
      <c r="BG162" s="5"/>
      <c r="BH162" s="29"/>
      <c r="CH162" s="69" t="s">
        <v>846</v>
      </c>
      <c r="CI162" s="68" t="s">
        <v>3386</v>
      </c>
      <c r="CJ162" s="55">
        <f t="shared" si="62"/>
        <v>51990</v>
      </c>
      <c r="CK162" s="55">
        <f t="shared" si="62"/>
        <v>22</v>
      </c>
      <c r="CL162" s="55">
        <f t="shared" si="62"/>
        <v>0</v>
      </c>
      <c r="CM162" s="55">
        <f t="shared" si="62"/>
        <v>281208</v>
      </c>
      <c r="CN162" s="55">
        <f t="shared" si="62"/>
        <v>1005365</v>
      </c>
      <c r="CO162" s="55">
        <f t="shared" si="62"/>
        <v>2512353</v>
      </c>
      <c r="CP162" s="55">
        <f t="shared" si="62"/>
        <v>77336</v>
      </c>
      <c r="CQ162" s="55">
        <f t="shared" si="62"/>
        <v>422</v>
      </c>
      <c r="CR162" s="55">
        <f t="shared" si="62"/>
        <v>40.9</v>
      </c>
      <c r="CS162" s="55">
        <f t="shared" si="62"/>
        <v>29</v>
      </c>
      <c r="CT162" s="55">
        <f t="shared" si="63"/>
        <v>0</v>
      </c>
      <c r="CU162" s="55">
        <f t="shared" si="63"/>
        <v>100</v>
      </c>
      <c r="CV162" s="55">
        <f t="shared" si="63"/>
        <v>48.2</v>
      </c>
      <c r="CW162" s="55">
        <f t="shared" si="63"/>
        <v>0</v>
      </c>
      <c r="CX162" s="55">
        <f t="shared" si="63"/>
        <v>7.1</v>
      </c>
      <c r="CY162" s="55">
        <f t="shared" si="63"/>
        <v>46.6</v>
      </c>
      <c r="CZ162" s="55">
        <f t="shared" si="63"/>
        <v>15.4</v>
      </c>
      <c r="DA162" s="55">
        <f t="shared" si="63"/>
        <v>84.6</v>
      </c>
      <c r="DB162" s="55">
        <f t="shared" si="63"/>
        <v>249.9</v>
      </c>
      <c r="DC162" s="55">
        <f t="shared" si="63"/>
        <v>78.599999999999994</v>
      </c>
      <c r="DD162" s="55">
        <f t="shared" si="63"/>
        <v>183.4</v>
      </c>
      <c r="DE162" s="55">
        <f t="shared" si="63"/>
        <v>233.3</v>
      </c>
      <c r="DF162" s="58">
        <f t="shared" si="63"/>
        <v>309</v>
      </c>
      <c r="DG162" s="58">
        <f t="shared" si="57"/>
        <v>38000</v>
      </c>
    </row>
    <row r="163" spans="2:111">
      <c r="B163" s="40" t="s">
        <v>1548</v>
      </c>
      <c r="C163" s="30" t="s">
        <v>1549</v>
      </c>
      <c r="D163" s="30" t="s">
        <v>1523</v>
      </c>
      <c r="E163" s="30" t="s">
        <v>1555</v>
      </c>
      <c r="F163" s="30" t="str">
        <f t="shared" si="54"/>
        <v>宮城県多賀城市</v>
      </c>
      <c r="G163" s="41">
        <f>+e!F161</f>
        <v>56095</v>
      </c>
      <c r="H163" s="41">
        <f>+e!G161</f>
        <v>27</v>
      </c>
      <c r="I163" s="41">
        <f>+SUM(e!H161:K161)</f>
        <v>1</v>
      </c>
      <c r="J163" s="41">
        <f>+SUM(e!L161:O161)</f>
        <v>230167</v>
      </c>
      <c r="K163" s="41">
        <f>+e!P161</f>
        <v>1535542</v>
      </c>
      <c r="L163" s="41">
        <f>+SUM(e!Q161:R161)</f>
        <v>2867547</v>
      </c>
      <c r="M163" s="31">
        <f>+IFERROR(ROUND(e!P161/e!S161,0),0)</f>
        <v>66763</v>
      </c>
      <c r="N163" s="30">
        <f>+IFERROR(ROUND(SUM(e!T161:V161)/e!S161,0),0)</f>
        <v>241</v>
      </c>
      <c r="O163" s="30">
        <f>+IFERROR(ROUND(e!W161/e!G161*100,1),0)</f>
        <v>25.9</v>
      </c>
      <c r="P163" s="41">
        <f>+e!X161</f>
        <v>8</v>
      </c>
      <c r="Q163" s="30">
        <f>+IFERROR(ROUND(e!Z161/e!Y161*100,1),0)</f>
        <v>100</v>
      </c>
      <c r="R163" s="30">
        <f>+IFERROR(ROUND(e!AB161/e!AA161*100,1),0)</f>
        <v>28.6</v>
      </c>
      <c r="S163" s="30">
        <f>+IFERROR(ROUND(SUM(e!AC161:AF161)/J163*100,1),0)</f>
        <v>9.4</v>
      </c>
      <c r="T163" s="30">
        <f>+IFERROR(ROUND(e!AG161/e!Y161*100,1),0)</f>
        <v>0</v>
      </c>
      <c r="U163" s="30">
        <f>+IFERROR(ROUND(e!AH161/SUM(e!AH161:AJ161)*100,1),0)</f>
        <v>0</v>
      </c>
      <c r="V163" s="30">
        <f>+IFERROR(ROUND(e!AK161/SUM(e!AK161:AQ161)*100,1),0)</f>
        <v>100</v>
      </c>
      <c r="W163" s="30">
        <f>+IFERROR(ROUND(SUM(e!AR161:BG161)/J163*100,1),0)</f>
        <v>74.599999999999994</v>
      </c>
      <c r="X163" s="30">
        <f>+IFERROR(ROUND(SUM(e!BH161:BI161)/SUM(e!BJ161:BK161)*100,1),0)</f>
        <v>107.6</v>
      </c>
      <c r="Y163" s="30">
        <f t="shared" si="55"/>
        <v>186.7</v>
      </c>
      <c r="Z163" s="30">
        <f t="shared" si="56"/>
        <v>102.4</v>
      </c>
      <c r="AA163" s="30">
        <f>+IFERROR(ROUND(K163/SUM(e!T161:V161),1),0)</f>
        <v>276.7</v>
      </c>
      <c r="AB163" s="42">
        <f>+IFERROR(ROUND((SUM(e!BJ161:BK161)-SUM(e!BL161:BO161))/SUM(e!T161:V161),1),0)</f>
        <v>270.2</v>
      </c>
      <c r="AC163" s="30">
        <f>+IFERROR(ROUND(e!BP161/e!BQ161*100,1),0)</f>
        <v>211</v>
      </c>
      <c r="AD163" s="101">
        <f>+e!BR161</f>
        <v>19300</v>
      </c>
      <c r="AF163" s="5"/>
      <c r="AG163" s="29"/>
      <c r="BG163" s="5"/>
      <c r="BH163" s="29"/>
      <c r="CH163" s="69" t="s">
        <v>847</v>
      </c>
      <c r="CI163" s="68" t="s">
        <v>3625</v>
      </c>
      <c r="CJ163" s="55">
        <f t="shared" si="62"/>
        <v>30530</v>
      </c>
      <c r="CK163" s="55">
        <f t="shared" si="62"/>
        <v>10</v>
      </c>
      <c r="CL163" s="55">
        <f t="shared" si="62"/>
        <v>1</v>
      </c>
      <c r="CM163" s="55">
        <f t="shared" si="62"/>
        <v>90767</v>
      </c>
      <c r="CN163" s="55">
        <f t="shared" si="62"/>
        <v>488444</v>
      </c>
      <c r="CO163" s="55">
        <f t="shared" si="62"/>
        <v>384764</v>
      </c>
      <c r="CP163" s="55">
        <f t="shared" si="62"/>
        <v>54272</v>
      </c>
      <c r="CQ163" s="55">
        <f t="shared" si="62"/>
        <v>334</v>
      </c>
      <c r="CR163" s="55">
        <f t="shared" si="62"/>
        <v>20</v>
      </c>
      <c r="CS163" s="55">
        <f t="shared" si="62"/>
        <v>9</v>
      </c>
      <c r="CT163" s="55">
        <f t="shared" si="63"/>
        <v>0</v>
      </c>
      <c r="CU163" s="55">
        <f t="shared" si="63"/>
        <v>93.8</v>
      </c>
      <c r="CV163" s="55">
        <f t="shared" si="63"/>
        <v>37.6</v>
      </c>
      <c r="CW163" s="55">
        <f t="shared" si="63"/>
        <v>62</v>
      </c>
      <c r="CX163" s="55">
        <f t="shared" si="63"/>
        <v>0</v>
      </c>
      <c r="CY163" s="55">
        <f t="shared" si="63"/>
        <v>98.5</v>
      </c>
      <c r="CZ163" s="55">
        <f t="shared" si="63"/>
        <v>14.8</v>
      </c>
      <c r="DA163" s="55">
        <f t="shared" si="63"/>
        <v>127.2</v>
      </c>
      <c r="DB163" s="55">
        <f t="shared" si="63"/>
        <v>78.8</v>
      </c>
      <c r="DC163" s="55">
        <f t="shared" si="63"/>
        <v>104.6</v>
      </c>
      <c r="DD163" s="55">
        <f t="shared" si="63"/>
        <v>162.5</v>
      </c>
      <c r="DE163" s="55">
        <f t="shared" si="63"/>
        <v>155.4</v>
      </c>
      <c r="DF163" s="58">
        <f t="shared" si="63"/>
        <v>742.9</v>
      </c>
      <c r="DG163" s="58">
        <f t="shared" si="57"/>
        <v>2000</v>
      </c>
    </row>
    <row r="164" spans="2:111">
      <c r="B164" s="40" t="s">
        <v>1548</v>
      </c>
      <c r="C164" s="30" t="s">
        <v>1549</v>
      </c>
      <c r="D164" s="30" t="s">
        <v>1304</v>
      </c>
      <c r="E164" s="30" t="s">
        <v>1556</v>
      </c>
      <c r="F164" s="30" t="str">
        <f t="shared" si="54"/>
        <v>宮城県女川町</v>
      </c>
      <c r="G164" s="41">
        <f>+e!F162</f>
        <v>6463</v>
      </c>
      <c r="H164" s="41">
        <f>+e!G162</f>
        <v>6</v>
      </c>
      <c r="I164" s="41">
        <f>+SUM(e!H162:K162)</f>
        <v>2</v>
      </c>
      <c r="J164" s="41">
        <f>+SUM(e!L162:O162)</f>
        <v>30589</v>
      </c>
      <c r="K164" s="41">
        <f>+e!P162</f>
        <v>117201</v>
      </c>
      <c r="L164" s="41">
        <f>+SUM(e!Q162:R162)</f>
        <v>332136</v>
      </c>
      <c r="M164" s="31">
        <f>+IFERROR(ROUND(e!P162/e!S162,0),0)</f>
        <v>19534</v>
      </c>
      <c r="N164" s="30">
        <f>+IFERROR(ROUND(SUM(e!T162:V162)/e!S162,0),0)</f>
        <v>168</v>
      </c>
      <c r="O164" s="30">
        <f>+IFERROR(ROUND(e!W162/e!G162*100,1),0)</f>
        <v>16.7</v>
      </c>
      <c r="P164" s="41">
        <f>+e!X162</f>
        <v>7</v>
      </c>
      <c r="Q164" s="30">
        <f>+IFERROR(ROUND(e!Z162/e!Y162*100,1),0)</f>
        <v>0</v>
      </c>
      <c r="R164" s="30">
        <f>+IFERROR(ROUND(e!AB162/e!AA162*100,1),0)</f>
        <v>36.4</v>
      </c>
      <c r="S164" s="30">
        <f>+IFERROR(ROUND(SUM(e!AC162:AF162)/J164*100,1),0)</f>
        <v>2.8</v>
      </c>
      <c r="T164" s="30">
        <f>+IFERROR(ROUND(e!AG162/e!Y162*100,1),0)</f>
        <v>51.7</v>
      </c>
      <c r="U164" s="30">
        <f>+IFERROR(ROUND(e!AH162/SUM(e!AH162:AJ162)*100,1),0)</f>
        <v>0</v>
      </c>
      <c r="V164" s="30">
        <f>+IFERROR(ROUND(e!AK162/SUM(e!AK162:AQ162)*100,1),0)</f>
        <v>0</v>
      </c>
      <c r="W164" s="30">
        <f>+IFERROR(ROUND(SUM(e!AR162:BG162)/J164*100,1),0)</f>
        <v>0</v>
      </c>
      <c r="X164" s="30">
        <f>+IFERROR(ROUND(SUM(e!BH162:BI162)/SUM(e!BJ162:BK162)*100,1),0)</f>
        <v>85.6</v>
      </c>
      <c r="Y164" s="30">
        <f t="shared" si="55"/>
        <v>283.39999999999998</v>
      </c>
      <c r="Z164" s="30">
        <f t="shared" si="56"/>
        <v>61.6</v>
      </c>
      <c r="AA164" s="30">
        <f>+IFERROR(ROUND(K164/SUM(e!T162:V162),1),0)</f>
        <v>116.2</v>
      </c>
      <c r="AB164" s="42">
        <f>+IFERROR(ROUND((SUM(e!BJ162:BK162)-SUM(e!BL162:BO162))/SUM(e!T162:V162),1),0)</f>
        <v>188.7</v>
      </c>
      <c r="AC164" s="30">
        <f>+IFERROR(ROUND(e!BP162/e!BQ162*100,1),0)</f>
        <v>106.9</v>
      </c>
      <c r="AD164" s="101">
        <f>+e!BR162</f>
        <v>0</v>
      </c>
      <c r="AF164" s="5"/>
      <c r="AG164" s="29"/>
      <c r="BG164" s="5"/>
      <c r="BH164" s="29"/>
      <c r="CH164" s="69" t="s">
        <v>848</v>
      </c>
      <c r="CI164" s="68" t="s">
        <v>3387</v>
      </c>
      <c r="CJ164" s="55">
        <f t="shared" si="62"/>
        <v>18615</v>
      </c>
      <c r="CK164" s="55">
        <f t="shared" si="62"/>
        <v>8</v>
      </c>
      <c r="CL164" s="55">
        <f t="shared" si="62"/>
        <v>1</v>
      </c>
      <c r="CM164" s="55">
        <f t="shared" si="62"/>
        <v>204087</v>
      </c>
      <c r="CN164" s="55">
        <f t="shared" si="62"/>
        <v>453388</v>
      </c>
      <c r="CO164" s="55">
        <f t="shared" si="62"/>
        <v>2137420</v>
      </c>
      <c r="CP164" s="55">
        <f t="shared" si="62"/>
        <v>56674</v>
      </c>
      <c r="CQ164" s="55">
        <f t="shared" si="62"/>
        <v>220</v>
      </c>
      <c r="CR164" s="55">
        <f t="shared" si="62"/>
        <v>50</v>
      </c>
      <c r="CS164" s="55">
        <f t="shared" si="62"/>
        <v>33</v>
      </c>
      <c r="CT164" s="55">
        <f t="shared" si="63"/>
        <v>0</v>
      </c>
      <c r="CU164" s="55">
        <f t="shared" si="63"/>
        <v>25.1</v>
      </c>
      <c r="CV164" s="55">
        <f t="shared" si="63"/>
        <v>11.3</v>
      </c>
      <c r="CW164" s="55">
        <f t="shared" si="63"/>
        <v>83.8</v>
      </c>
      <c r="CX164" s="55">
        <f t="shared" si="63"/>
        <v>0</v>
      </c>
      <c r="CY164" s="55">
        <f t="shared" si="63"/>
        <v>74.2</v>
      </c>
      <c r="CZ164" s="55">
        <f t="shared" si="63"/>
        <v>3.9</v>
      </c>
      <c r="DA164" s="55">
        <f t="shared" si="63"/>
        <v>107.1</v>
      </c>
      <c r="DB164" s="55">
        <f t="shared" si="63"/>
        <v>471.4</v>
      </c>
      <c r="DC164" s="55">
        <f t="shared" si="63"/>
        <v>90.6</v>
      </c>
      <c r="DD164" s="55">
        <f t="shared" si="63"/>
        <v>257.5</v>
      </c>
      <c r="DE164" s="55">
        <f t="shared" si="63"/>
        <v>284.3</v>
      </c>
      <c r="DF164" s="58">
        <f t="shared" si="63"/>
        <v>189.3</v>
      </c>
      <c r="DG164" s="58">
        <f t="shared" si="57"/>
        <v>8000</v>
      </c>
    </row>
    <row r="165" spans="2:111">
      <c r="B165" s="40" t="s">
        <v>1548</v>
      </c>
      <c r="C165" s="30" t="s">
        <v>1549</v>
      </c>
      <c r="D165" s="30" t="s">
        <v>1306</v>
      </c>
      <c r="E165" s="30" t="s">
        <v>1557</v>
      </c>
      <c r="F165" s="30" t="str">
        <f t="shared" si="54"/>
        <v>宮城県松島町</v>
      </c>
      <c r="G165" s="41">
        <f>+e!F163</f>
        <v>14047</v>
      </c>
      <c r="H165" s="41">
        <f>+e!G163</f>
        <v>8</v>
      </c>
      <c r="I165" s="41">
        <f>+SUM(e!H163:K163)</f>
        <v>2</v>
      </c>
      <c r="J165" s="41">
        <f>+SUM(e!L163:O163)</f>
        <v>134060</v>
      </c>
      <c r="K165" s="41">
        <f>+e!P163</f>
        <v>515164</v>
      </c>
      <c r="L165" s="41">
        <f>+SUM(e!Q163:R163)</f>
        <v>799348</v>
      </c>
      <c r="M165" s="31">
        <f>+IFERROR(ROUND(e!P163/e!S163,0),0)</f>
        <v>85861</v>
      </c>
      <c r="N165" s="30">
        <f>+IFERROR(ROUND(SUM(e!T163:V163)/e!S163,0),0)</f>
        <v>282</v>
      </c>
      <c r="O165" s="30">
        <f>+IFERROR(ROUND(e!W163/e!G163*100,1),0)</f>
        <v>37.5</v>
      </c>
      <c r="P165" s="41">
        <f>+e!X163</f>
        <v>8</v>
      </c>
      <c r="Q165" s="30">
        <f>+IFERROR(ROUND(e!Z163/e!Y163*100,1),0)</f>
        <v>0</v>
      </c>
      <c r="R165" s="30">
        <f>+IFERROR(ROUND(e!AB163/e!AA163*100,1),0)</f>
        <v>76.900000000000006</v>
      </c>
      <c r="S165" s="30">
        <f>+IFERROR(ROUND(SUM(e!AC163:AF163)/J165*100,1),0)</f>
        <v>7.9</v>
      </c>
      <c r="T165" s="30">
        <f>+IFERROR(ROUND(e!AG163/e!Y163*100,1),0)</f>
        <v>0</v>
      </c>
      <c r="U165" s="30">
        <f>+IFERROR(ROUND(e!AH163/SUM(e!AH163:AJ163)*100,1),0)</f>
        <v>0</v>
      </c>
      <c r="V165" s="30">
        <f>+IFERROR(ROUND(e!AK163/SUM(e!AK163:AQ163)*100,1),0)</f>
        <v>63.5</v>
      </c>
      <c r="W165" s="30">
        <f>+IFERROR(ROUND(SUM(e!AR163:BG163)/J165*100,1),0)</f>
        <v>9.1</v>
      </c>
      <c r="X165" s="30">
        <f>+IFERROR(ROUND(SUM(e!BH163:BI163)/SUM(e!BJ163:BK163)*100,1),0)</f>
        <v>103</v>
      </c>
      <c r="Y165" s="30">
        <f t="shared" si="55"/>
        <v>155.19999999999999</v>
      </c>
      <c r="Z165" s="30">
        <f t="shared" si="56"/>
        <v>100.9</v>
      </c>
      <c r="AA165" s="30">
        <f>+IFERROR(ROUND(K165/SUM(e!T163:V163),1),0)</f>
        <v>304.3</v>
      </c>
      <c r="AB165" s="42">
        <f>+IFERROR(ROUND((SUM(e!BJ163:BK163)-SUM(e!BL163:BO163))/SUM(e!T163:V163),1),0)</f>
        <v>301.5</v>
      </c>
      <c r="AC165" s="30">
        <f>+IFERROR(ROUND(e!BP163/e!BQ163*100,1),0)</f>
        <v>2056.6999999999998</v>
      </c>
      <c r="AD165" s="101">
        <f>+e!BR163</f>
        <v>9700</v>
      </c>
      <c r="AF165" s="5"/>
      <c r="AG165" s="29"/>
      <c r="BG165" s="5"/>
      <c r="BH165" s="29"/>
      <c r="CH165" s="69" t="s">
        <v>849</v>
      </c>
      <c r="CI165" s="68" t="s">
        <v>3626</v>
      </c>
      <c r="CJ165" s="55">
        <f t="shared" ref="CJ165:CS174" si="64">+IFERROR(VLOOKUP($CI165,$F$5:$AC$1424,CJ$1,FALSE),0)</f>
        <v>9213</v>
      </c>
      <c r="CK165" s="55">
        <f t="shared" si="64"/>
        <v>4</v>
      </c>
      <c r="CL165" s="55">
        <f t="shared" si="64"/>
        <v>3</v>
      </c>
      <c r="CM165" s="55">
        <f t="shared" si="64"/>
        <v>208161</v>
      </c>
      <c r="CN165" s="55">
        <f t="shared" si="64"/>
        <v>220376</v>
      </c>
      <c r="CO165" s="55">
        <f t="shared" si="64"/>
        <v>2486453</v>
      </c>
      <c r="CP165" s="55">
        <f t="shared" si="64"/>
        <v>73459</v>
      </c>
      <c r="CQ165" s="55">
        <f t="shared" si="64"/>
        <v>277</v>
      </c>
      <c r="CR165" s="55">
        <f t="shared" si="64"/>
        <v>25</v>
      </c>
      <c r="CS165" s="55">
        <f t="shared" si="64"/>
        <v>24</v>
      </c>
      <c r="CT165" s="55">
        <f t="shared" ref="CT165:DF174" si="65">+IFERROR(VLOOKUP($CI165,$F$5:$AC$1424,CT$1,FALSE),0)</f>
        <v>0</v>
      </c>
      <c r="CU165" s="55">
        <f t="shared" si="65"/>
        <v>50.8</v>
      </c>
      <c r="CV165" s="55">
        <f t="shared" si="65"/>
        <v>8.6999999999999993</v>
      </c>
      <c r="CW165" s="55">
        <f t="shared" si="65"/>
        <v>0</v>
      </c>
      <c r="CX165" s="55">
        <f t="shared" si="65"/>
        <v>100</v>
      </c>
      <c r="CY165" s="55">
        <f t="shared" si="65"/>
        <v>49.4</v>
      </c>
      <c r="CZ165" s="55">
        <f t="shared" si="65"/>
        <v>17.2</v>
      </c>
      <c r="DA165" s="55">
        <f t="shared" si="65"/>
        <v>92.7</v>
      </c>
      <c r="DB165" s="55">
        <f t="shared" si="65"/>
        <v>1128.3</v>
      </c>
      <c r="DC165" s="55">
        <f t="shared" si="65"/>
        <v>54.7</v>
      </c>
      <c r="DD165" s="55">
        <f t="shared" si="65"/>
        <v>265.2</v>
      </c>
      <c r="DE165" s="55">
        <f t="shared" si="65"/>
        <v>484.4</v>
      </c>
      <c r="DF165" s="58">
        <f t="shared" si="65"/>
        <v>456.2</v>
      </c>
      <c r="DG165" s="58">
        <f t="shared" si="57"/>
        <v>3500</v>
      </c>
    </row>
    <row r="166" spans="2:111">
      <c r="B166" s="40" t="s">
        <v>1548</v>
      </c>
      <c r="C166" s="30" t="s">
        <v>1549</v>
      </c>
      <c r="D166" s="30" t="s">
        <v>1308</v>
      </c>
      <c r="E166" s="30" t="s">
        <v>1558</v>
      </c>
      <c r="F166" s="30" t="str">
        <f t="shared" si="54"/>
        <v>宮城県白石市</v>
      </c>
      <c r="G166" s="41">
        <f>+e!F164</f>
        <v>32654</v>
      </c>
      <c r="H166" s="41">
        <f>+e!G164</f>
        <v>10</v>
      </c>
      <c r="I166" s="41">
        <f>+SUM(e!H164:K164)</f>
        <v>3</v>
      </c>
      <c r="J166" s="41">
        <f>+SUM(e!L164:O164)</f>
        <v>326052</v>
      </c>
      <c r="K166" s="41">
        <f>+e!P164</f>
        <v>805518</v>
      </c>
      <c r="L166" s="41">
        <f>+SUM(e!Q164:R164)</f>
        <v>1369568</v>
      </c>
      <c r="M166" s="31">
        <f>+IFERROR(ROUND(e!P164/e!S164,0),0)</f>
        <v>80552</v>
      </c>
      <c r="N166" s="30">
        <f>+IFERROR(ROUND(SUM(e!T164:V164)/e!S164,0),0)</f>
        <v>306</v>
      </c>
      <c r="O166" s="30">
        <f>+IFERROR(ROUND(e!W164/e!G164*100,1),0)</f>
        <v>20</v>
      </c>
      <c r="P166" s="41">
        <f>+e!X164</f>
        <v>31</v>
      </c>
      <c r="Q166" s="30">
        <f>+IFERROR(ROUND(e!Z164/e!Y164*100,1),0)</f>
        <v>0</v>
      </c>
      <c r="R166" s="30">
        <f>+IFERROR(ROUND(e!AB164/e!AA164*100,1),0)</f>
        <v>57.1</v>
      </c>
      <c r="S166" s="30">
        <f>+IFERROR(ROUND(SUM(e!AC164:AF164)/J166*100,1),0)</f>
        <v>59.8</v>
      </c>
      <c r="T166" s="30">
        <f>+IFERROR(ROUND(e!AG164/e!Y164*100,1),0)</f>
        <v>3.5</v>
      </c>
      <c r="U166" s="30">
        <f>+IFERROR(ROUND(e!AH164/SUM(e!AH164:AJ164)*100,1),0)</f>
        <v>10</v>
      </c>
      <c r="V166" s="30">
        <f>+IFERROR(ROUND(e!AK164/SUM(e!AK164:AQ164)*100,1),0)</f>
        <v>72.400000000000006</v>
      </c>
      <c r="W166" s="30">
        <f>+IFERROR(ROUND(SUM(e!AR164:BG164)/J166*100,1),0)</f>
        <v>8</v>
      </c>
      <c r="X166" s="30">
        <f>+IFERROR(ROUND(SUM(e!BH164:BI164)/SUM(e!BJ164:BK164)*100,1),0)</f>
        <v>96.4</v>
      </c>
      <c r="Y166" s="30">
        <f t="shared" si="55"/>
        <v>170</v>
      </c>
      <c r="Z166" s="30">
        <f t="shared" si="56"/>
        <v>94.5</v>
      </c>
      <c r="AA166" s="30">
        <f>+IFERROR(ROUND(K166/SUM(e!T164:V164),1),0)</f>
        <v>263.10000000000002</v>
      </c>
      <c r="AB166" s="42">
        <f>+IFERROR(ROUND((SUM(e!BJ164:BK164)-SUM(e!BL164:BO164))/SUM(e!T164:V164),1),0)</f>
        <v>278.3</v>
      </c>
      <c r="AC166" s="30">
        <f>+IFERROR(ROUND(e!BP164/e!BQ164*100,1),0)</f>
        <v>478.1</v>
      </c>
      <c r="AD166" s="101">
        <f>+e!BR164</f>
        <v>7400</v>
      </c>
      <c r="AF166" s="5"/>
      <c r="AG166" s="29"/>
      <c r="BG166" s="5"/>
      <c r="BH166" s="29"/>
      <c r="CH166" s="69" t="s">
        <v>850</v>
      </c>
      <c r="CI166" s="68" t="s">
        <v>3627</v>
      </c>
      <c r="CJ166" s="55">
        <f t="shared" si="64"/>
        <v>16869</v>
      </c>
      <c r="CK166" s="55">
        <f t="shared" si="64"/>
        <v>4</v>
      </c>
      <c r="CL166" s="55">
        <f t="shared" si="64"/>
        <v>0</v>
      </c>
      <c r="CM166" s="55">
        <f t="shared" si="64"/>
        <v>35589</v>
      </c>
      <c r="CN166" s="55">
        <f t="shared" si="64"/>
        <v>289728</v>
      </c>
      <c r="CO166" s="55">
        <f t="shared" si="64"/>
        <v>393976</v>
      </c>
      <c r="CP166" s="55">
        <f t="shared" si="64"/>
        <v>72432</v>
      </c>
      <c r="CQ166" s="55">
        <f t="shared" si="64"/>
        <v>463</v>
      </c>
      <c r="CR166" s="55">
        <f t="shared" si="64"/>
        <v>25</v>
      </c>
      <c r="CS166" s="55">
        <f t="shared" si="64"/>
        <v>23</v>
      </c>
      <c r="CT166" s="55">
        <f t="shared" si="65"/>
        <v>0</v>
      </c>
      <c r="CU166" s="55">
        <f t="shared" si="65"/>
        <v>0</v>
      </c>
      <c r="CV166" s="55">
        <f t="shared" si="65"/>
        <v>36.1</v>
      </c>
      <c r="CW166" s="55">
        <f t="shared" si="65"/>
        <v>0</v>
      </c>
      <c r="CX166" s="55">
        <f t="shared" si="65"/>
        <v>0</v>
      </c>
      <c r="CY166" s="55">
        <f t="shared" si="65"/>
        <v>46.6</v>
      </c>
      <c r="CZ166" s="55">
        <f t="shared" si="65"/>
        <v>6.1</v>
      </c>
      <c r="DA166" s="55">
        <f t="shared" si="65"/>
        <v>92.8</v>
      </c>
      <c r="DB166" s="55">
        <f t="shared" si="65"/>
        <v>136</v>
      </c>
      <c r="DC166" s="55">
        <f t="shared" si="65"/>
        <v>86</v>
      </c>
      <c r="DD166" s="55">
        <f t="shared" si="65"/>
        <v>156.4</v>
      </c>
      <c r="DE166" s="55">
        <f t="shared" si="65"/>
        <v>181.9</v>
      </c>
      <c r="DF166" s="58">
        <f t="shared" si="65"/>
        <v>582.29999999999995</v>
      </c>
      <c r="DG166" s="58">
        <f t="shared" si="57"/>
        <v>8800</v>
      </c>
    </row>
    <row r="167" spans="2:111">
      <c r="B167" s="40" t="s">
        <v>1548</v>
      </c>
      <c r="C167" s="30" t="s">
        <v>1549</v>
      </c>
      <c r="D167" s="30" t="s">
        <v>1310</v>
      </c>
      <c r="E167" s="30" t="s">
        <v>1559</v>
      </c>
      <c r="F167" s="30" t="str">
        <f t="shared" si="54"/>
        <v>宮城県涌谷町</v>
      </c>
      <c r="G167" s="41">
        <f>+e!F165</f>
        <v>15659</v>
      </c>
      <c r="H167" s="41">
        <f>+e!G165</f>
        <v>6</v>
      </c>
      <c r="I167" s="41">
        <f>+SUM(e!H165:K165)</f>
        <v>1</v>
      </c>
      <c r="J167" s="41">
        <f>+SUM(e!L165:O165)</f>
        <v>198287</v>
      </c>
      <c r="K167" s="41">
        <f>+e!P165</f>
        <v>384488</v>
      </c>
      <c r="L167" s="41">
        <f>+SUM(e!Q165:R165)</f>
        <v>737462</v>
      </c>
      <c r="M167" s="31">
        <f>+IFERROR(ROUND(e!P165/e!S165,0),0)</f>
        <v>64081</v>
      </c>
      <c r="N167" s="30">
        <f>+IFERROR(ROUND(SUM(e!T165:V165)/e!S165,0),0)</f>
        <v>220</v>
      </c>
      <c r="O167" s="30">
        <f>+IFERROR(ROUND(e!W165/e!G165*100,1),0)</f>
        <v>50</v>
      </c>
      <c r="P167" s="41">
        <f>+e!X165</f>
        <v>24</v>
      </c>
      <c r="Q167" s="30">
        <f>+IFERROR(ROUND(e!Z165/e!Y165*100,1),0)</f>
        <v>0</v>
      </c>
      <c r="R167" s="30">
        <f>+IFERROR(ROUND(e!AB165/e!AA165*100,1),0)</f>
        <v>7.7</v>
      </c>
      <c r="S167" s="30">
        <f>+IFERROR(ROUND(SUM(e!AC165:AF165)/J167*100,1),0)</f>
        <v>21.2</v>
      </c>
      <c r="T167" s="30">
        <f>+IFERROR(ROUND(e!AG165/e!Y165*100,1),0)</f>
        <v>0</v>
      </c>
      <c r="U167" s="30">
        <f>+IFERROR(ROUND(e!AH165/SUM(e!AH165:AJ165)*100,1),0)</f>
        <v>0</v>
      </c>
      <c r="V167" s="30">
        <f>+IFERROR(ROUND(e!AK165/SUM(e!AK165:AQ165)*100,1),0)</f>
        <v>0</v>
      </c>
      <c r="W167" s="30">
        <f>+IFERROR(ROUND(SUM(e!AR165:BG165)/J167*100,1),0)</f>
        <v>23</v>
      </c>
      <c r="X167" s="30">
        <f>+IFERROR(ROUND(SUM(e!BH165:BI165)/SUM(e!BJ165:BK165)*100,1),0)</f>
        <v>106.6</v>
      </c>
      <c r="Y167" s="30">
        <f t="shared" si="55"/>
        <v>191.8</v>
      </c>
      <c r="Z167" s="30">
        <f t="shared" si="56"/>
        <v>105</v>
      </c>
      <c r="AA167" s="30">
        <f>+IFERROR(ROUND(K167/SUM(e!T165:V165),1),0)</f>
        <v>291.3</v>
      </c>
      <c r="AB167" s="42">
        <f>+IFERROR(ROUND((SUM(e!BJ165:BK165)-SUM(e!BL165:BO165))/SUM(e!T165:V165),1),0)</f>
        <v>277.3</v>
      </c>
      <c r="AC167" s="30">
        <f>+IFERROR(ROUND(e!BP165/e!BQ165*100,1),0)</f>
        <v>281.5</v>
      </c>
      <c r="AD167" s="101">
        <f>+e!BR165</f>
        <v>5829</v>
      </c>
      <c r="AF167" s="5"/>
      <c r="AG167" s="29"/>
      <c r="BG167" s="5"/>
      <c r="BH167" s="29"/>
      <c r="CH167" s="69" t="s">
        <v>851</v>
      </c>
      <c r="CI167" s="68" t="s">
        <v>3628</v>
      </c>
      <c r="CJ167" s="55">
        <f t="shared" si="64"/>
        <v>43380</v>
      </c>
      <c r="CK167" s="55">
        <f t="shared" si="64"/>
        <v>16</v>
      </c>
      <c r="CL167" s="55">
        <f t="shared" si="64"/>
        <v>0</v>
      </c>
      <c r="CM167" s="55">
        <f t="shared" si="64"/>
        <v>197887</v>
      </c>
      <c r="CN167" s="55">
        <f t="shared" si="64"/>
        <v>730029</v>
      </c>
      <c r="CO167" s="55">
        <f t="shared" si="64"/>
        <v>1308551</v>
      </c>
      <c r="CP167" s="55">
        <f t="shared" si="64"/>
        <v>48669</v>
      </c>
      <c r="CQ167" s="55">
        <f t="shared" si="64"/>
        <v>298</v>
      </c>
      <c r="CR167" s="55">
        <f t="shared" si="64"/>
        <v>37.5</v>
      </c>
      <c r="CS167" s="55">
        <f t="shared" si="64"/>
        <v>8</v>
      </c>
      <c r="CT167" s="55">
        <f t="shared" si="65"/>
        <v>0</v>
      </c>
      <c r="CU167" s="55">
        <f t="shared" si="65"/>
        <v>0</v>
      </c>
      <c r="CV167" s="55">
        <f t="shared" si="65"/>
        <v>20.9</v>
      </c>
      <c r="CW167" s="55">
        <f t="shared" si="65"/>
        <v>0</v>
      </c>
      <c r="CX167" s="55">
        <f t="shared" si="65"/>
        <v>100</v>
      </c>
      <c r="CY167" s="55">
        <f t="shared" si="65"/>
        <v>84.6</v>
      </c>
      <c r="CZ167" s="55">
        <f t="shared" si="65"/>
        <v>16.600000000000001</v>
      </c>
      <c r="DA167" s="55">
        <f t="shared" si="65"/>
        <v>106.4</v>
      </c>
      <c r="DB167" s="55">
        <f t="shared" si="65"/>
        <v>179.2</v>
      </c>
      <c r="DC167" s="55">
        <f t="shared" si="65"/>
        <v>103</v>
      </c>
      <c r="DD167" s="55">
        <f t="shared" si="65"/>
        <v>163.30000000000001</v>
      </c>
      <c r="DE167" s="55">
        <f t="shared" si="65"/>
        <v>158.5</v>
      </c>
      <c r="DF167" s="58">
        <f t="shared" si="65"/>
        <v>213.7</v>
      </c>
      <c r="DG167" s="58">
        <f t="shared" si="57"/>
        <v>2600</v>
      </c>
    </row>
    <row r="168" spans="2:111">
      <c r="B168" s="40" t="s">
        <v>1548</v>
      </c>
      <c r="C168" s="30" t="s">
        <v>1549</v>
      </c>
      <c r="D168" s="30" t="s">
        <v>1312</v>
      </c>
      <c r="E168" s="30" t="s">
        <v>1560</v>
      </c>
      <c r="F168" s="30" t="str">
        <f t="shared" si="54"/>
        <v>宮城県岩沼市</v>
      </c>
      <c r="G168" s="41">
        <f>+e!F166</f>
        <v>43989</v>
      </c>
      <c r="H168" s="41">
        <f>+e!G166</f>
        <v>14</v>
      </c>
      <c r="I168" s="41">
        <f>+SUM(e!H166:K166)</f>
        <v>1</v>
      </c>
      <c r="J168" s="41">
        <f>+SUM(e!L166:O166)</f>
        <v>291610</v>
      </c>
      <c r="K168" s="41">
        <f>+e!P166</f>
        <v>1116041</v>
      </c>
      <c r="L168" s="41">
        <f>+SUM(e!Q166:R166)</f>
        <v>2743802</v>
      </c>
      <c r="M168" s="31">
        <f>+IFERROR(ROUND(e!P166/e!S166,0),0)</f>
        <v>124005</v>
      </c>
      <c r="N168" s="30">
        <f>+IFERROR(ROUND(SUM(e!T166:V166)/e!S166,0),0)</f>
        <v>522</v>
      </c>
      <c r="O168" s="30">
        <f>+IFERROR(ROUND(e!W166/e!G166*100,1),0)</f>
        <v>57.1</v>
      </c>
      <c r="P168" s="41">
        <f>+e!X166</f>
        <v>23</v>
      </c>
      <c r="Q168" s="30">
        <f>+IFERROR(ROUND(e!Z166/e!Y166*100,1),0)</f>
        <v>0</v>
      </c>
      <c r="R168" s="30">
        <f>+IFERROR(ROUND(e!AB166/e!AA166*100,1),0)</f>
        <v>30.3</v>
      </c>
      <c r="S168" s="30">
        <f>+IFERROR(ROUND(SUM(e!AC166:AF166)/J168*100,1),0)</f>
        <v>14</v>
      </c>
      <c r="T168" s="30">
        <f>+IFERROR(ROUND(e!AG166/e!Y166*100,1),0)</f>
        <v>0</v>
      </c>
      <c r="U168" s="30">
        <f>+IFERROR(ROUND(e!AH166/SUM(e!AH166:AJ166)*100,1),0)</f>
        <v>0</v>
      </c>
      <c r="V168" s="30">
        <f>+IFERROR(ROUND(e!AK166/SUM(e!AK166:AQ166)*100,1),0)</f>
        <v>0</v>
      </c>
      <c r="W168" s="30">
        <f>+IFERROR(ROUND(SUM(e!AR166:BG166)/J168*100,1),0)</f>
        <v>25.7</v>
      </c>
      <c r="X168" s="30">
        <f>+IFERROR(ROUND(SUM(e!BH166:BI166)/SUM(e!BJ166:BK166)*100,1),0)</f>
        <v>104.3</v>
      </c>
      <c r="Y168" s="30">
        <f t="shared" si="55"/>
        <v>245.9</v>
      </c>
      <c r="Z168" s="30">
        <f t="shared" si="56"/>
        <v>98.4</v>
      </c>
      <c r="AA168" s="30">
        <f>+IFERROR(ROUND(K168/SUM(e!T166:V166),1),0)</f>
        <v>237.6</v>
      </c>
      <c r="AB168" s="42">
        <f>+IFERROR(ROUND((SUM(e!BJ166:BK166)-SUM(e!BL166:BO166))/SUM(e!T166:V166),1),0)</f>
        <v>241.5</v>
      </c>
      <c r="AC168" s="30">
        <f>+IFERROR(ROUND(e!BP166/e!BQ166*100,1),0)</f>
        <v>232.7</v>
      </c>
      <c r="AD168" s="101">
        <f>+e!BR166</f>
        <v>11000</v>
      </c>
      <c r="AF168" s="5"/>
      <c r="AG168" s="29"/>
      <c r="BG168" s="5"/>
      <c r="BH168" s="29"/>
      <c r="CH168" s="69" t="s">
        <v>852</v>
      </c>
      <c r="CI168" s="68" t="s">
        <v>3388</v>
      </c>
      <c r="CJ168" s="55">
        <f t="shared" si="64"/>
        <v>8799</v>
      </c>
      <c r="CK168" s="55">
        <f t="shared" si="64"/>
        <v>8</v>
      </c>
      <c r="CL168" s="55">
        <f t="shared" si="64"/>
        <v>0</v>
      </c>
      <c r="CM168" s="55">
        <f t="shared" si="64"/>
        <v>41459</v>
      </c>
      <c r="CN168" s="55">
        <f t="shared" si="64"/>
        <v>200343</v>
      </c>
      <c r="CO168" s="55">
        <f t="shared" si="64"/>
        <v>76876</v>
      </c>
      <c r="CP168" s="55">
        <f t="shared" si="64"/>
        <v>25043</v>
      </c>
      <c r="CQ168" s="55">
        <f t="shared" si="64"/>
        <v>124</v>
      </c>
      <c r="CR168" s="55">
        <f t="shared" si="64"/>
        <v>25</v>
      </c>
      <c r="CS168" s="55">
        <f t="shared" si="64"/>
        <v>9</v>
      </c>
      <c r="CT168" s="55">
        <f t="shared" si="65"/>
        <v>0</v>
      </c>
      <c r="CU168" s="55">
        <f t="shared" si="65"/>
        <v>36.4</v>
      </c>
      <c r="CV168" s="55">
        <f t="shared" si="65"/>
        <v>1</v>
      </c>
      <c r="CW168" s="55">
        <f t="shared" si="65"/>
        <v>0</v>
      </c>
      <c r="CX168" s="55">
        <f t="shared" si="65"/>
        <v>0</v>
      </c>
      <c r="CY168" s="55">
        <f t="shared" si="65"/>
        <v>0</v>
      </c>
      <c r="CZ168" s="55">
        <f t="shared" si="65"/>
        <v>17.100000000000001</v>
      </c>
      <c r="DA168" s="55">
        <f t="shared" si="65"/>
        <v>114.7</v>
      </c>
      <c r="DB168" s="55">
        <f t="shared" si="65"/>
        <v>38.4</v>
      </c>
      <c r="DC168" s="55">
        <f t="shared" si="65"/>
        <v>110.6</v>
      </c>
      <c r="DD168" s="55">
        <f t="shared" si="65"/>
        <v>201.8</v>
      </c>
      <c r="DE168" s="55">
        <f t="shared" si="65"/>
        <v>182.5</v>
      </c>
      <c r="DF168" s="58">
        <f t="shared" si="65"/>
        <v>1064.5</v>
      </c>
      <c r="DG168" s="58">
        <f t="shared" si="57"/>
        <v>6800</v>
      </c>
    </row>
    <row r="169" spans="2:111">
      <c r="B169" s="40" t="s">
        <v>1548</v>
      </c>
      <c r="C169" s="30" t="s">
        <v>1549</v>
      </c>
      <c r="D169" s="30" t="s">
        <v>1314</v>
      </c>
      <c r="E169" s="30" t="s">
        <v>1561</v>
      </c>
      <c r="F169" s="30" t="str">
        <f t="shared" si="54"/>
        <v>宮城県名取市</v>
      </c>
      <c r="G169" s="41">
        <f>+e!F167</f>
        <v>78428</v>
      </c>
      <c r="H169" s="41">
        <f>+e!G167</f>
        <v>26</v>
      </c>
      <c r="I169" s="41">
        <f>+SUM(e!H167:K167)</f>
        <v>2</v>
      </c>
      <c r="J169" s="41">
        <f>+SUM(e!L167:O167)</f>
        <v>461888</v>
      </c>
      <c r="K169" s="41">
        <f>+e!P167</f>
        <v>1981593</v>
      </c>
      <c r="L169" s="41">
        <f>+SUM(e!Q167:R167)</f>
        <v>325533</v>
      </c>
      <c r="M169" s="31">
        <f>+IFERROR(ROUND(e!P167/e!S167,0),0)</f>
        <v>90072</v>
      </c>
      <c r="N169" s="30">
        <f>+IFERROR(ROUND(SUM(e!T167:V167)/e!S167,0),0)</f>
        <v>351</v>
      </c>
      <c r="O169" s="30">
        <f>+IFERROR(ROUND(e!W167/e!G167*100,1),0)</f>
        <v>38.5</v>
      </c>
      <c r="P169" s="41">
        <f>+e!X167</f>
        <v>19</v>
      </c>
      <c r="Q169" s="30">
        <f>+IFERROR(ROUND(e!Z167/e!Y167*100,1),0)</f>
        <v>0</v>
      </c>
      <c r="R169" s="30">
        <f>+IFERROR(ROUND(e!AB167/e!AA167*100,1),0)</f>
        <v>61.7</v>
      </c>
      <c r="S169" s="30">
        <f>+IFERROR(ROUND(SUM(e!AC167:AF167)/J169*100,1),0)</f>
        <v>8.6999999999999993</v>
      </c>
      <c r="T169" s="30">
        <f>+IFERROR(ROUND(e!AG167/e!Y167*100,1),0)</f>
        <v>84.6</v>
      </c>
      <c r="U169" s="30">
        <f>+IFERROR(ROUND(e!AH167/SUM(e!AH167:AJ167)*100,1),0)</f>
        <v>0</v>
      </c>
      <c r="V169" s="30">
        <f>+IFERROR(ROUND(e!AK167/SUM(e!AK167:AQ167)*100,1),0)</f>
        <v>0</v>
      </c>
      <c r="W169" s="30">
        <f>+IFERROR(ROUND(SUM(e!AR167:BG167)/J169*100,1),0)</f>
        <v>23.4</v>
      </c>
      <c r="X169" s="30">
        <f>+IFERROR(ROUND(SUM(e!BH167:BI167)/SUM(e!BJ167:BK167)*100,1),0)</f>
        <v>135.5</v>
      </c>
      <c r="Y169" s="30">
        <f t="shared" si="55"/>
        <v>16.399999999999999</v>
      </c>
      <c r="Z169" s="30">
        <f t="shared" si="56"/>
        <v>131.19999999999999</v>
      </c>
      <c r="AA169" s="30">
        <f>+IFERROR(ROUND(K169/SUM(e!T167:V167),1),0)</f>
        <v>256.8</v>
      </c>
      <c r="AB169" s="42">
        <f>+IFERROR(ROUND((SUM(e!BJ167:BK167)-SUM(e!BL167:BO167))/SUM(e!T167:V167),1),0)</f>
        <v>195.7</v>
      </c>
      <c r="AC169" s="30">
        <f>+IFERROR(ROUND(e!BP167/e!BQ167*100,1),0)</f>
        <v>989.3</v>
      </c>
      <c r="AD169" s="101">
        <f>+e!BR167</f>
        <v>27200</v>
      </c>
      <c r="AF169" s="5"/>
      <c r="AG169" s="29"/>
      <c r="BG169" s="5"/>
      <c r="BH169" s="29"/>
      <c r="CH169" s="69" t="s">
        <v>853</v>
      </c>
      <c r="CI169" s="68" t="s">
        <v>3389</v>
      </c>
      <c r="CJ169" s="55">
        <f t="shared" si="64"/>
        <v>15206</v>
      </c>
      <c r="CK169" s="55">
        <f t="shared" si="64"/>
        <v>7</v>
      </c>
      <c r="CL169" s="55">
        <f t="shared" si="64"/>
        <v>1</v>
      </c>
      <c r="CM169" s="55">
        <f t="shared" si="64"/>
        <v>154525</v>
      </c>
      <c r="CN169" s="55">
        <f t="shared" si="64"/>
        <v>446459</v>
      </c>
      <c r="CO169" s="55">
        <f t="shared" si="64"/>
        <v>990736</v>
      </c>
      <c r="CP169" s="55">
        <f t="shared" si="64"/>
        <v>89292</v>
      </c>
      <c r="CQ169" s="55">
        <f t="shared" si="64"/>
        <v>357</v>
      </c>
      <c r="CR169" s="55">
        <f t="shared" si="64"/>
        <v>42.9</v>
      </c>
      <c r="CS169" s="55">
        <f t="shared" si="64"/>
        <v>11</v>
      </c>
      <c r="CT169" s="55">
        <f t="shared" si="65"/>
        <v>0</v>
      </c>
      <c r="CU169" s="55">
        <f t="shared" si="65"/>
        <v>90.9</v>
      </c>
      <c r="CV169" s="55">
        <f t="shared" si="65"/>
        <v>15.4</v>
      </c>
      <c r="CW169" s="55">
        <f t="shared" si="65"/>
        <v>0</v>
      </c>
      <c r="CX169" s="55">
        <f t="shared" si="65"/>
        <v>1.9</v>
      </c>
      <c r="CY169" s="55">
        <f t="shared" si="65"/>
        <v>18.2</v>
      </c>
      <c r="CZ169" s="55">
        <f t="shared" si="65"/>
        <v>15.2</v>
      </c>
      <c r="DA169" s="55">
        <f t="shared" si="65"/>
        <v>115.6</v>
      </c>
      <c r="DB169" s="55">
        <f t="shared" si="65"/>
        <v>221.9</v>
      </c>
      <c r="DC169" s="55">
        <f t="shared" si="65"/>
        <v>113.4</v>
      </c>
      <c r="DD169" s="55">
        <f t="shared" si="65"/>
        <v>250.1</v>
      </c>
      <c r="DE169" s="55">
        <f t="shared" si="65"/>
        <v>220.5</v>
      </c>
      <c r="DF169" s="58">
        <f t="shared" si="65"/>
        <v>97.9</v>
      </c>
      <c r="DG169" s="58">
        <f t="shared" si="57"/>
        <v>13700</v>
      </c>
    </row>
    <row r="170" spans="2:111">
      <c r="B170" s="40" t="s">
        <v>1548</v>
      </c>
      <c r="C170" s="30" t="s">
        <v>1549</v>
      </c>
      <c r="D170" s="30" t="s">
        <v>1318</v>
      </c>
      <c r="E170" s="30" t="s">
        <v>1562</v>
      </c>
      <c r="F170" s="30" t="str">
        <f t="shared" si="54"/>
        <v>宮城県丸森町</v>
      </c>
      <c r="G170" s="41">
        <f>+e!F168</f>
        <v>9821</v>
      </c>
      <c r="H170" s="41">
        <f>+e!G168</f>
        <v>8</v>
      </c>
      <c r="I170" s="41">
        <f>+SUM(e!H168:K168)</f>
        <v>3</v>
      </c>
      <c r="J170" s="41">
        <f>+SUM(e!L168:O168)</f>
        <v>185030</v>
      </c>
      <c r="K170" s="41">
        <f>+e!P168</f>
        <v>308659</v>
      </c>
      <c r="L170" s="41">
        <f>+SUM(e!Q168:R168)</f>
        <v>1573127</v>
      </c>
      <c r="M170" s="31">
        <f>+IFERROR(ROUND(e!P168/e!S168,0),0)</f>
        <v>77165</v>
      </c>
      <c r="N170" s="30">
        <f>+IFERROR(ROUND(SUM(e!T168:V168)/e!S168,0),0)</f>
        <v>259</v>
      </c>
      <c r="O170" s="30">
        <f>+IFERROR(ROUND(e!W168/e!G168*100,1),0)</f>
        <v>0</v>
      </c>
      <c r="P170" s="41">
        <f>+e!X168</f>
        <v>28</v>
      </c>
      <c r="Q170" s="30">
        <f>+IFERROR(ROUND(e!Z168/e!Y168*100,1),0)</f>
        <v>0</v>
      </c>
      <c r="R170" s="30">
        <f>+IFERROR(ROUND(e!AB168/e!AA168*100,1),0)</f>
        <v>0</v>
      </c>
      <c r="S170" s="30">
        <f>+IFERROR(ROUND(SUM(e!AC168:AF168)/J170*100,1),0)</f>
        <v>0</v>
      </c>
      <c r="T170" s="30">
        <f>+IFERROR(ROUND(e!AG168/e!Y168*100,1),0)</f>
        <v>0</v>
      </c>
      <c r="U170" s="30">
        <f>+IFERROR(ROUND(e!AH168/SUM(e!AH168:AJ168)*100,1),0)</f>
        <v>0</v>
      </c>
      <c r="V170" s="30">
        <f>+IFERROR(ROUND(e!AK168/SUM(e!AK168:AQ168)*100,1),0)</f>
        <v>0</v>
      </c>
      <c r="W170" s="30">
        <f>+IFERROR(ROUND(SUM(e!AR168:BG168)/J170*100,1),0)</f>
        <v>1.4</v>
      </c>
      <c r="X170" s="30">
        <f>+IFERROR(ROUND(SUM(e!BH168:BI168)/SUM(e!BJ168:BK168)*100,1),0)</f>
        <v>118.1</v>
      </c>
      <c r="Y170" s="30">
        <f t="shared" si="55"/>
        <v>509.7</v>
      </c>
      <c r="Z170" s="30">
        <f t="shared" si="56"/>
        <v>105.6</v>
      </c>
      <c r="AA170" s="30">
        <f>+IFERROR(ROUND(K170/SUM(e!T168:V168),1),0)</f>
        <v>298.2</v>
      </c>
      <c r="AB170" s="42">
        <f>+IFERROR(ROUND((SUM(e!BJ168:BK168)-SUM(e!BL168:BO168))/SUM(e!T168:V168),1),0)</f>
        <v>282.39999999999998</v>
      </c>
      <c r="AC170" s="30">
        <f>+IFERROR(ROUND(e!BP168/e!BQ168*100,1),0)</f>
        <v>160.19999999999999</v>
      </c>
      <c r="AD170" s="101">
        <f>+e!BR168</f>
        <v>0</v>
      </c>
      <c r="AF170" s="5"/>
      <c r="AG170" s="29"/>
      <c r="BG170" s="5"/>
      <c r="BH170" s="29"/>
      <c r="CH170" s="69" t="s">
        <v>3107</v>
      </c>
      <c r="CI170" s="68" t="s">
        <v>3629</v>
      </c>
      <c r="CJ170" s="55">
        <f t="shared" si="64"/>
        <v>0</v>
      </c>
      <c r="CK170" s="55">
        <f t="shared" si="64"/>
        <v>10</v>
      </c>
      <c r="CL170" s="55">
        <f t="shared" si="64"/>
        <v>1</v>
      </c>
      <c r="CM170" s="55">
        <f t="shared" si="64"/>
        <v>5981</v>
      </c>
      <c r="CN170" s="55">
        <f t="shared" si="64"/>
        <v>297972</v>
      </c>
      <c r="CO170" s="55">
        <f t="shared" si="64"/>
        <v>0</v>
      </c>
      <c r="CP170" s="55">
        <f t="shared" si="64"/>
        <v>29797</v>
      </c>
      <c r="CQ170" s="55">
        <f t="shared" si="64"/>
        <v>521</v>
      </c>
      <c r="CR170" s="55">
        <f t="shared" si="64"/>
        <v>40</v>
      </c>
      <c r="CS170" s="55">
        <f t="shared" si="64"/>
        <v>23</v>
      </c>
      <c r="CT170" s="55">
        <f t="shared" si="65"/>
        <v>0</v>
      </c>
      <c r="CU170" s="55">
        <f t="shared" si="65"/>
        <v>69</v>
      </c>
      <c r="CV170" s="55">
        <f t="shared" si="65"/>
        <v>100</v>
      </c>
      <c r="CW170" s="55">
        <f t="shared" si="65"/>
        <v>0</v>
      </c>
      <c r="CX170" s="55">
        <f t="shared" si="65"/>
        <v>0</v>
      </c>
      <c r="CY170" s="55">
        <f t="shared" si="65"/>
        <v>0</v>
      </c>
      <c r="CZ170" s="55">
        <f t="shared" si="65"/>
        <v>0.9</v>
      </c>
      <c r="DA170" s="55">
        <f t="shared" si="65"/>
        <v>101.3</v>
      </c>
      <c r="DB170" s="55">
        <f t="shared" si="65"/>
        <v>0</v>
      </c>
      <c r="DC170" s="55">
        <f t="shared" si="65"/>
        <v>100.9</v>
      </c>
      <c r="DD170" s="55">
        <f t="shared" si="65"/>
        <v>57.2</v>
      </c>
      <c r="DE170" s="55">
        <f t="shared" si="65"/>
        <v>56.7</v>
      </c>
      <c r="DF170" s="58">
        <f t="shared" si="65"/>
        <v>1356.2</v>
      </c>
      <c r="DG170" s="58">
        <f t="shared" si="57"/>
        <v>0</v>
      </c>
    </row>
    <row r="171" spans="2:111">
      <c r="B171" s="40" t="s">
        <v>1548</v>
      </c>
      <c r="C171" s="30" t="s">
        <v>1549</v>
      </c>
      <c r="D171" s="30" t="s">
        <v>1320</v>
      </c>
      <c r="E171" s="30" t="s">
        <v>1563</v>
      </c>
      <c r="F171" s="30" t="str">
        <f t="shared" si="54"/>
        <v>宮城県柴田町</v>
      </c>
      <c r="G171" s="41">
        <f>+e!F169</f>
        <v>37671</v>
      </c>
      <c r="H171" s="41">
        <f>+e!G169</f>
        <v>4</v>
      </c>
      <c r="I171" s="41">
        <f>+SUM(e!H169:K169)</f>
        <v>1</v>
      </c>
      <c r="J171" s="41">
        <f>+SUM(e!L169:O169)</f>
        <v>255167</v>
      </c>
      <c r="K171" s="41">
        <f>+e!P169</f>
        <v>1138364</v>
      </c>
      <c r="L171" s="41">
        <f>+SUM(e!Q169:R169)</f>
        <v>2590733</v>
      </c>
      <c r="M171" s="31">
        <f>+IFERROR(ROUND(e!P169/e!S169,0),0)</f>
        <v>284591</v>
      </c>
      <c r="N171" s="30">
        <f>+IFERROR(ROUND(SUM(e!T169:V169)/e!S169,0),0)</f>
        <v>1044</v>
      </c>
      <c r="O171" s="30">
        <f>+IFERROR(ROUND(e!W169/e!G169*100,1),0)</f>
        <v>50</v>
      </c>
      <c r="P171" s="41">
        <f>+e!X169</f>
        <v>30</v>
      </c>
      <c r="Q171" s="30">
        <f>+IFERROR(ROUND(e!Z169/e!Y169*100,1),0)</f>
        <v>0</v>
      </c>
      <c r="R171" s="30">
        <f>+IFERROR(ROUND(e!AB169/e!AA169*100,1),0)</f>
        <v>0</v>
      </c>
      <c r="S171" s="30">
        <f>+IFERROR(ROUND(SUM(e!AC169:AF169)/J171*100,1),0)</f>
        <v>0</v>
      </c>
      <c r="T171" s="30">
        <f>+IFERROR(ROUND(e!AG169/e!Y169*100,1),0)</f>
        <v>0</v>
      </c>
      <c r="U171" s="30">
        <f>+IFERROR(ROUND(e!AH169/SUM(e!AH169:AJ169)*100,1),0)</f>
        <v>0</v>
      </c>
      <c r="V171" s="30">
        <f>+IFERROR(ROUND(e!AK169/SUM(e!AK169:AQ169)*100,1),0)</f>
        <v>79.900000000000006</v>
      </c>
      <c r="W171" s="30">
        <f>+IFERROR(ROUND(SUM(e!AR169:BG169)/J171*100,1),0)</f>
        <v>4.5999999999999996</v>
      </c>
      <c r="X171" s="30">
        <f>+IFERROR(ROUND(SUM(e!BH169:BI169)/SUM(e!BJ169:BK169)*100,1),0)</f>
        <v>118.8</v>
      </c>
      <c r="Y171" s="30">
        <f t="shared" si="55"/>
        <v>227.6</v>
      </c>
      <c r="Z171" s="30">
        <f t="shared" si="56"/>
        <v>114.5</v>
      </c>
      <c r="AA171" s="30">
        <f>+IFERROR(ROUND(K171/SUM(e!T169:V169),1),0)</f>
        <v>272.60000000000002</v>
      </c>
      <c r="AB171" s="42">
        <f>+IFERROR(ROUND((SUM(e!BJ169:BK169)-SUM(e!BL169:BO169))/SUM(e!T169:V169),1),0)</f>
        <v>238.1</v>
      </c>
      <c r="AC171" s="30">
        <f>+IFERROR(ROUND(e!BP169/e!BQ169*100,1),0)</f>
        <v>481.8</v>
      </c>
      <c r="AD171" s="101">
        <f>+e!BR169</f>
        <v>23200</v>
      </c>
      <c r="AF171" s="5"/>
      <c r="AG171" s="29"/>
      <c r="BG171" s="5"/>
      <c r="BH171" s="29"/>
      <c r="CH171" s="69" t="s">
        <v>3076</v>
      </c>
      <c r="CI171" s="68" t="s">
        <v>3630</v>
      </c>
      <c r="CJ171" s="55">
        <f t="shared" si="64"/>
        <v>0</v>
      </c>
      <c r="CK171" s="55">
        <f t="shared" si="64"/>
        <v>19</v>
      </c>
      <c r="CL171" s="55">
        <f t="shared" si="64"/>
        <v>1</v>
      </c>
      <c r="CM171" s="55">
        <f t="shared" si="64"/>
        <v>70243</v>
      </c>
      <c r="CN171" s="55">
        <f t="shared" si="64"/>
        <v>740920</v>
      </c>
      <c r="CO171" s="55">
        <f t="shared" si="64"/>
        <v>311051</v>
      </c>
      <c r="CP171" s="55">
        <f t="shared" si="64"/>
        <v>52923</v>
      </c>
      <c r="CQ171" s="55">
        <f t="shared" si="64"/>
        <v>986</v>
      </c>
      <c r="CR171" s="55">
        <f t="shared" si="64"/>
        <v>47.4</v>
      </c>
      <c r="CS171" s="55">
        <f t="shared" si="64"/>
        <v>15</v>
      </c>
      <c r="CT171" s="55">
        <f t="shared" si="65"/>
        <v>0</v>
      </c>
      <c r="CU171" s="55">
        <f t="shared" si="65"/>
        <v>80.8</v>
      </c>
      <c r="CV171" s="55">
        <f t="shared" si="65"/>
        <v>0</v>
      </c>
      <c r="CW171" s="55">
        <f t="shared" si="65"/>
        <v>0</v>
      </c>
      <c r="CX171" s="55">
        <f t="shared" si="65"/>
        <v>100</v>
      </c>
      <c r="CY171" s="55">
        <f t="shared" si="65"/>
        <v>24.5</v>
      </c>
      <c r="CZ171" s="55">
        <f t="shared" si="65"/>
        <v>24.7</v>
      </c>
      <c r="DA171" s="55">
        <f t="shared" si="65"/>
        <v>137.4</v>
      </c>
      <c r="DB171" s="55">
        <f t="shared" si="65"/>
        <v>42</v>
      </c>
      <c r="DC171" s="55">
        <f t="shared" si="65"/>
        <v>138.4</v>
      </c>
      <c r="DD171" s="55">
        <f t="shared" si="65"/>
        <v>53.7</v>
      </c>
      <c r="DE171" s="55">
        <f t="shared" si="65"/>
        <v>38.799999999999997</v>
      </c>
      <c r="DF171" s="58">
        <f t="shared" si="65"/>
        <v>1098.9000000000001</v>
      </c>
      <c r="DG171" s="58">
        <f t="shared" si="57"/>
        <v>0</v>
      </c>
    </row>
    <row r="172" spans="2:111">
      <c r="B172" s="40" t="s">
        <v>1548</v>
      </c>
      <c r="C172" s="30" t="s">
        <v>1549</v>
      </c>
      <c r="D172" s="30" t="s">
        <v>1531</v>
      </c>
      <c r="E172" s="30" t="s">
        <v>1564</v>
      </c>
      <c r="F172" s="30" t="str">
        <f t="shared" si="54"/>
        <v>宮城県大河原町</v>
      </c>
      <c r="G172" s="41">
        <f>+e!F170</f>
        <v>23608</v>
      </c>
      <c r="H172" s="41">
        <f>+e!G170</f>
        <v>8</v>
      </c>
      <c r="I172" s="41">
        <f>+SUM(e!H170:K170)</f>
        <v>1</v>
      </c>
      <c r="J172" s="41">
        <f>+SUM(e!L170:O170)</f>
        <v>168752</v>
      </c>
      <c r="K172" s="41">
        <f>+e!P170</f>
        <v>550632</v>
      </c>
      <c r="L172" s="41">
        <f>+SUM(e!Q170:R170)</f>
        <v>1636172</v>
      </c>
      <c r="M172" s="31">
        <f>+IFERROR(ROUND(e!P170/e!S170,0),0)</f>
        <v>91772</v>
      </c>
      <c r="N172" s="30">
        <f>+IFERROR(ROUND(SUM(e!T170:V170)/e!S170,0),0)</f>
        <v>399</v>
      </c>
      <c r="O172" s="30">
        <f>+IFERROR(ROUND(e!W170/e!G170*100,1),0)</f>
        <v>25</v>
      </c>
      <c r="P172" s="41">
        <f>+e!X170</f>
        <v>23</v>
      </c>
      <c r="Q172" s="30">
        <f>+IFERROR(ROUND(e!Z170/e!Y170*100,1),0)</f>
        <v>0</v>
      </c>
      <c r="R172" s="30">
        <f>+IFERROR(ROUND(e!AB170/e!AA170*100,1),0)</f>
        <v>0</v>
      </c>
      <c r="S172" s="30">
        <f>+IFERROR(ROUND(SUM(e!AC170:AF170)/J172*100,1),0)</f>
        <v>13.5</v>
      </c>
      <c r="T172" s="30">
        <f>+IFERROR(ROUND(e!AG170/e!Y170*100,1),0)</f>
        <v>100</v>
      </c>
      <c r="U172" s="30">
        <f>+IFERROR(ROUND(e!AH170/SUM(e!AH170:AJ170)*100,1),0)</f>
        <v>100</v>
      </c>
      <c r="V172" s="30">
        <f>+IFERROR(ROUND(e!AK170/SUM(e!AK170:AQ170)*100,1),0)</f>
        <v>62.5</v>
      </c>
      <c r="W172" s="30">
        <f>+IFERROR(ROUND(SUM(e!AR170:BG170)/J172*100,1),0)</f>
        <v>19.8</v>
      </c>
      <c r="X172" s="30">
        <f>+IFERROR(ROUND(SUM(e!BH170:BI170)/SUM(e!BJ170:BK170)*100,1),0)</f>
        <v>134</v>
      </c>
      <c r="Y172" s="30">
        <f t="shared" si="55"/>
        <v>297.10000000000002</v>
      </c>
      <c r="Z172" s="30">
        <f t="shared" si="56"/>
        <v>132.4</v>
      </c>
      <c r="AA172" s="30">
        <f>+IFERROR(ROUND(K172/SUM(e!T170:V170),1),0)</f>
        <v>230.2</v>
      </c>
      <c r="AB172" s="42">
        <f>+IFERROR(ROUND((SUM(e!BJ170:BK170)-SUM(e!BL170:BO170))/SUM(e!T170:V170),1),0)</f>
        <v>173.9</v>
      </c>
      <c r="AC172" s="30">
        <f>+IFERROR(ROUND(e!BP170/e!BQ170*100,1),0)</f>
        <v>1076.0999999999999</v>
      </c>
      <c r="AD172" s="101">
        <f>+e!BR170</f>
        <v>8200</v>
      </c>
      <c r="AF172" s="5"/>
      <c r="AG172" s="29"/>
      <c r="BG172" s="5"/>
      <c r="BH172" s="29"/>
      <c r="CH172" s="69" t="s">
        <v>607</v>
      </c>
      <c r="CI172" s="68" t="s">
        <v>3631</v>
      </c>
      <c r="CJ172" s="55">
        <f t="shared" si="64"/>
        <v>63552</v>
      </c>
      <c r="CK172" s="55">
        <f t="shared" si="64"/>
        <v>20</v>
      </c>
      <c r="CL172" s="55">
        <f t="shared" si="64"/>
        <v>12</v>
      </c>
      <c r="CM172" s="55">
        <f t="shared" si="64"/>
        <v>617762</v>
      </c>
      <c r="CN172" s="55">
        <f t="shared" si="64"/>
        <v>1364987</v>
      </c>
      <c r="CO172" s="55">
        <f t="shared" si="64"/>
        <v>5881129</v>
      </c>
      <c r="CP172" s="55">
        <f t="shared" si="64"/>
        <v>90999</v>
      </c>
      <c r="CQ172" s="55">
        <f t="shared" si="64"/>
        <v>444</v>
      </c>
      <c r="CR172" s="55">
        <f t="shared" si="64"/>
        <v>25</v>
      </c>
      <c r="CS172" s="55">
        <f t="shared" si="64"/>
        <v>5</v>
      </c>
      <c r="CT172" s="55">
        <f t="shared" si="65"/>
        <v>0</v>
      </c>
      <c r="CU172" s="55">
        <f t="shared" si="65"/>
        <v>43.5</v>
      </c>
      <c r="CV172" s="55">
        <f t="shared" si="65"/>
        <v>4.4000000000000004</v>
      </c>
      <c r="CW172" s="55">
        <f t="shared" si="65"/>
        <v>0</v>
      </c>
      <c r="CX172" s="55">
        <f t="shared" si="65"/>
        <v>0</v>
      </c>
      <c r="CY172" s="55">
        <f t="shared" si="65"/>
        <v>7.7</v>
      </c>
      <c r="CZ172" s="55">
        <f t="shared" si="65"/>
        <v>7.1</v>
      </c>
      <c r="DA172" s="55">
        <f t="shared" si="65"/>
        <v>111.5</v>
      </c>
      <c r="DB172" s="55">
        <f t="shared" si="65"/>
        <v>430.9</v>
      </c>
      <c r="DC172" s="55">
        <f t="shared" si="65"/>
        <v>105.2</v>
      </c>
      <c r="DD172" s="55">
        <f t="shared" si="65"/>
        <v>205</v>
      </c>
      <c r="DE172" s="55">
        <f t="shared" si="65"/>
        <v>194.9</v>
      </c>
      <c r="DF172" s="58">
        <f t="shared" si="65"/>
        <v>116</v>
      </c>
      <c r="DG172" s="58">
        <f t="shared" si="57"/>
        <v>23700</v>
      </c>
    </row>
    <row r="173" spans="2:111">
      <c r="B173" s="40" t="s">
        <v>1548</v>
      </c>
      <c r="C173" s="30" t="s">
        <v>1549</v>
      </c>
      <c r="D173" s="30" t="s">
        <v>1328</v>
      </c>
      <c r="E173" s="30" t="s">
        <v>1565</v>
      </c>
      <c r="F173" s="30" t="str">
        <f t="shared" si="54"/>
        <v>宮城県亘理町</v>
      </c>
      <c r="G173" s="41">
        <f>+e!F171</f>
        <v>33223</v>
      </c>
      <c r="H173" s="41">
        <f>+e!G171</f>
        <v>6</v>
      </c>
      <c r="I173" s="41">
        <f>+SUM(e!H171:K171)</f>
        <v>1</v>
      </c>
      <c r="J173" s="41">
        <f>+SUM(e!L171:O171)</f>
        <v>275523</v>
      </c>
      <c r="K173" s="41">
        <f>+e!P171</f>
        <v>764041</v>
      </c>
      <c r="L173" s="41">
        <f>+SUM(e!Q171:R171)</f>
        <v>2137357</v>
      </c>
      <c r="M173" s="31">
        <f>+IFERROR(ROUND(e!P171/e!S171,0),0)</f>
        <v>152808</v>
      </c>
      <c r="N173" s="30">
        <f>+IFERROR(ROUND(SUM(e!T171:V171)/e!S171,0),0)</f>
        <v>660</v>
      </c>
      <c r="O173" s="30">
        <f>+IFERROR(ROUND(e!W171/e!G171*100,1),0)</f>
        <v>33.299999999999997</v>
      </c>
      <c r="P173" s="41">
        <f>+e!X171</f>
        <v>7</v>
      </c>
      <c r="Q173" s="30">
        <f>+IFERROR(ROUND(e!Z171/e!Y171*100,1),0)</f>
        <v>0</v>
      </c>
      <c r="R173" s="30">
        <f>+IFERROR(ROUND(e!AB171/e!AA171*100,1),0)</f>
        <v>76.900000000000006</v>
      </c>
      <c r="S173" s="30">
        <f>+IFERROR(ROUND(SUM(e!AC171:AF171)/J173*100,1),0)</f>
        <v>12.9</v>
      </c>
      <c r="T173" s="30">
        <f>+IFERROR(ROUND(e!AG171/e!Y171*100,1),0)</f>
        <v>0</v>
      </c>
      <c r="U173" s="30">
        <f>+IFERROR(ROUND(e!AH171/SUM(e!AH171:AJ171)*100,1),0)</f>
        <v>0</v>
      </c>
      <c r="V173" s="30">
        <f>+IFERROR(ROUND(e!AK171/SUM(e!AK171:AQ171)*100,1),0)</f>
        <v>0</v>
      </c>
      <c r="W173" s="30">
        <f>+IFERROR(ROUND(SUM(e!AR171:BG171)/J173*100,1),0)</f>
        <v>16.5</v>
      </c>
      <c r="X173" s="30">
        <f>+IFERROR(ROUND(SUM(e!BH171:BI171)/SUM(e!BJ171:BK171)*100,1),0)</f>
        <v>115.2</v>
      </c>
      <c r="Y173" s="30">
        <f t="shared" si="55"/>
        <v>279.7</v>
      </c>
      <c r="Z173" s="30">
        <f t="shared" si="56"/>
        <v>109.7</v>
      </c>
      <c r="AA173" s="30">
        <f>+IFERROR(ROUND(K173/SUM(e!T171:V171),1),0)</f>
        <v>231.5</v>
      </c>
      <c r="AB173" s="42">
        <f>+IFERROR(ROUND((SUM(e!BJ171:BK171)-SUM(e!BL171:BO171))/SUM(e!T171:V171),1),0)</f>
        <v>211.1</v>
      </c>
      <c r="AC173" s="30">
        <f>+IFERROR(ROUND(e!BP171/e!BQ171*100,1),0)</f>
        <v>286.60000000000002</v>
      </c>
      <c r="AD173" s="101">
        <f>+e!BR171</f>
        <v>11400</v>
      </c>
      <c r="AF173" s="5"/>
      <c r="AG173" s="29"/>
      <c r="BG173" s="5"/>
      <c r="BH173" s="29"/>
      <c r="CH173" s="69" t="s">
        <v>3063</v>
      </c>
      <c r="CI173" s="68" t="s">
        <v>3632</v>
      </c>
      <c r="CJ173" s="55">
        <f t="shared" si="64"/>
        <v>31933</v>
      </c>
      <c r="CK173" s="55">
        <f t="shared" si="64"/>
        <v>6</v>
      </c>
      <c r="CL173" s="55">
        <f t="shared" si="64"/>
        <v>11</v>
      </c>
      <c r="CM173" s="55">
        <f t="shared" si="64"/>
        <v>361751</v>
      </c>
      <c r="CN173" s="55">
        <f t="shared" si="64"/>
        <v>651398</v>
      </c>
      <c r="CO173" s="55">
        <f t="shared" si="64"/>
        <v>2624788</v>
      </c>
      <c r="CP173" s="55">
        <f t="shared" si="64"/>
        <v>108566</v>
      </c>
      <c r="CQ173" s="55">
        <f t="shared" si="64"/>
        <v>567</v>
      </c>
      <c r="CR173" s="55">
        <f t="shared" si="64"/>
        <v>83.3</v>
      </c>
      <c r="CS173" s="55">
        <f t="shared" si="64"/>
        <v>26</v>
      </c>
      <c r="CT173" s="55">
        <f t="shared" si="65"/>
        <v>0</v>
      </c>
      <c r="CU173" s="55">
        <f t="shared" si="65"/>
        <v>35</v>
      </c>
      <c r="CV173" s="55">
        <f t="shared" si="65"/>
        <v>2.9</v>
      </c>
      <c r="CW173" s="55">
        <f t="shared" si="65"/>
        <v>77.7</v>
      </c>
      <c r="CX173" s="55">
        <f t="shared" si="65"/>
        <v>55.6</v>
      </c>
      <c r="CY173" s="55">
        <f t="shared" si="65"/>
        <v>68.5</v>
      </c>
      <c r="CZ173" s="55">
        <f t="shared" si="65"/>
        <v>20.6</v>
      </c>
      <c r="DA173" s="55">
        <f t="shared" si="65"/>
        <v>113</v>
      </c>
      <c r="DB173" s="55">
        <f t="shared" si="65"/>
        <v>402.9</v>
      </c>
      <c r="DC173" s="55">
        <f t="shared" si="65"/>
        <v>111</v>
      </c>
      <c r="DD173" s="55">
        <f t="shared" si="65"/>
        <v>191.5</v>
      </c>
      <c r="DE173" s="55">
        <f t="shared" si="65"/>
        <v>172.6</v>
      </c>
      <c r="DF173" s="58">
        <f t="shared" si="65"/>
        <v>275.60000000000002</v>
      </c>
      <c r="DG173" s="58">
        <f t="shared" si="57"/>
        <v>8600</v>
      </c>
    </row>
    <row r="174" spans="2:111">
      <c r="B174" s="40" t="s">
        <v>1548</v>
      </c>
      <c r="C174" s="30" t="s">
        <v>1549</v>
      </c>
      <c r="D174" s="30" t="s">
        <v>1336</v>
      </c>
      <c r="E174" s="30" t="s">
        <v>1566</v>
      </c>
      <c r="F174" s="30" t="str">
        <f t="shared" si="54"/>
        <v>宮城県七ヶ浜町</v>
      </c>
      <c r="G174" s="41">
        <f>+e!F172</f>
        <v>18765</v>
      </c>
      <c r="H174" s="41">
        <f>+e!G172</f>
        <v>8</v>
      </c>
      <c r="I174" s="41">
        <f>+SUM(e!H172:K172)</f>
        <v>0</v>
      </c>
      <c r="J174" s="41">
        <f>+SUM(e!L172:O172)</f>
        <v>132156</v>
      </c>
      <c r="K174" s="41">
        <f>+e!P172</f>
        <v>409749</v>
      </c>
      <c r="L174" s="41">
        <f>+SUM(e!Q172:R172)</f>
        <v>93688</v>
      </c>
      <c r="M174" s="31">
        <f>+IFERROR(ROUND(e!P172/e!S172,0),0)</f>
        <v>58536</v>
      </c>
      <c r="N174" s="30">
        <f>+IFERROR(ROUND(SUM(e!T172:V172)/e!S172,0),0)</f>
        <v>236</v>
      </c>
      <c r="O174" s="30">
        <f>+IFERROR(ROUND(e!W172/e!G172*100,1),0)</f>
        <v>25</v>
      </c>
      <c r="P174" s="41">
        <f>+e!X172</f>
        <v>7</v>
      </c>
      <c r="Q174" s="30">
        <f>+IFERROR(ROUND(e!Z172/e!Y172*100,1),0)</f>
        <v>0</v>
      </c>
      <c r="R174" s="30">
        <f>+IFERROR(ROUND(e!AB172/e!AA172*100,1),0)</f>
        <v>0</v>
      </c>
      <c r="S174" s="30">
        <f>+IFERROR(ROUND(SUM(e!AC172:AF172)/J174*100,1),0)</f>
        <v>19.899999999999999</v>
      </c>
      <c r="T174" s="30">
        <f>+IFERROR(ROUND(e!AG172/e!Y172*100,1),0)</f>
        <v>0</v>
      </c>
      <c r="U174" s="30">
        <f>+IFERROR(ROUND(e!AH172/SUM(e!AH172:AJ172)*100,1),0)</f>
        <v>0</v>
      </c>
      <c r="V174" s="30">
        <f>+IFERROR(ROUND(e!AK172/SUM(e!AK172:AQ172)*100,1),0)</f>
        <v>100</v>
      </c>
      <c r="W174" s="30">
        <f>+IFERROR(ROUND(SUM(e!AR172:BG172)/J174*100,1),0)</f>
        <v>23.8</v>
      </c>
      <c r="X174" s="30">
        <f>+IFERROR(ROUND(SUM(e!BH172:BI172)/SUM(e!BJ172:BK172)*100,1),0)</f>
        <v>108.7</v>
      </c>
      <c r="Y174" s="30">
        <f t="shared" si="55"/>
        <v>22.9</v>
      </c>
      <c r="Z174" s="30">
        <f t="shared" si="56"/>
        <v>88.8</v>
      </c>
      <c r="AA174" s="30">
        <f>+IFERROR(ROUND(K174/SUM(e!T172:V172),1),0)</f>
        <v>248.5</v>
      </c>
      <c r="AB174" s="42">
        <f>+IFERROR(ROUND((SUM(e!BJ172:BK172)-SUM(e!BL172:BO172))/SUM(e!T172:V172),1),0)</f>
        <v>279.8</v>
      </c>
      <c r="AC174" s="30">
        <f>+IFERROR(ROUND(e!BP172/e!BQ172*100,1),0)</f>
        <v>1057.5999999999999</v>
      </c>
      <c r="AD174" s="101">
        <f>+e!BR172</f>
        <v>0</v>
      </c>
      <c r="AF174" s="5"/>
      <c r="AG174" s="29"/>
      <c r="BG174" s="5"/>
      <c r="BH174" s="29"/>
      <c r="CH174" s="69" t="s">
        <v>624</v>
      </c>
      <c r="CI174" s="68" t="s">
        <v>3633</v>
      </c>
      <c r="CJ174" s="55">
        <f t="shared" si="64"/>
        <v>17915</v>
      </c>
      <c r="CK174" s="55">
        <f t="shared" si="64"/>
        <v>6</v>
      </c>
      <c r="CL174" s="55">
        <f t="shared" si="64"/>
        <v>12</v>
      </c>
      <c r="CM174" s="55">
        <f t="shared" si="64"/>
        <v>203688</v>
      </c>
      <c r="CN174" s="55">
        <f t="shared" si="64"/>
        <v>318174</v>
      </c>
      <c r="CO174" s="55">
        <f t="shared" si="64"/>
        <v>1780235</v>
      </c>
      <c r="CP174" s="55">
        <f t="shared" si="64"/>
        <v>53029</v>
      </c>
      <c r="CQ174" s="55">
        <f t="shared" si="64"/>
        <v>328</v>
      </c>
      <c r="CR174" s="55">
        <f t="shared" si="64"/>
        <v>33.299999999999997</v>
      </c>
      <c r="CS174" s="55">
        <f t="shared" si="64"/>
        <v>5</v>
      </c>
      <c r="CT174" s="55">
        <f t="shared" si="65"/>
        <v>0</v>
      </c>
      <c r="CU174" s="55">
        <f t="shared" si="65"/>
        <v>0</v>
      </c>
      <c r="CV174" s="55">
        <f t="shared" si="65"/>
        <v>5.0999999999999996</v>
      </c>
      <c r="CW174" s="55">
        <f t="shared" si="65"/>
        <v>6.2</v>
      </c>
      <c r="CX174" s="55">
        <f t="shared" si="65"/>
        <v>0</v>
      </c>
      <c r="CY174" s="55">
        <f t="shared" si="65"/>
        <v>29.8</v>
      </c>
      <c r="CZ174" s="55">
        <f t="shared" si="65"/>
        <v>7.1</v>
      </c>
      <c r="DA174" s="55">
        <f t="shared" si="65"/>
        <v>111.7</v>
      </c>
      <c r="DB174" s="55">
        <f t="shared" si="65"/>
        <v>559.5</v>
      </c>
      <c r="DC174" s="55">
        <f t="shared" si="65"/>
        <v>108.6</v>
      </c>
      <c r="DD174" s="55">
        <f t="shared" si="65"/>
        <v>161.69999999999999</v>
      </c>
      <c r="DE174" s="55">
        <f t="shared" si="65"/>
        <v>148.9</v>
      </c>
      <c r="DF174" s="58">
        <f t="shared" si="65"/>
        <v>287.89999999999998</v>
      </c>
      <c r="DG174" s="58">
        <f t="shared" si="57"/>
        <v>500</v>
      </c>
    </row>
    <row r="175" spans="2:111">
      <c r="B175" s="40" t="s">
        <v>1548</v>
      </c>
      <c r="C175" s="30" t="s">
        <v>1549</v>
      </c>
      <c r="D175" s="30" t="s">
        <v>1340</v>
      </c>
      <c r="E175" s="30" t="s">
        <v>1567</v>
      </c>
      <c r="F175" s="30" t="str">
        <f t="shared" si="54"/>
        <v>宮城県大和町</v>
      </c>
      <c r="G175" s="41">
        <f>+e!F173</f>
        <v>27201</v>
      </c>
      <c r="H175" s="41">
        <f>+e!G173</f>
        <v>6</v>
      </c>
      <c r="I175" s="41">
        <f>+SUM(e!H173:K173)</f>
        <v>2</v>
      </c>
      <c r="J175" s="41">
        <f>+SUM(e!L173:O173)</f>
        <v>316235</v>
      </c>
      <c r="K175" s="41">
        <f>+e!P173</f>
        <v>708987</v>
      </c>
      <c r="L175" s="41">
        <f>+SUM(e!Q173:R173)</f>
        <v>1033298</v>
      </c>
      <c r="M175" s="31">
        <f>+IFERROR(ROUND(e!P173/e!S173,0),0)</f>
        <v>118165</v>
      </c>
      <c r="N175" s="30">
        <f>+IFERROR(ROUND(SUM(e!T173:V173)/e!S173,0),0)</f>
        <v>506</v>
      </c>
      <c r="O175" s="30">
        <f>+IFERROR(ROUND(e!W173/e!G173*100,1),0)</f>
        <v>33.299999999999997</v>
      </c>
      <c r="P175" s="41">
        <f>+e!X173</f>
        <v>6</v>
      </c>
      <c r="Q175" s="30">
        <f>+IFERROR(ROUND(e!Z173/e!Y173*100,1),0)</f>
        <v>0</v>
      </c>
      <c r="R175" s="30">
        <f>+IFERROR(ROUND(e!AB173/e!AA173*100,1),0)</f>
        <v>80.8</v>
      </c>
      <c r="S175" s="30">
        <f>+IFERROR(ROUND(SUM(e!AC173:AF173)/J175*100,1),0)</f>
        <v>11.5</v>
      </c>
      <c r="T175" s="30">
        <f>+IFERROR(ROUND(e!AG173/e!Y173*100,1),0)</f>
        <v>0</v>
      </c>
      <c r="U175" s="30">
        <f>+IFERROR(ROUND(e!AH173/SUM(e!AH173:AJ173)*100,1),0)</f>
        <v>80.099999999999994</v>
      </c>
      <c r="V175" s="30">
        <f>+IFERROR(ROUND(e!AK173/SUM(e!AK173:AQ173)*100,1),0)</f>
        <v>25.7</v>
      </c>
      <c r="W175" s="30">
        <f>+IFERROR(ROUND(SUM(e!AR173:BG173)/J175*100,1),0)</f>
        <v>42.3</v>
      </c>
      <c r="X175" s="30">
        <f>+IFERROR(ROUND(SUM(e!BH173:BI173)/SUM(e!BJ173:BK173)*100,1),0)</f>
        <v>101.6</v>
      </c>
      <c r="Y175" s="30">
        <f t="shared" si="55"/>
        <v>145.69999999999999</v>
      </c>
      <c r="Z175" s="30">
        <f t="shared" si="56"/>
        <v>77.3</v>
      </c>
      <c r="AA175" s="30">
        <f>+IFERROR(ROUND(K175/SUM(e!T173:V173),1),0)</f>
        <v>233.8</v>
      </c>
      <c r="AB175" s="42">
        <f>+IFERROR(ROUND((SUM(e!BJ173:BK173)-SUM(e!BL173:BO173))/SUM(e!T173:V173),1),0)</f>
        <v>302.39999999999998</v>
      </c>
      <c r="AC175" s="30">
        <f>+IFERROR(ROUND(e!BP173/e!BQ173*100,1),0)</f>
        <v>202</v>
      </c>
      <c r="AD175" s="101">
        <f>+e!BR173</f>
        <v>13600</v>
      </c>
      <c r="AF175" s="5"/>
      <c r="AG175" s="29"/>
      <c r="BG175" s="5"/>
      <c r="BH175" s="29"/>
      <c r="CH175" s="69" t="s">
        <v>625</v>
      </c>
      <c r="CI175" s="68" t="s">
        <v>3634</v>
      </c>
      <c r="CJ175" s="55">
        <f t="shared" ref="CJ175:CS184" si="66">+IFERROR(VLOOKUP($CI175,$F$5:$AC$1424,CJ$1,FALSE),0)</f>
        <v>22476</v>
      </c>
      <c r="CK175" s="55">
        <f t="shared" si="66"/>
        <v>12</v>
      </c>
      <c r="CL175" s="55">
        <f t="shared" si="66"/>
        <v>5</v>
      </c>
      <c r="CM175" s="55">
        <f t="shared" si="66"/>
        <v>229087</v>
      </c>
      <c r="CN175" s="55">
        <f t="shared" si="66"/>
        <v>384527</v>
      </c>
      <c r="CO175" s="55">
        <f t="shared" si="66"/>
        <v>1464020</v>
      </c>
      <c r="CP175" s="55">
        <f t="shared" si="66"/>
        <v>38453</v>
      </c>
      <c r="CQ175" s="55">
        <f t="shared" si="66"/>
        <v>219</v>
      </c>
      <c r="CR175" s="55">
        <f t="shared" si="66"/>
        <v>41.7</v>
      </c>
      <c r="CS175" s="55">
        <f t="shared" si="66"/>
        <v>3</v>
      </c>
      <c r="CT175" s="55">
        <f t="shared" ref="CT175:DF184" si="67">+IFERROR(VLOOKUP($CI175,$F$5:$AC$1424,CT$1,FALSE),0)</f>
        <v>0</v>
      </c>
      <c r="CU175" s="55">
        <f t="shared" si="67"/>
        <v>15.4</v>
      </c>
      <c r="CV175" s="55">
        <f t="shared" si="67"/>
        <v>0.2</v>
      </c>
      <c r="CW175" s="55">
        <f t="shared" si="67"/>
        <v>0</v>
      </c>
      <c r="CX175" s="55">
        <f t="shared" si="67"/>
        <v>0</v>
      </c>
      <c r="CY175" s="55">
        <f t="shared" si="67"/>
        <v>26.7</v>
      </c>
      <c r="CZ175" s="55">
        <f t="shared" si="67"/>
        <v>14.6</v>
      </c>
      <c r="DA175" s="55">
        <f t="shared" si="67"/>
        <v>103.2</v>
      </c>
      <c r="DB175" s="55">
        <f t="shared" si="67"/>
        <v>380.7</v>
      </c>
      <c r="DC175" s="55">
        <f t="shared" si="67"/>
        <v>98.4</v>
      </c>
      <c r="DD175" s="55">
        <f t="shared" si="67"/>
        <v>175.9</v>
      </c>
      <c r="DE175" s="55">
        <f t="shared" si="67"/>
        <v>178.7</v>
      </c>
      <c r="DF175" s="58">
        <f t="shared" si="67"/>
        <v>644.5</v>
      </c>
      <c r="DG175" s="58">
        <f t="shared" si="57"/>
        <v>8100</v>
      </c>
    </row>
    <row r="176" spans="2:111">
      <c r="B176" s="40" t="s">
        <v>1548</v>
      </c>
      <c r="C176" s="30" t="s">
        <v>1549</v>
      </c>
      <c r="D176" s="30" t="s">
        <v>1364</v>
      </c>
      <c r="E176" s="30" t="s">
        <v>1568</v>
      </c>
      <c r="F176" s="30" t="str">
        <f t="shared" si="54"/>
        <v>宮城県大衡村</v>
      </c>
      <c r="G176" s="41">
        <f>+e!F174</f>
        <v>5907</v>
      </c>
      <c r="H176" s="41">
        <f>+e!G174</f>
        <v>2</v>
      </c>
      <c r="I176" s="41">
        <f>+SUM(e!H174:K174)</f>
        <v>0</v>
      </c>
      <c r="J176" s="41">
        <f>+SUM(e!L174:O174)</f>
        <v>128567</v>
      </c>
      <c r="K176" s="41">
        <f>+e!P174</f>
        <v>189452</v>
      </c>
      <c r="L176" s="41">
        <f>+SUM(e!Q174:R174)</f>
        <v>242575</v>
      </c>
      <c r="M176" s="31">
        <f>+IFERROR(ROUND(e!P174/e!S174,0),0)</f>
        <v>94726</v>
      </c>
      <c r="N176" s="30">
        <f>+IFERROR(ROUND(SUM(e!T174:V174)/e!S174,0),0)</f>
        <v>317</v>
      </c>
      <c r="O176" s="30">
        <f>+IFERROR(ROUND(e!W174/e!G174*100,1),0)</f>
        <v>0</v>
      </c>
      <c r="P176" s="41">
        <f>+e!X174</f>
        <v>3</v>
      </c>
      <c r="Q176" s="30">
        <f>+IFERROR(ROUND(e!Z174/e!Y174*100,1),0)</f>
        <v>0</v>
      </c>
      <c r="R176" s="30">
        <f>+IFERROR(ROUND(e!AB174/e!AA174*100,1),0)</f>
        <v>0</v>
      </c>
      <c r="S176" s="30">
        <f>+IFERROR(ROUND(SUM(e!AC174:AF174)/J176*100,1),0)</f>
        <v>0</v>
      </c>
      <c r="T176" s="30">
        <f>+IFERROR(ROUND(e!AG174/e!Y174*100,1),0)</f>
        <v>0</v>
      </c>
      <c r="U176" s="30">
        <f>+IFERROR(ROUND(e!AH174/SUM(e!AH174:AJ174)*100,1),0)</f>
        <v>0</v>
      </c>
      <c r="V176" s="30">
        <f>+IFERROR(ROUND(e!AK174/SUM(e!AK174:AQ174)*100,1),0)</f>
        <v>100</v>
      </c>
      <c r="W176" s="30">
        <f>+IFERROR(ROUND(SUM(e!AR174:BG174)/J176*100,1),0)</f>
        <v>1.1000000000000001</v>
      </c>
      <c r="X176" s="30">
        <f>+IFERROR(ROUND(SUM(e!BH174:BI174)/SUM(e!BJ174:BK174)*100,1),0)</f>
        <v>107</v>
      </c>
      <c r="Y176" s="30">
        <f t="shared" si="55"/>
        <v>128</v>
      </c>
      <c r="Z176" s="30">
        <f t="shared" si="56"/>
        <v>95</v>
      </c>
      <c r="AA176" s="30">
        <f>+IFERROR(ROUND(K176/SUM(e!T174:V174),1),0)</f>
        <v>299.3</v>
      </c>
      <c r="AB176" s="42">
        <f>+IFERROR(ROUND((SUM(e!BJ174:BK174)-SUM(e!BL174:BO174))/SUM(e!T174:V174),1),0)</f>
        <v>315.10000000000002</v>
      </c>
      <c r="AC176" s="30">
        <f>+IFERROR(ROUND(e!BP174/e!BQ174*100,1),0)</f>
        <v>1425.5</v>
      </c>
      <c r="AD176" s="101">
        <f>+e!BR174</f>
        <v>6500</v>
      </c>
      <c r="AF176" s="5"/>
      <c r="AG176" s="29"/>
      <c r="BG176" s="5"/>
      <c r="BH176" s="29"/>
      <c r="CH176" s="69" t="s">
        <v>626</v>
      </c>
      <c r="CI176" s="68" t="s">
        <v>3635</v>
      </c>
      <c r="CJ176" s="55">
        <f t="shared" si="66"/>
        <v>8793</v>
      </c>
      <c r="CK176" s="55">
        <f t="shared" si="66"/>
        <v>5</v>
      </c>
      <c r="CL176" s="55">
        <f t="shared" si="66"/>
        <v>1</v>
      </c>
      <c r="CM176" s="55">
        <f t="shared" si="66"/>
        <v>144348</v>
      </c>
      <c r="CN176" s="55">
        <f t="shared" si="66"/>
        <v>190296</v>
      </c>
      <c r="CO176" s="55">
        <f t="shared" si="66"/>
        <v>1466372</v>
      </c>
      <c r="CP176" s="55">
        <f t="shared" si="66"/>
        <v>38059</v>
      </c>
      <c r="CQ176" s="55">
        <f t="shared" si="66"/>
        <v>181</v>
      </c>
      <c r="CR176" s="55">
        <f t="shared" si="66"/>
        <v>0</v>
      </c>
      <c r="CS176" s="55">
        <f t="shared" si="66"/>
        <v>5</v>
      </c>
      <c r="CT176" s="55">
        <f t="shared" si="67"/>
        <v>0</v>
      </c>
      <c r="CU176" s="55">
        <f t="shared" si="67"/>
        <v>0</v>
      </c>
      <c r="CV176" s="55">
        <f t="shared" si="67"/>
        <v>14.3</v>
      </c>
      <c r="CW176" s="55">
        <f t="shared" si="67"/>
        <v>0</v>
      </c>
      <c r="CX176" s="55">
        <f t="shared" si="67"/>
        <v>0</v>
      </c>
      <c r="CY176" s="55">
        <f t="shared" si="67"/>
        <v>76.900000000000006</v>
      </c>
      <c r="CZ176" s="55">
        <f t="shared" si="67"/>
        <v>59.4</v>
      </c>
      <c r="DA176" s="55">
        <f t="shared" si="67"/>
        <v>110.9</v>
      </c>
      <c r="DB176" s="55">
        <f t="shared" si="67"/>
        <v>770.6</v>
      </c>
      <c r="DC176" s="55">
        <f t="shared" si="67"/>
        <v>109.9</v>
      </c>
      <c r="DD176" s="55">
        <f t="shared" si="67"/>
        <v>210.3</v>
      </c>
      <c r="DE176" s="55">
        <f t="shared" si="67"/>
        <v>191.4</v>
      </c>
      <c r="DF176" s="58">
        <f t="shared" si="67"/>
        <v>311.2</v>
      </c>
      <c r="DG176" s="58">
        <f t="shared" si="57"/>
        <v>0</v>
      </c>
    </row>
    <row r="177" spans="2:111">
      <c r="B177" s="40" t="s">
        <v>1548</v>
      </c>
      <c r="C177" s="30" t="s">
        <v>1549</v>
      </c>
      <c r="D177" s="30" t="s">
        <v>1368</v>
      </c>
      <c r="E177" s="30" t="s">
        <v>1569</v>
      </c>
      <c r="F177" s="30" t="str">
        <f t="shared" si="54"/>
        <v>宮城県富谷市</v>
      </c>
      <c r="G177" s="41">
        <f>+e!F175</f>
        <v>49303</v>
      </c>
      <c r="H177" s="41">
        <f>+e!G175</f>
        <v>9</v>
      </c>
      <c r="I177" s="41">
        <f>+SUM(e!H175:K175)</f>
        <v>1</v>
      </c>
      <c r="J177" s="41">
        <f>+SUM(e!L175:O175)</f>
        <v>300498</v>
      </c>
      <c r="K177" s="41">
        <f>+e!P175</f>
        <v>886620</v>
      </c>
      <c r="L177" s="41">
        <f>+SUM(e!Q175:R175)</f>
        <v>1003057</v>
      </c>
      <c r="M177" s="31">
        <f>+IFERROR(ROUND(e!P175/e!S175,0),0)</f>
        <v>126660</v>
      </c>
      <c r="N177" s="30">
        <f>+IFERROR(ROUND(SUM(e!T175:V175)/e!S175,0),0)</f>
        <v>641</v>
      </c>
      <c r="O177" s="30">
        <f>+IFERROR(ROUND(e!W175/e!G175*100,1),0)</f>
        <v>33.299999999999997</v>
      </c>
      <c r="P177" s="41">
        <f>+e!X175</f>
        <v>4</v>
      </c>
      <c r="Q177" s="30">
        <f>+IFERROR(ROUND(e!Z175/e!Y175*100,1),0)</f>
        <v>0</v>
      </c>
      <c r="R177" s="30">
        <f>+IFERROR(ROUND(e!AB175/e!AA175*100,1),0)</f>
        <v>11.1</v>
      </c>
      <c r="S177" s="30">
        <f>+IFERROR(ROUND(SUM(e!AC175:AF175)/J177*100,1),0)</f>
        <v>23.2</v>
      </c>
      <c r="T177" s="30">
        <f>+IFERROR(ROUND(e!AG175/e!Y175*100,1),0)</f>
        <v>0</v>
      </c>
      <c r="U177" s="30">
        <f>+IFERROR(ROUND(e!AH175/SUM(e!AH175:AJ175)*100,1),0)</f>
        <v>76.2</v>
      </c>
      <c r="V177" s="30">
        <f>+IFERROR(ROUND(e!AK175/SUM(e!AK175:AQ175)*100,1),0)</f>
        <v>87.5</v>
      </c>
      <c r="W177" s="30">
        <f>+IFERROR(ROUND(SUM(e!AR175:BG175)/J177*100,1),0)</f>
        <v>19.2</v>
      </c>
      <c r="X177" s="30">
        <f>+IFERROR(ROUND(SUM(e!BH175:BI175)/SUM(e!BJ175:BK175)*100,1),0)</f>
        <v>101.3</v>
      </c>
      <c r="Y177" s="30">
        <f t="shared" si="55"/>
        <v>113.1</v>
      </c>
      <c r="Z177" s="30">
        <f t="shared" si="56"/>
        <v>93.2</v>
      </c>
      <c r="AA177" s="30">
        <f>+IFERROR(ROUND(K177/SUM(e!T175:V175),1),0)</f>
        <v>197.6</v>
      </c>
      <c r="AB177" s="42">
        <f>+IFERROR(ROUND((SUM(e!BJ175:BK175)-SUM(e!BL175:BO175))/SUM(e!T175:V175),1),0)</f>
        <v>212</v>
      </c>
      <c r="AC177" s="30">
        <f>+IFERROR(ROUND(e!BP175/e!BQ175*100,1),0)</f>
        <v>791.3</v>
      </c>
      <c r="AD177" s="101">
        <f>+e!BR175</f>
        <v>21400</v>
      </c>
      <c r="AF177" s="5"/>
      <c r="AG177" s="29"/>
      <c r="BG177" s="5"/>
      <c r="BH177" s="29"/>
      <c r="CH177" s="69" t="s">
        <v>627</v>
      </c>
      <c r="CI177" s="68" t="s">
        <v>3636</v>
      </c>
      <c r="CJ177" s="55">
        <f t="shared" si="66"/>
        <v>13645</v>
      </c>
      <c r="CK177" s="55">
        <f t="shared" si="66"/>
        <v>4</v>
      </c>
      <c r="CL177" s="55">
        <f t="shared" si="66"/>
        <v>1</v>
      </c>
      <c r="CM177" s="55">
        <f t="shared" si="66"/>
        <v>112689</v>
      </c>
      <c r="CN177" s="55">
        <f t="shared" si="66"/>
        <v>229222</v>
      </c>
      <c r="CO177" s="55">
        <f t="shared" si="66"/>
        <v>141233</v>
      </c>
      <c r="CP177" s="55">
        <f t="shared" si="66"/>
        <v>57306</v>
      </c>
      <c r="CQ177" s="55">
        <f t="shared" si="66"/>
        <v>341</v>
      </c>
      <c r="CR177" s="55">
        <f t="shared" si="66"/>
        <v>25</v>
      </c>
      <c r="CS177" s="55">
        <f t="shared" si="66"/>
        <v>2</v>
      </c>
      <c r="CT177" s="55">
        <f t="shared" si="67"/>
        <v>0</v>
      </c>
      <c r="CU177" s="55">
        <f t="shared" si="67"/>
        <v>0</v>
      </c>
      <c r="CV177" s="55">
        <f t="shared" si="67"/>
        <v>8.9</v>
      </c>
      <c r="CW177" s="55">
        <f t="shared" si="67"/>
        <v>100</v>
      </c>
      <c r="CX177" s="55">
        <f t="shared" si="67"/>
        <v>100</v>
      </c>
      <c r="CY177" s="55">
        <f t="shared" si="67"/>
        <v>100</v>
      </c>
      <c r="CZ177" s="55">
        <f t="shared" si="67"/>
        <v>0.9</v>
      </c>
      <c r="DA177" s="55">
        <f t="shared" si="67"/>
        <v>115.4</v>
      </c>
      <c r="DB177" s="55">
        <f t="shared" si="67"/>
        <v>61.6</v>
      </c>
      <c r="DC177" s="55">
        <f t="shared" si="67"/>
        <v>116.4</v>
      </c>
      <c r="DD177" s="55">
        <f t="shared" si="67"/>
        <v>167.9</v>
      </c>
      <c r="DE177" s="55">
        <f t="shared" si="67"/>
        <v>144.19999999999999</v>
      </c>
      <c r="DF177" s="58">
        <f t="shared" si="67"/>
        <v>1715.8</v>
      </c>
      <c r="DG177" s="58">
        <f t="shared" si="57"/>
        <v>3600</v>
      </c>
    </row>
    <row r="178" spans="2:111">
      <c r="B178" s="40" t="s">
        <v>1548</v>
      </c>
      <c r="C178" s="30" t="s">
        <v>1549</v>
      </c>
      <c r="D178" s="30" t="s">
        <v>1372</v>
      </c>
      <c r="E178" s="30" t="s">
        <v>1570</v>
      </c>
      <c r="F178" s="30" t="str">
        <f t="shared" si="54"/>
        <v>宮城県大郷町</v>
      </c>
      <c r="G178" s="41">
        <f>+e!F176</f>
        <v>7759</v>
      </c>
      <c r="H178" s="41">
        <f>+e!G176</f>
        <v>2</v>
      </c>
      <c r="I178" s="41">
        <f>+SUM(e!H176:K176)</f>
        <v>2</v>
      </c>
      <c r="J178" s="41">
        <f>+SUM(e!L176:O176)</f>
        <v>166461</v>
      </c>
      <c r="K178" s="41">
        <f>+e!P176</f>
        <v>195045</v>
      </c>
      <c r="L178" s="41">
        <f>+SUM(e!Q176:R176)</f>
        <v>620842</v>
      </c>
      <c r="M178" s="31">
        <f>+IFERROR(ROUND(e!P176/e!S176,0),0)</f>
        <v>97523</v>
      </c>
      <c r="N178" s="30">
        <f>+IFERROR(ROUND(SUM(e!T176:V176)/e!S176,0),0)</f>
        <v>337</v>
      </c>
      <c r="O178" s="30">
        <f>+IFERROR(ROUND(e!W176/e!G176*100,1),0)</f>
        <v>0</v>
      </c>
      <c r="P178" s="41">
        <f>+e!X176</f>
        <v>3</v>
      </c>
      <c r="Q178" s="30">
        <f>+IFERROR(ROUND(e!Z176/e!Y176*100,1),0)</f>
        <v>100</v>
      </c>
      <c r="R178" s="30">
        <f>+IFERROR(ROUND(e!AB176/e!AA176*100,1),0)</f>
        <v>0</v>
      </c>
      <c r="S178" s="30">
        <f>+IFERROR(ROUND(SUM(e!AC176:AF176)/J178*100,1),0)</f>
        <v>1.2</v>
      </c>
      <c r="T178" s="30">
        <f>+IFERROR(ROUND(e!AG176/e!Y176*100,1),0)</f>
        <v>0</v>
      </c>
      <c r="U178" s="30">
        <f>+IFERROR(ROUND(e!AH176/SUM(e!AH176:AJ176)*100,1),0)</f>
        <v>0</v>
      </c>
      <c r="V178" s="30">
        <f>+IFERROR(ROUND(e!AK176/SUM(e!AK176:AQ176)*100,1),0)</f>
        <v>64.8</v>
      </c>
      <c r="W178" s="30">
        <f>+IFERROR(ROUND(SUM(e!AR176:BG176)/J178*100,1),0)</f>
        <v>9.4</v>
      </c>
      <c r="X178" s="30">
        <f>+IFERROR(ROUND(SUM(e!BH176:BI176)/SUM(e!BJ176:BK176)*100,1),0)</f>
        <v>109.6</v>
      </c>
      <c r="Y178" s="30">
        <f t="shared" si="55"/>
        <v>318.3</v>
      </c>
      <c r="Z178" s="30">
        <f t="shared" si="56"/>
        <v>103.1</v>
      </c>
      <c r="AA178" s="30">
        <f>+IFERROR(ROUND(K178/SUM(e!T176:V176),1),0)</f>
        <v>289.8</v>
      </c>
      <c r="AB178" s="42">
        <f>+IFERROR(ROUND((SUM(e!BJ176:BK176)-SUM(e!BL176:BO176))/SUM(e!T176:V176),1),0)</f>
        <v>281.2</v>
      </c>
      <c r="AC178" s="30">
        <f>+IFERROR(ROUND(e!BP176/e!BQ176*100,1),0)</f>
        <v>583.6</v>
      </c>
      <c r="AD178" s="101">
        <f>+e!BR176</f>
        <v>4000</v>
      </c>
      <c r="AF178" s="5"/>
      <c r="AG178" s="29"/>
      <c r="BG178" s="5"/>
      <c r="BH178" s="29"/>
      <c r="CH178" s="69" t="s">
        <v>628</v>
      </c>
      <c r="CI178" s="68" t="s">
        <v>3637</v>
      </c>
      <c r="CJ178" s="55">
        <f t="shared" si="66"/>
        <v>4600</v>
      </c>
      <c r="CK178" s="55">
        <f t="shared" si="66"/>
        <v>2</v>
      </c>
      <c r="CL178" s="55">
        <f t="shared" si="66"/>
        <v>5</v>
      </c>
      <c r="CM178" s="55">
        <f t="shared" si="66"/>
        <v>88812</v>
      </c>
      <c r="CN178" s="55">
        <f t="shared" si="66"/>
        <v>82603</v>
      </c>
      <c r="CO178" s="55">
        <f t="shared" si="66"/>
        <v>38901</v>
      </c>
      <c r="CP178" s="55">
        <f t="shared" si="66"/>
        <v>41302</v>
      </c>
      <c r="CQ178" s="55">
        <f t="shared" si="66"/>
        <v>222</v>
      </c>
      <c r="CR178" s="55">
        <f t="shared" si="66"/>
        <v>0</v>
      </c>
      <c r="CS178" s="55">
        <f t="shared" si="66"/>
        <v>10</v>
      </c>
      <c r="CT178" s="55">
        <f t="shared" si="67"/>
        <v>0</v>
      </c>
      <c r="CU178" s="55">
        <f t="shared" si="67"/>
        <v>60.9</v>
      </c>
      <c r="CV178" s="55">
        <f t="shared" si="67"/>
        <v>34.799999999999997</v>
      </c>
      <c r="CW178" s="55">
        <f t="shared" si="67"/>
        <v>0</v>
      </c>
      <c r="CX178" s="55">
        <f t="shared" si="67"/>
        <v>0</v>
      </c>
      <c r="CY178" s="55">
        <f t="shared" si="67"/>
        <v>0</v>
      </c>
      <c r="CZ178" s="55">
        <f t="shared" si="67"/>
        <v>23.9</v>
      </c>
      <c r="DA178" s="55">
        <f t="shared" si="67"/>
        <v>114.8</v>
      </c>
      <c r="DB178" s="55">
        <f t="shared" si="67"/>
        <v>47.1</v>
      </c>
      <c r="DC178" s="55">
        <f t="shared" si="67"/>
        <v>112</v>
      </c>
      <c r="DD178" s="55">
        <f t="shared" si="67"/>
        <v>186</v>
      </c>
      <c r="DE178" s="55">
        <f t="shared" si="67"/>
        <v>166</v>
      </c>
      <c r="DF178" s="58">
        <f t="shared" si="67"/>
        <v>4551.2</v>
      </c>
      <c r="DG178" s="58">
        <f t="shared" si="57"/>
        <v>0</v>
      </c>
    </row>
    <row r="179" spans="2:111">
      <c r="B179" s="40" t="s">
        <v>1548</v>
      </c>
      <c r="C179" s="30" t="s">
        <v>1549</v>
      </c>
      <c r="D179" s="30" t="s">
        <v>1374</v>
      </c>
      <c r="E179" s="30" t="s">
        <v>1571</v>
      </c>
      <c r="F179" s="30" t="str">
        <f t="shared" si="54"/>
        <v>宮城県山元町</v>
      </c>
      <c r="G179" s="41">
        <f>+e!F177</f>
        <v>12042</v>
      </c>
      <c r="H179" s="41">
        <f>+e!G177</f>
        <v>4</v>
      </c>
      <c r="I179" s="41">
        <f>+SUM(e!H177:K177)</f>
        <v>3</v>
      </c>
      <c r="J179" s="41">
        <f>+SUM(e!L177:O177)</f>
        <v>252017</v>
      </c>
      <c r="K179" s="41">
        <f>+e!P177</f>
        <v>340122</v>
      </c>
      <c r="L179" s="41">
        <f>+SUM(e!Q177:R177)</f>
        <v>934417</v>
      </c>
      <c r="M179" s="31">
        <f>+IFERROR(ROUND(e!P177/e!S177,0),0)</f>
        <v>113374</v>
      </c>
      <c r="N179" s="30">
        <f>+IFERROR(ROUND(SUM(e!T177:V177)/e!S177,0),0)</f>
        <v>412</v>
      </c>
      <c r="O179" s="30">
        <f>+IFERROR(ROUND(e!W177/e!G177*100,1),0)</f>
        <v>25</v>
      </c>
      <c r="P179" s="41">
        <f>+e!X177</f>
        <v>5</v>
      </c>
      <c r="Q179" s="30">
        <f>+IFERROR(ROUND(e!Z177/e!Y177*100,1),0)</f>
        <v>84.6</v>
      </c>
      <c r="R179" s="30">
        <f>+IFERROR(ROUND(e!AB177/e!AA177*100,1),0)</f>
        <v>90.4</v>
      </c>
      <c r="S179" s="30">
        <f>+IFERROR(ROUND(SUM(e!AC177:AF177)/J179*100,1),0)</f>
        <v>6.6</v>
      </c>
      <c r="T179" s="30">
        <f>+IFERROR(ROUND(e!AG177/e!Y177*100,1),0)</f>
        <v>0</v>
      </c>
      <c r="U179" s="30">
        <f>+IFERROR(ROUND(e!AH177/SUM(e!AH177:AJ177)*100,1),0)</f>
        <v>0</v>
      </c>
      <c r="V179" s="30">
        <f>+IFERROR(ROUND(e!AK177/SUM(e!AK177:AQ177)*100,1),0)</f>
        <v>89.2</v>
      </c>
      <c r="W179" s="30">
        <f>+IFERROR(ROUND(SUM(e!AR177:BG177)/J179*100,1),0)</f>
        <v>6.9</v>
      </c>
      <c r="X179" s="30">
        <f>+IFERROR(ROUND(SUM(e!BH177:BI177)/SUM(e!BJ177:BK177)*100,1),0)</f>
        <v>112.2</v>
      </c>
      <c r="Y179" s="30">
        <f t="shared" si="55"/>
        <v>274.7</v>
      </c>
      <c r="Z179" s="30">
        <f t="shared" si="56"/>
        <v>100.2</v>
      </c>
      <c r="AA179" s="30">
        <f>+IFERROR(ROUND(K179/SUM(e!T177:V177),1),0)</f>
        <v>275</v>
      </c>
      <c r="AB179" s="42">
        <f>+IFERROR(ROUND((SUM(e!BJ177:BK177)-SUM(e!BL177:BO177))/SUM(e!T177:V177),1),0)</f>
        <v>274.39999999999998</v>
      </c>
      <c r="AC179" s="30">
        <f>+IFERROR(ROUND(e!BP177/e!BQ177*100,1),0)</f>
        <v>144.30000000000001</v>
      </c>
      <c r="AD179" s="101">
        <f>+e!BR177</f>
        <v>5340</v>
      </c>
      <c r="AF179" s="5"/>
      <c r="AG179" s="29"/>
      <c r="BG179" s="5"/>
      <c r="BH179" s="29"/>
      <c r="CH179" s="69" t="s">
        <v>629</v>
      </c>
      <c r="CI179" s="68" t="s">
        <v>3638</v>
      </c>
      <c r="CJ179" s="55">
        <f t="shared" si="66"/>
        <v>8672</v>
      </c>
      <c r="CK179" s="55">
        <f t="shared" si="66"/>
        <v>3</v>
      </c>
      <c r="CL179" s="55">
        <f t="shared" si="66"/>
        <v>9</v>
      </c>
      <c r="CM179" s="55">
        <f t="shared" si="66"/>
        <v>63382</v>
      </c>
      <c r="CN179" s="55">
        <f t="shared" si="66"/>
        <v>134486</v>
      </c>
      <c r="CO179" s="55">
        <f t="shared" si="66"/>
        <v>337689</v>
      </c>
      <c r="CP179" s="55">
        <f t="shared" si="66"/>
        <v>67243</v>
      </c>
      <c r="CQ179" s="55">
        <f t="shared" si="66"/>
        <v>417</v>
      </c>
      <c r="CR179" s="55">
        <f t="shared" si="66"/>
        <v>0</v>
      </c>
      <c r="CS179" s="55">
        <f t="shared" si="66"/>
        <v>8</v>
      </c>
      <c r="CT179" s="55">
        <f t="shared" si="67"/>
        <v>0</v>
      </c>
      <c r="CU179" s="55">
        <f t="shared" si="67"/>
        <v>0</v>
      </c>
      <c r="CV179" s="55">
        <f t="shared" si="67"/>
        <v>4.5999999999999996</v>
      </c>
      <c r="CW179" s="55">
        <f t="shared" si="67"/>
        <v>0</v>
      </c>
      <c r="CX179" s="55">
        <f t="shared" si="67"/>
        <v>0</v>
      </c>
      <c r="CY179" s="55">
        <f t="shared" si="67"/>
        <v>0</v>
      </c>
      <c r="CZ179" s="55">
        <f t="shared" si="67"/>
        <v>1.6</v>
      </c>
      <c r="DA179" s="55">
        <f t="shared" si="67"/>
        <v>109.9</v>
      </c>
      <c r="DB179" s="55">
        <f t="shared" si="67"/>
        <v>251.1</v>
      </c>
      <c r="DC179" s="55">
        <f t="shared" si="67"/>
        <v>109</v>
      </c>
      <c r="DD179" s="55">
        <f t="shared" si="67"/>
        <v>161.4</v>
      </c>
      <c r="DE179" s="55">
        <f t="shared" si="67"/>
        <v>148.1</v>
      </c>
      <c r="DF179" s="58">
        <f t="shared" si="67"/>
        <v>276.10000000000002</v>
      </c>
      <c r="DG179" s="58">
        <f t="shared" si="57"/>
        <v>1600</v>
      </c>
    </row>
    <row r="180" spans="2:111">
      <c r="B180" s="40" t="s">
        <v>1548</v>
      </c>
      <c r="C180" s="30" t="s">
        <v>1549</v>
      </c>
      <c r="D180" s="30" t="s">
        <v>1376</v>
      </c>
      <c r="E180" s="30" t="s">
        <v>1572</v>
      </c>
      <c r="F180" s="30" t="str">
        <f t="shared" si="54"/>
        <v>宮城県川崎町</v>
      </c>
      <c r="G180" s="41">
        <f>+e!F178</f>
        <v>8413</v>
      </c>
      <c r="H180" s="41">
        <f>+e!G178</f>
        <v>5</v>
      </c>
      <c r="I180" s="41">
        <f>+SUM(e!H178:K178)</f>
        <v>8</v>
      </c>
      <c r="J180" s="41">
        <f>+SUM(e!L178:O178)</f>
        <v>216890</v>
      </c>
      <c r="K180" s="41">
        <f>+e!P178</f>
        <v>214206</v>
      </c>
      <c r="L180" s="41">
        <f>+SUM(e!Q178:R178)</f>
        <v>1368167</v>
      </c>
      <c r="M180" s="31">
        <f>+IFERROR(ROUND(e!P178/e!S178,0),0)</f>
        <v>42841</v>
      </c>
      <c r="N180" s="30">
        <f>+IFERROR(ROUND(SUM(e!T178:V178)/e!S178,0),0)</f>
        <v>163</v>
      </c>
      <c r="O180" s="30">
        <f>+IFERROR(ROUND(e!W178/e!G178*100,1),0)</f>
        <v>40</v>
      </c>
      <c r="P180" s="41">
        <f>+e!X178</f>
        <v>8</v>
      </c>
      <c r="Q180" s="30">
        <f>+IFERROR(ROUND(e!Z178/e!Y178*100,1),0)</f>
        <v>0</v>
      </c>
      <c r="R180" s="30">
        <f>+IFERROR(ROUND(e!AB178/e!AA178*100,1),0)</f>
        <v>0</v>
      </c>
      <c r="S180" s="30">
        <f>+IFERROR(ROUND(SUM(e!AC178:AF178)/J180*100,1),0)</f>
        <v>3</v>
      </c>
      <c r="T180" s="30">
        <f>+IFERROR(ROUND(e!AG178/e!Y178*100,1),0)</f>
        <v>0</v>
      </c>
      <c r="U180" s="30">
        <f>+IFERROR(ROUND(e!AH178/SUM(e!AH178:AJ178)*100,1),0)</f>
        <v>0</v>
      </c>
      <c r="V180" s="30">
        <f>+IFERROR(ROUND(e!AK178/SUM(e!AK178:AQ178)*100,1),0)</f>
        <v>0</v>
      </c>
      <c r="W180" s="30">
        <f>+IFERROR(ROUND(SUM(e!AR178:BG178)/J180*100,1),0)</f>
        <v>0.5</v>
      </c>
      <c r="X180" s="30">
        <f>+IFERROR(ROUND(SUM(e!BH178:BI178)/SUM(e!BJ178:BK178)*100,1),0)</f>
        <v>104.6</v>
      </c>
      <c r="Y180" s="30">
        <f t="shared" si="55"/>
        <v>638.70000000000005</v>
      </c>
      <c r="Z180" s="30">
        <f t="shared" si="56"/>
        <v>87.5</v>
      </c>
      <c r="AA180" s="30">
        <f>+IFERROR(ROUND(K180/SUM(e!T178:V178),1),0)</f>
        <v>262.8</v>
      </c>
      <c r="AB180" s="42">
        <f>+IFERROR(ROUND((SUM(e!BJ178:BK178)-SUM(e!BL178:BO178))/SUM(e!T178:V178),1),0)</f>
        <v>300.5</v>
      </c>
      <c r="AC180" s="30">
        <f>+IFERROR(ROUND(e!BP178/e!BQ178*100,1),0)</f>
        <v>262.89999999999998</v>
      </c>
      <c r="AD180" s="101">
        <f>+e!BR178</f>
        <v>0</v>
      </c>
      <c r="AF180" s="5"/>
      <c r="AG180" s="29"/>
      <c r="BG180" s="5"/>
      <c r="BH180" s="29"/>
      <c r="CH180" s="69" t="s">
        <v>606</v>
      </c>
      <c r="CI180" s="68" t="s">
        <v>3407</v>
      </c>
      <c r="CJ180" s="55">
        <f t="shared" si="66"/>
        <v>41895</v>
      </c>
      <c r="CK180" s="55">
        <f t="shared" si="66"/>
        <v>19</v>
      </c>
      <c r="CL180" s="55">
        <f t="shared" si="66"/>
        <v>13</v>
      </c>
      <c r="CM180" s="55">
        <f t="shared" si="66"/>
        <v>546815</v>
      </c>
      <c r="CN180" s="55">
        <f t="shared" si="66"/>
        <v>832929</v>
      </c>
      <c r="CO180" s="55">
        <f t="shared" si="66"/>
        <v>2341265</v>
      </c>
      <c r="CP180" s="55">
        <f t="shared" si="66"/>
        <v>48996</v>
      </c>
      <c r="CQ180" s="55">
        <f t="shared" si="66"/>
        <v>281</v>
      </c>
      <c r="CR180" s="55">
        <f t="shared" si="66"/>
        <v>21.1</v>
      </c>
      <c r="CS180" s="55">
        <f t="shared" si="66"/>
        <v>4</v>
      </c>
      <c r="CT180" s="55">
        <f t="shared" si="67"/>
        <v>21.4</v>
      </c>
      <c r="CU180" s="55">
        <f t="shared" si="67"/>
        <v>3.3</v>
      </c>
      <c r="CV180" s="55">
        <f t="shared" si="67"/>
        <v>32.4</v>
      </c>
      <c r="CW180" s="55">
        <f t="shared" si="67"/>
        <v>0</v>
      </c>
      <c r="CX180" s="55">
        <f t="shared" si="67"/>
        <v>0</v>
      </c>
      <c r="CY180" s="55">
        <f t="shared" si="67"/>
        <v>19</v>
      </c>
      <c r="CZ180" s="55">
        <f t="shared" si="67"/>
        <v>9.5</v>
      </c>
      <c r="DA180" s="55">
        <f t="shared" si="67"/>
        <v>119.3</v>
      </c>
      <c r="DB180" s="55">
        <f t="shared" si="67"/>
        <v>281.10000000000002</v>
      </c>
      <c r="DC180" s="55">
        <f t="shared" si="67"/>
        <v>115</v>
      </c>
      <c r="DD180" s="55">
        <f t="shared" si="67"/>
        <v>174.5</v>
      </c>
      <c r="DE180" s="55">
        <f t="shared" si="67"/>
        <v>151.80000000000001</v>
      </c>
      <c r="DF180" s="58">
        <f t="shared" si="67"/>
        <v>850.1</v>
      </c>
      <c r="DG180" s="58">
        <f t="shared" si="57"/>
        <v>7364</v>
      </c>
    </row>
    <row r="181" spans="2:111">
      <c r="B181" s="40" t="s">
        <v>1548</v>
      </c>
      <c r="C181" s="30" t="s">
        <v>1549</v>
      </c>
      <c r="D181" s="30" t="s">
        <v>1380</v>
      </c>
      <c r="E181" s="30" t="s">
        <v>1573</v>
      </c>
      <c r="F181" s="30" t="str">
        <f t="shared" si="54"/>
        <v>宮城県利府町</v>
      </c>
      <c r="G181" s="41">
        <f>+e!F179</f>
        <v>36054</v>
      </c>
      <c r="H181" s="41">
        <f>+e!G179</f>
        <v>11</v>
      </c>
      <c r="I181" s="41">
        <f>+SUM(e!H179:K179)</f>
        <v>1</v>
      </c>
      <c r="J181" s="41">
        <f>+SUM(e!L179:O179)</f>
        <v>253353</v>
      </c>
      <c r="K181" s="41">
        <f>+e!P179</f>
        <v>828296</v>
      </c>
      <c r="L181" s="41">
        <f>+SUM(e!Q179:R179)</f>
        <v>1464204</v>
      </c>
      <c r="M181" s="31">
        <f>+IFERROR(ROUND(e!P179/e!S179,0),0)</f>
        <v>138049</v>
      </c>
      <c r="N181" s="30">
        <f>+IFERROR(ROUND(SUM(e!T179:V179)/e!S179,0),0)</f>
        <v>602</v>
      </c>
      <c r="O181" s="30">
        <f>+IFERROR(ROUND(e!W179/e!G179*100,1),0)</f>
        <v>63.6</v>
      </c>
      <c r="P181" s="41">
        <f>+e!X179</f>
        <v>19</v>
      </c>
      <c r="Q181" s="30">
        <f>+IFERROR(ROUND(e!Z179/e!Y179*100,1),0)</f>
        <v>0</v>
      </c>
      <c r="R181" s="30">
        <f>+IFERROR(ROUND(e!AB179/e!AA179*100,1),0)</f>
        <v>73.599999999999994</v>
      </c>
      <c r="S181" s="30">
        <f>+IFERROR(ROUND(SUM(e!AC179:AF179)/J181*100,1),0)</f>
        <v>12.4</v>
      </c>
      <c r="T181" s="30">
        <f>+IFERROR(ROUND(e!AG179/e!Y179*100,1),0)</f>
        <v>100</v>
      </c>
      <c r="U181" s="30">
        <f>+IFERROR(ROUND(e!AH179/SUM(e!AH179:AJ179)*100,1),0)</f>
        <v>50.6</v>
      </c>
      <c r="V181" s="30">
        <f>+IFERROR(ROUND(e!AK179/SUM(e!AK179:AQ179)*100,1),0)</f>
        <v>97.3</v>
      </c>
      <c r="W181" s="30">
        <f>+IFERROR(ROUND(SUM(e!AR179:BG179)/J181*100,1),0)</f>
        <v>8</v>
      </c>
      <c r="X181" s="30">
        <f>+IFERROR(ROUND(SUM(e!BH179:BI179)/SUM(e!BJ179:BK179)*100,1),0)</f>
        <v>113.5</v>
      </c>
      <c r="Y181" s="30">
        <f t="shared" si="55"/>
        <v>176.8</v>
      </c>
      <c r="Z181" s="30">
        <f t="shared" si="56"/>
        <v>108.4</v>
      </c>
      <c r="AA181" s="30">
        <f>+IFERROR(ROUND(K181/SUM(e!T179:V179),1),0)</f>
        <v>229.2</v>
      </c>
      <c r="AB181" s="42">
        <f>+IFERROR(ROUND((SUM(e!BJ179:BK179)-SUM(e!BL179:BO179))/SUM(e!T179:V179),1),0)</f>
        <v>211.4</v>
      </c>
      <c r="AC181" s="30">
        <f>+IFERROR(ROUND(e!BP179/e!BQ179*100,1),0)</f>
        <v>667.1</v>
      </c>
      <c r="AD181" s="101">
        <f>+e!BR179</f>
        <v>12200</v>
      </c>
      <c r="AF181" s="5"/>
      <c r="AG181" s="29"/>
      <c r="BG181" s="5"/>
      <c r="BH181" s="29"/>
      <c r="CH181" s="69" t="s">
        <v>616</v>
      </c>
      <c r="CI181" s="68" t="s">
        <v>3639</v>
      </c>
      <c r="CJ181" s="55">
        <f t="shared" si="66"/>
        <v>3851</v>
      </c>
      <c r="CK181" s="55">
        <f t="shared" si="66"/>
        <v>3</v>
      </c>
      <c r="CL181" s="55">
        <f t="shared" si="66"/>
        <v>7</v>
      </c>
      <c r="CM181" s="55">
        <f t="shared" si="66"/>
        <v>81139</v>
      </c>
      <c r="CN181" s="55">
        <f t="shared" si="66"/>
        <v>78108</v>
      </c>
      <c r="CO181" s="55">
        <f t="shared" si="66"/>
        <v>126266</v>
      </c>
      <c r="CP181" s="55">
        <f t="shared" si="66"/>
        <v>39054</v>
      </c>
      <c r="CQ181" s="55">
        <f t="shared" si="66"/>
        <v>302</v>
      </c>
      <c r="CR181" s="55">
        <f t="shared" si="66"/>
        <v>0</v>
      </c>
      <c r="CS181" s="55">
        <f t="shared" si="66"/>
        <v>5</v>
      </c>
      <c r="CT181" s="55">
        <f t="shared" si="67"/>
        <v>0</v>
      </c>
      <c r="CU181" s="55">
        <f t="shared" si="67"/>
        <v>0</v>
      </c>
      <c r="CV181" s="55">
        <f t="shared" si="67"/>
        <v>0</v>
      </c>
      <c r="CW181" s="55">
        <f t="shared" si="67"/>
        <v>0</v>
      </c>
      <c r="CX181" s="55">
        <f t="shared" si="67"/>
        <v>0</v>
      </c>
      <c r="CY181" s="55">
        <f t="shared" si="67"/>
        <v>100</v>
      </c>
      <c r="CZ181" s="55">
        <f t="shared" si="67"/>
        <v>0</v>
      </c>
      <c r="DA181" s="55">
        <f t="shared" si="67"/>
        <v>102.9</v>
      </c>
      <c r="DB181" s="55">
        <f t="shared" si="67"/>
        <v>161.69999999999999</v>
      </c>
      <c r="DC181" s="55">
        <f t="shared" si="67"/>
        <v>92.2</v>
      </c>
      <c r="DD181" s="55">
        <f t="shared" si="67"/>
        <v>129.5</v>
      </c>
      <c r="DE181" s="55">
        <f t="shared" si="67"/>
        <v>140.4</v>
      </c>
      <c r="DF181" s="58">
        <f t="shared" si="67"/>
        <v>525.29999999999995</v>
      </c>
      <c r="DG181" s="58">
        <f t="shared" si="57"/>
        <v>6105</v>
      </c>
    </row>
    <row r="182" spans="2:111">
      <c r="B182" s="40" t="s">
        <v>1548</v>
      </c>
      <c r="C182" s="30" t="s">
        <v>1549</v>
      </c>
      <c r="D182" s="30" t="s">
        <v>1384</v>
      </c>
      <c r="E182" s="30" t="s">
        <v>1574</v>
      </c>
      <c r="F182" s="30" t="str">
        <f t="shared" si="54"/>
        <v>宮城県石巻地方広域水道企業団</v>
      </c>
      <c r="G182" s="41">
        <f>+e!F180</f>
        <v>183123</v>
      </c>
      <c r="H182" s="41">
        <f>+e!G180</f>
        <v>130</v>
      </c>
      <c r="I182" s="41">
        <f>+SUM(e!H180:K180)</f>
        <v>19</v>
      </c>
      <c r="J182" s="41">
        <f>+SUM(e!L180:O180)</f>
        <v>1812128</v>
      </c>
      <c r="K182" s="41">
        <f>+e!P180</f>
        <v>4646275</v>
      </c>
      <c r="L182" s="41">
        <f>+SUM(e!Q180:R180)</f>
        <v>10067136</v>
      </c>
      <c r="M182" s="31">
        <f>+IFERROR(ROUND(e!P180/e!S180,0),0)</f>
        <v>40402</v>
      </c>
      <c r="N182" s="30">
        <f>+IFERROR(ROUND(SUM(e!T180:V180)/e!S180,0),0)</f>
        <v>182</v>
      </c>
      <c r="O182" s="30">
        <f>+IFERROR(ROUND(e!W180/e!G180*100,1),0)</f>
        <v>69.2</v>
      </c>
      <c r="P182" s="41">
        <f>+e!X180</f>
        <v>19</v>
      </c>
      <c r="Q182" s="30">
        <f>+IFERROR(ROUND(e!Z180/e!Y180*100,1),0)</f>
        <v>13.5</v>
      </c>
      <c r="R182" s="30">
        <f>+IFERROR(ROUND(e!AB180/e!AA180*100,1),0)</f>
        <v>27.1</v>
      </c>
      <c r="S182" s="30">
        <f>+IFERROR(ROUND(SUM(e!AC180:AF180)/J182*100,1),0)</f>
        <v>27.4</v>
      </c>
      <c r="T182" s="30">
        <f>+IFERROR(ROUND(e!AG180/e!Y180*100,1),0)</f>
        <v>73.599999999999994</v>
      </c>
      <c r="U182" s="30">
        <f>+IFERROR(ROUND(e!AH180/SUM(e!AH180:AJ180)*100,1),0)</f>
        <v>51.7</v>
      </c>
      <c r="V182" s="30">
        <f>+IFERROR(ROUND(e!AK180/SUM(e!AK180:AQ180)*100,1),0)</f>
        <v>19.399999999999999</v>
      </c>
      <c r="W182" s="30">
        <f>+IFERROR(ROUND(SUM(e!AR180:BG180)/J182*100,1),0)</f>
        <v>20.6</v>
      </c>
      <c r="X182" s="30">
        <f>+IFERROR(ROUND(SUM(e!BH180:BI180)/SUM(e!BJ180:BK180)*100,1),0)</f>
        <v>72.900000000000006</v>
      </c>
      <c r="Y182" s="30">
        <f t="shared" si="55"/>
        <v>216.7</v>
      </c>
      <c r="Z182" s="30">
        <f t="shared" si="56"/>
        <v>64.900000000000006</v>
      </c>
      <c r="AA182" s="30">
        <f>+IFERROR(ROUND(K182/SUM(e!T180:V180),1),0)</f>
        <v>221.6</v>
      </c>
      <c r="AB182" s="42">
        <f>+IFERROR(ROUND((SUM(e!BJ180:BK180)-SUM(e!BL180:BO180))/SUM(e!T180:V180),1),0)</f>
        <v>341.6</v>
      </c>
      <c r="AC182" s="30">
        <f>+IFERROR(ROUND(e!BP180/e!BQ180*100,1),0)</f>
        <v>543.20000000000005</v>
      </c>
      <c r="AD182" s="101">
        <f>+e!BR180</f>
        <v>0</v>
      </c>
      <c r="AF182" s="5"/>
      <c r="AG182" s="29"/>
      <c r="BG182" s="5"/>
      <c r="BH182" s="29"/>
      <c r="CH182" s="69" t="s">
        <v>614</v>
      </c>
      <c r="CI182" s="68" t="s">
        <v>3640</v>
      </c>
      <c r="CJ182" s="55">
        <f t="shared" si="66"/>
        <v>26945</v>
      </c>
      <c r="CK182" s="55">
        <f t="shared" si="66"/>
        <v>5</v>
      </c>
      <c r="CL182" s="55">
        <f t="shared" si="66"/>
        <v>21</v>
      </c>
      <c r="CM182" s="55">
        <f t="shared" si="66"/>
        <v>353501</v>
      </c>
      <c r="CN182" s="55">
        <f t="shared" si="66"/>
        <v>607990</v>
      </c>
      <c r="CO182" s="55">
        <f t="shared" si="66"/>
        <v>2235397</v>
      </c>
      <c r="CP182" s="55">
        <f t="shared" si="66"/>
        <v>121598</v>
      </c>
      <c r="CQ182" s="55">
        <f t="shared" si="66"/>
        <v>614</v>
      </c>
      <c r="CR182" s="55">
        <f t="shared" si="66"/>
        <v>80</v>
      </c>
      <c r="CS182" s="55">
        <f t="shared" si="66"/>
        <v>4</v>
      </c>
      <c r="CT182" s="55">
        <f t="shared" si="67"/>
        <v>0</v>
      </c>
      <c r="CU182" s="55">
        <f t="shared" si="67"/>
        <v>88.2</v>
      </c>
      <c r="CV182" s="55">
        <f t="shared" si="67"/>
        <v>1.5</v>
      </c>
      <c r="CW182" s="55">
        <f t="shared" si="67"/>
        <v>7.9</v>
      </c>
      <c r="CX182" s="55">
        <f t="shared" si="67"/>
        <v>0</v>
      </c>
      <c r="CY182" s="55">
        <f t="shared" si="67"/>
        <v>0.6</v>
      </c>
      <c r="CZ182" s="55">
        <f t="shared" si="67"/>
        <v>0.1</v>
      </c>
      <c r="DA182" s="55">
        <f t="shared" si="67"/>
        <v>124.1</v>
      </c>
      <c r="DB182" s="55">
        <f t="shared" si="67"/>
        <v>367.7</v>
      </c>
      <c r="DC182" s="55">
        <f t="shared" si="67"/>
        <v>126</v>
      </c>
      <c r="DD182" s="55">
        <f t="shared" si="67"/>
        <v>197.9</v>
      </c>
      <c r="DE182" s="55">
        <f t="shared" si="67"/>
        <v>157.1</v>
      </c>
      <c r="DF182" s="58">
        <f t="shared" si="67"/>
        <v>160.9</v>
      </c>
      <c r="DG182" s="58">
        <f t="shared" si="57"/>
        <v>264</v>
      </c>
    </row>
    <row r="183" spans="2:111">
      <c r="B183" s="40" t="s">
        <v>1548</v>
      </c>
      <c r="C183" s="30" t="s">
        <v>1549</v>
      </c>
      <c r="D183" s="30" t="s">
        <v>1388</v>
      </c>
      <c r="E183" s="30" t="s">
        <v>1575</v>
      </c>
      <c r="F183" s="30" t="str">
        <f t="shared" si="54"/>
        <v>宮城県色麻町</v>
      </c>
      <c r="G183" s="41">
        <f>+e!F181</f>
        <v>6758</v>
      </c>
      <c r="H183" s="41">
        <f>+e!G181</f>
        <v>5</v>
      </c>
      <c r="I183" s="41">
        <f>+SUM(e!H181:K181)</f>
        <v>4</v>
      </c>
      <c r="J183" s="41">
        <f>+SUM(e!L181:O181)</f>
        <v>131990</v>
      </c>
      <c r="K183" s="41">
        <f>+e!P181</f>
        <v>124426</v>
      </c>
      <c r="L183" s="41">
        <f>+SUM(e!Q181:R181)</f>
        <v>306993</v>
      </c>
      <c r="M183" s="31">
        <f>+IFERROR(ROUND(e!P181/e!S181,0),0)</f>
        <v>41475</v>
      </c>
      <c r="N183" s="30">
        <f>+IFERROR(ROUND(SUM(e!T181:V181)/e!S181,0),0)</f>
        <v>205</v>
      </c>
      <c r="O183" s="30">
        <f>+IFERROR(ROUND(e!W181/e!G181*100,1),0)</f>
        <v>20</v>
      </c>
      <c r="P183" s="41">
        <f>+e!X181</f>
        <v>10</v>
      </c>
      <c r="Q183" s="30">
        <f>+IFERROR(ROUND(e!Z181/e!Y181*100,1),0)</f>
        <v>0</v>
      </c>
      <c r="R183" s="30">
        <f>+IFERROR(ROUND(e!AB181/e!AA181*100,1),0)</f>
        <v>55.4</v>
      </c>
      <c r="S183" s="30">
        <f>+IFERROR(ROUND(SUM(e!AC181:AF181)/J183*100,1),0)</f>
        <v>0</v>
      </c>
      <c r="T183" s="30">
        <f>+IFERROR(ROUND(e!AG181/e!Y181*100,1),0)</f>
        <v>0</v>
      </c>
      <c r="U183" s="30">
        <f>+IFERROR(ROUND(e!AH181/SUM(e!AH181:AJ181)*100,1),0)</f>
        <v>0</v>
      </c>
      <c r="V183" s="30">
        <f>+IFERROR(ROUND(e!AK181/SUM(e!AK181:AQ181)*100,1),0)</f>
        <v>0</v>
      </c>
      <c r="W183" s="30">
        <f>+IFERROR(ROUND(SUM(e!AR181:BG181)/J183*100,1),0)</f>
        <v>5.0999999999999996</v>
      </c>
      <c r="X183" s="30">
        <f>+IFERROR(ROUND(SUM(e!BH181:BI181)/SUM(e!BJ181:BK181)*100,1),0)</f>
        <v>101.8</v>
      </c>
      <c r="Y183" s="30">
        <f t="shared" si="55"/>
        <v>246.7</v>
      </c>
      <c r="Z183" s="30">
        <f t="shared" si="56"/>
        <v>106.6</v>
      </c>
      <c r="AA183" s="30">
        <f>+IFERROR(ROUND(K183/SUM(e!T181:V181),1),0)</f>
        <v>202.3</v>
      </c>
      <c r="AB183" s="42">
        <f>+IFERROR(ROUND((SUM(e!BJ181:BK181)-SUM(e!BL181:BO181))/SUM(e!T181:V181),1),0)</f>
        <v>189.7</v>
      </c>
      <c r="AC183" s="30">
        <f>+IFERROR(ROUND(e!BP181/e!BQ181*100,1),0)</f>
        <v>191.6</v>
      </c>
      <c r="AD183" s="101">
        <f>+e!BR181</f>
        <v>0</v>
      </c>
      <c r="AF183" s="5"/>
      <c r="AG183" s="29"/>
      <c r="BG183" s="5"/>
      <c r="BH183" s="29"/>
      <c r="CH183" s="69" t="s">
        <v>617</v>
      </c>
      <c r="CI183" s="68" t="s">
        <v>3641</v>
      </c>
      <c r="CJ183" s="55">
        <f t="shared" si="66"/>
        <v>18026</v>
      </c>
      <c r="CK183" s="55">
        <f t="shared" si="66"/>
        <v>13</v>
      </c>
      <c r="CL183" s="55">
        <f t="shared" si="66"/>
        <v>10</v>
      </c>
      <c r="CM183" s="55">
        <f t="shared" si="66"/>
        <v>293404</v>
      </c>
      <c r="CN183" s="55">
        <f t="shared" si="66"/>
        <v>596155</v>
      </c>
      <c r="CO183" s="55">
        <f t="shared" si="66"/>
        <v>660780</v>
      </c>
      <c r="CP183" s="55">
        <f t="shared" si="66"/>
        <v>54196</v>
      </c>
      <c r="CQ183" s="55">
        <f t="shared" si="66"/>
        <v>323</v>
      </c>
      <c r="CR183" s="55">
        <f t="shared" si="66"/>
        <v>30.8</v>
      </c>
      <c r="CS183" s="55">
        <f t="shared" si="66"/>
        <v>4</v>
      </c>
      <c r="CT183" s="55">
        <f t="shared" si="67"/>
        <v>0</v>
      </c>
      <c r="CU183" s="55">
        <f t="shared" si="67"/>
        <v>30.4</v>
      </c>
      <c r="CV183" s="55">
        <f t="shared" si="67"/>
        <v>0</v>
      </c>
      <c r="CW183" s="55">
        <f t="shared" si="67"/>
        <v>2</v>
      </c>
      <c r="CX183" s="55">
        <f t="shared" si="67"/>
        <v>0</v>
      </c>
      <c r="CY183" s="55">
        <f t="shared" si="67"/>
        <v>2.5</v>
      </c>
      <c r="CZ183" s="55">
        <f t="shared" si="67"/>
        <v>0.1</v>
      </c>
      <c r="DA183" s="55">
        <f t="shared" si="67"/>
        <v>130.69999999999999</v>
      </c>
      <c r="DB183" s="55">
        <f t="shared" si="67"/>
        <v>110.8</v>
      </c>
      <c r="DC183" s="55">
        <f t="shared" si="67"/>
        <v>132</v>
      </c>
      <c r="DD183" s="55">
        <f t="shared" si="67"/>
        <v>167.8</v>
      </c>
      <c r="DE183" s="55">
        <f t="shared" si="67"/>
        <v>127.1</v>
      </c>
      <c r="DF183" s="58">
        <f t="shared" si="67"/>
        <v>475.9</v>
      </c>
      <c r="DG183" s="58">
        <f t="shared" si="57"/>
        <v>4150</v>
      </c>
    </row>
    <row r="184" spans="2:111">
      <c r="B184" s="40" t="s">
        <v>1548</v>
      </c>
      <c r="C184" s="30" t="s">
        <v>1549</v>
      </c>
      <c r="D184" s="30" t="s">
        <v>1392</v>
      </c>
      <c r="E184" s="30" t="s">
        <v>1576</v>
      </c>
      <c r="F184" s="30" t="str">
        <f t="shared" si="54"/>
        <v>宮城県蔵王町</v>
      </c>
      <c r="G184" s="41">
        <f>+e!F182</f>
        <v>8655</v>
      </c>
      <c r="H184" s="41">
        <f>+e!G182</f>
        <v>7</v>
      </c>
      <c r="I184" s="41">
        <f>+SUM(e!H182:K182)</f>
        <v>3</v>
      </c>
      <c r="J184" s="41">
        <f>+SUM(e!L182:O182)</f>
        <v>178428</v>
      </c>
      <c r="K184" s="41">
        <f>+e!P182</f>
        <v>398643</v>
      </c>
      <c r="L184" s="41">
        <f>+SUM(e!Q182:R182)</f>
        <v>1067781</v>
      </c>
      <c r="M184" s="31">
        <f>+IFERROR(ROUND(e!P182/e!S182,0),0)</f>
        <v>66441</v>
      </c>
      <c r="N184" s="30">
        <f>+IFERROR(ROUND(SUM(e!T182:V182)/e!S182,0),0)</f>
        <v>174</v>
      </c>
      <c r="O184" s="30">
        <f>+IFERROR(ROUND(e!W182/e!G182*100,1),0)</f>
        <v>42.9</v>
      </c>
      <c r="P184" s="41">
        <f>+e!X182</f>
        <v>6</v>
      </c>
      <c r="Q184" s="30">
        <f>+IFERROR(ROUND(e!Z182/e!Y182*100,1),0)</f>
        <v>0</v>
      </c>
      <c r="R184" s="30">
        <f>+IFERROR(ROUND(e!AB182/e!AA182*100,1),0)</f>
        <v>0</v>
      </c>
      <c r="S184" s="30">
        <f>+IFERROR(ROUND(SUM(e!AC182:AF182)/J184*100,1),0)</f>
        <v>0</v>
      </c>
      <c r="T184" s="30">
        <f>+IFERROR(ROUND(e!AG182/e!Y182*100,1),0)</f>
        <v>0</v>
      </c>
      <c r="U184" s="30">
        <f>+IFERROR(ROUND(e!AH182/SUM(e!AH182:AJ182)*100,1),0)</f>
        <v>0</v>
      </c>
      <c r="V184" s="30">
        <f>+IFERROR(ROUND(e!AK182/SUM(e!AK182:AQ182)*100,1),0)</f>
        <v>0</v>
      </c>
      <c r="W184" s="30">
        <f>+IFERROR(ROUND(SUM(e!AR182:BG182)/J184*100,1),0)</f>
        <v>0</v>
      </c>
      <c r="X184" s="30">
        <f>+IFERROR(ROUND(SUM(e!BH182:BI182)/SUM(e!BJ182:BK182)*100,1),0)</f>
        <v>111.5</v>
      </c>
      <c r="Y184" s="30">
        <f t="shared" si="55"/>
        <v>267.89999999999998</v>
      </c>
      <c r="Z184" s="30">
        <f t="shared" si="56"/>
        <v>102.8</v>
      </c>
      <c r="AA184" s="30">
        <f>+IFERROR(ROUND(K184/SUM(e!T182:V182),1),0)</f>
        <v>382.6</v>
      </c>
      <c r="AB184" s="42">
        <f>+IFERROR(ROUND((SUM(e!BJ182:BK182)-SUM(e!BL182:BO182))/SUM(e!T182:V182),1),0)</f>
        <v>372</v>
      </c>
      <c r="AC184" s="30">
        <f>+IFERROR(ROUND(e!BP182/e!BQ182*100,1),0)</f>
        <v>351.1</v>
      </c>
      <c r="AD184" s="101">
        <f>+e!BR182</f>
        <v>4500</v>
      </c>
      <c r="AF184" s="5"/>
      <c r="AG184" s="29"/>
      <c r="BG184" s="5"/>
      <c r="BH184" s="29"/>
      <c r="CH184" s="69" t="s">
        <v>618</v>
      </c>
      <c r="CI184" s="68" t="s">
        <v>3642</v>
      </c>
      <c r="CJ184" s="55">
        <f t="shared" si="66"/>
        <v>7050</v>
      </c>
      <c r="CK184" s="55">
        <f t="shared" si="66"/>
        <v>5</v>
      </c>
      <c r="CL184" s="55">
        <f t="shared" si="66"/>
        <v>6</v>
      </c>
      <c r="CM184" s="55">
        <f t="shared" si="66"/>
        <v>82800</v>
      </c>
      <c r="CN184" s="55">
        <f t="shared" si="66"/>
        <v>157715</v>
      </c>
      <c r="CO184" s="55">
        <f t="shared" si="66"/>
        <v>422800</v>
      </c>
      <c r="CP184" s="55">
        <f t="shared" si="66"/>
        <v>31543</v>
      </c>
      <c r="CQ184" s="55">
        <f t="shared" si="66"/>
        <v>157</v>
      </c>
      <c r="CR184" s="55">
        <f t="shared" si="66"/>
        <v>20</v>
      </c>
      <c r="CS184" s="55">
        <f t="shared" si="66"/>
        <v>3</v>
      </c>
      <c r="CT184" s="55">
        <f t="shared" si="67"/>
        <v>0</v>
      </c>
      <c r="CU184" s="55">
        <f t="shared" si="67"/>
        <v>0</v>
      </c>
      <c r="CV184" s="55">
        <f t="shared" si="67"/>
        <v>7</v>
      </c>
      <c r="CW184" s="55">
        <f t="shared" si="67"/>
        <v>73.7</v>
      </c>
      <c r="CX184" s="55">
        <f t="shared" si="67"/>
        <v>66.3</v>
      </c>
      <c r="CY184" s="55">
        <f t="shared" si="67"/>
        <v>100</v>
      </c>
      <c r="CZ184" s="55">
        <f t="shared" si="67"/>
        <v>7.7</v>
      </c>
      <c r="DA184" s="55">
        <f t="shared" si="67"/>
        <v>111.4</v>
      </c>
      <c r="DB184" s="55">
        <f t="shared" si="67"/>
        <v>268.10000000000002</v>
      </c>
      <c r="DC184" s="55">
        <f t="shared" si="67"/>
        <v>109.2</v>
      </c>
      <c r="DD184" s="55">
        <f t="shared" si="67"/>
        <v>201.4</v>
      </c>
      <c r="DE184" s="55">
        <f t="shared" si="67"/>
        <v>184.4</v>
      </c>
      <c r="DF184" s="58">
        <f t="shared" si="67"/>
        <v>1383.6</v>
      </c>
      <c r="DG184" s="58">
        <f t="shared" si="57"/>
        <v>1300</v>
      </c>
    </row>
    <row r="185" spans="2:111">
      <c r="B185" s="40" t="s">
        <v>1548</v>
      </c>
      <c r="C185" s="30" t="s">
        <v>1549</v>
      </c>
      <c r="D185" s="30" t="s">
        <v>1577</v>
      </c>
      <c r="E185" s="30" t="s">
        <v>1578</v>
      </c>
      <c r="F185" s="30" t="str">
        <f t="shared" si="54"/>
        <v>宮城県加美町</v>
      </c>
      <c r="G185" s="41">
        <f>+e!F183</f>
        <v>23108</v>
      </c>
      <c r="H185" s="41">
        <f>+e!G183</f>
        <v>1</v>
      </c>
      <c r="I185" s="41">
        <f>+SUM(e!H183:K183)</f>
        <v>0</v>
      </c>
      <c r="J185" s="41">
        <f>+SUM(e!L183:O183)</f>
        <v>375333</v>
      </c>
      <c r="K185" s="41">
        <f>+e!P183</f>
        <v>443181</v>
      </c>
      <c r="L185" s="41">
        <f>+SUM(e!Q183:R183)</f>
        <v>819291</v>
      </c>
      <c r="M185" s="31">
        <f>+IFERROR(ROUND(e!P183/e!S183,0),0)</f>
        <v>443181</v>
      </c>
      <c r="N185" s="30">
        <f>+IFERROR(ROUND(SUM(e!T183:V183)/e!S183,0),0)</f>
        <v>2134</v>
      </c>
      <c r="O185" s="30">
        <f>+IFERROR(ROUND(e!W183/e!G183*100,1),0)</f>
        <v>0</v>
      </c>
      <c r="P185" s="41">
        <f>+e!X183</f>
        <v>3</v>
      </c>
      <c r="Q185" s="30">
        <f>+IFERROR(ROUND(e!Z183/e!Y183*100,1),0)</f>
        <v>0</v>
      </c>
      <c r="R185" s="30">
        <f>+IFERROR(ROUND(e!AB183/e!AA183*100,1),0)</f>
        <v>80</v>
      </c>
      <c r="S185" s="30">
        <f>+IFERROR(ROUND(SUM(e!AC183:AF183)/J185*100,1),0)</f>
        <v>67.7</v>
      </c>
      <c r="T185" s="30">
        <f>+IFERROR(ROUND(e!AG183/e!Y183*100,1),0)</f>
        <v>0</v>
      </c>
      <c r="U185" s="30">
        <f>+IFERROR(ROUND(e!AH183/SUM(e!AH183:AJ183)*100,1),0)</f>
        <v>0</v>
      </c>
      <c r="V185" s="30">
        <f>+IFERROR(ROUND(e!AK183/SUM(e!AK183:AQ183)*100,1),0)</f>
        <v>0</v>
      </c>
      <c r="W185" s="30">
        <f>+IFERROR(ROUND(SUM(e!AR183:BG183)/J185*100,1),0)</f>
        <v>1.1000000000000001</v>
      </c>
      <c r="X185" s="30">
        <f>+IFERROR(ROUND(SUM(e!BH183:BI183)/SUM(e!BJ183:BK183)*100,1),0)</f>
        <v>102.3</v>
      </c>
      <c r="Y185" s="30">
        <f t="shared" si="55"/>
        <v>184.9</v>
      </c>
      <c r="Z185" s="30">
        <f t="shared" si="56"/>
        <v>96.3</v>
      </c>
      <c r="AA185" s="30">
        <f>+IFERROR(ROUND(K185/SUM(e!T183:V183),1),0)</f>
        <v>207.7</v>
      </c>
      <c r="AB185" s="42">
        <f>+IFERROR(ROUND((SUM(e!BJ183:BK183)-SUM(e!BL183:BO183))/SUM(e!T183:V183),1),0)</f>
        <v>215.6</v>
      </c>
      <c r="AC185" s="30">
        <f>+IFERROR(ROUND(e!BP183/e!BQ183*100,1),0)</f>
        <v>688.1</v>
      </c>
      <c r="AD185" s="101">
        <f>+e!BR183</f>
        <v>7000</v>
      </c>
      <c r="AF185" s="5"/>
      <c r="AG185" s="29"/>
      <c r="BG185" s="5"/>
      <c r="BH185" s="29"/>
      <c r="CH185" s="69" t="s">
        <v>619</v>
      </c>
      <c r="CI185" s="68" t="s">
        <v>3643</v>
      </c>
      <c r="CJ185" s="55">
        <f t="shared" ref="CJ185:CS194" si="68">+IFERROR(VLOOKUP($CI185,$F$5:$AC$1424,CJ$1,FALSE),0)</f>
        <v>6625</v>
      </c>
      <c r="CK185" s="55">
        <f t="shared" si="68"/>
        <v>4</v>
      </c>
      <c r="CL185" s="55">
        <f t="shared" si="68"/>
        <v>1</v>
      </c>
      <c r="CM185" s="55">
        <f t="shared" si="68"/>
        <v>93667</v>
      </c>
      <c r="CN185" s="55">
        <f t="shared" si="68"/>
        <v>231598</v>
      </c>
      <c r="CO185" s="55">
        <f t="shared" si="68"/>
        <v>406962</v>
      </c>
      <c r="CP185" s="55">
        <f t="shared" si="68"/>
        <v>57900</v>
      </c>
      <c r="CQ185" s="55">
        <f t="shared" si="68"/>
        <v>209</v>
      </c>
      <c r="CR185" s="55">
        <f t="shared" si="68"/>
        <v>0</v>
      </c>
      <c r="CS185" s="55">
        <f t="shared" si="68"/>
        <v>12</v>
      </c>
      <c r="CT185" s="55">
        <f t="shared" ref="CT185:DF194" si="69">+IFERROR(VLOOKUP($CI185,$F$5:$AC$1424,CT$1,FALSE),0)</f>
        <v>0</v>
      </c>
      <c r="CU185" s="55">
        <f t="shared" si="69"/>
        <v>100</v>
      </c>
      <c r="CV185" s="55">
        <f t="shared" si="69"/>
        <v>0</v>
      </c>
      <c r="CW185" s="55">
        <f t="shared" si="69"/>
        <v>0</v>
      </c>
      <c r="CX185" s="55">
        <f t="shared" si="69"/>
        <v>0</v>
      </c>
      <c r="CY185" s="55">
        <f t="shared" si="69"/>
        <v>0</v>
      </c>
      <c r="CZ185" s="55">
        <f t="shared" si="69"/>
        <v>0.7</v>
      </c>
      <c r="DA185" s="55">
        <f t="shared" si="69"/>
        <v>110.7</v>
      </c>
      <c r="DB185" s="55">
        <f t="shared" si="69"/>
        <v>175.7</v>
      </c>
      <c r="DC185" s="55">
        <f t="shared" si="69"/>
        <v>106.8</v>
      </c>
      <c r="DD185" s="55">
        <f t="shared" si="69"/>
        <v>277</v>
      </c>
      <c r="DE185" s="55">
        <f t="shared" si="69"/>
        <v>259.3</v>
      </c>
      <c r="DF185" s="58">
        <f t="shared" si="69"/>
        <v>882.2</v>
      </c>
      <c r="DG185" s="58">
        <f t="shared" si="57"/>
        <v>5785</v>
      </c>
    </row>
    <row r="186" spans="2:111">
      <c r="B186" s="40" t="s">
        <v>1548</v>
      </c>
      <c r="C186" s="30" t="s">
        <v>1549</v>
      </c>
      <c r="D186" s="30" t="s">
        <v>1579</v>
      </c>
      <c r="E186" s="30" t="s">
        <v>1580</v>
      </c>
      <c r="F186" s="30" t="str">
        <f t="shared" si="54"/>
        <v>宮城県登米市</v>
      </c>
      <c r="G186" s="41">
        <f>+e!F184</f>
        <v>78820</v>
      </c>
      <c r="H186" s="41">
        <f>+e!G184</f>
        <v>28</v>
      </c>
      <c r="I186" s="41">
        <f>+SUM(e!H184:K184)</f>
        <v>9</v>
      </c>
      <c r="J186" s="41">
        <f>+SUM(e!L184:O184)</f>
        <v>1400943</v>
      </c>
      <c r="K186" s="41">
        <f>+e!P184</f>
        <v>2071266</v>
      </c>
      <c r="L186" s="41">
        <f>+SUM(e!Q184:R184)</f>
        <v>12158510</v>
      </c>
      <c r="M186" s="31">
        <f>+IFERROR(ROUND(e!P184/e!S184,0),0)</f>
        <v>90055</v>
      </c>
      <c r="N186" s="30">
        <f>+IFERROR(ROUND(SUM(e!T184:V184)/e!S184,0),0)</f>
        <v>339</v>
      </c>
      <c r="O186" s="30">
        <f>+IFERROR(ROUND(e!W184/e!G184*100,1),0)</f>
        <v>50</v>
      </c>
      <c r="P186" s="41">
        <f>+e!X184</f>
        <v>24</v>
      </c>
      <c r="Q186" s="30">
        <f>+IFERROR(ROUND(e!Z184/e!Y184*100,1),0)</f>
        <v>0</v>
      </c>
      <c r="R186" s="30">
        <f>+IFERROR(ROUND(e!AB184/e!AA184*100,1),0)</f>
        <v>34.4</v>
      </c>
      <c r="S186" s="30">
        <f>+IFERROR(ROUND(SUM(e!AC184:AF184)/J186*100,1),0)</f>
        <v>12.9</v>
      </c>
      <c r="T186" s="30">
        <f>+IFERROR(ROUND(e!AG184/e!Y184*100,1),0)</f>
        <v>88.3</v>
      </c>
      <c r="U186" s="30">
        <f>+IFERROR(ROUND(e!AH184/SUM(e!AH184:AJ184)*100,1),0)</f>
        <v>77.099999999999994</v>
      </c>
      <c r="V186" s="30">
        <f>+IFERROR(ROUND(e!AK184/SUM(e!AK184:AQ184)*100,1),0)</f>
        <v>81.8</v>
      </c>
      <c r="W186" s="30">
        <f>+IFERROR(ROUND(SUM(e!AR184:BG184)/J186*100,1),0)</f>
        <v>11.6</v>
      </c>
      <c r="X186" s="30">
        <f>+IFERROR(ROUND(SUM(e!BH184:BI184)/SUM(e!BJ184:BK184)*100,1),0)</f>
        <v>102.7</v>
      </c>
      <c r="Y186" s="30">
        <f t="shared" si="55"/>
        <v>587</v>
      </c>
      <c r="Z186" s="30">
        <f t="shared" si="56"/>
        <v>97.4</v>
      </c>
      <c r="AA186" s="30">
        <f>+IFERROR(ROUND(K186/SUM(e!T184:V184),1),0)</f>
        <v>265.8</v>
      </c>
      <c r="AB186" s="42">
        <f>+IFERROR(ROUND((SUM(e!BJ184:BK184)-SUM(e!BL184:BO184))/SUM(e!T184:V184),1),0)</f>
        <v>272.89999999999998</v>
      </c>
      <c r="AC186" s="30">
        <f>+IFERROR(ROUND(e!BP184/e!BQ184*100,1),0)</f>
        <v>336.3</v>
      </c>
      <c r="AD186" s="101">
        <f>+e!BR184</f>
        <v>0</v>
      </c>
      <c r="AF186" s="5"/>
      <c r="AG186" s="29"/>
      <c r="BG186" s="5"/>
      <c r="BH186" s="29"/>
      <c r="CH186" s="69" t="s">
        <v>3074</v>
      </c>
      <c r="CI186" s="68" t="s">
        <v>3644</v>
      </c>
      <c r="CJ186" s="55">
        <f t="shared" si="68"/>
        <v>0</v>
      </c>
      <c r="CK186" s="55">
        <f t="shared" si="68"/>
        <v>8</v>
      </c>
      <c r="CL186" s="55">
        <f t="shared" si="68"/>
        <v>5</v>
      </c>
      <c r="CM186" s="55">
        <f t="shared" si="68"/>
        <v>16724</v>
      </c>
      <c r="CN186" s="55">
        <f t="shared" si="68"/>
        <v>329903</v>
      </c>
      <c r="CO186" s="55">
        <f t="shared" si="68"/>
        <v>535714</v>
      </c>
      <c r="CP186" s="55">
        <f t="shared" si="68"/>
        <v>47129</v>
      </c>
      <c r="CQ186" s="55">
        <f t="shared" si="68"/>
        <v>946</v>
      </c>
      <c r="CR186" s="55">
        <f t="shared" si="68"/>
        <v>0</v>
      </c>
      <c r="CS186" s="55">
        <f t="shared" si="68"/>
        <v>22</v>
      </c>
      <c r="CT186" s="55">
        <f t="shared" si="69"/>
        <v>0</v>
      </c>
      <c r="CU186" s="55">
        <f t="shared" si="69"/>
        <v>58.7</v>
      </c>
      <c r="CV186" s="55">
        <f t="shared" si="69"/>
        <v>25.6</v>
      </c>
      <c r="CW186" s="55">
        <f t="shared" si="69"/>
        <v>100</v>
      </c>
      <c r="CX186" s="55">
        <f t="shared" si="69"/>
        <v>100</v>
      </c>
      <c r="CY186" s="55">
        <f t="shared" si="69"/>
        <v>100</v>
      </c>
      <c r="CZ186" s="55">
        <f t="shared" si="69"/>
        <v>64.599999999999994</v>
      </c>
      <c r="DA186" s="55">
        <f t="shared" si="69"/>
        <v>156</v>
      </c>
      <c r="DB186" s="55">
        <f t="shared" si="69"/>
        <v>162.4</v>
      </c>
      <c r="DC186" s="55">
        <f t="shared" si="69"/>
        <v>155.6</v>
      </c>
      <c r="DD186" s="55">
        <f t="shared" si="69"/>
        <v>49.8</v>
      </c>
      <c r="DE186" s="55">
        <f t="shared" si="69"/>
        <v>32</v>
      </c>
      <c r="DF186" s="58">
        <f t="shared" si="69"/>
        <v>1408.9</v>
      </c>
      <c r="DG186" s="58">
        <f t="shared" si="57"/>
        <v>0</v>
      </c>
    </row>
    <row r="187" spans="2:111">
      <c r="B187" s="40" t="s">
        <v>1548</v>
      </c>
      <c r="C187" s="30" t="s">
        <v>1549</v>
      </c>
      <c r="D187" s="30" t="s">
        <v>1581</v>
      </c>
      <c r="E187" s="30" t="s">
        <v>1582</v>
      </c>
      <c r="F187" s="30" t="str">
        <f t="shared" si="54"/>
        <v>宮城県栗原市（栗原）</v>
      </c>
      <c r="G187" s="41">
        <f>+e!F185</f>
        <v>65559</v>
      </c>
      <c r="H187" s="41">
        <f>+e!G185</f>
        <v>25</v>
      </c>
      <c r="I187" s="41">
        <f>+SUM(e!H185:K185)</f>
        <v>11</v>
      </c>
      <c r="J187" s="41">
        <f>+SUM(e!L185:O185)</f>
        <v>1339260</v>
      </c>
      <c r="K187" s="41">
        <f>+e!P185</f>
        <v>1761338</v>
      </c>
      <c r="L187" s="41">
        <f>+SUM(e!Q185:R185)</f>
        <v>10368025</v>
      </c>
      <c r="M187" s="31">
        <f>+IFERROR(ROUND(e!P185/e!S185,0),0)</f>
        <v>80061</v>
      </c>
      <c r="N187" s="30">
        <f>+IFERROR(ROUND(SUM(e!T185:V185)/e!S185,0),0)</f>
        <v>277</v>
      </c>
      <c r="O187" s="30">
        <f>+IFERROR(ROUND(e!W185/e!G185*100,1),0)</f>
        <v>20</v>
      </c>
      <c r="P187" s="41">
        <f>+e!X185</f>
        <v>23</v>
      </c>
      <c r="Q187" s="30">
        <f>+IFERROR(ROUND(e!Z185/e!Y185*100,1),0)</f>
        <v>0</v>
      </c>
      <c r="R187" s="30">
        <f>+IFERROR(ROUND(e!AB185/e!AA185*100,1),0)</f>
        <v>46.4</v>
      </c>
      <c r="S187" s="30">
        <f>+IFERROR(ROUND(SUM(e!AC185:AF185)/J187*100,1),0)</f>
        <v>20.5</v>
      </c>
      <c r="T187" s="30">
        <f>+IFERROR(ROUND(e!AG185/e!Y185*100,1),0)</f>
        <v>0</v>
      </c>
      <c r="U187" s="30">
        <f>+IFERROR(ROUND(e!AH185/SUM(e!AH185:AJ185)*100,1),0)</f>
        <v>0</v>
      </c>
      <c r="V187" s="30">
        <f>+IFERROR(ROUND(e!AK185/SUM(e!AK185:AQ185)*100,1),0)</f>
        <v>0</v>
      </c>
      <c r="W187" s="30">
        <f>+IFERROR(ROUND(SUM(e!AR185:BG185)/J187*100,1),0)</f>
        <v>2.9</v>
      </c>
      <c r="X187" s="30">
        <f>+IFERROR(ROUND(SUM(e!BH185:BI185)/SUM(e!BJ185:BK185)*100,1),0)</f>
        <v>101.2</v>
      </c>
      <c r="Y187" s="30">
        <f t="shared" si="55"/>
        <v>588.6</v>
      </c>
      <c r="Z187" s="30">
        <f t="shared" si="56"/>
        <v>87</v>
      </c>
      <c r="AA187" s="30">
        <f>+IFERROR(ROUND(K187/SUM(e!T185:V185),1),0)</f>
        <v>288.89999999999998</v>
      </c>
      <c r="AB187" s="42">
        <f>+IFERROR(ROUND((SUM(e!BJ185:BK185)-SUM(e!BL185:BO185))/SUM(e!T185:V185),1),0)</f>
        <v>332</v>
      </c>
      <c r="AC187" s="30">
        <f>+IFERROR(ROUND(e!BP185/e!BQ185*100,1),0)</f>
        <v>261.5</v>
      </c>
      <c r="AD187" s="101">
        <f>+e!BR185</f>
        <v>3400</v>
      </c>
      <c r="AF187" s="5"/>
      <c r="AG187" s="29"/>
      <c r="BG187" s="5"/>
      <c r="BH187" s="29"/>
      <c r="CH187" s="69" t="s">
        <v>645</v>
      </c>
      <c r="CI187" s="68" t="s">
        <v>3405</v>
      </c>
      <c r="CJ187" s="55">
        <f t="shared" si="68"/>
        <v>116485</v>
      </c>
      <c r="CK187" s="55">
        <f t="shared" si="68"/>
        <v>59</v>
      </c>
      <c r="CL187" s="55">
        <f t="shared" si="68"/>
        <v>38</v>
      </c>
      <c r="CM187" s="55">
        <f t="shared" si="68"/>
        <v>1068123</v>
      </c>
      <c r="CN187" s="55">
        <f t="shared" si="68"/>
        <v>2653244</v>
      </c>
      <c r="CO187" s="55">
        <f t="shared" si="68"/>
        <v>3260160</v>
      </c>
      <c r="CP187" s="55">
        <f t="shared" si="68"/>
        <v>63172</v>
      </c>
      <c r="CQ187" s="55">
        <f t="shared" si="68"/>
        <v>304</v>
      </c>
      <c r="CR187" s="55">
        <f t="shared" si="68"/>
        <v>45.8</v>
      </c>
      <c r="CS187" s="55">
        <f t="shared" si="68"/>
        <v>20</v>
      </c>
      <c r="CT187" s="55">
        <f t="shared" si="69"/>
        <v>0</v>
      </c>
      <c r="CU187" s="55">
        <f t="shared" si="69"/>
        <v>62.8</v>
      </c>
      <c r="CV187" s="55">
        <f t="shared" si="69"/>
        <v>22.8</v>
      </c>
      <c r="CW187" s="55">
        <f t="shared" si="69"/>
        <v>40.200000000000003</v>
      </c>
      <c r="CX187" s="55">
        <f t="shared" si="69"/>
        <v>0</v>
      </c>
      <c r="CY187" s="55">
        <f t="shared" si="69"/>
        <v>42.8</v>
      </c>
      <c r="CZ187" s="55">
        <f t="shared" si="69"/>
        <v>6.7</v>
      </c>
      <c r="DA187" s="55">
        <f t="shared" si="69"/>
        <v>129.69999999999999</v>
      </c>
      <c r="DB187" s="55">
        <f t="shared" si="69"/>
        <v>122.9</v>
      </c>
      <c r="DC187" s="55">
        <f t="shared" si="69"/>
        <v>125.9</v>
      </c>
      <c r="DD187" s="55">
        <f t="shared" si="69"/>
        <v>207.6</v>
      </c>
      <c r="DE187" s="55">
        <f t="shared" si="69"/>
        <v>164.9</v>
      </c>
      <c r="DF187" s="58">
        <f t="shared" si="69"/>
        <v>962.7</v>
      </c>
      <c r="DG187" s="58">
        <f t="shared" si="57"/>
        <v>7500</v>
      </c>
    </row>
    <row r="188" spans="2:111">
      <c r="B188" s="40" t="s">
        <v>1548</v>
      </c>
      <c r="C188" s="30" t="s">
        <v>1549</v>
      </c>
      <c r="D188" s="30" t="s">
        <v>1583</v>
      </c>
      <c r="E188" s="30" t="s">
        <v>1584</v>
      </c>
      <c r="F188" s="30" t="str">
        <f t="shared" si="54"/>
        <v>宮城県南三陸町</v>
      </c>
      <c r="G188" s="41">
        <f>+e!F186</f>
        <v>12793</v>
      </c>
      <c r="H188" s="41">
        <f>+e!G186</f>
        <v>4</v>
      </c>
      <c r="I188" s="41">
        <f>+SUM(e!H186:K186)</f>
        <v>5</v>
      </c>
      <c r="J188" s="41">
        <f>+SUM(e!L186:O186)</f>
        <v>237647</v>
      </c>
      <c r="K188" s="41">
        <f>+e!P186</f>
        <v>339247</v>
      </c>
      <c r="L188" s="41">
        <f>+SUM(e!Q186:R186)</f>
        <v>1670763</v>
      </c>
      <c r="M188" s="31">
        <f>+IFERROR(ROUND(e!P186/e!S186,0),0)</f>
        <v>339247</v>
      </c>
      <c r="N188" s="30">
        <f>+IFERROR(ROUND(SUM(e!T186:V186)/e!S186,0),0)</f>
        <v>1513</v>
      </c>
      <c r="O188" s="30">
        <f>+IFERROR(ROUND(e!W186/e!G186*100,1),0)</f>
        <v>75</v>
      </c>
      <c r="P188" s="41">
        <f>+e!X186</f>
        <v>9</v>
      </c>
      <c r="Q188" s="30">
        <f>+IFERROR(ROUND(e!Z186/e!Y186*100,1),0)</f>
        <v>0</v>
      </c>
      <c r="R188" s="30">
        <f>+IFERROR(ROUND(e!AB186/e!AA186*100,1),0)</f>
        <v>32.799999999999997</v>
      </c>
      <c r="S188" s="30">
        <f>+IFERROR(ROUND(SUM(e!AC186:AF186)/J188*100,1),0)</f>
        <v>17.100000000000001</v>
      </c>
      <c r="T188" s="30">
        <f>+IFERROR(ROUND(e!AG186/e!Y186*100,1),0)</f>
        <v>0</v>
      </c>
      <c r="U188" s="30">
        <f>+IFERROR(ROUND(e!AH186/SUM(e!AH186:AJ186)*100,1),0)</f>
        <v>0</v>
      </c>
      <c r="V188" s="30">
        <f>+IFERROR(ROUND(e!AK186/SUM(e!AK186:AQ186)*100,1),0)</f>
        <v>49.6</v>
      </c>
      <c r="W188" s="30">
        <f>+IFERROR(ROUND(SUM(e!AR186:BG186)/J188*100,1),0)</f>
        <v>28.1</v>
      </c>
      <c r="X188" s="30">
        <f>+IFERROR(ROUND(SUM(e!BH186:BI186)/SUM(e!BJ186:BK186)*100,1),0)</f>
        <v>100.5</v>
      </c>
      <c r="Y188" s="30">
        <f t="shared" si="55"/>
        <v>492.5</v>
      </c>
      <c r="Z188" s="30">
        <f t="shared" si="56"/>
        <v>88.6</v>
      </c>
      <c r="AA188" s="30">
        <f>+IFERROR(ROUND(K188/SUM(e!T186:V186),1),0)</f>
        <v>224.2</v>
      </c>
      <c r="AB188" s="42">
        <f>+IFERROR(ROUND((SUM(e!BJ186:BK186)-SUM(e!BL186:BO186))/SUM(e!T186:V186),1),0)</f>
        <v>253.1</v>
      </c>
      <c r="AC188" s="30">
        <f>+IFERROR(ROUND(e!BP186/e!BQ186*100,1),0)</f>
        <v>118.7</v>
      </c>
      <c r="AD188" s="101">
        <f>+e!BR186</f>
        <v>0</v>
      </c>
      <c r="AF188" s="5"/>
      <c r="AG188" s="29"/>
      <c r="BG188" s="5"/>
      <c r="BH188" s="29"/>
      <c r="CH188" s="69" t="s">
        <v>2918</v>
      </c>
      <c r="CI188" s="68" t="s">
        <v>2957</v>
      </c>
      <c r="CJ188" s="55">
        <f t="shared" si="68"/>
        <v>0</v>
      </c>
      <c r="CK188" s="55">
        <f t="shared" si="68"/>
        <v>105</v>
      </c>
      <c r="CL188" s="55">
        <f t="shared" si="68"/>
        <v>1</v>
      </c>
      <c r="CM188" s="55">
        <f t="shared" si="68"/>
        <v>178960</v>
      </c>
      <c r="CN188" s="55">
        <f t="shared" si="68"/>
        <v>10299847</v>
      </c>
      <c r="CO188" s="55">
        <f t="shared" si="68"/>
        <v>15644753</v>
      </c>
      <c r="CP188" s="55">
        <f t="shared" si="68"/>
        <v>149273</v>
      </c>
      <c r="CQ188" s="55">
        <f t="shared" si="68"/>
        <v>1291</v>
      </c>
      <c r="CR188" s="55">
        <f t="shared" si="68"/>
        <v>49.5</v>
      </c>
      <c r="CS188" s="55">
        <f t="shared" si="68"/>
        <v>3</v>
      </c>
      <c r="CT188" s="55">
        <f t="shared" si="69"/>
        <v>0</v>
      </c>
      <c r="CU188" s="55">
        <f t="shared" si="69"/>
        <v>0</v>
      </c>
      <c r="CV188" s="55">
        <f t="shared" si="69"/>
        <v>22.1</v>
      </c>
      <c r="CW188" s="55">
        <f t="shared" si="69"/>
        <v>100</v>
      </c>
      <c r="CX188" s="55">
        <f t="shared" si="69"/>
        <v>0</v>
      </c>
      <c r="CY188" s="55">
        <f t="shared" si="69"/>
        <v>0</v>
      </c>
      <c r="CZ188" s="55">
        <f t="shared" si="69"/>
        <v>18.399999999999999</v>
      </c>
      <c r="DA188" s="55">
        <f t="shared" si="69"/>
        <v>116.5</v>
      </c>
      <c r="DB188" s="55">
        <f t="shared" si="69"/>
        <v>151.9</v>
      </c>
      <c r="DC188" s="55">
        <f t="shared" si="69"/>
        <v>115.1</v>
      </c>
      <c r="DD188" s="55">
        <f t="shared" si="69"/>
        <v>115.6</v>
      </c>
      <c r="DE188" s="55">
        <f t="shared" si="69"/>
        <v>100.4</v>
      </c>
      <c r="DF188" s="58">
        <f t="shared" si="69"/>
        <v>185.5</v>
      </c>
      <c r="DG188" s="58">
        <f t="shared" si="57"/>
        <v>230800</v>
      </c>
    </row>
    <row r="189" spans="2:111">
      <c r="B189" s="40" t="s">
        <v>1548</v>
      </c>
      <c r="C189" s="30" t="s">
        <v>1549</v>
      </c>
      <c r="D189" s="30" t="s">
        <v>1400</v>
      </c>
      <c r="E189" s="30" t="s">
        <v>1585</v>
      </c>
      <c r="F189" s="30" t="str">
        <f t="shared" si="54"/>
        <v>宮城県美里町</v>
      </c>
      <c r="G189" s="41">
        <f>+e!F187</f>
        <v>24529</v>
      </c>
      <c r="H189" s="41">
        <f>+e!G187</f>
        <v>6</v>
      </c>
      <c r="I189" s="41">
        <f>+SUM(e!H187:K187)</f>
        <v>1</v>
      </c>
      <c r="J189" s="41">
        <f>+SUM(e!L187:O187)</f>
        <v>213914</v>
      </c>
      <c r="K189" s="41">
        <f>+e!P187</f>
        <v>632828</v>
      </c>
      <c r="L189" s="41">
        <f>+SUM(e!Q187:R187)</f>
        <v>3371090</v>
      </c>
      <c r="M189" s="31">
        <f>+IFERROR(ROUND(e!P187/e!S187,0),0)</f>
        <v>105471</v>
      </c>
      <c r="N189" s="30">
        <f>+IFERROR(ROUND(SUM(e!T187:V187)/e!S187,0),0)</f>
        <v>375</v>
      </c>
      <c r="O189" s="30">
        <f>+IFERROR(ROUND(e!W187/e!G187*100,1),0)</f>
        <v>33.299999999999997</v>
      </c>
      <c r="P189" s="41">
        <f>+e!X187</f>
        <v>12</v>
      </c>
      <c r="Q189" s="30">
        <f>+IFERROR(ROUND(e!Z187/e!Y187*100,1),0)</f>
        <v>0</v>
      </c>
      <c r="R189" s="30">
        <f>+IFERROR(ROUND(e!AB187/e!AA187*100,1),0)</f>
        <v>70</v>
      </c>
      <c r="S189" s="30">
        <f>+IFERROR(ROUND(SUM(e!AC187:AF187)/J189*100,1),0)</f>
        <v>21</v>
      </c>
      <c r="T189" s="30">
        <f>+IFERROR(ROUND(e!AG187/e!Y187*100,1),0)</f>
        <v>100</v>
      </c>
      <c r="U189" s="30">
        <f>+IFERROR(ROUND(e!AH187/SUM(e!AH187:AJ187)*100,1),0)</f>
        <v>0</v>
      </c>
      <c r="V189" s="30">
        <f>+IFERROR(ROUND(e!AK187/SUM(e!AK187:AQ187)*100,1),0)</f>
        <v>0</v>
      </c>
      <c r="W189" s="30">
        <f>+IFERROR(ROUND(SUM(e!AR187:BG187)/J189*100,1),0)</f>
        <v>11.1</v>
      </c>
      <c r="X189" s="30">
        <f>+IFERROR(ROUND(SUM(e!BH187:BI187)/SUM(e!BJ187:BK187)*100,1),0)</f>
        <v>104.3</v>
      </c>
      <c r="Y189" s="30">
        <f t="shared" si="55"/>
        <v>532.70000000000005</v>
      </c>
      <c r="Z189" s="30">
        <f t="shared" si="56"/>
        <v>100.4</v>
      </c>
      <c r="AA189" s="30">
        <f>+IFERROR(ROUND(K189/SUM(e!T187:V187),1),0)</f>
        <v>281.60000000000002</v>
      </c>
      <c r="AB189" s="42">
        <f>+IFERROR(ROUND((SUM(e!BJ187:BK187)-SUM(e!BL187:BO187))/SUM(e!T187:V187),1),0)</f>
        <v>280.5</v>
      </c>
      <c r="AC189" s="30">
        <f>+IFERROR(ROUND(e!BP187/e!BQ187*100,1),0)</f>
        <v>151.30000000000001</v>
      </c>
      <c r="AD189" s="101">
        <f>+e!BR187</f>
        <v>7600</v>
      </c>
      <c r="AF189" s="5"/>
      <c r="AG189" s="29"/>
      <c r="BG189" s="5"/>
      <c r="BH189" s="29"/>
      <c r="CH189" s="69" t="s">
        <v>1080</v>
      </c>
      <c r="CI189" s="68" t="s">
        <v>3645</v>
      </c>
      <c r="CJ189" s="55">
        <f t="shared" si="68"/>
        <v>98991</v>
      </c>
      <c r="CK189" s="55">
        <f t="shared" si="68"/>
        <v>22</v>
      </c>
      <c r="CL189" s="55">
        <f t="shared" si="68"/>
        <v>2</v>
      </c>
      <c r="CM189" s="55">
        <f t="shared" si="68"/>
        <v>441698</v>
      </c>
      <c r="CN189" s="55">
        <f t="shared" si="68"/>
        <v>1638673</v>
      </c>
      <c r="CO189" s="55">
        <f t="shared" si="68"/>
        <v>6976513</v>
      </c>
      <c r="CP189" s="55">
        <f t="shared" si="68"/>
        <v>126052</v>
      </c>
      <c r="CQ189" s="55">
        <f t="shared" si="68"/>
        <v>635</v>
      </c>
      <c r="CR189" s="55">
        <f t="shared" si="68"/>
        <v>40.9</v>
      </c>
      <c r="CS189" s="55">
        <f t="shared" si="68"/>
        <v>13</v>
      </c>
      <c r="CT189" s="55">
        <f t="shared" si="69"/>
        <v>0</v>
      </c>
      <c r="CU189" s="55">
        <f t="shared" si="69"/>
        <v>81.3</v>
      </c>
      <c r="CV189" s="55">
        <f t="shared" si="69"/>
        <v>7.9</v>
      </c>
      <c r="CW189" s="55">
        <f t="shared" si="69"/>
        <v>0</v>
      </c>
      <c r="CX189" s="55">
        <f t="shared" si="69"/>
        <v>30.9</v>
      </c>
      <c r="CY189" s="55">
        <f t="shared" si="69"/>
        <v>91.7</v>
      </c>
      <c r="CZ189" s="55">
        <f t="shared" si="69"/>
        <v>15.3</v>
      </c>
      <c r="DA189" s="55">
        <f t="shared" si="69"/>
        <v>111.3</v>
      </c>
      <c r="DB189" s="55">
        <f t="shared" si="69"/>
        <v>425.7</v>
      </c>
      <c r="DC189" s="55">
        <f t="shared" si="69"/>
        <v>95.7</v>
      </c>
      <c r="DD189" s="55">
        <f t="shared" si="69"/>
        <v>198.6</v>
      </c>
      <c r="DE189" s="55">
        <f t="shared" si="69"/>
        <v>207.5</v>
      </c>
      <c r="DF189" s="58">
        <f t="shared" si="69"/>
        <v>284.89999999999998</v>
      </c>
      <c r="DG189" s="58">
        <f t="shared" si="57"/>
        <v>15550</v>
      </c>
    </row>
    <row r="190" spans="2:111">
      <c r="B190" s="40" t="s">
        <v>1548</v>
      </c>
      <c r="C190" s="30" t="s">
        <v>1549</v>
      </c>
      <c r="D190" s="30" t="s">
        <v>1586</v>
      </c>
      <c r="E190" s="30" t="s">
        <v>1587</v>
      </c>
      <c r="F190" s="30" t="str">
        <f t="shared" si="54"/>
        <v>宮城県大崎市</v>
      </c>
      <c r="G190" s="41">
        <f>+e!F188</f>
        <v>126278</v>
      </c>
      <c r="H190" s="41">
        <f>+e!G188</f>
        <v>37</v>
      </c>
      <c r="I190" s="41">
        <f>+SUM(e!H188:K188)</f>
        <v>6</v>
      </c>
      <c r="J190" s="41">
        <f>+SUM(e!L188:O188)</f>
        <v>1272666</v>
      </c>
      <c r="K190" s="41">
        <f>+e!P188</f>
        <v>3340240</v>
      </c>
      <c r="L190" s="41">
        <f>+SUM(e!Q188:R188)</f>
        <v>10472264</v>
      </c>
      <c r="M190" s="31">
        <f>+IFERROR(ROUND(e!P188/e!S188,0),0)</f>
        <v>145228</v>
      </c>
      <c r="N190" s="30">
        <f>+IFERROR(ROUND(SUM(e!T188:V188)/e!S188,0),0)</f>
        <v>555</v>
      </c>
      <c r="O190" s="30">
        <f>+IFERROR(ROUND(e!W188/e!G188*100,1),0)</f>
        <v>54.1</v>
      </c>
      <c r="P190" s="41">
        <f>+e!X188</f>
        <v>9</v>
      </c>
      <c r="Q190" s="30">
        <f>+IFERROR(ROUND(e!Z188/e!Y188*100,1),0)</f>
        <v>0</v>
      </c>
      <c r="R190" s="30">
        <f>+IFERROR(ROUND(e!AB188/e!AA188*100,1),0)</f>
        <v>32.700000000000003</v>
      </c>
      <c r="S190" s="30">
        <f>+IFERROR(ROUND(SUM(e!AC188:AF188)/J190*100,1),0)</f>
        <v>15.4</v>
      </c>
      <c r="T190" s="30">
        <f>+IFERROR(ROUND(e!AG188/e!Y188*100,1),0)</f>
        <v>99.1</v>
      </c>
      <c r="U190" s="30">
        <f>+IFERROR(ROUND(e!AH188/SUM(e!AH188:AJ188)*100,1),0)</f>
        <v>94.3</v>
      </c>
      <c r="V190" s="30">
        <f>+IFERROR(ROUND(e!AK188/SUM(e!AK188:AQ188)*100,1),0)</f>
        <v>35.799999999999997</v>
      </c>
      <c r="W190" s="30">
        <f>+IFERROR(ROUND(SUM(e!AR188:BG188)/J190*100,1),0)</f>
        <v>12.2</v>
      </c>
      <c r="X190" s="30">
        <f>+IFERROR(ROUND(SUM(e!BH188:BI188)/SUM(e!BJ188:BK188)*100,1),0)</f>
        <v>106.4</v>
      </c>
      <c r="Y190" s="30">
        <f t="shared" si="55"/>
        <v>313.5</v>
      </c>
      <c r="Z190" s="30">
        <f t="shared" si="56"/>
        <v>100</v>
      </c>
      <c r="AA190" s="30">
        <f>+IFERROR(ROUND(K190/SUM(e!T188:V188),1),0)</f>
        <v>261.8</v>
      </c>
      <c r="AB190" s="42">
        <f>+IFERROR(ROUND((SUM(e!BJ188:BK188)-SUM(e!BL188:BO188))/SUM(e!T188:V188),1),0)</f>
        <v>261.7</v>
      </c>
      <c r="AC190" s="30">
        <f>+IFERROR(ROUND(e!BP188/e!BQ188*100,1),0)</f>
        <v>509.9</v>
      </c>
      <c r="AD190" s="101">
        <f>+e!BR188</f>
        <v>33950</v>
      </c>
      <c r="AF190" s="5"/>
      <c r="AG190" s="29"/>
      <c r="BG190" s="5"/>
      <c r="BH190" s="29"/>
      <c r="CH190" s="69" t="s">
        <v>1079</v>
      </c>
      <c r="CI190" s="68" t="s">
        <v>3646</v>
      </c>
      <c r="CJ190" s="55">
        <f t="shared" si="68"/>
        <v>87497</v>
      </c>
      <c r="CK190" s="55">
        <f t="shared" si="68"/>
        <v>18</v>
      </c>
      <c r="CL190" s="55">
        <f t="shared" si="68"/>
        <v>2</v>
      </c>
      <c r="CM190" s="55">
        <f t="shared" si="68"/>
        <v>444104</v>
      </c>
      <c r="CN190" s="55">
        <f t="shared" si="68"/>
        <v>1621119</v>
      </c>
      <c r="CO190" s="55">
        <f t="shared" si="68"/>
        <v>4992669</v>
      </c>
      <c r="CP190" s="55">
        <f t="shared" si="68"/>
        <v>202640</v>
      </c>
      <c r="CQ190" s="55">
        <f t="shared" si="68"/>
        <v>931</v>
      </c>
      <c r="CR190" s="55">
        <f t="shared" si="68"/>
        <v>27.8</v>
      </c>
      <c r="CS190" s="55">
        <f t="shared" si="68"/>
        <v>4</v>
      </c>
      <c r="CT190" s="55">
        <f t="shared" si="69"/>
        <v>0</v>
      </c>
      <c r="CU190" s="55">
        <f t="shared" si="69"/>
        <v>63.2</v>
      </c>
      <c r="CV190" s="55">
        <f t="shared" si="69"/>
        <v>1.4</v>
      </c>
      <c r="CW190" s="55">
        <f t="shared" si="69"/>
        <v>0</v>
      </c>
      <c r="CX190" s="55">
        <f t="shared" si="69"/>
        <v>0</v>
      </c>
      <c r="CY190" s="55">
        <f t="shared" si="69"/>
        <v>0</v>
      </c>
      <c r="CZ190" s="55">
        <f t="shared" si="69"/>
        <v>14.5</v>
      </c>
      <c r="DA190" s="55">
        <f t="shared" si="69"/>
        <v>121.3</v>
      </c>
      <c r="DB190" s="55">
        <f t="shared" si="69"/>
        <v>308</v>
      </c>
      <c r="DC190" s="55">
        <f t="shared" si="69"/>
        <v>112.7</v>
      </c>
      <c r="DD190" s="55">
        <f t="shared" si="69"/>
        <v>217.8</v>
      </c>
      <c r="DE190" s="55">
        <f t="shared" si="69"/>
        <v>193.3</v>
      </c>
      <c r="DF190" s="58">
        <f t="shared" si="69"/>
        <v>408.1</v>
      </c>
      <c r="DG190" s="58">
        <f t="shared" si="57"/>
        <v>28900</v>
      </c>
    </row>
    <row r="191" spans="2:111">
      <c r="B191" s="40" t="s">
        <v>1548</v>
      </c>
      <c r="C191" s="30" t="s">
        <v>1549</v>
      </c>
      <c r="D191" s="30" t="s">
        <v>1466</v>
      </c>
      <c r="E191" s="30" t="s">
        <v>1588</v>
      </c>
      <c r="F191" s="30" t="str">
        <f t="shared" si="54"/>
        <v>宮城県宮城県（大崎）</v>
      </c>
      <c r="G191" s="41">
        <f>+e!F189</f>
        <v>0</v>
      </c>
      <c r="H191" s="41">
        <f>+e!G189</f>
        <v>30</v>
      </c>
      <c r="I191" s="41">
        <f>+SUM(e!H189:K189)</f>
        <v>2</v>
      </c>
      <c r="J191" s="41">
        <f>+SUM(e!L189:O189)</f>
        <v>131654</v>
      </c>
      <c r="K191" s="41">
        <f>+e!P189</f>
        <v>2917978</v>
      </c>
      <c r="L191" s="41">
        <f>+SUM(e!Q189:R189)</f>
        <v>5827681</v>
      </c>
      <c r="M191" s="31">
        <f>+IFERROR(ROUND(e!P189/e!S189,0),0)</f>
        <v>108073</v>
      </c>
      <c r="N191" s="30">
        <f>+IFERROR(ROUND(SUM(e!T189:V189)/e!S189,0),0)</f>
        <v>856</v>
      </c>
      <c r="O191" s="30">
        <f>+IFERROR(ROUND(e!W189/e!G189*100,1),0)</f>
        <v>46.7</v>
      </c>
      <c r="P191" s="41">
        <f>+e!X189</f>
        <v>2</v>
      </c>
      <c r="Q191" s="30">
        <f>+IFERROR(ROUND(e!Z189/e!Y189*100,1),0)</f>
        <v>0</v>
      </c>
      <c r="R191" s="30">
        <f>+IFERROR(ROUND(e!AB189/e!AA189*100,1),0)</f>
        <v>72.7</v>
      </c>
      <c r="S191" s="30">
        <f>+IFERROR(ROUND(SUM(e!AC189:AF189)/J191*100,1),0)</f>
        <v>79.900000000000006</v>
      </c>
      <c r="T191" s="30">
        <f>+IFERROR(ROUND(e!AG189/e!Y189*100,1),0)</f>
        <v>0</v>
      </c>
      <c r="U191" s="30">
        <f>+IFERROR(ROUND(e!AH189/SUM(e!AH189:AJ189)*100,1),0)</f>
        <v>0</v>
      </c>
      <c r="V191" s="30">
        <f>+IFERROR(ROUND(e!AK189/SUM(e!AK189:AQ189)*100,1),0)</f>
        <v>44.4</v>
      </c>
      <c r="W191" s="30">
        <f>+IFERROR(ROUND(SUM(e!AR189:BG189)/J191*100,1),0)</f>
        <v>20.9</v>
      </c>
      <c r="X191" s="30">
        <f>+IFERROR(ROUND(SUM(e!BH189:BI189)/SUM(e!BJ189:BK189)*100,1),0)</f>
        <v>124.7</v>
      </c>
      <c r="Y191" s="30">
        <f t="shared" si="55"/>
        <v>199.7</v>
      </c>
      <c r="Z191" s="30">
        <f t="shared" si="56"/>
        <v>126.3</v>
      </c>
      <c r="AA191" s="30">
        <f>+IFERROR(ROUND(K191/SUM(e!T189:V189),1),0)</f>
        <v>126.2</v>
      </c>
      <c r="AB191" s="42">
        <f>+IFERROR(ROUND((SUM(e!BJ189:BK189)-SUM(e!BL189:BO189))/SUM(e!T189:V189),1),0)</f>
        <v>99.9</v>
      </c>
      <c r="AC191" s="30">
        <f>+IFERROR(ROUND(e!BP189/e!BQ189*100,1),0)</f>
        <v>650.70000000000005</v>
      </c>
      <c r="AD191" s="101">
        <f>+e!BR189</f>
        <v>0</v>
      </c>
      <c r="AF191" s="5"/>
      <c r="AG191" s="29"/>
      <c r="BG191" s="5"/>
      <c r="BH191" s="29"/>
      <c r="CH191" s="69" t="s">
        <v>1081</v>
      </c>
      <c r="CI191" s="68" t="s">
        <v>3647</v>
      </c>
      <c r="CJ191" s="55">
        <f t="shared" si="68"/>
        <v>60091</v>
      </c>
      <c r="CK191" s="55">
        <f t="shared" si="68"/>
        <v>12</v>
      </c>
      <c r="CL191" s="55">
        <f t="shared" si="68"/>
        <v>0</v>
      </c>
      <c r="CM191" s="55">
        <f t="shared" si="68"/>
        <v>334546</v>
      </c>
      <c r="CN191" s="55">
        <f t="shared" si="68"/>
        <v>1107970</v>
      </c>
      <c r="CO191" s="55">
        <f t="shared" si="68"/>
        <v>928588</v>
      </c>
      <c r="CP191" s="55">
        <f t="shared" si="68"/>
        <v>158281</v>
      </c>
      <c r="CQ191" s="55">
        <f t="shared" si="68"/>
        <v>747</v>
      </c>
      <c r="CR191" s="55">
        <f t="shared" si="68"/>
        <v>33.299999999999997</v>
      </c>
      <c r="CS191" s="55">
        <f t="shared" si="68"/>
        <v>13</v>
      </c>
      <c r="CT191" s="55">
        <f t="shared" si="69"/>
        <v>0</v>
      </c>
      <c r="CU191" s="55">
        <f t="shared" si="69"/>
        <v>60</v>
      </c>
      <c r="CV191" s="55">
        <f t="shared" si="69"/>
        <v>9.4</v>
      </c>
      <c r="CW191" s="55">
        <f t="shared" si="69"/>
        <v>11.9</v>
      </c>
      <c r="CX191" s="55">
        <f t="shared" si="69"/>
        <v>44.6</v>
      </c>
      <c r="CY191" s="55">
        <f t="shared" si="69"/>
        <v>88.4</v>
      </c>
      <c r="CZ191" s="55">
        <f t="shared" si="69"/>
        <v>9.6</v>
      </c>
      <c r="DA191" s="55">
        <f t="shared" si="69"/>
        <v>117.6</v>
      </c>
      <c r="DB191" s="55">
        <f t="shared" si="69"/>
        <v>83.8</v>
      </c>
      <c r="DC191" s="55">
        <f t="shared" si="69"/>
        <v>110.2</v>
      </c>
      <c r="DD191" s="55">
        <f t="shared" si="69"/>
        <v>212</v>
      </c>
      <c r="DE191" s="55">
        <f t="shared" si="69"/>
        <v>192.4</v>
      </c>
      <c r="DF191" s="58">
        <f t="shared" si="69"/>
        <v>541.5</v>
      </c>
      <c r="DG191" s="58">
        <f t="shared" si="57"/>
        <v>15200</v>
      </c>
    </row>
    <row r="192" spans="2:111">
      <c r="B192" s="40" t="s">
        <v>1548</v>
      </c>
      <c r="C192" s="30" t="s">
        <v>1549</v>
      </c>
      <c r="D192" s="30" t="s">
        <v>1470</v>
      </c>
      <c r="E192" s="30" t="s">
        <v>1589</v>
      </c>
      <c r="F192" s="30" t="str">
        <f t="shared" si="54"/>
        <v>宮城県宮城県（仙南・仙塩）</v>
      </c>
      <c r="G192" s="41">
        <f>+e!F190</f>
        <v>0</v>
      </c>
      <c r="H192" s="41">
        <f>+e!G190</f>
        <v>36</v>
      </c>
      <c r="I192" s="41">
        <f>+SUM(e!H190:K190)</f>
        <v>1</v>
      </c>
      <c r="J192" s="41">
        <f>+SUM(e!L190:O190)</f>
        <v>201376</v>
      </c>
      <c r="K192" s="41">
        <f>+e!P190</f>
        <v>10780975</v>
      </c>
      <c r="L192" s="41">
        <f>+SUM(e!Q190:R190)</f>
        <v>28559056</v>
      </c>
      <c r="M192" s="31">
        <f>+IFERROR(ROUND(e!P190/e!S190,0),0)</f>
        <v>336905</v>
      </c>
      <c r="N192" s="30">
        <f>+IFERROR(ROUND(SUM(e!T190:V190)/e!S190,0),0)</f>
        <v>2193</v>
      </c>
      <c r="O192" s="30">
        <f>+IFERROR(ROUND(e!W190/e!G190*100,1),0)</f>
        <v>61.1</v>
      </c>
      <c r="P192" s="41">
        <f>+e!X190</f>
        <v>2</v>
      </c>
      <c r="Q192" s="30">
        <f>+IFERROR(ROUND(e!Z190/e!Y190*100,1),0)</f>
        <v>0</v>
      </c>
      <c r="R192" s="30">
        <f>+IFERROR(ROUND(e!AB190/e!AA190*100,1),0)</f>
        <v>63.6</v>
      </c>
      <c r="S192" s="30">
        <f>+IFERROR(ROUND(SUM(e!AC190:AF190)/J192*100,1),0)</f>
        <v>22.9</v>
      </c>
      <c r="T192" s="30">
        <f>+IFERROR(ROUND(e!AG190/e!Y190*100,1),0)</f>
        <v>0</v>
      </c>
      <c r="U192" s="30">
        <f>+IFERROR(ROUND(e!AH190/SUM(e!AH190:AJ190)*100,1),0)</f>
        <v>0</v>
      </c>
      <c r="V192" s="30">
        <f>+IFERROR(ROUND(e!AK190/SUM(e!AK190:AQ190)*100,1),0)</f>
        <v>59.1</v>
      </c>
      <c r="W192" s="30">
        <f>+IFERROR(ROUND(SUM(e!AR190:BG190)/J192*100,1),0)</f>
        <v>54.1</v>
      </c>
      <c r="X192" s="30">
        <f>+IFERROR(ROUND(SUM(e!BH190:BI190)/SUM(e!BJ190:BK190)*100,1),0)</f>
        <v>145.19999999999999</v>
      </c>
      <c r="Y192" s="30">
        <f t="shared" si="55"/>
        <v>264.89999999999998</v>
      </c>
      <c r="Z192" s="30">
        <f t="shared" si="56"/>
        <v>152.19999999999999</v>
      </c>
      <c r="AA192" s="30">
        <f>+IFERROR(ROUND(K192/SUM(e!T190:V190),1),0)</f>
        <v>153.69999999999999</v>
      </c>
      <c r="AB192" s="42">
        <f>+IFERROR(ROUND((SUM(e!BJ190:BK190)-SUM(e!BL190:BO190))/SUM(e!T190:V190),1),0)</f>
        <v>101</v>
      </c>
      <c r="AC192" s="30">
        <f>+IFERROR(ROUND(e!BP190/e!BQ190*100,1),0)</f>
        <v>189.2</v>
      </c>
      <c r="AD192" s="101">
        <f>+e!BR190</f>
        <v>0</v>
      </c>
      <c r="AF192" s="5"/>
      <c r="AG192" s="29"/>
      <c r="BG192" s="5"/>
      <c r="BH192" s="29"/>
      <c r="CH192" s="69" t="s">
        <v>1113</v>
      </c>
      <c r="CI192" s="68" t="s">
        <v>3648</v>
      </c>
      <c r="CJ192" s="55">
        <f t="shared" si="68"/>
        <v>150727</v>
      </c>
      <c r="CK192" s="55">
        <f t="shared" si="68"/>
        <v>48</v>
      </c>
      <c r="CL192" s="55">
        <f t="shared" si="68"/>
        <v>3</v>
      </c>
      <c r="CM192" s="55">
        <f t="shared" si="68"/>
        <v>472194</v>
      </c>
      <c r="CN192" s="55">
        <f t="shared" si="68"/>
        <v>2266619</v>
      </c>
      <c r="CO192" s="55">
        <f t="shared" si="68"/>
        <v>6473194</v>
      </c>
      <c r="CP192" s="55">
        <f t="shared" si="68"/>
        <v>52712</v>
      </c>
      <c r="CQ192" s="55">
        <f t="shared" si="68"/>
        <v>288</v>
      </c>
      <c r="CR192" s="55">
        <f t="shared" si="68"/>
        <v>41.7</v>
      </c>
      <c r="CS192" s="55">
        <f t="shared" si="68"/>
        <v>24</v>
      </c>
      <c r="CT192" s="55">
        <f t="shared" si="69"/>
        <v>0</v>
      </c>
      <c r="CU192" s="55">
        <f t="shared" si="69"/>
        <v>29.3</v>
      </c>
      <c r="CV192" s="55">
        <f t="shared" si="69"/>
        <v>7.1</v>
      </c>
      <c r="CW192" s="55">
        <f t="shared" si="69"/>
        <v>83.5</v>
      </c>
      <c r="CX192" s="55">
        <f t="shared" si="69"/>
        <v>100</v>
      </c>
      <c r="CY192" s="55">
        <f t="shared" si="69"/>
        <v>95.7</v>
      </c>
      <c r="CZ192" s="55">
        <f t="shared" si="69"/>
        <v>10.8</v>
      </c>
      <c r="DA192" s="55">
        <f t="shared" si="69"/>
        <v>109</v>
      </c>
      <c r="DB192" s="55">
        <f t="shared" si="69"/>
        <v>285.60000000000002</v>
      </c>
      <c r="DC192" s="55">
        <f t="shared" si="69"/>
        <v>97.3</v>
      </c>
      <c r="DD192" s="55">
        <f t="shared" si="69"/>
        <v>183</v>
      </c>
      <c r="DE192" s="55">
        <f t="shared" si="69"/>
        <v>188</v>
      </c>
      <c r="DF192" s="58">
        <f t="shared" si="69"/>
        <v>368.7</v>
      </c>
      <c r="DG192" s="58">
        <f t="shared" si="57"/>
        <v>14975</v>
      </c>
    </row>
    <row r="193" spans="2:111">
      <c r="B193" s="40" t="s">
        <v>1590</v>
      </c>
      <c r="C193" s="30" t="s">
        <v>1591</v>
      </c>
      <c r="D193" s="30" t="s">
        <v>1280</v>
      </c>
      <c r="E193" s="30" t="s">
        <v>1592</v>
      </c>
      <c r="F193" s="30" t="str">
        <f t="shared" si="54"/>
        <v>秋田県秋田市</v>
      </c>
      <c r="G193" s="41">
        <f>+e!F191</f>
        <v>304077</v>
      </c>
      <c r="H193" s="41">
        <f>+e!G191</f>
        <v>124</v>
      </c>
      <c r="I193" s="41">
        <f>+SUM(e!H191:K191)</f>
        <v>5</v>
      </c>
      <c r="J193" s="41">
        <f>+SUM(e!L191:O191)</f>
        <v>1974124</v>
      </c>
      <c r="K193" s="41">
        <f>+e!P191</f>
        <v>6184726</v>
      </c>
      <c r="L193" s="41">
        <f>+SUM(e!Q191:R191)</f>
        <v>23954400</v>
      </c>
      <c r="M193" s="31">
        <f>+IFERROR(ROUND(e!P191/e!S191,0),0)</f>
        <v>60046</v>
      </c>
      <c r="N193" s="30">
        <f>+IFERROR(ROUND(SUM(e!T191:V191)/e!S191,0),0)</f>
        <v>316</v>
      </c>
      <c r="O193" s="30">
        <f>+IFERROR(ROUND(e!W191/e!G191*100,1),0)</f>
        <v>75.8</v>
      </c>
      <c r="P193" s="41">
        <f>+e!X191</f>
        <v>22</v>
      </c>
      <c r="Q193" s="30">
        <f>+IFERROR(ROUND(e!Z191/e!Y191*100,1),0)</f>
        <v>0</v>
      </c>
      <c r="R193" s="30">
        <f>+IFERROR(ROUND(e!AB191/e!AA191*100,1),0)</f>
        <v>73.8</v>
      </c>
      <c r="S193" s="30">
        <f>+IFERROR(ROUND(SUM(e!AC191:AF191)/J193*100,1),0)</f>
        <v>5.6</v>
      </c>
      <c r="T193" s="30">
        <f>+IFERROR(ROUND(e!AG191/e!Y191*100,1),0)</f>
        <v>20.100000000000001</v>
      </c>
      <c r="U193" s="30">
        <f>+IFERROR(ROUND(e!AH191/SUM(e!AH191:AJ191)*100,1),0)</f>
        <v>21.5</v>
      </c>
      <c r="V193" s="30">
        <f>+IFERROR(ROUND(e!AK191/SUM(e!AK191:AQ191)*100,1),0)</f>
        <v>58.2</v>
      </c>
      <c r="W193" s="30">
        <f>+IFERROR(ROUND(SUM(e!AR191:BG191)/J193*100,1),0)</f>
        <v>25.2</v>
      </c>
      <c r="X193" s="30">
        <f>+IFERROR(ROUND(SUM(e!BH191:BI191)/SUM(e!BJ191:BK191)*100,1),0)</f>
        <v>114.2</v>
      </c>
      <c r="Y193" s="30">
        <f t="shared" si="55"/>
        <v>387.3</v>
      </c>
      <c r="Z193" s="30">
        <f t="shared" si="56"/>
        <v>112.2</v>
      </c>
      <c r="AA193" s="30">
        <f>+IFERROR(ROUND(K193/SUM(e!T191:V191),1),0)</f>
        <v>190.3</v>
      </c>
      <c r="AB193" s="42">
        <f>+IFERROR(ROUND((SUM(e!BJ191:BK191)-SUM(e!BL191:BO191))/SUM(e!T191:V191),1),0)</f>
        <v>169.6</v>
      </c>
      <c r="AC193" s="30">
        <f>+IFERROR(ROUND(e!BP191/e!BQ191*100,1),0)</f>
        <v>429.4</v>
      </c>
      <c r="AD193" s="101">
        <f>+e!BR191</f>
        <v>0</v>
      </c>
      <c r="AF193" s="5"/>
      <c r="AG193" s="29"/>
      <c r="BG193" s="5"/>
      <c r="BH193" s="29"/>
      <c r="CH193" s="69" t="s">
        <v>1088</v>
      </c>
      <c r="CI193" s="68" t="s">
        <v>3649</v>
      </c>
      <c r="CJ193" s="55">
        <f t="shared" si="68"/>
        <v>36003</v>
      </c>
      <c r="CK193" s="55">
        <f t="shared" si="68"/>
        <v>12</v>
      </c>
      <c r="CL193" s="55">
        <f t="shared" si="68"/>
        <v>1</v>
      </c>
      <c r="CM193" s="55">
        <f t="shared" si="68"/>
        <v>242237</v>
      </c>
      <c r="CN193" s="55">
        <f t="shared" si="68"/>
        <v>665408</v>
      </c>
      <c r="CO193" s="55">
        <f t="shared" si="68"/>
        <v>1013005</v>
      </c>
      <c r="CP193" s="55">
        <f t="shared" si="68"/>
        <v>55451</v>
      </c>
      <c r="CQ193" s="55">
        <f t="shared" si="68"/>
        <v>239</v>
      </c>
      <c r="CR193" s="55">
        <f t="shared" si="68"/>
        <v>25</v>
      </c>
      <c r="CS193" s="55">
        <f t="shared" si="68"/>
        <v>11</v>
      </c>
      <c r="CT193" s="55">
        <f t="shared" si="69"/>
        <v>0</v>
      </c>
      <c r="CU193" s="55">
        <f t="shared" si="69"/>
        <v>42.2</v>
      </c>
      <c r="CV193" s="55">
        <f t="shared" si="69"/>
        <v>10.1</v>
      </c>
      <c r="CW193" s="55">
        <f t="shared" si="69"/>
        <v>0</v>
      </c>
      <c r="CX193" s="55">
        <f t="shared" si="69"/>
        <v>0</v>
      </c>
      <c r="CY193" s="55">
        <f t="shared" si="69"/>
        <v>0</v>
      </c>
      <c r="CZ193" s="55">
        <f t="shared" si="69"/>
        <v>10.6</v>
      </c>
      <c r="DA193" s="55">
        <f t="shared" si="69"/>
        <v>107.2</v>
      </c>
      <c r="DB193" s="55">
        <f t="shared" si="69"/>
        <v>152.19999999999999</v>
      </c>
      <c r="DC193" s="55">
        <f t="shared" si="69"/>
        <v>101.6</v>
      </c>
      <c r="DD193" s="55">
        <f t="shared" si="69"/>
        <v>232.5</v>
      </c>
      <c r="DE193" s="55">
        <f t="shared" si="69"/>
        <v>228.9</v>
      </c>
      <c r="DF193" s="58">
        <f t="shared" si="69"/>
        <v>270.89999999999998</v>
      </c>
      <c r="DG193" s="58">
        <f t="shared" si="57"/>
        <v>7125</v>
      </c>
    </row>
    <row r="194" spans="2:111">
      <c r="B194" s="40" t="s">
        <v>1590</v>
      </c>
      <c r="C194" s="30" t="s">
        <v>1591</v>
      </c>
      <c r="D194" s="30" t="s">
        <v>1282</v>
      </c>
      <c r="E194" s="30" t="s">
        <v>1593</v>
      </c>
      <c r="F194" s="30" t="str">
        <f t="shared" si="54"/>
        <v>秋田県由利本荘市</v>
      </c>
      <c r="G194" s="41">
        <f>+e!F192</f>
        <v>75018</v>
      </c>
      <c r="H194" s="41">
        <f>+e!G192</f>
        <v>35</v>
      </c>
      <c r="I194" s="41">
        <f>+SUM(e!H192:K192)</f>
        <v>37</v>
      </c>
      <c r="J194" s="41">
        <f>+SUM(e!L192:O192)</f>
        <v>1217634</v>
      </c>
      <c r="K194" s="41">
        <f>+e!P192</f>
        <v>1875957</v>
      </c>
      <c r="L194" s="41">
        <f>+SUM(e!Q192:R192)</f>
        <v>16176940</v>
      </c>
      <c r="M194" s="31">
        <f>+IFERROR(ROUND(e!P192/e!S192,0),0)</f>
        <v>60515</v>
      </c>
      <c r="N194" s="30">
        <f>+IFERROR(ROUND(SUM(e!T192:V192)/e!S192,0),0)</f>
        <v>310</v>
      </c>
      <c r="O194" s="30">
        <f>+IFERROR(ROUND(e!W192/e!G192*100,1),0)</f>
        <v>54.3</v>
      </c>
      <c r="P194" s="41">
        <f>+e!X192</f>
        <v>21</v>
      </c>
      <c r="Q194" s="30">
        <f>+IFERROR(ROUND(e!Z192/e!Y192*100,1),0)</f>
        <v>0</v>
      </c>
      <c r="R194" s="30">
        <f>+IFERROR(ROUND(e!AB192/e!AA192*100,1),0)</f>
        <v>39.799999999999997</v>
      </c>
      <c r="S194" s="30">
        <f>+IFERROR(ROUND(SUM(e!AC192:AF192)/J194*100,1),0)</f>
        <v>7.6</v>
      </c>
      <c r="T194" s="30">
        <f>+IFERROR(ROUND(e!AG192/e!Y192*100,1),0)</f>
        <v>58.9</v>
      </c>
      <c r="U194" s="30">
        <f>+IFERROR(ROUND(e!AH192/SUM(e!AH192:AJ192)*100,1),0)</f>
        <v>17.8</v>
      </c>
      <c r="V194" s="30">
        <f>+IFERROR(ROUND(e!AK192/SUM(e!AK192:AQ192)*100,1),0)</f>
        <v>25.2</v>
      </c>
      <c r="W194" s="30">
        <f>+IFERROR(ROUND(SUM(e!AR192:BG192)/J194*100,1),0)</f>
        <v>10.5</v>
      </c>
      <c r="X194" s="30">
        <f>+IFERROR(ROUND(SUM(e!BH192:BI192)/SUM(e!BJ192:BK192)*100,1),0)</f>
        <v>116.4</v>
      </c>
      <c r="Y194" s="30">
        <f t="shared" si="55"/>
        <v>862.3</v>
      </c>
      <c r="Z194" s="30">
        <f t="shared" si="56"/>
        <v>95.7</v>
      </c>
      <c r="AA194" s="30">
        <f>+IFERROR(ROUND(K194/SUM(e!T192:V192),1),0)</f>
        <v>195.3</v>
      </c>
      <c r="AB194" s="42">
        <f>+IFERROR(ROUND((SUM(e!BJ192:BK192)-SUM(e!BL192:BO192))/SUM(e!T192:V192),1),0)</f>
        <v>204.1</v>
      </c>
      <c r="AC194" s="30">
        <f>+IFERROR(ROUND(e!BP192/e!BQ192*100,1),0)</f>
        <v>173.6</v>
      </c>
      <c r="AD194" s="101">
        <f>+e!BR192</f>
        <v>0</v>
      </c>
      <c r="AF194" s="5"/>
      <c r="AG194" s="29"/>
      <c r="BG194" s="5"/>
      <c r="BH194" s="29"/>
      <c r="CH194" s="69" t="s">
        <v>1090</v>
      </c>
      <c r="CI194" s="68" t="s">
        <v>3650</v>
      </c>
      <c r="CJ194" s="55">
        <f t="shared" si="68"/>
        <v>45600</v>
      </c>
      <c r="CK194" s="55">
        <f t="shared" si="68"/>
        <v>15</v>
      </c>
      <c r="CL194" s="55">
        <f t="shared" si="68"/>
        <v>5</v>
      </c>
      <c r="CM194" s="55">
        <f t="shared" si="68"/>
        <v>197857</v>
      </c>
      <c r="CN194" s="55">
        <f t="shared" si="68"/>
        <v>880062</v>
      </c>
      <c r="CO194" s="55">
        <f t="shared" si="68"/>
        <v>1677024</v>
      </c>
      <c r="CP194" s="55">
        <f t="shared" si="68"/>
        <v>58671</v>
      </c>
      <c r="CQ194" s="55">
        <f t="shared" si="68"/>
        <v>255</v>
      </c>
      <c r="CR194" s="55">
        <f t="shared" si="68"/>
        <v>13.3</v>
      </c>
      <c r="CS194" s="55">
        <f t="shared" si="68"/>
        <v>22</v>
      </c>
      <c r="CT194" s="55">
        <f t="shared" si="69"/>
        <v>0</v>
      </c>
      <c r="CU194" s="55">
        <f t="shared" si="69"/>
        <v>0</v>
      </c>
      <c r="CV194" s="55">
        <f t="shared" si="69"/>
        <v>0</v>
      </c>
      <c r="CW194" s="55">
        <f t="shared" si="69"/>
        <v>0</v>
      </c>
      <c r="CX194" s="55">
        <f t="shared" si="69"/>
        <v>22.7</v>
      </c>
      <c r="CY194" s="55">
        <f t="shared" si="69"/>
        <v>40.799999999999997</v>
      </c>
      <c r="CZ194" s="55">
        <f t="shared" si="69"/>
        <v>4.4000000000000004</v>
      </c>
      <c r="DA194" s="55">
        <f t="shared" si="69"/>
        <v>128.30000000000001</v>
      </c>
      <c r="DB194" s="55">
        <f t="shared" si="69"/>
        <v>190.6</v>
      </c>
      <c r="DC194" s="55">
        <f t="shared" si="69"/>
        <v>117.3</v>
      </c>
      <c r="DD194" s="55">
        <f t="shared" si="69"/>
        <v>229.9</v>
      </c>
      <c r="DE194" s="55">
        <f t="shared" si="69"/>
        <v>196</v>
      </c>
      <c r="DF194" s="58">
        <f t="shared" si="69"/>
        <v>671.1</v>
      </c>
      <c r="DG194" s="58">
        <f t="shared" si="57"/>
        <v>6000</v>
      </c>
    </row>
    <row r="195" spans="2:111">
      <c r="B195" s="40" t="s">
        <v>1590</v>
      </c>
      <c r="C195" s="30" t="s">
        <v>1591</v>
      </c>
      <c r="D195" s="30" t="s">
        <v>1284</v>
      </c>
      <c r="E195" s="30" t="s">
        <v>1594</v>
      </c>
      <c r="F195" s="30" t="str">
        <f t="shared" si="54"/>
        <v>秋田県横手市</v>
      </c>
      <c r="G195" s="41">
        <f>+e!F193</f>
        <v>77263</v>
      </c>
      <c r="H195" s="41">
        <f>+e!G193</f>
        <v>34</v>
      </c>
      <c r="I195" s="41">
        <f>+SUM(e!H193:K193)</f>
        <v>43</v>
      </c>
      <c r="J195" s="41">
        <f>+SUM(e!L193:O193)</f>
        <v>1012297</v>
      </c>
      <c r="K195" s="41">
        <f>+e!P193</f>
        <v>1631424</v>
      </c>
      <c r="L195" s="41">
        <f>+SUM(e!Q193:R193)</f>
        <v>12309093</v>
      </c>
      <c r="M195" s="31">
        <f>+IFERROR(ROUND(e!P193/e!S193,0),0)</f>
        <v>77687</v>
      </c>
      <c r="N195" s="30">
        <f>+IFERROR(ROUND(SUM(e!T193:V193)/e!S193,0),0)</f>
        <v>365</v>
      </c>
      <c r="O195" s="30">
        <f>+IFERROR(ROUND(e!W193/e!G193*100,1),0)</f>
        <v>35.299999999999997</v>
      </c>
      <c r="P195" s="41">
        <f>+e!X193</f>
        <v>9</v>
      </c>
      <c r="Q195" s="30">
        <f>+IFERROR(ROUND(e!Z193/e!Y193*100,1),0)</f>
        <v>0</v>
      </c>
      <c r="R195" s="30">
        <f>+IFERROR(ROUND(e!AB193/e!AA193*100,1),0)</f>
        <v>35.200000000000003</v>
      </c>
      <c r="S195" s="30">
        <f>+IFERROR(ROUND(SUM(e!AC193:AF193)/J195*100,1),0)</f>
        <v>11.8</v>
      </c>
      <c r="T195" s="30">
        <f>+IFERROR(ROUND(e!AG193/e!Y193*100,1),0)</f>
        <v>35.200000000000003</v>
      </c>
      <c r="U195" s="30">
        <f>+IFERROR(ROUND(e!AH193/SUM(e!AH193:AJ193)*100,1),0)</f>
        <v>0</v>
      </c>
      <c r="V195" s="30">
        <f>+IFERROR(ROUND(e!AK193/SUM(e!AK193:AQ193)*100,1),0)</f>
        <v>67.8</v>
      </c>
      <c r="W195" s="30">
        <f>+IFERROR(ROUND(SUM(e!AR193:BG193)/J195*100,1),0)</f>
        <v>16.2</v>
      </c>
      <c r="X195" s="30">
        <f>+IFERROR(ROUND(SUM(e!BH193:BI193)/SUM(e!BJ193:BK193)*100,1),0)</f>
        <v>103.2</v>
      </c>
      <c r="Y195" s="30">
        <f t="shared" si="55"/>
        <v>754.5</v>
      </c>
      <c r="Z195" s="30">
        <f t="shared" si="56"/>
        <v>96.7</v>
      </c>
      <c r="AA195" s="30">
        <f>+IFERROR(ROUND(K195/SUM(e!T193:V193),1),0)</f>
        <v>212.6</v>
      </c>
      <c r="AB195" s="42">
        <f>+IFERROR(ROUND((SUM(e!BJ193:BK193)-SUM(e!BL193:BO193))/SUM(e!T193:V193),1),0)</f>
        <v>219.9</v>
      </c>
      <c r="AC195" s="30">
        <f>+IFERROR(ROUND(e!BP193/e!BQ193*100,1),0)</f>
        <v>200.1</v>
      </c>
      <c r="AD195" s="101">
        <f>+e!BR193</f>
        <v>0</v>
      </c>
      <c r="AF195" s="5"/>
      <c r="AG195" s="29"/>
      <c r="BG195" s="5"/>
      <c r="BH195" s="29"/>
      <c r="CH195" s="69" t="s">
        <v>1091</v>
      </c>
      <c r="CI195" s="68" t="s">
        <v>3651</v>
      </c>
      <c r="CJ195" s="55">
        <f t="shared" ref="CJ195:CS209" si="70">+IFERROR(VLOOKUP($CI195,$F$5:$AC$1424,CJ$1,FALSE),0)</f>
        <v>27963</v>
      </c>
      <c r="CK195" s="55">
        <f t="shared" si="70"/>
        <v>15</v>
      </c>
      <c r="CL195" s="55">
        <f t="shared" si="70"/>
        <v>2</v>
      </c>
      <c r="CM195" s="55">
        <f t="shared" si="70"/>
        <v>191212</v>
      </c>
      <c r="CN195" s="55">
        <f t="shared" si="70"/>
        <v>550701</v>
      </c>
      <c r="CO195" s="55">
        <f t="shared" si="70"/>
        <v>1525345</v>
      </c>
      <c r="CP195" s="55">
        <f t="shared" si="70"/>
        <v>36713</v>
      </c>
      <c r="CQ195" s="55">
        <f t="shared" si="70"/>
        <v>169</v>
      </c>
      <c r="CR195" s="55">
        <f t="shared" si="70"/>
        <v>33.299999999999997</v>
      </c>
      <c r="CS195" s="55">
        <f t="shared" si="70"/>
        <v>15</v>
      </c>
      <c r="CT195" s="55">
        <f t="shared" ref="CT195:DF209" si="71">+IFERROR(VLOOKUP($CI195,$F$5:$AC$1424,CT$1,FALSE),0)</f>
        <v>0</v>
      </c>
      <c r="CU195" s="55">
        <f t="shared" si="71"/>
        <v>0</v>
      </c>
      <c r="CV195" s="55">
        <f t="shared" si="71"/>
        <v>2.4</v>
      </c>
      <c r="CW195" s="55">
        <f t="shared" si="71"/>
        <v>0</v>
      </c>
      <c r="CX195" s="55">
        <f t="shared" si="71"/>
        <v>100</v>
      </c>
      <c r="CY195" s="55">
        <f t="shared" si="71"/>
        <v>76.900000000000006</v>
      </c>
      <c r="CZ195" s="55">
        <f t="shared" si="71"/>
        <v>4.3</v>
      </c>
      <c r="DA195" s="55">
        <f t="shared" si="71"/>
        <v>113.4</v>
      </c>
      <c r="DB195" s="55">
        <f t="shared" si="71"/>
        <v>277</v>
      </c>
      <c r="DC195" s="55">
        <f t="shared" si="71"/>
        <v>106.1</v>
      </c>
      <c r="DD195" s="55">
        <f t="shared" si="71"/>
        <v>217.2</v>
      </c>
      <c r="DE195" s="55">
        <f t="shared" si="71"/>
        <v>204.7</v>
      </c>
      <c r="DF195" s="58">
        <f t="shared" si="71"/>
        <v>308</v>
      </c>
      <c r="DG195" s="58">
        <f t="shared" si="57"/>
        <v>4810</v>
      </c>
    </row>
    <row r="196" spans="2:111">
      <c r="B196" s="40" t="s">
        <v>1590</v>
      </c>
      <c r="C196" s="30" t="s">
        <v>1591</v>
      </c>
      <c r="D196" s="30" t="s">
        <v>1286</v>
      </c>
      <c r="E196" s="30" t="s">
        <v>1595</v>
      </c>
      <c r="F196" s="30" t="str">
        <f t="shared" si="54"/>
        <v>秋田県潟上市</v>
      </c>
      <c r="G196" s="41">
        <f>+e!F194</f>
        <v>25548</v>
      </c>
      <c r="H196" s="41">
        <f>+e!G194</f>
        <v>7</v>
      </c>
      <c r="I196" s="41">
        <f>+SUM(e!H194:K194)</f>
        <v>5</v>
      </c>
      <c r="J196" s="41">
        <f>+SUM(e!L194:O194)</f>
        <v>277757</v>
      </c>
      <c r="K196" s="41">
        <f>+e!P194</f>
        <v>486222</v>
      </c>
      <c r="L196" s="41">
        <f>+SUM(e!Q194:R194)</f>
        <v>2494635</v>
      </c>
      <c r="M196" s="31">
        <f>+IFERROR(ROUND(e!P194/e!S194,0),0)</f>
        <v>69460</v>
      </c>
      <c r="N196" s="30">
        <f>+IFERROR(ROUND(SUM(e!T194:V194)/e!S194,0),0)</f>
        <v>357</v>
      </c>
      <c r="O196" s="30">
        <f>+IFERROR(ROUND(e!W194/e!G194*100,1),0)</f>
        <v>42.9</v>
      </c>
      <c r="P196" s="41">
        <f>+e!X194</f>
        <v>5</v>
      </c>
      <c r="Q196" s="30">
        <f>+IFERROR(ROUND(e!Z194/e!Y194*100,1),0)</f>
        <v>0</v>
      </c>
      <c r="R196" s="30">
        <f>+IFERROR(ROUND(e!AB194/e!AA194*100,1),0)</f>
        <v>39.4</v>
      </c>
      <c r="S196" s="30">
        <f>+IFERROR(ROUND(SUM(e!AC194:AF194)/J196*100,1),0)</f>
        <v>0.8</v>
      </c>
      <c r="T196" s="30">
        <f>+IFERROR(ROUND(e!AG194/e!Y194*100,1),0)</f>
        <v>83.3</v>
      </c>
      <c r="U196" s="30">
        <f>+IFERROR(ROUND(e!AH194/SUM(e!AH194:AJ194)*100,1),0)</f>
        <v>0</v>
      </c>
      <c r="V196" s="30">
        <f>+IFERROR(ROUND(e!AK194/SUM(e!AK194:AQ194)*100,1),0)</f>
        <v>43.8</v>
      </c>
      <c r="W196" s="30">
        <f>+IFERROR(ROUND(SUM(e!AR194:BG194)/J196*100,1),0)</f>
        <v>4.5</v>
      </c>
      <c r="X196" s="30">
        <f>+IFERROR(ROUND(SUM(e!BH194:BI194)/SUM(e!BJ194:BK194)*100,1),0)</f>
        <v>108.1</v>
      </c>
      <c r="Y196" s="30">
        <f t="shared" si="55"/>
        <v>513.1</v>
      </c>
      <c r="Z196" s="30">
        <f t="shared" si="56"/>
        <v>98.9</v>
      </c>
      <c r="AA196" s="30">
        <f>+IFERROR(ROUND(K196/SUM(e!T194:V194),1),0)</f>
        <v>194.3</v>
      </c>
      <c r="AB196" s="42">
        <f>+IFERROR(ROUND((SUM(e!BJ194:BK194)-SUM(e!BL194:BO194))/SUM(e!T194:V194),1),0)</f>
        <v>196.5</v>
      </c>
      <c r="AC196" s="30">
        <f>+IFERROR(ROUND(e!BP194/e!BQ194*100,1),0)</f>
        <v>195.5</v>
      </c>
      <c r="AD196" s="101">
        <f>+e!BR194</f>
        <v>0</v>
      </c>
      <c r="AF196" s="5"/>
      <c r="AG196" s="29"/>
      <c r="BG196" s="5"/>
      <c r="BH196" s="29"/>
      <c r="CH196" s="69" t="s">
        <v>1094</v>
      </c>
      <c r="CI196" s="68" t="s">
        <v>3652</v>
      </c>
      <c r="CJ196" s="55">
        <f t="shared" si="70"/>
        <v>45923</v>
      </c>
      <c r="CK196" s="55">
        <f t="shared" si="70"/>
        <v>9</v>
      </c>
      <c r="CL196" s="55">
        <f t="shared" si="70"/>
        <v>2</v>
      </c>
      <c r="CM196" s="55">
        <f t="shared" si="70"/>
        <v>182437</v>
      </c>
      <c r="CN196" s="55">
        <f t="shared" si="70"/>
        <v>862144</v>
      </c>
      <c r="CO196" s="55">
        <f t="shared" si="70"/>
        <v>1025718</v>
      </c>
      <c r="CP196" s="55">
        <f t="shared" si="70"/>
        <v>95794</v>
      </c>
      <c r="CQ196" s="55">
        <f t="shared" si="70"/>
        <v>440</v>
      </c>
      <c r="CR196" s="55">
        <f t="shared" si="70"/>
        <v>44.4</v>
      </c>
      <c r="CS196" s="55">
        <f t="shared" si="70"/>
        <v>5</v>
      </c>
      <c r="CT196" s="55">
        <f t="shared" si="71"/>
        <v>0</v>
      </c>
      <c r="CU196" s="55">
        <f t="shared" si="71"/>
        <v>40.799999999999997</v>
      </c>
      <c r="CV196" s="55">
        <f t="shared" si="71"/>
        <v>6.5</v>
      </c>
      <c r="CW196" s="55">
        <f t="shared" si="71"/>
        <v>66.7</v>
      </c>
      <c r="CX196" s="55">
        <f t="shared" si="71"/>
        <v>0</v>
      </c>
      <c r="CY196" s="55">
        <f t="shared" si="71"/>
        <v>77.900000000000006</v>
      </c>
      <c r="CZ196" s="55">
        <f t="shared" si="71"/>
        <v>6.1</v>
      </c>
      <c r="DA196" s="55">
        <f t="shared" si="71"/>
        <v>121.7</v>
      </c>
      <c r="DB196" s="55">
        <f t="shared" si="71"/>
        <v>119</v>
      </c>
      <c r="DC196" s="55">
        <f t="shared" si="71"/>
        <v>112.9</v>
      </c>
      <c r="DD196" s="55">
        <f t="shared" si="71"/>
        <v>217.7</v>
      </c>
      <c r="DE196" s="55">
        <f t="shared" si="71"/>
        <v>192.9</v>
      </c>
      <c r="DF196" s="58">
        <f t="shared" si="71"/>
        <v>667.1</v>
      </c>
      <c r="DG196" s="58">
        <f t="shared" si="57"/>
        <v>8575</v>
      </c>
    </row>
    <row r="197" spans="2:111">
      <c r="B197" s="40" t="s">
        <v>1590</v>
      </c>
      <c r="C197" s="30" t="s">
        <v>1591</v>
      </c>
      <c r="D197" s="30" t="s">
        <v>1288</v>
      </c>
      <c r="E197" s="30" t="s">
        <v>1596</v>
      </c>
      <c r="F197" s="30" t="str">
        <f t="shared" si="54"/>
        <v>秋田県大館市</v>
      </c>
      <c r="G197" s="41">
        <f>+e!F195</f>
        <v>58868</v>
      </c>
      <c r="H197" s="41">
        <f>+e!G195</f>
        <v>28</v>
      </c>
      <c r="I197" s="41">
        <f>+SUM(e!H195:K195)</f>
        <v>12</v>
      </c>
      <c r="J197" s="41">
        <f>+SUM(e!L195:O195)</f>
        <v>653322</v>
      </c>
      <c r="K197" s="41">
        <f>+e!P195</f>
        <v>1228305</v>
      </c>
      <c r="L197" s="41">
        <f>+SUM(e!Q195:R195)</f>
        <v>6465157</v>
      </c>
      <c r="M197" s="31">
        <f>+IFERROR(ROUND(e!P195/e!S195,0),0)</f>
        <v>51179</v>
      </c>
      <c r="N197" s="30">
        <f>+IFERROR(ROUND(SUM(e!T195:V195)/e!S195,0),0)</f>
        <v>234</v>
      </c>
      <c r="O197" s="30">
        <f>+IFERROR(ROUND(e!W195/e!G195*100,1),0)</f>
        <v>42.9</v>
      </c>
      <c r="P197" s="41">
        <f>+e!X195</f>
        <v>22</v>
      </c>
      <c r="Q197" s="30">
        <f>+IFERROR(ROUND(e!Z195/e!Y195*100,1),0)</f>
        <v>13.9</v>
      </c>
      <c r="R197" s="30">
        <f>+IFERROR(ROUND(e!AB195/e!AA195*100,1),0)</f>
        <v>48.7</v>
      </c>
      <c r="S197" s="30">
        <f>+IFERROR(ROUND(SUM(e!AC195:AF195)/J197*100,1),0)</f>
        <v>16.100000000000001</v>
      </c>
      <c r="T197" s="30">
        <f>+IFERROR(ROUND(e!AG195/e!Y195*100,1),0)</f>
        <v>75</v>
      </c>
      <c r="U197" s="30">
        <f>+IFERROR(ROUND(e!AH195/SUM(e!AH195:AJ195)*100,1),0)</f>
        <v>75</v>
      </c>
      <c r="V197" s="30">
        <f>+IFERROR(ROUND(e!AK195/SUM(e!AK195:AQ195)*100,1),0)</f>
        <v>17.600000000000001</v>
      </c>
      <c r="W197" s="30">
        <f>+IFERROR(ROUND(SUM(e!AR195:BG195)/J197*100,1),0)</f>
        <v>7.5</v>
      </c>
      <c r="X197" s="30">
        <f>+IFERROR(ROUND(SUM(e!BH195:BI195)/SUM(e!BJ195:BK195)*100,1),0)</f>
        <v>108.3</v>
      </c>
      <c r="Y197" s="30">
        <f t="shared" si="55"/>
        <v>526.29999999999995</v>
      </c>
      <c r="Z197" s="30">
        <f t="shared" si="56"/>
        <v>101.9</v>
      </c>
      <c r="AA197" s="30">
        <f>+IFERROR(ROUND(K197/SUM(e!T195:V195),1),0)</f>
        <v>218.5</v>
      </c>
      <c r="AB197" s="42">
        <f>+IFERROR(ROUND((SUM(e!BJ195:BK195)-SUM(e!BL195:BO195))/SUM(e!T195:V195),1),0)</f>
        <v>214.4</v>
      </c>
      <c r="AC197" s="30">
        <f>+IFERROR(ROUND(e!BP195/e!BQ195*100,1),0)</f>
        <v>334.1</v>
      </c>
      <c r="AD197" s="101">
        <f>+e!BR195</f>
        <v>0</v>
      </c>
      <c r="AF197" s="5"/>
      <c r="AG197" s="29"/>
      <c r="BG197" s="5"/>
      <c r="BH197" s="29"/>
      <c r="CH197" s="69" t="s">
        <v>1089</v>
      </c>
      <c r="CI197" s="68" t="s">
        <v>3653</v>
      </c>
      <c r="CJ197" s="55">
        <f t="shared" si="70"/>
        <v>30409</v>
      </c>
      <c r="CK197" s="55">
        <f t="shared" si="70"/>
        <v>6</v>
      </c>
      <c r="CL197" s="55">
        <f t="shared" si="70"/>
        <v>3</v>
      </c>
      <c r="CM197" s="55">
        <f t="shared" si="70"/>
        <v>101767</v>
      </c>
      <c r="CN197" s="55">
        <f t="shared" si="70"/>
        <v>416660</v>
      </c>
      <c r="CO197" s="55">
        <f t="shared" si="70"/>
        <v>908400</v>
      </c>
      <c r="CP197" s="55">
        <f t="shared" si="70"/>
        <v>69443</v>
      </c>
      <c r="CQ197" s="55">
        <f t="shared" si="70"/>
        <v>438</v>
      </c>
      <c r="CR197" s="55">
        <f t="shared" si="70"/>
        <v>0</v>
      </c>
      <c r="CS197" s="55">
        <f t="shared" si="70"/>
        <v>20</v>
      </c>
      <c r="CT197" s="55">
        <f t="shared" si="71"/>
        <v>0</v>
      </c>
      <c r="CU197" s="55">
        <f t="shared" si="71"/>
        <v>53.6</v>
      </c>
      <c r="CV197" s="55">
        <f t="shared" si="71"/>
        <v>1.8</v>
      </c>
      <c r="CW197" s="55">
        <f t="shared" si="71"/>
        <v>0</v>
      </c>
      <c r="CX197" s="55">
        <f t="shared" si="71"/>
        <v>0</v>
      </c>
      <c r="CY197" s="55">
        <f t="shared" si="71"/>
        <v>0</v>
      </c>
      <c r="CZ197" s="55">
        <f t="shared" si="71"/>
        <v>3.9</v>
      </c>
      <c r="DA197" s="55">
        <f t="shared" si="71"/>
        <v>91</v>
      </c>
      <c r="DB197" s="55">
        <f t="shared" si="71"/>
        <v>218</v>
      </c>
      <c r="DC197" s="55">
        <f t="shared" si="71"/>
        <v>80.400000000000006</v>
      </c>
      <c r="DD197" s="55">
        <f t="shared" si="71"/>
        <v>158.4</v>
      </c>
      <c r="DE197" s="55">
        <f t="shared" si="71"/>
        <v>197.1</v>
      </c>
      <c r="DF197" s="58">
        <f t="shared" si="71"/>
        <v>420.9</v>
      </c>
      <c r="DG197" s="58">
        <f t="shared" si="57"/>
        <v>4700</v>
      </c>
    </row>
    <row r="198" spans="2:111">
      <c r="B198" s="40" t="s">
        <v>1590</v>
      </c>
      <c r="C198" s="30" t="s">
        <v>1591</v>
      </c>
      <c r="D198" s="30" t="s">
        <v>1290</v>
      </c>
      <c r="E198" s="30" t="s">
        <v>1597</v>
      </c>
      <c r="F198" s="30" t="str">
        <f t="shared" ref="F198:F261" si="72">+C198&amp;E198</f>
        <v>秋田県能代市</v>
      </c>
      <c r="G198" s="41">
        <f>+e!F196</f>
        <v>41599</v>
      </c>
      <c r="H198" s="41">
        <f>+e!G196</f>
        <v>9</v>
      </c>
      <c r="I198" s="41">
        <f>+SUM(e!H196:K196)</f>
        <v>2</v>
      </c>
      <c r="J198" s="41">
        <f>+SUM(e!L196:O196)</f>
        <v>329953</v>
      </c>
      <c r="K198" s="41">
        <f>+e!P196</f>
        <v>851790</v>
      </c>
      <c r="L198" s="41">
        <f>+SUM(e!Q196:R196)</f>
        <v>5378048</v>
      </c>
      <c r="M198" s="31">
        <f>+IFERROR(ROUND(e!P196/e!S196,0),0)</f>
        <v>283930</v>
      </c>
      <c r="N198" s="30">
        <f>+IFERROR(ROUND(SUM(e!T196:V196)/e!S196,0),0)</f>
        <v>1391</v>
      </c>
      <c r="O198" s="30">
        <f>+IFERROR(ROUND(e!W196/e!G196*100,1),0)</f>
        <v>66.7</v>
      </c>
      <c r="P198" s="41">
        <f>+e!X196</f>
        <v>4</v>
      </c>
      <c r="Q198" s="30">
        <f>+IFERROR(ROUND(e!Z196/e!Y196*100,1),0)</f>
        <v>0</v>
      </c>
      <c r="R198" s="30">
        <f>+IFERROR(ROUND(e!AB196/e!AA196*100,1),0)</f>
        <v>24.6</v>
      </c>
      <c r="S198" s="30">
        <f>+IFERROR(ROUND(SUM(e!AC196:AF196)/J198*100,1),0)</f>
        <v>19.399999999999999</v>
      </c>
      <c r="T198" s="30">
        <f>+IFERROR(ROUND(e!AG196/e!Y196*100,1),0)</f>
        <v>63.9</v>
      </c>
      <c r="U198" s="30">
        <f>+IFERROR(ROUND(e!AH196/SUM(e!AH196:AJ196)*100,1),0)</f>
        <v>0</v>
      </c>
      <c r="V198" s="30">
        <f>+IFERROR(ROUND(e!AK196/SUM(e!AK196:AQ196)*100,1),0)</f>
        <v>53.5</v>
      </c>
      <c r="W198" s="30">
        <f>+IFERROR(ROUND(SUM(e!AR196:BG196)/J198*100,1),0)</f>
        <v>14</v>
      </c>
      <c r="X198" s="30">
        <f>+IFERROR(ROUND(SUM(e!BH196:BI196)/SUM(e!BJ196:BK196)*100,1),0)</f>
        <v>116.8</v>
      </c>
      <c r="Y198" s="30">
        <f t="shared" ref="Y198:Y261" si="73">+IFERROR(ROUND(L198/K198*100,1),0)</f>
        <v>631.4</v>
      </c>
      <c r="Z198" s="30">
        <f t="shared" ref="Z198:Z261" si="74">+IFERROR(ROUND(AA198/AB198*100,1),0)</f>
        <v>111.8</v>
      </c>
      <c r="AA198" s="30">
        <f>+IFERROR(ROUND(K198/SUM(e!T196:V196),1),0)</f>
        <v>204.1</v>
      </c>
      <c r="AB198" s="42">
        <f>+IFERROR(ROUND((SUM(e!BJ196:BK196)-SUM(e!BL196:BO196))/SUM(e!T196:V196),1),0)</f>
        <v>182.6</v>
      </c>
      <c r="AC198" s="30">
        <f>+IFERROR(ROUND(e!BP196/e!BQ196*100,1),0)</f>
        <v>121.5</v>
      </c>
      <c r="AD198" s="101">
        <f>+e!BR196</f>
        <v>0</v>
      </c>
      <c r="AF198" s="5"/>
      <c r="AG198" s="29"/>
      <c r="BG198" s="5"/>
      <c r="BH198" s="29"/>
      <c r="CH198" s="69" t="s">
        <v>1093</v>
      </c>
      <c r="CI198" s="68" t="s">
        <v>3654</v>
      </c>
      <c r="CJ198" s="55">
        <f t="shared" si="70"/>
        <v>8669</v>
      </c>
      <c r="CK198" s="55">
        <f t="shared" si="70"/>
        <v>5</v>
      </c>
      <c r="CL198" s="55">
        <f t="shared" si="70"/>
        <v>1</v>
      </c>
      <c r="CM198" s="55">
        <f t="shared" si="70"/>
        <v>98851</v>
      </c>
      <c r="CN198" s="55">
        <f t="shared" si="70"/>
        <v>212089</v>
      </c>
      <c r="CO198" s="55">
        <f t="shared" si="70"/>
        <v>1113976</v>
      </c>
      <c r="CP198" s="55">
        <f t="shared" si="70"/>
        <v>42418</v>
      </c>
      <c r="CQ198" s="55">
        <f t="shared" si="70"/>
        <v>209</v>
      </c>
      <c r="CR198" s="55">
        <f t="shared" si="70"/>
        <v>40</v>
      </c>
      <c r="CS198" s="55">
        <f t="shared" si="70"/>
        <v>5</v>
      </c>
      <c r="CT198" s="55">
        <f t="shared" si="71"/>
        <v>0</v>
      </c>
      <c r="CU198" s="55">
        <f t="shared" si="71"/>
        <v>0</v>
      </c>
      <c r="CV198" s="55">
        <f t="shared" si="71"/>
        <v>0</v>
      </c>
      <c r="CW198" s="55">
        <f t="shared" si="71"/>
        <v>0</v>
      </c>
      <c r="CX198" s="55">
        <f t="shared" si="71"/>
        <v>0</v>
      </c>
      <c r="CY198" s="55">
        <f t="shared" si="71"/>
        <v>0</v>
      </c>
      <c r="CZ198" s="55">
        <f t="shared" si="71"/>
        <v>1.7</v>
      </c>
      <c r="DA198" s="55">
        <f t="shared" si="71"/>
        <v>136.69999999999999</v>
      </c>
      <c r="DB198" s="55">
        <f t="shared" si="71"/>
        <v>525.20000000000005</v>
      </c>
      <c r="DC198" s="55">
        <f t="shared" si="71"/>
        <v>122.5</v>
      </c>
      <c r="DD198" s="55">
        <f t="shared" si="71"/>
        <v>202.8</v>
      </c>
      <c r="DE198" s="55">
        <f t="shared" si="71"/>
        <v>165.5</v>
      </c>
      <c r="DF198" s="58">
        <f t="shared" si="71"/>
        <v>446.3</v>
      </c>
      <c r="DG198" s="58">
        <f t="shared" ref="DG198:DG209" si="75">+IFERROR(VLOOKUP($CI198,$F$5:$AD$1424,DG$1,FALSE),0)</f>
        <v>0</v>
      </c>
    </row>
    <row r="199" spans="2:111">
      <c r="B199" s="40" t="s">
        <v>1590</v>
      </c>
      <c r="C199" s="30" t="s">
        <v>1591</v>
      </c>
      <c r="D199" s="30" t="s">
        <v>1292</v>
      </c>
      <c r="E199" s="30" t="s">
        <v>1598</v>
      </c>
      <c r="F199" s="30" t="str">
        <f t="shared" si="72"/>
        <v>秋田県大仙市</v>
      </c>
      <c r="G199" s="41">
        <f>+e!F197</f>
        <v>32405</v>
      </c>
      <c r="H199" s="41">
        <f>+e!G197</f>
        <v>23</v>
      </c>
      <c r="I199" s="41">
        <f>+SUM(e!H197:K197)</f>
        <v>3</v>
      </c>
      <c r="J199" s="41">
        <f>+SUM(e!L197:O197)</f>
        <v>302311</v>
      </c>
      <c r="K199" s="41">
        <f>+e!P197</f>
        <v>733440</v>
      </c>
      <c r="L199" s="41">
        <f>+SUM(e!Q197:R197)</f>
        <v>1579714</v>
      </c>
      <c r="M199" s="31">
        <f>+IFERROR(ROUND(e!P197/e!S197,0),0)</f>
        <v>31889</v>
      </c>
      <c r="N199" s="30">
        <f>+IFERROR(ROUND(SUM(e!T197:V197)/e!S197,0),0)</f>
        <v>158</v>
      </c>
      <c r="O199" s="30">
        <f>+IFERROR(ROUND(e!W197/e!G197*100,1),0)</f>
        <v>30.4</v>
      </c>
      <c r="P199" s="41">
        <f>+e!X197</f>
        <v>5</v>
      </c>
      <c r="Q199" s="30">
        <f>+IFERROR(ROUND(e!Z197/e!Y197*100,1),0)</f>
        <v>0</v>
      </c>
      <c r="R199" s="30">
        <f>+IFERROR(ROUND(e!AB197/e!AA197*100,1),0)</f>
        <v>63.2</v>
      </c>
      <c r="S199" s="30">
        <f>+IFERROR(ROUND(SUM(e!AC197:AF197)/J199*100,1),0)</f>
        <v>17.7</v>
      </c>
      <c r="T199" s="30">
        <f>+IFERROR(ROUND(e!AG197/e!Y197*100,1),0)</f>
        <v>0</v>
      </c>
      <c r="U199" s="30">
        <f>+IFERROR(ROUND(e!AH197/SUM(e!AH197:AJ197)*100,1),0)</f>
        <v>0</v>
      </c>
      <c r="V199" s="30">
        <f>+IFERROR(ROUND(e!AK197/SUM(e!AK197:AQ197)*100,1),0)</f>
        <v>36.6</v>
      </c>
      <c r="W199" s="30">
        <f>+IFERROR(ROUND(SUM(e!AR197:BG197)/J199*100,1),0)</f>
        <v>12.9</v>
      </c>
      <c r="X199" s="30">
        <f>+IFERROR(ROUND(SUM(e!BH197:BI197)/SUM(e!BJ197:BK197)*100,1),0)</f>
        <v>137.19999999999999</v>
      </c>
      <c r="Y199" s="30">
        <f t="shared" si="73"/>
        <v>215.4</v>
      </c>
      <c r="Z199" s="30">
        <f t="shared" si="74"/>
        <v>136.80000000000001</v>
      </c>
      <c r="AA199" s="30">
        <f>+IFERROR(ROUND(K199/SUM(e!T197:V197),1),0)</f>
        <v>202.4</v>
      </c>
      <c r="AB199" s="42">
        <f>+IFERROR(ROUND((SUM(e!BJ197:BK197)-SUM(e!BL197:BO197))/SUM(e!T197:V197),1),0)</f>
        <v>148</v>
      </c>
      <c r="AC199" s="30">
        <f>+IFERROR(ROUND(e!BP197/e!BQ197*100,1),0)</f>
        <v>868.4</v>
      </c>
      <c r="AD199" s="101">
        <f>+e!BR197</f>
        <v>0</v>
      </c>
      <c r="AF199" s="5"/>
      <c r="AG199" s="29"/>
      <c r="BG199" s="5"/>
      <c r="BH199" s="29"/>
      <c r="CH199" s="69" t="s">
        <v>1092</v>
      </c>
      <c r="CI199" s="68" t="s">
        <v>2949</v>
      </c>
      <c r="CJ199" s="55">
        <f t="shared" si="70"/>
        <v>31605</v>
      </c>
      <c r="CK199" s="55">
        <f t="shared" si="70"/>
        <v>7</v>
      </c>
      <c r="CL199" s="55">
        <f t="shared" si="70"/>
        <v>1</v>
      </c>
      <c r="CM199" s="55">
        <f t="shared" si="70"/>
        <v>168130</v>
      </c>
      <c r="CN199" s="55">
        <f t="shared" si="70"/>
        <v>587670</v>
      </c>
      <c r="CO199" s="55">
        <f t="shared" si="70"/>
        <v>1545813</v>
      </c>
      <c r="CP199" s="55">
        <f t="shared" si="70"/>
        <v>83953</v>
      </c>
      <c r="CQ199" s="55">
        <f t="shared" si="70"/>
        <v>397</v>
      </c>
      <c r="CR199" s="55">
        <f t="shared" si="70"/>
        <v>14.3</v>
      </c>
      <c r="CS199" s="55">
        <f t="shared" si="70"/>
        <v>23</v>
      </c>
      <c r="CT199" s="55">
        <f t="shared" si="71"/>
        <v>0</v>
      </c>
      <c r="CU199" s="55">
        <f t="shared" si="71"/>
        <v>2.5</v>
      </c>
      <c r="CV199" s="55">
        <f t="shared" si="71"/>
        <v>1</v>
      </c>
      <c r="CW199" s="55">
        <f t="shared" si="71"/>
        <v>0</v>
      </c>
      <c r="CX199" s="55">
        <f t="shared" si="71"/>
        <v>0</v>
      </c>
      <c r="CY199" s="55">
        <f t="shared" si="71"/>
        <v>74.7</v>
      </c>
      <c r="CZ199" s="55">
        <f t="shared" si="71"/>
        <v>34.4</v>
      </c>
      <c r="DA199" s="55">
        <f t="shared" si="71"/>
        <v>122</v>
      </c>
      <c r="DB199" s="55">
        <f t="shared" si="71"/>
        <v>263</v>
      </c>
      <c r="DC199" s="55">
        <f t="shared" si="71"/>
        <v>101.1</v>
      </c>
      <c r="DD199" s="55">
        <f t="shared" si="71"/>
        <v>211.5</v>
      </c>
      <c r="DE199" s="55">
        <f t="shared" si="71"/>
        <v>209.3</v>
      </c>
      <c r="DF199" s="58">
        <f t="shared" si="71"/>
        <v>630.5</v>
      </c>
      <c r="DG199" s="58">
        <f t="shared" si="75"/>
        <v>8475</v>
      </c>
    </row>
    <row r="200" spans="2:111">
      <c r="B200" s="40" t="s">
        <v>1590</v>
      </c>
      <c r="C200" s="30" t="s">
        <v>1591</v>
      </c>
      <c r="D200" s="30" t="s">
        <v>1294</v>
      </c>
      <c r="E200" s="30" t="s">
        <v>1599</v>
      </c>
      <c r="F200" s="30" t="str">
        <f t="shared" si="72"/>
        <v>秋田県男鹿市</v>
      </c>
      <c r="G200" s="41">
        <f>+e!F198</f>
        <v>25431</v>
      </c>
      <c r="H200" s="41">
        <f>+e!G198</f>
        <v>12</v>
      </c>
      <c r="I200" s="41">
        <f>+SUM(e!H198:K198)</f>
        <v>7</v>
      </c>
      <c r="J200" s="41">
        <f>+SUM(e!L198:O198)</f>
        <v>458254</v>
      </c>
      <c r="K200" s="41">
        <f>+e!P198</f>
        <v>527050</v>
      </c>
      <c r="L200" s="41">
        <f>+SUM(e!Q198:R198)</f>
        <v>2260079</v>
      </c>
      <c r="M200" s="31">
        <f>+IFERROR(ROUND(e!P198/e!S198,0),0)</f>
        <v>52705</v>
      </c>
      <c r="N200" s="30">
        <f>+IFERROR(ROUND(SUM(e!T198:V198)/e!S198,0),0)</f>
        <v>300</v>
      </c>
      <c r="O200" s="30">
        <f>+IFERROR(ROUND(e!W198/e!G198*100,1),0)</f>
        <v>58.3</v>
      </c>
      <c r="P200" s="41">
        <f>+e!X198</f>
        <v>10</v>
      </c>
      <c r="Q200" s="30">
        <f>+IFERROR(ROUND(e!Z198/e!Y198*100,1),0)</f>
        <v>0</v>
      </c>
      <c r="R200" s="30">
        <f>+IFERROR(ROUND(e!AB198/e!AA198*100,1),0)</f>
        <v>71.400000000000006</v>
      </c>
      <c r="S200" s="30">
        <f>+IFERROR(ROUND(SUM(e!AC198:AF198)/J200*100,1),0)</f>
        <v>17</v>
      </c>
      <c r="T200" s="30">
        <f>+IFERROR(ROUND(e!AG198/e!Y198*100,1),0)</f>
        <v>81.8</v>
      </c>
      <c r="U200" s="30">
        <f>+IFERROR(ROUND(e!AH198/SUM(e!AH198:AJ198)*100,1),0)</f>
        <v>57.7</v>
      </c>
      <c r="V200" s="30">
        <f>+IFERROR(ROUND(e!AK198/SUM(e!AK198:AQ198)*100,1),0)</f>
        <v>26.8</v>
      </c>
      <c r="W200" s="30">
        <f>+IFERROR(ROUND(SUM(e!AR198:BG198)/J200*100,1),0)</f>
        <v>4.3</v>
      </c>
      <c r="X200" s="30">
        <f>+IFERROR(ROUND(SUM(e!BH198:BI198)/SUM(e!BJ198:BK198)*100,1),0)</f>
        <v>101</v>
      </c>
      <c r="Y200" s="30">
        <f t="shared" si="73"/>
        <v>428.8</v>
      </c>
      <c r="Z200" s="30">
        <f t="shared" si="74"/>
        <v>97.8</v>
      </c>
      <c r="AA200" s="30">
        <f>+IFERROR(ROUND(K200/SUM(e!T198:V198),1),0)</f>
        <v>175.9</v>
      </c>
      <c r="AB200" s="42">
        <f>+IFERROR(ROUND((SUM(e!BJ198:BK198)-SUM(e!BL198:BO198))/SUM(e!T198:V198),1),0)</f>
        <v>179.9</v>
      </c>
      <c r="AC200" s="30">
        <f>+IFERROR(ROUND(e!BP198/e!BQ198*100,1),0)</f>
        <v>196.2</v>
      </c>
      <c r="AD200" s="101">
        <f>+e!BR198</f>
        <v>16130</v>
      </c>
      <c r="AF200" s="5"/>
      <c r="AG200" s="29"/>
      <c r="BG200" s="5"/>
      <c r="BH200" s="29"/>
      <c r="CH200" s="69" t="s">
        <v>1087</v>
      </c>
      <c r="CI200" s="68" t="s">
        <v>2970</v>
      </c>
      <c r="CJ200" s="55">
        <f t="shared" si="70"/>
        <v>74514</v>
      </c>
      <c r="CK200" s="55">
        <f t="shared" si="70"/>
        <v>14</v>
      </c>
      <c r="CL200" s="55">
        <f t="shared" si="70"/>
        <v>10</v>
      </c>
      <c r="CM200" s="55">
        <f t="shared" si="70"/>
        <v>635274</v>
      </c>
      <c r="CN200" s="55">
        <f t="shared" si="70"/>
        <v>1382483</v>
      </c>
      <c r="CO200" s="55">
        <f t="shared" si="70"/>
        <v>3544898</v>
      </c>
      <c r="CP200" s="55">
        <f t="shared" si="70"/>
        <v>172810</v>
      </c>
      <c r="CQ200" s="55">
        <f t="shared" si="70"/>
        <v>780</v>
      </c>
      <c r="CR200" s="55">
        <f t="shared" si="70"/>
        <v>78.599999999999994</v>
      </c>
      <c r="CS200" s="55">
        <f t="shared" si="70"/>
        <v>24</v>
      </c>
      <c r="CT200" s="55">
        <f t="shared" si="71"/>
        <v>0</v>
      </c>
      <c r="CU200" s="55">
        <f t="shared" si="71"/>
        <v>19.899999999999999</v>
      </c>
      <c r="CV200" s="55">
        <f t="shared" si="71"/>
        <v>15.3</v>
      </c>
      <c r="CW200" s="55">
        <f t="shared" si="71"/>
        <v>47</v>
      </c>
      <c r="CX200" s="55">
        <f t="shared" si="71"/>
        <v>0</v>
      </c>
      <c r="CY200" s="55">
        <f t="shared" si="71"/>
        <v>59.9</v>
      </c>
      <c r="CZ200" s="55">
        <f t="shared" si="71"/>
        <v>3.6</v>
      </c>
      <c r="DA200" s="55">
        <f t="shared" si="71"/>
        <v>111.7</v>
      </c>
      <c r="DB200" s="55">
        <f t="shared" si="71"/>
        <v>256.39999999999998</v>
      </c>
      <c r="DC200" s="55">
        <f t="shared" si="71"/>
        <v>105.6</v>
      </c>
      <c r="DD200" s="55">
        <f t="shared" si="71"/>
        <v>221.5</v>
      </c>
      <c r="DE200" s="55">
        <f t="shared" si="71"/>
        <v>209.8</v>
      </c>
      <c r="DF200" s="58">
        <f t="shared" si="71"/>
        <v>397.6</v>
      </c>
      <c r="DG200" s="58">
        <f t="shared" si="75"/>
        <v>15175</v>
      </c>
    </row>
    <row r="201" spans="2:111">
      <c r="B201" s="40" t="s">
        <v>1590</v>
      </c>
      <c r="C201" s="30" t="s">
        <v>1591</v>
      </c>
      <c r="D201" s="30" t="s">
        <v>1296</v>
      </c>
      <c r="E201" s="30" t="s">
        <v>1600</v>
      </c>
      <c r="F201" s="30" t="str">
        <f t="shared" si="72"/>
        <v>秋田県湯沢市（湯沢）</v>
      </c>
      <c r="G201" s="41">
        <f>+e!F199</f>
        <v>22189</v>
      </c>
      <c r="H201" s="41">
        <f>+e!G199</f>
        <v>9</v>
      </c>
      <c r="I201" s="41">
        <f>+SUM(e!H199:K199)</f>
        <v>2</v>
      </c>
      <c r="J201" s="41">
        <f>+SUM(e!L199:O199)</f>
        <v>192807</v>
      </c>
      <c r="K201" s="41">
        <f>+e!P199</f>
        <v>501818</v>
      </c>
      <c r="L201" s="41">
        <f>+SUM(e!Q199:R199)</f>
        <v>1763650</v>
      </c>
      <c r="M201" s="31">
        <f>+IFERROR(ROUND(e!P199/e!S199,0),0)</f>
        <v>55758</v>
      </c>
      <c r="N201" s="30">
        <f>+IFERROR(ROUND(SUM(e!T199:V199)/e!S199,0),0)</f>
        <v>261</v>
      </c>
      <c r="O201" s="30">
        <f>+IFERROR(ROUND(e!W199/e!G199*100,1),0)</f>
        <v>44.4</v>
      </c>
      <c r="P201" s="41">
        <f>+e!X199</f>
        <v>8</v>
      </c>
      <c r="Q201" s="30">
        <f>+IFERROR(ROUND(e!Z199/e!Y199*100,1),0)</f>
        <v>0</v>
      </c>
      <c r="R201" s="30">
        <f>+IFERROR(ROUND(e!AB199/e!AA199*100,1),0)</f>
        <v>45</v>
      </c>
      <c r="S201" s="30">
        <f>+IFERROR(ROUND(SUM(e!AC199:AF199)/J201*100,1),0)</f>
        <v>6.7</v>
      </c>
      <c r="T201" s="30">
        <f>+IFERROR(ROUND(e!AG199/e!Y199*100,1),0)</f>
        <v>0</v>
      </c>
      <c r="U201" s="30">
        <f>+IFERROR(ROUND(e!AH199/SUM(e!AH199:AJ199)*100,1),0)</f>
        <v>0</v>
      </c>
      <c r="V201" s="30">
        <f>+IFERROR(ROUND(e!AK199/SUM(e!AK199:AQ199)*100,1),0)</f>
        <v>10</v>
      </c>
      <c r="W201" s="30">
        <f>+IFERROR(ROUND(SUM(e!AR199:BG199)/J201*100,1),0)</f>
        <v>33.299999999999997</v>
      </c>
      <c r="X201" s="30">
        <f>+IFERROR(ROUND(SUM(e!BH199:BI199)/SUM(e!BJ199:BK199)*100,1),0)</f>
        <v>118.5</v>
      </c>
      <c r="Y201" s="30">
        <f t="shared" si="73"/>
        <v>351.5</v>
      </c>
      <c r="Z201" s="30">
        <f t="shared" si="74"/>
        <v>100.1</v>
      </c>
      <c r="AA201" s="30">
        <f>+IFERROR(ROUND(K201/SUM(e!T199:V199),1),0)</f>
        <v>213.4</v>
      </c>
      <c r="AB201" s="42">
        <f>+IFERROR(ROUND((SUM(e!BJ199:BK199)-SUM(e!BL199:BO199))/SUM(e!T199:V199),1),0)</f>
        <v>213.2</v>
      </c>
      <c r="AC201" s="30">
        <f>+IFERROR(ROUND(e!BP199/e!BQ199*100,1),0)</f>
        <v>199.3</v>
      </c>
      <c r="AD201" s="101">
        <f>+e!BR199</f>
        <v>0</v>
      </c>
      <c r="AF201" s="5"/>
      <c r="AG201" s="29"/>
      <c r="BG201" s="5"/>
      <c r="BH201" s="29"/>
      <c r="CH201" s="69" t="s">
        <v>11</v>
      </c>
      <c r="CI201" s="68" t="s">
        <v>2968</v>
      </c>
      <c r="CJ201" s="55">
        <f t="shared" si="70"/>
        <v>3042838</v>
      </c>
      <c r="CK201" s="55">
        <f t="shared" si="70"/>
        <v>943</v>
      </c>
      <c r="CL201" s="55">
        <f t="shared" si="70"/>
        <v>11</v>
      </c>
      <c r="CM201" s="55">
        <f t="shared" si="70"/>
        <v>9140970</v>
      </c>
      <c r="CN201" s="55">
        <f t="shared" si="70"/>
        <v>60782764</v>
      </c>
      <c r="CO201" s="55">
        <f t="shared" si="70"/>
        <v>137607508</v>
      </c>
      <c r="CP201" s="55">
        <f t="shared" si="70"/>
        <v>84774</v>
      </c>
      <c r="CQ201" s="55">
        <f t="shared" si="70"/>
        <v>427</v>
      </c>
      <c r="CR201" s="55">
        <f t="shared" si="70"/>
        <v>68.8</v>
      </c>
      <c r="CS201" s="55">
        <f t="shared" si="70"/>
        <v>21</v>
      </c>
      <c r="CT201" s="55">
        <f t="shared" si="71"/>
        <v>6</v>
      </c>
      <c r="CU201" s="55">
        <f t="shared" si="71"/>
        <v>26.7</v>
      </c>
      <c r="CV201" s="55">
        <f t="shared" si="71"/>
        <v>23</v>
      </c>
      <c r="CW201" s="55">
        <f t="shared" si="71"/>
        <v>23.2</v>
      </c>
      <c r="CX201" s="55">
        <f t="shared" si="71"/>
        <v>95.7</v>
      </c>
      <c r="CY201" s="55">
        <f t="shared" si="71"/>
        <v>56.5</v>
      </c>
      <c r="CZ201" s="55">
        <f t="shared" si="71"/>
        <v>17.7</v>
      </c>
      <c r="DA201" s="55">
        <f t="shared" si="71"/>
        <v>115.2</v>
      </c>
      <c r="DB201" s="55">
        <f t="shared" si="71"/>
        <v>226.4</v>
      </c>
      <c r="DC201" s="55">
        <f t="shared" si="71"/>
        <v>111.6</v>
      </c>
      <c r="DD201" s="55">
        <f t="shared" si="71"/>
        <v>198.7</v>
      </c>
      <c r="DE201" s="55">
        <f t="shared" si="71"/>
        <v>178</v>
      </c>
      <c r="DF201" s="58">
        <f t="shared" si="71"/>
        <v>205.4</v>
      </c>
      <c r="DG201" s="58">
        <f t="shared" si="75"/>
        <v>261300</v>
      </c>
    </row>
    <row r="202" spans="2:111">
      <c r="B202" s="40" t="s">
        <v>1590</v>
      </c>
      <c r="C202" s="30" t="s">
        <v>1591</v>
      </c>
      <c r="D202" s="30" t="s">
        <v>1300</v>
      </c>
      <c r="E202" s="30" t="s">
        <v>1601</v>
      </c>
      <c r="F202" s="30" t="str">
        <f t="shared" si="72"/>
        <v>秋田県五城目町</v>
      </c>
      <c r="G202" s="41">
        <f>+e!F200</f>
        <v>8477</v>
      </c>
      <c r="H202" s="41">
        <f>+e!G200</f>
        <v>2</v>
      </c>
      <c r="I202" s="41">
        <f>+SUM(e!H200:K200)</f>
        <v>0</v>
      </c>
      <c r="J202" s="41">
        <f>+SUM(e!L200:O200)</f>
        <v>119100</v>
      </c>
      <c r="K202" s="41">
        <f>+e!P200</f>
        <v>176890</v>
      </c>
      <c r="L202" s="41">
        <f>+SUM(e!Q200:R200)</f>
        <v>1206732</v>
      </c>
      <c r="M202" s="31">
        <f>+IFERROR(ROUND(e!P200/e!S200,0),0)</f>
        <v>88445</v>
      </c>
      <c r="N202" s="30">
        <f>+IFERROR(ROUND(SUM(e!T200:V200)/e!S200,0),0)</f>
        <v>438</v>
      </c>
      <c r="O202" s="30">
        <f>+IFERROR(ROUND(e!W200/e!G200*100,1),0)</f>
        <v>0</v>
      </c>
      <c r="P202" s="41">
        <f>+e!X200</f>
        <v>4</v>
      </c>
      <c r="Q202" s="30">
        <f>+IFERROR(ROUND(e!Z200/e!Y200*100,1),0)</f>
        <v>0</v>
      </c>
      <c r="R202" s="30">
        <f>+IFERROR(ROUND(e!AB200/e!AA200*100,1),0)</f>
        <v>30</v>
      </c>
      <c r="S202" s="30">
        <f>+IFERROR(ROUND(SUM(e!AC200:AF200)/J202*100,1),0)</f>
        <v>1.9</v>
      </c>
      <c r="T202" s="30">
        <f>+IFERROR(ROUND(e!AG200/e!Y200*100,1),0)</f>
        <v>0</v>
      </c>
      <c r="U202" s="30">
        <f>+IFERROR(ROUND(e!AH200/SUM(e!AH200:AJ200)*100,1),0)</f>
        <v>100</v>
      </c>
      <c r="V202" s="30">
        <f>+IFERROR(ROUND(e!AK200/SUM(e!AK200:AQ200)*100,1),0)</f>
        <v>7.2</v>
      </c>
      <c r="W202" s="30">
        <f>+IFERROR(ROUND(SUM(e!AR200:BG200)/J202*100,1),0)</f>
        <v>0</v>
      </c>
      <c r="X202" s="30">
        <f>+IFERROR(ROUND(SUM(e!BH200:BI200)/SUM(e!BJ200:BK200)*100,1),0)</f>
        <v>95.2</v>
      </c>
      <c r="Y202" s="30">
        <f t="shared" si="73"/>
        <v>682.2</v>
      </c>
      <c r="Z202" s="30">
        <f t="shared" si="74"/>
        <v>87</v>
      </c>
      <c r="AA202" s="30">
        <f>+IFERROR(ROUND(K202/SUM(e!T200:V200),1),0)</f>
        <v>201.9</v>
      </c>
      <c r="AB202" s="42">
        <f>+IFERROR(ROUND((SUM(e!BJ200:BK200)-SUM(e!BL200:BO200))/SUM(e!T200:V200),1),0)</f>
        <v>232.2</v>
      </c>
      <c r="AC202" s="30">
        <f>+IFERROR(ROUND(e!BP200/e!BQ200*100,1),0)</f>
        <v>487.3</v>
      </c>
      <c r="AD202" s="101">
        <f>+e!BR200</f>
        <v>0</v>
      </c>
      <c r="AF202" s="5"/>
      <c r="AG202" s="29"/>
      <c r="BG202" s="5"/>
      <c r="BH202" s="29"/>
      <c r="CH202" s="69" t="s">
        <v>3037</v>
      </c>
      <c r="CI202" s="68" t="s">
        <v>3655</v>
      </c>
      <c r="CJ202" s="55">
        <f t="shared" si="70"/>
        <v>0</v>
      </c>
      <c r="CK202" s="55">
        <f t="shared" si="70"/>
        <v>18</v>
      </c>
      <c r="CL202" s="55">
        <f t="shared" si="70"/>
        <v>0</v>
      </c>
      <c r="CM202" s="55">
        <f t="shared" si="70"/>
        <v>66824</v>
      </c>
      <c r="CN202" s="55">
        <f t="shared" si="70"/>
        <v>3247652</v>
      </c>
      <c r="CO202" s="55">
        <f t="shared" si="70"/>
        <v>3564843</v>
      </c>
      <c r="CP202" s="55">
        <f t="shared" si="70"/>
        <v>216510</v>
      </c>
      <c r="CQ202" s="55">
        <f t="shared" si="70"/>
        <v>1248</v>
      </c>
      <c r="CR202" s="55">
        <f t="shared" si="70"/>
        <v>55.6</v>
      </c>
      <c r="CS202" s="55">
        <f t="shared" si="70"/>
        <v>24</v>
      </c>
      <c r="CT202" s="55">
        <f t="shared" si="71"/>
        <v>0</v>
      </c>
      <c r="CU202" s="55">
        <f t="shared" si="71"/>
        <v>65.8</v>
      </c>
      <c r="CV202" s="55">
        <f t="shared" si="71"/>
        <v>0</v>
      </c>
      <c r="CW202" s="55">
        <f t="shared" si="71"/>
        <v>0</v>
      </c>
      <c r="CX202" s="55">
        <f t="shared" si="71"/>
        <v>0</v>
      </c>
      <c r="CY202" s="55">
        <f t="shared" si="71"/>
        <v>0</v>
      </c>
      <c r="CZ202" s="55">
        <f t="shared" si="71"/>
        <v>40</v>
      </c>
      <c r="DA202" s="55">
        <f t="shared" si="71"/>
        <v>117.5</v>
      </c>
      <c r="DB202" s="55">
        <f t="shared" si="71"/>
        <v>109.8</v>
      </c>
      <c r="DC202" s="55">
        <f t="shared" si="71"/>
        <v>118.1</v>
      </c>
      <c r="DD202" s="55">
        <f t="shared" si="71"/>
        <v>173.5</v>
      </c>
      <c r="DE202" s="55">
        <f t="shared" si="71"/>
        <v>146.9</v>
      </c>
      <c r="DF202" s="58">
        <f t="shared" si="71"/>
        <v>1364.6</v>
      </c>
      <c r="DG202" s="58">
        <f t="shared" si="75"/>
        <v>54110</v>
      </c>
    </row>
    <row r="203" spans="2:111">
      <c r="B203" s="40" t="s">
        <v>1590</v>
      </c>
      <c r="C203" s="30" t="s">
        <v>1591</v>
      </c>
      <c r="D203" s="30" t="s">
        <v>1308</v>
      </c>
      <c r="E203" s="30" t="s">
        <v>1602</v>
      </c>
      <c r="F203" s="30" t="str">
        <f t="shared" si="72"/>
        <v>秋田県にかほ市</v>
      </c>
      <c r="G203" s="41">
        <f>+e!F201</f>
        <v>23655</v>
      </c>
      <c r="H203" s="41">
        <f>+e!G201</f>
        <v>8</v>
      </c>
      <c r="I203" s="41">
        <f>+SUM(e!H201:K201)</f>
        <v>15</v>
      </c>
      <c r="J203" s="41">
        <f>+SUM(e!L201:O201)</f>
        <v>320541</v>
      </c>
      <c r="K203" s="41">
        <f>+e!P201</f>
        <v>477732</v>
      </c>
      <c r="L203" s="41">
        <f>+SUM(e!Q201:R201)</f>
        <v>2610890</v>
      </c>
      <c r="M203" s="31">
        <f>+IFERROR(ROUND(e!P201/e!S201,0),0)</f>
        <v>59717</v>
      </c>
      <c r="N203" s="30">
        <f>+IFERROR(ROUND(SUM(e!T201:V201)/e!S201,0),0)</f>
        <v>428</v>
      </c>
      <c r="O203" s="30">
        <f>+IFERROR(ROUND(e!W201/e!G201*100,1),0)</f>
        <v>0</v>
      </c>
      <c r="P203" s="41">
        <f>+e!X201</f>
        <v>19</v>
      </c>
      <c r="Q203" s="30">
        <f>+IFERROR(ROUND(e!Z201/e!Y201*100,1),0)</f>
        <v>0</v>
      </c>
      <c r="R203" s="30">
        <f>+IFERROR(ROUND(e!AB201/e!AA201*100,1),0)</f>
        <v>0</v>
      </c>
      <c r="S203" s="30">
        <f>+IFERROR(ROUND(SUM(e!AC201:AF201)/J203*100,1),0)</f>
        <v>5.6</v>
      </c>
      <c r="T203" s="30">
        <f>+IFERROR(ROUND(e!AG201/e!Y201*100,1),0)</f>
        <v>61.7</v>
      </c>
      <c r="U203" s="30">
        <f>+IFERROR(ROUND(e!AH201/SUM(e!AH201:AJ201)*100,1),0)</f>
        <v>0</v>
      </c>
      <c r="V203" s="30">
        <f>+IFERROR(ROUND(e!AK201/SUM(e!AK201:AQ201)*100,1),0)</f>
        <v>41.7</v>
      </c>
      <c r="W203" s="30">
        <f>+IFERROR(ROUND(SUM(e!AR201:BG201)/J203*100,1),0)</f>
        <v>34.299999999999997</v>
      </c>
      <c r="X203" s="30">
        <f>+IFERROR(ROUND(SUM(e!BH201:BI201)/SUM(e!BJ201:BK201)*100,1),0)</f>
        <v>106.8</v>
      </c>
      <c r="Y203" s="30">
        <f t="shared" si="73"/>
        <v>546.5</v>
      </c>
      <c r="Z203" s="30">
        <f t="shared" si="74"/>
        <v>103</v>
      </c>
      <c r="AA203" s="30">
        <f>+IFERROR(ROUND(K203/SUM(e!T201:V201),1),0)</f>
        <v>139.4</v>
      </c>
      <c r="AB203" s="42">
        <f>+IFERROR(ROUND((SUM(e!BJ201:BK201)-SUM(e!BL201:BO201))/SUM(e!T201:V201),1),0)</f>
        <v>135.30000000000001</v>
      </c>
      <c r="AC203" s="30">
        <f>+IFERROR(ROUND(e!BP201/e!BQ201*100,1),0)</f>
        <v>250.8</v>
      </c>
      <c r="AD203" s="101">
        <f>+e!BR201</f>
        <v>0</v>
      </c>
      <c r="AF203" s="5"/>
      <c r="AG203" s="29"/>
      <c r="BG203" s="5"/>
      <c r="BH203" s="29"/>
      <c r="CH203" s="69" t="s">
        <v>469</v>
      </c>
      <c r="CI203" s="68" t="s">
        <v>3656</v>
      </c>
      <c r="CJ203" s="55">
        <f t="shared" si="70"/>
        <v>57392</v>
      </c>
      <c r="CK203" s="55">
        <f t="shared" si="70"/>
        <v>12</v>
      </c>
      <c r="CL203" s="55">
        <f t="shared" si="70"/>
        <v>0</v>
      </c>
      <c r="CM203" s="55">
        <f t="shared" si="70"/>
        <v>570073</v>
      </c>
      <c r="CN203" s="55">
        <f t="shared" si="70"/>
        <v>1382312</v>
      </c>
      <c r="CO203" s="55">
        <f t="shared" si="70"/>
        <v>661959</v>
      </c>
      <c r="CP203" s="55">
        <f t="shared" si="70"/>
        <v>115193</v>
      </c>
      <c r="CQ203" s="55">
        <f t="shared" si="70"/>
        <v>473</v>
      </c>
      <c r="CR203" s="55">
        <f t="shared" si="70"/>
        <v>50</v>
      </c>
      <c r="CS203" s="55">
        <f t="shared" si="70"/>
        <v>4</v>
      </c>
      <c r="CT203" s="55">
        <f t="shared" si="71"/>
        <v>0</v>
      </c>
      <c r="CU203" s="55">
        <f t="shared" si="71"/>
        <v>0</v>
      </c>
      <c r="CV203" s="55">
        <f t="shared" si="71"/>
        <v>0</v>
      </c>
      <c r="CW203" s="55">
        <f t="shared" si="71"/>
        <v>0</v>
      </c>
      <c r="CX203" s="55">
        <f t="shared" si="71"/>
        <v>48.3</v>
      </c>
      <c r="CY203" s="55">
        <f t="shared" si="71"/>
        <v>52.2</v>
      </c>
      <c r="CZ203" s="55">
        <f t="shared" si="71"/>
        <v>3.6</v>
      </c>
      <c r="DA203" s="55">
        <f t="shared" si="71"/>
        <v>114.9</v>
      </c>
      <c r="DB203" s="55">
        <f t="shared" si="71"/>
        <v>47.9</v>
      </c>
      <c r="DC203" s="55">
        <f t="shared" si="71"/>
        <v>111.9</v>
      </c>
      <c r="DD203" s="55">
        <f t="shared" si="71"/>
        <v>243.5</v>
      </c>
      <c r="DE203" s="55">
        <f t="shared" si="71"/>
        <v>217.7</v>
      </c>
      <c r="DF203" s="58">
        <f t="shared" si="71"/>
        <v>1533.7</v>
      </c>
      <c r="DG203" s="58">
        <f t="shared" si="75"/>
        <v>26979</v>
      </c>
    </row>
    <row r="204" spans="2:111">
      <c r="B204" s="40" t="s">
        <v>1590</v>
      </c>
      <c r="C204" s="30" t="s">
        <v>1591</v>
      </c>
      <c r="D204" s="30" t="s">
        <v>1310</v>
      </c>
      <c r="E204" s="30" t="s">
        <v>1603</v>
      </c>
      <c r="F204" s="30" t="str">
        <f t="shared" si="72"/>
        <v>秋田県井川町</v>
      </c>
      <c r="G204" s="41">
        <f>+e!F202</f>
        <v>5926</v>
      </c>
      <c r="H204" s="41">
        <f>+e!G202</f>
        <v>2</v>
      </c>
      <c r="I204" s="41">
        <f>+SUM(e!H202:K202)</f>
        <v>1</v>
      </c>
      <c r="J204" s="41">
        <f>+SUM(e!L202:O202)</f>
        <v>65316</v>
      </c>
      <c r="K204" s="41">
        <f>+e!P202</f>
        <v>107068</v>
      </c>
      <c r="L204" s="41">
        <f>+SUM(e!Q202:R202)</f>
        <v>379101</v>
      </c>
      <c r="M204" s="31">
        <f>+IFERROR(ROUND(e!P202/e!S202,0),0)</f>
        <v>53534</v>
      </c>
      <c r="N204" s="30">
        <f>+IFERROR(ROUND(SUM(e!T202:V202)/e!S202,0),0)</f>
        <v>306</v>
      </c>
      <c r="O204" s="30">
        <f>+IFERROR(ROUND(e!W202/e!G202*100,1),0)</f>
        <v>0</v>
      </c>
      <c r="P204" s="41">
        <f>+e!X202</f>
        <v>25</v>
      </c>
      <c r="Q204" s="30">
        <f>+IFERROR(ROUND(e!Z202/e!Y202*100,1),0)</f>
        <v>0</v>
      </c>
      <c r="R204" s="30">
        <f>+IFERROR(ROUND(e!AB202/e!AA202*100,1),0)</f>
        <v>57.1</v>
      </c>
      <c r="S204" s="30">
        <f>+IFERROR(ROUND(SUM(e!AC202:AF202)/J204*100,1),0)</f>
        <v>13.6</v>
      </c>
      <c r="T204" s="30">
        <f>+IFERROR(ROUND(e!AG202/e!Y202*100,1),0)</f>
        <v>0</v>
      </c>
      <c r="U204" s="30">
        <f>+IFERROR(ROUND(e!AH202/SUM(e!AH202:AJ202)*100,1),0)</f>
        <v>0</v>
      </c>
      <c r="V204" s="30">
        <f>+IFERROR(ROUND(e!AK202/SUM(e!AK202:AQ202)*100,1),0)</f>
        <v>0</v>
      </c>
      <c r="W204" s="30">
        <f>+IFERROR(ROUND(SUM(e!AR202:BG202)/J204*100,1),0)</f>
        <v>0</v>
      </c>
      <c r="X204" s="30">
        <f>+IFERROR(ROUND(SUM(e!BH202:BI202)/SUM(e!BJ202:BK202)*100,1),0)</f>
        <v>116.7</v>
      </c>
      <c r="Y204" s="30">
        <f t="shared" si="73"/>
        <v>354.1</v>
      </c>
      <c r="Z204" s="30">
        <f t="shared" si="74"/>
        <v>115.4</v>
      </c>
      <c r="AA204" s="30">
        <f>+IFERROR(ROUND(K204/SUM(e!T202:V202),1),0)</f>
        <v>174.9</v>
      </c>
      <c r="AB204" s="42">
        <f>+IFERROR(ROUND((SUM(e!BJ202:BK202)-SUM(e!BL202:BO202))/SUM(e!T202:V202),1),0)</f>
        <v>151.6</v>
      </c>
      <c r="AC204" s="30">
        <f>+IFERROR(ROUND(e!BP202/e!BQ202*100,1),0)</f>
        <v>226.6</v>
      </c>
      <c r="AD204" s="101">
        <f>+e!BR202</f>
        <v>0</v>
      </c>
      <c r="AF204" s="5"/>
      <c r="AG204" s="29"/>
      <c r="BG204" s="5"/>
      <c r="BH204" s="29"/>
      <c r="CH204" s="69" t="s">
        <v>491</v>
      </c>
      <c r="CI204" s="68" t="s">
        <v>3657</v>
      </c>
      <c r="CJ204" s="55">
        <f t="shared" si="70"/>
        <v>7947</v>
      </c>
      <c r="CK204" s="55">
        <f t="shared" si="70"/>
        <v>4</v>
      </c>
      <c r="CL204" s="55">
        <f t="shared" si="70"/>
        <v>0</v>
      </c>
      <c r="CM204" s="55">
        <f t="shared" si="70"/>
        <v>71368</v>
      </c>
      <c r="CN204" s="55">
        <f t="shared" si="70"/>
        <v>329015</v>
      </c>
      <c r="CO204" s="55">
        <f t="shared" si="70"/>
        <v>96708</v>
      </c>
      <c r="CP204" s="55">
        <f t="shared" si="70"/>
        <v>82254</v>
      </c>
      <c r="CQ204" s="55">
        <f t="shared" si="70"/>
        <v>193</v>
      </c>
      <c r="CR204" s="55">
        <f t="shared" si="70"/>
        <v>0</v>
      </c>
      <c r="CS204" s="55">
        <f t="shared" si="70"/>
        <v>4</v>
      </c>
      <c r="CT204" s="55">
        <f t="shared" si="71"/>
        <v>0</v>
      </c>
      <c r="CU204" s="55">
        <f t="shared" si="71"/>
        <v>75</v>
      </c>
      <c r="CV204" s="55">
        <f t="shared" si="71"/>
        <v>0</v>
      </c>
      <c r="CW204" s="55">
        <f t="shared" si="71"/>
        <v>0</v>
      </c>
      <c r="CX204" s="55">
        <f t="shared" si="71"/>
        <v>0</v>
      </c>
      <c r="CY204" s="55">
        <f t="shared" si="71"/>
        <v>0</v>
      </c>
      <c r="CZ204" s="55">
        <f t="shared" si="71"/>
        <v>0.1</v>
      </c>
      <c r="DA204" s="55">
        <f t="shared" si="71"/>
        <v>124.7</v>
      </c>
      <c r="DB204" s="55">
        <f t="shared" si="71"/>
        <v>29.4</v>
      </c>
      <c r="DC204" s="55">
        <f t="shared" si="71"/>
        <v>96</v>
      </c>
      <c r="DD204" s="55">
        <f t="shared" si="71"/>
        <v>427.3</v>
      </c>
      <c r="DE204" s="55">
        <f t="shared" si="71"/>
        <v>444.9</v>
      </c>
      <c r="DF204" s="58">
        <f t="shared" si="71"/>
        <v>2244.4</v>
      </c>
      <c r="DG204" s="58">
        <f t="shared" si="75"/>
        <v>5115</v>
      </c>
    </row>
    <row r="205" spans="2:111">
      <c r="B205" s="40" t="s">
        <v>1590</v>
      </c>
      <c r="C205" s="30" t="s">
        <v>1591</v>
      </c>
      <c r="D205" s="30" t="s">
        <v>1312</v>
      </c>
      <c r="E205" s="30" t="s">
        <v>1604</v>
      </c>
      <c r="F205" s="30" t="str">
        <f t="shared" si="72"/>
        <v>秋田県八郎潟町</v>
      </c>
      <c r="G205" s="41">
        <f>+e!F203</f>
        <v>5672</v>
      </c>
      <c r="H205" s="41">
        <f>+e!G203</f>
        <v>2</v>
      </c>
      <c r="I205" s="41">
        <f>+SUM(e!H203:K203)</f>
        <v>1</v>
      </c>
      <c r="J205" s="41">
        <f>+SUM(e!L203:O203)</f>
        <v>51241</v>
      </c>
      <c r="K205" s="41">
        <f>+e!P203</f>
        <v>132960</v>
      </c>
      <c r="L205" s="41">
        <f>+SUM(e!Q203:R203)</f>
        <v>482224</v>
      </c>
      <c r="M205" s="31">
        <f>+IFERROR(ROUND(e!P203/e!S203,0),0)</f>
        <v>66480</v>
      </c>
      <c r="N205" s="30">
        <f>+IFERROR(ROUND(SUM(e!T203:V203)/e!S203,0),0)</f>
        <v>267</v>
      </c>
      <c r="O205" s="30">
        <f>+IFERROR(ROUND(e!W203/e!G203*100,1),0)</f>
        <v>50</v>
      </c>
      <c r="P205" s="41">
        <f>+e!X203</f>
        <v>9</v>
      </c>
      <c r="Q205" s="30">
        <f>+IFERROR(ROUND(e!Z203/e!Y203*100,1),0)</f>
        <v>0</v>
      </c>
      <c r="R205" s="30">
        <f>+IFERROR(ROUND(e!AB203/e!AA203*100,1),0)</f>
        <v>0</v>
      </c>
      <c r="S205" s="30">
        <f>+IFERROR(ROUND(SUM(e!AC203:AF203)/J205*100,1),0)</f>
        <v>28</v>
      </c>
      <c r="T205" s="30">
        <f>+IFERROR(ROUND(e!AG203/e!Y203*100,1),0)</f>
        <v>100</v>
      </c>
      <c r="U205" s="30">
        <f>+IFERROR(ROUND(e!AH203/SUM(e!AH203:AJ203)*100,1),0)</f>
        <v>100</v>
      </c>
      <c r="V205" s="30">
        <f>+IFERROR(ROUND(e!AK203/SUM(e!AK203:AQ203)*100,1),0)</f>
        <v>100</v>
      </c>
      <c r="W205" s="30">
        <f>+IFERROR(ROUND(SUM(e!AR203:BG203)/J205*100,1),0)</f>
        <v>1.8</v>
      </c>
      <c r="X205" s="30">
        <f>+IFERROR(ROUND(SUM(e!BH203:BI203)/SUM(e!BJ203:BK203)*100,1),0)</f>
        <v>116.1</v>
      </c>
      <c r="Y205" s="30">
        <f t="shared" si="73"/>
        <v>362.7</v>
      </c>
      <c r="Z205" s="30">
        <f t="shared" si="74"/>
        <v>113.2</v>
      </c>
      <c r="AA205" s="30">
        <f>+IFERROR(ROUND(K205/SUM(e!T203:V203),1),0)</f>
        <v>249</v>
      </c>
      <c r="AB205" s="42">
        <f>+IFERROR(ROUND((SUM(e!BJ203:BK203)-SUM(e!BL203:BO203))/SUM(e!T203:V203),1),0)</f>
        <v>220</v>
      </c>
      <c r="AC205" s="30">
        <f>+IFERROR(ROUND(e!BP203/e!BQ203*100,1),0)</f>
        <v>595.1</v>
      </c>
      <c r="AD205" s="101">
        <f>+e!BR203</f>
        <v>0</v>
      </c>
      <c r="AF205" s="5"/>
      <c r="AG205" s="29"/>
      <c r="BG205" s="5"/>
      <c r="BH205" s="29"/>
      <c r="CH205" s="69" t="s">
        <v>3035</v>
      </c>
      <c r="CI205" s="68" t="s">
        <v>3658</v>
      </c>
      <c r="CJ205" s="55">
        <f t="shared" si="70"/>
        <v>0</v>
      </c>
      <c r="CK205" s="55">
        <f t="shared" si="70"/>
        <v>23</v>
      </c>
      <c r="CL205" s="55">
        <f t="shared" si="70"/>
        <v>1</v>
      </c>
      <c r="CM205" s="55">
        <f t="shared" si="70"/>
        <v>32437</v>
      </c>
      <c r="CN205" s="55">
        <f t="shared" si="70"/>
        <v>1512132</v>
      </c>
      <c r="CO205" s="55">
        <f t="shared" si="70"/>
        <v>1691226</v>
      </c>
      <c r="CP205" s="55">
        <f t="shared" si="70"/>
        <v>65745</v>
      </c>
      <c r="CQ205" s="55">
        <f t="shared" si="70"/>
        <v>405</v>
      </c>
      <c r="CR205" s="55">
        <f t="shared" si="70"/>
        <v>69.599999999999994</v>
      </c>
      <c r="CS205" s="55">
        <f t="shared" si="70"/>
        <v>24</v>
      </c>
      <c r="CT205" s="55">
        <f t="shared" si="71"/>
        <v>0</v>
      </c>
      <c r="CU205" s="55">
        <f t="shared" si="71"/>
        <v>85.7</v>
      </c>
      <c r="CV205" s="55">
        <f t="shared" si="71"/>
        <v>54.2</v>
      </c>
      <c r="CW205" s="55">
        <f t="shared" si="71"/>
        <v>100</v>
      </c>
      <c r="CX205" s="55">
        <f t="shared" si="71"/>
        <v>0</v>
      </c>
      <c r="CY205" s="55">
        <f t="shared" si="71"/>
        <v>0</v>
      </c>
      <c r="CZ205" s="55">
        <f t="shared" si="71"/>
        <v>35.5</v>
      </c>
      <c r="DA205" s="55">
        <f t="shared" si="71"/>
        <v>113.4</v>
      </c>
      <c r="DB205" s="55">
        <f t="shared" si="71"/>
        <v>111.8</v>
      </c>
      <c r="DC205" s="55">
        <f t="shared" si="71"/>
        <v>113.8</v>
      </c>
      <c r="DD205" s="55">
        <f t="shared" si="71"/>
        <v>162.30000000000001</v>
      </c>
      <c r="DE205" s="55">
        <f t="shared" si="71"/>
        <v>142.6</v>
      </c>
      <c r="DF205" s="58">
        <f t="shared" si="71"/>
        <v>3386.3</v>
      </c>
      <c r="DG205" s="58">
        <f t="shared" si="75"/>
        <v>0</v>
      </c>
    </row>
    <row r="206" spans="2:111">
      <c r="B206" s="40" t="s">
        <v>1590</v>
      </c>
      <c r="C206" s="30" t="s">
        <v>1591</v>
      </c>
      <c r="D206" s="30" t="s">
        <v>1316</v>
      </c>
      <c r="E206" s="30" t="s">
        <v>1605</v>
      </c>
      <c r="F206" s="30" t="str">
        <f t="shared" si="72"/>
        <v>秋田県小坂町</v>
      </c>
      <c r="G206" s="41">
        <f>+e!F204</f>
        <v>4810</v>
      </c>
      <c r="H206" s="41">
        <f>+e!G204</f>
        <v>1</v>
      </c>
      <c r="I206" s="41">
        <f>+SUM(e!H204:K204)</f>
        <v>3</v>
      </c>
      <c r="J206" s="41">
        <f>+SUM(e!L204:O204)</f>
        <v>96644</v>
      </c>
      <c r="K206" s="41">
        <f>+e!P204</f>
        <v>122911</v>
      </c>
      <c r="L206" s="41">
        <f>+SUM(e!Q204:R204)</f>
        <v>2566464</v>
      </c>
      <c r="M206" s="31">
        <f>+IFERROR(ROUND(e!P204/e!S204,0),0)</f>
        <v>122911</v>
      </c>
      <c r="N206" s="30">
        <f>+IFERROR(ROUND(SUM(e!T204:V204)/e!S204,0),0)</f>
        <v>460</v>
      </c>
      <c r="O206" s="30">
        <f>+IFERROR(ROUND(e!W204/e!G204*100,1),0)</f>
        <v>0</v>
      </c>
      <c r="P206" s="41">
        <f>+e!X204</f>
        <v>5</v>
      </c>
      <c r="Q206" s="30">
        <f>+IFERROR(ROUND(e!Z204/e!Y204*100,1),0)</f>
        <v>0</v>
      </c>
      <c r="R206" s="30">
        <f>+IFERROR(ROUND(e!AB204/e!AA204*100,1),0)</f>
        <v>0</v>
      </c>
      <c r="S206" s="30">
        <f>+IFERROR(ROUND(SUM(e!AC204:AF204)/J206*100,1),0)</f>
        <v>31.3</v>
      </c>
      <c r="T206" s="30">
        <f>+IFERROR(ROUND(e!AG204/e!Y204*100,1),0)</f>
        <v>0</v>
      </c>
      <c r="U206" s="30">
        <f>+IFERROR(ROUND(e!AH204/SUM(e!AH204:AJ204)*100,1),0)</f>
        <v>0</v>
      </c>
      <c r="V206" s="30">
        <f>+IFERROR(ROUND(e!AK204/SUM(e!AK204:AQ204)*100,1),0)</f>
        <v>0</v>
      </c>
      <c r="W206" s="30">
        <f>+IFERROR(ROUND(SUM(e!AR204:BG204)/J206*100,1),0)</f>
        <v>6.5</v>
      </c>
      <c r="X206" s="30">
        <f>+IFERROR(ROUND(SUM(e!BH204:BI204)/SUM(e!BJ204:BK204)*100,1),0)</f>
        <v>102.2</v>
      </c>
      <c r="Y206" s="30">
        <f t="shared" si="73"/>
        <v>2088.1</v>
      </c>
      <c r="Z206" s="30">
        <f t="shared" si="74"/>
        <v>55.5</v>
      </c>
      <c r="AA206" s="30">
        <f>+IFERROR(ROUND(K206/SUM(e!T204:V204),1),0)</f>
        <v>267.2</v>
      </c>
      <c r="AB206" s="42">
        <f>+IFERROR(ROUND((SUM(e!BJ204:BK204)-SUM(e!BL204:BO204))/SUM(e!T204:V204),1),0)</f>
        <v>481.8</v>
      </c>
      <c r="AC206" s="30">
        <f>+IFERROR(ROUND(e!BP204/e!BQ204*100,1),0)</f>
        <v>207.6</v>
      </c>
      <c r="AD206" s="101">
        <f>+e!BR204</f>
        <v>0</v>
      </c>
      <c r="AF206" s="5"/>
      <c r="AG206" s="29"/>
      <c r="BG206" s="5"/>
      <c r="BH206" s="29"/>
      <c r="CH206" s="69" t="s">
        <v>3034</v>
      </c>
      <c r="CI206" s="68" t="s">
        <v>3659</v>
      </c>
      <c r="CJ206" s="55">
        <f t="shared" si="70"/>
        <v>0</v>
      </c>
      <c r="CK206" s="55">
        <f t="shared" si="70"/>
        <v>79</v>
      </c>
      <c r="CL206" s="55">
        <f t="shared" si="70"/>
        <v>3</v>
      </c>
      <c r="CM206" s="55">
        <f t="shared" si="70"/>
        <v>85590</v>
      </c>
      <c r="CN206" s="55">
        <f t="shared" si="70"/>
        <v>5604424</v>
      </c>
      <c r="CO206" s="55">
        <f t="shared" si="70"/>
        <v>5337962</v>
      </c>
      <c r="CP206" s="55">
        <f t="shared" si="70"/>
        <v>76773</v>
      </c>
      <c r="CQ206" s="55">
        <f t="shared" si="70"/>
        <v>521</v>
      </c>
      <c r="CR206" s="55">
        <f t="shared" si="70"/>
        <v>70.900000000000006</v>
      </c>
      <c r="CS206" s="55">
        <f t="shared" si="70"/>
        <v>21</v>
      </c>
      <c r="CT206" s="55">
        <f t="shared" si="71"/>
        <v>0</v>
      </c>
      <c r="CU206" s="55">
        <f t="shared" si="71"/>
        <v>43.1</v>
      </c>
      <c r="CV206" s="55">
        <f t="shared" si="71"/>
        <v>63</v>
      </c>
      <c r="CW206" s="55">
        <f t="shared" si="71"/>
        <v>40</v>
      </c>
      <c r="CX206" s="55">
        <f t="shared" si="71"/>
        <v>40</v>
      </c>
      <c r="CY206" s="55">
        <f t="shared" si="71"/>
        <v>59</v>
      </c>
      <c r="CZ206" s="55">
        <f t="shared" si="71"/>
        <v>37.6</v>
      </c>
      <c r="DA206" s="55">
        <f t="shared" si="71"/>
        <v>111.8</v>
      </c>
      <c r="DB206" s="55">
        <f t="shared" si="71"/>
        <v>95.2</v>
      </c>
      <c r="DC206" s="55">
        <f t="shared" si="71"/>
        <v>113.6</v>
      </c>
      <c r="DD206" s="55">
        <f t="shared" si="71"/>
        <v>147.4</v>
      </c>
      <c r="DE206" s="55">
        <f t="shared" si="71"/>
        <v>129.80000000000001</v>
      </c>
      <c r="DF206" s="58">
        <f t="shared" si="71"/>
        <v>549.1</v>
      </c>
      <c r="DG206" s="58">
        <f t="shared" si="75"/>
        <v>0</v>
      </c>
    </row>
    <row r="207" spans="2:111">
      <c r="B207" s="40" t="s">
        <v>1590</v>
      </c>
      <c r="C207" s="30" t="s">
        <v>1591</v>
      </c>
      <c r="D207" s="30" t="s">
        <v>1485</v>
      </c>
      <c r="E207" s="30" t="s">
        <v>1606</v>
      </c>
      <c r="F207" s="30" t="str">
        <f t="shared" si="72"/>
        <v>秋田県北秋田市（鷹巣）</v>
      </c>
      <c r="G207" s="41">
        <f>+e!F205</f>
        <v>9434</v>
      </c>
      <c r="H207" s="41">
        <f>+e!G205</f>
        <v>6</v>
      </c>
      <c r="I207" s="41">
        <f>+SUM(e!H205:K205)</f>
        <v>1</v>
      </c>
      <c r="J207" s="41">
        <f>+SUM(e!L205:O205)</f>
        <v>84522</v>
      </c>
      <c r="K207" s="41">
        <f>+e!P205</f>
        <v>388625</v>
      </c>
      <c r="L207" s="41">
        <f>+SUM(e!Q205:R205)</f>
        <v>3549530</v>
      </c>
      <c r="M207" s="31">
        <f>+IFERROR(ROUND(e!P205/e!S205,0),0)</f>
        <v>64771</v>
      </c>
      <c r="N207" s="30">
        <f>+IFERROR(ROUND(SUM(e!T205:V205)/e!S205,0),0)</f>
        <v>183</v>
      </c>
      <c r="O207" s="30">
        <f>+IFERROR(ROUND(e!W205/e!G205*100,1),0)</f>
        <v>16.7</v>
      </c>
      <c r="P207" s="41">
        <f>+e!X205</f>
        <v>18</v>
      </c>
      <c r="Q207" s="30">
        <f>+IFERROR(ROUND(e!Z205/e!Y205*100,1),0)</f>
        <v>0</v>
      </c>
      <c r="R207" s="30">
        <f>+IFERROR(ROUND(e!AB205/e!AA205*100,1),0)</f>
        <v>43.5</v>
      </c>
      <c r="S207" s="30">
        <f>+IFERROR(ROUND(SUM(e!AC205:AF205)/J207*100,1),0)</f>
        <v>43.4</v>
      </c>
      <c r="T207" s="30">
        <f>+IFERROR(ROUND(e!AG205/e!Y205*100,1),0)</f>
        <v>0</v>
      </c>
      <c r="U207" s="30">
        <f>+IFERROR(ROUND(e!AH205/SUM(e!AH205:AJ205)*100,1),0)</f>
        <v>0</v>
      </c>
      <c r="V207" s="30">
        <f>+IFERROR(ROUND(e!AK205/SUM(e!AK205:AQ205)*100,1),0)</f>
        <v>0</v>
      </c>
      <c r="W207" s="30">
        <f>+IFERROR(ROUND(SUM(e!AR205:BG205)/J207*100,1),0)</f>
        <v>27</v>
      </c>
      <c r="X207" s="30">
        <f>+IFERROR(ROUND(SUM(e!BH205:BI205)/SUM(e!BJ205:BK205)*100,1),0)</f>
        <v>86.2</v>
      </c>
      <c r="Y207" s="30">
        <f t="shared" si="73"/>
        <v>913.4</v>
      </c>
      <c r="Z207" s="30">
        <f t="shared" si="74"/>
        <v>76.900000000000006</v>
      </c>
      <c r="AA207" s="30">
        <f>+IFERROR(ROUND(K207/SUM(e!T205:V205),1),0)</f>
        <v>354.6</v>
      </c>
      <c r="AB207" s="42">
        <f>+IFERROR(ROUND((SUM(e!BJ205:BK205)-SUM(e!BL205:BO205))/SUM(e!T205:V205),1),0)</f>
        <v>460.9</v>
      </c>
      <c r="AC207" s="30">
        <f>+IFERROR(ROUND(e!BP205/e!BQ205*100,1),0)</f>
        <v>276.39999999999998</v>
      </c>
      <c r="AD207" s="101">
        <f>+e!BR205</f>
        <v>6000</v>
      </c>
      <c r="AF207" s="5"/>
      <c r="AG207" s="29"/>
      <c r="BG207" s="5"/>
      <c r="BH207" s="29"/>
      <c r="CH207" s="69" t="s">
        <v>497</v>
      </c>
      <c r="CI207" s="68" t="s">
        <v>3660</v>
      </c>
      <c r="CJ207" s="55">
        <f t="shared" si="70"/>
        <v>39849</v>
      </c>
      <c r="CK207" s="55">
        <f t="shared" si="70"/>
        <v>16</v>
      </c>
      <c r="CL207" s="55">
        <f t="shared" si="70"/>
        <v>0</v>
      </c>
      <c r="CM207" s="55">
        <f t="shared" si="70"/>
        <v>555429</v>
      </c>
      <c r="CN207" s="55">
        <f t="shared" si="70"/>
        <v>856443</v>
      </c>
      <c r="CO207" s="55">
        <f t="shared" si="70"/>
        <v>462192</v>
      </c>
      <c r="CP207" s="55">
        <f t="shared" si="70"/>
        <v>65880</v>
      </c>
      <c r="CQ207" s="55">
        <f t="shared" si="70"/>
        <v>295</v>
      </c>
      <c r="CR207" s="55">
        <f t="shared" si="70"/>
        <v>56.3</v>
      </c>
      <c r="CS207" s="55">
        <f t="shared" si="70"/>
        <v>16</v>
      </c>
      <c r="CT207" s="55">
        <f t="shared" si="71"/>
        <v>0</v>
      </c>
      <c r="CU207" s="55">
        <f t="shared" si="71"/>
        <v>0</v>
      </c>
      <c r="CV207" s="55">
        <f t="shared" si="71"/>
        <v>27</v>
      </c>
      <c r="CW207" s="55">
        <f t="shared" si="71"/>
        <v>0</v>
      </c>
      <c r="CX207" s="55">
        <f t="shared" si="71"/>
        <v>0</v>
      </c>
      <c r="CY207" s="55">
        <f t="shared" si="71"/>
        <v>0</v>
      </c>
      <c r="CZ207" s="55">
        <f t="shared" si="71"/>
        <v>4.3</v>
      </c>
      <c r="DA207" s="55">
        <f t="shared" si="71"/>
        <v>119.7</v>
      </c>
      <c r="DB207" s="55">
        <f t="shared" si="71"/>
        <v>54</v>
      </c>
      <c r="DC207" s="55">
        <f t="shared" si="71"/>
        <v>88.8</v>
      </c>
      <c r="DD207" s="55">
        <f t="shared" si="71"/>
        <v>223.6</v>
      </c>
      <c r="DE207" s="55">
        <f t="shared" si="71"/>
        <v>251.8</v>
      </c>
      <c r="DF207" s="58">
        <f t="shared" si="71"/>
        <v>557.1</v>
      </c>
      <c r="DG207" s="58">
        <f t="shared" si="75"/>
        <v>20400</v>
      </c>
    </row>
    <row r="208" spans="2:111">
      <c r="B208" s="40" t="s">
        <v>1590</v>
      </c>
      <c r="C208" s="30" t="s">
        <v>1591</v>
      </c>
      <c r="D208" s="30" t="s">
        <v>1326</v>
      </c>
      <c r="E208" s="30" t="s">
        <v>1607</v>
      </c>
      <c r="F208" s="30" t="str">
        <f t="shared" si="72"/>
        <v>秋田県羽後町</v>
      </c>
      <c r="G208" s="41">
        <f>+e!F206</f>
        <v>9890</v>
      </c>
      <c r="H208" s="41">
        <f>+e!G206</f>
        <v>8</v>
      </c>
      <c r="I208" s="41">
        <f>+SUM(e!H206:K206)</f>
        <v>2</v>
      </c>
      <c r="J208" s="41">
        <f>+SUM(e!L206:O206)</f>
        <v>101439</v>
      </c>
      <c r="K208" s="41">
        <f>+e!P206</f>
        <v>215743</v>
      </c>
      <c r="L208" s="41">
        <f>+SUM(e!Q206:R206)</f>
        <v>317440</v>
      </c>
      <c r="M208" s="31">
        <f>+IFERROR(ROUND(e!P206/e!S206,0),0)</f>
        <v>35957</v>
      </c>
      <c r="N208" s="30">
        <f>+IFERROR(ROUND(SUM(e!T206:V206)/e!S206,0),0)</f>
        <v>167</v>
      </c>
      <c r="O208" s="30">
        <f>+IFERROR(ROUND(e!W206/e!G206*100,1),0)</f>
        <v>37.5</v>
      </c>
      <c r="P208" s="41">
        <f>+e!X206</f>
        <v>4</v>
      </c>
      <c r="Q208" s="30">
        <f>+IFERROR(ROUND(e!Z206/e!Y206*100,1),0)</f>
        <v>0</v>
      </c>
      <c r="R208" s="30">
        <f>+IFERROR(ROUND(e!AB206/e!AA206*100,1),0)</f>
        <v>33.299999999999997</v>
      </c>
      <c r="S208" s="30">
        <f>+IFERROR(ROUND(SUM(e!AC206:AF206)/J208*100,1),0)</f>
        <v>50.2</v>
      </c>
      <c r="T208" s="30">
        <f>+IFERROR(ROUND(e!AG206/e!Y206*100,1),0)</f>
        <v>16.2</v>
      </c>
      <c r="U208" s="30">
        <f>+IFERROR(ROUND(e!AH206/SUM(e!AH206:AJ206)*100,1),0)</f>
        <v>0</v>
      </c>
      <c r="V208" s="30">
        <f>+IFERROR(ROUND(e!AK206/SUM(e!AK206:AQ206)*100,1),0)</f>
        <v>31.7</v>
      </c>
      <c r="W208" s="30">
        <f>+IFERROR(ROUND(SUM(e!AR206:BG206)/J208*100,1),0)</f>
        <v>20.3</v>
      </c>
      <c r="X208" s="30">
        <f>+IFERROR(ROUND(SUM(e!BH206:BI206)/SUM(e!BJ206:BK206)*100,1),0)</f>
        <v>123.8</v>
      </c>
      <c r="Y208" s="30">
        <f t="shared" si="73"/>
        <v>147.1</v>
      </c>
      <c r="Z208" s="30">
        <f t="shared" si="74"/>
        <v>123.1</v>
      </c>
      <c r="AA208" s="30">
        <f>+IFERROR(ROUND(K208/SUM(e!T206:V206),1),0)</f>
        <v>216</v>
      </c>
      <c r="AB208" s="42">
        <f>+IFERROR(ROUND((SUM(e!BJ206:BK206)-SUM(e!BL206:BO206))/SUM(e!T206:V206),1),0)</f>
        <v>175.4</v>
      </c>
      <c r="AC208" s="30">
        <f>+IFERROR(ROUND(e!BP206/e!BQ206*100,1),0)</f>
        <v>1111.0999999999999</v>
      </c>
      <c r="AD208" s="101">
        <f>+e!BR206</f>
        <v>0</v>
      </c>
      <c r="AF208" s="5"/>
      <c r="AG208" s="29"/>
      <c r="BG208" s="5"/>
      <c r="BH208" s="29"/>
      <c r="CH208" s="69" t="s">
        <v>498</v>
      </c>
      <c r="CI208" s="68" t="s">
        <v>3661</v>
      </c>
      <c r="CJ208" s="55">
        <f t="shared" si="70"/>
        <v>156899</v>
      </c>
      <c r="CK208" s="55">
        <f t="shared" si="70"/>
        <v>53</v>
      </c>
      <c r="CL208" s="55">
        <f t="shared" si="70"/>
        <v>0</v>
      </c>
      <c r="CM208" s="55">
        <f t="shared" si="70"/>
        <v>1429924</v>
      </c>
      <c r="CN208" s="55">
        <f t="shared" si="70"/>
        <v>3811308</v>
      </c>
      <c r="CO208" s="55">
        <f t="shared" si="70"/>
        <v>1014998</v>
      </c>
      <c r="CP208" s="55">
        <f t="shared" si="70"/>
        <v>97726</v>
      </c>
      <c r="CQ208" s="55">
        <f t="shared" si="70"/>
        <v>420</v>
      </c>
      <c r="CR208" s="55">
        <f t="shared" si="70"/>
        <v>43.4</v>
      </c>
      <c r="CS208" s="55">
        <f t="shared" si="70"/>
        <v>18</v>
      </c>
      <c r="CT208" s="55">
        <f t="shared" si="71"/>
        <v>0</v>
      </c>
      <c r="CU208" s="55">
        <f t="shared" si="71"/>
        <v>31.3</v>
      </c>
      <c r="CV208" s="55">
        <f t="shared" si="71"/>
        <v>28.5</v>
      </c>
      <c r="CW208" s="55">
        <f t="shared" si="71"/>
        <v>0</v>
      </c>
      <c r="CX208" s="55">
        <f t="shared" si="71"/>
        <v>0</v>
      </c>
      <c r="CY208" s="55">
        <f t="shared" si="71"/>
        <v>69.900000000000006</v>
      </c>
      <c r="CZ208" s="55">
        <f t="shared" si="71"/>
        <v>12.5</v>
      </c>
      <c r="DA208" s="55">
        <f t="shared" si="71"/>
        <v>110.6</v>
      </c>
      <c r="DB208" s="55">
        <f t="shared" si="71"/>
        <v>26.6</v>
      </c>
      <c r="DC208" s="55">
        <f t="shared" si="71"/>
        <v>90.8</v>
      </c>
      <c r="DD208" s="55">
        <f t="shared" si="71"/>
        <v>232.7</v>
      </c>
      <c r="DE208" s="55">
        <f t="shared" si="71"/>
        <v>256.3</v>
      </c>
      <c r="DF208" s="58">
        <f t="shared" si="71"/>
        <v>1058.5999999999999</v>
      </c>
      <c r="DG208" s="58">
        <f t="shared" si="75"/>
        <v>56450</v>
      </c>
    </row>
    <row r="209" spans="2:111">
      <c r="B209" s="40" t="s">
        <v>1590</v>
      </c>
      <c r="C209" s="30" t="s">
        <v>1591</v>
      </c>
      <c r="D209" s="30" t="s">
        <v>1334</v>
      </c>
      <c r="E209" s="30" t="s">
        <v>1608</v>
      </c>
      <c r="F209" s="30" t="str">
        <f t="shared" si="72"/>
        <v>秋田県鹿角市</v>
      </c>
      <c r="G209" s="41">
        <f>+e!F207</f>
        <v>26231</v>
      </c>
      <c r="H209" s="41">
        <f>+e!G207</f>
        <v>7</v>
      </c>
      <c r="I209" s="41">
        <f>+SUM(e!H207:K207)</f>
        <v>4</v>
      </c>
      <c r="J209" s="41">
        <f>+SUM(e!L207:O207)</f>
        <v>348636</v>
      </c>
      <c r="K209" s="41">
        <f>+e!P207</f>
        <v>495679</v>
      </c>
      <c r="L209" s="41">
        <f>+SUM(e!Q207:R207)</f>
        <v>3280180</v>
      </c>
      <c r="M209" s="31">
        <f>+IFERROR(ROUND(e!P207/e!S207,0),0)</f>
        <v>70811</v>
      </c>
      <c r="N209" s="30">
        <f>+IFERROR(ROUND(SUM(e!T207:V207)/e!S207,0),0)</f>
        <v>326</v>
      </c>
      <c r="O209" s="30">
        <f>+IFERROR(ROUND(e!W207/e!G207*100,1),0)</f>
        <v>42.9</v>
      </c>
      <c r="P209" s="41">
        <f>+e!X207</f>
        <v>17</v>
      </c>
      <c r="Q209" s="30">
        <f>+IFERROR(ROUND(e!Z207/e!Y207*100,1),0)</f>
        <v>0</v>
      </c>
      <c r="R209" s="30">
        <f>+IFERROR(ROUND(e!AB207/e!AA207*100,1),0)</f>
        <v>68.099999999999994</v>
      </c>
      <c r="S209" s="30">
        <f>+IFERROR(ROUND(SUM(e!AC207:AF207)/J209*100,1),0)</f>
        <v>12</v>
      </c>
      <c r="T209" s="30">
        <f>+IFERROR(ROUND(e!AG207/e!Y207*100,1),0)</f>
        <v>59.2</v>
      </c>
      <c r="U209" s="30">
        <f>+IFERROR(ROUND(e!AH207/SUM(e!AH207:AJ207)*100,1),0)</f>
        <v>0</v>
      </c>
      <c r="V209" s="30">
        <f>+IFERROR(ROUND(e!AK207/SUM(e!AK207:AQ207)*100,1),0)</f>
        <v>22.9</v>
      </c>
      <c r="W209" s="30">
        <f>+IFERROR(ROUND(SUM(e!AR207:BG207)/J209*100,1),0)</f>
        <v>0.3</v>
      </c>
      <c r="X209" s="30">
        <f>+IFERROR(ROUND(SUM(e!BH207:BI207)/SUM(e!BJ207:BK207)*100,1),0)</f>
        <v>96.5</v>
      </c>
      <c r="Y209" s="30">
        <f t="shared" si="73"/>
        <v>661.8</v>
      </c>
      <c r="Z209" s="30">
        <f t="shared" si="74"/>
        <v>90.9</v>
      </c>
      <c r="AA209" s="30">
        <f>+IFERROR(ROUND(K209/SUM(e!T207:V207),1),0)</f>
        <v>217.5</v>
      </c>
      <c r="AB209" s="42">
        <f>+IFERROR(ROUND((SUM(e!BJ207:BK207)-SUM(e!BL207:BO207))/SUM(e!T207:V207),1),0)</f>
        <v>239.2</v>
      </c>
      <c r="AC209" s="30">
        <f>+IFERROR(ROUND(e!BP207/e!BQ207*100,1),0)</f>
        <v>281.39999999999998</v>
      </c>
      <c r="AD209" s="101">
        <f>+e!BR207</f>
        <v>0</v>
      </c>
      <c r="AF209" s="5"/>
      <c r="AG209" s="29"/>
      <c r="BG209" s="5"/>
      <c r="BH209" s="29"/>
      <c r="CH209" s="69" t="s">
        <v>3033</v>
      </c>
      <c r="CI209" s="68" t="s">
        <v>3662</v>
      </c>
      <c r="CJ209" s="55">
        <f t="shared" si="70"/>
        <v>142541</v>
      </c>
      <c r="CK209" s="55">
        <f t="shared" si="70"/>
        <v>58</v>
      </c>
      <c r="CL209" s="55">
        <f t="shared" si="70"/>
        <v>1</v>
      </c>
      <c r="CM209" s="55">
        <f t="shared" si="70"/>
        <v>1584885</v>
      </c>
      <c r="CN209" s="55">
        <f t="shared" si="70"/>
        <v>3731123</v>
      </c>
      <c r="CO209" s="55">
        <f t="shared" si="70"/>
        <v>11691511</v>
      </c>
      <c r="CP209" s="55">
        <f t="shared" si="70"/>
        <v>69095</v>
      </c>
      <c r="CQ209" s="55">
        <f t="shared" si="70"/>
        <v>309</v>
      </c>
      <c r="CR209" s="55">
        <f t="shared" si="70"/>
        <v>50</v>
      </c>
      <c r="CS209" s="55">
        <f t="shared" si="70"/>
        <v>10</v>
      </c>
      <c r="CT209" s="55">
        <f t="shared" si="71"/>
        <v>0</v>
      </c>
      <c r="CU209" s="55">
        <f t="shared" si="71"/>
        <v>38.799999999999997</v>
      </c>
      <c r="CV209" s="55">
        <f t="shared" si="71"/>
        <v>45</v>
      </c>
      <c r="CW209" s="55">
        <f t="shared" si="71"/>
        <v>0</v>
      </c>
      <c r="CX209" s="55">
        <f t="shared" si="71"/>
        <v>0</v>
      </c>
      <c r="CY209" s="55">
        <f t="shared" si="71"/>
        <v>4.5</v>
      </c>
      <c r="CZ209" s="55">
        <f t="shared" si="71"/>
        <v>12</v>
      </c>
      <c r="DA209" s="55">
        <f t="shared" si="71"/>
        <v>105.6</v>
      </c>
      <c r="DB209" s="55">
        <f t="shared" si="71"/>
        <v>313.39999999999998</v>
      </c>
      <c r="DC209" s="55">
        <f t="shared" si="71"/>
        <v>84.1</v>
      </c>
      <c r="DD209" s="55">
        <f t="shared" si="71"/>
        <v>223.5</v>
      </c>
      <c r="DE209" s="55">
        <f t="shared" si="71"/>
        <v>265.60000000000002</v>
      </c>
      <c r="DF209" s="58">
        <f t="shared" si="71"/>
        <v>239</v>
      </c>
      <c r="DG209" s="58">
        <f t="shared" si="75"/>
        <v>47657</v>
      </c>
    </row>
    <row r="210" spans="2:111">
      <c r="B210" s="40" t="s">
        <v>1590</v>
      </c>
      <c r="C210" s="30" t="s">
        <v>1591</v>
      </c>
      <c r="D210" s="30" t="s">
        <v>1609</v>
      </c>
      <c r="E210" s="30" t="s">
        <v>1610</v>
      </c>
      <c r="F210" s="30" t="str">
        <f t="shared" si="72"/>
        <v>秋田県北秋田市（森吉・合川）</v>
      </c>
      <c r="G210" s="41">
        <f>+e!F208</f>
        <v>11138</v>
      </c>
      <c r="H210" s="41">
        <f>+e!G208</f>
        <v>5</v>
      </c>
      <c r="I210" s="41">
        <f>+SUM(e!H208:K208)</f>
        <v>1</v>
      </c>
      <c r="J210" s="41">
        <f>+SUM(e!L208:O208)</f>
        <v>208095</v>
      </c>
      <c r="K210" s="41">
        <f>+e!P208</f>
        <v>0</v>
      </c>
      <c r="L210" s="41">
        <f>+SUM(e!Q208:R208)</f>
        <v>0</v>
      </c>
      <c r="M210" s="31">
        <f>+IFERROR(ROUND(e!P208/e!S208,0),0)</f>
        <v>0</v>
      </c>
      <c r="N210" s="30">
        <f>+IFERROR(ROUND(SUM(e!T208:V208)/e!S208,0),0)</f>
        <v>236</v>
      </c>
      <c r="O210" s="30">
        <f>+IFERROR(ROUND(e!W208/e!G208*100,1),0)</f>
        <v>40</v>
      </c>
      <c r="P210" s="41">
        <f>+e!X208</f>
        <v>9</v>
      </c>
      <c r="Q210" s="30">
        <f>+IFERROR(ROUND(e!Z208/e!Y208*100,1),0)</f>
        <v>0</v>
      </c>
      <c r="R210" s="30">
        <f>+IFERROR(ROUND(e!AB208/e!AA208*100,1),0)</f>
        <v>0</v>
      </c>
      <c r="S210" s="30">
        <f>+IFERROR(ROUND(SUM(e!AC208:AF208)/J210*100,1),0)</f>
        <v>16.100000000000001</v>
      </c>
      <c r="T210" s="30">
        <f>+IFERROR(ROUND(e!AG208/e!Y208*100,1),0)</f>
        <v>100</v>
      </c>
      <c r="U210" s="30">
        <f>+IFERROR(ROUND(e!AH208/SUM(e!AH208:AJ208)*100,1),0)</f>
        <v>99.2</v>
      </c>
      <c r="V210" s="30">
        <f>+IFERROR(ROUND(e!AK208/SUM(e!AK208:AQ208)*100,1),0)</f>
        <v>50.3</v>
      </c>
      <c r="W210" s="30">
        <f>+IFERROR(ROUND(SUM(e!AR208:BG208)/J210*100,1),0)</f>
        <v>4.2</v>
      </c>
      <c r="X210" s="30">
        <f>+IFERROR(ROUND(SUM(e!BH208:BI208)/SUM(e!BJ208:BK208)*100,1),0)</f>
        <v>0</v>
      </c>
      <c r="Y210" s="30">
        <f t="shared" si="73"/>
        <v>0</v>
      </c>
      <c r="Z210" s="30">
        <f t="shared" si="74"/>
        <v>0</v>
      </c>
      <c r="AA210" s="30">
        <f>+IFERROR(ROUND(K210/SUM(e!T208:V208),1),0)</f>
        <v>0</v>
      </c>
      <c r="AB210" s="42">
        <f>+IFERROR(ROUND((SUM(e!BJ208:BK208)-SUM(e!BL208:BO208))/SUM(e!T208:V208),1),0)</f>
        <v>0</v>
      </c>
      <c r="AC210" s="30">
        <f>+IFERROR(ROUND(e!BP208/e!BQ208*100,1),0)</f>
        <v>0</v>
      </c>
      <c r="AD210" s="101">
        <f>+e!BR208</f>
        <v>5670</v>
      </c>
      <c r="AF210" s="5"/>
      <c r="AG210" s="29"/>
      <c r="BG210" s="5"/>
      <c r="BH210" s="29"/>
      <c r="CH210" s="66"/>
      <c r="CI210" s="59"/>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43"/>
    </row>
    <row r="211" spans="2:111">
      <c r="B211" s="40" t="s">
        <v>1590</v>
      </c>
      <c r="C211" s="30" t="s">
        <v>1591</v>
      </c>
      <c r="D211" s="30" t="s">
        <v>1338</v>
      </c>
      <c r="E211" s="30" t="s">
        <v>1611</v>
      </c>
      <c r="F211" s="30" t="str">
        <f t="shared" si="72"/>
        <v>秋田県三種町</v>
      </c>
      <c r="G211" s="41">
        <f>+e!F209</f>
        <v>12208</v>
      </c>
      <c r="H211" s="41">
        <f>+e!G209</f>
        <v>3</v>
      </c>
      <c r="I211" s="41">
        <f>+SUM(e!H209:K209)</f>
        <v>7</v>
      </c>
      <c r="J211" s="41">
        <f>+SUM(e!L209:O209)</f>
        <v>189449</v>
      </c>
      <c r="K211" s="41">
        <f>+e!P209</f>
        <v>207518</v>
      </c>
      <c r="L211" s="41">
        <f>+SUM(e!Q209:R209)</f>
        <v>950812</v>
      </c>
      <c r="M211" s="31">
        <f>+IFERROR(ROUND(e!P209/e!S209,0),0)</f>
        <v>69173</v>
      </c>
      <c r="N211" s="30">
        <f>+IFERROR(ROUND(SUM(e!T209:V209)/e!S209,0),0)</f>
        <v>414</v>
      </c>
      <c r="O211" s="30">
        <f>+IFERROR(ROUND(e!W209/e!G209*100,1),0)</f>
        <v>0</v>
      </c>
      <c r="P211" s="41">
        <f>+e!X209</f>
        <v>15</v>
      </c>
      <c r="Q211" s="30">
        <f>+IFERROR(ROUND(e!Z209/e!Y209*100,1),0)</f>
        <v>0</v>
      </c>
      <c r="R211" s="30">
        <f>+IFERROR(ROUND(e!AB209/e!AA209*100,1),0)</f>
        <v>0</v>
      </c>
      <c r="S211" s="30">
        <f>+IFERROR(ROUND(SUM(e!AC209:AF209)/J211*100,1),0)</f>
        <v>0</v>
      </c>
      <c r="T211" s="30">
        <f>+IFERROR(ROUND(e!AG209/e!Y209*100,1),0)</f>
        <v>0</v>
      </c>
      <c r="U211" s="30">
        <f>+IFERROR(ROUND(e!AH209/SUM(e!AH209:AJ209)*100,1),0)</f>
        <v>0</v>
      </c>
      <c r="V211" s="30">
        <f>+IFERROR(ROUND(e!AK209/SUM(e!AK209:AQ209)*100,1),0)</f>
        <v>20.9</v>
      </c>
      <c r="W211" s="30">
        <f>+IFERROR(ROUND(SUM(e!AR209:BG209)/J211*100,1),0)</f>
        <v>0</v>
      </c>
      <c r="X211" s="30">
        <f>+IFERROR(ROUND(SUM(e!BH209:BI209)/SUM(e!BJ209:BK209)*100,1),0)</f>
        <v>100.4</v>
      </c>
      <c r="Y211" s="30">
        <f t="shared" si="73"/>
        <v>458.2</v>
      </c>
      <c r="Z211" s="30">
        <f t="shared" si="74"/>
        <v>90.6</v>
      </c>
      <c r="AA211" s="30">
        <f>+IFERROR(ROUND(K211/SUM(e!T209:V209),1),0)</f>
        <v>167.2</v>
      </c>
      <c r="AB211" s="42">
        <f>+IFERROR(ROUND((SUM(e!BJ209:BK209)-SUM(e!BL209:BO209))/SUM(e!T209:V209),1),0)</f>
        <v>184.6</v>
      </c>
      <c r="AC211" s="30">
        <f>+IFERROR(ROUND(e!BP209/e!BQ209*100,1),0)</f>
        <v>55.8</v>
      </c>
      <c r="AD211" s="101">
        <f>+e!BR209</f>
        <v>0</v>
      </c>
      <c r="AF211" s="5"/>
      <c r="AG211" s="29"/>
      <c r="BG211" s="5"/>
      <c r="BH211" s="29"/>
      <c r="CH211" s="66"/>
      <c r="CI211" s="59"/>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43"/>
    </row>
    <row r="212" spans="2:111">
      <c r="B212" s="40" t="s">
        <v>1590</v>
      </c>
      <c r="C212" s="30" t="s">
        <v>1591</v>
      </c>
      <c r="D212" s="30" t="s">
        <v>1340</v>
      </c>
      <c r="E212" s="30" t="s">
        <v>1612</v>
      </c>
      <c r="F212" s="30" t="str">
        <f t="shared" si="72"/>
        <v>秋田県湯沢市（稲川）</v>
      </c>
      <c r="G212" s="41">
        <f>+e!F210</f>
        <v>8664</v>
      </c>
      <c r="H212" s="41">
        <f>+e!G210</f>
        <v>1</v>
      </c>
      <c r="I212" s="41">
        <f>+SUM(e!H210:K210)</f>
        <v>2</v>
      </c>
      <c r="J212" s="41">
        <f>+SUM(e!L210:O210)</f>
        <v>134048</v>
      </c>
      <c r="K212" s="41">
        <f>+e!P210</f>
        <v>142202</v>
      </c>
      <c r="L212" s="41">
        <f>+SUM(e!Q210:R210)</f>
        <v>1587197</v>
      </c>
      <c r="M212" s="31">
        <f>+IFERROR(ROUND(e!P210/e!S210,0),0)</f>
        <v>142202</v>
      </c>
      <c r="N212" s="30">
        <f>+IFERROR(ROUND(SUM(e!T210:V210)/e!S210,0),0)</f>
        <v>600</v>
      </c>
      <c r="O212" s="30">
        <f>+IFERROR(ROUND(e!W210/e!G210*100,1),0)</f>
        <v>0</v>
      </c>
      <c r="P212" s="41">
        <f>+e!X210</f>
        <v>3</v>
      </c>
      <c r="Q212" s="30">
        <f>+IFERROR(ROUND(e!Z210/e!Y210*100,1),0)</f>
        <v>0</v>
      </c>
      <c r="R212" s="30">
        <f>+IFERROR(ROUND(e!AB210/e!AA210*100,1),0)</f>
        <v>62.5</v>
      </c>
      <c r="S212" s="30">
        <f>+IFERROR(ROUND(SUM(e!AC210:AF210)/J212*100,1),0)</f>
        <v>0</v>
      </c>
      <c r="T212" s="30">
        <f>+IFERROR(ROUND(e!AG210/e!Y210*100,1),0)</f>
        <v>0</v>
      </c>
      <c r="U212" s="30">
        <f>+IFERROR(ROUND(e!AH210/SUM(e!AH210:AJ210)*100,1),0)</f>
        <v>0</v>
      </c>
      <c r="V212" s="30">
        <f>+IFERROR(ROUND(e!AK210/SUM(e!AK210:AQ210)*100,1),0)</f>
        <v>0</v>
      </c>
      <c r="W212" s="30">
        <f>+IFERROR(ROUND(SUM(e!AR210:BG210)/J212*100,1),0)</f>
        <v>13.6</v>
      </c>
      <c r="X212" s="30">
        <f>+IFERROR(ROUND(SUM(e!BH210:BI210)/SUM(e!BJ210:BK210)*100,1),0)</f>
        <v>111.7</v>
      </c>
      <c r="Y212" s="30">
        <f t="shared" si="73"/>
        <v>1116.2</v>
      </c>
      <c r="Z212" s="30">
        <f t="shared" si="74"/>
        <v>93.1</v>
      </c>
      <c r="AA212" s="30">
        <f>+IFERROR(ROUND(K212/SUM(e!T210:V210),1),0)</f>
        <v>237</v>
      </c>
      <c r="AB212" s="42">
        <f>+IFERROR(ROUND((SUM(e!BJ210:BK210)-SUM(e!BL210:BO210))/SUM(e!T210:V210),1),0)</f>
        <v>254.7</v>
      </c>
      <c r="AC212" s="30">
        <f>+IFERROR(ROUND(e!BP210/e!BQ210*100,1),0)</f>
        <v>310.7</v>
      </c>
      <c r="AD212" s="101">
        <f>+e!BR210</f>
        <v>0</v>
      </c>
      <c r="AF212" s="5"/>
      <c r="AG212" s="29"/>
      <c r="BG212" s="5"/>
      <c r="BH212" s="29"/>
      <c r="CH212" s="66"/>
      <c r="CI212" s="59"/>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43"/>
    </row>
    <row r="213" spans="2:111">
      <c r="B213" s="40" t="s">
        <v>1590</v>
      </c>
      <c r="C213" s="30" t="s">
        <v>1591</v>
      </c>
      <c r="D213" s="30" t="s">
        <v>1489</v>
      </c>
      <c r="E213" s="30" t="s">
        <v>1613</v>
      </c>
      <c r="F213" s="30" t="str">
        <f t="shared" si="72"/>
        <v>秋田県仙北市</v>
      </c>
      <c r="G213" s="41">
        <f>+e!F211</f>
        <v>16566</v>
      </c>
      <c r="H213" s="41">
        <f>+e!G211</f>
        <v>9</v>
      </c>
      <c r="I213" s="41">
        <f>+SUM(e!H211:K211)</f>
        <v>24</v>
      </c>
      <c r="J213" s="41">
        <f>+SUM(e!L211:O211)</f>
        <v>366245</v>
      </c>
      <c r="K213" s="41">
        <f>+e!P211</f>
        <v>360870</v>
      </c>
      <c r="L213" s="41">
        <f>+SUM(e!Q211:R211)</f>
        <v>3742753</v>
      </c>
      <c r="M213" s="31">
        <f>+IFERROR(ROUND(e!P211/e!S211,0),0)</f>
        <v>60145</v>
      </c>
      <c r="N213" s="30">
        <f>+IFERROR(ROUND(SUM(e!T211:V211)/e!S211,0),0)</f>
        <v>318</v>
      </c>
      <c r="O213" s="30">
        <f>+IFERROR(ROUND(e!W211/e!G211*100,1),0)</f>
        <v>0</v>
      </c>
      <c r="P213" s="41">
        <f>+e!X211</f>
        <v>18</v>
      </c>
      <c r="Q213" s="30">
        <f>+IFERROR(ROUND(e!Z211/e!Y211*100,1),0)</f>
        <v>0</v>
      </c>
      <c r="R213" s="30">
        <f>+IFERROR(ROUND(e!AB211/e!AA211*100,1),0)</f>
        <v>40.4</v>
      </c>
      <c r="S213" s="30">
        <f>+IFERROR(ROUND(SUM(e!AC211:AF211)/J213*100,1),0)</f>
        <v>30.7</v>
      </c>
      <c r="T213" s="30">
        <f>+IFERROR(ROUND(e!AG211/e!Y211*100,1),0)</f>
        <v>0</v>
      </c>
      <c r="U213" s="30">
        <f>+IFERROR(ROUND(e!AH211/SUM(e!AH211:AJ211)*100,1),0)</f>
        <v>0</v>
      </c>
      <c r="V213" s="30">
        <f>+IFERROR(ROUND(e!AK211/SUM(e!AK211:AQ211)*100,1),0)</f>
        <v>0</v>
      </c>
      <c r="W213" s="30">
        <f>+IFERROR(ROUND(SUM(e!AR211:BG211)/J213*100,1),0)</f>
        <v>22.2</v>
      </c>
      <c r="X213" s="30">
        <f>+IFERROR(ROUND(SUM(e!BH211:BI211)/SUM(e!BJ211:BK211)*100,1),0)</f>
        <v>89.8</v>
      </c>
      <c r="Y213" s="30">
        <f t="shared" si="73"/>
        <v>1037.0999999999999</v>
      </c>
      <c r="Z213" s="30">
        <f t="shared" si="74"/>
        <v>77.7</v>
      </c>
      <c r="AA213" s="30">
        <f>+IFERROR(ROUND(K213/SUM(e!T211:V211),1),0)</f>
        <v>189.4</v>
      </c>
      <c r="AB213" s="42">
        <f>+IFERROR(ROUND((SUM(e!BJ211:BK211)-SUM(e!BL211:BO211))/SUM(e!T211:V211),1),0)</f>
        <v>243.8</v>
      </c>
      <c r="AC213" s="30">
        <f>+IFERROR(ROUND(e!BP211/e!BQ211*100,1),0)</f>
        <v>255.8</v>
      </c>
      <c r="AD213" s="101">
        <f>+e!BR211</f>
        <v>0</v>
      </c>
      <c r="AF213" s="5"/>
      <c r="AG213" s="29"/>
      <c r="BG213" s="5"/>
      <c r="BH213" s="29"/>
      <c r="CH213" s="66"/>
      <c r="CI213" s="59"/>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43"/>
    </row>
    <row r="214" spans="2:111">
      <c r="B214" s="40" t="s">
        <v>1590</v>
      </c>
      <c r="C214" s="30" t="s">
        <v>1591</v>
      </c>
      <c r="D214" s="30" t="s">
        <v>1344</v>
      </c>
      <c r="E214" s="30" t="s">
        <v>1614</v>
      </c>
      <c r="F214" s="30" t="str">
        <f t="shared" si="72"/>
        <v>秋田県美郷町</v>
      </c>
      <c r="G214" s="41">
        <f>+e!F212</f>
        <v>11158</v>
      </c>
      <c r="H214" s="41">
        <f>+e!G212</f>
        <v>4</v>
      </c>
      <c r="I214" s="41">
        <f>+SUM(e!H212:K212)</f>
        <v>9</v>
      </c>
      <c r="J214" s="41">
        <f>+SUM(e!L212:O212)</f>
        <v>295863</v>
      </c>
      <c r="K214" s="41">
        <f>+e!P212</f>
        <v>172530</v>
      </c>
      <c r="L214" s="41">
        <f>+SUM(e!Q212:R212)</f>
        <v>2746558</v>
      </c>
      <c r="M214" s="31">
        <f>+IFERROR(ROUND(e!P212/e!S212,0),0)</f>
        <v>43133</v>
      </c>
      <c r="N214" s="30">
        <f>+IFERROR(ROUND(SUM(e!T212:V212)/e!S212,0),0)</f>
        <v>270</v>
      </c>
      <c r="O214" s="30">
        <f>+IFERROR(ROUND(e!W212/e!G212*100,1),0)</f>
        <v>0</v>
      </c>
      <c r="P214" s="41">
        <f>+e!X212</f>
        <v>2</v>
      </c>
      <c r="Q214" s="30">
        <f>+IFERROR(ROUND(e!Z212/e!Y212*100,1),0)</f>
        <v>0</v>
      </c>
      <c r="R214" s="30">
        <f>+IFERROR(ROUND(e!AB212/e!AA212*100,1),0)</f>
        <v>0</v>
      </c>
      <c r="S214" s="30">
        <f>+IFERROR(ROUND(SUM(e!AC212:AF212)/J214*100,1),0)</f>
        <v>5.8</v>
      </c>
      <c r="T214" s="30">
        <f>+IFERROR(ROUND(e!AG212/e!Y212*100,1),0)</f>
        <v>0</v>
      </c>
      <c r="U214" s="30">
        <f>+IFERROR(ROUND(e!AH212/SUM(e!AH212:AJ212)*100,1),0)</f>
        <v>0</v>
      </c>
      <c r="V214" s="30">
        <f>+IFERROR(ROUND(e!AK212/SUM(e!AK212:AQ212)*100,1),0)</f>
        <v>0</v>
      </c>
      <c r="W214" s="30">
        <f>+IFERROR(ROUND(SUM(e!AR212:BG212)/J214*100,1),0)</f>
        <v>15.4</v>
      </c>
      <c r="X214" s="30">
        <f>+IFERROR(ROUND(SUM(e!BH212:BI212)/SUM(e!BJ212:BK212)*100,1),0)</f>
        <v>102.2</v>
      </c>
      <c r="Y214" s="30">
        <f t="shared" si="73"/>
        <v>1591.9</v>
      </c>
      <c r="Z214" s="30">
        <f t="shared" si="74"/>
        <v>54.6</v>
      </c>
      <c r="AA214" s="30">
        <f>+IFERROR(ROUND(K214/SUM(e!T212:V212),1),0)</f>
        <v>159.6</v>
      </c>
      <c r="AB214" s="42">
        <f>+IFERROR(ROUND((SUM(e!BJ212:BK212)-SUM(e!BL212:BO212))/SUM(e!T212:V212),1),0)</f>
        <v>292.2</v>
      </c>
      <c r="AC214" s="30">
        <f>+IFERROR(ROUND(e!BP212/e!BQ212*100,1),0)</f>
        <v>120</v>
      </c>
      <c r="AD214" s="101">
        <f>+e!BR212</f>
        <v>0</v>
      </c>
      <c r="AF214" s="5"/>
      <c r="AG214" s="29"/>
      <c r="BG214" s="5"/>
      <c r="BH214" s="29"/>
      <c r="CH214" s="66"/>
      <c r="CI214" s="59"/>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43"/>
    </row>
    <row r="215" spans="2:111">
      <c r="B215" s="40" t="s">
        <v>1615</v>
      </c>
      <c r="C215" s="30" t="s">
        <v>1616</v>
      </c>
      <c r="D215" s="30" t="s">
        <v>1280</v>
      </c>
      <c r="E215" s="30" t="s">
        <v>1617</v>
      </c>
      <c r="F215" s="30" t="str">
        <f t="shared" si="72"/>
        <v>山形県河北町</v>
      </c>
      <c r="G215" s="41">
        <f>+e!F213</f>
        <v>17974</v>
      </c>
      <c r="H215" s="41">
        <f>+e!G213</f>
        <v>9</v>
      </c>
      <c r="I215" s="41">
        <f>+SUM(e!H213:K213)</f>
        <v>2</v>
      </c>
      <c r="J215" s="41">
        <f>+SUM(e!L213:O213)</f>
        <v>150622</v>
      </c>
      <c r="K215" s="41">
        <f>+e!P213</f>
        <v>441603</v>
      </c>
      <c r="L215" s="41">
        <f>+SUM(e!Q213:R213)</f>
        <v>708841</v>
      </c>
      <c r="M215" s="31">
        <f>+IFERROR(ROUND(e!P213/e!S213,0),0)</f>
        <v>63086</v>
      </c>
      <c r="N215" s="30">
        <f>+IFERROR(ROUND(SUM(e!T213:V213)/e!S213,0),0)</f>
        <v>307</v>
      </c>
      <c r="O215" s="30">
        <f>+IFERROR(ROUND(e!W213/e!G213*100,1),0)</f>
        <v>0</v>
      </c>
      <c r="P215" s="41">
        <f>+e!X213</f>
        <v>2</v>
      </c>
      <c r="Q215" s="30">
        <f>+IFERROR(ROUND(e!Z213/e!Y213*100,1),0)</f>
        <v>0</v>
      </c>
      <c r="R215" s="30">
        <f>+IFERROR(ROUND(e!AB213/e!AA213*100,1),0)</f>
        <v>11.1</v>
      </c>
      <c r="S215" s="30">
        <f>+IFERROR(ROUND(SUM(e!AC213:AF213)/J215*100,1),0)</f>
        <v>9.1</v>
      </c>
      <c r="T215" s="30">
        <f>+IFERROR(ROUND(e!AG213/e!Y213*100,1),0)</f>
        <v>50</v>
      </c>
      <c r="U215" s="30">
        <f>+IFERROR(ROUND(e!AH213/SUM(e!AH213:AJ213)*100,1),0)</f>
        <v>50</v>
      </c>
      <c r="V215" s="30">
        <f>+IFERROR(ROUND(e!AK213/SUM(e!AK213:AQ213)*100,1),0)</f>
        <v>100</v>
      </c>
      <c r="W215" s="30">
        <f>+IFERROR(ROUND(SUM(e!AR213:BG213)/J215*100,1),0)</f>
        <v>12.1</v>
      </c>
      <c r="X215" s="30">
        <f>+IFERROR(ROUND(SUM(e!BH213:BI213)/SUM(e!BJ213:BK213)*100,1),0)</f>
        <v>113.2</v>
      </c>
      <c r="Y215" s="30">
        <f t="shared" si="73"/>
        <v>160.5</v>
      </c>
      <c r="Z215" s="30">
        <f t="shared" si="74"/>
        <v>109.1</v>
      </c>
      <c r="AA215" s="30">
        <f>+IFERROR(ROUND(K215/SUM(e!T213:V213),1),0)</f>
        <v>205.7</v>
      </c>
      <c r="AB215" s="42">
        <f>+IFERROR(ROUND((SUM(e!BJ213:BK213)-SUM(e!BL213:BO213))/SUM(e!T213:V213),1),0)</f>
        <v>188.5</v>
      </c>
      <c r="AC215" s="30">
        <f>+IFERROR(ROUND(e!BP213/e!BQ213*100,1),0)</f>
        <v>821.8</v>
      </c>
      <c r="AD215" s="101">
        <f>+e!BR213</f>
        <v>9680</v>
      </c>
      <c r="AF215" s="5"/>
      <c r="AG215" s="29"/>
      <c r="BG215" s="5"/>
      <c r="BH215" s="29"/>
      <c r="CH215" s="66"/>
      <c r="CI215" s="59"/>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43"/>
    </row>
    <row r="216" spans="2:111">
      <c r="B216" s="40" t="s">
        <v>1615</v>
      </c>
      <c r="C216" s="30" t="s">
        <v>1616</v>
      </c>
      <c r="D216" s="30" t="s">
        <v>1282</v>
      </c>
      <c r="E216" s="30" t="s">
        <v>1618</v>
      </c>
      <c r="F216" s="30" t="str">
        <f t="shared" si="72"/>
        <v>山形県上山市</v>
      </c>
      <c r="G216" s="41">
        <f>+e!F214</f>
        <v>29802</v>
      </c>
      <c r="H216" s="41">
        <f>+e!G214</f>
        <v>9</v>
      </c>
      <c r="I216" s="41">
        <f>+SUM(e!H214:K214)</f>
        <v>1</v>
      </c>
      <c r="J216" s="41">
        <f>+SUM(e!L214:O214)</f>
        <v>277683</v>
      </c>
      <c r="K216" s="41">
        <f>+e!P214</f>
        <v>674178</v>
      </c>
      <c r="L216" s="41">
        <f>+SUM(e!Q214:R214)</f>
        <v>1688727</v>
      </c>
      <c r="M216" s="31">
        <f>+IFERROR(ROUND(e!P214/e!S214,0),0)</f>
        <v>74909</v>
      </c>
      <c r="N216" s="30">
        <f>+IFERROR(ROUND(SUM(e!T214:V214)/e!S214,0),0)</f>
        <v>336</v>
      </c>
      <c r="O216" s="30">
        <f>+IFERROR(ROUND(e!W214/e!G214*100,1),0)</f>
        <v>44.4</v>
      </c>
      <c r="P216" s="41">
        <f>+e!X214</f>
        <v>9</v>
      </c>
      <c r="Q216" s="30">
        <f>+IFERROR(ROUND(e!Z214/e!Y214*100,1),0)</f>
        <v>0</v>
      </c>
      <c r="R216" s="30">
        <f>+IFERROR(ROUND(e!AB214/e!AA214*100,1),0)</f>
        <v>23.8</v>
      </c>
      <c r="S216" s="30">
        <f>+IFERROR(ROUND(SUM(e!AC214:AF214)/J216*100,1),0)</f>
        <v>17.3</v>
      </c>
      <c r="T216" s="30">
        <f>+IFERROR(ROUND(e!AG214/e!Y214*100,1),0)</f>
        <v>100</v>
      </c>
      <c r="U216" s="30">
        <f>+IFERROR(ROUND(e!AH214/SUM(e!AH214:AJ214)*100,1),0)</f>
        <v>0</v>
      </c>
      <c r="V216" s="30">
        <f>+IFERROR(ROUND(e!AK214/SUM(e!AK214:AQ214)*100,1),0)</f>
        <v>5.6</v>
      </c>
      <c r="W216" s="30">
        <f>+IFERROR(ROUND(SUM(e!AR214:BG214)/J216*100,1),0)</f>
        <v>15.4</v>
      </c>
      <c r="X216" s="30">
        <f>+IFERROR(ROUND(SUM(e!BH214:BI214)/SUM(e!BJ214:BK214)*100,1),0)</f>
        <v>105.3</v>
      </c>
      <c r="Y216" s="30">
        <f t="shared" si="73"/>
        <v>250.5</v>
      </c>
      <c r="Z216" s="30">
        <f t="shared" si="74"/>
        <v>100.9</v>
      </c>
      <c r="AA216" s="30">
        <f>+IFERROR(ROUND(K216/SUM(e!T214:V214),1),0)</f>
        <v>223.2</v>
      </c>
      <c r="AB216" s="42">
        <f>+IFERROR(ROUND((SUM(e!BJ214:BK214)-SUM(e!BL214:BO214))/SUM(e!T214:V214),1),0)</f>
        <v>221.3</v>
      </c>
      <c r="AC216" s="30">
        <f>+IFERROR(ROUND(e!BP214/e!BQ214*100,1),0)</f>
        <v>317</v>
      </c>
      <c r="AD216" s="101">
        <f>+e!BR214</f>
        <v>16165</v>
      </c>
      <c r="AF216" s="5"/>
      <c r="AG216" s="29"/>
      <c r="BG216" s="5"/>
      <c r="BH216" s="29"/>
      <c r="CH216" s="66"/>
      <c r="CI216" s="59"/>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43"/>
    </row>
    <row r="217" spans="2:111">
      <c r="B217" s="40" t="s">
        <v>1615</v>
      </c>
      <c r="C217" s="30" t="s">
        <v>1616</v>
      </c>
      <c r="D217" s="30" t="s">
        <v>1284</v>
      </c>
      <c r="E217" s="30" t="s">
        <v>1619</v>
      </c>
      <c r="F217" s="30" t="str">
        <f t="shared" si="72"/>
        <v>山形県山形市</v>
      </c>
      <c r="G217" s="41">
        <f>+e!F215</f>
        <v>241162</v>
      </c>
      <c r="H217" s="41">
        <f>+e!G215</f>
        <v>140</v>
      </c>
      <c r="I217" s="41">
        <f>+SUM(e!H215:K215)</f>
        <v>8</v>
      </c>
      <c r="J217" s="41">
        <f>+SUM(e!L215:O215)</f>
        <v>1382940</v>
      </c>
      <c r="K217" s="41">
        <f>+e!P215</f>
        <v>5190326</v>
      </c>
      <c r="L217" s="41">
        <f>+SUM(e!Q215:R215)</f>
        <v>16964412</v>
      </c>
      <c r="M217" s="31">
        <f>+IFERROR(ROUND(e!P215/e!S215,0),0)</f>
        <v>47618</v>
      </c>
      <c r="N217" s="30">
        <f>+IFERROR(ROUND(SUM(e!T215:V215)/e!S215,0),0)</f>
        <v>224</v>
      </c>
      <c r="O217" s="30">
        <f>+IFERROR(ROUND(e!W215/e!G215*100,1),0)</f>
        <v>55</v>
      </c>
      <c r="P217" s="41">
        <f>+e!X215</f>
        <v>23</v>
      </c>
      <c r="Q217" s="30">
        <f>+IFERROR(ROUND(e!Z215/e!Y215*100,1),0)</f>
        <v>0</v>
      </c>
      <c r="R217" s="30">
        <f>+IFERROR(ROUND(e!AB215/e!AA215*100,1),0)</f>
        <v>53</v>
      </c>
      <c r="S217" s="30">
        <f>+IFERROR(ROUND(SUM(e!AC215:AF215)/J217*100,1),0)</f>
        <v>10.9</v>
      </c>
      <c r="T217" s="30">
        <f>+IFERROR(ROUND(e!AG215/e!Y215*100,1),0)</f>
        <v>35.4</v>
      </c>
      <c r="U217" s="30">
        <f>+IFERROR(ROUND(e!AH215/SUM(e!AH215:AJ215)*100,1),0)</f>
        <v>8.5</v>
      </c>
      <c r="V217" s="30">
        <f>+IFERROR(ROUND(e!AK215/SUM(e!AK215:AQ215)*100,1),0)</f>
        <v>33.700000000000003</v>
      </c>
      <c r="W217" s="30">
        <f>+IFERROR(ROUND(SUM(e!AR215:BG215)/J217*100,1),0)</f>
        <v>32.200000000000003</v>
      </c>
      <c r="X217" s="30">
        <f>+IFERROR(ROUND(SUM(e!BH215:BI215)/SUM(e!BJ215:BK215)*100,1),0)</f>
        <v>117.1</v>
      </c>
      <c r="Y217" s="30">
        <f t="shared" si="73"/>
        <v>326.8</v>
      </c>
      <c r="Z217" s="30">
        <f t="shared" si="74"/>
        <v>109.8</v>
      </c>
      <c r="AA217" s="30">
        <f>+IFERROR(ROUND(K217/SUM(e!T215:V215),1),0)</f>
        <v>212.6</v>
      </c>
      <c r="AB217" s="42">
        <f>+IFERROR(ROUND((SUM(e!BJ215:BK215)-SUM(e!BL215:BO215))/SUM(e!T215:V215),1),0)</f>
        <v>193.7</v>
      </c>
      <c r="AC217" s="30">
        <f>+IFERROR(ROUND(e!BP215/e!BQ215*100,1),0)</f>
        <v>292.39999999999998</v>
      </c>
      <c r="AD217" s="101">
        <f>+e!BR215</f>
        <v>26661</v>
      </c>
      <c r="AF217" s="5"/>
      <c r="AG217" s="29"/>
      <c r="BG217" s="5"/>
      <c r="BH217" s="29"/>
      <c r="CH217" s="66"/>
      <c r="CI217" s="59"/>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43"/>
    </row>
    <row r="218" spans="2:111">
      <c r="B218" s="40" t="s">
        <v>1615</v>
      </c>
      <c r="C218" s="30" t="s">
        <v>1616</v>
      </c>
      <c r="D218" s="30" t="s">
        <v>1286</v>
      </c>
      <c r="E218" s="30" t="s">
        <v>1620</v>
      </c>
      <c r="F218" s="30" t="str">
        <f t="shared" si="72"/>
        <v>山形県天童市</v>
      </c>
      <c r="G218" s="41">
        <f>+e!F216</f>
        <v>61637</v>
      </c>
      <c r="H218" s="41">
        <f>+e!G216</f>
        <v>8</v>
      </c>
      <c r="I218" s="41">
        <f>+SUM(e!H216:K216)</f>
        <v>0</v>
      </c>
      <c r="J218" s="41">
        <f>+SUM(e!L216:O216)</f>
        <v>481599</v>
      </c>
      <c r="K218" s="41">
        <f>+e!P216</f>
        <v>1343228</v>
      </c>
      <c r="L218" s="41">
        <f>+SUM(e!Q216:R216)</f>
        <v>2287293</v>
      </c>
      <c r="M218" s="31">
        <f>+IFERROR(ROUND(e!P216/e!S216,0),0)</f>
        <v>268646</v>
      </c>
      <c r="N218" s="30">
        <f>+IFERROR(ROUND(SUM(e!T216:V216)/e!S216,0),0)</f>
        <v>1237</v>
      </c>
      <c r="O218" s="30">
        <f>+IFERROR(ROUND(e!W216/e!G216*100,1),0)</f>
        <v>50</v>
      </c>
      <c r="P218" s="41">
        <f>+e!X216</f>
        <v>6</v>
      </c>
      <c r="Q218" s="30">
        <f>+IFERROR(ROUND(e!Z216/e!Y216*100,1),0)</f>
        <v>0</v>
      </c>
      <c r="R218" s="30">
        <f>+IFERROR(ROUND(e!AB216/e!AA216*100,1),0)</f>
        <v>0</v>
      </c>
      <c r="S218" s="30">
        <f>+IFERROR(ROUND(SUM(e!AC216:AF216)/J218*100,1),0)</f>
        <v>8.8000000000000007</v>
      </c>
      <c r="T218" s="30">
        <f>+IFERROR(ROUND(e!AG216/e!Y216*100,1),0)</f>
        <v>0</v>
      </c>
      <c r="U218" s="30">
        <f>+IFERROR(ROUND(e!AH216/SUM(e!AH216:AJ216)*100,1),0)</f>
        <v>100</v>
      </c>
      <c r="V218" s="30">
        <f>+IFERROR(ROUND(e!AK216/SUM(e!AK216:AQ216)*100,1),0)</f>
        <v>97.5</v>
      </c>
      <c r="W218" s="30">
        <f>+IFERROR(ROUND(SUM(e!AR216:BG216)/J218*100,1),0)</f>
        <v>19.7</v>
      </c>
      <c r="X218" s="30">
        <f>+IFERROR(ROUND(SUM(e!BH216:BI216)/SUM(e!BJ216:BK216)*100,1),0)</f>
        <v>124.2</v>
      </c>
      <c r="Y218" s="30">
        <f t="shared" si="73"/>
        <v>170.3</v>
      </c>
      <c r="Z218" s="30">
        <f t="shared" si="74"/>
        <v>122.8</v>
      </c>
      <c r="AA218" s="30">
        <f>+IFERROR(ROUND(K218/SUM(e!T216:V216),1),0)</f>
        <v>217.1</v>
      </c>
      <c r="AB218" s="42">
        <f>+IFERROR(ROUND((SUM(e!BJ216:BK216)-SUM(e!BL216:BO216))/SUM(e!T216:V216),1),0)</f>
        <v>176.8</v>
      </c>
      <c r="AC218" s="30">
        <f>+IFERROR(ROUND(e!BP216/e!BQ216*100,1),0)</f>
        <v>351.5</v>
      </c>
      <c r="AD218" s="101">
        <f>+e!BR216</f>
        <v>25130</v>
      </c>
      <c r="AF218" s="5"/>
      <c r="AG218" s="29"/>
      <c r="BG218" s="5"/>
      <c r="BH218" s="29"/>
      <c r="CH218" s="66"/>
      <c r="CI218" s="59"/>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43"/>
    </row>
    <row r="219" spans="2:111">
      <c r="B219" s="40" t="s">
        <v>1615</v>
      </c>
      <c r="C219" s="30" t="s">
        <v>1616</v>
      </c>
      <c r="D219" s="30" t="s">
        <v>1288</v>
      </c>
      <c r="E219" s="30" t="s">
        <v>1621</v>
      </c>
      <c r="F219" s="30" t="str">
        <f t="shared" si="72"/>
        <v>山形県米沢市</v>
      </c>
      <c r="G219" s="41">
        <f>+e!F217</f>
        <v>79698</v>
      </c>
      <c r="H219" s="41">
        <f>+e!G217</f>
        <v>27</v>
      </c>
      <c r="I219" s="41">
        <f>+SUM(e!H217:K217)</f>
        <v>2</v>
      </c>
      <c r="J219" s="41">
        <f>+SUM(e!L217:O217)</f>
        <v>519068</v>
      </c>
      <c r="K219" s="41">
        <f>+e!P217</f>
        <v>1780219</v>
      </c>
      <c r="L219" s="41">
        <f>+SUM(e!Q217:R217)</f>
        <v>1190348</v>
      </c>
      <c r="M219" s="31">
        <f>+IFERROR(ROUND(e!P217/e!S217,0),0)</f>
        <v>74176</v>
      </c>
      <c r="N219" s="30">
        <f>+IFERROR(ROUND(SUM(e!T217:V217)/e!S217,0),0)</f>
        <v>350</v>
      </c>
      <c r="O219" s="30">
        <f>+IFERROR(ROUND(e!W217/e!G217*100,1),0)</f>
        <v>37</v>
      </c>
      <c r="P219" s="41">
        <f>+e!X217</f>
        <v>7</v>
      </c>
      <c r="Q219" s="30">
        <f>+IFERROR(ROUND(e!Z217/e!Y217*100,1),0)</f>
        <v>0</v>
      </c>
      <c r="R219" s="30">
        <f>+IFERROR(ROUND(e!AB217/e!AA217*100,1),0)</f>
        <v>36.799999999999997</v>
      </c>
      <c r="S219" s="30">
        <f>+IFERROR(ROUND(SUM(e!AC217:AF217)/J219*100,1),0)</f>
        <v>6.4</v>
      </c>
      <c r="T219" s="30">
        <f>+IFERROR(ROUND(e!AG217/e!Y217*100,1),0)</f>
        <v>5.0999999999999996</v>
      </c>
      <c r="U219" s="30">
        <f>+IFERROR(ROUND(e!AH217/SUM(e!AH217:AJ217)*100,1),0)</f>
        <v>0</v>
      </c>
      <c r="V219" s="30">
        <f>+IFERROR(ROUND(e!AK217/SUM(e!AK217:AQ217)*100,1),0)</f>
        <v>75.8</v>
      </c>
      <c r="W219" s="30">
        <f>+IFERROR(ROUND(SUM(e!AR217:BG217)/J219*100,1),0)</f>
        <v>9.5</v>
      </c>
      <c r="X219" s="30">
        <f>+IFERROR(ROUND(SUM(e!BH217:BI217)/SUM(e!BJ217:BK217)*100,1),0)</f>
        <v>125.2</v>
      </c>
      <c r="Y219" s="30">
        <f t="shared" si="73"/>
        <v>66.900000000000006</v>
      </c>
      <c r="Z219" s="30">
        <f t="shared" si="74"/>
        <v>120.9</v>
      </c>
      <c r="AA219" s="30">
        <f>+IFERROR(ROUND(K219/SUM(e!T217:V217),1),0)</f>
        <v>212</v>
      </c>
      <c r="AB219" s="42">
        <f>+IFERROR(ROUND((SUM(e!BJ217:BK217)-SUM(e!BL217:BO217))/SUM(e!T217:V217),1),0)</f>
        <v>175.4</v>
      </c>
      <c r="AC219" s="30">
        <f>+IFERROR(ROUND(e!BP217/e!BQ217*100,1),0)</f>
        <v>774.3</v>
      </c>
      <c r="AD219" s="101">
        <f>+e!BR217</f>
        <v>28464</v>
      </c>
      <c r="AF219" s="5"/>
      <c r="AG219" s="29"/>
      <c r="BG219" s="5"/>
      <c r="BH219" s="29"/>
      <c r="CH219" s="66"/>
      <c r="CI219" s="59"/>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43"/>
    </row>
    <row r="220" spans="2:111">
      <c r="B220" s="40" t="s">
        <v>1615</v>
      </c>
      <c r="C220" s="30" t="s">
        <v>1616</v>
      </c>
      <c r="D220" s="30" t="s">
        <v>1290</v>
      </c>
      <c r="E220" s="30" t="s">
        <v>1622</v>
      </c>
      <c r="F220" s="30" t="str">
        <f t="shared" si="72"/>
        <v>山形県酒田市</v>
      </c>
      <c r="G220" s="41">
        <f>+e!F218</f>
        <v>100304</v>
      </c>
      <c r="H220" s="41">
        <f>+e!G218</f>
        <v>31</v>
      </c>
      <c r="I220" s="41">
        <f>+SUM(e!H218:K218)</f>
        <v>2</v>
      </c>
      <c r="J220" s="41">
        <f>+SUM(e!L218:O218)</f>
        <v>991713</v>
      </c>
      <c r="K220" s="41">
        <f>+e!P218</f>
        <v>2454944</v>
      </c>
      <c r="L220" s="41">
        <f>+SUM(e!Q218:R218)</f>
        <v>3486723</v>
      </c>
      <c r="M220" s="31">
        <f>+IFERROR(ROUND(e!P218/e!S218,0),0)</f>
        <v>94421</v>
      </c>
      <c r="N220" s="30">
        <f>+IFERROR(ROUND(SUM(e!T218:V218)/e!S218,0),0)</f>
        <v>429</v>
      </c>
      <c r="O220" s="30">
        <f>+IFERROR(ROUND(e!W218/e!G218*100,1),0)</f>
        <v>12.9</v>
      </c>
      <c r="P220" s="41">
        <f>+e!X218</f>
        <v>8</v>
      </c>
      <c r="Q220" s="30">
        <f>+IFERROR(ROUND(e!Z218/e!Y218*100,1),0)</f>
        <v>0</v>
      </c>
      <c r="R220" s="30">
        <f>+IFERROR(ROUND(e!AB218/e!AA218*100,1),0)</f>
        <v>41.3</v>
      </c>
      <c r="S220" s="30">
        <f>+IFERROR(ROUND(SUM(e!AC218:AF218)/J220*100,1),0)</f>
        <v>14.8</v>
      </c>
      <c r="T220" s="30">
        <f>+IFERROR(ROUND(e!AG218/e!Y218*100,1),0)</f>
        <v>0</v>
      </c>
      <c r="U220" s="30">
        <f>+IFERROR(ROUND(e!AH218/SUM(e!AH218:AJ218)*100,1),0)</f>
        <v>8.6999999999999993</v>
      </c>
      <c r="V220" s="30">
        <f>+IFERROR(ROUND(e!AK218/SUM(e!AK218:AQ218)*100,1),0)</f>
        <v>29.6</v>
      </c>
      <c r="W220" s="30">
        <f>+IFERROR(ROUND(SUM(e!AR218:BG218)/J220*100,1),0)</f>
        <v>16.899999999999999</v>
      </c>
      <c r="X220" s="30">
        <f>+IFERROR(ROUND(SUM(e!BH218:BI218)/SUM(e!BJ218:BK218)*100,1),0)</f>
        <v>122.3</v>
      </c>
      <c r="Y220" s="30">
        <f t="shared" si="73"/>
        <v>142</v>
      </c>
      <c r="Z220" s="30">
        <f t="shared" si="74"/>
        <v>113.2</v>
      </c>
      <c r="AA220" s="30">
        <f>+IFERROR(ROUND(K220/SUM(e!T218:V218),1),0)</f>
        <v>220.3</v>
      </c>
      <c r="AB220" s="42">
        <f>+IFERROR(ROUND((SUM(e!BJ218:BK218)-SUM(e!BL218:BO218))/SUM(e!T218:V218),1),0)</f>
        <v>194.6</v>
      </c>
      <c r="AC220" s="30">
        <f>+IFERROR(ROUND(e!BP218/e!BQ218*100,1),0)</f>
        <v>498.8</v>
      </c>
      <c r="AD220" s="101">
        <f>+e!BR218</f>
        <v>31585</v>
      </c>
      <c r="AF220" s="5"/>
      <c r="AG220" s="29"/>
      <c r="BG220" s="5"/>
      <c r="BH220" s="29"/>
      <c r="CH220" s="66"/>
      <c r="CI220" s="59"/>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43"/>
    </row>
    <row r="221" spans="2:111">
      <c r="B221" s="40" t="s">
        <v>1615</v>
      </c>
      <c r="C221" s="30" t="s">
        <v>1616</v>
      </c>
      <c r="D221" s="30" t="s">
        <v>1292</v>
      </c>
      <c r="E221" s="30" t="s">
        <v>1623</v>
      </c>
      <c r="F221" s="30" t="str">
        <f t="shared" si="72"/>
        <v>山形県村山市</v>
      </c>
      <c r="G221" s="41">
        <f>+e!F219</f>
        <v>23141</v>
      </c>
      <c r="H221" s="41">
        <f>+e!G219</f>
        <v>9</v>
      </c>
      <c r="I221" s="41">
        <f>+SUM(e!H219:K219)</f>
        <v>2</v>
      </c>
      <c r="J221" s="41">
        <f>+SUM(e!L219:O219)</f>
        <v>242145</v>
      </c>
      <c r="K221" s="41">
        <f>+e!P219</f>
        <v>535326</v>
      </c>
      <c r="L221" s="41">
        <f>+SUM(e!Q219:R219)</f>
        <v>923315</v>
      </c>
      <c r="M221" s="31">
        <f>+IFERROR(ROUND(e!P219/e!S219,0),0)</f>
        <v>107065</v>
      </c>
      <c r="N221" s="30">
        <f>+IFERROR(ROUND(SUM(e!T219:V219)/e!S219,0),0)</f>
        <v>466</v>
      </c>
      <c r="O221" s="30">
        <f>+IFERROR(ROUND(e!W219/e!G219*100,1),0)</f>
        <v>33.299999999999997</v>
      </c>
      <c r="P221" s="41">
        <f>+e!X219</f>
        <v>2</v>
      </c>
      <c r="Q221" s="30">
        <f>+IFERROR(ROUND(e!Z219/e!Y219*100,1),0)</f>
        <v>87.3</v>
      </c>
      <c r="R221" s="30">
        <f>+IFERROR(ROUND(e!AB219/e!AA219*100,1),0)</f>
        <v>55.6</v>
      </c>
      <c r="S221" s="30">
        <f>+IFERROR(ROUND(SUM(e!AC219:AF219)/J221*100,1),0)</f>
        <v>7.1</v>
      </c>
      <c r="T221" s="30">
        <f>+IFERROR(ROUND(e!AG219/e!Y219*100,1),0)</f>
        <v>5.0999999999999996</v>
      </c>
      <c r="U221" s="30">
        <f>+IFERROR(ROUND(e!AH219/SUM(e!AH219:AJ219)*100,1),0)</f>
        <v>8.5</v>
      </c>
      <c r="V221" s="30">
        <f>+IFERROR(ROUND(e!AK219/SUM(e!AK219:AQ219)*100,1),0)</f>
        <v>1.2</v>
      </c>
      <c r="W221" s="30">
        <f>+IFERROR(ROUND(SUM(e!AR219:BG219)/J221*100,1),0)</f>
        <v>11.6</v>
      </c>
      <c r="X221" s="30">
        <f>+IFERROR(ROUND(SUM(e!BH219:BI219)/SUM(e!BJ219:BK219)*100,1),0)</f>
        <v>105.6</v>
      </c>
      <c r="Y221" s="30">
        <f t="shared" si="73"/>
        <v>172.5</v>
      </c>
      <c r="Z221" s="30">
        <f t="shared" si="74"/>
        <v>98.7</v>
      </c>
      <c r="AA221" s="30">
        <f>+IFERROR(ROUND(K221/SUM(e!T219:V219),1),0)</f>
        <v>229.9</v>
      </c>
      <c r="AB221" s="42">
        <f>+IFERROR(ROUND((SUM(e!BJ219:BK219)-SUM(e!BL219:BO219))/SUM(e!T219:V219),1),0)</f>
        <v>232.9</v>
      </c>
      <c r="AC221" s="30">
        <f>+IFERROR(ROUND(e!BP219/e!BQ219*100,1),0)</f>
        <v>1173.5</v>
      </c>
      <c r="AD221" s="101">
        <f>+e!BR219</f>
        <v>9370</v>
      </c>
      <c r="AF221" s="5"/>
      <c r="AG221" s="29"/>
      <c r="BG221" s="5"/>
      <c r="BH221" s="29"/>
      <c r="CH221" s="66"/>
      <c r="CI221" s="59"/>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43"/>
    </row>
    <row r="222" spans="2:111">
      <c r="B222" s="40" t="s">
        <v>1615</v>
      </c>
      <c r="C222" s="30" t="s">
        <v>1616</v>
      </c>
      <c r="D222" s="30" t="s">
        <v>1294</v>
      </c>
      <c r="E222" s="30" t="s">
        <v>1624</v>
      </c>
      <c r="F222" s="30" t="str">
        <f t="shared" si="72"/>
        <v>山形県鶴岡市</v>
      </c>
      <c r="G222" s="41">
        <f>+e!F220</f>
        <v>133017</v>
      </c>
      <c r="H222" s="41">
        <f>+e!G220</f>
        <v>37</v>
      </c>
      <c r="I222" s="41">
        <f>+SUM(e!H220:K220)</f>
        <v>19</v>
      </c>
      <c r="J222" s="41">
        <f>+SUM(e!L220:O220)</f>
        <v>1374412</v>
      </c>
      <c r="K222" s="41">
        <f>+e!P220</f>
        <v>2999461</v>
      </c>
      <c r="L222" s="41">
        <f>+SUM(e!Q220:R220)</f>
        <v>4854287</v>
      </c>
      <c r="M222" s="31">
        <f>+IFERROR(ROUND(e!P220/e!S220,0),0)</f>
        <v>124978</v>
      </c>
      <c r="N222" s="30">
        <f>+IFERROR(ROUND(SUM(e!T220:V220)/e!S220,0),0)</f>
        <v>602</v>
      </c>
      <c r="O222" s="30">
        <f>+IFERROR(ROUND(e!W220/e!G220*100,1),0)</f>
        <v>51.4</v>
      </c>
      <c r="P222" s="41">
        <f>+e!X220</f>
        <v>14</v>
      </c>
      <c r="Q222" s="30">
        <f>+IFERROR(ROUND(e!Z220/e!Y220*100,1),0)</f>
        <v>0</v>
      </c>
      <c r="R222" s="30">
        <f>+IFERROR(ROUND(e!AB220/e!AA220*100,1),0)</f>
        <v>59.5</v>
      </c>
      <c r="S222" s="30">
        <f>+IFERROR(ROUND(SUM(e!AC220:AF220)/J222*100,1),0)</f>
        <v>18.399999999999999</v>
      </c>
      <c r="T222" s="30">
        <f>+IFERROR(ROUND(e!AG220/e!Y220*100,1),0)</f>
        <v>41.6</v>
      </c>
      <c r="U222" s="30">
        <f>+IFERROR(ROUND(e!AH220/SUM(e!AH220:AJ220)*100,1),0)</f>
        <v>0.9</v>
      </c>
      <c r="V222" s="30">
        <f>+IFERROR(ROUND(e!AK220/SUM(e!AK220:AQ220)*100,1),0)</f>
        <v>41.2</v>
      </c>
      <c r="W222" s="30">
        <f>+IFERROR(ROUND(SUM(e!AR220:BG220)/J222*100,1),0)</f>
        <v>11.1</v>
      </c>
      <c r="X222" s="30">
        <f>+IFERROR(ROUND(SUM(e!BH220:BI220)/SUM(e!BJ220:BK220)*100,1),0)</f>
        <v>114.5</v>
      </c>
      <c r="Y222" s="30">
        <f t="shared" si="73"/>
        <v>161.80000000000001</v>
      </c>
      <c r="Z222" s="30">
        <f t="shared" si="74"/>
        <v>109.1</v>
      </c>
      <c r="AA222" s="30">
        <f>+IFERROR(ROUND(K222/SUM(e!T220:V220),1),0)</f>
        <v>207.7</v>
      </c>
      <c r="AB222" s="42">
        <f>+IFERROR(ROUND((SUM(e!BJ220:BK220)-SUM(e!BL220:BO220))/SUM(e!T220:V220),1),0)</f>
        <v>190.4</v>
      </c>
      <c r="AC222" s="30">
        <f>+IFERROR(ROUND(e!BP220/e!BQ220*100,1),0)</f>
        <v>625.5</v>
      </c>
      <c r="AD222" s="101">
        <f>+e!BR220</f>
        <v>58424</v>
      </c>
      <c r="AF222" s="5"/>
      <c r="AG222" s="29"/>
      <c r="BG222" s="5"/>
      <c r="BH222" s="29"/>
      <c r="CH222" s="66"/>
      <c r="CI222" s="59"/>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43"/>
    </row>
    <row r="223" spans="2:111">
      <c r="B223" s="40" t="s">
        <v>1615</v>
      </c>
      <c r="C223" s="30" t="s">
        <v>1616</v>
      </c>
      <c r="D223" s="30" t="s">
        <v>1298</v>
      </c>
      <c r="E223" s="30" t="s">
        <v>1625</v>
      </c>
      <c r="F223" s="30" t="str">
        <f t="shared" si="72"/>
        <v>山形県新庄市</v>
      </c>
      <c r="G223" s="41">
        <f>+e!F221</f>
        <v>34018</v>
      </c>
      <c r="H223" s="41">
        <f>+e!G221</f>
        <v>8</v>
      </c>
      <c r="I223" s="41">
        <f>+SUM(e!H221:K221)</f>
        <v>0</v>
      </c>
      <c r="J223" s="41">
        <f>+SUM(e!L221:O221)</f>
        <v>397609</v>
      </c>
      <c r="K223" s="41">
        <f>+e!P221</f>
        <v>849059</v>
      </c>
      <c r="L223" s="41">
        <f>+SUM(e!Q221:R221)</f>
        <v>1553476</v>
      </c>
      <c r="M223" s="31">
        <f>+IFERROR(ROUND(e!P221/e!S221,0),0)</f>
        <v>121294</v>
      </c>
      <c r="N223" s="30">
        <f>+IFERROR(ROUND(SUM(e!T221:V221)/e!S221,0),0)</f>
        <v>467</v>
      </c>
      <c r="O223" s="30">
        <f>+IFERROR(ROUND(e!W221/e!G221*100,1),0)</f>
        <v>50</v>
      </c>
      <c r="P223" s="41">
        <f>+e!X221</f>
        <v>2</v>
      </c>
      <c r="Q223" s="30">
        <f>+IFERROR(ROUND(e!Z221/e!Y221*100,1),0)</f>
        <v>0</v>
      </c>
      <c r="R223" s="30">
        <f>+IFERROR(ROUND(e!AB221/e!AA221*100,1),0)</f>
        <v>4.5</v>
      </c>
      <c r="S223" s="30">
        <f>+IFERROR(ROUND(SUM(e!AC221:AF221)/J223*100,1),0)</f>
        <v>4.7</v>
      </c>
      <c r="T223" s="30">
        <f>+IFERROR(ROUND(e!AG221/e!Y221*100,1),0)</f>
        <v>0</v>
      </c>
      <c r="U223" s="30">
        <f>+IFERROR(ROUND(e!AH221/SUM(e!AH221:AJ221)*100,1),0)</f>
        <v>0</v>
      </c>
      <c r="V223" s="30">
        <f>+IFERROR(ROUND(e!AK221/SUM(e!AK221:AQ221)*100,1),0)</f>
        <v>92.2</v>
      </c>
      <c r="W223" s="30">
        <f>+IFERROR(ROUND(SUM(e!AR221:BG221)/J223*100,1),0)</f>
        <v>12.9</v>
      </c>
      <c r="X223" s="30">
        <f>+IFERROR(ROUND(SUM(e!BH221:BI221)/SUM(e!BJ221:BK221)*100,1),0)</f>
        <v>102.4</v>
      </c>
      <c r="Y223" s="30">
        <f t="shared" si="73"/>
        <v>183</v>
      </c>
      <c r="Z223" s="30">
        <f t="shared" si="74"/>
        <v>96</v>
      </c>
      <c r="AA223" s="30">
        <f>+IFERROR(ROUND(K223/SUM(e!T221:V221),1),0)</f>
        <v>259.8</v>
      </c>
      <c r="AB223" s="42">
        <f>+IFERROR(ROUND((SUM(e!BJ221:BK221)-SUM(e!BL221:BO221))/SUM(e!T221:V221),1),0)</f>
        <v>270.60000000000002</v>
      </c>
      <c r="AC223" s="30">
        <f>+IFERROR(ROUND(e!BP221/e!BQ221*100,1),0)</f>
        <v>347.3</v>
      </c>
      <c r="AD223" s="101">
        <f>+e!BR221</f>
        <v>16400</v>
      </c>
      <c r="AF223" s="5"/>
      <c r="AG223" s="29"/>
      <c r="BG223" s="5"/>
      <c r="BH223" s="29"/>
      <c r="CH223" s="66"/>
      <c r="CI223" s="59"/>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43"/>
    </row>
    <row r="224" spans="2:111">
      <c r="B224" s="40" t="s">
        <v>1615</v>
      </c>
      <c r="C224" s="30" t="s">
        <v>1616</v>
      </c>
      <c r="D224" s="30" t="s">
        <v>1302</v>
      </c>
      <c r="E224" s="30" t="s">
        <v>1626</v>
      </c>
      <c r="F224" s="30" t="str">
        <f t="shared" si="72"/>
        <v>山形県東根市</v>
      </c>
      <c r="G224" s="41">
        <f>+e!F222</f>
        <v>47713</v>
      </c>
      <c r="H224" s="41">
        <f>+e!G222</f>
        <v>13</v>
      </c>
      <c r="I224" s="41">
        <f>+SUM(e!H222:K222)</f>
        <v>2</v>
      </c>
      <c r="J224" s="41">
        <f>+SUM(e!L222:O222)</f>
        <v>337353</v>
      </c>
      <c r="K224" s="41">
        <f>+e!P222</f>
        <v>980056</v>
      </c>
      <c r="L224" s="41">
        <f>+SUM(e!Q222:R222)</f>
        <v>1419435</v>
      </c>
      <c r="M224" s="31">
        <f>+IFERROR(ROUND(e!P222/e!S222,0),0)</f>
        <v>75389</v>
      </c>
      <c r="N224" s="30">
        <f>+IFERROR(ROUND(SUM(e!T222:V222)/e!S222,0),0)</f>
        <v>366</v>
      </c>
      <c r="O224" s="30">
        <f>+IFERROR(ROUND(e!W222/e!G222*100,1),0)</f>
        <v>46.2</v>
      </c>
      <c r="P224" s="41">
        <f>+e!X222</f>
        <v>21</v>
      </c>
      <c r="Q224" s="30">
        <f>+IFERROR(ROUND(e!Z222/e!Y222*100,1),0)</f>
        <v>0</v>
      </c>
      <c r="R224" s="30">
        <f>+IFERROR(ROUND(e!AB222/e!AA222*100,1),0)</f>
        <v>0</v>
      </c>
      <c r="S224" s="30">
        <f>+IFERROR(ROUND(SUM(e!AC222:AF222)/J224*100,1),0)</f>
        <v>13.9</v>
      </c>
      <c r="T224" s="30">
        <f>+IFERROR(ROUND(e!AG222/e!Y222*100,1),0)</f>
        <v>100</v>
      </c>
      <c r="U224" s="30">
        <f>+IFERROR(ROUND(e!AH222/SUM(e!AH222:AJ222)*100,1),0)</f>
        <v>0</v>
      </c>
      <c r="V224" s="30">
        <f>+IFERROR(ROUND(e!AK222/SUM(e!AK222:AQ222)*100,1),0)</f>
        <v>100</v>
      </c>
      <c r="W224" s="30">
        <f>+IFERROR(ROUND(SUM(e!AR222:BG222)/J224*100,1),0)</f>
        <v>20.100000000000001</v>
      </c>
      <c r="X224" s="30">
        <f>+IFERROR(ROUND(SUM(e!BH222:BI222)/SUM(e!BJ222:BK222)*100,1),0)</f>
        <v>116.1</v>
      </c>
      <c r="Y224" s="30">
        <f t="shared" si="73"/>
        <v>144.80000000000001</v>
      </c>
      <c r="Z224" s="30">
        <f t="shared" si="74"/>
        <v>103.2</v>
      </c>
      <c r="AA224" s="30">
        <f>+IFERROR(ROUND(K224/SUM(e!T222:V222),1),0)</f>
        <v>206.2</v>
      </c>
      <c r="AB224" s="42">
        <f>+IFERROR(ROUND((SUM(e!BJ222:BK222)-SUM(e!BL222:BO222))/SUM(e!T222:V222),1),0)</f>
        <v>199.9</v>
      </c>
      <c r="AC224" s="30">
        <f>+IFERROR(ROUND(e!BP222/e!BQ222*100,1),0)</f>
        <v>942.2</v>
      </c>
      <c r="AD224" s="101">
        <f>+e!BR222</f>
        <v>7777</v>
      </c>
      <c r="AF224" s="5"/>
      <c r="AG224" s="29"/>
      <c r="BG224" s="5"/>
      <c r="BH224" s="29"/>
      <c r="CH224" s="66"/>
      <c r="CI224" s="59"/>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43"/>
    </row>
    <row r="225" spans="2:110">
      <c r="B225" s="40" t="s">
        <v>1615</v>
      </c>
      <c r="C225" s="30" t="s">
        <v>1616</v>
      </c>
      <c r="D225" s="30" t="s">
        <v>1304</v>
      </c>
      <c r="E225" s="30" t="s">
        <v>1627</v>
      </c>
      <c r="F225" s="30" t="str">
        <f t="shared" si="72"/>
        <v>山形県寒河江市</v>
      </c>
      <c r="G225" s="41">
        <f>+e!F223</f>
        <v>41097</v>
      </c>
      <c r="H225" s="41">
        <f>+e!G223</f>
        <v>13</v>
      </c>
      <c r="I225" s="41">
        <f>+SUM(e!H223:K223)</f>
        <v>3</v>
      </c>
      <c r="J225" s="41">
        <f>+SUM(e!L223:O223)</f>
        <v>337022</v>
      </c>
      <c r="K225" s="41">
        <f>+e!P223</f>
        <v>929292</v>
      </c>
      <c r="L225" s="41">
        <f>+SUM(e!Q223:R223)</f>
        <v>1325456</v>
      </c>
      <c r="M225" s="31">
        <f>+IFERROR(ROUND(e!P223/e!S223,0),0)</f>
        <v>71484</v>
      </c>
      <c r="N225" s="30">
        <f>+IFERROR(ROUND(SUM(e!T223:V223)/e!S223,0),0)</f>
        <v>370</v>
      </c>
      <c r="O225" s="30">
        <f>+IFERROR(ROUND(e!W223/e!G223*100,1),0)</f>
        <v>46.2</v>
      </c>
      <c r="P225" s="41">
        <f>+e!X223</f>
        <v>20</v>
      </c>
      <c r="Q225" s="30">
        <f>+IFERROR(ROUND(e!Z223/e!Y223*100,1),0)</f>
        <v>0</v>
      </c>
      <c r="R225" s="30">
        <f>+IFERROR(ROUND(e!AB223/e!AA223*100,1),0)</f>
        <v>28.6</v>
      </c>
      <c r="S225" s="30">
        <f>+IFERROR(ROUND(SUM(e!AC223:AF223)/J225*100,1),0)</f>
        <v>13.9</v>
      </c>
      <c r="T225" s="30">
        <f>+IFERROR(ROUND(e!AG223/e!Y223*100,1),0)</f>
        <v>57.9</v>
      </c>
      <c r="U225" s="30">
        <f>+IFERROR(ROUND(e!AH223/SUM(e!AH223:AJ223)*100,1),0)</f>
        <v>0</v>
      </c>
      <c r="V225" s="30">
        <f>+IFERROR(ROUND(e!AK223/SUM(e!AK223:AQ223)*100,1),0)</f>
        <v>44.8</v>
      </c>
      <c r="W225" s="30">
        <f>+IFERROR(ROUND(SUM(e!AR223:BG223)/J225*100,1),0)</f>
        <v>22.9</v>
      </c>
      <c r="X225" s="30">
        <f>+IFERROR(ROUND(SUM(e!BH223:BI223)/SUM(e!BJ223:BK223)*100,1),0)</f>
        <v>108.4</v>
      </c>
      <c r="Y225" s="30">
        <f t="shared" si="73"/>
        <v>142.6</v>
      </c>
      <c r="Z225" s="30">
        <f t="shared" si="74"/>
        <v>105.1</v>
      </c>
      <c r="AA225" s="30">
        <f>+IFERROR(ROUND(K225/SUM(e!T223:V223),1),0)</f>
        <v>193.3</v>
      </c>
      <c r="AB225" s="42">
        <f>+IFERROR(ROUND((SUM(e!BJ223:BK223)-SUM(e!BL223:BO223))/SUM(e!T223:V223),1),0)</f>
        <v>184</v>
      </c>
      <c r="AC225" s="30">
        <f>+IFERROR(ROUND(e!BP223/e!BQ223*100,1),0)</f>
        <v>313.5</v>
      </c>
      <c r="AD225" s="101">
        <f>+e!BR223</f>
        <v>11756</v>
      </c>
      <c r="AF225" s="5"/>
      <c r="AG225" s="29"/>
      <c r="BG225" s="5"/>
      <c r="BH225" s="29"/>
      <c r="CH225" s="66"/>
      <c r="CI225" s="59"/>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43"/>
    </row>
    <row r="226" spans="2:110">
      <c r="B226" s="40" t="s">
        <v>1615</v>
      </c>
      <c r="C226" s="30" t="s">
        <v>1616</v>
      </c>
      <c r="D226" s="30" t="s">
        <v>1306</v>
      </c>
      <c r="E226" s="30" t="s">
        <v>1628</v>
      </c>
      <c r="F226" s="30" t="str">
        <f t="shared" si="72"/>
        <v>山形県高畠町</v>
      </c>
      <c r="G226" s="41">
        <f>+e!F224</f>
        <v>23180</v>
      </c>
      <c r="H226" s="41">
        <f>+e!G224</f>
        <v>9</v>
      </c>
      <c r="I226" s="41">
        <f>+SUM(e!H224:K224)</f>
        <v>1</v>
      </c>
      <c r="J226" s="41">
        <f>+SUM(e!L224:O224)</f>
        <v>228518</v>
      </c>
      <c r="K226" s="41">
        <f>+e!P224</f>
        <v>467037</v>
      </c>
      <c r="L226" s="41">
        <f>+SUM(e!Q224:R224)</f>
        <v>469647</v>
      </c>
      <c r="M226" s="31">
        <f>+IFERROR(ROUND(e!P224/e!S224,0),0)</f>
        <v>66720</v>
      </c>
      <c r="N226" s="30">
        <f>+IFERROR(ROUND(SUM(e!T224:V224)/e!S224,0),0)</f>
        <v>325</v>
      </c>
      <c r="O226" s="30">
        <f>+IFERROR(ROUND(e!W224/e!G224*100,1),0)</f>
        <v>33.299999999999997</v>
      </c>
      <c r="P226" s="41">
        <f>+e!X224</f>
        <v>24</v>
      </c>
      <c r="Q226" s="30">
        <f>+IFERROR(ROUND(e!Z224/e!Y224*100,1),0)</f>
        <v>0</v>
      </c>
      <c r="R226" s="30">
        <f>+IFERROR(ROUND(e!AB224/e!AA224*100,1),0)</f>
        <v>0</v>
      </c>
      <c r="S226" s="30">
        <f>+IFERROR(ROUND(SUM(e!AC224:AF224)/J226*100,1),0)</f>
        <v>8.4</v>
      </c>
      <c r="T226" s="30">
        <f>+IFERROR(ROUND(e!AG224/e!Y224*100,1),0)</f>
        <v>75.2</v>
      </c>
      <c r="U226" s="30">
        <f>+IFERROR(ROUND(e!AH224/SUM(e!AH224:AJ224)*100,1),0)</f>
        <v>0</v>
      </c>
      <c r="V226" s="30">
        <f>+IFERROR(ROUND(e!AK224/SUM(e!AK224:AQ224)*100,1),0)</f>
        <v>0</v>
      </c>
      <c r="W226" s="30">
        <f>+IFERROR(ROUND(SUM(e!AR224:BG224)/J226*100,1),0)</f>
        <v>19.2</v>
      </c>
      <c r="X226" s="30">
        <f>+IFERROR(ROUND(SUM(e!BH224:BI224)/SUM(e!BJ224:BK224)*100,1),0)</f>
        <v>116.1</v>
      </c>
      <c r="Y226" s="30">
        <f t="shared" si="73"/>
        <v>100.6</v>
      </c>
      <c r="Z226" s="30">
        <f t="shared" si="74"/>
        <v>112.1</v>
      </c>
      <c r="AA226" s="30">
        <f>+IFERROR(ROUND(K226/SUM(e!T224:V224),1),0)</f>
        <v>205.6</v>
      </c>
      <c r="AB226" s="42">
        <f>+IFERROR(ROUND((SUM(e!BJ224:BK224)-SUM(e!BL224:BO224))/SUM(e!T224:V224),1),0)</f>
        <v>183.4</v>
      </c>
      <c r="AC226" s="30">
        <f>+IFERROR(ROUND(e!BP224/e!BQ224*100,1),0)</f>
        <v>831</v>
      </c>
      <c r="AD226" s="101">
        <f>+e!BR224</f>
        <v>6909</v>
      </c>
      <c r="AF226" s="5"/>
      <c r="AG226" s="29"/>
      <c r="BG226" s="5"/>
      <c r="BH226" s="29"/>
      <c r="CH226" s="66"/>
      <c r="CI226" s="59"/>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43"/>
    </row>
    <row r="227" spans="2:110">
      <c r="B227" s="40" t="s">
        <v>1615</v>
      </c>
      <c r="C227" s="30" t="s">
        <v>1616</v>
      </c>
      <c r="D227" s="30" t="s">
        <v>1314</v>
      </c>
      <c r="E227" s="30" t="s">
        <v>1629</v>
      </c>
      <c r="F227" s="30" t="str">
        <f t="shared" si="72"/>
        <v>山形県庄内町</v>
      </c>
      <c r="G227" s="41">
        <f>+e!F225</f>
        <v>21065</v>
      </c>
      <c r="H227" s="41">
        <f>+e!G225</f>
        <v>9</v>
      </c>
      <c r="I227" s="41">
        <f>+SUM(e!H225:K225)</f>
        <v>9</v>
      </c>
      <c r="J227" s="41">
        <f>+SUM(e!L225:O225)</f>
        <v>234025</v>
      </c>
      <c r="K227" s="41">
        <f>+e!P225</f>
        <v>507172</v>
      </c>
      <c r="L227" s="41">
        <f>+SUM(e!Q225:R225)</f>
        <v>1540099</v>
      </c>
      <c r="M227" s="31">
        <f>+IFERROR(ROUND(e!P225/e!S225,0),0)</f>
        <v>72453</v>
      </c>
      <c r="N227" s="30">
        <f>+IFERROR(ROUND(SUM(e!T225:V225)/e!S225,0),0)</f>
        <v>357</v>
      </c>
      <c r="O227" s="30">
        <f>+IFERROR(ROUND(e!W225/e!G225*100,1),0)</f>
        <v>44.4</v>
      </c>
      <c r="P227" s="41">
        <f>+e!X225</f>
        <v>8</v>
      </c>
      <c r="Q227" s="30">
        <f>+IFERROR(ROUND(e!Z225/e!Y225*100,1),0)</f>
        <v>0</v>
      </c>
      <c r="R227" s="30">
        <f>+IFERROR(ROUND(e!AB225/e!AA225*100,1),0)</f>
        <v>0</v>
      </c>
      <c r="S227" s="30">
        <f>+IFERROR(ROUND(SUM(e!AC225:AF225)/J227*100,1),0)</f>
        <v>7.2</v>
      </c>
      <c r="T227" s="30">
        <f>+IFERROR(ROUND(e!AG225/e!Y225*100,1),0)</f>
        <v>3.6</v>
      </c>
      <c r="U227" s="30">
        <f>+IFERROR(ROUND(e!AH225/SUM(e!AH225:AJ225)*100,1),0)</f>
        <v>0.4</v>
      </c>
      <c r="V227" s="30">
        <f>+IFERROR(ROUND(e!AK225/SUM(e!AK225:AQ225)*100,1),0)</f>
        <v>77.3</v>
      </c>
      <c r="W227" s="30">
        <f>+IFERROR(ROUND(SUM(e!AR225:BG225)/J227*100,1),0)</f>
        <v>11.8</v>
      </c>
      <c r="X227" s="30">
        <f>+IFERROR(ROUND(SUM(e!BH225:BI225)/SUM(e!BJ225:BK225)*100,1),0)</f>
        <v>108.5</v>
      </c>
      <c r="Y227" s="30">
        <f t="shared" si="73"/>
        <v>303.7</v>
      </c>
      <c r="Z227" s="30">
        <f t="shared" si="74"/>
        <v>107</v>
      </c>
      <c r="AA227" s="30">
        <f>+IFERROR(ROUND(K227/SUM(e!T225:V225),1),0)</f>
        <v>202.9</v>
      </c>
      <c r="AB227" s="42">
        <f>+IFERROR(ROUND((SUM(e!BJ225:BK225)-SUM(e!BL225:BO225))/SUM(e!T225:V225),1),0)</f>
        <v>189.6</v>
      </c>
      <c r="AC227" s="30">
        <f>+IFERROR(ROUND(e!BP225/e!BQ225*100,1),0)</f>
        <v>178.1</v>
      </c>
      <c r="AD227" s="101">
        <f>+e!BR225</f>
        <v>13438</v>
      </c>
      <c r="AF227" s="5"/>
      <c r="AG227" s="29"/>
      <c r="BG227" s="5"/>
      <c r="BH227" s="29"/>
      <c r="CH227" s="66"/>
      <c r="CI227" s="59"/>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43"/>
    </row>
    <row r="228" spans="2:110" ht="19.5" thickBot="1">
      <c r="B228" s="40" t="s">
        <v>1615</v>
      </c>
      <c r="C228" s="30" t="s">
        <v>1616</v>
      </c>
      <c r="D228" s="30" t="s">
        <v>1320</v>
      </c>
      <c r="E228" s="30" t="s">
        <v>1630</v>
      </c>
      <c r="F228" s="30" t="str">
        <f t="shared" si="72"/>
        <v>山形県長井市</v>
      </c>
      <c r="G228" s="41">
        <f>+e!F226</f>
        <v>26002</v>
      </c>
      <c r="H228" s="41">
        <f>+e!G226</f>
        <v>10</v>
      </c>
      <c r="I228" s="41">
        <f>+SUM(e!H226:K226)</f>
        <v>2</v>
      </c>
      <c r="J228" s="41">
        <f>+SUM(e!L226:O226)</f>
        <v>275574</v>
      </c>
      <c r="K228" s="41">
        <f>+e!P226</f>
        <v>605180</v>
      </c>
      <c r="L228" s="41">
        <f>+SUM(e!Q226:R226)</f>
        <v>3267559</v>
      </c>
      <c r="M228" s="31">
        <f>+IFERROR(ROUND(e!P226/e!S226,0),0)</f>
        <v>100863</v>
      </c>
      <c r="N228" s="30">
        <f>+IFERROR(ROUND(SUM(e!T226:V226)/e!S226,0),0)</f>
        <v>435</v>
      </c>
      <c r="O228" s="30">
        <f>+IFERROR(ROUND(e!W226/e!G226*100,1),0)</f>
        <v>10</v>
      </c>
      <c r="P228" s="41">
        <f>+e!X226</f>
        <v>7</v>
      </c>
      <c r="Q228" s="30">
        <f>+IFERROR(ROUND(e!Z226/e!Y226*100,1),0)</f>
        <v>0</v>
      </c>
      <c r="R228" s="30">
        <f>+IFERROR(ROUND(e!AB226/e!AA226*100,1),0)</f>
        <v>54.7</v>
      </c>
      <c r="S228" s="30">
        <f>+IFERROR(ROUND(SUM(e!AC226:AF226)/J228*100,1),0)</f>
        <v>0</v>
      </c>
      <c r="T228" s="30">
        <f>+IFERROR(ROUND(e!AG226/e!Y226*100,1),0)</f>
        <v>0</v>
      </c>
      <c r="U228" s="30">
        <f>+IFERROR(ROUND(e!AH226/SUM(e!AH226:AJ226)*100,1),0)</f>
        <v>0</v>
      </c>
      <c r="V228" s="30">
        <f>+IFERROR(ROUND(e!AK226/SUM(e!AK226:AQ226)*100,1),0)</f>
        <v>0</v>
      </c>
      <c r="W228" s="30">
        <f>+IFERROR(ROUND(SUM(e!AR226:BG226)/J228*100,1),0)</f>
        <v>10.1</v>
      </c>
      <c r="X228" s="30">
        <f>+IFERROR(ROUND(SUM(e!BH226:BI226)/SUM(e!BJ226:BK226)*100,1),0)</f>
        <v>117.1</v>
      </c>
      <c r="Y228" s="30">
        <f t="shared" si="73"/>
        <v>539.9</v>
      </c>
      <c r="Z228" s="30">
        <f t="shared" si="74"/>
        <v>114.2</v>
      </c>
      <c r="AA228" s="30">
        <f>+IFERROR(ROUND(K228/SUM(e!T226:V226),1),0)</f>
        <v>232</v>
      </c>
      <c r="AB228" s="42">
        <f>+IFERROR(ROUND((SUM(e!BJ226:BK226)-SUM(e!BL226:BO226))/SUM(e!T226:V226),1),0)</f>
        <v>203.2</v>
      </c>
      <c r="AC228" s="30">
        <f>+IFERROR(ROUND(e!BP226/e!BQ226*100,1),0)</f>
        <v>214.1</v>
      </c>
      <c r="AD228" s="101">
        <f>+e!BR226</f>
        <v>0</v>
      </c>
      <c r="AF228" s="5"/>
      <c r="AG228" s="29"/>
      <c r="BG228" s="5"/>
      <c r="BH228" s="29"/>
      <c r="CH228" s="67"/>
      <c r="CI228" s="60"/>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9"/>
    </row>
    <row r="229" spans="2:110">
      <c r="B229" s="40" t="s">
        <v>1615</v>
      </c>
      <c r="C229" s="30" t="s">
        <v>1616</v>
      </c>
      <c r="D229" s="30" t="s">
        <v>1531</v>
      </c>
      <c r="E229" s="30" t="s">
        <v>1631</v>
      </c>
      <c r="F229" s="30" t="str">
        <f t="shared" si="72"/>
        <v>山形県白鷹町</v>
      </c>
      <c r="G229" s="41">
        <f>+e!F227</f>
        <v>13334</v>
      </c>
      <c r="H229" s="41">
        <f>+e!G227</f>
        <v>3</v>
      </c>
      <c r="I229" s="41">
        <f>+SUM(e!H227:K227)</f>
        <v>6</v>
      </c>
      <c r="J229" s="41">
        <f>+SUM(e!L227:O227)</f>
        <v>191139</v>
      </c>
      <c r="K229" s="41">
        <f>+e!P227</f>
        <v>282605</v>
      </c>
      <c r="L229" s="41">
        <f>+SUM(e!Q227:R227)</f>
        <v>658182</v>
      </c>
      <c r="M229" s="31">
        <f>+IFERROR(ROUND(e!P227/e!S227,0),0)</f>
        <v>94202</v>
      </c>
      <c r="N229" s="30">
        <f>+IFERROR(ROUND(SUM(e!T227:V227)/e!S227,0),0)</f>
        <v>466</v>
      </c>
      <c r="O229" s="30">
        <f>+IFERROR(ROUND(e!W227/e!G227*100,1),0)</f>
        <v>66.7</v>
      </c>
      <c r="P229" s="41">
        <f>+e!X227</f>
        <v>22</v>
      </c>
      <c r="Q229" s="30">
        <f>+IFERROR(ROUND(e!Z227/e!Y227*100,1),0)</f>
        <v>0</v>
      </c>
      <c r="R229" s="30">
        <f>+IFERROR(ROUND(e!AB227/e!AA227*100,1),0)</f>
        <v>60</v>
      </c>
      <c r="S229" s="30">
        <f>+IFERROR(ROUND(SUM(e!AC227:AF227)/J229*100,1),0)</f>
        <v>7.4</v>
      </c>
      <c r="T229" s="30">
        <f>+IFERROR(ROUND(e!AG227/e!Y227*100,1),0)</f>
        <v>0</v>
      </c>
      <c r="U229" s="30">
        <f>+IFERROR(ROUND(e!AH227/SUM(e!AH227:AJ227)*100,1),0)</f>
        <v>0</v>
      </c>
      <c r="V229" s="30">
        <f>+IFERROR(ROUND(e!AK227/SUM(e!AK227:AQ227)*100,1),0)</f>
        <v>0</v>
      </c>
      <c r="W229" s="30">
        <f>+IFERROR(ROUND(SUM(e!AR227:BG227)/J229*100,1),0)</f>
        <v>9.3000000000000007</v>
      </c>
      <c r="X229" s="30">
        <f>+IFERROR(ROUND(SUM(e!BH227:BI227)/SUM(e!BJ227:BK227)*100,1),0)</f>
        <v>113</v>
      </c>
      <c r="Y229" s="30">
        <f t="shared" si="73"/>
        <v>232.9</v>
      </c>
      <c r="Z229" s="30">
        <f t="shared" si="74"/>
        <v>107.5</v>
      </c>
      <c r="AA229" s="30">
        <f>+IFERROR(ROUND(K229/SUM(e!T227:V227),1),0)</f>
        <v>202.3</v>
      </c>
      <c r="AB229" s="42">
        <f>+IFERROR(ROUND((SUM(e!BJ227:BK227)-SUM(e!BL227:BO227))/SUM(e!T227:V227),1),0)</f>
        <v>188.2</v>
      </c>
      <c r="AC229" s="30">
        <f>+IFERROR(ROUND(e!BP227/e!BQ227*100,1),0)</f>
        <v>550.6</v>
      </c>
      <c r="AD229" s="101">
        <f>+e!BR227</f>
        <v>0</v>
      </c>
      <c r="AF229" s="5"/>
      <c r="AG229" s="29"/>
      <c r="BG229" s="5"/>
      <c r="BH229" s="29"/>
      <c r="CH229" s="5"/>
      <c r="CI229" s="29"/>
    </row>
    <row r="230" spans="2:110">
      <c r="B230" s="40" t="s">
        <v>1615</v>
      </c>
      <c r="C230" s="30" t="s">
        <v>1616</v>
      </c>
      <c r="D230" s="30" t="s">
        <v>1324</v>
      </c>
      <c r="E230" s="30" t="s">
        <v>1632</v>
      </c>
      <c r="F230" s="30" t="str">
        <f t="shared" si="72"/>
        <v>山形県川西町</v>
      </c>
      <c r="G230" s="41">
        <f>+e!F228</f>
        <v>14544</v>
      </c>
      <c r="H230" s="41">
        <f>+e!G228</f>
        <v>6</v>
      </c>
      <c r="I230" s="41">
        <f>+SUM(e!H228:K228)</f>
        <v>0</v>
      </c>
      <c r="J230" s="41">
        <f>+SUM(e!L228:O228)</f>
        <v>219296</v>
      </c>
      <c r="K230" s="41">
        <f>+e!P228</f>
        <v>428147</v>
      </c>
      <c r="L230" s="41">
        <f>+SUM(e!Q228:R228)</f>
        <v>1730448</v>
      </c>
      <c r="M230" s="31">
        <f>+IFERROR(ROUND(e!P228/e!S228,0),0)</f>
        <v>107037</v>
      </c>
      <c r="N230" s="30">
        <f>+IFERROR(ROUND(SUM(e!T228:V228)/e!S228,0),0)</f>
        <v>406</v>
      </c>
      <c r="O230" s="30">
        <f>+IFERROR(ROUND(e!W228/e!G228*100,1),0)</f>
        <v>0</v>
      </c>
      <c r="P230" s="41">
        <f>+e!X228</f>
        <v>4</v>
      </c>
      <c r="Q230" s="30">
        <f>+IFERROR(ROUND(e!Z228/e!Y228*100,1),0)</f>
        <v>0</v>
      </c>
      <c r="R230" s="30">
        <f>+IFERROR(ROUND(e!AB228/e!AA228*100,1),0)</f>
        <v>47.6</v>
      </c>
      <c r="S230" s="30">
        <f>+IFERROR(ROUND(SUM(e!AC228:AF228)/J230*100,1),0)</f>
        <v>21.5</v>
      </c>
      <c r="T230" s="30">
        <f>+IFERROR(ROUND(e!AG228/e!Y228*100,1),0)</f>
        <v>0</v>
      </c>
      <c r="U230" s="30">
        <f>+IFERROR(ROUND(e!AH228/SUM(e!AH228:AJ228)*100,1),0)</f>
        <v>0</v>
      </c>
      <c r="V230" s="30">
        <f>+IFERROR(ROUND(e!AK228/SUM(e!AK228:AQ228)*100,1),0)</f>
        <v>0</v>
      </c>
      <c r="W230" s="30">
        <f>+IFERROR(ROUND(SUM(e!AR228:BG228)/J230*100,1),0)</f>
        <v>10.9</v>
      </c>
      <c r="X230" s="30">
        <f>+IFERROR(ROUND(SUM(e!BH228:BI228)/SUM(e!BJ228:BK228)*100,1),0)</f>
        <v>111.8</v>
      </c>
      <c r="Y230" s="30">
        <f t="shared" si="73"/>
        <v>404.2</v>
      </c>
      <c r="Z230" s="30">
        <f t="shared" si="74"/>
        <v>101.5</v>
      </c>
      <c r="AA230" s="30">
        <f>+IFERROR(ROUND(K230/SUM(e!T228:V228),1),0)</f>
        <v>264</v>
      </c>
      <c r="AB230" s="42">
        <f>+IFERROR(ROUND((SUM(e!BJ228:BK228)-SUM(e!BL228:BO228))/SUM(e!T228:V228),1),0)</f>
        <v>260.2</v>
      </c>
      <c r="AC230" s="30">
        <f>+IFERROR(ROUND(e!BP228/e!BQ228*100,1),0)</f>
        <v>121.1</v>
      </c>
      <c r="AD230" s="101">
        <f>+e!BR228</f>
        <v>9164</v>
      </c>
      <c r="AF230" s="5"/>
      <c r="AG230" s="29"/>
      <c r="BG230" s="5"/>
      <c r="BH230" s="29"/>
      <c r="CH230" s="5"/>
      <c r="CI230" s="29"/>
    </row>
    <row r="231" spans="2:110">
      <c r="B231" s="40" t="s">
        <v>1615</v>
      </c>
      <c r="C231" s="30" t="s">
        <v>1616</v>
      </c>
      <c r="D231" s="30" t="s">
        <v>1535</v>
      </c>
      <c r="E231" s="30" t="s">
        <v>1633</v>
      </c>
      <c r="F231" s="30" t="str">
        <f t="shared" si="72"/>
        <v>山形県大江町</v>
      </c>
      <c r="G231" s="41">
        <f>+e!F229</f>
        <v>7820</v>
      </c>
      <c r="H231" s="41">
        <f>+e!G229</f>
        <v>2</v>
      </c>
      <c r="I231" s="41">
        <f>+SUM(e!H229:K229)</f>
        <v>4</v>
      </c>
      <c r="J231" s="41">
        <f>+SUM(e!L229:O229)</f>
        <v>92338</v>
      </c>
      <c r="K231" s="41">
        <f>+e!P229</f>
        <v>205672</v>
      </c>
      <c r="L231" s="41">
        <f>+SUM(e!Q229:R229)</f>
        <v>816693</v>
      </c>
      <c r="M231" s="31">
        <f>+IFERROR(ROUND(e!P229/e!S229,0),0)</f>
        <v>102836</v>
      </c>
      <c r="N231" s="30">
        <f>+IFERROR(ROUND(SUM(e!T229:V229)/e!S229,0),0)</f>
        <v>615</v>
      </c>
      <c r="O231" s="30">
        <f>+IFERROR(ROUND(e!W229/e!G229*100,1),0)</f>
        <v>50</v>
      </c>
      <c r="P231" s="41">
        <f>+e!X229</f>
        <v>25</v>
      </c>
      <c r="Q231" s="30">
        <f>+IFERROR(ROUND(e!Z229/e!Y229*100,1),0)</f>
        <v>0</v>
      </c>
      <c r="R231" s="30">
        <f>+IFERROR(ROUND(e!AB229/e!AA229*100,1),0)</f>
        <v>0</v>
      </c>
      <c r="S231" s="30">
        <f>+IFERROR(ROUND(SUM(e!AC229:AF229)/J231*100,1),0)</f>
        <v>9.6999999999999993</v>
      </c>
      <c r="T231" s="30">
        <f>+IFERROR(ROUND(e!AG229/e!Y229*100,1),0)</f>
        <v>98.4</v>
      </c>
      <c r="U231" s="30">
        <f>+IFERROR(ROUND(e!AH229/SUM(e!AH229:AJ229)*100,1),0)</f>
        <v>0</v>
      </c>
      <c r="V231" s="30">
        <f>+IFERROR(ROUND(e!AK229/SUM(e!AK229:AQ229)*100,1),0)</f>
        <v>35.799999999999997</v>
      </c>
      <c r="W231" s="30">
        <f>+IFERROR(ROUND(SUM(e!AR229:BG229)/J231*100,1),0)</f>
        <v>15.3</v>
      </c>
      <c r="X231" s="30">
        <f>+IFERROR(ROUND(SUM(e!BH229:BI229)/SUM(e!BJ229:BK229)*100,1),0)</f>
        <v>100.6</v>
      </c>
      <c r="Y231" s="30">
        <f t="shared" si="73"/>
        <v>397.1</v>
      </c>
      <c r="Z231" s="30">
        <f t="shared" si="74"/>
        <v>96.6</v>
      </c>
      <c r="AA231" s="30">
        <f>+IFERROR(ROUND(K231/SUM(e!T229:V229),1),0)</f>
        <v>167.2</v>
      </c>
      <c r="AB231" s="42">
        <f>+IFERROR(ROUND((SUM(e!BJ229:BK229)-SUM(e!BL229:BO229))/SUM(e!T229:V229),1),0)</f>
        <v>173</v>
      </c>
      <c r="AC231" s="30">
        <f>+IFERROR(ROUND(e!BP229/e!BQ229*100,1),0)</f>
        <v>665.3</v>
      </c>
      <c r="AD231" s="101">
        <f>+e!BR229</f>
        <v>4237</v>
      </c>
      <c r="AF231" s="5"/>
      <c r="AG231" s="29"/>
      <c r="BG231" s="5"/>
      <c r="BH231" s="29"/>
      <c r="CH231" s="5"/>
      <c r="CI231" s="29"/>
    </row>
    <row r="232" spans="2:110">
      <c r="B232" s="40" t="s">
        <v>1615</v>
      </c>
      <c r="C232" s="30" t="s">
        <v>1616</v>
      </c>
      <c r="D232" s="30" t="s">
        <v>1332</v>
      </c>
      <c r="E232" s="30" t="s">
        <v>1634</v>
      </c>
      <c r="F232" s="30" t="str">
        <f t="shared" si="72"/>
        <v>山形県朝日町</v>
      </c>
      <c r="G232" s="41">
        <f>+e!F230</f>
        <v>6611</v>
      </c>
      <c r="H232" s="41">
        <f>+e!G230</f>
        <v>4</v>
      </c>
      <c r="I232" s="41">
        <f>+SUM(e!H230:K230)</f>
        <v>4</v>
      </c>
      <c r="J232" s="41">
        <f>+SUM(e!L230:O230)</f>
        <v>113422</v>
      </c>
      <c r="K232" s="41">
        <f>+e!P230</f>
        <v>148901</v>
      </c>
      <c r="L232" s="41">
        <f>+SUM(e!Q230:R230)</f>
        <v>82964</v>
      </c>
      <c r="M232" s="31">
        <f>+IFERROR(ROUND(e!P230/e!S230,0),0)</f>
        <v>37225</v>
      </c>
      <c r="N232" s="30">
        <f>+IFERROR(ROUND(SUM(e!T230:V230)/e!S230,0),0)</f>
        <v>161</v>
      </c>
      <c r="O232" s="30">
        <f>+IFERROR(ROUND(e!W230/e!G230*100,1),0)</f>
        <v>25</v>
      </c>
      <c r="P232" s="41">
        <f>+e!X230</f>
        <v>5</v>
      </c>
      <c r="Q232" s="30">
        <f>+IFERROR(ROUND(e!Z230/e!Y230*100,1),0)</f>
        <v>0</v>
      </c>
      <c r="R232" s="30">
        <f>+IFERROR(ROUND(e!AB230/e!AA230*100,1),0)</f>
        <v>21.4</v>
      </c>
      <c r="S232" s="30">
        <f>+IFERROR(ROUND(SUM(e!AC230:AF230)/J232*100,1),0)</f>
        <v>10.199999999999999</v>
      </c>
      <c r="T232" s="30">
        <f>+IFERROR(ROUND(e!AG230/e!Y230*100,1),0)</f>
        <v>0</v>
      </c>
      <c r="U232" s="30">
        <f>+IFERROR(ROUND(e!AH230/SUM(e!AH230:AJ230)*100,1),0)</f>
        <v>0</v>
      </c>
      <c r="V232" s="30">
        <f>+IFERROR(ROUND(e!AK230/SUM(e!AK230:AQ230)*100,1),0)</f>
        <v>0</v>
      </c>
      <c r="W232" s="30">
        <f>+IFERROR(ROUND(SUM(e!AR230:BG230)/J232*100,1),0)</f>
        <v>10.3</v>
      </c>
      <c r="X232" s="30">
        <f>+IFERROR(ROUND(SUM(e!BH230:BI230)/SUM(e!BJ230:BK230)*100,1),0)</f>
        <v>113.6</v>
      </c>
      <c r="Y232" s="30">
        <f t="shared" si="73"/>
        <v>55.7</v>
      </c>
      <c r="Z232" s="30">
        <f t="shared" si="74"/>
        <v>111.7</v>
      </c>
      <c r="AA232" s="30">
        <f>+IFERROR(ROUND(K232/SUM(e!T230:V230),1),0)</f>
        <v>231.9</v>
      </c>
      <c r="AB232" s="42">
        <f>+IFERROR(ROUND((SUM(e!BJ230:BK230)-SUM(e!BL230:BO230))/SUM(e!T230:V230),1),0)</f>
        <v>207.6</v>
      </c>
      <c r="AC232" s="30">
        <f>+IFERROR(ROUND(e!BP230/e!BQ230*100,1),0)</f>
        <v>1339.4</v>
      </c>
      <c r="AD232" s="101">
        <f>+e!BR230</f>
        <v>781</v>
      </c>
      <c r="AF232" s="5"/>
      <c r="AG232" s="29"/>
      <c r="BG232" s="5"/>
      <c r="BH232" s="29"/>
      <c r="CH232" s="5"/>
      <c r="CI232" s="29"/>
    </row>
    <row r="233" spans="2:110">
      <c r="B233" s="40" t="s">
        <v>1615</v>
      </c>
      <c r="C233" s="30" t="s">
        <v>1616</v>
      </c>
      <c r="D233" s="30" t="s">
        <v>1609</v>
      </c>
      <c r="E233" s="30" t="s">
        <v>1635</v>
      </c>
      <c r="F233" s="30" t="str">
        <f t="shared" si="72"/>
        <v>山形県遊佐町</v>
      </c>
      <c r="G233" s="41">
        <f>+e!F231</f>
        <v>13613</v>
      </c>
      <c r="H233" s="41">
        <f>+e!G231</f>
        <v>3</v>
      </c>
      <c r="I233" s="41">
        <f>+SUM(e!H231:K231)</f>
        <v>7</v>
      </c>
      <c r="J233" s="41">
        <f>+SUM(e!L231:O231)</f>
        <v>216745</v>
      </c>
      <c r="K233" s="41">
        <f>+e!P231</f>
        <v>334012</v>
      </c>
      <c r="L233" s="41">
        <f>+SUM(e!Q231:R231)</f>
        <v>1605671</v>
      </c>
      <c r="M233" s="31">
        <f>+IFERROR(ROUND(e!P231/e!S231,0),0)</f>
        <v>111337</v>
      </c>
      <c r="N233" s="30">
        <f>+IFERROR(ROUND(SUM(e!T231:V231)/e!S231,0),0)</f>
        <v>411</v>
      </c>
      <c r="O233" s="30">
        <f>+IFERROR(ROUND(e!W231/e!G231*100,1),0)</f>
        <v>0</v>
      </c>
      <c r="P233" s="41">
        <f>+e!X231</f>
        <v>9</v>
      </c>
      <c r="Q233" s="30">
        <f>+IFERROR(ROUND(e!Z231/e!Y231*100,1),0)</f>
        <v>0</v>
      </c>
      <c r="R233" s="30">
        <f>+IFERROR(ROUND(e!AB231/e!AA231*100,1),0)</f>
        <v>48</v>
      </c>
      <c r="S233" s="30">
        <f>+IFERROR(ROUND(SUM(e!AC231:AF231)/J233*100,1),0)</f>
        <v>8.6999999999999993</v>
      </c>
      <c r="T233" s="30">
        <f>+IFERROR(ROUND(e!AG231/e!Y231*100,1),0)</f>
        <v>0</v>
      </c>
      <c r="U233" s="30">
        <f>+IFERROR(ROUND(e!AH231/SUM(e!AH231:AJ231)*100,1),0)</f>
        <v>0</v>
      </c>
      <c r="V233" s="30">
        <f>+IFERROR(ROUND(e!AK231/SUM(e!AK231:AQ231)*100,1),0)</f>
        <v>27.6</v>
      </c>
      <c r="W233" s="30">
        <f>+IFERROR(ROUND(SUM(e!AR231:BG231)/J233*100,1),0)</f>
        <v>22.9</v>
      </c>
      <c r="X233" s="30">
        <f>+IFERROR(ROUND(SUM(e!BH231:BI231)/SUM(e!BJ231:BK231)*100,1),0)</f>
        <v>103.1</v>
      </c>
      <c r="Y233" s="30">
        <f t="shared" si="73"/>
        <v>480.7</v>
      </c>
      <c r="Z233" s="30">
        <f t="shared" si="74"/>
        <v>97.9</v>
      </c>
      <c r="AA233" s="30">
        <f>+IFERROR(ROUND(K233/SUM(e!T231:V231),1),0)</f>
        <v>270.89999999999998</v>
      </c>
      <c r="AB233" s="42">
        <f>+IFERROR(ROUND((SUM(e!BJ231:BK231)-SUM(e!BL231:BO231))/SUM(e!T231:V231),1),0)</f>
        <v>276.8</v>
      </c>
      <c r="AC233" s="30">
        <f>+IFERROR(ROUND(e!BP231/e!BQ231*100,1),0)</f>
        <v>370.4</v>
      </c>
      <c r="AD233" s="101">
        <f>+e!BR231</f>
        <v>0</v>
      </c>
      <c r="AF233" s="5"/>
      <c r="AG233" s="29"/>
      <c r="BG233" s="5"/>
      <c r="BH233" s="29"/>
      <c r="CH233" s="5"/>
      <c r="CI233" s="29"/>
    </row>
    <row r="234" spans="2:110">
      <c r="B234" s="40" t="s">
        <v>1615</v>
      </c>
      <c r="C234" s="30" t="s">
        <v>1616</v>
      </c>
      <c r="D234" s="30" t="s">
        <v>1340</v>
      </c>
      <c r="E234" s="30" t="s">
        <v>1636</v>
      </c>
      <c r="F234" s="30" t="str">
        <f t="shared" si="72"/>
        <v>山形県尾花沢市大石田町環境衛生事業組合</v>
      </c>
      <c r="G234" s="41">
        <f>+e!F232</f>
        <v>17177</v>
      </c>
      <c r="H234" s="41">
        <f>+e!G232</f>
        <v>8</v>
      </c>
      <c r="I234" s="41">
        <f>+SUM(e!H232:K232)</f>
        <v>1</v>
      </c>
      <c r="J234" s="41">
        <f>+SUM(e!L232:O232)</f>
        <v>201532</v>
      </c>
      <c r="K234" s="41">
        <f>+e!P232</f>
        <v>421073</v>
      </c>
      <c r="L234" s="41">
        <f>+SUM(e!Q232:R232)</f>
        <v>1298709</v>
      </c>
      <c r="M234" s="31">
        <f>+IFERROR(ROUND(e!P232/e!S232,0),0)</f>
        <v>60153</v>
      </c>
      <c r="N234" s="30">
        <f>+IFERROR(ROUND(SUM(e!T232:V232)/e!S232,0),0)</f>
        <v>295</v>
      </c>
      <c r="O234" s="30">
        <f>+IFERROR(ROUND(e!W232/e!G232*100,1),0)</f>
        <v>37.5</v>
      </c>
      <c r="P234" s="41">
        <f>+e!X232</f>
        <v>17</v>
      </c>
      <c r="Q234" s="30">
        <f>+IFERROR(ROUND(e!Z232/e!Y232*100,1),0)</f>
        <v>0</v>
      </c>
      <c r="R234" s="30">
        <f>+IFERROR(ROUND(e!AB232/e!AA232*100,1),0)</f>
        <v>0</v>
      </c>
      <c r="S234" s="30">
        <f>+IFERROR(ROUND(SUM(e!AC232:AF232)/J234*100,1),0)</f>
        <v>12.8</v>
      </c>
      <c r="T234" s="30">
        <f>+IFERROR(ROUND(e!AG232/e!Y232*100,1),0)</f>
        <v>0</v>
      </c>
      <c r="U234" s="30">
        <f>+IFERROR(ROUND(e!AH232/SUM(e!AH232:AJ232)*100,1),0)</f>
        <v>0</v>
      </c>
      <c r="V234" s="30">
        <f>+IFERROR(ROUND(e!AK232/SUM(e!AK232:AQ232)*100,1),0)</f>
        <v>91.9</v>
      </c>
      <c r="W234" s="30">
        <f>+IFERROR(ROUND(SUM(e!AR232:BG232)/J234*100,1),0)</f>
        <v>26.5</v>
      </c>
      <c r="X234" s="30">
        <f>+IFERROR(ROUND(SUM(e!BH232:BI232)/SUM(e!BJ232:BK232)*100,1),0)</f>
        <v>127.2</v>
      </c>
      <c r="Y234" s="30">
        <f t="shared" si="73"/>
        <v>308.39999999999998</v>
      </c>
      <c r="Z234" s="30">
        <f t="shared" si="74"/>
        <v>124.5</v>
      </c>
      <c r="AA234" s="30">
        <f>+IFERROR(ROUND(K234/SUM(e!T232:V232),1),0)</f>
        <v>203.8</v>
      </c>
      <c r="AB234" s="42">
        <f>+IFERROR(ROUND((SUM(e!BJ232:BK232)-SUM(e!BL232:BO232))/SUM(e!T232:V232),1),0)</f>
        <v>163.69999999999999</v>
      </c>
      <c r="AC234" s="30">
        <f>+IFERROR(ROUND(e!BP232/e!BQ232*100,1),0)</f>
        <v>478.8</v>
      </c>
      <c r="AD234" s="101">
        <f>+e!BR232</f>
        <v>0</v>
      </c>
      <c r="AF234" s="5"/>
      <c r="AG234" s="29"/>
      <c r="BG234" s="5"/>
      <c r="BH234" s="29"/>
      <c r="CH234" s="5"/>
      <c r="CI234" s="29"/>
    </row>
    <row r="235" spans="2:110">
      <c r="B235" s="40" t="s">
        <v>1615</v>
      </c>
      <c r="C235" s="30" t="s">
        <v>1616</v>
      </c>
      <c r="D235" s="30" t="s">
        <v>1342</v>
      </c>
      <c r="E235" s="30" t="s">
        <v>1637</v>
      </c>
      <c r="F235" s="30" t="str">
        <f t="shared" si="72"/>
        <v>山形県飯豊町</v>
      </c>
      <c r="G235" s="41">
        <f>+e!F233</f>
        <v>6751</v>
      </c>
      <c r="H235" s="41">
        <f>+e!G233</f>
        <v>4</v>
      </c>
      <c r="I235" s="41">
        <f>+SUM(e!H233:K233)</f>
        <v>3</v>
      </c>
      <c r="J235" s="41">
        <f>+SUM(e!L233:O233)</f>
        <v>143228</v>
      </c>
      <c r="K235" s="41">
        <f>+e!P233</f>
        <v>192917</v>
      </c>
      <c r="L235" s="41">
        <f>+SUM(e!Q233:R233)</f>
        <v>579156</v>
      </c>
      <c r="M235" s="31">
        <f>+IFERROR(ROUND(e!P233/e!S233,0),0)</f>
        <v>64306</v>
      </c>
      <c r="N235" s="30">
        <f>+IFERROR(ROUND(SUM(e!T233:V233)/e!S233,0),0)</f>
        <v>263</v>
      </c>
      <c r="O235" s="30">
        <f>+IFERROR(ROUND(e!W233/e!G233*100,1),0)</f>
        <v>50</v>
      </c>
      <c r="P235" s="41">
        <f>+e!X233</f>
        <v>6</v>
      </c>
      <c r="Q235" s="30">
        <f>+IFERROR(ROUND(e!Z233/e!Y233*100,1),0)</f>
        <v>0</v>
      </c>
      <c r="R235" s="30">
        <f>+IFERROR(ROUND(e!AB233/e!AA233*100,1),0)</f>
        <v>12.2</v>
      </c>
      <c r="S235" s="30">
        <f>+IFERROR(ROUND(SUM(e!AC233:AF233)/J235*100,1),0)</f>
        <v>12.3</v>
      </c>
      <c r="T235" s="30">
        <f>+IFERROR(ROUND(e!AG233/e!Y233*100,1),0)</f>
        <v>46.7</v>
      </c>
      <c r="U235" s="30">
        <f>+IFERROR(ROUND(e!AH233/SUM(e!AH233:AJ233)*100,1),0)</f>
        <v>0</v>
      </c>
      <c r="V235" s="30">
        <f>+IFERROR(ROUND(e!AK233/SUM(e!AK233:AQ233)*100,1),0)</f>
        <v>0</v>
      </c>
      <c r="W235" s="30">
        <f>+IFERROR(ROUND(SUM(e!AR233:BG233)/J235*100,1),0)</f>
        <v>6.5</v>
      </c>
      <c r="X235" s="30">
        <f>+IFERROR(ROUND(SUM(e!BH233:BI233)/SUM(e!BJ233:BK233)*100,1),0)</f>
        <v>115</v>
      </c>
      <c r="Y235" s="30">
        <f t="shared" si="73"/>
        <v>300.2</v>
      </c>
      <c r="Z235" s="30">
        <f t="shared" si="74"/>
        <v>108.6</v>
      </c>
      <c r="AA235" s="30">
        <f>+IFERROR(ROUND(K235/SUM(e!T233:V233),1),0)</f>
        <v>244.5</v>
      </c>
      <c r="AB235" s="42">
        <f>+IFERROR(ROUND((SUM(e!BJ233:BK233)-SUM(e!BL233:BO233))/SUM(e!T233:V233),1),0)</f>
        <v>225.2</v>
      </c>
      <c r="AC235" s="30">
        <f>+IFERROR(ROUND(e!BP233/e!BQ233*100,1),0)</f>
        <v>870</v>
      </c>
      <c r="AD235" s="101">
        <f>+e!BR233</f>
        <v>0</v>
      </c>
      <c r="AF235" s="5"/>
      <c r="AG235" s="29"/>
      <c r="BG235" s="5"/>
      <c r="BH235" s="29"/>
      <c r="CH235" s="5"/>
      <c r="CI235" s="29"/>
    </row>
    <row r="236" spans="2:110">
      <c r="B236" s="40" t="s">
        <v>1615</v>
      </c>
      <c r="C236" s="30" t="s">
        <v>1616</v>
      </c>
      <c r="D236" s="30" t="s">
        <v>1489</v>
      </c>
      <c r="E236" s="30" t="s">
        <v>1638</v>
      </c>
      <c r="F236" s="30" t="str">
        <f t="shared" si="72"/>
        <v>山形県最上川中部水道企業団</v>
      </c>
      <c r="G236" s="41">
        <f>+e!F234</f>
        <v>26696</v>
      </c>
      <c r="H236" s="41">
        <f>+e!G234</f>
        <v>17</v>
      </c>
      <c r="I236" s="41">
        <f>+SUM(e!H234:K234)</f>
        <v>1</v>
      </c>
      <c r="J236" s="41">
        <f>+SUM(e!L234:O234)</f>
        <v>186416</v>
      </c>
      <c r="K236" s="41">
        <f>+e!P234</f>
        <v>564888</v>
      </c>
      <c r="L236" s="41">
        <f>+SUM(e!Q234:R234)</f>
        <v>587615</v>
      </c>
      <c r="M236" s="31">
        <f>+IFERROR(ROUND(e!P234/e!S234,0),0)</f>
        <v>37659</v>
      </c>
      <c r="N236" s="30">
        <f>+IFERROR(ROUND(SUM(e!T234:V234)/e!S234,0),0)</f>
        <v>164</v>
      </c>
      <c r="O236" s="30">
        <f>+IFERROR(ROUND(e!W234/e!G234*100,1),0)</f>
        <v>52.9</v>
      </c>
      <c r="P236" s="41">
        <f>+e!X234</f>
        <v>14</v>
      </c>
      <c r="Q236" s="30">
        <f>+IFERROR(ROUND(e!Z234/e!Y234*100,1),0)</f>
        <v>0</v>
      </c>
      <c r="R236" s="30">
        <f>+IFERROR(ROUND(e!AB234/e!AA234*100,1),0)</f>
        <v>58.8</v>
      </c>
      <c r="S236" s="30">
        <f>+IFERROR(ROUND(SUM(e!AC234:AF234)/J236*100,1),0)</f>
        <v>2.7</v>
      </c>
      <c r="T236" s="30">
        <f>+IFERROR(ROUND(e!AG234/e!Y234*100,1),0)</f>
        <v>0</v>
      </c>
      <c r="U236" s="30">
        <f>+IFERROR(ROUND(e!AH234/SUM(e!AH234:AJ234)*100,1),0)</f>
        <v>0</v>
      </c>
      <c r="V236" s="30">
        <f>+IFERROR(ROUND(e!AK234/SUM(e!AK234:AQ234)*100,1),0)</f>
        <v>0</v>
      </c>
      <c r="W236" s="30">
        <f>+IFERROR(ROUND(SUM(e!AR234:BG234)/J236*100,1),0)</f>
        <v>10.1</v>
      </c>
      <c r="X236" s="30">
        <f>+IFERROR(ROUND(SUM(e!BH234:BI234)/SUM(e!BJ234:BK234)*100,1),0)</f>
        <v>130.69999999999999</v>
      </c>
      <c r="Y236" s="30">
        <f t="shared" si="73"/>
        <v>104</v>
      </c>
      <c r="Z236" s="30">
        <f t="shared" si="74"/>
        <v>126.2</v>
      </c>
      <c r="AA236" s="30">
        <f>+IFERROR(ROUND(K236/SUM(e!T234:V234),1),0)</f>
        <v>229</v>
      </c>
      <c r="AB236" s="42">
        <f>+IFERROR(ROUND((SUM(e!BJ234:BK234)-SUM(e!BL234:BO234))/SUM(e!T234:V234),1),0)</f>
        <v>181.4</v>
      </c>
      <c r="AC236" s="30">
        <f>+IFERROR(ROUND(e!BP234/e!BQ234*100,1),0)</f>
        <v>1240.5</v>
      </c>
      <c r="AD236" s="101">
        <f>+e!BR234</f>
        <v>7495</v>
      </c>
      <c r="AF236" s="5"/>
      <c r="AG236" s="29"/>
      <c r="BG236" s="5"/>
      <c r="BH236" s="29"/>
      <c r="CH236" s="5"/>
      <c r="CI236" s="29"/>
    </row>
    <row r="237" spans="2:110">
      <c r="B237" s="40" t="s">
        <v>1615</v>
      </c>
      <c r="C237" s="30" t="s">
        <v>1616</v>
      </c>
      <c r="D237" s="30" t="s">
        <v>1344</v>
      </c>
      <c r="E237" s="30" t="s">
        <v>1639</v>
      </c>
      <c r="F237" s="30" t="str">
        <f t="shared" si="72"/>
        <v>山形県西川町</v>
      </c>
      <c r="G237" s="41">
        <f>+e!F235</f>
        <v>5248</v>
      </c>
      <c r="H237" s="41">
        <f>+e!G235</f>
        <v>6</v>
      </c>
      <c r="I237" s="41">
        <f>+SUM(e!H235:K235)</f>
        <v>10</v>
      </c>
      <c r="J237" s="41">
        <f>+SUM(e!L235:O235)</f>
        <v>109708</v>
      </c>
      <c r="K237" s="41">
        <f>+e!P235</f>
        <v>121281</v>
      </c>
      <c r="L237" s="41">
        <f>+SUM(e!Q235:R235)</f>
        <v>726366</v>
      </c>
      <c r="M237" s="31">
        <f>+IFERROR(ROUND(e!P235/e!S235,0),0)</f>
        <v>30320</v>
      </c>
      <c r="N237" s="30">
        <f>+IFERROR(ROUND(SUM(e!T235:V235)/e!S235,0),0)</f>
        <v>141</v>
      </c>
      <c r="O237" s="30">
        <f>+IFERROR(ROUND(e!W235/e!G235*100,1),0)</f>
        <v>66.7</v>
      </c>
      <c r="P237" s="41">
        <f>+e!X235</f>
        <v>5</v>
      </c>
      <c r="Q237" s="30">
        <f>+IFERROR(ROUND(e!Z235/e!Y235*100,1),0)</f>
        <v>0</v>
      </c>
      <c r="R237" s="30">
        <f>+IFERROR(ROUND(e!AB235/e!AA235*100,1),0)</f>
        <v>37.1</v>
      </c>
      <c r="S237" s="30">
        <f>+IFERROR(ROUND(SUM(e!AC235:AF235)/J237*100,1),0)</f>
        <v>23.8</v>
      </c>
      <c r="T237" s="30">
        <f>+IFERROR(ROUND(e!AG235/e!Y235*100,1),0)</f>
        <v>77.2</v>
      </c>
      <c r="U237" s="30">
        <f>+IFERROR(ROUND(e!AH235/SUM(e!AH235:AJ235)*100,1),0)</f>
        <v>0</v>
      </c>
      <c r="V237" s="30">
        <f>+IFERROR(ROUND(e!AK235/SUM(e!AK235:AQ235)*100,1),0)</f>
        <v>10.6</v>
      </c>
      <c r="W237" s="30">
        <f>+IFERROR(ROUND(SUM(e!AR235:BG235)/J237*100,1),0)</f>
        <v>10.199999999999999</v>
      </c>
      <c r="X237" s="30">
        <f>+IFERROR(ROUND(SUM(e!BH235:BI235)/SUM(e!BJ235:BK235)*100,1),0)</f>
        <v>103.2</v>
      </c>
      <c r="Y237" s="30">
        <f t="shared" si="73"/>
        <v>598.9</v>
      </c>
      <c r="Z237" s="30">
        <f t="shared" si="74"/>
        <v>88.9</v>
      </c>
      <c r="AA237" s="30">
        <f>+IFERROR(ROUND(K237/SUM(e!T235:V235),1),0)</f>
        <v>215.8</v>
      </c>
      <c r="AB237" s="42">
        <f>+IFERROR(ROUND((SUM(e!BJ235:BK235)-SUM(e!BL235:BO235))/SUM(e!T235:V235),1),0)</f>
        <v>242.7</v>
      </c>
      <c r="AC237" s="30">
        <f>+IFERROR(ROUND(e!BP235/e!BQ235*100,1),0)</f>
        <v>352.1</v>
      </c>
      <c r="AD237" s="101">
        <f>+e!BR235</f>
        <v>507</v>
      </c>
      <c r="AF237" s="5"/>
      <c r="AG237" s="29"/>
      <c r="BG237" s="5"/>
      <c r="BH237" s="29"/>
      <c r="CH237" s="5"/>
      <c r="CI237" s="29"/>
    </row>
    <row r="238" spans="2:110">
      <c r="B238" s="40" t="s">
        <v>1615</v>
      </c>
      <c r="C238" s="30" t="s">
        <v>1616</v>
      </c>
      <c r="D238" s="30" t="s">
        <v>1346</v>
      </c>
      <c r="E238" s="30" t="s">
        <v>1640</v>
      </c>
      <c r="F238" s="30" t="str">
        <f t="shared" si="72"/>
        <v>山形県南陽市</v>
      </c>
      <c r="G238" s="41">
        <f>+e!F236</f>
        <v>30186</v>
      </c>
      <c r="H238" s="41">
        <f>+e!G236</f>
        <v>10</v>
      </c>
      <c r="I238" s="41">
        <f>+SUM(e!H236:K236)</f>
        <v>1</v>
      </c>
      <c r="J238" s="41">
        <f>+SUM(e!L236:O236)</f>
        <v>260949</v>
      </c>
      <c r="K238" s="41">
        <f>+e!P236</f>
        <v>724671</v>
      </c>
      <c r="L238" s="41">
        <f>+SUM(e!Q236:R236)</f>
        <v>1312616</v>
      </c>
      <c r="M238" s="31">
        <f>+IFERROR(ROUND(e!P236/e!S236,0),0)</f>
        <v>90584</v>
      </c>
      <c r="N238" s="30">
        <f>+IFERROR(ROUND(SUM(e!T236:V236)/e!S236,0),0)</f>
        <v>390</v>
      </c>
      <c r="O238" s="30">
        <f>+IFERROR(ROUND(e!W236/e!G236*100,1),0)</f>
        <v>20</v>
      </c>
      <c r="P238" s="41">
        <f>+e!X236</f>
        <v>21</v>
      </c>
      <c r="Q238" s="30">
        <f>+IFERROR(ROUND(e!Z236/e!Y236*100,1),0)</f>
        <v>0</v>
      </c>
      <c r="R238" s="30">
        <f>+IFERROR(ROUND(e!AB236/e!AA236*100,1),0)</f>
        <v>0</v>
      </c>
      <c r="S238" s="30">
        <f>+IFERROR(ROUND(SUM(e!AC236:AF236)/J238*100,1),0)</f>
        <v>19.2</v>
      </c>
      <c r="T238" s="30">
        <f>+IFERROR(ROUND(e!AG236/e!Y236*100,1),0)</f>
        <v>0</v>
      </c>
      <c r="U238" s="30">
        <f>+IFERROR(ROUND(e!AH236/SUM(e!AH236:AJ236)*100,1),0)</f>
        <v>0</v>
      </c>
      <c r="V238" s="30">
        <f>+IFERROR(ROUND(e!AK236/SUM(e!AK236:AQ236)*100,1),0)</f>
        <v>65.400000000000006</v>
      </c>
      <c r="W238" s="30">
        <f>+IFERROR(ROUND(SUM(e!AR236:BG236)/J238*100,1),0)</f>
        <v>12.6</v>
      </c>
      <c r="X238" s="30">
        <f>+IFERROR(ROUND(SUM(e!BH236:BI236)/SUM(e!BJ236:BK236)*100,1),0)</f>
        <v>113.3</v>
      </c>
      <c r="Y238" s="30">
        <f t="shared" si="73"/>
        <v>181.1</v>
      </c>
      <c r="Z238" s="30">
        <f t="shared" si="74"/>
        <v>109</v>
      </c>
      <c r="AA238" s="30">
        <f>+IFERROR(ROUND(K238/SUM(e!T236:V236),1),0)</f>
        <v>232.2</v>
      </c>
      <c r="AB238" s="42">
        <f>+IFERROR(ROUND((SUM(e!BJ236:BK236)-SUM(e!BL236:BO236))/SUM(e!T236:V236),1),0)</f>
        <v>213</v>
      </c>
      <c r="AC238" s="30">
        <f>+IFERROR(ROUND(e!BP236/e!BQ236*100,1),0)</f>
        <v>404.3</v>
      </c>
      <c r="AD238" s="101">
        <f>+e!BR236</f>
        <v>16022</v>
      </c>
      <c r="AF238" s="5"/>
      <c r="AG238" s="29"/>
      <c r="BG238" s="5"/>
      <c r="BH238" s="29"/>
      <c r="CH238" s="5"/>
      <c r="CI238" s="29"/>
    </row>
    <row r="239" spans="2:110">
      <c r="B239" s="40" t="s">
        <v>1615</v>
      </c>
      <c r="C239" s="30" t="s">
        <v>1616</v>
      </c>
      <c r="D239" s="30" t="s">
        <v>1348</v>
      </c>
      <c r="E239" s="30" t="s">
        <v>1641</v>
      </c>
      <c r="F239" s="30" t="str">
        <f t="shared" si="72"/>
        <v>山形県金山町</v>
      </c>
      <c r="G239" s="41">
        <f>+e!F237</f>
        <v>5428</v>
      </c>
      <c r="H239" s="41">
        <f>+e!G237</f>
        <v>3</v>
      </c>
      <c r="I239" s="41">
        <f>+SUM(e!H237:K237)</f>
        <v>1</v>
      </c>
      <c r="J239" s="41">
        <f>+SUM(e!L237:O237)</f>
        <v>112685</v>
      </c>
      <c r="K239" s="41">
        <f>+e!P237</f>
        <v>110121</v>
      </c>
      <c r="L239" s="41">
        <f>+SUM(e!Q237:R237)</f>
        <v>575105</v>
      </c>
      <c r="M239" s="31">
        <f>+IFERROR(ROUND(e!P237/e!S237,0),0)</f>
        <v>55061</v>
      </c>
      <c r="N239" s="30">
        <f>+IFERROR(ROUND(SUM(e!T237:V237)/e!S237,0),0)</f>
        <v>188</v>
      </c>
      <c r="O239" s="30">
        <f>+IFERROR(ROUND(e!W237/e!G237*100,1),0)</f>
        <v>33.299999999999997</v>
      </c>
      <c r="P239" s="41">
        <f>+e!X237</f>
        <v>4</v>
      </c>
      <c r="Q239" s="30">
        <f>+IFERROR(ROUND(e!Z237/e!Y237*100,1),0)</f>
        <v>0</v>
      </c>
      <c r="R239" s="30">
        <f>+IFERROR(ROUND(e!AB237/e!AA237*100,1),0)</f>
        <v>0</v>
      </c>
      <c r="S239" s="30">
        <f>+IFERROR(ROUND(SUM(e!AC237:AF237)/J239*100,1),0)</f>
        <v>1.1000000000000001</v>
      </c>
      <c r="T239" s="30">
        <f>+IFERROR(ROUND(e!AG237/e!Y237*100,1),0)</f>
        <v>0</v>
      </c>
      <c r="U239" s="30">
        <f>+IFERROR(ROUND(e!AH237/SUM(e!AH237:AJ237)*100,1),0)</f>
        <v>0</v>
      </c>
      <c r="V239" s="30">
        <f>+IFERROR(ROUND(e!AK237/SUM(e!AK237:AQ237)*100,1),0)</f>
        <v>0</v>
      </c>
      <c r="W239" s="30">
        <f>+IFERROR(ROUND(SUM(e!AR237:BG237)/J239*100,1),0)</f>
        <v>5.7</v>
      </c>
      <c r="X239" s="30">
        <f>+IFERROR(ROUND(SUM(e!BH237:BI237)/SUM(e!BJ237:BK237)*100,1),0)</f>
        <v>102.6</v>
      </c>
      <c r="Y239" s="30">
        <f t="shared" si="73"/>
        <v>522.20000000000005</v>
      </c>
      <c r="Z239" s="30">
        <f t="shared" si="74"/>
        <v>68.599999999999994</v>
      </c>
      <c r="AA239" s="30">
        <f>+IFERROR(ROUND(K239/SUM(e!T237:V237),1),0)</f>
        <v>293.7</v>
      </c>
      <c r="AB239" s="42">
        <f>+IFERROR(ROUND((SUM(e!BJ237:BK237)-SUM(e!BL237:BO237))/SUM(e!T237:V237),1),0)</f>
        <v>428.4</v>
      </c>
      <c r="AC239" s="30">
        <f>+IFERROR(ROUND(e!BP237/e!BQ237*100,1),0)</f>
        <v>139</v>
      </c>
      <c r="AD239" s="101">
        <f>+e!BR237</f>
        <v>2370</v>
      </c>
      <c r="AF239" s="5"/>
      <c r="AG239" s="29"/>
      <c r="BG239" s="5"/>
      <c r="BH239" s="29"/>
      <c r="CH239" s="5"/>
      <c r="CI239" s="29"/>
    </row>
    <row r="240" spans="2:110">
      <c r="B240" s="40" t="s">
        <v>1615</v>
      </c>
      <c r="C240" s="30" t="s">
        <v>1616</v>
      </c>
      <c r="D240" s="30" t="s">
        <v>1350</v>
      </c>
      <c r="E240" s="30" t="s">
        <v>1642</v>
      </c>
      <c r="F240" s="30" t="str">
        <f t="shared" si="72"/>
        <v>山形県小国町</v>
      </c>
      <c r="G240" s="41">
        <f>+e!F238</f>
        <v>4550</v>
      </c>
      <c r="H240" s="41">
        <f>+e!G238</f>
        <v>4</v>
      </c>
      <c r="I240" s="41">
        <f>+SUM(e!H238:K238)</f>
        <v>3</v>
      </c>
      <c r="J240" s="41">
        <f>+SUM(e!L238:O238)</f>
        <v>60678</v>
      </c>
      <c r="K240" s="41">
        <f>+e!P238</f>
        <v>88612</v>
      </c>
      <c r="L240" s="41">
        <f>+SUM(e!Q238:R238)</f>
        <v>1213992</v>
      </c>
      <c r="M240" s="31">
        <f>+IFERROR(ROUND(e!P238/e!S238,0),0)</f>
        <v>44306</v>
      </c>
      <c r="N240" s="30">
        <f>+IFERROR(ROUND(SUM(e!T238:V238)/e!S238,0),0)</f>
        <v>241</v>
      </c>
      <c r="O240" s="30">
        <f>+IFERROR(ROUND(e!W238/e!G238*100,1),0)</f>
        <v>0</v>
      </c>
      <c r="P240" s="41">
        <f>+e!X238</f>
        <v>2</v>
      </c>
      <c r="Q240" s="30">
        <f>+IFERROR(ROUND(e!Z238/e!Y238*100,1),0)</f>
        <v>0</v>
      </c>
      <c r="R240" s="30">
        <f>+IFERROR(ROUND(e!AB238/e!AA238*100,1),0)</f>
        <v>40.9</v>
      </c>
      <c r="S240" s="30">
        <f>+IFERROR(ROUND(SUM(e!AC238:AF238)/J240*100,1),0)</f>
        <v>44.2</v>
      </c>
      <c r="T240" s="30">
        <f>+IFERROR(ROUND(e!AG238/e!Y238*100,1),0)</f>
        <v>89.3</v>
      </c>
      <c r="U240" s="30">
        <f>+IFERROR(ROUND(e!AH238/SUM(e!AH238:AJ238)*100,1),0)</f>
        <v>0</v>
      </c>
      <c r="V240" s="30">
        <f>+IFERROR(ROUND(e!AK238/SUM(e!AK238:AQ238)*100,1),0)</f>
        <v>93.3</v>
      </c>
      <c r="W240" s="30">
        <f>+IFERROR(ROUND(SUM(e!AR238:BG238)/J240*100,1),0)</f>
        <v>7</v>
      </c>
      <c r="X240" s="30">
        <f>+IFERROR(ROUND(SUM(e!BH238:BI238)/SUM(e!BJ238:BK238)*100,1),0)</f>
        <v>82.5</v>
      </c>
      <c r="Y240" s="30">
        <f t="shared" si="73"/>
        <v>1370</v>
      </c>
      <c r="Z240" s="30">
        <f t="shared" si="74"/>
        <v>80.599999999999994</v>
      </c>
      <c r="AA240" s="30">
        <f>+IFERROR(ROUND(K240/SUM(e!T238:V238),1),0)</f>
        <v>184.2</v>
      </c>
      <c r="AB240" s="42">
        <f>+IFERROR(ROUND((SUM(e!BJ238:BK238)-SUM(e!BL238:BO238))/SUM(e!T238:V238),1),0)</f>
        <v>228.6</v>
      </c>
      <c r="AC240" s="30">
        <f>+IFERROR(ROUND(e!BP238/e!BQ238*100,1),0)</f>
        <v>3135.5</v>
      </c>
      <c r="AD240" s="101">
        <f>+e!BR238</f>
        <v>0</v>
      </c>
      <c r="AF240" s="5"/>
      <c r="AG240" s="29"/>
      <c r="BG240" s="5"/>
      <c r="BH240" s="29"/>
      <c r="CH240" s="5"/>
      <c r="CI240" s="29"/>
    </row>
    <row r="241" spans="2:87">
      <c r="B241" s="40" t="s">
        <v>1615</v>
      </c>
      <c r="C241" s="30" t="s">
        <v>1616</v>
      </c>
      <c r="D241" s="30" t="s">
        <v>1352</v>
      </c>
      <c r="E241" s="30" t="s">
        <v>1643</v>
      </c>
      <c r="F241" s="30" t="str">
        <f t="shared" si="72"/>
        <v>山形県最上町</v>
      </c>
      <c r="G241" s="41">
        <f>+e!F239</f>
        <v>8273</v>
      </c>
      <c r="H241" s="41">
        <f>+e!G239</f>
        <v>2</v>
      </c>
      <c r="I241" s="41">
        <f>+SUM(e!H239:K239)</f>
        <v>10</v>
      </c>
      <c r="J241" s="41">
        <f>+SUM(e!L239:O239)</f>
        <v>100109</v>
      </c>
      <c r="K241" s="41">
        <f>+e!P239</f>
        <v>172219</v>
      </c>
      <c r="L241" s="41">
        <f>+SUM(e!Q239:R239)</f>
        <v>1561084</v>
      </c>
      <c r="M241" s="31">
        <f>+IFERROR(ROUND(e!P239/e!S239,0),0)</f>
        <v>86110</v>
      </c>
      <c r="N241" s="30">
        <f>+IFERROR(ROUND(SUM(e!T239:V239)/e!S239,0),0)</f>
        <v>417</v>
      </c>
      <c r="O241" s="30">
        <f>+IFERROR(ROUND(e!W239/e!G239*100,1),0)</f>
        <v>0</v>
      </c>
      <c r="P241" s="41">
        <f>+e!X239</f>
        <v>5</v>
      </c>
      <c r="Q241" s="30">
        <f>+IFERROR(ROUND(e!Z239/e!Y239*100,1),0)</f>
        <v>0</v>
      </c>
      <c r="R241" s="30">
        <f>+IFERROR(ROUND(e!AB239/e!AA239*100,1),0)</f>
        <v>0</v>
      </c>
      <c r="S241" s="30">
        <f>+IFERROR(ROUND(SUM(e!AC239:AF239)/J241*100,1),0)</f>
        <v>0</v>
      </c>
      <c r="T241" s="30">
        <f>+IFERROR(ROUND(e!AG239/e!Y239*100,1),0)</f>
        <v>0</v>
      </c>
      <c r="U241" s="30">
        <f>+IFERROR(ROUND(e!AH239/SUM(e!AH239:AJ239)*100,1),0)</f>
        <v>0</v>
      </c>
      <c r="V241" s="30">
        <f>+IFERROR(ROUND(e!AK239/SUM(e!AK239:AQ239)*100,1),0)</f>
        <v>0</v>
      </c>
      <c r="W241" s="30">
        <f>+IFERROR(ROUND(SUM(e!AR239:BG239)/J241*100,1),0)</f>
        <v>2.8</v>
      </c>
      <c r="X241" s="30">
        <f>+IFERROR(ROUND(SUM(e!BH239:BI239)/SUM(e!BJ239:BK239)*100,1),0)</f>
        <v>101.1</v>
      </c>
      <c r="Y241" s="30">
        <f t="shared" si="73"/>
        <v>906.5</v>
      </c>
      <c r="Z241" s="30">
        <f t="shared" si="74"/>
        <v>88.5</v>
      </c>
      <c r="AA241" s="30">
        <f>+IFERROR(ROUND(K241/SUM(e!T239:V239),1),0)</f>
        <v>206.7</v>
      </c>
      <c r="AB241" s="42">
        <f>+IFERROR(ROUND((SUM(e!BJ239:BK239)-SUM(e!BL239:BO239))/SUM(e!T239:V239),1),0)</f>
        <v>233.5</v>
      </c>
      <c r="AC241" s="30">
        <f>+IFERROR(ROUND(e!BP239/e!BQ239*100,1),0)</f>
        <v>203.3</v>
      </c>
      <c r="AD241" s="101">
        <f>+e!BR239</f>
        <v>0</v>
      </c>
      <c r="AF241" s="5"/>
      <c r="AG241" s="29"/>
      <c r="BG241" s="5"/>
      <c r="BH241" s="29"/>
      <c r="CH241" s="5"/>
      <c r="CI241" s="29"/>
    </row>
    <row r="242" spans="2:87">
      <c r="B242" s="40" t="s">
        <v>1615</v>
      </c>
      <c r="C242" s="30" t="s">
        <v>1616</v>
      </c>
      <c r="D242" s="30" t="s">
        <v>1354</v>
      </c>
      <c r="E242" s="30" t="s">
        <v>1644</v>
      </c>
      <c r="F242" s="30" t="str">
        <f t="shared" si="72"/>
        <v>山形県真室川町</v>
      </c>
      <c r="G242" s="41">
        <f>+e!F240</f>
        <v>7278</v>
      </c>
      <c r="H242" s="41">
        <f>+e!G240</f>
        <v>4</v>
      </c>
      <c r="I242" s="41">
        <f>+SUM(e!H240:K240)</f>
        <v>5</v>
      </c>
      <c r="J242" s="41">
        <f>+SUM(e!L240:O240)</f>
        <v>144653</v>
      </c>
      <c r="K242" s="41">
        <f>+e!P240</f>
        <v>166280</v>
      </c>
      <c r="L242" s="41">
        <f>+SUM(e!Q240:R240)</f>
        <v>1242953</v>
      </c>
      <c r="M242" s="31">
        <f>+IFERROR(ROUND(e!P240/e!S240,0),0)</f>
        <v>83140</v>
      </c>
      <c r="N242" s="30">
        <f>+IFERROR(ROUND(SUM(e!T240:V240)/e!S240,0),0)</f>
        <v>287</v>
      </c>
      <c r="O242" s="30">
        <f>+IFERROR(ROUND(e!W240/e!G240*100,1),0)</f>
        <v>50</v>
      </c>
      <c r="P242" s="41">
        <f>+e!X240</f>
        <v>2</v>
      </c>
      <c r="Q242" s="30">
        <f>+IFERROR(ROUND(e!Z240/e!Y240*100,1),0)</f>
        <v>0</v>
      </c>
      <c r="R242" s="30">
        <f>+IFERROR(ROUND(e!AB240/e!AA240*100,1),0)</f>
        <v>51.2</v>
      </c>
      <c r="S242" s="30">
        <f>+IFERROR(ROUND(SUM(e!AC240:AF240)/J242*100,1),0)</f>
        <v>6.5</v>
      </c>
      <c r="T242" s="30">
        <f>+IFERROR(ROUND(e!AG240/e!Y240*100,1),0)</f>
        <v>15.6</v>
      </c>
      <c r="U242" s="30">
        <f>+IFERROR(ROUND(e!AH240/SUM(e!AH240:AJ240)*100,1),0)</f>
        <v>100</v>
      </c>
      <c r="V242" s="30">
        <f>+IFERROR(ROUND(e!AK240/SUM(e!AK240:AQ240)*100,1),0)</f>
        <v>18.600000000000001</v>
      </c>
      <c r="W242" s="30">
        <f>+IFERROR(ROUND(SUM(e!AR240:BG240)/J242*100,1),0)</f>
        <v>3.9</v>
      </c>
      <c r="X242" s="30">
        <f>+IFERROR(ROUND(SUM(e!BH240:BI240)/SUM(e!BJ240:BK240)*100,1),0)</f>
        <v>100</v>
      </c>
      <c r="Y242" s="30">
        <f t="shared" si="73"/>
        <v>747.5</v>
      </c>
      <c r="Z242" s="30">
        <f t="shared" si="74"/>
        <v>55.9</v>
      </c>
      <c r="AA242" s="30">
        <f>+IFERROR(ROUND(K242/SUM(e!T240:V240),1),0)</f>
        <v>289.7</v>
      </c>
      <c r="AB242" s="42">
        <f>+IFERROR(ROUND((SUM(e!BJ240:BK240)-SUM(e!BL240:BO240))/SUM(e!T240:V240),1),0)</f>
        <v>517.79999999999995</v>
      </c>
      <c r="AC242" s="30">
        <f>+IFERROR(ROUND(e!BP240/e!BQ240*100,1),0)</f>
        <v>126.9</v>
      </c>
      <c r="AD242" s="101">
        <f>+e!BR240</f>
        <v>1680</v>
      </c>
      <c r="AF242" s="5"/>
      <c r="AG242" s="29"/>
      <c r="BG242" s="5"/>
      <c r="BH242" s="29"/>
      <c r="CH242" s="5"/>
      <c r="CI242" s="29"/>
    </row>
    <row r="243" spans="2:87">
      <c r="B243" s="40" t="s">
        <v>1615</v>
      </c>
      <c r="C243" s="30" t="s">
        <v>1616</v>
      </c>
      <c r="D243" s="30" t="s">
        <v>1360</v>
      </c>
      <c r="E243" s="30" t="s">
        <v>1645</v>
      </c>
      <c r="F243" s="30" t="str">
        <f t="shared" si="72"/>
        <v>山形県舟形町</v>
      </c>
      <c r="G243" s="41">
        <f>+e!F241</f>
        <v>5340</v>
      </c>
      <c r="H243" s="41">
        <f>+e!G241</f>
        <v>1</v>
      </c>
      <c r="I243" s="41">
        <f>+SUM(e!H241:K241)</f>
        <v>2</v>
      </c>
      <c r="J243" s="41">
        <f>+SUM(e!L241:O241)</f>
        <v>70401</v>
      </c>
      <c r="K243" s="41">
        <f>+e!P241</f>
        <v>103001</v>
      </c>
      <c r="L243" s="41">
        <f>+SUM(e!Q241:R241)</f>
        <v>1278140</v>
      </c>
      <c r="M243" s="31">
        <f>+IFERROR(ROUND(e!P241/e!S241,0),0)</f>
        <v>103001</v>
      </c>
      <c r="N243" s="30">
        <f>+IFERROR(ROUND(SUM(e!T241:V241)/e!S241,0),0)</f>
        <v>543</v>
      </c>
      <c r="O243" s="30">
        <f>+IFERROR(ROUND(e!W241/e!G241*100,1),0)</f>
        <v>0</v>
      </c>
      <c r="P243" s="41">
        <f>+e!X241</f>
        <v>1</v>
      </c>
      <c r="Q243" s="30">
        <f>+IFERROR(ROUND(e!Z241/e!Y241*100,1),0)</f>
        <v>0</v>
      </c>
      <c r="R243" s="30">
        <f>+IFERROR(ROUND(e!AB241/e!AA241*100,1),0)</f>
        <v>0</v>
      </c>
      <c r="S243" s="30">
        <f>+IFERROR(ROUND(SUM(e!AC241:AF241)/J243*100,1),0)</f>
        <v>0</v>
      </c>
      <c r="T243" s="30">
        <f>+IFERROR(ROUND(e!AG241/e!Y241*100,1),0)</f>
        <v>0</v>
      </c>
      <c r="U243" s="30">
        <f>+IFERROR(ROUND(e!AH241/SUM(e!AH241:AJ241)*100,1),0)</f>
        <v>0</v>
      </c>
      <c r="V243" s="30">
        <f>+IFERROR(ROUND(e!AK241/SUM(e!AK241:AQ241)*100,1),0)</f>
        <v>0</v>
      </c>
      <c r="W243" s="30">
        <f>+IFERROR(ROUND(SUM(e!AR241:BG241)/J243*100,1),0)</f>
        <v>20.3</v>
      </c>
      <c r="X243" s="30">
        <f>+IFERROR(ROUND(SUM(e!BH241:BI241)/SUM(e!BJ241:BK241)*100,1),0)</f>
        <v>84.8</v>
      </c>
      <c r="Y243" s="30">
        <f t="shared" si="73"/>
        <v>1240.9000000000001</v>
      </c>
      <c r="Z243" s="30">
        <f t="shared" si="74"/>
        <v>67.400000000000006</v>
      </c>
      <c r="AA243" s="30">
        <f>+IFERROR(ROUND(K243/SUM(e!T241:V241),1),0)</f>
        <v>189.7</v>
      </c>
      <c r="AB243" s="42">
        <f>+IFERROR(ROUND((SUM(e!BJ241:BK241)-SUM(e!BL241:BO241))/SUM(e!T241:V241),1),0)</f>
        <v>281.5</v>
      </c>
      <c r="AC243" s="30">
        <f>+IFERROR(ROUND(e!BP241/e!BQ241*100,1),0)</f>
        <v>100.6</v>
      </c>
      <c r="AD243" s="101">
        <f>+e!BR241</f>
        <v>0</v>
      </c>
      <c r="AF243" s="5"/>
      <c r="AG243" s="29"/>
      <c r="BG243" s="5"/>
      <c r="BH243" s="29"/>
      <c r="CH243" s="5"/>
      <c r="CI243" s="29"/>
    </row>
    <row r="244" spans="2:87">
      <c r="B244" s="40" t="s">
        <v>1615</v>
      </c>
      <c r="C244" s="30" t="s">
        <v>1616</v>
      </c>
      <c r="D244" s="30" t="s">
        <v>1466</v>
      </c>
      <c r="E244" s="30" t="s">
        <v>1646</v>
      </c>
      <c r="F244" s="30" t="str">
        <f t="shared" si="72"/>
        <v>山形県山形県（村山）</v>
      </c>
      <c r="G244" s="41">
        <f>+e!F242</f>
        <v>0</v>
      </c>
      <c r="H244" s="41">
        <f>+e!G242</f>
        <v>21</v>
      </c>
      <c r="I244" s="41">
        <f>+SUM(e!H242:K242)</f>
        <v>1</v>
      </c>
      <c r="J244" s="41">
        <f>+SUM(e!L242:O242)</f>
        <v>113271</v>
      </c>
      <c r="K244" s="41">
        <f>+e!P242</f>
        <v>2025489</v>
      </c>
      <c r="L244" s="41">
        <f>+SUM(e!Q242:R242)</f>
        <v>0</v>
      </c>
      <c r="M244" s="31">
        <f>+IFERROR(ROUND(e!P242/e!S242,0),0)</f>
        <v>106605</v>
      </c>
      <c r="N244" s="30">
        <f>+IFERROR(ROUND(SUM(e!T242:V242)/e!S242,0),0)</f>
        <v>1576</v>
      </c>
      <c r="O244" s="30">
        <f>+IFERROR(ROUND(e!W242/e!G242*100,1),0)</f>
        <v>85.7</v>
      </c>
      <c r="P244" s="41">
        <f>+e!X242</f>
        <v>9</v>
      </c>
      <c r="Q244" s="30">
        <f>+IFERROR(ROUND(e!Z242/e!Y242*100,1),0)</f>
        <v>0</v>
      </c>
      <c r="R244" s="30">
        <f>+IFERROR(ROUND(e!AB242/e!AA242*100,1),0)</f>
        <v>68.900000000000006</v>
      </c>
      <c r="S244" s="30">
        <f>+IFERROR(ROUND(SUM(e!AC242:AF242)/J244*100,1),0)</f>
        <v>0</v>
      </c>
      <c r="T244" s="30">
        <f>+IFERROR(ROUND(e!AG242/e!Y242*100,1),0)</f>
        <v>0</v>
      </c>
      <c r="U244" s="30">
        <f>+IFERROR(ROUND(e!AH242/SUM(e!AH242:AJ242)*100,1),0)</f>
        <v>100</v>
      </c>
      <c r="V244" s="30">
        <f>+IFERROR(ROUND(e!AK242/SUM(e!AK242:AQ242)*100,1),0)</f>
        <v>0</v>
      </c>
      <c r="W244" s="30">
        <f>+IFERROR(ROUND(SUM(e!AR242:BG242)/J244*100,1),0)</f>
        <v>51.6</v>
      </c>
      <c r="X244" s="30">
        <f>+IFERROR(ROUND(SUM(e!BH242:BI242)/SUM(e!BJ242:BK242)*100,1),0)</f>
        <v>117.9</v>
      </c>
      <c r="Y244" s="30">
        <f t="shared" si="73"/>
        <v>0</v>
      </c>
      <c r="Z244" s="30">
        <f t="shared" si="74"/>
        <v>119.4</v>
      </c>
      <c r="AA244" s="30">
        <f>+IFERROR(ROUND(K244/SUM(e!T242:V242),1),0)</f>
        <v>67.599999999999994</v>
      </c>
      <c r="AB244" s="42">
        <f>+IFERROR(ROUND((SUM(e!BJ242:BK242)-SUM(e!BL242:BO242))/SUM(e!T242:V242),1),0)</f>
        <v>56.6</v>
      </c>
      <c r="AC244" s="30">
        <f>+IFERROR(ROUND(e!BP242/e!BQ242*100,1),0)</f>
        <v>2539.6999999999998</v>
      </c>
      <c r="AD244" s="101">
        <f>+e!BR242</f>
        <v>0</v>
      </c>
      <c r="AF244" s="5"/>
      <c r="AG244" s="29"/>
      <c r="BG244" s="5"/>
      <c r="BH244" s="29"/>
      <c r="CH244" s="5"/>
      <c r="CI244" s="29"/>
    </row>
    <row r="245" spans="2:87">
      <c r="B245" s="40" t="s">
        <v>1615</v>
      </c>
      <c r="C245" s="30" t="s">
        <v>1616</v>
      </c>
      <c r="D245" s="30" t="s">
        <v>1468</v>
      </c>
      <c r="E245" s="30" t="s">
        <v>1647</v>
      </c>
      <c r="F245" s="30" t="str">
        <f t="shared" si="72"/>
        <v>山形県山形県（置賜）</v>
      </c>
      <c r="G245" s="41">
        <f>+e!F243</f>
        <v>0</v>
      </c>
      <c r="H245" s="41">
        <f>+e!G243</f>
        <v>14</v>
      </c>
      <c r="I245" s="41">
        <f>+SUM(e!H243:K243)</f>
        <v>1</v>
      </c>
      <c r="J245" s="41">
        <f>+SUM(e!L243:O243)</f>
        <v>62852</v>
      </c>
      <c r="K245" s="41">
        <f>+e!P243</f>
        <v>1016078</v>
      </c>
      <c r="L245" s="41">
        <f>+SUM(e!Q243:R243)</f>
        <v>1012564</v>
      </c>
      <c r="M245" s="31">
        <f>+IFERROR(ROUND(e!P243/e!S243,0),0)</f>
        <v>78160</v>
      </c>
      <c r="N245" s="30">
        <f>+IFERROR(ROUND(SUM(e!T243:V243)/e!S243,0),0)</f>
        <v>1222</v>
      </c>
      <c r="O245" s="30">
        <f>+IFERROR(ROUND(e!W243/e!G243*100,1),0)</f>
        <v>78.599999999999994</v>
      </c>
      <c r="P245" s="41">
        <f>+e!X243</f>
        <v>6</v>
      </c>
      <c r="Q245" s="30">
        <f>+IFERROR(ROUND(e!Z243/e!Y243*100,1),0)</f>
        <v>0</v>
      </c>
      <c r="R245" s="30">
        <f>+IFERROR(ROUND(e!AB243/e!AA243*100,1),0)</f>
        <v>35.4</v>
      </c>
      <c r="S245" s="30">
        <f>+IFERROR(ROUND(SUM(e!AC243:AF243)/J245*100,1),0)</f>
        <v>0</v>
      </c>
      <c r="T245" s="30">
        <f>+IFERROR(ROUND(e!AG243/e!Y243*100,1),0)</f>
        <v>100</v>
      </c>
      <c r="U245" s="30">
        <f>+IFERROR(ROUND(e!AH243/SUM(e!AH243:AJ243)*100,1),0)</f>
        <v>100</v>
      </c>
      <c r="V245" s="30">
        <f>+IFERROR(ROUND(e!AK243/SUM(e!AK243:AQ243)*100,1),0)</f>
        <v>0</v>
      </c>
      <c r="W245" s="30">
        <f>+IFERROR(ROUND(SUM(e!AR243:BG243)/J245*100,1),0)</f>
        <v>39.4</v>
      </c>
      <c r="X245" s="30">
        <f>+IFERROR(ROUND(SUM(e!BH243:BI243)/SUM(e!BJ243:BK243)*100,1),0)</f>
        <v>112.7</v>
      </c>
      <c r="Y245" s="30">
        <f t="shared" si="73"/>
        <v>99.7</v>
      </c>
      <c r="Z245" s="30">
        <f t="shared" si="74"/>
        <v>111.1</v>
      </c>
      <c r="AA245" s="30">
        <f>+IFERROR(ROUND(K245/SUM(e!T243:V243),1),0)</f>
        <v>64</v>
      </c>
      <c r="AB245" s="42">
        <f>+IFERROR(ROUND((SUM(e!BJ243:BK243)-SUM(e!BL243:BO243))/SUM(e!T243:V243),1),0)</f>
        <v>57.6</v>
      </c>
      <c r="AC245" s="30">
        <f>+IFERROR(ROUND(e!BP243/e!BQ243*100,1),0)</f>
        <v>2192.8000000000002</v>
      </c>
      <c r="AD245" s="101">
        <f>+e!BR243</f>
        <v>0</v>
      </c>
      <c r="AF245" s="5"/>
      <c r="AG245" s="29"/>
      <c r="BG245" s="5"/>
      <c r="BH245" s="29"/>
      <c r="CH245" s="5"/>
      <c r="CI245" s="29"/>
    </row>
    <row r="246" spans="2:87">
      <c r="B246" s="40" t="s">
        <v>1615</v>
      </c>
      <c r="C246" s="30" t="s">
        <v>1616</v>
      </c>
      <c r="D246" s="30" t="s">
        <v>1470</v>
      </c>
      <c r="E246" s="30" t="s">
        <v>1648</v>
      </c>
      <c r="F246" s="30" t="str">
        <f t="shared" si="72"/>
        <v>山形県山形県（最上）</v>
      </c>
      <c r="G246" s="41">
        <f>+e!F244</f>
        <v>0</v>
      </c>
      <c r="H246" s="41">
        <f>+e!G244</f>
        <v>5</v>
      </c>
      <c r="I246" s="41">
        <f>+SUM(e!H244:K244)</f>
        <v>1</v>
      </c>
      <c r="J246" s="41">
        <f>+SUM(e!L244:O244)</f>
        <v>15477</v>
      </c>
      <c r="K246" s="41">
        <f>+e!P244</f>
        <v>367494</v>
      </c>
      <c r="L246" s="41">
        <f>+SUM(e!Q244:R244)</f>
        <v>240876</v>
      </c>
      <c r="M246" s="31">
        <f>+IFERROR(ROUND(e!P244/e!S244,0),0)</f>
        <v>73499</v>
      </c>
      <c r="N246" s="30">
        <f>+IFERROR(ROUND(SUM(e!T244:V244)/e!S244,0),0)</f>
        <v>1102</v>
      </c>
      <c r="O246" s="30">
        <f>+IFERROR(ROUND(e!W244/e!G244*100,1),0)</f>
        <v>80</v>
      </c>
      <c r="P246" s="41">
        <f>+e!X244</f>
        <v>10</v>
      </c>
      <c r="Q246" s="30">
        <f>+IFERROR(ROUND(e!Z244/e!Y244*100,1),0)</f>
        <v>0</v>
      </c>
      <c r="R246" s="30">
        <f>+IFERROR(ROUND(e!AB244/e!AA244*100,1),0)</f>
        <v>72.900000000000006</v>
      </c>
      <c r="S246" s="30">
        <f>+IFERROR(ROUND(SUM(e!AC244:AF244)/J246*100,1),0)</f>
        <v>0</v>
      </c>
      <c r="T246" s="30">
        <f>+IFERROR(ROUND(e!AG244/e!Y244*100,1),0)</f>
        <v>0</v>
      </c>
      <c r="U246" s="30">
        <f>+IFERROR(ROUND(e!AH244/SUM(e!AH244:AJ244)*100,1),0)</f>
        <v>100</v>
      </c>
      <c r="V246" s="30">
        <f>+IFERROR(ROUND(e!AK244/SUM(e!AK244:AQ244)*100,1),0)</f>
        <v>0</v>
      </c>
      <c r="W246" s="30">
        <f>+IFERROR(ROUND(SUM(e!AR244:BG244)/J246*100,1),0)</f>
        <v>2.9</v>
      </c>
      <c r="X246" s="30">
        <f>+IFERROR(ROUND(SUM(e!BH244:BI244)/SUM(e!BJ244:BK244)*100,1),0)</f>
        <v>124.4</v>
      </c>
      <c r="Y246" s="30">
        <f t="shared" si="73"/>
        <v>65.5</v>
      </c>
      <c r="Z246" s="30">
        <f t="shared" si="74"/>
        <v>113.6</v>
      </c>
      <c r="AA246" s="30">
        <f>+IFERROR(ROUND(K246/SUM(e!T244:V244),1),0)</f>
        <v>66.7</v>
      </c>
      <c r="AB246" s="42">
        <f>+IFERROR(ROUND((SUM(e!BJ244:BK244)-SUM(e!BL244:BO244))/SUM(e!T244:V244),1),0)</f>
        <v>58.7</v>
      </c>
      <c r="AC246" s="30">
        <f>+IFERROR(ROUND(e!BP244/e!BQ244*100,1),0)</f>
        <v>168.4</v>
      </c>
      <c r="AD246" s="101">
        <f>+e!BR244</f>
        <v>0</v>
      </c>
      <c r="AF246" s="5"/>
      <c r="AG246" s="29"/>
      <c r="BG246" s="5"/>
      <c r="BH246" s="29"/>
      <c r="CH246" s="5"/>
      <c r="CI246" s="29"/>
    </row>
    <row r="247" spans="2:87">
      <c r="B247" s="40" t="s">
        <v>1615</v>
      </c>
      <c r="C247" s="30" t="s">
        <v>1616</v>
      </c>
      <c r="D247" s="30" t="s">
        <v>1472</v>
      </c>
      <c r="E247" s="30" t="s">
        <v>1649</v>
      </c>
      <c r="F247" s="30" t="str">
        <f t="shared" si="72"/>
        <v>山形県山形県（庄内）</v>
      </c>
      <c r="G247" s="41">
        <f>+e!F245</f>
        <v>0</v>
      </c>
      <c r="H247" s="41">
        <f>+e!G245</f>
        <v>32</v>
      </c>
      <c r="I247" s="41">
        <f>+SUM(e!H245:K245)</f>
        <v>2</v>
      </c>
      <c r="J247" s="41">
        <f>+SUM(e!L245:O245)</f>
        <v>66116</v>
      </c>
      <c r="K247" s="41">
        <f>+e!P245</f>
        <v>1713561</v>
      </c>
      <c r="L247" s="41">
        <f>+SUM(e!Q245:R245)</f>
        <v>7927320</v>
      </c>
      <c r="M247" s="31">
        <f>+IFERROR(ROUND(e!P245/e!S245,0),0)</f>
        <v>59088</v>
      </c>
      <c r="N247" s="30">
        <f>+IFERROR(ROUND(SUM(e!T245:V245)/e!S245,0),0)</f>
        <v>807</v>
      </c>
      <c r="O247" s="30">
        <f>+IFERROR(ROUND(e!W245/e!G245*100,1),0)</f>
        <v>68.8</v>
      </c>
      <c r="P247" s="41">
        <f>+e!X245</f>
        <v>7</v>
      </c>
      <c r="Q247" s="30">
        <f>+IFERROR(ROUND(e!Z245/e!Y245*100,1),0)</f>
        <v>0</v>
      </c>
      <c r="R247" s="30">
        <f>+IFERROR(ROUND(e!AB245/e!AA245*100,1),0)</f>
        <v>91.9</v>
      </c>
      <c r="S247" s="30">
        <f>+IFERROR(ROUND(SUM(e!AC245:AF245)/J247*100,1),0)</f>
        <v>0</v>
      </c>
      <c r="T247" s="30">
        <f>+IFERROR(ROUND(e!AG245/e!Y245*100,1),0)</f>
        <v>0</v>
      </c>
      <c r="U247" s="30">
        <f>+IFERROR(ROUND(e!AH245/SUM(e!AH245:AJ245)*100,1),0)</f>
        <v>100</v>
      </c>
      <c r="V247" s="30">
        <f>+IFERROR(ROUND(e!AK245/SUM(e!AK245:AQ245)*100,1),0)</f>
        <v>0</v>
      </c>
      <c r="W247" s="30">
        <f>+IFERROR(ROUND(SUM(e!AR245:BG245)/J247*100,1),0)</f>
        <v>69</v>
      </c>
      <c r="X247" s="30">
        <f>+IFERROR(ROUND(SUM(e!BH245:BI245)/SUM(e!BJ245:BK245)*100,1),0)</f>
        <v>102.6</v>
      </c>
      <c r="Y247" s="30">
        <f t="shared" si="73"/>
        <v>462.6</v>
      </c>
      <c r="Z247" s="30">
        <f t="shared" si="74"/>
        <v>97.2</v>
      </c>
      <c r="AA247" s="30">
        <f>+IFERROR(ROUND(K247/SUM(e!T245:V245),1),0)</f>
        <v>73.2</v>
      </c>
      <c r="AB247" s="42">
        <f>+IFERROR(ROUND((SUM(e!BJ245:BK245)-SUM(e!BL245:BO245))/SUM(e!T245:V245),1),0)</f>
        <v>75.3</v>
      </c>
      <c r="AC247" s="30">
        <f>+IFERROR(ROUND(e!BP245/e!BQ245*100,1),0)</f>
        <v>817</v>
      </c>
      <c r="AD247" s="101">
        <f>+e!BR245</f>
        <v>0</v>
      </c>
      <c r="AF247" s="5"/>
      <c r="AG247" s="29"/>
      <c r="BG247" s="5"/>
      <c r="BH247" s="29"/>
      <c r="CH247" s="5"/>
      <c r="CI247" s="29"/>
    </row>
    <row r="248" spans="2:87">
      <c r="B248" s="40" t="s">
        <v>1650</v>
      </c>
      <c r="C248" s="30" t="s">
        <v>1651</v>
      </c>
      <c r="D248" s="30" t="s">
        <v>1280</v>
      </c>
      <c r="E248" s="30" t="s">
        <v>1652</v>
      </c>
      <c r="F248" s="30" t="str">
        <f t="shared" si="72"/>
        <v>福島県郡山市</v>
      </c>
      <c r="G248" s="41">
        <f>+e!F246</f>
        <v>318064</v>
      </c>
      <c r="H248" s="41">
        <f>+e!G246</f>
        <v>100</v>
      </c>
      <c r="I248" s="41">
        <f>+SUM(e!H246:K246)</f>
        <v>3</v>
      </c>
      <c r="J248" s="41">
        <f>+SUM(e!L246:O246)</f>
        <v>1784410</v>
      </c>
      <c r="K248" s="41">
        <f>+e!P246</f>
        <v>7117920</v>
      </c>
      <c r="L248" s="41">
        <f>+SUM(e!Q246:R246)</f>
        <v>9623339</v>
      </c>
      <c r="M248" s="31">
        <f>+IFERROR(ROUND(e!P246/e!S246,0),0)</f>
        <v>94906</v>
      </c>
      <c r="N248" s="30">
        <f>+IFERROR(ROUND(SUM(e!T246:V246)/e!S246,0),0)</f>
        <v>468</v>
      </c>
      <c r="O248" s="30">
        <f>+IFERROR(ROUND(e!W246/e!G246*100,1),0)</f>
        <v>58</v>
      </c>
      <c r="P248" s="41">
        <f>+e!X246</f>
        <v>10</v>
      </c>
      <c r="Q248" s="30">
        <f>+IFERROR(ROUND(e!Z246/e!Y246*100,1),0)</f>
        <v>0</v>
      </c>
      <c r="R248" s="30">
        <f>+IFERROR(ROUND(e!AB246/e!AA246*100,1),0)</f>
        <v>75</v>
      </c>
      <c r="S248" s="30">
        <f>+IFERROR(ROUND(SUM(e!AC246:AF246)/J248*100,1),0)</f>
        <v>22.3</v>
      </c>
      <c r="T248" s="30">
        <f>+IFERROR(ROUND(e!AG246/e!Y246*100,1),0)</f>
        <v>40.799999999999997</v>
      </c>
      <c r="U248" s="30">
        <f>+IFERROR(ROUND(e!AH246/SUM(e!AH246:AJ246)*100,1),0)</f>
        <v>100</v>
      </c>
      <c r="V248" s="30">
        <f>+IFERROR(ROUND(e!AK246/SUM(e!AK246:AQ246)*100,1),0)</f>
        <v>41</v>
      </c>
      <c r="W248" s="30">
        <f>+IFERROR(ROUND(SUM(e!AR246:BG246)/J248*100,1),0)</f>
        <v>14.8</v>
      </c>
      <c r="X248" s="30">
        <f>+IFERROR(ROUND(SUM(e!BH246:BI246)/SUM(e!BJ246:BK246)*100,1),0)</f>
        <v>120.8</v>
      </c>
      <c r="Y248" s="30">
        <f t="shared" si="73"/>
        <v>135.19999999999999</v>
      </c>
      <c r="Z248" s="30">
        <f t="shared" si="74"/>
        <v>114.6</v>
      </c>
      <c r="AA248" s="30">
        <f>+IFERROR(ROUND(K248/SUM(e!T246:V246),1),0)</f>
        <v>202.8</v>
      </c>
      <c r="AB248" s="42">
        <f>+IFERROR(ROUND((SUM(e!BJ246:BK246)-SUM(e!BL246:BO246))/SUM(e!T246:V246),1),0)</f>
        <v>177</v>
      </c>
      <c r="AC248" s="30">
        <f>+IFERROR(ROUND(e!BP246/e!BQ246*100,1),0)</f>
        <v>421.5</v>
      </c>
      <c r="AD248" s="101">
        <f>+e!BR246</f>
        <v>0</v>
      </c>
      <c r="AF248" s="5"/>
      <c r="AG248" s="29"/>
      <c r="BG248" s="5"/>
      <c r="BH248" s="29"/>
      <c r="CH248" s="5"/>
      <c r="CI248" s="29"/>
    </row>
    <row r="249" spans="2:87">
      <c r="B249" s="40" t="s">
        <v>1650</v>
      </c>
      <c r="C249" s="30" t="s">
        <v>1651</v>
      </c>
      <c r="D249" s="30" t="s">
        <v>1282</v>
      </c>
      <c r="E249" s="30" t="s">
        <v>1653</v>
      </c>
      <c r="F249" s="30" t="str">
        <f t="shared" si="72"/>
        <v>福島県いわき市</v>
      </c>
      <c r="G249" s="41">
        <f>+e!F247</f>
        <v>328562</v>
      </c>
      <c r="H249" s="41">
        <f>+e!G247</f>
        <v>169</v>
      </c>
      <c r="I249" s="41">
        <f>+SUM(e!H247:K247)</f>
        <v>6</v>
      </c>
      <c r="J249" s="41">
        <f>+SUM(e!L247:O247)</f>
        <v>2195353</v>
      </c>
      <c r="K249" s="41">
        <f>+e!P247</f>
        <v>8351216</v>
      </c>
      <c r="L249" s="41">
        <f>+SUM(e!Q247:R247)</f>
        <v>26571273</v>
      </c>
      <c r="M249" s="31">
        <f>+IFERROR(ROUND(e!P247/e!S247,0),0)</f>
        <v>68453</v>
      </c>
      <c r="N249" s="30">
        <f>+IFERROR(ROUND(SUM(e!T247:V247)/e!S247,0),0)</f>
        <v>304</v>
      </c>
      <c r="O249" s="30">
        <f>+IFERROR(ROUND(e!W247/e!G247*100,1),0)</f>
        <v>65.099999999999994</v>
      </c>
      <c r="P249" s="41">
        <f>+e!X247</f>
        <v>16</v>
      </c>
      <c r="Q249" s="30">
        <f>+IFERROR(ROUND(e!Z247/e!Y247*100,1),0)</f>
        <v>0</v>
      </c>
      <c r="R249" s="30">
        <f>+IFERROR(ROUND(e!AB247/e!AA247*100,1),0)</f>
        <v>53.4</v>
      </c>
      <c r="S249" s="30">
        <f>+IFERROR(ROUND(SUM(e!AC247:AF247)/J249*100,1),0)</f>
        <v>23.6</v>
      </c>
      <c r="T249" s="30">
        <f>+IFERROR(ROUND(e!AG247/e!Y247*100,1),0)</f>
        <v>23.7</v>
      </c>
      <c r="U249" s="30">
        <f>+IFERROR(ROUND(e!AH247/SUM(e!AH247:AJ247)*100,1),0)</f>
        <v>79.3</v>
      </c>
      <c r="V249" s="30">
        <f>+IFERROR(ROUND(e!AK247/SUM(e!AK247:AQ247)*100,1),0)</f>
        <v>30.3</v>
      </c>
      <c r="W249" s="30">
        <f>+IFERROR(ROUND(SUM(e!AR247:BG247)/J249*100,1),0)</f>
        <v>10</v>
      </c>
      <c r="X249" s="30">
        <f>+IFERROR(ROUND(SUM(e!BH247:BI247)/SUM(e!BJ247:BK247)*100,1),0)</f>
        <v>126.7</v>
      </c>
      <c r="Y249" s="30">
        <f t="shared" si="73"/>
        <v>318.2</v>
      </c>
      <c r="Z249" s="30">
        <f t="shared" si="74"/>
        <v>121.6</v>
      </c>
      <c r="AA249" s="30">
        <f>+IFERROR(ROUND(K249/SUM(e!T247:V247),1),0)</f>
        <v>224.9</v>
      </c>
      <c r="AB249" s="42">
        <f>+IFERROR(ROUND((SUM(e!BJ247:BK247)-SUM(e!BL247:BO247))/SUM(e!T247:V247),1),0)</f>
        <v>185</v>
      </c>
      <c r="AC249" s="30">
        <f>+IFERROR(ROUND(e!BP247/e!BQ247*100,1),0)</f>
        <v>263.2</v>
      </c>
      <c r="AD249" s="101">
        <f>+e!BR247</f>
        <v>0</v>
      </c>
      <c r="AF249" s="5"/>
      <c r="AG249" s="29"/>
      <c r="BG249" s="5"/>
      <c r="BH249" s="29"/>
      <c r="CH249" s="5"/>
      <c r="CI249" s="29"/>
    </row>
    <row r="250" spans="2:87">
      <c r="B250" s="40" t="s">
        <v>1650</v>
      </c>
      <c r="C250" s="30" t="s">
        <v>1651</v>
      </c>
      <c r="D250" s="30" t="s">
        <v>1284</v>
      </c>
      <c r="E250" s="30" t="s">
        <v>1654</v>
      </c>
      <c r="F250" s="30" t="str">
        <f t="shared" si="72"/>
        <v>福島県福島市</v>
      </c>
      <c r="G250" s="41">
        <f>+e!F248</f>
        <v>280405</v>
      </c>
      <c r="H250" s="41">
        <f>+e!G248</f>
        <v>117</v>
      </c>
      <c r="I250" s="41">
        <f>+SUM(e!H248:K248)</f>
        <v>3</v>
      </c>
      <c r="J250" s="41">
        <f>+SUM(e!L248:O248)</f>
        <v>1619796</v>
      </c>
      <c r="K250" s="41">
        <f>+e!P248</f>
        <v>6473527</v>
      </c>
      <c r="L250" s="41">
        <f>+SUM(e!Q248:R248)</f>
        <v>12323919</v>
      </c>
      <c r="M250" s="31">
        <f>+IFERROR(ROUND(e!P248/e!S248,0),0)</f>
        <v>80919</v>
      </c>
      <c r="N250" s="30">
        <f>+IFERROR(ROUND(SUM(e!T248:V248)/e!S248,0),0)</f>
        <v>343</v>
      </c>
      <c r="O250" s="30">
        <f>+IFERROR(ROUND(e!W248/e!G248*100,1),0)</f>
        <v>59</v>
      </c>
      <c r="P250" s="41">
        <f>+e!X248</f>
        <v>20</v>
      </c>
      <c r="Q250" s="30">
        <f>+IFERROR(ROUND(e!Z248/e!Y248*100,1),0)</f>
        <v>0</v>
      </c>
      <c r="R250" s="30">
        <f>+IFERROR(ROUND(e!AB248/e!AA248*100,1),0)</f>
        <v>44.4</v>
      </c>
      <c r="S250" s="30">
        <f>+IFERROR(ROUND(SUM(e!AC248:AF248)/J250*100,1),0)</f>
        <v>13.5</v>
      </c>
      <c r="T250" s="30">
        <f>+IFERROR(ROUND(e!AG248/e!Y248*100,1),0)</f>
        <v>0</v>
      </c>
      <c r="U250" s="30">
        <f>+IFERROR(ROUND(e!AH248/SUM(e!AH248:AJ248)*100,1),0)</f>
        <v>0</v>
      </c>
      <c r="V250" s="30">
        <f>+IFERROR(ROUND(e!AK248/SUM(e!AK248:AQ248)*100,1),0)</f>
        <v>43.7</v>
      </c>
      <c r="W250" s="30">
        <f>+IFERROR(ROUND(SUM(e!AR248:BG248)/J250*100,1),0)</f>
        <v>7.5</v>
      </c>
      <c r="X250" s="30">
        <f>+IFERROR(ROUND(SUM(e!BH248:BI248)/SUM(e!BJ248:BK248)*100,1),0)</f>
        <v>110.3</v>
      </c>
      <c r="Y250" s="30">
        <f t="shared" si="73"/>
        <v>190.4</v>
      </c>
      <c r="Z250" s="30">
        <f t="shared" si="74"/>
        <v>105</v>
      </c>
      <c r="AA250" s="30">
        <f>+IFERROR(ROUND(K250/SUM(e!T248:V248),1),0)</f>
        <v>235.9</v>
      </c>
      <c r="AB250" s="42">
        <f>+IFERROR(ROUND((SUM(e!BJ248:BK248)-SUM(e!BL248:BO248))/SUM(e!T248:V248),1),0)</f>
        <v>224.6</v>
      </c>
      <c r="AC250" s="30">
        <f>+IFERROR(ROUND(e!BP248/e!BQ248*100,1),0)</f>
        <v>217.4</v>
      </c>
      <c r="AD250" s="101">
        <f>+e!BR248</f>
        <v>110900</v>
      </c>
      <c r="AF250" s="5"/>
      <c r="AG250" s="29"/>
      <c r="BG250" s="5"/>
      <c r="BH250" s="29"/>
      <c r="CH250" s="5"/>
      <c r="CI250" s="29"/>
    </row>
    <row r="251" spans="2:87">
      <c r="B251" s="40" t="s">
        <v>1650</v>
      </c>
      <c r="C251" s="30" t="s">
        <v>1651</v>
      </c>
      <c r="D251" s="30" t="s">
        <v>1288</v>
      </c>
      <c r="E251" s="30" t="s">
        <v>1655</v>
      </c>
      <c r="F251" s="30" t="str">
        <f t="shared" si="72"/>
        <v>福島県会津坂下町</v>
      </c>
      <c r="G251" s="41">
        <f>+e!F249</f>
        <v>14695</v>
      </c>
      <c r="H251" s="41">
        <f>+e!G249</f>
        <v>4</v>
      </c>
      <c r="I251" s="41">
        <f>+SUM(e!H249:K249)</f>
        <v>1</v>
      </c>
      <c r="J251" s="41">
        <f>+SUM(e!L249:O249)</f>
        <v>157154</v>
      </c>
      <c r="K251" s="41">
        <f>+e!P249</f>
        <v>387511</v>
      </c>
      <c r="L251" s="41">
        <f>+SUM(e!Q249:R249)</f>
        <v>558977</v>
      </c>
      <c r="M251" s="31">
        <f>+IFERROR(ROUND(e!P249/e!S249,0),0)</f>
        <v>96878</v>
      </c>
      <c r="N251" s="30">
        <f>+IFERROR(ROUND(SUM(e!T249:V249)/e!S249,0),0)</f>
        <v>363</v>
      </c>
      <c r="O251" s="30">
        <f>+IFERROR(ROUND(e!W249/e!G249*100,1),0)</f>
        <v>25</v>
      </c>
      <c r="P251" s="41">
        <f>+e!X249</f>
        <v>24</v>
      </c>
      <c r="Q251" s="30">
        <f>+IFERROR(ROUND(e!Z249/e!Y249*100,1),0)</f>
        <v>100</v>
      </c>
      <c r="R251" s="30">
        <f>+IFERROR(ROUND(e!AB249/e!AA249*100,1),0)</f>
        <v>100</v>
      </c>
      <c r="S251" s="30">
        <f>+IFERROR(ROUND(SUM(e!AC249:AF249)/J251*100,1),0)</f>
        <v>4.8</v>
      </c>
      <c r="T251" s="30">
        <f>+IFERROR(ROUND(e!AG249/e!Y249*100,1),0)</f>
        <v>0</v>
      </c>
      <c r="U251" s="30">
        <f>+IFERROR(ROUND(e!AH249/SUM(e!AH249:AJ249)*100,1),0)</f>
        <v>0</v>
      </c>
      <c r="V251" s="30">
        <f>+IFERROR(ROUND(e!AK249/SUM(e!AK249:AQ249)*100,1),0)</f>
        <v>78.5</v>
      </c>
      <c r="W251" s="30">
        <f>+IFERROR(ROUND(SUM(e!AR249:BG249)/J251*100,1),0)</f>
        <v>1.6</v>
      </c>
      <c r="X251" s="30">
        <f>+IFERROR(ROUND(SUM(e!BH249:BI249)/SUM(e!BJ249:BK249)*100,1),0)</f>
        <v>99.7</v>
      </c>
      <c r="Y251" s="30">
        <f t="shared" si="73"/>
        <v>144.19999999999999</v>
      </c>
      <c r="Z251" s="30">
        <f t="shared" si="74"/>
        <v>95.8</v>
      </c>
      <c r="AA251" s="30">
        <f>+IFERROR(ROUND(K251/SUM(e!T249:V249),1),0)</f>
        <v>266.89999999999998</v>
      </c>
      <c r="AB251" s="42">
        <f>+IFERROR(ROUND((SUM(e!BJ249:BK249)-SUM(e!BL249:BO249))/SUM(e!T249:V249),1),0)</f>
        <v>278.60000000000002</v>
      </c>
      <c r="AC251" s="30">
        <f>+IFERROR(ROUND(e!BP249/e!BQ249*100,1),0)</f>
        <v>721.5</v>
      </c>
      <c r="AD251" s="101">
        <f>+e!BR249</f>
        <v>9300</v>
      </c>
      <c r="AF251" s="5"/>
      <c r="AG251" s="29"/>
      <c r="BG251" s="5"/>
      <c r="BH251" s="29"/>
      <c r="CH251" s="5"/>
      <c r="CI251" s="29"/>
    </row>
    <row r="252" spans="2:87">
      <c r="B252" s="40" t="s">
        <v>1650</v>
      </c>
      <c r="C252" s="30" t="s">
        <v>1651</v>
      </c>
      <c r="D252" s="30" t="s">
        <v>1290</v>
      </c>
      <c r="E252" s="30" t="s">
        <v>1656</v>
      </c>
      <c r="F252" s="30" t="str">
        <f t="shared" si="72"/>
        <v>福島県会津若松市</v>
      </c>
      <c r="G252" s="41">
        <f>+e!F250</f>
        <v>117184</v>
      </c>
      <c r="H252" s="41">
        <f>+e!G250</f>
        <v>38</v>
      </c>
      <c r="I252" s="41">
        <f>+SUM(e!H250:K250)</f>
        <v>5</v>
      </c>
      <c r="J252" s="41">
        <f>+SUM(e!L250:O250)</f>
        <v>810450</v>
      </c>
      <c r="K252" s="41">
        <f>+e!P250</f>
        <v>2857959</v>
      </c>
      <c r="L252" s="41">
        <f>+SUM(e!Q250:R250)</f>
        <v>11197520</v>
      </c>
      <c r="M252" s="31">
        <f>+IFERROR(ROUND(e!P250/e!S250,0),0)</f>
        <v>84058</v>
      </c>
      <c r="N252" s="30">
        <f>+IFERROR(ROUND(SUM(e!T250:V250)/e!S250,0),0)</f>
        <v>387</v>
      </c>
      <c r="O252" s="30">
        <f>+IFERROR(ROUND(e!W250/e!G250*100,1),0)</f>
        <v>47.4</v>
      </c>
      <c r="P252" s="41">
        <f>+e!X250</f>
        <v>12</v>
      </c>
      <c r="Q252" s="30">
        <f>+IFERROR(ROUND(e!Z250/e!Y250*100,1),0)</f>
        <v>0</v>
      </c>
      <c r="R252" s="30">
        <f>+IFERROR(ROUND(e!AB250/e!AA250*100,1),0)</f>
        <v>54.8</v>
      </c>
      <c r="S252" s="30">
        <f>+IFERROR(ROUND(SUM(e!AC250:AF250)/J252*100,1),0)</f>
        <v>4.9000000000000004</v>
      </c>
      <c r="T252" s="30">
        <f>+IFERROR(ROUND(e!AG250/e!Y250*100,1),0)</f>
        <v>92.9</v>
      </c>
      <c r="U252" s="30">
        <f>+IFERROR(ROUND(e!AH250/SUM(e!AH250:AJ250)*100,1),0)</f>
        <v>59.7</v>
      </c>
      <c r="V252" s="30">
        <f>+IFERROR(ROUND(e!AK250/SUM(e!AK250:AQ250)*100,1),0)</f>
        <v>52.7</v>
      </c>
      <c r="W252" s="30">
        <f>+IFERROR(ROUND(SUM(e!AR250:BG250)/J252*100,1),0)</f>
        <v>9.8000000000000007</v>
      </c>
      <c r="X252" s="30">
        <f>+IFERROR(ROUND(SUM(e!BH250:BI250)/SUM(e!BJ250:BK250)*100,1),0)</f>
        <v>111</v>
      </c>
      <c r="Y252" s="30">
        <f t="shared" si="73"/>
        <v>391.8</v>
      </c>
      <c r="Z252" s="30">
        <f t="shared" si="74"/>
        <v>106.6</v>
      </c>
      <c r="AA252" s="30">
        <f>+IFERROR(ROUND(K252/SUM(e!T250:V250),1),0)</f>
        <v>217.3</v>
      </c>
      <c r="AB252" s="42">
        <f>+IFERROR(ROUND((SUM(e!BJ250:BK250)-SUM(e!BL250:BO250))/SUM(e!T250:V250),1),0)</f>
        <v>203.9</v>
      </c>
      <c r="AC252" s="30">
        <f>+IFERROR(ROUND(e!BP250/e!BQ250*100,1),0)</f>
        <v>174.2</v>
      </c>
      <c r="AD252" s="101">
        <f>+e!BR250</f>
        <v>10900</v>
      </c>
      <c r="AF252" s="5"/>
      <c r="AG252" s="29"/>
      <c r="BG252" s="5"/>
      <c r="BH252" s="29"/>
      <c r="CH252" s="5"/>
      <c r="CI252" s="29"/>
    </row>
    <row r="253" spans="2:87">
      <c r="B253" s="40" t="s">
        <v>1650</v>
      </c>
      <c r="C253" s="30" t="s">
        <v>1651</v>
      </c>
      <c r="D253" s="30" t="s">
        <v>1292</v>
      </c>
      <c r="E253" s="30" t="s">
        <v>1657</v>
      </c>
      <c r="F253" s="30" t="str">
        <f t="shared" si="72"/>
        <v>福島県二本松市</v>
      </c>
      <c r="G253" s="41">
        <f>+e!F251</f>
        <v>41217</v>
      </c>
      <c r="H253" s="41">
        <f>+e!G251</f>
        <v>20</v>
      </c>
      <c r="I253" s="41">
        <f>+SUM(e!H251:K251)</f>
        <v>9</v>
      </c>
      <c r="J253" s="41">
        <f>+SUM(e!L251:O251)</f>
        <v>395925</v>
      </c>
      <c r="K253" s="41">
        <f>+e!P251</f>
        <v>859977</v>
      </c>
      <c r="L253" s="41">
        <f>+SUM(e!Q251:R251)</f>
        <v>5979359</v>
      </c>
      <c r="M253" s="31">
        <f>+IFERROR(ROUND(e!P251/e!S251,0),0)</f>
        <v>42999</v>
      </c>
      <c r="N253" s="30">
        <f>+IFERROR(ROUND(SUM(e!T251:V251)/e!S251,0),0)</f>
        <v>210</v>
      </c>
      <c r="O253" s="30">
        <f>+IFERROR(ROUND(e!W251/e!G251*100,1),0)</f>
        <v>15</v>
      </c>
      <c r="P253" s="41">
        <f>+e!X251</f>
        <v>9</v>
      </c>
      <c r="Q253" s="30">
        <f>+IFERROR(ROUND(e!Z251/e!Y251*100,1),0)</f>
        <v>0</v>
      </c>
      <c r="R253" s="30">
        <f>+IFERROR(ROUND(e!AB251/e!AA251*100,1),0)</f>
        <v>41.2</v>
      </c>
      <c r="S253" s="30">
        <f>+IFERROR(ROUND(SUM(e!AC251:AF251)/J253*100,1),0)</f>
        <v>12.3</v>
      </c>
      <c r="T253" s="30">
        <f>+IFERROR(ROUND(e!AG251/e!Y251*100,1),0)</f>
        <v>0</v>
      </c>
      <c r="U253" s="30">
        <f>+IFERROR(ROUND(e!AH251/SUM(e!AH251:AJ251)*100,1),0)</f>
        <v>0</v>
      </c>
      <c r="V253" s="30">
        <f>+IFERROR(ROUND(e!AK251/SUM(e!AK251:AQ251)*100,1),0)</f>
        <v>92</v>
      </c>
      <c r="W253" s="30">
        <f>+IFERROR(ROUND(SUM(e!AR251:BG251)/J253*100,1),0)</f>
        <v>10.4</v>
      </c>
      <c r="X253" s="30">
        <f>+IFERROR(ROUND(SUM(e!BH251:BI251)/SUM(e!BJ251:BK251)*100,1),0)</f>
        <v>118.2</v>
      </c>
      <c r="Y253" s="30">
        <f t="shared" si="73"/>
        <v>695.3</v>
      </c>
      <c r="Z253" s="30">
        <f t="shared" si="74"/>
        <v>112.2</v>
      </c>
      <c r="AA253" s="30">
        <f>+IFERROR(ROUND(K253/SUM(e!T251:V251),1),0)</f>
        <v>205</v>
      </c>
      <c r="AB253" s="42">
        <f>+IFERROR(ROUND((SUM(e!BJ251:BK251)-SUM(e!BL251:BO251))/SUM(e!T251:V251),1),0)</f>
        <v>182.7</v>
      </c>
      <c r="AC253" s="30">
        <f>+IFERROR(ROUND(e!BP251/e!BQ251*100,1),0)</f>
        <v>567.29999999999995</v>
      </c>
      <c r="AD253" s="101">
        <f>+e!BR251</f>
        <v>1770</v>
      </c>
      <c r="AF253" s="5"/>
      <c r="AG253" s="29"/>
      <c r="BG253" s="5"/>
      <c r="BH253" s="29"/>
      <c r="CH253" s="5"/>
      <c r="CI253" s="29"/>
    </row>
    <row r="254" spans="2:87">
      <c r="B254" s="40" t="s">
        <v>1650</v>
      </c>
      <c r="C254" s="30" t="s">
        <v>1651</v>
      </c>
      <c r="D254" s="30" t="s">
        <v>1296</v>
      </c>
      <c r="E254" s="30" t="s">
        <v>1658</v>
      </c>
      <c r="F254" s="30" t="str">
        <f t="shared" si="72"/>
        <v>福島県本宮市</v>
      </c>
      <c r="G254" s="41">
        <f>+e!F252</f>
        <v>29864</v>
      </c>
      <c r="H254" s="41">
        <f>+e!G252</f>
        <v>6</v>
      </c>
      <c r="I254" s="41">
        <f>+SUM(e!H252:K252)</f>
        <v>6</v>
      </c>
      <c r="J254" s="41">
        <f>+SUM(e!L252:O252)</f>
        <v>345485</v>
      </c>
      <c r="K254" s="41">
        <f>+e!P252</f>
        <v>800191</v>
      </c>
      <c r="L254" s="41">
        <f>+SUM(e!Q252:R252)</f>
        <v>2725888</v>
      </c>
      <c r="M254" s="31">
        <f>+IFERROR(ROUND(e!P252/e!S252,0),0)</f>
        <v>133365</v>
      </c>
      <c r="N254" s="30">
        <f>+IFERROR(ROUND(SUM(e!T252:V252)/e!S252,0),0)</f>
        <v>867</v>
      </c>
      <c r="O254" s="30">
        <f>+IFERROR(ROUND(e!W252/e!G252*100,1),0)</f>
        <v>50</v>
      </c>
      <c r="P254" s="41">
        <f>+e!X252</f>
        <v>27</v>
      </c>
      <c r="Q254" s="30">
        <f>+IFERROR(ROUND(e!Z252/e!Y252*100,1),0)</f>
        <v>0</v>
      </c>
      <c r="R254" s="30">
        <f>+IFERROR(ROUND(e!AB252/e!AA252*100,1),0)</f>
        <v>73.900000000000006</v>
      </c>
      <c r="S254" s="30">
        <f>+IFERROR(ROUND(SUM(e!AC252:AF252)/J254*100,1),0)</f>
        <v>2.4</v>
      </c>
      <c r="T254" s="30">
        <f>+IFERROR(ROUND(e!AG252/e!Y252*100,1),0)</f>
        <v>12.4</v>
      </c>
      <c r="U254" s="30">
        <f>+IFERROR(ROUND(e!AH252/SUM(e!AH252:AJ252)*100,1),0)</f>
        <v>25.4</v>
      </c>
      <c r="V254" s="30">
        <f>+IFERROR(ROUND(e!AK252/SUM(e!AK252:AQ252)*100,1),0)</f>
        <v>34.1</v>
      </c>
      <c r="W254" s="30">
        <f>+IFERROR(ROUND(SUM(e!AR252:BG252)/J254*100,1),0)</f>
        <v>8.6</v>
      </c>
      <c r="X254" s="30">
        <f>+IFERROR(ROUND(SUM(e!BH252:BI252)/SUM(e!BJ252:BK252)*100,1),0)</f>
        <v>110.1</v>
      </c>
      <c r="Y254" s="30">
        <f t="shared" si="73"/>
        <v>340.7</v>
      </c>
      <c r="Z254" s="30">
        <f t="shared" si="74"/>
        <v>104</v>
      </c>
      <c r="AA254" s="30">
        <f>+IFERROR(ROUND(K254/SUM(e!T252:V252),1),0)</f>
        <v>153.9</v>
      </c>
      <c r="AB254" s="42">
        <f>+IFERROR(ROUND((SUM(e!BJ252:BK252)-SUM(e!BL252:BO252))/SUM(e!T252:V252),1),0)</f>
        <v>148</v>
      </c>
      <c r="AC254" s="30">
        <f>+IFERROR(ROUND(e!BP252/e!BQ252*100,1),0)</f>
        <v>209.1</v>
      </c>
      <c r="AD254" s="101">
        <f>+e!BR252</f>
        <v>0</v>
      </c>
      <c r="AF254" s="5"/>
      <c r="AG254" s="29"/>
      <c r="BG254" s="5"/>
      <c r="BH254" s="29"/>
      <c r="CH254" s="5"/>
      <c r="CI254" s="29"/>
    </row>
    <row r="255" spans="2:87">
      <c r="B255" s="40" t="s">
        <v>1650</v>
      </c>
      <c r="C255" s="30" t="s">
        <v>1651</v>
      </c>
      <c r="D255" s="30" t="s">
        <v>1298</v>
      </c>
      <c r="E255" s="30" t="s">
        <v>1659</v>
      </c>
      <c r="F255" s="30" t="str">
        <f t="shared" si="72"/>
        <v>福島県須賀川市</v>
      </c>
      <c r="G255" s="41">
        <f>+e!F253</f>
        <v>68316</v>
      </c>
      <c r="H255" s="41">
        <f>+e!G253</f>
        <v>21</v>
      </c>
      <c r="I255" s="41">
        <f>+SUM(e!H253:K253)</f>
        <v>11</v>
      </c>
      <c r="J255" s="41">
        <f>+SUM(e!L253:O253)</f>
        <v>602269</v>
      </c>
      <c r="K255" s="41">
        <f>+e!P253</f>
        <v>1444642</v>
      </c>
      <c r="L255" s="41">
        <f>+SUM(e!Q253:R253)</f>
        <v>6322060</v>
      </c>
      <c r="M255" s="31">
        <f>+IFERROR(ROUND(e!P253/e!S253,0),0)</f>
        <v>84979</v>
      </c>
      <c r="N255" s="30">
        <f>+IFERROR(ROUND(SUM(e!T253:V253)/e!S253,0),0)</f>
        <v>399</v>
      </c>
      <c r="O255" s="30">
        <f>+IFERROR(ROUND(e!W253/e!G253*100,1),0)</f>
        <v>38.1</v>
      </c>
      <c r="P255" s="41">
        <f>+e!X253</f>
        <v>15</v>
      </c>
      <c r="Q255" s="30">
        <f>+IFERROR(ROUND(e!Z253/e!Y253*100,1),0)</f>
        <v>100</v>
      </c>
      <c r="R255" s="30">
        <f>+IFERROR(ROUND(e!AB253/e!AA253*100,1),0)</f>
        <v>50</v>
      </c>
      <c r="S255" s="30">
        <f>+IFERROR(ROUND(SUM(e!AC253:AF253)/J255*100,1),0)</f>
        <v>12.6</v>
      </c>
      <c r="T255" s="30">
        <f>+IFERROR(ROUND(e!AG253/e!Y253*100,1),0)</f>
        <v>0</v>
      </c>
      <c r="U255" s="30">
        <f>+IFERROR(ROUND(e!AH253/SUM(e!AH253:AJ253)*100,1),0)</f>
        <v>0</v>
      </c>
      <c r="V255" s="30">
        <f>+IFERROR(ROUND(e!AK253/SUM(e!AK253:AQ253)*100,1),0)</f>
        <v>9.4</v>
      </c>
      <c r="W255" s="30">
        <f>+IFERROR(ROUND(SUM(e!AR253:BG253)/J255*100,1),0)</f>
        <v>12.1</v>
      </c>
      <c r="X255" s="30">
        <f>+IFERROR(ROUND(SUM(e!BH253:BI253)/SUM(e!BJ253:BK253)*100,1),0)</f>
        <v>114.2</v>
      </c>
      <c r="Y255" s="30">
        <f t="shared" si="73"/>
        <v>437.6</v>
      </c>
      <c r="Z255" s="30">
        <f t="shared" si="74"/>
        <v>106</v>
      </c>
      <c r="AA255" s="30">
        <f>+IFERROR(ROUND(K255/SUM(e!T253:V253),1),0)</f>
        <v>213.2</v>
      </c>
      <c r="AB255" s="42">
        <f>+IFERROR(ROUND((SUM(e!BJ253:BK253)-SUM(e!BL253:BO253))/SUM(e!T253:V253),1),0)</f>
        <v>201.2</v>
      </c>
      <c r="AC255" s="30">
        <f>+IFERROR(ROUND(e!BP253/e!BQ253*100,1),0)</f>
        <v>252</v>
      </c>
      <c r="AD255" s="101">
        <f>+e!BR253</f>
        <v>0</v>
      </c>
      <c r="AF255" s="5"/>
      <c r="AG255" s="29"/>
      <c r="BG255" s="5"/>
      <c r="BH255" s="29"/>
      <c r="CH255" s="5"/>
      <c r="CI255" s="29"/>
    </row>
    <row r="256" spans="2:87">
      <c r="B256" s="40" t="s">
        <v>1650</v>
      </c>
      <c r="C256" s="30" t="s">
        <v>1651</v>
      </c>
      <c r="D256" s="30" t="s">
        <v>1310</v>
      </c>
      <c r="E256" s="30" t="s">
        <v>1660</v>
      </c>
      <c r="F256" s="30" t="str">
        <f t="shared" si="72"/>
        <v>福島県白河市</v>
      </c>
      <c r="G256" s="41">
        <f>+e!F254</f>
        <v>57759</v>
      </c>
      <c r="H256" s="41">
        <f>+e!G254</f>
        <v>15</v>
      </c>
      <c r="I256" s="41">
        <f>+SUM(e!H254:K254)</f>
        <v>12</v>
      </c>
      <c r="J256" s="41">
        <f>+SUM(e!L254:O254)</f>
        <v>570291</v>
      </c>
      <c r="K256" s="41">
        <f>+e!P254</f>
        <v>1020990</v>
      </c>
      <c r="L256" s="41">
        <f>+SUM(e!Q254:R254)</f>
        <v>4623073</v>
      </c>
      <c r="M256" s="31">
        <f>+IFERROR(ROUND(e!P254/e!S254,0),0)</f>
        <v>102099</v>
      </c>
      <c r="N256" s="30">
        <f>+IFERROR(ROUND(SUM(e!T254:V254)/e!S254,0),0)</f>
        <v>611</v>
      </c>
      <c r="O256" s="30">
        <f>+IFERROR(ROUND(e!W254/e!G254*100,1),0)</f>
        <v>60</v>
      </c>
      <c r="P256" s="41">
        <f>+e!X254</f>
        <v>2</v>
      </c>
      <c r="Q256" s="30">
        <f>+IFERROR(ROUND(e!Z254/e!Y254*100,1),0)</f>
        <v>19.7</v>
      </c>
      <c r="R256" s="30">
        <f>+IFERROR(ROUND(e!AB254/e!AA254*100,1),0)</f>
        <v>10</v>
      </c>
      <c r="S256" s="30">
        <f>+IFERROR(ROUND(SUM(e!AC254:AF254)/J256*100,1),0)</f>
        <v>16</v>
      </c>
      <c r="T256" s="30">
        <f>+IFERROR(ROUND(e!AG254/e!Y254*100,1),0)</f>
        <v>0</v>
      </c>
      <c r="U256" s="30">
        <f>+IFERROR(ROUND(e!AH254/SUM(e!AH254:AJ254)*100,1),0)</f>
        <v>0</v>
      </c>
      <c r="V256" s="30">
        <f>+IFERROR(ROUND(e!AK254/SUM(e!AK254:AQ254)*100,1),0)</f>
        <v>31</v>
      </c>
      <c r="W256" s="30">
        <f>+IFERROR(ROUND(SUM(e!AR254:BG254)/J256*100,1),0)</f>
        <v>3.9</v>
      </c>
      <c r="X256" s="30">
        <f>+IFERROR(ROUND(SUM(e!BH254:BI254)/SUM(e!BJ254:BK254)*100,1),0)</f>
        <v>115.1</v>
      </c>
      <c r="Y256" s="30">
        <f t="shared" si="73"/>
        <v>452.8</v>
      </c>
      <c r="Z256" s="30">
        <f t="shared" si="74"/>
        <v>100.7</v>
      </c>
      <c r="AA256" s="30">
        <f>+IFERROR(ROUND(K256/SUM(e!T254:V254),1),0)</f>
        <v>167.1</v>
      </c>
      <c r="AB256" s="42">
        <f>+IFERROR(ROUND((SUM(e!BJ254:BK254)-SUM(e!BL254:BO254))/SUM(e!T254:V254),1),0)</f>
        <v>166</v>
      </c>
      <c r="AC256" s="30">
        <f>+IFERROR(ROUND(e!BP254/e!BQ254*100,1),0)</f>
        <v>457.2</v>
      </c>
      <c r="AD256" s="101">
        <f>+e!BR254</f>
        <v>6520</v>
      </c>
      <c r="AF256" s="5"/>
      <c r="AG256" s="29"/>
      <c r="BG256" s="5"/>
      <c r="BH256" s="29"/>
      <c r="CH256" s="5"/>
      <c r="CI256" s="29"/>
    </row>
    <row r="257" spans="2:87">
      <c r="B257" s="40" t="s">
        <v>1650</v>
      </c>
      <c r="C257" s="30" t="s">
        <v>1651</v>
      </c>
      <c r="D257" s="30" t="s">
        <v>1312</v>
      </c>
      <c r="E257" s="30" t="s">
        <v>1661</v>
      </c>
      <c r="F257" s="30" t="str">
        <f t="shared" si="72"/>
        <v>福島県桑折町</v>
      </c>
      <c r="G257" s="41">
        <f>+e!F255</f>
        <v>10846</v>
      </c>
      <c r="H257" s="41">
        <f>+e!G255</f>
        <v>7</v>
      </c>
      <c r="I257" s="41">
        <f>+SUM(e!H255:K255)</f>
        <v>2</v>
      </c>
      <c r="J257" s="41">
        <f>+SUM(e!L255:O255)</f>
        <v>119467</v>
      </c>
      <c r="K257" s="41">
        <f>+e!P255</f>
        <v>305953</v>
      </c>
      <c r="L257" s="41">
        <f>+SUM(e!Q255:R255)</f>
        <v>1059880</v>
      </c>
      <c r="M257" s="31">
        <f>+IFERROR(ROUND(e!P255/e!S255,0),0)</f>
        <v>50992</v>
      </c>
      <c r="N257" s="30">
        <f>+IFERROR(ROUND(SUM(e!T255:V255)/e!S255,0),0)</f>
        <v>196</v>
      </c>
      <c r="O257" s="30">
        <f>+IFERROR(ROUND(e!W255/e!G255*100,1),0)</f>
        <v>0</v>
      </c>
      <c r="P257" s="41">
        <f>+e!X255</f>
        <v>22</v>
      </c>
      <c r="Q257" s="30">
        <f>+IFERROR(ROUND(e!Z255/e!Y255*100,1),0)</f>
        <v>0</v>
      </c>
      <c r="R257" s="30">
        <f>+IFERROR(ROUND(e!AB255/e!AA255*100,1),0)</f>
        <v>72.599999999999994</v>
      </c>
      <c r="S257" s="30">
        <f>+IFERROR(ROUND(SUM(e!AC255:AF255)/J257*100,1),0)</f>
        <v>18.8</v>
      </c>
      <c r="T257" s="30">
        <f>+IFERROR(ROUND(e!AG255/e!Y255*100,1),0)</f>
        <v>0</v>
      </c>
      <c r="U257" s="30">
        <f>+IFERROR(ROUND(e!AH255/SUM(e!AH255:AJ255)*100,1),0)</f>
        <v>0</v>
      </c>
      <c r="V257" s="30">
        <f>+IFERROR(ROUND(e!AK255/SUM(e!AK255:AQ255)*100,1),0)</f>
        <v>0</v>
      </c>
      <c r="W257" s="30">
        <f>+IFERROR(ROUND(SUM(e!AR255:BG255)/J257*100,1),0)</f>
        <v>17.600000000000001</v>
      </c>
      <c r="X257" s="30">
        <f>+IFERROR(ROUND(SUM(e!BH255:BI255)/SUM(e!BJ255:BK255)*100,1),0)</f>
        <v>117.4</v>
      </c>
      <c r="Y257" s="30">
        <f t="shared" si="73"/>
        <v>346.4</v>
      </c>
      <c r="Z257" s="30">
        <f t="shared" si="74"/>
        <v>110.8</v>
      </c>
      <c r="AA257" s="30">
        <f>+IFERROR(ROUND(K257/SUM(e!T255:V255),1),0)</f>
        <v>260.60000000000002</v>
      </c>
      <c r="AB257" s="42">
        <f>+IFERROR(ROUND((SUM(e!BJ255:BK255)-SUM(e!BL255:BO255))/SUM(e!T255:V255),1),0)</f>
        <v>235.3</v>
      </c>
      <c r="AC257" s="30">
        <f>+IFERROR(ROUND(e!BP255/e!BQ255*100,1),0)</f>
        <v>520.6</v>
      </c>
      <c r="AD257" s="101">
        <f>+e!BR255</f>
        <v>3490</v>
      </c>
      <c r="AF257" s="5"/>
      <c r="AG257" s="29"/>
      <c r="BG257" s="5"/>
      <c r="BH257" s="29"/>
      <c r="CH257" s="5"/>
      <c r="CI257" s="29"/>
    </row>
    <row r="258" spans="2:87">
      <c r="B258" s="40" t="s">
        <v>1650</v>
      </c>
      <c r="C258" s="30" t="s">
        <v>1651</v>
      </c>
      <c r="D258" s="30" t="s">
        <v>1314</v>
      </c>
      <c r="E258" s="30" t="s">
        <v>1662</v>
      </c>
      <c r="F258" s="30" t="str">
        <f t="shared" si="72"/>
        <v>福島県石川町</v>
      </c>
      <c r="G258" s="41">
        <f>+e!F256</f>
        <v>11372</v>
      </c>
      <c r="H258" s="41">
        <f>+e!G256</f>
        <v>8</v>
      </c>
      <c r="I258" s="41">
        <f>+SUM(e!H256:K256)</f>
        <v>2</v>
      </c>
      <c r="J258" s="41">
        <f>+SUM(e!L256:O256)</f>
        <v>138891</v>
      </c>
      <c r="K258" s="41">
        <f>+e!P256</f>
        <v>272815</v>
      </c>
      <c r="L258" s="41">
        <f>+SUM(e!Q256:R256)</f>
        <v>1113187</v>
      </c>
      <c r="M258" s="31">
        <f>+IFERROR(ROUND(e!P256/e!S256,0),0)</f>
        <v>34102</v>
      </c>
      <c r="N258" s="30">
        <f>+IFERROR(ROUND(SUM(e!T256:V256)/e!S256,0),0)</f>
        <v>193</v>
      </c>
      <c r="O258" s="30">
        <f>+IFERROR(ROUND(e!W256/e!G256*100,1),0)</f>
        <v>25</v>
      </c>
      <c r="P258" s="41">
        <f>+e!X256</f>
        <v>21</v>
      </c>
      <c r="Q258" s="30">
        <f>+IFERROR(ROUND(e!Z256/e!Y256*100,1),0)</f>
        <v>0</v>
      </c>
      <c r="R258" s="30">
        <f>+IFERROR(ROUND(e!AB256/e!AA256*100,1),0)</f>
        <v>50.6</v>
      </c>
      <c r="S258" s="30">
        <f>+IFERROR(ROUND(SUM(e!AC256:AF256)/J258*100,1),0)</f>
        <v>5.5</v>
      </c>
      <c r="T258" s="30">
        <f>+IFERROR(ROUND(e!AG256/e!Y256*100,1),0)</f>
        <v>0</v>
      </c>
      <c r="U258" s="30">
        <f>+IFERROR(ROUND(e!AH256/SUM(e!AH256:AJ256)*100,1),0)</f>
        <v>0</v>
      </c>
      <c r="V258" s="30">
        <f>+IFERROR(ROUND(e!AK256/SUM(e!AK256:AQ256)*100,1),0)</f>
        <v>0</v>
      </c>
      <c r="W258" s="30">
        <f>+IFERROR(ROUND(SUM(e!AR256:BG256)/J258*100,1),0)</f>
        <v>11.1</v>
      </c>
      <c r="X258" s="30">
        <f>+IFERROR(ROUND(SUM(e!BH256:BI256)/SUM(e!BJ256:BK256)*100,1),0)</f>
        <v>113.2</v>
      </c>
      <c r="Y258" s="30">
        <f t="shared" si="73"/>
        <v>408</v>
      </c>
      <c r="Z258" s="30">
        <f t="shared" si="74"/>
        <v>110.7</v>
      </c>
      <c r="AA258" s="30">
        <f>+IFERROR(ROUND(K258/SUM(e!T256:V256),1),0)</f>
        <v>176.5</v>
      </c>
      <c r="AB258" s="42">
        <f>+IFERROR(ROUND((SUM(e!BJ256:BK256)-SUM(e!BL256:BO256))/SUM(e!T256:V256),1),0)</f>
        <v>159.5</v>
      </c>
      <c r="AC258" s="30">
        <f>+IFERROR(ROUND(e!BP256/e!BQ256*100,1),0)</f>
        <v>646.9</v>
      </c>
      <c r="AD258" s="101">
        <f>+e!BR256</f>
        <v>0</v>
      </c>
      <c r="AF258" s="5"/>
      <c r="AG258" s="29"/>
      <c r="BG258" s="5"/>
      <c r="BH258" s="29"/>
      <c r="CH258" s="5"/>
      <c r="CI258" s="29"/>
    </row>
    <row r="259" spans="2:87">
      <c r="B259" s="40" t="s">
        <v>1650</v>
      </c>
      <c r="C259" s="30" t="s">
        <v>1651</v>
      </c>
      <c r="D259" s="30" t="s">
        <v>1318</v>
      </c>
      <c r="E259" s="30" t="s">
        <v>1663</v>
      </c>
      <c r="F259" s="30" t="str">
        <f t="shared" si="72"/>
        <v>福島県国見町</v>
      </c>
      <c r="G259" s="41">
        <f>+e!F257</f>
        <v>8903</v>
      </c>
      <c r="H259" s="41">
        <f>+e!G257</f>
        <v>5</v>
      </c>
      <c r="I259" s="41">
        <f>+SUM(e!H257:K257)</f>
        <v>1</v>
      </c>
      <c r="J259" s="41">
        <f>+SUM(e!L257:O257)</f>
        <v>95670</v>
      </c>
      <c r="K259" s="41">
        <f>+e!P257</f>
        <v>222712</v>
      </c>
      <c r="L259" s="41">
        <f>+SUM(e!Q257:R257)</f>
        <v>440636</v>
      </c>
      <c r="M259" s="31">
        <f>+IFERROR(ROUND(e!P257/e!S257,0),0)</f>
        <v>55678</v>
      </c>
      <c r="N259" s="30">
        <f>+IFERROR(ROUND(SUM(e!T257:V257)/e!S257,0),0)</f>
        <v>235</v>
      </c>
      <c r="O259" s="30">
        <f>+IFERROR(ROUND(e!W257/e!G257*100,1),0)</f>
        <v>0</v>
      </c>
      <c r="P259" s="41">
        <f>+e!X257</f>
        <v>3</v>
      </c>
      <c r="Q259" s="30">
        <f>+IFERROR(ROUND(e!Z257/e!Y257*100,1),0)</f>
        <v>0</v>
      </c>
      <c r="R259" s="30">
        <f>+IFERROR(ROUND(e!AB257/e!AA257*100,1),0)</f>
        <v>0</v>
      </c>
      <c r="S259" s="30">
        <f>+IFERROR(ROUND(SUM(e!AC257:AF257)/J259*100,1),0)</f>
        <v>0.2</v>
      </c>
      <c r="T259" s="30">
        <f>+IFERROR(ROUND(e!AG257/e!Y257*100,1),0)</f>
        <v>0</v>
      </c>
      <c r="U259" s="30">
        <f>+IFERROR(ROUND(e!AH257/SUM(e!AH257:AJ257)*100,1),0)</f>
        <v>0</v>
      </c>
      <c r="V259" s="30">
        <f>+IFERROR(ROUND(e!AK257/SUM(e!AK257:AQ257)*100,1),0)</f>
        <v>0</v>
      </c>
      <c r="W259" s="30">
        <f>+IFERROR(ROUND(SUM(e!AR257:BG257)/J259*100,1),0)</f>
        <v>16.100000000000001</v>
      </c>
      <c r="X259" s="30">
        <f>+IFERROR(ROUND(SUM(e!BH257:BI257)/SUM(e!BJ257:BK257)*100,1),0)</f>
        <v>98.3</v>
      </c>
      <c r="Y259" s="30">
        <f t="shared" si="73"/>
        <v>197.9</v>
      </c>
      <c r="Z259" s="30">
        <f t="shared" si="74"/>
        <v>96.9</v>
      </c>
      <c r="AA259" s="30">
        <f>+IFERROR(ROUND(K259/SUM(e!T257:V257),1),0)</f>
        <v>236.7</v>
      </c>
      <c r="AB259" s="42">
        <f>+IFERROR(ROUND((SUM(e!BJ257:BK257)-SUM(e!BL257:BO257))/SUM(e!T257:V257),1),0)</f>
        <v>244.3</v>
      </c>
      <c r="AC259" s="30">
        <f>+IFERROR(ROUND(e!BP257/e!BQ257*100,1),0)</f>
        <v>325</v>
      </c>
      <c r="AD259" s="101">
        <f>+e!BR257</f>
        <v>4250</v>
      </c>
      <c r="AF259" s="5"/>
      <c r="AG259" s="29"/>
      <c r="BG259" s="5"/>
      <c r="BH259" s="29"/>
      <c r="CH259" s="5"/>
      <c r="CI259" s="29"/>
    </row>
    <row r="260" spans="2:87">
      <c r="B260" s="40" t="s">
        <v>1650</v>
      </c>
      <c r="C260" s="30" t="s">
        <v>1651</v>
      </c>
      <c r="D260" s="30" t="s">
        <v>1320</v>
      </c>
      <c r="E260" s="30" t="s">
        <v>1385</v>
      </c>
      <c r="F260" s="30" t="str">
        <f t="shared" si="72"/>
        <v>福島県伊達市</v>
      </c>
      <c r="G260" s="41">
        <f>+e!F258</f>
        <v>54316</v>
      </c>
      <c r="H260" s="41">
        <f>+e!G258</f>
        <v>22</v>
      </c>
      <c r="I260" s="41">
        <f>+SUM(e!H258:K258)</f>
        <v>0</v>
      </c>
      <c r="J260" s="41">
        <f>+SUM(e!L258:O258)</f>
        <v>630855</v>
      </c>
      <c r="K260" s="41">
        <f>+e!P258</f>
        <v>1435247</v>
      </c>
      <c r="L260" s="41">
        <f>+SUM(e!Q258:R258)</f>
        <v>4997326</v>
      </c>
      <c r="M260" s="31">
        <f>+IFERROR(ROUND(e!P258/e!S258,0),0)</f>
        <v>102518</v>
      </c>
      <c r="N260" s="30">
        <f>+IFERROR(ROUND(SUM(e!T258:V258)/e!S258,0),0)</f>
        <v>373</v>
      </c>
      <c r="O260" s="30">
        <f>+IFERROR(ROUND(e!W258/e!G258*100,1),0)</f>
        <v>36.4</v>
      </c>
      <c r="P260" s="41">
        <f>+e!X258</f>
        <v>6</v>
      </c>
      <c r="Q260" s="30">
        <f>+IFERROR(ROUND(e!Z258/e!Y258*100,1),0)</f>
        <v>0</v>
      </c>
      <c r="R260" s="30">
        <f>+IFERROR(ROUND(e!AB258/e!AA258*100,1),0)</f>
        <v>0</v>
      </c>
      <c r="S260" s="30">
        <f>+IFERROR(ROUND(SUM(e!AC258:AF258)/J260*100,1),0)</f>
        <v>7.1</v>
      </c>
      <c r="T260" s="30">
        <f>+IFERROR(ROUND(e!AG258/e!Y258*100,1),0)</f>
        <v>0</v>
      </c>
      <c r="U260" s="30">
        <f>+IFERROR(ROUND(e!AH258/SUM(e!AH258:AJ258)*100,1),0)</f>
        <v>0</v>
      </c>
      <c r="V260" s="30">
        <f>+IFERROR(ROUND(e!AK258/SUM(e!AK258:AQ258)*100,1),0)</f>
        <v>97.9</v>
      </c>
      <c r="W260" s="30">
        <f>+IFERROR(ROUND(SUM(e!AR258:BG258)/J260*100,1),0)</f>
        <v>10.3</v>
      </c>
      <c r="X260" s="30">
        <f>+IFERROR(ROUND(SUM(e!BH258:BI258)/SUM(e!BJ258:BK258)*100,1),0)</f>
        <v>105.8</v>
      </c>
      <c r="Y260" s="30">
        <f t="shared" si="73"/>
        <v>348.2</v>
      </c>
      <c r="Z260" s="30">
        <f t="shared" si="74"/>
        <v>97.2</v>
      </c>
      <c r="AA260" s="30">
        <f>+IFERROR(ROUND(K260/SUM(e!T258:V258),1),0)</f>
        <v>274.60000000000002</v>
      </c>
      <c r="AB260" s="42">
        <f>+IFERROR(ROUND((SUM(e!BJ258:BK258)-SUM(e!BL258:BO258))/SUM(e!T258:V258),1),0)</f>
        <v>282.5</v>
      </c>
      <c r="AC260" s="30">
        <f>+IFERROR(ROUND(e!BP258/e!BQ258*100,1),0)</f>
        <v>173.4</v>
      </c>
      <c r="AD260" s="101">
        <f>+e!BR258</f>
        <v>23000</v>
      </c>
      <c r="AF260" s="5"/>
      <c r="AG260" s="29"/>
      <c r="BG260" s="5"/>
      <c r="BH260" s="29"/>
      <c r="CH260" s="5"/>
      <c r="CI260" s="29"/>
    </row>
    <row r="261" spans="2:87">
      <c r="B261" s="40" t="s">
        <v>1650</v>
      </c>
      <c r="C261" s="30" t="s">
        <v>1651</v>
      </c>
      <c r="D261" s="30" t="s">
        <v>1322</v>
      </c>
      <c r="E261" s="30" t="s">
        <v>1664</v>
      </c>
      <c r="F261" s="30" t="str">
        <f t="shared" si="72"/>
        <v>福島県川俣町</v>
      </c>
      <c r="G261" s="41">
        <f>+e!F259</f>
        <v>10270</v>
      </c>
      <c r="H261" s="41">
        <f>+e!G259</f>
        <v>6</v>
      </c>
      <c r="I261" s="41">
        <f>+SUM(e!H259:K259)</f>
        <v>0</v>
      </c>
      <c r="J261" s="41">
        <f>+SUM(e!L259:O259)</f>
        <v>66877</v>
      </c>
      <c r="K261" s="41">
        <f>+e!P259</f>
        <v>223176</v>
      </c>
      <c r="L261" s="41">
        <f>+SUM(e!Q259:R259)</f>
        <v>323254</v>
      </c>
      <c r="M261" s="31">
        <f>+IFERROR(ROUND(e!P259/e!S259,0),0)</f>
        <v>55794</v>
      </c>
      <c r="N261" s="30">
        <f>+IFERROR(ROUND(SUM(e!T259:V259)/e!S259,0),0)</f>
        <v>228</v>
      </c>
      <c r="O261" s="30">
        <f>+IFERROR(ROUND(e!W259/e!G259*100,1),0)</f>
        <v>33.299999999999997</v>
      </c>
      <c r="P261" s="41">
        <f>+e!X259</f>
        <v>4</v>
      </c>
      <c r="Q261" s="30">
        <f>+IFERROR(ROUND(e!Z259/e!Y259*100,1),0)</f>
        <v>100</v>
      </c>
      <c r="R261" s="30">
        <f>+IFERROR(ROUND(e!AB259/e!AA259*100,1),0)</f>
        <v>76.2</v>
      </c>
      <c r="S261" s="30">
        <f>+IFERROR(ROUND(SUM(e!AC259:AF259)/J261*100,1),0)</f>
        <v>0</v>
      </c>
      <c r="T261" s="30">
        <f>+IFERROR(ROUND(e!AG259/e!Y259*100,1),0)</f>
        <v>0</v>
      </c>
      <c r="U261" s="30">
        <f>+IFERROR(ROUND(e!AH259/SUM(e!AH259:AJ259)*100,1),0)</f>
        <v>0</v>
      </c>
      <c r="V261" s="30">
        <f>+IFERROR(ROUND(e!AK259/SUM(e!AK259:AQ259)*100,1),0)</f>
        <v>36.1</v>
      </c>
      <c r="W261" s="30">
        <f>+IFERROR(ROUND(SUM(e!AR259:BG259)/J261*100,1),0)</f>
        <v>28.8</v>
      </c>
      <c r="X261" s="30">
        <f>+IFERROR(ROUND(SUM(e!BH259:BI259)/SUM(e!BJ259:BK259)*100,1),0)</f>
        <v>106.9</v>
      </c>
      <c r="Y261" s="30">
        <f t="shared" si="73"/>
        <v>144.80000000000001</v>
      </c>
      <c r="Z261" s="30">
        <f t="shared" si="74"/>
        <v>103</v>
      </c>
      <c r="AA261" s="30">
        <f>+IFERROR(ROUND(K261/SUM(e!T259:V259),1),0)</f>
        <v>245</v>
      </c>
      <c r="AB261" s="42">
        <f>+IFERROR(ROUND((SUM(e!BJ259:BK259)-SUM(e!BL259:BO259))/SUM(e!T259:V259),1),0)</f>
        <v>237.8</v>
      </c>
      <c r="AC261" s="30">
        <f>+IFERROR(ROUND(e!BP259/e!BQ259*100,1),0)</f>
        <v>557.6</v>
      </c>
      <c r="AD261" s="101">
        <f>+e!BR259</f>
        <v>800</v>
      </c>
      <c r="AF261" s="5"/>
      <c r="AG261" s="29"/>
      <c r="BG261" s="5"/>
      <c r="BH261" s="29"/>
      <c r="CH261" s="5"/>
      <c r="CI261" s="29"/>
    </row>
    <row r="262" spans="2:87">
      <c r="B262" s="40" t="s">
        <v>1650</v>
      </c>
      <c r="C262" s="30" t="s">
        <v>1651</v>
      </c>
      <c r="D262" s="30" t="s">
        <v>1485</v>
      </c>
      <c r="E262" s="30" t="s">
        <v>1665</v>
      </c>
      <c r="F262" s="30" t="str">
        <f t="shared" ref="F262:F325" si="76">+C262&amp;E262</f>
        <v>福島県会津美里町</v>
      </c>
      <c r="G262" s="41">
        <f>+e!F260</f>
        <v>16955</v>
      </c>
      <c r="H262" s="41">
        <f>+e!G260</f>
        <v>4</v>
      </c>
      <c r="I262" s="41">
        <f>+SUM(e!H260:K260)</f>
        <v>3</v>
      </c>
      <c r="J262" s="41">
        <f>+SUM(e!L260:O260)</f>
        <v>206645</v>
      </c>
      <c r="K262" s="41">
        <f>+e!P260</f>
        <v>391197</v>
      </c>
      <c r="L262" s="41">
        <f>+SUM(e!Q260:R260)</f>
        <v>973326</v>
      </c>
      <c r="M262" s="31">
        <f>+IFERROR(ROUND(e!P260/e!S260,0),0)</f>
        <v>391197</v>
      </c>
      <c r="N262" s="30">
        <f>+IFERROR(ROUND(SUM(e!T260:V260)/e!S260,0),0)</f>
        <v>1556</v>
      </c>
      <c r="O262" s="30">
        <f>+IFERROR(ROUND(e!W260/e!G260*100,1),0)</f>
        <v>50</v>
      </c>
      <c r="P262" s="41">
        <f>+e!X260</f>
        <v>15</v>
      </c>
      <c r="Q262" s="30">
        <f>+IFERROR(ROUND(e!Z260/e!Y260*100,1),0)</f>
        <v>0</v>
      </c>
      <c r="R262" s="30">
        <f>+IFERROR(ROUND(e!AB260/e!AA260*100,1),0)</f>
        <v>90.6</v>
      </c>
      <c r="S262" s="30">
        <f>+IFERROR(ROUND(SUM(e!AC260:AF260)/J262*100,1),0)</f>
        <v>0.2</v>
      </c>
      <c r="T262" s="30">
        <f>+IFERROR(ROUND(e!AG260/e!Y260*100,1),0)</f>
        <v>0</v>
      </c>
      <c r="U262" s="30">
        <f>+IFERROR(ROUND(e!AH260/SUM(e!AH260:AJ260)*100,1),0)</f>
        <v>0</v>
      </c>
      <c r="V262" s="30">
        <f>+IFERROR(ROUND(e!AK260/SUM(e!AK260:AQ260)*100,1),0)</f>
        <v>0</v>
      </c>
      <c r="W262" s="30">
        <f>+IFERROR(ROUND(SUM(e!AR260:BG260)/J262*100,1),0)</f>
        <v>5</v>
      </c>
      <c r="X262" s="30">
        <f>+IFERROR(ROUND(SUM(e!BH260:BI260)/SUM(e!BJ260:BK260)*100,1),0)</f>
        <v>112.2</v>
      </c>
      <c r="Y262" s="30">
        <f t="shared" ref="Y262:Y325" si="77">+IFERROR(ROUND(L262/K262*100,1),0)</f>
        <v>248.8</v>
      </c>
      <c r="Z262" s="30">
        <f t="shared" ref="Z262:Z325" si="78">+IFERROR(ROUND(AA262/AB262*100,1),0)</f>
        <v>106.1</v>
      </c>
      <c r="AA262" s="30">
        <f>+IFERROR(ROUND(K262/SUM(e!T260:V260),1),0)</f>
        <v>251.4</v>
      </c>
      <c r="AB262" s="42">
        <f>+IFERROR(ROUND((SUM(e!BJ260:BK260)-SUM(e!BL260:BO260))/SUM(e!T260:V260),1),0)</f>
        <v>236.9</v>
      </c>
      <c r="AC262" s="30">
        <f>+IFERROR(ROUND(e!BP260/e!BQ260*100,1),0)</f>
        <v>159.19999999999999</v>
      </c>
      <c r="AD262" s="101">
        <f>+e!BR260</f>
        <v>5237</v>
      </c>
      <c r="AF262" s="5"/>
      <c r="AG262" s="29"/>
      <c r="BG262" s="5"/>
      <c r="BH262" s="29"/>
      <c r="CH262" s="5"/>
      <c r="CI262" s="29"/>
    </row>
    <row r="263" spans="2:87">
      <c r="B263" s="40" t="s">
        <v>1650</v>
      </c>
      <c r="C263" s="30" t="s">
        <v>1651</v>
      </c>
      <c r="D263" s="30" t="s">
        <v>1326</v>
      </c>
      <c r="E263" s="30" t="s">
        <v>1666</v>
      </c>
      <c r="F263" s="30" t="str">
        <f t="shared" si="76"/>
        <v>福島県三春町</v>
      </c>
      <c r="G263" s="41">
        <f>+e!F261</f>
        <v>15277</v>
      </c>
      <c r="H263" s="41">
        <f>+e!G261</f>
        <v>4</v>
      </c>
      <c r="I263" s="41">
        <f>+SUM(e!H261:K261)</f>
        <v>1</v>
      </c>
      <c r="J263" s="41">
        <f>+SUM(e!L261:O261)</f>
        <v>147981</v>
      </c>
      <c r="K263" s="41">
        <f>+e!P261</f>
        <v>288745</v>
      </c>
      <c r="L263" s="41">
        <f>+SUM(e!Q261:R261)</f>
        <v>520265</v>
      </c>
      <c r="M263" s="31">
        <f>+IFERROR(ROUND(e!P261/e!S261,0),0)</f>
        <v>72186</v>
      </c>
      <c r="N263" s="30">
        <f>+IFERROR(ROUND(SUM(e!T261:V261)/e!S261,0),0)</f>
        <v>334</v>
      </c>
      <c r="O263" s="30">
        <f>+IFERROR(ROUND(e!W261/e!G261*100,1),0)</f>
        <v>0</v>
      </c>
      <c r="P263" s="41">
        <f>+e!X261</f>
        <v>5</v>
      </c>
      <c r="Q263" s="30">
        <f>+IFERROR(ROUND(e!Z261/e!Y261*100,1),0)</f>
        <v>0</v>
      </c>
      <c r="R263" s="30">
        <f>+IFERROR(ROUND(e!AB261/e!AA261*100,1),0)</f>
        <v>25</v>
      </c>
      <c r="S263" s="30">
        <f>+IFERROR(ROUND(SUM(e!AC261:AF261)/J263*100,1),0)</f>
        <v>5.7</v>
      </c>
      <c r="T263" s="30">
        <f>+IFERROR(ROUND(e!AG261/e!Y261*100,1),0)</f>
        <v>0</v>
      </c>
      <c r="U263" s="30">
        <f>+IFERROR(ROUND(e!AH261/SUM(e!AH261:AJ261)*100,1),0)</f>
        <v>0</v>
      </c>
      <c r="V263" s="30">
        <f>+IFERROR(ROUND(e!AK261/SUM(e!AK261:AQ261)*100,1),0)</f>
        <v>32.299999999999997</v>
      </c>
      <c r="W263" s="30">
        <f>+IFERROR(ROUND(SUM(e!AR261:BG261)/J263*100,1),0)</f>
        <v>3.2</v>
      </c>
      <c r="X263" s="30">
        <f>+IFERROR(ROUND(SUM(e!BH261:BI261)/SUM(e!BJ261:BK261)*100,1),0)</f>
        <v>102</v>
      </c>
      <c r="Y263" s="30">
        <f t="shared" si="77"/>
        <v>180.2</v>
      </c>
      <c r="Z263" s="30">
        <f t="shared" si="78"/>
        <v>96.2</v>
      </c>
      <c r="AA263" s="30">
        <f>+IFERROR(ROUND(K263/SUM(e!T261:V261),1),0)</f>
        <v>216</v>
      </c>
      <c r="AB263" s="42">
        <f>+IFERROR(ROUND((SUM(e!BJ261:BK261)-SUM(e!BL261:BO261))/SUM(e!T261:V261),1),0)</f>
        <v>224.5</v>
      </c>
      <c r="AC263" s="30">
        <f>+IFERROR(ROUND(e!BP261/e!BQ261*100,1),0)</f>
        <v>88.2</v>
      </c>
      <c r="AD263" s="101">
        <f>+e!BR261</f>
        <v>0</v>
      </c>
      <c r="AF263" s="5"/>
      <c r="AG263" s="29"/>
      <c r="BG263" s="5"/>
      <c r="BH263" s="29"/>
      <c r="CH263" s="5"/>
      <c r="CI263" s="29"/>
    </row>
    <row r="264" spans="2:87">
      <c r="B264" s="40" t="s">
        <v>1650</v>
      </c>
      <c r="C264" s="30" t="s">
        <v>1651</v>
      </c>
      <c r="D264" s="30" t="s">
        <v>1330</v>
      </c>
      <c r="E264" s="30" t="s">
        <v>1667</v>
      </c>
      <c r="F264" s="30" t="str">
        <f t="shared" si="76"/>
        <v>福島県浪江町</v>
      </c>
      <c r="G264" s="41">
        <f>+e!F262</f>
        <v>966</v>
      </c>
      <c r="H264" s="41">
        <f>+e!G262</f>
        <v>5</v>
      </c>
      <c r="I264" s="41">
        <f>+SUM(e!H262:K262)</f>
        <v>4</v>
      </c>
      <c r="J264" s="41">
        <f>+SUM(e!L262:O262)</f>
        <v>193118</v>
      </c>
      <c r="K264" s="41">
        <f>+e!P262</f>
        <v>14427</v>
      </c>
      <c r="L264" s="41">
        <f>+SUM(e!Q262:R262)</f>
        <v>589667</v>
      </c>
      <c r="M264" s="31">
        <f>+IFERROR(ROUND(e!P262/e!S262,0),0)</f>
        <v>2885</v>
      </c>
      <c r="N264" s="30">
        <f>+IFERROR(ROUND(SUM(e!T262:V262)/e!S262,0),0)</f>
        <v>11</v>
      </c>
      <c r="O264" s="30">
        <f>+IFERROR(ROUND(e!W262/e!G262*100,1),0)</f>
        <v>20</v>
      </c>
      <c r="P264" s="41">
        <f>+e!X262</f>
        <v>13</v>
      </c>
      <c r="Q264" s="30">
        <f>+IFERROR(ROUND(e!Z262/e!Y262*100,1),0)</f>
        <v>0</v>
      </c>
      <c r="R264" s="30">
        <f>+IFERROR(ROUND(e!AB262/e!AA262*100,1),0)</f>
        <v>88.9</v>
      </c>
      <c r="S264" s="30">
        <f>+IFERROR(ROUND(SUM(e!AC262:AF262)/J264*100,1),0)</f>
        <v>40.299999999999997</v>
      </c>
      <c r="T264" s="30">
        <f>+IFERROR(ROUND(e!AG262/e!Y262*100,1),0)</f>
        <v>0</v>
      </c>
      <c r="U264" s="30">
        <f>+IFERROR(ROUND(e!AH262/SUM(e!AH262:AJ262)*100,1),0)</f>
        <v>0</v>
      </c>
      <c r="V264" s="30">
        <f>+IFERROR(ROUND(e!AK262/SUM(e!AK262:AQ262)*100,1),0)</f>
        <v>0</v>
      </c>
      <c r="W264" s="30">
        <f>+IFERROR(ROUND(SUM(e!AR262:BG262)/J264*100,1),0)</f>
        <v>0.4</v>
      </c>
      <c r="X264" s="30">
        <f>+IFERROR(ROUND(SUM(e!BH262:BI262)/SUM(e!BJ262:BK262)*100,1),0)</f>
        <v>137.69999999999999</v>
      </c>
      <c r="Y264" s="30">
        <f t="shared" si="77"/>
        <v>4087.2</v>
      </c>
      <c r="Z264" s="30">
        <f t="shared" si="78"/>
        <v>5.8</v>
      </c>
      <c r="AA264" s="30">
        <f>+IFERROR(ROUND(K264/SUM(e!T262:V262),1),0)</f>
        <v>267.2</v>
      </c>
      <c r="AB264" s="42">
        <f>+IFERROR(ROUND((SUM(e!BJ262:BK262)-SUM(e!BL262:BO262))/SUM(e!T262:V262),1),0)</f>
        <v>4617.8999999999996</v>
      </c>
      <c r="AC264" s="30">
        <f>+IFERROR(ROUND(e!BP262/e!BQ262*100,1),0)</f>
        <v>426.7</v>
      </c>
      <c r="AD264" s="101">
        <f>+e!BR262</f>
        <v>0</v>
      </c>
      <c r="AF264" s="5"/>
      <c r="AG264" s="29"/>
      <c r="BG264" s="5"/>
      <c r="BH264" s="29"/>
      <c r="CH264" s="5"/>
      <c r="CI264" s="29"/>
    </row>
    <row r="265" spans="2:87">
      <c r="B265" s="40" t="s">
        <v>1650</v>
      </c>
      <c r="C265" s="30" t="s">
        <v>1651</v>
      </c>
      <c r="D265" s="30" t="s">
        <v>1334</v>
      </c>
      <c r="E265" s="30" t="s">
        <v>1668</v>
      </c>
      <c r="F265" s="30" t="str">
        <f t="shared" si="76"/>
        <v>福島県南相馬市（原町）</v>
      </c>
      <c r="G265" s="41">
        <f>+e!F263</f>
        <v>33153</v>
      </c>
      <c r="H265" s="41">
        <f>+e!G263</f>
        <v>12</v>
      </c>
      <c r="I265" s="41">
        <f>+SUM(e!H263:K263)</f>
        <v>3</v>
      </c>
      <c r="J265" s="41">
        <f>+SUM(e!L263:O263)</f>
        <v>400316</v>
      </c>
      <c r="K265" s="41">
        <f>+e!P263</f>
        <v>927010</v>
      </c>
      <c r="L265" s="41">
        <f>+SUM(e!Q263:R263)</f>
        <v>568238</v>
      </c>
      <c r="M265" s="31">
        <f>+IFERROR(ROUND(e!P263/e!S263,0),0)</f>
        <v>77251</v>
      </c>
      <c r="N265" s="30">
        <f>+IFERROR(ROUND(SUM(e!T263:V263)/e!S263,0),0)</f>
        <v>348</v>
      </c>
      <c r="O265" s="30">
        <f>+IFERROR(ROUND(e!W263/e!G263*100,1),0)</f>
        <v>58.3</v>
      </c>
      <c r="P265" s="41">
        <f>+e!X263</f>
        <v>17</v>
      </c>
      <c r="Q265" s="30">
        <f>+IFERROR(ROUND(e!Z263/e!Y263*100,1),0)</f>
        <v>0</v>
      </c>
      <c r="R265" s="30">
        <f>+IFERROR(ROUND(e!AB263/e!AA263*100,1),0)</f>
        <v>0</v>
      </c>
      <c r="S265" s="30">
        <f>+IFERROR(ROUND(SUM(e!AC263:AF263)/J265*100,1),0)</f>
        <v>21.6</v>
      </c>
      <c r="T265" s="30">
        <f>+IFERROR(ROUND(e!AG263/e!Y263*100,1),0)</f>
        <v>0</v>
      </c>
      <c r="U265" s="30">
        <f>+IFERROR(ROUND(e!AH263/SUM(e!AH263:AJ263)*100,1),0)</f>
        <v>0</v>
      </c>
      <c r="V265" s="30">
        <f>+IFERROR(ROUND(e!AK263/SUM(e!AK263:AQ263)*100,1),0)</f>
        <v>89</v>
      </c>
      <c r="W265" s="30">
        <f>+IFERROR(ROUND(SUM(e!AR263:BG263)/J265*100,1),0)</f>
        <v>1.5</v>
      </c>
      <c r="X265" s="30">
        <f>+IFERROR(ROUND(SUM(e!BH263:BI263)/SUM(e!BJ263:BK263)*100,1),0)</f>
        <v>149</v>
      </c>
      <c r="Y265" s="30">
        <f t="shared" si="77"/>
        <v>61.3</v>
      </c>
      <c r="Z265" s="30">
        <f t="shared" si="78"/>
        <v>143.5</v>
      </c>
      <c r="AA265" s="30">
        <f>+IFERROR(ROUND(K265/SUM(e!T263:V263),1),0)</f>
        <v>222.1</v>
      </c>
      <c r="AB265" s="42">
        <f>+IFERROR(ROUND((SUM(e!BJ263:BK263)-SUM(e!BL263:BO263))/SUM(e!T263:V263),1),0)</f>
        <v>154.80000000000001</v>
      </c>
      <c r="AC265" s="30">
        <f>+IFERROR(ROUND(e!BP263/e!BQ263*100,1),0)</f>
        <v>1749.5</v>
      </c>
      <c r="AD265" s="101">
        <f>+e!BR263</f>
        <v>0</v>
      </c>
      <c r="AF265" s="5"/>
      <c r="AG265" s="29"/>
      <c r="BG265" s="5"/>
      <c r="BH265" s="29"/>
      <c r="CH265" s="5"/>
      <c r="CI265" s="29"/>
    </row>
    <row r="266" spans="2:87">
      <c r="B266" s="40" t="s">
        <v>1650</v>
      </c>
      <c r="C266" s="30" t="s">
        <v>1651</v>
      </c>
      <c r="D266" s="30" t="s">
        <v>1336</v>
      </c>
      <c r="E266" s="30" t="s">
        <v>1669</v>
      </c>
      <c r="F266" s="30" t="str">
        <f t="shared" si="76"/>
        <v>福島県南会津町</v>
      </c>
      <c r="G266" s="41">
        <f>+e!F264</f>
        <v>14522</v>
      </c>
      <c r="H266" s="41">
        <f>+e!G264</f>
        <v>4</v>
      </c>
      <c r="I266" s="41">
        <f>+SUM(e!H264:K264)</f>
        <v>31</v>
      </c>
      <c r="J266" s="41">
        <f>+SUM(e!L264:O264)</f>
        <v>281099</v>
      </c>
      <c r="K266" s="41">
        <f>+e!P264</f>
        <v>361671</v>
      </c>
      <c r="L266" s="41">
        <f>+SUM(e!Q264:R264)</f>
        <v>3400542</v>
      </c>
      <c r="M266" s="31">
        <f>+IFERROR(ROUND(e!P264/e!S264,0),0)</f>
        <v>361671</v>
      </c>
      <c r="N266" s="30">
        <f>+IFERROR(ROUND(SUM(e!T264:V264)/e!S264,0),0)</f>
        <v>1585</v>
      </c>
      <c r="O266" s="30">
        <f>+IFERROR(ROUND(e!W264/e!G264*100,1),0)</f>
        <v>25</v>
      </c>
      <c r="P266" s="41">
        <f>+e!X264</f>
        <v>5</v>
      </c>
      <c r="Q266" s="30">
        <f>+IFERROR(ROUND(e!Z264/e!Y264*100,1),0)</f>
        <v>0</v>
      </c>
      <c r="R266" s="30">
        <f>+IFERROR(ROUND(e!AB264/e!AA264*100,1),0)</f>
        <v>47</v>
      </c>
      <c r="S266" s="30">
        <f>+IFERROR(ROUND(SUM(e!AC264:AF264)/J266*100,1),0)</f>
        <v>0</v>
      </c>
      <c r="T266" s="30">
        <f>+IFERROR(ROUND(e!AG264/e!Y264*100,1),0)</f>
        <v>0</v>
      </c>
      <c r="U266" s="30">
        <f>+IFERROR(ROUND(e!AH264/SUM(e!AH264:AJ264)*100,1),0)</f>
        <v>0</v>
      </c>
      <c r="V266" s="30">
        <f>+IFERROR(ROUND(e!AK264/SUM(e!AK264:AQ264)*100,1),0)</f>
        <v>0</v>
      </c>
      <c r="W266" s="30">
        <f>+IFERROR(ROUND(SUM(e!AR264:BG264)/J266*100,1),0)</f>
        <v>5.5</v>
      </c>
      <c r="X266" s="30">
        <f>+IFERROR(ROUND(SUM(e!BH264:BI264)/SUM(e!BJ264:BK264)*100,1),0)</f>
        <v>102.6</v>
      </c>
      <c r="Y266" s="30">
        <f t="shared" si="77"/>
        <v>940.2</v>
      </c>
      <c r="Z266" s="30">
        <f t="shared" si="78"/>
        <v>96.4</v>
      </c>
      <c r="AA266" s="30">
        <f>+IFERROR(ROUND(K266/SUM(e!T264:V264),1),0)</f>
        <v>228.2</v>
      </c>
      <c r="AB266" s="42">
        <f>+IFERROR(ROUND((SUM(e!BJ264:BK264)-SUM(e!BL264:BO264))/SUM(e!T264:V264),1),0)</f>
        <v>236.6</v>
      </c>
      <c r="AC266" s="30">
        <f>+IFERROR(ROUND(e!BP264/e!BQ264*100,1),0)</f>
        <v>120.3</v>
      </c>
      <c r="AD266" s="101">
        <f>+e!BR264</f>
        <v>0</v>
      </c>
      <c r="AF266" s="5"/>
      <c r="AG266" s="29"/>
      <c r="BG266" s="5"/>
      <c r="BH266" s="29"/>
      <c r="CH266" s="5"/>
      <c r="CI266" s="29"/>
    </row>
    <row r="267" spans="2:87">
      <c r="B267" s="40" t="s">
        <v>1650</v>
      </c>
      <c r="C267" s="30" t="s">
        <v>1651</v>
      </c>
      <c r="D267" s="30" t="s">
        <v>1489</v>
      </c>
      <c r="E267" s="30" t="s">
        <v>1670</v>
      </c>
      <c r="F267" s="30" t="str">
        <f t="shared" si="76"/>
        <v>福島県矢吹町</v>
      </c>
      <c r="G267" s="41">
        <f>+e!F265</f>
        <v>15999</v>
      </c>
      <c r="H267" s="41">
        <f>+e!G265</f>
        <v>2</v>
      </c>
      <c r="I267" s="41">
        <f>+SUM(e!H265:K265)</f>
        <v>3</v>
      </c>
      <c r="J267" s="41">
        <f>+SUM(e!L265:O265)</f>
        <v>218879</v>
      </c>
      <c r="K267" s="41">
        <f>+e!P265</f>
        <v>346020</v>
      </c>
      <c r="L267" s="41">
        <f>+SUM(e!Q265:R265)</f>
        <v>1013346</v>
      </c>
      <c r="M267" s="31">
        <f>+IFERROR(ROUND(e!P265/e!S265,0),0)</f>
        <v>173010</v>
      </c>
      <c r="N267" s="30">
        <f>+IFERROR(ROUND(SUM(e!T265:V265)/e!S265,0),0)</f>
        <v>780</v>
      </c>
      <c r="O267" s="30">
        <f>+IFERROR(ROUND(e!W265/e!G265*100,1),0)</f>
        <v>0</v>
      </c>
      <c r="P267" s="41">
        <f>+e!X265</f>
        <v>23</v>
      </c>
      <c r="Q267" s="30">
        <f>+IFERROR(ROUND(e!Z265/e!Y265*100,1),0)</f>
        <v>0</v>
      </c>
      <c r="R267" s="30">
        <f>+IFERROR(ROUND(e!AB265/e!AA265*100,1),0)</f>
        <v>56</v>
      </c>
      <c r="S267" s="30">
        <f>+IFERROR(ROUND(SUM(e!AC265:AF265)/J267*100,1),0)</f>
        <v>4.4000000000000004</v>
      </c>
      <c r="T267" s="30">
        <f>+IFERROR(ROUND(e!AG265/e!Y265*100,1),0)</f>
        <v>0</v>
      </c>
      <c r="U267" s="30">
        <f>+IFERROR(ROUND(e!AH265/SUM(e!AH265:AJ265)*100,1),0)</f>
        <v>0</v>
      </c>
      <c r="V267" s="30">
        <f>+IFERROR(ROUND(e!AK265/SUM(e!AK265:AQ265)*100,1),0)</f>
        <v>0</v>
      </c>
      <c r="W267" s="30">
        <f>+IFERROR(ROUND(SUM(e!AR265:BG265)/J267*100,1),0)</f>
        <v>0.2</v>
      </c>
      <c r="X267" s="30">
        <f>+IFERROR(ROUND(SUM(e!BH265:BI265)/SUM(e!BJ265:BK265)*100,1),0)</f>
        <v>103.8</v>
      </c>
      <c r="Y267" s="30">
        <f t="shared" si="77"/>
        <v>292.89999999999998</v>
      </c>
      <c r="Z267" s="30">
        <f t="shared" si="78"/>
        <v>94</v>
      </c>
      <c r="AA267" s="30">
        <f>+IFERROR(ROUND(K267/SUM(e!T265:V265),1),0)</f>
        <v>221.9</v>
      </c>
      <c r="AB267" s="42">
        <f>+IFERROR(ROUND((SUM(e!BJ265:BK265)-SUM(e!BL265:BO265))/SUM(e!T265:V265),1),0)</f>
        <v>236</v>
      </c>
      <c r="AC267" s="30">
        <f>+IFERROR(ROUND(e!BP265/e!BQ265*100,1),0)</f>
        <v>177.7</v>
      </c>
      <c r="AD267" s="101">
        <f>+e!BR265</f>
        <v>5590</v>
      </c>
      <c r="AF267" s="5"/>
      <c r="AG267" s="29"/>
      <c r="BG267" s="5"/>
      <c r="BH267" s="29"/>
      <c r="CH267" s="5"/>
      <c r="CI267" s="29"/>
    </row>
    <row r="268" spans="2:87">
      <c r="B268" s="40" t="s">
        <v>1650</v>
      </c>
      <c r="C268" s="30" t="s">
        <v>1651</v>
      </c>
      <c r="D268" s="30" t="s">
        <v>1346</v>
      </c>
      <c r="E268" s="30" t="s">
        <v>1671</v>
      </c>
      <c r="F268" s="30" t="str">
        <f t="shared" si="76"/>
        <v>福島県南相馬市（小高）</v>
      </c>
      <c r="G268" s="41">
        <f>+e!F266</f>
        <v>1254</v>
      </c>
      <c r="H268" s="41">
        <f>+e!G266</f>
        <v>2</v>
      </c>
      <c r="I268" s="41">
        <f>+SUM(e!H266:K266)</f>
        <v>2</v>
      </c>
      <c r="J268" s="41">
        <f>+SUM(e!L266:O266)</f>
        <v>47887</v>
      </c>
      <c r="K268" s="41">
        <f>+e!P266</f>
        <v>41309</v>
      </c>
      <c r="L268" s="41">
        <f>+SUM(e!Q266:R266)</f>
        <v>443352</v>
      </c>
      <c r="M268" s="31">
        <f>+IFERROR(ROUND(e!P266/e!S266,0),0)</f>
        <v>20655</v>
      </c>
      <c r="N268" s="30">
        <f>+IFERROR(ROUND(SUM(e!T266:V266)/e!S266,0),0)</f>
        <v>69</v>
      </c>
      <c r="O268" s="30">
        <f>+IFERROR(ROUND(e!W266/e!G266*100,1),0)</f>
        <v>50</v>
      </c>
      <c r="P268" s="41">
        <f>+e!X266</f>
        <v>24</v>
      </c>
      <c r="Q268" s="30">
        <f>+IFERROR(ROUND(e!Z266/e!Y266*100,1),0)</f>
        <v>0</v>
      </c>
      <c r="R268" s="30">
        <f>+IFERROR(ROUND(e!AB266/e!AA266*100,1),0)</f>
        <v>0</v>
      </c>
      <c r="S268" s="30">
        <f>+IFERROR(ROUND(SUM(e!AC266:AF266)/J268*100,1),0)</f>
        <v>0</v>
      </c>
      <c r="T268" s="30">
        <f>+IFERROR(ROUND(e!AG266/e!Y266*100,1),0)</f>
        <v>0</v>
      </c>
      <c r="U268" s="30">
        <f>+IFERROR(ROUND(e!AH266/SUM(e!AH266:AJ266)*100,1),0)</f>
        <v>0</v>
      </c>
      <c r="V268" s="30">
        <f>+IFERROR(ROUND(e!AK266/SUM(e!AK266:AQ266)*100,1),0)</f>
        <v>0</v>
      </c>
      <c r="W268" s="30">
        <f>+IFERROR(ROUND(SUM(e!AR266:BG266)/J268*100,1),0)</f>
        <v>0.9</v>
      </c>
      <c r="X268" s="30">
        <f>+IFERROR(ROUND(SUM(e!BH266:BI266)/SUM(e!BJ266:BK266)*100,1),0)</f>
        <v>100.9</v>
      </c>
      <c r="Y268" s="30">
        <f t="shared" si="77"/>
        <v>1073.3</v>
      </c>
      <c r="Z268" s="30">
        <f t="shared" si="78"/>
        <v>38.6</v>
      </c>
      <c r="AA268" s="30">
        <f>+IFERROR(ROUND(K268/SUM(e!T266:V266),1),0)</f>
        <v>301.5</v>
      </c>
      <c r="AB268" s="42">
        <f>+IFERROR(ROUND((SUM(e!BJ266:BK266)-SUM(e!BL266:BO266))/SUM(e!T266:V266),1),0)</f>
        <v>780.9</v>
      </c>
      <c r="AC268" s="30">
        <f>+IFERROR(ROUND(e!BP266/e!BQ266*100,1),0)</f>
        <v>246.1</v>
      </c>
      <c r="AD268" s="101">
        <f>+e!BR266</f>
        <v>0</v>
      </c>
      <c r="AF268" s="5"/>
      <c r="AG268" s="29"/>
      <c r="BG268" s="5"/>
      <c r="BH268" s="29"/>
      <c r="CH268" s="5"/>
      <c r="CI268" s="29"/>
    </row>
    <row r="269" spans="2:87">
      <c r="B269" s="40" t="s">
        <v>1650</v>
      </c>
      <c r="C269" s="30" t="s">
        <v>1651</v>
      </c>
      <c r="D269" s="30" t="s">
        <v>1350</v>
      </c>
      <c r="E269" s="30" t="s">
        <v>1672</v>
      </c>
      <c r="F269" s="30" t="str">
        <f t="shared" si="76"/>
        <v>福島県田村市</v>
      </c>
      <c r="G269" s="41">
        <f>+e!F267</f>
        <v>19089</v>
      </c>
      <c r="H269" s="41">
        <f>+e!G267</f>
        <v>10</v>
      </c>
      <c r="I269" s="41">
        <f>+SUM(e!H267:K267)</f>
        <v>6</v>
      </c>
      <c r="J269" s="41">
        <f>+SUM(e!L267:O267)</f>
        <v>276641</v>
      </c>
      <c r="K269" s="41">
        <f>+e!P267</f>
        <v>498038</v>
      </c>
      <c r="L269" s="41">
        <f>+SUM(e!Q267:R267)</f>
        <v>4070359</v>
      </c>
      <c r="M269" s="31">
        <f>+IFERROR(ROUND(e!P267/e!S267,0),0)</f>
        <v>49804</v>
      </c>
      <c r="N269" s="30">
        <f>+IFERROR(ROUND(SUM(e!T267:V267)/e!S267,0),0)</f>
        <v>208</v>
      </c>
      <c r="O269" s="30">
        <f>+IFERROR(ROUND(e!W267/e!G267*100,1),0)</f>
        <v>30</v>
      </c>
      <c r="P269" s="41">
        <f>+e!X267</f>
        <v>3</v>
      </c>
      <c r="Q269" s="30">
        <f>+IFERROR(ROUND(e!Z267/e!Y267*100,1),0)</f>
        <v>0</v>
      </c>
      <c r="R269" s="30">
        <f>+IFERROR(ROUND(e!AB267/e!AA267*100,1),0)</f>
        <v>37.799999999999997</v>
      </c>
      <c r="S269" s="30">
        <f>+IFERROR(ROUND(SUM(e!AC267:AF267)/J269*100,1),0)</f>
        <v>4</v>
      </c>
      <c r="T269" s="30">
        <f>+IFERROR(ROUND(e!AG267/e!Y267*100,1),0)</f>
        <v>0</v>
      </c>
      <c r="U269" s="30">
        <f>+IFERROR(ROUND(e!AH267/SUM(e!AH267:AJ267)*100,1),0)</f>
        <v>0</v>
      </c>
      <c r="V269" s="30">
        <f>+IFERROR(ROUND(e!AK267/SUM(e!AK267:AQ267)*100,1),0)</f>
        <v>18.8</v>
      </c>
      <c r="W269" s="30">
        <f>+IFERROR(ROUND(SUM(e!AR267:BG267)/J269*100,1),0)</f>
        <v>12.4</v>
      </c>
      <c r="X269" s="30">
        <f>+IFERROR(ROUND(SUM(e!BH267:BI267)/SUM(e!BJ267:BK267)*100,1),0)</f>
        <v>104.8</v>
      </c>
      <c r="Y269" s="30">
        <f t="shared" si="77"/>
        <v>817.3</v>
      </c>
      <c r="Z269" s="30">
        <f t="shared" si="78"/>
        <v>93.4</v>
      </c>
      <c r="AA269" s="30">
        <f>+IFERROR(ROUND(K269/SUM(e!T267:V267),1),0)</f>
        <v>239.8</v>
      </c>
      <c r="AB269" s="42">
        <f>+IFERROR(ROUND((SUM(e!BJ267:BK267)-SUM(e!BL267:BO267))/SUM(e!T267:V267),1),0)</f>
        <v>256.7</v>
      </c>
      <c r="AC269" s="30">
        <f>+IFERROR(ROUND(e!BP267/e!BQ267*100,1),0)</f>
        <v>172.9</v>
      </c>
      <c r="AD269" s="101">
        <f>+e!BR267</f>
        <v>0</v>
      </c>
      <c r="AF269" s="5"/>
      <c r="AG269" s="29"/>
      <c r="BG269" s="5"/>
      <c r="BH269" s="29"/>
      <c r="CH269" s="5"/>
      <c r="CI269" s="29"/>
    </row>
    <row r="270" spans="2:87">
      <c r="B270" s="40" t="s">
        <v>1650</v>
      </c>
      <c r="C270" s="30" t="s">
        <v>1651</v>
      </c>
      <c r="D270" s="30" t="s">
        <v>1352</v>
      </c>
      <c r="E270" s="30" t="s">
        <v>1673</v>
      </c>
      <c r="F270" s="30" t="str">
        <f t="shared" si="76"/>
        <v>福島県鏡石町</v>
      </c>
      <c r="G270" s="41">
        <f>+e!F268</f>
        <v>11864</v>
      </c>
      <c r="H270" s="41">
        <f>+e!G268</f>
        <v>4</v>
      </c>
      <c r="I270" s="41">
        <f>+SUM(e!H268:K268)</f>
        <v>3</v>
      </c>
      <c r="J270" s="41">
        <f>+SUM(e!L268:O268)</f>
        <v>114822</v>
      </c>
      <c r="K270" s="41">
        <f>+e!P268</f>
        <v>246130</v>
      </c>
      <c r="L270" s="41">
        <f>+SUM(e!Q268:R268)</f>
        <v>1872253</v>
      </c>
      <c r="M270" s="31">
        <f>+IFERROR(ROUND(e!P268/e!S268,0),0)</f>
        <v>82043</v>
      </c>
      <c r="N270" s="30">
        <f>+IFERROR(ROUND(SUM(e!T268:V268)/e!S268,0),0)</f>
        <v>347</v>
      </c>
      <c r="O270" s="30">
        <f>+IFERROR(ROUND(e!W268/e!G268*100,1),0)</f>
        <v>0</v>
      </c>
      <c r="P270" s="41">
        <f>+e!X268</f>
        <v>12</v>
      </c>
      <c r="Q270" s="30">
        <f>+IFERROR(ROUND(e!Z268/e!Y268*100,1),0)</f>
        <v>0</v>
      </c>
      <c r="R270" s="30">
        <f>+IFERROR(ROUND(e!AB268/e!AA268*100,1),0)</f>
        <v>70.2</v>
      </c>
      <c r="S270" s="30">
        <f>+IFERROR(ROUND(SUM(e!AC268:AF268)/J270*100,1),0)</f>
        <v>8.8000000000000007</v>
      </c>
      <c r="T270" s="30">
        <f>+IFERROR(ROUND(e!AG268/e!Y268*100,1),0)</f>
        <v>0</v>
      </c>
      <c r="U270" s="30">
        <f>+IFERROR(ROUND(e!AH268/SUM(e!AH268:AJ268)*100,1),0)</f>
        <v>0</v>
      </c>
      <c r="V270" s="30">
        <f>+IFERROR(ROUND(e!AK268/SUM(e!AK268:AQ268)*100,1),0)</f>
        <v>0</v>
      </c>
      <c r="W270" s="30">
        <f>+IFERROR(ROUND(SUM(e!AR268:BG268)/J270*100,1),0)</f>
        <v>15.3</v>
      </c>
      <c r="X270" s="30">
        <f>+IFERROR(ROUND(SUM(e!BH268:BI268)/SUM(e!BJ268:BK268)*100,1),0)</f>
        <v>117.4</v>
      </c>
      <c r="Y270" s="30">
        <f t="shared" si="77"/>
        <v>760.7</v>
      </c>
      <c r="Z270" s="30">
        <f t="shared" si="78"/>
        <v>110.7</v>
      </c>
      <c r="AA270" s="30">
        <f>+IFERROR(ROUND(K270/SUM(e!T268:V268),1),0)</f>
        <v>236.4</v>
      </c>
      <c r="AB270" s="42">
        <f>+IFERROR(ROUND((SUM(e!BJ268:BK268)-SUM(e!BL268:BO268))/SUM(e!T268:V268),1),0)</f>
        <v>213.6</v>
      </c>
      <c r="AC270" s="30">
        <f>+IFERROR(ROUND(e!BP268/e!BQ268*100,1),0)</f>
        <v>707.4</v>
      </c>
      <c r="AD270" s="101">
        <f>+e!BR268</f>
        <v>0</v>
      </c>
      <c r="AF270" s="5"/>
      <c r="AG270" s="29"/>
      <c r="BG270" s="5"/>
      <c r="BH270" s="29"/>
      <c r="CH270" s="5"/>
      <c r="CI270" s="29"/>
    </row>
    <row r="271" spans="2:87">
      <c r="B271" s="40" t="s">
        <v>1650</v>
      </c>
      <c r="C271" s="30" t="s">
        <v>1651</v>
      </c>
      <c r="D271" s="30" t="s">
        <v>1354</v>
      </c>
      <c r="E271" s="30" t="s">
        <v>1674</v>
      </c>
      <c r="F271" s="30" t="str">
        <f t="shared" si="76"/>
        <v>福島県棚倉町</v>
      </c>
      <c r="G271" s="41">
        <f>+e!F269</f>
        <v>12740</v>
      </c>
      <c r="H271" s="41">
        <f>+e!G269</f>
        <v>5</v>
      </c>
      <c r="I271" s="41">
        <f>+SUM(e!H269:K269)</f>
        <v>3</v>
      </c>
      <c r="J271" s="41">
        <f>+SUM(e!L269:O269)</f>
        <v>120094</v>
      </c>
      <c r="K271" s="41">
        <f>+e!P269</f>
        <v>290679</v>
      </c>
      <c r="L271" s="41">
        <f>+SUM(e!Q269:R269)</f>
        <v>1877367</v>
      </c>
      <c r="M271" s="31">
        <f>+IFERROR(ROUND(e!P269/e!S269,0),0)</f>
        <v>72670</v>
      </c>
      <c r="N271" s="30">
        <f>+IFERROR(ROUND(SUM(e!T269:V269)/e!S269,0),0)</f>
        <v>324</v>
      </c>
      <c r="O271" s="30">
        <f>+IFERROR(ROUND(e!W269/e!G269*100,1),0)</f>
        <v>20</v>
      </c>
      <c r="P271" s="41">
        <f>+e!X269</f>
        <v>6</v>
      </c>
      <c r="Q271" s="30">
        <f>+IFERROR(ROUND(e!Z269/e!Y269*100,1),0)</f>
        <v>0</v>
      </c>
      <c r="R271" s="30">
        <f>+IFERROR(ROUND(e!AB269/e!AA269*100,1),0)</f>
        <v>81.8</v>
      </c>
      <c r="S271" s="30">
        <f>+IFERROR(ROUND(SUM(e!AC269:AF269)/J271*100,1),0)</f>
        <v>16.2</v>
      </c>
      <c r="T271" s="30">
        <f>+IFERROR(ROUND(e!AG269/e!Y269*100,1),0)</f>
        <v>0</v>
      </c>
      <c r="U271" s="30">
        <f>+IFERROR(ROUND(e!AH269/SUM(e!AH269:AJ269)*100,1),0)</f>
        <v>0</v>
      </c>
      <c r="V271" s="30">
        <f>+IFERROR(ROUND(e!AK269/SUM(e!AK269:AQ269)*100,1),0)</f>
        <v>18.5</v>
      </c>
      <c r="W271" s="30">
        <f>+IFERROR(ROUND(SUM(e!AR269:BG269)/J271*100,1),0)</f>
        <v>10.6</v>
      </c>
      <c r="X271" s="30">
        <f>+IFERROR(ROUND(SUM(e!BH269:BI269)/SUM(e!BJ269:BK269)*100,1),0)</f>
        <v>114.6</v>
      </c>
      <c r="Y271" s="30">
        <f t="shared" si="77"/>
        <v>645.9</v>
      </c>
      <c r="Z271" s="30">
        <f t="shared" si="78"/>
        <v>90.3</v>
      </c>
      <c r="AA271" s="30">
        <f>+IFERROR(ROUND(K271/SUM(e!T269:V269),1),0)</f>
        <v>224.3</v>
      </c>
      <c r="AB271" s="42">
        <f>+IFERROR(ROUND((SUM(e!BJ269:BK269)-SUM(e!BL269:BO269))/SUM(e!T269:V269),1),0)</f>
        <v>248.4</v>
      </c>
      <c r="AC271" s="30">
        <f>+IFERROR(ROUND(e!BP269/e!BQ269*100,1),0)</f>
        <v>234.4</v>
      </c>
      <c r="AD271" s="101">
        <f>+e!BR269</f>
        <v>3000</v>
      </c>
      <c r="AF271" s="5"/>
      <c r="AG271" s="29"/>
      <c r="BG271" s="5"/>
      <c r="BH271" s="29"/>
      <c r="CH271" s="5"/>
      <c r="CI271" s="29"/>
    </row>
    <row r="272" spans="2:87">
      <c r="B272" s="40" t="s">
        <v>1650</v>
      </c>
      <c r="C272" s="30" t="s">
        <v>1651</v>
      </c>
      <c r="D272" s="30" t="s">
        <v>1356</v>
      </c>
      <c r="E272" s="30" t="s">
        <v>1675</v>
      </c>
      <c r="F272" s="30" t="str">
        <f t="shared" si="76"/>
        <v>福島県猪苗代町</v>
      </c>
      <c r="G272" s="41">
        <f>+e!F270</f>
        <v>13226</v>
      </c>
      <c r="H272" s="41">
        <f>+e!G270</f>
        <v>9</v>
      </c>
      <c r="I272" s="41">
        <f>+SUM(e!H270:K270)</f>
        <v>20</v>
      </c>
      <c r="J272" s="41">
        <f>+SUM(e!L270:O270)</f>
        <v>250845</v>
      </c>
      <c r="K272" s="41">
        <f>+e!P270</f>
        <v>277340</v>
      </c>
      <c r="L272" s="41">
        <f>+SUM(e!Q270:R270)</f>
        <v>467913</v>
      </c>
      <c r="M272" s="31">
        <f>+IFERROR(ROUND(e!P270/e!S270,0),0)</f>
        <v>30816</v>
      </c>
      <c r="N272" s="30">
        <f>+IFERROR(ROUND(SUM(e!T270:V270)/e!S270,0),0)</f>
        <v>186</v>
      </c>
      <c r="O272" s="30">
        <f>+IFERROR(ROUND(e!W270/e!G270*100,1),0)</f>
        <v>22.2</v>
      </c>
      <c r="P272" s="41">
        <f>+e!X270</f>
        <v>24</v>
      </c>
      <c r="Q272" s="30">
        <f>+IFERROR(ROUND(e!Z270/e!Y270*100,1),0)</f>
        <v>0</v>
      </c>
      <c r="R272" s="30">
        <f>+IFERROR(ROUND(e!AB270/e!AA270*100,1),0)</f>
        <v>50</v>
      </c>
      <c r="S272" s="30">
        <f>+IFERROR(ROUND(SUM(e!AC270:AF270)/J272*100,1),0)</f>
        <v>41.7</v>
      </c>
      <c r="T272" s="30">
        <f>+IFERROR(ROUND(e!AG270/e!Y270*100,1),0)</f>
        <v>0</v>
      </c>
      <c r="U272" s="30">
        <f>+IFERROR(ROUND(e!AH270/SUM(e!AH270:AJ270)*100,1),0)</f>
        <v>0</v>
      </c>
      <c r="V272" s="30">
        <f>+IFERROR(ROUND(e!AK270/SUM(e!AK270:AQ270)*100,1),0)</f>
        <v>11</v>
      </c>
      <c r="W272" s="30">
        <f>+IFERROR(ROUND(SUM(e!AR270:BG270)/J272*100,1),0)</f>
        <v>12.9</v>
      </c>
      <c r="X272" s="30">
        <f>+IFERROR(ROUND(SUM(e!BH270:BI270)/SUM(e!BJ270:BK270)*100,1),0)</f>
        <v>113</v>
      </c>
      <c r="Y272" s="30">
        <f t="shared" si="77"/>
        <v>168.7</v>
      </c>
      <c r="Z272" s="30">
        <f t="shared" si="78"/>
        <v>107.2</v>
      </c>
      <c r="AA272" s="30">
        <f>+IFERROR(ROUND(K272/SUM(e!T270:V270),1),0)</f>
        <v>165.6</v>
      </c>
      <c r="AB272" s="42">
        <f>+IFERROR(ROUND((SUM(e!BJ270:BK270)-SUM(e!BL270:BO270))/SUM(e!T270:V270),1),0)</f>
        <v>154.5</v>
      </c>
      <c r="AC272" s="30">
        <f>+IFERROR(ROUND(e!BP270/e!BQ270*100,1),0)</f>
        <v>1152.2</v>
      </c>
      <c r="AD272" s="101">
        <f>+e!BR270</f>
        <v>0</v>
      </c>
      <c r="AF272" s="5"/>
      <c r="AG272" s="29"/>
      <c r="BG272" s="5"/>
      <c r="BH272" s="29"/>
      <c r="CH272" s="5"/>
      <c r="CI272" s="29"/>
    </row>
    <row r="273" spans="2:87">
      <c r="B273" s="40" t="s">
        <v>1650</v>
      </c>
      <c r="C273" s="30" t="s">
        <v>1651</v>
      </c>
      <c r="D273" s="30" t="s">
        <v>1366</v>
      </c>
      <c r="E273" s="30" t="s">
        <v>1676</v>
      </c>
      <c r="F273" s="30" t="str">
        <f t="shared" si="76"/>
        <v>福島県喜多方市</v>
      </c>
      <c r="G273" s="41">
        <f>+e!F271</f>
        <v>41548</v>
      </c>
      <c r="H273" s="41">
        <f>+e!G271</f>
        <v>15</v>
      </c>
      <c r="I273" s="41">
        <f>+SUM(e!H271:K271)</f>
        <v>4</v>
      </c>
      <c r="J273" s="41">
        <f>+SUM(e!L271:O271)</f>
        <v>634481</v>
      </c>
      <c r="K273" s="41">
        <f>+e!P271</f>
        <v>921094</v>
      </c>
      <c r="L273" s="41">
        <f>+SUM(e!Q271:R271)</f>
        <v>2601441</v>
      </c>
      <c r="M273" s="31">
        <f>+IFERROR(ROUND(e!P271/e!S271,0),0)</f>
        <v>83736</v>
      </c>
      <c r="N273" s="30">
        <f>+IFERROR(ROUND(SUM(e!T271:V271)/e!S271,0),0)</f>
        <v>375</v>
      </c>
      <c r="O273" s="30">
        <f>+IFERROR(ROUND(e!W271/e!G271*100,1),0)</f>
        <v>53.3</v>
      </c>
      <c r="P273" s="41">
        <f>+e!X271</f>
        <v>5</v>
      </c>
      <c r="Q273" s="30">
        <f>+IFERROR(ROUND(e!Z271/e!Y271*100,1),0)</f>
        <v>0</v>
      </c>
      <c r="R273" s="30">
        <f>+IFERROR(ROUND(e!AB271/e!AA271*100,1),0)</f>
        <v>58.3</v>
      </c>
      <c r="S273" s="30">
        <f>+IFERROR(ROUND(SUM(e!AC271:AF271)/J273*100,1),0)</f>
        <v>15.9</v>
      </c>
      <c r="T273" s="30">
        <f>+IFERROR(ROUND(e!AG271/e!Y271*100,1),0)</f>
        <v>0</v>
      </c>
      <c r="U273" s="30">
        <f>+IFERROR(ROUND(e!AH271/SUM(e!AH271:AJ271)*100,1),0)</f>
        <v>58</v>
      </c>
      <c r="V273" s="30">
        <f>+IFERROR(ROUND(e!AK271/SUM(e!AK271:AQ271)*100,1),0)</f>
        <v>4.9000000000000004</v>
      </c>
      <c r="W273" s="30">
        <f>+IFERROR(ROUND(SUM(e!AR271:BG271)/J273*100,1),0)</f>
        <v>4.0999999999999996</v>
      </c>
      <c r="X273" s="30">
        <f>+IFERROR(ROUND(SUM(e!BH271:BI271)/SUM(e!BJ271:BK271)*100,1),0)</f>
        <v>107.4</v>
      </c>
      <c r="Y273" s="30">
        <f t="shared" si="77"/>
        <v>282.39999999999998</v>
      </c>
      <c r="Z273" s="30">
        <f t="shared" si="78"/>
        <v>103.5</v>
      </c>
      <c r="AA273" s="30">
        <f>+IFERROR(ROUND(K273/SUM(e!T271:V271),1),0)</f>
        <v>223.3</v>
      </c>
      <c r="AB273" s="42">
        <f>+IFERROR(ROUND((SUM(e!BJ271:BK271)-SUM(e!BL271:BO271))/SUM(e!T271:V271),1),0)</f>
        <v>215.7</v>
      </c>
      <c r="AC273" s="30">
        <f>+IFERROR(ROUND(e!BP271/e!BQ271*100,1),0)</f>
        <v>258.5</v>
      </c>
      <c r="AD273" s="101">
        <f>+e!BR271</f>
        <v>0</v>
      </c>
      <c r="AF273" s="5"/>
      <c r="AG273" s="29"/>
      <c r="BG273" s="5"/>
      <c r="BH273" s="29"/>
      <c r="CH273" s="5"/>
      <c r="CI273" s="29"/>
    </row>
    <row r="274" spans="2:87">
      <c r="B274" s="40" t="s">
        <v>1650</v>
      </c>
      <c r="C274" s="30" t="s">
        <v>1651</v>
      </c>
      <c r="D274" s="30" t="s">
        <v>1677</v>
      </c>
      <c r="E274" s="30" t="s">
        <v>1678</v>
      </c>
      <c r="F274" s="30" t="str">
        <f t="shared" si="76"/>
        <v>福島県小野町</v>
      </c>
      <c r="G274" s="41">
        <f>+e!F272</f>
        <v>4813</v>
      </c>
      <c r="H274" s="41">
        <f>+e!G272</f>
        <v>4</v>
      </c>
      <c r="I274" s="41">
        <f>+SUM(e!H272:K272)</f>
        <v>3</v>
      </c>
      <c r="J274" s="41">
        <f>+SUM(e!L272:O272)</f>
        <v>46663</v>
      </c>
      <c r="K274" s="41">
        <f>+e!P272</f>
        <v>117324</v>
      </c>
      <c r="L274" s="41">
        <f>+SUM(e!Q272:R272)</f>
        <v>457647</v>
      </c>
      <c r="M274" s="31">
        <f>+IFERROR(ROUND(e!P272/e!S272,0),0)</f>
        <v>29331</v>
      </c>
      <c r="N274" s="30">
        <f>+IFERROR(ROUND(SUM(e!T272:V272)/e!S272,0),0)</f>
        <v>119</v>
      </c>
      <c r="O274" s="30">
        <f>+IFERROR(ROUND(e!W272/e!G272*100,1),0)</f>
        <v>0</v>
      </c>
      <c r="P274" s="41">
        <f>+e!X272</f>
        <v>6</v>
      </c>
      <c r="Q274" s="30">
        <f>+IFERROR(ROUND(e!Z272/e!Y272*100,1),0)</f>
        <v>0</v>
      </c>
      <c r="R274" s="30">
        <f>+IFERROR(ROUND(e!AB272/e!AA272*100,1),0)</f>
        <v>48.2</v>
      </c>
      <c r="S274" s="30">
        <f>+IFERROR(ROUND(SUM(e!AC272:AF272)/J274*100,1),0)</f>
        <v>11.2</v>
      </c>
      <c r="T274" s="30">
        <f>+IFERROR(ROUND(e!AG272/e!Y272*100,1),0)</f>
        <v>9.1999999999999993</v>
      </c>
      <c r="U274" s="30">
        <f>+IFERROR(ROUND(e!AH272/SUM(e!AH272:AJ272)*100,1),0)</f>
        <v>9.1999999999999993</v>
      </c>
      <c r="V274" s="30">
        <f>+IFERROR(ROUND(e!AK272/SUM(e!AK272:AQ272)*100,1),0)</f>
        <v>15.1</v>
      </c>
      <c r="W274" s="30">
        <f>+IFERROR(ROUND(SUM(e!AR272:BG272)/J274*100,1),0)</f>
        <v>12.9</v>
      </c>
      <c r="X274" s="30">
        <f>+IFERROR(ROUND(SUM(e!BH272:BI272)/SUM(e!BJ272:BK272)*100,1),0)</f>
        <v>109.9</v>
      </c>
      <c r="Y274" s="30">
        <f t="shared" si="77"/>
        <v>390.1</v>
      </c>
      <c r="Z274" s="30">
        <f t="shared" si="78"/>
        <v>94.1</v>
      </c>
      <c r="AA274" s="30">
        <f>+IFERROR(ROUND(K274/SUM(e!T272:V272),1),0)</f>
        <v>247</v>
      </c>
      <c r="AB274" s="42">
        <f>+IFERROR(ROUND((SUM(e!BJ272:BK272)-SUM(e!BL272:BO272))/SUM(e!T272:V272),1),0)</f>
        <v>262.5</v>
      </c>
      <c r="AC274" s="30">
        <f>+IFERROR(ROUND(e!BP272/e!BQ272*100,1),0)</f>
        <v>240.8</v>
      </c>
      <c r="AD274" s="101">
        <f>+e!BR272</f>
        <v>0</v>
      </c>
      <c r="AF274" s="5"/>
      <c r="AG274" s="29"/>
      <c r="BG274" s="5"/>
      <c r="BH274" s="29"/>
      <c r="CH274" s="5"/>
      <c r="CI274" s="29"/>
    </row>
    <row r="275" spans="2:87">
      <c r="B275" s="40" t="s">
        <v>1650</v>
      </c>
      <c r="C275" s="30" t="s">
        <v>1651</v>
      </c>
      <c r="D275" s="30" t="s">
        <v>1368</v>
      </c>
      <c r="E275" s="30" t="s">
        <v>1679</v>
      </c>
      <c r="F275" s="30" t="str">
        <f t="shared" si="76"/>
        <v>福島県西会津町</v>
      </c>
      <c r="G275" s="41">
        <f>+e!F273</f>
        <v>3546</v>
      </c>
      <c r="H275" s="41">
        <f>+e!G273</f>
        <v>4</v>
      </c>
      <c r="I275" s="41">
        <f>+SUM(e!H273:K273)</f>
        <v>2</v>
      </c>
      <c r="J275" s="41">
        <f>+SUM(e!L273:O273)</f>
        <v>56793</v>
      </c>
      <c r="K275" s="41">
        <f>+e!P273</f>
        <v>95442</v>
      </c>
      <c r="L275" s="41">
        <f>+SUM(e!Q273:R273)</f>
        <v>942656</v>
      </c>
      <c r="M275" s="31">
        <f>+IFERROR(ROUND(e!P273/e!S273,0),0)</f>
        <v>31814</v>
      </c>
      <c r="N275" s="30">
        <f>+IFERROR(ROUND(SUM(e!T273:V273)/e!S273,0),0)</f>
        <v>142</v>
      </c>
      <c r="O275" s="30">
        <f>+IFERROR(ROUND(e!W273/e!G273*100,1),0)</f>
        <v>50</v>
      </c>
      <c r="P275" s="41">
        <f>+e!X273</f>
        <v>4</v>
      </c>
      <c r="Q275" s="30">
        <f>+IFERROR(ROUND(e!Z273/e!Y273*100,1),0)</f>
        <v>0</v>
      </c>
      <c r="R275" s="30">
        <f>+IFERROR(ROUND(e!AB273/e!AA273*100,1),0)</f>
        <v>61.1</v>
      </c>
      <c r="S275" s="30">
        <f>+IFERROR(ROUND(SUM(e!AC273:AF273)/J275*100,1),0)</f>
        <v>0</v>
      </c>
      <c r="T275" s="30">
        <f>+IFERROR(ROUND(e!AG273/e!Y273*100,1),0)</f>
        <v>0</v>
      </c>
      <c r="U275" s="30">
        <f>+IFERROR(ROUND(e!AH273/SUM(e!AH273:AJ273)*100,1),0)</f>
        <v>0</v>
      </c>
      <c r="V275" s="30">
        <f>+IFERROR(ROUND(e!AK273/SUM(e!AK273:AQ273)*100,1),0)</f>
        <v>0</v>
      </c>
      <c r="W275" s="30">
        <f>+IFERROR(ROUND(SUM(e!AR273:BG273)/J275*100,1),0)</f>
        <v>0.2</v>
      </c>
      <c r="X275" s="30">
        <f>+IFERROR(ROUND(SUM(e!BH273:BI273)/SUM(e!BJ273:BK273)*100,1),0)</f>
        <v>104.5</v>
      </c>
      <c r="Y275" s="30">
        <f t="shared" si="77"/>
        <v>987.7</v>
      </c>
      <c r="Z275" s="30">
        <f t="shared" si="78"/>
        <v>68</v>
      </c>
      <c r="AA275" s="30">
        <f>+IFERROR(ROUND(K275/SUM(e!T273:V273),1),0)</f>
        <v>224</v>
      </c>
      <c r="AB275" s="42">
        <f>+IFERROR(ROUND((SUM(e!BJ273:BK273)-SUM(e!BL273:BO273))/SUM(e!T273:V273),1),0)</f>
        <v>329.5</v>
      </c>
      <c r="AC275" s="30">
        <f>+IFERROR(ROUND(e!BP273/e!BQ273*100,1),0)</f>
        <v>169.5</v>
      </c>
      <c r="AD275" s="101">
        <f>+e!BR273</f>
        <v>0</v>
      </c>
      <c r="AF275" s="5"/>
      <c r="AG275" s="29"/>
      <c r="BG275" s="5"/>
      <c r="BH275" s="29"/>
      <c r="CH275" s="5"/>
      <c r="CI275" s="29"/>
    </row>
    <row r="276" spans="2:87">
      <c r="B276" s="40" t="s">
        <v>1650</v>
      </c>
      <c r="C276" s="30" t="s">
        <v>1651</v>
      </c>
      <c r="D276" s="30" t="s">
        <v>1370</v>
      </c>
      <c r="E276" s="30" t="s">
        <v>1680</v>
      </c>
      <c r="F276" s="30" t="str">
        <f t="shared" si="76"/>
        <v>福島県玉川村</v>
      </c>
      <c r="G276" s="41">
        <f>+e!F274</f>
        <v>5321</v>
      </c>
      <c r="H276" s="41">
        <f>+e!G274</f>
        <v>2</v>
      </c>
      <c r="I276" s="41">
        <f>+SUM(e!H274:K274)</f>
        <v>2</v>
      </c>
      <c r="J276" s="41">
        <f>+SUM(e!L274:O274)</f>
        <v>81356</v>
      </c>
      <c r="K276" s="41">
        <f>+e!P274</f>
        <v>98206</v>
      </c>
      <c r="L276" s="41">
        <f>+SUM(e!Q274:R274)</f>
        <v>1146993</v>
      </c>
      <c r="M276" s="31">
        <f>+IFERROR(ROUND(e!P274/e!S274,0),0)</f>
        <v>49103</v>
      </c>
      <c r="N276" s="30">
        <f>+IFERROR(ROUND(SUM(e!T274:V274)/e!S274,0),0)</f>
        <v>262</v>
      </c>
      <c r="O276" s="30">
        <f>+IFERROR(ROUND(e!W274/e!G274*100,1),0)</f>
        <v>50</v>
      </c>
      <c r="P276" s="41">
        <f>+e!X274</f>
        <v>6</v>
      </c>
      <c r="Q276" s="30">
        <f>+IFERROR(ROUND(e!Z274/e!Y274*100,1),0)</f>
        <v>0</v>
      </c>
      <c r="R276" s="30">
        <f>+IFERROR(ROUND(e!AB274/e!AA274*100,1),0)</f>
        <v>0</v>
      </c>
      <c r="S276" s="30">
        <f>+IFERROR(ROUND(SUM(e!AC274:AF274)/J276*100,1),0)</f>
        <v>0.5</v>
      </c>
      <c r="T276" s="30">
        <f>+IFERROR(ROUND(e!AG274/e!Y274*100,1),0)</f>
        <v>0</v>
      </c>
      <c r="U276" s="30">
        <f>+IFERROR(ROUND(e!AH274/SUM(e!AH274:AJ274)*100,1),0)</f>
        <v>0</v>
      </c>
      <c r="V276" s="30">
        <f>+IFERROR(ROUND(e!AK274/SUM(e!AK274:AQ274)*100,1),0)</f>
        <v>0</v>
      </c>
      <c r="W276" s="30">
        <f>+IFERROR(ROUND(SUM(e!AR274:BG274)/J276*100,1),0)</f>
        <v>27.5</v>
      </c>
      <c r="X276" s="30">
        <f>+IFERROR(ROUND(SUM(e!BH274:BI274)/SUM(e!BJ274:BK274)*100,1),0)</f>
        <v>103.3</v>
      </c>
      <c r="Y276" s="30">
        <f t="shared" si="77"/>
        <v>1167.9000000000001</v>
      </c>
      <c r="Z276" s="30">
        <f t="shared" si="78"/>
        <v>53.2</v>
      </c>
      <c r="AA276" s="30">
        <f>+IFERROR(ROUND(K276/SUM(e!T274:V274),1),0)</f>
        <v>187.8</v>
      </c>
      <c r="AB276" s="42">
        <f>+IFERROR(ROUND((SUM(e!BJ274:BK274)-SUM(e!BL274:BO274))/SUM(e!T274:V274),1),0)</f>
        <v>352.8</v>
      </c>
      <c r="AC276" s="30">
        <f>+IFERROR(ROUND(e!BP274/e!BQ274*100,1),0)</f>
        <v>543.9</v>
      </c>
      <c r="AD276" s="101">
        <f>+e!BR274</f>
        <v>1430</v>
      </c>
      <c r="AF276" s="5"/>
      <c r="AG276" s="29"/>
      <c r="BG276" s="5"/>
      <c r="BH276" s="29"/>
      <c r="CH276" s="5"/>
      <c r="CI276" s="29"/>
    </row>
    <row r="277" spans="2:87">
      <c r="B277" s="40" t="s">
        <v>1650</v>
      </c>
      <c r="C277" s="30" t="s">
        <v>1651</v>
      </c>
      <c r="D277" s="30" t="s">
        <v>1376</v>
      </c>
      <c r="E277" s="30" t="s">
        <v>1681</v>
      </c>
      <c r="F277" s="30" t="str">
        <f t="shared" si="76"/>
        <v>福島県天栄村</v>
      </c>
      <c r="G277" s="41">
        <f>+e!F275</f>
        <v>4554</v>
      </c>
      <c r="H277" s="41">
        <f>+e!G275</f>
        <v>2</v>
      </c>
      <c r="I277" s="41">
        <f>+SUM(e!H275:K275)</f>
        <v>2</v>
      </c>
      <c r="J277" s="41">
        <f>+SUM(e!L275:O275)</f>
        <v>74459</v>
      </c>
      <c r="K277" s="41">
        <f>+e!P275</f>
        <v>91170</v>
      </c>
      <c r="L277" s="41">
        <f>+SUM(e!Q275:R275)</f>
        <v>842378</v>
      </c>
      <c r="M277" s="31">
        <f>+IFERROR(ROUND(e!P275/e!S275,0),0)</f>
        <v>91170</v>
      </c>
      <c r="N277" s="30">
        <f>+IFERROR(ROUND(SUM(e!T275:V275)/e!S275,0),0)</f>
        <v>451</v>
      </c>
      <c r="O277" s="30">
        <f>+IFERROR(ROUND(e!W275/e!G275*100,1),0)</f>
        <v>50</v>
      </c>
      <c r="P277" s="41">
        <f>+e!X275</f>
        <v>8</v>
      </c>
      <c r="Q277" s="30">
        <f>+IFERROR(ROUND(e!Z275/e!Y275*100,1),0)</f>
        <v>0</v>
      </c>
      <c r="R277" s="30">
        <f>+IFERROR(ROUND(e!AB275/e!AA275*100,1),0)</f>
        <v>14.3</v>
      </c>
      <c r="S277" s="30">
        <f>+IFERROR(ROUND(SUM(e!AC275:AF275)/J277*100,1),0)</f>
        <v>12</v>
      </c>
      <c r="T277" s="30">
        <f>+IFERROR(ROUND(e!AG275/e!Y275*100,1),0)</f>
        <v>0</v>
      </c>
      <c r="U277" s="30">
        <f>+IFERROR(ROUND(e!AH275/SUM(e!AH275:AJ275)*100,1),0)</f>
        <v>0</v>
      </c>
      <c r="V277" s="30">
        <f>+IFERROR(ROUND(e!AK275/SUM(e!AK275:AQ275)*100,1),0)</f>
        <v>0</v>
      </c>
      <c r="W277" s="30">
        <f>+IFERROR(ROUND(SUM(e!AR275:BG275)/J277*100,1),0)</f>
        <v>3.7</v>
      </c>
      <c r="X277" s="30">
        <f>+IFERROR(ROUND(SUM(e!BH275:BI275)/SUM(e!BJ275:BK275)*100,1),0)</f>
        <v>105.8</v>
      </c>
      <c r="Y277" s="30">
        <f t="shared" si="77"/>
        <v>924</v>
      </c>
      <c r="Z277" s="30">
        <f t="shared" si="78"/>
        <v>85.5</v>
      </c>
      <c r="AA277" s="30">
        <f>+IFERROR(ROUND(K277/SUM(e!T275:V275),1),0)</f>
        <v>202.2</v>
      </c>
      <c r="AB277" s="42">
        <f>+IFERROR(ROUND((SUM(e!BJ275:BK275)-SUM(e!BL275:BO275))/SUM(e!T275:V275),1),0)</f>
        <v>236.4</v>
      </c>
      <c r="AC277" s="30">
        <f>+IFERROR(ROUND(e!BP275/e!BQ275*100,1),0)</f>
        <v>152.4</v>
      </c>
      <c r="AD277" s="101">
        <f>+e!BR275</f>
        <v>0</v>
      </c>
      <c r="AF277" s="5"/>
      <c r="AG277" s="29"/>
      <c r="BG277" s="5"/>
      <c r="BH277" s="29"/>
      <c r="CH277" s="5"/>
      <c r="CI277" s="29"/>
    </row>
    <row r="278" spans="2:87">
      <c r="B278" s="40" t="s">
        <v>1650</v>
      </c>
      <c r="C278" s="30" t="s">
        <v>1651</v>
      </c>
      <c r="D278" s="30" t="s">
        <v>1682</v>
      </c>
      <c r="E278" s="30" t="s">
        <v>1683</v>
      </c>
      <c r="F278" s="30" t="str">
        <f t="shared" si="76"/>
        <v>福島県西郷村</v>
      </c>
      <c r="G278" s="41">
        <f>+e!F276</f>
        <v>19742</v>
      </c>
      <c r="H278" s="41">
        <f>+e!G276</f>
        <v>5</v>
      </c>
      <c r="I278" s="41">
        <f>+SUM(e!H276:K276)</f>
        <v>3</v>
      </c>
      <c r="J278" s="41">
        <f>+SUM(e!L276:O276)</f>
        <v>152162</v>
      </c>
      <c r="K278" s="41">
        <f>+e!P276</f>
        <v>285663</v>
      </c>
      <c r="L278" s="41">
        <f>+SUM(e!Q276:R276)</f>
        <v>572180</v>
      </c>
      <c r="M278" s="31">
        <f>+IFERROR(ROUND(e!P276/e!S276,0),0)</f>
        <v>95221</v>
      </c>
      <c r="N278" s="30">
        <f>+IFERROR(ROUND(SUM(e!T276:V276)/e!S276,0),0)</f>
        <v>668</v>
      </c>
      <c r="O278" s="30">
        <f>+IFERROR(ROUND(e!W276/e!G276*100,1),0)</f>
        <v>40</v>
      </c>
      <c r="P278" s="41">
        <f>+e!X276</f>
        <v>8</v>
      </c>
      <c r="Q278" s="30">
        <f>+IFERROR(ROUND(e!Z276/e!Y276*100,1),0)</f>
        <v>0</v>
      </c>
      <c r="R278" s="30">
        <f>+IFERROR(ROUND(e!AB276/e!AA276*100,1),0)</f>
        <v>100</v>
      </c>
      <c r="S278" s="30">
        <f>+IFERROR(ROUND(SUM(e!AC276:AF276)/J278*100,1),0)</f>
        <v>0</v>
      </c>
      <c r="T278" s="30">
        <f>+IFERROR(ROUND(e!AG276/e!Y276*100,1),0)</f>
        <v>89.4</v>
      </c>
      <c r="U278" s="30">
        <f>+IFERROR(ROUND(e!AH276/SUM(e!AH276:AJ276)*100,1),0)</f>
        <v>0</v>
      </c>
      <c r="V278" s="30">
        <f>+IFERROR(ROUND(e!AK276/SUM(e!AK276:AQ276)*100,1),0)</f>
        <v>83.5</v>
      </c>
      <c r="W278" s="30">
        <f>+IFERROR(ROUND(SUM(e!AR276:BG276)/J278*100,1),0)</f>
        <v>5.8</v>
      </c>
      <c r="X278" s="30">
        <f>+IFERROR(ROUND(SUM(e!BH276:BI276)/SUM(e!BJ276:BK276)*100,1),0)</f>
        <v>116</v>
      </c>
      <c r="Y278" s="30">
        <f t="shared" si="77"/>
        <v>200.3</v>
      </c>
      <c r="Z278" s="30">
        <f t="shared" si="78"/>
        <v>105</v>
      </c>
      <c r="AA278" s="30">
        <f>+IFERROR(ROUND(K278/SUM(e!T276:V276),1),0)</f>
        <v>142.5</v>
      </c>
      <c r="AB278" s="42">
        <f>+IFERROR(ROUND((SUM(e!BJ276:BK276)-SUM(e!BL276:BO276))/SUM(e!T276:V276),1),0)</f>
        <v>135.69999999999999</v>
      </c>
      <c r="AC278" s="30">
        <f>+IFERROR(ROUND(e!BP276/e!BQ276*100,1),0)</f>
        <v>647.79999999999995</v>
      </c>
      <c r="AD278" s="101">
        <f>+e!BR276</f>
        <v>1860</v>
      </c>
      <c r="AF278" s="5"/>
      <c r="AG278" s="29"/>
      <c r="BG278" s="5"/>
      <c r="BH278" s="29"/>
      <c r="CH278" s="5"/>
      <c r="CI278" s="29"/>
    </row>
    <row r="279" spans="2:87">
      <c r="B279" s="40" t="s">
        <v>1650</v>
      </c>
      <c r="C279" s="30" t="s">
        <v>1651</v>
      </c>
      <c r="D279" s="30" t="s">
        <v>1388</v>
      </c>
      <c r="E279" s="30" t="s">
        <v>1684</v>
      </c>
      <c r="F279" s="30" t="str">
        <f t="shared" si="76"/>
        <v>福島県泉崎村</v>
      </c>
      <c r="G279" s="41">
        <f>+e!F277</f>
        <v>5317</v>
      </c>
      <c r="H279" s="41">
        <f>+e!G277</f>
        <v>1</v>
      </c>
      <c r="I279" s="41">
        <f>+SUM(e!H277:K277)</f>
        <v>3</v>
      </c>
      <c r="J279" s="41">
        <f>+SUM(e!L277:O277)</f>
        <v>66858</v>
      </c>
      <c r="K279" s="41">
        <f>+e!P277</f>
        <v>171150</v>
      </c>
      <c r="L279" s="41">
        <f>+SUM(e!Q277:R277)</f>
        <v>289617</v>
      </c>
      <c r="M279" s="31">
        <f>+IFERROR(ROUND(e!P277/e!S277,0),0)</f>
        <v>171150</v>
      </c>
      <c r="N279" s="30">
        <f>+IFERROR(ROUND(SUM(e!T277:V277)/e!S277,0),0)</f>
        <v>913</v>
      </c>
      <c r="O279" s="30">
        <f>+IFERROR(ROUND(e!W277/e!G277*100,1),0)</f>
        <v>0</v>
      </c>
      <c r="P279" s="41">
        <f>+e!X277</f>
        <v>18</v>
      </c>
      <c r="Q279" s="30">
        <f>+IFERROR(ROUND(e!Z277/e!Y277*100,1),0)</f>
        <v>0</v>
      </c>
      <c r="R279" s="30">
        <f>+IFERROR(ROUND(e!AB277/e!AA277*100,1),0)</f>
        <v>0</v>
      </c>
      <c r="S279" s="30">
        <f>+IFERROR(ROUND(SUM(e!AC277:AF277)/J279*100,1),0)</f>
        <v>8.3000000000000007</v>
      </c>
      <c r="T279" s="30">
        <f>+IFERROR(ROUND(e!AG277/e!Y277*100,1),0)</f>
        <v>0</v>
      </c>
      <c r="U279" s="30">
        <f>+IFERROR(ROUND(e!AH277/SUM(e!AH277:AJ277)*100,1),0)</f>
        <v>0</v>
      </c>
      <c r="V279" s="30">
        <f>+IFERROR(ROUND(e!AK277/SUM(e!AK277:AQ277)*100,1),0)</f>
        <v>0</v>
      </c>
      <c r="W279" s="30">
        <f>+IFERROR(ROUND(SUM(e!AR277:BG277)/J279*100,1),0)</f>
        <v>0.1</v>
      </c>
      <c r="X279" s="30">
        <f>+IFERROR(ROUND(SUM(e!BH277:BI277)/SUM(e!BJ277:BK277)*100,1),0)</f>
        <v>130.4</v>
      </c>
      <c r="Y279" s="30">
        <f t="shared" si="77"/>
        <v>169.2</v>
      </c>
      <c r="Z279" s="30">
        <f t="shared" si="78"/>
        <v>95</v>
      </c>
      <c r="AA279" s="30">
        <f>+IFERROR(ROUND(K279/SUM(e!T277:V277),1),0)</f>
        <v>187.5</v>
      </c>
      <c r="AB279" s="42">
        <f>+IFERROR(ROUND((SUM(e!BJ277:BK277)-SUM(e!BL277:BO277))/SUM(e!T277:V277),1),0)</f>
        <v>197.3</v>
      </c>
      <c r="AC279" s="30">
        <f>+IFERROR(ROUND(e!BP277/e!BQ277*100,1),0)</f>
        <v>139.80000000000001</v>
      </c>
      <c r="AD279" s="101">
        <f>+e!BR277</f>
        <v>3510</v>
      </c>
      <c r="AF279" s="5"/>
      <c r="AG279" s="29"/>
      <c r="BG279" s="5"/>
      <c r="BH279" s="29"/>
      <c r="CH279" s="5"/>
      <c r="CI279" s="29"/>
    </row>
    <row r="280" spans="2:87">
      <c r="B280" s="40" t="s">
        <v>1650</v>
      </c>
      <c r="C280" s="30" t="s">
        <v>1651</v>
      </c>
      <c r="D280" s="30" t="s">
        <v>1390</v>
      </c>
      <c r="E280" s="30" t="s">
        <v>1685</v>
      </c>
      <c r="F280" s="30" t="str">
        <f t="shared" si="76"/>
        <v>福島県大玉村</v>
      </c>
      <c r="G280" s="41">
        <f>+e!F278</f>
        <v>8469</v>
      </c>
      <c r="H280" s="41">
        <f>+e!G278</f>
        <v>3</v>
      </c>
      <c r="I280" s="41">
        <f>+SUM(e!H278:K278)</f>
        <v>4</v>
      </c>
      <c r="J280" s="41">
        <f>+SUM(e!L278:O278)</f>
        <v>129905</v>
      </c>
      <c r="K280" s="41">
        <f>+e!P278</f>
        <v>126267</v>
      </c>
      <c r="L280" s="41">
        <f>+SUM(e!Q278:R278)</f>
        <v>878764</v>
      </c>
      <c r="M280" s="31">
        <f>+IFERROR(ROUND(e!P278/e!S278,0),0)</f>
        <v>42089</v>
      </c>
      <c r="N280" s="30">
        <f>+IFERROR(ROUND(SUM(e!T278:V278)/e!S278,0),0)</f>
        <v>252</v>
      </c>
      <c r="O280" s="30">
        <f>+IFERROR(ROUND(e!W278/e!G278*100,1),0)</f>
        <v>0</v>
      </c>
      <c r="P280" s="41">
        <f>+e!X278</f>
        <v>3</v>
      </c>
      <c r="Q280" s="30">
        <f>+IFERROR(ROUND(e!Z278/e!Y278*100,1),0)</f>
        <v>0</v>
      </c>
      <c r="R280" s="30">
        <f>+IFERROR(ROUND(e!AB278/e!AA278*100,1),0)</f>
        <v>67.599999999999994</v>
      </c>
      <c r="S280" s="30">
        <f>+IFERROR(ROUND(SUM(e!AC278:AF278)/J280*100,1),0)</f>
        <v>0</v>
      </c>
      <c r="T280" s="30">
        <f>+IFERROR(ROUND(e!AG278/e!Y278*100,1),0)</f>
        <v>0</v>
      </c>
      <c r="U280" s="30">
        <f>+IFERROR(ROUND(e!AH278/SUM(e!AH278:AJ278)*100,1),0)</f>
        <v>0</v>
      </c>
      <c r="V280" s="30">
        <f>+IFERROR(ROUND(e!AK278/SUM(e!AK278:AQ278)*100,1),0)</f>
        <v>0</v>
      </c>
      <c r="W280" s="30">
        <f>+IFERROR(ROUND(SUM(e!AR278:BG278)/J280*100,1),0)</f>
        <v>5.8</v>
      </c>
      <c r="X280" s="30">
        <f>+IFERROR(ROUND(SUM(e!BH278:BI278)/SUM(e!BJ278:BK278)*100,1),0)</f>
        <v>100.5</v>
      </c>
      <c r="Y280" s="30">
        <f t="shared" si="77"/>
        <v>696</v>
      </c>
      <c r="Z280" s="30">
        <f t="shared" si="78"/>
        <v>92.5</v>
      </c>
      <c r="AA280" s="30">
        <f>+IFERROR(ROUND(K280/SUM(e!T278:V278),1),0)</f>
        <v>166.8</v>
      </c>
      <c r="AB280" s="42">
        <f>+IFERROR(ROUND((SUM(e!BJ278:BK278)-SUM(e!BL278:BO278))/SUM(e!T278:V278),1),0)</f>
        <v>180.4</v>
      </c>
      <c r="AC280" s="30">
        <f>+IFERROR(ROUND(e!BP278/e!BQ278*100,1),0)</f>
        <v>534.5</v>
      </c>
      <c r="AD280" s="101">
        <f>+e!BR278</f>
        <v>0</v>
      </c>
      <c r="AF280" s="5"/>
      <c r="AG280" s="29"/>
      <c r="BG280" s="5"/>
      <c r="BH280" s="29"/>
      <c r="CH280" s="5"/>
      <c r="CI280" s="29"/>
    </row>
    <row r="281" spans="2:87">
      <c r="B281" s="40" t="s">
        <v>1650</v>
      </c>
      <c r="C281" s="30" t="s">
        <v>1651</v>
      </c>
      <c r="D281" s="30" t="s">
        <v>1394</v>
      </c>
      <c r="E281" s="30" t="s">
        <v>1686</v>
      </c>
      <c r="F281" s="30" t="str">
        <f t="shared" si="76"/>
        <v>福島県相馬地方広域水道企業団</v>
      </c>
      <c r="G281" s="41">
        <f>+e!F279</f>
        <v>54507</v>
      </c>
      <c r="H281" s="41">
        <f>+e!G279</f>
        <v>27</v>
      </c>
      <c r="I281" s="41">
        <f>+SUM(e!H279:K279)</f>
        <v>9</v>
      </c>
      <c r="J281" s="41">
        <f>+SUM(e!L279:O279)</f>
        <v>682810</v>
      </c>
      <c r="K281" s="41">
        <f>+e!P279</f>
        <v>1016461</v>
      </c>
      <c r="L281" s="41">
        <f>+SUM(e!Q279:R279)</f>
        <v>2075139</v>
      </c>
      <c r="M281" s="31">
        <f>+IFERROR(ROUND(e!P279/e!S279,0),0)</f>
        <v>40658</v>
      </c>
      <c r="N281" s="30">
        <f>+IFERROR(ROUND(SUM(e!T279:V279)/e!S279,0),0)</f>
        <v>221</v>
      </c>
      <c r="O281" s="30">
        <f>+IFERROR(ROUND(e!W279/e!G279*100,1),0)</f>
        <v>74.099999999999994</v>
      </c>
      <c r="P281" s="41">
        <f>+e!X279</f>
        <v>14</v>
      </c>
      <c r="Q281" s="30">
        <f>+IFERROR(ROUND(e!Z279/e!Y279*100,1),0)</f>
        <v>0</v>
      </c>
      <c r="R281" s="30">
        <f>+IFERROR(ROUND(e!AB279/e!AA279*100,1),0)</f>
        <v>79.7</v>
      </c>
      <c r="S281" s="30">
        <f>+IFERROR(ROUND(SUM(e!AC279:AF279)/J281*100,1),0)</f>
        <v>5.2</v>
      </c>
      <c r="T281" s="30">
        <f>+IFERROR(ROUND(e!AG279/e!Y279*100,1),0)</f>
        <v>56.6</v>
      </c>
      <c r="U281" s="30">
        <f>+IFERROR(ROUND(e!AH279/SUM(e!AH279:AJ279)*100,1),0)</f>
        <v>28.9</v>
      </c>
      <c r="V281" s="30">
        <f>+IFERROR(ROUND(e!AK279/SUM(e!AK279:AQ279)*100,1),0)</f>
        <v>60.6</v>
      </c>
      <c r="W281" s="30">
        <f>+IFERROR(ROUND(SUM(e!AR279:BG279)/J281*100,1),0)</f>
        <v>9.4</v>
      </c>
      <c r="X281" s="30">
        <f>+IFERROR(ROUND(SUM(e!BH279:BI279)/SUM(e!BJ279:BK279)*100,1),0)</f>
        <v>122.7</v>
      </c>
      <c r="Y281" s="30">
        <f t="shared" si="77"/>
        <v>204.2</v>
      </c>
      <c r="Z281" s="30">
        <f t="shared" si="78"/>
        <v>117.6</v>
      </c>
      <c r="AA281" s="30">
        <f>+IFERROR(ROUND(K281/SUM(e!T279:V279),1),0)</f>
        <v>184.3</v>
      </c>
      <c r="AB281" s="42">
        <f>+IFERROR(ROUND((SUM(e!BJ279:BK279)-SUM(e!BL279:BO279))/SUM(e!T279:V279),1),0)</f>
        <v>156.69999999999999</v>
      </c>
      <c r="AC281" s="30">
        <f>+IFERROR(ROUND(e!BP279/e!BQ279*100,1),0)</f>
        <v>686</v>
      </c>
      <c r="AD281" s="101">
        <f>+e!BR279</f>
        <v>0</v>
      </c>
      <c r="AF281" s="5"/>
      <c r="AG281" s="29"/>
      <c r="BG281" s="5"/>
      <c r="BH281" s="29"/>
      <c r="CH281" s="5"/>
      <c r="CI281" s="29"/>
    </row>
    <row r="282" spans="2:87">
      <c r="B282" s="40" t="s">
        <v>1650</v>
      </c>
      <c r="C282" s="30" t="s">
        <v>1651</v>
      </c>
      <c r="D282" s="30" t="s">
        <v>1398</v>
      </c>
      <c r="E282" s="30" t="s">
        <v>1687</v>
      </c>
      <c r="F282" s="30" t="str">
        <f t="shared" si="76"/>
        <v>福島県双葉地方水道企業団</v>
      </c>
      <c r="G282" s="41">
        <f>+e!F280</f>
        <v>0</v>
      </c>
      <c r="H282" s="41">
        <f>+e!G280</f>
        <v>25</v>
      </c>
      <c r="I282" s="41">
        <f>+SUM(e!H280:K280)</f>
        <v>8</v>
      </c>
      <c r="J282" s="41">
        <f>+SUM(e!L280:O280)</f>
        <v>587856</v>
      </c>
      <c r="K282" s="41">
        <f>+e!P280</f>
        <v>264417</v>
      </c>
      <c r="L282" s="41">
        <f>+SUM(e!Q280:R280)</f>
        <v>2763282</v>
      </c>
      <c r="M282" s="31">
        <f>+IFERROR(ROUND(e!P280/e!S280,0),0)</f>
        <v>11017</v>
      </c>
      <c r="N282" s="30">
        <f>+IFERROR(ROUND(SUM(e!T280:V280)/e!S280,0),0)</f>
        <v>77</v>
      </c>
      <c r="O282" s="30">
        <f>+IFERROR(ROUND(e!W280/e!G280*100,1),0)</f>
        <v>64</v>
      </c>
      <c r="P282" s="41">
        <f>+e!X280</f>
        <v>18</v>
      </c>
      <c r="Q282" s="30">
        <f>+IFERROR(ROUND(e!Z280/e!Y280*100,1),0)</f>
        <v>0</v>
      </c>
      <c r="R282" s="30">
        <f>+IFERROR(ROUND(e!AB280/e!AA280*100,1),0)</f>
        <v>62.7</v>
      </c>
      <c r="S282" s="30">
        <f>+IFERROR(ROUND(SUM(e!AC280:AF280)/J282*100,1),0)</f>
        <v>1.9</v>
      </c>
      <c r="T282" s="30">
        <f>+IFERROR(ROUND(e!AG280/e!Y280*100,1),0)</f>
        <v>58.5</v>
      </c>
      <c r="U282" s="30">
        <f>+IFERROR(ROUND(e!AH280/SUM(e!AH280:AJ280)*100,1),0)</f>
        <v>53.9</v>
      </c>
      <c r="V282" s="30">
        <f>+IFERROR(ROUND(e!AK280/SUM(e!AK280:AQ280)*100,1),0)</f>
        <v>52.3</v>
      </c>
      <c r="W282" s="30">
        <f>+IFERROR(ROUND(SUM(e!AR280:BG280)/J282*100,1),0)</f>
        <v>5.6</v>
      </c>
      <c r="X282" s="30">
        <f>+IFERROR(ROUND(SUM(e!BH280:BI280)/SUM(e!BJ280:BK280)*100,1),0)</f>
        <v>99.8</v>
      </c>
      <c r="Y282" s="30">
        <f t="shared" si="77"/>
        <v>1045</v>
      </c>
      <c r="Z282" s="30">
        <f t="shared" si="78"/>
        <v>26.3</v>
      </c>
      <c r="AA282" s="30">
        <f>+IFERROR(ROUND(K282/SUM(e!T280:V280),1),0)</f>
        <v>142.6</v>
      </c>
      <c r="AB282" s="42">
        <f>+IFERROR(ROUND((SUM(e!BJ280:BK280)-SUM(e!BL280:BO280))/SUM(e!T280:V280),1),0)</f>
        <v>543</v>
      </c>
      <c r="AC282" s="30">
        <f>+IFERROR(ROUND(e!BP280/e!BQ280*100,1),0)</f>
        <v>577.70000000000005</v>
      </c>
      <c r="AD282" s="101">
        <f>+e!BR280</f>
        <v>0</v>
      </c>
      <c r="AF282" s="5"/>
      <c r="AG282" s="29"/>
      <c r="BG282" s="5"/>
      <c r="BH282" s="29"/>
      <c r="CH282" s="5"/>
      <c r="CI282" s="29"/>
    </row>
    <row r="283" spans="2:87">
      <c r="B283" s="40" t="s">
        <v>1650</v>
      </c>
      <c r="C283" s="30" t="s">
        <v>1651</v>
      </c>
      <c r="D283" s="30" t="s">
        <v>1400</v>
      </c>
      <c r="E283" s="30" t="s">
        <v>1688</v>
      </c>
      <c r="F283" s="30" t="str">
        <f t="shared" si="76"/>
        <v>福島県浅川町</v>
      </c>
      <c r="G283" s="41">
        <f>+e!F281</f>
        <v>6107</v>
      </c>
      <c r="H283" s="41">
        <f>+e!G281</f>
        <v>2</v>
      </c>
      <c r="I283" s="41">
        <f>+SUM(e!H281:K281)</f>
        <v>5</v>
      </c>
      <c r="J283" s="41">
        <f>+SUM(e!L281:O281)</f>
        <v>95073</v>
      </c>
      <c r="K283" s="41">
        <f>+e!P281</f>
        <v>96645</v>
      </c>
      <c r="L283" s="41">
        <f>+SUM(e!Q281:R281)</f>
        <v>649911</v>
      </c>
      <c r="M283" s="31">
        <f>+IFERROR(ROUND(e!P281/e!S281,0),0)</f>
        <v>48323</v>
      </c>
      <c r="N283" s="30">
        <f>+IFERROR(ROUND(SUM(e!T281:V281)/e!S281,0),0)</f>
        <v>267</v>
      </c>
      <c r="O283" s="30">
        <f>+IFERROR(ROUND(e!W281/e!G281*100,1),0)</f>
        <v>0</v>
      </c>
      <c r="P283" s="41">
        <f>+e!X281</f>
        <v>3</v>
      </c>
      <c r="Q283" s="30">
        <f>+IFERROR(ROUND(e!Z281/e!Y281*100,1),0)</f>
        <v>0</v>
      </c>
      <c r="R283" s="30">
        <f>+IFERROR(ROUND(e!AB281/e!AA281*100,1),0)</f>
        <v>7.1</v>
      </c>
      <c r="S283" s="30">
        <f>+IFERROR(ROUND(SUM(e!AC281:AF281)/J283*100,1),0)</f>
        <v>33.6</v>
      </c>
      <c r="T283" s="30">
        <f>+IFERROR(ROUND(e!AG281/e!Y281*100,1),0)</f>
        <v>43.5</v>
      </c>
      <c r="U283" s="30">
        <f>+IFERROR(ROUND(e!AH281/SUM(e!AH281:AJ281)*100,1),0)</f>
        <v>100</v>
      </c>
      <c r="V283" s="30">
        <f>+IFERROR(ROUND(e!AK281/SUM(e!AK281:AQ281)*100,1),0)</f>
        <v>0</v>
      </c>
      <c r="W283" s="30">
        <f>+IFERROR(ROUND(SUM(e!AR281:BG281)/J283*100,1),0)</f>
        <v>9.9</v>
      </c>
      <c r="X283" s="30">
        <f>+IFERROR(ROUND(SUM(e!BH281:BI281)/SUM(e!BJ281:BK281)*100,1),0)</f>
        <v>97.9</v>
      </c>
      <c r="Y283" s="30">
        <f t="shared" si="77"/>
        <v>672.5</v>
      </c>
      <c r="Z283" s="30">
        <f t="shared" si="78"/>
        <v>86.6</v>
      </c>
      <c r="AA283" s="30">
        <f>+IFERROR(ROUND(K283/SUM(e!T281:V281),1),0)</f>
        <v>181.3</v>
      </c>
      <c r="AB283" s="42">
        <f>+IFERROR(ROUND((SUM(e!BJ281:BK281)-SUM(e!BL281:BO281))/SUM(e!T281:V281),1),0)</f>
        <v>209.4</v>
      </c>
      <c r="AC283" s="30">
        <f>+IFERROR(ROUND(e!BP281/e!BQ281*100,1),0)</f>
        <v>1740.8</v>
      </c>
      <c r="AD283" s="101">
        <f>+e!BR281</f>
        <v>0</v>
      </c>
      <c r="AF283" s="5"/>
      <c r="AG283" s="29"/>
      <c r="BG283" s="5"/>
      <c r="BH283" s="29"/>
      <c r="CH283" s="5"/>
      <c r="CI283" s="29"/>
    </row>
    <row r="284" spans="2:87">
      <c r="B284" s="40" t="s">
        <v>1650</v>
      </c>
      <c r="C284" s="30" t="s">
        <v>1651</v>
      </c>
      <c r="D284" s="30" t="s">
        <v>1586</v>
      </c>
      <c r="E284" s="30" t="s">
        <v>1689</v>
      </c>
      <c r="F284" s="30" t="str">
        <f t="shared" si="76"/>
        <v>福島県塙町</v>
      </c>
      <c r="G284" s="41">
        <f>+e!F282</f>
        <v>6466</v>
      </c>
      <c r="H284" s="41">
        <f>+e!G282</f>
        <v>5</v>
      </c>
      <c r="I284" s="41">
        <f>+SUM(e!H282:K282)</f>
        <v>9</v>
      </c>
      <c r="J284" s="41">
        <f>+SUM(e!L282:O282)</f>
        <v>83846</v>
      </c>
      <c r="K284" s="41">
        <f>+e!P282</f>
        <v>90906</v>
      </c>
      <c r="L284" s="41">
        <f>+SUM(e!Q282:R282)</f>
        <v>992165</v>
      </c>
      <c r="M284" s="31">
        <f>+IFERROR(ROUND(e!P282/e!S282,0),0)</f>
        <v>22727</v>
      </c>
      <c r="N284" s="30">
        <f>+IFERROR(ROUND(SUM(e!T282:V282)/e!S282,0),0)</f>
        <v>151</v>
      </c>
      <c r="O284" s="30">
        <f>+IFERROR(ROUND(e!W282/e!G282*100,1),0)</f>
        <v>0</v>
      </c>
      <c r="P284" s="41">
        <f>+e!X282</f>
        <v>3</v>
      </c>
      <c r="Q284" s="30">
        <f>+IFERROR(ROUND(e!Z282/e!Y282*100,1),0)</f>
        <v>0</v>
      </c>
      <c r="R284" s="30">
        <f>+IFERROR(ROUND(e!AB282/e!AA282*100,1),0)</f>
        <v>0</v>
      </c>
      <c r="S284" s="30">
        <f>+IFERROR(ROUND(SUM(e!AC282:AF282)/J284*100,1),0)</f>
        <v>1.9</v>
      </c>
      <c r="T284" s="30">
        <f>+IFERROR(ROUND(e!AG282/e!Y282*100,1),0)</f>
        <v>33.5</v>
      </c>
      <c r="U284" s="30">
        <f>+IFERROR(ROUND(e!AH282/SUM(e!AH282:AJ282)*100,1),0)</f>
        <v>50</v>
      </c>
      <c r="V284" s="30">
        <f>+IFERROR(ROUND(e!AK282/SUM(e!AK282:AQ282)*100,1),0)</f>
        <v>24.4</v>
      </c>
      <c r="W284" s="30">
        <f>+IFERROR(ROUND(SUM(e!AR282:BG282)/J284*100,1),0)</f>
        <v>12.6</v>
      </c>
      <c r="X284" s="30">
        <f>+IFERROR(ROUND(SUM(e!BH282:BI282)/SUM(e!BJ282:BK282)*100,1),0)</f>
        <v>107</v>
      </c>
      <c r="Y284" s="30">
        <f t="shared" si="77"/>
        <v>1091.4000000000001</v>
      </c>
      <c r="Z284" s="30">
        <f t="shared" si="78"/>
        <v>48</v>
      </c>
      <c r="AA284" s="30">
        <f>+IFERROR(ROUND(K284/SUM(e!T282:V282),1),0)</f>
        <v>150.80000000000001</v>
      </c>
      <c r="AB284" s="42">
        <f>+IFERROR(ROUND((SUM(e!BJ282:BK282)-SUM(e!BL282:BO282))/SUM(e!T282:V282),1),0)</f>
        <v>314</v>
      </c>
      <c r="AC284" s="30">
        <f>+IFERROR(ROUND(e!BP282/e!BQ282*100,1),0)</f>
        <v>186.4</v>
      </c>
      <c r="AD284" s="101">
        <f>+e!BR282</f>
        <v>0</v>
      </c>
      <c r="AF284" s="5"/>
      <c r="AG284" s="29"/>
      <c r="BG284" s="5"/>
      <c r="BH284" s="29"/>
      <c r="CH284" s="5"/>
      <c r="CI284" s="29"/>
    </row>
    <row r="285" spans="2:87">
      <c r="B285" s="40" t="s">
        <v>1650</v>
      </c>
      <c r="C285" s="30" t="s">
        <v>1651</v>
      </c>
      <c r="D285" s="30" t="s">
        <v>1402</v>
      </c>
      <c r="E285" s="30" t="s">
        <v>1690</v>
      </c>
      <c r="F285" s="30" t="str">
        <f t="shared" si="76"/>
        <v>福島県矢祭町</v>
      </c>
      <c r="G285" s="41">
        <f>+e!F283</f>
        <v>5325</v>
      </c>
      <c r="H285" s="41">
        <f>+e!G283</f>
        <v>2</v>
      </c>
      <c r="I285" s="41">
        <f>+SUM(e!H283:K283)</f>
        <v>7</v>
      </c>
      <c r="J285" s="41">
        <f>+SUM(e!L283:O283)</f>
        <v>78398</v>
      </c>
      <c r="K285" s="41">
        <f>+e!P283</f>
        <v>71136</v>
      </c>
      <c r="L285" s="41">
        <f>+SUM(e!Q283:R283)</f>
        <v>746287</v>
      </c>
      <c r="M285" s="31">
        <f>+IFERROR(ROUND(e!P283/e!S283,0),0)</f>
        <v>35568</v>
      </c>
      <c r="N285" s="30">
        <f>+IFERROR(ROUND(SUM(e!T283:V283)/e!S283,0),0)</f>
        <v>268</v>
      </c>
      <c r="O285" s="30">
        <f>+IFERROR(ROUND(e!W283/e!G283*100,1),0)</f>
        <v>0</v>
      </c>
      <c r="P285" s="41">
        <f>+e!X283</f>
        <v>6</v>
      </c>
      <c r="Q285" s="30">
        <f>+IFERROR(ROUND(e!Z283/e!Y283*100,1),0)</f>
        <v>0</v>
      </c>
      <c r="R285" s="30">
        <f>+IFERROR(ROUND(e!AB283/e!AA283*100,1),0)</f>
        <v>100</v>
      </c>
      <c r="S285" s="30">
        <f>+IFERROR(ROUND(SUM(e!AC283:AF283)/J285*100,1),0)</f>
        <v>0</v>
      </c>
      <c r="T285" s="30">
        <f>+IFERROR(ROUND(e!AG283/e!Y283*100,1),0)</f>
        <v>0</v>
      </c>
      <c r="U285" s="30">
        <f>+IFERROR(ROUND(e!AH283/SUM(e!AH283:AJ283)*100,1),0)</f>
        <v>0</v>
      </c>
      <c r="V285" s="30">
        <f>+IFERROR(ROUND(e!AK283/SUM(e!AK283:AQ283)*100,1),0)</f>
        <v>0</v>
      </c>
      <c r="W285" s="30">
        <f>+IFERROR(ROUND(SUM(e!AR283:BG283)/J285*100,1),0)</f>
        <v>0</v>
      </c>
      <c r="X285" s="30">
        <f>+IFERROR(ROUND(SUM(e!BH283:BI283)/SUM(e!BJ283:BK283)*100,1),0)</f>
        <v>106.8</v>
      </c>
      <c r="Y285" s="30">
        <f t="shared" si="77"/>
        <v>1049.0999999999999</v>
      </c>
      <c r="Z285" s="30">
        <f t="shared" si="78"/>
        <v>80.400000000000006</v>
      </c>
      <c r="AA285" s="30">
        <f>+IFERROR(ROUND(K285/SUM(e!T283:V283),1),0)</f>
        <v>132.69999999999999</v>
      </c>
      <c r="AB285" s="42">
        <f>+IFERROR(ROUND((SUM(e!BJ283:BK283)-SUM(e!BL283:BO283))/SUM(e!T283:V283),1),0)</f>
        <v>165.1</v>
      </c>
      <c r="AC285" s="30">
        <f>+IFERROR(ROUND(e!BP283/e!BQ283*100,1),0)</f>
        <v>102.1</v>
      </c>
      <c r="AD285" s="101">
        <f>+e!BR283</f>
        <v>2800</v>
      </c>
      <c r="AF285" s="5"/>
      <c r="AG285" s="29"/>
      <c r="BG285" s="5"/>
      <c r="BH285" s="29"/>
      <c r="CH285" s="5"/>
      <c r="CI285" s="29"/>
    </row>
    <row r="286" spans="2:87">
      <c r="B286" s="40" t="s">
        <v>1650</v>
      </c>
      <c r="C286" s="30" t="s">
        <v>1651</v>
      </c>
      <c r="D286" s="30" t="s">
        <v>1466</v>
      </c>
      <c r="E286" s="30" t="s">
        <v>1691</v>
      </c>
      <c r="F286" s="30" t="str">
        <f t="shared" si="76"/>
        <v>福島県会津若松地方広域市町村圏整備組合</v>
      </c>
      <c r="G286" s="41">
        <f>+e!F284</f>
        <v>0</v>
      </c>
      <c r="H286" s="41">
        <f>+e!G284</f>
        <v>4</v>
      </c>
      <c r="I286" s="41">
        <f>+SUM(e!H284:K284)</f>
        <v>1</v>
      </c>
      <c r="J286" s="41">
        <f>+SUM(e!L284:O284)</f>
        <v>40736</v>
      </c>
      <c r="K286" s="41">
        <f>+e!P284</f>
        <v>554352</v>
      </c>
      <c r="L286" s="41">
        <f>+SUM(e!Q284:R284)</f>
        <v>18180</v>
      </c>
      <c r="M286" s="31">
        <f>+IFERROR(ROUND(e!P284/e!S284,0),0)</f>
        <v>138588</v>
      </c>
      <c r="N286" s="30">
        <f>+IFERROR(ROUND(SUM(e!T284:V284)/e!S284,0),0)</f>
        <v>1472</v>
      </c>
      <c r="O286" s="30">
        <f>+IFERROR(ROUND(e!W284/e!G284*100,1),0)</f>
        <v>50</v>
      </c>
      <c r="P286" s="41">
        <f>+e!X284</f>
        <v>23</v>
      </c>
      <c r="Q286" s="30">
        <f>+IFERROR(ROUND(e!Z284/e!Y284*100,1),0)</f>
        <v>0</v>
      </c>
      <c r="R286" s="30">
        <f>+IFERROR(ROUND(e!AB284/e!AA284*100,1),0)</f>
        <v>63.6</v>
      </c>
      <c r="S286" s="30">
        <f>+IFERROR(ROUND(SUM(e!AC284:AF284)/J286*100,1),0)</f>
        <v>0</v>
      </c>
      <c r="T286" s="30">
        <f>+IFERROR(ROUND(e!AG284/e!Y284*100,1),0)</f>
        <v>0</v>
      </c>
      <c r="U286" s="30">
        <f>+IFERROR(ROUND(e!AH284/SUM(e!AH284:AJ284)*100,1),0)</f>
        <v>0</v>
      </c>
      <c r="V286" s="30">
        <f>+IFERROR(ROUND(e!AK284/SUM(e!AK284:AQ284)*100,1),0)</f>
        <v>100</v>
      </c>
      <c r="W286" s="30">
        <f>+IFERROR(ROUND(SUM(e!AR284:BG284)/J286*100,1),0)</f>
        <v>14</v>
      </c>
      <c r="X286" s="30">
        <f>+IFERROR(ROUND(SUM(e!BH284:BI284)/SUM(e!BJ284:BK284)*100,1),0)</f>
        <v>140.5</v>
      </c>
      <c r="Y286" s="30">
        <f t="shared" si="77"/>
        <v>3.3</v>
      </c>
      <c r="Z286" s="30">
        <f t="shared" si="78"/>
        <v>149.5</v>
      </c>
      <c r="AA286" s="30">
        <f>+IFERROR(ROUND(K286/SUM(e!T284:V284),1),0)</f>
        <v>94.2</v>
      </c>
      <c r="AB286" s="42">
        <f>+IFERROR(ROUND((SUM(e!BJ284:BK284)-SUM(e!BL284:BO284))/SUM(e!T284:V284),1),0)</f>
        <v>63</v>
      </c>
      <c r="AC286" s="30">
        <f>+IFERROR(ROUND(e!BP284/e!BQ284*100,1),0)</f>
        <v>1533</v>
      </c>
      <c r="AD286" s="101">
        <f>+e!BR284</f>
        <v>0</v>
      </c>
      <c r="AF286" s="5"/>
      <c r="AG286" s="29"/>
      <c r="BG286" s="5"/>
      <c r="BH286" s="29"/>
      <c r="CH286" s="5"/>
      <c r="CI286" s="29"/>
    </row>
    <row r="287" spans="2:87">
      <c r="B287" s="40" t="s">
        <v>1650</v>
      </c>
      <c r="C287" s="30" t="s">
        <v>1651</v>
      </c>
      <c r="D287" s="30" t="s">
        <v>1472</v>
      </c>
      <c r="E287" s="30" t="s">
        <v>1692</v>
      </c>
      <c r="F287" s="30" t="str">
        <f t="shared" si="76"/>
        <v>福島県福島地方水道用水供給企業団</v>
      </c>
      <c r="G287" s="41">
        <f>+e!F285</f>
        <v>0</v>
      </c>
      <c r="H287" s="41">
        <f>+e!G285</f>
        <v>25</v>
      </c>
      <c r="I287" s="41">
        <f>+SUM(e!H285:K285)</f>
        <v>1</v>
      </c>
      <c r="J287" s="41">
        <f>+SUM(e!L285:O285)</f>
        <v>122334</v>
      </c>
      <c r="K287" s="41">
        <f>+e!P285</f>
        <v>3192641</v>
      </c>
      <c r="L287" s="41">
        <f>+SUM(e!Q285:R285)</f>
        <v>15658534</v>
      </c>
      <c r="M287" s="31">
        <f>+IFERROR(ROUND(e!P285/e!S285,0),0)</f>
        <v>145120</v>
      </c>
      <c r="N287" s="30">
        <f>+IFERROR(ROUND(SUM(e!T285:V285)/e!S285,0),0)</f>
        <v>1791</v>
      </c>
      <c r="O287" s="30">
        <f>+IFERROR(ROUND(e!W285/e!G285*100,1),0)</f>
        <v>48</v>
      </c>
      <c r="P287" s="41">
        <f>+e!X285</f>
        <v>3</v>
      </c>
      <c r="Q287" s="30">
        <f>+IFERROR(ROUND(e!Z285/e!Y285*100,1),0)</f>
        <v>0</v>
      </c>
      <c r="R287" s="30">
        <f>+IFERROR(ROUND(e!AB285/e!AA285*100,1),0)</f>
        <v>2.2999999999999998</v>
      </c>
      <c r="S287" s="30">
        <f>+IFERROR(ROUND(SUM(e!AC285:AF285)/J287*100,1),0)</f>
        <v>0</v>
      </c>
      <c r="T287" s="30">
        <f>+IFERROR(ROUND(e!AG285/e!Y285*100,1),0)</f>
        <v>0</v>
      </c>
      <c r="U287" s="30">
        <f>+IFERROR(ROUND(e!AH285/SUM(e!AH285:AJ285)*100,1),0)</f>
        <v>100</v>
      </c>
      <c r="V287" s="30">
        <f>+IFERROR(ROUND(e!AK285/SUM(e!AK285:AQ285)*100,1),0)</f>
        <v>100</v>
      </c>
      <c r="W287" s="30">
        <f>+IFERROR(ROUND(SUM(e!AR285:BG285)/J287*100,1),0)</f>
        <v>7.5</v>
      </c>
      <c r="X287" s="30">
        <f>+IFERROR(ROUND(SUM(e!BH285:BI285)/SUM(e!BJ285:BK285)*100,1),0)</f>
        <v>99.6</v>
      </c>
      <c r="Y287" s="30">
        <f t="shared" si="77"/>
        <v>490.5</v>
      </c>
      <c r="Z287" s="30">
        <f t="shared" si="78"/>
        <v>97.7</v>
      </c>
      <c r="AA287" s="30">
        <f>+IFERROR(ROUND(K287/SUM(e!T285:V285),1),0)</f>
        <v>81</v>
      </c>
      <c r="AB287" s="42">
        <f>+IFERROR(ROUND((SUM(e!BJ285:BK285)-SUM(e!BL285:BO285))/SUM(e!T285:V285),1),0)</f>
        <v>82.9</v>
      </c>
      <c r="AC287" s="30">
        <f>+IFERROR(ROUND(e!BP285/e!BQ285*100,1),0)</f>
        <v>413.7</v>
      </c>
      <c r="AD287" s="101">
        <f>+e!BR285</f>
        <v>0</v>
      </c>
      <c r="AF287" s="5"/>
      <c r="AG287" s="29"/>
      <c r="BG287" s="5"/>
      <c r="BH287" s="29"/>
      <c r="CH287" s="5"/>
      <c r="CI287" s="29"/>
    </row>
    <row r="288" spans="2:87">
      <c r="B288" s="40" t="s">
        <v>1650</v>
      </c>
      <c r="C288" s="30" t="s">
        <v>1651</v>
      </c>
      <c r="D288" s="30" t="s">
        <v>1693</v>
      </c>
      <c r="E288" s="30" t="s">
        <v>1694</v>
      </c>
      <c r="F288" s="30" t="str">
        <f t="shared" si="76"/>
        <v>福島県白河地方広域市町村圏整備組合</v>
      </c>
      <c r="G288" s="41">
        <f>+e!F286</f>
        <v>0</v>
      </c>
      <c r="H288" s="41">
        <f>+e!G286</f>
        <v>5</v>
      </c>
      <c r="I288" s="41">
        <f>+SUM(e!H286:K286)</f>
        <v>1</v>
      </c>
      <c r="J288" s="41">
        <f>+SUM(e!L286:O286)</f>
        <v>84343</v>
      </c>
      <c r="K288" s="41">
        <f>+e!P286</f>
        <v>660050</v>
      </c>
      <c r="L288" s="41">
        <f>+SUM(e!Q286:R286)</f>
        <v>2991264</v>
      </c>
      <c r="M288" s="31">
        <f>+IFERROR(ROUND(e!P286/e!S286,0),0)</f>
        <v>132010</v>
      </c>
      <c r="N288" s="30">
        <f>+IFERROR(ROUND(SUM(e!T286:V286)/e!S286,0),0)</f>
        <v>1486</v>
      </c>
      <c r="O288" s="30">
        <f>+IFERROR(ROUND(e!W286/e!G286*100,1),0)</f>
        <v>60</v>
      </c>
      <c r="P288" s="41">
        <f>+e!X286</f>
        <v>18</v>
      </c>
      <c r="Q288" s="30">
        <f>+IFERROR(ROUND(e!Z286/e!Y286*100,1),0)</f>
        <v>0</v>
      </c>
      <c r="R288" s="30">
        <f>+IFERROR(ROUND(e!AB286/e!AA286*100,1),0)</f>
        <v>50</v>
      </c>
      <c r="S288" s="30">
        <f>+IFERROR(ROUND(SUM(e!AC286:AF286)/J288*100,1),0)</f>
        <v>0</v>
      </c>
      <c r="T288" s="30">
        <f>+IFERROR(ROUND(e!AG286/e!Y286*100,1),0)</f>
        <v>100</v>
      </c>
      <c r="U288" s="30">
        <f>+IFERROR(ROUND(e!AH286/SUM(e!AH286:AJ286)*100,1),0)</f>
        <v>50</v>
      </c>
      <c r="V288" s="30">
        <f>+IFERROR(ROUND(e!AK286/SUM(e!AK286:AQ286)*100,1),0)</f>
        <v>100</v>
      </c>
      <c r="W288" s="30">
        <f>+IFERROR(ROUND(SUM(e!AR286:BG286)/J288*100,1),0)</f>
        <v>33.700000000000003</v>
      </c>
      <c r="X288" s="30">
        <f>+IFERROR(ROUND(SUM(e!BH286:BI286)/SUM(e!BJ286:BK286)*100,1),0)</f>
        <v>117.1</v>
      </c>
      <c r="Y288" s="30">
        <f t="shared" si="77"/>
        <v>453.2</v>
      </c>
      <c r="Z288" s="30">
        <f t="shared" si="78"/>
        <v>129.6</v>
      </c>
      <c r="AA288" s="30">
        <f>+IFERROR(ROUND(K288/SUM(e!T286:V286),1),0)</f>
        <v>88.8</v>
      </c>
      <c r="AB288" s="42">
        <f>+IFERROR(ROUND((SUM(e!BJ286:BK286)-SUM(e!BL286:BO286))/SUM(e!T286:V286),1),0)</f>
        <v>68.5</v>
      </c>
      <c r="AC288" s="30">
        <f>+IFERROR(ROUND(e!BP286/e!BQ286*100,1),0)</f>
        <v>134.30000000000001</v>
      </c>
      <c r="AD288" s="101">
        <f>+e!BR286</f>
        <v>0</v>
      </c>
      <c r="AF288" s="5"/>
      <c r="AG288" s="29"/>
      <c r="BG288" s="5"/>
      <c r="BH288" s="29"/>
      <c r="CH288" s="5"/>
      <c r="CI288" s="29"/>
    </row>
    <row r="289" spans="2:87">
      <c r="B289" s="40" t="s">
        <v>1695</v>
      </c>
      <c r="C289" s="30" t="s">
        <v>1696</v>
      </c>
      <c r="D289" s="30" t="s">
        <v>1280</v>
      </c>
      <c r="E289" s="30" t="s">
        <v>1697</v>
      </c>
      <c r="F289" s="30" t="str">
        <f t="shared" si="76"/>
        <v>茨城県水戸市</v>
      </c>
      <c r="G289" s="41">
        <f>+e!F287</f>
        <v>267887</v>
      </c>
      <c r="H289" s="41">
        <f>+e!G287</f>
        <v>117</v>
      </c>
      <c r="I289" s="41">
        <f>+SUM(e!H287:K287)</f>
        <v>2</v>
      </c>
      <c r="J289" s="41">
        <f>+SUM(e!L287:O287)</f>
        <v>1790207</v>
      </c>
      <c r="K289" s="41">
        <f>+e!P287</f>
        <v>4792943</v>
      </c>
      <c r="L289" s="41">
        <f>+SUM(e!Q287:R287)</f>
        <v>21148481</v>
      </c>
      <c r="M289" s="31">
        <f>+IFERROR(ROUND(e!P287/e!S287,0),0)</f>
        <v>57059</v>
      </c>
      <c r="N289" s="30">
        <f>+IFERROR(ROUND(SUM(e!T287:V287)/e!S287,0),0)</f>
        <v>347</v>
      </c>
      <c r="O289" s="30">
        <f>+IFERROR(ROUND(e!W287/e!G287*100,1),0)</f>
        <v>56.4</v>
      </c>
      <c r="P289" s="41">
        <f>+e!X287</f>
        <v>18</v>
      </c>
      <c r="Q289" s="30">
        <f>+IFERROR(ROUND(e!Z287/e!Y287*100,1),0)</f>
        <v>0</v>
      </c>
      <c r="R289" s="30">
        <f>+IFERROR(ROUND(e!AB287/e!AA287*100,1),0)</f>
        <v>47.9</v>
      </c>
      <c r="S289" s="30">
        <f>+IFERROR(ROUND(SUM(e!AC287:AF287)/J289*100,1),0)</f>
        <v>9.1</v>
      </c>
      <c r="T289" s="30">
        <f>+IFERROR(ROUND(e!AG287/e!Y287*100,1),0)</f>
        <v>0</v>
      </c>
      <c r="U289" s="30">
        <f>+IFERROR(ROUND(e!AH287/SUM(e!AH287:AJ287)*100,1),0)</f>
        <v>96.5</v>
      </c>
      <c r="V289" s="30">
        <f>+IFERROR(ROUND(e!AK287/SUM(e!AK287:AQ287)*100,1),0)</f>
        <v>99.2</v>
      </c>
      <c r="W289" s="30">
        <f>+IFERROR(ROUND(SUM(e!AR287:BG287)/J289*100,1),0)</f>
        <v>4.0999999999999996</v>
      </c>
      <c r="X289" s="30">
        <f>+IFERROR(ROUND(SUM(e!BH287:BI287)/SUM(e!BJ287:BK287)*100,1),0)</f>
        <v>109.6</v>
      </c>
      <c r="Y289" s="30">
        <f t="shared" si="77"/>
        <v>441.2</v>
      </c>
      <c r="Z289" s="30">
        <f t="shared" si="78"/>
        <v>101.3</v>
      </c>
      <c r="AA289" s="30">
        <f>+IFERROR(ROUND(K289/SUM(e!T287:V287),1),0)</f>
        <v>164.3</v>
      </c>
      <c r="AB289" s="42">
        <f>+IFERROR(ROUND((SUM(e!BJ287:BK287)-SUM(e!BL287:BO287))/SUM(e!T287:V287),1),0)</f>
        <v>162.19999999999999</v>
      </c>
      <c r="AC289" s="30">
        <f>+IFERROR(ROUND(e!BP287/e!BQ287*100,1),0)</f>
        <v>120.4</v>
      </c>
      <c r="AD289" s="101">
        <f>+e!BR287</f>
        <v>4742</v>
      </c>
      <c r="AF289" s="5"/>
      <c r="AG289" s="29"/>
      <c r="BG289" s="5"/>
      <c r="BH289" s="29"/>
      <c r="CH289" s="5"/>
      <c r="CI289" s="29"/>
    </row>
    <row r="290" spans="2:87">
      <c r="B290" s="40" t="s">
        <v>1695</v>
      </c>
      <c r="C290" s="30" t="s">
        <v>1696</v>
      </c>
      <c r="D290" s="30" t="s">
        <v>1282</v>
      </c>
      <c r="E290" s="30" t="s">
        <v>1698</v>
      </c>
      <c r="F290" s="30" t="str">
        <f t="shared" si="76"/>
        <v>茨城県日立市</v>
      </c>
      <c r="G290" s="41">
        <f>+e!F288</f>
        <v>175681</v>
      </c>
      <c r="H290" s="41">
        <f>+e!G288</f>
        <v>81</v>
      </c>
      <c r="I290" s="41">
        <f>+SUM(e!H288:K288)</f>
        <v>4</v>
      </c>
      <c r="J290" s="41">
        <f>+SUM(e!L288:O288)</f>
        <v>1012135</v>
      </c>
      <c r="K290" s="41">
        <f>+e!P288</f>
        <v>2961536</v>
      </c>
      <c r="L290" s="41">
        <f>+SUM(e!Q288:R288)</f>
        <v>15232773</v>
      </c>
      <c r="M290" s="31">
        <f>+IFERROR(ROUND(e!P288/e!S288,0),0)</f>
        <v>45562</v>
      </c>
      <c r="N290" s="30">
        <f>+IFERROR(ROUND(SUM(e!T288:V288)/e!S288,0),0)</f>
        <v>283</v>
      </c>
      <c r="O290" s="30">
        <f>+IFERROR(ROUND(e!W288/e!G288*100,1),0)</f>
        <v>48.1</v>
      </c>
      <c r="P290" s="41">
        <f>+e!X288</f>
        <v>10</v>
      </c>
      <c r="Q290" s="30">
        <f>+IFERROR(ROUND(e!Z288/e!Y288*100,1),0)</f>
        <v>0</v>
      </c>
      <c r="R290" s="30">
        <f>+IFERROR(ROUND(e!AB288/e!AA288*100,1),0)</f>
        <v>58.9</v>
      </c>
      <c r="S290" s="30">
        <f>+IFERROR(ROUND(SUM(e!AC288:AF288)/J290*100,1),0)</f>
        <v>22.7</v>
      </c>
      <c r="T290" s="30">
        <f>+IFERROR(ROUND(e!AG288/e!Y288*100,1),0)</f>
        <v>0</v>
      </c>
      <c r="U290" s="30">
        <f>+IFERROR(ROUND(e!AH288/SUM(e!AH288:AJ288)*100,1),0)</f>
        <v>0</v>
      </c>
      <c r="V290" s="30">
        <f>+IFERROR(ROUND(e!AK288/SUM(e!AK288:AQ288)*100,1),0)</f>
        <v>0</v>
      </c>
      <c r="W290" s="30">
        <f>+IFERROR(ROUND(SUM(e!AR288:BG288)/J290*100,1),0)</f>
        <v>13.6</v>
      </c>
      <c r="X290" s="30">
        <f>+IFERROR(ROUND(SUM(e!BH288:BI288)/SUM(e!BJ288:BK288)*100,1),0)</f>
        <v>110.7</v>
      </c>
      <c r="Y290" s="30">
        <f t="shared" si="77"/>
        <v>514.4</v>
      </c>
      <c r="Z290" s="30">
        <f t="shared" si="78"/>
        <v>100.1</v>
      </c>
      <c r="AA290" s="30">
        <f>+IFERROR(ROUND(K290/SUM(e!T288:V288),1),0)</f>
        <v>160.69999999999999</v>
      </c>
      <c r="AB290" s="42">
        <f>+IFERROR(ROUND((SUM(e!BJ288:BK288)-SUM(e!BL288:BO288))/SUM(e!T288:V288),1),0)</f>
        <v>160.6</v>
      </c>
      <c r="AC290" s="30">
        <f>+IFERROR(ROUND(e!BP288/e!BQ288*100,1),0)</f>
        <v>148</v>
      </c>
      <c r="AD290" s="101">
        <f>+e!BR288</f>
        <v>0</v>
      </c>
      <c r="AF290" s="5"/>
      <c r="AG290" s="29"/>
      <c r="BG290" s="5"/>
      <c r="BH290" s="29"/>
      <c r="CH290" s="5"/>
      <c r="CI290" s="29"/>
    </row>
    <row r="291" spans="2:87">
      <c r="B291" s="40" t="s">
        <v>1695</v>
      </c>
      <c r="C291" s="30" t="s">
        <v>1696</v>
      </c>
      <c r="D291" s="30" t="s">
        <v>1284</v>
      </c>
      <c r="E291" s="30" t="s">
        <v>1699</v>
      </c>
      <c r="F291" s="30" t="str">
        <f t="shared" si="76"/>
        <v>茨城県北茨城市</v>
      </c>
      <c r="G291" s="41">
        <f>+e!F289</f>
        <v>37682</v>
      </c>
      <c r="H291" s="41">
        <f>+e!G289</f>
        <v>20</v>
      </c>
      <c r="I291" s="41">
        <f>+SUM(e!H289:K289)</f>
        <v>2</v>
      </c>
      <c r="J291" s="41">
        <f>+SUM(e!L289:O289)</f>
        <v>272717</v>
      </c>
      <c r="K291" s="41">
        <f>+e!P289</f>
        <v>874793</v>
      </c>
      <c r="L291" s="41">
        <f>+SUM(e!Q289:R289)</f>
        <v>4560289</v>
      </c>
      <c r="M291" s="31">
        <f>+IFERROR(ROUND(e!P289/e!S289,0),0)</f>
        <v>43740</v>
      </c>
      <c r="N291" s="30">
        <f>+IFERROR(ROUND(SUM(e!T289:V289)/e!S289,0),0)</f>
        <v>247</v>
      </c>
      <c r="O291" s="30">
        <f>+IFERROR(ROUND(e!W289/e!G289*100,1),0)</f>
        <v>50</v>
      </c>
      <c r="P291" s="41">
        <f>+e!X289</f>
        <v>8</v>
      </c>
      <c r="Q291" s="30">
        <f>+IFERROR(ROUND(e!Z289/e!Y289*100,1),0)</f>
        <v>0</v>
      </c>
      <c r="R291" s="30">
        <f>+IFERROR(ROUND(e!AB289/e!AA289*100,1),0)</f>
        <v>0</v>
      </c>
      <c r="S291" s="30">
        <f>+IFERROR(ROUND(SUM(e!AC289:AF289)/J291*100,1),0)</f>
        <v>20</v>
      </c>
      <c r="T291" s="30">
        <f>+IFERROR(ROUND(e!AG289/e!Y289*100,1),0)</f>
        <v>0</v>
      </c>
      <c r="U291" s="30">
        <f>+IFERROR(ROUND(e!AH289/SUM(e!AH289:AJ289)*100,1),0)</f>
        <v>0</v>
      </c>
      <c r="V291" s="30">
        <f>+IFERROR(ROUND(e!AK289/SUM(e!AK289:AQ289)*100,1),0)</f>
        <v>0</v>
      </c>
      <c r="W291" s="30">
        <f>+IFERROR(ROUND(SUM(e!AR289:BG289)/J291*100,1),0)</f>
        <v>2.7</v>
      </c>
      <c r="X291" s="30">
        <f>+IFERROR(ROUND(SUM(e!BH289:BI289)/SUM(e!BJ289:BK289)*100,1),0)</f>
        <v>121.2</v>
      </c>
      <c r="Y291" s="30">
        <f t="shared" si="77"/>
        <v>521.29999999999995</v>
      </c>
      <c r="Z291" s="30">
        <f t="shared" si="78"/>
        <v>111.2</v>
      </c>
      <c r="AA291" s="30">
        <f>+IFERROR(ROUND(K291/SUM(e!T289:V289),1),0)</f>
        <v>177.1</v>
      </c>
      <c r="AB291" s="42">
        <f>+IFERROR(ROUND((SUM(e!BJ289:BK289)-SUM(e!BL289:BO289))/SUM(e!T289:V289),1),0)</f>
        <v>159.19999999999999</v>
      </c>
      <c r="AC291" s="30">
        <f>+IFERROR(ROUND(e!BP289/e!BQ289*100,1),0)</f>
        <v>314.39999999999998</v>
      </c>
      <c r="AD291" s="101">
        <f>+e!BR289</f>
        <v>0</v>
      </c>
      <c r="AF291" s="5"/>
      <c r="AG291" s="29"/>
      <c r="BG291" s="5"/>
      <c r="BH291" s="29"/>
      <c r="CH291" s="5"/>
      <c r="CI291" s="29"/>
    </row>
    <row r="292" spans="2:87">
      <c r="B292" s="40" t="s">
        <v>1695</v>
      </c>
      <c r="C292" s="30" t="s">
        <v>1696</v>
      </c>
      <c r="D292" s="30" t="s">
        <v>1286</v>
      </c>
      <c r="E292" s="30" t="s">
        <v>1700</v>
      </c>
      <c r="F292" s="30" t="str">
        <f t="shared" si="76"/>
        <v>茨城県ひたちなか市</v>
      </c>
      <c r="G292" s="41">
        <f>+e!F290</f>
        <v>151311</v>
      </c>
      <c r="H292" s="41">
        <f>+e!G290</f>
        <v>53</v>
      </c>
      <c r="I292" s="41">
        <f>+SUM(e!H290:K290)</f>
        <v>1</v>
      </c>
      <c r="J292" s="41">
        <f>+SUM(e!L290:O290)</f>
        <v>928383</v>
      </c>
      <c r="K292" s="41">
        <f>+e!P290</f>
        <v>3059719</v>
      </c>
      <c r="L292" s="41">
        <f>+SUM(e!Q290:R290)</f>
        <v>13283471</v>
      </c>
      <c r="M292" s="31">
        <f>+IFERROR(ROUND(e!P290/e!S290,0),0)</f>
        <v>87421</v>
      </c>
      <c r="N292" s="30">
        <f>+IFERROR(ROUND(SUM(e!T290:V290)/e!S290,0),0)</f>
        <v>471</v>
      </c>
      <c r="O292" s="30">
        <f>+IFERROR(ROUND(e!W290/e!G290*100,1),0)</f>
        <v>47.2</v>
      </c>
      <c r="P292" s="41">
        <f>+e!X290</f>
        <v>8</v>
      </c>
      <c r="Q292" s="30">
        <f>+IFERROR(ROUND(e!Z290/e!Y290*100,1),0)</f>
        <v>0</v>
      </c>
      <c r="R292" s="30">
        <f>+IFERROR(ROUND(e!AB290/e!AA290*100,1),0)</f>
        <v>73.7</v>
      </c>
      <c r="S292" s="30">
        <f>+IFERROR(ROUND(SUM(e!AC290:AF290)/J292*100,1),0)</f>
        <v>15.8</v>
      </c>
      <c r="T292" s="30">
        <f>+IFERROR(ROUND(e!AG290/e!Y290*100,1),0)</f>
        <v>20.3</v>
      </c>
      <c r="U292" s="30">
        <f>+IFERROR(ROUND(e!AH290/SUM(e!AH290:AJ290)*100,1),0)</f>
        <v>95.9</v>
      </c>
      <c r="V292" s="30">
        <f>+IFERROR(ROUND(e!AK290/SUM(e!AK290:AQ290)*100,1),0)</f>
        <v>76.5</v>
      </c>
      <c r="W292" s="30">
        <f>+IFERROR(ROUND(SUM(e!AR290:BG290)/J292*100,1),0)</f>
        <v>4.9000000000000004</v>
      </c>
      <c r="X292" s="30">
        <f>+IFERROR(ROUND(SUM(e!BH290:BI290)/SUM(e!BJ290:BK290)*100,1),0)</f>
        <v>132</v>
      </c>
      <c r="Y292" s="30">
        <f t="shared" si="77"/>
        <v>434.1</v>
      </c>
      <c r="Z292" s="30">
        <f t="shared" si="78"/>
        <v>123</v>
      </c>
      <c r="AA292" s="30">
        <f>+IFERROR(ROUND(K292/SUM(e!T290:V290),1),0)</f>
        <v>185.6</v>
      </c>
      <c r="AB292" s="42">
        <f>+IFERROR(ROUND((SUM(e!BJ290:BK290)-SUM(e!BL290:BO290))/SUM(e!T290:V290),1),0)</f>
        <v>150.9</v>
      </c>
      <c r="AC292" s="30">
        <f>+IFERROR(ROUND(e!BP290/e!BQ290*100,1),0)</f>
        <v>371.3</v>
      </c>
      <c r="AD292" s="101">
        <f>+e!BR290</f>
        <v>10949</v>
      </c>
      <c r="AF292" s="5"/>
      <c r="AG292" s="29"/>
      <c r="BG292" s="5"/>
      <c r="BH292" s="29"/>
      <c r="CH292" s="5"/>
      <c r="CI292" s="29"/>
    </row>
    <row r="293" spans="2:87">
      <c r="B293" s="40" t="s">
        <v>1695</v>
      </c>
      <c r="C293" s="30" t="s">
        <v>1696</v>
      </c>
      <c r="D293" s="30" t="s">
        <v>1292</v>
      </c>
      <c r="E293" s="30" t="s">
        <v>1701</v>
      </c>
      <c r="F293" s="30" t="str">
        <f t="shared" si="76"/>
        <v>茨城県土浦市</v>
      </c>
      <c r="G293" s="41">
        <f>+e!F291</f>
        <v>135040</v>
      </c>
      <c r="H293" s="41">
        <f>+e!G291</f>
        <v>23</v>
      </c>
      <c r="I293" s="41">
        <f>+SUM(e!H291:K291)</f>
        <v>1</v>
      </c>
      <c r="J293" s="41">
        <f>+SUM(e!L291:O291)</f>
        <v>877361</v>
      </c>
      <c r="K293" s="41">
        <f>+e!P291</f>
        <v>3142701</v>
      </c>
      <c r="L293" s="41">
        <f>+SUM(e!Q291:R291)</f>
        <v>5587207</v>
      </c>
      <c r="M293" s="31">
        <f>+IFERROR(ROUND(e!P291/e!S291,0),0)</f>
        <v>184865</v>
      </c>
      <c r="N293" s="30">
        <f>+IFERROR(ROUND(SUM(e!T291:V291)/e!S291,0),0)</f>
        <v>802</v>
      </c>
      <c r="O293" s="30">
        <f>+IFERROR(ROUND(e!W291/e!G291*100,1),0)</f>
        <v>43.5</v>
      </c>
      <c r="P293" s="41">
        <f>+e!X291</f>
        <v>5</v>
      </c>
      <c r="Q293" s="30">
        <f>+IFERROR(ROUND(e!Z291/e!Y291*100,1),0)</f>
        <v>0</v>
      </c>
      <c r="R293" s="30">
        <f>+IFERROR(ROUND(e!AB291/e!AA291*100,1),0)</f>
        <v>37.5</v>
      </c>
      <c r="S293" s="30">
        <f>+IFERROR(ROUND(SUM(e!AC291:AF291)/J293*100,1),0)</f>
        <v>12.6</v>
      </c>
      <c r="T293" s="30">
        <f>+IFERROR(ROUND(e!AG291/e!Y291*100,1),0)</f>
        <v>100</v>
      </c>
      <c r="U293" s="30">
        <f>+IFERROR(ROUND(e!AH291/SUM(e!AH291:AJ291)*100,1),0)</f>
        <v>5.5</v>
      </c>
      <c r="V293" s="30">
        <f>+IFERROR(ROUND(e!AK291/SUM(e!AK291:AQ291)*100,1),0)</f>
        <v>0</v>
      </c>
      <c r="W293" s="30">
        <f>+IFERROR(ROUND(SUM(e!AR291:BG291)/J293*100,1),0)</f>
        <v>4.5999999999999996</v>
      </c>
      <c r="X293" s="30">
        <f>+IFERROR(ROUND(SUM(e!BH291:BI291)/SUM(e!BJ291:BK291)*100,1),0)</f>
        <v>106.5</v>
      </c>
      <c r="Y293" s="30">
        <f t="shared" si="77"/>
        <v>177.8</v>
      </c>
      <c r="Z293" s="30">
        <f t="shared" si="78"/>
        <v>106.5</v>
      </c>
      <c r="AA293" s="30">
        <f>+IFERROR(ROUND(K293/SUM(e!T291:V291),1),0)</f>
        <v>230.5</v>
      </c>
      <c r="AB293" s="42">
        <f>+IFERROR(ROUND((SUM(e!BJ291:BK291)-SUM(e!BL291:BO291))/SUM(e!T291:V291),1),0)</f>
        <v>216.5</v>
      </c>
      <c r="AC293" s="30">
        <f>+IFERROR(ROUND(e!BP291/e!BQ291*100,1),0)</f>
        <v>282.39999999999998</v>
      </c>
      <c r="AD293" s="101">
        <f>+e!BR291</f>
        <v>59961</v>
      </c>
      <c r="AF293" s="5"/>
      <c r="AG293" s="29"/>
      <c r="BG293" s="5"/>
      <c r="BH293" s="29"/>
      <c r="CH293" s="5"/>
      <c r="CI293" s="29"/>
    </row>
    <row r="294" spans="2:87">
      <c r="B294" s="40" t="s">
        <v>1695</v>
      </c>
      <c r="C294" s="30" t="s">
        <v>1696</v>
      </c>
      <c r="D294" s="30" t="s">
        <v>1294</v>
      </c>
      <c r="E294" s="30" t="s">
        <v>1702</v>
      </c>
      <c r="F294" s="30" t="str">
        <f t="shared" si="76"/>
        <v>茨城県阿見町</v>
      </c>
      <c r="G294" s="41">
        <f>+e!F292</f>
        <v>40947</v>
      </c>
      <c r="H294" s="41">
        <f>+e!G292</f>
        <v>4</v>
      </c>
      <c r="I294" s="41">
        <f>+SUM(e!H292:K292)</f>
        <v>2</v>
      </c>
      <c r="J294" s="41">
        <f>+SUM(e!L292:O292)</f>
        <v>294934</v>
      </c>
      <c r="K294" s="41">
        <f>+e!P292</f>
        <v>936463</v>
      </c>
      <c r="L294" s="41">
        <f>+SUM(e!Q292:R292)</f>
        <v>1573219</v>
      </c>
      <c r="M294" s="31">
        <f>+IFERROR(ROUND(e!P292/e!S292,0),0)</f>
        <v>234116</v>
      </c>
      <c r="N294" s="30">
        <f>+IFERROR(ROUND(SUM(e!T292:V292)/e!S292,0),0)</f>
        <v>994</v>
      </c>
      <c r="O294" s="30">
        <f>+IFERROR(ROUND(e!W292/e!G292*100,1),0)</f>
        <v>25</v>
      </c>
      <c r="P294" s="41">
        <f>+e!X292</f>
        <v>4</v>
      </c>
      <c r="Q294" s="30">
        <f>+IFERROR(ROUND(e!Z292/e!Y292*100,1),0)</f>
        <v>0</v>
      </c>
      <c r="R294" s="30">
        <f>+IFERROR(ROUND(e!AB292/e!AA292*100,1),0)</f>
        <v>0</v>
      </c>
      <c r="S294" s="30">
        <f>+IFERROR(ROUND(SUM(e!AC292:AF292)/J294*100,1),0)</f>
        <v>0</v>
      </c>
      <c r="T294" s="30">
        <f>+IFERROR(ROUND(e!AG292/e!Y292*100,1),0)</f>
        <v>33.299999999999997</v>
      </c>
      <c r="U294" s="30">
        <f>+IFERROR(ROUND(e!AH292/SUM(e!AH292:AJ292)*100,1),0)</f>
        <v>100</v>
      </c>
      <c r="V294" s="30">
        <f>+IFERROR(ROUND(e!AK292/SUM(e!AK292:AQ292)*100,1),0)</f>
        <v>100</v>
      </c>
      <c r="W294" s="30">
        <f>+IFERROR(ROUND(SUM(e!AR292:BG292)/J294*100,1),0)</f>
        <v>9</v>
      </c>
      <c r="X294" s="30">
        <f>+IFERROR(ROUND(SUM(e!BH292:BI292)/SUM(e!BJ292:BK292)*100,1),0)</f>
        <v>117.9</v>
      </c>
      <c r="Y294" s="30">
        <f t="shared" si="77"/>
        <v>168</v>
      </c>
      <c r="Z294" s="30">
        <f t="shared" si="78"/>
        <v>111.7</v>
      </c>
      <c r="AA294" s="30">
        <f>+IFERROR(ROUND(K294/SUM(e!T292:V292),1),0)</f>
        <v>235.5</v>
      </c>
      <c r="AB294" s="42">
        <f>+IFERROR(ROUND((SUM(e!BJ292:BK292)-SUM(e!BL292:BO292))/SUM(e!T292:V292),1),0)</f>
        <v>210.9</v>
      </c>
      <c r="AC294" s="30">
        <f>+IFERROR(ROUND(e!BP292/e!BQ292*100,1),0)</f>
        <v>854.9</v>
      </c>
      <c r="AD294" s="101">
        <f>+e!BR292</f>
        <v>11800</v>
      </c>
      <c r="AF294" s="5"/>
      <c r="AG294" s="29"/>
      <c r="BG294" s="5"/>
      <c r="BH294" s="29"/>
      <c r="CH294" s="5"/>
      <c r="CI294" s="29"/>
    </row>
    <row r="295" spans="2:87">
      <c r="B295" s="40" t="s">
        <v>1695</v>
      </c>
      <c r="C295" s="30" t="s">
        <v>1696</v>
      </c>
      <c r="D295" s="30" t="s">
        <v>1298</v>
      </c>
      <c r="E295" s="30" t="s">
        <v>1703</v>
      </c>
      <c r="F295" s="30" t="str">
        <f t="shared" si="76"/>
        <v>茨城県古河市</v>
      </c>
      <c r="G295" s="41">
        <f>+e!F293</f>
        <v>139732</v>
      </c>
      <c r="H295" s="41">
        <f>+e!G293</f>
        <v>20</v>
      </c>
      <c r="I295" s="41">
        <f>+SUM(e!H293:K293)</f>
        <v>3</v>
      </c>
      <c r="J295" s="41">
        <f>+SUM(e!L293:O293)</f>
        <v>1007285</v>
      </c>
      <c r="K295" s="41">
        <f>+e!P293</f>
        <v>2264581</v>
      </c>
      <c r="L295" s="41">
        <f>+SUM(e!Q293:R293)</f>
        <v>5769425</v>
      </c>
      <c r="M295" s="31">
        <f>+IFERROR(ROUND(e!P293/e!S293,0),0)</f>
        <v>141536</v>
      </c>
      <c r="N295" s="30">
        <f>+IFERROR(ROUND(SUM(e!T293:V293)/e!S293,0),0)</f>
        <v>891</v>
      </c>
      <c r="O295" s="30">
        <f>+IFERROR(ROUND(e!W293/e!G293*100,1),0)</f>
        <v>5</v>
      </c>
      <c r="P295" s="41">
        <f>+e!X293</f>
        <v>5</v>
      </c>
      <c r="Q295" s="30">
        <f>+IFERROR(ROUND(e!Z293/e!Y293*100,1),0)</f>
        <v>0</v>
      </c>
      <c r="R295" s="30">
        <f>+IFERROR(ROUND(e!AB293/e!AA293*100,1),0)</f>
        <v>33.299999999999997</v>
      </c>
      <c r="S295" s="30">
        <f>+IFERROR(ROUND(SUM(e!AC293:AF293)/J295*100,1),0)</f>
        <v>21.8</v>
      </c>
      <c r="T295" s="30">
        <f>+IFERROR(ROUND(e!AG293/e!Y293*100,1),0)</f>
        <v>0</v>
      </c>
      <c r="U295" s="30">
        <f>+IFERROR(ROUND(e!AH293/SUM(e!AH293:AJ293)*100,1),0)</f>
        <v>0</v>
      </c>
      <c r="V295" s="30">
        <f>+IFERROR(ROUND(e!AK293/SUM(e!AK293:AQ293)*100,1),0)</f>
        <v>18</v>
      </c>
      <c r="W295" s="30">
        <f>+IFERROR(ROUND(SUM(e!AR293:BG293)/J295*100,1),0)</f>
        <v>7.2</v>
      </c>
      <c r="X295" s="30">
        <f>+IFERROR(ROUND(SUM(e!BH293:BI293)/SUM(e!BJ293:BK293)*100,1),0)</f>
        <v>122</v>
      </c>
      <c r="Y295" s="30">
        <f t="shared" si="77"/>
        <v>254.8</v>
      </c>
      <c r="Z295" s="30">
        <f t="shared" si="78"/>
        <v>116.1</v>
      </c>
      <c r="AA295" s="30">
        <f>+IFERROR(ROUND(K295/SUM(e!T293:V293),1),0)</f>
        <v>158.9</v>
      </c>
      <c r="AB295" s="42">
        <f>+IFERROR(ROUND((SUM(e!BJ293:BK293)-SUM(e!BL293:BO293))/SUM(e!T293:V293),1),0)</f>
        <v>136.9</v>
      </c>
      <c r="AC295" s="30">
        <f>+IFERROR(ROUND(e!BP293/e!BQ293*100,1),0)</f>
        <v>378.7</v>
      </c>
      <c r="AD295" s="101">
        <f>+e!BR293</f>
        <v>2600</v>
      </c>
      <c r="AF295" s="5"/>
      <c r="AG295" s="29"/>
      <c r="BG295" s="5"/>
      <c r="BH295" s="29"/>
      <c r="CH295" s="5"/>
      <c r="CI295" s="29"/>
    </row>
    <row r="296" spans="2:87">
      <c r="B296" s="40" t="s">
        <v>1695</v>
      </c>
      <c r="C296" s="30" t="s">
        <v>1696</v>
      </c>
      <c r="D296" s="30" t="s">
        <v>1302</v>
      </c>
      <c r="E296" s="30" t="s">
        <v>1704</v>
      </c>
      <c r="F296" s="30" t="str">
        <f t="shared" si="76"/>
        <v>茨城県潮来市</v>
      </c>
      <c r="G296" s="41">
        <f>+e!F294</f>
        <v>27152</v>
      </c>
      <c r="H296" s="41">
        <f>+e!G294</f>
        <v>6</v>
      </c>
      <c r="I296" s="41">
        <f>+SUM(e!H294:K294)</f>
        <v>1</v>
      </c>
      <c r="J296" s="41">
        <f>+SUM(e!L294:O294)</f>
        <v>320481</v>
      </c>
      <c r="K296" s="41">
        <f>+e!P294</f>
        <v>573695</v>
      </c>
      <c r="L296" s="41">
        <f>+SUM(e!Q294:R294)</f>
        <v>915729</v>
      </c>
      <c r="M296" s="31">
        <f>+IFERROR(ROUND(e!P294/e!S294,0),0)</f>
        <v>95616</v>
      </c>
      <c r="N296" s="30">
        <f>+IFERROR(ROUND(SUM(e!T294:V294)/e!S294,0),0)</f>
        <v>416</v>
      </c>
      <c r="O296" s="30">
        <f>+IFERROR(ROUND(e!W294/e!G294*100,1),0)</f>
        <v>66.7</v>
      </c>
      <c r="P296" s="41">
        <f>+e!X294</f>
        <v>4</v>
      </c>
      <c r="Q296" s="30">
        <f>+IFERROR(ROUND(e!Z294/e!Y294*100,1),0)</f>
        <v>0</v>
      </c>
      <c r="R296" s="30">
        <f>+IFERROR(ROUND(e!AB294/e!AA294*100,1),0)</f>
        <v>96.8</v>
      </c>
      <c r="S296" s="30">
        <f>+IFERROR(ROUND(SUM(e!AC294:AF294)/J296*100,1),0)</f>
        <v>23.5</v>
      </c>
      <c r="T296" s="30">
        <f>+IFERROR(ROUND(e!AG294/e!Y294*100,1),0)</f>
        <v>0</v>
      </c>
      <c r="U296" s="30">
        <f>+IFERROR(ROUND(e!AH294/SUM(e!AH294:AJ294)*100,1),0)</f>
        <v>0</v>
      </c>
      <c r="V296" s="30">
        <f>+IFERROR(ROUND(e!AK294/SUM(e!AK294:AQ294)*100,1),0)</f>
        <v>58.5</v>
      </c>
      <c r="W296" s="30">
        <f>+IFERROR(ROUND(SUM(e!AR294:BG294)/J296*100,1),0)</f>
        <v>18.5</v>
      </c>
      <c r="X296" s="30">
        <f>+IFERROR(ROUND(SUM(e!BH294:BI294)/SUM(e!BJ294:BK294)*100,1),0)</f>
        <v>110.8</v>
      </c>
      <c r="Y296" s="30">
        <f t="shared" si="77"/>
        <v>159.6</v>
      </c>
      <c r="Z296" s="30">
        <f t="shared" si="78"/>
        <v>102.7</v>
      </c>
      <c r="AA296" s="30">
        <f>+IFERROR(ROUND(K296/SUM(e!T294:V294),1),0)</f>
        <v>229.7</v>
      </c>
      <c r="AB296" s="42">
        <f>+IFERROR(ROUND((SUM(e!BJ294:BK294)-SUM(e!BL294:BO294))/SUM(e!T294:V294),1),0)</f>
        <v>223.7</v>
      </c>
      <c r="AC296" s="30">
        <f>+IFERROR(ROUND(e!BP294/e!BQ294*100,1),0)</f>
        <v>497.2</v>
      </c>
      <c r="AD296" s="101">
        <f>+e!BR294</f>
        <v>2700</v>
      </c>
      <c r="AF296" s="5"/>
      <c r="AG296" s="29"/>
      <c r="BG296" s="5"/>
      <c r="BH296" s="29"/>
      <c r="CH296" s="5"/>
      <c r="CI296" s="29"/>
    </row>
    <row r="297" spans="2:87">
      <c r="B297" s="40" t="s">
        <v>1695</v>
      </c>
      <c r="C297" s="30" t="s">
        <v>1696</v>
      </c>
      <c r="D297" s="30" t="s">
        <v>1523</v>
      </c>
      <c r="E297" s="30" t="s">
        <v>1705</v>
      </c>
      <c r="F297" s="30" t="str">
        <f t="shared" si="76"/>
        <v>茨城県結城市</v>
      </c>
      <c r="G297" s="41">
        <f>+e!F295</f>
        <v>50629</v>
      </c>
      <c r="H297" s="41">
        <f>+e!G295</f>
        <v>11</v>
      </c>
      <c r="I297" s="41">
        <f>+SUM(e!H295:K295)</f>
        <v>2</v>
      </c>
      <c r="J297" s="41">
        <f>+SUM(e!L295:O295)</f>
        <v>395112</v>
      </c>
      <c r="K297" s="41">
        <f>+e!P295</f>
        <v>980292</v>
      </c>
      <c r="L297" s="41">
        <f>+SUM(e!Q295:R295)</f>
        <v>4245509</v>
      </c>
      <c r="M297" s="31">
        <f>+IFERROR(ROUND(e!P295/e!S295,0),0)</f>
        <v>140042</v>
      </c>
      <c r="N297" s="30">
        <f>+IFERROR(ROUND(SUM(e!T295:V295)/e!S295,0),0)</f>
        <v>741</v>
      </c>
      <c r="O297" s="30">
        <f>+IFERROR(ROUND(e!W295/e!G295*100,1),0)</f>
        <v>63.6</v>
      </c>
      <c r="P297" s="41">
        <f>+e!X295</f>
        <v>3</v>
      </c>
      <c r="Q297" s="30">
        <f>+IFERROR(ROUND(e!Z295/e!Y295*100,1),0)</f>
        <v>0</v>
      </c>
      <c r="R297" s="30">
        <f>+IFERROR(ROUND(e!AB295/e!AA295*100,1),0)</f>
        <v>18.2</v>
      </c>
      <c r="S297" s="30">
        <f>+IFERROR(ROUND(SUM(e!AC295:AF295)/J297*100,1),0)</f>
        <v>6.4</v>
      </c>
      <c r="T297" s="30">
        <f>+IFERROR(ROUND(e!AG295/e!Y295*100,1),0)</f>
        <v>100</v>
      </c>
      <c r="U297" s="30">
        <f>+IFERROR(ROUND(e!AH295/SUM(e!AH295:AJ295)*100,1),0)</f>
        <v>0</v>
      </c>
      <c r="V297" s="30">
        <f>+IFERROR(ROUND(e!AK295/SUM(e!AK295:AQ295)*100,1),0)</f>
        <v>87.2</v>
      </c>
      <c r="W297" s="30">
        <f>+IFERROR(ROUND(SUM(e!AR295:BG295)/J297*100,1),0)</f>
        <v>14.8</v>
      </c>
      <c r="X297" s="30">
        <f>+IFERROR(ROUND(SUM(e!BH295:BI295)/SUM(e!BJ295:BK295)*100,1),0)</f>
        <v>106.7</v>
      </c>
      <c r="Y297" s="30">
        <f t="shared" si="77"/>
        <v>433.1</v>
      </c>
      <c r="Z297" s="30">
        <f t="shared" si="78"/>
        <v>103.1</v>
      </c>
      <c r="AA297" s="30">
        <f>+IFERROR(ROUND(K297/SUM(e!T295:V295),1),0)</f>
        <v>188.9</v>
      </c>
      <c r="AB297" s="42">
        <f>+IFERROR(ROUND((SUM(e!BJ295:BK295)-SUM(e!BL295:BO295))/SUM(e!T295:V295),1),0)</f>
        <v>183.3</v>
      </c>
      <c r="AC297" s="30">
        <f>+IFERROR(ROUND(e!BP295/e!BQ295*100,1),0)</f>
        <v>284.5</v>
      </c>
      <c r="AD297" s="101">
        <f>+e!BR295</f>
        <v>6200</v>
      </c>
      <c r="AF297" s="5"/>
      <c r="AG297" s="29"/>
      <c r="BG297" s="5"/>
      <c r="BH297" s="29"/>
      <c r="CH297" s="5"/>
      <c r="CI297" s="29"/>
    </row>
    <row r="298" spans="2:87">
      <c r="B298" s="40" t="s">
        <v>1695</v>
      </c>
      <c r="C298" s="30" t="s">
        <v>1696</v>
      </c>
      <c r="D298" s="30" t="s">
        <v>1306</v>
      </c>
      <c r="E298" s="30" t="s">
        <v>1706</v>
      </c>
      <c r="F298" s="30" t="str">
        <f t="shared" si="76"/>
        <v>茨城県茨城県南水道企業団</v>
      </c>
      <c r="G298" s="41">
        <f>+e!F296</f>
        <v>255407</v>
      </c>
      <c r="H298" s="41">
        <f>+e!G296</f>
        <v>67</v>
      </c>
      <c r="I298" s="41">
        <f>+SUM(e!H296:K296)</f>
        <v>0</v>
      </c>
      <c r="J298" s="41">
        <f>+SUM(e!L296:O296)</f>
        <v>1500880</v>
      </c>
      <c r="K298" s="41">
        <f>+e!P296</f>
        <v>4805863</v>
      </c>
      <c r="L298" s="41">
        <f>+SUM(e!Q296:R296)</f>
        <v>4414868</v>
      </c>
      <c r="M298" s="31">
        <f>+IFERROR(ROUND(e!P296/e!S296,0),0)</f>
        <v>71729</v>
      </c>
      <c r="N298" s="30">
        <f>+IFERROR(ROUND(SUM(e!T296:V296)/e!S296,0),0)</f>
        <v>347</v>
      </c>
      <c r="O298" s="30">
        <f>+IFERROR(ROUND(e!W296/e!G296*100,1),0)</f>
        <v>50.7</v>
      </c>
      <c r="P298" s="41">
        <f>+e!X296</f>
        <v>19</v>
      </c>
      <c r="Q298" s="30">
        <f>+IFERROR(ROUND(e!Z296/e!Y296*100,1),0)</f>
        <v>0</v>
      </c>
      <c r="R298" s="30">
        <f>+IFERROR(ROUND(e!AB296/e!AA296*100,1),0)</f>
        <v>0</v>
      </c>
      <c r="S298" s="30">
        <f>+IFERROR(ROUND(SUM(e!AC296:AF296)/J298*100,1),0)</f>
        <v>19.899999999999999</v>
      </c>
      <c r="T298" s="30">
        <f>+IFERROR(ROUND(e!AG296/e!Y296*100,1),0)</f>
        <v>0</v>
      </c>
      <c r="U298" s="30">
        <f>+IFERROR(ROUND(e!AH296/SUM(e!AH296:AJ296)*100,1),0)</f>
        <v>0</v>
      </c>
      <c r="V298" s="30">
        <f>+IFERROR(ROUND(e!AK296/SUM(e!AK296:AQ296)*100,1),0)</f>
        <v>16</v>
      </c>
      <c r="W298" s="30">
        <f>+IFERROR(ROUND(SUM(e!AR296:BG296)/J298*100,1),0)</f>
        <v>9.6</v>
      </c>
      <c r="X298" s="30">
        <f>+IFERROR(ROUND(SUM(e!BH296:BI296)/SUM(e!BJ296:BK296)*100,1),0)</f>
        <v>106.5</v>
      </c>
      <c r="Y298" s="30">
        <f t="shared" si="77"/>
        <v>91.9</v>
      </c>
      <c r="Z298" s="30">
        <f t="shared" si="78"/>
        <v>100.6</v>
      </c>
      <c r="AA298" s="30">
        <f>+IFERROR(ROUND(K298/SUM(e!T296:V296),1),0)</f>
        <v>206.8</v>
      </c>
      <c r="AB298" s="42">
        <f>+IFERROR(ROUND((SUM(e!BJ296:BK296)-SUM(e!BL296:BO296))/SUM(e!T296:V296),1),0)</f>
        <v>205.5</v>
      </c>
      <c r="AC298" s="30">
        <f>+IFERROR(ROUND(e!BP296/e!BQ296*100,1),0)</f>
        <v>655.8</v>
      </c>
      <c r="AD298" s="101">
        <f>+e!BR296</f>
        <v>90375</v>
      </c>
      <c r="AF298" s="5"/>
      <c r="AG298" s="29"/>
      <c r="BG298" s="5"/>
      <c r="BH298" s="29"/>
      <c r="CH298" s="5"/>
      <c r="CI298" s="29"/>
    </row>
    <row r="299" spans="2:87">
      <c r="B299" s="40" t="s">
        <v>1695</v>
      </c>
      <c r="C299" s="30" t="s">
        <v>1696</v>
      </c>
      <c r="D299" s="30" t="s">
        <v>1308</v>
      </c>
      <c r="E299" s="30" t="s">
        <v>1707</v>
      </c>
      <c r="F299" s="30" t="str">
        <f t="shared" si="76"/>
        <v>茨城県湖北水道企業団</v>
      </c>
      <c r="G299" s="41">
        <f>+e!F297</f>
        <v>52631</v>
      </c>
      <c r="H299" s="41">
        <f>+e!G297</f>
        <v>26</v>
      </c>
      <c r="I299" s="41">
        <f>+SUM(e!H297:K297)</f>
        <v>4</v>
      </c>
      <c r="J299" s="41">
        <f>+SUM(e!L297:O297)</f>
        <v>336040</v>
      </c>
      <c r="K299" s="41">
        <f>+e!P297</f>
        <v>1394552</v>
      </c>
      <c r="L299" s="41">
        <f>+SUM(e!Q297:R297)</f>
        <v>1916807</v>
      </c>
      <c r="M299" s="31">
        <f>+IFERROR(ROUND(e!P297/e!S297,0),0)</f>
        <v>58106</v>
      </c>
      <c r="N299" s="30">
        <f>+IFERROR(ROUND(SUM(e!T297:V297)/e!S297,0),0)</f>
        <v>265</v>
      </c>
      <c r="O299" s="30">
        <f>+IFERROR(ROUND(e!W297/e!G297*100,1),0)</f>
        <v>30.8</v>
      </c>
      <c r="P299" s="41">
        <f>+e!X297</f>
        <v>15</v>
      </c>
      <c r="Q299" s="30">
        <f>+IFERROR(ROUND(e!Z297/e!Y297*100,1),0)</f>
        <v>0</v>
      </c>
      <c r="R299" s="30">
        <f>+IFERROR(ROUND(e!AB297/e!AA297*100,1),0)</f>
        <v>16.399999999999999</v>
      </c>
      <c r="S299" s="30">
        <f>+IFERROR(ROUND(SUM(e!AC297:AF297)/J299*100,1),0)</f>
        <v>26.5</v>
      </c>
      <c r="T299" s="30">
        <f>+IFERROR(ROUND(e!AG297/e!Y297*100,1),0)</f>
        <v>0</v>
      </c>
      <c r="U299" s="30">
        <f>+IFERROR(ROUND(e!AH297/SUM(e!AH297:AJ297)*100,1),0)</f>
        <v>0</v>
      </c>
      <c r="V299" s="30">
        <f>+IFERROR(ROUND(e!AK297/SUM(e!AK297:AQ297)*100,1),0)</f>
        <v>0</v>
      </c>
      <c r="W299" s="30">
        <f>+IFERROR(ROUND(SUM(e!AR297:BG297)/J299*100,1),0)</f>
        <v>19.5</v>
      </c>
      <c r="X299" s="30">
        <f>+IFERROR(ROUND(SUM(e!BH297:BI297)/SUM(e!BJ297:BK297)*100,1),0)</f>
        <v>104.9</v>
      </c>
      <c r="Y299" s="30">
        <f t="shared" si="77"/>
        <v>137.4</v>
      </c>
      <c r="Z299" s="30">
        <f t="shared" si="78"/>
        <v>100.9</v>
      </c>
      <c r="AA299" s="30">
        <f>+IFERROR(ROUND(K299/SUM(e!T297:V297),1),0)</f>
        <v>219.6</v>
      </c>
      <c r="AB299" s="42">
        <f>+IFERROR(ROUND((SUM(e!BJ297:BK297)-SUM(e!BL297:BO297))/SUM(e!T297:V297),1),0)</f>
        <v>217.7</v>
      </c>
      <c r="AC299" s="30">
        <f>+IFERROR(ROUND(e!BP297/e!BQ297*100,1),0)</f>
        <v>305</v>
      </c>
      <c r="AD299" s="101">
        <f>+e!BR297</f>
        <v>8760</v>
      </c>
      <c r="AF299" s="5"/>
      <c r="AG299" s="29"/>
      <c r="BG299" s="5"/>
      <c r="BH299" s="29"/>
      <c r="CH299" s="5"/>
      <c r="CI299" s="29"/>
    </row>
    <row r="300" spans="2:87">
      <c r="B300" s="40" t="s">
        <v>1695</v>
      </c>
      <c r="C300" s="30" t="s">
        <v>1696</v>
      </c>
      <c r="D300" s="30" t="s">
        <v>1310</v>
      </c>
      <c r="E300" s="30" t="s">
        <v>1708</v>
      </c>
      <c r="F300" s="30" t="str">
        <f t="shared" si="76"/>
        <v>茨城県大洗町</v>
      </c>
      <c r="G300" s="41">
        <f>+e!F298</f>
        <v>16073</v>
      </c>
      <c r="H300" s="41">
        <f>+e!G298</f>
        <v>8</v>
      </c>
      <c r="I300" s="41">
        <f>+SUM(e!H298:K298)</f>
        <v>4</v>
      </c>
      <c r="J300" s="41">
        <f>+SUM(e!L298:O298)</f>
        <v>142960</v>
      </c>
      <c r="K300" s="41">
        <f>+e!P298</f>
        <v>441663</v>
      </c>
      <c r="L300" s="41">
        <f>+SUM(e!Q298:R298)</f>
        <v>523192</v>
      </c>
      <c r="M300" s="31">
        <f>+IFERROR(ROUND(e!P298/e!S298,0),0)</f>
        <v>88333</v>
      </c>
      <c r="N300" s="30">
        <f>+IFERROR(ROUND(SUM(e!T298:V298)/e!S298,0),0)</f>
        <v>486</v>
      </c>
      <c r="O300" s="30">
        <f>+IFERROR(ROUND(e!W298/e!G298*100,1),0)</f>
        <v>37.5</v>
      </c>
      <c r="P300" s="41">
        <f>+e!X298</f>
        <v>6</v>
      </c>
      <c r="Q300" s="30">
        <f>+IFERROR(ROUND(e!Z298/e!Y298*100,1),0)</f>
        <v>0</v>
      </c>
      <c r="R300" s="30">
        <f>+IFERROR(ROUND(e!AB298/e!AA298*100,1),0)</f>
        <v>100</v>
      </c>
      <c r="S300" s="30">
        <f>+IFERROR(ROUND(SUM(e!AC298:AF298)/J300*100,1),0)</f>
        <v>33.4</v>
      </c>
      <c r="T300" s="30">
        <f>+IFERROR(ROUND(e!AG298/e!Y298*100,1),0)</f>
        <v>0</v>
      </c>
      <c r="U300" s="30">
        <f>+IFERROR(ROUND(e!AH298/SUM(e!AH298:AJ298)*100,1),0)</f>
        <v>0</v>
      </c>
      <c r="V300" s="30">
        <f>+IFERROR(ROUND(e!AK298/SUM(e!AK298:AQ298)*100,1),0)</f>
        <v>0</v>
      </c>
      <c r="W300" s="30">
        <f>+IFERROR(ROUND(SUM(e!AR298:BG298)/J300*100,1),0)</f>
        <v>0.7</v>
      </c>
      <c r="X300" s="30">
        <f>+IFERROR(ROUND(SUM(e!BH298:BI298)/SUM(e!BJ298:BK298)*100,1),0)</f>
        <v>103.2</v>
      </c>
      <c r="Y300" s="30">
        <f t="shared" si="77"/>
        <v>118.5</v>
      </c>
      <c r="Z300" s="30">
        <f t="shared" si="78"/>
        <v>101.2</v>
      </c>
      <c r="AA300" s="30">
        <f>+IFERROR(ROUND(K300/SUM(e!T298:V298),1),0)</f>
        <v>181.8</v>
      </c>
      <c r="AB300" s="42">
        <f>+IFERROR(ROUND((SUM(e!BJ298:BK298)-SUM(e!BL298:BO298))/SUM(e!T298:V298),1),0)</f>
        <v>179.7</v>
      </c>
      <c r="AC300" s="30">
        <f>+IFERROR(ROUND(e!BP298/e!BQ298*100,1),0)</f>
        <v>367.9</v>
      </c>
      <c r="AD300" s="101">
        <f>+e!BR298</f>
        <v>8000</v>
      </c>
      <c r="AF300" s="5"/>
      <c r="AG300" s="29"/>
      <c r="BG300" s="5"/>
      <c r="BH300" s="29"/>
      <c r="CH300" s="5"/>
      <c r="CI300" s="29"/>
    </row>
    <row r="301" spans="2:87">
      <c r="B301" s="40" t="s">
        <v>1695</v>
      </c>
      <c r="C301" s="30" t="s">
        <v>1696</v>
      </c>
      <c r="D301" s="30" t="s">
        <v>1312</v>
      </c>
      <c r="E301" s="30" t="s">
        <v>1709</v>
      </c>
      <c r="F301" s="30" t="str">
        <f t="shared" si="76"/>
        <v>茨城県大子町</v>
      </c>
      <c r="G301" s="41">
        <f>+e!F299</f>
        <v>16232</v>
      </c>
      <c r="H301" s="41">
        <f>+e!G299</f>
        <v>14</v>
      </c>
      <c r="I301" s="41">
        <f>+SUM(e!H299:K299)</f>
        <v>13</v>
      </c>
      <c r="J301" s="41">
        <f>+SUM(e!L299:O299)</f>
        <v>333736</v>
      </c>
      <c r="K301" s="41">
        <f>+e!P299</f>
        <v>396636</v>
      </c>
      <c r="L301" s="41">
        <f>+SUM(e!Q299:R299)</f>
        <v>902171</v>
      </c>
      <c r="M301" s="31">
        <f>+IFERROR(ROUND(e!P299/e!S299,0),0)</f>
        <v>28331</v>
      </c>
      <c r="N301" s="30">
        <f>+IFERROR(ROUND(SUM(e!T299:V299)/e!S299,0),0)</f>
        <v>132</v>
      </c>
      <c r="O301" s="30">
        <f>+IFERROR(ROUND(e!W299/e!G299*100,1),0)</f>
        <v>42.9</v>
      </c>
      <c r="P301" s="41">
        <f>+e!X299</f>
        <v>4</v>
      </c>
      <c r="Q301" s="30">
        <f>+IFERROR(ROUND(e!Z299/e!Y299*100,1),0)</f>
        <v>0</v>
      </c>
      <c r="R301" s="30">
        <f>+IFERROR(ROUND(e!AB299/e!AA299*100,1),0)</f>
        <v>45.8</v>
      </c>
      <c r="S301" s="30">
        <f>+IFERROR(ROUND(SUM(e!AC299:AF299)/J301*100,1),0)</f>
        <v>0.7</v>
      </c>
      <c r="T301" s="30">
        <f>+IFERROR(ROUND(e!AG299/e!Y299*100,1),0)</f>
        <v>0</v>
      </c>
      <c r="U301" s="30">
        <f>+IFERROR(ROUND(e!AH299/SUM(e!AH299:AJ299)*100,1),0)</f>
        <v>0</v>
      </c>
      <c r="V301" s="30">
        <f>+IFERROR(ROUND(e!AK299/SUM(e!AK299:AQ299)*100,1),0)</f>
        <v>0</v>
      </c>
      <c r="W301" s="30">
        <f>+IFERROR(ROUND(SUM(e!AR299:BG299)/J301*100,1),0)</f>
        <v>4.7</v>
      </c>
      <c r="X301" s="30">
        <f>+IFERROR(ROUND(SUM(e!BH299:BI299)/SUM(e!BJ299:BK299)*100,1),0)</f>
        <v>106.7</v>
      </c>
      <c r="Y301" s="30">
        <f t="shared" si="77"/>
        <v>227.5</v>
      </c>
      <c r="Z301" s="30">
        <f t="shared" si="78"/>
        <v>102.9</v>
      </c>
      <c r="AA301" s="30">
        <f>+IFERROR(ROUND(K301/SUM(e!T299:V299),1),0)</f>
        <v>215.1</v>
      </c>
      <c r="AB301" s="42">
        <f>+IFERROR(ROUND((SUM(e!BJ299:BK299)-SUM(e!BL299:BO299))/SUM(e!T299:V299),1),0)</f>
        <v>209</v>
      </c>
      <c r="AC301" s="30">
        <f>+IFERROR(ROUND(e!BP299/e!BQ299*100,1),0)</f>
        <v>355.5</v>
      </c>
      <c r="AD301" s="101">
        <f>+e!BR299</f>
        <v>0</v>
      </c>
      <c r="AF301" s="5"/>
      <c r="AG301" s="29"/>
      <c r="BG301" s="5"/>
      <c r="BH301" s="29"/>
      <c r="CH301" s="5"/>
      <c r="CI301" s="29"/>
    </row>
    <row r="302" spans="2:87">
      <c r="B302" s="40" t="s">
        <v>1695</v>
      </c>
      <c r="C302" s="30" t="s">
        <v>1696</v>
      </c>
      <c r="D302" s="30" t="s">
        <v>1318</v>
      </c>
      <c r="E302" s="30" t="s">
        <v>1710</v>
      </c>
      <c r="F302" s="30" t="str">
        <f t="shared" si="76"/>
        <v>茨城県高萩市</v>
      </c>
      <c r="G302" s="41">
        <f>+e!F300</f>
        <v>27299</v>
      </c>
      <c r="H302" s="41">
        <f>+e!G300</f>
        <v>8</v>
      </c>
      <c r="I302" s="41">
        <f>+SUM(e!H300:K300)</f>
        <v>2</v>
      </c>
      <c r="J302" s="41">
        <f>+SUM(e!L300:O300)</f>
        <v>190119</v>
      </c>
      <c r="K302" s="41">
        <f>+e!P300</f>
        <v>591705</v>
      </c>
      <c r="L302" s="41">
        <f>+SUM(e!Q300:R300)</f>
        <v>1592270</v>
      </c>
      <c r="M302" s="31">
        <f>+IFERROR(ROUND(e!P300/e!S300,0),0)</f>
        <v>73963</v>
      </c>
      <c r="N302" s="30">
        <f>+IFERROR(ROUND(SUM(e!T300:V300)/e!S300,0),0)</f>
        <v>382</v>
      </c>
      <c r="O302" s="30">
        <f>+IFERROR(ROUND(e!W300/e!G300*100,1),0)</f>
        <v>25</v>
      </c>
      <c r="P302" s="41">
        <f>+e!X300</f>
        <v>4</v>
      </c>
      <c r="Q302" s="30">
        <f>+IFERROR(ROUND(e!Z300/e!Y300*100,1),0)</f>
        <v>0</v>
      </c>
      <c r="R302" s="30">
        <f>+IFERROR(ROUND(e!AB300/e!AA300*100,1),0)</f>
        <v>58.1</v>
      </c>
      <c r="S302" s="30">
        <f>+IFERROR(ROUND(SUM(e!AC300:AF300)/J302*100,1),0)</f>
        <v>33.9</v>
      </c>
      <c r="T302" s="30">
        <f>+IFERROR(ROUND(e!AG300/e!Y300*100,1),0)</f>
        <v>0</v>
      </c>
      <c r="U302" s="30">
        <f>+IFERROR(ROUND(e!AH300/SUM(e!AH300:AJ300)*100,1),0)</f>
        <v>0</v>
      </c>
      <c r="V302" s="30">
        <f>+IFERROR(ROUND(e!AK300/SUM(e!AK300:AQ300)*100,1),0)</f>
        <v>17.100000000000001</v>
      </c>
      <c r="W302" s="30">
        <f>+IFERROR(ROUND(SUM(e!AR300:BG300)/J302*100,1),0)</f>
        <v>4.0999999999999996</v>
      </c>
      <c r="X302" s="30">
        <f>+IFERROR(ROUND(SUM(e!BH300:BI300)/SUM(e!BJ300:BK300)*100,1),0)</f>
        <v>136.30000000000001</v>
      </c>
      <c r="Y302" s="30">
        <f t="shared" si="77"/>
        <v>269.10000000000002</v>
      </c>
      <c r="Z302" s="30">
        <f t="shared" si="78"/>
        <v>130.1</v>
      </c>
      <c r="AA302" s="30">
        <f>+IFERROR(ROUND(K302/SUM(e!T300:V300),1),0)</f>
        <v>193.7</v>
      </c>
      <c r="AB302" s="42">
        <f>+IFERROR(ROUND((SUM(e!BJ300:BK300)-SUM(e!BL300:BO300))/SUM(e!T300:V300),1),0)</f>
        <v>148.9</v>
      </c>
      <c r="AC302" s="30">
        <f>+IFERROR(ROUND(e!BP300/e!BQ300*100,1),0)</f>
        <v>352.8</v>
      </c>
      <c r="AD302" s="101">
        <f>+e!BR300</f>
        <v>0</v>
      </c>
      <c r="AF302" s="5"/>
      <c r="AG302" s="29"/>
      <c r="BG302" s="5"/>
      <c r="BH302" s="29"/>
      <c r="CH302" s="5"/>
      <c r="CI302" s="29"/>
    </row>
    <row r="303" spans="2:87">
      <c r="B303" s="40" t="s">
        <v>1695</v>
      </c>
      <c r="C303" s="30" t="s">
        <v>1696</v>
      </c>
      <c r="D303" s="30" t="s">
        <v>1531</v>
      </c>
      <c r="E303" s="30" t="s">
        <v>1711</v>
      </c>
      <c r="F303" s="30" t="str">
        <f t="shared" si="76"/>
        <v>茨城県常陸大宮市</v>
      </c>
      <c r="G303" s="41">
        <f>+e!F301</f>
        <v>39655</v>
      </c>
      <c r="H303" s="41">
        <f>+e!G301</f>
        <v>15</v>
      </c>
      <c r="I303" s="41">
        <f>+SUM(e!H301:K301)</f>
        <v>11</v>
      </c>
      <c r="J303" s="41">
        <f>+SUM(e!L301:O301)</f>
        <v>731502</v>
      </c>
      <c r="K303" s="41">
        <f>+e!P301</f>
        <v>970216</v>
      </c>
      <c r="L303" s="41">
        <f>+SUM(e!Q301:R301)</f>
        <v>3593393</v>
      </c>
      <c r="M303" s="31">
        <f>+IFERROR(ROUND(e!P301/e!S301,0),0)</f>
        <v>64681</v>
      </c>
      <c r="N303" s="30">
        <f>+IFERROR(ROUND(SUM(e!T301:V301)/e!S301,0),0)</f>
        <v>293</v>
      </c>
      <c r="O303" s="30">
        <f>+IFERROR(ROUND(e!W301/e!G301*100,1),0)</f>
        <v>80</v>
      </c>
      <c r="P303" s="41">
        <f>+e!X301</f>
        <v>3</v>
      </c>
      <c r="Q303" s="30">
        <f>+IFERROR(ROUND(e!Z301/e!Y301*100,1),0)</f>
        <v>0</v>
      </c>
      <c r="R303" s="30">
        <f>+IFERROR(ROUND(e!AB301/e!AA301*100,1),0)</f>
        <v>0</v>
      </c>
      <c r="S303" s="30">
        <f>+IFERROR(ROUND(SUM(e!AC301:AF301)/J303*100,1),0)</f>
        <v>11.1</v>
      </c>
      <c r="T303" s="30">
        <f>+IFERROR(ROUND(e!AG301/e!Y301*100,1),0)</f>
        <v>0</v>
      </c>
      <c r="U303" s="30">
        <f>+IFERROR(ROUND(e!AH301/SUM(e!AH301:AJ301)*100,1),0)</f>
        <v>0</v>
      </c>
      <c r="V303" s="30">
        <f>+IFERROR(ROUND(e!AK301/SUM(e!AK301:AQ301)*100,1),0)</f>
        <v>0</v>
      </c>
      <c r="W303" s="30">
        <f>+IFERROR(ROUND(SUM(e!AR301:BG301)/J303*100,1),0)</f>
        <v>0.3</v>
      </c>
      <c r="X303" s="30">
        <f>+IFERROR(ROUND(SUM(e!BH301:BI301)/SUM(e!BJ301:BK301)*100,1),0)</f>
        <v>108.9</v>
      </c>
      <c r="Y303" s="30">
        <f t="shared" si="77"/>
        <v>370.4</v>
      </c>
      <c r="Z303" s="30">
        <f t="shared" si="78"/>
        <v>96.9</v>
      </c>
      <c r="AA303" s="30">
        <f>+IFERROR(ROUND(K303/SUM(e!T301:V301),1),0)</f>
        <v>220.5</v>
      </c>
      <c r="AB303" s="42">
        <f>+IFERROR(ROUND((SUM(e!BJ301:BK301)-SUM(e!BL301:BO301))/SUM(e!T301:V301),1),0)</f>
        <v>227.5</v>
      </c>
      <c r="AC303" s="30">
        <f>+IFERROR(ROUND(e!BP301/e!BQ301*100,1),0)</f>
        <v>298.10000000000002</v>
      </c>
      <c r="AD303" s="101">
        <f>+e!BR301</f>
        <v>2300</v>
      </c>
      <c r="AF303" s="5"/>
      <c r="AG303" s="29"/>
      <c r="BG303" s="5"/>
      <c r="BH303" s="29"/>
      <c r="CH303" s="5"/>
      <c r="CI303" s="29"/>
    </row>
    <row r="304" spans="2:87">
      <c r="B304" s="40" t="s">
        <v>1695</v>
      </c>
      <c r="C304" s="30" t="s">
        <v>1696</v>
      </c>
      <c r="D304" s="30" t="s">
        <v>1322</v>
      </c>
      <c r="E304" s="30" t="s">
        <v>1712</v>
      </c>
      <c r="F304" s="30" t="str">
        <f t="shared" si="76"/>
        <v>茨城県鹿嶋市（鹿島）</v>
      </c>
      <c r="G304" s="41">
        <f>+e!F302</f>
        <v>42685</v>
      </c>
      <c r="H304" s="41">
        <f>+e!G302</f>
        <v>7</v>
      </c>
      <c r="I304" s="41">
        <f>+SUM(e!H302:K302)</f>
        <v>1</v>
      </c>
      <c r="J304" s="41">
        <f>+SUM(e!L302:O302)</f>
        <v>357790</v>
      </c>
      <c r="K304" s="41">
        <f>+e!P302</f>
        <v>1298834</v>
      </c>
      <c r="L304" s="41">
        <f>+SUM(e!Q302:R302)</f>
        <v>1931200</v>
      </c>
      <c r="M304" s="31">
        <f>+IFERROR(ROUND(e!P302/e!S302,0),0)</f>
        <v>185548</v>
      </c>
      <c r="N304" s="30">
        <f>+IFERROR(ROUND(SUM(e!T302:V302)/e!S302,0),0)</f>
        <v>745</v>
      </c>
      <c r="O304" s="30">
        <f>+IFERROR(ROUND(e!W302/e!G302*100,1),0)</f>
        <v>28.6</v>
      </c>
      <c r="P304" s="41">
        <f>+e!X302</f>
        <v>19</v>
      </c>
      <c r="Q304" s="30">
        <f>+IFERROR(ROUND(e!Z302/e!Y302*100,1),0)</f>
        <v>0</v>
      </c>
      <c r="R304" s="30">
        <f>+IFERROR(ROUND(e!AB302/e!AA302*100,1),0)</f>
        <v>0</v>
      </c>
      <c r="S304" s="30">
        <f>+IFERROR(ROUND(SUM(e!AC302:AF302)/J304*100,1),0)</f>
        <v>16</v>
      </c>
      <c r="T304" s="30">
        <f>+IFERROR(ROUND(e!AG302/e!Y302*100,1),0)</f>
        <v>0</v>
      </c>
      <c r="U304" s="30">
        <f>+IFERROR(ROUND(e!AH302/SUM(e!AH302:AJ302)*100,1),0)</f>
        <v>0</v>
      </c>
      <c r="V304" s="30">
        <f>+IFERROR(ROUND(e!AK302/SUM(e!AK302:AQ302)*100,1),0)</f>
        <v>96.5</v>
      </c>
      <c r="W304" s="30">
        <f>+IFERROR(ROUND(SUM(e!AR302:BG302)/J304*100,1),0)</f>
        <v>2.9</v>
      </c>
      <c r="X304" s="30">
        <f>+IFERROR(ROUND(SUM(e!BH302:BI302)/SUM(e!BJ302:BK302)*100,1),0)</f>
        <v>117</v>
      </c>
      <c r="Y304" s="30">
        <f t="shared" si="77"/>
        <v>148.69999999999999</v>
      </c>
      <c r="Z304" s="30">
        <f t="shared" si="78"/>
        <v>112.7</v>
      </c>
      <c r="AA304" s="30">
        <f>+IFERROR(ROUND(K304/SUM(e!T302:V302),1),0)</f>
        <v>249.1</v>
      </c>
      <c r="AB304" s="42">
        <f>+IFERROR(ROUND((SUM(e!BJ302:BK302)-SUM(e!BL302:BO302))/SUM(e!T302:V302),1),0)</f>
        <v>221.1</v>
      </c>
      <c r="AC304" s="30">
        <f>+IFERROR(ROUND(e!BP302/e!BQ302*100,1),0)</f>
        <v>956.6</v>
      </c>
      <c r="AD304" s="101">
        <f>+e!BR302</f>
        <v>25000</v>
      </c>
      <c r="AF304" s="5"/>
      <c r="AG304" s="29"/>
      <c r="BG304" s="5"/>
      <c r="BH304" s="29"/>
      <c r="CH304" s="5"/>
      <c r="CI304" s="29"/>
    </row>
    <row r="305" spans="2:87">
      <c r="B305" s="40" t="s">
        <v>1695</v>
      </c>
      <c r="C305" s="30" t="s">
        <v>1696</v>
      </c>
      <c r="D305" s="30" t="s">
        <v>1324</v>
      </c>
      <c r="E305" s="30" t="s">
        <v>1713</v>
      </c>
      <c r="F305" s="30" t="str">
        <f t="shared" si="76"/>
        <v>茨城県那珂市</v>
      </c>
      <c r="G305" s="41">
        <f>+e!F303</f>
        <v>53092</v>
      </c>
      <c r="H305" s="41">
        <f>+e!G303</f>
        <v>15</v>
      </c>
      <c r="I305" s="41">
        <f>+SUM(e!H303:K303)</f>
        <v>3</v>
      </c>
      <c r="J305" s="41">
        <f>+SUM(e!L303:O303)</f>
        <v>533610</v>
      </c>
      <c r="K305" s="41">
        <f>+e!P303</f>
        <v>1005992</v>
      </c>
      <c r="L305" s="41">
        <f>+SUM(e!Q303:R303)</f>
        <v>1837228</v>
      </c>
      <c r="M305" s="31">
        <f>+IFERROR(ROUND(e!P303/e!S303,0),0)</f>
        <v>125749</v>
      </c>
      <c r="N305" s="30">
        <f>+IFERROR(ROUND(SUM(e!T303:V303)/e!S303,0),0)</f>
        <v>624</v>
      </c>
      <c r="O305" s="30">
        <f>+IFERROR(ROUND(e!W303/e!G303*100,1),0)</f>
        <v>60</v>
      </c>
      <c r="P305" s="41">
        <f>+e!X303</f>
        <v>5</v>
      </c>
      <c r="Q305" s="30">
        <f>+IFERROR(ROUND(e!Z303/e!Y303*100,1),0)</f>
        <v>0</v>
      </c>
      <c r="R305" s="30">
        <f>+IFERROR(ROUND(e!AB303/e!AA303*100,1),0)</f>
        <v>93.8</v>
      </c>
      <c r="S305" s="30">
        <f>+IFERROR(ROUND(SUM(e!AC303:AF303)/J305*100,1),0)</f>
        <v>9.8000000000000007</v>
      </c>
      <c r="T305" s="30">
        <f>+IFERROR(ROUND(e!AG303/e!Y303*100,1),0)</f>
        <v>0</v>
      </c>
      <c r="U305" s="30">
        <f>+IFERROR(ROUND(e!AH303/SUM(e!AH303:AJ303)*100,1),0)</f>
        <v>0</v>
      </c>
      <c r="V305" s="30">
        <f>+IFERROR(ROUND(e!AK303/SUM(e!AK303:AQ303)*100,1),0)</f>
        <v>21.9</v>
      </c>
      <c r="W305" s="30">
        <f>+IFERROR(ROUND(SUM(e!AR303:BG303)/J305*100,1),0)</f>
        <v>14.5</v>
      </c>
      <c r="X305" s="30">
        <f>+IFERROR(ROUND(SUM(e!BH303:BI303)/SUM(e!BJ303:BK303)*100,1),0)</f>
        <v>121.1</v>
      </c>
      <c r="Y305" s="30">
        <f t="shared" si="77"/>
        <v>182.6</v>
      </c>
      <c r="Z305" s="30">
        <f t="shared" si="78"/>
        <v>112</v>
      </c>
      <c r="AA305" s="30">
        <f>+IFERROR(ROUND(K305/SUM(e!T303:V303),1),0)</f>
        <v>201.4</v>
      </c>
      <c r="AB305" s="42">
        <f>+IFERROR(ROUND((SUM(e!BJ303:BK303)-SUM(e!BL303:BO303))/SUM(e!T303:V303),1),0)</f>
        <v>179.8</v>
      </c>
      <c r="AC305" s="30">
        <f>+IFERROR(ROUND(e!BP303/e!BQ303*100,1),0)</f>
        <v>823.4</v>
      </c>
      <c r="AD305" s="101">
        <f>+e!BR303</f>
        <v>8163</v>
      </c>
      <c r="AF305" s="5"/>
      <c r="AG305" s="29"/>
      <c r="BG305" s="5"/>
      <c r="BH305" s="29"/>
      <c r="CH305" s="5"/>
      <c r="CI305" s="29"/>
    </row>
    <row r="306" spans="2:87">
      <c r="B306" s="40" t="s">
        <v>1695</v>
      </c>
      <c r="C306" s="30" t="s">
        <v>1696</v>
      </c>
      <c r="D306" s="30" t="s">
        <v>1326</v>
      </c>
      <c r="E306" s="30" t="s">
        <v>1714</v>
      </c>
      <c r="F306" s="30" t="str">
        <f t="shared" si="76"/>
        <v>茨城県つくば市</v>
      </c>
      <c r="G306" s="41">
        <f>+e!F304</f>
        <v>206220</v>
      </c>
      <c r="H306" s="41">
        <f>+e!G304</f>
        <v>32</v>
      </c>
      <c r="I306" s="41">
        <f>+SUM(e!H304:K304)</f>
        <v>1</v>
      </c>
      <c r="J306" s="41">
        <f>+SUM(e!L304:O304)</f>
        <v>1404773</v>
      </c>
      <c r="K306" s="41">
        <f>+e!P304</f>
        <v>4365457</v>
      </c>
      <c r="L306" s="41">
        <f>+SUM(e!Q304:R304)</f>
        <v>13187753</v>
      </c>
      <c r="M306" s="31">
        <f>+IFERROR(ROUND(e!P304/e!S304,0),0)</f>
        <v>167902</v>
      </c>
      <c r="N306" s="30">
        <f>+IFERROR(ROUND(SUM(e!T304:V304)/e!S304,0),0)</f>
        <v>831</v>
      </c>
      <c r="O306" s="30">
        <f>+IFERROR(ROUND(e!W304/e!G304*100,1),0)</f>
        <v>43.8</v>
      </c>
      <c r="P306" s="41">
        <f>+e!X304</f>
        <v>13</v>
      </c>
      <c r="Q306" s="30">
        <f>+IFERROR(ROUND(e!Z304/e!Y304*100,1),0)</f>
        <v>0</v>
      </c>
      <c r="R306" s="30">
        <f>+IFERROR(ROUND(e!AB304/e!AA304*100,1),0)</f>
        <v>45.8</v>
      </c>
      <c r="S306" s="30">
        <f>+IFERROR(ROUND(SUM(e!AC304:AF304)/J306*100,1),0)</f>
        <v>18.399999999999999</v>
      </c>
      <c r="T306" s="30">
        <f>+IFERROR(ROUND(e!AG304/e!Y304*100,1),0)</f>
        <v>0</v>
      </c>
      <c r="U306" s="30">
        <f>+IFERROR(ROUND(e!AH304/SUM(e!AH304:AJ304)*100,1),0)</f>
        <v>95.8</v>
      </c>
      <c r="V306" s="30">
        <f>+IFERROR(ROUND(e!AK304/SUM(e!AK304:AQ304)*100,1),0)</f>
        <v>97</v>
      </c>
      <c r="W306" s="30">
        <f>+IFERROR(ROUND(SUM(e!AR304:BG304)/J306*100,1),0)</f>
        <v>4.9000000000000004</v>
      </c>
      <c r="X306" s="30">
        <f>+IFERROR(ROUND(SUM(e!BH304:BI304)/SUM(e!BJ304:BK304)*100,1),0)</f>
        <v>112.3</v>
      </c>
      <c r="Y306" s="30">
        <f t="shared" si="77"/>
        <v>302.10000000000002</v>
      </c>
      <c r="Z306" s="30">
        <f t="shared" si="78"/>
        <v>103.1</v>
      </c>
      <c r="AA306" s="30">
        <f>+IFERROR(ROUND(K306/SUM(e!T304:V304),1),0)</f>
        <v>202.2</v>
      </c>
      <c r="AB306" s="42">
        <f>+IFERROR(ROUND((SUM(e!BJ304:BK304)-SUM(e!BL304:BO304))/SUM(e!T304:V304),1),0)</f>
        <v>196.1</v>
      </c>
      <c r="AC306" s="30">
        <f>+IFERROR(ROUND(e!BP304/e!BQ304*100,1),0)</f>
        <v>103.5</v>
      </c>
      <c r="AD306" s="101">
        <f>+e!BR304</f>
        <v>100000</v>
      </c>
      <c r="AF306" s="5"/>
      <c r="AG306" s="29"/>
      <c r="BG306" s="5"/>
      <c r="BH306" s="29"/>
      <c r="CH306" s="5"/>
      <c r="CI306" s="29"/>
    </row>
    <row r="307" spans="2:87">
      <c r="B307" s="40" t="s">
        <v>1695</v>
      </c>
      <c r="C307" s="30" t="s">
        <v>1696</v>
      </c>
      <c r="D307" s="30" t="s">
        <v>1330</v>
      </c>
      <c r="E307" s="30" t="s">
        <v>1715</v>
      </c>
      <c r="F307" s="30" t="str">
        <f t="shared" si="76"/>
        <v>茨城県東海村</v>
      </c>
      <c r="G307" s="41">
        <f>+e!F305</f>
        <v>37450</v>
      </c>
      <c r="H307" s="41">
        <f>+e!G305</f>
        <v>10</v>
      </c>
      <c r="I307" s="41">
        <f>+SUM(e!H305:K305)</f>
        <v>1</v>
      </c>
      <c r="J307" s="41">
        <f>+SUM(e!L305:O305)</f>
        <v>275071</v>
      </c>
      <c r="K307" s="41">
        <f>+e!P305</f>
        <v>678484</v>
      </c>
      <c r="L307" s="41">
        <f>+SUM(e!Q305:R305)</f>
        <v>1770469</v>
      </c>
      <c r="M307" s="31">
        <f>+IFERROR(ROUND(e!P305/e!S305,0),0)</f>
        <v>67848</v>
      </c>
      <c r="N307" s="30">
        <f>+IFERROR(ROUND(SUM(e!T305:V305)/e!S305,0),0)</f>
        <v>395</v>
      </c>
      <c r="O307" s="30">
        <f>+IFERROR(ROUND(e!W305/e!G305*100,1),0)</f>
        <v>30</v>
      </c>
      <c r="P307" s="41">
        <f>+e!X305</f>
        <v>6</v>
      </c>
      <c r="Q307" s="30">
        <f>+IFERROR(ROUND(e!Z305/e!Y305*100,1),0)</f>
        <v>0</v>
      </c>
      <c r="R307" s="30">
        <f>+IFERROR(ROUND(e!AB305/e!AA305*100,1),0)</f>
        <v>74.599999999999994</v>
      </c>
      <c r="S307" s="30">
        <f>+IFERROR(ROUND(SUM(e!AC305:AF305)/J307*100,1),0)</f>
        <v>0</v>
      </c>
      <c r="T307" s="30">
        <f>+IFERROR(ROUND(e!AG305/e!Y305*100,1),0)</f>
        <v>0</v>
      </c>
      <c r="U307" s="30">
        <f>+IFERROR(ROUND(e!AH305/SUM(e!AH305:AJ305)*100,1),0)</f>
        <v>0</v>
      </c>
      <c r="V307" s="30">
        <f>+IFERROR(ROUND(e!AK305/SUM(e!AK305:AQ305)*100,1),0)</f>
        <v>0</v>
      </c>
      <c r="W307" s="30">
        <f>+IFERROR(ROUND(SUM(e!AR305:BG305)/J307*100,1),0)</f>
        <v>0.3</v>
      </c>
      <c r="X307" s="30">
        <f>+IFERROR(ROUND(SUM(e!BH305:BI305)/SUM(e!BJ305:BK305)*100,1),0)</f>
        <v>109</v>
      </c>
      <c r="Y307" s="30">
        <f t="shared" si="77"/>
        <v>260.89999999999998</v>
      </c>
      <c r="Z307" s="30">
        <f t="shared" si="78"/>
        <v>93.6</v>
      </c>
      <c r="AA307" s="30">
        <f>+IFERROR(ROUND(K307/SUM(e!T305:V305),1),0)</f>
        <v>171.8</v>
      </c>
      <c r="AB307" s="42">
        <f>+IFERROR(ROUND((SUM(e!BJ305:BK305)-SUM(e!BL305:BO305))/SUM(e!T305:V305),1),0)</f>
        <v>183.5</v>
      </c>
      <c r="AC307" s="30">
        <f>+IFERROR(ROUND(e!BP305/e!BQ305*100,1),0)</f>
        <v>340.7</v>
      </c>
      <c r="AD307" s="101">
        <f>+e!BR305</f>
        <v>3800</v>
      </c>
      <c r="AF307" s="5"/>
      <c r="AG307" s="29"/>
      <c r="BG307" s="5"/>
      <c r="BH307" s="29"/>
      <c r="CH307" s="5"/>
      <c r="CI307" s="29"/>
    </row>
    <row r="308" spans="2:87">
      <c r="B308" s="40" t="s">
        <v>1695</v>
      </c>
      <c r="C308" s="30" t="s">
        <v>1696</v>
      </c>
      <c r="D308" s="30" t="s">
        <v>1535</v>
      </c>
      <c r="E308" s="30" t="s">
        <v>1716</v>
      </c>
      <c r="F308" s="30" t="str">
        <f t="shared" si="76"/>
        <v>茨城県境町</v>
      </c>
      <c r="G308" s="41">
        <f>+e!F306</f>
        <v>23470</v>
      </c>
      <c r="H308" s="41">
        <f>+e!G306</f>
        <v>11</v>
      </c>
      <c r="I308" s="41">
        <f>+SUM(e!H306:K306)</f>
        <v>2</v>
      </c>
      <c r="J308" s="41">
        <f>+SUM(e!L306:O306)</f>
        <v>229578</v>
      </c>
      <c r="K308" s="41">
        <f>+e!P306</f>
        <v>481732</v>
      </c>
      <c r="L308" s="41">
        <f>+SUM(e!Q306:R306)</f>
        <v>203471</v>
      </c>
      <c r="M308" s="31">
        <f>+IFERROR(ROUND(e!P306/e!S306,0),0)</f>
        <v>43794</v>
      </c>
      <c r="N308" s="30">
        <f>+IFERROR(ROUND(SUM(e!T306:V306)/e!S306,0),0)</f>
        <v>219</v>
      </c>
      <c r="O308" s="30">
        <f>+IFERROR(ROUND(e!W306/e!G306*100,1),0)</f>
        <v>0</v>
      </c>
      <c r="P308" s="41">
        <f>+e!X306</f>
        <v>11</v>
      </c>
      <c r="Q308" s="30">
        <f>+IFERROR(ROUND(e!Z306/e!Y306*100,1),0)</f>
        <v>0</v>
      </c>
      <c r="R308" s="30">
        <f>+IFERROR(ROUND(e!AB306/e!AA306*100,1),0)</f>
        <v>81.7</v>
      </c>
      <c r="S308" s="30">
        <f>+IFERROR(ROUND(SUM(e!AC306:AF306)/J308*100,1),0)</f>
        <v>29.2</v>
      </c>
      <c r="T308" s="30">
        <f>+IFERROR(ROUND(e!AG306/e!Y306*100,1),0)</f>
        <v>0</v>
      </c>
      <c r="U308" s="30">
        <f>+IFERROR(ROUND(e!AH306/SUM(e!AH306:AJ306)*100,1),0)</f>
        <v>0</v>
      </c>
      <c r="V308" s="30">
        <f>+IFERROR(ROUND(e!AK306/SUM(e!AK306:AQ306)*100,1),0)</f>
        <v>0</v>
      </c>
      <c r="W308" s="30">
        <f>+IFERROR(ROUND(SUM(e!AR306:BG306)/J308*100,1),0)</f>
        <v>1.2</v>
      </c>
      <c r="X308" s="30">
        <f>+IFERROR(ROUND(SUM(e!BH306:BI306)/SUM(e!BJ306:BK306)*100,1),0)</f>
        <v>99.5</v>
      </c>
      <c r="Y308" s="30">
        <f t="shared" si="77"/>
        <v>42.2</v>
      </c>
      <c r="Z308" s="30">
        <f t="shared" si="78"/>
        <v>92</v>
      </c>
      <c r="AA308" s="30">
        <f>+IFERROR(ROUND(K308/SUM(e!T306:V306),1),0)</f>
        <v>200.3</v>
      </c>
      <c r="AB308" s="42">
        <f>+IFERROR(ROUND((SUM(e!BJ306:BK306)-SUM(e!BL306:BO306))/SUM(e!T306:V306),1),0)</f>
        <v>217.8</v>
      </c>
      <c r="AC308" s="30">
        <f>+IFERROR(ROUND(e!BP306/e!BQ306*100,1),0)</f>
        <v>1632.1</v>
      </c>
      <c r="AD308" s="101">
        <f>+e!BR306</f>
        <v>6200</v>
      </c>
      <c r="AF308" s="5"/>
      <c r="AG308" s="29"/>
      <c r="BG308" s="5"/>
      <c r="BH308" s="29"/>
      <c r="CH308" s="5"/>
      <c r="CI308" s="29"/>
    </row>
    <row r="309" spans="2:87">
      <c r="B309" s="40" t="s">
        <v>1695</v>
      </c>
      <c r="C309" s="30" t="s">
        <v>1696</v>
      </c>
      <c r="D309" s="30" t="s">
        <v>1338</v>
      </c>
      <c r="E309" s="30" t="s">
        <v>1717</v>
      </c>
      <c r="F309" s="30" t="str">
        <f t="shared" si="76"/>
        <v>茨城県美浦村</v>
      </c>
      <c r="G309" s="41">
        <f>+e!F307</f>
        <v>14062</v>
      </c>
      <c r="H309" s="41">
        <f>+e!G307</f>
        <v>4</v>
      </c>
      <c r="I309" s="41">
        <f>+SUM(e!H307:K307)</f>
        <v>0</v>
      </c>
      <c r="J309" s="41">
        <f>+SUM(e!L307:O307)</f>
        <v>143010</v>
      </c>
      <c r="K309" s="41">
        <f>+e!P307</f>
        <v>491840</v>
      </c>
      <c r="L309" s="41">
        <f>+SUM(e!Q307:R307)</f>
        <v>854707</v>
      </c>
      <c r="M309" s="31">
        <f>+IFERROR(ROUND(e!P307/e!S307,0),0)</f>
        <v>122960</v>
      </c>
      <c r="N309" s="30">
        <f>+IFERROR(ROUND(SUM(e!T307:V307)/e!S307,0),0)</f>
        <v>530</v>
      </c>
      <c r="O309" s="30">
        <f>+IFERROR(ROUND(e!W307/e!G307*100,1),0)</f>
        <v>50</v>
      </c>
      <c r="P309" s="41">
        <f>+e!X307</f>
        <v>5</v>
      </c>
      <c r="Q309" s="30">
        <f>+IFERROR(ROUND(e!Z307/e!Y307*100,1),0)</f>
        <v>0</v>
      </c>
      <c r="R309" s="30">
        <f>+IFERROR(ROUND(e!AB307/e!AA307*100,1),0)</f>
        <v>0</v>
      </c>
      <c r="S309" s="30">
        <f>+IFERROR(ROUND(SUM(e!AC307:AF307)/J309*100,1),0)</f>
        <v>8.6</v>
      </c>
      <c r="T309" s="30">
        <f>+IFERROR(ROUND(e!AG307/e!Y307*100,1),0)</f>
        <v>0</v>
      </c>
      <c r="U309" s="30">
        <f>+IFERROR(ROUND(e!AH307/SUM(e!AH307:AJ307)*100,1),0)</f>
        <v>100</v>
      </c>
      <c r="V309" s="30">
        <f>+IFERROR(ROUND(e!AK307/SUM(e!AK307:AQ307)*100,1),0)</f>
        <v>66.7</v>
      </c>
      <c r="W309" s="30">
        <f>+IFERROR(ROUND(SUM(e!AR307:BG307)/J309*100,1),0)</f>
        <v>1.8</v>
      </c>
      <c r="X309" s="30">
        <f>+IFERROR(ROUND(SUM(e!BH307:BI307)/SUM(e!BJ307:BK307)*100,1),0)</f>
        <v>103.4</v>
      </c>
      <c r="Y309" s="30">
        <f t="shared" si="77"/>
        <v>173.8</v>
      </c>
      <c r="Z309" s="30">
        <f t="shared" si="78"/>
        <v>103</v>
      </c>
      <c r="AA309" s="30">
        <f>+IFERROR(ROUND(K309/SUM(e!T307:V307),1),0)</f>
        <v>231.9</v>
      </c>
      <c r="AB309" s="42">
        <f>+IFERROR(ROUND((SUM(e!BJ307:BK307)-SUM(e!BL307:BO307))/SUM(e!T307:V307),1),0)</f>
        <v>225.2</v>
      </c>
      <c r="AC309" s="30">
        <f>+IFERROR(ROUND(e!BP307/e!BQ307*100,1),0)</f>
        <v>622.79999999999995</v>
      </c>
      <c r="AD309" s="101">
        <f>+e!BR307</f>
        <v>11000</v>
      </c>
      <c r="AF309" s="5"/>
      <c r="AG309" s="29"/>
      <c r="BG309" s="5"/>
      <c r="BH309" s="29"/>
      <c r="CH309" s="5"/>
      <c r="CI309" s="29"/>
    </row>
    <row r="310" spans="2:87">
      <c r="B310" s="40" t="s">
        <v>1695</v>
      </c>
      <c r="C310" s="30" t="s">
        <v>1696</v>
      </c>
      <c r="D310" s="30" t="s">
        <v>1539</v>
      </c>
      <c r="E310" s="30" t="s">
        <v>1718</v>
      </c>
      <c r="F310" s="30" t="str">
        <f t="shared" si="76"/>
        <v>茨城県守谷市</v>
      </c>
      <c r="G310" s="41">
        <f>+e!F308</f>
        <v>66421</v>
      </c>
      <c r="H310" s="41">
        <f>+e!G308</f>
        <v>10</v>
      </c>
      <c r="I310" s="41">
        <f>+SUM(e!H308:K308)</f>
        <v>1</v>
      </c>
      <c r="J310" s="41">
        <f>+SUM(e!L308:O308)</f>
        <v>400640</v>
      </c>
      <c r="K310" s="41">
        <f>+e!P308</f>
        <v>1215622</v>
      </c>
      <c r="L310" s="41">
        <f>+SUM(e!Q308:R308)</f>
        <v>45052</v>
      </c>
      <c r="M310" s="31">
        <f>+IFERROR(ROUND(e!P308/e!S308,0),0)</f>
        <v>135069</v>
      </c>
      <c r="N310" s="30">
        <f>+IFERROR(ROUND(SUM(e!T308:V308)/e!S308,0),0)</f>
        <v>720</v>
      </c>
      <c r="O310" s="30">
        <f>+IFERROR(ROUND(e!W308/e!G308*100,1),0)</f>
        <v>10</v>
      </c>
      <c r="P310" s="41">
        <f>+e!X308</f>
        <v>3</v>
      </c>
      <c r="Q310" s="30">
        <f>+IFERROR(ROUND(e!Z308/e!Y308*100,1),0)</f>
        <v>0</v>
      </c>
      <c r="R310" s="30">
        <f>+IFERROR(ROUND(e!AB308/e!AA308*100,1),0)</f>
        <v>100</v>
      </c>
      <c r="S310" s="30">
        <f>+IFERROR(ROUND(SUM(e!AC308:AF308)/J310*100,1),0)</f>
        <v>2.5</v>
      </c>
      <c r="T310" s="30">
        <f>+IFERROR(ROUND(e!AG308/e!Y308*100,1),0)</f>
        <v>0</v>
      </c>
      <c r="U310" s="30">
        <f>+IFERROR(ROUND(e!AH308/SUM(e!AH308:AJ308)*100,1),0)</f>
        <v>0</v>
      </c>
      <c r="V310" s="30">
        <f>+IFERROR(ROUND(e!AK308/SUM(e!AK308:AQ308)*100,1),0)</f>
        <v>40</v>
      </c>
      <c r="W310" s="30">
        <f>+IFERROR(ROUND(SUM(e!AR308:BG308)/J310*100,1),0)</f>
        <v>21.7</v>
      </c>
      <c r="X310" s="30">
        <f>+IFERROR(ROUND(SUM(e!BH308:BI308)/SUM(e!BJ308:BK308)*100,1),0)</f>
        <v>108.6</v>
      </c>
      <c r="Y310" s="30">
        <f t="shared" si="77"/>
        <v>3.7</v>
      </c>
      <c r="Z310" s="30">
        <f t="shared" si="78"/>
        <v>96.8</v>
      </c>
      <c r="AA310" s="30">
        <f>+IFERROR(ROUND(K310/SUM(e!T308:V308),1),0)</f>
        <v>187.6</v>
      </c>
      <c r="AB310" s="42">
        <f>+IFERROR(ROUND((SUM(e!BJ308:BK308)-SUM(e!BL308:BO308))/SUM(e!T308:V308),1),0)</f>
        <v>193.8</v>
      </c>
      <c r="AC310" s="30">
        <f>+IFERROR(ROUND(e!BP308/e!BQ308*100,1),0)</f>
        <v>1058.9000000000001</v>
      </c>
      <c r="AD310" s="101">
        <f>+e!BR308</f>
        <v>21800</v>
      </c>
      <c r="AF310" s="5"/>
      <c r="AG310" s="29"/>
      <c r="BG310" s="5"/>
      <c r="BH310" s="29"/>
      <c r="CH310" s="5"/>
      <c r="CI310" s="29"/>
    </row>
    <row r="311" spans="2:87">
      <c r="B311" s="40" t="s">
        <v>1695</v>
      </c>
      <c r="C311" s="30" t="s">
        <v>1696</v>
      </c>
      <c r="D311" s="30" t="s">
        <v>1358</v>
      </c>
      <c r="E311" s="30" t="s">
        <v>1719</v>
      </c>
      <c r="F311" s="30" t="str">
        <f t="shared" si="76"/>
        <v>茨城県下妻市</v>
      </c>
      <c r="G311" s="41">
        <f>+e!F309</f>
        <v>40297</v>
      </c>
      <c r="H311" s="41">
        <f>+e!G309</f>
        <v>8</v>
      </c>
      <c r="I311" s="41">
        <f>+SUM(e!H309:K309)</f>
        <v>2</v>
      </c>
      <c r="J311" s="41">
        <f>+SUM(e!L309:O309)</f>
        <v>429214</v>
      </c>
      <c r="K311" s="41">
        <f>+e!P309</f>
        <v>804416</v>
      </c>
      <c r="L311" s="41">
        <f>+SUM(e!Q309:R309)</f>
        <v>3587104</v>
      </c>
      <c r="M311" s="31">
        <f>+IFERROR(ROUND(e!P309/e!S309,0),0)</f>
        <v>134069</v>
      </c>
      <c r="N311" s="30">
        <f>+IFERROR(ROUND(SUM(e!T309:V309)/e!S309,0),0)</f>
        <v>601</v>
      </c>
      <c r="O311" s="30">
        <f>+IFERROR(ROUND(e!W309/e!G309*100,1),0)</f>
        <v>0</v>
      </c>
      <c r="P311" s="41">
        <f>+e!X309</f>
        <v>4</v>
      </c>
      <c r="Q311" s="30">
        <f>+IFERROR(ROUND(e!Z309/e!Y309*100,1),0)</f>
        <v>0</v>
      </c>
      <c r="R311" s="30">
        <f>+IFERROR(ROUND(e!AB309/e!AA309*100,1),0)</f>
        <v>68.3</v>
      </c>
      <c r="S311" s="30">
        <f>+IFERROR(ROUND(SUM(e!AC309:AF309)/J311*100,1),0)</f>
        <v>0</v>
      </c>
      <c r="T311" s="30">
        <f>+IFERROR(ROUND(e!AG309/e!Y309*100,1),0)</f>
        <v>0</v>
      </c>
      <c r="U311" s="30">
        <f>+IFERROR(ROUND(e!AH309/SUM(e!AH309:AJ309)*100,1),0)</f>
        <v>0</v>
      </c>
      <c r="V311" s="30">
        <f>+IFERROR(ROUND(e!AK309/SUM(e!AK309:AQ309)*100,1),0)</f>
        <v>39.799999999999997</v>
      </c>
      <c r="W311" s="30">
        <f>+IFERROR(ROUND(SUM(e!AR309:BG309)/J311*100,1),0)</f>
        <v>1.6</v>
      </c>
      <c r="X311" s="30">
        <f>+IFERROR(ROUND(SUM(e!BH309:BI309)/SUM(e!BJ309:BK309)*100,1),0)</f>
        <v>104.6</v>
      </c>
      <c r="Y311" s="30">
        <f t="shared" si="77"/>
        <v>445.9</v>
      </c>
      <c r="Z311" s="30">
        <f t="shared" si="78"/>
        <v>98.3</v>
      </c>
      <c r="AA311" s="30">
        <f>+IFERROR(ROUND(K311/SUM(e!T309:V309),1),0)</f>
        <v>223.1</v>
      </c>
      <c r="AB311" s="42">
        <f>+IFERROR(ROUND((SUM(e!BJ309:BK309)-SUM(e!BL309:BO309))/SUM(e!T309:V309),1),0)</f>
        <v>226.9</v>
      </c>
      <c r="AC311" s="30">
        <f>+IFERROR(ROUND(e!BP309/e!BQ309*100,1),0)</f>
        <v>99.9</v>
      </c>
      <c r="AD311" s="101">
        <f>+e!BR309</f>
        <v>4600</v>
      </c>
      <c r="AF311" s="5"/>
      <c r="AG311" s="29"/>
      <c r="BG311" s="5"/>
      <c r="BH311" s="29"/>
      <c r="CH311" s="5"/>
      <c r="CI311" s="29"/>
    </row>
    <row r="312" spans="2:87">
      <c r="B312" s="40" t="s">
        <v>1695</v>
      </c>
      <c r="C312" s="30" t="s">
        <v>1696</v>
      </c>
      <c r="D312" s="30" t="s">
        <v>1720</v>
      </c>
      <c r="E312" s="30" t="s">
        <v>1721</v>
      </c>
      <c r="F312" s="30" t="str">
        <f t="shared" si="76"/>
        <v>茨城県河内町</v>
      </c>
      <c r="G312" s="41">
        <f>+e!F310</f>
        <v>8027</v>
      </c>
      <c r="H312" s="41">
        <f>+e!G310</f>
        <v>4</v>
      </c>
      <c r="I312" s="41">
        <f>+SUM(e!H310:K310)</f>
        <v>1</v>
      </c>
      <c r="J312" s="41">
        <f>+SUM(e!L310:O310)</f>
        <v>142472</v>
      </c>
      <c r="K312" s="41">
        <f>+e!P310</f>
        <v>203043</v>
      </c>
      <c r="L312" s="41">
        <f>+SUM(e!Q310:R310)</f>
        <v>211879</v>
      </c>
      <c r="M312" s="31">
        <f>+IFERROR(ROUND(e!P310/e!S310,0),0)</f>
        <v>50761</v>
      </c>
      <c r="N312" s="30">
        <f>+IFERROR(ROUND(SUM(e!T310:V310)/e!S310,0),0)</f>
        <v>209</v>
      </c>
      <c r="O312" s="30">
        <f>+IFERROR(ROUND(e!W310/e!G310*100,1),0)</f>
        <v>25</v>
      </c>
      <c r="P312" s="41">
        <f>+e!X310</f>
        <v>8</v>
      </c>
      <c r="Q312" s="30">
        <f>+IFERROR(ROUND(e!Z310/e!Y310*100,1),0)</f>
        <v>0</v>
      </c>
      <c r="R312" s="30">
        <f>+IFERROR(ROUND(e!AB310/e!AA310*100,1),0)</f>
        <v>41.7</v>
      </c>
      <c r="S312" s="30">
        <f>+IFERROR(ROUND(SUM(e!AC310:AF310)/J312*100,1),0)</f>
        <v>3.5</v>
      </c>
      <c r="T312" s="30">
        <f>+IFERROR(ROUND(e!AG310/e!Y310*100,1),0)</f>
        <v>0</v>
      </c>
      <c r="U312" s="30">
        <f>+IFERROR(ROUND(e!AH310/SUM(e!AH310:AJ310)*100,1),0)</f>
        <v>0</v>
      </c>
      <c r="V312" s="30">
        <f>+IFERROR(ROUND(e!AK310/SUM(e!AK310:AQ310)*100,1),0)</f>
        <v>100</v>
      </c>
      <c r="W312" s="30">
        <f>+IFERROR(ROUND(SUM(e!AR310:BG310)/J312*100,1),0)</f>
        <v>0</v>
      </c>
      <c r="X312" s="30">
        <f>+IFERROR(ROUND(SUM(e!BH310:BI310)/SUM(e!BJ310:BK310)*100,1),0)</f>
        <v>99.9</v>
      </c>
      <c r="Y312" s="30">
        <f t="shared" si="77"/>
        <v>104.4</v>
      </c>
      <c r="Z312" s="30">
        <f t="shared" si="78"/>
        <v>87.9</v>
      </c>
      <c r="AA312" s="30">
        <f>+IFERROR(ROUND(K312/SUM(e!T310:V310),1),0)</f>
        <v>243.2</v>
      </c>
      <c r="AB312" s="42">
        <f>+IFERROR(ROUND((SUM(e!BJ310:BK310)-SUM(e!BL310:BO310))/SUM(e!T310:V310),1),0)</f>
        <v>276.60000000000002</v>
      </c>
      <c r="AC312" s="30">
        <f>+IFERROR(ROUND(e!BP310/e!BQ310*100,1),0)</f>
        <v>579.70000000000005</v>
      </c>
      <c r="AD312" s="101">
        <f>+e!BR310</f>
        <v>4000</v>
      </c>
      <c r="AF312" s="5"/>
      <c r="AG312" s="29"/>
      <c r="BG312" s="5"/>
      <c r="BH312" s="29"/>
      <c r="CH312" s="5"/>
      <c r="CI312" s="29"/>
    </row>
    <row r="313" spans="2:87">
      <c r="B313" s="40" t="s">
        <v>1695</v>
      </c>
      <c r="C313" s="30" t="s">
        <v>1696</v>
      </c>
      <c r="D313" s="30" t="s">
        <v>1364</v>
      </c>
      <c r="E313" s="30" t="s">
        <v>1722</v>
      </c>
      <c r="F313" s="30" t="str">
        <f t="shared" si="76"/>
        <v>茨城県八千代町</v>
      </c>
      <c r="G313" s="41">
        <f>+e!F311</f>
        <v>20805</v>
      </c>
      <c r="H313" s="41">
        <f>+e!G311</f>
        <v>4</v>
      </c>
      <c r="I313" s="41">
        <f>+SUM(e!H311:K311)</f>
        <v>1</v>
      </c>
      <c r="J313" s="41">
        <f>+SUM(e!L311:O311)</f>
        <v>249074</v>
      </c>
      <c r="K313" s="41">
        <f>+e!P311</f>
        <v>421925</v>
      </c>
      <c r="L313" s="41">
        <f>+SUM(e!Q311:R311)</f>
        <v>144768</v>
      </c>
      <c r="M313" s="31">
        <f>+IFERROR(ROUND(e!P311/e!S311,0),0)</f>
        <v>105481</v>
      </c>
      <c r="N313" s="30">
        <f>+IFERROR(ROUND(SUM(e!T311:V311)/e!S311,0),0)</f>
        <v>416</v>
      </c>
      <c r="O313" s="30">
        <f>+IFERROR(ROUND(e!W311/e!G311*100,1),0)</f>
        <v>0</v>
      </c>
      <c r="P313" s="41">
        <f>+e!X311</f>
        <v>3</v>
      </c>
      <c r="Q313" s="30">
        <f>+IFERROR(ROUND(e!Z311/e!Y311*100,1),0)</f>
        <v>0</v>
      </c>
      <c r="R313" s="30">
        <f>+IFERROR(ROUND(e!AB311/e!AA311*100,1),0)</f>
        <v>0</v>
      </c>
      <c r="S313" s="30">
        <f>+IFERROR(ROUND(SUM(e!AC311:AF311)/J313*100,1),0)</f>
        <v>0</v>
      </c>
      <c r="T313" s="30">
        <f>+IFERROR(ROUND(e!AG311/e!Y311*100,1),0)</f>
        <v>0</v>
      </c>
      <c r="U313" s="30">
        <f>+IFERROR(ROUND(e!AH311/SUM(e!AH311:AJ311)*100,1),0)</f>
        <v>0</v>
      </c>
      <c r="V313" s="30">
        <f>+IFERROR(ROUND(e!AK311/SUM(e!AK311:AQ311)*100,1),0)</f>
        <v>0</v>
      </c>
      <c r="W313" s="30">
        <f>+IFERROR(ROUND(SUM(e!AR311:BG311)/J313*100,1),0)</f>
        <v>0.1</v>
      </c>
      <c r="X313" s="30">
        <f>+IFERROR(ROUND(SUM(e!BH311:BI311)/SUM(e!BJ311:BK311)*100,1),0)</f>
        <v>161.1</v>
      </c>
      <c r="Y313" s="30">
        <f t="shared" si="77"/>
        <v>34.299999999999997</v>
      </c>
      <c r="Z313" s="30">
        <f t="shared" si="78"/>
        <v>157.4</v>
      </c>
      <c r="AA313" s="30">
        <f>+IFERROR(ROUND(K313/SUM(e!T311:V311),1),0)</f>
        <v>253.9</v>
      </c>
      <c r="AB313" s="42">
        <f>+IFERROR(ROUND((SUM(e!BJ311:BK311)-SUM(e!BL311:BO311))/SUM(e!T311:V311),1),0)</f>
        <v>161.30000000000001</v>
      </c>
      <c r="AC313" s="30">
        <f>+IFERROR(ROUND(e!BP311/e!BQ311*100,1),0)</f>
        <v>3437.2</v>
      </c>
      <c r="AD313" s="101">
        <f>+e!BR311</f>
        <v>1700</v>
      </c>
      <c r="AF313" s="5"/>
      <c r="AG313" s="29"/>
      <c r="BG313" s="5"/>
      <c r="BH313" s="29"/>
      <c r="CH313" s="5"/>
      <c r="CI313" s="29"/>
    </row>
    <row r="314" spans="2:87">
      <c r="B314" s="40" t="s">
        <v>1695</v>
      </c>
      <c r="C314" s="30" t="s">
        <v>1696</v>
      </c>
      <c r="D314" s="30" t="s">
        <v>1370</v>
      </c>
      <c r="E314" s="30" t="s">
        <v>1723</v>
      </c>
      <c r="F314" s="30" t="str">
        <f t="shared" si="76"/>
        <v>茨城県五霞町</v>
      </c>
      <c r="G314" s="41">
        <f>+e!F312</f>
        <v>8279</v>
      </c>
      <c r="H314" s="41">
        <f>+e!G312</f>
        <v>4</v>
      </c>
      <c r="I314" s="41">
        <f>+SUM(e!H312:K312)</f>
        <v>1</v>
      </c>
      <c r="J314" s="41">
        <f>+SUM(e!L312:O312)</f>
        <v>132605</v>
      </c>
      <c r="K314" s="41">
        <f>+e!P312</f>
        <v>320417</v>
      </c>
      <c r="L314" s="41">
        <f>+SUM(e!Q312:R312)</f>
        <v>2021881</v>
      </c>
      <c r="M314" s="31">
        <f>+IFERROR(ROUND(e!P312/e!S312,0),0)</f>
        <v>160209</v>
      </c>
      <c r="N314" s="30">
        <f>+IFERROR(ROUND(SUM(e!T312:V312)/e!S312,0),0)</f>
        <v>751</v>
      </c>
      <c r="O314" s="30">
        <f>+IFERROR(ROUND(e!W312/e!G312*100,1),0)</f>
        <v>0</v>
      </c>
      <c r="P314" s="41">
        <f>+e!X312</f>
        <v>3</v>
      </c>
      <c r="Q314" s="30">
        <f>+IFERROR(ROUND(e!Z312/e!Y312*100,1),0)</f>
        <v>0</v>
      </c>
      <c r="R314" s="30">
        <f>+IFERROR(ROUND(e!AB312/e!AA312*100,1),0)</f>
        <v>31.4</v>
      </c>
      <c r="S314" s="30">
        <f>+IFERROR(ROUND(SUM(e!AC312:AF312)/J314*100,1),0)</f>
        <v>0</v>
      </c>
      <c r="T314" s="30">
        <f>+IFERROR(ROUND(e!AG312/e!Y312*100,1),0)</f>
        <v>0</v>
      </c>
      <c r="U314" s="30">
        <f>+IFERROR(ROUND(e!AH312/SUM(e!AH312:AJ312)*100,1),0)</f>
        <v>0</v>
      </c>
      <c r="V314" s="30">
        <f>+IFERROR(ROUND(e!AK312/SUM(e!AK312:AQ312)*100,1),0)</f>
        <v>0</v>
      </c>
      <c r="W314" s="30">
        <f>+IFERROR(ROUND(SUM(e!AR312:BG312)/J314*100,1),0)</f>
        <v>3.3</v>
      </c>
      <c r="X314" s="30">
        <f>+IFERROR(ROUND(SUM(e!BH312:BI312)/SUM(e!BJ312:BK312)*100,1),0)</f>
        <v>107.8</v>
      </c>
      <c r="Y314" s="30">
        <f t="shared" si="77"/>
        <v>631</v>
      </c>
      <c r="Z314" s="30">
        <f t="shared" si="78"/>
        <v>84.8</v>
      </c>
      <c r="AA314" s="30">
        <f>+IFERROR(ROUND(K314/SUM(e!T312:V312),1),0)</f>
        <v>213.5</v>
      </c>
      <c r="AB314" s="42">
        <f>+IFERROR(ROUND((SUM(e!BJ312:BK312)-SUM(e!BL312:BO312))/SUM(e!T312:V312),1),0)</f>
        <v>251.8</v>
      </c>
      <c r="AC314" s="30">
        <f>+IFERROR(ROUND(e!BP312/e!BQ312*100,1),0)</f>
        <v>91.5</v>
      </c>
      <c r="AD314" s="101">
        <f>+e!BR312</f>
        <v>3400</v>
      </c>
      <c r="AF314" s="5"/>
      <c r="AG314" s="29"/>
      <c r="BG314" s="5"/>
      <c r="BH314" s="29"/>
      <c r="CH314" s="5"/>
      <c r="CI314" s="29"/>
    </row>
    <row r="315" spans="2:87">
      <c r="B315" s="40" t="s">
        <v>1695</v>
      </c>
      <c r="C315" s="30" t="s">
        <v>1696</v>
      </c>
      <c r="D315" s="30" t="s">
        <v>1372</v>
      </c>
      <c r="E315" s="30" t="s">
        <v>1724</v>
      </c>
      <c r="F315" s="30" t="str">
        <f t="shared" si="76"/>
        <v>茨城県茨城町</v>
      </c>
      <c r="G315" s="41">
        <f>+e!F313</f>
        <v>28151</v>
      </c>
      <c r="H315" s="41">
        <f>+e!G313</f>
        <v>12</v>
      </c>
      <c r="I315" s="41">
        <f>+SUM(e!H313:K313)</f>
        <v>2</v>
      </c>
      <c r="J315" s="41">
        <f>+SUM(e!L313:O313)</f>
        <v>468013</v>
      </c>
      <c r="K315" s="41">
        <f>+e!P313</f>
        <v>635388</v>
      </c>
      <c r="L315" s="41">
        <f>+SUM(e!Q313:R313)</f>
        <v>2338909</v>
      </c>
      <c r="M315" s="31">
        <f>+IFERROR(ROUND(e!P313/e!S313,0),0)</f>
        <v>52949</v>
      </c>
      <c r="N315" s="30">
        <f>+IFERROR(ROUND(SUM(e!T313:V313)/e!S313,0),0)</f>
        <v>235</v>
      </c>
      <c r="O315" s="30">
        <f>+IFERROR(ROUND(e!W313/e!G313*100,1),0)</f>
        <v>8.3000000000000007</v>
      </c>
      <c r="P315" s="41">
        <f>+e!X313</f>
        <v>2</v>
      </c>
      <c r="Q315" s="30">
        <f>+IFERROR(ROUND(e!Z313/e!Y313*100,1),0)</f>
        <v>0</v>
      </c>
      <c r="R315" s="30">
        <f>+IFERROR(ROUND(e!AB313/e!AA313*100,1),0)</f>
        <v>90</v>
      </c>
      <c r="S315" s="30">
        <f>+IFERROR(ROUND(SUM(e!AC313:AF313)/J315*100,1),0)</f>
        <v>4.5</v>
      </c>
      <c r="T315" s="30">
        <f>+IFERROR(ROUND(e!AG313/e!Y313*100,1),0)</f>
        <v>0</v>
      </c>
      <c r="U315" s="30">
        <f>+IFERROR(ROUND(e!AH313/SUM(e!AH313:AJ313)*100,1),0)</f>
        <v>0</v>
      </c>
      <c r="V315" s="30">
        <f>+IFERROR(ROUND(e!AK313/SUM(e!AK313:AQ313)*100,1),0)</f>
        <v>0</v>
      </c>
      <c r="W315" s="30">
        <f>+IFERROR(ROUND(SUM(e!AR313:BG313)/J315*100,1),0)</f>
        <v>4.0999999999999996</v>
      </c>
      <c r="X315" s="30">
        <f>+IFERROR(ROUND(SUM(e!BH313:BI313)/SUM(e!BJ313:BK313)*100,1),0)</f>
        <v>116.1</v>
      </c>
      <c r="Y315" s="30">
        <f t="shared" si="77"/>
        <v>368.1</v>
      </c>
      <c r="Z315" s="30">
        <f t="shared" si="78"/>
        <v>115.8</v>
      </c>
      <c r="AA315" s="30">
        <f>+IFERROR(ROUND(K315/SUM(e!T313:V313),1),0)</f>
        <v>225.5</v>
      </c>
      <c r="AB315" s="42">
        <f>+IFERROR(ROUND((SUM(e!BJ313:BK313)-SUM(e!BL313:BO313))/SUM(e!T313:V313),1),0)</f>
        <v>194.8</v>
      </c>
      <c r="AC315" s="30">
        <f>+IFERROR(ROUND(e!BP313/e!BQ313*100,1),0)</f>
        <v>360.5</v>
      </c>
      <c r="AD315" s="101">
        <f>+e!BR313</f>
        <v>1000</v>
      </c>
      <c r="AF315" s="5"/>
      <c r="AG315" s="29"/>
      <c r="BG315" s="5"/>
      <c r="BH315" s="29"/>
      <c r="CH315" s="5"/>
      <c r="CI315" s="29"/>
    </row>
    <row r="316" spans="2:87">
      <c r="B316" s="40" t="s">
        <v>1695</v>
      </c>
      <c r="C316" s="30" t="s">
        <v>1696</v>
      </c>
      <c r="D316" s="30" t="s">
        <v>1725</v>
      </c>
      <c r="E316" s="30" t="s">
        <v>1726</v>
      </c>
      <c r="F316" s="30" t="str">
        <f t="shared" si="76"/>
        <v>茨城県神栖市</v>
      </c>
      <c r="G316" s="41">
        <f>+e!F314</f>
        <v>88135</v>
      </c>
      <c r="H316" s="41">
        <f>+e!G314</f>
        <v>14</v>
      </c>
      <c r="I316" s="41">
        <f>+SUM(e!H314:K314)</f>
        <v>0</v>
      </c>
      <c r="J316" s="41">
        <f>+SUM(e!L314:O314)</f>
        <v>693511</v>
      </c>
      <c r="K316" s="41">
        <f>+e!P314</f>
        <v>2333130</v>
      </c>
      <c r="L316" s="41">
        <f>+SUM(e!Q314:R314)</f>
        <v>4404026</v>
      </c>
      <c r="M316" s="31">
        <f>+IFERROR(ROUND(e!P314/e!S314,0),0)</f>
        <v>166652</v>
      </c>
      <c r="N316" s="30">
        <f>+IFERROR(ROUND(SUM(e!T314:V314)/e!S314,0),0)</f>
        <v>683</v>
      </c>
      <c r="O316" s="30">
        <f>+IFERROR(ROUND(e!W314/e!G314*100,1),0)</f>
        <v>0</v>
      </c>
      <c r="P316" s="41">
        <f>+e!X314</f>
        <v>4</v>
      </c>
      <c r="Q316" s="30">
        <f>+IFERROR(ROUND(e!Z314/e!Y314*100,1),0)</f>
        <v>0</v>
      </c>
      <c r="R316" s="30">
        <f>+IFERROR(ROUND(e!AB314/e!AA314*100,1),0)</f>
        <v>0</v>
      </c>
      <c r="S316" s="30">
        <f>+IFERROR(ROUND(SUM(e!AC314:AF314)/J316*100,1),0)</f>
        <v>27.4</v>
      </c>
      <c r="T316" s="30">
        <f>+IFERROR(ROUND(e!AG314/e!Y314*100,1),0)</f>
        <v>0</v>
      </c>
      <c r="U316" s="30">
        <f>+IFERROR(ROUND(e!AH314/SUM(e!AH314:AJ314)*100,1),0)</f>
        <v>100</v>
      </c>
      <c r="V316" s="30">
        <f>+IFERROR(ROUND(e!AK314/SUM(e!AK314:AQ314)*100,1),0)</f>
        <v>100</v>
      </c>
      <c r="W316" s="30">
        <f>+IFERROR(ROUND(SUM(e!AR314:BG314)/J316*100,1),0)</f>
        <v>8.6</v>
      </c>
      <c r="X316" s="30">
        <f>+IFERROR(ROUND(SUM(e!BH314:BI314)/SUM(e!BJ314:BK314)*100,1),0)</f>
        <v>112.2</v>
      </c>
      <c r="Y316" s="30">
        <f t="shared" si="77"/>
        <v>188.8</v>
      </c>
      <c r="Z316" s="30">
        <f t="shared" si="78"/>
        <v>101</v>
      </c>
      <c r="AA316" s="30">
        <f>+IFERROR(ROUND(K316/SUM(e!T314:V314),1),0)</f>
        <v>243.9</v>
      </c>
      <c r="AB316" s="42">
        <f>+IFERROR(ROUND((SUM(e!BJ314:BK314)-SUM(e!BL314:BO314))/SUM(e!T314:V314),1),0)</f>
        <v>241.6</v>
      </c>
      <c r="AC316" s="30">
        <f>+IFERROR(ROUND(e!BP314/e!BQ314*100,1),0)</f>
        <v>497</v>
      </c>
      <c r="AD316" s="101">
        <f>+e!BR314</f>
        <v>51200</v>
      </c>
      <c r="AF316" s="5"/>
      <c r="AG316" s="29"/>
      <c r="BG316" s="5"/>
      <c r="BH316" s="29"/>
      <c r="CH316" s="5"/>
      <c r="CI316" s="29"/>
    </row>
    <row r="317" spans="2:87">
      <c r="B317" s="40" t="s">
        <v>1695</v>
      </c>
      <c r="C317" s="30" t="s">
        <v>1696</v>
      </c>
      <c r="D317" s="30" t="s">
        <v>1388</v>
      </c>
      <c r="E317" s="30" t="s">
        <v>1727</v>
      </c>
      <c r="F317" s="30" t="str">
        <f t="shared" si="76"/>
        <v>茨城県石岡市</v>
      </c>
      <c r="G317" s="41">
        <f>+e!F315</f>
        <v>21491</v>
      </c>
      <c r="H317" s="41">
        <f>+e!G315</f>
        <v>9</v>
      </c>
      <c r="I317" s="41">
        <f>+SUM(e!H315:K315)</f>
        <v>4</v>
      </c>
      <c r="J317" s="41">
        <f>+SUM(e!L315:O315)</f>
        <v>396506</v>
      </c>
      <c r="K317" s="41">
        <f>+e!P315</f>
        <v>478401</v>
      </c>
      <c r="L317" s="41">
        <f>+SUM(e!Q315:R315)</f>
        <v>1388825</v>
      </c>
      <c r="M317" s="31">
        <f>+IFERROR(ROUND(e!P315/e!S315,0),0)</f>
        <v>53156</v>
      </c>
      <c r="N317" s="30">
        <f>+IFERROR(ROUND(SUM(e!T315:V315)/e!S315,0),0)</f>
        <v>221</v>
      </c>
      <c r="O317" s="30">
        <f>+IFERROR(ROUND(e!W315/e!G315*100,1),0)</f>
        <v>0</v>
      </c>
      <c r="P317" s="41">
        <f>+e!X315</f>
        <v>5</v>
      </c>
      <c r="Q317" s="30">
        <f>+IFERROR(ROUND(e!Z315/e!Y315*100,1),0)</f>
        <v>0</v>
      </c>
      <c r="R317" s="30">
        <f>+IFERROR(ROUND(e!AB315/e!AA315*100,1),0)</f>
        <v>44.3</v>
      </c>
      <c r="S317" s="30">
        <f>+IFERROR(ROUND(SUM(e!AC315:AF315)/J317*100,1),0)</f>
        <v>9.6</v>
      </c>
      <c r="T317" s="30">
        <f>+IFERROR(ROUND(e!AG315/e!Y315*100,1),0)</f>
        <v>0</v>
      </c>
      <c r="U317" s="30">
        <f>+IFERROR(ROUND(e!AH315/SUM(e!AH315:AJ315)*100,1),0)</f>
        <v>0</v>
      </c>
      <c r="V317" s="30">
        <f>+IFERROR(ROUND(e!AK315/SUM(e!AK315:AQ315)*100,1),0)</f>
        <v>47.6</v>
      </c>
      <c r="W317" s="30">
        <f>+IFERROR(ROUND(SUM(e!AR315:BG315)/J317*100,1),0)</f>
        <v>4.2</v>
      </c>
      <c r="X317" s="30">
        <f>+IFERROR(ROUND(SUM(e!BH315:BI315)/SUM(e!BJ315:BK315)*100,1),0)</f>
        <v>108.6</v>
      </c>
      <c r="Y317" s="30">
        <f t="shared" si="77"/>
        <v>290.3</v>
      </c>
      <c r="Z317" s="30">
        <f t="shared" si="78"/>
        <v>104.6</v>
      </c>
      <c r="AA317" s="30">
        <f>+IFERROR(ROUND(K317/SUM(e!T315:V315),1),0)</f>
        <v>240.3</v>
      </c>
      <c r="AB317" s="42">
        <f>+IFERROR(ROUND((SUM(e!BJ315:BK315)-SUM(e!BL315:BO315))/SUM(e!T315:V315),1),0)</f>
        <v>229.7</v>
      </c>
      <c r="AC317" s="30">
        <f>+IFERROR(ROUND(e!BP315/e!BQ315*100,1),0)</f>
        <v>238.7</v>
      </c>
      <c r="AD317" s="101">
        <f>+e!BR315</f>
        <v>1620</v>
      </c>
      <c r="AF317" s="5"/>
      <c r="AG317" s="29"/>
      <c r="BG317" s="5"/>
      <c r="BH317" s="29"/>
      <c r="CH317" s="5"/>
      <c r="CI317" s="29"/>
    </row>
    <row r="318" spans="2:87">
      <c r="B318" s="40" t="s">
        <v>1695</v>
      </c>
      <c r="C318" s="30" t="s">
        <v>1696</v>
      </c>
      <c r="D318" s="30" t="s">
        <v>1728</v>
      </c>
      <c r="E318" s="30" t="s">
        <v>1729</v>
      </c>
      <c r="F318" s="30" t="str">
        <f t="shared" si="76"/>
        <v>茨城県鹿嶋市（大野）</v>
      </c>
      <c r="G318" s="41">
        <f>+e!F316</f>
        <v>8422</v>
      </c>
      <c r="H318" s="41">
        <f>+e!G316</f>
        <v>1</v>
      </c>
      <c r="I318" s="41">
        <f>+SUM(e!H316:K316)</f>
        <v>3</v>
      </c>
      <c r="J318" s="41">
        <f>+SUM(e!L316:O316)</f>
        <v>235620</v>
      </c>
      <c r="K318" s="41">
        <f>+e!P316</f>
        <v>181995</v>
      </c>
      <c r="L318" s="41">
        <f>+SUM(e!Q316:R316)</f>
        <v>2088272</v>
      </c>
      <c r="M318" s="31">
        <f>+IFERROR(ROUND(e!P316/e!S316,0),0)</f>
        <v>181995</v>
      </c>
      <c r="N318" s="30">
        <f>+IFERROR(ROUND(SUM(e!T316:V316)/e!S316,0),0)</f>
        <v>717</v>
      </c>
      <c r="O318" s="30">
        <f>+IFERROR(ROUND(e!W316/e!G316*100,1),0)</f>
        <v>100</v>
      </c>
      <c r="P318" s="41">
        <f>+e!X316</f>
        <v>2</v>
      </c>
      <c r="Q318" s="30">
        <f>+IFERROR(ROUND(e!Z316/e!Y316*100,1),0)</f>
        <v>0</v>
      </c>
      <c r="R318" s="30">
        <f>+IFERROR(ROUND(e!AB316/e!AA316*100,1),0)</f>
        <v>100</v>
      </c>
      <c r="S318" s="30">
        <f>+IFERROR(ROUND(SUM(e!AC316:AF316)/J318*100,1),0)</f>
        <v>0</v>
      </c>
      <c r="T318" s="30">
        <f>+IFERROR(ROUND(e!AG316/e!Y316*100,1),0)</f>
        <v>0</v>
      </c>
      <c r="U318" s="30">
        <f>+IFERROR(ROUND(e!AH316/SUM(e!AH316:AJ316)*100,1),0)</f>
        <v>0</v>
      </c>
      <c r="V318" s="30">
        <f>+IFERROR(ROUND(e!AK316/SUM(e!AK316:AQ316)*100,1),0)</f>
        <v>78.5</v>
      </c>
      <c r="W318" s="30">
        <f>+IFERROR(ROUND(SUM(e!AR316:BG316)/J318*100,1),0)</f>
        <v>0.1</v>
      </c>
      <c r="X318" s="30">
        <f>+IFERROR(ROUND(SUM(e!BH316:BI316)/SUM(e!BJ316:BK316)*100,1),0)</f>
        <v>97.9</v>
      </c>
      <c r="Y318" s="30">
        <f t="shared" si="77"/>
        <v>1147.4000000000001</v>
      </c>
      <c r="Z318" s="30">
        <f t="shared" si="78"/>
        <v>65.900000000000006</v>
      </c>
      <c r="AA318" s="30">
        <f>+IFERROR(ROUND(K318/SUM(e!T316:V316),1),0)</f>
        <v>253.8</v>
      </c>
      <c r="AB318" s="42">
        <f>+IFERROR(ROUND((SUM(e!BJ316:BK316)-SUM(e!BL316:BO316))/SUM(e!T316:V316),1),0)</f>
        <v>385.3</v>
      </c>
      <c r="AC318" s="30">
        <f>+IFERROR(ROUND(e!BP316/e!BQ316*100,1),0)</f>
        <v>111.1</v>
      </c>
      <c r="AD318" s="101">
        <f>+e!BR316</f>
        <v>4300</v>
      </c>
      <c r="AF318" s="5"/>
      <c r="AG318" s="29"/>
      <c r="BG318" s="5"/>
      <c r="BH318" s="29"/>
      <c r="CH318" s="5"/>
      <c r="CI318" s="29"/>
    </row>
    <row r="319" spans="2:87">
      <c r="B319" s="40" t="s">
        <v>1695</v>
      </c>
      <c r="C319" s="30" t="s">
        <v>1696</v>
      </c>
      <c r="D319" s="30" t="s">
        <v>1730</v>
      </c>
      <c r="E319" s="30" t="s">
        <v>1731</v>
      </c>
      <c r="F319" s="30" t="str">
        <f t="shared" si="76"/>
        <v>茨城県かすみがうら市</v>
      </c>
      <c r="G319" s="41">
        <f>+e!F317</f>
        <v>39242</v>
      </c>
      <c r="H319" s="41">
        <f>+e!G317</f>
        <v>7</v>
      </c>
      <c r="I319" s="41">
        <f>+SUM(e!H317:K317)</f>
        <v>8</v>
      </c>
      <c r="J319" s="41">
        <f>+SUM(e!L317:O317)</f>
        <v>423084</v>
      </c>
      <c r="K319" s="41">
        <f>+e!P317</f>
        <v>827100</v>
      </c>
      <c r="L319" s="41">
        <f>+SUM(e!Q317:R317)</f>
        <v>3662512</v>
      </c>
      <c r="M319" s="31">
        <f>+IFERROR(ROUND(e!P317/e!S317,0),0)</f>
        <v>118157</v>
      </c>
      <c r="N319" s="30">
        <f>+IFERROR(ROUND(SUM(e!T317:V317)/e!S317,0),0)</f>
        <v>539</v>
      </c>
      <c r="O319" s="30">
        <f>+IFERROR(ROUND(e!W317/e!G317*100,1),0)</f>
        <v>57.1</v>
      </c>
      <c r="P319" s="41">
        <f>+e!X317</f>
        <v>4</v>
      </c>
      <c r="Q319" s="30">
        <f>+IFERROR(ROUND(e!Z317/e!Y317*100,1),0)</f>
        <v>0</v>
      </c>
      <c r="R319" s="30">
        <f>+IFERROR(ROUND(e!AB317/e!AA317*100,1),0)</f>
        <v>11.1</v>
      </c>
      <c r="S319" s="30">
        <f>+IFERROR(ROUND(SUM(e!AC317:AF317)/J319*100,1),0)</f>
        <v>0</v>
      </c>
      <c r="T319" s="30">
        <f>+IFERROR(ROUND(e!AG317/e!Y317*100,1),0)</f>
        <v>0</v>
      </c>
      <c r="U319" s="30">
        <f>+IFERROR(ROUND(e!AH317/SUM(e!AH317:AJ317)*100,1),0)</f>
        <v>0</v>
      </c>
      <c r="V319" s="30">
        <f>+IFERROR(ROUND(e!AK317/SUM(e!AK317:AQ317)*100,1),0)</f>
        <v>13.2</v>
      </c>
      <c r="W319" s="30">
        <f>+IFERROR(ROUND(SUM(e!AR317:BG317)/J319*100,1),0)</f>
        <v>2.8</v>
      </c>
      <c r="X319" s="30">
        <f>+IFERROR(ROUND(SUM(e!BH317:BI317)/SUM(e!BJ317:BK317)*100,1),0)</f>
        <v>105.3</v>
      </c>
      <c r="Y319" s="30">
        <f t="shared" si="77"/>
        <v>442.8</v>
      </c>
      <c r="Z319" s="30">
        <f t="shared" si="78"/>
        <v>97.2</v>
      </c>
      <c r="AA319" s="30">
        <f>+IFERROR(ROUND(K319/SUM(e!T317:V317),1),0)</f>
        <v>219.4</v>
      </c>
      <c r="AB319" s="42">
        <f>+IFERROR(ROUND((SUM(e!BJ317:BK317)-SUM(e!BL317:BO317))/SUM(e!T317:V317),1),0)</f>
        <v>225.8</v>
      </c>
      <c r="AC319" s="30">
        <f>+IFERROR(ROUND(e!BP317/e!BQ317*100,1),0)</f>
        <v>196.1</v>
      </c>
      <c r="AD319" s="101">
        <f>+e!BR317</f>
        <v>6000</v>
      </c>
      <c r="AF319" s="5"/>
      <c r="AG319" s="29"/>
      <c r="BG319" s="5"/>
      <c r="BH319" s="29"/>
      <c r="CH319" s="5"/>
      <c r="CI319" s="29"/>
    </row>
    <row r="320" spans="2:87">
      <c r="B320" s="40" t="s">
        <v>1695</v>
      </c>
      <c r="C320" s="30" t="s">
        <v>1696</v>
      </c>
      <c r="D320" s="30" t="s">
        <v>1732</v>
      </c>
      <c r="E320" s="30" t="s">
        <v>1733</v>
      </c>
      <c r="F320" s="30" t="str">
        <f t="shared" si="76"/>
        <v>茨城県桜川市</v>
      </c>
      <c r="G320" s="41">
        <f>+e!F318</f>
        <v>37170</v>
      </c>
      <c r="H320" s="41">
        <f>+e!G318</f>
        <v>11</v>
      </c>
      <c r="I320" s="41">
        <f>+SUM(e!H318:K318)</f>
        <v>3</v>
      </c>
      <c r="J320" s="41">
        <f>+SUM(e!L318:O318)</f>
        <v>525172</v>
      </c>
      <c r="K320" s="41">
        <f>+e!P318</f>
        <v>764445</v>
      </c>
      <c r="L320" s="41">
        <f>+SUM(e!Q318:R318)</f>
        <v>1869992</v>
      </c>
      <c r="M320" s="31">
        <f>+IFERROR(ROUND(e!P318/e!S318,0),0)</f>
        <v>69495</v>
      </c>
      <c r="N320" s="30">
        <f>+IFERROR(ROUND(SUM(e!T318:V318)/e!S318,0),0)</f>
        <v>248</v>
      </c>
      <c r="O320" s="30">
        <f>+IFERROR(ROUND(e!W318/e!G318*100,1),0)</f>
        <v>0</v>
      </c>
      <c r="P320" s="41">
        <f>+e!X318</f>
        <v>5</v>
      </c>
      <c r="Q320" s="30">
        <f>+IFERROR(ROUND(e!Z318/e!Y318*100,1),0)</f>
        <v>0</v>
      </c>
      <c r="R320" s="30">
        <f>+IFERROR(ROUND(e!AB318/e!AA318*100,1),0)</f>
        <v>0</v>
      </c>
      <c r="S320" s="30">
        <f>+IFERROR(ROUND(SUM(e!AC318:AF318)/J320*100,1),0)</f>
        <v>2.9</v>
      </c>
      <c r="T320" s="30">
        <f>+IFERROR(ROUND(e!AG318/e!Y318*100,1),0)</f>
        <v>16.399999999999999</v>
      </c>
      <c r="U320" s="30">
        <f>+IFERROR(ROUND(e!AH318/SUM(e!AH318:AJ318)*100,1),0)</f>
        <v>8.8000000000000007</v>
      </c>
      <c r="V320" s="30">
        <f>+IFERROR(ROUND(e!AK318/SUM(e!AK318:AQ318)*100,1),0)</f>
        <v>6.5</v>
      </c>
      <c r="W320" s="30">
        <f>+IFERROR(ROUND(SUM(e!AR318:BG318)/J320*100,1),0)</f>
        <v>1.3</v>
      </c>
      <c r="X320" s="30">
        <f>+IFERROR(ROUND(SUM(e!BH318:BI318)/SUM(e!BJ318:BK318)*100,1),0)</f>
        <v>95.1</v>
      </c>
      <c r="Y320" s="30">
        <f t="shared" si="77"/>
        <v>244.6</v>
      </c>
      <c r="Z320" s="30">
        <f t="shared" si="78"/>
        <v>90.4</v>
      </c>
      <c r="AA320" s="30">
        <f>+IFERROR(ROUND(K320/SUM(e!T318:V318),1),0)</f>
        <v>280.39999999999998</v>
      </c>
      <c r="AB320" s="42">
        <f>+IFERROR(ROUND((SUM(e!BJ318:BK318)-SUM(e!BL318:BO318))/SUM(e!T318:V318),1),0)</f>
        <v>310.10000000000002</v>
      </c>
      <c r="AC320" s="30">
        <f>+IFERROR(ROUND(e!BP318/e!BQ318*100,1),0)</f>
        <v>79</v>
      </c>
      <c r="AD320" s="101">
        <f>+e!BR318</f>
        <v>9500</v>
      </c>
      <c r="AF320" s="5"/>
      <c r="AG320" s="29"/>
      <c r="BG320" s="5"/>
      <c r="BH320" s="29"/>
      <c r="CH320" s="5"/>
      <c r="CI320" s="29"/>
    </row>
    <row r="321" spans="2:87">
      <c r="B321" s="40" t="s">
        <v>1695</v>
      </c>
      <c r="C321" s="30" t="s">
        <v>1696</v>
      </c>
      <c r="D321" s="30" t="s">
        <v>1734</v>
      </c>
      <c r="E321" s="30" t="s">
        <v>1735</v>
      </c>
      <c r="F321" s="30" t="str">
        <f t="shared" si="76"/>
        <v>茨城県坂東市</v>
      </c>
      <c r="G321" s="41">
        <f>+e!F319</f>
        <v>45758</v>
      </c>
      <c r="H321" s="41">
        <f>+e!G319</f>
        <v>14</v>
      </c>
      <c r="I321" s="41">
        <f>+SUM(e!H319:K319)</f>
        <v>2</v>
      </c>
      <c r="J321" s="41">
        <f>+SUM(e!L319:O319)</f>
        <v>808562</v>
      </c>
      <c r="K321" s="41">
        <f>+e!P319</f>
        <v>990038</v>
      </c>
      <c r="L321" s="41">
        <f>+SUM(e!Q319:R319)</f>
        <v>3557037</v>
      </c>
      <c r="M321" s="31">
        <f>+IFERROR(ROUND(e!P319/e!S319,0),0)</f>
        <v>123755</v>
      </c>
      <c r="N321" s="30">
        <f>+IFERROR(ROUND(SUM(e!T319:V319)/e!S319,0),0)</f>
        <v>550</v>
      </c>
      <c r="O321" s="30">
        <f>+IFERROR(ROUND(e!W319/e!G319*100,1),0)</f>
        <v>7.1</v>
      </c>
      <c r="P321" s="41">
        <f>+e!X319</f>
        <v>3</v>
      </c>
      <c r="Q321" s="30">
        <f>+IFERROR(ROUND(e!Z319/e!Y319*100,1),0)</f>
        <v>0</v>
      </c>
      <c r="R321" s="30">
        <f>+IFERROR(ROUND(e!AB319/e!AA319*100,1),0)</f>
        <v>81</v>
      </c>
      <c r="S321" s="30">
        <f>+IFERROR(ROUND(SUM(e!AC319:AF319)/J321*100,1),0)</f>
        <v>0</v>
      </c>
      <c r="T321" s="30">
        <f>+IFERROR(ROUND(e!AG319/e!Y319*100,1),0)</f>
        <v>0</v>
      </c>
      <c r="U321" s="30">
        <f>+IFERROR(ROUND(e!AH319/SUM(e!AH319:AJ319)*100,1),0)</f>
        <v>0</v>
      </c>
      <c r="V321" s="30">
        <f>+IFERROR(ROUND(e!AK319/SUM(e!AK319:AQ319)*100,1),0)</f>
        <v>45.7</v>
      </c>
      <c r="W321" s="30">
        <f>+IFERROR(ROUND(SUM(e!AR319:BG319)/J321*100,1),0)</f>
        <v>3.5</v>
      </c>
      <c r="X321" s="30">
        <f>+IFERROR(ROUND(SUM(e!BH319:BI319)/SUM(e!BJ319:BK319)*100,1),0)</f>
        <v>106.8</v>
      </c>
      <c r="Y321" s="30">
        <f t="shared" si="77"/>
        <v>359.3</v>
      </c>
      <c r="Z321" s="30">
        <f t="shared" si="78"/>
        <v>101.4</v>
      </c>
      <c r="AA321" s="30">
        <f>+IFERROR(ROUND(K321/SUM(e!T319:V319),1),0)</f>
        <v>225.1</v>
      </c>
      <c r="AB321" s="42">
        <f>+IFERROR(ROUND((SUM(e!BJ319:BK319)-SUM(e!BL319:BO319))/SUM(e!T319:V319),1),0)</f>
        <v>222.1</v>
      </c>
      <c r="AC321" s="30">
        <f>+IFERROR(ROUND(e!BP319/e!BQ319*100,1),0)</f>
        <v>665.9</v>
      </c>
      <c r="AD321" s="101">
        <f>+e!BR319</f>
        <v>8400</v>
      </c>
      <c r="AF321" s="5"/>
      <c r="AG321" s="29"/>
      <c r="BG321" s="5"/>
      <c r="BH321" s="29"/>
      <c r="CH321" s="5"/>
      <c r="CI321" s="29"/>
    </row>
    <row r="322" spans="2:87">
      <c r="B322" s="40" t="s">
        <v>1695</v>
      </c>
      <c r="C322" s="30" t="s">
        <v>1696</v>
      </c>
      <c r="D322" s="30" t="s">
        <v>1736</v>
      </c>
      <c r="E322" s="30" t="s">
        <v>1737</v>
      </c>
      <c r="F322" s="30" t="str">
        <f t="shared" si="76"/>
        <v>茨城県稲敷市</v>
      </c>
      <c r="G322" s="41">
        <f>+e!F320</f>
        <v>28601</v>
      </c>
      <c r="H322" s="41">
        <f>+e!G320</f>
        <v>11</v>
      </c>
      <c r="I322" s="41">
        <f>+SUM(e!H320:K320)</f>
        <v>3</v>
      </c>
      <c r="J322" s="41">
        <f>+SUM(e!L320:O320)</f>
        <v>521913</v>
      </c>
      <c r="K322" s="41">
        <f>+e!P320</f>
        <v>813467</v>
      </c>
      <c r="L322" s="41">
        <f>+SUM(e!Q320:R320)</f>
        <v>478454</v>
      </c>
      <c r="M322" s="31">
        <f>+IFERROR(ROUND(e!P320/e!S320,0),0)</f>
        <v>73952</v>
      </c>
      <c r="N322" s="30">
        <f>+IFERROR(ROUND(SUM(e!T320:V320)/e!S320,0),0)</f>
        <v>278</v>
      </c>
      <c r="O322" s="30">
        <f>+IFERROR(ROUND(e!W320/e!G320*100,1),0)</f>
        <v>0</v>
      </c>
      <c r="P322" s="41">
        <f>+e!X320</f>
        <v>9</v>
      </c>
      <c r="Q322" s="30">
        <f>+IFERROR(ROUND(e!Z320/e!Y320*100,1),0)</f>
        <v>0</v>
      </c>
      <c r="R322" s="30">
        <f>+IFERROR(ROUND(e!AB320/e!AA320*100,1),0)</f>
        <v>88.9</v>
      </c>
      <c r="S322" s="30">
        <f>+IFERROR(ROUND(SUM(e!AC320:AF320)/J322*100,1),0)</f>
        <v>0</v>
      </c>
      <c r="T322" s="30">
        <f>+IFERROR(ROUND(e!AG320/e!Y320*100,1),0)</f>
        <v>0</v>
      </c>
      <c r="U322" s="30">
        <f>+IFERROR(ROUND(e!AH320/SUM(e!AH320:AJ320)*100,1),0)</f>
        <v>0</v>
      </c>
      <c r="V322" s="30">
        <f>+IFERROR(ROUND(e!AK320/SUM(e!AK320:AQ320)*100,1),0)</f>
        <v>0</v>
      </c>
      <c r="W322" s="30">
        <f>+IFERROR(ROUND(SUM(e!AR320:BG320)/J322*100,1),0)</f>
        <v>12.3</v>
      </c>
      <c r="X322" s="30">
        <f>+IFERROR(ROUND(SUM(e!BH320:BI320)/SUM(e!BJ320:BK320)*100,1),0)</f>
        <v>109</v>
      </c>
      <c r="Y322" s="30">
        <f t="shared" si="77"/>
        <v>58.8</v>
      </c>
      <c r="Z322" s="30">
        <f t="shared" si="78"/>
        <v>104.4</v>
      </c>
      <c r="AA322" s="30">
        <f>+IFERROR(ROUND(K322/SUM(e!T320:V320),1),0)</f>
        <v>266.2</v>
      </c>
      <c r="AB322" s="42">
        <f>+IFERROR(ROUND((SUM(e!BJ320:BK320)-SUM(e!BL320:BO320))/SUM(e!T320:V320),1),0)</f>
        <v>254.9</v>
      </c>
      <c r="AC322" s="30">
        <f>+IFERROR(ROUND(e!BP320/e!BQ320*100,1),0)</f>
        <v>839</v>
      </c>
      <c r="AD322" s="101">
        <f>+e!BR320</f>
        <v>10400</v>
      </c>
      <c r="AF322" s="5"/>
      <c r="AG322" s="29"/>
      <c r="BG322" s="5"/>
      <c r="BH322" s="29"/>
      <c r="CH322" s="5"/>
      <c r="CI322" s="29"/>
    </row>
    <row r="323" spans="2:87">
      <c r="B323" s="40" t="s">
        <v>1695</v>
      </c>
      <c r="C323" s="30" t="s">
        <v>1696</v>
      </c>
      <c r="D323" s="30" t="s">
        <v>1404</v>
      </c>
      <c r="E323" s="30" t="s">
        <v>1738</v>
      </c>
      <c r="F323" s="30" t="str">
        <f t="shared" si="76"/>
        <v>茨城県つくばみらい市</v>
      </c>
      <c r="G323" s="41">
        <f>+e!F321</f>
        <v>48933</v>
      </c>
      <c r="H323" s="41">
        <f>+e!G321</f>
        <v>14</v>
      </c>
      <c r="I323" s="41">
        <f>+SUM(e!H321:K321)</f>
        <v>0</v>
      </c>
      <c r="J323" s="41">
        <f>+SUM(e!L321:O321)</f>
        <v>463210</v>
      </c>
      <c r="K323" s="41">
        <f>+e!P321</f>
        <v>1090651</v>
      </c>
      <c r="L323" s="41">
        <f>+SUM(e!Q321:R321)</f>
        <v>2614427</v>
      </c>
      <c r="M323" s="31">
        <f>+IFERROR(ROUND(e!P321/e!S321,0),0)</f>
        <v>90888</v>
      </c>
      <c r="N323" s="30">
        <f>+IFERROR(ROUND(SUM(e!T321:V321)/e!S321,0),0)</f>
        <v>389</v>
      </c>
      <c r="O323" s="30">
        <f>+IFERROR(ROUND(e!W321/e!G321*100,1),0)</f>
        <v>0</v>
      </c>
      <c r="P323" s="41">
        <f>+e!X321</f>
        <v>4</v>
      </c>
      <c r="Q323" s="30">
        <f>+IFERROR(ROUND(e!Z321/e!Y321*100,1),0)</f>
        <v>0</v>
      </c>
      <c r="R323" s="30">
        <f>+IFERROR(ROUND(e!AB321/e!AA321*100,1),0)</f>
        <v>55.4</v>
      </c>
      <c r="S323" s="30">
        <f>+IFERROR(ROUND(SUM(e!AC321:AF321)/J323*100,1),0)</f>
        <v>3.2</v>
      </c>
      <c r="T323" s="30">
        <f>+IFERROR(ROUND(e!AG321/e!Y321*100,1),0)</f>
        <v>0</v>
      </c>
      <c r="U323" s="30">
        <f>+IFERROR(ROUND(e!AH321/SUM(e!AH321:AJ321)*100,1),0)</f>
        <v>4.7</v>
      </c>
      <c r="V323" s="30">
        <f>+IFERROR(ROUND(e!AK321/SUM(e!AK321:AQ321)*100,1),0)</f>
        <v>22.1</v>
      </c>
      <c r="W323" s="30">
        <f>+IFERROR(ROUND(SUM(e!AR321:BG321)/J323*100,1),0)</f>
        <v>7.1</v>
      </c>
      <c r="X323" s="30">
        <f>+IFERROR(ROUND(SUM(e!BH321:BI321)/SUM(e!BJ321:BK321)*100,1),0)</f>
        <v>111.3</v>
      </c>
      <c r="Y323" s="30">
        <f t="shared" si="77"/>
        <v>239.7</v>
      </c>
      <c r="Z323" s="30">
        <f t="shared" si="78"/>
        <v>110.2</v>
      </c>
      <c r="AA323" s="30">
        <f>+IFERROR(ROUND(K323/SUM(e!T321:V321),1),0)</f>
        <v>233.7</v>
      </c>
      <c r="AB323" s="42">
        <f>+IFERROR(ROUND((SUM(e!BJ321:BK321)-SUM(e!BL321:BO321))/SUM(e!T321:V321),1),0)</f>
        <v>212.1</v>
      </c>
      <c r="AC323" s="30">
        <f>+IFERROR(ROUND(e!BP321/e!BQ321*100,1),0)</f>
        <v>350</v>
      </c>
      <c r="AD323" s="101">
        <f>+e!BR321</f>
        <v>9700</v>
      </c>
      <c r="AF323" s="5"/>
      <c r="AG323" s="29"/>
      <c r="BG323" s="5"/>
      <c r="BH323" s="29"/>
      <c r="CH323" s="5"/>
      <c r="CI323" s="29"/>
    </row>
    <row r="324" spans="2:87">
      <c r="B324" s="40" t="s">
        <v>1695</v>
      </c>
      <c r="C324" s="30" t="s">
        <v>1696</v>
      </c>
      <c r="D324" s="30" t="s">
        <v>1406</v>
      </c>
      <c r="E324" s="30" t="s">
        <v>1739</v>
      </c>
      <c r="F324" s="30" t="str">
        <f t="shared" si="76"/>
        <v>茨城県常総市</v>
      </c>
      <c r="G324" s="41">
        <f>+e!F322</f>
        <v>55535</v>
      </c>
      <c r="H324" s="41">
        <f>+e!G322</f>
        <v>11</v>
      </c>
      <c r="I324" s="41">
        <f>+SUM(e!H322:K322)</f>
        <v>4</v>
      </c>
      <c r="J324" s="41">
        <f>+SUM(e!L322:O322)</f>
        <v>657327</v>
      </c>
      <c r="K324" s="41">
        <f>+e!P322</f>
        <v>1204581</v>
      </c>
      <c r="L324" s="41">
        <f>+SUM(e!Q322:R322)</f>
        <v>4381217</v>
      </c>
      <c r="M324" s="31">
        <f>+IFERROR(ROUND(e!P322/e!S322,0),0)</f>
        <v>109507</v>
      </c>
      <c r="N324" s="30">
        <f>+IFERROR(ROUND(SUM(e!T322:V322)/e!S322,0),0)</f>
        <v>489</v>
      </c>
      <c r="O324" s="30">
        <f>+IFERROR(ROUND(e!W322/e!G322*100,1),0)</f>
        <v>27.3</v>
      </c>
      <c r="P324" s="41">
        <f>+e!X322</f>
        <v>6</v>
      </c>
      <c r="Q324" s="30">
        <f>+IFERROR(ROUND(e!Z322/e!Y322*100,1),0)</f>
        <v>0</v>
      </c>
      <c r="R324" s="30">
        <f>+IFERROR(ROUND(e!AB322/e!AA322*100,1),0)</f>
        <v>54.9</v>
      </c>
      <c r="S324" s="30">
        <f>+IFERROR(ROUND(SUM(e!AC322:AF322)/J324*100,1),0)</f>
        <v>0.4</v>
      </c>
      <c r="T324" s="30">
        <f>+IFERROR(ROUND(e!AG322/e!Y322*100,1),0)</f>
        <v>0</v>
      </c>
      <c r="U324" s="30">
        <f>+IFERROR(ROUND(e!AH322/SUM(e!AH322:AJ322)*100,1),0)</f>
        <v>0</v>
      </c>
      <c r="V324" s="30">
        <f>+IFERROR(ROUND(e!AK322/SUM(e!AK322:AQ322)*100,1),0)</f>
        <v>57.2</v>
      </c>
      <c r="W324" s="30">
        <f>+IFERROR(ROUND(SUM(e!AR322:BG322)/J324*100,1),0)</f>
        <v>1.2</v>
      </c>
      <c r="X324" s="30">
        <f>+IFERROR(ROUND(SUM(e!BH322:BI322)/SUM(e!BJ322:BK322)*100,1),0)</f>
        <v>107.1</v>
      </c>
      <c r="Y324" s="30">
        <f t="shared" si="77"/>
        <v>363.7</v>
      </c>
      <c r="Z324" s="30">
        <f t="shared" si="78"/>
        <v>97.9</v>
      </c>
      <c r="AA324" s="30">
        <f>+IFERROR(ROUND(K324/SUM(e!T322:V322),1),0)</f>
        <v>224.1</v>
      </c>
      <c r="AB324" s="42">
        <f>+IFERROR(ROUND((SUM(e!BJ322:BK322)-SUM(e!BL322:BO322))/SUM(e!T322:V322),1),0)</f>
        <v>228.9</v>
      </c>
      <c r="AC324" s="30">
        <f>+IFERROR(ROUND(e!BP322/e!BQ322*100,1),0)</f>
        <v>173</v>
      </c>
      <c r="AD324" s="101">
        <f>+e!BR322</f>
        <v>11100</v>
      </c>
      <c r="AF324" s="5"/>
      <c r="AG324" s="29"/>
      <c r="BG324" s="5"/>
      <c r="BH324" s="29"/>
      <c r="CH324" s="5"/>
      <c r="CI324" s="29"/>
    </row>
    <row r="325" spans="2:87">
      <c r="B325" s="40" t="s">
        <v>1695</v>
      </c>
      <c r="C325" s="30" t="s">
        <v>1696</v>
      </c>
      <c r="D325" s="30" t="s">
        <v>1408</v>
      </c>
      <c r="E325" s="30" t="s">
        <v>1740</v>
      </c>
      <c r="F325" s="30" t="str">
        <f t="shared" si="76"/>
        <v>茨城県行方市</v>
      </c>
      <c r="G325" s="41">
        <f>+e!F323</f>
        <v>30918</v>
      </c>
      <c r="H325" s="41">
        <f>+e!G323</f>
        <v>8</v>
      </c>
      <c r="I325" s="41">
        <f>+SUM(e!H323:K323)</f>
        <v>3</v>
      </c>
      <c r="J325" s="41">
        <f>+SUM(e!L323:O323)</f>
        <v>716549</v>
      </c>
      <c r="K325" s="41">
        <f>+e!P323</f>
        <v>654531</v>
      </c>
      <c r="L325" s="41">
        <f>+SUM(e!Q323:R323)</f>
        <v>2992265</v>
      </c>
      <c r="M325" s="31">
        <f>+IFERROR(ROUND(e!P323/e!S323,0),0)</f>
        <v>93504</v>
      </c>
      <c r="N325" s="30">
        <f>+IFERROR(ROUND(SUM(e!T323:V323)/e!S323,0),0)</f>
        <v>436</v>
      </c>
      <c r="O325" s="30">
        <f>+IFERROR(ROUND(e!W323/e!G323*100,1),0)</f>
        <v>50</v>
      </c>
      <c r="P325" s="41">
        <f>+e!X323</f>
        <v>7</v>
      </c>
      <c r="Q325" s="30">
        <f>+IFERROR(ROUND(e!Z323/e!Y323*100,1),0)</f>
        <v>0</v>
      </c>
      <c r="R325" s="30">
        <f>+IFERROR(ROUND(e!AB323/e!AA323*100,1),0)</f>
        <v>0</v>
      </c>
      <c r="S325" s="30">
        <f>+IFERROR(ROUND(SUM(e!AC323:AF323)/J325*100,1),0)</f>
        <v>0.3</v>
      </c>
      <c r="T325" s="30">
        <f>+IFERROR(ROUND(e!AG323/e!Y323*100,1),0)</f>
        <v>0</v>
      </c>
      <c r="U325" s="30">
        <f>+IFERROR(ROUND(e!AH323/SUM(e!AH323:AJ323)*100,1),0)</f>
        <v>0</v>
      </c>
      <c r="V325" s="30">
        <f>+IFERROR(ROUND(e!AK323/SUM(e!AK323:AQ323)*100,1),0)</f>
        <v>9.6</v>
      </c>
      <c r="W325" s="30">
        <f>+IFERROR(ROUND(SUM(e!AR323:BG323)/J325*100,1),0)</f>
        <v>4.4000000000000004</v>
      </c>
      <c r="X325" s="30">
        <f>+IFERROR(ROUND(SUM(e!BH323:BI323)/SUM(e!BJ323:BK323)*100,1),0)</f>
        <v>107.6</v>
      </c>
      <c r="Y325" s="30">
        <f t="shared" si="77"/>
        <v>457.2</v>
      </c>
      <c r="Z325" s="30">
        <f t="shared" si="78"/>
        <v>96.1</v>
      </c>
      <c r="AA325" s="30">
        <f>+IFERROR(ROUND(K325/SUM(e!T323:V323),1),0)</f>
        <v>214.6</v>
      </c>
      <c r="AB325" s="42">
        <f>+IFERROR(ROUND((SUM(e!BJ323:BK323)-SUM(e!BL323:BO323))/SUM(e!T323:V323),1),0)</f>
        <v>223.4</v>
      </c>
      <c r="AC325" s="30">
        <f>+IFERROR(ROUND(e!BP323/e!BQ323*100,1),0)</f>
        <v>138.80000000000001</v>
      </c>
      <c r="AD325" s="101">
        <f>+e!BR323</f>
        <v>4550</v>
      </c>
      <c r="AF325" s="5"/>
      <c r="AG325" s="29"/>
      <c r="BG325" s="5"/>
      <c r="BH325" s="29"/>
      <c r="CH325" s="5"/>
      <c r="CI325" s="29"/>
    </row>
    <row r="326" spans="2:87">
      <c r="B326" s="40" t="s">
        <v>1695</v>
      </c>
      <c r="C326" s="30" t="s">
        <v>1696</v>
      </c>
      <c r="D326" s="30" t="s">
        <v>1741</v>
      </c>
      <c r="E326" s="30" t="s">
        <v>1742</v>
      </c>
      <c r="F326" s="30" t="str">
        <f t="shared" ref="F326:F389" si="79">+C326&amp;E326</f>
        <v>茨城県小美玉市</v>
      </c>
      <c r="G326" s="41">
        <f>+e!F324</f>
        <v>40173</v>
      </c>
      <c r="H326" s="41">
        <f>+e!G324</f>
        <v>12</v>
      </c>
      <c r="I326" s="41">
        <f>+SUM(e!H324:K324)</f>
        <v>2</v>
      </c>
      <c r="J326" s="41">
        <f>+SUM(e!L324:O324)</f>
        <v>491512</v>
      </c>
      <c r="K326" s="41">
        <f>+e!P324</f>
        <v>687948</v>
      </c>
      <c r="L326" s="41">
        <f>+SUM(e!Q324:R324)</f>
        <v>5189084</v>
      </c>
      <c r="M326" s="31">
        <f>+IFERROR(ROUND(e!P324/e!S324,0),0)</f>
        <v>57329</v>
      </c>
      <c r="N326" s="30">
        <f>+IFERROR(ROUND(SUM(e!T324:V324)/e!S324,0),0)</f>
        <v>304</v>
      </c>
      <c r="O326" s="30">
        <f>+IFERROR(ROUND(e!W324/e!G324*100,1),0)</f>
        <v>0</v>
      </c>
      <c r="P326" s="41">
        <f>+e!X324</f>
        <v>5</v>
      </c>
      <c r="Q326" s="30">
        <f>+IFERROR(ROUND(e!Z324/e!Y324*100,1),0)</f>
        <v>0</v>
      </c>
      <c r="R326" s="30">
        <f>+IFERROR(ROUND(e!AB324/e!AA324*100,1),0)</f>
        <v>0</v>
      </c>
      <c r="S326" s="30">
        <f>+IFERROR(ROUND(SUM(e!AC324:AF324)/J326*100,1),0)</f>
        <v>0</v>
      </c>
      <c r="T326" s="30">
        <f>+IFERROR(ROUND(e!AG324/e!Y324*100,1),0)</f>
        <v>55.1</v>
      </c>
      <c r="U326" s="30">
        <f>+IFERROR(ROUND(e!AH324/SUM(e!AH324:AJ324)*100,1),0)</f>
        <v>100</v>
      </c>
      <c r="V326" s="30">
        <f>+IFERROR(ROUND(e!AK324/SUM(e!AK324:AQ324)*100,1),0)</f>
        <v>67.2</v>
      </c>
      <c r="W326" s="30">
        <f>+IFERROR(ROUND(SUM(e!AR324:BG324)/J326*100,1),0)</f>
        <v>8.5</v>
      </c>
      <c r="X326" s="30">
        <f>+IFERROR(ROUND(SUM(e!BH324:BI324)/SUM(e!BJ324:BK324)*100,1),0)</f>
        <v>101.7</v>
      </c>
      <c r="Y326" s="30">
        <f t="shared" ref="Y326:Y389" si="80">+IFERROR(ROUND(L326/K326*100,1),0)</f>
        <v>754.3</v>
      </c>
      <c r="Z326" s="30">
        <f t="shared" ref="Z326:Z389" si="81">+IFERROR(ROUND(AA326/AB326*100,1),0)</f>
        <v>99.2</v>
      </c>
      <c r="AA326" s="30">
        <f>+IFERROR(ROUND(K326/SUM(e!T324:V324),1),0)</f>
        <v>188.5</v>
      </c>
      <c r="AB326" s="42">
        <f>+IFERROR(ROUND((SUM(e!BJ324:BK324)-SUM(e!BL324:BO324))/SUM(e!T324:V324),1),0)</f>
        <v>190</v>
      </c>
      <c r="AC326" s="30">
        <f>+IFERROR(ROUND(e!BP324/e!BQ324*100,1),0)</f>
        <v>277.39999999999998</v>
      </c>
      <c r="AD326" s="101">
        <f>+e!BR324</f>
        <v>0</v>
      </c>
      <c r="AF326" s="5"/>
      <c r="AG326" s="29"/>
      <c r="BG326" s="5"/>
      <c r="BH326" s="29"/>
      <c r="CH326" s="5"/>
      <c r="CI326" s="29"/>
    </row>
    <row r="327" spans="2:87">
      <c r="B327" s="40" t="s">
        <v>1695</v>
      </c>
      <c r="C327" s="30" t="s">
        <v>1696</v>
      </c>
      <c r="D327" s="30" t="s">
        <v>1743</v>
      </c>
      <c r="E327" s="30" t="s">
        <v>1744</v>
      </c>
      <c r="F327" s="30" t="str">
        <f t="shared" si="79"/>
        <v>茨城県筑西市</v>
      </c>
      <c r="G327" s="41">
        <f>+e!F325</f>
        <v>90446</v>
      </c>
      <c r="H327" s="41">
        <f>+e!G325</f>
        <v>18</v>
      </c>
      <c r="I327" s="41">
        <f>+SUM(e!H325:K325)</f>
        <v>9</v>
      </c>
      <c r="J327" s="41">
        <f>+SUM(e!L325:O325)</f>
        <v>983174</v>
      </c>
      <c r="K327" s="41">
        <f>+e!P325</f>
        <v>1852306</v>
      </c>
      <c r="L327" s="41">
        <f>+SUM(e!Q325:R325)</f>
        <v>7591662</v>
      </c>
      <c r="M327" s="31">
        <f>+IFERROR(ROUND(e!P325/e!S325,0),0)</f>
        <v>142485</v>
      </c>
      <c r="N327" s="30">
        <f>+IFERROR(ROUND(SUM(e!T325:V325)/e!S325,0),0)</f>
        <v>633</v>
      </c>
      <c r="O327" s="30">
        <f>+IFERROR(ROUND(e!W325/e!G325*100,1),0)</f>
        <v>66.7</v>
      </c>
      <c r="P327" s="41">
        <f>+e!X325</f>
        <v>4</v>
      </c>
      <c r="Q327" s="30">
        <f>+IFERROR(ROUND(e!Z325/e!Y325*100,1),0)</f>
        <v>0</v>
      </c>
      <c r="R327" s="30">
        <f>+IFERROR(ROUND(e!AB325/e!AA325*100,1),0)</f>
        <v>83</v>
      </c>
      <c r="S327" s="30">
        <f>+IFERROR(ROUND(SUM(e!AC325:AF325)/J327*100,1),0)</f>
        <v>2.6</v>
      </c>
      <c r="T327" s="30">
        <f>+IFERROR(ROUND(e!AG325/e!Y325*100,1),0)</f>
        <v>38.799999999999997</v>
      </c>
      <c r="U327" s="30">
        <f>+IFERROR(ROUND(e!AH325/SUM(e!AH325:AJ325)*100,1),0)</f>
        <v>100</v>
      </c>
      <c r="V327" s="30">
        <f>+IFERROR(ROUND(e!AK325/SUM(e!AK325:AQ325)*100,1),0)</f>
        <v>72.8</v>
      </c>
      <c r="W327" s="30">
        <f>+IFERROR(ROUND(SUM(e!AR325:BG325)/J327*100,1),0)</f>
        <v>7.1</v>
      </c>
      <c r="X327" s="30">
        <f>+IFERROR(ROUND(SUM(e!BH325:BI325)/SUM(e!BJ325:BK325)*100,1),0)</f>
        <v>115.5</v>
      </c>
      <c r="Y327" s="30">
        <f t="shared" si="80"/>
        <v>409.8</v>
      </c>
      <c r="Z327" s="30">
        <f t="shared" si="81"/>
        <v>111.6</v>
      </c>
      <c r="AA327" s="30">
        <f>+IFERROR(ROUND(K327/SUM(e!T325:V325),1),0)</f>
        <v>224.9</v>
      </c>
      <c r="AB327" s="42">
        <f>+IFERROR(ROUND((SUM(e!BJ325:BK325)-SUM(e!BL325:BO325))/SUM(e!T325:V325),1),0)</f>
        <v>201.6</v>
      </c>
      <c r="AC327" s="30">
        <f>+IFERROR(ROUND(e!BP325/e!BQ325*100,1),0)</f>
        <v>157.6</v>
      </c>
      <c r="AD327" s="101">
        <f>+e!BR325</f>
        <v>12000</v>
      </c>
      <c r="AF327" s="5"/>
      <c r="AG327" s="29"/>
      <c r="BG327" s="5"/>
      <c r="BH327" s="29"/>
      <c r="CH327" s="5"/>
      <c r="CI327" s="29"/>
    </row>
    <row r="328" spans="2:87">
      <c r="B328" s="40" t="s">
        <v>1695</v>
      </c>
      <c r="C328" s="30" t="s">
        <v>1696</v>
      </c>
      <c r="D328" s="30" t="s">
        <v>1745</v>
      </c>
      <c r="E328" s="30" t="s">
        <v>1746</v>
      </c>
      <c r="F328" s="30" t="str">
        <f t="shared" si="79"/>
        <v>茨城県城里町</v>
      </c>
      <c r="G328" s="41">
        <f>+e!F326</f>
        <v>18395</v>
      </c>
      <c r="H328" s="41">
        <f>+e!G326</f>
        <v>7</v>
      </c>
      <c r="I328" s="41">
        <f>+SUM(e!H326:K326)</f>
        <v>3</v>
      </c>
      <c r="J328" s="41">
        <f>+SUM(e!L326:O326)</f>
        <v>366168</v>
      </c>
      <c r="K328" s="41">
        <f>+e!P326</f>
        <v>381696</v>
      </c>
      <c r="L328" s="41">
        <f>+SUM(e!Q326:R326)</f>
        <v>3490833</v>
      </c>
      <c r="M328" s="31">
        <f>+IFERROR(ROUND(e!P326/e!S326,0),0)</f>
        <v>54528</v>
      </c>
      <c r="N328" s="30">
        <f>+IFERROR(ROUND(SUM(e!T326:V326)/e!S326,0),0)</f>
        <v>252</v>
      </c>
      <c r="O328" s="30">
        <f>+IFERROR(ROUND(e!W326/e!G326*100,1),0)</f>
        <v>28.6</v>
      </c>
      <c r="P328" s="41">
        <f>+e!X326</f>
        <v>3</v>
      </c>
      <c r="Q328" s="30">
        <f>+IFERROR(ROUND(e!Z326/e!Y326*100,1),0)</f>
        <v>0</v>
      </c>
      <c r="R328" s="30">
        <f>+IFERROR(ROUND(e!AB326/e!AA326*100,1),0)</f>
        <v>1.7</v>
      </c>
      <c r="S328" s="30">
        <f>+IFERROR(ROUND(SUM(e!AC326:AF326)/J328*100,1),0)</f>
        <v>13.5</v>
      </c>
      <c r="T328" s="30">
        <f>+IFERROR(ROUND(e!AG326/e!Y326*100,1),0)</f>
        <v>37.299999999999997</v>
      </c>
      <c r="U328" s="30">
        <f>+IFERROR(ROUND(e!AH326/SUM(e!AH326:AJ326)*100,1),0)</f>
        <v>100</v>
      </c>
      <c r="V328" s="30">
        <f>+IFERROR(ROUND(e!AK326/SUM(e!AK326:AQ326)*100,1),0)</f>
        <v>69.8</v>
      </c>
      <c r="W328" s="30">
        <f>+IFERROR(ROUND(SUM(e!AR326:BG326)/J328*100,1),0)</f>
        <v>1.1000000000000001</v>
      </c>
      <c r="X328" s="30">
        <f>+IFERROR(ROUND(SUM(e!BH326:BI326)/SUM(e!BJ326:BK326)*100,1),0)</f>
        <v>105.4</v>
      </c>
      <c r="Y328" s="30">
        <f t="shared" si="80"/>
        <v>914.6</v>
      </c>
      <c r="Z328" s="30">
        <f t="shared" si="81"/>
        <v>70.900000000000006</v>
      </c>
      <c r="AA328" s="30">
        <f>+IFERROR(ROUND(K328/SUM(e!T326:V326),1),0)</f>
        <v>216</v>
      </c>
      <c r="AB328" s="42">
        <f>+IFERROR(ROUND((SUM(e!BJ326:BK326)-SUM(e!BL326:BO326))/SUM(e!T326:V326),1),0)</f>
        <v>304.60000000000002</v>
      </c>
      <c r="AC328" s="30">
        <f>+IFERROR(ROUND(e!BP326/e!BQ326*100,1),0)</f>
        <v>259.10000000000002</v>
      </c>
      <c r="AD328" s="101">
        <f>+e!BR326</f>
        <v>0</v>
      </c>
      <c r="AF328" s="5"/>
      <c r="AG328" s="29"/>
      <c r="BG328" s="5"/>
      <c r="BH328" s="29"/>
      <c r="CH328" s="5"/>
      <c r="CI328" s="29"/>
    </row>
    <row r="329" spans="2:87">
      <c r="B329" s="40" t="s">
        <v>1695</v>
      </c>
      <c r="C329" s="30" t="s">
        <v>1696</v>
      </c>
      <c r="D329" s="30" t="s">
        <v>1747</v>
      </c>
      <c r="E329" s="30" t="s">
        <v>1748</v>
      </c>
      <c r="F329" s="30" t="str">
        <f t="shared" si="79"/>
        <v>茨城県笠間市</v>
      </c>
      <c r="G329" s="41">
        <f>+e!F327</f>
        <v>67021</v>
      </c>
      <c r="H329" s="41">
        <f>+e!G327</f>
        <v>10</v>
      </c>
      <c r="I329" s="41">
        <f>+SUM(e!H327:K327)</f>
        <v>2</v>
      </c>
      <c r="J329" s="41">
        <f>+SUM(e!L327:O327)</f>
        <v>853694</v>
      </c>
      <c r="K329" s="41">
        <f>+e!P327</f>
        <v>1452326</v>
      </c>
      <c r="L329" s="41">
        <f>+SUM(e!Q327:R327)</f>
        <v>2512015</v>
      </c>
      <c r="M329" s="31">
        <f>+IFERROR(ROUND(e!P327/e!S327,0),0)</f>
        <v>145233</v>
      </c>
      <c r="N329" s="30">
        <f>+IFERROR(ROUND(SUM(e!T327:V327)/e!S327,0),0)</f>
        <v>667</v>
      </c>
      <c r="O329" s="30">
        <f>+IFERROR(ROUND(e!W327/e!G327*100,1),0)</f>
        <v>0</v>
      </c>
      <c r="P329" s="41">
        <f>+e!X327</f>
        <v>8</v>
      </c>
      <c r="Q329" s="30">
        <f>+IFERROR(ROUND(e!Z327/e!Y327*100,1),0)</f>
        <v>0</v>
      </c>
      <c r="R329" s="30">
        <f>+IFERROR(ROUND(e!AB327/e!AA327*100,1),0)</f>
        <v>88.7</v>
      </c>
      <c r="S329" s="30">
        <f>+IFERROR(ROUND(SUM(e!AC327:AF327)/J329*100,1),0)</f>
        <v>12.8</v>
      </c>
      <c r="T329" s="30">
        <f>+IFERROR(ROUND(e!AG327/e!Y327*100,1),0)</f>
        <v>0</v>
      </c>
      <c r="U329" s="30">
        <f>+IFERROR(ROUND(e!AH327/SUM(e!AH327:AJ327)*100,1),0)</f>
        <v>0</v>
      </c>
      <c r="V329" s="30">
        <f>+IFERROR(ROUND(e!AK327/SUM(e!AK327:AQ327)*100,1),0)</f>
        <v>45.2</v>
      </c>
      <c r="W329" s="30">
        <f>+IFERROR(ROUND(SUM(e!AR327:BG327)/J329*100,1),0)</f>
        <v>0.2</v>
      </c>
      <c r="X329" s="30">
        <f>+IFERROR(ROUND(SUM(e!BH327:BI327)/SUM(e!BJ327:BK327)*100,1),0)</f>
        <v>109.3</v>
      </c>
      <c r="Y329" s="30">
        <f t="shared" si="80"/>
        <v>173</v>
      </c>
      <c r="Z329" s="30">
        <f t="shared" si="81"/>
        <v>101.2</v>
      </c>
      <c r="AA329" s="30">
        <f>+IFERROR(ROUND(K329/SUM(e!T327:V327),1),0)</f>
        <v>217.9</v>
      </c>
      <c r="AB329" s="42">
        <f>+IFERROR(ROUND((SUM(e!BJ327:BK327)-SUM(e!BL327:BO327))/SUM(e!T327:V327),1),0)</f>
        <v>215.3</v>
      </c>
      <c r="AC329" s="30">
        <f>+IFERROR(ROUND(e!BP327/e!BQ327*100,1),0)</f>
        <v>471.7</v>
      </c>
      <c r="AD329" s="101">
        <f>+e!BR327</f>
        <v>20628</v>
      </c>
      <c r="AF329" s="5"/>
      <c r="AG329" s="29"/>
      <c r="BG329" s="5"/>
      <c r="BH329" s="29"/>
      <c r="CH329" s="5"/>
      <c r="CI329" s="29"/>
    </row>
    <row r="330" spans="2:87">
      <c r="B330" s="40" t="s">
        <v>1695</v>
      </c>
      <c r="C330" s="30" t="s">
        <v>1696</v>
      </c>
      <c r="D330" s="30" t="s">
        <v>1749</v>
      </c>
      <c r="E330" s="30" t="s">
        <v>1750</v>
      </c>
      <c r="F330" s="30" t="str">
        <f t="shared" si="79"/>
        <v>茨城県常陸太田市</v>
      </c>
      <c r="G330" s="41">
        <f>+e!F328</f>
        <v>42190</v>
      </c>
      <c r="H330" s="41">
        <f>+e!G328</f>
        <v>15</v>
      </c>
      <c r="I330" s="41">
        <f>+SUM(e!H328:K328)</f>
        <v>7</v>
      </c>
      <c r="J330" s="41">
        <f>+SUM(e!L328:O328)</f>
        <v>498767</v>
      </c>
      <c r="K330" s="41">
        <f>+e!P328</f>
        <v>999569</v>
      </c>
      <c r="L330" s="41">
        <f>+SUM(e!Q328:R328)</f>
        <v>5381576</v>
      </c>
      <c r="M330" s="31">
        <f>+IFERROR(ROUND(e!P328/e!S328,0),0)</f>
        <v>66638</v>
      </c>
      <c r="N330" s="30">
        <f>+IFERROR(ROUND(SUM(e!T328:V328)/e!S328,0),0)</f>
        <v>324</v>
      </c>
      <c r="O330" s="30">
        <f>+IFERROR(ROUND(e!W328/e!G328*100,1),0)</f>
        <v>46.7</v>
      </c>
      <c r="P330" s="41">
        <f>+e!X328</f>
        <v>6</v>
      </c>
      <c r="Q330" s="30">
        <f>+IFERROR(ROUND(e!Z328/e!Y328*100,1),0)</f>
        <v>0</v>
      </c>
      <c r="R330" s="30">
        <f>+IFERROR(ROUND(e!AB328/e!AA328*100,1),0)</f>
        <v>36.700000000000003</v>
      </c>
      <c r="S330" s="30">
        <f>+IFERROR(ROUND(SUM(e!AC328:AF328)/J330*100,1),0)</f>
        <v>11.9</v>
      </c>
      <c r="T330" s="30">
        <f>+IFERROR(ROUND(e!AG328/e!Y328*100,1),0)</f>
        <v>19.3</v>
      </c>
      <c r="U330" s="30">
        <f>+IFERROR(ROUND(e!AH328/SUM(e!AH328:AJ328)*100,1),0)</f>
        <v>23.7</v>
      </c>
      <c r="V330" s="30">
        <f>+IFERROR(ROUND(e!AK328/SUM(e!AK328:AQ328)*100,1),0)</f>
        <v>48.7</v>
      </c>
      <c r="W330" s="30">
        <f>+IFERROR(ROUND(SUM(e!AR328:BG328)/J330*100,1),0)</f>
        <v>7.1</v>
      </c>
      <c r="X330" s="30">
        <f>+IFERROR(ROUND(SUM(e!BH328:BI328)/SUM(e!BJ328:BK328)*100,1),0)</f>
        <v>105.7</v>
      </c>
      <c r="Y330" s="30">
        <f t="shared" si="80"/>
        <v>538.4</v>
      </c>
      <c r="Z330" s="30">
        <f t="shared" si="81"/>
        <v>98.8</v>
      </c>
      <c r="AA330" s="30">
        <f>+IFERROR(ROUND(K330/SUM(e!T328:V328),1),0)</f>
        <v>205.8</v>
      </c>
      <c r="AB330" s="42">
        <f>+IFERROR(ROUND((SUM(e!BJ328:BK328)-SUM(e!BL328:BO328))/SUM(e!T328:V328),1),0)</f>
        <v>208.2</v>
      </c>
      <c r="AC330" s="30">
        <f>+IFERROR(ROUND(e!BP328/e!BQ328*100,1),0)</f>
        <v>379.5</v>
      </c>
      <c r="AD330" s="101">
        <f>+e!BR328</f>
        <v>0</v>
      </c>
      <c r="AF330" s="5"/>
      <c r="AG330" s="29"/>
      <c r="BG330" s="5"/>
      <c r="BH330" s="29"/>
      <c r="CH330" s="5"/>
      <c r="CI330" s="29"/>
    </row>
    <row r="331" spans="2:87">
      <c r="B331" s="40" t="s">
        <v>1695</v>
      </c>
      <c r="C331" s="30" t="s">
        <v>1696</v>
      </c>
      <c r="D331" s="30" t="s">
        <v>1751</v>
      </c>
      <c r="E331" s="30" t="s">
        <v>1752</v>
      </c>
      <c r="F331" s="30" t="str">
        <f t="shared" si="79"/>
        <v>茨城県鉾田市</v>
      </c>
      <c r="G331" s="41">
        <f>+e!F329</f>
        <v>40646</v>
      </c>
      <c r="H331" s="41">
        <f>+e!G329</f>
        <v>9</v>
      </c>
      <c r="I331" s="41">
        <f>+SUM(e!H329:K329)</f>
        <v>3</v>
      </c>
      <c r="J331" s="41">
        <f>+SUM(e!L329:O329)</f>
        <v>811460</v>
      </c>
      <c r="K331" s="41">
        <f>+e!P329</f>
        <v>546488</v>
      </c>
      <c r="L331" s="41">
        <f>+SUM(e!Q329:R329)</f>
        <v>4592185</v>
      </c>
      <c r="M331" s="31">
        <f>+IFERROR(ROUND(e!P329/e!S329,0),0)</f>
        <v>136622</v>
      </c>
      <c r="N331" s="30">
        <f>+IFERROR(ROUND(SUM(e!T329:V329)/e!S329,0),0)</f>
        <v>535</v>
      </c>
      <c r="O331" s="30">
        <f>+IFERROR(ROUND(e!W329/e!G329*100,1),0)</f>
        <v>55.6</v>
      </c>
      <c r="P331" s="41">
        <f>+e!X329</f>
        <v>2</v>
      </c>
      <c r="Q331" s="30">
        <f>+IFERROR(ROUND(e!Z329/e!Y329*100,1),0)</f>
        <v>0</v>
      </c>
      <c r="R331" s="30">
        <f>+IFERROR(ROUND(e!AB329/e!AA329*100,1),0)</f>
        <v>84.3</v>
      </c>
      <c r="S331" s="30">
        <f>+IFERROR(ROUND(SUM(e!AC329:AF329)/J331*100,1),0)</f>
        <v>0</v>
      </c>
      <c r="T331" s="30">
        <f>+IFERROR(ROUND(e!AG329/e!Y329*100,1),0)</f>
        <v>31.6</v>
      </c>
      <c r="U331" s="30">
        <f>+IFERROR(ROUND(e!AH329/SUM(e!AH329:AJ329)*100,1),0)</f>
        <v>100</v>
      </c>
      <c r="V331" s="30">
        <f>+IFERROR(ROUND(e!AK329/SUM(e!AK329:AQ329)*100,1),0)</f>
        <v>45</v>
      </c>
      <c r="W331" s="30">
        <f>+IFERROR(ROUND(SUM(e!AR329:BG329)/J331*100,1),0)</f>
        <v>0.5</v>
      </c>
      <c r="X331" s="30">
        <f>+IFERROR(ROUND(SUM(e!BH329:BI329)/SUM(e!BJ329:BK329)*100,1),0)</f>
        <v>102</v>
      </c>
      <c r="Y331" s="30">
        <f t="shared" si="80"/>
        <v>840.3</v>
      </c>
      <c r="Z331" s="30">
        <f t="shared" si="81"/>
        <v>59.5</v>
      </c>
      <c r="AA331" s="30">
        <f>+IFERROR(ROUND(K331/SUM(e!T329:V329),1),0)</f>
        <v>255.2</v>
      </c>
      <c r="AB331" s="42">
        <f>+IFERROR(ROUND((SUM(e!BJ329:BK329)-SUM(e!BL329:BO329))/SUM(e!T329:V329),1),0)</f>
        <v>428.7</v>
      </c>
      <c r="AC331" s="30">
        <f>+IFERROR(ROUND(e!BP329/e!BQ329*100,1),0)</f>
        <v>260.5</v>
      </c>
      <c r="AD331" s="101">
        <f>+e!BR329</f>
        <v>9780</v>
      </c>
      <c r="AF331" s="5"/>
      <c r="AG331" s="29"/>
      <c r="BG331" s="5"/>
      <c r="BH331" s="29"/>
      <c r="CH331" s="5"/>
      <c r="CI331" s="29"/>
    </row>
    <row r="332" spans="2:87">
      <c r="B332" s="40" t="s">
        <v>1695</v>
      </c>
      <c r="C332" s="30" t="s">
        <v>1696</v>
      </c>
      <c r="D332" s="30" t="s">
        <v>1466</v>
      </c>
      <c r="E332" s="30" t="s">
        <v>1753</v>
      </c>
      <c r="F332" s="30" t="str">
        <f t="shared" si="79"/>
        <v>茨城県茨城県（県南）</v>
      </c>
      <c r="G332" s="41">
        <f>+e!F330</f>
        <v>0</v>
      </c>
      <c r="H332" s="41">
        <f>+e!G330</f>
        <v>51</v>
      </c>
      <c r="I332" s="41">
        <f>+SUM(e!H330:K330)</f>
        <v>3</v>
      </c>
      <c r="J332" s="41">
        <f>+SUM(e!L330:O330)</f>
        <v>193132</v>
      </c>
      <c r="K332" s="41">
        <f>+e!P330</f>
        <v>7747003</v>
      </c>
      <c r="L332" s="41">
        <f>+SUM(e!Q330:R330)</f>
        <v>27849504</v>
      </c>
      <c r="M332" s="31">
        <f>+IFERROR(ROUND(e!P330/e!S330,0),0)</f>
        <v>242094</v>
      </c>
      <c r="N332" s="30">
        <f>+IFERROR(ROUND(SUM(e!T330:V330)/e!S330,0),0)</f>
        <v>2449</v>
      </c>
      <c r="O332" s="30">
        <f>+IFERROR(ROUND(e!W330/e!G330*100,1),0)</f>
        <v>58.8</v>
      </c>
      <c r="P332" s="41">
        <f>+e!X330</f>
        <v>10</v>
      </c>
      <c r="Q332" s="30">
        <f>+IFERROR(ROUND(e!Z330/e!Y330*100,1),0)</f>
        <v>0</v>
      </c>
      <c r="R332" s="30">
        <f>+IFERROR(ROUND(e!AB330/e!AA330*100,1),0)</f>
        <v>77.599999999999994</v>
      </c>
      <c r="S332" s="30">
        <f>+IFERROR(ROUND(SUM(e!AC330:AF330)/J332*100,1),0)</f>
        <v>4.9000000000000004</v>
      </c>
      <c r="T332" s="30">
        <f>+IFERROR(ROUND(e!AG330/e!Y330*100,1),0)</f>
        <v>50.9</v>
      </c>
      <c r="U332" s="30">
        <f>+IFERROR(ROUND(e!AH330/SUM(e!AH330:AJ330)*100,1),0)</f>
        <v>100</v>
      </c>
      <c r="V332" s="30">
        <f>+IFERROR(ROUND(e!AK330/SUM(e!AK330:AQ330)*100,1),0)</f>
        <v>0</v>
      </c>
      <c r="W332" s="30">
        <f>+IFERROR(ROUND(SUM(e!AR330:BG330)/J332*100,1),0)</f>
        <v>33.1</v>
      </c>
      <c r="X332" s="30">
        <f>+IFERROR(ROUND(SUM(e!BH330:BI330)/SUM(e!BJ330:BK330)*100,1),0)</f>
        <v>134.4</v>
      </c>
      <c r="Y332" s="30">
        <f t="shared" si="80"/>
        <v>359.5</v>
      </c>
      <c r="Z332" s="30">
        <f t="shared" si="81"/>
        <v>136.19999999999999</v>
      </c>
      <c r="AA332" s="30">
        <f>+IFERROR(ROUND(K332/SUM(e!T330:V330),1),0)</f>
        <v>98.9</v>
      </c>
      <c r="AB332" s="42">
        <f>+IFERROR(ROUND((SUM(e!BJ330:BK330)-SUM(e!BL330:BO330))/SUM(e!T330:V330),1),0)</f>
        <v>72.599999999999994</v>
      </c>
      <c r="AC332" s="30">
        <f>+IFERROR(ROUND(e!BP330/e!BQ330*100,1),0)</f>
        <v>394.5</v>
      </c>
      <c r="AD332" s="101">
        <f>+e!BR330</f>
        <v>0</v>
      </c>
      <c r="AF332" s="5"/>
      <c r="AG332" s="29"/>
      <c r="BG332" s="5"/>
      <c r="BH332" s="29"/>
      <c r="CH332" s="5"/>
      <c r="CI332" s="29"/>
    </row>
    <row r="333" spans="2:87">
      <c r="B333" s="40" t="s">
        <v>1695</v>
      </c>
      <c r="C333" s="30" t="s">
        <v>1696</v>
      </c>
      <c r="D333" s="30" t="s">
        <v>1468</v>
      </c>
      <c r="E333" s="30" t="s">
        <v>1754</v>
      </c>
      <c r="F333" s="30" t="str">
        <f t="shared" si="79"/>
        <v>茨城県茨城県（県西）</v>
      </c>
      <c r="G333" s="41">
        <f>+e!F331</f>
        <v>0</v>
      </c>
      <c r="H333" s="41">
        <f>+e!G331</f>
        <v>36</v>
      </c>
      <c r="I333" s="41">
        <f>+SUM(e!H331:K331)</f>
        <v>3</v>
      </c>
      <c r="J333" s="41">
        <f>+SUM(e!L331:O331)</f>
        <v>291528</v>
      </c>
      <c r="K333" s="41">
        <f>+e!P331</f>
        <v>3196996</v>
      </c>
      <c r="L333" s="41">
        <f>+SUM(e!Q331:R331)</f>
        <v>7060247</v>
      </c>
      <c r="M333" s="31">
        <f>+IFERROR(ROUND(e!P331/e!S331,0),0)</f>
        <v>139000</v>
      </c>
      <c r="N333" s="30">
        <f>+IFERROR(ROUND(SUM(e!T331:V331)/e!S331,0),0)</f>
        <v>1042</v>
      </c>
      <c r="O333" s="30">
        <f>+IFERROR(ROUND(e!W331/e!G331*100,1),0)</f>
        <v>58.3</v>
      </c>
      <c r="P333" s="41">
        <f>+e!X331</f>
        <v>11</v>
      </c>
      <c r="Q333" s="30">
        <f>+IFERROR(ROUND(e!Z331/e!Y331*100,1),0)</f>
        <v>0</v>
      </c>
      <c r="R333" s="30">
        <f>+IFERROR(ROUND(e!AB331/e!AA331*100,1),0)</f>
        <v>51.1</v>
      </c>
      <c r="S333" s="30">
        <f>+IFERROR(ROUND(SUM(e!AC331:AF331)/J333*100,1),0)</f>
        <v>0</v>
      </c>
      <c r="T333" s="30">
        <f>+IFERROR(ROUND(e!AG331/e!Y331*100,1),0)</f>
        <v>0</v>
      </c>
      <c r="U333" s="30">
        <f>+IFERROR(ROUND(e!AH331/SUM(e!AH331:AJ331)*100,1),0)</f>
        <v>100</v>
      </c>
      <c r="V333" s="30">
        <f>+IFERROR(ROUND(e!AK331/SUM(e!AK331:AQ331)*100,1),0)</f>
        <v>0</v>
      </c>
      <c r="W333" s="30">
        <f>+IFERROR(ROUND(SUM(e!AR331:BG331)/J333*100,1),0)</f>
        <v>17.600000000000001</v>
      </c>
      <c r="X333" s="30">
        <f>+IFERROR(ROUND(SUM(e!BH331:BI331)/SUM(e!BJ331:BK331)*100,1),0)</f>
        <v>111.7</v>
      </c>
      <c r="Y333" s="30">
        <f t="shared" si="80"/>
        <v>220.8</v>
      </c>
      <c r="Z333" s="30">
        <f t="shared" si="81"/>
        <v>110.7</v>
      </c>
      <c r="AA333" s="30">
        <f>+IFERROR(ROUND(K333/SUM(e!T331:V331),1),0)</f>
        <v>133.4</v>
      </c>
      <c r="AB333" s="42">
        <f>+IFERROR(ROUND((SUM(e!BJ331:BK331)-SUM(e!BL331:BO331))/SUM(e!T331:V331),1),0)</f>
        <v>120.5</v>
      </c>
      <c r="AC333" s="30">
        <f>+IFERROR(ROUND(e!BP331/e!BQ331*100,1),0)</f>
        <v>211.4</v>
      </c>
      <c r="AD333" s="101">
        <f>+e!BR331</f>
        <v>0</v>
      </c>
      <c r="AF333" s="5"/>
      <c r="AG333" s="29"/>
      <c r="BG333" s="5"/>
      <c r="BH333" s="29"/>
      <c r="CH333" s="5"/>
      <c r="CI333" s="29"/>
    </row>
    <row r="334" spans="2:87">
      <c r="B334" s="40" t="s">
        <v>1695</v>
      </c>
      <c r="C334" s="30" t="s">
        <v>1696</v>
      </c>
      <c r="D334" s="30" t="s">
        <v>1470</v>
      </c>
      <c r="E334" s="30" t="s">
        <v>1755</v>
      </c>
      <c r="F334" s="30" t="str">
        <f t="shared" si="79"/>
        <v>茨城県茨城県（鹿行）</v>
      </c>
      <c r="G334" s="41">
        <f>+e!F332</f>
        <v>0</v>
      </c>
      <c r="H334" s="41">
        <f>+e!G332</f>
        <v>25</v>
      </c>
      <c r="I334" s="41">
        <f>+SUM(e!H332:K332)</f>
        <v>2</v>
      </c>
      <c r="J334" s="41">
        <f>+SUM(e!L332:O332)</f>
        <v>186405</v>
      </c>
      <c r="K334" s="41">
        <f>+e!P332</f>
        <v>2591391</v>
      </c>
      <c r="L334" s="41">
        <f>+SUM(e!Q332:R332)</f>
        <v>8068416</v>
      </c>
      <c r="M334" s="31">
        <f>+IFERROR(ROUND(e!P332/e!S332,0),0)</f>
        <v>161962</v>
      </c>
      <c r="N334" s="30">
        <f>+IFERROR(ROUND(SUM(e!T332:V332)/e!S332,0),0)</f>
        <v>1299</v>
      </c>
      <c r="O334" s="30">
        <f>+IFERROR(ROUND(e!W332/e!G332*100,1),0)</f>
        <v>56</v>
      </c>
      <c r="P334" s="41">
        <f>+e!X332</f>
        <v>4</v>
      </c>
      <c r="Q334" s="30">
        <f>+IFERROR(ROUND(e!Z332/e!Y332*100,1),0)</f>
        <v>0</v>
      </c>
      <c r="R334" s="30">
        <f>+IFERROR(ROUND(e!AB332/e!AA332*100,1),0)</f>
        <v>62.6</v>
      </c>
      <c r="S334" s="30">
        <f>+IFERROR(ROUND(SUM(e!AC332:AF332)/J334*100,1),0)</f>
        <v>21.6</v>
      </c>
      <c r="T334" s="30">
        <f>+IFERROR(ROUND(e!AG332/e!Y332*100,1),0)</f>
        <v>0</v>
      </c>
      <c r="U334" s="30">
        <f>+IFERROR(ROUND(e!AH332/SUM(e!AH332:AJ332)*100,1),0)</f>
        <v>100</v>
      </c>
      <c r="V334" s="30">
        <f>+IFERROR(ROUND(e!AK332/SUM(e!AK332:AQ332)*100,1),0)</f>
        <v>0</v>
      </c>
      <c r="W334" s="30">
        <f>+IFERROR(ROUND(SUM(e!AR332:BG332)/J334*100,1),0)</f>
        <v>16.399999999999999</v>
      </c>
      <c r="X334" s="30">
        <f>+IFERROR(ROUND(SUM(e!BH332:BI332)/SUM(e!BJ332:BK332)*100,1),0)</f>
        <v>100.9</v>
      </c>
      <c r="Y334" s="30">
        <f t="shared" si="80"/>
        <v>311.39999999999998</v>
      </c>
      <c r="Z334" s="30">
        <f t="shared" si="81"/>
        <v>100.6</v>
      </c>
      <c r="AA334" s="30">
        <f>+IFERROR(ROUND(K334/SUM(e!T332:V332),1),0)</f>
        <v>124.6</v>
      </c>
      <c r="AB334" s="42">
        <f>+IFERROR(ROUND((SUM(e!BJ332:BK332)-SUM(e!BL332:BO332))/SUM(e!T332:V332),1),0)</f>
        <v>123.8</v>
      </c>
      <c r="AC334" s="30">
        <f>+IFERROR(ROUND(e!BP332/e!BQ332*100,1),0)</f>
        <v>344.6</v>
      </c>
      <c r="AD334" s="101">
        <f>+e!BR332</f>
        <v>0</v>
      </c>
      <c r="AF334" s="5"/>
      <c r="AG334" s="29"/>
      <c r="BG334" s="5"/>
      <c r="BH334" s="29"/>
      <c r="CH334" s="5"/>
      <c r="CI334" s="29"/>
    </row>
    <row r="335" spans="2:87">
      <c r="B335" s="40" t="s">
        <v>1695</v>
      </c>
      <c r="C335" s="30" t="s">
        <v>1696</v>
      </c>
      <c r="D335" s="30" t="s">
        <v>1472</v>
      </c>
      <c r="E335" s="30" t="s">
        <v>1756</v>
      </c>
      <c r="F335" s="30" t="str">
        <f t="shared" si="79"/>
        <v>茨城県茨城県（県中央）</v>
      </c>
      <c r="G335" s="41">
        <f>+e!F333</f>
        <v>0</v>
      </c>
      <c r="H335" s="41">
        <f>+e!G333</f>
        <v>31</v>
      </c>
      <c r="I335" s="41">
        <f>+SUM(e!H333:K333)</f>
        <v>2</v>
      </c>
      <c r="J335" s="41">
        <f>+SUM(e!L333:O333)</f>
        <v>208552</v>
      </c>
      <c r="K335" s="41">
        <f>+e!P333</f>
        <v>2370263</v>
      </c>
      <c r="L335" s="41">
        <f>+SUM(e!Q333:R333)</f>
        <v>3013321</v>
      </c>
      <c r="M335" s="31">
        <f>+IFERROR(ROUND(e!P333/e!S333,0),0)</f>
        <v>118513</v>
      </c>
      <c r="N335" s="30">
        <f>+IFERROR(ROUND(SUM(e!T333:V333)/e!S333,0),0)</f>
        <v>774</v>
      </c>
      <c r="O335" s="30">
        <f>+IFERROR(ROUND(e!W333/e!G333*100,1),0)</f>
        <v>58.1</v>
      </c>
      <c r="P335" s="41">
        <f>+e!X333</f>
        <v>10</v>
      </c>
      <c r="Q335" s="30">
        <f>+IFERROR(ROUND(e!Z333/e!Y333*100,1),0)</f>
        <v>0</v>
      </c>
      <c r="R335" s="30">
        <f>+IFERROR(ROUND(e!AB333/e!AA333*100,1),0)</f>
        <v>70.2</v>
      </c>
      <c r="S335" s="30">
        <f>+IFERROR(ROUND(SUM(e!AC333:AF333)/J335*100,1),0)</f>
        <v>0</v>
      </c>
      <c r="T335" s="30">
        <f>+IFERROR(ROUND(e!AG333/e!Y333*100,1),0)</f>
        <v>0</v>
      </c>
      <c r="U335" s="30">
        <f>+IFERROR(ROUND(e!AH333/SUM(e!AH333:AJ333)*100,1),0)</f>
        <v>100</v>
      </c>
      <c r="V335" s="30">
        <f>+IFERROR(ROUND(e!AK333/SUM(e!AK333:AQ333)*100,1),0)</f>
        <v>0</v>
      </c>
      <c r="W335" s="30">
        <f>+IFERROR(ROUND(SUM(e!AR333:BG333)/J335*100,1),0)</f>
        <v>44.5</v>
      </c>
      <c r="X335" s="30">
        <f>+IFERROR(ROUND(SUM(e!BH333:BI333)/SUM(e!BJ333:BK333)*100,1),0)</f>
        <v>107.4</v>
      </c>
      <c r="Y335" s="30">
        <f t="shared" si="80"/>
        <v>127.1</v>
      </c>
      <c r="Z335" s="30">
        <f t="shared" si="81"/>
        <v>107.9</v>
      </c>
      <c r="AA335" s="30">
        <f>+IFERROR(ROUND(K335/SUM(e!T333:V333),1),0)</f>
        <v>153.19999999999999</v>
      </c>
      <c r="AB335" s="42">
        <f>+IFERROR(ROUND((SUM(e!BJ333:BK333)-SUM(e!BL333:BO333))/SUM(e!T333:V333),1),0)</f>
        <v>142</v>
      </c>
      <c r="AC335" s="30">
        <f>+IFERROR(ROUND(e!BP333/e!BQ333*100,1),0)</f>
        <v>189.9</v>
      </c>
      <c r="AD335" s="101">
        <f>+e!BR333</f>
        <v>0</v>
      </c>
      <c r="AF335" s="5"/>
      <c r="AG335" s="29"/>
      <c r="BG335" s="5"/>
      <c r="BH335" s="29"/>
      <c r="CH335" s="5"/>
      <c r="CI335" s="29"/>
    </row>
    <row r="336" spans="2:87">
      <c r="B336" s="40" t="s">
        <v>1757</v>
      </c>
      <c r="C336" s="30" t="s">
        <v>1758</v>
      </c>
      <c r="D336" s="30" t="s">
        <v>1280</v>
      </c>
      <c r="E336" s="30" t="s">
        <v>1759</v>
      </c>
      <c r="F336" s="30" t="str">
        <f t="shared" si="79"/>
        <v>栃木県宇都宮市</v>
      </c>
      <c r="G336" s="41">
        <f>+e!F334</f>
        <v>510425</v>
      </c>
      <c r="H336" s="41">
        <f>+e!G334</f>
        <v>164</v>
      </c>
      <c r="I336" s="41">
        <f>+SUM(e!H334:K334)</f>
        <v>5</v>
      </c>
      <c r="J336" s="41">
        <f>+SUM(e!L334:O334)</f>
        <v>3201685</v>
      </c>
      <c r="K336" s="41">
        <f>+e!P334</f>
        <v>9518827</v>
      </c>
      <c r="L336" s="41">
        <f>+SUM(e!Q334:R334)</f>
        <v>28157152</v>
      </c>
      <c r="M336" s="31">
        <f>+IFERROR(ROUND(e!P334/e!S334,0),0)</f>
        <v>72663</v>
      </c>
      <c r="N336" s="30">
        <f>+IFERROR(ROUND(SUM(e!T334:V334)/e!S334,0),0)</f>
        <v>405</v>
      </c>
      <c r="O336" s="30">
        <f>+IFERROR(ROUND(e!W334/e!G334*100,1),0)</f>
        <v>47.6</v>
      </c>
      <c r="P336" s="41">
        <f>+e!X334</f>
        <v>18</v>
      </c>
      <c r="Q336" s="30">
        <f>+IFERROR(ROUND(e!Z334/e!Y334*100,1),0)</f>
        <v>7.6</v>
      </c>
      <c r="R336" s="30">
        <f>+IFERROR(ROUND(e!AB334/e!AA334*100,1),0)</f>
        <v>44.3</v>
      </c>
      <c r="S336" s="30">
        <f>+IFERROR(ROUND(SUM(e!AC334:AF334)/J336*100,1),0)</f>
        <v>13.8</v>
      </c>
      <c r="T336" s="30">
        <f>+IFERROR(ROUND(e!AG334/e!Y334*100,1),0)</f>
        <v>24</v>
      </c>
      <c r="U336" s="30">
        <f>+IFERROR(ROUND(e!AH334/SUM(e!AH334:AJ334)*100,1),0)</f>
        <v>95.2</v>
      </c>
      <c r="V336" s="30">
        <f>+IFERROR(ROUND(e!AK334/SUM(e!AK334:AQ334)*100,1),0)</f>
        <v>34.9</v>
      </c>
      <c r="W336" s="30">
        <f>+IFERROR(ROUND(SUM(e!AR334:BG334)/J336*100,1),0)</f>
        <v>5.3</v>
      </c>
      <c r="X336" s="30">
        <f>+IFERROR(ROUND(SUM(e!BH334:BI334)/SUM(e!BJ334:BK334)*100,1),0)</f>
        <v>123.6</v>
      </c>
      <c r="Y336" s="30">
        <f t="shared" si="80"/>
        <v>295.8</v>
      </c>
      <c r="Z336" s="30">
        <f t="shared" si="81"/>
        <v>115.7</v>
      </c>
      <c r="AA336" s="30">
        <f>+IFERROR(ROUND(K336/SUM(e!T334:V334),1),0)</f>
        <v>179.5</v>
      </c>
      <c r="AB336" s="42">
        <f>+IFERROR(ROUND((SUM(e!BJ334:BK334)-SUM(e!BL334:BO334))/SUM(e!T334:V334),1),0)</f>
        <v>155.19999999999999</v>
      </c>
      <c r="AC336" s="30">
        <f>+IFERROR(ROUND(e!BP334/e!BQ334*100,1),0)</f>
        <v>347.9</v>
      </c>
      <c r="AD336" s="101">
        <f>+e!BR334</f>
        <v>28000</v>
      </c>
      <c r="AF336" s="5"/>
      <c r="AG336" s="29"/>
      <c r="BG336" s="5"/>
      <c r="BH336" s="29"/>
      <c r="CH336" s="5"/>
      <c r="CI336" s="29"/>
    </row>
    <row r="337" spans="2:87">
      <c r="B337" s="40" t="s">
        <v>1757</v>
      </c>
      <c r="C337" s="30" t="s">
        <v>1758</v>
      </c>
      <c r="D337" s="30" t="s">
        <v>1282</v>
      </c>
      <c r="E337" s="30" t="s">
        <v>1760</v>
      </c>
      <c r="F337" s="30" t="str">
        <f t="shared" si="79"/>
        <v>栃木県足利市</v>
      </c>
      <c r="G337" s="41">
        <f>+e!F335</f>
        <v>144702</v>
      </c>
      <c r="H337" s="41">
        <f>+e!G335</f>
        <v>46</v>
      </c>
      <c r="I337" s="41">
        <f>+SUM(e!H335:K335)</f>
        <v>7</v>
      </c>
      <c r="J337" s="41">
        <f>+SUM(e!L335:O335)</f>
        <v>999763</v>
      </c>
      <c r="K337" s="41">
        <f>+e!P335</f>
        <v>2063361</v>
      </c>
      <c r="L337" s="41">
        <f>+SUM(e!Q335:R335)</f>
        <v>5175880</v>
      </c>
      <c r="M337" s="31">
        <f>+IFERROR(ROUND(e!P335/e!S335,0),0)</f>
        <v>66560</v>
      </c>
      <c r="N337" s="30">
        <f>+IFERROR(ROUND(SUM(e!T335:V335)/e!S335,0),0)</f>
        <v>564</v>
      </c>
      <c r="O337" s="30">
        <f>+IFERROR(ROUND(e!W335/e!G335*100,1),0)</f>
        <v>32.6</v>
      </c>
      <c r="P337" s="41">
        <f>+e!X335</f>
        <v>7</v>
      </c>
      <c r="Q337" s="30">
        <f>+IFERROR(ROUND(e!Z335/e!Y335*100,1),0)</f>
        <v>23.6</v>
      </c>
      <c r="R337" s="30">
        <f>+IFERROR(ROUND(e!AB335/e!AA335*100,1),0)</f>
        <v>31.7</v>
      </c>
      <c r="S337" s="30">
        <f>+IFERROR(ROUND(SUM(e!AC335:AF335)/J337*100,1),0)</f>
        <v>16.600000000000001</v>
      </c>
      <c r="T337" s="30">
        <f>+IFERROR(ROUND(e!AG335/e!Y335*100,1),0)</f>
        <v>32.799999999999997</v>
      </c>
      <c r="U337" s="30">
        <f>+IFERROR(ROUND(e!AH335/SUM(e!AH335:AJ335)*100,1),0)</f>
        <v>32.799999999999997</v>
      </c>
      <c r="V337" s="30">
        <f>+IFERROR(ROUND(e!AK335/SUM(e!AK335:AQ335)*100,1),0)</f>
        <v>57.8</v>
      </c>
      <c r="W337" s="30">
        <f>+IFERROR(ROUND(SUM(e!AR335:BG335)/J337*100,1),0)</f>
        <v>7.8</v>
      </c>
      <c r="X337" s="30">
        <f>+IFERROR(ROUND(SUM(e!BH335:BI335)/SUM(e!BJ335:BK335)*100,1),0)</f>
        <v>120.8</v>
      </c>
      <c r="Y337" s="30">
        <f t="shared" si="80"/>
        <v>250.8</v>
      </c>
      <c r="Z337" s="30">
        <f t="shared" si="81"/>
        <v>120.4</v>
      </c>
      <c r="AA337" s="30">
        <f>+IFERROR(ROUND(K337/SUM(e!T335:V335),1),0)</f>
        <v>118</v>
      </c>
      <c r="AB337" s="42">
        <f>+IFERROR(ROUND((SUM(e!BJ335:BK335)-SUM(e!BL335:BO335))/SUM(e!T335:V335),1),0)</f>
        <v>98</v>
      </c>
      <c r="AC337" s="30">
        <f>+IFERROR(ROUND(e!BP335/e!BQ335*100,1),0)</f>
        <v>341.8</v>
      </c>
      <c r="AD337" s="101">
        <f>+e!BR335</f>
        <v>0</v>
      </c>
      <c r="AF337" s="5"/>
      <c r="AG337" s="29"/>
      <c r="BG337" s="5"/>
      <c r="BH337" s="29"/>
      <c r="CH337" s="5"/>
      <c r="CI337" s="29"/>
    </row>
    <row r="338" spans="2:87">
      <c r="B338" s="40" t="s">
        <v>1757</v>
      </c>
      <c r="C338" s="30" t="s">
        <v>1758</v>
      </c>
      <c r="D338" s="30" t="s">
        <v>1290</v>
      </c>
      <c r="E338" s="30" t="s">
        <v>1761</v>
      </c>
      <c r="F338" s="30" t="str">
        <f t="shared" si="79"/>
        <v>栃木県日光市</v>
      </c>
      <c r="G338" s="41">
        <f>+e!F336</f>
        <v>80113</v>
      </c>
      <c r="H338" s="41">
        <f>+e!G336</f>
        <v>16</v>
      </c>
      <c r="I338" s="41">
        <f>+SUM(e!H336:K336)</f>
        <v>22</v>
      </c>
      <c r="J338" s="41">
        <f>+SUM(e!L336:O336)</f>
        <v>1018443</v>
      </c>
      <c r="K338" s="41">
        <f>+e!P336</f>
        <v>1708270</v>
      </c>
      <c r="L338" s="41">
        <f>+SUM(e!Q336:R336)</f>
        <v>7924977</v>
      </c>
      <c r="M338" s="31">
        <f>+IFERROR(ROUND(e!P336/e!S336,0),0)</f>
        <v>106767</v>
      </c>
      <c r="N338" s="30">
        <f>+IFERROR(ROUND(SUM(e!T336:V336)/e!S336,0),0)</f>
        <v>757</v>
      </c>
      <c r="O338" s="30">
        <f>+IFERROR(ROUND(e!W336/e!G336*100,1),0)</f>
        <v>62.5</v>
      </c>
      <c r="P338" s="41">
        <f>+e!X336</f>
        <v>24</v>
      </c>
      <c r="Q338" s="30">
        <f>+IFERROR(ROUND(e!Z336/e!Y336*100,1),0)</f>
        <v>44.1</v>
      </c>
      <c r="R338" s="30">
        <f>+IFERROR(ROUND(e!AB336/e!AA336*100,1),0)</f>
        <v>0</v>
      </c>
      <c r="S338" s="30">
        <f>+IFERROR(ROUND(SUM(e!AC336:AF336)/J338*100,1),0)</f>
        <v>15.2</v>
      </c>
      <c r="T338" s="30">
        <f>+IFERROR(ROUND(e!AG336/e!Y336*100,1),0)</f>
        <v>40.1</v>
      </c>
      <c r="U338" s="30">
        <f>+IFERROR(ROUND(e!AH336/SUM(e!AH336:AJ336)*100,1),0)</f>
        <v>31.4</v>
      </c>
      <c r="V338" s="30">
        <f>+IFERROR(ROUND(e!AK336/SUM(e!AK336:AQ336)*100,1),0)</f>
        <v>29.2</v>
      </c>
      <c r="W338" s="30">
        <f>+IFERROR(ROUND(SUM(e!AR336:BG336)/J338*100,1),0)</f>
        <v>5.9</v>
      </c>
      <c r="X338" s="30">
        <f>+IFERROR(ROUND(SUM(e!BH336:BI336)/SUM(e!BJ336:BK336)*100,1),0)</f>
        <v>102.8</v>
      </c>
      <c r="Y338" s="30">
        <f t="shared" si="80"/>
        <v>463.9</v>
      </c>
      <c r="Z338" s="30">
        <f t="shared" si="81"/>
        <v>97.9</v>
      </c>
      <c r="AA338" s="30">
        <f>+IFERROR(ROUND(K338/SUM(e!T336:V336),1),0)</f>
        <v>141</v>
      </c>
      <c r="AB338" s="42">
        <f>+IFERROR(ROUND((SUM(e!BJ336:BK336)-SUM(e!BL336:BO336))/SUM(e!T336:V336),1),0)</f>
        <v>144</v>
      </c>
      <c r="AC338" s="30">
        <f>+IFERROR(ROUND(e!BP336/e!BQ336*100,1),0)</f>
        <v>316.8</v>
      </c>
      <c r="AD338" s="101">
        <f>+e!BR336</f>
        <v>0</v>
      </c>
      <c r="AF338" s="5"/>
      <c r="AG338" s="29"/>
      <c r="BG338" s="5"/>
      <c r="BH338" s="29"/>
      <c r="CH338" s="5"/>
      <c r="CI338" s="29"/>
    </row>
    <row r="339" spans="2:87">
      <c r="B339" s="40" t="s">
        <v>1757</v>
      </c>
      <c r="C339" s="30" t="s">
        <v>1758</v>
      </c>
      <c r="D339" s="30" t="s">
        <v>1294</v>
      </c>
      <c r="E339" s="30" t="s">
        <v>1762</v>
      </c>
      <c r="F339" s="30" t="str">
        <f t="shared" si="79"/>
        <v>栃木県鹿沼市</v>
      </c>
      <c r="G339" s="41">
        <f>+e!F337</f>
        <v>88418</v>
      </c>
      <c r="H339" s="41">
        <f>+e!G337</f>
        <v>27</v>
      </c>
      <c r="I339" s="41">
        <f>+SUM(e!H337:K337)</f>
        <v>12</v>
      </c>
      <c r="J339" s="41">
        <f>+SUM(e!L337:O337)</f>
        <v>793585</v>
      </c>
      <c r="K339" s="41">
        <f>+e!P337</f>
        <v>1273166</v>
      </c>
      <c r="L339" s="41">
        <f>+SUM(e!Q337:R337)</f>
        <v>5846815</v>
      </c>
      <c r="M339" s="31">
        <f>+IFERROR(ROUND(e!P337/e!S337,0),0)</f>
        <v>70731</v>
      </c>
      <c r="N339" s="30">
        <f>+IFERROR(ROUND(SUM(e!T337:V337)/e!S337,0),0)</f>
        <v>461</v>
      </c>
      <c r="O339" s="30">
        <f>+IFERROR(ROUND(e!W337/e!G337*100,1),0)</f>
        <v>44.4</v>
      </c>
      <c r="P339" s="41">
        <f>+e!X337</f>
        <v>8</v>
      </c>
      <c r="Q339" s="30">
        <f>+IFERROR(ROUND(e!Z337/e!Y337*100,1),0)</f>
        <v>20.5</v>
      </c>
      <c r="R339" s="30">
        <f>+IFERROR(ROUND(e!AB337/e!AA337*100,1),0)</f>
        <v>61.6</v>
      </c>
      <c r="S339" s="30">
        <f>+IFERROR(ROUND(SUM(e!AC337:AF337)/J339*100,1),0)</f>
        <v>16.2</v>
      </c>
      <c r="T339" s="30">
        <f>+IFERROR(ROUND(e!AG337/e!Y337*100,1),0)</f>
        <v>75.400000000000006</v>
      </c>
      <c r="U339" s="30">
        <f>+IFERROR(ROUND(e!AH337/SUM(e!AH337:AJ337)*100,1),0)</f>
        <v>75.400000000000006</v>
      </c>
      <c r="V339" s="30">
        <f>+IFERROR(ROUND(e!AK337/SUM(e!AK337:AQ337)*100,1),0)</f>
        <v>41.1</v>
      </c>
      <c r="W339" s="30">
        <f>+IFERROR(ROUND(SUM(e!AR337:BG337)/J339*100,1),0)</f>
        <v>10.3</v>
      </c>
      <c r="X339" s="30">
        <f>+IFERROR(ROUND(SUM(e!BH337:BI337)/SUM(e!BJ337:BK337)*100,1),0)</f>
        <v>118.3</v>
      </c>
      <c r="Y339" s="30">
        <f t="shared" si="80"/>
        <v>459.2</v>
      </c>
      <c r="Z339" s="30">
        <f t="shared" si="81"/>
        <v>115.5</v>
      </c>
      <c r="AA339" s="30">
        <f>+IFERROR(ROUND(K339/SUM(e!T337:V337),1),0)</f>
        <v>153.4</v>
      </c>
      <c r="AB339" s="42">
        <f>+IFERROR(ROUND((SUM(e!BJ337:BK337)-SUM(e!BL337:BO337))/SUM(e!T337:V337),1),0)</f>
        <v>132.80000000000001</v>
      </c>
      <c r="AC339" s="30">
        <f>+IFERROR(ROUND(e!BP337/e!BQ337*100,1),0)</f>
        <v>453.4</v>
      </c>
      <c r="AD339" s="101">
        <f>+e!BR337</f>
        <v>0</v>
      </c>
      <c r="AF339" s="5"/>
      <c r="AG339" s="29"/>
      <c r="BG339" s="5"/>
      <c r="BH339" s="29"/>
      <c r="CH339" s="5"/>
      <c r="CI339" s="29"/>
    </row>
    <row r="340" spans="2:87">
      <c r="B340" s="40" t="s">
        <v>1757</v>
      </c>
      <c r="C340" s="30" t="s">
        <v>1758</v>
      </c>
      <c r="D340" s="30" t="s">
        <v>1296</v>
      </c>
      <c r="E340" s="30" t="s">
        <v>1763</v>
      </c>
      <c r="F340" s="30" t="str">
        <f t="shared" si="79"/>
        <v>栃木県佐野市</v>
      </c>
      <c r="G340" s="41">
        <f>+e!F338</f>
        <v>116768</v>
      </c>
      <c r="H340" s="41">
        <f>+e!G338</f>
        <v>25</v>
      </c>
      <c r="I340" s="41">
        <f>+SUM(e!H338:K338)</f>
        <v>22</v>
      </c>
      <c r="J340" s="41">
        <f>+SUM(e!L338:O338)</f>
        <v>840330</v>
      </c>
      <c r="K340" s="41">
        <f>+e!P338</f>
        <v>1843211</v>
      </c>
      <c r="L340" s="41">
        <f>+SUM(e!Q338:R338)</f>
        <v>9070359</v>
      </c>
      <c r="M340" s="31">
        <f>+IFERROR(ROUND(e!P338/e!S338,0),0)</f>
        <v>97011</v>
      </c>
      <c r="N340" s="30">
        <f>+IFERROR(ROUND(SUM(e!T338:V338)/e!S338,0),0)</f>
        <v>725</v>
      </c>
      <c r="O340" s="30">
        <f>+IFERROR(ROUND(e!W338/e!G338*100,1),0)</f>
        <v>28</v>
      </c>
      <c r="P340" s="41">
        <f>+e!X338</f>
        <v>9</v>
      </c>
      <c r="Q340" s="30">
        <f>+IFERROR(ROUND(e!Z338/e!Y338*100,1),0)</f>
        <v>0</v>
      </c>
      <c r="R340" s="30">
        <f>+IFERROR(ROUND(e!AB338/e!AA338*100,1),0)</f>
        <v>0</v>
      </c>
      <c r="S340" s="30">
        <f>+IFERROR(ROUND(SUM(e!AC338:AF338)/J340*100,1),0)</f>
        <v>10.8</v>
      </c>
      <c r="T340" s="30">
        <f>+IFERROR(ROUND(e!AG338/e!Y338*100,1),0)</f>
        <v>0.8</v>
      </c>
      <c r="U340" s="30">
        <f>+IFERROR(ROUND(e!AH338/SUM(e!AH338:AJ338)*100,1),0)</f>
        <v>0</v>
      </c>
      <c r="V340" s="30">
        <f>+IFERROR(ROUND(e!AK338/SUM(e!AK338:AQ338)*100,1),0)</f>
        <v>18.2</v>
      </c>
      <c r="W340" s="30">
        <f>+IFERROR(ROUND(SUM(e!AR338:BG338)/J340*100,1),0)</f>
        <v>17.5</v>
      </c>
      <c r="X340" s="30">
        <f>+IFERROR(ROUND(SUM(e!BH338:BI338)/SUM(e!BJ338:BK338)*100,1),0)</f>
        <v>112.8</v>
      </c>
      <c r="Y340" s="30">
        <f t="shared" si="80"/>
        <v>492.1</v>
      </c>
      <c r="Z340" s="30">
        <f t="shared" si="81"/>
        <v>108.1</v>
      </c>
      <c r="AA340" s="30">
        <f>+IFERROR(ROUND(K340/SUM(e!T338:V338),1),0)</f>
        <v>133.80000000000001</v>
      </c>
      <c r="AB340" s="42">
        <f>+IFERROR(ROUND((SUM(e!BJ338:BK338)-SUM(e!BL338:BO338))/SUM(e!T338:V338),1),0)</f>
        <v>123.8</v>
      </c>
      <c r="AC340" s="30">
        <f>+IFERROR(ROUND(e!BP338/e!BQ338*100,1),0)</f>
        <v>334</v>
      </c>
      <c r="AD340" s="101">
        <f>+e!BR338</f>
        <v>0</v>
      </c>
      <c r="AF340" s="5"/>
      <c r="AG340" s="29"/>
      <c r="BG340" s="5"/>
      <c r="BH340" s="29"/>
      <c r="CH340" s="5"/>
      <c r="CI340" s="29"/>
    </row>
    <row r="341" spans="2:87">
      <c r="B341" s="40" t="s">
        <v>1757</v>
      </c>
      <c r="C341" s="30" t="s">
        <v>1758</v>
      </c>
      <c r="D341" s="30" t="s">
        <v>1298</v>
      </c>
      <c r="E341" s="30" t="s">
        <v>1764</v>
      </c>
      <c r="F341" s="30" t="str">
        <f t="shared" si="79"/>
        <v>栃木県那須烏山市</v>
      </c>
      <c r="G341" s="41">
        <f>+e!F339</f>
        <v>21400</v>
      </c>
      <c r="H341" s="41">
        <f>+e!G339</f>
        <v>5</v>
      </c>
      <c r="I341" s="41">
        <f>+SUM(e!H339:K339)</f>
        <v>6</v>
      </c>
      <c r="J341" s="41">
        <f>+SUM(e!L339:O339)</f>
        <v>343490</v>
      </c>
      <c r="K341" s="41">
        <f>+e!P339</f>
        <v>474338</v>
      </c>
      <c r="L341" s="41">
        <f>+SUM(e!Q339:R339)</f>
        <v>2153287</v>
      </c>
      <c r="M341" s="31">
        <f>+IFERROR(ROUND(e!P339/e!S339,0),0)</f>
        <v>94868</v>
      </c>
      <c r="N341" s="30">
        <f>+IFERROR(ROUND(SUM(e!T339:V339)/e!S339,0),0)</f>
        <v>453</v>
      </c>
      <c r="O341" s="30">
        <f>+IFERROR(ROUND(e!W339/e!G339*100,1),0)</f>
        <v>0</v>
      </c>
      <c r="P341" s="41">
        <f>+e!X339</f>
        <v>8</v>
      </c>
      <c r="Q341" s="30">
        <f>+IFERROR(ROUND(e!Z339/e!Y339*100,1),0)</f>
        <v>0</v>
      </c>
      <c r="R341" s="30">
        <f>+IFERROR(ROUND(e!AB339/e!AA339*100,1),0)</f>
        <v>21.7</v>
      </c>
      <c r="S341" s="30">
        <f>+IFERROR(ROUND(SUM(e!AC339:AF339)/J341*100,1),0)</f>
        <v>4.3</v>
      </c>
      <c r="T341" s="30">
        <f>+IFERROR(ROUND(e!AG339/e!Y339*100,1),0)</f>
        <v>78.5</v>
      </c>
      <c r="U341" s="30">
        <f>+IFERROR(ROUND(e!AH339/SUM(e!AH339:AJ339)*100,1),0)</f>
        <v>78.5</v>
      </c>
      <c r="V341" s="30">
        <f>+IFERROR(ROUND(e!AK339/SUM(e!AK339:AQ339)*100,1),0)</f>
        <v>0</v>
      </c>
      <c r="W341" s="30">
        <f>+IFERROR(ROUND(SUM(e!AR339:BG339)/J341*100,1),0)</f>
        <v>3.8</v>
      </c>
      <c r="X341" s="30">
        <f>+IFERROR(ROUND(SUM(e!BH339:BI339)/SUM(e!BJ339:BK339)*100,1),0)</f>
        <v>125.5</v>
      </c>
      <c r="Y341" s="30">
        <f t="shared" si="80"/>
        <v>454</v>
      </c>
      <c r="Z341" s="30">
        <f t="shared" si="81"/>
        <v>124.9</v>
      </c>
      <c r="AA341" s="30">
        <f>+IFERROR(ROUND(K341/SUM(e!T339:V339),1),0)</f>
        <v>209.4</v>
      </c>
      <c r="AB341" s="42">
        <f>+IFERROR(ROUND((SUM(e!BJ339:BK339)-SUM(e!BL339:BO339))/SUM(e!T339:V339),1),0)</f>
        <v>167.6</v>
      </c>
      <c r="AC341" s="30">
        <f>+IFERROR(ROUND(e!BP339/e!BQ339*100,1),0)</f>
        <v>475.1</v>
      </c>
      <c r="AD341" s="101">
        <f>+e!BR339</f>
        <v>0</v>
      </c>
      <c r="AF341" s="5"/>
      <c r="AG341" s="29"/>
      <c r="BG341" s="5"/>
      <c r="BH341" s="29"/>
      <c r="CH341" s="5"/>
      <c r="CI341" s="29"/>
    </row>
    <row r="342" spans="2:87">
      <c r="B342" s="40" t="s">
        <v>1757</v>
      </c>
      <c r="C342" s="30" t="s">
        <v>1758</v>
      </c>
      <c r="D342" s="30" t="s">
        <v>1523</v>
      </c>
      <c r="E342" s="30" t="s">
        <v>1765</v>
      </c>
      <c r="F342" s="30" t="str">
        <f t="shared" si="79"/>
        <v>栃木県小山市</v>
      </c>
      <c r="G342" s="41">
        <f>+e!F340</f>
        <v>141261</v>
      </c>
      <c r="H342" s="41">
        <f>+e!G340</f>
        <v>19</v>
      </c>
      <c r="I342" s="41">
        <f>+SUM(e!H340:K340)</f>
        <v>3</v>
      </c>
      <c r="J342" s="41">
        <f>+SUM(e!L340:O340)</f>
        <v>958710</v>
      </c>
      <c r="K342" s="41">
        <f>+e!P340</f>
        <v>2416026</v>
      </c>
      <c r="L342" s="41">
        <f>+SUM(e!Q340:R340)</f>
        <v>5365804</v>
      </c>
      <c r="M342" s="31">
        <f>+IFERROR(ROUND(e!P340/e!S340,0),0)</f>
        <v>142119</v>
      </c>
      <c r="N342" s="30">
        <f>+IFERROR(ROUND(SUM(e!T340:V340)/e!S340,0),0)</f>
        <v>858</v>
      </c>
      <c r="O342" s="30">
        <f>+IFERROR(ROUND(e!W340/e!G340*100,1),0)</f>
        <v>52.6</v>
      </c>
      <c r="P342" s="41">
        <f>+e!X340</f>
        <v>3</v>
      </c>
      <c r="Q342" s="30">
        <f>+IFERROR(ROUND(e!Z340/e!Y340*100,1),0)</f>
        <v>0</v>
      </c>
      <c r="R342" s="30">
        <f>+IFERROR(ROUND(e!AB340/e!AA340*100,1),0)</f>
        <v>18.2</v>
      </c>
      <c r="S342" s="30">
        <f>+IFERROR(ROUND(SUM(e!AC340:AF340)/J342*100,1),0)</f>
        <v>5.6</v>
      </c>
      <c r="T342" s="30">
        <f>+IFERROR(ROUND(e!AG340/e!Y340*100,1),0)</f>
        <v>0</v>
      </c>
      <c r="U342" s="30">
        <f>+IFERROR(ROUND(e!AH340/SUM(e!AH340:AJ340)*100,1),0)</f>
        <v>0</v>
      </c>
      <c r="V342" s="30">
        <f>+IFERROR(ROUND(e!AK340/SUM(e!AK340:AQ340)*100,1),0)</f>
        <v>34.700000000000003</v>
      </c>
      <c r="W342" s="30">
        <f>+IFERROR(ROUND(SUM(e!AR340:BG340)/J342*100,1),0)</f>
        <v>4.4000000000000004</v>
      </c>
      <c r="X342" s="30">
        <f>+IFERROR(ROUND(SUM(e!BH340:BI340)/SUM(e!BJ340:BK340)*100,1),0)</f>
        <v>130.5</v>
      </c>
      <c r="Y342" s="30">
        <f t="shared" si="80"/>
        <v>222.1</v>
      </c>
      <c r="Z342" s="30">
        <f t="shared" si="81"/>
        <v>122.9</v>
      </c>
      <c r="AA342" s="30">
        <f>+IFERROR(ROUND(K342/SUM(e!T340:V340),1),0)</f>
        <v>165.7</v>
      </c>
      <c r="AB342" s="42">
        <f>+IFERROR(ROUND((SUM(e!BJ340:BK340)-SUM(e!BL340:BO340))/SUM(e!T340:V340),1),0)</f>
        <v>134.80000000000001</v>
      </c>
      <c r="AC342" s="30">
        <f>+IFERROR(ROUND(e!BP340/e!BQ340*100,1),0)</f>
        <v>925.9</v>
      </c>
      <c r="AD342" s="101">
        <f>+e!BR340</f>
        <v>0</v>
      </c>
      <c r="AF342" s="5"/>
      <c r="AG342" s="29"/>
      <c r="BG342" s="5"/>
      <c r="BH342" s="29"/>
      <c r="CH342" s="5"/>
      <c r="CI342" s="29"/>
    </row>
    <row r="343" spans="2:87">
      <c r="B343" s="40" t="s">
        <v>1757</v>
      </c>
      <c r="C343" s="30" t="s">
        <v>1758</v>
      </c>
      <c r="D343" s="30" t="s">
        <v>1308</v>
      </c>
      <c r="E343" s="30" t="s">
        <v>1766</v>
      </c>
      <c r="F343" s="30" t="str">
        <f t="shared" si="79"/>
        <v>栃木県真岡市</v>
      </c>
      <c r="G343" s="41">
        <f>+e!F341</f>
        <v>68317</v>
      </c>
      <c r="H343" s="41">
        <f>+e!G341</f>
        <v>13</v>
      </c>
      <c r="I343" s="41">
        <f>+SUM(e!H341:K341)</f>
        <v>9</v>
      </c>
      <c r="J343" s="41">
        <f>+SUM(e!L341:O341)</f>
        <v>811398</v>
      </c>
      <c r="K343" s="41">
        <f>+e!P341</f>
        <v>1110606</v>
      </c>
      <c r="L343" s="41">
        <f>+SUM(e!Q341:R341)</f>
        <v>4482753</v>
      </c>
      <c r="M343" s="31">
        <f>+IFERROR(ROUND(e!P341/e!S341,0),0)</f>
        <v>158658</v>
      </c>
      <c r="N343" s="30">
        <f>+IFERROR(ROUND(SUM(e!T341:V341)/e!S341,0),0)</f>
        <v>938</v>
      </c>
      <c r="O343" s="30">
        <f>+IFERROR(ROUND(e!W341/e!G341*100,1),0)</f>
        <v>38.5</v>
      </c>
      <c r="P343" s="41">
        <f>+e!X341</f>
        <v>2</v>
      </c>
      <c r="Q343" s="30">
        <f>+IFERROR(ROUND(e!Z341/e!Y341*100,1),0)</f>
        <v>0</v>
      </c>
      <c r="R343" s="30">
        <f>+IFERROR(ROUND(e!AB341/e!AA341*100,1),0)</f>
        <v>21.4</v>
      </c>
      <c r="S343" s="30">
        <f>+IFERROR(ROUND(SUM(e!AC341:AF341)/J343*100,1),0)</f>
        <v>3.8</v>
      </c>
      <c r="T343" s="30">
        <f>+IFERROR(ROUND(e!AG341/e!Y341*100,1),0)</f>
        <v>13.5</v>
      </c>
      <c r="U343" s="30">
        <f>+IFERROR(ROUND(e!AH341/SUM(e!AH341:AJ341)*100,1),0)</f>
        <v>0</v>
      </c>
      <c r="V343" s="30">
        <f>+IFERROR(ROUND(e!AK341/SUM(e!AK341:AQ341)*100,1),0)</f>
        <v>20.2</v>
      </c>
      <c r="W343" s="30">
        <f>+IFERROR(ROUND(SUM(e!AR341:BG341)/J343*100,1),0)</f>
        <v>0.4</v>
      </c>
      <c r="X343" s="30">
        <f>+IFERROR(ROUND(SUM(e!BH341:BI341)/SUM(e!BJ341:BK341)*100,1),0)</f>
        <v>108</v>
      </c>
      <c r="Y343" s="30">
        <f t="shared" si="80"/>
        <v>403.6</v>
      </c>
      <c r="Z343" s="30">
        <f t="shared" si="81"/>
        <v>97</v>
      </c>
      <c r="AA343" s="30">
        <f>+IFERROR(ROUND(K343/SUM(e!T341:V341),1),0)</f>
        <v>169.1</v>
      </c>
      <c r="AB343" s="42">
        <f>+IFERROR(ROUND((SUM(e!BJ341:BK341)-SUM(e!BL341:BO341))/SUM(e!T341:V341),1),0)</f>
        <v>174.3</v>
      </c>
      <c r="AC343" s="30">
        <f>+IFERROR(ROUND(e!BP341/e!BQ341*100,1),0)</f>
        <v>559.4</v>
      </c>
      <c r="AD343" s="101">
        <f>+e!BR341</f>
        <v>5000</v>
      </c>
      <c r="AF343" s="5"/>
      <c r="AG343" s="29"/>
      <c r="BG343" s="5"/>
      <c r="BH343" s="29"/>
      <c r="CH343" s="5"/>
      <c r="CI343" s="29"/>
    </row>
    <row r="344" spans="2:87">
      <c r="B344" s="40" t="s">
        <v>1757</v>
      </c>
      <c r="C344" s="30" t="s">
        <v>1758</v>
      </c>
      <c r="D344" s="30" t="s">
        <v>1310</v>
      </c>
      <c r="E344" s="30" t="s">
        <v>1767</v>
      </c>
      <c r="F344" s="30" t="str">
        <f t="shared" si="79"/>
        <v>栃木県矢板市</v>
      </c>
      <c r="G344" s="41">
        <f>+e!F342</f>
        <v>32107</v>
      </c>
      <c r="H344" s="41">
        <f>+e!G342</f>
        <v>9</v>
      </c>
      <c r="I344" s="41">
        <f>+SUM(e!H342:K342)</f>
        <v>8</v>
      </c>
      <c r="J344" s="41">
        <f>+SUM(e!L342:O342)</f>
        <v>360368</v>
      </c>
      <c r="K344" s="41">
        <f>+e!P342</f>
        <v>630646</v>
      </c>
      <c r="L344" s="41">
        <f>+SUM(e!Q342:R342)</f>
        <v>1855262</v>
      </c>
      <c r="M344" s="31">
        <f>+IFERROR(ROUND(e!P342/e!S342,0),0)</f>
        <v>105108</v>
      </c>
      <c r="N344" s="30">
        <f>+IFERROR(ROUND(SUM(e!T342:V342)/e!S342,0),0)</f>
        <v>611</v>
      </c>
      <c r="O344" s="30">
        <f>+IFERROR(ROUND(e!W342/e!G342*100,1),0)</f>
        <v>33.299999999999997</v>
      </c>
      <c r="P344" s="41">
        <f>+e!X342</f>
        <v>3</v>
      </c>
      <c r="Q344" s="30">
        <f>+IFERROR(ROUND(e!Z342/e!Y342*100,1),0)</f>
        <v>0</v>
      </c>
      <c r="R344" s="30">
        <f>+IFERROR(ROUND(e!AB342/e!AA342*100,1),0)</f>
        <v>11.7</v>
      </c>
      <c r="S344" s="30">
        <f>+IFERROR(ROUND(SUM(e!AC342:AF342)/J344*100,1),0)</f>
        <v>20.3</v>
      </c>
      <c r="T344" s="30">
        <f>+IFERROR(ROUND(e!AG342/e!Y342*100,1),0)</f>
        <v>0</v>
      </c>
      <c r="U344" s="30">
        <f>+IFERROR(ROUND(e!AH342/SUM(e!AH342:AJ342)*100,1),0)</f>
        <v>0</v>
      </c>
      <c r="V344" s="30">
        <f>+IFERROR(ROUND(e!AK342/SUM(e!AK342:AQ342)*100,1),0)</f>
        <v>0</v>
      </c>
      <c r="W344" s="30">
        <f>+IFERROR(ROUND(SUM(e!AR342:BG342)/J344*100,1),0)</f>
        <v>11</v>
      </c>
      <c r="X344" s="30">
        <f>+IFERROR(ROUND(SUM(e!BH342:BI342)/SUM(e!BJ342:BK342)*100,1),0)</f>
        <v>116.2</v>
      </c>
      <c r="Y344" s="30">
        <f t="shared" si="80"/>
        <v>294.2</v>
      </c>
      <c r="Z344" s="30">
        <f t="shared" si="81"/>
        <v>113.6</v>
      </c>
      <c r="AA344" s="30">
        <f>+IFERROR(ROUND(K344/SUM(e!T342:V342),1),0)</f>
        <v>172</v>
      </c>
      <c r="AB344" s="42">
        <f>+IFERROR(ROUND((SUM(e!BJ342:BK342)-SUM(e!BL342:BO342))/SUM(e!T342:V342),1),0)</f>
        <v>151.4</v>
      </c>
      <c r="AC344" s="30">
        <f>+IFERROR(ROUND(e!BP342/e!BQ342*100,1),0)</f>
        <v>332.6</v>
      </c>
      <c r="AD344" s="101">
        <f>+e!BR342</f>
        <v>0</v>
      </c>
      <c r="AF344" s="5"/>
      <c r="AG344" s="29"/>
      <c r="BG344" s="5"/>
      <c r="BH344" s="29"/>
      <c r="CH344" s="5"/>
      <c r="CI344" s="29"/>
    </row>
    <row r="345" spans="2:87">
      <c r="B345" s="40" t="s">
        <v>1757</v>
      </c>
      <c r="C345" s="30" t="s">
        <v>1758</v>
      </c>
      <c r="D345" s="30" t="s">
        <v>1312</v>
      </c>
      <c r="E345" s="30" t="s">
        <v>1768</v>
      </c>
      <c r="F345" s="30" t="str">
        <f t="shared" si="79"/>
        <v>栃木県茂木町</v>
      </c>
      <c r="G345" s="41">
        <f>+e!F343</f>
        <v>12841</v>
      </c>
      <c r="H345" s="41">
        <f>+e!G343</f>
        <v>6</v>
      </c>
      <c r="I345" s="41">
        <f>+SUM(e!H343:K343)</f>
        <v>4</v>
      </c>
      <c r="J345" s="41">
        <f>+SUM(e!L343:O343)</f>
        <v>285055</v>
      </c>
      <c r="K345" s="41">
        <f>+e!P343</f>
        <v>315264</v>
      </c>
      <c r="L345" s="41">
        <f>+SUM(e!Q343:R343)</f>
        <v>1407667</v>
      </c>
      <c r="M345" s="31">
        <f>+IFERROR(ROUND(e!P343/e!S343,0),0)</f>
        <v>78816</v>
      </c>
      <c r="N345" s="30">
        <f>+IFERROR(ROUND(SUM(e!T343:V343)/e!S343,0),0)</f>
        <v>400</v>
      </c>
      <c r="O345" s="30">
        <f>+IFERROR(ROUND(e!W343/e!G343*100,1),0)</f>
        <v>0</v>
      </c>
      <c r="P345" s="41">
        <f>+e!X343</f>
        <v>3</v>
      </c>
      <c r="Q345" s="30">
        <f>+IFERROR(ROUND(e!Z343/e!Y343*100,1),0)</f>
        <v>0</v>
      </c>
      <c r="R345" s="30">
        <f>+IFERROR(ROUND(e!AB343/e!AA343*100,1),0)</f>
        <v>59.1</v>
      </c>
      <c r="S345" s="30">
        <f>+IFERROR(ROUND(SUM(e!AC343:AF343)/J345*100,1),0)</f>
        <v>0</v>
      </c>
      <c r="T345" s="30">
        <f>+IFERROR(ROUND(e!AG343/e!Y343*100,1),0)</f>
        <v>12.5</v>
      </c>
      <c r="U345" s="30">
        <f>+IFERROR(ROUND(e!AH343/SUM(e!AH343:AJ343)*100,1),0)</f>
        <v>0</v>
      </c>
      <c r="V345" s="30">
        <f>+IFERROR(ROUND(e!AK343/SUM(e!AK343:AQ343)*100,1),0)</f>
        <v>23.3</v>
      </c>
      <c r="W345" s="30">
        <f>+IFERROR(ROUND(SUM(e!AR343:BG343)/J345*100,1),0)</f>
        <v>3.3</v>
      </c>
      <c r="X345" s="30">
        <f>+IFERROR(ROUND(SUM(e!BH343:BI343)/SUM(e!BJ343:BK343)*100,1),0)</f>
        <v>102.8</v>
      </c>
      <c r="Y345" s="30">
        <f t="shared" si="80"/>
        <v>446.5</v>
      </c>
      <c r="Z345" s="30">
        <f t="shared" si="81"/>
        <v>88.4</v>
      </c>
      <c r="AA345" s="30">
        <f>+IFERROR(ROUND(K345/SUM(e!T343:V343),1),0)</f>
        <v>196.9</v>
      </c>
      <c r="AB345" s="42">
        <f>+IFERROR(ROUND((SUM(e!BJ343:BK343)-SUM(e!BL343:BO343))/SUM(e!T343:V343),1),0)</f>
        <v>222.8</v>
      </c>
      <c r="AC345" s="30">
        <f>+IFERROR(ROUND(e!BP343/e!BQ343*100,1),0)</f>
        <v>131.6</v>
      </c>
      <c r="AD345" s="101">
        <f>+e!BR343</f>
        <v>0</v>
      </c>
      <c r="AF345" s="5"/>
      <c r="AG345" s="29"/>
      <c r="BG345" s="5"/>
      <c r="BH345" s="29"/>
      <c r="CH345" s="5"/>
      <c r="CI345" s="29"/>
    </row>
    <row r="346" spans="2:87">
      <c r="B346" s="40" t="s">
        <v>1757</v>
      </c>
      <c r="C346" s="30" t="s">
        <v>1758</v>
      </c>
      <c r="D346" s="30" t="s">
        <v>1320</v>
      </c>
      <c r="E346" s="30" t="s">
        <v>1769</v>
      </c>
      <c r="F346" s="30" t="str">
        <f t="shared" si="79"/>
        <v>栃木県大田原市</v>
      </c>
      <c r="G346" s="41">
        <f>+e!F344</f>
        <v>67456</v>
      </c>
      <c r="H346" s="41">
        <f>+e!G344</f>
        <v>9</v>
      </c>
      <c r="I346" s="41">
        <f>+SUM(e!H344:K344)</f>
        <v>14</v>
      </c>
      <c r="J346" s="41">
        <f>+SUM(e!L344:O344)</f>
        <v>807770</v>
      </c>
      <c r="K346" s="41">
        <f>+e!P344</f>
        <v>1269296</v>
      </c>
      <c r="L346" s="41">
        <f>+SUM(e!Q344:R344)</f>
        <v>5532679</v>
      </c>
      <c r="M346" s="31">
        <f>+IFERROR(ROUND(e!P344/e!S344,0),0)</f>
        <v>211549</v>
      </c>
      <c r="N346" s="30">
        <f>+IFERROR(ROUND(SUM(e!T344:V344)/e!S344,0),0)</f>
        <v>1048</v>
      </c>
      <c r="O346" s="30">
        <f>+IFERROR(ROUND(e!W344/e!G344*100,1),0)</f>
        <v>33.299999999999997</v>
      </c>
      <c r="P346" s="41">
        <f>+e!X344</f>
        <v>4</v>
      </c>
      <c r="Q346" s="30">
        <f>+IFERROR(ROUND(e!Z344/e!Y344*100,1),0)</f>
        <v>0</v>
      </c>
      <c r="R346" s="30">
        <f>+IFERROR(ROUND(e!AB344/e!AA344*100,1),0)</f>
        <v>80.900000000000006</v>
      </c>
      <c r="S346" s="30">
        <f>+IFERROR(ROUND(SUM(e!AC344:AF344)/J346*100,1),0)</f>
        <v>5.5</v>
      </c>
      <c r="T346" s="30">
        <f>+IFERROR(ROUND(e!AG344/e!Y344*100,1),0)</f>
        <v>47</v>
      </c>
      <c r="U346" s="30">
        <f>+IFERROR(ROUND(e!AH344/SUM(e!AH344:AJ344)*100,1),0)</f>
        <v>16</v>
      </c>
      <c r="V346" s="30">
        <f>+IFERROR(ROUND(e!AK344/SUM(e!AK344:AQ344)*100,1),0)</f>
        <v>55.1</v>
      </c>
      <c r="W346" s="30">
        <f>+IFERROR(ROUND(SUM(e!AR344:BG344)/J346*100,1),0)</f>
        <v>16.5</v>
      </c>
      <c r="X346" s="30">
        <f>+IFERROR(ROUND(SUM(e!BH344:BI344)/SUM(e!BJ344:BK344)*100,1),0)</f>
        <v>108</v>
      </c>
      <c r="Y346" s="30">
        <f t="shared" si="80"/>
        <v>435.9</v>
      </c>
      <c r="Z346" s="30">
        <f t="shared" si="81"/>
        <v>101.8</v>
      </c>
      <c r="AA346" s="30">
        <f>+IFERROR(ROUND(K346/SUM(e!T344:V344),1),0)</f>
        <v>201.8</v>
      </c>
      <c r="AB346" s="42">
        <f>+IFERROR(ROUND((SUM(e!BJ344:BK344)-SUM(e!BL344:BO344))/SUM(e!T344:V344),1),0)</f>
        <v>198.2</v>
      </c>
      <c r="AC346" s="30">
        <f>+IFERROR(ROUND(e!BP344/e!BQ344*100,1),0)</f>
        <v>279.8</v>
      </c>
      <c r="AD346" s="101">
        <f>+e!BR344</f>
        <v>16200</v>
      </c>
      <c r="AF346" s="5"/>
      <c r="AG346" s="29"/>
      <c r="BG346" s="5"/>
      <c r="BH346" s="29"/>
      <c r="CH346" s="5"/>
      <c r="CI346" s="29"/>
    </row>
    <row r="347" spans="2:87">
      <c r="B347" s="40" t="s">
        <v>1757</v>
      </c>
      <c r="C347" s="30" t="s">
        <v>1758</v>
      </c>
      <c r="D347" s="30" t="s">
        <v>1322</v>
      </c>
      <c r="E347" s="30" t="s">
        <v>1770</v>
      </c>
      <c r="F347" s="30" t="str">
        <f t="shared" si="79"/>
        <v>栃木県壬生町</v>
      </c>
      <c r="G347" s="41">
        <f>+e!F345</f>
        <v>37312</v>
      </c>
      <c r="H347" s="41">
        <f>+e!G345</f>
        <v>8</v>
      </c>
      <c r="I347" s="41">
        <f>+SUM(e!H345:K345)</f>
        <v>3</v>
      </c>
      <c r="J347" s="41">
        <f>+SUM(e!L345:O345)</f>
        <v>289040</v>
      </c>
      <c r="K347" s="41">
        <f>+e!P345</f>
        <v>529987</v>
      </c>
      <c r="L347" s="41">
        <f>+SUM(e!Q345:R345)</f>
        <v>1555347</v>
      </c>
      <c r="M347" s="31">
        <f>+IFERROR(ROUND(e!P345/e!S345,0),0)</f>
        <v>66248</v>
      </c>
      <c r="N347" s="30">
        <f>+IFERROR(ROUND(SUM(e!T345:V345)/e!S345,0),0)</f>
        <v>439</v>
      </c>
      <c r="O347" s="30">
        <f>+IFERROR(ROUND(e!W345/e!G345*100,1),0)</f>
        <v>0</v>
      </c>
      <c r="P347" s="41">
        <f>+e!X345</f>
        <v>4</v>
      </c>
      <c r="Q347" s="30">
        <f>+IFERROR(ROUND(e!Z345/e!Y345*100,1),0)</f>
        <v>0</v>
      </c>
      <c r="R347" s="30">
        <f>+IFERROR(ROUND(e!AB345/e!AA345*100,1),0)</f>
        <v>75</v>
      </c>
      <c r="S347" s="30">
        <f>+IFERROR(ROUND(SUM(e!AC345:AF345)/J347*100,1),0)</f>
        <v>8.1</v>
      </c>
      <c r="T347" s="30">
        <f>+IFERROR(ROUND(e!AG345/e!Y345*100,1),0)</f>
        <v>0</v>
      </c>
      <c r="U347" s="30">
        <f>+IFERROR(ROUND(e!AH345/SUM(e!AH345:AJ345)*100,1),0)</f>
        <v>0</v>
      </c>
      <c r="V347" s="30">
        <f>+IFERROR(ROUND(e!AK345/SUM(e!AK345:AQ345)*100,1),0)</f>
        <v>0</v>
      </c>
      <c r="W347" s="30">
        <f>+IFERROR(ROUND(SUM(e!AR345:BG345)/J347*100,1),0)</f>
        <v>3.5</v>
      </c>
      <c r="X347" s="30">
        <f>+IFERROR(ROUND(SUM(e!BH345:BI345)/SUM(e!BJ345:BK345)*100,1),0)</f>
        <v>132.1</v>
      </c>
      <c r="Y347" s="30">
        <f t="shared" si="80"/>
        <v>293.5</v>
      </c>
      <c r="Z347" s="30">
        <f t="shared" si="81"/>
        <v>126.6</v>
      </c>
      <c r="AA347" s="30">
        <f>+IFERROR(ROUND(K347/SUM(e!T345:V345),1),0)</f>
        <v>150.9</v>
      </c>
      <c r="AB347" s="42">
        <f>+IFERROR(ROUND((SUM(e!BJ345:BK345)-SUM(e!BL345:BO345))/SUM(e!T345:V345),1),0)</f>
        <v>119.2</v>
      </c>
      <c r="AC347" s="30">
        <f>+IFERROR(ROUND(e!BP345/e!BQ345*100,1),0)</f>
        <v>528.9</v>
      </c>
      <c r="AD347" s="101">
        <f>+e!BR345</f>
        <v>0</v>
      </c>
      <c r="AF347" s="5"/>
      <c r="AG347" s="29"/>
      <c r="BG347" s="5"/>
      <c r="BH347" s="29"/>
      <c r="CH347" s="5"/>
      <c r="CI347" s="29"/>
    </row>
    <row r="348" spans="2:87">
      <c r="B348" s="40" t="s">
        <v>1757</v>
      </c>
      <c r="C348" s="30" t="s">
        <v>1758</v>
      </c>
      <c r="D348" s="30" t="s">
        <v>1326</v>
      </c>
      <c r="E348" s="30" t="s">
        <v>1771</v>
      </c>
      <c r="F348" s="30" t="str">
        <f t="shared" si="79"/>
        <v>栃木県那須町</v>
      </c>
      <c r="G348" s="41">
        <f>+e!F346</f>
        <v>20125</v>
      </c>
      <c r="H348" s="41">
        <f>+e!G346</f>
        <v>10</v>
      </c>
      <c r="I348" s="41">
        <f>+SUM(e!H346:K346)</f>
        <v>19</v>
      </c>
      <c r="J348" s="41">
        <f>+SUM(e!L346:O346)</f>
        <v>647379</v>
      </c>
      <c r="K348" s="41">
        <f>+e!P346</f>
        <v>579038</v>
      </c>
      <c r="L348" s="41">
        <f>+SUM(e!Q346:R346)</f>
        <v>2712486</v>
      </c>
      <c r="M348" s="31">
        <f>+IFERROR(ROUND(e!P346/e!S346,0),0)</f>
        <v>57904</v>
      </c>
      <c r="N348" s="30">
        <f>+IFERROR(ROUND(SUM(e!T346:V346)/e!S346,0),0)</f>
        <v>324</v>
      </c>
      <c r="O348" s="30">
        <f>+IFERROR(ROUND(e!W346/e!G346*100,1),0)</f>
        <v>20</v>
      </c>
      <c r="P348" s="41">
        <f>+e!X346</f>
        <v>7</v>
      </c>
      <c r="Q348" s="30">
        <f>+IFERROR(ROUND(e!Z346/e!Y346*100,1),0)</f>
        <v>0</v>
      </c>
      <c r="R348" s="30">
        <f>+IFERROR(ROUND(e!AB346/e!AA346*100,1),0)</f>
        <v>53</v>
      </c>
      <c r="S348" s="30">
        <f>+IFERROR(ROUND(SUM(e!AC346:AF346)/J348*100,1),0)</f>
        <v>20.100000000000001</v>
      </c>
      <c r="T348" s="30">
        <f>+IFERROR(ROUND(e!AG346/e!Y346*100,1),0)</f>
        <v>8.1999999999999993</v>
      </c>
      <c r="U348" s="30">
        <f>+IFERROR(ROUND(e!AH346/SUM(e!AH346:AJ346)*100,1),0)</f>
        <v>0</v>
      </c>
      <c r="V348" s="30">
        <f>+IFERROR(ROUND(e!AK346/SUM(e!AK346:AQ346)*100,1),0)</f>
        <v>2</v>
      </c>
      <c r="W348" s="30">
        <f>+IFERROR(ROUND(SUM(e!AR346:BG346)/J348*100,1),0)</f>
        <v>1.6</v>
      </c>
      <c r="X348" s="30">
        <f>+IFERROR(ROUND(SUM(e!BH346:BI346)/SUM(e!BJ346:BK346)*100,1),0)</f>
        <v>104.2</v>
      </c>
      <c r="Y348" s="30">
        <f t="shared" si="80"/>
        <v>468.4</v>
      </c>
      <c r="Z348" s="30">
        <f t="shared" si="81"/>
        <v>98</v>
      </c>
      <c r="AA348" s="30">
        <f>+IFERROR(ROUND(K348/SUM(e!T346:V346),1),0)</f>
        <v>178.8</v>
      </c>
      <c r="AB348" s="42">
        <f>+IFERROR(ROUND((SUM(e!BJ346:BK346)-SUM(e!BL346:BO346))/SUM(e!T346:V346),1),0)</f>
        <v>182.5</v>
      </c>
      <c r="AC348" s="30">
        <f>+IFERROR(ROUND(e!BP346/e!BQ346*100,1),0)</f>
        <v>479.8</v>
      </c>
      <c r="AD348" s="101">
        <f>+e!BR346</f>
        <v>0</v>
      </c>
      <c r="AF348" s="5"/>
      <c r="AG348" s="29"/>
      <c r="BG348" s="5"/>
      <c r="BH348" s="29"/>
      <c r="CH348" s="5"/>
      <c r="CI348" s="29"/>
    </row>
    <row r="349" spans="2:87">
      <c r="B349" s="40" t="s">
        <v>1757</v>
      </c>
      <c r="C349" s="30" t="s">
        <v>1758</v>
      </c>
      <c r="D349" s="30" t="s">
        <v>1330</v>
      </c>
      <c r="E349" s="30" t="s">
        <v>1772</v>
      </c>
      <c r="F349" s="30" t="str">
        <f t="shared" si="79"/>
        <v>栃木県上三川町</v>
      </c>
      <c r="G349" s="41">
        <f>+e!F347</f>
        <v>27965</v>
      </c>
      <c r="H349" s="41">
        <f>+e!G347</f>
        <v>7</v>
      </c>
      <c r="I349" s="41">
        <f>+SUM(e!H347:K347)</f>
        <v>4</v>
      </c>
      <c r="J349" s="41">
        <f>+SUM(e!L347:O347)</f>
        <v>321883</v>
      </c>
      <c r="K349" s="41">
        <f>+e!P347</f>
        <v>420461</v>
      </c>
      <c r="L349" s="41">
        <f>+SUM(e!Q347:R347)</f>
        <v>1450570</v>
      </c>
      <c r="M349" s="31">
        <f>+IFERROR(ROUND(e!P347/e!S347,0),0)</f>
        <v>84092</v>
      </c>
      <c r="N349" s="30">
        <f>+IFERROR(ROUND(SUM(e!T347:V347)/e!S347,0),0)</f>
        <v>562</v>
      </c>
      <c r="O349" s="30">
        <f>+IFERROR(ROUND(e!W347/e!G347*100,1),0)</f>
        <v>28.6</v>
      </c>
      <c r="P349" s="41">
        <f>+e!X347</f>
        <v>2</v>
      </c>
      <c r="Q349" s="30">
        <f>+IFERROR(ROUND(e!Z347/e!Y347*100,1),0)</f>
        <v>0</v>
      </c>
      <c r="R349" s="30">
        <f>+IFERROR(ROUND(e!AB347/e!AA347*100,1),0)</f>
        <v>74.3</v>
      </c>
      <c r="S349" s="30">
        <f>+IFERROR(ROUND(SUM(e!AC347:AF347)/J349*100,1),0)</f>
        <v>3</v>
      </c>
      <c r="T349" s="30">
        <f>+IFERROR(ROUND(e!AG347/e!Y347*100,1),0)</f>
        <v>54.6</v>
      </c>
      <c r="U349" s="30">
        <f>+IFERROR(ROUND(e!AH347/SUM(e!AH347:AJ347)*100,1),0)</f>
        <v>0</v>
      </c>
      <c r="V349" s="30">
        <f>+IFERROR(ROUND(e!AK347/SUM(e!AK347:AQ347)*100,1),0)</f>
        <v>40.1</v>
      </c>
      <c r="W349" s="30">
        <f>+IFERROR(ROUND(SUM(e!AR347:BG347)/J349*100,1),0)</f>
        <v>6.4</v>
      </c>
      <c r="X349" s="30">
        <f>+IFERROR(ROUND(SUM(e!BH347:BI347)/SUM(e!BJ347:BK347)*100,1),0)</f>
        <v>116.6</v>
      </c>
      <c r="Y349" s="30">
        <f t="shared" si="80"/>
        <v>345</v>
      </c>
      <c r="Z349" s="30">
        <f t="shared" si="81"/>
        <v>96.5</v>
      </c>
      <c r="AA349" s="30">
        <f>+IFERROR(ROUND(K349/SUM(e!T347:V347),1),0)</f>
        <v>149.5</v>
      </c>
      <c r="AB349" s="42">
        <f>+IFERROR(ROUND((SUM(e!BJ347:BK347)-SUM(e!BL347:BO347))/SUM(e!T347:V347),1),0)</f>
        <v>155</v>
      </c>
      <c r="AC349" s="30">
        <f>+IFERROR(ROUND(e!BP347/e!BQ347*100,1),0)</f>
        <v>1235.3</v>
      </c>
      <c r="AD349" s="101">
        <f>+e!BR347</f>
        <v>0</v>
      </c>
      <c r="AF349" s="5"/>
      <c r="AG349" s="29"/>
      <c r="BG349" s="5"/>
      <c r="BH349" s="29"/>
      <c r="CH349" s="5"/>
      <c r="CI349" s="29"/>
    </row>
    <row r="350" spans="2:87">
      <c r="B350" s="40" t="s">
        <v>1757</v>
      </c>
      <c r="C350" s="30" t="s">
        <v>1758</v>
      </c>
      <c r="D350" s="30" t="s">
        <v>1539</v>
      </c>
      <c r="E350" s="30" t="s">
        <v>1773</v>
      </c>
      <c r="F350" s="30" t="str">
        <f t="shared" si="79"/>
        <v>栃木県下野市</v>
      </c>
      <c r="G350" s="41">
        <f>+e!F348</f>
        <v>58331</v>
      </c>
      <c r="H350" s="41">
        <f>+e!G348</f>
        <v>10</v>
      </c>
      <c r="I350" s="41">
        <f>+SUM(e!H348:K348)</f>
        <v>6</v>
      </c>
      <c r="J350" s="41">
        <f>+SUM(e!L348:O348)</f>
        <v>532209</v>
      </c>
      <c r="K350" s="41">
        <f>+e!P348</f>
        <v>732738</v>
      </c>
      <c r="L350" s="41">
        <f>+SUM(e!Q348:R348)</f>
        <v>2355731</v>
      </c>
      <c r="M350" s="31">
        <f>+IFERROR(ROUND(e!P348/e!S348,0),0)</f>
        <v>81415</v>
      </c>
      <c r="N350" s="30">
        <f>+IFERROR(ROUND(SUM(e!T348:V348)/e!S348,0),0)</f>
        <v>618</v>
      </c>
      <c r="O350" s="30">
        <f>+IFERROR(ROUND(e!W348/e!G348*100,1),0)</f>
        <v>10</v>
      </c>
      <c r="P350" s="41">
        <f>+e!X348</f>
        <v>4</v>
      </c>
      <c r="Q350" s="30">
        <f>+IFERROR(ROUND(e!Z348/e!Y348*100,1),0)</f>
        <v>0</v>
      </c>
      <c r="R350" s="30">
        <f>+IFERROR(ROUND(e!AB348/e!AA348*100,1),0)</f>
        <v>33.299999999999997</v>
      </c>
      <c r="S350" s="30">
        <f>+IFERROR(ROUND(SUM(e!AC348:AF348)/J350*100,1),0)</f>
        <v>2.7</v>
      </c>
      <c r="T350" s="30">
        <f>+IFERROR(ROUND(e!AG348/e!Y348*100,1),0)</f>
        <v>0</v>
      </c>
      <c r="U350" s="30">
        <f>+IFERROR(ROUND(e!AH348/SUM(e!AH348:AJ348)*100,1),0)</f>
        <v>0</v>
      </c>
      <c r="V350" s="30">
        <f>+IFERROR(ROUND(e!AK348/SUM(e!AK348:AQ348)*100,1),0)</f>
        <v>0</v>
      </c>
      <c r="W350" s="30">
        <f>+IFERROR(ROUND(SUM(e!AR348:BG348)/J350*100,1),0)</f>
        <v>4.9000000000000004</v>
      </c>
      <c r="X350" s="30">
        <f>+IFERROR(ROUND(SUM(e!BH348:BI348)/SUM(e!BJ348:BK348)*100,1),0)</f>
        <v>119.6</v>
      </c>
      <c r="Y350" s="30">
        <f t="shared" si="80"/>
        <v>321.5</v>
      </c>
      <c r="Z350" s="30">
        <f t="shared" si="81"/>
        <v>113.7</v>
      </c>
      <c r="AA350" s="30">
        <f>+IFERROR(ROUND(K350/SUM(e!T348:V348),1),0)</f>
        <v>131.69999999999999</v>
      </c>
      <c r="AB350" s="42">
        <f>+IFERROR(ROUND((SUM(e!BJ348:BK348)-SUM(e!BL348:BO348))/SUM(e!T348:V348),1),0)</f>
        <v>115.8</v>
      </c>
      <c r="AC350" s="30">
        <f>+IFERROR(ROUND(e!BP348/e!BQ348*100,1),0)</f>
        <v>254.9</v>
      </c>
      <c r="AD350" s="101">
        <f>+e!BR348</f>
        <v>0</v>
      </c>
      <c r="AF350" s="5"/>
      <c r="AG350" s="29"/>
      <c r="BG350" s="5"/>
      <c r="BH350" s="29"/>
      <c r="CH350" s="5"/>
      <c r="CI350" s="29"/>
    </row>
    <row r="351" spans="2:87">
      <c r="B351" s="40" t="s">
        <v>1757</v>
      </c>
      <c r="C351" s="30" t="s">
        <v>1758</v>
      </c>
      <c r="D351" s="30" t="s">
        <v>1350</v>
      </c>
      <c r="E351" s="30" t="s">
        <v>1774</v>
      </c>
      <c r="F351" s="30" t="str">
        <f t="shared" si="79"/>
        <v>栃木県那珂川町</v>
      </c>
      <c r="G351" s="41">
        <f>+e!F349</f>
        <v>5993</v>
      </c>
      <c r="H351" s="41">
        <f>+e!G349</f>
        <v>3</v>
      </c>
      <c r="I351" s="41">
        <f>+SUM(e!H349:K349)</f>
        <v>2</v>
      </c>
      <c r="J351" s="41">
        <f>+SUM(e!L349:O349)</f>
        <v>67930</v>
      </c>
      <c r="K351" s="41">
        <f>+e!P349</f>
        <v>344011</v>
      </c>
      <c r="L351" s="41">
        <f>+SUM(e!Q349:R349)</f>
        <v>1268813</v>
      </c>
      <c r="M351" s="31">
        <f>+IFERROR(ROUND(e!P349/e!S349,0),0)</f>
        <v>114670</v>
      </c>
      <c r="N351" s="30">
        <f>+IFERROR(ROUND(SUM(e!T349:V349)/e!S349,0),0)</f>
        <v>212</v>
      </c>
      <c r="O351" s="30">
        <f>+IFERROR(ROUND(e!W349/e!G349*100,1),0)</f>
        <v>0</v>
      </c>
      <c r="P351" s="41">
        <f>+e!X349</f>
        <v>3</v>
      </c>
      <c r="Q351" s="30">
        <f>+IFERROR(ROUND(e!Z349/e!Y349*100,1),0)</f>
        <v>0</v>
      </c>
      <c r="R351" s="30">
        <f>+IFERROR(ROUND(e!AB349/e!AA349*100,1),0)</f>
        <v>0</v>
      </c>
      <c r="S351" s="30">
        <f>+IFERROR(ROUND(SUM(e!AC349:AF349)/J351*100,1),0)</f>
        <v>1.1000000000000001</v>
      </c>
      <c r="T351" s="30">
        <f>+IFERROR(ROUND(e!AG349/e!Y349*100,1),0)</f>
        <v>0</v>
      </c>
      <c r="U351" s="30">
        <f>+IFERROR(ROUND(e!AH349/SUM(e!AH349:AJ349)*100,1),0)</f>
        <v>5.7</v>
      </c>
      <c r="V351" s="30">
        <f>+IFERROR(ROUND(e!AK349/SUM(e!AK349:AQ349)*100,1),0)</f>
        <v>10.4</v>
      </c>
      <c r="W351" s="30">
        <f>+IFERROR(ROUND(SUM(e!AR349:BG349)/J351*100,1),0)</f>
        <v>8.5</v>
      </c>
      <c r="X351" s="30">
        <f>+IFERROR(ROUND(SUM(e!BH349:BI349)/SUM(e!BJ349:BK349)*100,1),0)</f>
        <v>125.4</v>
      </c>
      <c r="Y351" s="30">
        <f t="shared" si="80"/>
        <v>368.8</v>
      </c>
      <c r="Z351" s="30">
        <f t="shared" si="81"/>
        <v>128.19999999999999</v>
      </c>
      <c r="AA351" s="30">
        <f>+IFERROR(ROUND(K351/SUM(e!T349:V349),1),0)</f>
        <v>540</v>
      </c>
      <c r="AB351" s="42">
        <f>+IFERROR(ROUND((SUM(e!BJ349:BK349)-SUM(e!BL349:BO349))/SUM(e!T349:V349),1),0)</f>
        <v>421.3</v>
      </c>
      <c r="AC351" s="30">
        <f>+IFERROR(ROUND(e!BP349/e!BQ349*100,1),0)</f>
        <v>296.7</v>
      </c>
      <c r="AD351" s="101">
        <f>+e!BR349</f>
        <v>0</v>
      </c>
      <c r="AF351" s="5"/>
      <c r="AG351" s="29"/>
      <c r="BG351" s="5"/>
      <c r="BH351" s="29"/>
      <c r="CH351" s="5"/>
      <c r="CI351" s="29"/>
    </row>
    <row r="352" spans="2:87">
      <c r="B352" s="40" t="s">
        <v>1757</v>
      </c>
      <c r="C352" s="30" t="s">
        <v>1758</v>
      </c>
      <c r="D352" s="30" t="s">
        <v>1352</v>
      </c>
      <c r="E352" s="30" t="s">
        <v>1775</v>
      </c>
      <c r="F352" s="30" t="str">
        <f t="shared" si="79"/>
        <v>栃木県野木町</v>
      </c>
      <c r="G352" s="41">
        <f>+e!F350</f>
        <v>22533</v>
      </c>
      <c r="H352" s="41">
        <f>+e!G350</f>
        <v>5</v>
      </c>
      <c r="I352" s="41">
        <f>+SUM(e!H350:K350)</f>
        <v>2</v>
      </c>
      <c r="J352" s="41">
        <f>+SUM(e!L350:O350)</f>
        <v>181200</v>
      </c>
      <c r="K352" s="41">
        <f>+e!P350</f>
        <v>320914</v>
      </c>
      <c r="L352" s="41">
        <f>+SUM(e!Q350:R350)</f>
        <v>846195</v>
      </c>
      <c r="M352" s="31">
        <f>+IFERROR(ROUND(e!P350/e!S350,0),0)</f>
        <v>160457</v>
      </c>
      <c r="N352" s="30">
        <f>+IFERROR(ROUND(SUM(e!T350:V350)/e!S350,0),0)</f>
        <v>1259</v>
      </c>
      <c r="O352" s="30">
        <f>+IFERROR(ROUND(e!W350/e!G350*100,1),0)</f>
        <v>0</v>
      </c>
      <c r="P352" s="41">
        <f>+e!X350</f>
        <v>3</v>
      </c>
      <c r="Q352" s="30">
        <f>+IFERROR(ROUND(e!Z350/e!Y350*100,1),0)</f>
        <v>0</v>
      </c>
      <c r="R352" s="30">
        <f>+IFERROR(ROUND(e!AB350/e!AA350*100,1),0)</f>
        <v>0</v>
      </c>
      <c r="S352" s="30">
        <f>+IFERROR(ROUND(SUM(e!AC350:AF350)/J352*100,1),0)</f>
        <v>2.9</v>
      </c>
      <c r="T352" s="30">
        <f>+IFERROR(ROUND(e!AG350/e!Y350*100,1),0)</f>
        <v>0</v>
      </c>
      <c r="U352" s="30">
        <f>+IFERROR(ROUND(e!AH350/SUM(e!AH350:AJ350)*100,1),0)</f>
        <v>0</v>
      </c>
      <c r="V352" s="30">
        <f>+IFERROR(ROUND(e!AK350/SUM(e!AK350:AQ350)*100,1),0)</f>
        <v>16.5</v>
      </c>
      <c r="W352" s="30">
        <f>+IFERROR(ROUND(SUM(e!AR350:BG350)/J352*100,1),0)</f>
        <v>4.5</v>
      </c>
      <c r="X352" s="30">
        <f>+IFERROR(ROUND(SUM(e!BH350:BI350)/SUM(e!BJ350:BK350)*100,1),0)</f>
        <v>111.2</v>
      </c>
      <c r="Y352" s="30">
        <f t="shared" si="80"/>
        <v>263.7</v>
      </c>
      <c r="Z352" s="30">
        <f t="shared" si="81"/>
        <v>106.5</v>
      </c>
      <c r="AA352" s="30">
        <f>+IFERROR(ROUND(K352/SUM(e!T350:V350),1),0)</f>
        <v>127.4</v>
      </c>
      <c r="AB352" s="42">
        <f>+IFERROR(ROUND((SUM(e!BJ350:BK350)-SUM(e!BL350:BO350))/SUM(e!T350:V350),1),0)</f>
        <v>119.6</v>
      </c>
      <c r="AC352" s="30">
        <f>+IFERROR(ROUND(e!BP350/e!BQ350*100,1),0)</f>
        <v>382.9</v>
      </c>
      <c r="AD352" s="101">
        <f>+e!BR350</f>
        <v>0</v>
      </c>
      <c r="AF352" s="5"/>
      <c r="AG352" s="29"/>
      <c r="BG352" s="5"/>
      <c r="BH352" s="29"/>
      <c r="CH352" s="5"/>
      <c r="CI352" s="29"/>
    </row>
    <row r="353" spans="2:87">
      <c r="B353" s="40" t="s">
        <v>1757</v>
      </c>
      <c r="C353" s="30" t="s">
        <v>1758</v>
      </c>
      <c r="D353" s="30" t="s">
        <v>1776</v>
      </c>
      <c r="E353" s="30" t="s">
        <v>1777</v>
      </c>
      <c r="F353" s="30" t="str">
        <f t="shared" si="79"/>
        <v>栃木県芳賀中部上水道企業団</v>
      </c>
      <c r="G353" s="41">
        <f>+e!F351</f>
        <v>46395</v>
      </c>
      <c r="H353" s="41">
        <f>+e!G351</f>
        <v>16</v>
      </c>
      <c r="I353" s="41">
        <f>+SUM(e!H351:K351)</f>
        <v>2</v>
      </c>
      <c r="J353" s="41">
        <f>+SUM(e!L351:O351)</f>
        <v>563066</v>
      </c>
      <c r="K353" s="41">
        <f>+e!P351</f>
        <v>933037</v>
      </c>
      <c r="L353" s="41">
        <f>+SUM(e!Q351:R351)</f>
        <v>2650726</v>
      </c>
      <c r="M353" s="31">
        <f>+IFERROR(ROUND(e!P351/e!S351,0),0)</f>
        <v>62202</v>
      </c>
      <c r="N353" s="30">
        <f>+IFERROR(ROUND(SUM(e!T351:V351)/e!S351,0),0)</f>
        <v>336</v>
      </c>
      <c r="O353" s="30">
        <f>+IFERROR(ROUND(e!W351/e!G351*100,1),0)</f>
        <v>0</v>
      </c>
      <c r="P353" s="41">
        <f>+e!X351</f>
        <v>12</v>
      </c>
      <c r="Q353" s="30">
        <f>+IFERROR(ROUND(e!Z351/e!Y351*100,1),0)</f>
        <v>0</v>
      </c>
      <c r="R353" s="30">
        <f>+IFERROR(ROUND(e!AB351/e!AA351*100,1),0)</f>
        <v>6.8</v>
      </c>
      <c r="S353" s="30">
        <f>+IFERROR(ROUND(SUM(e!AC351:AF351)/J353*100,1),0)</f>
        <v>18.3</v>
      </c>
      <c r="T353" s="30">
        <f>+IFERROR(ROUND(e!AG351/e!Y351*100,1),0)</f>
        <v>50</v>
      </c>
      <c r="U353" s="30">
        <f>+IFERROR(ROUND(e!AH351/SUM(e!AH351:AJ351)*100,1),0)</f>
        <v>0</v>
      </c>
      <c r="V353" s="30">
        <f>+IFERROR(ROUND(e!AK351/SUM(e!AK351:AQ351)*100,1),0)</f>
        <v>71.900000000000006</v>
      </c>
      <c r="W353" s="30">
        <f>+IFERROR(ROUND(SUM(e!AR351:BG351)/J353*100,1),0)</f>
        <v>2.7</v>
      </c>
      <c r="X353" s="30">
        <f>+IFERROR(ROUND(SUM(e!BH351:BI351)/SUM(e!BJ351:BK351)*100,1),0)</f>
        <v>111.9</v>
      </c>
      <c r="Y353" s="30">
        <f t="shared" si="80"/>
        <v>284.10000000000002</v>
      </c>
      <c r="Z353" s="30">
        <f t="shared" si="81"/>
        <v>97</v>
      </c>
      <c r="AA353" s="30">
        <f>+IFERROR(ROUND(K353/SUM(e!T351:V351),1),0)</f>
        <v>184.9</v>
      </c>
      <c r="AB353" s="42">
        <f>+IFERROR(ROUND((SUM(e!BJ351:BK351)-SUM(e!BL351:BO351))/SUM(e!T351:V351),1),0)</f>
        <v>190.7</v>
      </c>
      <c r="AC353" s="30">
        <f>+IFERROR(ROUND(e!BP351/e!BQ351*100,1),0)</f>
        <v>225.6</v>
      </c>
      <c r="AD353" s="101">
        <f>+e!BR351</f>
        <v>3080</v>
      </c>
      <c r="AF353" s="5"/>
      <c r="AG353" s="29"/>
      <c r="BG353" s="5"/>
      <c r="BH353" s="29"/>
      <c r="CH353" s="5"/>
      <c r="CI353" s="29"/>
    </row>
    <row r="354" spans="2:87">
      <c r="B354" s="40" t="s">
        <v>1757</v>
      </c>
      <c r="C354" s="30" t="s">
        <v>1758</v>
      </c>
      <c r="D354" s="30" t="s">
        <v>1368</v>
      </c>
      <c r="E354" s="30" t="s">
        <v>1778</v>
      </c>
      <c r="F354" s="30" t="str">
        <f t="shared" si="79"/>
        <v>栃木県那須ハイランド水道</v>
      </c>
      <c r="G354" s="41">
        <f>+e!F352</f>
        <v>200</v>
      </c>
      <c r="H354" s="41">
        <f>+e!G352</f>
        <v>3</v>
      </c>
      <c r="I354" s="41">
        <f>+SUM(e!H352:K352)</f>
        <v>1</v>
      </c>
      <c r="J354" s="41">
        <f>+SUM(e!L352:O352)</f>
        <v>110485</v>
      </c>
      <c r="K354" s="41">
        <f>+e!P352</f>
        <v>0</v>
      </c>
      <c r="L354" s="41">
        <f>+SUM(e!Q352:R352)</f>
        <v>0</v>
      </c>
      <c r="M354" s="31">
        <f>+IFERROR(ROUND(e!P352/e!S352,0),0)</f>
        <v>0</v>
      </c>
      <c r="N354" s="30">
        <f>+IFERROR(ROUND(SUM(e!T352:V352)/e!S352,0),0)</f>
        <v>44</v>
      </c>
      <c r="O354" s="30">
        <f>+IFERROR(ROUND(e!W352/e!G352*100,1),0)</f>
        <v>100</v>
      </c>
      <c r="P354" s="41">
        <f>+e!X352</f>
        <v>12</v>
      </c>
      <c r="Q354" s="30">
        <f>+IFERROR(ROUND(e!Z352/e!Y352*100,1),0)</f>
        <v>100</v>
      </c>
      <c r="R354" s="30">
        <f>+IFERROR(ROUND(e!AB352/e!AA352*100,1),0)</f>
        <v>100</v>
      </c>
      <c r="S354" s="30">
        <f>+IFERROR(ROUND(SUM(e!AC352:AF352)/J354*100,1),0)</f>
        <v>31.7</v>
      </c>
      <c r="T354" s="30">
        <f>+IFERROR(ROUND(e!AG352/e!Y352*100,1),0)</f>
        <v>0</v>
      </c>
      <c r="U354" s="30">
        <f>+IFERROR(ROUND(e!AH352/SUM(e!AH352:AJ352)*100,1),0)</f>
        <v>0</v>
      </c>
      <c r="V354" s="30">
        <f>+IFERROR(ROUND(e!AK352/SUM(e!AK352:AQ352)*100,1),0)</f>
        <v>0</v>
      </c>
      <c r="W354" s="30">
        <f>+IFERROR(ROUND(SUM(e!AR352:BG352)/J354*100,1),0)</f>
        <v>21.8</v>
      </c>
      <c r="X354" s="30">
        <f>+IFERROR(ROUND(SUM(e!BH352:BI352)/SUM(e!BJ352:BK352)*100,1),0)</f>
        <v>0</v>
      </c>
      <c r="Y354" s="30">
        <f t="shared" si="80"/>
        <v>0</v>
      </c>
      <c r="Z354" s="30">
        <f t="shared" si="81"/>
        <v>0</v>
      </c>
      <c r="AA354" s="30">
        <f>+IFERROR(ROUND(K354/SUM(e!T352:V352),1),0)</f>
        <v>0</v>
      </c>
      <c r="AB354" s="42">
        <f>+IFERROR(ROUND((SUM(e!BJ352:BK352)-SUM(e!BL352:BO352))/SUM(e!T352:V352),1),0)</f>
        <v>0</v>
      </c>
      <c r="AC354" s="30">
        <f>+IFERROR(ROUND(e!BP352/e!BQ352*100,1),0)</f>
        <v>0</v>
      </c>
      <c r="AD354" s="101">
        <f>+e!BR352</f>
        <v>0</v>
      </c>
      <c r="AF354" s="5"/>
      <c r="AG354" s="29"/>
      <c r="BG354" s="5"/>
      <c r="BH354" s="29"/>
      <c r="CH354" s="5"/>
      <c r="CI354" s="29"/>
    </row>
    <row r="355" spans="2:87">
      <c r="B355" s="40" t="s">
        <v>1757</v>
      </c>
      <c r="C355" s="30" t="s">
        <v>1758</v>
      </c>
      <c r="D355" s="30" t="s">
        <v>1370</v>
      </c>
      <c r="E355" s="30" t="s">
        <v>1779</v>
      </c>
      <c r="F355" s="30" t="str">
        <f t="shared" si="79"/>
        <v>栃木県那須塩原市</v>
      </c>
      <c r="G355" s="41">
        <f>+e!F353</f>
        <v>114335</v>
      </c>
      <c r="H355" s="41">
        <f>+e!G353</f>
        <v>27</v>
      </c>
      <c r="I355" s="41">
        <f>+SUM(e!H353:K353)</f>
        <v>16</v>
      </c>
      <c r="J355" s="41">
        <f>+SUM(e!L353:O353)</f>
        <v>1443762</v>
      </c>
      <c r="K355" s="41">
        <f>+e!P353</f>
        <v>2272925</v>
      </c>
      <c r="L355" s="41">
        <f>+SUM(e!Q353:R353)</f>
        <v>9207391</v>
      </c>
      <c r="M355" s="31">
        <f>+IFERROR(ROUND(e!P353/e!S353,0),0)</f>
        <v>133701</v>
      </c>
      <c r="N355" s="30">
        <f>+IFERROR(ROUND(SUM(e!T353:V353)/e!S353,0),0)</f>
        <v>742</v>
      </c>
      <c r="O355" s="30">
        <f>+IFERROR(ROUND(e!W353/e!G353*100,1),0)</f>
        <v>37</v>
      </c>
      <c r="P355" s="41">
        <f>+e!X353</f>
        <v>7</v>
      </c>
      <c r="Q355" s="30">
        <f>+IFERROR(ROUND(e!Z353/e!Y353*100,1),0)</f>
        <v>0</v>
      </c>
      <c r="R355" s="30">
        <f>+IFERROR(ROUND(e!AB353/e!AA353*100,1),0)</f>
        <v>55.5</v>
      </c>
      <c r="S355" s="30">
        <f>+IFERROR(ROUND(SUM(e!AC353:AF353)/J355*100,1),0)</f>
        <v>2.9</v>
      </c>
      <c r="T355" s="30">
        <f>+IFERROR(ROUND(e!AG353/e!Y353*100,1),0)</f>
        <v>0</v>
      </c>
      <c r="U355" s="30">
        <f>+IFERROR(ROUND(e!AH353/SUM(e!AH353:AJ353)*100,1),0)</f>
        <v>0</v>
      </c>
      <c r="V355" s="30">
        <f>+IFERROR(ROUND(e!AK353/SUM(e!AK353:AQ353)*100,1),0)</f>
        <v>9.8000000000000007</v>
      </c>
      <c r="W355" s="30">
        <f>+IFERROR(ROUND(SUM(e!AR353:BG353)/J355*100,1),0)</f>
        <v>19.8</v>
      </c>
      <c r="X355" s="30">
        <f>+IFERROR(ROUND(SUM(e!BH353:BI353)/SUM(e!BJ353:BK353)*100,1),0)</f>
        <v>114.4</v>
      </c>
      <c r="Y355" s="30">
        <f t="shared" si="80"/>
        <v>405.1</v>
      </c>
      <c r="Z355" s="30">
        <f t="shared" si="81"/>
        <v>110</v>
      </c>
      <c r="AA355" s="30">
        <f>+IFERROR(ROUND(K355/SUM(e!T353:V353),1),0)</f>
        <v>180.1</v>
      </c>
      <c r="AB355" s="42">
        <f>+IFERROR(ROUND((SUM(e!BJ353:BK353)-SUM(e!BL353:BO353))/SUM(e!T353:V353),1),0)</f>
        <v>163.69999999999999</v>
      </c>
      <c r="AC355" s="30">
        <f>+IFERROR(ROUND(e!BP353/e!BQ353*100,1),0)</f>
        <v>226.5</v>
      </c>
      <c r="AD355" s="101">
        <f>+e!BR353</f>
        <v>24179</v>
      </c>
      <c r="AF355" s="5"/>
      <c r="AG355" s="29"/>
      <c r="BG355" s="5"/>
      <c r="BH355" s="29"/>
      <c r="CH355" s="5"/>
      <c r="CI355" s="29"/>
    </row>
    <row r="356" spans="2:87">
      <c r="B356" s="40" t="s">
        <v>1757</v>
      </c>
      <c r="C356" s="30" t="s">
        <v>1758</v>
      </c>
      <c r="D356" s="30" t="s">
        <v>1372</v>
      </c>
      <c r="E356" s="30" t="s">
        <v>1780</v>
      </c>
      <c r="F356" s="30" t="str">
        <f t="shared" si="79"/>
        <v>栃木県塩谷町</v>
      </c>
      <c r="G356" s="41">
        <f>+e!F354</f>
        <v>9575</v>
      </c>
      <c r="H356" s="41">
        <f>+e!G354</f>
        <v>5</v>
      </c>
      <c r="I356" s="41">
        <f>+SUM(e!H354:K354)</f>
        <v>7</v>
      </c>
      <c r="J356" s="41">
        <f>+SUM(e!L354:O354)</f>
        <v>153385</v>
      </c>
      <c r="K356" s="41">
        <f>+e!P354</f>
        <v>190605</v>
      </c>
      <c r="L356" s="41">
        <f>+SUM(e!Q354:R354)</f>
        <v>1654788</v>
      </c>
      <c r="M356" s="31">
        <f>+IFERROR(ROUND(e!P354/e!S354,0),0)</f>
        <v>38121</v>
      </c>
      <c r="N356" s="30">
        <f>+IFERROR(ROUND(SUM(e!T354:V354)/e!S354,0),0)</f>
        <v>194</v>
      </c>
      <c r="O356" s="30">
        <f>+IFERROR(ROUND(e!W354/e!G354*100,1),0)</f>
        <v>0</v>
      </c>
      <c r="P356" s="41">
        <f>+e!X354</f>
        <v>2</v>
      </c>
      <c r="Q356" s="30">
        <f>+IFERROR(ROUND(e!Z354/e!Y354*100,1),0)</f>
        <v>0</v>
      </c>
      <c r="R356" s="30">
        <f>+IFERROR(ROUND(e!AB354/e!AA354*100,1),0)</f>
        <v>93.8</v>
      </c>
      <c r="S356" s="30">
        <f>+IFERROR(ROUND(SUM(e!AC354:AF354)/J356*100,1),0)</f>
        <v>15.9</v>
      </c>
      <c r="T356" s="30">
        <f>+IFERROR(ROUND(e!AG354/e!Y354*100,1),0)</f>
        <v>6</v>
      </c>
      <c r="U356" s="30">
        <f>+IFERROR(ROUND(e!AH354/SUM(e!AH354:AJ354)*100,1),0)</f>
        <v>0</v>
      </c>
      <c r="V356" s="30">
        <f>+IFERROR(ROUND(e!AK354/SUM(e!AK354:AQ354)*100,1),0)</f>
        <v>51.2</v>
      </c>
      <c r="W356" s="30">
        <f>+IFERROR(ROUND(SUM(e!AR354:BG354)/J356*100,1),0)</f>
        <v>6.3</v>
      </c>
      <c r="X356" s="30">
        <f>+IFERROR(ROUND(SUM(e!BH354:BI354)/SUM(e!BJ354:BK354)*100,1),0)</f>
        <v>101.4</v>
      </c>
      <c r="Y356" s="30">
        <f t="shared" si="80"/>
        <v>868.2</v>
      </c>
      <c r="Z356" s="30">
        <f t="shared" si="81"/>
        <v>67.3</v>
      </c>
      <c r="AA356" s="30">
        <f>+IFERROR(ROUND(K356/SUM(e!T354:V354),1),0)</f>
        <v>196.5</v>
      </c>
      <c r="AB356" s="42">
        <f>+IFERROR(ROUND((SUM(e!BJ354:BK354)-SUM(e!BL354:BO354))/SUM(e!T354:V354),1),0)</f>
        <v>291.8</v>
      </c>
      <c r="AC356" s="30">
        <f>+IFERROR(ROUND(e!BP354/e!BQ354*100,1),0)</f>
        <v>128.9</v>
      </c>
      <c r="AD356" s="101">
        <f>+e!BR354</f>
        <v>0</v>
      </c>
      <c r="AF356" s="5"/>
      <c r="AG356" s="29"/>
      <c r="BG356" s="5"/>
      <c r="BH356" s="29"/>
      <c r="CH356" s="5"/>
      <c r="CI356" s="29"/>
    </row>
    <row r="357" spans="2:87">
      <c r="B357" s="40" t="s">
        <v>1757</v>
      </c>
      <c r="C357" s="30" t="s">
        <v>1758</v>
      </c>
      <c r="D357" s="30" t="s">
        <v>1374</v>
      </c>
      <c r="E357" s="30" t="s">
        <v>1781</v>
      </c>
      <c r="F357" s="30" t="str">
        <f t="shared" si="79"/>
        <v>栃木県栃木市</v>
      </c>
      <c r="G357" s="41">
        <f>+e!F355</f>
        <v>146746</v>
      </c>
      <c r="H357" s="41">
        <f>+e!G355</f>
        <v>30</v>
      </c>
      <c r="I357" s="41">
        <f>+SUM(e!H355:K355)</f>
        <v>17</v>
      </c>
      <c r="J357" s="41">
        <f>+SUM(e!L355:O355)</f>
        <v>1178418</v>
      </c>
      <c r="K357" s="41">
        <f>+e!P355</f>
        <v>2207229</v>
      </c>
      <c r="L357" s="41">
        <f>+SUM(e!Q355:R355)</f>
        <v>7572793</v>
      </c>
      <c r="M357" s="31">
        <f>+IFERROR(ROUND(e!P355/e!S355,0),0)</f>
        <v>73574</v>
      </c>
      <c r="N357" s="30">
        <f>+IFERROR(ROUND(SUM(e!T355:V355)/e!S355,0),0)</f>
        <v>544</v>
      </c>
      <c r="O357" s="30">
        <f>+IFERROR(ROUND(e!W355/e!G355*100,1),0)</f>
        <v>53.3</v>
      </c>
      <c r="P357" s="41">
        <f>+e!X355</f>
        <v>6</v>
      </c>
      <c r="Q357" s="30">
        <f>+IFERROR(ROUND(e!Z355/e!Y355*100,1),0)</f>
        <v>0</v>
      </c>
      <c r="R357" s="30">
        <f>+IFERROR(ROUND(e!AB355/e!AA355*100,1),0)</f>
        <v>37.1</v>
      </c>
      <c r="S357" s="30">
        <f>+IFERROR(ROUND(SUM(e!AC355:AF355)/J357*100,1),0)</f>
        <v>9.6</v>
      </c>
      <c r="T357" s="30">
        <f>+IFERROR(ROUND(e!AG355/e!Y355*100,1),0)</f>
        <v>34.6</v>
      </c>
      <c r="U357" s="30">
        <f>+IFERROR(ROUND(e!AH355/SUM(e!AH355:AJ355)*100,1),0)</f>
        <v>20.8</v>
      </c>
      <c r="V357" s="30">
        <f>+IFERROR(ROUND(e!AK355/SUM(e!AK355:AQ355)*100,1),0)</f>
        <v>21.8</v>
      </c>
      <c r="W357" s="30">
        <f>+IFERROR(ROUND(SUM(e!AR355:BG355)/J357*100,1),0)</f>
        <v>10.6</v>
      </c>
      <c r="X357" s="30">
        <f>+IFERROR(ROUND(SUM(e!BH355:BI355)/SUM(e!BJ355:BK355)*100,1),0)</f>
        <v>115.6</v>
      </c>
      <c r="Y357" s="30">
        <f t="shared" si="80"/>
        <v>343.1</v>
      </c>
      <c r="Z357" s="30">
        <f t="shared" si="81"/>
        <v>113.7</v>
      </c>
      <c r="AA357" s="30">
        <f>+IFERROR(ROUND(K357/SUM(e!T355:V355),1),0)</f>
        <v>135.30000000000001</v>
      </c>
      <c r="AB357" s="42">
        <f>+IFERROR(ROUND((SUM(e!BJ355:BK355)-SUM(e!BL355:BO355))/SUM(e!T355:V355),1),0)</f>
        <v>119</v>
      </c>
      <c r="AC357" s="30">
        <f>+IFERROR(ROUND(e!BP355/e!BQ355*100,1),0)</f>
        <v>415.2</v>
      </c>
      <c r="AD357" s="101">
        <f>+e!BR355</f>
        <v>300</v>
      </c>
      <c r="AF357" s="5"/>
      <c r="AG357" s="29"/>
      <c r="BG357" s="5"/>
      <c r="BH357" s="29"/>
      <c r="CH357" s="5"/>
      <c r="CI357" s="29"/>
    </row>
    <row r="358" spans="2:87">
      <c r="B358" s="40" t="s">
        <v>1757</v>
      </c>
      <c r="C358" s="30" t="s">
        <v>1758</v>
      </c>
      <c r="D358" s="30" t="s">
        <v>1376</v>
      </c>
      <c r="E358" s="30" t="s">
        <v>1782</v>
      </c>
      <c r="F358" s="30" t="str">
        <f t="shared" si="79"/>
        <v>栃木県さくら市</v>
      </c>
      <c r="G358" s="41">
        <f>+e!F356</f>
        <v>40552</v>
      </c>
      <c r="H358" s="41">
        <f>+e!G356</f>
        <v>8</v>
      </c>
      <c r="I358" s="41">
        <f>+SUM(e!H356:K356)</f>
        <v>5</v>
      </c>
      <c r="J358" s="41">
        <f>+SUM(e!L356:O356)</f>
        <v>456333</v>
      </c>
      <c r="K358" s="41">
        <f>+e!P356</f>
        <v>700639</v>
      </c>
      <c r="L358" s="41">
        <f>+SUM(e!Q356:R356)</f>
        <v>5322844</v>
      </c>
      <c r="M358" s="31">
        <f>+IFERROR(ROUND(e!P356/e!S356,0),0)</f>
        <v>140128</v>
      </c>
      <c r="N358" s="30">
        <f>+IFERROR(ROUND(SUM(e!T356:V356)/e!S356,0),0)</f>
        <v>773</v>
      </c>
      <c r="O358" s="30">
        <f>+IFERROR(ROUND(e!W356/e!G356*100,1),0)</f>
        <v>12.5</v>
      </c>
      <c r="P358" s="41">
        <f>+e!X356</f>
        <v>5</v>
      </c>
      <c r="Q358" s="30">
        <f>+IFERROR(ROUND(e!Z356/e!Y356*100,1),0)</f>
        <v>0</v>
      </c>
      <c r="R358" s="30">
        <f>+IFERROR(ROUND(e!AB356/e!AA356*100,1),0)</f>
        <v>0</v>
      </c>
      <c r="S358" s="30">
        <f>+IFERROR(ROUND(SUM(e!AC356:AF356)/J358*100,1),0)</f>
        <v>4.5</v>
      </c>
      <c r="T358" s="30">
        <f>+IFERROR(ROUND(e!AG356/e!Y356*100,1),0)</f>
        <v>61.1</v>
      </c>
      <c r="U358" s="30">
        <f>+IFERROR(ROUND(e!AH356/SUM(e!AH356:AJ356)*100,1),0)</f>
        <v>0</v>
      </c>
      <c r="V358" s="30">
        <f>+IFERROR(ROUND(e!AK356/SUM(e!AK356:AQ356)*100,1),0)</f>
        <v>51.2</v>
      </c>
      <c r="W358" s="30">
        <f>+IFERROR(ROUND(SUM(e!AR356:BG356)/J358*100,1),0)</f>
        <v>9.1999999999999993</v>
      </c>
      <c r="X358" s="30">
        <f>+IFERROR(ROUND(SUM(e!BH356:BI356)/SUM(e!BJ356:BK356)*100,1),0)</f>
        <v>111.1</v>
      </c>
      <c r="Y358" s="30">
        <f t="shared" si="80"/>
        <v>759.7</v>
      </c>
      <c r="Z358" s="30">
        <f t="shared" si="81"/>
        <v>99.3</v>
      </c>
      <c r="AA358" s="30">
        <f>+IFERROR(ROUND(K358/SUM(e!T356:V356),1),0)</f>
        <v>181.2</v>
      </c>
      <c r="AB358" s="42">
        <f>+IFERROR(ROUND((SUM(e!BJ356:BK356)-SUM(e!BL356:BO356))/SUM(e!T356:V356),1),0)</f>
        <v>182.5</v>
      </c>
      <c r="AC358" s="30">
        <f>+IFERROR(ROUND(e!BP356/e!BQ356*100,1),0)</f>
        <v>442.1</v>
      </c>
      <c r="AD358" s="101">
        <f>+e!BR356</f>
        <v>0</v>
      </c>
      <c r="AF358" s="5"/>
      <c r="AG358" s="29"/>
      <c r="BG358" s="5"/>
      <c r="BH358" s="29"/>
      <c r="CH358" s="5"/>
      <c r="CI358" s="29"/>
    </row>
    <row r="359" spans="2:87">
      <c r="B359" s="40" t="s">
        <v>1757</v>
      </c>
      <c r="C359" s="30" t="s">
        <v>1758</v>
      </c>
      <c r="D359" s="30" t="s">
        <v>1378</v>
      </c>
      <c r="E359" s="30" t="s">
        <v>1783</v>
      </c>
      <c r="F359" s="30" t="str">
        <f t="shared" si="79"/>
        <v>栃木県高根沢町</v>
      </c>
      <c r="G359" s="41">
        <f>+e!F357</f>
        <v>29265</v>
      </c>
      <c r="H359" s="41">
        <f>+e!G357</f>
        <v>6</v>
      </c>
      <c r="I359" s="41">
        <f>+SUM(e!H357:K357)</f>
        <v>4</v>
      </c>
      <c r="J359" s="41">
        <f>+SUM(e!L357:O357)</f>
        <v>359857</v>
      </c>
      <c r="K359" s="41">
        <f>+e!P357</f>
        <v>480606</v>
      </c>
      <c r="L359" s="41">
        <f>+SUM(e!Q357:R357)</f>
        <v>955834</v>
      </c>
      <c r="M359" s="31">
        <f>+IFERROR(ROUND(e!P357/e!S357,0),0)</f>
        <v>80101</v>
      </c>
      <c r="N359" s="30">
        <f>+IFERROR(ROUND(SUM(e!T357:V357)/e!S357,0),0)</f>
        <v>411</v>
      </c>
      <c r="O359" s="30">
        <f>+IFERROR(ROUND(e!W357/e!G357*100,1),0)</f>
        <v>0</v>
      </c>
      <c r="P359" s="41">
        <f>+e!X357</f>
        <v>25</v>
      </c>
      <c r="Q359" s="30">
        <f>+IFERROR(ROUND(e!Z357/e!Y357*100,1),0)</f>
        <v>0</v>
      </c>
      <c r="R359" s="30">
        <f>+IFERROR(ROUND(e!AB357/e!AA357*100,1),0)</f>
        <v>71.400000000000006</v>
      </c>
      <c r="S359" s="30">
        <f>+IFERROR(ROUND(SUM(e!AC357:AF357)/J359*100,1),0)</f>
        <v>0</v>
      </c>
      <c r="T359" s="30">
        <f>+IFERROR(ROUND(e!AG357/e!Y357*100,1),0)</f>
        <v>100</v>
      </c>
      <c r="U359" s="30">
        <f>+IFERROR(ROUND(e!AH357/SUM(e!AH357:AJ357)*100,1),0)</f>
        <v>0</v>
      </c>
      <c r="V359" s="30">
        <f>+IFERROR(ROUND(e!AK357/SUM(e!AK357:AQ357)*100,1),0)</f>
        <v>69</v>
      </c>
      <c r="W359" s="30">
        <f>+IFERROR(ROUND(SUM(e!AR357:BG357)/J359*100,1),0)</f>
        <v>7</v>
      </c>
      <c r="X359" s="30">
        <f>+IFERROR(ROUND(SUM(e!BH357:BI357)/SUM(e!BJ357:BK357)*100,1),0)</f>
        <v>114.8</v>
      </c>
      <c r="Y359" s="30">
        <f t="shared" si="80"/>
        <v>198.9</v>
      </c>
      <c r="Z359" s="30">
        <f t="shared" si="81"/>
        <v>102.9</v>
      </c>
      <c r="AA359" s="30">
        <f>+IFERROR(ROUND(K359/SUM(e!T357:V357),1),0)</f>
        <v>194.7</v>
      </c>
      <c r="AB359" s="42">
        <f>+IFERROR(ROUND((SUM(e!BJ357:BK357)-SUM(e!BL357:BO357))/SUM(e!T357:V357),1),0)</f>
        <v>189.2</v>
      </c>
      <c r="AC359" s="30">
        <f>+IFERROR(ROUND(e!BP357/e!BQ357*100,1),0)</f>
        <v>527.6</v>
      </c>
      <c r="AD359" s="101">
        <f>+e!BR357</f>
        <v>1000</v>
      </c>
      <c r="AF359" s="5"/>
      <c r="AG359" s="29"/>
      <c r="BG359" s="5"/>
      <c r="BH359" s="29"/>
      <c r="CH359" s="5"/>
      <c r="CI359" s="29"/>
    </row>
    <row r="360" spans="2:87">
      <c r="B360" s="40" t="s">
        <v>1757</v>
      </c>
      <c r="C360" s="30" t="s">
        <v>1758</v>
      </c>
      <c r="D360" s="30" t="s">
        <v>1468</v>
      </c>
      <c r="E360" s="30" t="s">
        <v>1784</v>
      </c>
      <c r="F360" s="30" t="str">
        <f t="shared" si="79"/>
        <v>栃木県栃木県（北那須）</v>
      </c>
      <c r="G360" s="41">
        <f>+e!F358</f>
        <v>0</v>
      </c>
      <c r="H360" s="41">
        <f>+e!G358</f>
        <v>14</v>
      </c>
      <c r="I360" s="41">
        <f>+SUM(e!H358:K358)</f>
        <v>1</v>
      </c>
      <c r="J360" s="41">
        <f>+SUM(e!L358:O358)</f>
        <v>28584</v>
      </c>
      <c r="K360" s="41">
        <f>+e!P358</f>
        <v>900824</v>
      </c>
      <c r="L360" s="41">
        <f>+SUM(e!Q358:R358)</f>
        <v>562961</v>
      </c>
      <c r="M360" s="31">
        <f>+IFERROR(ROUND(e!P358/e!S358,0),0)</f>
        <v>69294</v>
      </c>
      <c r="N360" s="30">
        <f>+IFERROR(ROUND(SUM(e!T358:V358)/e!S358,0),0)</f>
        <v>870</v>
      </c>
      <c r="O360" s="30">
        <f>+IFERROR(ROUND(e!W358/e!G358*100,1),0)</f>
        <v>78.599999999999994</v>
      </c>
      <c r="P360" s="41">
        <f>+e!X358</f>
        <v>9</v>
      </c>
      <c r="Q360" s="30">
        <f>+IFERROR(ROUND(e!Z358/e!Y358*100,1),0)</f>
        <v>0</v>
      </c>
      <c r="R360" s="30">
        <f>+IFERROR(ROUND(e!AB358/e!AA358*100,1),0)</f>
        <v>27.2</v>
      </c>
      <c r="S360" s="30">
        <f>+IFERROR(ROUND(SUM(e!AC358:AF358)/J360*100,1),0)</f>
        <v>75.3</v>
      </c>
      <c r="T360" s="30">
        <f>+IFERROR(ROUND(e!AG358/e!Y358*100,1),0)</f>
        <v>0</v>
      </c>
      <c r="U360" s="30">
        <f>+IFERROR(ROUND(e!AH358/SUM(e!AH358:AJ358)*100,1),0)</f>
        <v>0</v>
      </c>
      <c r="V360" s="30">
        <f>+IFERROR(ROUND(e!AK358/SUM(e!AK358:AQ358)*100,1),0)</f>
        <v>62.5</v>
      </c>
      <c r="W360" s="30">
        <f>+IFERROR(ROUND(SUM(e!AR358:BG358)/J360*100,1),0)</f>
        <v>1.4</v>
      </c>
      <c r="X360" s="30">
        <f>+IFERROR(ROUND(SUM(e!BH358:BI358)/SUM(e!BJ358:BK358)*100,1),0)</f>
        <v>117.6</v>
      </c>
      <c r="Y360" s="30">
        <f t="shared" si="80"/>
        <v>62.5</v>
      </c>
      <c r="Z360" s="30">
        <f t="shared" si="81"/>
        <v>115.9</v>
      </c>
      <c r="AA360" s="30">
        <f>+IFERROR(ROUND(K360/SUM(e!T358:V358),1),0)</f>
        <v>79.599999999999994</v>
      </c>
      <c r="AB360" s="42">
        <f>+IFERROR(ROUND((SUM(e!BJ358:BK358)-SUM(e!BL358:BO358))/SUM(e!T358:V358),1),0)</f>
        <v>68.7</v>
      </c>
      <c r="AC360" s="30">
        <f>+IFERROR(ROUND(e!BP358/e!BQ358*100,1),0)</f>
        <v>2233.9</v>
      </c>
      <c r="AD360" s="101">
        <f>+e!BR358</f>
        <v>0</v>
      </c>
      <c r="AF360" s="5"/>
      <c r="AG360" s="29"/>
      <c r="BG360" s="5"/>
      <c r="BH360" s="29"/>
      <c r="CH360" s="5"/>
      <c r="CI360" s="29"/>
    </row>
    <row r="361" spans="2:87">
      <c r="B361" s="40" t="s">
        <v>1757</v>
      </c>
      <c r="C361" s="30" t="s">
        <v>1758</v>
      </c>
      <c r="D361" s="30" t="s">
        <v>1470</v>
      </c>
      <c r="E361" s="30" t="s">
        <v>1785</v>
      </c>
      <c r="F361" s="30" t="str">
        <f t="shared" si="79"/>
        <v>栃木県栃木県（鬼怒）</v>
      </c>
      <c r="G361" s="41">
        <f>+e!F359</f>
        <v>0</v>
      </c>
      <c r="H361" s="41">
        <f>+e!G359</f>
        <v>17</v>
      </c>
      <c r="I361" s="41">
        <f>+SUM(e!H359:K359)</f>
        <v>1</v>
      </c>
      <c r="J361" s="41">
        <f>+SUM(e!L359:O359)</f>
        <v>35514</v>
      </c>
      <c r="K361" s="41">
        <f>+e!P359</f>
        <v>954196</v>
      </c>
      <c r="L361" s="41">
        <f>+SUM(e!Q359:R359)</f>
        <v>173976</v>
      </c>
      <c r="M361" s="31">
        <f>+IFERROR(ROUND(e!P359/e!S359,0),0)</f>
        <v>68157</v>
      </c>
      <c r="N361" s="30">
        <f>+IFERROR(ROUND(SUM(e!T359:V359)/e!S359,0),0)</f>
        <v>797</v>
      </c>
      <c r="O361" s="30">
        <f>+IFERROR(ROUND(e!W359/e!G359*100,1),0)</f>
        <v>76.5</v>
      </c>
      <c r="P361" s="41">
        <f>+e!X359</f>
        <v>5</v>
      </c>
      <c r="Q361" s="30">
        <f>+IFERROR(ROUND(e!Z359/e!Y359*100,1),0)</f>
        <v>0</v>
      </c>
      <c r="R361" s="30">
        <f>+IFERROR(ROUND(e!AB359/e!AA359*100,1),0)</f>
        <v>50.5</v>
      </c>
      <c r="S361" s="30">
        <f>+IFERROR(ROUND(SUM(e!AC359:AF359)/J361*100,1),0)</f>
        <v>0</v>
      </c>
      <c r="T361" s="30">
        <f>+IFERROR(ROUND(e!AG359/e!Y359*100,1),0)</f>
        <v>0</v>
      </c>
      <c r="U361" s="30">
        <f>+IFERROR(ROUND(e!AH359/SUM(e!AH359:AJ359)*100,1),0)</f>
        <v>0</v>
      </c>
      <c r="V361" s="30">
        <f>+IFERROR(ROUND(e!AK359/SUM(e!AK359:AQ359)*100,1),0)</f>
        <v>0</v>
      </c>
      <c r="W361" s="30">
        <f>+IFERROR(ROUND(SUM(e!AR359:BG359)/J361*100,1),0)</f>
        <v>6.2</v>
      </c>
      <c r="X361" s="30">
        <f>+IFERROR(ROUND(SUM(e!BH359:BI359)/SUM(e!BJ359:BK359)*100,1),0)</f>
        <v>118.9</v>
      </c>
      <c r="Y361" s="30">
        <f t="shared" si="80"/>
        <v>18.2</v>
      </c>
      <c r="Z361" s="30">
        <f t="shared" si="81"/>
        <v>118.6</v>
      </c>
      <c r="AA361" s="30">
        <f>+IFERROR(ROUND(K361/SUM(e!T359:V359),1),0)</f>
        <v>85.5</v>
      </c>
      <c r="AB361" s="42">
        <f>+IFERROR(ROUND((SUM(e!BJ359:BK359)-SUM(e!BL359:BO359))/SUM(e!T359:V359),1),0)</f>
        <v>72.099999999999994</v>
      </c>
      <c r="AC361" s="30">
        <f>+IFERROR(ROUND(e!BP359/e!BQ359*100,1),0)</f>
        <v>4791.6000000000004</v>
      </c>
      <c r="AD361" s="101">
        <f>+e!BR359</f>
        <v>0</v>
      </c>
      <c r="AF361" s="5"/>
      <c r="AG361" s="29"/>
      <c r="BG361" s="5"/>
      <c r="BH361" s="29"/>
      <c r="CH361" s="5"/>
      <c r="CI361" s="29"/>
    </row>
    <row r="362" spans="2:87">
      <c r="B362" s="40" t="s">
        <v>1786</v>
      </c>
      <c r="C362" s="30" t="s">
        <v>1787</v>
      </c>
      <c r="D362" s="30" t="s">
        <v>1280</v>
      </c>
      <c r="E362" s="30" t="s">
        <v>1788</v>
      </c>
      <c r="F362" s="30" t="str">
        <f t="shared" si="79"/>
        <v>群馬県高崎市</v>
      </c>
      <c r="G362" s="41">
        <f>+e!F360</f>
        <v>366614</v>
      </c>
      <c r="H362" s="41">
        <f>+e!G360</f>
        <v>66</v>
      </c>
      <c r="I362" s="41">
        <f>+SUM(e!H360:K360)</f>
        <v>27</v>
      </c>
      <c r="J362" s="41">
        <f>+SUM(e!L360:O360)</f>
        <v>2475975</v>
      </c>
      <c r="K362" s="41">
        <f>+e!P360</f>
        <v>5816188</v>
      </c>
      <c r="L362" s="41">
        <f>+SUM(e!Q360:R360)</f>
        <v>22549225</v>
      </c>
      <c r="M362" s="31">
        <f>+IFERROR(ROUND(e!P360/e!S360,0),0)</f>
        <v>126439</v>
      </c>
      <c r="N362" s="30">
        <f>+IFERROR(ROUND(SUM(e!T360:V360)/e!S360,0),0)</f>
        <v>956</v>
      </c>
      <c r="O362" s="30">
        <f>+IFERROR(ROUND(e!W360/e!G360*100,1),0)</f>
        <v>37.9</v>
      </c>
      <c r="P362" s="41">
        <f>+e!X360</f>
        <v>4</v>
      </c>
      <c r="Q362" s="30">
        <f>+IFERROR(ROUND(e!Z360/e!Y360*100,1),0)</f>
        <v>5.2</v>
      </c>
      <c r="R362" s="30">
        <f>+IFERROR(ROUND(e!AB360/e!AA360*100,1),0)</f>
        <v>45.1</v>
      </c>
      <c r="S362" s="30">
        <f>+IFERROR(ROUND(SUM(e!AC360:AF360)/J362*100,1),0)</f>
        <v>14.7</v>
      </c>
      <c r="T362" s="30">
        <f>+IFERROR(ROUND(e!AG360/e!Y360*100,1),0)</f>
        <v>14.2</v>
      </c>
      <c r="U362" s="30">
        <f>+IFERROR(ROUND(e!AH360/SUM(e!AH360:AJ360)*100,1),0)</f>
        <v>16.899999999999999</v>
      </c>
      <c r="V362" s="30">
        <f>+IFERROR(ROUND(e!AK360/SUM(e!AK360:AQ360)*100,1),0)</f>
        <v>53.9</v>
      </c>
      <c r="W362" s="30">
        <f>+IFERROR(ROUND(SUM(e!AR360:BG360)/J362*100,1),0)</f>
        <v>6.2</v>
      </c>
      <c r="X362" s="30">
        <f>+IFERROR(ROUND(SUM(e!BH360:BI360)/SUM(e!BJ360:BK360)*100,1),0)</f>
        <v>113.7</v>
      </c>
      <c r="Y362" s="30">
        <f t="shared" si="80"/>
        <v>387.7</v>
      </c>
      <c r="Z362" s="30">
        <f t="shared" si="81"/>
        <v>106.7</v>
      </c>
      <c r="AA362" s="30">
        <f>+IFERROR(ROUND(K362/SUM(e!T360:V360),1),0)</f>
        <v>132.19999999999999</v>
      </c>
      <c r="AB362" s="42">
        <f>+IFERROR(ROUND((SUM(e!BJ360:BK360)-SUM(e!BL360:BO360))/SUM(e!T360:V360),1),0)</f>
        <v>123.9</v>
      </c>
      <c r="AC362" s="30">
        <f>+IFERROR(ROUND(e!BP360/e!BQ360*100,1),0)</f>
        <v>255.2</v>
      </c>
      <c r="AD362" s="101">
        <f>+e!BR360</f>
        <v>82000</v>
      </c>
      <c r="AF362" s="5"/>
      <c r="AG362" s="29"/>
      <c r="BG362" s="5"/>
      <c r="BH362" s="29"/>
      <c r="CH362" s="5"/>
      <c r="CI362" s="29"/>
    </row>
    <row r="363" spans="2:87">
      <c r="B363" s="40" t="s">
        <v>1786</v>
      </c>
      <c r="C363" s="30" t="s">
        <v>1787</v>
      </c>
      <c r="D363" s="30" t="s">
        <v>1282</v>
      </c>
      <c r="E363" s="30" t="s">
        <v>1789</v>
      </c>
      <c r="F363" s="30" t="str">
        <f t="shared" si="79"/>
        <v>群馬県沼田市</v>
      </c>
      <c r="G363" s="41">
        <f>+e!F361</f>
        <v>24746</v>
      </c>
      <c r="H363" s="41">
        <f>+e!G361</f>
        <v>8</v>
      </c>
      <c r="I363" s="41">
        <f>+SUM(e!H361:K361)</f>
        <v>1</v>
      </c>
      <c r="J363" s="41">
        <f>+SUM(e!L361:O361)</f>
        <v>166803</v>
      </c>
      <c r="K363" s="41">
        <f>+e!P361</f>
        <v>322172</v>
      </c>
      <c r="L363" s="41">
        <f>+SUM(e!Q361:R361)</f>
        <v>456573</v>
      </c>
      <c r="M363" s="31">
        <f>+IFERROR(ROUND(e!P361/e!S361,0),0)</f>
        <v>40272</v>
      </c>
      <c r="N363" s="30">
        <f>+IFERROR(ROUND(SUM(e!T361:V361)/e!S361,0),0)</f>
        <v>339</v>
      </c>
      <c r="O363" s="30">
        <f>+IFERROR(ROUND(e!W361/e!G361*100,1),0)</f>
        <v>37.5</v>
      </c>
      <c r="P363" s="41">
        <f>+e!X361</f>
        <v>2</v>
      </c>
      <c r="Q363" s="30">
        <f>+IFERROR(ROUND(e!Z361/e!Y361*100,1),0)</f>
        <v>0</v>
      </c>
      <c r="R363" s="30">
        <f>+IFERROR(ROUND(e!AB361/e!AA361*100,1),0)</f>
        <v>90.9</v>
      </c>
      <c r="S363" s="30">
        <f>+IFERROR(ROUND(SUM(e!AC361:AF361)/J363*100,1),0)</f>
        <v>24.2</v>
      </c>
      <c r="T363" s="30">
        <f>+IFERROR(ROUND(e!AG361/e!Y361*100,1),0)</f>
        <v>0</v>
      </c>
      <c r="U363" s="30">
        <f>+IFERROR(ROUND(e!AH361/SUM(e!AH361:AJ361)*100,1),0)</f>
        <v>0</v>
      </c>
      <c r="V363" s="30">
        <f>+IFERROR(ROUND(e!AK361/SUM(e!AK361:AQ361)*100,1),0)</f>
        <v>0</v>
      </c>
      <c r="W363" s="30">
        <f>+IFERROR(ROUND(SUM(e!AR361:BG361)/J363*100,1),0)</f>
        <v>5.7</v>
      </c>
      <c r="X363" s="30">
        <f>+IFERROR(ROUND(SUM(e!BH361:BI361)/SUM(e!BJ361:BK361)*100,1),0)</f>
        <v>115.9</v>
      </c>
      <c r="Y363" s="30">
        <f t="shared" si="80"/>
        <v>141.69999999999999</v>
      </c>
      <c r="Z363" s="30">
        <f t="shared" si="81"/>
        <v>110.7</v>
      </c>
      <c r="AA363" s="30">
        <f>+IFERROR(ROUND(K363/SUM(e!T361:V361),1),0)</f>
        <v>118.8</v>
      </c>
      <c r="AB363" s="42">
        <f>+IFERROR(ROUND((SUM(e!BJ361:BK361)-SUM(e!BL361:BO361))/SUM(e!T361:V361),1),0)</f>
        <v>107.3</v>
      </c>
      <c r="AC363" s="30">
        <f>+IFERROR(ROUND(e!BP361/e!BQ361*100,1),0)</f>
        <v>1047</v>
      </c>
      <c r="AD363" s="101">
        <f>+e!BR361</f>
        <v>24000</v>
      </c>
      <c r="AF363" s="5"/>
      <c r="AG363" s="29"/>
      <c r="BG363" s="5"/>
      <c r="BH363" s="29"/>
      <c r="CH363" s="5"/>
      <c r="CI363" s="29"/>
    </row>
    <row r="364" spans="2:87">
      <c r="B364" s="40" t="s">
        <v>1786</v>
      </c>
      <c r="C364" s="30" t="s">
        <v>1787</v>
      </c>
      <c r="D364" s="30" t="s">
        <v>1284</v>
      </c>
      <c r="E364" s="30" t="s">
        <v>1790</v>
      </c>
      <c r="F364" s="30" t="str">
        <f t="shared" si="79"/>
        <v>群馬県前橋市</v>
      </c>
      <c r="G364" s="41">
        <f>+e!F362</f>
        <v>336321</v>
      </c>
      <c r="H364" s="41">
        <f>+e!G362</f>
        <v>88</v>
      </c>
      <c r="I364" s="41">
        <f>+SUM(e!H362:K362)</f>
        <v>39</v>
      </c>
      <c r="J364" s="41">
        <f>+SUM(e!L362:O362)</f>
        <v>2574090</v>
      </c>
      <c r="K364" s="41">
        <f>+e!P362</f>
        <v>5245203</v>
      </c>
      <c r="L364" s="41">
        <f>+SUM(e!Q362:R362)</f>
        <v>13835267</v>
      </c>
      <c r="M364" s="31">
        <f>+IFERROR(ROUND(e!P362/e!S362,0),0)</f>
        <v>87420</v>
      </c>
      <c r="N364" s="30">
        <f>+IFERROR(ROUND(SUM(e!T362:V362)/e!S362,0),0)</f>
        <v>665</v>
      </c>
      <c r="O364" s="30">
        <f>+IFERROR(ROUND(e!W362/e!G362*100,1),0)</f>
        <v>45.5</v>
      </c>
      <c r="P364" s="41">
        <f>+e!X362</f>
        <v>21</v>
      </c>
      <c r="Q364" s="30">
        <f>+IFERROR(ROUND(e!Z362/e!Y362*100,1),0)</f>
        <v>0</v>
      </c>
      <c r="R364" s="30">
        <f>+IFERROR(ROUND(e!AB362/e!AA362*100,1),0)</f>
        <v>32.799999999999997</v>
      </c>
      <c r="S364" s="30">
        <f>+IFERROR(ROUND(SUM(e!AC362:AF362)/J364*100,1),0)</f>
        <v>12.1</v>
      </c>
      <c r="T364" s="30">
        <f>+IFERROR(ROUND(e!AG362/e!Y362*100,1),0)</f>
        <v>12.7</v>
      </c>
      <c r="U364" s="30">
        <f>+IFERROR(ROUND(e!AH362/SUM(e!AH362:AJ362)*100,1),0)</f>
        <v>8</v>
      </c>
      <c r="V364" s="30">
        <f>+IFERROR(ROUND(e!AK362/SUM(e!AK362:AQ362)*100,1),0)</f>
        <v>50.6</v>
      </c>
      <c r="W364" s="30">
        <f>+IFERROR(ROUND(SUM(e!AR362:BG362)/J364*100,1),0)</f>
        <v>9.4</v>
      </c>
      <c r="X364" s="30">
        <f>+IFERROR(ROUND(SUM(e!BH362:BI362)/SUM(e!BJ362:BK362)*100,1),0)</f>
        <v>104.7</v>
      </c>
      <c r="Y364" s="30">
        <f t="shared" si="80"/>
        <v>263.8</v>
      </c>
      <c r="Z364" s="30">
        <f t="shared" si="81"/>
        <v>96.5</v>
      </c>
      <c r="AA364" s="30">
        <f>+IFERROR(ROUND(K364/SUM(e!T362:V362),1),0)</f>
        <v>131.5</v>
      </c>
      <c r="AB364" s="42">
        <f>+IFERROR(ROUND((SUM(e!BJ362:BK362)-SUM(e!BL362:BO362))/SUM(e!T362:V362),1),0)</f>
        <v>136.19999999999999</v>
      </c>
      <c r="AC364" s="30">
        <f>+IFERROR(ROUND(e!BP362/e!BQ362*100,1),0)</f>
        <v>178.1</v>
      </c>
      <c r="AD364" s="101">
        <f>+e!BR362</f>
        <v>94397</v>
      </c>
      <c r="AF364" s="5"/>
      <c r="AG364" s="29"/>
      <c r="BG364" s="5"/>
      <c r="BH364" s="29"/>
      <c r="CH364" s="5"/>
      <c r="CI364" s="29"/>
    </row>
    <row r="365" spans="2:87">
      <c r="B365" s="40" t="s">
        <v>1786</v>
      </c>
      <c r="C365" s="30" t="s">
        <v>1787</v>
      </c>
      <c r="D365" s="30" t="s">
        <v>1286</v>
      </c>
      <c r="E365" s="30" t="s">
        <v>1791</v>
      </c>
      <c r="F365" s="30" t="str">
        <f t="shared" si="79"/>
        <v>群馬県桐生市</v>
      </c>
      <c r="G365" s="41">
        <f>+e!F363</f>
        <v>110945</v>
      </c>
      <c r="H365" s="41">
        <f>+e!G363</f>
        <v>46</v>
      </c>
      <c r="I365" s="41">
        <f>+SUM(e!H363:K363)</f>
        <v>12</v>
      </c>
      <c r="J365" s="41">
        <f>+SUM(e!L363:O363)</f>
        <v>690233</v>
      </c>
      <c r="K365" s="41">
        <f>+e!P363</f>
        <v>1887356</v>
      </c>
      <c r="L365" s="41">
        <f>+SUM(e!Q363:R363)</f>
        <v>5985894</v>
      </c>
      <c r="M365" s="31">
        <f>+IFERROR(ROUND(e!P363/e!S363,0),0)</f>
        <v>55510</v>
      </c>
      <c r="N365" s="30">
        <f>+IFERROR(ROUND(SUM(e!T363:V363)/e!S363,0),0)</f>
        <v>386</v>
      </c>
      <c r="O365" s="30">
        <f>+IFERROR(ROUND(e!W363/e!G363*100,1),0)</f>
        <v>41.3</v>
      </c>
      <c r="P365" s="41">
        <f>+e!X363</f>
        <v>11</v>
      </c>
      <c r="Q365" s="30">
        <f>+IFERROR(ROUND(e!Z363/e!Y363*100,1),0)</f>
        <v>29.1</v>
      </c>
      <c r="R365" s="30">
        <f>+IFERROR(ROUND(e!AB363/e!AA363*100,1),0)</f>
        <v>65</v>
      </c>
      <c r="S365" s="30">
        <f>+IFERROR(ROUND(SUM(e!AC363:AF363)/J365*100,1),0)</f>
        <v>18.600000000000001</v>
      </c>
      <c r="T365" s="30">
        <f>+IFERROR(ROUND(e!AG363/e!Y363*100,1),0)</f>
        <v>47.3</v>
      </c>
      <c r="U365" s="30">
        <f>+IFERROR(ROUND(e!AH363/SUM(e!AH363:AJ363)*100,1),0)</f>
        <v>48.9</v>
      </c>
      <c r="V365" s="30">
        <f>+IFERROR(ROUND(e!AK363/SUM(e!AK363:AQ363)*100,1),0)</f>
        <v>47.5</v>
      </c>
      <c r="W365" s="30">
        <f>+IFERROR(ROUND(SUM(e!AR363:BG363)/J365*100,1),0)</f>
        <v>3.8</v>
      </c>
      <c r="X365" s="30">
        <f>+IFERROR(ROUND(SUM(e!BH363:BI363)/SUM(e!BJ363:BK363)*100,1),0)</f>
        <v>118.2</v>
      </c>
      <c r="Y365" s="30">
        <f t="shared" si="80"/>
        <v>317.2</v>
      </c>
      <c r="Z365" s="30">
        <f t="shared" si="81"/>
        <v>112.3</v>
      </c>
      <c r="AA365" s="30">
        <f>+IFERROR(ROUND(K365/SUM(e!T363:V363),1),0)</f>
        <v>143.80000000000001</v>
      </c>
      <c r="AB365" s="42">
        <f>+IFERROR(ROUND((SUM(e!BJ363:BK363)-SUM(e!BL363:BO363))/SUM(e!T363:V363),1),0)</f>
        <v>128.1</v>
      </c>
      <c r="AC365" s="30">
        <f>+IFERROR(ROUND(e!BP363/e!BQ363*100,1),0)</f>
        <v>864.7</v>
      </c>
      <c r="AD365" s="101">
        <f>+e!BR363</f>
        <v>5130</v>
      </c>
      <c r="AF365" s="5"/>
      <c r="AG365" s="29"/>
      <c r="BG365" s="5"/>
      <c r="BH365" s="29"/>
      <c r="CH365" s="5"/>
      <c r="CI365" s="29"/>
    </row>
    <row r="366" spans="2:87">
      <c r="B366" s="40" t="s">
        <v>1786</v>
      </c>
      <c r="C366" s="30" t="s">
        <v>1787</v>
      </c>
      <c r="D366" s="30" t="s">
        <v>1292</v>
      </c>
      <c r="E366" s="30" t="s">
        <v>1792</v>
      </c>
      <c r="F366" s="30" t="str">
        <f t="shared" si="79"/>
        <v>群馬県伊勢崎市</v>
      </c>
      <c r="G366" s="41">
        <f>+e!F364</f>
        <v>212276</v>
      </c>
      <c r="H366" s="41">
        <f>+e!G364</f>
        <v>45</v>
      </c>
      <c r="I366" s="41">
        <f>+SUM(e!H364:K364)</f>
        <v>5</v>
      </c>
      <c r="J366" s="41">
        <f>+SUM(e!L364:O364)</f>
        <v>1378356</v>
      </c>
      <c r="K366" s="41">
        <f>+e!P364</f>
        <v>3286577</v>
      </c>
      <c r="L366" s="41">
        <f>+SUM(e!Q364:R364)</f>
        <v>11982866</v>
      </c>
      <c r="M366" s="31">
        <f>+IFERROR(ROUND(e!P364/e!S364,0),0)</f>
        <v>91294</v>
      </c>
      <c r="N366" s="30">
        <f>+IFERROR(ROUND(SUM(e!T364:V364)/e!S364,0),0)</f>
        <v>693</v>
      </c>
      <c r="O366" s="30">
        <f>+IFERROR(ROUND(e!W364/e!G364*100,1),0)</f>
        <v>51.1</v>
      </c>
      <c r="P366" s="41">
        <f>+e!X364</f>
        <v>7</v>
      </c>
      <c r="Q366" s="30">
        <f>+IFERROR(ROUND(e!Z364/e!Y364*100,1),0)</f>
        <v>0</v>
      </c>
      <c r="R366" s="30">
        <f>+IFERROR(ROUND(e!AB364/e!AA364*100,1),0)</f>
        <v>50</v>
      </c>
      <c r="S366" s="30">
        <f>+IFERROR(ROUND(SUM(e!AC364:AF364)/J366*100,1),0)</f>
        <v>16.100000000000001</v>
      </c>
      <c r="T366" s="30">
        <f>+IFERROR(ROUND(e!AG364/e!Y364*100,1),0)</f>
        <v>51.3</v>
      </c>
      <c r="U366" s="30">
        <f>+IFERROR(ROUND(e!AH364/SUM(e!AH364:AJ364)*100,1),0)</f>
        <v>0</v>
      </c>
      <c r="V366" s="30">
        <f>+IFERROR(ROUND(e!AK364/SUM(e!AK364:AQ364)*100,1),0)</f>
        <v>65.3</v>
      </c>
      <c r="W366" s="30">
        <f>+IFERROR(ROUND(SUM(e!AR364:BG364)/J366*100,1),0)</f>
        <v>7.6</v>
      </c>
      <c r="X366" s="30">
        <f>+IFERROR(ROUND(SUM(e!BH364:BI364)/SUM(e!BJ364:BK364)*100,1),0)</f>
        <v>109.2</v>
      </c>
      <c r="Y366" s="30">
        <f t="shared" si="80"/>
        <v>364.6</v>
      </c>
      <c r="Z366" s="30">
        <f t="shared" si="81"/>
        <v>100.2</v>
      </c>
      <c r="AA366" s="30">
        <f>+IFERROR(ROUND(K366/SUM(e!T364:V364),1),0)</f>
        <v>131.69999999999999</v>
      </c>
      <c r="AB366" s="42">
        <f>+IFERROR(ROUND((SUM(e!BJ364:BK364)-SUM(e!BL364:BO364))/SUM(e!T364:V364),1),0)</f>
        <v>131.5</v>
      </c>
      <c r="AC366" s="30">
        <f>+IFERROR(ROUND(e!BP364/e!BQ364*100,1),0)</f>
        <v>204.7</v>
      </c>
      <c r="AD366" s="101">
        <f>+e!BR364</f>
        <v>35455</v>
      </c>
      <c r="AF366" s="5"/>
      <c r="AG366" s="29"/>
      <c r="BG366" s="5"/>
      <c r="BH366" s="29"/>
      <c r="CH366" s="5"/>
      <c r="CI366" s="29"/>
    </row>
    <row r="367" spans="2:87">
      <c r="B367" s="40" t="s">
        <v>1786</v>
      </c>
      <c r="C367" s="30" t="s">
        <v>1787</v>
      </c>
      <c r="D367" s="30" t="s">
        <v>1296</v>
      </c>
      <c r="E367" s="30" t="s">
        <v>1793</v>
      </c>
      <c r="F367" s="30" t="str">
        <f t="shared" si="79"/>
        <v>群馬県安中市</v>
      </c>
      <c r="G367" s="41">
        <f>+e!F365</f>
        <v>57353</v>
      </c>
      <c r="H367" s="41">
        <f>+e!G365</f>
        <v>36</v>
      </c>
      <c r="I367" s="41">
        <f>+SUM(e!H365:K365)</f>
        <v>7</v>
      </c>
      <c r="J367" s="41">
        <f>+SUM(e!L365:O365)</f>
        <v>592647</v>
      </c>
      <c r="K367" s="41">
        <f>+e!P365</f>
        <v>1125503</v>
      </c>
      <c r="L367" s="41">
        <f>+SUM(e!Q365:R365)</f>
        <v>6056466</v>
      </c>
      <c r="M367" s="31">
        <f>+IFERROR(ROUND(e!P365/e!S365,0),0)</f>
        <v>34106</v>
      </c>
      <c r="N367" s="30">
        <f>+IFERROR(ROUND(SUM(e!T365:V365)/e!S365,0),0)</f>
        <v>247</v>
      </c>
      <c r="O367" s="30">
        <f>+IFERROR(ROUND(e!W365/e!G365*100,1),0)</f>
        <v>63.9</v>
      </c>
      <c r="P367" s="41">
        <f>+e!X365</f>
        <v>20</v>
      </c>
      <c r="Q367" s="30">
        <f>+IFERROR(ROUND(e!Z365/e!Y365*100,1),0)</f>
        <v>0</v>
      </c>
      <c r="R367" s="30">
        <f>+IFERROR(ROUND(e!AB365/e!AA365*100,1),0)</f>
        <v>95.6</v>
      </c>
      <c r="S367" s="30">
        <f>+IFERROR(ROUND(SUM(e!AC365:AF365)/J367*100,1),0)</f>
        <v>13.1</v>
      </c>
      <c r="T367" s="30">
        <f>+IFERROR(ROUND(e!AG365/e!Y365*100,1),0)</f>
        <v>0</v>
      </c>
      <c r="U367" s="30">
        <f>+IFERROR(ROUND(e!AH365/SUM(e!AH365:AJ365)*100,1),0)</f>
        <v>0</v>
      </c>
      <c r="V367" s="30">
        <f>+IFERROR(ROUND(e!AK365/SUM(e!AK365:AQ365)*100,1),0)</f>
        <v>0</v>
      </c>
      <c r="W367" s="30">
        <f>+IFERROR(ROUND(SUM(e!AR365:BG365)/J367*100,1),0)</f>
        <v>3.7</v>
      </c>
      <c r="X367" s="30">
        <f>+IFERROR(ROUND(SUM(e!BH365:BI365)/SUM(e!BJ365:BK365)*100,1),0)</f>
        <v>107.2</v>
      </c>
      <c r="Y367" s="30">
        <f t="shared" si="80"/>
        <v>538.1</v>
      </c>
      <c r="Z367" s="30">
        <f t="shared" si="81"/>
        <v>102.5</v>
      </c>
      <c r="AA367" s="30">
        <f>+IFERROR(ROUND(K367/SUM(e!T365:V365),1),0)</f>
        <v>137.9</v>
      </c>
      <c r="AB367" s="42">
        <f>+IFERROR(ROUND((SUM(e!BJ365:BK365)-SUM(e!BL365:BO365))/SUM(e!T365:V365),1),0)</f>
        <v>134.6</v>
      </c>
      <c r="AC367" s="30">
        <f>+IFERROR(ROUND(e!BP365/e!BQ365*100,1),0)</f>
        <v>437.6</v>
      </c>
      <c r="AD367" s="101">
        <f>+e!BR365</f>
        <v>0</v>
      </c>
      <c r="AF367" s="5"/>
      <c r="AG367" s="29"/>
      <c r="BG367" s="5"/>
      <c r="BH367" s="29"/>
      <c r="CH367" s="5"/>
      <c r="CI367" s="29"/>
    </row>
    <row r="368" spans="2:87">
      <c r="B368" s="40" t="s">
        <v>1786</v>
      </c>
      <c r="C368" s="30" t="s">
        <v>1787</v>
      </c>
      <c r="D368" s="30" t="s">
        <v>1298</v>
      </c>
      <c r="E368" s="30" t="s">
        <v>1794</v>
      </c>
      <c r="F368" s="30" t="str">
        <f t="shared" si="79"/>
        <v>群馬県富岡市</v>
      </c>
      <c r="G368" s="41">
        <f>+e!F366</f>
        <v>48383</v>
      </c>
      <c r="H368" s="41">
        <f>+e!G366</f>
        <v>24</v>
      </c>
      <c r="I368" s="41">
        <f>+SUM(e!H366:K366)</f>
        <v>13</v>
      </c>
      <c r="J368" s="41">
        <f>+SUM(e!L366:O366)</f>
        <v>506068</v>
      </c>
      <c r="K368" s="41">
        <f>+e!P366</f>
        <v>1132864</v>
      </c>
      <c r="L368" s="41">
        <f>+SUM(e!Q366:R366)</f>
        <v>3494314</v>
      </c>
      <c r="M368" s="31">
        <f>+IFERROR(ROUND(e!P366/e!S366,0),0)</f>
        <v>56643</v>
      </c>
      <c r="N368" s="30">
        <f>+IFERROR(ROUND(SUM(e!T366:V366)/e!S366,0),0)</f>
        <v>327</v>
      </c>
      <c r="O368" s="30">
        <f>+IFERROR(ROUND(e!W366/e!G366*100,1),0)</f>
        <v>20.8</v>
      </c>
      <c r="P368" s="41">
        <f>+e!X366</f>
        <v>19</v>
      </c>
      <c r="Q368" s="30">
        <f>+IFERROR(ROUND(e!Z366/e!Y366*100,1),0)</f>
        <v>0</v>
      </c>
      <c r="R368" s="30">
        <f>+IFERROR(ROUND(e!AB366/e!AA366*100,1),0)</f>
        <v>77.400000000000006</v>
      </c>
      <c r="S368" s="30">
        <f>+IFERROR(ROUND(SUM(e!AC366:AF366)/J368*100,1),0)</f>
        <v>11.7</v>
      </c>
      <c r="T368" s="30">
        <f>+IFERROR(ROUND(e!AG366/e!Y366*100,1),0)</f>
        <v>0</v>
      </c>
      <c r="U368" s="30">
        <f>+IFERROR(ROUND(e!AH366/SUM(e!AH366:AJ366)*100,1),0)</f>
        <v>0</v>
      </c>
      <c r="V368" s="30">
        <f>+IFERROR(ROUND(e!AK366/SUM(e!AK366:AQ366)*100,1),0)</f>
        <v>3.8</v>
      </c>
      <c r="W368" s="30">
        <f>+IFERROR(ROUND(SUM(e!AR366:BG366)/J368*100,1),0)</f>
        <v>17</v>
      </c>
      <c r="X368" s="30">
        <f>+IFERROR(ROUND(SUM(e!BH366:BI366)/SUM(e!BJ366:BK366)*100,1),0)</f>
        <v>122.6</v>
      </c>
      <c r="Y368" s="30">
        <f t="shared" si="80"/>
        <v>308.39999999999998</v>
      </c>
      <c r="Z368" s="30">
        <f t="shared" si="81"/>
        <v>122.2</v>
      </c>
      <c r="AA368" s="30">
        <f>+IFERROR(ROUND(K368/SUM(e!T366:V366),1),0)</f>
        <v>173.1</v>
      </c>
      <c r="AB368" s="42">
        <f>+IFERROR(ROUND((SUM(e!BJ366:BK366)-SUM(e!BL366:BO366))/SUM(e!T366:V366),1),0)</f>
        <v>141.6</v>
      </c>
      <c r="AC368" s="30">
        <f>+IFERROR(ROUND(e!BP366/e!BQ366*100,1),0)</f>
        <v>229.5</v>
      </c>
      <c r="AD368" s="101">
        <f>+e!BR366</f>
        <v>0</v>
      </c>
      <c r="AF368" s="5"/>
      <c r="AG368" s="29"/>
      <c r="BG368" s="5"/>
      <c r="BH368" s="29"/>
      <c r="CH368" s="5"/>
      <c r="CI368" s="29"/>
    </row>
    <row r="369" spans="2:87">
      <c r="B369" s="40" t="s">
        <v>1786</v>
      </c>
      <c r="C369" s="30" t="s">
        <v>1787</v>
      </c>
      <c r="D369" s="30" t="s">
        <v>1300</v>
      </c>
      <c r="E369" s="30" t="s">
        <v>1795</v>
      </c>
      <c r="F369" s="30" t="str">
        <f t="shared" si="79"/>
        <v>群馬県下仁田町</v>
      </c>
      <c r="G369" s="41">
        <f>+e!F367</f>
        <v>6985</v>
      </c>
      <c r="H369" s="41">
        <f>+e!G367</f>
        <v>6</v>
      </c>
      <c r="I369" s="41">
        <f>+SUM(e!H367:K367)</f>
        <v>19</v>
      </c>
      <c r="J369" s="41">
        <f>+SUM(e!L367:O367)</f>
        <v>111371</v>
      </c>
      <c r="K369" s="41">
        <f>+e!P367</f>
        <v>176111</v>
      </c>
      <c r="L369" s="41">
        <f>+SUM(e!Q367:R367)</f>
        <v>1031785</v>
      </c>
      <c r="M369" s="31">
        <f>+IFERROR(ROUND(e!P367/e!S367,0),0)</f>
        <v>29352</v>
      </c>
      <c r="N369" s="30">
        <f>+IFERROR(ROUND(SUM(e!T367:V367)/e!S367,0),0)</f>
        <v>143</v>
      </c>
      <c r="O369" s="30">
        <f>+IFERROR(ROUND(e!W367/e!G367*100,1),0)</f>
        <v>66.7</v>
      </c>
      <c r="P369" s="41">
        <f>+e!X367</f>
        <v>3</v>
      </c>
      <c r="Q369" s="30">
        <f>+IFERROR(ROUND(e!Z367/e!Y367*100,1),0)</f>
        <v>0</v>
      </c>
      <c r="R369" s="30">
        <f>+IFERROR(ROUND(e!AB367/e!AA367*100,1),0)</f>
        <v>0</v>
      </c>
      <c r="S369" s="30">
        <f>+IFERROR(ROUND(SUM(e!AC367:AF367)/J369*100,1),0)</f>
        <v>31.7</v>
      </c>
      <c r="T369" s="30">
        <f>+IFERROR(ROUND(e!AG367/e!Y367*100,1),0)</f>
        <v>50.2</v>
      </c>
      <c r="U369" s="30">
        <f>+IFERROR(ROUND(e!AH367/SUM(e!AH367:AJ367)*100,1),0)</f>
        <v>56.9</v>
      </c>
      <c r="V369" s="30">
        <f>+IFERROR(ROUND(e!AK367/SUM(e!AK367:AQ367)*100,1),0)</f>
        <v>47.4</v>
      </c>
      <c r="W369" s="30">
        <f>+IFERROR(ROUND(SUM(e!AR367:BG367)/J369*100,1),0)</f>
        <v>11.4</v>
      </c>
      <c r="X369" s="30">
        <f>+IFERROR(ROUND(SUM(e!BH367:BI367)/SUM(e!BJ367:BK367)*100,1),0)</f>
        <v>104.6</v>
      </c>
      <c r="Y369" s="30">
        <f t="shared" si="80"/>
        <v>585.9</v>
      </c>
      <c r="Z369" s="30">
        <f t="shared" si="81"/>
        <v>94.4</v>
      </c>
      <c r="AA369" s="30">
        <f>+IFERROR(ROUND(K369/SUM(e!T367:V367),1),0)</f>
        <v>204.8</v>
      </c>
      <c r="AB369" s="42">
        <f>+IFERROR(ROUND((SUM(e!BJ367:BK367)-SUM(e!BL367:BO367))/SUM(e!T367:V367),1),0)</f>
        <v>217</v>
      </c>
      <c r="AC369" s="30">
        <f>+IFERROR(ROUND(e!BP367/e!BQ367*100,1),0)</f>
        <v>124.8</v>
      </c>
      <c r="AD369" s="101">
        <f>+e!BR367</f>
        <v>0</v>
      </c>
      <c r="AF369" s="5"/>
      <c r="AG369" s="29"/>
      <c r="BG369" s="5"/>
      <c r="BH369" s="29"/>
      <c r="CH369" s="5"/>
      <c r="CI369" s="29"/>
    </row>
    <row r="370" spans="2:87">
      <c r="B370" s="40" t="s">
        <v>1786</v>
      </c>
      <c r="C370" s="30" t="s">
        <v>1787</v>
      </c>
      <c r="D370" s="30" t="s">
        <v>1302</v>
      </c>
      <c r="E370" s="30" t="s">
        <v>1796</v>
      </c>
      <c r="F370" s="30" t="str">
        <f t="shared" si="79"/>
        <v>群馬県草津町</v>
      </c>
      <c r="G370" s="41">
        <f>+e!F368</f>
        <v>5625</v>
      </c>
      <c r="H370" s="41">
        <f>+e!G368</f>
        <v>9</v>
      </c>
      <c r="I370" s="41">
        <f>+SUM(e!H368:K368)</f>
        <v>3</v>
      </c>
      <c r="J370" s="41">
        <f>+SUM(e!L368:O368)</f>
        <v>97840</v>
      </c>
      <c r="K370" s="41">
        <f>+e!P368</f>
        <v>197086</v>
      </c>
      <c r="L370" s="41">
        <f>+SUM(e!Q368:R368)</f>
        <v>0</v>
      </c>
      <c r="M370" s="31">
        <f>+IFERROR(ROUND(e!P368/e!S368,0),0)</f>
        <v>21898</v>
      </c>
      <c r="N370" s="30">
        <f>+IFERROR(ROUND(SUM(e!T368:V368)/e!S368,0),0)</f>
        <v>282</v>
      </c>
      <c r="O370" s="30">
        <f>+IFERROR(ROUND(e!W368/e!G368*100,1),0)</f>
        <v>44.4</v>
      </c>
      <c r="P370" s="41">
        <f>+e!X368</f>
        <v>21</v>
      </c>
      <c r="Q370" s="30">
        <f>+IFERROR(ROUND(e!Z368/e!Y368*100,1),0)</f>
        <v>0</v>
      </c>
      <c r="R370" s="30">
        <f>+IFERROR(ROUND(e!AB368/e!AA368*100,1),0)</f>
        <v>0</v>
      </c>
      <c r="S370" s="30">
        <f>+IFERROR(ROUND(SUM(e!AC368:AF368)/J370*100,1),0)</f>
        <v>50.5</v>
      </c>
      <c r="T370" s="30">
        <f>+IFERROR(ROUND(e!AG368/e!Y368*100,1),0)</f>
        <v>0</v>
      </c>
      <c r="U370" s="30">
        <f>+IFERROR(ROUND(e!AH368/SUM(e!AH368:AJ368)*100,1),0)</f>
        <v>0</v>
      </c>
      <c r="V370" s="30">
        <f>+IFERROR(ROUND(e!AK368/SUM(e!AK368:AQ368)*100,1),0)</f>
        <v>0</v>
      </c>
      <c r="W370" s="30">
        <f>+IFERROR(ROUND(SUM(e!AR368:BG368)/J370*100,1),0)</f>
        <v>2</v>
      </c>
      <c r="X370" s="30">
        <f>+IFERROR(ROUND(SUM(e!BH368:BI368)/SUM(e!BJ368:BK368)*100,1),0)</f>
        <v>111.4</v>
      </c>
      <c r="Y370" s="30">
        <f t="shared" si="80"/>
        <v>0</v>
      </c>
      <c r="Z370" s="30">
        <f t="shared" si="81"/>
        <v>111.6</v>
      </c>
      <c r="AA370" s="30">
        <f>+IFERROR(ROUND(K370/SUM(e!T368:V368),1),0)</f>
        <v>77.7</v>
      </c>
      <c r="AB370" s="42">
        <f>+IFERROR(ROUND((SUM(e!BJ368:BK368)-SUM(e!BL368:BO368))/SUM(e!T368:V368),1),0)</f>
        <v>69.599999999999994</v>
      </c>
      <c r="AC370" s="30">
        <f>+IFERROR(ROUND(e!BP368/e!BQ368*100,1),0)</f>
        <v>4616</v>
      </c>
      <c r="AD370" s="101">
        <f>+e!BR368</f>
        <v>0</v>
      </c>
      <c r="AF370" s="5"/>
      <c r="AG370" s="29"/>
      <c r="BG370" s="5"/>
      <c r="BH370" s="29"/>
      <c r="CH370" s="5"/>
      <c r="CI370" s="29"/>
    </row>
    <row r="371" spans="2:87">
      <c r="B371" s="40" t="s">
        <v>1786</v>
      </c>
      <c r="C371" s="30" t="s">
        <v>1787</v>
      </c>
      <c r="D371" s="30" t="s">
        <v>1523</v>
      </c>
      <c r="E371" s="30" t="s">
        <v>1797</v>
      </c>
      <c r="F371" s="30" t="str">
        <f t="shared" si="79"/>
        <v>群馬県藤岡市</v>
      </c>
      <c r="G371" s="41">
        <f>+e!F369</f>
        <v>62267</v>
      </c>
      <c r="H371" s="41">
        <f>+e!G369</f>
        <v>28</v>
      </c>
      <c r="I371" s="41">
        <f>+SUM(e!H369:K369)</f>
        <v>7</v>
      </c>
      <c r="J371" s="41">
        <f>+SUM(e!L369:O369)</f>
        <v>354265</v>
      </c>
      <c r="K371" s="41">
        <f>+e!P369</f>
        <v>1203360</v>
      </c>
      <c r="L371" s="41">
        <f>+SUM(e!Q369:R369)</f>
        <v>5635677</v>
      </c>
      <c r="M371" s="31">
        <f>+IFERROR(ROUND(e!P369/e!S369,0),0)</f>
        <v>44569</v>
      </c>
      <c r="N371" s="30">
        <f>+IFERROR(ROUND(SUM(e!T369:V369)/e!S369,0),0)</f>
        <v>280</v>
      </c>
      <c r="O371" s="30">
        <f>+IFERROR(ROUND(e!W369/e!G369*100,1),0)</f>
        <v>46.4</v>
      </c>
      <c r="P371" s="41">
        <f>+e!X369</f>
        <v>8</v>
      </c>
      <c r="Q371" s="30">
        <f>+IFERROR(ROUND(e!Z369/e!Y369*100,1),0)</f>
        <v>0</v>
      </c>
      <c r="R371" s="30">
        <f>+IFERROR(ROUND(e!AB369/e!AA369*100,1),0)</f>
        <v>40.6</v>
      </c>
      <c r="S371" s="30">
        <f>+IFERROR(ROUND(SUM(e!AC369:AF369)/J371*100,1),0)</f>
        <v>0.6</v>
      </c>
      <c r="T371" s="30">
        <f>+IFERROR(ROUND(e!AG369/e!Y369*100,1),0)</f>
        <v>88.4</v>
      </c>
      <c r="U371" s="30">
        <f>+IFERROR(ROUND(e!AH369/SUM(e!AH369:AJ369)*100,1),0)</f>
        <v>0</v>
      </c>
      <c r="V371" s="30">
        <f>+IFERROR(ROUND(e!AK369/SUM(e!AK369:AQ369)*100,1),0)</f>
        <v>90</v>
      </c>
      <c r="W371" s="30">
        <f>+IFERROR(ROUND(SUM(e!AR369:BG369)/J371*100,1),0)</f>
        <v>8</v>
      </c>
      <c r="X371" s="30">
        <f>+IFERROR(ROUND(SUM(e!BH369:BI369)/SUM(e!BJ369:BK369)*100,1),0)</f>
        <v>124.7</v>
      </c>
      <c r="Y371" s="30">
        <f t="shared" si="80"/>
        <v>468.3</v>
      </c>
      <c r="Z371" s="30">
        <f t="shared" si="81"/>
        <v>121.3</v>
      </c>
      <c r="AA371" s="30">
        <f>+IFERROR(ROUND(K371/SUM(e!T369:V369),1),0)</f>
        <v>159.4</v>
      </c>
      <c r="AB371" s="42">
        <f>+IFERROR(ROUND((SUM(e!BJ369:BK369)-SUM(e!BL369:BO369))/SUM(e!T369:V369),1),0)</f>
        <v>131.4</v>
      </c>
      <c r="AC371" s="30">
        <f>+IFERROR(ROUND(e!BP369/e!BQ369*100,1),0)</f>
        <v>416.4</v>
      </c>
      <c r="AD371" s="101">
        <f>+e!BR369</f>
        <v>0</v>
      </c>
      <c r="AF371" s="5"/>
      <c r="AG371" s="29"/>
      <c r="BG371" s="5"/>
      <c r="BH371" s="29"/>
      <c r="CH371" s="5"/>
      <c r="CI371" s="29"/>
    </row>
    <row r="372" spans="2:87">
      <c r="B372" s="40" t="s">
        <v>1786</v>
      </c>
      <c r="C372" s="30" t="s">
        <v>1787</v>
      </c>
      <c r="D372" s="30" t="s">
        <v>1314</v>
      </c>
      <c r="E372" s="30" t="s">
        <v>1798</v>
      </c>
      <c r="F372" s="30" t="str">
        <f t="shared" si="79"/>
        <v>群馬県東吾妻町</v>
      </c>
      <c r="G372" s="41">
        <f>+e!F370</f>
        <v>9558</v>
      </c>
      <c r="H372" s="41">
        <f>+e!G370</f>
        <v>5</v>
      </c>
      <c r="I372" s="41">
        <f>+SUM(e!H370:K370)</f>
        <v>1</v>
      </c>
      <c r="J372" s="41">
        <f>+SUM(e!L370:O370)</f>
        <v>174826</v>
      </c>
      <c r="K372" s="41">
        <f>+e!P370</f>
        <v>145762</v>
      </c>
      <c r="L372" s="41">
        <f>+SUM(e!Q370:R370)</f>
        <v>673541</v>
      </c>
      <c r="M372" s="31">
        <f>+IFERROR(ROUND(e!P370/e!S370,0),0)</f>
        <v>29152</v>
      </c>
      <c r="N372" s="30">
        <f>+IFERROR(ROUND(SUM(e!T370:V370)/e!S370,0),0)</f>
        <v>224</v>
      </c>
      <c r="O372" s="30">
        <f>+IFERROR(ROUND(e!W370/e!G370*100,1),0)</f>
        <v>0</v>
      </c>
      <c r="P372" s="41">
        <f>+e!X370</f>
        <v>16</v>
      </c>
      <c r="Q372" s="30">
        <f>+IFERROR(ROUND(e!Z370/e!Y370*100,1),0)</f>
        <v>0</v>
      </c>
      <c r="R372" s="30">
        <f>+IFERROR(ROUND(e!AB370/e!AA370*100,1),0)</f>
        <v>46.7</v>
      </c>
      <c r="S372" s="30">
        <f>+IFERROR(ROUND(SUM(e!AC370:AF370)/J372*100,1),0)</f>
        <v>18.399999999999999</v>
      </c>
      <c r="T372" s="30">
        <f>+IFERROR(ROUND(e!AG370/e!Y370*100,1),0)</f>
        <v>0</v>
      </c>
      <c r="U372" s="30">
        <f>+IFERROR(ROUND(e!AH370/SUM(e!AH370:AJ370)*100,1),0)</f>
        <v>0</v>
      </c>
      <c r="V372" s="30">
        <f>+IFERROR(ROUND(e!AK370/SUM(e!AK370:AQ370)*100,1),0)</f>
        <v>0</v>
      </c>
      <c r="W372" s="30">
        <f>+IFERROR(ROUND(SUM(e!AR370:BG370)/J372*100,1),0)</f>
        <v>2.9</v>
      </c>
      <c r="X372" s="30">
        <f>+IFERROR(ROUND(SUM(e!BH370:BI370)/SUM(e!BJ370:BK370)*100,1),0)</f>
        <v>113.2</v>
      </c>
      <c r="Y372" s="30">
        <f t="shared" si="80"/>
        <v>462.1</v>
      </c>
      <c r="Z372" s="30">
        <f t="shared" si="81"/>
        <v>95.3</v>
      </c>
      <c r="AA372" s="30">
        <f>+IFERROR(ROUND(K372/SUM(e!T370:V370),1),0)</f>
        <v>130.30000000000001</v>
      </c>
      <c r="AB372" s="42">
        <f>+IFERROR(ROUND((SUM(e!BJ370:BK370)-SUM(e!BL370:BO370))/SUM(e!T370:V370),1),0)</f>
        <v>136.69999999999999</v>
      </c>
      <c r="AC372" s="30">
        <f>+IFERROR(ROUND(e!BP370/e!BQ370*100,1),0)</f>
        <v>106.7</v>
      </c>
      <c r="AD372" s="101">
        <f>+e!BR370</f>
        <v>0</v>
      </c>
      <c r="AF372" s="5"/>
      <c r="AG372" s="29"/>
      <c r="BG372" s="5"/>
      <c r="BH372" s="29"/>
      <c r="CH372" s="5"/>
      <c r="CI372" s="29"/>
    </row>
    <row r="373" spans="2:87">
      <c r="B373" s="40" t="s">
        <v>1786</v>
      </c>
      <c r="C373" s="30" t="s">
        <v>1787</v>
      </c>
      <c r="D373" s="30" t="s">
        <v>1531</v>
      </c>
      <c r="E373" s="30" t="s">
        <v>1799</v>
      </c>
      <c r="F373" s="30" t="str">
        <f t="shared" si="79"/>
        <v>群馬県吉岡町</v>
      </c>
      <c r="G373" s="41">
        <f>+e!F371</f>
        <v>21380</v>
      </c>
      <c r="H373" s="41">
        <f>+e!G371</f>
        <v>6</v>
      </c>
      <c r="I373" s="41">
        <f>+SUM(e!H371:K371)</f>
        <v>4</v>
      </c>
      <c r="J373" s="41">
        <f>+SUM(e!L371:O371)</f>
        <v>200933</v>
      </c>
      <c r="K373" s="41">
        <f>+e!P371</f>
        <v>325440</v>
      </c>
      <c r="L373" s="41">
        <f>+SUM(e!Q371:R371)</f>
        <v>1070983</v>
      </c>
      <c r="M373" s="31">
        <f>+IFERROR(ROUND(e!P371/e!S371,0),0)</f>
        <v>65088</v>
      </c>
      <c r="N373" s="30">
        <f>+IFERROR(ROUND(SUM(e!T371:V371)/e!S371,0),0)</f>
        <v>495</v>
      </c>
      <c r="O373" s="30">
        <f>+IFERROR(ROUND(e!W371/e!G371*100,1),0)</f>
        <v>50</v>
      </c>
      <c r="P373" s="41">
        <f>+e!X371</f>
        <v>24</v>
      </c>
      <c r="Q373" s="30">
        <f>+IFERROR(ROUND(e!Z371/e!Y371*100,1),0)</f>
        <v>0</v>
      </c>
      <c r="R373" s="30">
        <f>+IFERROR(ROUND(e!AB371/e!AA371*100,1),0)</f>
        <v>0</v>
      </c>
      <c r="S373" s="30">
        <f>+IFERROR(ROUND(SUM(e!AC371:AF371)/J373*100,1),0)</f>
        <v>2.7</v>
      </c>
      <c r="T373" s="30">
        <f>+IFERROR(ROUND(e!AG371/e!Y371*100,1),0)</f>
        <v>0</v>
      </c>
      <c r="U373" s="30">
        <f>+IFERROR(ROUND(e!AH371/SUM(e!AH371:AJ371)*100,1),0)</f>
        <v>0</v>
      </c>
      <c r="V373" s="30">
        <f>+IFERROR(ROUND(e!AK371/SUM(e!AK371:AQ371)*100,1),0)</f>
        <v>52.4</v>
      </c>
      <c r="W373" s="30">
        <f>+IFERROR(ROUND(SUM(e!AR371:BG371)/J373*100,1),0)</f>
        <v>1.9</v>
      </c>
      <c r="X373" s="30">
        <f>+IFERROR(ROUND(SUM(e!BH371:BI371)/SUM(e!BJ371:BK371)*100,1),0)</f>
        <v>105.2</v>
      </c>
      <c r="Y373" s="30">
        <f t="shared" si="80"/>
        <v>329.1</v>
      </c>
      <c r="Z373" s="30">
        <f t="shared" si="81"/>
        <v>95.3</v>
      </c>
      <c r="AA373" s="30">
        <f>+IFERROR(ROUND(K373/SUM(e!T371:V371),1),0)</f>
        <v>131.5</v>
      </c>
      <c r="AB373" s="42">
        <f>+IFERROR(ROUND((SUM(e!BJ371:BK371)-SUM(e!BL371:BO371))/SUM(e!T371:V371),1),0)</f>
        <v>138</v>
      </c>
      <c r="AC373" s="30">
        <f>+IFERROR(ROUND(e!BP371/e!BQ371*100,1),0)</f>
        <v>176.4</v>
      </c>
      <c r="AD373" s="101">
        <f>+e!BR371</f>
        <v>5500</v>
      </c>
      <c r="AF373" s="5"/>
      <c r="AG373" s="29"/>
      <c r="BG373" s="5"/>
      <c r="BH373" s="29"/>
      <c r="CH373" s="5"/>
      <c r="CI373" s="29"/>
    </row>
    <row r="374" spans="2:87">
      <c r="B374" s="40" t="s">
        <v>1786</v>
      </c>
      <c r="C374" s="30" t="s">
        <v>1787</v>
      </c>
      <c r="D374" s="30" t="s">
        <v>1322</v>
      </c>
      <c r="E374" s="30" t="s">
        <v>1800</v>
      </c>
      <c r="F374" s="30" t="str">
        <f t="shared" si="79"/>
        <v>群馬県中之条町</v>
      </c>
      <c r="G374" s="41">
        <f>+e!F372</f>
        <v>11543</v>
      </c>
      <c r="H374" s="41">
        <f>+e!G372</f>
        <v>5</v>
      </c>
      <c r="I374" s="41">
        <f>+SUM(e!H372:K372)</f>
        <v>2</v>
      </c>
      <c r="J374" s="41">
        <f>+SUM(e!L372:O372)</f>
        <v>133163</v>
      </c>
      <c r="K374" s="41">
        <f>+e!P372</f>
        <v>208582</v>
      </c>
      <c r="L374" s="41">
        <f>+SUM(e!Q372:R372)</f>
        <v>342654</v>
      </c>
      <c r="M374" s="31">
        <f>+IFERROR(ROUND(e!P372/e!S372,0),0)</f>
        <v>41716</v>
      </c>
      <c r="N374" s="30">
        <f>+IFERROR(ROUND(SUM(e!T372:V372)/e!S372,0),0)</f>
        <v>267</v>
      </c>
      <c r="O374" s="30">
        <f>+IFERROR(ROUND(e!W372/e!G372*100,1),0)</f>
        <v>60</v>
      </c>
      <c r="P374" s="41">
        <f>+e!X372</f>
        <v>9</v>
      </c>
      <c r="Q374" s="30">
        <f>+IFERROR(ROUND(e!Z372/e!Y372*100,1),0)</f>
        <v>0</v>
      </c>
      <c r="R374" s="30">
        <f>+IFERROR(ROUND(e!AB372/e!AA372*100,1),0)</f>
        <v>85.1</v>
      </c>
      <c r="S374" s="30">
        <f>+IFERROR(ROUND(SUM(e!AC372:AF372)/J374*100,1),0)</f>
        <v>1.8</v>
      </c>
      <c r="T374" s="30">
        <f>+IFERROR(ROUND(e!AG372/e!Y372*100,1),0)</f>
        <v>0</v>
      </c>
      <c r="U374" s="30">
        <f>+IFERROR(ROUND(e!AH372/SUM(e!AH372:AJ372)*100,1),0)</f>
        <v>0.8</v>
      </c>
      <c r="V374" s="30">
        <f>+IFERROR(ROUND(e!AK372/SUM(e!AK372:AQ372)*100,1),0)</f>
        <v>1.3</v>
      </c>
      <c r="W374" s="30">
        <f>+IFERROR(ROUND(SUM(e!AR372:BG372)/J374*100,1),0)</f>
        <v>5.8</v>
      </c>
      <c r="X374" s="30">
        <f>+IFERROR(ROUND(SUM(e!BH372:BI372)/SUM(e!BJ372:BK372)*100,1),0)</f>
        <v>128.9</v>
      </c>
      <c r="Y374" s="30">
        <f t="shared" si="80"/>
        <v>164.3</v>
      </c>
      <c r="Z374" s="30">
        <f t="shared" si="81"/>
        <v>128.19999999999999</v>
      </c>
      <c r="AA374" s="30">
        <f>+IFERROR(ROUND(K374/SUM(e!T372:V372),1),0)</f>
        <v>156.5</v>
      </c>
      <c r="AB374" s="42">
        <f>+IFERROR(ROUND((SUM(e!BJ372:BK372)-SUM(e!BL372:BO372))/SUM(e!T372:V372),1),0)</f>
        <v>122.1</v>
      </c>
      <c r="AC374" s="30">
        <f>+IFERROR(ROUND(e!BP372/e!BQ372*100,1),0)</f>
        <v>529.70000000000005</v>
      </c>
      <c r="AD374" s="101">
        <f>+e!BR372</f>
        <v>0</v>
      </c>
      <c r="AF374" s="5"/>
      <c r="AG374" s="29"/>
      <c r="BG374" s="5"/>
      <c r="BH374" s="29"/>
      <c r="CH374" s="5"/>
      <c r="CI374" s="29"/>
    </row>
    <row r="375" spans="2:87">
      <c r="B375" s="40" t="s">
        <v>1786</v>
      </c>
      <c r="C375" s="30" t="s">
        <v>1787</v>
      </c>
      <c r="D375" s="30" t="s">
        <v>1324</v>
      </c>
      <c r="E375" s="30" t="s">
        <v>1801</v>
      </c>
      <c r="F375" s="30" t="str">
        <f t="shared" si="79"/>
        <v>群馬県みなかみ町</v>
      </c>
      <c r="G375" s="41">
        <f>+e!F373</f>
        <v>18284</v>
      </c>
      <c r="H375" s="41">
        <f>+e!G373</f>
        <v>5</v>
      </c>
      <c r="I375" s="41">
        <f>+SUM(e!H373:K373)</f>
        <v>33</v>
      </c>
      <c r="J375" s="41">
        <f>+SUM(e!L373:O373)</f>
        <v>288324</v>
      </c>
      <c r="K375" s="41">
        <f>+e!P373</f>
        <v>349326</v>
      </c>
      <c r="L375" s="41">
        <f>+SUM(e!Q373:R373)</f>
        <v>1155072</v>
      </c>
      <c r="M375" s="31">
        <f>+IFERROR(ROUND(e!P373/e!S373,0),0)</f>
        <v>69865</v>
      </c>
      <c r="N375" s="30">
        <f>+IFERROR(ROUND(SUM(e!T373:V373)/e!S373,0),0)</f>
        <v>574</v>
      </c>
      <c r="O375" s="30">
        <f>+IFERROR(ROUND(e!W373/e!G373*100,1),0)</f>
        <v>0</v>
      </c>
      <c r="P375" s="41">
        <f>+e!X373</f>
        <v>19</v>
      </c>
      <c r="Q375" s="30">
        <f>+IFERROR(ROUND(e!Z373/e!Y373*100,1),0)</f>
        <v>0</v>
      </c>
      <c r="R375" s="30">
        <f>+IFERROR(ROUND(e!AB373/e!AA373*100,1),0)</f>
        <v>0</v>
      </c>
      <c r="S375" s="30">
        <f>+IFERROR(ROUND(SUM(e!AC373:AF373)/J375*100,1),0)</f>
        <v>20.9</v>
      </c>
      <c r="T375" s="30">
        <f>+IFERROR(ROUND(e!AG373/e!Y373*100,1),0)</f>
        <v>0</v>
      </c>
      <c r="U375" s="30">
        <f>+IFERROR(ROUND(e!AH373/SUM(e!AH373:AJ373)*100,1),0)</f>
        <v>0</v>
      </c>
      <c r="V375" s="30">
        <f>+IFERROR(ROUND(e!AK373/SUM(e!AK373:AQ373)*100,1),0)</f>
        <v>0</v>
      </c>
      <c r="W375" s="30">
        <f>+IFERROR(ROUND(SUM(e!AR373:BG373)/J375*100,1),0)</f>
        <v>6.3</v>
      </c>
      <c r="X375" s="30">
        <f>+IFERROR(ROUND(SUM(e!BH373:BI373)/SUM(e!BJ373:BK373)*100,1),0)</f>
        <v>114.2</v>
      </c>
      <c r="Y375" s="30">
        <f t="shared" si="80"/>
        <v>330.7</v>
      </c>
      <c r="Z375" s="30">
        <f t="shared" si="81"/>
        <v>111.1</v>
      </c>
      <c r="AA375" s="30">
        <f>+IFERROR(ROUND(K375/SUM(e!T373:V373),1),0)</f>
        <v>121.7</v>
      </c>
      <c r="AB375" s="42">
        <f>+IFERROR(ROUND((SUM(e!BJ373:BK373)-SUM(e!BL373:BO373))/SUM(e!T373:V373),1),0)</f>
        <v>109.5</v>
      </c>
      <c r="AC375" s="30">
        <f>+IFERROR(ROUND(e!BP373/e!BQ373*100,1),0)</f>
        <v>202.5</v>
      </c>
      <c r="AD375" s="101">
        <f>+e!BR373</f>
        <v>0</v>
      </c>
      <c r="AF375" s="5"/>
      <c r="AG375" s="29"/>
      <c r="BG375" s="5"/>
      <c r="BH375" s="29"/>
      <c r="CH375" s="5"/>
      <c r="CI375" s="29"/>
    </row>
    <row r="376" spans="2:87">
      <c r="B376" s="40" t="s">
        <v>1786</v>
      </c>
      <c r="C376" s="30" t="s">
        <v>1787</v>
      </c>
      <c r="D376" s="30" t="s">
        <v>1334</v>
      </c>
      <c r="E376" s="30" t="s">
        <v>1802</v>
      </c>
      <c r="F376" s="30" t="str">
        <f t="shared" si="79"/>
        <v>群馬県長野原町</v>
      </c>
      <c r="G376" s="41">
        <f>+e!F374</f>
        <v>139</v>
      </c>
      <c r="H376" s="41">
        <f>+e!G374</f>
        <v>2</v>
      </c>
      <c r="I376" s="41">
        <f>+SUM(e!H374:K374)</f>
        <v>2</v>
      </c>
      <c r="J376" s="41">
        <f>+SUM(e!L374:O374)</f>
        <v>33547</v>
      </c>
      <c r="K376" s="41">
        <f>+e!P374</f>
        <v>40766</v>
      </c>
      <c r="L376" s="41">
        <f>+SUM(e!Q374:R374)</f>
        <v>0</v>
      </c>
      <c r="M376" s="31">
        <f>+IFERROR(ROUND(e!P374/e!S374,0),0)</f>
        <v>40766</v>
      </c>
      <c r="N376" s="30">
        <f>+IFERROR(ROUND(SUM(e!T374:V374)/e!S374,0),0)</f>
        <v>91</v>
      </c>
      <c r="O376" s="30">
        <f>+IFERROR(ROUND(e!W374/e!G374*100,1),0)</f>
        <v>0</v>
      </c>
      <c r="P376" s="41">
        <f>+e!X374</f>
        <v>2</v>
      </c>
      <c r="Q376" s="30">
        <f>+IFERROR(ROUND(e!Z374/e!Y374*100,1),0)</f>
        <v>0</v>
      </c>
      <c r="R376" s="30">
        <f>+IFERROR(ROUND(e!AB374/e!AA374*100,1),0)</f>
        <v>0</v>
      </c>
      <c r="S376" s="30">
        <f>+IFERROR(ROUND(SUM(e!AC374:AF374)/J376*100,1),0)</f>
        <v>99</v>
      </c>
      <c r="T376" s="30">
        <f>+IFERROR(ROUND(e!AG374/e!Y374*100,1),0)</f>
        <v>0</v>
      </c>
      <c r="U376" s="30">
        <f>+IFERROR(ROUND(e!AH374/SUM(e!AH374:AJ374)*100,1),0)</f>
        <v>0</v>
      </c>
      <c r="V376" s="30">
        <f>+IFERROR(ROUND(e!AK374/SUM(e!AK374:AQ374)*100,1),0)</f>
        <v>0</v>
      </c>
      <c r="W376" s="30">
        <f>+IFERROR(ROUND(SUM(e!AR374:BG374)/J376*100,1),0)</f>
        <v>0.7</v>
      </c>
      <c r="X376" s="30">
        <f>+IFERROR(ROUND(SUM(e!BH374:BI374)/SUM(e!BJ374:BK374)*100,1),0)</f>
        <v>100</v>
      </c>
      <c r="Y376" s="30">
        <f t="shared" si="80"/>
        <v>0</v>
      </c>
      <c r="Z376" s="30">
        <f t="shared" si="81"/>
        <v>99.8</v>
      </c>
      <c r="AA376" s="30">
        <f>+IFERROR(ROUND(K376/SUM(e!T374:V374),1),0)</f>
        <v>448</v>
      </c>
      <c r="AB376" s="42">
        <f>+IFERROR(ROUND((SUM(e!BJ374:BK374)-SUM(e!BL374:BO374))/SUM(e!T374:V374),1),0)</f>
        <v>448.9</v>
      </c>
      <c r="AC376" s="30">
        <f>+IFERROR(ROUND(e!BP374/e!BQ374*100,1),0)</f>
        <v>1759.5</v>
      </c>
      <c r="AD376" s="101">
        <f>+e!BR374</f>
        <v>0</v>
      </c>
      <c r="AF376" s="5"/>
      <c r="AG376" s="29"/>
      <c r="BG376" s="5"/>
      <c r="BH376" s="29"/>
      <c r="CH376" s="5"/>
      <c r="CI376" s="29"/>
    </row>
    <row r="377" spans="2:87">
      <c r="B377" s="40" t="s">
        <v>1786</v>
      </c>
      <c r="C377" s="30" t="s">
        <v>1787</v>
      </c>
      <c r="D377" s="30" t="s">
        <v>1489</v>
      </c>
      <c r="E377" s="30" t="s">
        <v>1803</v>
      </c>
      <c r="F377" s="30" t="str">
        <f t="shared" si="79"/>
        <v>群馬県榛東村</v>
      </c>
      <c r="G377" s="41">
        <f>+e!F375</f>
        <v>14611</v>
      </c>
      <c r="H377" s="41">
        <f>+e!G375</f>
        <v>4</v>
      </c>
      <c r="I377" s="41">
        <f>+SUM(e!H375:K375)</f>
        <v>6</v>
      </c>
      <c r="J377" s="41">
        <f>+SUM(e!L375:O375)</f>
        <v>124967</v>
      </c>
      <c r="K377" s="41">
        <f>+e!P375</f>
        <v>228162</v>
      </c>
      <c r="L377" s="41">
        <f>+SUM(e!Q375:R375)</f>
        <v>330909</v>
      </c>
      <c r="M377" s="31">
        <f>+IFERROR(ROUND(e!P375/e!S375,0),0)</f>
        <v>76054</v>
      </c>
      <c r="N377" s="30">
        <f>+IFERROR(ROUND(SUM(e!T375:V375)/e!S375,0),0)</f>
        <v>550</v>
      </c>
      <c r="O377" s="30">
        <f>+IFERROR(ROUND(e!W375/e!G375*100,1),0)</f>
        <v>0</v>
      </c>
      <c r="P377" s="41">
        <f>+e!X375</f>
        <v>17</v>
      </c>
      <c r="Q377" s="30">
        <f>+IFERROR(ROUND(e!Z375/e!Y375*100,1),0)</f>
        <v>0</v>
      </c>
      <c r="R377" s="30">
        <f>+IFERROR(ROUND(e!AB375/e!AA375*100,1),0)</f>
        <v>0</v>
      </c>
      <c r="S377" s="30">
        <f>+IFERROR(ROUND(SUM(e!AC375:AF375)/J377*100,1),0)</f>
        <v>0</v>
      </c>
      <c r="T377" s="30">
        <f>+IFERROR(ROUND(e!AG375/e!Y375*100,1),0)</f>
        <v>0</v>
      </c>
      <c r="U377" s="30">
        <f>+IFERROR(ROUND(e!AH375/SUM(e!AH375:AJ375)*100,1),0)</f>
        <v>0</v>
      </c>
      <c r="V377" s="30">
        <f>+IFERROR(ROUND(e!AK375/SUM(e!AK375:AQ375)*100,1),0)</f>
        <v>40</v>
      </c>
      <c r="W377" s="30">
        <f>+IFERROR(ROUND(SUM(e!AR375:BG375)/J377*100,1),0)</f>
        <v>0</v>
      </c>
      <c r="X377" s="30">
        <f>+IFERROR(ROUND(SUM(e!BH375:BI375)/SUM(e!BJ375:BK375)*100,1),0)</f>
        <v>112.8</v>
      </c>
      <c r="Y377" s="30">
        <f t="shared" si="80"/>
        <v>145</v>
      </c>
      <c r="Z377" s="30">
        <f t="shared" si="81"/>
        <v>108.8</v>
      </c>
      <c r="AA377" s="30">
        <f>+IFERROR(ROUND(K377/SUM(e!T375:V375),1),0)</f>
        <v>138.4</v>
      </c>
      <c r="AB377" s="42">
        <f>+IFERROR(ROUND((SUM(e!BJ375:BK375)-SUM(e!BL375:BO375))/SUM(e!T375:V375),1),0)</f>
        <v>127.2</v>
      </c>
      <c r="AC377" s="30">
        <f>+IFERROR(ROUND(e!BP375/e!BQ375*100,1),0)</f>
        <v>182.2</v>
      </c>
      <c r="AD377" s="101">
        <f>+e!BR375</f>
        <v>4100</v>
      </c>
      <c r="AF377" s="5"/>
      <c r="AG377" s="29"/>
      <c r="BG377" s="5"/>
      <c r="BH377" s="29"/>
      <c r="CH377" s="5"/>
      <c r="CI377" s="29"/>
    </row>
    <row r="378" spans="2:87">
      <c r="B378" s="40" t="s">
        <v>1786</v>
      </c>
      <c r="C378" s="30" t="s">
        <v>1787</v>
      </c>
      <c r="D378" s="30" t="s">
        <v>1344</v>
      </c>
      <c r="E378" s="30" t="s">
        <v>1804</v>
      </c>
      <c r="F378" s="30" t="str">
        <f t="shared" si="79"/>
        <v>群馬県甘楽町</v>
      </c>
      <c r="G378" s="41">
        <f>+e!F376</f>
        <v>12316</v>
      </c>
      <c r="H378" s="41">
        <f>+e!G376</f>
        <v>7</v>
      </c>
      <c r="I378" s="41">
        <f>+SUM(e!H376:K376)</f>
        <v>2</v>
      </c>
      <c r="J378" s="41">
        <f>+SUM(e!L376:O376)</f>
        <v>122583</v>
      </c>
      <c r="K378" s="41">
        <f>+e!P376</f>
        <v>210345</v>
      </c>
      <c r="L378" s="41">
        <f>+SUM(e!Q376:R376)</f>
        <v>977343</v>
      </c>
      <c r="M378" s="31">
        <f>+IFERROR(ROUND(e!P376/e!S376,0),0)</f>
        <v>42069</v>
      </c>
      <c r="N378" s="30">
        <f>+IFERROR(ROUND(SUM(e!T376:V376)/e!S376,0),0)</f>
        <v>321</v>
      </c>
      <c r="O378" s="30">
        <f>+IFERROR(ROUND(e!W376/e!G376*100,1),0)</f>
        <v>57.1</v>
      </c>
      <c r="P378" s="41">
        <f>+e!X376</f>
        <v>6</v>
      </c>
      <c r="Q378" s="30">
        <f>+IFERROR(ROUND(e!Z376/e!Y376*100,1),0)</f>
        <v>0</v>
      </c>
      <c r="R378" s="30">
        <f>+IFERROR(ROUND(e!AB376/e!AA376*100,1),0)</f>
        <v>61</v>
      </c>
      <c r="S378" s="30">
        <f>+IFERROR(ROUND(SUM(e!AC376:AF376)/J378*100,1),0)</f>
        <v>0</v>
      </c>
      <c r="T378" s="30">
        <f>+IFERROR(ROUND(e!AG376/e!Y376*100,1),0)</f>
        <v>0</v>
      </c>
      <c r="U378" s="30">
        <f>+IFERROR(ROUND(e!AH376/SUM(e!AH376:AJ376)*100,1),0)</f>
        <v>0</v>
      </c>
      <c r="V378" s="30">
        <f>+IFERROR(ROUND(e!AK376/SUM(e!AK376:AQ376)*100,1),0)</f>
        <v>0</v>
      </c>
      <c r="W378" s="30">
        <f>+IFERROR(ROUND(SUM(e!AR376:BG376)/J378*100,1),0)</f>
        <v>0.3</v>
      </c>
      <c r="X378" s="30">
        <f>+IFERROR(ROUND(SUM(e!BH376:BI376)/SUM(e!BJ376:BK376)*100,1),0)</f>
        <v>110.9</v>
      </c>
      <c r="Y378" s="30">
        <f t="shared" si="80"/>
        <v>464.6</v>
      </c>
      <c r="Z378" s="30">
        <f t="shared" si="81"/>
        <v>110.1</v>
      </c>
      <c r="AA378" s="30">
        <f>+IFERROR(ROUND(K378/SUM(e!T376:V376),1),0)</f>
        <v>131</v>
      </c>
      <c r="AB378" s="42">
        <f>+IFERROR(ROUND((SUM(e!BJ376:BK376)-SUM(e!BL376:BO376))/SUM(e!T376:V376),1),0)</f>
        <v>119</v>
      </c>
      <c r="AC378" s="30">
        <f>+IFERROR(ROUND(e!BP376/e!BQ376*100,1),0)</f>
        <v>757.7</v>
      </c>
      <c r="AD378" s="101">
        <f>+e!BR376</f>
        <v>0</v>
      </c>
      <c r="AF378" s="5"/>
      <c r="AG378" s="29"/>
      <c r="BG378" s="5"/>
      <c r="BH378" s="29"/>
      <c r="CH378" s="5"/>
      <c r="CI378" s="29"/>
    </row>
    <row r="379" spans="2:87">
      <c r="B379" s="40" t="s">
        <v>1786</v>
      </c>
      <c r="C379" s="30" t="s">
        <v>1787</v>
      </c>
      <c r="D379" s="30" t="s">
        <v>1346</v>
      </c>
      <c r="E379" s="30" t="s">
        <v>1805</v>
      </c>
      <c r="F379" s="30" t="str">
        <f t="shared" si="79"/>
        <v>群馬県嬬恋村</v>
      </c>
      <c r="G379" s="41">
        <f>+e!F377</f>
        <v>2883</v>
      </c>
      <c r="H379" s="41">
        <f>+e!G377</f>
        <v>4</v>
      </c>
      <c r="I379" s="41">
        <f>+SUM(e!H377:K377)</f>
        <v>3</v>
      </c>
      <c r="J379" s="41">
        <f>+SUM(e!L377:O377)</f>
        <v>320560</v>
      </c>
      <c r="K379" s="41">
        <f>+e!P377</f>
        <v>172142</v>
      </c>
      <c r="L379" s="41">
        <f>+SUM(e!Q377:R377)</f>
        <v>333081</v>
      </c>
      <c r="M379" s="31">
        <f>+IFERROR(ROUND(e!P377/e!S377,0),0)</f>
        <v>43036</v>
      </c>
      <c r="N379" s="30">
        <f>+IFERROR(ROUND(SUM(e!T377:V377)/e!S377,0),0)</f>
        <v>172</v>
      </c>
      <c r="O379" s="30">
        <f>+IFERROR(ROUND(e!W377/e!G377*100,1),0)</f>
        <v>0</v>
      </c>
      <c r="P379" s="41">
        <f>+e!X377</f>
        <v>2</v>
      </c>
      <c r="Q379" s="30">
        <f>+IFERROR(ROUND(e!Z377/e!Y377*100,1),0)</f>
        <v>0</v>
      </c>
      <c r="R379" s="30">
        <f>+IFERROR(ROUND(e!AB377/e!AA377*100,1),0)</f>
        <v>88.9</v>
      </c>
      <c r="S379" s="30">
        <f>+IFERROR(ROUND(SUM(e!AC377:AF377)/J379*100,1),0)</f>
        <v>9.6</v>
      </c>
      <c r="T379" s="30">
        <f>+IFERROR(ROUND(e!AG377/e!Y377*100,1),0)</f>
        <v>0</v>
      </c>
      <c r="U379" s="30">
        <f>+IFERROR(ROUND(e!AH377/SUM(e!AH377:AJ377)*100,1),0)</f>
        <v>0</v>
      </c>
      <c r="V379" s="30">
        <f>+IFERROR(ROUND(e!AK377/SUM(e!AK377:AQ377)*100,1),0)</f>
        <v>0</v>
      </c>
      <c r="W379" s="30">
        <f>+IFERROR(ROUND(SUM(e!AR377:BG377)/J379*100,1),0)</f>
        <v>0</v>
      </c>
      <c r="X379" s="30">
        <f>+IFERROR(ROUND(SUM(e!BH377:BI377)/SUM(e!BJ377:BK377)*100,1),0)</f>
        <v>127.1</v>
      </c>
      <c r="Y379" s="30">
        <f t="shared" si="80"/>
        <v>193.5</v>
      </c>
      <c r="Z379" s="30">
        <f t="shared" si="81"/>
        <v>128</v>
      </c>
      <c r="AA379" s="30">
        <f>+IFERROR(ROUND(K379/SUM(e!T377:V377),1),0)</f>
        <v>250.2</v>
      </c>
      <c r="AB379" s="42">
        <f>+IFERROR(ROUND((SUM(e!BJ377:BK377)-SUM(e!BL377:BO377))/SUM(e!T377:V377),1),0)</f>
        <v>195.4</v>
      </c>
      <c r="AC379" s="30">
        <f>+IFERROR(ROUND(e!BP377/e!BQ377*100,1),0)</f>
        <v>1457.6</v>
      </c>
      <c r="AD379" s="101">
        <f>+e!BR377</f>
        <v>0</v>
      </c>
      <c r="AF379" s="5"/>
      <c r="AG379" s="29"/>
      <c r="BG379" s="5"/>
      <c r="BH379" s="29"/>
      <c r="CH379" s="5"/>
      <c r="CI379" s="29"/>
    </row>
    <row r="380" spans="2:87">
      <c r="B380" s="40" t="s">
        <v>1786</v>
      </c>
      <c r="C380" s="30" t="s">
        <v>1787</v>
      </c>
      <c r="D380" s="30" t="s">
        <v>1358</v>
      </c>
      <c r="E380" s="30" t="s">
        <v>1806</v>
      </c>
      <c r="F380" s="30" t="str">
        <f t="shared" si="79"/>
        <v>群馬県玉村町</v>
      </c>
      <c r="G380" s="41">
        <f>+e!F378</f>
        <v>36431</v>
      </c>
      <c r="H380" s="41">
        <f>+e!G378</f>
        <v>5</v>
      </c>
      <c r="I380" s="41">
        <f>+SUM(e!H378:K378)</f>
        <v>1</v>
      </c>
      <c r="J380" s="41">
        <f>+SUM(e!L378:O378)</f>
        <v>272066</v>
      </c>
      <c r="K380" s="41">
        <f>+e!P378</f>
        <v>472558</v>
      </c>
      <c r="L380" s="41">
        <f>+SUM(e!Q378:R378)</f>
        <v>2003899</v>
      </c>
      <c r="M380" s="31">
        <f>+IFERROR(ROUND(e!P378/e!S378,0),0)</f>
        <v>94512</v>
      </c>
      <c r="N380" s="30">
        <f>+IFERROR(ROUND(SUM(e!T378:V378)/e!S378,0),0)</f>
        <v>845</v>
      </c>
      <c r="O380" s="30">
        <f>+IFERROR(ROUND(e!W378/e!G378*100,1),0)</f>
        <v>60</v>
      </c>
      <c r="P380" s="41">
        <f>+e!X378</f>
        <v>3</v>
      </c>
      <c r="Q380" s="30">
        <f>+IFERROR(ROUND(e!Z378/e!Y378*100,1),0)</f>
        <v>0</v>
      </c>
      <c r="R380" s="30">
        <f>+IFERROR(ROUND(e!AB378/e!AA378*100,1),0)</f>
        <v>94</v>
      </c>
      <c r="S380" s="30">
        <f>+IFERROR(ROUND(SUM(e!AC378:AF378)/J380*100,1),0)</f>
        <v>20.5</v>
      </c>
      <c r="T380" s="30">
        <f>+IFERROR(ROUND(e!AG378/e!Y378*100,1),0)</f>
        <v>0</v>
      </c>
      <c r="U380" s="30">
        <f>+IFERROR(ROUND(e!AH378/SUM(e!AH378:AJ378)*100,1),0)</f>
        <v>26.9</v>
      </c>
      <c r="V380" s="30">
        <f>+IFERROR(ROUND(e!AK378/SUM(e!AK378:AQ378)*100,1),0)</f>
        <v>0</v>
      </c>
      <c r="W380" s="30">
        <f>+IFERROR(ROUND(SUM(e!AR378:BG378)/J380*100,1),0)</f>
        <v>11.6</v>
      </c>
      <c r="X380" s="30">
        <f>+IFERROR(ROUND(SUM(e!BH378:BI378)/SUM(e!BJ378:BK378)*100,1),0)</f>
        <v>122.2</v>
      </c>
      <c r="Y380" s="30">
        <f t="shared" si="80"/>
        <v>424.1</v>
      </c>
      <c r="Z380" s="30">
        <f t="shared" si="81"/>
        <v>116</v>
      </c>
      <c r="AA380" s="30">
        <f>+IFERROR(ROUND(K380/SUM(e!T378:V378),1),0)</f>
        <v>111.8</v>
      </c>
      <c r="AB380" s="42">
        <f>+IFERROR(ROUND((SUM(e!BJ378:BK378)-SUM(e!BL378:BO378))/SUM(e!T378:V378),1),0)</f>
        <v>96.4</v>
      </c>
      <c r="AC380" s="30">
        <f>+IFERROR(ROUND(e!BP378/e!BQ378*100,1),0)</f>
        <v>381</v>
      </c>
      <c r="AD380" s="101">
        <f>+e!BR378</f>
        <v>2352</v>
      </c>
      <c r="AF380" s="5"/>
      <c r="AG380" s="29"/>
      <c r="BG380" s="5"/>
      <c r="BH380" s="29"/>
      <c r="CH380" s="5"/>
      <c r="CI380" s="29"/>
    </row>
    <row r="381" spans="2:87">
      <c r="B381" s="40" t="s">
        <v>1786</v>
      </c>
      <c r="C381" s="30" t="s">
        <v>1787</v>
      </c>
      <c r="D381" s="30" t="s">
        <v>1366</v>
      </c>
      <c r="E381" s="30" t="s">
        <v>1807</v>
      </c>
      <c r="F381" s="30" t="str">
        <f t="shared" si="79"/>
        <v>群馬県渋川市</v>
      </c>
      <c r="G381" s="41">
        <f>+e!F379</f>
        <v>76551</v>
      </c>
      <c r="H381" s="41">
        <f>+e!G379</f>
        <v>39</v>
      </c>
      <c r="I381" s="41">
        <f>+SUM(e!H379:K379)</f>
        <v>36</v>
      </c>
      <c r="J381" s="41">
        <f>+SUM(e!L379:O379)</f>
        <v>779929</v>
      </c>
      <c r="K381" s="41">
        <f>+e!P379</f>
        <v>1565609</v>
      </c>
      <c r="L381" s="41">
        <f>+SUM(e!Q379:R379)</f>
        <v>4043069</v>
      </c>
      <c r="M381" s="31">
        <f>+IFERROR(ROUND(e!P379/e!S379,0),0)</f>
        <v>82400</v>
      </c>
      <c r="N381" s="30">
        <f>+IFERROR(ROUND(SUM(e!T379:V379)/e!S379,0),0)</f>
        <v>545</v>
      </c>
      <c r="O381" s="30">
        <f>+IFERROR(ROUND(e!W379/e!G379*100,1),0)</f>
        <v>38.5</v>
      </c>
      <c r="P381" s="41">
        <f>+e!X379</f>
        <v>9</v>
      </c>
      <c r="Q381" s="30">
        <f>+IFERROR(ROUND(e!Z379/e!Y379*100,1),0)</f>
        <v>0</v>
      </c>
      <c r="R381" s="30">
        <f>+IFERROR(ROUND(e!AB379/e!AA379*100,1),0)</f>
        <v>65.099999999999994</v>
      </c>
      <c r="S381" s="30">
        <f>+IFERROR(ROUND(SUM(e!AC379:AF379)/J381*100,1),0)</f>
        <v>6.2</v>
      </c>
      <c r="T381" s="30">
        <f>+IFERROR(ROUND(e!AG379/e!Y379*100,1),0)</f>
        <v>34</v>
      </c>
      <c r="U381" s="30">
        <f>+IFERROR(ROUND(e!AH379/SUM(e!AH379:AJ379)*100,1),0)</f>
        <v>32.200000000000003</v>
      </c>
      <c r="V381" s="30">
        <f>+IFERROR(ROUND(e!AK379/SUM(e!AK379:AQ379)*100,1),0)</f>
        <v>49.9</v>
      </c>
      <c r="W381" s="30">
        <f>+IFERROR(ROUND(SUM(e!AR379:BG379)/J381*100,1),0)</f>
        <v>1.6</v>
      </c>
      <c r="X381" s="30">
        <f>+IFERROR(ROUND(SUM(e!BH379:BI379)/SUM(e!BJ379:BK379)*100,1),0)</f>
        <v>101.5</v>
      </c>
      <c r="Y381" s="30">
        <f t="shared" si="80"/>
        <v>258.2</v>
      </c>
      <c r="Z381" s="30">
        <f t="shared" si="81"/>
        <v>95.6</v>
      </c>
      <c r="AA381" s="30">
        <f>+IFERROR(ROUND(K381/SUM(e!T379:V379),1),0)</f>
        <v>151.30000000000001</v>
      </c>
      <c r="AB381" s="42">
        <f>+IFERROR(ROUND((SUM(e!BJ379:BK379)-SUM(e!BL379:BO379))/SUM(e!T379:V379),1),0)</f>
        <v>158.30000000000001</v>
      </c>
      <c r="AC381" s="30">
        <f>+IFERROR(ROUND(e!BP379/e!BQ379*100,1),0)</f>
        <v>201</v>
      </c>
      <c r="AD381" s="101">
        <f>+e!BR379</f>
        <v>800</v>
      </c>
      <c r="AF381" s="5"/>
      <c r="AG381" s="29"/>
      <c r="BG381" s="5"/>
      <c r="BH381" s="29"/>
      <c r="CH381" s="5"/>
      <c r="CI381" s="29"/>
    </row>
    <row r="382" spans="2:87">
      <c r="B382" s="40" t="s">
        <v>1786</v>
      </c>
      <c r="C382" s="30" t="s">
        <v>1787</v>
      </c>
      <c r="D382" s="30" t="s">
        <v>1677</v>
      </c>
      <c r="E382" s="30" t="s">
        <v>1808</v>
      </c>
      <c r="F382" s="30" t="str">
        <f t="shared" si="79"/>
        <v>群馬県群馬東部水道企業団</v>
      </c>
      <c r="G382" s="41">
        <f>+e!F380</f>
        <v>453453</v>
      </c>
      <c r="H382" s="41">
        <f>+e!G380</f>
        <v>65</v>
      </c>
      <c r="I382" s="41">
        <f>+SUM(e!H380:K380)</f>
        <v>17</v>
      </c>
      <c r="J382" s="41">
        <f>+SUM(e!L380:O380)</f>
        <v>3302684</v>
      </c>
      <c r="K382" s="41">
        <f>+e!P380</f>
        <v>8236611</v>
      </c>
      <c r="L382" s="41">
        <f>+SUM(e!Q380:R380)</f>
        <v>23252615</v>
      </c>
      <c r="M382" s="31">
        <f>+IFERROR(ROUND(e!P380/e!S380,0),0)</f>
        <v>274554</v>
      </c>
      <c r="N382" s="30">
        <f>+IFERROR(ROUND(SUM(e!T380:V380)/e!S380,0),0)</f>
        <v>1779</v>
      </c>
      <c r="O382" s="30">
        <f>+IFERROR(ROUND(e!W380/e!G380*100,1),0)</f>
        <v>10.8</v>
      </c>
      <c r="P382" s="41">
        <f>+e!X380</f>
        <v>3</v>
      </c>
      <c r="Q382" s="30">
        <f>+IFERROR(ROUND(e!Z380/e!Y380*100,1),0)</f>
        <v>0</v>
      </c>
      <c r="R382" s="30">
        <f>+IFERROR(ROUND(e!AB380/e!AA380*100,1),0)</f>
        <v>50.9</v>
      </c>
      <c r="S382" s="30">
        <f>+IFERROR(ROUND(SUM(e!AC380:AF380)/J382*100,1),0)</f>
        <v>8.6999999999999993</v>
      </c>
      <c r="T382" s="30">
        <f>+IFERROR(ROUND(e!AG380/e!Y380*100,1),0)</f>
        <v>7.7</v>
      </c>
      <c r="U382" s="30">
        <f>+IFERROR(ROUND(e!AH380/SUM(e!AH380:AJ380)*100,1),0)</f>
        <v>38.700000000000003</v>
      </c>
      <c r="V382" s="30">
        <f>+IFERROR(ROUND(e!AK380/SUM(e!AK380:AQ380)*100,1),0)</f>
        <v>30.2</v>
      </c>
      <c r="W382" s="30">
        <f>+IFERROR(ROUND(SUM(e!AR380:BG380)/J382*100,1),0)</f>
        <v>14.1</v>
      </c>
      <c r="X382" s="30">
        <f>+IFERROR(ROUND(SUM(e!BH380:BI380)/SUM(e!BJ380:BK380)*100,1),0)</f>
        <v>108.9</v>
      </c>
      <c r="Y382" s="30">
        <f t="shared" si="80"/>
        <v>282.3</v>
      </c>
      <c r="Z382" s="30">
        <f t="shared" si="81"/>
        <v>104.4</v>
      </c>
      <c r="AA382" s="30">
        <f>+IFERROR(ROUND(K382/SUM(e!T380:V380),1),0)</f>
        <v>154.30000000000001</v>
      </c>
      <c r="AB382" s="42">
        <f>+IFERROR(ROUND((SUM(e!BJ380:BK380)-SUM(e!BL380:BO380))/SUM(e!T380:V380),1),0)</f>
        <v>147.80000000000001</v>
      </c>
      <c r="AC382" s="30">
        <f>+IFERROR(ROUND(e!BP380/e!BQ380*100,1),0)</f>
        <v>182.4</v>
      </c>
      <c r="AD382" s="101">
        <f>+e!BR380</f>
        <v>5819</v>
      </c>
      <c r="AF382" s="5"/>
      <c r="AG382" s="29"/>
      <c r="BG382" s="5"/>
      <c r="BH382" s="29"/>
      <c r="CH382" s="5"/>
      <c r="CI382" s="29"/>
    </row>
    <row r="383" spans="2:87">
      <c r="B383" s="40" t="s">
        <v>1786</v>
      </c>
      <c r="C383" s="30" t="s">
        <v>1787</v>
      </c>
      <c r="D383" s="30" t="s">
        <v>1466</v>
      </c>
      <c r="E383" s="30" t="s">
        <v>1809</v>
      </c>
      <c r="F383" s="30" t="str">
        <f t="shared" si="79"/>
        <v>群馬県群馬県（県央第一）</v>
      </c>
      <c r="G383" s="41">
        <f>+e!F381</f>
        <v>0</v>
      </c>
      <c r="H383" s="41">
        <f>+e!G381</f>
        <v>23</v>
      </c>
      <c r="I383" s="41">
        <f>+SUM(e!H381:K381)</f>
        <v>0</v>
      </c>
      <c r="J383" s="41">
        <f>+SUM(e!L381:O381)</f>
        <v>34924</v>
      </c>
      <c r="K383" s="41">
        <f>+e!P381</f>
        <v>2271577</v>
      </c>
      <c r="L383" s="41">
        <f>+SUM(e!Q381:R381)</f>
        <v>3610493</v>
      </c>
      <c r="M383" s="31">
        <f>+IFERROR(ROUND(e!P381/e!S381,0),0)</f>
        <v>108170</v>
      </c>
      <c r="N383" s="30">
        <f>+IFERROR(ROUND(SUM(e!T381:V381)/e!S381,0),0)</f>
        <v>2163</v>
      </c>
      <c r="O383" s="30">
        <f>+IFERROR(ROUND(e!W381/e!G381*100,1),0)</f>
        <v>73.900000000000006</v>
      </c>
      <c r="P383" s="41">
        <f>+e!X381</f>
        <v>20</v>
      </c>
      <c r="Q383" s="30">
        <f>+IFERROR(ROUND(e!Z381/e!Y381*100,1),0)</f>
        <v>0</v>
      </c>
      <c r="R383" s="30">
        <f>+IFERROR(ROUND(e!AB381/e!AA381*100,1),0)</f>
        <v>21.4</v>
      </c>
      <c r="S383" s="30">
        <f>+IFERROR(ROUND(SUM(e!AC381:AF381)/J383*100,1),0)</f>
        <v>0</v>
      </c>
      <c r="T383" s="30">
        <f>+IFERROR(ROUND(e!AG381/e!Y381*100,1),0)</f>
        <v>28.9</v>
      </c>
      <c r="U383" s="30">
        <f>+IFERROR(ROUND(e!AH381/SUM(e!AH381:AJ381)*100,1),0)</f>
        <v>68.900000000000006</v>
      </c>
      <c r="V383" s="30">
        <f>+IFERROR(ROUND(e!AK381/SUM(e!AK381:AQ381)*100,1),0)</f>
        <v>0</v>
      </c>
      <c r="W383" s="30">
        <f>+IFERROR(ROUND(SUM(e!AR381:BG381)/J383*100,1),0)</f>
        <v>24.5</v>
      </c>
      <c r="X383" s="30">
        <f>+IFERROR(ROUND(SUM(e!BH381:BI381)/SUM(e!BJ381:BK381)*100,1),0)</f>
        <v>171.3</v>
      </c>
      <c r="Y383" s="30">
        <f t="shared" si="80"/>
        <v>158.9</v>
      </c>
      <c r="Z383" s="30">
        <f t="shared" si="81"/>
        <v>168.9</v>
      </c>
      <c r="AA383" s="30">
        <f>+IFERROR(ROUND(K383/SUM(e!T381:V381),1),0)</f>
        <v>50</v>
      </c>
      <c r="AB383" s="42">
        <f>+IFERROR(ROUND((SUM(e!BJ381:BK381)-SUM(e!BL381:BO381))/SUM(e!T381:V381),1),0)</f>
        <v>29.6</v>
      </c>
      <c r="AC383" s="30">
        <f>+IFERROR(ROUND(e!BP381/e!BQ381*100,1),0)</f>
        <v>3117.6</v>
      </c>
      <c r="AD383" s="101">
        <f>+e!BR381</f>
        <v>0</v>
      </c>
      <c r="AF383" s="5"/>
      <c r="AG383" s="29"/>
      <c r="BG383" s="5"/>
      <c r="BH383" s="29"/>
      <c r="CH383" s="5"/>
      <c r="CI383" s="29"/>
    </row>
    <row r="384" spans="2:87">
      <c r="B384" s="40" t="s">
        <v>1786</v>
      </c>
      <c r="C384" s="30" t="s">
        <v>1787</v>
      </c>
      <c r="D384" s="30" t="s">
        <v>1468</v>
      </c>
      <c r="E384" s="30" t="s">
        <v>1810</v>
      </c>
      <c r="F384" s="30" t="str">
        <f t="shared" si="79"/>
        <v>群馬県群馬県（新田山田）</v>
      </c>
      <c r="G384" s="41">
        <f>+e!F382</f>
        <v>0</v>
      </c>
      <c r="H384" s="41">
        <f>+e!G382</f>
        <v>16</v>
      </c>
      <c r="I384" s="41">
        <f>+SUM(e!H382:K382)</f>
        <v>1</v>
      </c>
      <c r="J384" s="41">
        <f>+SUM(e!L382:O382)</f>
        <v>18236</v>
      </c>
      <c r="K384" s="41">
        <f>+e!P382</f>
        <v>832761</v>
      </c>
      <c r="L384" s="41">
        <f>+SUM(e!Q382:R382)</f>
        <v>520739</v>
      </c>
      <c r="M384" s="31">
        <f>+IFERROR(ROUND(e!P382/e!S382,0),0)</f>
        <v>59483</v>
      </c>
      <c r="N384" s="30">
        <f>+IFERROR(ROUND(SUM(e!T382:V382)/e!S382,0),0)</f>
        <v>583</v>
      </c>
      <c r="O384" s="30">
        <f>+IFERROR(ROUND(e!W382/e!G382*100,1),0)</f>
        <v>75</v>
      </c>
      <c r="P384" s="41">
        <f>+e!X382</f>
        <v>20</v>
      </c>
      <c r="Q384" s="30">
        <f>+IFERROR(ROUND(e!Z382/e!Y382*100,1),0)</f>
        <v>0</v>
      </c>
      <c r="R384" s="30">
        <f>+IFERROR(ROUND(e!AB382/e!AA382*100,1),0)</f>
        <v>77.5</v>
      </c>
      <c r="S384" s="30">
        <f>+IFERROR(ROUND(SUM(e!AC382:AF382)/J384*100,1),0)</f>
        <v>0</v>
      </c>
      <c r="T384" s="30">
        <f>+IFERROR(ROUND(e!AG382/e!Y382*100,1),0)</f>
        <v>0</v>
      </c>
      <c r="U384" s="30">
        <f>+IFERROR(ROUND(e!AH382/SUM(e!AH382:AJ382)*100,1),0)</f>
        <v>100</v>
      </c>
      <c r="V384" s="30">
        <f>+IFERROR(ROUND(e!AK382/SUM(e!AK382:AQ382)*100,1),0)</f>
        <v>0</v>
      </c>
      <c r="W384" s="30">
        <f>+IFERROR(ROUND(SUM(e!AR382:BG382)/J384*100,1),0)</f>
        <v>2.4</v>
      </c>
      <c r="X384" s="30">
        <f>+IFERROR(ROUND(SUM(e!BH382:BI382)/SUM(e!BJ382:BK382)*100,1),0)</f>
        <v>145</v>
      </c>
      <c r="Y384" s="30">
        <f t="shared" si="80"/>
        <v>62.5</v>
      </c>
      <c r="Z384" s="30">
        <f t="shared" si="81"/>
        <v>146.1</v>
      </c>
      <c r="AA384" s="30">
        <f>+IFERROR(ROUND(K384/SUM(e!T382:V382),1),0)</f>
        <v>102</v>
      </c>
      <c r="AB384" s="42">
        <f>+IFERROR(ROUND((SUM(e!BJ382:BK382)-SUM(e!BL382:BO382))/SUM(e!T382:V382),1),0)</f>
        <v>69.8</v>
      </c>
      <c r="AC384" s="30">
        <f>+IFERROR(ROUND(e!BP382/e!BQ382*100,1),0)</f>
        <v>922.1</v>
      </c>
      <c r="AD384" s="101">
        <f>+e!BR382</f>
        <v>0</v>
      </c>
      <c r="AF384" s="5"/>
      <c r="AG384" s="29"/>
      <c r="BG384" s="5"/>
      <c r="BH384" s="29"/>
      <c r="CH384" s="5"/>
      <c r="CI384" s="29"/>
    </row>
    <row r="385" spans="2:87">
      <c r="B385" s="40" t="s">
        <v>1786</v>
      </c>
      <c r="C385" s="30" t="s">
        <v>1787</v>
      </c>
      <c r="D385" s="30" t="s">
        <v>1470</v>
      </c>
      <c r="E385" s="30" t="s">
        <v>1811</v>
      </c>
      <c r="F385" s="30" t="str">
        <f t="shared" si="79"/>
        <v>群馬県群馬県（県央第二）</v>
      </c>
      <c r="G385" s="41">
        <f>+e!F383</f>
        <v>0</v>
      </c>
      <c r="H385" s="41">
        <f>+e!G383</f>
        <v>24</v>
      </c>
      <c r="I385" s="41">
        <f>+SUM(e!H383:K383)</f>
        <v>1</v>
      </c>
      <c r="J385" s="41">
        <f>+SUM(e!L383:O383)</f>
        <v>95834</v>
      </c>
      <c r="K385" s="41">
        <f>+e!P383</f>
        <v>2050701</v>
      </c>
      <c r="L385" s="41">
        <f>+SUM(e!Q383:R383)</f>
        <v>7771143</v>
      </c>
      <c r="M385" s="31">
        <f>+IFERROR(ROUND(e!P383/e!S383,0),0)</f>
        <v>97652</v>
      </c>
      <c r="N385" s="30">
        <f>+IFERROR(ROUND(SUM(e!T383:V383)/e!S383,0),0)</f>
        <v>957</v>
      </c>
      <c r="O385" s="30">
        <f>+IFERROR(ROUND(e!W383/e!G383*100,1),0)</f>
        <v>75</v>
      </c>
      <c r="P385" s="41">
        <f>+e!X383</f>
        <v>21</v>
      </c>
      <c r="Q385" s="30">
        <f>+IFERROR(ROUND(e!Z383/e!Y383*100,1),0)</f>
        <v>0</v>
      </c>
      <c r="R385" s="30">
        <f>+IFERROR(ROUND(e!AB383/e!AA383*100,1),0)</f>
        <v>100</v>
      </c>
      <c r="S385" s="30">
        <f>+IFERROR(ROUND(SUM(e!AC383:AF383)/J385*100,1),0)</f>
        <v>0</v>
      </c>
      <c r="T385" s="30">
        <f>+IFERROR(ROUND(e!AG383/e!Y383*100,1),0)</f>
        <v>0</v>
      </c>
      <c r="U385" s="30">
        <f>+IFERROR(ROUND(e!AH383/SUM(e!AH383:AJ383)*100,1),0)</f>
        <v>0</v>
      </c>
      <c r="V385" s="30">
        <f>+IFERROR(ROUND(e!AK383/SUM(e!AK383:AQ383)*100,1),0)</f>
        <v>64.599999999999994</v>
      </c>
      <c r="W385" s="30">
        <f>+IFERROR(ROUND(SUM(e!AR383:BG383)/J385*100,1),0)</f>
        <v>27.7</v>
      </c>
      <c r="X385" s="30">
        <f>+IFERROR(ROUND(SUM(e!BH383:BI383)/SUM(e!BJ383:BK383)*100,1),0)</f>
        <v>123.3</v>
      </c>
      <c r="Y385" s="30">
        <f t="shared" si="80"/>
        <v>379</v>
      </c>
      <c r="Z385" s="30">
        <f t="shared" si="81"/>
        <v>125.9</v>
      </c>
      <c r="AA385" s="30">
        <f>+IFERROR(ROUND(K385/SUM(e!T383:V383),1),0)</f>
        <v>102</v>
      </c>
      <c r="AB385" s="42">
        <f>+IFERROR(ROUND((SUM(e!BJ383:BK383)-SUM(e!BL383:BO383))/SUM(e!T383:V383),1),0)</f>
        <v>81</v>
      </c>
      <c r="AC385" s="30">
        <f>+IFERROR(ROUND(e!BP383/e!BQ383*100,1),0)</f>
        <v>221.9</v>
      </c>
      <c r="AD385" s="101">
        <f>+e!BR383</f>
        <v>0</v>
      </c>
      <c r="AF385" s="5"/>
      <c r="AG385" s="29"/>
      <c r="BG385" s="5"/>
      <c r="BH385" s="29"/>
      <c r="CH385" s="5"/>
      <c r="CI385" s="29"/>
    </row>
    <row r="386" spans="2:87">
      <c r="B386" s="40" t="s">
        <v>1786</v>
      </c>
      <c r="C386" s="30" t="s">
        <v>1787</v>
      </c>
      <c r="D386" s="30" t="s">
        <v>1472</v>
      </c>
      <c r="E386" s="30" t="s">
        <v>1812</v>
      </c>
      <c r="F386" s="30" t="str">
        <f t="shared" si="79"/>
        <v>群馬県群馬県（東部地域）</v>
      </c>
      <c r="G386" s="41">
        <f>+e!F384</f>
        <v>0</v>
      </c>
      <c r="H386" s="41">
        <f>+e!G384</f>
        <v>17</v>
      </c>
      <c r="I386" s="41">
        <f>+SUM(e!H384:K384)</f>
        <v>1</v>
      </c>
      <c r="J386" s="41">
        <f>+SUM(e!L384:O384)</f>
        <v>40553</v>
      </c>
      <c r="K386" s="41">
        <f>+e!P384</f>
        <v>962172</v>
      </c>
      <c r="L386" s="41">
        <f>+SUM(e!Q384:R384)</f>
        <v>3388029</v>
      </c>
      <c r="M386" s="31">
        <f>+IFERROR(ROUND(e!P384/e!S384,0),0)</f>
        <v>64145</v>
      </c>
      <c r="N386" s="30">
        <f>+IFERROR(ROUND(SUM(e!T384:V384)/e!S384,0),0)</f>
        <v>629</v>
      </c>
      <c r="O386" s="30">
        <f>+IFERROR(ROUND(e!W384/e!G384*100,1),0)</f>
        <v>76.5</v>
      </c>
      <c r="P386" s="41">
        <f>+e!X384</f>
        <v>21</v>
      </c>
      <c r="Q386" s="30">
        <f>+IFERROR(ROUND(e!Z384/e!Y384*100,1),0)</f>
        <v>0</v>
      </c>
      <c r="R386" s="30">
        <f>+IFERROR(ROUND(e!AB384/e!AA384*100,1),0)</f>
        <v>69.599999999999994</v>
      </c>
      <c r="S386" s="30">
        <f>+IFERROR(ROUND(SUM(e!AC384:AF384)/J386*100,1),0)</f>
        <v>0</v>
      </c>
      <c r="T386" s="30">
        <f>+IFERROR(ROUND(e!AG384/e!Y384*100,1),0)</f>
        <v>0</v>
      </c>
      <c r="U386" s="30">
        <f>+IFERROR(ROUND(e!AH384/SUM(e!AH384:AJ384)*100,1),0)</f>
        <v>100</v>
      </c>
      <c r="V386" s="30">
        <f>+IFERROR(ROUND(e!AK384/SUM(e!AK384:AQ384)*100,1),0)</f>
        <v>0</v>
      </c>
      <c r="W386" s="30">
        <f>+IFERROR(ROUND(SUM(e!AR384:BG384)/J386*100,1),0)</f>
        <v>1.8</v>
      </c>
      <c r="X386" s="30">
        <f>+IFERROR(ROUND(SUM(e!BH384:BI384)/SUM(e!BJ384:BK384)*100,1),0)</f>
        <v>124</v>
      </c>
      <c r="Y386" s="30">
        <f t="shared" si="80"/>
        <v>352.1</v>
      </c>
      <c r="Z386" s="30">
        <f t="shared" si="81"/>
        <v>128</v>
      </c>
      <c r="AA386" s="30">
        <f>+IFERROR(ROUND(K386/SUM(e!T384:V384),1),0)</f>
        <v>102</v>
      </c>
      <c r="AB386" s="42">
        <f>+IFERROR(ROUND((SUM(e!BJ384:BK384)-SUM(e!BL384:BO384))/SUM(e!T384:V384),1),0)</f>
        <v>79.7</v>
      </c>
      <c r="AC386" s="30">
        <f>+IFERROR(ROUND(e!BP384/e!BQ384*100,1),0)</f>
        <v>377.2</v>
      </c>
      <c r="AD386" s="101">
        <f>+e!BR384</f>
        <v>0</v>
      </c>
      <c r="AF386" s="5"/>
      <c r="AG386" s="29"/>
      <c r="BG386" s="5"/>
      <c r="BH386" s="29"/>
      <c r="CH386" s="5"/>
      <c r="CI386" s="29"/>
    </row>
    <row r="387" spans="2:87">
      <c r="B387" s="40" t="s">
        <v>1813</v>
      </c>
      <c r="C387" s="30" t="s">
        <v>1814</v>
      </c>
      <c r="D387" s="30" t="s">
        <v>1282</v>
      </c>
      <c r="E387" s="30" t="s">
        <v>1815</v>
      </c>
      <c r="F387" s="30" t="str">
        <f t="shared" si="79"/>
        <v>埼玉県深谷市</v>
      </c>
      <c r="G387" s="41">
        <f>+e!F385</f>
        <v>140841</v>
      </c>
      <c r="H387" s="41">
        <f>+e!G385</f>
        <v>30</v>
      </c>
      <c r="I387" s="41">
        <f>+SUM(e!H385:K385)</f>
        <v>5</v>
      </c>
      <c r="J387" s="41">
        <f>+SUM(e!L385:O385)</f>
        <v>1097283</v>
      </c>
      <c r="K387" s="41">
        <f>+e!P385</f>
        <v>2475576</v>
      </c>
      <c r="L387" s="41">
        <f>+SUM(e!Q385:R385)</f>
        <v>10369735</v>
      </c>
      <c r="M387" s="31">
        <f>+IFERROR(ROUND(e!P385/e!S385,0),0)</f>
        <v>145622</v>
      </c>
      <c r="N387" s="30">
        <f>+IFERROR(ROUND(SUM(e!T385:V385)/e!S385,0),0)</f>
        <v>942</v>
      </c>
      <c r="O387" s="30">
        <f>+IFERROR(ROUND(e!W385/e!G385*100,1),0)</f>
        <v>63.3</v>
      </c>
      <c r="P387" s="41">
        <f>+e!X385</f>
        <v>4</v>
      </c>
      <c r="Q387" s="30">
        <f>+IFERROR(ROUND(e!Z385/e!Y385*100,1),0)</f>
        <v>0</v>
      </c>
      <c r="R387" s="30">
        <f>+IFERROR(ROUND(e!AB385/e!AA385*100,1),0)</f>
        <v>28.2</v>
      </c>
      <c r="S387" s="30">
        <f>+IFERROR(ROUND(SUM(e!AC385:AF385)/J387*100,1),0)</f>
        <v>10.7</v>
      </c>
      <c r="T387" s="30">
        <f>+IFERROR(ROUND(e!AG385/e!Y385*100,1),0)</f>
        <v>56.8</v>
      </c>
      <c r="U387" s="30">
        <f>+IFERROR(ROUND(e!AH385/SUM(e!AH385:AJ385)*100,1),0)</f>
        <v>46.6</v>
      </c>
      <c r="V387" s="30">
        <f>+IFERROR(ROUND(e!AK385/SUM(e!AK385:AQ385)*100,1),0)</f>
        <v>43.3</v>
      </c>
      <c r="W387" s="30">
        <f>+IFERROR(ROUND(SUM(e!AR385:BG385)/J387*100,1),0)</f>
        <v>15.9</v>
      </c>
      <c r="X387" s="30">
        <f>+IFERROR(ROUND(SUM(e!BH385:BI385)/SUM(e!BJ385:BK385)*100,1),0)</f>
        <v>110.2</v>
      </c>
      <c r="Y387" s="30">
        <f t="shared" si="80"/>
        <v>418.9</v>
      </c>
      <c r="Z387" s="30">
        <f t="shared" si="81"/>
        <v>103.8</v>
      </c>
      <c r="AA387" s="30">
        <f>+IFERROR(ROUND(K387/SUM(e!T385:V385),1),0)</f>
        <v>154.6</v>
      </c>
      <c r="AB387" s="42">
        <f>+IFERROR(ROUND((SUM(e!BJ385:BK385)-SUM(e!BL385:BO385))/SUM(e!T385:V385),1),0)</f>
        <v>148.9</v>
      </c>
      <c r="AC387" s="30">
        <f>+IFERROR(ROUND(e!BP385/e!BQ385*100,1),0)</f>
        <v>215.8</v>
      </c>
      <c r="AD387" s="101">
        <f>+e!BR385</f>
        <v>18500</v>
      </c>
      <c r="AF387" s="5"/>
      <c r="AG387" s="29"/>
      <c r="BG387" s="5"/>
      <c r="BH387" s="29"/>
      <c r="CH387" s="5"/>
      <c r="CI387" s="29"/>
    </row>
    <row r="388" spans="2:87">
      <c r="B388" s="40" t="s">
        <v>1813</v>
      </c>
      <c r="C388" s="30" t="s">
        <v>1814</v>
      </c>
      <c r="D388" s="30" t="s">
        <v>1284</v>
      </c>
      <c r="E388" s="30" t="s">
        <v>1816</v>
      </c>
      <c r="F388" s="30" t="str">
        <f t="shared" si="79"/>
        <v>埼玉県飯能市</v>
      </c>
      <c r="G388" s="41">
        <f>+e!F386</f>
        <v>77066</v>
      </c>
      <c r="H388" s="41">
        <f>+e!G386</f>
        <v>25</v>
      </c>
      <c r="I388" s="41">
        <f>+SUM(e!H386:K386)</f>
        <v>4</v>
      </c>
      <c r="J388" s="41">
        <f>+SUM(e!L386:O386)</f>
        <v>426590</v>
      </c>
      <c r="K388" s="41">
        <f>+e!P386</f>
        <v>1337417</v>
      </c>
      <c r="L388" s="41">
        <f>+SUM(e!Q386:R386)</f>
        <v>3840409</v>
      </c>
      <c r="M388" s="31">
        <f>+IFERROR(ROUND(e!P386/e!S386,0),0)</f>
        <v>74301</v>
      </c>
      <c r="N388" s="30">
        <f>+IFERROR(ROUND(SUM(e!T386:V386)/e!S386,0),0)</f>
        <v>469</v>
      </c>
      <c r="O388" s="30">
        <f>+IFERROR(ROUND(e!W386/e!G386*100,1),0)</f>
        <v>20</v>
      </c>
      <c r="P388" s="41">
        <f>+e!X386</f>
        <v>21</v>
      </c>
      <c r="Q388" s="30">
        <f>+IFERROR(ROUND(e!Z386/e!Y386*100,1),0)</f>
        <v>0</v>
      </c>
      <c r="R388" s="30">
        <f>+IFERROR(ROUND(e!AB386/e!AA386*100,1),0)</f>
        <v>62.9</v>
      </c>
      <c r="S388" s="30">
        <f>+IFERROR(ROUND(SUM(e!AC386:AF386)/J388*100,1),0)</f>
        <v>17.7</v>
      </c>
      <c r="T388" s="30">
        <f>+IFERROR(ROUND(e!AG386/e!Y386*100,1),0)</f>
        <v>0</v>
      </c>
      <c r="U388" s="30">
        <f>+IFERROR(ROUND(e!AH386/SUM(e!AH386:AJ386)*100,1),0)</f>
        <v>34.1</v>
      </c>
      <c r="V388" s="30">
        <f>+IFERROR(ROUND(e!AK386/SUM(e!AK386:AQ386)*100,1),0)</f>
        <v>46.8</v>
      </c>
      <c r="W388" s="30">
        <f>+IFERROR(ROUND(SUM(e!AR386:BG386)/J388*100,1),0)</f>
        <v>4.2</v>
      </c>
      <c r="X388" s="30">
        <f>+IFERROR(ROUND(SUM(e!BH386:BI386)/SUM(e!BJ386:BK386)*100,1),0)</f>
        <v>109.5</v>
      </c>
      <c r="Y388" s="30">
        <f t="shared" si="80"/>
        <v>287.2</v>
      </c>
      <c r="Z388" s="30">
        <f t="shared" si="81"/>
        <v>100.8</v>
      </c>
      <c r="AA388" s="30">
        <f>+IFERROR(ROUND(K388/SUM(e!T386:V386),1),0)</f>
        <v>158.5</v>
      </c>
      <c r="AB388" s="42">
        <f>+IFERROR(ROUND((SUM(e!BJ386:BK386)-SUM(e!BL386:BO386))/SUM(e!T386:V386),1),0)</f>
        <v>157.30000000000001</v>
      </c>
      <c r="AC388" s="30">
        <f>+IFERROR(ROUND(e!BP386/e!BQ386*100,1),0)</f>
        <v>134.30000000000001</v>
      </c>
      <c r="AD388" s="101">
        <f>+e!BR386</f>
        <v>8415</v>
      </c>
      <c r="AF388" s="5"/>
      <c r="AG388" s="29"/>
      <c r="BG388" s="5"/>
      <c r="BH388" s="29"/>
      <c r="CH388" s="5"/>
      <c r="CI388" s="29"/>
    </row>
    <row r="389" spans="2:87">
      <c r="B389" s="40" t="s">
        <v>1813</v>
      </c>
      <c r="C389" s="30" t="s">
        <v>1814</v>
      </c>
      <c r="D389" s="30" t="s">
        <v>1286</v>
      </c>
      <c r="E389" s="30" t="s">
        <v>1817</v>
      </c>
      <c r="F389" s="30" t="str">
        <f t="shared" si="79"/>
        <v>埼玉県さいたま市</v>
      </c>
      <c r="G389" s="41">
        <f>+e!F387</f>
        <v>1300559</v>
      </c>
      <c r="H389" s="41">
        <f>+e!G387</f>
        <v>378</v>
      </c>
      <c r="I389" s="41">
        <f>+SUM(e!H387:K387)</f>
        <v>7</v>
      </c>
      <c r="J389" s="41">
        <f>+SUM(e!L387:O387)</f>
        <v>3649294</v>
      </c>
      <c r="K389" s="41">
        <f>+e!P387</f>
        <v>26967627</v>
      </c>
      <c r="L389" s="41">
        <f>+SUM(e!Q387:R387)</f>
        <v>47993741</v>
      </c>
      <c r="M389" s="31">
        <f>+IFERROR(ROUND(e!P387/e!S387,0),0)</f>
        <v>93314</v>
      </c>
      <c r="N389" s="30">
        <f>+IFERROR(ROUND(SUM(e!T387:V387)/e!S387,0),0)</f>
        <v>439</v>
      </c>
      <c r="O389" s="30">
        <f>+IFERROR(ROUND(e!W387/e!G387*100,1),0)</f>
        <v>44.2</v>
      </c>
      <c r="P389" s="41">
        <f>+e!X387</f>
        <v>16</v>
      </c>
      <c r="Q389" s="30">
        <f>+IFERROR(ROUND(e!Z387/e!Y387*100,1),0)</f>
        <v>15.1</v>
      </c>
      <c r="R389" s="30">
        <f>+IFERROR(ROUND(e!AB387/e!AA387*100,1),0)</f>
        <v>32.799999999999997</v>
      </c>
      <c r="S389" s="30">
        <f>+IFERROR(ROUND(SUM(e!AC387:AF387)/J389*100,1),0)</f>
        <v>7.1</v>
      </c>
      <c r="T389" s="30">
        <f>+IFERROR(ROUND(e!AG387/e!Y387*100,1),0)</f>
        <v>40.200000000000003</v>
      </c>
      <c r="U389" s="30">
        <f>+IFERROR(ROUND(e!AH387/SUM(e!AH387:AJ387)*100,1),0)</f>
        <v>48.2</v>
      </c>
      <c r="V389" s="30">
        <f>+IFERROR(ROUND(e!AK387/SUM(e!AK387:AQ387)*100,1),0)</f>
        <v>70.8</v>
      </c>
      <c r="W389" s="30">
        <f>+IFERROR(ROUND(SUM(e!AR387:BG387)/J389*100,1),0)</f>
        <v>48.5</v>
      </c>
      <c r="X389" s="30">
        <f>+IFERROR(ROUND(SUM(e!BH387:BI387)/SUM(e!BJ387:BK387)*100,1),0)</f>
        <v>120.7</v>
      </c>
      <c r="Y389" s="30">
        <f t="shared" si="80"/>
        <v>178</v>
      </c>
      <c r="Z389" s="30">
        <f t="shared" si="81"/>
        <v>111.3</v>
      </c>
      <c r="AA389" s="30">
        <f>+IFERROR(ROUND(K389/SUM(e!T387:V387),1),0)</f>
        <v>212.8</v>
      </c>
      <c r="AB389" s="42">
        <f>+IFERROR(ROUND((SUM(e!BJ387:BK387)-SUM(e!BL387:BO387))/SUM(e!T387:V387),1),0)</f>
        <v>191.2</v>
      </c>
      <c r="AC389" s="30">
        <f>+IFERROR(ROUND(e!BP387/e!BQ387*100,1),0)</f>
        <v>174.1</v>
      </c>
      <c r="AD389" s="101">
        <f>+e!BR387</f>
        <v>475000</v>
      </c>
      <c r="AF389" s="5"/>
      <c r="AG389" s="29"/>
      <c r="BG389" s="5"/>
      <c r="BH389" s="29"/>
      <c r="CH389" s="5"/>
      <c r="CI389" s="29"/>
    </row>
    <row r="390" spans="2:87">
      <c r="B390" s="40" t="s">
        <v>1813</v>
      </c>
      <c r="C390" s="30" t="s">
        <v>1814</v>
      </c>
      <c r="D390" s="30" t="s">
        <v>1288</v>
      </c>
      <c r="E390" s="30" t="s">
        <v>1818</v>
      </c>
      <c r="F390" s="30" t="str">
        <f t="shared" ref="F390:F453" si="82">+C390&amp;E390</f>
        <v>埼玉県所沢市</v>
      </c>
      <c r="G390" s="41">
        <f>+e!F388</f>
        <v>341005</v>
      </c>
      <c r="H390" s="41">
        <f>+e!G388</f>
        <v>71</v>
      </c>
      <c r="I390" s="41">
        <f>+SUM(e!H388:K388)</f>
        <v>4</v>
      </c>
      <c r="J390" s="41">
        <f>+SUM(e!L388:O388)</f>
        <v>1019359</v>
      </c>
      <c r="K390" s="41">
        <f>+e!P388</f>
        <v>5149095</v>
      </c>
      <c r="L390" s="41">
        <f>+SUM(e!Q388:R388)</f>
        <v>6414315</v>
      </c>
      <c r="M390" s="31">
        <f>+IFERROR(ROUND(e!P388/e!S388,0),0)</f>
        <v>99021</v>
      </c>
      <c r="N390" s="30">
        <f>+IFERROR(ROUND(SUM(e!T388:V388)/e!S388,0),0)</f>
        <v>672</v>
      </c>
      <c r="O390" s="30">
        <f>+IFERROR(ROUND(e!W388/e!G388*100,1),0)</f>
        <v>50.7</v>
      </c>
      <c r="P390" s="41">
        <f>+e!X388</f>
        <v>14</v>
      </c>
      <c r="Q390" s="30">
        <f>+IFERROR(ROUND(e!Z388/e!Y388*100,1),0)</f>
        <v>0</v>
      </c>
      <c r="R390" s="30">
        <f>+IFERROR(ROUND(e!AB388/e!AA388*100,1),0)</f>
        <v>75.599999999999994</v>
      </c>
      <c r="S390" s="30">
        <f>+IFERROR(ROUND(SUM(e!AC388:AF388)/J390*100,1),0)</f>
        <v>8.4</v>
      </c>
      <c r="T390" s="30">
        <f>+IFERROR(ROUND(e!AG388/e!Y388*100,1),0)</f>
        <v>0</v>
      </c>
      <c r="U390" s="30">
        <f>+IFERROR(ROUND(e!AH388/SUM(e!AH388:AJ388)*100,1),0)</f>
        <v>0</v>
      </c>
      <c r="V390" s="30">
        <f>+IFERROR(ROUND(e!AK388/SUM(e!AK388:AQ388)*100,1),0)</f>
        <v>71.7</v>
      </c>
      <c r="W390" s="30">
        <f>+IFERROR(ROUND(SUM(e!AR388:BG388)/J390*100,1),0)</f>
        <v>13.6</v>
      </c>
      <c r="X390" s="30">
        <f>+IFERROR(ROUND(SUM(e!BH388:BI388)/SUM(e!BJ388:BK388)*100,1),0)</f>
        <v>109.5</v>
      </c>
      <c r="Y390" s="30">
        <f t="shared" ref="Y390:Y453" si="83">+IFERROR(ROUND(L390/K390*100,1),0)</f>
        <v>124.6</v>
      </c>
      <c r="Z390" s="30">
        <f t="shared" ref="Z390:Z453" si="84">+IFERROR(ROUND(AA390/AB390*100,1),0)</f>
        <v>99.9</v>
      </c>
      <c r="AA390" s="30">
        <f>+IFERROR(ROUND(K390/SUM(e!T388:V388),1),0)</f>
        <v>147.30000000000001</v>
      </c>
      <c r="AB390" s="42">
        <f>+IFERROR(ROUND((SUM(e!BJ388:BK388)-SUM(e!BL388:BO388))/SUM(e!T388:V388),1),0)</f>
        <v>147.5</v>
      </c>
      <c r="AC390" s="30">
        <f>+IFERROR(ROUND(e!BP388/e!BQ388*100,1),0)</f>
        <v>457.3</v>
      </c>
      <c r="AD390" s="101">
        <f>+e!BR388</f>
        <v>88265</v>
      </c>
      <c r="AF390" s="5"/>
      <c r="AG390" s="29"/>
      <c r="BG390" s="5"/>
      <c r="BH390" s="29"/>
      <c r="CH390" s="5"/>
      <c r="CI390" s="29"/>
    </row>
    <row r="391" spans="2:87">
      <c r="B391" s="40" t="s">
        <v>1813</v>
      </c>
      <c r="C391" s="30" t="s">
        <v>1814</v>
      </c>
      <c r="D391" s="30" t="s">
        <v>1292</v>
      </c>
      <c r="E391" s="30" t="s">
        <v>1819</v>
      </c>
      <c r="F391" s="30" t="str">
        <f t="shared" si="82"/>
        <v>埼玉県川口市</v>
      </c>
      <c r="G391" s="41">
        <f>+e!F389</f>
        <v>590694</v>
      </c>
      <c r="H391" s="41">
        <f>+e!G389</f>
        <v>111</v>
      </c>
      <c r="I391" s="41">
        <f>+SUM(e!H389:K389)</f>
        <v>5</v>
      </c>
      <c r="J391" s="41">
        <f>+SUM(e!L389:O389)</f>
        <v>1462483</v>
      </c>
      <c r="K391" s="41">
        <f>+e!P389</f>
        <v>9719309</v>
      </c>
      <c r="L391" s="41">
        <f>+SUM(e!Q389:R389)</f>
        <v>28430568</v>
      </c>
      <c r="M391" s="31">
        <f>+IFERROR(ROUND(e!P389/e!S389,0),0)</f>
        <v>111716</v>
      </c>
      <c r="N391" s="30">
        <f>+IFERROR(ROUND(SUM(e!T389:V389)/e!S389,0),0)</f>
        <v>667</v>
      </c>
      <c r="O391" s="30">
        <f>+IFERROR(ROUND(e!W389/e!G389*100,1),0)</f>
        <v>42.3</v>
      </c>
      <c r="P391" s="41">
        <f>+e!X389</f>
        <v>6</v>
      </c>
      <c r="Q391" s="30">
        <f>+IFERROR(ROUND(e!Z389/e!Y389*100,1),0)</f>
        <v>0</v>
      </c>
      <c r="R391" s="30">
        <f>+IFERROR(ROUND(e!AB389/e!AA389*100,1),0)</f>
        <v>86.2</v>
      </c>
      <c r="S391" s="30">
        <f>+IFERROR(ROUND(SUM(e!AC389:AF389)/J391*100,1),0)</f>
        <v>14.5</v>
      </c>
      <c r="T391" s="30">
        <f>+IFERROR(ROUND(e!AG389/e!Y389*100,1),0)</f>
        <v>29.1</v>
      </c>
      <c r="U391" s="30">
        <f>+IFERROR(ROUND(e!AH389/SUM(e!AH389:AJ389)*100,1),0)</f>
        <v>72.8</v>
      </c>
      <c r="V391" s="30">
        <f>+IFERROR(ROUND(e!AK389/SUM(e!AK389:AQ389)*100,1),0)</f>
        <v>54.4</v>
      </c>
      <c r="W391" s="30">
        <f>+IFERROR(ROUND(SUM(e!AR389:BG389)/J391*100,1),0)</f>
        <v>21.4</v>
      </c>
      <c r="X391" s="30">
        <f>+IFERROR(ROUND(SUM(e!BH389:BI389)/SUM(e!BJ389:BK389)*100,1),0)</f>
        <v>105.1</v>
      </c>
      <c r="Y391" s="30">
        <f t="shared" si="83"/>
        <v>292.5</v>
      </c>
      <c r="Z391" s="30">
        <f t="shared" si="84"/>
        <v>95</v>
      </c>
      <c r="AA391" s="30">
        <f>+IFERROR(ROUND(K391/SUM(e!T389:V389),1),0)</f>
        <v>167.5</v>
      </c>
      <c r="AB391" s="42">
        <f>+IFERROR(ROUND((SUM(e!BJ389:BK389)-SUM(e!BL389:BO389))/SUM(e!T389:V389),1),0)</f>
        <v>176.3</v>
      </c>
      <c r="AC391" s="30">
        <f>+IFERROR(ROUND(e!BP389/e!BQ389*100,1),0)</f>
        <v>213.8</v>
      </c>
      <c r="AD391" s="101">
        <f>+e!BR389</f>
        <v>247200</v>
      </c>
      <c r="AF391" s="5"/>
      <c r="AG391" s="29"/>
      <c r="BG391" s="5"/>
      <c r="BH391" s="29"/>
      <c r="CH391" s="5"/>
      <c r="CI391" s="29"/>
    </row>
    <row r="392" spans="2:87">
      <c r="B392" s="40" t="s">
        <v>1813</v>
      </c>
      <c r="C392" s="30" t="s">
        <v>1814</v>
      </c>
      <c r="D392" s="30" t="s">
        <v>1294</v>
      </c>
      <c r="E392" s="30" t="s">
        <v>1820</v>
      </c>
      <c r="F392" s="30" t="str">
        <f t="shared" si="82"/>
        <v>埼玉県川越市</v>
      </c>
      <c r="G392" s="41">
        <f>+e!F390</f>
        <v>352556</v>
      </c>
      <c r="H392" s="41">
        <f>+e!G390</f>
        <v>74</v>
      </c>
      <c r="I392" s="41">
        <f>+SUM(e!H390:K390)</f>
        <v>4</v>
      </c>
      <c r="J392" s="41">
        <f>+SUM(e!L390:O390)</f>
        <v>1476898</v>
      </c>
      <c r="K392" s="41">
        <f>+e!P390</f>
        <v>5408597</v>
      </c>
      <c r="L392" s="41">
        <f>+SUM(e!Q390:R390)</f>
        <v>7194626</v>
      </c>
      <c r="M392" s="31">
        <f>+IFERROR(ROUND(e!P390/e!S390,0),0)</f>
        <v>96582</v>
      </c>
      <c r="N392" s="30">
        <f>+IFERROR(ROUND(SUM(e!T390:V390)/e!S390,0),0)</f>
        <v>667</v>
      </c>
      <c r="O392" s="30">
        <f>+IFERROR(ROUND(e!W390/e!G390*100,1),0)</f>
        <v>51.4</v>
      </c>
      <c r="P392" s="41">
        <f>+e!X390</f>
        <v>9</v>
      </c>
      <c r="Q392" s="30">
        <f>+IFERROR(ROUND(e!Z390/e!Y390*100,1),0)</f>
        <v>10</v>
      </c>
      <c r="R392" s="30">
        <f>+IFERROR(ROUND(e!AB390/e!AA390*100,1),0)</f>
        <v>21.6</v>
      </c>
      <c r="S392" s="30">
        <f>+IFERROR(ROUND(SUM(e!AC390:AF390)/J392*100,1),0)</f>
        <v>23.4</v>
      </c>
      <c r="T392" s="30">
        <f>+IFERROR(ROUND(e!AG390/e!Y390*100,1),0)</f>
        <v>11.8</v>
      </c>
      <c r="U392" s="30">
        <f>+IFERROR(ROUND(e!AH390/SUM(e!AH390:AJ390)*100,1),0)</f>
        <v>100</v>
      </c>
      <c r="V392" s="30">
        <f>+IFERROR(ROUND(e!AK390/SUM(e!AK390:AQ390)*100,1),0)</f>
        <v>89</v>
      </c>
      <c r="W392" s="30">
        <f>+IFERROR(ROUND(SUM(e!AR390:BG390)/J392*100,1),0)</f>
        <v>21.4</v>
      </c>
      <c r="X392" s="30">
        <f>+IFERROR(ROUND(SUM(e!BH390:BI390)/SUM(e!BJ390:BK390)*100,1),0)</f>
        <v>110.4</v>
      </c>
      <c r="Y392" s="30">
        <f t="shared" si="83"/>
        <v>133</v>
      </c>
      <c r="Z392" s="30">
        <f t="shared" si="84"/>
        <v>99.7</v>
      </c>
      <c r="AA392" s="30">
        <f>+IFERROR(ROUND(K392/SUM(e!T390:V390),1),0)</f>
        <v>144.80000000000001</v>
      </c>
      <c r="AB392" s="42">
        <f>+IFERROR(ROUND((SUM(e!BJ390:BK390)-SUM(e!BL390:BO390))/SUM(e!T390:V390),1),0)</f>
        <v>145.19999999999999</v>
      </c>
      <c r="AC392" s="30">
        <f>+IFERROR(ROUND(e!BP390/e!BQ390*100,1),0)</f>
        <v>385.3</v>
      </c>
      <c r="AD392" s="101">
        <f>+e!BR390</f>
        <v>142500</v>
      </c>
      <c r="AF392" s="5"/>
      <c r="AG392" s="29"/>
      <c r="BG392" s="5"/>
      <c r="BH392" s="29"/>
      <c r="CH392" s="5"/>
      <c r="CI392" s="29"/>
    </row>
    <row r="393" spans="2:87">
      <c r="B393" s="40" t="s">
        <v>1813</v>
      </c>
      <c r="C393" s="30" t="s">
        <v>1814</v>
      </c>
      <c r="D393" s="30" t="s">
        <v>1296</v>
      </c>
      <c r="E393" s="30" t="s">
        <v>1821</v>
      </c>
      <c r="F393" s="30" t="str">
        <f t="shared" si="82"/>
        <v>埼玉県戸田市</v>
      </c>
      <c r="G393" s="41">
        <f>+e!F391</f>
        <v>141183</v>
      </c>
      <c r="H393" s="41">
        <f>+e!G391</f>
        <v>19</v>
      </c>
      <c r="I393" s="41">
        <f>+SUM(e!H391:K391)</f>
        <v>2</v>
      </c>
      <c r="J393" s="41">
        <f>+SUM(e!L391:O391)</f>
        <v>323182</v>
      </c>
      <c r="K393" s="41">
        <f>+e!P391</f>
        <v>2040234</v>
      </c>
      <c r="L393" s="41">
        <f>+SUM(e!Q391:R391)</f>
        <v>4026518</v>
      </c>
      <c r="M393" s="31">
        <f>+IFERROR(ROUND(e!P391/e!S391,0),0)</f>
        <v>170020</v>
      </c>
      <c r="N393" s="30">
        <f>+IFERROR(ROUND(SUM(e!T391:V391)/e!S391,0),0)</f>
        <v>1263</v>
      </c>
      <c r="O393" s="30">
        <f>+IFERROR(ROUND(e!W391/e!G391*100,1),0)</f>
        <v>57.9</v>
      </c>
      <c r="P393" s="41">
        <f>+e!X391</f>
        <v>5</v>
      </c>
      <c r="Q393" s="30">
        <f>+IFERROR(ROUND(e!Z391/e!Y391*100,1),0)</f>
        <v>0</v>
      </c>
      <c r="R393" s="30">
        <f>+IFERROR(ROUND(e!AB391/e!AA391*100,1),0)</f>
        <v>49.7</v>
      </c>
      <c r="S393" s="30">
        <f>+IFERROR(ROUND(SUM(e!AC391:AF391)/J393*100,1),0)</f>
        <v>17.5</v>
      </c>
      <c r="T393" s="30">
        <f>+IFERROR(ROUND(e!AG391/e!Y391*100,1),0)</f>
        <v>100</v>
      </c>
      <c r="U393" s="30">
        <f>+IFERROR(ROUND(e!AH391/SUM(e!AH391:AJ391)*100,1),0)</f>
        <v>48.1</v>
      </c>
      <c r="V393" s="30">
        <f>+IFERROR(ROUND(e!AK391/SUM(e!AK391:AQ391)*100,1),0)</f>
        <v>100</v>
      </c>
      <c r="W393" s="30">
        <f>+IFERROR(ROUND(SUM(e!AR391:BG391)/J393*100,1),0)</f>
        <v>51.6</v>
      </c>
      <c r="X393" s="30">
        <f>+IFERROR(ROUND(SUM(e!BH391:BI391)/SUM(e!BJ391:BK391)*100,1),0)</f>
        <v>109.4</v>
      </c>
      <c r="Y393" s="30">
        <f t="shared" si="83"/>
        <v>197.4</v>
      </c>
      <c r="Z393" s="30">
        <f t="shared" si="84"/>
        <v>96.4</v>
      </c>
      <c r="AA393" s="30">
        <f>+IFERROR(ROUND(K393/SUM(e!T391:V391),1),0)</f>
        <v>134.6</v>
      </c>
      <c r="AB393" s="42">
        <f>+IFERROR(ROUND((SUM(e!BJ391:BK391)-SUM(e!BL391:BO391))/SUM(e!T391:V391),1),0)</f>
        <v>139.6</v>
      </c>
      <c r="AC393" s="30">
        <f>+IFERROR(ROUND(e!BP391/e!BQ391*100,1),0)</f>
        <v>143.80000000000001</v>
      </c>
      <c r="AD393" s="101">
        <f>+e!BR391</f>
        <v>52400</v>
      </c>
      <c r="AF393" s="5"/>
      <c r="AG393" s="29"/>
      <c r="BG393" s="5"/>
      <c r="BH393" s="29"/>
      <c r="CH393" s="5"/>
      <c r="CI393" s="29"/>
    </row>
    <row r="394" spans="2:87">
      <c r="B394" s="40" t="s">
        <v>1813</v>
      </c>
      <c r="C394" s="30" t="s">
        <v>1814</v>
      </c>
      <c r="D394" s="30" t="s">
        <v>1298</v>
      </c>
      <c r="E394" s="30" t="s">
        <v>1822</v>
      </c>
      <c r="F394" s="30" t="str">
        <f t="shared" si="82"/>
        <v>埼玉県入間市</v>
      </c>
      <c r="G394" s="41">
        <f>+e!F392</f>
        <v>147079</v>
      </c>
      <c r="H394" s="41">
        <f>+e!G392</f>
        <v>31</v>
      </c>
      <c r="I394" s="41">
        <f>+SUM(e!H392:K392)</f>
        <v>1</v>
      </c>
      <c r="J394" s="41">
        <f>+SUM(e!L392:O392)</f>
        <v>504336</v>
      </c>
      <c r="K394" s="41">
        <f>+e!P392</f>
        <v>2419329</v>
      </c>
      <c r="L394" s="41">
        <f>+SUM(e!Q392:R392)</f>
        <v>1925140</v>
      </c>
      <c r="M394" s="31">
        <f>+IFERROR(ROUND(e!P392/e!S392,0),0)</f>
        <v>109970</v>
      </c>
      <c r="N394" s="30">
        <f>+IFERROR(ROUND(SUM(e!T392:V392)/e!S392,0),0)</f>
        <v>714</v>
      </c>
      <c r="O394" s="30">
        <f>+IFERROR(ROUND(e!W392/e!G392*100,1),0)</f>
        <v>41.9</v>
      </c>
      <c r="P394" s="41">
        <f>+e!X392</f>
        <v>20</v>
      </c>
      <c r="Q394" s="30">
        <f>+IFERROR(ROUND(e!Z392/e!Y392*100,1),0)</f>
        <v>0</v>
      </c>
      <c r="R394" s="30">
        <f>+IFERROR(ROUND(e!AB392/e!AA392*100,1),0)</f>
        <v>0</v>
      </c>
      <c r="S394" s="30">
        <f>+IFERROR(ROUND(SUM(e!AC392:AF392)/J394*100,1),0)</f>
        <v>8.4</v>
      </c>
      <c r="T394" s="30">
        <f>+IFERROR(ROUND(e!AG392/e!Y392*100,1),0)</f>
        <v>100</v>
      </c>
      <c r="U394" s="30">
        <f>+IFERROR(ROUND(e!AH392/SUM(e!AH392:AJ392)*100,1),0)</f>
        <v>100</v>
      </c>
      <c r="V394" s="30">
        <f>+IFERROR(ROUND(e!AK392/SUM(e!AK392:AQ392)*100,1),0)</f>
        <v>97.8</v>
      </c>
      <c r="W394" s="30">
        <f>+IFERROR(ROUND(SUM(e!AR392:BG392)/J394*100,1),0)</f>
        <v>4</v>
      </c>
      <c r="X394" s="30">
        <f>+IFERROR(ROUND(SUM(e!BH392:BI392)/SUM(e!BJ392:BK392)*100,1),0)</f>
        <v>116.6</v>
      </c>
      <c r="Y394" s="30">
        <f t="shared" si="83"/>
        <v>79.599999999999994</v>
      </c>
      <c r="Z394" s="30">
        <f t="shared" si="84"/>
        <v>111.4</v>
      </c>
      <c r="AA394" s="30">
        <f>+IFERROR(ROUND(K394/SUM(e!T392:V392),1),0)</f>
        <v>154</v>
      </c>
      <c r="AB394" s="42">
        <f>+IFERROR(ROUND((SUM(e!BJ392:BK392)-SUM(e!BL392:BO392))/SUM(e!T392:V392),1),0)</f>
        <v>138.30000000000001</v>
      </c>
      <c r="AC394" s="30">
        <f>+IFERROR(ROUND(e!BP392/e!BQ392*100,1),0)</f>
        <v>484.5</v>
      </c>
      <c r="AD394" s="101">
        <f>+e!BR392</f>
        <v>51850</v>
      </c>
      <c r="AF394" s="5"/>
      <c r="AG394" s="29"/>
      <c r="BG394" s="5"/>
      <c r="BH394" s="29"/>
      <c r="CH394" s="5"/>
      <c r="CI394" s="29"/>
    </row>
    <row r="395" spans="2:87">
      <c r="B395" s="40" t="s">
        <v>1813</v>
      </c>
      <c r="C395" s="30" t="s">
        <v>1814</v>
      </c>
      <c r="D395" s="30" t="s">
        <v>1302</v>
      </c>
      <c r="E395" s="30" t="s">
        <v>1823</v>
      </c>
      <c r="F395" s="30" t="str">
        <f t="shared" si="82"/>
        <v>埼玉県羽生市</v>
      </c>
      <c r="G395" s="41">
        <f>+e!F393</f>
        <v>53800</v>
      </c>
      <c r="H395" s="41">
        <f>+e!G393</f>
        <v>9</v>
      </c>
      <c r="I395" s="41">
        <f>+SUM(e!H393:K393)</f>
        <v>2</v>
      </c>
      <c r="J395" s="41">
        <f>+SUM(e!L393:O393)</f>
        <v>312770</v>
      </c>
      <c r="K395" s="41">
        <f>+e!P393</f>
        <v>1056854</v>
      </c>
      <c r="L395" s="41">
        <f>+SUM(e!Q393:R393)</f>
        <v>3868662</v>
      </c>
      <c r="M395" s="31">
        <f>+IFERROR(ROUND(e!P393/e!S393,0),0)</f>
        <v>117428</v>
      </c>
      <c r="N395" s="30">
        <f>+IFERROR(ROUND(SUM(e!T393:V393)/e!S393,0),0)</f>
        <v>781</v>
      </c>
      <c r="O395" s="30">
        <f>+IFERROR(ROUND(e!W393/e!G393*100,1),0)</f>
        <v>33.299999999999997</v>
      </c>
      <c r="P395" s="41">
        <f>+e!X393</f>
        <v>3</v>
      </c>
      <c r="Q395" s="30">
        <f>+IFERROR(ROUND(e!Z393/e!Y393*100,1),0)</f>
        <v>0</v>
      </c>
      <c r="R395" s="30">
        <f>+IFERROR(ROUND(e!AB393/e!AA393*100,1),0)</f>
        <v>0</v>
      </c>
      <c r="S395" s="30">
        <f>+IFERROR(ROUND(SUM(e!AC393:AF393)/J395*100,1),0)</f>
        <v>1.7</v>
      </c>
      <c r="T395" s="30">
        <f>+IFERROR(ROUND(e!AG393/e!Y393*100,1),0)</f>
        <v>71.400000000000006</v>
      </c>
      <c r="U395" s="30">
        <f>+IFERROR(ROUND(e!AH393/SUM(e!AH393:AJ393)*100,1),0)</f>
        <v>71.400000000000006</v>
      </c>
      <c r="V395" s="30">
        <f>+IFERROR(ROUND(e!AK393/SUM(e!AK393:AQ393)*100,1),0)</f>
        <v>94</v>
      </c>
      <c r="W395" s="30">
        <f>+IFERROR(ROUND(SUM(e!AR393:BG393)/J395*100,1),0)</f>
        <v>41.9</v>
      </c>
      <c r="X395" s="30">
        <f>+IFERROR(ROUND(SUM(e!BH393:BI393)/SUM(e!BJ393:BK393)*100,1),0)</f>
        <v>115.2</v>
      </c>
      <c r="Y395" s="30">
        <f t="shared" si="83"/>
        <v>366.1</v>
      </c>
      <c r="Z395" s="30">
        <f t="shared" si="84"/>
        <v>107.3</v>
      </c>
      <c r="AA395" s="30">
        <f>+IFERROR(ROUND(K395/SUM(e!T393:V393),1),0)</f>
        <v>150.4</v>
      </c>
      <c r="AB395" s="42">
        <f>+IFERROR(ROUND((SUM(e!BJ393:BK393)-SUM(e!BL393:BO393))/SUM(e!T393:V393),1),0)</f>
        <v>140.19999999999999</v>
      </c>
      <c r="AC395" s="30">
        <f>+IFERROR(ROUND(e!BP393/e!BQ393*100,1),0)</f>
        <v>248.5</v>
      </c>
      <c r="AD395" s="101">
        <f>+e!BR393</f>
        <v>21000</v>
      </c>
      <c r="AF395" s="5"/>
      <c r="AG395" s="29"/>
      <c r="BG395" s="5"/>
      <c r="BH395" s="29"/>
      <c r="CH395" s="5"/>
      <c r="CI395" s="29"/>
    </row>
    <row r="396" spans="2:87">
      <c r="B396" s="40" t="s">
        <v>1813</v>
      </c>
      <c r="C396" s="30" t="s">
        <v>1814</v>
      </c>
      <c r="D396" s="30" t="s">
        <v>1523</v>
      </c>
      <c r="E396" s="30" t="s">
        <v>1824</v>
      </c>
      <c r="F396" s="30" t="str">
        <f t="shared" si="82"/>
        <v>埼玉県草加市</v>
      </c>
      <c r="G396" s="41">
        <f>+e!F394</f>
        <v>250031</v>
      </c>
      <c r="H396" s="41">
        <f>+e!G394</f>
        <v>62</v>
      </c>
      <c r="I396" s="41">
        <f>+SUM(e!H394:K394)</f>
        <v>4</v>
      </c>
      <c r="J396" s="41">
        <f>+SUM(e!L394:O394)</f>
        <v>561395</v>
      </c>
      <c r="K396" s="41">
        <f>+e!P394</f>
        <v>3621705</v>
      </c>
      <c r="L396" s="41">
        <f>+SUM(e!Q394:R394)</f>
        <v>1290012</v>
      </c>
      <c r="M396" s="31">
        <f>+IFERROR(ROUND(e!P394/e!S394,0),0)</f>
        <v>90543</v>
      </c>
      <c r="N396" s="30">
        <f>+IFERROR(ROUND(SUM(e!T394:V394)/e!S394,0),0)</f>
        <v>609</v>
      </c>
      <c r="O396" s="30">
        <f>+IFERROR(ROUND(e!W394/e!G394*100,1),0)</f>
        <v>37.1</v>
      </c>
      <c r="P396" s="41">
        <f>+e!X394</f>
        <v>10</v>
      </c>
      <c r="Q396" s="30">
        <f>+IFERROR(ROUND(e!Z394/e!Y394*100,1),0)</f>
        <v>0</v>
      </c>
      <c r="R396" s="30">
        <f>+IFERROR(ROUND(e!AB394/e!AA394*100,1),0)</f>
        <v>30.3</v>
      </c>
      <c r="S396" s="30">
        <f>+IFERROR(ROUND(SUM(e!AC394:AF394)/J396*100,1),0)</f>
        <v>13.8</v>
      </c>
      <c r="T396" s="30">
        <f>+IFERROR(ROUND(e!AG394/e!Y394*100,1),0)</f>
        <v>0</v>
      </c>
      <c r="U396" s="30">
        <f>+IFERROR(ROUND(e!AH394/SUM(e!AH394:AJ394)*100,1),0)</f>
        <v>0</v>
      </c>
      <c r="V396" s="30">
        <f>+IFERROR(ROUND(e!AK394/SUM(e!AK394:AQ394)*100,1),0)</f>
        <v>0</v>
      </c>
      <c r="W396" s="30">
        <f>+IFERROR(ROUND(SUM(e!AR394:BG394)/J396*100,1),0)</f>
        <v>39.200000000000003</v>
      </c>
      <c r="X396" s="30">
        <f>+IFERROR(ROUND(SUM(e!BH394:BI394)/SUM(e!BJ394:BK394)*100,1),0)</f>
        <v>110.1</v>
      </c>
      <c r="Y396" s="30">
        <f t="shared" si="83"/>
        <v>35.6</v>
      </c>
      <c r="Z396" s="30">
        <f t="shared" si="84"/>
        <v>102.1</v>
      </c>
      <c r="AA396" s="30">
        <f>+IFERROR(ROUND(K396/SUM(e!T394:V394),1),0)</f>
        <v>148.69999999999999</v>
      </c>
      <c r="AB396" s="42">
        <f>+IFERROR(ROUND((SUM(e!BJ394:BK394)-SUM(e!BL394:BO394))/SUM(e!T394:V394),1),0)</f>
        <v>145.6</v>
      </c>
      <c r="AC396" s="30">
        <f>+IFERROR(ROUND(e!BP394/e!BQ394*100,1),0)</f>
        <v>365.4</v>
      </c>
      <c r="AD396" s="101">
        <f>+e!BR394</f>
        <v>90000</v>
      </c>
      <c r="AF396" s="5"/>
      <c r="AG396" s="29"/>
      <c r="BG396" s="5"/>
      <c r="BH396" s="29"/>
      <c r="CH396" s="5"/>
      <c r="CI396" s="29"/>
    </row>
    <row r="397" spans="2:87">
      <c r="B397" s="40" t="s">
        <v>1813</v>
      </c>
      <c r="C397" s="30" t="s">
        <v>1814</v>
      </c>
      <c r="D397" s="30" t="s">
        <v>1304</v>
      </c>
      <c r="E397" s="30" t="s">
        <v>1825</v>
      </c>
      <c r="F397" s="30" t="str">
        <f t="shared" si="82"/>
        <v>埼玉県行田市</v>
      </c>
      <c r="G397" s="41">
        <f>+e!F395</f>
        <v>76931</v>
      </c>
      <c r="H397" s="41">
        <f>+e!G395</f>
        <v>14</v>
      </c>
      <c r="I397" s="41">
        <f>+SUM(e!H395:K395)</f>
        <v>2</v>
      </c>
      <c r="J397" s="41">
        <f>+SUM(e!L395:O395)</f>
        <v>552113</v>
      </c>
      <c r="K397" s="41">
        <f>+e!P395</f>
        <v>1328227</v>
      </c>
      <c r="L397" s="41">
        <f>+SUM(e!Q395:R395)</f>
        <v>6088361</v>
      </c>
      <c r="M397" s="31">
        <f>+IFERROR(ROUND(e!P395/e!S395,0),0)</f>
        <v>120748</v>
      </c>
      <c r="N397" s="30">
        <f>+IFERROR(ROUND(SUM(e!T395:V395)/e!S395,0),0)</f>
        <v>808</v>
      </c>
      <c r="O397" s="30">
        <f>+IFERROR(ROUND(e!W395/e!G395*100,1),0)</f>
        <v>50</v>
      </c>
      <c r="P397" s="41">
        <f>+e!X395</f>
        <v>3</v>
      </c>
      <c r="Q397" s="30">
        <f>+IFERROR(ROUND(e!Z395/e!Y395*100,1),0)</f>
        <v>0</v>
      </c>
      <c r="R397" s="30">
        <f>+IFERROR(ROUND(e!AB395/e!AA395*100,1),0)</f>
        <v>38.4</v>
      </c>
      <c r="S397" s="30">
        <f>+IFERROR(ROUND(SUM(e!AC395:AF395)/J397*100,1),0)</f>
        <v>3.1</v>
      </c>
      <c r="T397" s="30">
        <f>+IFERROR(ROUND(e!AG395/e!Y395*100,1),0)</f>
        <v>0</v>
      </c>
      <c r="U397" s="30">
        <f>+IFERROR(ROUND(e!AH395/SUM(e!AH395:AJ395)*100,1),0)</f>
        <v>0</v>
      </c>
      <c r="V397" s="30">
        <f>+IFERROR(ROUND(e!AK395/SUM(e!AK395:AQ395)*100,1),0)</f>
        <v>32.6</v>
      </c>
      <c r="W397" s="30">
        <f>+IFERROR(ROUND(SUM(e!AR395:BG395)/J397*100,1),0)</f>
        <v>12.2</v>
      </c>
      <c r="X397" s="30">
        <f>+IFERROR(ROUND(SUM(e!BH395:BI395)/SUM(e!BJ395:BK395)*100,1),0)</f>
        <v>108.3</v>
      </c>
      <c r="Y397" s="30">
        <f t="shared" si="83"/>
        <v>458.4</v>
      </c>
      <c r="Z397" s="30">
        <f t="shared" si="84"/>
        <v>101.8</v>
      </c>
      <c r="AA397" s="30">
        <f>+IFERROR(ROUND(K397/SUM(e!T395:V395),1),0)</f>
        <v>149.5</v>
      </c>
      <c r="AB397" s="42">
        <f>+IFERROR(ROUND((SUM(e!BJ395:BK395)-SUM(e!BL395:BO395))/SUM(e!T395:V395),1),0)</f>
        <v>146.80000000000001</v>
      </c>
      <c r="AC397" s="30">
        <f>+IFERROR(ROUND(e!BP395/e!BQ395*100,1),0)</f>
        <v>457.4</v>
      </c>
      <c r="AD397" s="101">
        <f>+e!BR395</f>
        <v>39630</v>
      </c>
      <c r="AF397" s="5"/>
      <c r="AG397" s="29"/>
      <c r="BG397" s="5"/>
      <c r="BH397" s="29"/>
      <c r="CH397" s="5"/>
      <c r="CI397" s="29"/>
    </row>
    <row r="398" spans="2:87">
      <c r="B398" s="40" t="s">
        <v>1813</v>
      </c>
      <c r="C398" s="30" t="s">
        <v>1814</v>
      </c>
      <c r="D398" s="30" t="s">
        <v>1308</v>
      </c>
      <c r="E398" s="30" t="s">
        <v>1826</v>
      </c>
      <c r="F398" s="30" t="str">
        <f t="shared" si="82"/>
        <v>埼玉県志木市</v>
      </c>
      <c r="G398" s="41">
        <f>+e!F396</f>
        <v>75128</v>
      </c>
      <c r="H398" s="41">
        <f>+e!G396</f>
        <v>10</v>
      </c>
      <c r="I398" s="41">
        <f>+SUM(e!H396:K396)</f>
        <v>2</v>
      </c>
      <c r="J398" s="41">
        <f>+SUM(e!L396:O396)</f>
        <v>154246</v>
      </c>
      <c r="K398" s="41">
        <f>+e!P396</f>
        <v>1033179</v>
      </c>
      <c r="L398" s="41">
        <f>+SUM(e!Q396:R396)</f>
        <v>2494968</v>
      </c>
      <c r="M398" s="31">
        <f>+IFERROR(ROUND(e!P396/e!S396,0),0)</f>
        <v>103318</v>
      </c>
      <c r="N398" s="30">
        <f>+IFERROR(ROUND(SUM(e!T396:V396)/e!S396,0),0)</f>
        <v>729</v>
      </c>
      <c r="O398" s="30">
        <f>+IFERROR(ROUND(e!W396/e!G396*100,1),0)</f>
        <v>50</v>
      </c>
      <c r="P398" s="41">
        <f>+e!X396</f>
        <v>5</v>
      </c>
      <c r="Q398" s="30">
        <f>+IFERROR(ROUND(e!Z396/e!Y396*100,1),0)</f>
        <v>0</v>
      </c>
      <c r="R398" s="30">
        <f>+IFERROR(ROUND(e!AB396/e!AA396*100,1),0)</f>
        <v>50</v>
      </c>
      <c r="S398" s="30">
        <f>+IFERROR(ROUND(SUM(e!AC396:AF396)/J398*100,1),0)</f>
        <v>8.1999999999999993</v>
      </c>
      <c r="T398" s="30">
        <f>+IFERROR(ROUND(e!AG396/e!Y396*100,1),0)</f>
        <v>100</v>
      </c>
      <c r="U398" s="30">
        <f>+IFERROR(ROUND(e!AH396/SUM(e!AH396:AJ396)*100,1),0)</f>
        <v>100</v>
      </c>
      <c r="V398" s="30">
        <f>+IFERROR(ROUND(e!AK396/SUM(e!AK396:AQ396)*100,1),0)</f>
        <v>100</v>
      </c>
      <c r="W398" s="30">
        <f>+IFERROR(ROUND(SUM(e!AR396:BG396)/J398*100,1),0)</f>
        <v>14.8</v>
      </c>
      <c r="X398" s="30">
        <f>+IFERROR(ROUND(SUM(e!BH396:BI396)/SUM(e!BJ396:BK396)*100,1),0)</f>
        <v>114.1</v>
      </c>
      <c r="Y398" s="30">
        <f t="shared" si="83"/>
        <v>241.5</v>
      </c>
      <c r="Z398" s="30">
        <f t="shared" si="84"/>
        <v>92.6</v>
      </c>
      <c r="AA398" s="30">
        <f>+IFERROR(ROUND(K398/SUM(e!T396:V396),1),0)</f>
        <v>141.69999999999999</v>
      </c>
      <c r="AB398" s="42">
        <f>+IFERROR(ROUND((SUM(e!BJ396:BK396)-SUM(e!BL396:BO396))/SUM(e!T396:V396),1),0)</f>
        <v>153.1</v>
      </c>
      <c r="AC398" s="30">
        <f>+IFERROR(ROUND(e!BP396/e!BQ396*100,1),0)</f>
        <v>515</v>
      </c>
      <c r="AD398" s="101">
        <f>+e!BR396</f>
        <v>32000</v>
      </c>
      <c r="AF398" s="5"/>
      <c r="AG398" s="29"/>
      <c r="BG398" s="5"/>
      <c r="BH398" s="29"/>
      <c r="CH398" s="5"/>
      <c r="CI398" s="29"/>
    </row>
    <row r="399" spans="2:87">
      <c r="B399" s="40" t="s">
        <v>1813</v>
      </c>
      <c r="C399" s="30" t="s">
        <v>1814</v>
      </c>
      <c r="D399" s="30" t="s">
        <v>1312</v>
      </c>
      <c r="E399" s="30" t="s">
        <v>1827</v>
      </c>
      <c r="F399" s="30" t="str">
        <f t="shared" si="82"/>
        <v>埼玉県寄居町</v>
      </c>
      <c r="G399" s="41">
        <f>+e!F397</f>
        <v>32160</v>
      </c>
      <c r="H399" s="41">
        <f>+e!G397</f>
        <v>13</v>
      </c>
      <c r="I399" s="41">
        <f>+SUM(e!H397:K397)</f>
        <v>3</v>
      </c>
      <c r="J399" s="41">
        <f>+SUM(e!L397:O397)</f>
        <v>217406</v>
      </c>
      <c r="K399" s="41">
        <f>+e!P397</f>
        <v>785816</v>
      </c>
      <c r="L399" s="41">
        <f>+SUM(e!Q397:R397)</f>
        <v>523010</v>
      </c>
      <c r="M399" s="31">
        <f>+IFERROR(ROUND(e!P397/e!S397,0),0)</f>
        <v>98227</v>
      </c>
      <c r="N399" s="30">
        <f>+IFERROR(ROUND(SUM(e!T397:V397)/e!S397,0),0)</f>
        <v>559</v>
      </c>
      <c r="O399" s="30">
        <f>+IFERROR(ROUND(e!W397/e!G397*100,1),0)</f>
        <v>0</v>
      </c>
      <c r="P399" s="41">
        <f>+e!X397</f>
        <v>6</v>
      </c>
      <c r="Q399" s="30">
        <f>+IFERROR(ROUND(e!Z397/e!Y397*100,1),0)</f>
        <v>0</v>
      </c>
      <c r="R399" s="30">
        <f>+IFERROR(ROUND(e!AB397/e!AA397*100,1),0)</f>
        <v>59.3</v>
      </c>
      <c r="S399" s="30">
        <f>+IFERROR(ROUND(SUM(e!AC397:AF397)/J399*100,1),0)</f>
        <v>3.8</v>
      </c>
      <c r="T399" s="30">
        <f>+IFERROR(ROUND(e!AG397/e!Y397*100,1),0)</f>
        <v>0</v>
      </c>
      <c r="U399" s="30">
        <f>+IFERROR(ROUND(e!AH397/SUM(e!AH397:AJ397)*100,1),0)</f>
        <v>32</v>
      </c>
      <c r="V399" s="30">
        <f>+IFERROR(ROUND(e!AK397/SUM(e!AK397:AQ397)*100,1),0)</f>
        <v>29</v>
      </c>
      <c r="W399" s="30">
        <f>+IFERROR(ROUND(SUM(e!AR397:BG397)/J399*100,1),0)</f>
        <v>9.6</v>
      </c>
      <c r="X399" s="30">
        <f>+IFERROR(ROUND(SUM(e!BH397:BI397)/SUM(e!BJ397:BK397)*100,1),0)</f>
        <v>118</v>
      </c>
      <c r="Y399" s="30">
        <f t="shared" si="83"/>
        <v>66.599999999999994</v>
      </c>
      <c r="Z399" s="30">
        <f t="shared" si="84"/>
        <v>114.8</v>
      </c>
      <c r="AA399" s="30">
        <f>+IFERROR(ROUND(K399/SUM(e!T397:V397),1),0)</f>
        <v>175.8</v>
      </c>
      <c r="AB399" s="42">
        <f>+IFERROR(ROUND((SUM(e!BJ397:BK397)-SUM(e!BL397:BO397))/SUM(e!T397:V397),1),0)</f>
        <v>153.1</v>
      </c>
      <c r="AC399" s="30">
        <f>+IFERROR(ROUND(e!BP397/e!BQ397*100,1),0)</f>
        <v>353.9</v>
      </c>
      <c r="AD399" s="101">
        <f>+e!BR397</f>
        <v>13800</v>
      </c>
      <c r="AF399" s="5"/>
      <c r="AG399" s="29"/>
      <c r="BG399" s="5"/>
      <c r="BH399" s="29"/>
      <c r="CH399" s="5"/>
      <c r="CI399" s="29"/>
    </row>
    <row r="400" spans="2:87">
      <c r="B400" s="40" t="s">
        <v>1813</v>
      </c>
      <c r="C400" s="30" t="s">
        <v>1814</v>
      </c>
      <c r="D400" s="30" t="s">
        <v>1314</v>
      </c>
      <c r="E400" s="30" t="s">
        <v>1828</v>
      </c>
      <c r="F400" s="30" t="str">
        <f t="shared" si="82"/>
        <v>埼玉県蕨市</v>
      </c>
      <c r="G400" s="41">
        <f>+e!F398</f>
        <v>74612</v>
      </c>
      <c r="H400" s="41">
        <f>+e!G398</f>
        <v>15</v>
      </c>
      <c r="I400" s="41">
        <f>+SUM(e!H398:K398)</f>
        <v>2</v>
      </c>
      <c r="J400" s="41">
        <f>+SUM(e!L398:O398)</f>
        <v>178799</v>
      </c>
      <c r="K400" s="41">
        <f>+e!P398</f>
        <v>1150352</v>
      </c>
      <c r="L400" s="41">
        <f>+SUM(e!Q398:R398)</f>
        <v>3026370</v>
      </c>
      <c r="M400" s="31">
        <f>+IFERROR(ROUND(e!P398/e!S398,0),0)</f>
        <v>104577</v>
      </c>
      <c r="N400" s="30">
        <f>+IFERROR(ROUND(SUM(e!T398:V398)/e!S398,0),0)</f>
        <v>693</v>
      </c>
      <c r="O400" s="30">
        <f>+IFERROR(ROUND(e!W398/e!G398*100,1),0)</f>
        <v>46.7</v>
      </c>
      <c r="P400" s="41">
        <f>+e!X398</f>
        <v>6</v>
      </c>
      <c r="Q400" s="30">
        <f>+IFERROR(ROUND(e!Z398/e!Y398*100,1),0)</f>
        <v>0</v>
      </c>
      <c r="R400" s="30">
        <f>+IFERROR(ROUND(e!AB398/e!AA398*100,1),0)</f>
        <v>0</v>
      </c>
      <c r="S400" s="30">
        <f>+IFERROR(ROUND(SUM(e!AC398:AF398)/J400*100,1),0)</f>
        <v>2.1</v>
      </c>
      <c r="T400" s="30">
        <f>+IFERROR(ROUND(e!AG398/e!Y398*100,1),0)</f>
        <v>54.5</v>
      </c>
      <c r="U400" s="30">
        <f>+IFERROR(ROUND(e!AH398/SUM(e!AH398:AJ398)*100,1),0)</f>
        <v>54.5</v>
      </c>
      <c r="V400" s="30">
        <f>+IFERROR(ROUND(e!AK398/SUM(e!AK398:AQ398)*100,1),0)</f>
        <v>80.900000000000006</v>
      </c>
      <c r="W400" s="30">
        <f>+IFERROR(ROUND(SUM(e!AR398:BG398)/J400*100,1),0)</f>
        <v>50.4</v>
      </c>
      <c r="X400" s="30">
        <f>+IFERROR(ROUND(SUM(e!BH398:BI398)/SUM(e!BJ398:BK398)*100,1),0)</f>
        <v>115.3</v>
      </c>
      <c r="Y400" s="30">
        <f t="shared" si="83"/>
        <v>263.10000000000002</v>
      </c>
      <c r="Z400" s="30">
        <f t="shared" si="84"/>
        <v>102.2</v>
      </c>
      <c r="AA400" s="30">
        <f>+IFERROR(ROUND(K400/SUM(e!T398:V398),1),0)</f>
        <v>150.9</v>
      </c>
      <c r="AB400" s="42">
        <f>+IFERROR(ROUND((SUM(e!BJ398:BK398)-SUM(e!BL398:BO398))/SUM(e!T398:V398),1),0)</f>
        <v>147.69999999999999</v>
      </c>
      <c r="AC400" s="30">
        <f>+IFERROR(ROUND(e!BP398/e!BQ398*100,1),0)</f>
        <v>426.3</v>
      </c>
      <c r="AD400" s="101">
        <f>+e!BR398</f>
        <v>31200</v>
      </c>
      <c r="AF400" s="5"/>
      <c r="AG400" s="29"/>
      <c r="BG400" s="5"/>
      <c r="BH400" s="29"/>
      <c r="CH400" s="5"/>
      <c r="CI400" s="29"/>
    </row>
    <row r="401" spans="2:87">
      <c r="B401" s="40" t="s">
        <v>1813</v>
      </c>
      <c r="C401" s="30" t="s">
        <v>1814</v>
      </c>
      <c r="D401" s="30" t="s">
        <v>1316</v>
      </c>
      <c r="E401" s="30" t="s">
        <v>1829</v>
      </c>
      <c r="F401" s="30" t="str">
        <f t="shared" si="82"/>
        <v>埼玉県狭山市</v>
      </c>
      <c r="G401" s="41">
        <f>+e!F399</f>
        <v>149763</v>
      </c>
      <c r="H401" s="41">
        <f>+e!G399</f>
        <v>27</v>
      </c>
      <c r="I401" s="41">
        <f>+SUM(e!H399:K399)</f>
        <v>5</v>
      </c>
      <c r="J401" s="41">
        <f>+SUM(e!L399:O399)</f>
        <v>503254</v>
      </c>
      <c r="K401" s="41">
        <f>+e!P399</f>
        <v>2569894</v>
      </c>
      <c r="L401" s="41">
        <f>+SUM(e!Q399:R399)</f>
        <v>2508390</v>
      </c>
      <c r="M401" s="31">
        <f>+IFERROR(ROUND(e!P399/e!S399,0),0)</f>
        <v>135258</v>
      </c>
      <c r="N401" s="30">
        <f>+IFERROR(ROUND(SUM(e!T399:V399)/e!S399,0),0)</f>
        <v>857</v>
      </c>
      <c r="O401" s="30">
        <f>+IFERROR(ROUND(e!W399/e!G399*100,1),0)</f>
        <v>55.6</v>
      </c>
      <c r="P401" s="41">
        <f>+e!X399</f>
        <v>6</v>
      </c>
      <c r="Q401" s="30">
        <f>+IFERROR(ROUND(e!Z399/e!Y399*100,1),0)</f>
        <v>0</v>
      </c>
      <c r="R401" s="30">
        <f>+IFERROR(ROUND(e!AB399/e!AA399*100,1),0)</f>
        <v>75</v>
      </c>
      <c r="S401" s="30">
        <f>+IFERROR(ROUND(SUM(e!AC399:AF399)/J401*100,1),0)</f>
        <v>13.7</v>
      </c>
      <c r="T401" s="30">
        <f>+IFERROR(ROUND(e!AG399/e!Y399*100,1),0)</f>
        <v>12</v>
      </c>
      <c r="U401" s="30">
        <f>+IFERROR(ROUND(e!AH399/SUM(e!AH399:AJ399)*100,1),0)</f>
        <v>93.7</v>
      </c>
      <c r="V401" s="30">
        <f>+IFERROR(ROUND(e!AK399/SUM(e!AK399:AQ399)*100,1),0)</f>
        <v>48.8</v>
      </c>
      <c r="W401" s="30">
        <f>+IFERROR(ROUND(SUM(e!AR399:BG399)/J401*100,1),0)</f>
        <v>6.3</v>
      </c>
      <c r="X401" s="30">
        <f>+IFERROR(ROUND(SUM(e!BH399:BI399)/SUM(e!BJ399:BK399)*100,1),0)</f>
        <v>120.3</v>
      </c>
      <c r="Y401" s="30">
        <f t="shared" si="83"/>
        <v>97.6</v>
      </c>
      <c r="Z401" s="30">
        <f t="shared" si="84"/>
        <v>115.5</v>
      </c>
      <c r="AA401" s="30">
        <f>+IFERROR(ROUND(K401/SUM(e!T399:V399),1),0)</f>
        <v>157.80000000000001</v>
      </c>
      <c r="AB401" s="42">
        <f>+IFERROR(ROUND((SUM(e!BJ399:BK399)-SUM(e!BL399:BO399))/SUM(e!T399:V399),1),0)</f>
        <v>136.6</v>
      </c>
      <c r="AC401" s="30">
        <f>+IFERROR(ROUND(e!BP399/e!BQ399*100,1),0)</f>
        <v>565.79999999999995</v>
      </c>
      <c r="AD401" s="101">
        <f>+e!BR399</f>
        <v>70400</v>
      </c>
      <c r="AF401" s="5"/>
      <c r="AG401" s="29"/>
      <c r="BG401" s="5"/>
      <c r="BH401" s="29"/>
      <c r="CH401" s="5"/>
      <c r="CI401" s="29"/>
    </row>
    <row r="402" spans="2:87">
      <c r="B402" s="40" t="s">
        <v>1813</v>
      </c>
      <c r="C402" s="30" t="s">
        <v>1814</v>
      </c>
      <c r="D402" s="30" t="s">
        <v>1318</v>
      </c>
      <c r="E402" s="30" t="s">
        <v>1830</v>
      </c>
      <c r="F402" s="30" t="str">
        <f t="shared" si="82"/>
        <v>埼玉県春日部市</v>
      </c>
      <c r="G402" s="41">
        <f>+e!F400</f>
        <v>229922</v>
      </c>
      <c r="H402" s="41">
        <f>+e!G400</f>
        <v>34</v>
      </c>
      <c r="I402" s="41">
        <f>+SUM(e!H400:K400)</f>
        <v>4</v>
      </c>
      <c r="J402" s="41">
        <f>+SUM(e!L400:O400)</f>
        <v>848760</v>
      </c>
      <c r="K402" s="41">
        <f>+e!P400</f>
        <v>3686869</v>
      </c>
      <c r="L402" s="41">
        <f>+SUM(e!Q400:R400)</f>
        <v>6497067</v>
      </c>
      <c r="M402" s="31">
        <f>+IFERROR(ROUND(e!P400/e!S400,0),0)</f>
        <v>136551</v>
      </c>
      <c r="N402" s="30">
        <f>+IFERROR(ROUND(SUM(e!T400:V400)/e!S400,0),0)</f>
        <v>889</v>
      </c>
      <c r="O402" s="30">
        <f>+IFERROR(ROUND(e!W400/e!G400*100,1),0)</f>
        <v>41.2</v>
      </c>
      <c r="P402" s="41">
        <f>+e!X400</f>
        <v>2</v>
      </c>
      <c r="Q402" s="30">
        <f>+IFERROR(ROUND(e!Z400/e!Y400*100,1),0)</f>
        <v>0</v>
      </c>
      <c r="R402" s="30">
        <f>+IFERROR(ROUND(e!AB400/e!AA400*100,1),0)</f>
        <v>50</v>
      </c>
      <c r="S402" s="30">
        <f>+IFERROR(ROUND(SUM(e!AC400:AF400)/J402*100,1),0)</f>
        <v>26.1</v>
      </c>
      <c r="T402" s="30">
        <f>+IFERROR(ROUND(e!AG400/e!Y400*100,1),0)</f>
        <v>72.5</v>
      </c>
      <c r="U402" s="30">
        <f>+IFERROR(ROUND(e!AH400/SUM(e!AH400:AJ400)*100,1),0)</f>
        <v>72.5</v>
      </c>
      <c r="V402" s="30">
        <f>+IFERROR(ROUND(e!AK400/SUM(e!AK400:AQ400)*100,1),0)</f>
        <v>79.8</v>
      </c>
      <c r="W402" s="30">
        <f>+IFERROR(ROUND(SUM(e!AR400:BG400)/J402*100,1),0)</f>
        <v>18.2</v>
      </c>
      <c r="X402" s="30">
        <f>+IFERROR(ROUND(SUM(e!BH400:BI400)/SUM(e!BJ400:BK400)*100,1),0)</f>
        <v>109.4</v>
      </c>
      <c r="Y402" s="30">
        <f t="shared" si="83"/>
        <v>176.2</v>
      </c>
      <c r="Z402" s="30">
        <f t="shared" si="84"/>
        <v>106.5</v>
      </c>
      <c r="AA402" s="30">
        <f>+IFERROR(ROUND(K402/SUM(e!T400:V400),1),0)</f>
        <v>153.6</v>
      </c>
      <c r="AB402" s="42">
        <f>+IFERROR(ROUND((SUM(e!BJ400:BK400)-SUM(e!BL400:BO400))/SUM(e!T400:V400),1),0)</f>
        <v>144.19999999999999</v>
      </c>
      <c r="AC402" s="30">
        <f>+IFERROR(ROUND(e!BP400/e!BQ400*100,1),0)</f>
        <v>332.8</v>
      </c>
      <c r="AD402" s="101">
        <f>+e!BR400</f>
        <v>106900</v>
      </c>
      <c r="AF402" s="5"/>
      <c r="AG402" s="29"/>
      <c r="BG402" s="5"/>
      <c r="BH402" s="29"/>
      <c r="CH402" s="5"/>
      <c r="CI402" s="29"/>
    </row>
    <row r="403" spans="2:87">
      <c r="B403" s="40" t="s">
        <v>1813</v>
      </c>
      <c r="C403" s="30" t="s">
        <v>1814</v>
      </c>
      <c r="D403" s="30" t="s">
        <v>1320</v>
      </c>
      <c r="E403" s="30" t="s">
        <v>1831</v>
      </c>
      <c r="F403" s="30" t="str">
        <f t="shared" si="82"/>
        <v>埼玉県本庄市</v>
      </c>
      <c r="G403" s="41">
        <f>+e!F401</f>
        <v>77315</v>
      </c>
      <c r="H403" s="41">
        <f>+e!G401</f>
        <v>16</v>
      </c>
      <c r="I403" s="41">
        <f>+SUM(e!H401:K401)</f>
        <v>4</v>
      </c>
      <c r="J403" s="41">
        <f>+SUM(e!L401:O401)</f>
        <v>553125</v>
      </c>
      <c r="K403" s="41">
        <f>+e!P401</f>
        <v>1297804</v>
      </c>
      <c r="L403" s="41">
        <f>+SUM(e!Q401:R401)</f>
        <v>3204998</v>
      </c>
      <c r="M403" s="31">
        <f>+IFERROR(ROUND(e!P401/e!S401,0),0)</f>
        <v>92700</v>
      </c>
      <c r="N403" s="30">
        <f>+IFERROR(ROUND(SUM(e!T401:V401)/e!S401,0),0)</f>
        <v>741</v>
      </c>
      <c r="O403" s="30">
        <f>+IFERROR(ROUND(e!W401/e!G401*100,1),0)</f>
        <v>50</v>
      </c>
      <c r="P403" s="41">
        <f>+e!X401</f>
        <v>3</v>
      </c>
      <c r="Q403" s="30">
        <f>+IFERROR(ROUND(e!Z401/e!Y401*100,1),0)</f>
        <v>0</v>
      </c>
      <c r="R403" s="30">
        <f>+IFERROR(ROUND(e!AB401/e!AA401*100,1),0)</f>
        <v>75</v>
      </c>
      <c r="S403" s="30">
        <f>+IFERROR(ROUND(SUM(e!AC401:AF401)/J403*100,1),0)</f>
        <v>11.9</v>
      </c>
      <c r="T403" s="30">
        <f>+IFERROR(ROUND(e!AG401/e!Y401*100,1),0)</f>
        <v>0</v>
      </c>
      <c r="U403" s="30">
        <f>+IFERROR(ROUND(e!AH401/SUM(e!AH401:AJ401)*100,1),0)</f>
        <v>0</v>
      </c>
      <c r="V403" s="30">
        <f>+IFERROR(ROUND(e!AK401/SUM(e!AK401:AQ401)*100,1),0)</f>
        <v>21.9</v>
      </c>
      <c r="W403" s="30">
        <f>+IFERROR(ROUND(SUM(e!AR401:BG401)/J403*100,1),0)</f>
        <v>13.7</v>
      </c>
      <c r="X403" s="30">
        <f>+IFERROR(ROUND(SUM(e!BH401:BI401)/SUM(e!BJ401:BK401)*100,1),0)</f>
        <v>115.1</v>
      </c>
      <c r="Y403" s="30">
        <f t="shared" si="83"/>
        <v>247</v>
      </c>
      <c r="Z403" s="30">
        <f t="shared" si="84"/>
        <v>106.5</v>
      </c>
      <c r="AA403" s="30">
        <f>+IFERROR(ROUND(K403/SUM(e!T401:V401),1),0)</f>
        <v>125.2</v>
      </c>
      <c r="AB403" s="42">
        <f>+IFERROR(ROUND((SUM(e!BJ401:BK401)-SUM(e!BL401:BO401))/SUM(e!T401:V401),1),0)</f>
        <v>117.6</v>
      </c>
      <c r="AC403" s="30">
        <f>+IFERROR(ROUND(e!BP401/e!BQ401*100,1),0)</f>
        <v>253.5</v>
      </c>
      <c r="AD403" s="101">
        <f>+e!BR401</f>
        <v>6500</v>
      </c>
      <c r="AF403" s="5"/>
      <c r="AG403" s="29"/>
      <c r="BG403" s="5"/>
      <c r="BH403" s="29"/>
      <c r="CH403" s="5"/>
      <c r="CI403" s="29"/>
    </row>
    <row r="404" spans="2:87">
      <c r="B404" s="40" t="s">
        <v>1813</v>
      </c>
      <c r="C404" s="30" t="s">
        <v>1814</v>
      </c>
      <c r="D404" s="30" t="s">
        <v>1531</v>
      </c>
      <c r="E404" s="30" t="s">
        <v>1832</v>
      </c>
      <c r="F404" s="30" t="str">
        <f t="shared" si="82"/>
        <v>埼玉県幸手市</v>
      </c>
      <c r="G404" s="41">
        <f>+e!F402</f>
        <v>50973</v>
      </c>
      <c r="H404" s="41">
        <f>+e!G402</f>
        <v>12</v>
      </c>
      <c r="I404" s="41">
        <f>+SUM(e!H402:K402)</f>
        <v>2</v>
      </c>
      <c r="J404" s="41">
        <f>+SUM(e!L402:O402)</f>
        <v>263967</v>
      </c>
      <c r="K404" s="41">
        <f>+e!P402</f>
        <v>904813</v>
      </c>
      <c r="L404" s="41">
        <f>+SUM(e!Q402:R402)</f>
        <v>1751374</v>
      </c>
      <c r="M404" s="31">
        <f>+IFERROR(ROUND(e!P402/e!S402,0),0)</f>
        <v>82256</v>
      </c>
      <c r="N404" s="30">
        <f>+IFERROR(ROUND(SUM(e!T402:V402)/e!S402,0),0)</f>
        <v>540</v>
      </c>
      <c r="O404" s="30">
        <f>+IFERROR(ROUND(e!W402/e!G402*100,1),0)</f>
        <v>58.3</v>
      </c>
      <c r="P404" s="41">
        <f>+e!X402</f>
        <v>2</v>
      </c>
      <c r="Q404" s="30">
        <f>+IFERROR(ROUND(e!Z402/e!Y402*100,1),0)</f>
        <v>0</v>
      </c>
      <c r="R404" s="30">
        <f>+IFERROR(ROUND(e!AB402/e!AA402*100,1),0)</f>
        <v>52.3</v>
      </c>
      <c r="S404" s="30">
        <f>+IFERROR(ROUND(SUM(e!AC402:AF402)/J404*100,1),0)</f>
        <v>13.4</v>
      </c>
      <c r="T404" s="30">
        <f>+IFERROR(ROUND(e!AG402/e!Y402*100,1),0)</f>
        <v>82.1</v>
      </c>
      <c r="U404" s="30">
        <f>+IFERROR(ROUND(e!AH402/SUM(e!AH402:AJ402)*100,1),0)</f>
        <v>100</v>
      </c>
      <c r="V404" s="30">
        <f>+IFERROR(ROUND(e!AK402/SUM(e!AK402:AQ402)*100,1),0)</f>
        <v>82.1</v>
      </c>
      <c r="W404" s="30">
        <f>+IFERROR(ROUND(SUM(e!AR402:BG402)/J404*100,1),0)</f>
        <v>6.6</v>
      </c>
      <c r="X404" s="30">
        <f>+IFERROR(ROUND(SUM(e!BH402:BI402)/SUM(e!BJ402:BK402)*100,1),0)</f>
        <v>108.8</v>
      </c>
      <c r="Y404" s="30">
        <f t="shared" si="83"/>
        <v>193.6</v>
      </c>
      <c r="Z404" s="30">
        <f t="shared" si="84"/>
        <v>101.3</v>
      </c>
      <c r="AA404" s="30">
        <f>+IFERROR(ROUND(K404/SUM(e!T402:V402),1),0)</f>
        <v>152.30000000000001</v>
      </c>
      <c r="AB404" s="42">
        <f>+IFERROR(ROUND((SUM(e!BJ402:BK402)-SUM(e!BL402:BO402))/SUM(e!T402:V402),1),0)</f>
        <v>150.4</v>
      </c>
      <c r="AC404" s="30">
        <f>+IFERROR(ROUND(e!BP402/e!BQ402*100,1),0)</f>
        <v>353.4</v>
      </c>
      <c r="AD404" s="101">
        <f>+e!BR402</f>
        <v>13100</v>
      </c>
      <c r="AF404" s="5"/>
      <c r="AG404" s="29"/>
      <c r="BG404" s="5"/>
      <c r="BH404" s="29"/>
      <c r="CH404" s="5"/>
      <c r="CI404" s="29"/>
    </row>
    <row r="405" spans="2:87">
      <c r="B405" s="40" t="s">
        <v>1813</v>
      </c>
      <c r="C405" s="30" t="s">
        <v>1814</v>
      </c>
      <c r="D405" s="30" t="s">
        <v>1485</v>
      </c>
      <c r="E405" s="30" t="s">
        <v>1833</v>
      </c>
      <c r="F405" s="30" t="str">
        <f t="shared" si="82"/>
        <v>埼玉県久喜市</v>
      </c>
      <c r="G405" s="41">
        <f>+e!F403</f>
        <v>151218</v>
      </c>
      <c r="H405" s="41">
        <f>+e!G403</f>
        <v>32</v>
      </c>
      <c r="I405" s="41">
        <f>+SUM(e!H403:K403)</f>
        <v>1</v>
      </c>
      <c r="J405" s="41">
        <f>+SUM(e!L403:O403)</f>
        <v>879352</v>
      </c>
      <c r="K405" s="41">
        <f>+e!P403</f>
        <v>3223128</v>
      </c>
      <c r="L405" s="41">
        <f>+SUM(e!Q403:R403)</f>
        <v>2503075</v>
      </c>
      <c r="M405" s="31">
        <f>+IFERROR(ROUND(e!P403/e!S403,0),0)</f>
        <v>140136</v>
      </c>
      <c r="N405" s="30">
        <f>+IFERROR(ROUND(SUM(e!T403:V403)/e!S403,0),0)</f>
        <v>725</v>
      </c>
      <c r="O405" s="30">
        <f>+IFERROR(ROUND(e!W403/e!G403*100,1),0)</f>
        <v>6.3</v>
      </c>
      <c r="P405" s="41">
        <f>+e!X403</f>
        <v>6</v>
      </c>
      <c r="Q405" s="30">
        <f>+IFERROR(ROUND(e!Z403/e!Y403*100,1),0)</f>
        <v>0</v>
      </c>
      <c r="R405" s="30">
        <f>+IFERROR(ROUND(e!AB403/e!AA403*100,1),0)</f>
        <v>41.1</v>
      </c>
      <c r="S405" s="30">
        <f>+IFERROR(ROUND(SUM(e!AC403:AF403)/J405*100,1),0)</f>
        <v>33.5</v>
      </c>
      <c r="T405" s="30">
        <f>+IFERROR(ROUND(e!AG403/e!Y403*100,1),0)</f>
        <v>0</v>
      </c>
      <c r="U405" s="30">
        <f>+IFERROR(ROUND(e!AH403/SUM(e!AH403:AJ403)*100,1),0)</f>
        <v>63.8</v>
      </c>
      <c r="V405" s="30">
        <f>+IFERROR(ROUND(e!AK403/SUM(e!AK403:AQ403)*100,1),0)</f>
        <v>72.7</v>
      </c>
      <c r="W405" s="30">
        <f>+IFERROR(ROUND(SUM(e!AR403:BG403)/J405*100,1),0)</f>
        <v>15.3</v>
      </c>
      <c r="X405" s="30">
        <f>+IFERROR(ROUND(SUM(e!BH403:BI403)/SUM(e!BJ403:BK403)*100,1),0)</f>
        <v>123.6</v>
      </c>
      <c r="Y405" s="30">
        <f t="shared" si="83"/>
        <v>77.7</v>
      </c>
      <c r="Z405" s="30">
        <f t="shared" si="84"/>
        <v>112.7</v>
      </c>
      <c r="AA405" s="30">
        <f>+IFERROR(ROUND(K405/SUM(e!T403:V403),1),0)</f>
        <v>193.3</v>
      </c>
      <c r="AB405" s="42">
        <f>+IFERROR(ROUND((SUM(e!BJ403:BK403)-SUM(e!BL403:BO403))/SUM(e!T403:V403),1),0)</f>
        <v>171.5</v>
      </c>
      <c r="AC405" s="30">
        <f>+IFERROR(ROUND(e!BP403/e!BQ403*100,1),0)</f>
        <v>367.6</v>
      </c>
      <c r="AD405" s="101">
        <f>+e!BR403</f>
        <v>55740</v>
      </c>
      <c r="AF405" s="5"/>
      <c r="AG405" s="29"/>
      <c r="BG405" s="5"/>
      <c r="BH405" s="29"/>
      <c r="CH405" s="5"/>
      <c r="CI405" s="29"/>
    </row>
    <row r="406" spans="2:87">
      <c r="B406" s="40" t="s">
        <v>1813</v>
      </c>
      <c r="C406" s="30" t="s">
        <v>1814</v>
      </c>
      <c r="D406" s="30" t="s">
        <v>1324</v>
      </c>
      <c r="E406" s="30" t="s">
        <v>1834</v>
      </c>
      <c r="F406" s="30" t="str">
        <f t="shared" si="82"/>
        <v>埼玉県宮代町</v>
      </c>
      <c r="G406" s="41">
        <f>+e!F404</f>
        <v>33965</v>
      </c>
      <c r="H406" s="41">
        <f>+e!G404</f>
        <v>5</v>
      </c>
      <c r="I406" s="41">
        <f>+SUM(e!H404:K404)</f>
        <v>4</v>
      </c>
      <c r="J406" s="41">
        <f>+SUM(e!L404:O404)</f>
        <v>146749</v>
      </c>
      <c r="K406" s="41">
        <f>+e!P404</f>
        <v>640804</v>
      </c>
      <c r="L406" s="41">
        <f>+SUM(e!Q404:R404)</f>
        <v>967900</v>
      </c>
      <c r="M406" s="31">
        <f>+IFERROR(ROUND(e!P404/e!S404,0),0)</f>
        <v>128161</v>
      </c>
      <c r="N406" s="30">
        <f>+IFERROR(ROUND(SUM(e!T404:V404)/e!S404,0),0)</f>
        <v>692</v>
      </c>
      <c r="O406" s="30">
        <f>+IFERROR(ROUND(e!W404/e!G404*100,1),0)</f>
        <v>40</v>
      </c>
      <c r="P406" s="41">
        <f>+e!X404</f>
        <v>7</v>
      </c>
      <c r="Q406" s="30">
        <f>+IFERROR(ROUND(e!Z404/e!Y404*100,1),0)</f>
        <v>0</v>
      </c>
      <c r="R406" s="30">
        <f>+IFERROR(ROUND(e!AB404/e!AA404*100,1),0)</f>
        <v>37.799999999999997</v>
      </c>
      <c r="S406" s="30">
        <f>+IFERROR(ROUND(SUM(e!AC404:AF404)/J406*100,1),0)</f>
        <v>5.7</v>
      </c>
      <c r="T406" s="30">
        <f>+IFERROR(ROUND(e!AG404/e!Y404*100,1),0)</f>
        <v>0</v>
      </c>
      <c r="U406" s="30">
        <f>+IFERROR(ROUND(e!AH404/SUM(e!AH404:AJ404)*100,1),0)</f>
        <v>0</v>
      </c>
      <c r="V406" s="30">
        <f>+IFERROR(ROUND(e!AK404/SUM(e!AK404:AQ404)*100,1),0)</f>
        <v>0</v>
      </c>
      <c r="W406" s="30">
        <f>+IFERROR(ROUND(SUM(e!AR404:BG404)/J406*100,1),0)</f>
        <v>10.6</v>
      </c>
      <c r="X406" s="30">
        <f>+IFERROR(ROUND(SUM(e!BH404:BI404)/SUM(e!BJ404:BK404)*100,1),0)</f>
        <v>117.4</v>
      </c>
      <c r="Y406" s="30">
        <f t="shared" si="83"/>
        <v>151</v>
      </c>
      <c r="Z406" s="30">
        <f t="shared" si="84"/>
        <v>107.6</v>
      </c>
      <c r="AA406" s="30">
        <f>+IFERROR(ROUND(K406/SUM(e!T404:V404),1),0)</f>
        <v>185.1</v>
      </c>
      <c r="AB406" s="42">
        <f>+IFERROR(ROUND((SUM(e!BJ404:BK404)-SUM(e!BL404:BO404))/SUM(e!T404:V404),1),0)</f>
        <v>172.1</v>
      </c>
      <c r="AC406" s="30">
        <f>+IFERROR(ROUND(e!BP404/e!BQ404*100,1),0)</f>
        <v>363.7</v>
      </c>
      <c r="AD406" s="101">
        <f>+e!BR404</f>
        <v>12930</v>
      </c>
      <c r="AF406" s="5"/>
      <c r="AG406" s="29"/>
      <c r="BG406" s="5"/>
      <c r="BH406" s="29"/>
      <c r="CH406" s="5"/>
      <c r="CI406" s="29"/>
    </row>
    <row r="407" spans="2:87">
      <c r="B407" s="40" t="s">
        <v>1813</v>
      </c>
      <c r="C407" s="30" t="s">
        <v>1814</v>
      </c>
      <c r="D407" s="30" t="s">
        <v>1326</v>
      </c>
      <c r="E407" s="30" t="s">
        <v>1835</v>
      </c>
      <c r="F407" s="30" t="str">
        <f t="shared" si="82"/>
        <v>埼玉県鴻巣市</v>
      </c>
      <c r="G407" s="41">
        <f>+e!F405</f>
        <v>117293</v>
      </c>
      <c r="H407" s="41">
        <f>+e!G405</f>
        <v>19</v>
      </c>
      <c r="I407" s="41">
        <f>+SUM(e!H405:K405)</f>
        <v>6</v>
      </c>
      <c r="J407" s="41">
        <f>+SUM(e!L405:O405)</f>
        <v>568505</v>
      </c>
      <c r="K407" s="41">
        <f>+e!P405</f>
        <v>1912707</v>
      </c>
      <c r="L407" s="41">
        <f>+SUM(e!Q405:R405)</f>
        <v>1639754</v>
      </c>
      <c r="M407" s="31">
        <f>+IFERROR(ROUND(e!P405/e!S405,0),0)</f>
        <v>112512</v>
      </c>
      <c r="N407" s="30">
        <f>+IFERROR(ROUND(SUM(e!T405:V405)/e!S405,0),0)</f>
        <v>711</v>
      </c>
      <c r="O407" s="30">
        <f>+IFERROR(ROUND(e!W405/e!G405*100,1),0)</f>
        <v>73.7</v>
      </c>
      <c r="P407" s="41">
        <f>+e!X405</f>
        <v>6</v>
      </c>
      <c r="Q407" s="30">
        <f>+IFERROR(ROUND(e!Z405/e!Y405*100,1),0)</f>
        <v>0</v>
      </c>
      <c r="R407" s="30">
        <f>+IFERROR(ROUND(e!AB405/e!AA405*100,1),0)</f>
        <v>66</v>
      </c>
      <c r="S407" s="30">
        <f>+IFERROR(ROUND(SUM(e!AC405:AF405)/J407*100,1),0)</f>
        <v>0.6</v>
      </c>
      <c r="T407" s="30">
        <f>+IFERROR(ROUND(e!AG405/e!Y405*100,1),0)</f>
        <v>20.3</v>
      </c>
      <c r="U407" s="30">
        <f>+IFERROR(ROUND(e!AH405/SUM(e!AH405:AJ405)*100,1),0)</f>
        <v>0</v>
      </c>
      <c r="V407" s="30">
        <f>+IFERROR(ROUND(e!AK405/SUM(e!AK405:AQ405)*100,1),0)</f>
        <v>31.3</v>
      </c>
      <c r="W407" s="30">
        <f>+IFERROR(ROUND(SUM(e!AR405:BG405)/J407*100,1),0)</f>
        <v>9</v>
      </c>
      <c r="X407" s="30">
        <f>+IFERROR(ROUND(SUM(e!BH405:BI405)/SUM(e!BJ405:BK405)*100,1),0)</f>
        <v>112.4</v>
      </c>
      <c r="Y407" s="30">
        <f t="shared" si="83"/>
        <v>85.7</v>
      </c>
      <c r="Z407" s="30">
        <f t="shared" si="84"/>
        <v>102.8</v>
      </c>
      <c r="AA407" s="30">
        <f>+IFERROR(ROUND(K407/SUM(e!T405:V405),1),0)</f>
        <v>158.19999999999999</v>
      </c>
      <c r="AB407" s="42">
        <f>+IFERROR(ROUND((SUM(e!BJ405:BK405)-SUM(e!BL405:BO405))/SUM(e!T405:V405),1),0)</f>
        <v>153.9</v>
      </c>
      <c r="AC407" s="30">
        <f>+IFERROR(ROUND(e!BP405/e!BQ405*100,1),0)</f>
        <v>199.6</v>
      </c>
      <c r="AD407" s="101">
        <f>+e!BR405</f>
        <v>23012</v>
      </c>
      <c r="AF407" s="5"/>
      <c r="AG407" s="29"/>
      <c r="BG407" s="5"/>
      <c r="BH407" s="29"/>
      <c r="CH407" s="5"/>
      <c r="CI407" s="29"/>
    </row>
    <row r="408" spans="2:87">
      <c r="B408" s="40" t="s">
        <v>1813</v>
      </c>
      <c r="C408" s="30" t="s">
        <v>1814</v>
      </c>
      <c r="D408" s="30" t="s">
        <v>1328</v>
      </c>
      <c r="E408" s="30" t="s">
        <v>1836</v>
      </c>
      <c r="F408" s="30" t="str">
        <f t="shared" si="82"/>
        <v>埼玉県川島町</v>
      </c>
      <c r="G408" s="41">
        <f>+e!F406</f>
        <v>19888</v>
      </c>
      <c r="H408" s="41">
        <f>+e!G406</f>
        <v>6</v>
      </c>
      <c r="I408" s="41">
        <f>+SUM(e!H406:K406)</f>
        <v>2</v>
      </c>
      <c r="J408" s="41">
        <f>+SUM(e!L406:O406)</f>
        <v>153372</v>
      </c>
      <c r="K408" s="41">
        <f>+e!P406</f>
        <v>372526</v>
      </c>
      <c r="L408" s="41">
        <f>+SUM(e!Q406:R406)</f>
        <v>922474</v>
      </c>
      <c r="M408" s="31">
        <f>+IFERROR(ROUND(e!P406/e!S406,0),0)</f>
        <v>74505</v>
      </c>
      <c r="N408" s="30">
        <f>+IFERROR(ROUND(SUM(e!T406:V406)/e!S406,0),0)</f>
        <v>536</v>
      </c>
      <c r="O408" s="30">
        <f>+IFERROR(ROUND(e!W406/e!G406*100,1),0)</f>
        <v>16.7</v>
      </c>
      <c r="P408" s="41">
        <f>+e!X406</f>
        <v>5</v>
      </c>
      <c r="Q408" s="30">
        <f>+IFERROR(ROUND(e!Z406/e!Y406*100,1),0)</f>
        <v>0</v>
      </c>
      <c r="R408" s="30">
        <f>+IFERROR(ROUND(e!AB406/e!AA406*100,1),0)</f>
        <v>78.400000000000006</v>
      </c>
      <c r="S408" s="30">
        <f>+IFERROR(ROUND(SUM(e!AC406:AF406)/J408*100,1),0)</f>
        <v>1.4</v>
      </c>
      <c r="T408" s="30">
        <f>+IFERROR(ROUND(e!AG406/e!Y406*100,1),0)</f>
        <v>0</v>
      </c>
      <c r="U408" s="30">
        <f>+IFERROR(ROUND(e!AH406/SUM(e!AH406:AJ406)*100,1),0)</f>
        <v>0</v>
      </c>
      <c r="V408" s="30">
        <f>+IFERROR(ROUND(e!AK406/SUM(e!AK406:AQ406)*100,1),0)</f>
        <v>71.7</v>
      </c>
      <c r="W408" s="30">
        <f>+IFERROR(ROUND(SUM(e!AR406:BG406)/J408*100,1),0)</f>
        <v>10</v>
      </c>
      <c r="X408" s="30">
        <f>+IFERROR(ROUND(SUM(e!BH406:BI406)/SUM(e!BJ406:BK406)*100,1),0)</f>
        <v>101.7</v>
      </c>
      <c r="Y408" s="30">
        <f t="shared" si="83"/>
        <v>247.6</v>
      </c>
      <c r="Z408" s="30">
        <f t="shared" si="84"/>
        <v>98.4</v>
      </c>
      <c r="AA408" s="30">
        <f>+IFERROR(ROUND(K408/SUM(e!T406:V406),1),0)</f>
        <v>139</v>
      </c>
      <c r="AB408" s="42">
        <f>+IFERROR(ROUND((SUM(e!BJ406:BK406)-SUM(e!BL406:BO406))/SUM(e!T406:V406),1),0)</f>
        <v>141.19999999999999</v>
      </c>
      <c r="AC408" s="30">
        <f>+IFERROR(ROUND(e!BP406/e!BQ406*100,1),0)</f>
        <v>422.5</v>
      </c>
      <c r="AD408" s="101">
        <f>+e!BR406</f>
        <v>8180</v>
      </c>
      <c r="AF408" s="5"/>
      <c r="AG408" s="29"/>
      <c r="BG408" s="5"/>
      <c r="BH408" s="29"/>
      <c r="CH408" s="5"/>
      <c r="CI408" s="29"/>
    </row>
    <row r="409" spans="2:87">
      <c r="B409" s="40" t="s">
        <v>1813</v>
      </c>
      <c r="C409" s="30" t="s">
        <v>1814</v>
      </c>
      <c r="D409" s="30" t="s">
        <v>1330</v>
      </c>
      <c r="E409" s="30" t="s">
        <v>1837</v>
      </c>
      <c r="F409" s="30" t="str">
        <f t="shared" si="82"/>
        <v>埼玉県白岡市</v>
      </c>
      <c r="G409" s="41">
        <f>+e!F407</f>
        <v>52007</v>
      </c>
      <c r="H409" s="41">
        <f>+e!G407</f>
        <v>9</v>
      </c>
      <c r="I409" s="41">
        <f>+SUM(e!H407:K407)</f>
        <v>2</v>
      </c>
      <c r="J409" s="41">
        <f>+SUM(e!L407:O407)</f>
        <v>259033</v>
      </c>
      <c r="K409" s="41">
        <f>+e!P407</f>
        <v>849656</v>
      </c>
      <c r="L409" s="41">
        <f>+SUM(e!Q407:R407)</f>
        <v>1590829</v>
      </c>
      <c r="M409" s="31">
        <f>+IFERROR(ROUND(e!P407/e!S407,0),0)</f>
        <v>141609</v>
      </c>
      <c r="N409" s="30">
        <f>+IFERROR(ROUND(SUM(e!T407:V407)/e!S407,0),0)</f>
        <v>870</v>
      </c>
      <c r="O409" s="30">
        <f>+IFERROR(ROUND(e!W407/e!G407*100,1),0)</f>
        <v>0</v>
      </c>
      <c r="P409" s="41">
        <f>+e!X407</f>
        <v>4</v>
      </c>
      <c r="Q409" s="30">
        <f>+IFERROR(ROUND(e!Z407/e!Y407*100,1),0)</f>
        <v>0</v>
      </c>
      <c r="R409" s="30">
        <f>+IFERROR(ROUND(e!AB407/e!AA407*100,1),0)</f>
        <v>72.2</v>
      </c>
      <c r="S409" s="30">
        <f>+IFERROR(ROUND(SUM(e!AC407:AF407)/J409*100,1),0)</f>
        <v>8.1</v>
      </c>
      <c r="T409" s="30">
        <f>+IFERROR(ROUND(e!AG407/e!Y407*100,1),0)</f>
        <v>0</v>
      </c>
      <c r="U409" s="30">
        <f>+IFERROR(ROUND(e!AH407/SUM(e!AH407:AJ407)*100,1),0)</f>
        <v>100</v>
      </c>
      <c r="V409" s="30">
        <f>+IFERROR(ROUND(e!AK407/SUM(e!AK407:AQ407)*100,1),0)</f>
        <v>9.4</v>
      </c>
      <c r="W409" s="30">
        <f>+IFERROR(ROUND(SUM(e!AR407:BG407)/J409*100,1),0)</f>
        <v>11.9</v>
      </c>
      <c r="X409" s="30">
        <f>+IFERROR(ROUND(SUM(e!BH407:BI407)/SUM(e!BJ407:BK407)*100,1),0)</f>
        <v>117.3</v>
      </c>
      <c r="Y409" s="30">
        <f t="shared" si="83"/>
        <v>187.2</v>
      </c>
      <c r="Z409" s="30">
        <f t="shared" si="84"/>
        <v>110.7</v>
      </c>
      <c r="AA409" s="30">
        <f>+IFERROR(ROUND(K409/SUM(e!T407:V407),1),0)</f>
        <v>162.69999999999999</v>
      </c>
      <c r="AB409" s="42">
        <f>+IFERROR(ROUND((SUM(e!BJ407:BK407)-SUM(e!BL407:BO407))/SUM(e!T407:V407),1),0)</f>
        <v>147</v>
      </c>
      <c r="AC409" s="30">
        <f>+IFERROR(ROUND(e!BP407/e!BQ407*100,1),0)</f>
        <v>419.7</v>
      </c>
      <c r="AD409" s="101">
        <f>+e!BR407</f>
        <v>15750</v>
      </c>
      <c r="AF409" s="5"/>
      <c r="AG409" s="29"/>
      <c r="BG409" s="5"/>
      <c r="BH409" s="29"/>
      <c r="CH409" s="5"/>
      <c r="CI409" s="29"/>
    </row>
    <row r="410" spans="2:87">
      <c r="B410" s="40" t="s">
        <v>1813</v>
      </c>
      <c r="C410" s="30" t="s">
        <v>1814</v>
      </c>
      <c r="D410" s="30" t="s">
        <v>1535</v>
      </c>
      <c r="E410" s="30" t="s">
        <v>1838</v>
      </c>
      <c r="F410" s="30" t="str">
        <f t="shared" si="82"/>
        <v>埼玉県吉川市</v>
      </c>
      <c r="G410" s="41">
        <f>+e!F408</f>
        <v>71740</v>
      </c>
      <c r="H410" s="41">
        <f>+e!G408</f>
        <v>12</v>
      </c>
      <c r="I410" s="41">
        <f>+SUM(e!H408:K408)</f>
        <v>1</v>
      </c>
      <c r="J410" s="41">
        <f>+SUM(e!L408:O408)</f>
        <v>344354</v>
      </c>
      <c r="K410" s="41">
        <f>+e!P408</f>
        <v>1145959</v>
      </c>
      <c r="L410" s="41">
        <f>+SUM(e!Q408:R408)</f>
        <v>2699313</v>
      </c>
      <c r="M410" s="31">
        <f>+IFERROR(ROUND(e!P408/e!S408,0),0)</f>
        <v>229192</v>
      </c>
      <c r="N410" s="30">
        <f>+IFERROR(ROUND(SUM(e!T408:V408)/e!S408,0),0)</f>
        <v>1428</v>
      </c>
      <c r="O410" s="30">
        <f>+IFERROR(ROUND(e!W408/e!G408*100,1),0)</f>
        <v>58.3</v>
      </c>
      <c r="P410" s="41">
        <f>+e!X408</f>
        <v>5</v>
      </c>
      <c r="Q410" s="30">
        <f>+IFERROR(ROUND(e!Z408/e!Y408*100,1),0)</f>
        <v>0</v>
      </c>
      <c r="R410" s="30">
        <f>+IFERROR(ROUND(e!AB408/e!AA408*100,1),0)</f>
        <v>33.299999999999997</v>
      </c>
      <c r="S410" s="30">
        <f>+IFERROR(ROUND(SUM(e!AC408:AF408)/J410*100,1),0)</f>
        <v>5.8</v>
      </c>
      <c r="T410" s="30">
        <f>+IFERROR(ROUND(e!AG408/e!Y408*100,1),0)</f>
        <v>0</v>
      </c>
      <c r="U410" s="30">
        <f>+IFERROR(ROUND(e!AH408/SUM(e!AH408:AJ408)*100,1),0)</f>
        <v>0</v>
      </c>
      <c r="V410" s="30">
        <f>+IFERROR(ROUND(e!AK408/SUM(e!AK408:AQ408)*100,1),0)</f>
        <v>30.2</v>
      </c>
      <c r="W410" s="30">
        <f>+IFERROR(ROUND(SUM(e!AR408:BG408)/J410*100,1),0)</f>
        <v>40.6</v>
      </c>
      <c r="X410" s="30">
        <f>+IFERROR(ROUND(SUM(e!BH408:BI408)/SUM(e!BJ408:BK408)*100,1),0)</f>
        <v>104.8</v>
      </c>
      <c r="Y410" s="30">
        <f t="shared" si="83"/>
        <v>235.6</v>
      </c>
      <c r="Z410" s="30">
        <f t="shared" si="84"/>
        <v>101.1</v>
      </c>
      <c r="AA410" s="30">
        <f>+IFERROR(ROUND(K410/SUM(e!T408:V408),1),0)</f>
        <v>160.5</v>
      </c>
      <c r="AB410" s="42">
        <f>+IFERROR(ROUND((SUM(e!BJ408:BK408)-SUM(e!BL408:BO408))/SUM(e!T408:V408),1),0)</f>
        <v>158.69999999999999</v>
      </c>
      <c r="AC410" s="30">
        <f>+IFERROR(ROUND(e!BP408/e!BQ408*100,1),0)</f>
        <v>426.3</v>
      </c>
      <c r="AD410" s="101">
        <f>+e!BR408</f>
        <v>31100</v>
      </c>
      <c r="AF410" s="5"/>
      <c r="AG410" s="29"/>
      <c r="BG410" s="5"/>
      <c r="BH410" s="29"/>
      <c r="CH410" s="5"/>
      <c r="CI410" s="29"/>
    </row>
    <row r="411" spans="2:87">
      <c r="B411" s="40" t="s">
        <v>1813</v>
      </c>
      <c r="C411" s="30" t="s">
        <v>1814</v>
      </c>
      <c r="D411" s="30" t="s">
        <v>1334</v>
      </c>
      <c r="E411" s="30" t="s">
        <v>1839</v>
      </c>
      <c r="F411" s="30" t="str">
        <f t="shared" si="82"/>
        <v>埼玉県越谷・松伏水道企業団</v>
      </c>
      <c r="G411" s="41">
        <f>+e!F409</f>
        <v>373830</v>
      </c>
      <c r="H411" s="41">
        <f>+e!G409</f>
        <v>102</v>
      </c>
      <c r="I411" s="41">
        <f>+SUM(e!H409:K409)</f>
        <v>2</v>
      </c>
      <c r="J411" s="41">
        <f>+SUM(e!L409:O409)</f>
        <v>1275353</v>
      </c>
      <c r="K411" s="41">
        <f>+e!P409</f>
        <v>6419266</v>
      </c>
      <c r="L411" s="41">
        <f>+SUM(e!Q409:R409)</f>
        <v>12702421</v>
      </c>
      <c r="M411" s="31">
        <f>+IFERROR(ROUND(e!P409/e!S409,0),0)</f>
        <v>72127</v>
      </c>
      <c r="N411" s="30">
        <f>+IFERROR(ROUND(SUM(e!T409:V409)/e!S409,0),0)</f>
        <v>416</v>
      </c>
      <c r="O411" s="30">
        <f>+IFERROR(ROUND(e!W409/e!G409*100,1),0)</f>
        <v>42.2</v>
      </c>
      <c r="P411" s="41">
        <f>+e!X409</f>
        <v>6</v>
      </c>
      <c r="Q411" s="30">
        <f>+IFERROR(ROUND(e!Z409/e!Y409*100,1),0)</f>
        <v>0</v>
      </c>
      <c r="R411" s="30">
        <f>+IFERROR(ROUND(e!AB409/e!AA409*100,1),0)</f>
        <v>47.2</v>
      </c>
      <c r="S411" s="30">
        <f>+IFERROR(ROUND(SUM(e!AC409:AF409)/J411*100,1),0)</f>
        <v>8.4</v>
      </c>
      <c r="T411" s="30">
        <f>+IFERROR(ROUND(e!AG409/e!Y409*100,1),0)</f>
        <v>37.5</v>
      </c>
      <c r="U411" s="30">
        <f>+IFERROR(ROUND(e!AH409/SUM(e!AH409:AJ409)*100,1),0)</f>
        <v>51.9</v>
      </c>
      <c r="V411" s="30">
        <f>+IFERROR(ROUND(e!AK409/SUM(e!AK409:AQ409)*100,1),0)</f>
        <v>67.900000000000006</v>
      </c>
      <c r="W411" s="30">
        <f>+IFERROR(ROUND(SUM(e!AR409:BG409)/J411*100,1),0)</f>
        <v>47.9</v>
      </c>
      <c r="X411" s="30">
        <f>+IFERROR(ROUND(SUM(e!BH409:BI409)/SUM(e!BJ409:BK409)*100,1),0)</f>
        <v>119.2</v>
      </c>
      <c r="Y411" s="30">
        <f t="shared" si="83"/>
        <v>197.9</v>
      </c>
      <c r="Z411" s="30">
        <f t="shared" si="84"/>
        <v>116.5</v>
      </c>
      <c r="AA411" s="30">
        <f>+IFERROR(ROUND(K411/SUM(e!T409:V409),1),0)</f>
        <v>173.4</v>
      </c>
      <c r="AB411" s="42">
        <f>+IFERROR(ROUND((SUM(e!BJ409:BK409)-SUM(e!BL409:BO409))/SUM(e!T409:V409),1),0)</f>
        <v>148.9</v>
      </c>
      <c r="AC411" s="30">
        <f>+IFERROR(ROUND(e!BP409/e!BQ409*100,1),0)</f>
        <v>289.39999999999998</v>
      </c>
      <c r="AD411" s="101">
        <f>+e!BR409</f>
        <v>124400</v>
      </c>
      <c r="AF411" s="5"/>
      <c r="AG411" s="29"/>
      <c r="BG411" s="5"/>
      <c r="BH411" s="29"/>
      <c r="CH411" s="5"/>
      <c r="CI411" s="29"/>
    </row>
    <row r="412" spans="2:87">
      <c r="B412" s="40" t="s">
        <v>1813</v>
      </c>
      <c r="C412" s="30" t="s">
        <v>1814</v>
      </c>
      <c r="D412" s="30" t="s">
        <v>1336</v>
      </c>
      <c r="E412" s="30" t="s">
        <v>1840</v>
      </c>
      <c r="F412" s="30" t="str">
        <f t="shared" si="82"/>
        <v>埼玉県小川町</v>
      </c>
      <c r="G412" s="41">
        <f>+e!F410</f>
        <v>29012</v>
      </c>
      <c r="H412" s="41">
        <f>+e!G410</f>
        <v>13</v>
      </c>
      <c r="I412" s="41">
        <f>+SUM(e!H410:K410)</f>
        <v>2</v>
      </c>
      <c r="J412" s="41">
        <f>+SUM(e!L410:O410)</f>
        <v>214267</v>
      </c>
      <c r="K412" s="41">
        <f>+e!P410</f>
        <v>498621</v>
      </c>
      <c r="L412" s="41">
        <f>+SUM(e!Q410:R410)</f>
        <v>512390</v>
      </c>
      <c r="M412" s="31">
        <f>+IFERROR(ROUND(e!P410/e!S410,0),0)</f>
        <v>41552</v>
      </c>
      <c r="N412" s="30">
        <f>+IFERROR(ROUND(SUM(e!T410:V410)/e!S410,0),0)</f>
        <v>281</v>
      </c>
      <c r="O412" s="30">
        <f>+IFERROR(ROUND(e!W410/e!G410*100,1),0)</f>
        <v>38.5</v>
      </c>
      <c r="P412" s="41">
        <f>+e!X410</f>
        <v>5</v>
      </c>
      <c r="Q412" s="30">
        <f>+IFERROR(ROUND(e!Z410/e!Y410*100,1),0)</f>
        <v>0</v>
      </c>
      <c r="R412" s="30">
        <f>+IFERROR(ROUND(e!AB410/e!AA410*100,1),0)</f>
        <v>25</v>
      </c>
      <c r="S412" s="30">
        <f>+IFERROR(ROUND(SUM(e!AC410:AF410)/J412*100,1),0)</f>
        <v>24.5</v>
      </c>
      <c r="T412" s="30">
        <f>+IFERROR(ROUND(e!AG410/e!Y410*100,1),0)</f>
        <v>0</v>
      </c>
      <c r="U412" s="30">
        <f>+IFERROR(ROUND(e!AH410/SUM(e!AH410:AJ410)*100,1),0)</f>
        <v>0</v>
      </c>
      <c r="V412" s="30">
        <f>+IFERROR(ROUND(e!AK410/SUM(e!AK410:AQ410)*100,1),0)</f>
        <v>87.4</v>
      </c>
      <c r="W412" s="30">
        <f>+IFERROR(ROUND(SUM(e!AR410:BG410)/J412*100,1),0)</f>
        <v>2.2000000000000002</v>
      </c>
      <c r="X412" s="30">
        <f>+IFERROR(ROUND(SUM(e!BH410:BI410)/SUM(e!BJ410:BK410)*100,1),0)</f>
        <v>111.1</v>
      </c>
      <c r="Y412" s="30">
        <f t="shared" si="83"/>
        <v>102.8</v>
      </c>
      <c r="Z412" s="30">
        <f t="shared" si="84"/>
        <v>105.5</v>
      </c>
      <c r="AA412" s="30">
        <f>+IFERROR(ROUND(K412/SUM(e!T410:V410),1),0)</f>
        <v>148</v>
      </c>
      <c r="AB412" s="42">
        <f>+IFERROR(ROUND((SUM(e!BJ410:BK410)-SUM(e!BL410:BO410))/SUM(e!T410:V410),1),0)</f>
        <v>140.30000000000001</v>
      </c>
      <c r="AC412" s="30">
        <f>+IFERROR(ROUND(e!BP410/e!BQ410*100,1),0)</f>
        <v>1385.1</v>
      </c>
      <c r="AD412" s="101">
        <f>+e!BR410</f>
        <v>3900</v>
      </c>
      <c r="AF412" s="5"/>
      <c r="AG412" s="29"/>
      <c r="BG412" s="5"/>
      <c r="BH412" s="29"/>
      <c r="CH412" s="5"/>
      <c r="CI412" s="29"/>
    </row>
    <row r="413" spans="2:87">
      <c r="B413" s="40" t="s">
        <v>1813</v>
      </c>
      <c r="C413" s="30" t="s">
        <v>1814</v>
      </c>
      <c r="D413" s="30" t="s">
        <v>1340</v>
      </c>
      <c r="E413" s="30" t="s">
        <v>1841</v>
      </c>
      <c r="F413" s="30" t="str">
        <f t="shared" si="82"/>
        <v>埼玉県和光市</v>
      </c>
      <c r="G413" s="41">
        <f>+e!F411</f>
        <v>83054</v>
      </c>
      <c r="H413" s="41">
        <f>+e!G411</f>
        <v>16</v>
      </c>
      <c r="I413" s="41">
        <f>+SUM(e!H411:K411)</f>
        <v>2</v>
      </c>
      <c r="J413" s="41">
        <f>+SUM(e!L411:O411)</f>
        <v>153837</v>
      </c>
      <c r="K413" s="41">
        <f>+e!P411</f>
        <v>1018152</v>
      </c>
      <c r="L413" s="41">
        <f>+SUM(e!Q411:R411)</f>
        <v>186044</v>
      </c>
      <c r="M413" s="31">
        <f>+IFERROR(ROUND(e!P411/e!S411,0),0)</f>
        <v>72725</v>
      </c>
      <c r="N413" s="30">
        <f>+IFERROR(ROUND(SUM(e!T411:V411)/e!S411,0),0)</f>
        <v>640</v>
      </c>
      <c r="O413" s="30">
        <f>+IFERROR(ROUND(e!W411/e!G411*100,1),0)</f>
        <v>43.8</v>
      </c>
      <c r="P413" s="41">
        <f>+e!X411</f>
        <v>8</v>
      </c>
      <c r="Q413" s="30">
        <f>+IFERROR(ROUND(e!Z411/e!Y411*100,1),0)</f>
        <v>0</v>
      </c>
      <c r="R413" s="30">
        <f>+IFERROR(ROUND(e!AB411/e!AA411*100,1),0)</f>
        <v>70</v>
      </c>
      <c r="S413" s="30">
        <f>+IFERROR(ROUND(SUM(e!AC411:AF411)/J413*100,1),0)</f>
        <v>5</v>
      </c>
      <c r="T413" s="30">
        <f>+IFERROR(ROUND(e!AG411/e!Y411*100,1),0)</f>
        <v>100</v>
      </c>
      <c r="U413" s="30">
        <f>+IFERROR(ROUND(e!AH411/SUM(e!AH411:AJ411)*100,1),0)</f>
        <v>100</v>
      </c>
      <c r="V413" s="30">
        <f>+IFERROR(ROUND(e!AK411/SUM(e!AK411:AQ411)*100,1),0)</f>
        <v>100</v>
      </c>
      <c r="W413" s="30">
        <f>+IFERROR(ROUND(SUM(e!AR411:BG411)/J413*100,1),0)</f>
        <v>27.8</v>
      </c>
      <c r="X413" s="30">
        <f>+IFERROR(ROUND(SUM(e!BH411:BI411)/SUM(e!BJ411:BK411)*100,1),0)</f>
        <v>111</v>
      </c>
      <c r="Y413" s="30">
        <f t="shared" si="83"/>
        <v>18.3</v>
      </c>
      <c r="Z413" s="30">
        <f t="shared" si="84"/>
        <v>96.9</v>
      </c>
      <c r="AA413" s="30">
        <f>+IFERROR(ROUND(K413/SUM(e!T411:V411),1),0)</f>
        <v>113.6</v>
      </c>
      <c r="AB413" s="42">
        <f>+IFERROR(ROUND((SUM(e!BJ411:BK411)-SUM(e!BL411:BO411))/SUM(e!T411:V411),1),0)</f>
        <v>117.2</v>
      </c>
      <c r="AC413" s="30">
        <f>+IFERROR(ROUND(e!BP411/e!BQ411*100,1),0)</f>
        <v>464.9</v>
      </c>
      <c r="AD413" s="101">
        <f>+e!BR411</f>
        <v>27000</v>
      </c>
      <c r="AF413" s="5"/>
      <c r="AG413" s="29"/>
      <c r="BG413" s="5"/>
      <c r="BH413" s="29"/>
      <c r="CH413" s="5"/>
      <c r="CI413" s="29"/>
    </row>
    <row r="414" spans="2:87">
      <c r="B414" s="40" t="s">
        <v>1813</v>
      </c>
      <c r="C414" s="30" t="s">
        <v>1814</v>
      </c>
      <c r="D414" s="30" t="s">
        <v>1342</v>
      </c>
      <c r="E414" s="30" t="s">
        <v>1842</v>
      </c>
      <c r="F414" s="30" t="str">
        <f t="shared" si="82"/>
        <v>埼玉県杉戸町</v>
      </c>
      <c r="G414" s="41">
        <f>+e!F412</f>
        <v>44336</v>
      </c>
      <c r="H414" s="41">
        <f>+e!G412</f>
        <v>9</v>
      </c>
      <c r="I414" s="41">
        <f>+SUM(e!H412:K412)</f>
        <v>1</v>
      </c>
      <c r="J414" s="41">
        <f>+SUM(e!L412:O412)</f>
        <v>234803</v>
      </c>
      <c r="K414" s="41">
        <f>+e!P412</f>
        <v>792385</v>
      </c>
      <c r="L414" s="41">
        <f>+SUM(e!Q412:R412)</f>
        <v>1313969</v>
      </c>
      <c r="M414" s="31">
        <f>+IFERROR(ROUND(e!P412/e!S412,0),0)</f>
        <v>113198</v>
      </c>
      <c r="N414" s="30">
        <f>+IFERROR(ROUND(SUM(e!T412:V412)/e!S412,0),0)</f>
        <v>707</v>
      </c>
      <c r="O414" s="30">
        <f>+IFERROR(ROUND(e!W412/e!G412*100,1),0)</f>
        <v>55.6</v>
      </c>
      <c r="P414" s="41">
        <f>+e!X412</f>
        <v>9</v>
      </c>
      <c r="Q414" s="30">
        <f>+IFERROR(ROUND(e!Z412/e!Y412*100,1),0)</f>
        <v>0</v>
      </c>
      <c r="R414" s="30">
        <f>+IFERROR(ROUND(e!AB412/e!AA412*100,1),0)</f>
        <v>66.7</v>
      </c>
      <c r="S414" s="30">
        <f>+IFERROR(ROUND(SUM(e!AC412:AF412)/J414*100,1),0)</f>
        <v>11.9</v>
      </c>
      <c r="T414" s="30">
        <f>+IFERROR(ROUND(e!AG412/e!Y412*100,1),0)</f>
        <v>100</v>
      </c>
      <c r="U414" s="30">
        <f>+IFERROR(ROUND(e!AH412/SUM(e!AH412:AJ412)*100,1),0)</f>
        <v>100</v>
      </c>
      <c r="V414" s="30">
        <f>+IFERROR(ROUND(e!AK412/SUM(e!AK412:AQ412)*100,1),0)</f>
        <v>100</v>
      </c>
      <c r="W414" s="30">
        <f>+IFERROR(ROUND(SUM(e!AR412:BG412)/J414*100,1),0)</f>
        <v>14.1</v>
      </c>
      <c r="X414" s="30">
        <f>+IFERROR(ROUND(SUM(e!BH412:BI412)/SUM(e!BJ412:BK412)*100,1),0)</f>
        <v>106</v>
      </c>
      <c r="Y414" s="30">
        <f t="shared" si="83"/>
        <v>165.8</v>
      </c>
      <c r="Z414" s="30">
        <f t="shared" si="84"/>
        <v>92.5</v>
      </c>
      <c r="AA414" s="30">
        <f>+IFERROR(ROUND(K414/SUM(e!T412:V412),1),0)</f>
        <v>160.19999999999999</v>
      </c>
      <c r="AB414" s="42">
        <f>+IFERROR(ROUND((SUM(e!BJ412:BK412)-SUM(e!BL412:BO412))/SUM(e!T412:V412),1),0)</f>
        <v>173.2</v>
      </c>
      <c r="AC414" s="30">
        <f>+IFERROR(ROUND(e!BP412/e!BQ412*100,1),0)</f>
        <v>603</v>
      </c>
      <c r="AD414" s="101">
        <f>+e!BR412</f>
        <v>19500</v>
      </c>
      <c r="AF414" s="5"/>
      <c r="AG414" s="29"/>
      <c r="BG414" s="5"/>
      <c r="BH414" s="29"/>
      <c r="CH414" s="5"/>
      <c r="CI414" s="29"/>
    </row>
    <row r="415" spans="2:87">
      <c r="B415" s="40" t="s">
        <v>1813</v>
      </c>
      <c r="C415" s="30" t="s">
        <v>1814</v>
      </c>
      <c r="D415" s="30" t="s">
        <v>1489</v>
      </c>
      <c r="E415" s="30" t="s">
        <v>1843</v>
      </c>
      <c r="F415" s="30" t="str">
        <f t="shared" si="82"/>
        <v>埼玉県上尾市</v>
      </c>
      <c r="G415" s="41">
        <f>+e!F413</f>
        <v>225303</v>
      </c>
      <c r="H415" s="41">
        <f>+e!G413</f>
        <v>44</v>
      </c>
      <c r="I415" s="41">
        <f>+SUM(e!H413:K413)</f>
        <v>3</v>
      </c>
      <c r="J415" s="41">
        <f>+SUM(e!L413:O413)</f>
        <v>825737</v>
      </c>
      <c r="K415" s="41">
        <f>+e!P413</f>
        <v>3575812</v>
      </c>
      <c r="L415" s="41">
        <f>+SUM(e!Q413:R413)</f>
        <v>4024140</v>
      </c>
      <c r="M415" s="31">
        <f>+IFERROR(ROUND(e!P413/e!S413,0),0)</f>
        <v>105171</v>
      </c>
      <c r="N415" s="30">
        <f>+IFERROR(ROUND(SUM(e!T413:V413)/e!S413,0),0)</f>
        <v>631</v>
      </c>
      <c r="O415" s="30">
        <f>+IFERROR(ROUND(e!W413/e!G413*100,1),0)</f>
        <v>59.1</v>
      </c>
      <c r="P415" s="41">
        <f>+e!X413</f>
        <v>7</v>
      </c>
      <c r="Q415" s="30">
        <f>+IFERROR(ROUND(e!Z413/e!Y413*100,1),0)</f>
        <v>0</v>
      </c>
      <c r="R415" s="30">
        <f>+IFERROR(ROUND(e!AB413/e!AA413*100,1),0)</f>
        <v>92</v>
      </c>
      <c r="S415" s="30">
        <f>+IFERROR(ROUND(SUM(e!AC413:AF413)/J415*100,1),0)</f>
        <v>10.6</v>
      </c>
      <c r="T415" s="30">
        <f>+IFERROR(ROUND(e!AG413/e!Y413*100,1),0)</f>
        <v>0</v>
      </c>
      <c r="U415" s="30">
        <f>+IFERROR(ROUND(e!AH413/SUM(e!AH413:AJ413)*100,1),0)</f>
        <v>0</v>
      </c>
      <c r="V415" s="30">
        <f>+IFERROR(ROUND(e!AK413/SUM(e!AK413:AQ413)*100,1),0)</f>
        <v>27.8</v>
      </c>
      <c r="W415" s="30">
        <f>+IFERROR(ROUND(SUM(e!AR413:BG413)/J415*100,1),0)</f>
        <v>28.8</v>
      </c>
      <c r="X415" s="30">
        <f>+IFERROR(ROUND(SUM(e!BH413:BI413)/SUM(e!BJ413:BK413)*100,1),0)</f>
        <v>113</v>
      </c>
      <c r="Y415" s="30">
        <f t="shared" si="83"/>
        <v>112.5</v>
      </c>
      <c r="Z415" s="30">
        <f t="shared" si="84"/>
        <v>105.8</v>
      </c>
      <c r="AA415" s="30">
        <f>+IFERROR(ROUND(K415/SUM(e!T413:V413),1),0)</f>
        <v>166.6</v>
      </c>
      <c r="AB415" s="42">
        <f>+IFERROR(ROUND((SUM(e!BJ413:BK413)-SUM(e!BL413:BO413))/SUM(e!T413:V413),1),0)</f>
        <v>157.5</v>
      </c>
      <c r="AC415" s="30">
        <f>+IFERROR(ROUND(e!BP413/e!BQ413*100,1),0)</f>
        <v>351</v>
      </c>
      <c r="AD415" s="101">
        <f>+e!BR413</f>
        <v>86600</v>
      </c>
      <c r="AF415" s="5"/>
      <c r="AG415" s="29"/>
      <c r="BG415" s="5"/>
      <c r="BH415" s="29"/>
      <c r="CH415" s="5"/>
      <c r="CI415" s="29"/>
    </row>
    <row r="416" spans="2:87">
      <c r="B416" s="40" t="s">
        <v>1813</v>
      </c>
      <c r="C416" s="30" t="s">
        <v>1814</v>
      </c>
      <c r="D416" s="30" t="s">
        <v>1344</v>
      </c>
      <c r="E416" s="30" t="s">
        <v>1844</v>
      </c>
      <c r="F416" s="30" t="str">
        <f t="shared" si="82"/>
        <v>埼玉県新座市</v>
      </c>
      <c r="G416" s="41">
        <f>+e!F414</f>
        <v>163712</v>
      </c>
      <c r="H416" s="41">
        <f>+e!G414</f>
        <v>28</v>
      </c>
      <c r="I416" s="41">
        <f>+SUM(e!H414:K414)</f>
        <v>4</v>
      </c>
      <c r="J416" s="41">
        <f>+SUM(e!L414:O414)</f>
        <v>411501</v>
      </c>
      <c r="K416" s="41">
        <f>+e!P414</f>
        <v>2086031</v>
      </c>
      <c r="L416" s="41">
        <f>+SUM(e!Q414:R414)</f>
        <v>2181555</v>
      </c>
      <c r="M416" s="31">
        <f>+IFERROR(ROUND(e!P414/e!S414,0),0)</f>
        <v>99335</v>
      </c>
      <c r="N416" s="30">
        <f>+IFERROR(ROUND(SUM(e!T414:V414)/e!S414,0),0)</f>
        <v>793</v>
      </c>
      <c r="O416" s="30">
        <f>+IFERROR(ROUND(e!W414/e!G414*100,1),0)</f>
        <v>28.6</v>
      </c>
      <c r="P416" s="41">
        <f>+e!X414</f>
        <v>4</v>
      </c>
      <c r="Q416" s="30">
        <f>+IFERROR(ROUND(e!Z414/e!Y414*100,1),0)</f>
        <v>0</v>
      </c>
      <c r="R416" s="30">
        <f>+IFERROR(ROUND(e!AB414/e!AA414*100,1),0)</f>
        <v>0</v>
      </c>
      <c r="S416" s="30">
        <f>+IFERROR(ROUND(SUM(e!AC414:AF414)/J416*100,1),0)</f>
        <v>5.7</v>
      </c>
      <c r="T416" s="30">
        <f>+IFERROR(ROUND(e!AG414/e!Y414*100,1),0)</f>
        <v>0</v>
      </c>
      <c r="U416" s="30">
        <f>+IFERROR(ROUND(e!AH414/SUM(e!AH414:AJ414)*100,1),0)</f>
        <v>0</v>
      </c>
      <c r="V416" s="30">
        <f>+IFERROR(ROUND(e!AK414/SUM(e!AK414:AQ414)*100,1),0)</f>
        <v>87.5</v>
      </c>
      <c r="W416" s="30">
        <f>+IFERROR(ROUND(SUM(e!AR414:BG414)/J416*100,1),0)</f>
        <v>10.8</v>
      </c>
      <c r="X416" s="30">
        <f>+IFERROR(ROUND(SUM(e!BH414:BI414)/SUM(e!BJ414:BK414)*100,1),0)</f>
        <v>106.1</v>
      </c>
      <c r="Y416" s="30">
        <f t="shared" si="83"/>
        <v>104.6</v>
      </c>
      <c r="Z416" s="30">
        <f t="shared" si="84"/>
        <v>102</v>
      </c>
      <c r="AA416" s="30">
        <f>+IFERROR(ROUND(K416/SUM(e!T414:V414),1),0)</f>
        <v>125.2</v>
      </c>
      <c r="AB416" s="42">
        <f>+IFERROR(ROUND((SUM(e!BJ414:BK414)-SUM(e!BL414:BO414))/SUM(e!T414:V414),1),0)</f>
        <v>122.8</v>
      </c>
      <c r="AC416" s="30">
        <f>+IFERROR(ROUND(e!BP414/e!BQ414*100,1),0)</f>
        <v>492.2</v>
      </c>
      <c r="AD416" s="101">
        <f>+e!BR414</f>
        <v>38200</v>
      </c>
      <c r="AF416" s="5"/>
      <c r="AG416" s="29"/>
      <c r="BG416" s="5"/>
      <c r="BH416" s="29"/>
      <c r="CH416" s="5"/>
      <c r="CI416" s="29"/>
    </row>
    <row r="417" spans="2:87">
      <c r="B417" s="40" t="s">
        <v>1813</v>
      </c>
      <c r="C417" s="30" t="s">
        <v>1814</v>
      </c>
      <c r="D417" s="30" t="s">
        <v>1346</v>
      </c>
      <c r="E417" s="30" t="s">
        <v>1845</v>
      </c>
      <c r="F417" s="30" t="str">
        <f t="shared" si="82"/>
        <v>埼玉県ふじみ野市</v>
      </c>
      <c r="G417" s="41">
        <f>+e!F415</f>
        <v>112534</v>
      </c>
      <c r="H417" s="41">
        <f>+e!G415</f>
        <v>12</v>
      </c>
      <c r="I417" s="41">
        <f>+SUM(e!H415:K415)</f>
        <v>2</v>
      </c>
      <c r="J417" s="41">
        <f>+SUM(e!L415:O415)</f>
        <v>328590</v>
      </c>
      <c r="K417" s="41">
        <f>+e!P415</f>
        <v>1334686</v>
      </c>
      <c r="L417" s="41">
        <f>+SUM(e!Q415:R415)</f>
        <v>1984500</v>
      </c>
      <c r="M417" s="31">
        <f>+IFERROR(ROUND(e!P415/e!S415,0),0)</f>
        <v>133469</v>
      </c>
      <c r="N417" s="30">
        <f>+IFERROR(ROUND(SUM(e!T415:V415)/e!S415,0),0)</f>
        <v>1194</v>
      </c>
      <c r="O417" s="30">
        <f>+IFERROR(ROUND(e!W415/e!G415*100,1),0)</f>
        <v>50</v>
      </c>
      <c r="P417" s="41">
        <f>+e!X415</f>
        <v>10</v>
      </c>
      <c r="Q417" s="30">
        <f>+IFERROR(ROUND(e!Z415/e!Y415*100,1),0)</f>
        <v>0</v>
      </c>
      <c r="R417" s="30">
        <f>+IFERROR(ROUND(e!AB415/e!AA415*100,1),0)</f>
        <v>53.8</v>
      </c>
      <c r="S417" s="30">
        <f>+IFERROR(ROUND(SUM(e!AC415:AF415)/J417*100,1),0)</f>
        <v>23.4</v>
      </c>
      <c r="T417" s="30">
        <f>+IFERROR(ROUND(e!AG415/e!Y415*100,1),0)</f>
        <v>0</v>
      </c>
      <c r="U417" s="30">
        <f>+IFERROR(ROUND(e!AH415/SUM(e!AH415:AJ415)*100,1),0)</f>
        <v>0</v>
      </c>
      <c r="V417" s="30">
        <f>+IFERROR(ROUND(e!AK415/SUM(e!AK415:AQ415)*100,1),0)</f>
        <v>15.7</v>
      </c>
      <c r="W417" s="30">
        <f>+IFERROR(ROUND(SUM(e!AR415:BG415)/J417*100,1),0)</f>
        <v>11.7</v>
      </c>
      <c r="X417" s="30">
        <f>+IFERROR(ROUND(SUM(e!BH415:BI415)/SUM(e!BJ415:BK415)*100,1),0)</f>
        <v>106.9</v>
      </c>
      <c r="Y417" s="30">
        <f t="shared" si="83"/>
        <v>148.69999999999999</v>
      </c>
      <c r="Z417" s="30">
        <f t="shared" si="84"/>
        <v>94.7</v>
      </c>
      <c r="AA417" s="30">
        <f>+IFERROR(ROUND(K417/SUM(e!T415:V415),1),0)</f>
        <v>111.8</v>
      </c>
      <c r="AB417" s="42">
        <f>+IFERROR(ROUND((SUM(e!BJ415:BK415)-SUM(e!BL415:BO415))/SUM(e!T415:V415),1),0)</f>
        <v>118.1</v>
      </c>
      <c r="AC417" s="30">
        <f>+IFERROR(ROUND(e!BP415/e!BQ415*100,1),0)</f>
        <v>246.2</v>
      </c>
      <c r="AD417" s="101">
        <f>+e!BR415</f>
        <v>28800</v>
      </c>
      <c r="AF417" s="5"/>
      <c r="AG417" s="29"/>
      <c r="BG417" s="5"/>
      <c r="BH417" s="29"/>
      <c r="CH417" s="5"/>
      <c r="CI417" s="29"/>
    </row>
    <row r="418" spans="2:87">
      <c r="B418" s="40" t="s">
        <v>1813</v>
      </c>
      <c r="C418" s="30" t="s">
        <v>1814</v>
      </c>
      <c r="D418" s="30" t="s">
        <v>1348</v>
      </c>
      <c r="E418" s="30" t="s">
        <v>1846</v>
      </c>
      <c r="F418" s="30" t="str">
        <f t="shared" si="82"/>
        <v>埼玉県朝霞市</v>
      </c>
      <c r="G418" s="41">
        <f>+e!F416</f>
        <v>141026</v>
      </c>
      <c r="H418" s="41">
        <f>+e!G416</f>
        <v>27</v>
      </c>
      <c r="I418" s="41">
        <f>+SUM(e!H416:K416)</f>
        <v>3</v>
      </c>
      <c r="J418" s="41">
        <f>+SUM(e!L416:O416)</f>
        <v>262671</v>
      </c>
      <c r="K418" s="41">
        <f>+e!P416</f>
        <v>1774662</v>
      </c>
      <c r="L418" s="41">
        <f>+SUM(e!Q416:R416)</f>
        <v>4851916</v>
      </c>
      <c r="M418" s="31">
        <f>+IFERROR(ROUND(e!P416/e!S416,0),0)</f>
        <v>98592</v>
      </c>
      <c r="N418" s="30">
        <f>+IFERROR(ROUND(SUM(e!T416:V416)/e!S416,0),0)</f>
        <v>783</v>
      </c>
      <c r="O418" s="30">
        <f>+IFERROR(ROUND(e!W416/e!G416*100,1),0)</f>
        <v>51.9</v>
      </c>
      <c r="P418" s="41">
        <f>+e!X416</f>
        <v>7</v>
      </c>
      <c r="Q418" s="30">
        <f>+IFERROR(ROUND(e!Z416/e!Y416*100,1),0)</f>
        <v>0</v>
      </c>
      <c r="R418" s="30">
        <f>+IFERROR(ROUND(e!AB416/e!AA416*100,1),0)</f>
        <v>58.1</v>
      </c>
      <c r="S418" s="30">
        <f>+IFERROR(ROUND(SUM(e!AC416:AF416)/J418*100,1),0)</f>
        <v>10.1</v>
      </c>
      <c r="T418" s="30">
        <f>+IFERROR(ROUND(e!AG416/e!Y416*100,1),0)</f>
        <v>100</v>
      </c>
      <c r="U418" s="30">
        <f>+IFERROR(ROUND(e!AH416/SUM(e!AH416:AJ416)*100,1),0)</f>
        <v>81.3</v>
      </c>
      <c r="V418" s="30">
        <f>+IFERROR(ROUND(e!AK416/SUM(e!AK416:AQ416)*100,1),0)</f>
        <v>95.8</v>
      </c>
      <c r="W418" s="30">
        <f>+IFERROR(ROUND(SUM(e!AR416:BG416)/J418*100,1),0)</f>
        <v>6.4</v>
      </c>
      <c r="X418" s="30">
        <f>+IFERROR(ROUND(SUM(e!BH416:BI416)/SUM(e!BJ416:BK416)*100,1),0)</f>
        <v>118.7</v>
      </c>
      <c r="Y418" s="30">
        <f t="shared" si="83"/>
        <v>273.39999999999998</v>
      </c>
      <c r="Z418" s="30">
        <f t="shared" si="84"/>
        <v>101.2</v>
      </c>
      <c r="AA418" s="30">
        <f>+IFERROR(ROUND(K418/SUM(e!T416:V416),1),0)</f>
        <v>125.9</v>
      </c>
      <c r="AB418" s="42">
        <f>+IFERROR(ROUND((SUM(e!BJ416:BK416)-SUM(e!BL416:BO416))/SUM(e!T416:V416),1),0)</f>
        <v>124.4</v>
      </c>
      <c r="AC418" s="30">
        <f>+IFERROR(ROUND(e!BP416/e!BQ416*100,1),0)</f>
        <v>291.5</v>
      </c>
      <c r="AD418" s="101">
        <f>+e!BR416</f>
        <v>34510</v>
      </c>
      <c r="AF418" s="5"/>
      <c r="AG418" s="29"/>
      <c r="BG418" s="5"/>
      <c r="BH418" s="29"/>
      <c r="CH418" s="5"/>
      <c r="CI418" s="29"/>
    </row>
    <row r="419" spans="2:87">
      <c r="B419" s="40" t="s">
        <v>1813</v>
      </c>
      <c r="C419" s="30" t="s">
        <v>1814</v>
      </c>
      <c r="D419" s="30" t="s">
        <v>1354</v>
      </c>
      <c r="E419" s="30" t="s">
        <v>1847</v>
      </c>
      <c r="F419" s="30" t="str">
        <f t="shared" si="82"/>
        <v>埼玉県東松山市</v>
      </c>
      <c r="G419" s="41">
        <f>+e!F417</f>
        <v>90094</v>
      </c>
      <c r="H419" s="41">
        <f>+e!G417</f>
        <v>23</v>
      </c>
      <c r="I419" s="41">
        <f>+SUM(e!H417:K417)</f>
        <v>2</v>
      </c>
      <c r="J419" s="41">
        <f>+SUM(e!L417:O417)</f>
        <v>346534</v>
      </c>
      <c r="K419" s="41">
        <f>+e!P417</f>
        <v>1671913</v>
      </c>
      <c r="L419" s="41">
        <f>+SUM(e!Q417:R417)</f>
        <v>732547</v>
      </c>
      <c r="M419" s="31">
        <f>+IFERROR(ROUND(e!P417/e!S417,0),0)</f>
        <v>111461</v>
      </c>
      <c r="N419" s="30">
        <f>+IFERROR(ROUND(SUM(e!T417:V417)/e!S417,0),0)</f>
        <v>781</v>
      </c>
      <c r="O419" s="30">
        <f>+IFERROR(ROUND(e!W417/e!G417*100,1),0)</f>
        <v>65.2</v>
      </c>
      <c r="P419" s="41">
        <f>+e!X417</f>
        <v>3</v>
      </c>
      <c r="Q419" s="30">
        <f>+IFERROR(ROUND(e!Z417/e!Y417*100,1),0)</f>
        <v>0</v>
      </c>
      <c r="R419" s="30">
        <f>+IFERROR(ROUND(e!AB417/e!AA417*100,1),0)</f>
        <v>56.8</v>
      </c>
      <c r="S419" s="30">
        <f>+IFERROR(ROUND(SUM(e!AC417:AF417)/J419*100,1),0)</f>
        <v>16.100000000000001</v>
      </c>
      <c r="T419" s="30">
        <f>+IFERROR(ROUND(e!AG417/e!Y417*100,1),0)</f>
        <v>0</v>
      </c>
      <c r="U419" s="30">
        <f>+IFERROR(ROUND(e!AH417/SUM(e!AH417:AJ417)*100,1),0)</f>
        <v>47.4</v>
      </c>
      <c r="V419" s="30">
        <f>+IFERROR(ROUND(e!AK417/SUM(e!AK417:AQ417)*100,1),0)</f>
        <v>2.4</v>
      </c>
      <c r="W419" s="30">
        <f>+IFERROR(ROUND(SUM(e!AR417:BG417)/J419*100,1),0)</f>
        <v>29.5</v>
      </c>
      <c r="X419" s="30">
        <f>+IFERROR(ROUND(SUM(e!BH417:BI417)/SUM(e!BJ417:BK417)*100,1),0)</f>
        <v>115.2</v>
      </c>
      <c r="Y419" s="30">
        <f t="shared" si="83"/>
        <v>43.8</v>
      </c>
      <c r="Z419" s="30">
        <f t="shared" si="84"/>
        <v>113.3</v>
      </c>
      <c r="AA419" s="30">
        <f>+IFERROR(ROUND(K419/SUM(e!T417:V417),1),0)</f>
        <v>142.80000000000001</v>
      </c>
      <c r="AB419" s="42">
        <f>+IFERROR(ROUND((SUM(e!BJ417:BK417)-SUM(e!BL417:BO417))/SUM(e!T417:V417),1),0)</f>
        <v>126</v>
      </c>
      <c r="AC419" s="30">
        <f>+IFERROR(ROUND(e!BP417/e!BQ417*100,1),0)</f>
        <v>467.6</v>
      </c>
      <c r="AD419" s="101">
        <f>+e!BR417</f>
        <v>36780</v>
      </c>
      <c r="AF419" s="5"/>
      <c r="AG419" s="29"/>
      <c r="BG419" s="5"/>
      <c r="BH419" s="29"/>
      <c r="CH419" s="5"/>
      <c r="CI419" s="29"/>
    </row>
    <row r="420" spans="2:87">
      <c r="B420" s="40" t="s">
        <v>1813</v>
      </c>
      <c r="C420" s="30" t="s">
        <v>1814</v>
      </c>
      <c r="D420" s="30" t="s">
        <v>1358</v>
      </c>
      <c r="E420" s="30" t="s">
        <v>1848</v>
      </c>
      <c r="F420" s="30" t="str">
        <f t="shared" si="82"/>
        <v>埼玉県桶川北本水道企業団</v>
      </c>
      <c r="G420" s="41">
        <f>+e!F418</f>
        <v>139485</v>
      </c>
      <c r="H420" s="41">
        <f>+e!G418</f>
        <v>41</v>
      </c>
      <c r="I420" s="41">
        <f>+SUM(e!H418:K418)</f>
        <v>3</v>
      </c>
      <c r="J420" s="41">
        <f>+SUM(e!L418:O418)</f>
        <v>439801</v>
      </c>
      <c r="K420" s="41">
        <f>+e!P418</f>
        <v>2451960</v>
      </c>
      <c r="L420" s="41">
        <f>+SUM(e!Q418:R418)</f>
        <v>834606</v>
      </c>
      <c r="M420" s="31">
        <f>+IFERROR(ROUND(e!P418/e!S418,0),0)</f>
        <v>68110</v>
      </c>
      <c r="N420" s="30">
        <f>+IFERROR(ROUND(SUM(e!T418:V418)/e!S418,0),0)</f>
        <v>402</v>
      </c>
      <c r="O420" s="30">
        <f>+IFERROR(ROUND(e!W418/e!G418*100,1),0)</f>
        <v>56.1</v>
      </c>
      <c r="P420" s="41">
        <f>+e!X418</f>
        <v>16</v>
      </c>
      <c r="Q420" s="30">
        <f>+IFERROR(ROUND(e!Z418/e!Y418*100,1),0)</f>
        <v>0</v>
      </c>
      <c r="R420" s="30">
        <f>+IFERROR(ROUND(e!AB418/e!AA418*100,1),0)</f>
        <v>65.8</v>
      </c>
      <c r="S420" s="30">
        <f>+IFERROR(ROUND(SUM(e!AC418:AF418)/J420*100,1),0)</f>
        <v>15.2</v>
      </c>
      <c r="T420" s="30">
        <f>+IFERROR(ROUND(e!AG418/e!Y418*100,1),0)</f>
        <v>55.5</v>
      </c>
      <c r="U420" s="30">
        <f>+IFERROR(ROUND(e!AH418/SUM(e!AH418:AJ418)*100,1),0)</f>
        <v>0</v>
      </c>
      <c r="V420" s="30">
        <f>+IFERROR(ROUND(e!AK418/SUM(e!AK418:AQ418)*100,1),0)</f>
        <v>13.1</v>
      </c>
      <c r="W420" s="30">
        <f>+IFERROR(ROUND(SUM(e!AR418:BG418)/J420*100,1),0)</f>
        <v>28.9</v>
      </c>
      <c r="X420" s="30">
        <f>+IFERROR(ROUND(SUM(e!BH418:BI418)/SUM(e!BJ418:BK418)*100,1),0)</f>
        <v>114.7</v>
      </c>
      <c r="Y420" s="30">
        <f t="shared" si="83"/>
        <v>34</v>
      </c>
      <c r="Z420" s="30">
        <f t="shared" si="84"/>
        <v>108.9</v>
      </c>
      <c r="AA420" s="30">
        <f>+IFERROR(ROUND(K420/SUM(e!T418:V418),1),0)</f>
        <v>169.3</v>
      </c>
      <c r="AB420" s="42">
        <f>+IFERROR(ROUND((SUM(e!BJ418:BK418)-SUM(e!BL418:BO418))/SUM(e!T418:V418),1),0)</f>
        <v>155.4</v>
      </c>
      <c r="AC420" s="30">
        <f>+IFERROR(ROUND(e!BP418/e!BQ418*100,1),0)</f>
        <v>393.8</v>
      </c>
      <c r="AD420" s="101">
        <f>+e!BR418</f>
        <v>37000</v>
      </c>
      <c r="AF420" s="5"/>
      <c r="AG420" s="29"/>
      <c r="BG420" s="5"/>
      <c r="BH420" s="29"/>
      <c r="CH420" s="5"/>
      <c r="CI420" s="29"/>
    </row>
    <row r="421" spans="2:87">
      <c r="B421" s="40" t="s">
        <v>1813</v>
      </c>
      <c r="C421" s="30" t="s">
        <v>1814</v>
      </c>
      <c r="D421" s="30" t="s">
        <v>1360</v>
      </c>
      <c r="E421" s="30" t="s">
        <v>1849</v>
      </c>
      <c r="F421" s="30" t="str">
        <f t="shared" si="82"/>
        <v>埼玉県毛呂山町</v>
      </c>
      <c r="G421" s="41">
        <f>+e!F419</f>
        <v>35954</v>
      </c>
      <c r="H421" s="41">
        <f>+e!G419</f>
        <v>11</v>
      </c>
      <c r="I421" s="41">
        <f>+SUM(e!H419:K419)</f>
        <v>3</v>
      </c>
      <c r="J421" s="41">
        <f>+SUM(e!L419:O419)</f>
        <v>201159</v>
      </c>
      <c r="K421" s="41">
        <f>+e!P419</f>
        <v>608914</v>
      </c>
      <c r="L421" s="41">
        <f>+SUM(e!Q419:R419)</f>
        <v>1306094</v>
      </c>
      <c r="M421" s="31">
        <f>+IFERROR(ROUND(e!P419/e!S419,0),0)</f>
        <v>76114</v>
      </c>
      <c r="N421" s="30">
        <f>+IFERROR(ROUND(SUM(e!T419:V419)/e!S419,0),0)</f>
        <v>519</v>
      </c>
      <c r="O421" s="30">
        <f>+IFERROR(ROUND(e!W419/e!G419*100,1),0)</f>
        <v>54.5</v>
      </c>
      <c r="P421" s="41">
        <f>+e!X419</f>
        <v>9</v>
      </c>
      <c r="Q421" s="30">
        <f>+IFERROR(ROUND(e!Z419/e!Y419*100,1),0)</f>
        <v>0</v>
      </c>
      <c r="R421" s="30">
        <f>+IFERROR(ROUND(e!AB419/e!AA419*100,1),0)</f>
        <v>47</v>
      </c>
      <c r="S421" s="30">
        <f>+IFERROR(ROUND(SUM(e!AC419:AF419)/J421*100,1),0)</f>
        <v>17</v>
      </c>
      <c r="T421" s="30">
        <f>+IFERROR(ROUND(e!AG419/e!Y419*100,1),0)</f>
        <v>0</v>
      </c>
      <c r="U421" s="30">
        <f>+IFERROR(ROUND(e!AH419/SUM(e!AH419:AJ419)*100,1),0)</f>
        <v>0</v>
      </c>
      <c r="V421" s="30">
        <f>+IFERROR(ROUND(e!AK419/SUM(e!AK419:AQ419)*100,1),0)</f>
        <v>78.5</v>
      </c>
      <c r="W421" s="30">
        <f>+IFERROR(ROUND(SUM(e!AR419:BG419)/J421*100,1),0)</f>
        <v>15.2</v>
      </c>
      <c r="X421" s="30">
        <f>+IFERROR(ROUND(SUM(e!BH419:BI419)/SUM(e!BJ419:BK419)*100,1),0)</f>
        <v>104.3</v>
      </c>
      <c r="Y421" s="30">
        <f t="shared" si="83"/>
        <v>214.5</v>
      </c>
      <c r="Z421" s="30">
        <f t="shared" si="84"/>
        <v>99.1</v>
      </c>
      <c r="AA421" s="30">
        <f>+IFERROR(ROUND(K421/SUM(e!T419:V419),1),0)</f>
        <v>146.6</v>
      </c>
      <c r="AB421" s="42">
        <f>+IFERROR(ROUND((SUM(e!BJ419:BK419)-SUM(e!BL419:BO419))/SUM(e!T419:V419),1),0)</f>
        <v>147.9</v>
      </c>
      <c r="AC421" s="30">
        <f>+IFERROR(ROUND(e!BP419/e!BQ419*100,1),0)</f>
        <v>269</v>
      </c>
      <c r="AD421" s="101">
        <f>+e!BR419</f>
        <v>7000</v>
      </c>
      <c r="AF421" s="5"/>
      <c r="AG421" s="29"/>
      <c r="BG421" s="5"/>
      <c r="BH421" s="29"/>
      <c r="CH421" s="5"/>
      <c r="CI421" s="29"/>
    </row>
    <row r="422" spans="2:87">
      <c r="B422" s="40" t="s">
        <v>1813</v>
      </c>
      <c r="C422" s="30" t="s">
        <v>1814</v>
      </c>
      <c r="D422" s="30" t="s">
        <v>1362</v>
      </c>
      <c r="E422" s="30" t="s">
        <v>1850</v>
      </c>
      <c r="F422" s="30" t="str">
        <f t="shared" si="82"/>
        <v>埼玉県富士見市</v>
      </c>
      <c r="G422" s="41">
        <f>+e!F420</f>
        <v>108868</v>
      </c>
      <c r="H422" s="41">
        <f>+e!G420</f>
        <v>13</v>
      </c>
      <c r="I422" s="41">
        <f>+SUM(e!H420:K420)</f>
        <v>3</v>
      </c>
      <c r="J422" s="41">
        <f>+SUM(e!L420:O420)</f>
        <v>248225</v>
      </c>
      <c r="K422" s="41">
        <f>+e!P420</f>
        <v>1455732</v>
      </c>
      <c r="L422" s="41">
        <f>+SUM(e!Q420:R420)</f>
        <v>1130881</v>
      </c>
      <c r="M422" s="31">
        <f>+IFERROR(ROUND(e!P420/e!S420,0),0)</f>
        <v>145573</v>
      </c>
      <c r="N422" s="30">
        <f>+IFERROR(ROUND(SUM(e!T420:V420)/e!S420,0),0)</f>
        <v>1074</v>
      </c>
      <c r="O422" s="30">
        <f>+IFERROR(ROUND(e!W420/e!G420*100,1),0)</f>
        <v>61.5</v>
      </c>
      <c r="P422" s="41">
        <f>+e!X420</f>
        <v>7</v>
      </c>
      <c r="Q422" s="30">
        <f>+IFERROR(ROUND(e!Z420/e!Y420*100,1),0)</f>
        <v>0</v>
      </c>
      <c r="R422" s="30">
        <f>+IFERROR(ROUND(e!AB420/e!AA420*100,1),0)</f>
        <v>0</v>
      </c>
      <c r="S422" s="30">
        <f>+IFERROR(ROUND(SUM(e!AC420:AF420)/J422*100,1),0)</f>
        <v>1.3</v>
      </c>
      <c r="T422" s="30">
        <f>+IFERROR(ROUND(e!AG420/e!Y420*100,1),0)</f>
        <v>100</v>
      </c>
      <c r="U422" s="30">
        <f>+IFERROR(ROUND(e!AH420/SUM(e!AH420:AJ420)*100,1),0)</f>
        <v>0</v>
      </c>
      <c r="V422" s="30">
        <f>+IFERROR(ROUND(e!AK420/SUM(e!AK420:AQ420)*100,1),0)</f>
        <v>93.1</v>
      </c>
      <c r="W422" s="30">
        <f>+IFERROR(ROUND(SUM(e!AR420:BG420)/J422*100,1),0)</f>
        <v>13.6</v>
      </c>
      <c r="X422" s="30">
        <f>+IFERROR(ROUND(SUM(e!BH420:BI420)/SUM(e!BJ420:BK420)*100,1),0)</f>
        <v>120.8</v>
      </c>
      <c r="Y422" s="30">
        <f t="shared" si="83"/>
        <v>77.7</v>
      </c>
      <c r="Z422" s="30">
        <f t="shared" si="84"/>
        <v>105.4</v>
      </c>
      <c r="AA422" s="30">
        <f>+IFERROR(ROUND(K422/SUM(e!T420:V420),1),0)</f>
        <v>135.6</v>
      </c>
      <c r="AB422" s="42">
        <f>+IFERROR(ROUND((SUM(e!BJ420:BK420)-SUM(e!BL420:BO420))/SUM(e!T420:V420),1),0)</f>
        <v>128.6</v>
      </c>
      <c r="AC422" s="30">
        <f>+IFERROR(ROUND(e!BP420/e!BQ420*100,1),0)</f>
        <v>282.8</v>
      </c>
      <c r="AD422" s="101">
        <f>+e!BR420</f>
        <v>26200</v>
      </c>
      <c r="AF422" s="5"/>
      <c r="AG422" s="29"/>
      <c r="BG422" s="5"/>
      <c r="BH422" s="29"/>
      <c r="CH422" s="5"/>
      <c r="CI422" s="29"/>
    </row>
    <row r="423" spans="2:87">
      <c r="B423" s="40" t="s">
        <v>1813</v>
      </c>
      <c r="C423" s="30" t="s">
        <v>1814</v>
      </c>
      <c r="D423" s="30" t="s">
        <v>1364</v>
      </c>
      <c r="E423" s="30" t="s">
        <v>1851</v>
      </c>
      <c r="F423" s="30" t="str">
        <f t="shared" si="82"/>
        <v>埼玉県熊谷市</v>
      </c>
      <c r="G423" s="41">
        <f>+e!F421</f>
        <v>192823</v>
      </c>
      <c r="H423" s="41">
        <f>+e!G421</f>
        <v>33</v>
      </c>
      <c r="I423" s="41">
        <f>+SUM(e!H421:K421)</f>
        <v>7</v>
      </c>
      <c r="J423" s="41">
        <f>+SUM(e!L421:O421)</f>
        <v>1174249</v>
      </c>
      <c r="K423" s="41">
        <f>+e!P421</f>
        <v>3481658</v>
      </c>
      <c r="L423" s="41">
        <f>+SUM(e!Q421:R421)</f>
        <v>10875579</v>
      </c>
      <c r="M423" s="31">
        <f>+IFERROR(ROUND(e!P421/e!S421,0),0)</f>
        <v>128950</v>
      </c>
      <c r="N423" s="30">
        <f>+IFERROR(ROUND(SUM(e!T421:V421)/e!S421,0),0)</f>
        <v>838</v>
      </c>
      <c r="O423" s="30">
        <f>+IFERROR(ROUND(e!W421/e!G421*100,1),0)</f>
        <v>30.3</v>
      </c>
      <c r="P423" s="41">
        <f>+e!X421</f>
        <v>4</v>
      </c>
      <c r="Q423" s="30">
        <f>+IFERROR(ROUND(e!Z421/e!Y421*100,1),0)</f>
        <v>0</v>
      </c>
      <c r="R423" s="30">
        <f>+IFERROR(ROUND(e!AB421/e!AA421*100,1),0)</f>
        <v>51.8</v>
      </c>
      <c r="S423" s="30">
        <f>+IFERROR(ROUND(SUM(e!AC421:AF421)/J423*100,1),0)</f>
        <v>3.2</v>
      </c>
      <c r="T423" s="30">
        <f>+IFERROR(ROUND(e!AG421/e!Y421*100,1),0)</f>
        <v>13.5</v>
      </c>
      <c r="U423" s="30">
        <f>+IFERROR(ROUND(e!AH421/SUM(e!AH421:AJ421)*100,1),0)</f>
        <v>0</v>
      </c>
      <c r="V423" s="30">
        <f>+IFERROR(ROUND(e!AK421/SUM(e!AK421:AQ421)*100,1),0)</f>
        <v>82.4</v>
      </c>
      <c r="W423" s="30">
        <f>+IFERROR(ROUND(SUM(e!AR421:BG421)/J423*100,1),0)</f>
        <v>16.100000000000001</v>
      </c>
      <c r="X423" s="30">
        <f>+IFERROR(ROUND(SUM(e!BH421:BI421)/SUM(e!BJ421:BK421)*100,1),0)</f>
        <v>108.3</v>
      </c>
      <c r="Y423" s="30">
        <f t="shared" si="83"/>
        <v>312.39999999999998</v>
      </c>
      <c r="Z423" s="30">
        <f t="shared" si="84"/>
        <v>104.9</v>
      </c>
      <c r="AA423" s="30">
        <f>+IFERROR(ROUND(K423/SUM(e!T421:V421),1),0)</f>
        <v>153.9</v>
      </c>
      <c r="AB423" s="42">
        <f>+IFERROR(ROUND((SUM(e!BJ421:BK421)-SUM(e!BL421:BO421))/SUM(e!T421:V421),1),0)</f>
        <v>146.69999999999999</v>
      </c>
      <c r="AC423" s="30">
        <f>+IFERROR(ROUND(e!BP421/e!BQ421*100,1),0)</f>
        <v>299</v>
      </c>
      <c r="AD423" s="101">
        <f>+e!BR421</f>
        <v>32900</v>
      </c>
      <c r="AF423" s="5"/>
      <c r="AG423" s="29"/>
      <c r="BG423" s="5"/>
      <c r="BH423" s="29"/>
      <c r="CH423" s="5"/>
      <c r="CI423" s="29"/>
    </row>
    <row r="424" spans="2:87">
      <c r="B424" s="40" t="s">
        <v>1813</v>
      </c>
      <c r="C424" s="30" t="s">
        <v>1814</v>
      </c>
      <c r="D424" s="30" t="s">
        <v>1677</v>
      </c>
      <c r="E424" s="30" t="s">
        <v>1852</v>
      </c>
      <c r="F424" s="30" t="str">
        <f t="shared" si="82"/>
        <v>埼玉県蓮田市</v>
      </c>
      <c r="G424" s="41">
        <f>+e!F422</f>
        <v>61496</v>
      </c>
      <c r="H424" s="41">
        <f>+e!G422</f>
        <v>13</v>
      </c>
      <c r="I424" s="41">
        <f>+SUM(e!H422:K422)</f>
        <v>1</v>
      </c>
      <c r="J424" s="41">
        <f>+SUM(e!L422:O422)</f>
        <v>289945</v>
      </c>
      <c r="K424" s="41">
        <f>+e!P422</f>
        <v>1113570</v>
      </c>
      <c r="L424" s="41">
        <f>+SUM(e!Q422:R422)</f>
        <v>874468</v>
      </c>
      <c r="M424" s="31">
        <f>+IFERROR(ROUND(e!P422/e!S422,0),0)</f>
        <v>159081</v>
      </c>
      <c r="N424" s="30">
        <f>+IFERROR(ROUND(SUM(e!T422:V422)/e!S422,0),0)</f>
        <v>864</v>
      </c>
      <c r="O424" s="30">
        <f>+IFERROR(ROUND(e!W422/e!G422*100,1),0)</f>
        <v>38.5</v>
      </c>
      <c r="P424" s="41">
        <f>+e!X422</f>
        <v>6</v>
      </c>
      <c r="Q424" s="30">
        <f>+IFERROR(ROUND(e!Z422/e!Y422*100,1),0)</f>
        <v>0</v>
      </c>
      <c r="R424" s="30">
        <f>+IFERROR(ROUND(e!AB422/e!AA422*100,1),0)</f>
        <v>73.900000000000006</v>
      </c>
      <c r="S424" s="30">
        <f>+IFERROR(ROUND(SUM(e!AC422:AF422)/J424*100,1),0)</f>
        <v>40.1</v>
      </c>
      <c r="T424" s="30">
        <f>+IFERROR(ROUND(e!AG422/e!Y422*100,1),0)</f>
        <v>0</v>
      </c>
      <c r="U424" s="30">
        <f>+IFERROR(ROUND(e!AH422/SUM(e!AH422:AJ422)*100,1),0)</f>
        <v>35.1</v>
      </c>
      <c r="V424" s="30">
        <f>+IFERROR(ROUND(e!AK422/SUM(e!AK422:AQ422)*100,1),0)</f>
        <v>100</v>
      </c>
      <c r="W424" s="30">
        <f>+IFERROR(ROUND(SUM(e!AR422:BG422)/J424*100,1),0)</f>
        <v>3.6</v>
      </c>
      <c r="X424" s="30">
        <f>+IFERROR(ROUND(SUM(e!BH422:BI422)/SUM(e!BJ422:BK422)*100,1),0)</f>
        <v>114.9</v>
      </c>
      <c r="Y424" s="30">
        <f t="shared" si="83"/>
        <v>78.5</v>
      </c>
      <c r="Z424" s="30">
        <f t="shared" si="84"/>
        <v>109.4</v>
      </c>
      <c r="AA424" s="30">
        <f>+IFERROR(ROUND(K424/SUM(e!T422:V422),1),0)</f>
        <v>184.2</v>
      </c>
      <c r="AB424" s="42">
        <f>+IFERROR(ROUND((SUM(e!BJ422:BK422)-SUM(e!BL422:BO422))/SUM(e!T422:V422),1),0)</f>
        <v>168.4</v>
      </c>
      <c r="AC424" s="30">
        <f>+IFERROR(ROUND(e!BP422/e!BQ422*100,1),0)</f>
        <v>473.1</v>
      </c>
      <c r="AD424" s="101">
        <f>+e!BR422</f>
        <v>23100</v>
      </c>
      <c r="AF424" s="5"/>
      <c r="AG424" s="29"/>
      <c r="BG424" s="5"/>
      <c r="BH424" s="29"/>
      <c r="CH424" s="5"/>
      <c r="CI424" s="29"/>
    </row>
    <row r="425" spans="2:87">
      <c r="B425" s="40" t="s">
        <v>1813</v>
      </c>
      <c r="C425" s="30" t="s">
        <v>1814</v>
      </c>
      <c r="D425" s="30" t="s">
        <v>1776</v>
      </c>
      <c r="E425" s="30" t="s">
        <v>1853</v>
      </c>
      <c r="F425" s="30" t="str">
        <f t="shared" si="82"/>
        <v>埼玉県三郷市</v>
      </c>
      <c r="G425" s="41">
        <f>+e!F423</f>
        <v>140931</v>
      </c>
      <c r="H425" s="41">
        <f>+e!G423</f>
        <v>27</v>
      </c>
      <c r="I425" s="41">
        <f>+SUM(e!H423:K423)</f>
        <v>2</v>
      </c>
      <c r="J425" s="41">
        <f>+SUM(e!L423:O423)</f>
        <v>603095</v>
      </c>
      <c r="K425" s="41">
        <f>+e!P423</f>
        <v>1898230</v>
      </c>
      <c r="L425" s="41">
        <f>+SUM(e!Q423:R423)</f>
        <v>3189450</v>
      </c>
      <c r="M425" s="31">
        <f>+IFERROR(ROUND(e!P423/e!S423,0),0)</f>
        <v>99907</v>
      </c>
      <c r="N425" s="30">
        <f>+IFERROR(ROUND(SUM(e!T423:V423)/e!S423,0),0)</f>
        <v>774</v>
      </c>
      <c r="O425" s="30">
        <f>+IFERROR(ROUND(e!W423/e!G423*100,1),0)</f>
        <v>22.2</v>
      </c>
      <c r="P425" s="41">
        <f>+e!X423</f>
        <v>5</v>
      </c>
      <c r="Q425" s="30">
        <f>+IFERROR(ROUND(e!Z423/e!Y423*100,1),0)</f>
        <v>0</v>
      </c>
      <c r="R425" s="30">
        <f>+IFERROR(ROUND(e!AB423/e!AA423*100,1),0)</f>
        <v>61.8</v>
      </c>
      <c r="S425" s="30">
        <f>+IFERROR(ROUND(SUM(e!AC423:AF423)/J425*100,1),0)</f>
        <v>9.5</v>
      </c>
      <c r="T425" s="30">
        <f>+IFERROR(ROUND(e!AG423/e!Y423*100,1),0)</f>
        <v>0</v>
      </c>
      <c r="U425" s="30">
        <f>+IFERROR(ROUND(e!AH423/SUM(e!AH423:AJ423)*100,1),0)</f>
        <v>100</v>
      </c>
      <c r="V425" s="30">
        <f>+IFERROR(ROUND(e!AK423/SUM(e!AK423:AQ423)*100,1),0)</f>
        <v>88.2</v>
      </c>
      <c r="W425" s="30">
        <f>+IFERROR(ROUND(SUM(e!AR423:BG423)/J425*100,1),0)</f>
        <v>37.700000000000003</v>
      </c>
      <c r="X425" s="30">
        <f>+IFERROR(ROUND(SUM(e!BH423:BI423)/SUM(e!BJ423:BK423)*100,1),0)</f>
        <v>106.1</v>
      </c>
      <c r="Y425" s="30">
        <f t="shared" si="83"/>
        <v>168</v>
      </c>
      <c r="Z425" s="30">
        <f t="shared" si="84"/>
        <v>102.7</v>
      </c>
      <c r="AA425" s="30">
        <f>+IFERROR(ROUND(K425/SUM(e!T423:V423),1),0)</f>
        <v>129.1</v>
      </c>
      <c r="AB425" s="42">
        <f>+IFERROR(ROUND((SUM(e!BJ423:BK423)-SUM(e!BL423:BO423))/SUM(e!T423:V423),1),0)</f>
        <v>125.7</v>
      </c>
      <c r="AC425" s="30">
        <f>+IFERROR(ROUND(e!BP423/e!BQ423*100,1),0)</f>
        <v>423.6</v>
      </c>
      <c r="AD425" s="101">
        <f>+e!BR423</f>
        <v>46570</v>
      </c>
      <c r="AF425" s="5"/>
      <c r="AG425" s="29"/>
      <c r="BG425" s="5"/>
      <c r="BH425" s="29"/>
      <c r="CH425" s="5"/>
      <c r="CI425" s="29"/>
    </row>
    <row r="426" spans="2:87">
      <c r="B426" s="40" t="s">
        <v>1813</v>
      </c>
      <c r="C426" s="30" t="s">
        <v>1814</v>
      </c>
      <c r="D426" s="30" t="s">
        <v>1368</v>
      </c>
      <c r="E426" s="30" t="s">
        <v>1854</v>
      </c>
      <c r="F426" s="30" t="str">
        <f t="shared" si="82"/>
        <v>埼玉県八潮市</v>
      </c>
      <c r="G426" s="41">
        <f>+e!F424</f>
        <v>91964</v>
      </c>
      <c r="H426" s="41">
        <f>+e!G424</f>
        <v>26</v>
      </c>
      <c r="I426" s="41">
        <f>+SUM(e!H424:K424)</f>
        <v>1</v>
      </c>
      <c r="J426" s="41">
        <f>+SUM(e!L424:O424)</f>
        <v>411157</v>
      </c>
      <c r="K426" s="41">
        <f>+e!P424</f>
        <v>1737434</v>
      </c>
      <c r="L426" s="41">
        <f>+SUM(e!Q424:R424)</f>
        <v>3007001</v>
      </c>
      <c r="M426" s="31">
        <f>+IFERROR(ROUND(e!P424/e!S424,0),0)</f>
        <v>144786</v>
      </c>
      <c r="N426" s="30">
        <f>+IFERROR(ROUND(SUM(e!T424:V424)/e!S424,0),0)</f>
        <v>829</v>
      </c>
      <c r="O426" s="30">
        <f>+IFERROR(ROUND(e!W424/e!G424*100,1),0)</f>
        <v>50</v>
      </c>
      <c r="P426" s="41">
        <f>+e!X424</f>
        <v>7</v>
      </c>
      <c r="Q426" s="30">
        <f>+IFERROR(ROUND(e!Z424/e!Y424*100,1),0)</f>
        <v>0</v>
      </c>
      <c r="R426" s="30">
        <f>+IFERROR(ROUND(e!AB424/e!AA424*100,1),0)</f>
        <v>36.200000000000003</v>
      </c>
      <c r="S426" s="30">
        <f>+IFERROR(ROUND(SUM(e!AC424:AF424)/J426*100,1),0)</f>
        <v>15.4</v>
      </c>
      <c r="T426" s="30">
        <f>+IFERROR(ROUND(e!AG424/e!Y424*100,1),0)</f>
        <v>0</v>
      </c>
      <c r="U426" s="30">
        <f>+IFERROR(ROUND(e!AH424/SUM(e!AH424:AJ424)*100,1),0)</f>
        <v>100</v>
      </c>
      <c r="V426" s="30">
        <f>+IFERROR(ROUND(e!AK424/SUM(e!AK424:AQ424)*100,1),0)</f>
        <v>100</v>
      </c>
      <c r="W426" s="30">
        <f>+IFERROR(ROUND(SUM(e!AR424:BG424)/J426*100,1),0)</f>
        <v>23.3</v>
      </c>
      <c r="X426" s="30">
        <f>+IFERROR(ROUND(SUM(e!BH424:BI424)/SUM(e!BJ424:BK424)*100,1),0)</f>
        <v>120.6</v>
      </c>
      <c r="Y426" s="30">
        <f t="shared" si="83"/>
        <v>173.1</v>
      </c>
      <c r="Z426" s="30">
        <f t="shared" si="84"/>
        <v>120.2</v>
      </c>
      <c r="AA426" s="30">
        <f>+IFERROR(ROUND(K426/SUM(e!T424:V424),1),0)</f>
        <v>174.7</v>
      </c>
      <c r="AB426" s="42">
        <f>+IFERROR(ROUND((SUM(e!BJ424:BK424)-SUM(e!BL424:BO424))/SUM(e!T424:V424),1),0)</f>
        <v>145.30000000000001</v>
      </c>
      <c r="AC426" s="30">
        <f>+IFERROR(ROUND(e!BP424/e!BQ424*100,1),0)</f>
        <v>397.1</v>
      </c>
      <c r="AD426" s="101">
        <f>+e!BR424</f>
        <v>28660</v>
      </c>
      <c r="AF426" s="5"/>
      <c r="AG426" s="29"/>
      <c r="BG426" s="5"/>
      <c r="BH426" s="29"/>
      <c r="CH426" s="5"/>
      <c r="CI426" s="29"/>
    </row>
    <row r="427" spans="2:87">
      <c r="B427" s="40" t="s">
        <v>1813</v>
      </c>
      <c r="C427" s="30" t="s">
        <v>1814</v>
      </c>
      <c r="D427" s="30" t="s">
        <v>1374</v>
      </c>
      <c r="E427" s="30" t="s">
        <v>1855</v>
      </c>
      <c r="F427" s="30" t="str">
        <f t="shared" si="82"/>
        <v>埼玉県三芳町</v>
      </c>
      <c r="G427" s="41">
        <f>+e!F425</f>
        <v>38273</v>
      </c>
      <c r="H427" s="41">
        <f>+e!G425</f>
        <v>7</v>
      </c>
      <c r="I427" s="41">
        <f>+SUM(e!H425:K425)</f>
        <v>1</v>
      </c>
      <c r="J427" s="41">
        <f>+SUM(e!L425:O425)</f>
        <v>137880</v>
      </c>
      <c r="K427" s="41">
        <f>+e!P425</f>
        <v>725928</v>
      </c>
      <c r="L427" s="41">
        <f>+SUM(e!Q425:R425)</f>
        <v>2295858</v>
      </c>
      <c r="M427" s="31">
        <f>+IFERROR(ROUND(e!P425/e!S425,0),0)</f>
        <v>120988</v>
      </c>
      <c r="N427" s="30">
        <f>+IFERROR(ROUND(SUM(e!T425:V425)/e!S425,0),0)</f>
        <v>870</v>
      </c>
      <c r="O427" s="30">
        <f>+IFERROR(ROUND(e!W425/e!G425*100,1),0)</f>
        <v>28.6</v>
      </c>
      <c r="P427" s="41">
        <f>+e!X425</f>
        <v>6</v>
      </c>
      <c r="Q427" s="30">
        <f>+IFERROR(ROUND(e!Z425/e!Y425*100,1),0)</f>
        <v>0</v>
      </c>
      <c r="R427" s="30">
        <f>+IFERROR(ROUND(e!AB425/e!AA425*100,1),0)</f>
        <v>0</v>
      </c>
      <c r="S427" s="30">
        <f>+IFERROR(ROUND(SUM(e!AC425:AF425)/J427*100,1),0)</f>
        <v>0.8</v>
      </c>
      <c r="T427" s="30">
        <f>+IFERROR(ROUND(e!AG425/e!Y425*100,1),0)</f>
        <v>0</v>
      </c>
      <c r="U427" s="30">
        <f>+IFERROR(ROUND(e!AH425/SUM(e!AH425:AJ425)*100,1),0)</f>
        <v>0</v>
      </c>
      <c r="V427" s="30">
        <f>+IFERROR(ROUND(e!AK425/SUM(e!AK425:AQ425)*100,1),0)</f>
        <v>100</v>
      </c>
      <c r="W427" s="30">
        <f>+IFERROR(ROUND(SUM(e!AR425:BG425)/J427*100,1),0)</f>
        <v>11.1</v>
      </c>
      <c r="X427" s="30">
        <f>+IFERROR(ROUND(SUM(e!BH425:BI425)/SUM(e!BJ425:BK425)*100,1),0)</f>
        <v>108.7</v>
      </c>
      <c r="Y427" s="30">
        <f t="shared" si="83"/>
        <v>316.3</v>
      </c>
      <c r="Z427" s="30">
        <f t="shared" si="84"/>
        <v>105.4</v>
      </c>
      <c r="AA427" s="30">
        <f>+IFERROR(ROUND(K427/SUM(e!T425:V425),1),0)</f>
        <v>139.1</v>
      </c>
      <c r="AB427" s="42">
        <f>+IFERROR(ROUND((SUM(e!BJ425:BK425)-SUM(e!BL425:BO425))/SUM(e!T425:V425),1),0)</f>
        <v>132</v>
      </c>
      <c r="AC427" s="30">
        <f>+IFERROR(ROUND(e!BP425/e!BQ425*100,1),0)</f>
        <v>648.20000000000005</v>
      </c>
      <c r="AD427" s="101">
        <f>+e!BR425</f>
        <v>24000</v>
      </c>
      <c r="AF427" s="5"/>
      <c r="AG427" s="29"/>
      <c r="BG427" s="5"/>
      <c r="BH427" s="29"/>
      <c r="CH427" s="5"/>
      <c r="CI427" s="29"/>
    </row>
    <row r="428" spans="2:87">
      <c r="B428" s="40" t="s">
        <v>1813</v>
      </c>
      <c r="C428" s="30" t="s">
        <v>1814</v>
      </c>
      <c r="D428" s="30" t="s">
        <v>1378</v>
      </c>
      <c r="E428" s="30" t="s">
        <v>1856</v>
      </c>
      <c r="F428" s="30" t="str">
        <f t="shared" si="82"/>
        <v>埼玉県吉見町</v>
      </c>
      <c r="G428" s="41">
        <f>+e!F426</f>
        <v>18596</v>
      </c>
      <c r="H428" s="41">
        <f>+e!G426</f>
        <v>5</v>
      </c>
      <c r="I428" s="41">
        <f>+SUM(e!H426:K426)</f>
        <v>1</v>
      </c>
      <c r="J428" s="41">
        <f>+SUM(e!L426:O426)</f>
        <v>158096</v>
      </c>
      <c r="K428" s="41">
        <f>+e!P426</f>
        <v>599291</v>
      </c>
      <c r="L428" s="41">
        <f>+SUM(e!Q426:R426)</f>
        <v>1344808</v>
      </c>
      <c r="M428" s="31">
        <f>+IFERROR(ROUND(e!P426/e!S426,0),0)</f>
        <v>149823</v>
      </c>
      <c r="N428" s="30">
        <f>+IFERROR(ROUND(SUM(e!T426:V426)/e!S426,0),0)</f>
        <v>837</v>
      </c>
      <c r="O428" s="30">
        <f>+IFERROR(ROUND(e!W426/e!G426*100,1),0)</f>
        <v>0</v>
      </c>
      <c r="P428" s="41">
        <f>+e!X426</f>
        <v>3</v>
      </c>
      <c r="Q428" s="30">
        <f>+IFERROR(ROUND(e!Z426/e!Y426*100,1),0)</f>
        <v>0</v>
      </c>
      <c r="R428" s="30">
        <f>+IFERROR(ROUND(e!AB426/e!AA426*100,1),0)</f>
        <v>0</v>
      </c>
      <c r="S428" s="30">
        <f>+IFERROR(ROUND(SUM(e!AC426:AF426)/J428*100,1),0)</f>
        <v>11.7</v>
      </c>
      <c r="T428" s="30">
        <f>+IFERROR(ROUND(e!AG426/e!Y426*100,1),0)</f>
        <v>0</v>
      </c>
      <c r="U428" s="30">
        <f>+IFERROR(ROUND(e!AH426/SUM(e!AH426:AJ426)*100,1),0)</f>
        <v>0</v>
      </c>
      <c r="V428" s="30">
        <f>+IFERROR(ROUND(e!AK426/SUM(e!AK426:AQ426)*100,1),0)</f>
        <v>10</v>
      </c>
      <c r="W428" s="30">
        <f>+IFERROR(ROUND(SUM(e!AR426:BG426)/J428*100,1),0)</f>
        <v>10.7</v>
      </c>
      <c r="X428" s="30">
        <f>+IFERROR(ROUND(SUM(e!BH426:BI426)/SUM(e!BJ426:BK426)*100,1),0)</f>
        <v>104.4</v>
      </c>
      <c r="Y428" s="30">
        <f t="shared" si="83"/>
        <v>224.4</v>
      </c>
      <c r="Z428" s="30">
        <f t="shared" si="84"/>
        <v>103.4</v>
      </c>
      <c r="AA428" s="30">
        <f>+IFERROR(ROUND(K428/SUM(e!T426:V426),1),0)</f>
        <v>179</v>
      </c>
      <c r="AB428" s="42">
        <f>+IFERROR(ROUND((SUM(e!BJ426:BK426)-SUM(e!BL426:BO426))/SUM(e!T426:V426),1),0)</f>
        <v>173.1</v>
      </c>
      <c r="AC428" s="30">
        <f>+IFERROR(ROUND(e!BP426/e!BQ426*100,1),0)</f>
        <v>667.6</v>
      </c>
      <c r="AD428" s="101">
        <f>+e!BR426</f>
        <v>15520</v>
      </c>
      <c r="AF428" s="5"/>
      <c r="AG428" s="29"/>
      <c r="BG428" s="5"/>
      <c r="BH428" s="29"/>
      <c r="CH428" s="5"/>
      <c r="CI428" s="29"/>
    </row>
    <row r="429" spans="2:87">
      <c r="B429" s="40" t="s">
        <v>1813</v>
      </c>
      <c r="C429" s="30" t="s">
        <v>1814</v>
      </c>
      <c r="D429" s="30" t="s">
        <v>1725</v>
      </c>
      <c r="E429" s="30" t="s">
        <v>1857</v>
      </c>
      <c r="F429" s="30" t="str">
        <f t="shared" si="82"/>
        <v>埼玉県坂戸、鶴ヶ島水道企業団</v>
      </c>
      <c r="G429" s="41">
        <f>+e!F427</f>
        <v>169817</v>
      </c>
      <c r="H429" s="41">
        <f>+e!G427</f>
        <v>51</v>
      </c>
      <c r="I429" s="41">
        <f>+SUM(e!H427:K427)</f>
        <v>2</v>
      </c>
      <c r="J429" s="41">
        <f>+SUM(e!L427:O427)</f>
        <v>636236</v>
      </c>
      <c r="K429" s="41">
        <f>+e!P427</f>
        <v>2708021</v>
      </c>
      <c r="L429" s="41">
        <f>+SUM(e!Q427:R427)</f>
        <v>0</v>
      </c>
      <c r="M429" s="31">
        <f>+IFERROR(ROUND(e!P427/e!S427,0),0)</f>
        <v>61546</v>
      </c>
      <c r="N429" s="30">
        <f>+IFERROR(ROUND(SUM(e!T427:V427)/e!S427,0),0)</f>
        <v>412</v>
      </c>
      <c r="O429" s="30">
        <f>+IFERROR(ROUND(e!W427/e!G427*100,1),0)</f>
        <v>43.1</v>
      </c>
      <c r="P429" s="41">
        <f>+e!X427</f>
        <v>17</v>
      </c>
      <c r="Q429" s="30">
        <f>+IFERROR(ROUND(e!Z427/e!Y427*100,1),0)</f>
        <v>0</v>
      </c>
      <c r="R429" s="30">
        <f>+IFERROR(ROUND(e!AB427/e!AA427*100,1),0)</f>
        <v>30.8</v>
      </c>
      <c r="S429" s="30">
        <f>+IFERROR(ROUND(SUM(e!AC427:AF427)/J429*100,1),0)</f>
        <v>31.7</v>
      </c>
      <c r="T429" s="30">
        <f>+IFERROR(ROUND(e!AG427/e!Y427*100,1),0)</f>
        <v>0</v>
      </c>
      <c r="U429" s="30">
        <f>+IFERROR(ROUND(e!AH427/SUM(e!AH427:AJ427)*100,1),0)</f>
        <v>65.7</v>
      </c>
      <c r="V429" s="30">
        <f>+IFERROR(ROUND(e!AK427/SUM(e!AK427:AQ427)*100,1),0)</f>
        <v>94.4</v>
      </c>
      <c r="W429" s="30">
        <f>+IFERROR(ROUND(SUM(e!AR427:BG427)/J429*100,1),0)</f>
        <v>25.5</v>
      </c>
      <c r="X429" s="30">
        <f>+IFERROR(ROUND(SUM(e!BH427:BI427)/SUM(e!BJ427:BK427)*100,1),0)</f>
        <v>114.8</v>
      </c>
      <c r="Y429" s="30">
        <f t="shared" si="83"/>
        <v>0</v>
      </c>
      <c r="Z429" s="30">
        <f t="shared" si="84"/>
        <v>106.6</v>
      </c>
      <c r="AA429" s="30">
        <f>+IFERROR(ROUND(K429/SUM(e!T427:V427),1),0)</f>
        <v>149.19999999999999</v>
      </c>
      <c r="AB429" s="42">
        <f>+IFERROR(ROUND((SUM(e!BJ427:BK427)-SUM(e!BL427:BO427))/SUM(e!T427:V427),1),0)</f>
        <v>140</v>
      </c>
      <c r="AC429" s="30">
        <f>+IFERROR(ROUND(e!BP427/e!BQ427*100,1),0)</f>
        <v>1003.7</v>
      </c>
      <c r="AD429" s="101">
        <f>+e!BR427</f>
        <v>44731</v>
      </c>
      <c r="AF429" s="5"/>
      <c r="AG429" s="29"/>
      <c r="BG429" s="5"/>
      <c r="BH429" s="29"/>
      <c r="CH429" s="5"/>
      <c r="CI429" s="29"/>
    </row>
    <row r="430" spans="2:87">
      <c r="B430" s="40" t="s">
        <v>1813</v>
      </c>
      <c r="C430" s="30" t="s">
        <v>1814</v>
      </c>
      <c r="D430" s="30" t="s">
        <v>1380</v>
      </c>
      <c r="E430" s="30" t="s">
        <v>1858</v>
      </c>
      <c r="F430" s="30" t="str">
        <f t="shared" si="82"/>
        <v>埼玉県日高市</v>
      </c>
      <c r="G430" s="41">
        <f>+e!F428</f>
        <v>55115</v>
      </c>
      <c r="H430" s="41">
        <f>+e!G428</f>
        <v>19</v>
      </c>
      <c r="I430" s="41">
        <f>+SUM(e!H428:K428)</f>
        <v>3</v>
      </c>
      <c r="J430" s="41">
        <f>+SUM(e!L428:O428)</f>
        <v>291285</v>
      </c>
      <c r="K430" s="41">
        <f>+e!P428</f>
        <v>964260</v>
      </c>
      <c r="L430" s="41">
        <f>+SUM(e!Q428:R428)</f>
        <v>928030</v>
      </c>
      <c r="M430" s="31">
        <f>+IFERROR(ROUND(e!P428/e!S428,0),0)</f>
        <v>74174</v>
      </c>
      <c r="N430" s="30">
        <f>+IFERROR(ROUND(SUM(e!T428:V428)/e!S428,0),0)</f>
        <v>550</v>
      </c>
      <c r="O430" s="30">
        <f>+IFERROR(ROUND(e!W428/e!G428*100,1),0)</f>
        <v>52.6</v>
      </c>
      <c r="P430" s="41">
        <f>+e!X428</f>
        <v>23</v>
      </c>
      <c r="Q430" s="30">
        <f>+IFERROR(ROUND(e!Z428/e!Y428*100,1),0)</f>
        <v>0</v>
      </c>
      <c r="R430" s="30">
        <f>+IFERROR(ROUND(e!AB428/e!AA428*100,1),0)</f>
        <v>40</v>
      </c>
      <c r="S430" s="30">
        <f>+IFERROR(ROUND(SUM(e!AC428:AF428)/J430*100,1),0)</f>
        <v>29.2</v>
      </c>
      <c r="T430" s="30">
        <f>+IFERROR(ROUND(e!AG428/e!Y428*100,1),0)</f>
        <v>100</v>
      </c>
      <c r="U430" s="30">
        <f>+IFERROR(ROUND(e!AH428/SUM(e!AH428:AJ428)*100,1),0)</f>
        <v>0</v>
      </c>
      <c r="V430" s="30">
        <f>+IFERROR(ROUND(e!AK428/SUM(e!AK428:AQ428)*100,1),0)</f>
        <v>59.1</v>
      </c>
      <c r="W430" s="30">
        <f>+IFERROR(ROUND(SUM(e!AR428:BG428)/J430*100,1),0)</f>
        <v>37.5</v>
      </c>
      <c r="X430" s="30">
        <f>+IFERROR(ROUND(SUM(e!BH428:BI428)/SUM(e!BJ428:BK428)*100,1),0)</f>
        <v>108.9</v>
      </c>
      <c r="Y430" s="30">
        <f t="shared" si="83"/>
        <v>96.2</v>
      </c>
      <c r="Z430" s="30">
        <f t="shared" si="84"/>
        <v>103.2</v>
      </c>
      <c r="AA430" s="30">
        <f>+IFERROR(ROUND(K430/SUM(e!T428:V428),1),0)</f>
        <v>134.9</v>
      </c>
      <c r="AB430" s="42">
        <f>+IFERROR(ROUND((SUM(e!BJ428:BK428)-SUM(e!BL428:BO428))/SUM(e!T428:V428),1),0)</f>
        <v>130.69999999999999</v>
      </c>
      <c r="AC430" s="30">
        <f>+IFERROR(ROUND(e!BP428/e!BQ428*100,1),0)</f>
        <v>1054.2</v>
      </c>
      <c r="AD430" s="101">
        <f>+e!BR428</f>
        <v>16870</v>
      </c>
      <c r="AF430" s="5"/>
      <c r="AG430" s="29"/>
      <c r="BG430" s="5"/>
      <c r="BH430" s="29"/>
      <c r="CH430" s="5"/>
      <c r="CI430" s="29"/>
    </row>
    <row r="431" spans="2:87">
      <c r="B431" s="40" t="s">
        <v>1813</v>
      </c>
      <c r="C431" s="30" t="s">
        <v>1814</v>
      </c>
      <c r="D431" s="30" t="s">
        <v>1384</v>
      </c>
      <c r="E431" s="30" t="s">
        <v>1859</v>
      </c>
      <c r="F431" s="30" t="str">
        <f t="shared" si="82"/>
        <v>埼玉県越生町</v>
      </c>
      <c r="G431" s="41">
        <f>+e!F429</f>
        <v>11270</v>
      </c>
      <c r="H431" s="41">
        <f>+e!G429</f>
        <v>9</v>
      </c>
      <c r="I431" s="41">
        <f>+SUM(e!H429:K429)</f>
        <v>2</v>
      </c>
      <c r="J431" s="41">
        <f>+SUM(e!L429:O429)</f>
        <v>156955</v>
      </c>
      <c r="K431" s="41">
        <f>+e!P429</f>
        <v>273662</v>
      </c>
      <c r="L431" s="41">
        <f>+SUM(e!Q429:R429)</f>
        <v>99934</v>
      </c>
      <c r="M431" s="31">
        <f>+IFERROR(ROUND(e!P429/e!S429,0),0)</f>
        <v>34208</v>
      </c>
      <c r="N431" s="30">
        <f>+IFERROR(ROUND(SUM(e!T429:V429)/e!S429,0),0)</f>
        <v>162</v>
      </c>
      <c r="O431" s="30">
        <f>+IFERROR(ROUND(e!W429/e!G429*100,1),0)</f>
        <v>55.6</v>
      </c>
      <c r="P431" s="41">
        <f>+e!X429</f>
        <v>7</v>
      </c>
      <c r="Q431" s="30">
        <f>+IFERROR(ROUND(e!Z429/e!Y429*100,1),0)</f>
        <v>0</v>
      </c>
      <c r="R431" s="30">
        <f>+IFERROR(ROUND(e!AB429/e!AA429*100,1),0)</f>
        <v>52.8</v>
      </c>
      <c r="S431" s="30">
        <f>+IFERROR(ROUND(SUM(e!AC429:AF429)/J431*100,1),0)</f>
        <v>29.4</v>
      </c>
      <c r="T431" s="30">
        <f>+IFERROR(ROUND(e!AG429/e!Y429*100,1),0)</f>
        <v>0</v>
      </c>
      <c r="U431" s="30">
        <f>+IFERROR(ROUND(e!AH429/SUM(e!AH429:AJ429)*100,1),0)</f>
        <v>0</v>
      </c>
      <c r="V431" s="30">
        <f>+IFERROR(ROUND(e!AK429/SUM(e!AK429:AQ429)*100,1),0)</f>
        <v>58.3</v>
      </c>
      <c r="W431" s="30">
        <f>+IFERROR(ROUND(SUM(e!AR429:BG429)/J431*100,1),0)</f>
        <v>3.5</v>
      </c>
      <c r="X431" s="30">
        <f>+IFERROR(ROUND(SUM(e!BH429:BI429)/SUM(e!BJ429:BK429)*100,1),0)</f>
        <v>107</v>
      </c>
      <c r="Y431" s="30">
        <f t="shared" si="83"/>
        <v>36.5</v>
      </c>
      <c r="Z431" s="30">
        <f t="shared" si="84"/>
        <v>99.8</v>
      </c>
      <c r="AA431" s="30">
        <f>+IFERROR(ROUND(K431/SUM(e!T429:V429),1),0)</f>
        <v>210.7</v>
      </c>
      <c r="AB431" s="42">
        <f>+IFERROR(ROUND((SUM(e!BJ429:BK429)-SUM(e!BL429:BO429))/SUM(e!T429:V429),1),0)</f>
        <v>211.2</v>
      </c>
      <c r="AC431" s="30">
        <f>+IFERROR(ROUND(e!BP429/e!BQ429*100,1),0)</f>
        <v>435.4</v>
      </c>
      <c r="AD431" s="101">
        <f>+e!BR429</f>
        <v>4600</v>
      </c>
      <c r="AF431" s="5"/>
      <c r="AG431" s="29"/>
      <c r="BG431" s="5"/>
      <c r="BH431" s="29"/>
      <c r="CH431" s="5"/>
      <c r="CI431" s="29"/>
    </row>
    <row r="432" spans="2:87">
      <c r="B432" s="40" t="s">
        <v>1813</v>
      </c>
      <c r="C432" s="30" t="s">
        <v>1814</v>
      </c>
      <c r="D432" s="30" t="s">
        <v>1386</v>
      </c>
      <c r="E432" s="30" t="s">
        <v>1860</v>
      </c>
      <c r="F432" s="30" t="str">
        <f t="shared" si="82"/>
        <v>埼玉県神川町</v>
      </c>
      <c r="G432" s="41">
        <f>+e!F430</f>
        <v>13218</v>
      </c>
      <c r="H432" s="41">
        <f>+e!G430</f>
        <v>5</v>
      </c>
      <c r="I432" s="41">
        <f>+SUM(e!H430:K430)</f>
        <v>6</v>
      </c>
      <c r="J432" s="41">
        <f>+SUM(e!L430:O430)</f>
        <v>159912</v>
      </c>
      <c r="K432" s="41">
        <f>+e!P430</f>
        <v>263920</v>
      </c>
      <c r="L432" s="41">
        <f>+SUM(e!Q430:R430)</f>
        <v>490628</v>
      </c>
      <c r="M432" s="31">
        <f>+IFERROR(ROUND(e!P430/e!S430,0),0)</f>
        <v>65980</v>
      </c>
      <c r="N432" s="30">
        <f>+IFERROR(ROUND(SUM(e!T430:V430)/e!S430,0),0)</f>
        <v>384</v>
      </c>
      <c r="O432" s="30">
        <f>+IFERROR(ROUND(e!W430/e!G430*100,1),0)</f>
        <v>0</v>
      </c>
      <c r="P432" s="41">
        <f>+e!X430</f>
        <v>7</v>
      </c>
      <c r="Q432" s="30">
        <f>+IFERROR(ROUND(e!Z430/e!Y430*100,1),0)</f>
        <v>71.3</v>
      </c>
      <c r="R432" s="30">
        <f>+IFERROR(ROUND(e!AB430/e!AA430*100,1),0)</f>
        <v>26.7</v>
      </c>
      <c r="S432" s="30">
        <f>+IFERROR(ROUND(SUM(e!AC430:AF430)/J432*100,1),0)</f>
        <v>33.200000000000003</v>
      </c>
      <c r="T432" s="30">
        <f>+IFERROR(ROUND(e!AG430/e!Y430*100,1),0)</f>
        <v>0</v>
      </c>
      <c r="U432" s="30">
        <f>+IFERROR(ROUND(e!AH430/SUM(e!AH430:AJ430)*100,1),0)</f>
        <v>50</v>
      </c>
      <c r="V432" s="30">
        <f>+IFERROR(ROUND(e!AK430/SUM(e!AK430:AQ430)*100,1),0)</f>
        <v>64.599999999999994</v>
      </c>
      <c r="W432" s="30">
        <f>+IFERROR(ROUND(SUM(e!AR430:BG430)/J432*100,1),0)</f>
        <v>8.6</v>
      </c>
      <c r="X432" s="30">
        <f>+IFERROR(ROUND(SUM(e!BH430:BI430)/SUM(e!BJ430:BK430)*100,1),0)</f>
        <v>113.3</v>
      </c>
      <c r="Y432" s="30">
        <f t="shared" si="83"/>
        <v>185.9</v>
      </c>
      <c r="Z432" s="30">
        <f t="shared" si="84"/>
        <v>106.4</v>
      </c>
      <c r="AA432" s="30">
        <f>+IFERROR(ROUND(K432/SUM(e!T430:V430),1),0)</f>
        <v>171.9</v>
      </c>
      <c r="AB432" s="42">
        <f>+IFERROR(ROUND((SUM(e!BJ430:BK430)-SUM(e!BL430:BO430))/SUM(e!T430:V430),1),0)</f>
        <v>161.6</v>
      </c>
      <c r="AC432" s="30">
        <f>+IFERROR(ROUND(e!BP430/e!BQ430*100,1),0)</f>
        <v>316.2</v>
      </c>
      <c r="AD432" s="101">
        <f>+e!BR430</f>
        <v>4700</v>
      </c>
      <c r="AF432" s="5"/>
      <c r="AG432" s="29"/>
      <c r="BG432" s="5"/>
      <c r="BH432" s="29"/>
      <c r="CH432" s="5"/>
      <c r="CI432" s="29"/>
    </row>
    <row r="433" spans="2:87">
      <c r="B433" s="40" t="s">
        <v>1813</v>
      </c>
      <c r="C433" s="30" t="s">
        <v>1814</v>
      </c>
      <c r="D433" s="30" t="s">
        <v>1682</v>
      </c>
      <c r="E433" s="30" t="s">
        <v>1861</v>
      </c>
      <c r="F433" s="30" t="str">
        <f t="shared" si="82"/>
        <v>埼玉県ときがわ町</v>
      </c>
      <c r="G433" s="41">
        <f>+e!F431</f>
        <v>10416</v>
      </c>
      <c r="H433" s="41">
        <f>+e!G431</f>
        <v>9</v>
      </c>
      <c r="I433" s="41">
        <f>+SUM(e!H431:K431)</f>
        <v>5</v>
      </c>
      <c r="J433" s="41">
        <f>+SUM(e!L431:O431)</f>
        <v>111842</v>
      </c>
      <c r="K433" s="41">
        <f>+e!P431</f>
        <v>208703</v>
      </c>
      <c r="L433" s="41">
        <f>+SUM(e!Q431:R431)</f>
        <v>730460</v>
      </c>
      <c r="M433" s="31">
        <f>+IFERROR(ROUND(e!P431/e!S431,0),0)</f>
        <v>34784</v>
      </c>
      <c r="N433" s="30">
        <f>+IFERROR(ROUND(SUM(e!T431:V431)/e!S431,0),0)</f>
        <v>211</v>
      </c>
      <c r="O433" s="30">
        <f>+IFERROR(ROUND(e!W431/e!G431*100,1),0)</f>
        <v>33.299999999999997</v>
      </c>
      <c r="P433" s="41">
        <f>+e!X431</f>
        <v>9</v>
      </c>
      <c r="Q433" s="30">
        <f>+IFERROR(ROUND(e!Z431/e!Y431*100,1),0)</f>
        <v>0</v>
      </c>
      <c r="R433" s="30">
        <f>+IFERROR(ROUND(e!AB431/e!AA431*100,1),0)</f>
        <v>60.4</v>
      </c>
      <c r="S433" s="30">
        <f>+IFERROR(ROUND(SUM(e!AC431:AF431)/J433*100,1),0)</f>
        <v>12.5</v>
      </c>
      <c r="T433" s="30">
        <f>+IFERROR(ROUND(e!AG431/e!Y431*100,1),0)</f>
        <v>0</v>
      </c>
      <c r="U433" s="30">
        <f>+IFERROR(ROUND(e!AH431/SUM(e!AH431:AJ431)*100,1),0)</f>
        <v>30.8</v>
      </c>
      <c r="V433" s="30">
        <f>+IFERROR(ROUND(e!AK431/SUM(e!AK431:AQ431)*100,1),0)</f>
        <v>31.4</v>
      </c>
      <c r="W433" s="30">
        <f>+IFERROR(ROUND(SUM(e!AR431:BG431)/J433*100,1),0)</f>
        <v>12.1</v>
      </c>
      <c r="X433" s="30">
        <f>+IFERROR(ROUND(SUM(e!BH431:BI431)/SUM(e!BJ431:BK431)*100,1),0)</f>
        <v>101.9</v>
      </c>
      <c r="Y433" s="30">
        <f t="shared" si="83"/>
        <v>350</v>
      </c>
      <c r="Z433" s="30">
        <f t="shared" si="84"/>
        <v>74.8</v>
      </c>
      <c r="AA433" s="30">
        <f>+IFERROR(ROUND(K433/SUM(e!T431:V431),1),0)</f>
        <v>165.1</v>
      </c>
      <c r="AB433" s="42">
        <f>+IFERROR(ROUND((SUM(e!BJ431:BK431)-SUM(e!BL431:BO431))/SUM(e!T431:V431),1),0)</f>
        <v>220.6</v>
      </c>
      <c r="AC433" s="30">
        <f>+IFERROR(ROUND(e!BP431/e!BQ431*100,1),0)</f>
        <v>434.4</v>
      </c>
      <c r="AD433" s="101">
        <f>+e!BR431</f>
        <v>3000</v>
      </c>
      <c r="AF433" s="5"/>
      <c r="AG433" s="29"/>
      <c r="BG433" s="5"/>
      <c r="BH433" s="29"/>
      <c r="CH433" s="5"/>
      <c r="CI433" s="29"/>
    </row>
    <row r="434" spans="2:87">
      <c r="B434" s="40" t="s">
        <v>1813</v>
      </c>
      <c r="C434" s="30" t="s">
        <v>1814</v>
      </c>
      <c r="D434" s="30" t="s">
        <v>1394</v>
      </c>
      <c r="E434" s="30" t="s">
        <v>1862</v>
      </c>
      <c r="F434" s="30" t="str">
        <f t="shared" si="82"/>
        <v>埼玉県嵐山町</v>
      </c>
      <c r="G434" s="41">
        <f>+e!F432</f>
        <v>17933</v>
      </c>
      <c r="H434" s="41">
        <f>+e!G432</f>
        <v>9</v>
      </c>
      <c r="I434" s="41">
        <f>+SUM(e!H432:K432)</f>
        <v>2</v>
      </c>
      <c r="J434" s="41">
        <f>+SUM(e!L432:O432)</f>
        <v>178991</v>
      </c>
      <c r="K434" s="41">
        <f>+e!P432</f>
        <v>437905</v>
      </c>
      <c r="L434" s="41">
        <f>+SUM(e!Q432:R432)</f>
        <v>162291</v>
      </c>
      <c r="M434" s="31">
        <f>+IFERROR(ROUND(e!P432/e!S432,0),0)</f>
        <v>72984</v>
      </c>
      <c r="N434" s="30">
        <f>+IFERROR(ROUND(SUM(e!T432:V432)/e!S432,0),0)</f>
        <v>438</v>
      </c>
      <c r="O434" s="30">
        <f>+IFERROR(ROUND(e!W432/e!G432*100,1),0)</f>
        <v>22.2</v>
      </c>
      <c r="P434" s="41">
        <f>+e!X432</f>
        <v>7</v>
      </c>
      <c r="Q434" s="30">
        <f>+IFERROR(ROUND(e!Z432/e!Y432*100,1),0)</f>
        <v>57.3</v>
      </c>
      <c r="R434" s="30">
        <f>+IFERROR(ROUND(e!AB432/e!AA432*100,1),0)</f>
        <v>0</v>
      </c>
      <c r="S434" s="30">
        <f>+IFERROR(ROUND(SUM(e!AC432:AF432)/J434*100,1),0)</f>
        <v>0</v>
      </c>
      <c r="T434" s="30">
        <f>+IFERROR(ROUND(e!AG432/e!Y432*100,1),0)</f>
        <v>53.1</v>
      </c>
      <c r="U434" s="30">
        <f>+IFERROR(ROUND(e!AH432/SUM(e!AH432:AJ432)*100,1),0)</f>
        <v>0</v>
      </c>
      <c r="V434" s="30">
        <f>+IFERROR(ROUND(e!AK432/SUM(e!AK432:AQ432)*100,1),0)</f>
        <v>75.599999999999994</v>
      </c>
      <c r="W434" s="30">
        <f>+IFERROR(ROUND(SUM(e!AR432:BG432)/J434*100,1),0)</f>
        <v>12.4</v>
      </c>
      <c r="X434" s="30">
        <f>+IFERROR(ROUND(SUM(e!BH432:BI432)/SUM(e!BJ432:BK432)*100,1),0)</f>
        <v>129.5</v>
      </c>
      <c r="Y434" s="30">
        <f t="shared" si="83"/>
        <v>37.1</v>
      </c>
      <c r="Z434" s="30">
        <f t="shared" si="84"/>
        <v>124.3</v>
      </c>
      <c r="AA434" s="30">
        <f>+IFERROR(ROUND(K434/SUM(e!T432:V432),1),0)</f>
        <v>166.7</v>
      </c>
      <c r="AB434" s="42">
        <f>+IFERROR(ROUND((SUM(e!BJ432:BK432)-SUM(e!BL432:BO432))/SUM(e!T432:V432),1),0)</f>
        <v>134.1</v>
      </c>
      <c r="AC434" s="30">
        <f>+IFERROR(ROUND(e!BP432/e!BQ432*100,1),0)</f>
        <v>878.1</v>
      </c>
      <c r="AD434" s="101">
        <f>+e!BR432</f>
        <v>14800</v>
      </c>
      <c r="AF434" s="5"/>
      <c r="AG434" s="29"/>
      <c r="BG434" s="5"/>
      <c r="BH434" s="29"/>
      <c r="CH434" s="5"/>
      <c r="CI434" s="29"/>
    </row>
    <row r="435" spans="2:87">
      <c r="B435" s="40" t="s">
        <v>1813</v>
      </c>
      <c r="C435" s="30" t="s">
        <v>1814</v>
      </c>
      <c r="D435" s="30" t="s">
        <v>1396</v>
      </c>
      <c r="E435" s="30" t="s">
        <v>1863</v>
      </c>
      <c r="F435" s="30" t="str">
        <f t="shared" si="82"/>
        <v>埼玉県滑川町</v>
      </c>
      <c r="G435" s="41">
        <f>+e!F433</f>
        <v>19115</v>
      </c>
      <c r="H435" s="41">
        <f>+e!G433</f>
        <v>6</v>
      </c>
      <c r="I435" s="41">
        <f>+SUM(e!H433:K433)</f>
        <v>0</v>
      </c>
      <c r="J435" s="41">
        <f>+SUM(e!L433:O433)</f>
        <v>81608</v>
      </c>
      <c r="K435" s="41">
        <f>+e!P433</f>
        <v>355698</v>
      </c>
      <c r="L435" s="41">
        <f>+SUM(e!Q433:R433)</f>
        <v>234883</v>
      </c>
      <c r="M435" s="31">
        <f>+IFERROR(ROUND(e!P433/e!S433,0),0)</f>
        <v>71140</v>
      </c>
      <c r="N435" s="30">
        <f>+IFERROR(ROUND(SUM(e!T433:V433)/e!S433,0),0)</f>
        <v>468</v>
      </c>
      <c r="O435" s="30">
        <f>+IFERROR(ROUND(e!W433/e!G433*100,1),0)</f>
        <v>16.7</v>
      </c>
      <c r="P435" s="41">
        <f>+e!X433</f>
        <v>3</v>
      </c>
      <c r="Q435" s="30">
        <f>+IFERROR(ROUND(e!Z433/e!Y433*100,1),0)</f>
        <v>0</v>
      </c>
      <c r="R435" s="30">
        <f>+IFERROR(ROUND(e!AB433/e!AA433*100,1),0)</f>
        <v>0</v>
      </c>
      <c r="S435" s="30">
        <f>+IFERROR(ROUND(SUM(e!AC433:AF433)/J435*100,1),0)</f>
        <v>49.4</v>
      </c>
      <c r="T435" s="30">
        <f>+IFERROR(ROUND(e!AG433/e!Y433*100,1),0)</f>
        <v>0</v>
      </c>
      <c r="U435" s="30">
        <f>+IFERROR(ROUND(e!AH433/SUM(e!AH433:AJ433)*100,1),0)</f>
        <v>0</v>
      </c>
      <c r="V435" s="30">
        <f>+IFERROR(ROUND(e!AK433/SUM(e!AK433:AQ433)*100,1),0)</f>
        <v>100</v>
      </c>
      <c r="W435" s="30">
        <f>+IFERROR(ROUND(SUM(e!AR433:BG433)/J435*100,1),0)</f>
        <v>53.9</v>
      </c>
      <c r="X435" s="30">
        <f>+IFERROR(ROUND(SUM(e!BH433:BI433)/SUM(e!BJ433:BK433)*100,1),0)</f>
        <v>116.8</v>
      </c>
      <c r="Y435" s="30">
        <f t="shared" si="83"/>
        <v>66</v>
      </c>
      <c r="Z435" s="30">
        <f t="shared" si="84"/>
        <v>107</v>
      </c>
      <c r="AA435" s="30">
        <f>+IFERROR(ROUND(K435/SUM(e!T433:V433),1),0)</f>
        <v>151.9</v>
      </c>
      <c r="AB435" s="42">
        <f>+IFERROR(ROUND((SUM(e!BJ433:BK433)-SUM(e!BL433:BO433))/SUM(e!T433:V433),1),0)</f>
        <v>141.9</v>
      </c>
      <c r="AC435" s="30">
        <f>+IFERROR(ROUND(e!BP433/e!BQ433*100,1),0)</f>
        <v>1044.4000000000001</v>
      </c>
      <c r="AD435" s="101">
        <f>+e!BR433</f>
        <v>9100</v>
      </c>
      <c r="AF435" s="5"/>
      <c r="AG435" s="29"/>
      <c r="BG435" s="5"/>
      <c r="BH435" s="29"/>
      <c r="CH435" s="5"/>
      <c r="CI435" s="29"/>
    </row>
    <row r="436" spans="2:87">
      <c r="B436" s="40" t="s">
        <v>1813</v>
      </c>
      <c r="C436" s="30" t="s">
        <v>1814</v>
      </c>
      <c r="D436" s="30" t="s">
        <v>1398</v>
      </c>
      <c r="E436" s="30" t="s">
        <v>1864</v>
      </c>
      <c r="F436" s="30" t="str">
        <f t="shared" si="82"/>
        <v>埼玉県伊奈町</v>
      </c>
      <c r="G436" s="41">
        <f>+e!F434</f>
        <v>44791</v>
      </c>
      <c r="H436" s="41">
        <f>+e!G434</f>
        <v>7</v>
      </c>
      <c r="I436" s="41">
        <f>+SUM(e!H434:K434)</f>
        <v>1</v>
      </c>
      <c r="J436" s="41">
        <f>+SUM(e!L434:O434)</f>
        <v>211380</v>
      </c>
      <c r="K436" s="41">
        <f>+e!P434</f>
        <v>883962</v>
      </c>
      <c r="L436" s="41">
        <f>+SUM(e!Q434:R434)</f>
        <v>566730</v>
      </c>
      <c r="M436" s="31">
        <f>+IFERROR(ROUND(e!P434/e!S434,0),0)</f>
        <v>126280</v>
      </c>
      <c r="N436" s="30">
        <f>+IFERROR(ROUND(SUM(e!T434:V434)/e!S434,0),0)</f>
        <v>657</v>
      </c>
      <c r="O436" s="30">
        <f>+IFERROR(ROUND(e!W434/e!G434*100,1),0)</f>
        <v>0</v>
      </c>
      <c r="P436" s="41">
        <f>+e!X434</f>
        <v>3</v>
      </c>
      <c r="Q436" s="30">
        <f>+IFERROR(ROUND(e!Z434/e!Y434*100,1),0)</f>
        <v>0</v>
      </c>
      <c r="R436" s="30">
        <f>+IFERROR(ROUND(e!AB434/e!AA434*100,1),0)</f>
        <v>0</v>
      </c>
      <c r="S436" s="30">
        <f>+IFERROR(ROUND(SUM(e!AC434:AF434)/J436*100,1),0)</f>
        <v>0</v>
      </c>
      <c r="T436" s="30">
        <f>+IFERROR(ROUND(e!AG434/e!Y434*100,1),0)</f>
        <v>0</v>
      </c>
      <c r="U436" s="30">
        <f>+IFERROR(ROUND(e!AH434/SUM(e!AH434:AJ434)*100,1),0)</f>
        <v>0</v>
      </c>
      <c r="V436" s="30">
        <f>+IFERROR(ROUND(e!AK434/SUM(e!AK434:AQ434)*100,1),0)</f>
        <v>100</v>
      </c>
      <c r="W436" s="30">
        <f>+IFERROR(ROUND(SUM(e!AR434:BG434)/J436*100,1),0)</f>
        <v>37</v>
      </c>
      <c r="X436" s="30">
        <f>+IFERROR(ROUND(SUM(e!BH434:BI434)/SUM(e!BJ434:BK434)*100,1),0)</f>
        <v>111.7</v>
      </c>
      <c r="Y436" s="30">
        <f t="shared" si="83"/>
        <v>64.099999999999994</v>
      </c>
      <c r="Z436" s="30">
        <f t="shared" si="84"/>
        <v>110.2</v>
      </c>
      <c r="AA436" s="30">
        <f>+IFERROR(ROUND(K436/SUM(e!T434:V434),1),0)</f>
        <v>192.2</v>
      </c>
      <c r="AB436" s="42">
        <f>+IFERROR(ROUND((SUM(e!BJ434:BK434)-SUM(e!BL434:BO434))/SUM(e!T434:V434),1),0)</f>
        <v>174.4</v>
      </c>
      <c r="AC436" s="30">
        <f>+IFERROR(ROUND(e!BP434/e!BQ434*100,1),0)</f>
        <v>866</v>
      </c>
      <c r="AD436" s="101">
        <f>+e!BR434</f>
        <v>12900</v>
      </c>
      <c r="AF436" s="5"/>
      <c r="AG436" s="29"/>
      <c r="BG436" s="5"/>
      <c r="BH436" s="29"/>
      <c r="CH436" s="5"/>
      <c r="CI436" s="29"/>
    </row>
    <row r="437" spans="2:87">
      <c r="B437" s="40" t="s">
        <v>1813</v>
      </c>
      <c r="C437" s="30" t="s">
        <v>1814</v>
      </c>
      <c r="D437" s="30" t="s">
        <v>1586</v>
      </c>
      <c r="E437" s="30" t="s">
        <v>1585</v>
      </c>
      <c r="F437" s="30" t="str">
        <f t="shared" si="82"/>
        <v>埼玉県美里町</v>
      </c>
      <c r="G437" s="41">
        <f>+e!F435</f>
        <v>10874</v>
      </c>
      <c r="H437" s="41">
        <f>+e!G435</f>
        <v>3</v>
      </c>
      <c r="I437" s="41">
        <f>+SUM(e!H435:K435)</f>
        <v>2</v>
      </c>
      <c r="J437" s="41">
        <f>+SUM(e!L435:O435)</f>
        <v>143611</v>
      </c>
      <c r="K437" s="41">
        <f>+e!P435</f>
        <v>214836</v>
      </c>
      <c r="L437" s="41">
        <f>+SUM(e!Q435:R435)</f>
        <v>764215</v>
      </c>
      <c r="M437" s="31">
        <f>+IFERROR(ROUND(e!P435/e!S435,0),0)</f>
        <v>71612</v>
      </c>
      <c r="N437" s="30">
        <f>+IFERROR(ROUND(SUM(e!T435:V435)/e!S435,0),0)</f>
        <v>566</v>
      </c>
      <c r="O437" s="30">
        <f>+IFERROR(ROUND(e!W435/e!G435*100,1),0)</f>
        <v>0</v>
      </c>
      <c r="P437" s="41">
        <f>+e!X435</f>
        <v>5</v>
      </c>
      <c r="Q437" s="30">
        <f>+IFERROR(ROUND(e!Z435/e!Y435*100,1),0)</f>
        <v>0</v>
      </c>
      <c r="R437" s="30">
        <f>+IFERROR(ROUND(e!AB435/e!AA435*100,1),0)</f>
        <v>54.4</v>
      </c>
      <c r="S437" s="30">
        <f>+IFERROR(ROUND(SUM(e!AC435:AF435)/J437*100,1),0)</f>
        <v>46.2</v>
      </c>
      <c r="T437" s="30">
        <f>+IFERROR(ROUND(e!AG435/e!Y435*100,1),0)</f>
        <v>38.200000000000003</v>
      </c>
      <c r="U437" s="30">
        <f>+IFERROR(ROUND(e!AH435/SUM(e!AH435:AJ435)*100,1),0)</f>
        <v>59.8</v>
      </c>
      <c r="V437" s="30">
        <f>+IFERROR(ROUND(e!AK435/SUM(e!AK435:AQ435)*100,1),0)</f>
        <v>47.1</v>
      </c>
      <c r="W437" s="30">
        <f>+IFERROR(ROUND(SUM(e!AR435:BG435)/J437*100,1),0)</f>
        <v>9.6</v>
      </c>
      <c r="X437" s="30">
        <f>+IFERROR(ROUND(SUM(e!BH435:BI435)/SUM(e!BJ435:BK435)*100,1),0)</f>
        <v>123.6</v>
      </c>
      <c r="Y437" s="30">
        <f t="shared" si="83"/>
        <v>355.7</v>
      </c>
      <c r="Z437" s="30">
        <f t="shared" si="84"/>
        <v>96</v>
      </c>
      <c r="AA437" s="30">
        <f>+IFERROR(ROUND(K437/SUM(e!T435:V435),1),0)</f>
        <v>126.6</v>
      </c>
      <c r="AB437" s="42">
        <f>+IFERROR(ROUND((SUM(e!BJ435:BK435)-SUM(e!BL435:BO435))/SUM(e!T435:V435),1),0)</f>
        <v>131.9</v>
      </c>
      <c r="AC437" s="30">
        <f>+IFERROR(ROUND(e!BP435/e!BQ435*100,1),0)</f>
        <v>474</v>
      </c>
      <c r="AD437" s="101">
        <f>+e!BR435</f>
        <v>3000</v>
      </c>
      <c r="AF437" s="5"/>
      <c r="AG437" s="29"/>
      <c r="BG437" s="5"/>
      <c r="BH437" s="29"/>
      <c r="CH437" s="5"/>
      <c r="CI437" s="29"/>
    </row>
    <row r="438" spans="2:87">
      <c r="B438" s="40" t="s">
        <v>1813</v>
      </c>
      <c r="C438" s="30" t="s">
        <v>1814</v>
      </c>
      <c r="D438" s="30" t="s">
        <v>1402</v>
      </c>
      <c r="E438" s="30" t="s">
        <v>1865</v>
      </c>
      <c r="F438" s="30" t="str">
        <f t="shared" si="82"/>
        <v>埼玉県鳩山町</v>
      </c>
      <c r="G438" s="41">
        <f>+e!F436</f>
        <v>13738</v>
      </c>
      <c r="H438" s="41">
        <f>+e!G436</f>
        <v>7</v>
      </c>
      <c r="I438" s="41">
        <f>+SUM(e!H436:K436)</f>
        <v>1</v>
      </c>
      <c r="J438" s="41">
        <f>+SUM(e!L436:O436)</f>
        <v>162748</v>
      </c>
      <c r="K438" s="41">
        <f>+e!P436</f>
        <v>218506</v>
      </c>
      <c r="L438" s="41">
        <f>+SUM(e!Q436:R436)</f>
        <v>52644</v>
      </c>
      <c r="M438" s="31">
        <f>+IFERROR(ROUND(e!P436/e!S436,0),0)</f>
        <v>36418</v>
      </c>
      <c r="N438" s="30">
        <f>+IFERROR(ROUND(SUM(e!T436:V436)/e!S436,0),0)</f>
        <v>255</v>
      </c>
      <c r="O438" s="30">
        <f>+IFERROR(ROUND(e!W436/e!G436*100,1),0)</f>
        <v>42.9</v>
      </c>
      <c r="P438" s="41">
        <f>+e!X436</f>
        <v>27</v>
      </c>
      <c r="Q438" s="30">
        <f>+IFERROR(ROUND(e!Z436/e!Y436*100,1),0)</f>
        <v>0</v>
      </c>
      <c r="R438" s="30">
        <f>+IFERROR(ROUND(e!AB436/e!AA436*100,1),0)</f>
        <v>0</v>
      </c>
      <c r="S438" s="30">
        <f>+IFERROR(ROUND(SUM(e!AC436:AF436)/J438*100,1),0)</f>
        <v>23.7</v>
      </c>
      <c r="T438" s="30">
        <f>+IFERROR(ROUND(e!AG436/e!Y436*100,1),0)</f>
        <v>100</v>
      </c>
      <c r="U438" s="30">
        <f>+IFERROR(ROUND(e!AH436/SUM(e!AH436:AJ436)*100,1),0)</f>
        <v>100</v>
      </c>
      <c r="V438" s="30">
        <f>+IFERROR(ROUND(e!AK436/SUM(e!AK436:AQ436)*100,1),0)</f>
        <v>100</v>
      </c>
      <c r="W438" s="30">
        <f>+IFERROR(ROUND(SUM(e!AR436:BG436)/J438*100,1),0)</f>
        <v>3.5</v>
      </c>
      <c r="X438" s="30">
        <f>+IFERROR(ROUND(SUM(e!BH436:BI436)/SUM(e!BJ436:BK436)*100,1),0)</f>
        <v>102.9</v>
      </c>
      <c r="Y438" s="30">
        <f t="shared" si="83"/>
        <v>24.1</v>
      </c>
      <c r="Z438" s="30">
        <f t="shared" si="84"/>
        <v>96.8</v>
      </c>
      <c r="AA438" s="30">
        <f>+IFERROR(ROUND(K438/SUM(e!T436:V436),1),0)</f>
        <v>143</v>
      </c>
      <c r="AB438" s="42">
        <f>+IFERROR(ROUND((SUM(e!BJ436:BK436)-SUM(e!BL436:BO436))/SUM(e!T436:V436),1),0)</f>
        <v>147.80000000000001</v>
      </c>
      <c r="AC438" s="30">
        <f>+IFERROR(ROUND(e!BP436/e!BQ436*100,1),0)</f>
        <v>1786.7</v>
      </c>
      <c r="AD438" s="101">
        <f>+e!BR436</f>
        <v>4600</v>
      </c>
      <c r="AF438" s="5"/>
      <c r="AG438" s="29"/>
      <c r="BG438" s="5"/>
      <c r="BH438" s="29"/>
      <c r="CH438" s="5"/>
      <c r="CI438" s="29"/>
    </row>
    <row r="439" spans="2:87">
      <c r="B439" s="40" t="s">
        <v>1813</v>
      </c>
      <c r="C439" s="30" t="s">
        <v>1814</v>
      </c>
      <c r="D439" s="30" t="s">
        <v>1728</v>
      </c>
      <c r="E439" s="30" t="s">
        <v>1866</v>
      </c>
      <c r="F439" s="30" t="str">
        <f t="shared" si="82"/>
        <v>埼玉県上里町</v>
      </c>
      <c r="G439" s="41">
        <f>+e!F437</f>
        <v>29953</v>
      </c>
      <c r="H439" s="41">
        <f>+e!G437</f>
        <v>8</v>
      </c>
      <c r="I439" s="41">
        <f>+SUM(e!H437:K437)</f>
        <v>2</v>
      </c>
      <c r="J439" s="41">
        <f>+SUM(e!L437:O437)</f>
        <v>225458</v>
      </c>
      <c r="K439" s="41">
        <f>+e!P437</f>
        <v>448525</v>
      </c>
      <c r="L439" s="41">
        <f>+SUM(e!Q437:R437)</f>
        <v>1839951</v>
      </c>
      <c r="M439" s="31">
        <f>+IFERROR(ROUND(e!P437/e!S437,0),0)</f>
        <v>64075</v>
      </c>
      <c r="N439" s="30">
        <f>+IFERROR(ROUND(SUM(e!T437:V437)/e!S437,0),0)</f>
        <v>527</v>
      </c>
      <c r="O439" s="30">
        <f>+IFERROR(ROUND(e!W437/e!G437*100,1),0)</f>
        <v>25</v>
      </c>
      <c r="P439" s="41">
        <f>+e!X437</f>
        <v>2</v>
      </c>
      <c r="Q439" s="30">
        <f>+IFERROR(ROUND(e!Z437/e!Y437*100,1),0)</f>
        <v>0</v>
      </c>
      <c r="R439" s="30">
        <f>+IFERROR(ROUND(e!AB437/e!AA437*100,1),0)</f>
        <v>42.9</v>
      </c>
      <c r="S439" s="30">
        <f>+IFERROR(ROUND(SUM(e!AC437:AF437)/J439*100,1),0)</f>
        <v>1.4</v>
      </c>
      <c r="T439" s="30">
        <f>+IFERROR(ROUND(e!AG437/e!Y437*100,1),0)</f>
        <v>0</v>
      </c>
      <c r="U439" s="30">
        <f>+IFERROR(ROUND(e!AH437/SUM(e!AH437:AJ437)*100,1),0)</f>
        <v>0</v>
      </c>
      <c r="V439" s="30">
        <f>+IFERROR(ROUND(e!AK437/SUM(e!AK437:AQ437)*100,1),0)</f>
        <v>0</v>
      </c>
      <c r="W439" s="30">
        <f>+IFERROR(ROUND(SUM(e!AR437:BG437)/J439*100,1),0)</f>
        <v>13</v>
      </c>
      <c r="X439" s="30">
        <f>+IFERROR(ROUND(SUM(e!BH437:BI437)/SUM(e!BJ437:BK437)*100,1),0)</f>
        <v>120.4</v>
      </c>
      <c r="Y439" s="30">
        <f t="shared" si="83"/>
        <v>410.2</v>
      </c>
      <c r="Z439" s="30">
        <f t="shared" si="84"/>
        <v>110.5</v>
      </c>
      <c r="AA439" s="30">
        <f>+IFERROR(ROUND(K439/SUM(e!T437:V437),1),0)</f>
        <v>121.6</v>
      </c>
      <c r="AB439" s="42">
        <f>+IFERROR(ROUND((SUM(e!BJ437:BK437)-SUM(e!BL437:BO437))/SUM(e!T437:V437),1),0)</f>
        <v>110</v>
      </c>
      <c r="AC439" s="30">
        <f>+IFERROR(ROUND(e!BP437/e!BQ437*100,1),0)</f>
        <v>94.2</v>
      </c>
      <c r="AD439" s="101">
        <f>+e!BR437</f>
        <v>2000</v>
      </c>
      <c r="AF439" s="5"/>
      <c r="AG439" s="29"/>
      <c r="BG439" s="5"/>
      <c r="BH439" s="29"/>
      <c r="CH439" s="5"/>
      <c r="CI439" s="29"/>
    </row>
    <row r="440" spans="2:87">
      <c r="B440" s="40" t="s">
        <v>1813</v>
      </c>
      <c r="C440" s="30" t="s">
        <v>1814</v>
      </c>
      <c r="D440" s="30" t="s">
        <v>1867</v>
      </c>
      <c r="E440" s="30" t="s">
        <v>1868</v>
      </c>
      <c r="F440" s="30" t="str">
        <f t="shared" si="82"/>
        <v>埼玉県加須市</v>
      </c>
      <c r="G440" s="41">
        <f>+e!F438</f>
        <v>109405</v>
      </c>
      <c r="H440" s="41">
        <f>+e!G438</f>
        <v>13</v>
      </c>
      <c r="I440" s="41">
        <f>+SUM(e!H438:K438)</f>
        <v>8</v>
      </c>
      <c r="J440" s="41">
        <f>+SUM(e!L438:O438)</f>
        <v>845887</v>
      </c>
      <c r="K440" s="41">
        <f>+e!P438</f>
        <v>2247058</v>
      </c>
      <c r="L440" s="41">
        <f>+SUM(e!Q438:R438)</f>
        <v>7973091</v>
      </c>
      <c r="M440" s="31">
        <f>+IFERROR(ROUND(e!P438/e!S438,0),0)</f>
        <v>249673</v>
      </c>
      <c r="N440" s="30">
        <f>+IFERROR(ROUND(SUM(e!T438:V438)/e!S438,0),0)</f>
        <v>1480</v>
      </c>
      <c r="O440" s="30">
        <f>+IFERROR(ROUND(e!W438/e!G438*100,1),0)</f>
        <v>30.8</v>
      </c>
      <c r="P440" s="41">
        <f>+e!X438</f>
        <v>7</v>
      </c>
      <c r="Q440" s="30">
        <f>+IFERROR(ROUND(e!Z438/e!Y438*100,1),0)</f>
        <v>0</v>
      </c>
      <c r="R440" s="30">
        <f>+IFERROR(ROUND(e!AB438/e!AA438*100,1),0)</f>
        <v>50</v>
      </c>
      <c r="S440" s="30">
        <f>+IFERROR(ROUND(SUM(e!AC438:AF438)/J440*100,1),0)</f>
        <v>12.8</v>
      </c>
      <c r="T440" s="30">
        <f>+IFERROR(ROUND(e!AG438/e!Y438*100,1),0)</f>
        <v>0</v>
      </c>
      <c r="U440" s="30">
        <f>+IFERROR(ROUND(e!AH438/SUM(e!AH438:AJ438)*100,1),0)</f>
        <v>0</v>
      </c>
      <c r="V440" s="30">
        <f>+IFERROR(ROUND(e!AK438/SUM(e!AK438:AQ438)*100,1),0)</f>
        <v>36.9</v>
      </c>
      <c r="W440" s="30">
        <f>+IFERROR(ROUND(SUM(e!AR438:BG438)/J440*100,1),0)</f>
        <v>12.7</v>
      </c>
      <c r="X440" s="30">
        <f>+IFERROR(ROUND(SUM(e!BH438:BI438)/SUM(e!BJ438:BK438)*100,1),0)</f>
        <v>113</v>
      </c>
      <c r="Y440" s="30">
        <f t="shared" si="83"/>
        <v>354.8</v>
      </c>
      <c r="Z440" s="30">
        <f t="shared" si="84"/>
        <v>104.7</v>
      </c>
      <c r="AA440" s="30">
        <f>+IFERROR(ROUND(K440/SUM(e!T438:V438),1),0)</f>
        <v>168.7</v>
      </c>
      <c r="AB440" s="42">
        <f>+IFERROR(ROUND((SUM(e!BJ438:BK438)-SUM(e!BL438:BO438))/SUM(e!T438:V438),1),0)</f>
        <v>161.19999999999999</v>
      </c>
      <c r="AC440" s="30">
        <f>+IFERROR(ROUND(e!BP438/e!BQ438*100,1),0)</f>
        <v>248.8</v>
      </c>
      <c r="AD440" s="101">
        <f>+e!BR438</f>
        <v>38300</v>
      </c>
      <c r="AF440" s="5"/>
      <c r="AG440" s="29"/>
      <c r="BG440" s="5"/>
      <c r="BH440" s="29"/>
      <c r="CH440" s="5"/>
      <c r="CI440" s="29"/>
    </row>
    <row r="441" spans="2:87">
      <c r="B441" s="40" t="s">
        <v>1813</v>
      </c>
      <c r="C441" s="30" t="s">
        <v>1814</v>
      </c>
      <c r="D441" s="30" t="s">
        <v>1730</v>
      </c>
      <c r="E441" s="30" t="s">
        <v>1869</v>
      </c>
      <c r="F441" s="30" t="str">
        <f t="shared" si="82"/>
        <v>埼玉県秩父広域市町村圏組合</v>
      </c>
      <c r="G441" s="41">
        <f>+e!F439</f>
        <v>94638</v>
      </c>
      <c r="H441" s="41">
        <f>+e!G439</f>
        <v>51</v>
      </c>
      <c r="I441" s="41">
        <f>+SUM(e!H439:K439)</f>
        <v>37</v>
      </c>
      <c r="J441" s="41">
        <f>+SUM(e!L439:O439)</f>
        <v>1123898</v>
      </c>
      <c r="K441" s="41">
        <f>+e!P439</f>
        <v>2189676</v>
      </c>
      <c r="L441" s="41">
        <f>+SUM(e!Q439:R439)</f>
        <v>7257403</v>
      </c>
      <c r="M441" s="31">
        <f>+IFERROR(ROUND(e!P439/e!S439,0),0)</f>
        <v>64402</v>
      </c>
      <c r="N441" s="30">
        <f>+IFERROR(ROUND(SUM(e!T439:V439)/e!S439,0),0)</f>
        <v>347</v>
      </c>
      <c r="O441" s="30">
        <f>+IFERROR(ROUND(e!W439/e!G439*100,1),0)</f>
        <v>31.4</v>
      </c>
      <c r="P441" s="41">
        <f>+e!X439</f>
        <v>9</v>
      </c>
      <c r="Q441" s="30">
        <f>+IFERROR(ROUND(e!Z439/e!Y439*100,1),0)</f>
        <v>2.6</v>
      </c>
      <c r="R441" s="30">
        <f>+IFERROR(ROUND(e!AB439/e!AA439*100,1),0)</f>
        <v>58</v>
      </c>
      <c r="S441" s="30">
        <f>+IFERROR(ROUND(SUM(e!AC439:AF439)/J441*100,1),0)</f>
        <v>24.7</v>
      </c>
      <c r="T441" s="30">
        <f>+IFERROR(ROUND(e!AG439/e!Y439*100,1),0)</f>
        <v>0</v>
      </c>
      <c r="U441" s="30">
        <f>+IFERROR(ROUND(e!AH439/SUM(e!AH439:AJ439)*100,1),0)</f>
        <v>0</v>
      </c>
      <c r="V441" s="30">
        <f>+IFERROR(ROUND(e!AK439/SUM(e!AK439:AQ439)*100,1),0)</f>
        <v>21.3</v>
      </c>
      <c r="W441" s="30">
        <f>+IFERROR(ROUND(SUM(e!AR439:BG439)/J441*100,1),0)</f>
        <v>10.3</v>
      </c>
      <c r="X441" s="30">
        <f>+IFERROR(ROUND(SUM(e!BH439:BI439)/SUM(e!BJ439:BK439)*100,1),0)</f>
        <v>118.3</v>
      </c>
      <c r="Y441" s="30">
        <f t="shared" si="83"/>
        <v>331.4</v>
      </c>
      <c r="Z441" s="30">
        <f t="shared" si="84"/>
        <v>100.2</v>
      </c>
      <c r="AA441" s="30">
        <f>+IFERROR(ROUND(K441/SUM(e!T439:V439),1),0)</f>
        <v>185.4</v>
      </c>
      <c r="AB441" s="42">
        <f>+IFERROR(ROUND((SUM(e!BJ439:BK439)-SUM(e!BL439:BO439))/SUM(e!T439:V439),1),0)</f>
        <v>185.1</v>
      </c>
      <c r="AC441" s="30">
        <f>+IFERROR(ROUND(e!BP439/e!BQ439*100,1),0)</f>
        <v>270.39999999999998</v>
      </c>
      <c r="AD441" s="101">
        <f>+e!BR439</f>
        <v>0</v>
      </c>
      <c r="AF441" s="5"/>
      <c r="AG441" s="29"/>
      <c r="BG441" s="5"/>
      <c r="BH441" s="29"/>
      <c r="CH441" s="5"/>
      <c r="CI441" s="29"/>
    </row>
    <row r="442" spans="2:87">
      <c r="B442" s="40" t="s">
        <v>1813</v>
      </c>
      <c r="C442" s="30" t="s">
        <v>1814</v>
      </c>
      <c r="D442" s="30" t="s">
        <v>1472</v>
      </c>
      <c r="E442" s="30" t="s">
        <v>1814</v>
      </c>
      <c r="F442" s="30" t="str">
        <f t="shared" si="82"/>
        <v>埼玉県埼玉県</v>
      </c>
      <c r="G442" s="41">
        <f>+e!F440</f>
        <v>0</v>
      </c>
      <c r="H442" s="41">
        <f>+e!G440</f>
        <v>359</v>
      </c>
      <c r="I442" s="41">
        <f>+SUM(e!H440:K440)</f>
        <v>5</v>
      </c>
      <c r="J442" s="41">
        <f>+SUM(e!L440:O440)</f>
        <v>798671</v>
      </c>
      <c r="K442" s="41">
        <f>+e!P440</f>
        <v>39083575</v>
      </c>
      <c r="L442" s="41">
        <f>+SUM(e!Q440:R440)</f>
        <v>128466968</v>
      </c>
      <c r="M442" s="31">
        <f>+IFERROR(ROUND(e!P440/e!S440,0),0)</f>
        <v>151487</v>
      </c>
      <c r="N442" s="30">
        <f>+IFERROR(ROUND(SUM(e!T440:V440)/e!S440,0),0)</f>
        <v>2452</v>
      </c>
      <c r="O442" s="30">
        <f>+IFERROR(ROUND(e!W440/e!G440*100,1),0)</f>
        <v>80.8</v>
      </c>
      <c r="P442" s="41">
        <f>+e!X440</f>
        <v>19</v>
      </c>
      <c r="Q442" s="30">
        <f>+IFERROR(ROUND(e!Z440/e!Y440*100,1),0)</f>
        <v>0</v>
      </c>
      <c r="R442" s="30">
        <f>+IFERROR(ROUND(e!AB440/e!AA440*100,1),0)</f>
        <v>63.6</v>
      </c>
      <c r="S442" s="30">
        <f>+IFERROR(ROUND(SUM(e!AC440:AF440)/J442*100,1),0)</f>
        <v>29.4</v>
      </c>
      <c r="T442" s="30">
        <f>+IFERROR(ROUND(e!AG440/e!Y440*100,1),0)</f>
        <v>13.7</v>
      </c>
      <c r="U442" s="30">
        <f>+IFERROR(ROUND(e!AH440/SUM(e!AH440:AJ440)*100,1),0)</f>
        <v>90.7</v>
      </c>
      <c r="V442" s="30">
        <f>+IFERROR(ROUND(e!AK440/SUM(e!AK440:AQ440)*100,1),0)</f>
        <v>95.1</v>
      </c>
      <c r="W442" s="30">
        <f>+IFERROR(ROUND(SUM(e!AR440:BG440)/J442*100,1),0)</f>
        <v>39.799999999999997</v>
      </c>
      <c r="X442" s="30">
        <f>+IFERROR(ROUND(SUM(e!BH440:BI440)/SUM(e!BJ440:BK440)*100,1),0)</f>
        <v>108.7</v>
      </c>
      <c r="Y442" s="30">
        <f t="shared" si="83"/>
        <v>328.7</v>
      </c>
      <c r="Z442" s="30">
        <f t="shared" si="84"/>
        <v>108</v>
      </c>
      <c r="AA442" s="30">
        <f>+IFERROR(ROUND(K442/SUM(e!T440:V440),1),0)</f>
        <v>61.8</v>
      </c>
      <c r="AB442" s="42">
        <f>+IFERROR(ROUND((SUM(e!BJ440:BK440)-SUM(e!BL440:BO440))/SUM(e!T440:V440),1),0)</f>
        <v>57.2</v>
      </c>
      <c r="AC442" s="30">
        <f>+IFERROR(ROUND(e!BP440/e!BQ440*100,1),0)</f>
        <v>307.5</v>
      </c>
      <c r="AD442" s="101">
        <f>+e!BR440</f>
        <v>0</v>
      </c>
      <c r="AF442" s="5"/>
      <c r="AG442" s="29"/>
      <c r="BG442" s="5"/>
      <c r="BH442" s="29"/>
      <c r="CH442" s="5"/>
      <c r="CI442" s="29"/>
    </row>
    <row r="443" spans="2:87">
      <c r="B443" s="40" t="s">
        <v>1870</v>
      </c>
      <c r="C443" s="30" t="s">
        <v>1871</v>
      </c>
      <c r="D443" s="30" t="s">
        <v>1280</v>
      </c>
      <c r="E443" s="30" t="s">
        <v>1871</v>
      </c>
      <c r="F443" s="30" t="str">
        <f t="shared" si="82"/>
        <v>千葉県千葉県</v>
      </c>
      <c r="G443" s="41">
        <f>+e!F441</f>
        <v>3042838</v>
      </c>
      <c r="H443" s="41">
        <f>+e!G441</f>
        <v>943</v>
      </c>
      <c r="I443" s="41">
        <f>+SUM(e!H441:K441)</f>
        <v>11</v>
      </c>
      <c r="J443" s="41">
        <f>+SUM(e!L441:O441)</f>
        <v>9140970</v>
      </c>
      <c r="K443" s="41">
        <f>+e!P441</f>
        <v>60782764</v>
      </c>
      <c r="L443" s="41">
        <f>+SUM(e!Q441:R441)</f>
        <v>137607508</v>
      </c>
      <c r="M443" s="31">
        <f>+IFERROR(ROUND(e!P441/e!S441,0),0)</f>
        <v>84774</v>
      </c>
      <c r="N443" s="30">
        <f>+IFERROR(ROUND(SUM(e!T441:V441)/e!S441,0),0)</f>
        <v>427</v>
      </c>
      <c r="O443" s="30">
        <f>+IFERROR(ROUND(e!W441/e!G441*100,1),0)</f>
        <v>68.8</v>
      </c>
      <c r="P443" s="41">
        <f>+e!X441</f>
        <v>21</v>
      </c>
      <c r="Q443" s="30">
        <f>+IFERROR(ROUND(e!Z441/e!Y441*100,1),0)</f>
        <v>6</v>
      </c>
      <c r="R443" s="30">
        <f>+IFERROR(ROUND(e!AB441/e!AA441*100,1),0)</f>
        <v>26.7</v>
      </c>
      <c r="S443" s="30">
        <f>+IFERROR(ROUND(SUM(e!AC441:AF441)/J443*100,1),0)</f>
        <v>23</v>
      </c>
      <c r="T443" s="30">
        <f>+IFERROR(ROUND(e!AG441/e!Y441*100,1),0)</f>
        <v>23.2</v>
      </c>
      <c r="U443" s="30">
        <f>+IFERROR(ROUND(e!AH441/SUM(e!AH441:AJ441)*100,1),0)</f>
        <v>95.7</v>
      </c>
      <c r="V443" s="30">
        <f>+IFERROR(ROUND(e!AK441/SUM(e!AK441:AQ441)*100,1),0)</f>
        <v>56.5</v>
      </c>
      <c r="W443" s="30">
        <f>+IFERROR(ROUND(SUM(e!AR441:BG441)/J443*100,1),0)</f>
        <v>17.7</v>
      </c>
      <c r="X443" s="30">
        <f>+IFERROR(ROUND(SUM(e!BH441:BI441)/SUM(e!BJ441:BK441)*100,1),0)</f>
        <v>115.2</v>
      </c>
      <c r="Y443" s="30">
        <f t="shared" si="83"/>
        <v>226.4</v>
      </c>
      <c r="Z443" s="30">
        <f t="shared" si="84"/>
        <v>111.6</v>
      </c>
      <c r="AA443" s="30">
        <f>+IFERROR(ROUND(K443/SUM(e!T441:V441),1),0)</f>
        <v>198.7</v>
      </c>
      <c r="AB443" s="42">
        <f>+IFERROR(ROUND((SUM(e!BJ441:BK441)-SUM(e!BL441:BO441))/SUM(e!T441:V441),1),0)</f>
        <v>178</v>
      </c>
      <c r="AC443" s="30">
        <f>+IFERROR(ROUND(e!BP441/e!BQ441*100,1),0)</f>
        <v>205.4</v>
      </c>
      <c r="AD443" s="101">
        <f>+e!BR441</f>
        <v>261300</v>
      </c>
      <c r="AF443" s="5"/>
      <c r="AG443" s="29"/>
      <c r="BG443" s="5"/>
      <c r="BH443" s="29"/>
      <c r="CH443" s="5"/>
      <c r="CI443" s="29"/>
    </row>
    <row r="444" spans="2:87">
      <c r="B444" s="40" t="s">
        <v>1870</v>
      </c>
      <c r="C444" s="30" t="s">
        <v>1871</v>
      </c>
      <c r="D444" s="30" t="s">
        <v>1282</v>
      </c>
      <c r="E444" s="30" t="s">
        <v>1872</v>
      </c>
      <c r="F444" s="30" t="str">
        <f t="shared" si="82"/>
        <v>千葉県千葉市</v>
      </c>
      <c r="G444" s="41">
        <f>+e!F442</f>
        <v>46241</v>
      </c>
      <c r="H444" s="41">
        <f>+e!G442</f>
        <v>22</v>
      </c>
      <c r="I444" s="41">
        <f>+SUM(e!H442:K442)</f>
        <v>3</v>
      </c>
      <c r="J444" s="41">
        <f>+SUM(e!L442:O442)</f>
        <v>367205</v>
      </c>
      <c r="K444" s="41">
        <f>+e!P442</f>
        <v>961767</v>
      </c>
      <c r="L444" s="41">
        <f>+SUM(e!Q442:R442)</f>
        <v>17993303</v>
      </c>
      <c r="M444" s="31">
        <f>+IFERROR(ROUND(e!P442/e!S442,0),0)</f>
        <v>96177</v>
      </c>
      <c r="N444" s="30">
        <f>+IFERROR(ROUND(SUM(e!T442:V442)/e!S442,0),0)</f>
        <v>469</v>
      </c>
      <c r="O444" s="30">
        <f>+IFERROR(ROUND(e!W442/e!G442*100,1),0)</f>
        <v>59.1</v>
      </c>
      <c r="P444" s="41">
        <f>+e!X442</f>
        <v>2</v>
      </c>
      <c r="Q444" s="30">
        <f>+IFERROR(ROUND(e!Z442/e!Y442*100,1),0)</f>
        <v>23.9</v>
      </c>
      <c r="R444" s="30">
        <f>+IFERROR(ROUND(e!AB442/e!AA442*100,1),0)</f>
        <v>58.1</v>
      </c>
      <c r="S444" s="30">
        <f>+IFERROR(ROUND(SUM(e!AC442:AF442)/J444*100,1),0)</f>
        <v>5.6</v>
      </c>
      <c r="T444" s="30">
        <f>+IFERROR(ROUND(e!AG442/e!Y442*100,1),0)</f>
        <v>76.099999999999994</v>
      </c>
      <c r="U444" s="30">
        <f>+IFERROR(ROUND(e!AH442/SUM(e!AH442:AJ442)*100,1),0)</f>
        <v>98.2</v>
      </c>
      <c r="V444" s="30">
        <f>+IFERROR(ROUND(e!AK442/SUM(e!AK442:AQ442)*100,1),0)</f>
        <v>95.9</v>
      </c>
      <c r="W444" s="30">
        <f>+IFERROR(ROUND(SUM(e!AR442:BG442)/J444*100,1),0)</f>
        <v>42</v>
      </c>
      <c r="X444" s="30">
        <f>+IFERROR(ROUND(SUM(e!BH442:BI442)/SUM(e!BJ442:BK442)*100,1),0)</f>
        <v>119.7</v>
      </c>
      <c r="Y444" s="30">
        <f t="shared" si="83"/>
        <v>1870.9</v>
      </c>
      <c r="Z444" s="30">
        <f t="shared" si="84"/>
        <v>54.8</v>
      </c>
      <c r="AA444" s="30">
        <f>+IFERROR(ROUND(K444/SUM(e!T442:V442),1),0)</f>
        <v>205.2</v>
      </c>
      <c r="AB444" s="42">
        <f>+IFERROR(ROUND((SUM(e!BJ442:BK442)-SUM(e!BL442:BO442))/SUM(e!T442:V442),1),0)</f>
        <v>374.7</v>
      </c>
      <c r="AC444" s="30">
        <f>+IFERROR(ROUND(e!BP442/e!BQ442*100,1),0)</f>
        <v>66.599999999999994</v>
      </c>
      <c r="AD444" s="101">
        <f>+e!BR442</f>
        <v>12600</v>
      </c>
      <c r="AF444" s="5"/>
      <c r="AG444" s="29"/>
      <c r="BG444" s="5"/>
      <c r="BH444" s="29"/>
      <c r="CH444" s="5"/>
      <c r="CI444" s="29"/>
    </row>
    <row r="445" spans="2:87">
      <c r="B445" s="40" t="s">
        <v>1870</v>
      </c>
      <c r="C445" s="30" t="s">
        <v>1871</v>
      </c>
      <c r="D445" s="30" t="s">
        <v>1284</v>
      </c>
      <c r="E445" s="30" t="s">
        <v>1873</v>
      </c>
      <c r="F445" s="30" t="str">
        <f t="shared" si="82"/>
        <v>千葉県市原市</v>
      </c>
      <c r="G445" s="41">
        <f>+e!F443</f>
        <v>45277</v>
      </c>
      <c r="H445" s="41">
        <f>+e!G443</f>
        <v>44</v>
      </c>
      <c r="I445" s="41">
        <f>+SUM(e!H443:K443)</f>
        <v>19</v>
      </c>
      <c r="J445" s="41">
        <f>+SUM(e!L443:O443)</f>
        <v>657007</v>
      </c>
      <c r="K445" s="41">
        <f>+e!P443</f>
        <v>907280</v>
      </c>
      <c r="L445" s="41">
        <f>+SUM(e!Q443:R443)</f>
        <v>12182215</v>
      </c>
      <c r="M445" s="31">
        <f>+IFERROR(ROUND(e!P443/e!S443,0),0)</f>
        <v>28353</v>
      </c>
      <c r="N445" s="30">
        <f>+IFERROR(ROUND(SUM(e!T443:V443)/e!S443,0),0)</f>
        <v>145</v>
      </c>
      <c r="O445" s="30">
        <f>+IFERROR(ROUND(e!W443/e!G443*100,1),0)</f>
        <v>68.2</v>
      </c>
      <c r="P445" s="41">
        <f>+e!X443</f>
        <v>8</v>
      </c>
      <c r="Q445" s="30">
        <f>+IFERROR(ROUND(e!Z443/e!Y443*100,1),0)</f>
        <v>0</v>
      </c>
      <c r="R445" s="30">
        <f>+IFERROR(ROUND(e!AB443/e!AA443*100,1),0)</f>
        <v>62.1</v>
      </c>
      <c r="S445" s="30">
        <f>+IFERROR(ROUND(SUM(e!AC443:AF443)/J445*100,1),0)</f>
        <v>24.3</v>
      </c>
      <c r="T445" s="30">
        <f>+IFERROR(ROUND(e!AG443/e!Y443*100,1),0)</f>
        <v>0</v>
      </c>
      <c r="U445" s="30">
        <f>+IFERROR(ROUND(e!AH443/SUM(e!AH443:AJ443)*100,1),0)</f>
        <v>6.1</v>
      </c>
      <c r="V445" s="30">
        <f>+IFERROR(ROUND(e!AK443/SUM(e!AK443:AQ443)*100,1),0)</f>
        <v>14.5</v>
      </c>
      <c r="W445" s="30">
        <f>+IFERROR(ROUND(SUM(e!AR443:BG443)/J445*100,1),0)</f>
        <v>19.399999999999999</v>
      </c>
      <c r="X445" s="30">
        <f>+IFERROR(ROUND(SUM(e!BH443:BI443)/SUM(e!BJ443:BK443)*100,1),0)</f>
        <v>100</v>
      </c>
      <c r="Y445" s="30">
        <f t="shared" si="83"/>
        <v>1342.7</v>
      </c>
      <c r="Z445" s="30">
        <f t="shared" si="84"/>
        <v>37.4</v>
      </c>
      <c r="AA445" s="30">
        <f>+IFERROR(ROUND(K445/SUM(e!T443:V443),1),0)</f>
        <v>195.1</v>
      </c>
      <c r="AB445" s="42">
        <f>+IFERROR(ROUND((SUM(e!BJ443:BK443)-SUM(e!BL443:BO443))/SUM(e!T443:V443),1),0)</f>
        <v>521</v>
      </c>
      <c r="AC445" s="30">
        <f>+IFERROR(ROUND(e!BP443/e!BQ443*100,1),0)</f>
        <v>178.9</v>
      </c>
      <c r="AD445" s="101">
        <f>+e!BR443</f>
        <v>0</v>
      </c>
      <c r="AF445" s="5"/>
      <c r="AG445" s="29"/>
      <c r="BG445" s="5"/>
      <c r="BH445" s="29"/>
      <c r="CH445" s="5"/>
      <c r="CI445" s="29"/>
    </row>
    <row r="446" spans="2:87">
      <c r="B446" s="40" t="s">
        <v>1870</v>
      </c>
      <c r="C446" s="30" t="s">
        <v>1871</v>
      </c>
      <c r="D446" s="30" t="s">
        <v>1286</v>
      </c>
      <c r="E446" s="30" t="s">
        <v>1874</v>
      </c>
      <c r="F446" s="30" t="str">
        <f t="shared" si="82"/>
        <v>千葉県松戸市</v>
      </c>
      <c r="G446" s="41">
        <f>+e!F444</f>
        <v>78902</v>
      </c>
      <c r="H446" s="41">
        <f>+e!G444</f>
        <v>21</v>
      </c>
      <c r="I446" s="41">
        <f>+SUM(e!H444:K444)</f>
        <v>0</v>
      </c>
      <c r="J446" s="41">
        <f>+SUM(e!L444:O444)</f>
        <v>216055</v>
      </c>
      <c r="K446" s="41">
        <f>+e!P444</f>
        <v>1164233</v>
      </c>
      <c r="L446" s="41">
        <f>+SUM(e!Q444:R444)</f>
        <v>3292530</v>
      </c>
      <c r="M446" s="31">
        <f>+IFERROR(ROUND(e!P444/e!S444,0),0)</f>
        <v>72765</v>
      </c>
      <c r="N446" s="30">
        <f>+IFERROR(ROUND(SUM(e!T444:V444)/e!S444,0),0)</f>
        <v>449</v>
      </c>
      <c r="O446" s="30">
        <f>+IFERROR(ROUND(e!W444/e!G444*100,1),0)</f>
        <v>52.4</v>
      </c>
      <c r="P446" s="41">
        <f>+e!X444</f>
        <v>4</v>
      </c>
      <c r="Q446" s="30">
        <f>+IFERROR(ROUND(e!Z444/e!Y444*100,1),0)</f>
        <v>0</v>
      </c>
      <c r="R446" s="30">
        <f>+IFERROR(ROUND(e!AB444/e!AA444*100,1),0)</f>
        <v>40</v>
      </c>
      <c r="S446" s="30">
        <f>+IFERROR(ROUND(SUM(e!AC444:AF444)/J446*100,1),0)</f>
        <v>4.8</v>
      </c>
      <c r="T446" s="30">
        <f>+IFERROR(ROUND(e!AG444/e!Y444*100,1),0)</f>
        <v>40.4</v>
      </c>
      <c r="U446" s="30">
        <f>+IFERROR(ROUND(e!AH444/SUM(e!AH444:AJ444)*100,1),0)</f>
        <v>100</v>
      </c>
      <c r="V446" s="30">
        <f>+IFERROR(ROUND(e!AK444/SUM(e!AK444:AQ444)*100,1),0)</f>
        <v>55.3</v>
      </c>
      <c r="W446" s="30">
        <f>+IFERROR(ROUND(SUM(e!AR444:BG444)/J446*100,1),0)</f>
        <v>7</v>
      </c>
      <c r="X446" s="30">
        <f>+IFERROR(ROUND(SUM(e!BH444:BI444)/SUM(e!BJ444:BK444)*100,1),0)</f>
        <v>105.1</v>
      </c>
      <c r="Y446" s="30">
        <f t="shared" si="83"/>
        <v>282.8</v>
      </c>
      <c r="Z446" s="30">
        <f t="shared" si="84"/>
        <v>88.3</v>
      </c>
      <c r="AA446" s="30">
        <f>+IFERROR(ROUND(K446/SUM(e!T444:V444),1),0)</f>
        <v>161.9</v>
      </c>
      <c r="AB446" s="42">
        <f>+IFERROR(ROUND((SUM(e!BJ444:BK444)-SUM(e!BL444:BO444))/SUM(e!T444:V444),1),0)</f>
        <v>183.4</v>
      </c>
      <c r="AC446" s="30">
        <f>+IFERROR(ROUND(e!BP444/e!BQ444*100,1),0)</f>
        <v>397.4</v>
      </c>
      <c r="AD446" s="101">
        <f>+e!BR444</f>
        <v>15500</v>
      </c>
      <c r="AF446" s="5"/>
      <c r="AG446" s="29"/>
      <c r="BG446" s="5"/>
      <c r="BH446" s="29"/>
      <c r="CH446" s="5"/>
      <c r="CI446" s="29"/>
    </row>
    <row r="447" spans="2:87">
      <c r="B447" s="40" t="s">
        <v>1870</v>
      </c>
      <c r="C447" s="30" t="s">
        <v>1871</v>
      </c>
      <c r="D447" s="30" t="s">
        <v>1290</v>
      </c>
      <c r="E447" s="30" t="s">
        <v>1875</v>
      </c>
      <c r="F447" s="30" t="str">
        <f t="shared" si="82"/>
        <v>千葉県習志野市</v>
      </c>
      <c r="G447" s="41">
        <f>+e!F445</f>
        <v>110308</v>
      </c>
      <c r="H447" s="41">
        <f>+e!G445</f>
        <v>32</v>
      </c>
      <c r="I447" s="41">
        <f>+SUM(e!H445:K445)</f>
        <v>2</v>
      </c>
      <c r="J447" s="41">
        <f>+SUM(e!L445:O445)</f>
        <v>315640</v>
      </c>
      <c r="K447" s="41">
        <f>+e!P445</f>
        <v>1700987</v>
      </c>
      <c r="L447" s="41">
        <f>+SUM(e!Q445:R445)</f>
        <v>3014014</v>
      </c>
      <c r="M447" s="31">
        <f>+IFERROR(ROUND(e!P445/e!S445,0),0)</f>
        <v>63000</v>
      </c>
      <c r="N447" s="30">
        <f>+IFERROR(ROUND(SUM(e!T445:V445)/e!S445,0),0)</f>
        <v>422</v>
      </c>
      <c r="O447" s="30">
        <f>+IFERROR(ROUND(e!W445/e!G445*100,1),0)</f>
        <v>34.4</v>
      </c>
      <c r="P447" s="41">
        <f>+e!X445</f>
        <v>16</v>
      </c>
      <c r="Q447" s="30">
        <f>+IFERROR(ROUND(e!Z445/e!Y445*100,1),0)</f>
        <v>0</v>
      </c>
      <c r="R447" s="30">
        <f>+IFERROR(ROUND(e!AB445/e!AA445*100,1),0)</f>
        <v>79.2</v>
      </c>
      <c r="S447" s="30">
        <f>+IFERROR(ROUND(SUM(e!AC445:AF445)/J447*100,1),0)</f>
        <v>6.1</v>
      </c>
      <c r="T447" s="30">
        <f>+IFERROR(ROUND(e!AG445/e!Y445*100,1),0)</f>
        <v>0</v>
      </c>
      <c r="U447" s="30">
        <f>+IFERROR(ROUND(e!AH445/SUM(e!AH445:AJ445)*100,1),0)</f>
        <v>45.8</v>
      </c>
      <c r="V447" s="30">
        <f>+IFERROR(ROUND(e!AK445/SUM(e!AK445:AQ445)*100,1),0)</f>
        <v>49.8</v>
      </c>
      <c r="W447" s="30">
        <f>+IFERROR(ROUND(SUM(e!AR445:BG445)/J447*100,1),0)</f>
        <v>11.7</v>
      </c>
      <c r="X447" s="30">
        <f>+IFERROR(ROUND(SUM(e!BH445:BI445)/SUM(e!BJ445:BK445)*100,1),0)</f>
        <v>120.3</v>
      </c>
      <c r="Y447" s="30">
        <f t="shared" si="83"/>
        <v>177.2</v>
      </c>
      <c r="Z447" s="30">
        <f t="shared" si="84"/>
        <v>121.6</v>
      </c>
      <c r="AA447" s="30">
        <f>+IFERROR(ROUND(K447/SUM(e!T445:V445),1),0)</f>
        <v>149.30000000000001</v>
      </c>
      <c r="AB447" s="42">
        <f>+IFERROR(ROUND((SUM(e!BJ445:BK445)-SUM(e!BL445:BO445))/SUM(e!T445:V445),1),0)</f>
        <v>122.8</v>
      </c>
      <c r="AC447" s="30">
        <f>+IFERROR(ROUND(e!BP445/e!BQ445*100,1),0)</f>
        <v>326.7</v>
      </c>
      <c r="AD447" s="101">
        <f>+e!BR445</f>
        <v>17300</v>
      </c>
      <c r="AF447" s="5"/>
      <c r="AG447" s="29"/>
      <c r="BG447" s="5"/>
      <c r="BH447" s="29"/>
      <c r="CH447" s="5"/>
      <c r="CI447" s="29"/>
    </row>
    <row r="448" spans="2:87">
      <c r="B448" s="40" t="s">
        <v>1870</v>
      </c>
      <c r="C448" s="30" t="s">
        <v>1871</v>
      </c>
      <c r="D448" s="30" t="s">
        <v>1298</v>
      </c>
      <c r="E448" s="30" t="s">
        <v>1876</v>
      </c>
      <c r="F448" s="30" t="str">
        <f t="shared" si="82"/>
        <v>千葉県野田市</v>
      </c>
      <c r="G448" s="41">
        <f>+e!F446</f>
        <v>150256</v>
      </c>
      <c r="H448" s="41">
        <f>+e!G446</f>
        <v>28</v>
      </c>
      <c r="I448" s="41">
        <f>+SUM(e!H446:K446)</f>
        <v>3</v>
      </c>
      <c r="J448" s="41">
        <f>+SUM(e!L446:O446)</f>
        <v>961928</v>
      </c>
      <c r="K448" s="41">
        <f>+e!P446</f>
        <v>2757204</v>
      </c>
      <c r="L448" s="41">
        <f>+SUM(e!Q446:R446)</f>
        <v>1881504</v>
      </c>
      <c r="M448" s="31">
        <f>+IFERROR(ROUND(e!P446/e!S446,0),0)</f>
        <v>131295</v>
      </c>
      <c r="N448" s="30">
        <f>+IFERROR(ROUND(SUM(e!T446:V446)/e!S446,0),0)</f>
        <v>676</v>
      </c>
      <c r="O448" s="30">
        <f>+IFERROR(ROUND(e!W446/e!G446*100,1),0)</f>
        <v>28.6</v>
      </c>
      <c r="P448" s="41">
        <f>+e!X446</f>
        <v>7</v>
      </c>
      <c r="Q448" s="30">
        <f>+IFERROR(ROUND(e!Z446/e!Y446*100,1),0)</f>
        <v>0</v>
      </c>
      <c r="R448" s="30">
        <f>+IFERROR(ROUND(e!AB446/e!AA446*100,1),0)</f>
        <v>50</v>
      </c>
      <c r="S448" s="30">
        <f>+IFERROR(ROUND(SUM(e!AC446:AF446)/J448*100,1),0)</f>
        <v>12.6</v>
      </c>
      <c r="T448" s="30">
        <f>+IFERROR(ROUND(e!AG446/e!Y446*100,1),0)</f>
        <v>0</v>
      </c>
      <c r="U448" s="30">
        <f>+IFERROR(ROUND(e!AH446/SUM(e!AH446:AJ446)*100,1),0)</f>
        <v>0</v>
      </c>
      <c r="V448" s="30">
        <f>+IFERROR(ROUND(e!AK446/SUM(e!AK446:AQ446)*100,1),0)</f>
        <v>0</v>
      </c>
      <c r="W448" s="30">
        <f>+IFERROR(ROUND(SUM(e!AR446:BG446)/J448*100,1),0)</f>
        <v>4</v>
      </c>
      <c r="X448" s="30">
        <f>+IFERROR(ROUND(SUM(e!BH446:BI446)/SUM(e!BJ446:BK446)*100,1),0)</f>
        <v>119.1</v>
      </c>
      <c r="Y448" s="30">
        <f t="shared" si="83"/>
        <v>68.2</v>
      </c>
      <c r="Z448" s="30">
        <f t="shared" si="84"/>
        <v>107.7</v>
      </c>
      <c r="AA448" s="30">
        <f>+IFERROR(ROUND(K448/SUM(e!T446:V446),1),0)</f>
        <v>194.1</v>
      </c>
      <c r="AB448" s="42">
        <f>+IFERROR(ROUND((SUM(e!BJ446:BK446)-SUM(e!BL446:BO446))/SUM(e!T446:V446),1),0)</f>
        <v>180.2</v>
      </c>
      <c r="AC448" s="30">
        <f>+IFERROR(ROUND(e!BP446/e!BQ446*100,1),0)</f>
        <v>885.8</v>
      </c>
      <c r="AD448" s="101">
        <f>+e!BR446</f>
        <v>41000</v>
      </c>
      <c r="AF448" s="5"/>
      <c r="AG448" s="29"/>
      <c r="BG448" s="5"/>
      <c r="BH448" s="29"/>
      <c r="CH448" s="5"/>
      <c r="CI448" s="29"/>
    </row>
    <row r="449" spans="2:87">
      <c r="B449" s="40" t="s">
        <v>1870</v>
      </c>
      <c r="C449" s="30" t="s">
        <v>1871</v>
      </c>
      <c r="D449" s="30" t="s">
        <v>1300</v>
      </c>
      <c r="E449" s="30" t="s">
        <v>1877</v>
      </c>
      <c r="F449" s="30" t="str">
        <f t="shared" si="82"/>
        <v>千葉県柏市</v>
      </c>
      <c r="G449" s="41">
        <f>+e!F447</f>
        <v>402861</v>
      </c>
      <c r="H449" s="41">
        <f>+e!G447</f>
        <v>80</v>
      </c>
      <c r="I449" s="41">
        <f>+SUM(e!H447:K447)</f>
        <v>0</v>
      </c>
      <c r="J449" s="41">
        <f>+SUM(e!L447:O447)</f>
        <v>1429826</v>
      </c>
      <c r="K449" s="41">
        <f>+e!P447</f>
        <v>7133704</v>
      </c>
      <c r="L449" s="41">
        <f>+SUM(e!Q447:R447)</f>
        <v>5022712</v>
      </c>
      <c r="M449" s="31">
        <f>+IFERROR(ROUND(e!P447/e!S447,0),0)</f>
        <v>139877</v>
      </c>
      <c r="N449" s="30">
        <f>+IFERROR(ROUND(SUM(e!T447:V447)/e!S447,0),0)</f>
        <v>754</v>
      </c>
      <c r="O449" s="30">
        <f>+IFERROR(ROUND(e!W447/e!G447*100,1),0)</f>
        <v>56.3</v>
      </c>
      <c r="P449" s="41">
        <f>+e!X447</f>
        <v>8</v>
      </c>
      <c r="Q449" s="30">
        <f>+IFERROR(ROUND(e!Z447/e!Y447*100,1),0)</f>
        <v>0</v>
      </c>
      <c r="R449" s="30">
        <f>+IFERROR(ROUND(e!AB447/e!AA447*100,1),0)</f>
        <v>67.8</v>
      </c>
      <c r="S449" s="30">
        <f>+IFERROR(ROUND(SUM(e!AC447:AF447)/J449*100,1),0)</f>
        <v>6.7</v>
      </c>
      <c r="T449" s="30">
        <f>+IFERROR(ROUND(e!AG447/e!Y447*100,1),0)</f>
        <v>21.5</v>
      </c>
      <c r="U449" s="30">
        <f>+IFERROR(ROUND(e!AH447/SUM(e!AH447:AJ447)*100,1),0)</f>
        <v>78.900000000000006</v>
      </c>
      <c r="V449" s="30">
        <f>+IFERROR(ROUND(e!AK447/SUM(e!AK447:AQ447)*100,1),0)</f>
        <v>82.5</v>
      </c>
      <c r="W449" s="30">
        <f>+IFERROR(ROUND(SUM(e!AR447:BG447)/J449*100,1),0)</f>
        <v>29.5</v>
      </c>
      <c r="X449" s="30">
        <f>+IFERROR(ROUND(SUM(e!BH447:BI447)/SUM(e!BJ447:BK447)*100,1),0)</f>
        <v>128.80000000000001</v>
      </c>
      <c r="Y449" s="30">
        <f t="shared" si="83"/>
        <v>70.400000000000006</v>
      </c>
      <c r="Z449" s="30">
        <f t="shared" si="84"/>
        <v>125.2</v>
      </c>
      <c r="AA449" s="30">
        <f>+IFERROR(ROUND(K449/SUM(e!T447:V447),1),0)</f>
        <v>185.4</v>
      </c>
      <c r="AB449" s="42">
        <f>+IFERROR(ROUND((SUM(e!BJ447:BK447)-SUM(e!BL447:BO447))/SUM(e!T447:V447),1),0)</f>
        <v>148.1</v>
      </c>
      <c r="AC449" s="30">
        <f>+IFERROR(ROUND(e!BP447/e!BQ447*100,1),0)</f>
        <v>585.5</v>
      </c>
      <c r="AD449" s="101">
        <f>+e!BR447</f>
        <v>93700</v>
      </c>
      <c r="AF449" s="5"/>
      <c r="AG449" s="29"/>
      <c r="BG449" s="5"/>
      <c r="BH449" s="29"/>
      <c r="CH449" s="5"/>
      <c r="CI449" s="29"/>
    </row>
    <row r="450" spans="2:87">
      <c r="B450" s="40" t="s">
        <v>1870</v>
      </c>
      <c r="C450" s="30" t="s">
        <v>1871</v>
      </c>
      <c r="D450" s="30" t="s">
        <v>1302</v>
      </c>
      <c r="E450" s="30" t="s">
        <v>1878</v>
      </c>
      <c r="F450" s="30" t="str">
        <f t="shared" si="82"/>
        <v>千葉県流山市</v>
      </c>
      <c r="G450" s="41">
        <f>+e!F448</f>
        <v>189943</v>
      </c>
      <c r="H450" s="41">
        <f>+e!G448</f>
        <v>21</v>
      </c>
      <c r="I450" s="41">
        <f>+SUM(e!H448:K448)</f>
        <v>3</v>
      </c>
      <c r="J450" s="41">
        <f>+SUM(e!L448:O448)</f>
        <v>684873</v>
      </c>
      <c r="K450" s="41">
        <f>+e!P448</f>
        <v>2935215</v>
      </c>
      <c r="L450" s="41">
        <f>+SUM(e!Q448:R448)</f>
        <v>7749006</v>
      </c>
      <c r="M450" s="31">
        <f>+IFERROR(ROUND(e!P448/e!S448,0),0)</f>
        <v>183451</v>
      </c>
      <c r="N450" s="30">
        <f>+IFERROR(ROUND(SUM(e!T448:V448)/e!S448,0),0)</f>
        <v>1079</v>
      </c>
      <c r="O450" s="30">
        <f>+IFERROR(ROUND(e!W448/e!G448*100,1),0)</f>
        <v>28.6</v>
      </c>
      <c r="P450" s="41">
        <f>+e!X448</f>
        <v>5</v>
      </c>
      <c r="Q450" s="30">
        <f>+IFERROR(ROUND(e!Z448/e!Y448*100,1),0)</f>
        <v>0</v>
      </c>
      <c r="R450" s="30">
        <f>+IFERROR(ROUND(e!AB448/e!AA448*100,1),0)</f>
        <v>23.3</v>
      </c>
      <c r="S450" s="30">
        <f>+IFERROR(ROUND(SUM(e!AC448:AF448)/J450*100,1),0)</f>
        <v>8.6</v>
      </c>
      <c r="T450" s="30">
        <f>+IFERROR(ROUND(e!AG448/e!Y448*100,1),0)</f>
        <v>63.1</v>
      </c>
      <c r="U450" s="30">
        <f>+IFERROR(ROUND(e!AH448/SUM(e!AH448:AJ448)*100,1),0)</f>
        <v>78.8</v>
      </c>
      <c r="V450" s="30">
        <f>+IFERROR(ROUND(e!AK448/SUM(e!AK448:AQ448)*100,1),0)</f>
        <v>100</v>
      </c>
      <c r="W450" s="30">
        <f>+IFERROR(ROUND(SUM(e!AR448:BG448)/J450*100,1),0)</f>
        <v>39.299999999999997</v>
      </c>
      <c r="X450" s="30">
        <f>+IFERROR(ROUND(SUM(e!BH448:BI448)/SUM(e!BJ448:BK448)*100,1),0)</f>
        <v>133.1</v>
      </c>
      <c r="Y450" s="30">
        <f t="shared" si="83"/>
        <v>264</v>
      </c>
      <c r="Z450" s="30">
        <f t="shared" si="84"/>
        <v>105.6</v>
      </c>
      <c r="AA450" s="30">
        <f>+IFERROR(ROUND(K450/SUM(e!T448:V448),1),0)</f>
        <v>170</v>
      </c>
      <c r="AB450" s="42">
        <f>+IFERROR(ROUND((SUM(e!BJ448:BK448)-SUM(e!BL448:BO448))/SUM(e!T448:V448),1),0)</f>
        <v>161</v>
      </c>
      <c r="AC450" s="30">
        <f>+IFERROR(ROUND(e!BP448/e!BQ448*100,1),0)</f>
        <v>574.79999999999995</v>
      </c>
      <c r="AD450" s="101">
        <f>+e!BR448</f>
        <v>42500</v>
      </c>
      <c r="AF450" s="5"/>
      <c r="AG450" s="29"/>
      <c r="BG450" s="5"/>
      <c r="BH450" s="29"/>
      <c r="CH450" s="5"/>
      <c r="CI450" s="29"/>
    </row>
    <row r="451" spans="2:87">
      <c r="B451" s="40" t="s">
        <v>1870</v>
      </c>
      <c r="C451" s="30" t="s">
        <v>1871</v>
      </c>
      <c r="D451" s="30" t="s">
        <v>1523</v>
      </c>
      <c r="E451" s="30" t="s">
        <v>1879</v>
      </c>
      <c r="F451" s="30" t="str">
        <f t="shared" si="82"/>
        <v>千葉県八千代市</v>
      </c>
      <c r="G451" s="41">
        <f>+e!F449</f>
        <v>195380</v>
      </c>
      <c r="H451" s="41">
        <f>+e!G449</f>
        <v>40</v>
      </c>
      <c r="I451" s="41">
        <f>+SUM(e!H449:K449)</f>
        <v>6</v>
      </c>
      <c r="J451" s="41">
        <f>+SUM(e!L449:O449)</f>
        <v>700764</v>
      </c>
      <c r="K451" s="41">
        <f>+e!P449</f>
        <v>2969150</v>
      </c>
      <c r="L451" s="41">
        <f>+SUM(e!Q449:R449)</f>
        <v>13637962</v>
      </c>
      <c r="M451" s="31">
        <f>+IFERROR(ROUND(e!P449/e!S449,0),0)</f>
        <v>114198</v>
      </c>
      <c r="N451" s="30">
        <f>+IFERROR(ROUND(SUM(e!T449:V449)/e!S449,0),0)</f>
        <v>708</v>
      </c>
      <c r="O451" s="30">
        <f>+IFERROR(ROUND(e!W449/e!G449*100,1),0)</f>
        <v>45</v>
      </c>
      <c r="P451" s="41">
        <f>+e!X449</f>
        <v>8</v>
      </c>
      <c r="Q451" s="30">
        <f>+IFERROR(ROUND(e!Z449/e!Y449*100,1),0)</f>
        <v>0</v>
      </c>
      <c r="R451" s="30">
        <f>+IFERROR(ROUND(e!AB449/e!AA449*100,1),0)</f>
        <v>38.299999999999997</v>
      </c>
      <c r="S451" s="30">
        <f>+IFERROR(ROUND(SUM(e!AC449:AF449)/J451*100,1),0)</f>
        <v>10.3</v>
      </c>
      <c r="T451" s="30">
        <f>+IFERROR(ROUND(e!AG449/e!Y449*100,1),0)</f>
        <v>38.799999999999997</v>
      </c>
      <c r="U451" s="30">
        <f>+IFERROR(ROUND(e!AH449/SUM(e!AH449:AJ449)*100,1),0)</f>
        <v>0</v>
      </c>
      <c r="V451" s="30">
        <f>+IFERROR(ROUND(e!AK449/SUM(e!AK449:AQ449)*100,1),0)</f>
        <v>68.8</v>
      </c>
      <c r="W451" s="30">
        <f>+IFERROR(ROUND(SUM(e!AR449:BG449)/J451*100,1),0)</f>
        <v>56.4</v>
      </c>
      <c r="X451" s="30">
        <f>+IFERROR(ROUND(SUM(e!BH449:BI449)/SUM(e!BJ449:BK449)*100,1),0)</f>
        <v>112.1</v>
      </c>
      <c r="Y451" s="30">
        <f t="shared" si="83"/>
        <v>459.3</v>
      </c>
      <c r="Z451" s="30">
        <f t="shared" si="84"/>
        <v>96.3</v>
      </c>
      <c r="AA451" s="30">
        <f>+IFERROR(ROUND(K451/SUM(e!T449:V449),1),0)</f>
        <v>161.4</v>
      </c>
      <c r="AB451" s="42">
        <f>+IFERROR(ROUND((SUM(e!BJ449:BK449)-SUM(e!BL449:BO449))/SUM(e!T449:V449),1),0)</f>
        <v>167.6</v>
      </c>
      <c r="AC451" s="30">
        <f>+IFERROR(ROUND(e!BP449/e!BQ449*100,1),0)</f>
        <v>303.60000000000002</v>
      </c>
      <c r="AD451" s="101">
        <f>+e!BR449</f>
        <v>28900</v>
      </c>
      <c r="AF451" s="5"/>
      <c r="AG451" s="29"/>
      <c r="BG451" s="5"/>
      <c r="BH451" s="29"/>
      <c r="CH451" s="5"/>
      <c r="CI451" s="29"/>
    </row>
    <row r="452" spans="2:87">
      <c r="B452" s="40" t="s">
        <v>1870</v>
      </c>
      <c r="C452" s="30" t="s">
        <v>1871</v>
      </c>
      <c r="D452" s="30" t="s">
        <v>1304</v>
      </c>
      <c r="E452" s="30" t="s">
        <v>1880</v>
      </c>
      <c r="F452" s="30" t="str">
        <f t="shared" si="82"/>
        <v>千葉県我孫子市</v>
      </c>
      <c r="G452" s="41">
        <f>+e!F450</f>
        <v>123526</v>
      </c>
      <c r="H452" s="41">
        <f>+e!G450</f>
        <v>19</v>
      </c>
      <c r="I452" s="41">
        <f>+SUM(e!H450:K450)</f>
        <v>1</v>
      </c>
      <c r="J452" s="41">
        <f>+SUM(e!L450:O450)</f>
        <v>537433</v>
      </c>
      <c r="K452" s="41">
        <f>+e!P450</f>
        <v>1997405</v>
      </c>
      <c r="L452" s="41">
        <f>+SUM(e!Q450:R450)</f>
        <v>408980</v>
      </c>
      <c r="M452" s="31">
        <f>+IFERROR(ROUND(e!P450/e!S450,0),0)</f>
        <v>133160</v>
      </c>
      <c r="N452" s="30">
        <f>+IFERROR(ROUND(SUM(e!T450:V450)/e!S450,0),0)</f>
        <v>797</v>
      </c>
      <c r="O452" s="30">
        <f>+IFERROR(ROUND(e!W450/e!G450*100,1),0)</f>
        <v>15.8</v>
      </c>
      <c r="P452" s="41">
        <f>+e!X450</f>
        <v>10</v>
      </c>
      <c r="Q452" s="30">
        <f>+IFERROR(ROUND(e!Z450/e!Y450*100,1),0)</f>
        <v>0</v>
      </c>
      <c r="R452" s="30">
        <f>+IFERROR(ROUND(e!AB450/e!AA450*100,1),0)</f>
        <v>57.1</v>
      </c>
      <c r="S452" s="30">
        <f>+IFERROR(ROUND(SUM(e!AC450:AF450)/J452*100,1),0)</f>
        <v>20.2</v>
      </c>
      <c r="T452" s="30">
        <f>+IFERROR(ROUND(e!AG450/e!Y450*100,1),0)</f>
        <v>0</v>
      </c>
      <c r="U452" s="30">
        <f>+IFERROR(ROUND(e!AH450/SUM(e!AH450:AJ450)*100,1),0)</f>
        <v>100</v>
      </c>
      <c r="V452" s="30">
        <f>+IFERROR(ROUND(e!AK450/SUM(e!AK450:AQ450)*100,1),0)</f>
        <v>100</v>
      </c>
      <c r="W452" s="30">
        <f>+IFERROR(ROUND(SUM(e!AR450:BG450)/J452*100,1),0)</f>
        <v>15.4</v>
      </c>
      <c r="X452" s="30">
        <f>+IFERROR(ROUND(SUM(e!BH450:BI450)/SUM(e!BJ450:BK450)*100,1),0)</f>
        <v>116.5</v>
      </c>
      <c r="Y452" s="30">
        <f t="shared" si="83"/>
        <v>20.5</v>
      </c>
      <c r="Z452" s="30">
        <f t="shared" si="84"/>
        <v>104.2</v>
      </c>
      <c r="AA452" s="30">
        <f>+IFERROR(ROUND(K452/SUM(e!T450:V450),1),0)</f>
        <v>167</v>
      </c>
      <c r="AB452" s="42">
        <f>+IFERROR(ROUND((SUM(e!BJ450:BK450)-SUM(e!BL450:BO450))/SUM(e!T450:V450),1),0)</f>
        <v>160.30000000000001</v>
      </c>
      <c r="AC452" s="30">
        <f>+IFERROR(ROUND(e!BP450/e!BQ450*100,1),0)</f>
        <v>488.7</v>
      </c>
      <c r="AD452" s="101">
        <f>+e!BR450</f>
        <v>28560</v>
      </c>
      <c r="AF452" s="5"/>
      <c r="AG452" s="29"/>
      <c r="BG452" s="5"/>
      <c r="BH452" s="29"/>
      <c r="CH452" s="5"/>
      <c r="CI452" s="29"/>
    </row>
    <row r="453" spans="2:87">
      <c r="B453" s="40" t="s">
        <v>1870</v>
      </c>
      <c r="C453" s="30" t="s">
        <v>1871</v>
      </c>
      <c r="D453" s="30" t="s">
        <v>1316</v>
      </c>
      <c r="E453" s="30" t="s">
        <v>1881</v>
      </c>
      <c r="F453" s="30" t="str">
        <f t="shared" si="82"/>
        <v>千葉県木更津市</v>
      </c>
      <c r="G453" s="41">
        <f>+e!F451</f>
        <v>134807</v>
      </c>
      <c r="H453" s="41">
        <f>+e!G451</f>
        <v>38</v>
      </c>
      <c r="I453" s="41">
        <f>+SUM(e!H451:K451)</f>
        <v>4</v>
      </c>
      <c r="J453" s="41">
        <f>+SUM(e!L451:O451)</f>
        <v>1040435</v>
      </c>
      <c r="K453" s="41">
        <f>+e!P451</f>
        <v>3313630</v>
      </c>
      <c r="L453" s="41">
        <f>+SUM(e!Q451:R451)</f>
        <v>8421426</v>
      </c>
      <c r="M453" s="31">
        <f>+IFERROR(ROUND(e!P451/e!S451,0),0)</f>
        <v>114263</v>
      </c>
      <c r="N453" s="30">
        <f>+IFERROR(ROUND(SUM(e!T451:V451)/e!S451,0),0)</f>
        <v>474</v>
      </c>
      <c r="O453" s="30">
        <f>+IFERROR(ROUND(e!W451/e!G451*100,1),0)</f>
        <v>57.9</v>
      </c>
      <c r="P453" s="41">
        <f>+e!X451</f>
        <v>8</v>
      </c>
      <c r="Q453" s="30">
        <f>+IFERROR(ROUND(e!Z451/e!Y451*100,1),0)</f>
        <v>0</v>
      </c>
      <c r="R453" s="30">
        <f>+IFERROR(ROUND(e!AB451/e!AA451*100,1),0)</f>
        <v>38.200000000000003</v>
      </c>
      <c r="S453" s="30">
        <f>+IFERROR(ROUND(SUM(e!AC451:AF451)/J453*100,1),0)</f>
        <v>32.700000000000003</v>
      </c>
      <c r="T453" s="30">
        <f>+IFERROR(ROUND(e!AG451/e!Y451*100,1),0)</f>
        <v>0</v>
      </c>
      <c r="U453" s="30">
        <f>+IFERROR(ROUND(e!AH451/SUM(e!AH451:AJ451)*100,1),0)</f>
        <v>0</v>
      </c>
      <c r="V453" s="30">
        <f>+IFERROR(ROUND(e!AK451/SUM(e!AK451:AQ451)*100,1),0)</f>
        <v>8.1999999999999993</v>
      </c>
      <c r="W453" s="30">
        <f>+IFERROR(ROUND(SUM(e!AR451:BG451)/J453*100,1),0)</f>
        <v>22.5</v>
      </c>
      <c r="X453" s="30">
        <f>+IFERROR(ROUND(SUM(e!BH451:BI451)/SUM(e!BJ451:BK451)*100,1),0)</f>
        <v>108.4</v>
      </c>
      <c r="Y453" s="30">
        <f t="shared" si="83"/>
        <v>254.1</v>
      </c>
      <c r="Z453" s="30">
        <f t="shared" si="84"/>
        <v>100.1</v>
      </c>
      <c r="AA453" s="30">
        <f>+IFERROR(ROUND(K453/SUM(e!T451:V451),1),0)</f>
        <v>241</v>
      </c>
      <c r="AB453" s="42">
        <f>+IFERROR(ROUND((SUM(e!BJ451:BK451)-SUM(e!BL451:BO451))/SUM(e!T451:V451),1),0)</f>
        <v>240.8</v>
      </c>
      <c r="AC453" s="30">
        <f>+IFERROR(ROUND(e!BP451/e!BQ451*100,1),0)</f>
        <v>233.4</v>
      </c>
      <c r="AD453" s="101">
        <f>+e!BR451</f>
        <v>62520</v>
      </c>
      <c r="AF453" s="5"/>
      <c r="AG453" s="29"/>
      <c r="BG453" s="5"/>
      <c r="BH453" s="29"/>
      <c r="CH453" s="5"/>
      <c r="CI453" s="29"/>
    </row>
    <row r="454" spans="2:87">
      <c r="B454" s="40" t="s">
        <v>1870</v>
      </c>
      <c r="C454" s="30" t="s">
        <v>1871</v>
      </c>
      <c r="D454" s="30" t="s">
        <v>1320</v>
      </c>
      <c r="E454" s="30" t="s">
        <v>1882</v>
      </c>
      <c r="F454" s="30" t="str">
        <f t="shared" ref="F454:F517" si="85">+C454&amp;E454</f>
        <v>千葉県君津市</v>
      </c>
      <c r="G454" s="41">
        <f>+e!F452</f>
        <v>81638</v>
      </c>
      <c r="H454" s="41">
        <f>+e!G452</f>
        <v>30</v>
      </c>
      <c r="I454" s="41">
        <f>+SUM(e!H452:K452)</f>
        <v>17</v>
      </c>
      <c r="J454" s="41">
        <f>+SUM(e!L452:O452)</f>
        <v>840220</v>
      </c>
      <c r="K454" s="41">
        <f>+e!P452</f>
        <v>2116340</v>
      </c>
      <c r="L454" s="41">
        <f>+SUM(e!Q452:R452)</f>
        <v>6725692</v>
      </c>
      <c r="M454" s="31">
        <f>+IFERROR(ROUND(e!P452/e!S452,0),0)</f>
        <v>111386</v>
      </c>
      <c r="N454" s="30">
        <f>+IFERROR(ROUND(SUM(e!T452:V452)/e!S452,0),0)</f>
        <v>427</v>
      </c>
      <c r="O454" s="30">
        <f>+IFERROR(ROUND(e!W452/e!G452*100,1),0)</f>
        <v>40</v>
      </c>
      <c r="P454" s="41">
        <f>+e!X452</f>
        <v>6</v>
      </c>
      <c r="Q454" s="30">
        <f>+IFERROR(ROUND(e!Z452/e!Y452*100,1),0)</f>
        <v>0</v>
      </c>
      <c r="R454" s="30">
        <f>+IFERROR(ROUND(e!AB452/e!AA452*100,1),0)</f>
        <v>81.3</v>
      </c>
      <c r="S454" s="30">
        <f>+IFERROR(ROUND(SUM(e!AC452:AF452)/J454*100,1),0)</f>
        <v>51.1</v>
      </c>
      <c r="T454" s="30">
        <f>+IFERROR(ROUND(e!AG452/e!Y452*100,1),0)</f>
        <v>0</v>
      </c>
      <c r="U454" s="30">
        <f>+IFERROR(ROUND(e!AH452/SUM(e!AH452:AJ452)*100,1),0)</f>
        <v>0</v>
      </c>
      <c r="V454" s="30">
        <f>+IFERROR(ROUND(e!AK452/SUM(e!AK452:AQ452)*100,1),0)</f>
        <v>0</v>
      </c>
      <c r="W454" s="30">
        <f>+IFERROR(ROUND(SUM(e!AR452:BG452)/J454*100,1),0)</f>
        <v>10.5</v>
      </c>
      <c r="X454" s="30">
        <f>+IFERROR(ROUND(SUM(e!BH452:BI452)/SUM(e!BJ452:BK452)*100,1),0)</f>
        <v>110.8</v>
      </c>
      <c r="Y454" s="30">
        <f t="shared" ref="Y454:Y517" si="86">+IFERROR(ROUND(L454/K454*100,1),0)</f>
        <v>317.8</v>
      </c>
      <c r="Z454" s="30">
        <f t="shared" ref="Z454:Z517" si="87">+IFERROR(ROUND(AA454/AB454*100,1),0)</f>
        <v>103.9</v>
      </c>
      <c r="AA454" s="30">
        <f>+IFERROR(ROUND(K454/SUM(e!T452:V452),1),0)</f>
        <v>260.7</v>
      </c>
      <c r="AB454" s="42">
        <f>+IFERROR(ROUND((SUM(e!BJ452:BK452)-SUM(e!BL452:BO452))/SUM(e!T452:V452),1),0)</f>
        <v>250.9</v>
      </c>
      <c r="AC454" s="30">
        <f>+IFERROR(ROUND(e!BP452/e!BQ452*100,1),0)</f>
        <v>142.30000000000001</v>
      </c>
      <c r="AD454" s="101">
        <f>+e!BR452</f>
        <v>22300</v>
      </c>
      <c r="AF454" s="5"/>
      <c r="AG454" s="29"/>
      <c r="BG454" s="5"/>
      <c r="BH454" s="29"/>
      <c r="CH454" s="5"/>
      <c r="CI454" s="29"/>
    </row>
    <row r="455" spans="2:87">
      <c r="B455" s="40" t="s">
        <v>1870</v>
      </c>
      <c r="C455" s="30" t="s">
        <v>1871</v>
      </c>
      <c r="D455" s="30" t="s">
        <v>1485</v>
      </c>
      <c r="E455" s="30" t="s">
        <v>1883</v>
      </c>
      <c r="F455" s="30" t="str">
        <f t="shared" si="85"/>
        <v>千葉県富津市</v>
      </c>
      <c r="G455" s="41">
        <f>+e!F453</f>
        <v>41995</v>
      </c>
      <c r="H455" s="41">
        <f>+e!G453</f>
        <v>23</v>
      </c>
      <c r="I455" s="41">
        <f>+SUM(e!H453:K453)</f>
        <v>2</v>
      </c>
      <c r="J455" s="41">
        <f>+SUM(e!L453:O453)</f>
        <v>476036</v>
      </c>
      <c r="K455" s="41">
        <f>+e!P453</f>
        <v>1279745</v>
      </c>
      <c r="L455" s="41">
        <f>+SUM(e!Q453:R453)</f>
        <v>4714397</v>
      </c>
      <c r="M455" s="31">
        <f>+IFERROR(ROUND(e!P453/e!S453,0),0)</f>
        <v>106645</v>
      </c>
      <c r="N455" s="30">
        <f>+IFERROR(ROUND(SUM(e!T453:V453)/e!S453,0),0)</f>
        <v>375</v>
      </c>
      <c r="O455" s="30">
        <f>+IFERROR(ROUND(e!W453/e!G453*100,1),0)</f>
        <v>26.1</v>
      </c>
      <c r="P455" s="41">
        <f>+e!X453</f>
        <v>8</v>
      </c>
      <c r="Q455" s="30">
        <f>+IFERROR(ROUND(e!Z453/e!Y453*100,1),0)</f>
        <v>0</v>
      </c>
      <c r="R455" s="30">
        <f>+IFERROR(ROUND(e!AB453/e!AA453*100,1),0)</f>
        <v>87.5</v>
      </c>
      <c r="S455" s="30">
        <f>+IFERROR(ROUND(SUM(e!AC453:AF453)/J455*100,1),0)</f>
        <v>52.6</v>
      </c>
      <c r="T455" s="30">
        <f>+IFERROR(ROUND(e!AG453/e!Y453*100,1),0)</f>
        <v>0</v>
      </c>
      <c r="U455" s="30">
        <f>+IFERROR(ROUND(e!AH453/SUM(e!AH453:AJ453)*100,1),0)</f>
        <v>0</v>
      </c>
      <c r="V455" s="30">
        <f>+IFERROR(ROUND(e!AK453/SUM(e!AK453:AQ453)*100,1),0)</f>
        <v>12.1</v>
      </c>
      <c r="W455" s="30">
        <f>+IFERROR(ROUND(SUM(e!AR453:BG453)/J455*100,1),0)</f>
        <v>9.9</v>
      </c>
      <c r="X455" s="30">
        <f>+IFERROR(ROUND(SUM(e!BH453:BI453)/SUM(e!BJ453:BK453)*100,1),0)</f>
        <v>171.3</v>
      </c>
      <c r="Y455" s="30">
        <f t="shared" si="86"/>
        <v>368.4</v>
      </c>
      <c r="Z455" s="30">
        <f t="shared" si="87"/>
        <v>450.2</v>
      </c>
      <c r="AA455" s="30">
        <f>+IFERROR(ROUND(K455/SUM(e!T453:V453),1),0)</f>
        <v>284.5</v>
      </c>
      <c r="AB455" s="42">
        <f>+IFERROR(ROUND((SUM(e!BJ453:BK453)-SUM(e!BL453:BO453))/SUM(e!T453:V453),1),0)</f>
        <v>63.2</v>
      </c>
      <c r="AC455" s="30">
        <f>+IFERROR(ROUND(e!BP453/e!BQ453*100,1),0)</f>
        <v>300.8</v>
      </c>
      <c r="AD455" s="101">
        <f>+e!BR453</f>
        <v>15900</v>
      </c>
      <c r="AF455" s="5"/>
      <c r="AG455" s="29"/>
      <c r="BG455" s="5"/>
      <c r="BH455" s="29"/>
      <c r="CH455" s="5"/>
      <c r="CI455" s="29"/>
    </row>
    <row r="456" spans="2:87">
      <c r="B456" s="40" t="s">
        <v>1870</v>
      </c>
      <c r="C456" s="30" t="s">
        <v>1871</v>
      </c>
      <c r="D456" s="30" t="s">
        <v>1326</v>
      </c>
      <c r="E456" s="30" t="s">
        <v>1884</v>
      </c>
      <c r="F456" s="30" t="str">
        <f t="shared" si="85"/>
        <v>千葉県袖ヶ浦市</v>
      </c>
      <c r="G456" s="41">
        <f>+e!F454</f>
        <v>61516</v>
      </c>
      <c r="H456" s="41">
        <f>+e!G454</f>
        <v>20</v>
      </c>
      <c r="I456" s="41">
        <f>+SUM(e!H454:K454)</f>
        <v>6</v>
      </c>
      <c r="J456" s="41">
        <f>+SUM(e!L454:O454)</f>
        <v>517989</v>
      </c>
      <c r="K456" s="41">
        <f>+e!P454</f>
        <v>1403032</v>
      </c>
      <c r="L456" s="41">
        <f>+SUM(e!Q454:R454)</f>
        <v>6626919</v>
      </c>
      <c r="M456" s="31">
        <f>+IFERROR(ROUND(e!P454/e!S454,0),0)</f>
        <v>107926</v>
      </c>
      <c r="N456" s="30">
        <f>+IFERROR(ROUND(SUM(e!T454:V454)/e!S454,0),0)</f>
        <v>508</v>
      </c>
      <c r="O456" s="30">
        <f>+IFERROR(ROUND(e!W454/e!G454*100,1),0)</f>
        <v>55</v>
      </c>
      <c r="P456" s="41">
        <f>+e!X454</f>
        <v>7</v>
      </c>
      <c r="Q456" s="30">
        <f>+IFERROR(ROUND(e!Z454/e!Y454*100,1),0)</f>
        <v>0</v>
      </c>
      <c r="R456" s="30">
        <f>+IFERROR(ROUND(e!AB454/e!AA454*100,1),0)</f>
        <v>33.5</v>
      </c>
      <c r="S456" s="30">
        <f>+IFERROR(ROUND(SUM(e!AC454:AF454)/J456*100,1),0)</f>
        <v>17.2</v>
      </c>
      <c r="T456" s="30">
        <f>+IFERROR(ROUND(e!AG454/e!Y454*100,1),0)</f>
        <v>100</v>
      </c>
      <c r="U456" s="30">
        <f>+IFERROR(ROUND(e!AH454/SUM(e!AH454:AJ454)*100,1),0)</f>
        <v>100</v>
      </c>
      <c r="V456" s="30">
        <f>+IFERROR(ROUND(e!AK454/SUM(e!AK454:AQ454)*100,1),0)</f>
        <v>100</v>
      </c>
      <c r="W456" s="30">
        <f>+IFERROR(ROUND(SUM(e!AR454:BG454)/J456*100,1),0)</f>
        <v>19</v>
      </c>
      <c r="X456" s="30">
        <f>+IFERROR(ROUND(SUM(e!BH454:BI454)/SUM(e!BJ454:BK454)*100,1),0)</f>
        <v>101.2</v>
      </c>
      <c r="Y456" s="30">
        <f t="shared" si="86"/>
        <v>472.3</v>
      </c>
      <c r="Z456" s="30">
        <f t="shared" si="87"/>
        <v>80.3</v>
      </c>
      <c r="AA456" s="30">
        <f>+IFERROR(ROUND(K456/SUM(e!T454:V454),1),0)</f>
        <v>212.4</v>
      </c>
      <c r="AB456" s="42">
        <f>+IFERROR(ROUND((SUM(e!BJ454:BK454)-SUM(e!BL454:BO454))/SUM(e!T454:V454),1),0)</f>
        <v>264.60000000000002</v>
      </c>
      <c r="AC456" s="30">
        <f>+IFERROR(ROUND(e!BP454/e!BQ454*100,1),0)</f>
        <v>153.19999999999999</v>
      </c>
      <c r="AD456" s="101">
        <f>+e!BR454</f>
        <v>24500</v>
      </c>
      <c r="AF456" s="5"/>
      <c r="AG456" s="29"/>
      <c r="BG456" s="5"/>
      <c r="BH456" s="29"/>
      <c r="CH456" s="5"/>
      <c r="CI456" s="29"/>
    </row>
    <row r="457" spans="2:87">
      <c r="B457" s="40" t="s">
        <v>1870</v>
      </c>
      <c r="C457" s="30" t="s">
        <v>1871</v>
      </c>
      <c r="D457" s="30" t="s">
        <v>1332</v>
      </c>
      <c r="E457" s="30" t="s">
        <v>1885</v>
      </c>
      <c r="F457" s="30" t="str">
        <f t="shared" si="85"/>
        <v>千葉県成田市</v>
      </c>
      <c r="G457" s="41">
        <f>+e!F455</f>
        <v>74082</v>
      </c>
      <c r="H457" s="41">
        <f>+e!G455</f>
        <v>18</v>
      </c>
      <c r="I457" s="41">
        <f>+SUM(e!H455:K455)</f>
        <v>6</v>
      </c>
      <c r="J457" s="41">
        <f>+SUM(e!L455:O455)</f>
        <v>391719</v>
      </c>
      <c r="K457" s="41">
        <f>+e!P455</f>
        <v>1562754</v>
      </c>
      <c r="L457" s="41">
        <f>+SUM(e!Q455:R455)</f>
        <v>8382087</v>
      </c>
      <c r="M457" s="31">
        <f>+IFERROR(ROUND(e!P455/e!S455,0),0)</f>
        <v>111625</v>
      </c>
      <c r="N457" s="30">
        <f>+IFERROR(ROUND(SUM(e!T455:V455)/e!S455,0),0)</f>
        <v>514</v>
      </c>
      <c r="O457" s="30">
        <f>+IFERROR(ROUND(e!W455/e!G455*100,1),0)</f>
        <v>50</v>
      </c>
      <c r="P457" s="41">
        <f>+e!X455</f>
        <v>13</v>
      </c>
      <c r="Q457" s="30">
        <f>+IFERROR(ROUND(e!Z455/e!Y455*100,1),0)</f>
        <v>0</v>
      </c>
      <c r="R457" s="30">
        <f>+IFERROR(ROUND(e!AB455/e!AA455*100,1),0)</f>
        <v>64.599999999999994</v>
      </c>
      <c r="S457" s="30">
        <f>+IFERROR(ROUND(SUM(e!AC455:AF455)/J457*100,1),0)</f>
        <v>4</v>
      </c>
      <c r="T457" s="30">
        <f>+IFERROR(ROUND(e!AG455/e!Y455*100,1),0)</f>
        <v>29.3</v>
      </c>
      <c r="U457" s="30">
        <f>+IFERROR(ROUND(e!AH455/SUM(e!AH455:AJ455)*100,1),0)</f>
        <v>35.6</v>
      </c>
      <c r="V457" s="30">
        <f>+IFERROR(ROUND(e!AK455/SUM(e!AK455:AQ455)*100,1),0)</f>
        <v>39.5</v>
      </c>
      <c r="W457" s="30">
        <f>+IFERROR(ROUND(SUM(e!AR455:BG455)/J457*100,1),0)</f>
        <v>56.9</v>
      </c>
      <c r="X457" s="30">
        <f>+IFERROR(ROUND(SUM(e!BH455:BI455)/SUM(e!BJ455:BK455)*100,1),0)</f>
        <v>107.5</v>
      </c>
      <c r="Y457" s="30">
        <f t="shared" si="86"/>
        <v>536.4</v>
      </c>
      <c r="Z457" s="30">
        <f t="shared" si="87"/>
        <v>92.7</v>
      </c>
      <c r="AA457" s="30">
        <f>+IFERROR(ROUND(K457/SUM(e!T455:V455),1),0)</f>
        <v>217.3</v>
      </c>
      <c r="AB457" s="42">
        <f>+IFERROR(ROUND((SUM(e!BJ455:BK455)-SUM(e!BL455:BO455))/SUM(e!T455:V455),1),0)</f>
        <v>234.4</v>
      </c>
      <c r="AC457" s="30">
        <f>+IFERROR(ROUND(e!BP455/e!BQ455*100,1),0)</f>
        <v>316.5</v>
      </c>
      <c r="AD457" s="101">
        <f>+e!BR455</f>
        <v>8100</v>
      </c>
      <c r="AF457" s="5"/>
      <c r="AG457" s="29"/>
      <c r="BG457" s="5"/>
      <c r="BH457" s="29"/>
      <c r="CH457" s="5"/>
      <c r="CI457" s="29"/>
    </row>
    <row r="458" spans="2:87">
      <c r="B458" s="40" t="s">
        <v>1870</v>
      </c>
      <c r="C458" s="30" t="s">
        <v>1871</v>
      </c>
      <c r="D458" s="30" t="s">
        <v>1609</v>
      </c>
      <c r="E458" s="30" t="s">
        <v>1886</v>
      </c>
      <c r="F458" s="30" t="str">
        <f t="shared" si="85"/>
        <v>千葉県佐倉市</v>
      </c>
      <c r="G458" s="41">
        <f>+e!F456</f>
        <v>166017</v>
      </c>
      <c r="H458" s="41">
        <f>+e!G456</f>
        <v>34</v>
      </c>
      <c r="I458" s="41">
        <f>+SUM(e!H456:K456)</f>
        <v>3</v>
      </c>
      <c r="J458" s="41">
        <f>+SUM(e!L456:O456)</f>
        <v>804973</v>
      </c>
      <c r="K458" s="41">
        <f>+e!P456</f>
        <v>3226551</v>
      </c>
      <c r="L458" s="41">
        <f>+SUM(e!Q456:R456)</f>
        <v>1864290</v>
      </c>
      <c r="M458" s="31">
        <f>+IFERROR(ROUND(e!P456/e!S456,0),0)</f>
        <v>124098</v>
      </c>
      <c r="N458" s="30">
        <f>+IFERROR(ROUND(SUM(e!T456:V456)/e!S456,0),0)</f>
        <v>651</v>
      </c>
      <c r="O458" s="30">
        <f>+IFERROR(ROUND(e!W456/e!G456*100,1),0)</f>
        <v>38.200000000000003</v>
      </c>
      <c r="P458" s="41">
        <f>+e!X456</f>
        <v>4</v>
      </c>
      <c r="Q458" s="30">
        <f>+IFERROR(ROUND(e!Z456/e!Y456*100,1),0)</f>
        <v>0</v>
      </c>
      <c r="R458" s="30">
        <f>+IFERROR(ROUND(e!AB456/e!AA456*100,1),0)</f>
        <v>44.4</v>
      </c>
      <c r="S458" s="30">
        <f>+IFERROR(ROUND(SUM(e!AC456:AF456)/J458*100,1),0)</f>
        <v>6.9</v>
      </c>
      <c r="T458" s="30">
        <f>+IFERROR(ROUND(e!AG456/e!Y456*100,1),0)</f>
        <v>0</v>
      </c>
      <c r="U458" s="30">
        <f>+IFERROR(ROUND(e!AH456/SUM(e!AH456:AJ456)*100,1),0)</f>
        <v>59</v>
      </c>
      <c r="V458" s="30">
        <f>+IFERROR(ROUND(e!AK456/SUM(e!AK456:AQ456)*100,1),0)</f>
        <v>86.3</v>
      </c>
      <c r="W458" s="30">
        <f>+IFERROR(ROUND(SUM(e!AR456:BG456)/J458*100,1),0)</f>
        <v>35.700000000000003</v>
      </c>
      <c r="X458" s="30">
        <f>+IFERROR(ROUND(SUM(e!BH456:BI456)/SUM(e!BJ456:BK456)*100,1),0)</f>
        <v>116.1</v>
      </c>
      <c r="Y458" s="30">
        <f t="shared" si="86"/>
        <v>57.8</v>
      </c>
      <c r="Z458" s="30">
        <f t="shared" si="87"/>
        <v>110</v>
      </c>
      <c r="AA458" s="30">
        <f>+IFERROR(ROUND(K458/SUM(e!T456:V456),1),0)</f>
        <v>190.6</v>
      </c>
      <c r="AB458" s="42">
        <f>+IFERROR(ROUND((SUM(e!BJ456:BK456)-SUM(e!BL456:BO456))/SUM(e!T456:V456),1),0)</f>
        <v>173.2</v>
      </c>
      <c r="AC458" s="30">
        <f>+IFERROR(ROUND(e!BP456/e!BQ456*100,1),0)</f>
        <v>1357.5</v>
      </c>
      <c r="AD458" s="101">
        <f>+e!BR456</f>
        <v>19500</v>
      </c>
      <c r="AF458" s="5"/>
      <c r="AG458" s="29"/>
      <c r="BG458" s="5"/>
      <c r="BH458" s="29"/>
      <c r="CH458" s="5"/>
      <c r="CI458" s="29"/>
    </row>
    <row r="459" spans="2:87">
      <c r="B459" s="40" t="s">
        <v>1870</v>
      </c>
      <c r="C459" s="30" t="s">
        <v>1871</v>
      </c>
      <c r="D459" s="30" t="s">
        <v>1336</v>
      </c>
      <c r="E459" s="30" t="s">
        <v>1887</v>
      </c>
      <c r="F459" s="30" t="str">
        <f t="shared" si="85"/>
        <v>千葉県四街道市</v>
      </c>
      <c r="G459" s="41">
        <f>+e!F457</f>
        <v>93372</v>
      </c>
      <c r="H459" s="41">
        <f>+e!G457</f>
        <v>23</v>
      </c>
      <c r="I459" s="41">
        <f>+SUM(e!H457:K457)</f>
        <v>3</v>
      </c>
      <c r="J459" s="41">
        <f>+SUM(e!L457:O457)</f>
        <v>462309</v>
      </c>
      <c r="K459" s="41">
        <f>+e!P457</f>
        <v>1275549</v>
      </c>
      <c r="L459" s="41">
        <f>+SUM(e!Q457:R457)</f>
        <v>0</v>
      </c>
      <c r="M459" s="31">
        <f>+IFERROR(ROUND(e!P457/e!S457,0),0)</f>
        <v>98119</v>
      </c>
      <c r="N459" s="30">
        <f>+IFERROR(ROUND(SUM(e!T457:V457)/e!S457,0),0)</f>
        <v>684</v>
      </c>
      <c r="O459" s="30">
        <f>+IFERROR(ROUND(e!W457/e!G457*100,1),0)</f>
        <v>34.799999999999997</v>
      </c>
      <c r="P459" s="41">
        <f>+e!X457</f>
        <v>5</v>
      </c>
      <c r="Q459" s="30">
        <f>+IFERROR(ROUND(e!Z457/e!Y457*100,1),0)</f>
        <v>0</v>
      </c>
      <c r="R459" s="30">
        <f>+IFERROR(ROUND(e!AB457/e!AA457*100,1),0)</f>
        <v>27.8</v>
      </c>
      <c r="S459" s="30">
        <f>+IFERROR(ROUND(SUM(e!AC457:AF457)/J459*100,1),0)</f>
        <v>18.899999999999999</v>
      </c>
      <c r="T459" s="30">
        <f>+IFERROR(ROUND(e!AG457/e!Y457*100,1),0)</f>
        <v>100</v>
      </c>
      <c r="U459" s="30">
        <f>+IFERROR(ROUND(e!AH457/SUM(e!AH457:AJ457)*100,1),0)</f>
        <v>100</v>
      </c>
      <c r="V459" s="30">
        <f>+IFERROR(ROUND(e!AK457/SUM(e!AK457:AQ457)*100,1),0)</f>
        <v>87.6</v>
      </c>
      <c r="W459" s="30">
        <f>+IFERROR(ROUND(SUM(e!AR457:BG457)/J459*100,1),0)</f>
        <v>5.9</v>
      </c>
      <c r="X459" s="30">
        <f>+IFERROR(ROUND(SUM(e!BH457:BI457)/SUM(e!BJ457:BK457)*100,1),0)</f>
        <v>120.6</v>
      </c>
      <c r="Y459" s="30">
        <f t="shared" si="86"/>
        <v>0</v>
      </c>
      <c r="Z459" s="30">
        <f t="shared" si="87"/>
        <v>109.9</v>
      </c>
      <c r="AA459" s="30">
        <f>+IFERROR(ROUND(K459/SUM(e!T457:V457),1),0)</f>
        <v>143.4</v>
      </c>
      <c r="AB459" s="42">
        <f>+IFERROR(ROUND((SUM(e!BJ457:BK457)-SUM(e!BL457:BO457))/SUM(e!T457:V457),1),0)</f>
        <v>130.5</v>
      </c>
      <c r="AC459" s="30">
        <f>+IFERROR(ROUND(e!BP457/e!BQ457*100,1),0)</f>
        <v>871.1</v>
      </c>
      <c r="AD459" s="101">
        <f>+e!BR457</f>
        <v>2500</v>
      </c>
      <c r="AF459" s="5"/>
      <c r="AG459" s="29"/>
      <c r="BG459" s="5"/>
      <c r="BH459" s="29"/>
      <c r="CH459" s="5"/>
      <c r="CI459" s="29"/>
    </row>
    <row r="460" spans="2:87">
      <c r="B460" s="40" t="s">
        <v>1870</v>
      </c>
      <c r="C460" s="30" t="s">
        <v>1871</v>
      </c>
      <c r="D460" s="30" t="s">
        <v>1338</v>
      </c>
      <c r="E460" s="30" t="s">
        <v>1888</v>
      </c>
      <c r="F460" s="30" t="str">
        <f t="shared" si="85"/>
        <v>千葉県酒々井町</v>
      </c>
      <c r="G460" s="41">
        <f>+e!F458</f>
        <v>19244</v>
      </c>
      <c r="H460" s="41">
        <f>+e!G458</f>
        <v>7</v>
      </c>
      <c r="I460" s="41">
        <f>+SUM(e!H458:K458)</f>
        <v>2</v>
      </c>
      <c r="J460" s="41">
        <f>+SUM(e!L458:O458)</f>
        <v>138315</v>
      </c>
      <c r="K460" s="41">
        <f>+e!P458</f>
        <v>444925</v>
      </c>
      <c r="L460" s="41">
        <f>+SUM(e!Q458:R458)</f>
        <v>743073</v>
      </c>
      <c r="M460" s="31">
        <f>+IFERROR(ROUND(e!P458/e!S458,0),0)</f>
        <v>111231</v>
      </c>
      <c r="N460" s="30">
        <f>+IFERROR(ROUND(SUM(e!T458:V458)/e!S458,0),0)</f>
        <v>517</v>
      </c>
      <c r="O460" s="30">
        <f>+IFERROR(ROUND(e!W458/e!G458*100,1),0)</f>
        <v>42.9</v>
      </c>
      <c r="P460" s="41">
        <f>+e!X458</f>
        <v>5</v>
      </c>
      <c r="Q460" s="30">
        <f>+IFERROR(ROUND(e!Z458/e!Y458*100,1),0)</f>
        <v>0</v>
      </c>
      <c r="R460" s="30">
        <f>+IFERROR(ROUND(e!AB458/e!AA458*100,1),0)</f>
        <v>35.6</v>
      </c>
      <c r="S460" s="30">
        <f>+IFERROR(ROUND(SUM(e!AC458:AF458)/J460*100,1),0)</f>
        <v>38.9</v>
      </c>
      <c r="T460" s="30">
        <f>+IFERROR(ROUND(e!AG458/e!Y458*100,1),0)</f>
        <v>0</v>
      </c>
      <c r="U460" s="30">
        <f>+IFERROR(ROUND(e!AH458/SUM(e!AH458:AJ458)*100,1),0)</f>
        <v>0</v>
      </c>
      <c r="V460" s="30">
        <f>+IFERROR(ROUND(e!AK458/SUM(e!AK458:AQ458)*100,1),0)</f>
        <v>0</v>
      </c>
      <c r="W460" s="30">
        <f>+IFERROR(ROUND(SUM(e!AR458:BG458)/J460*100,1),0)</f>
        <v>9.4</v>
      </c>
      <c r="X460" s="30">
        <f>+IFERROR(ROUND(SUM(e!BH458:BI458)/SUM(e!BJ458:BK458)*100,1),0)</f>
        <v>142.69999999999999</v>
      </c>
      <c r="Y460" s="30">
        <f t="shared" si="86"/>
        <v>167</v>
      </c>
      <c r="Z460" s="30">
        <f t="shared" si="87"/>
        <v>141.69999999999999</v>
      </c>
      <c r="AA460" s="30">
        <f>+IFERROR(ROUND(K460/SUM(e!T458:V458),1),0)</f>
        <v>215.1</v>
      </c>
      <c r="AB460" s="42">
        <f>+IFERROR(ROUND((SUM(e!BJ458:BK458)-SUM(e!BL458:BO458))/SUM(e!T458:V458),1),0)</f>
        <v>151.80000000000001</v>
      </c>
      <c r="AC460" s="30">
        <f>+IFERROR(ROUND(e!BP458/e!BQ458*100,1),0)</f>
        <v>465</v>
      </c>
      <c r="AD460" s="101">
        <f>+e!BR458</f>
        <v>200</v>
      </c>
      <c r="AF460" s="5"/>
      <c r="AG460" s="29"/>
      <c r="BG460" s="5"/>
      <c r="BH460" s="29"/>
      <c r="CH460" s="5"/>
      <c r="CI460" s="29"/>
    </row>
    <row r="461" spans="2:87">
      <c r="B461" s="40" t="s">
        <v>1870</v>
      </c>
      <c r="C461" s="30" t="s">
        <v>1871</v>
      </c>
      <c r="D461" s="30" t="s">
        <v>1340</v>
      </c>
      <c r="E461" s="30" t="s">
        <v>1889</v>
      </c>
      <c r="F461" s="30" t="str">
        <f t="shared" si="85"/>
        <v>千葉県八街市</v>
      </c>
      <c r="G461" s="41">
        <f>+e!F459</f>
        <v>36401</v>
      </c>
      <c r="H461" s="41">
        <f>+e!G459</f>
        <v>10</v>
      </c>
      <c r="I461" s="41">
        <f>+SUM(e!H459:K459)</f>
        <v>2</v>
      </c>
      <c r="J461" s="41">
        <f>+SUM(e!L459:O459)</f>
        <v>162694</v>
      </c>
      <c r="K461" s="41">
        <f>+e!P459</f>
        <v>734720</v>
      </c>
      <c r="L461" s="41">
        <f>+SUM(e!Q459:R459)</f>
        <v>2244797</v>
      </c>
      <c r="M461" s="31">
        <f>+IFERROR(ROUND(e!P459/e!S459,0),0)</f>
        <v>104960</v>
      </c>
      <c r="N461" s="30">
        <f>+IFERROR(ROUND(SUM(e!T459:V459)/e!S459,0),0)</f>
        <v>460</v>
      </c>
      <c r="O461" s="30">
        <f>+IFERROR(ROUND(e!W459/e!G459*100,1),0)</f>
        <v>50</v>
      </c>
      <c r="P461" s="41">
        <f>+e!X459</f>
        <v>5</v>
      </c>
      <c r="Q461" s="30">
        <f>+IFERROR(ROUND(e!Z459/e!Y459*100,1),0)</f>
        <v>0</v>
      </c>
      <c r="R461" s="30">
        <f>+IFERROR(ROUND(e!AB459/e!AA459*100,1),0)</f>
        <v>50</v>
      </c>
      <c r="S461" s="30">
        <f>+IFERROR(ROUND(SUM(e!AC459:AF459)/J461*100,1),0)</f>
        <v>30</v>
      </c>
      <c r="T461" s="30">
        <f>+IFERROR(ROUND(e!AG459/e!Y459*100,1),0)</f>
        <v>0</v>
      </c>
      <c r="U461" s="30">
        <f>+IFERROR(ROUND(e!AH459/SUM(e!AH459:AJ459)*100,1),0)</f>
        <v>0</v>
      </c>
      <c r="V461" s="30">
        <f>+IFERROR(ROUND(e!AK459/SUM(e!AK459:AQ459)*100,1),0)</f>
        <v>0</v>
      </c>
      <c r="W461" s="30">
        <f>+IFERROR(ROUND(SUM(e!AR459:BG459)/J461*100,1),0)</f>
        <v>17.899999999999999</v>
      </c>
      <c r="X461" s="30">
        <f>+IFERROR(ROUND(SUM(e!BH459:BI459)/SUM(e!BJ459:BK459)*100,1),0)</f>
        <v>120.2</v>
      </c>
      <c r="Y461" s="30">
        <f t="shared" si="86"/>
        <v>305.5</v>
      </c>
      <c r="Z461" s="30">
        <f t="shared" si="87"/>
        <v>81.8</v>
      </c>
      <c r="AA461" s="30">
        <f>+IFERROR(ROUND(K461/SUM(e!T459:V459),1),0)</f>
        <v>228.2</v>
      </c>
      <c r="AB461" s="42">
        <f>+IFERROR(ROUND((SUM(e!BJ459:BK459)-SUM(e!BL459:BO459))/SUM(e!T459:V459),1),0)</f>
        <v>279.10000000000002</v>
      </c>
      <c r="AC461" s="30">
        <f>+IFERROR(ROUND(e!BP459/e!BQ459*100,1),0)</f>
        <v>155.19999999999999</v>
      </c>
      <c r="AD461" s="101">
        <f>+e!BR459</f>
        <v>5900</v>
      </c>
      <c r="AF461" s="5"/>
      <c r="AG461" s="29"/>
      <c r="BG461" s="5"/>
      <c r="BH461" s="29"/>
      <c r="CH461" s="5"/>
      <c r="CI461" s="29"/>
    </row>
    <row r="462" spans="2:87">
      <c r="B462" s="40" t="s">
        <v>1870</v>
      </c>
      <c r="C462" s="30" t="s">
        <v>1871</v>
      </c>
      <c r="D462" s="30" t="s">
        <v>1342</v>
      </c>
      <c r="E462" s="30" t="s">
        <v>1890</v>
      </c>
      <c r="F462" s="30" t="str">
        <f t="shared" si="85"/>
        <v>千葉県富里市</v>
      </c>
      <c r="G462" s="41">
        <f>+e!F460</f>
        <v>39900</v>
      </c>
      <c r="H462" s="41">
        <f>+e!G460</f>
        <v>10</v>
      </c>
      <c r="I462" s="41">
        <f>+SUM(e!H460:K460)</f>
        <v>1</v>
      </c>
      <c r="J462" s="41">
        <f>+SUM(e!L460:O460)</f>
        <v>145274</v>
      </c>
      <c r="K462" s="41">
        <f>+e!P460</f>
        <v>860656</v>
      </c>
      <c r="L462" s="41">
        <f>+SUM(e!Q460:R460)</f>
        <v>1553600</v>
      </c>
      <c r="M462" s="31">
        <f>+IFERROR(ROUND(e!P460/e!S460,0),0)</f>
        <v>107582</v>
      </c>
      <c r="N462" s="30">
        <f>+IFERROR(ROUND(SUM(e!T460:V460)/e!S460,0),0)</f>
        <v>467</v>
      </c>
      <c r="O462" s="30">
        <f>+IFERROR(ROUND(e!W460/e!G460*100,1),0)</f>
        <v>30</v>
      </c>
      <c r="P462" s="41">
        <f>+e!X460</f>
        <v>6</v>
      </c>
      <c r="Q462" s="30">
        <f>+IFERROR(ROUND(e!Z460/e!Y460*100,1),0)</f>
        <v>0</v>
      </c>
      <c r="R462" s="30">
        <f>+IFERROR(ROUND(e!AB460/e!AA460*100,1),0)</f>
        <v>37.5</v>
      </c>
      <c r="S462" s="30">
        <f>+IFERROR(ROUND(SUM(e!AC460:AF460)/J462*100,1),0)</f>
        <v>45.8</v>
      </c>
      <c r="T462" s="30">
        <f>+IFERROR(ROUND(e!AG460/e!Y460*100,1),0)</f>
        <v>0</v>
      </c>
      <c r="U462" s="30">
        <f>+IFERROR(ROUND(e!AH460/SUM(e!AH460:AJ460)*100,1),0)</f>
        <v>0</v>
      </c>
      <c r="V462" s="30">
        <f>+IFERROR(ROUND(e!AK460/SUM(e!AK460:AQ460)*100,1),0)</f>
        <v>71.900000000000006</v>
      </c>
      <c r="W462" s="30">
        <f>+IFERROR(ROUND(SUM(e!AR460:BG460)/J462*100,1),0)</f>
        <v>3.2</v>
      </c>
      <c r="X462" s="30">
        <f>+IFERROR(ROUND(SUM(e!BH460:BI460)/SUM(e!BJ460:BK460)*100,1),0)</f>
        <v>104</v>
      </c>
      <c r="Y462" s="30">
        <f t="shared" si="86"/>
        <v>180.5</v>
      </c>
      <c r="Z462" s="30">
        <f t="shared" si="87"/>
        <v>97.2</v>
      </c>
      <c r="AA462" s="30">
        <f>+IFERROR(ROUND(K462/SUM(e!T460:V460),1),0)</f>
        <v>230.3</v>
      </c>
      <c r="AB462" s="42">
        <f>+IFERROR(ROUND((SUM(e!BJ460:BK460)-SUM(e!BL460:BO460))/SUM(e!T460:V460),1),0)</f>
        <v>236.9</v>
      </c>
      <c r="AC462" s="30">
        <f>+IFERROR(ROUND(e!BP460/e!BQ460*100,1),0)</f>
        <v>519.6</v>
      </c>
      <c r="AD462" s="101">
        <f>+e!BR460</f>
        <v>15270</v>
      </c>
      <c r="AF462" s="5"/>
      <c r="AG462" s="29"/>
      <c r="BG462" s="5"/>
      <c r="BH462" s="29"/>
      <c r="CH462" s="5"/>
      <c r="CI462" s="29"/>
    </row>
    <row r="463" spans="2:87">
      <c r="B463" s="40" t="s">
        <v>1870</v>
      </c>
      <c r="C463" s="30" t="s">
        <v>1871</v>
      </c>
      <c r="D463" s="30" t="s">
        <v>1489</v>
      </c>
      <c r="E463" s="30" t="s">
        <v>1891</v>
      </c>
      <c r="F463" s="30" t="str">
        <f t="shared" si="85"/>
        <v>千葉県印西市（印西）</v>
      </c>
      <c r="G463" s="41">
        <f>+e!F461</f>
        <v>17752</v>
      </c>
      <c r="H463" s="41">
        <f>+e!G461</f>
        <v>8</v>
      </c>
      <c r="I463" s="41">
        <f>+SUM(e!H461:K461)</f>
        <v>1</v>
      </c>
      <c r="J463" s="41">
        <f>+SUM(e!L461:O461)</f>
        <v>131739</v>
      </c>
      <c r="K463" s="41">
        <f>+e!P461</f>
        <v>420097</v>
      </c>
      <c r="L463" s="41">
        <f>+SUM(e!Q461:R461)</f>
        <v>243125</v>
      </c>
      <c r="M463" s="31">
        <f>+IFERROR(ROUND(e!P461/e!S461,0),0)</f>
        <v>60014</v>
      </c>
      <c r="N463" s="30">
        <f>+IFERROR(ROUND(SUM(e!T461:V461)/e!S461,0),0)</f>
        <v>240</v>
      </c>
      <c r="O463" s="30">
        <f>+IFERROR(ROUND(e!W461/e!G461*100,1),0)</f>
        <v>12.5</v>
      </c>
      <c r="P463" s="41">
        <f>+e!X461</f>
        <v>24</v>
      </c>
      <c r="Q463" s="30">
        <f>+IFERROR(ROUND(e!Z461/e!Y461*100,1),0)</f>
        <v>0</v>
      </c>
      <c r="R463" s="30">
        <f>+IFERROR(ROUND(e!AB461/e!AA461*100,1),0)</f>
        <v>64</v>
      </c>
      <c r="S463" s="30">
        <f>+IFERROR(ROUND(SUM(e!AC461:AF461)/J463*100,1),0)</f>
        <v>4.2</v>
      </c>
      <c r="T463" s="30">
        <f>+IFERROR(ROUND(e!AG461/e!Y461*100,1),0)</f>
        <v>0</v>
      </c>
      <c r="U463" s="30">
        <f>+IFERROR(ROUND(e!AH461/SUM(e!AH461:AJ461)*100,1),0)</f>
        <v>100</v>
      </c>
      <c r="V463" s="30">
        <f>+IFERROR(ROUND(e!AK461/SUM(e!AK461:AQ461)*100,1),0)</f>
        <v>22.4</v>
      </c>
      <c r="W463" s="30">
        <f>+IFERROR(ROUND(SUM(e!AR461:BG461)/J463*100,1),0)</f>
        <v>19.3</v>
      </c>
      <c r="X463" s="30">
        <f>+IFERROR(ROUND(SUM(e!BH461:BI461)/SUM(e!BJ461:BK461)*100,1),0)</f>
        <v>108.7</v>
      </c>
      <c r="Y463" s="30">
        <f t="shared" si="86"/>
        <v>57.9</v>
      </c>
      <c r="Z463" s="30">
        <f t="shared" si="87"/>
        <v>78.900000000000006</v>
      </c>
      <c r="AA463" s="30">
        <f>+IFERROR(ROUND(K463/SUM(e!T461:V461),1),0)</f>
        <v>249.6</v>
      </c>
      <c r="AB463" s="42">
        <f>+IFERROR(ROUND((SUM(e!BJ461:BK461)-SUM(e!BL461:BO461))/SUM(e!T461:V461),1),0)</f>
        <v>316.3</v>
      </c>
      <c r="AC463" s="30">
        <f>+IFERROR(ROUND(e!BP461/e!BQ461*100,1),0)</f>
        <v>1533.2</v>
      </c>
      <c r="AD463" s="101">
        <f>+e!BR461</f>
        <v>5080</v>
      </c>
      <c r="AF463" s="5"/>
      <c r="AG463" s="29"/>
      <c r="BG463" s="5"/>
      <c r="BH463" s="29"/>
      <c r="CH463" s="5"/>
      <c r="CI463" s="29"/>
    </row>
    <row r="464" spans="2:87">
      <c r="B464" s="40" t="s">
        <v>1870</v>
      </c>
      <c r="C464" s="30" t="s">
        <v>1871</v>
      </c>
      <c r="D464" s="30" t="s">
        <v>1344</v>
      </c>
      <c r="E464" s="30" t="s">
        <v>1892</v>
      </c>
      <c r="F464" s="30" t="str">
        <f t="shared" si="85"/>
        <v>千葉県長門川水道企業団</v>
      </c>
      <c r="G464" s="41">
        <f>+e!F462</f>
        <v>18545</v>
      </c>
      <c r="H464" s="41">
        <f>+e!G462</f>
        <v>6</v>
      </c>
      <c r="I464" s="41">
        <f>+SUM(e!H462:K462)</f>
        <v>2</v>
      </c>
      <c r="J464" s="41">
        <f>+SUM(e!L462:O462)</f>
        <v>76538</v>
      </c>
      <c r="K464" s="41">
        <f>+e!P462</f>
        <v>466560</v>
      </c>
      <c r="L464" s="41">
        <f>+SUM(e!Q462:R462)</f>
        <v>728932</v>
      </c>
      <c r="M464" s="31">
        <f>+IFERROR(ROUND(e!P462/e!S462,0),0)</f>
        <v>93312</v>
      </c>
      <c r="N464" s="30">
        <f>+IFERROR(ROUND(SUM(e!T462:V462)/e!S462,0),0)</f>
        <v>440</v>
      </c>
      <c r="O464" s="30">
        <f>+IFERROR(ROUND(e!W462/e!G462*100,1),0)</f>
        <v>33.299999999999997</v>
      </c>
      <c r="P464" s="41">
        <f>+e!X462</f>
        <v>16</v>
      </c>
      <c r="Q464" s="30">
        <f>+IFERROR(ROUND(e!Z462/e!Y462*100,1),0)</f>
        <v>0</v>
      </c>
      <c r="R464" s="30">
        <f>+IFERROR(ROUND(e!AB462/e!AA462*100,1),0)</f>
        <v>9.6999999999999993</v>
      </c>
      <c r="S464" s="30">
        <f>+IFERROR(ROUND(SUM(e!AC462:AF462)/J464*100,1),0)</f>
        <v>0</v>
      </c>
      <c r="T464" s="30">
        <f>+IFERROR(ROUND(e!AG462/e!Y462*100,1),0)</f>
        <v>0</v>
      </c>
      <c r="U464" s="30">
        <f>+IFERROR(ROUND(e!AH462/SUM(e!AH462:AJ462)*100,1),0)</f>
        <v>0</v>
      </c>
      <c r="V464" s="30">
        <f>+IFERROR(ROUND(e!AK462/SUM(e!AK462:AQ462)*100,1),0)</f>
        <v>17.600000000000001</v>
      </c>
      <c r="W464" s="30">
        <f>+IFERROR(ROUND(SUM(e!AR462:BG462)/J464*100,1),0)</f>
        <v>41.4</v>
      </c>
      <c r="X464" s="30">
        <f>+IFERROR(ROUND(SUM(e!BH462:BI462)/SUM(e!BJ462:BK462)*100,1),0)</f>
        <v>112.7</v>
      </c>
      <c r="Y464" s="30">
        <f t="shared" si="86"/>
        <v>156.19999999999999</v>
      </c>
      <c r="Z464" s="30">
        <f t="shared" si="87"/>
        <v>109.7</v>
      </c>
      <c r="AA464" s="30">
        <f>+IFERROR(ROUND(K464/SUM(e!T462:V462),1),0)</f>
        <v>212.1</v>
      </c>
      <c r="AB464" s="42">
        <f>+IFERROR(ROUND((SUM(e!BJ462:BK462)-SUM(e!BL462:BO462))/SUM(e!T462:V462),1),0)</f>
        <v>193.3</v>
      </c>
      <c r="AC464" s="30">
        <f>+IFERROR(ROUND(e!BP462/e!BQ462*100,1),0)</f>
        <v>610.79999999999995</v>
      </c>
      <c r="AD464" s="101">
        <f>+e!BR462</f>
        <v>700</v>
      </c>
      <c r="AF464" s="5"/>
      <c r="AG464" s="29"/>
      <c r="BG464" s="5"/>
      <c r="BH464" s="29"/>
      <c r="CH464" s="5"/>
      <c r="CI464" s="29"/>
    </row>
    <row r="465" spans="2:87">
      <c r="B465" s="40" t="s">
        <v>1870</v>
      </c>
      <c r="C465" s="30" t="s">
        <v>1871</v>
      </c>
      <c r="D465" s="30" t="s">
        <v>1346</v>
      </c>
      <c r="E465" s="30" t="s">
        <v>1893</v>
      </c>
      <c r="F465" s="30" t="str">
        <f t="shared" si="85"/>
        <v>千葉県白井市</v>
      </c>
      <c r="G465" s="41">
        <f>+e!F463</f>
        <v>19824</v>
      </c>
      <c r="H465" s="41">
        <f>+e!G463</f>
        <v>5</v>
      </c>
      <c r="I465" s="41">
        <f>+SUM(e!H463:K463)</f>
        <v>0</v>
      </c>
      <c r="J465" s="41">
        <f>+SUM(e!L463:O463)</f>
        <v>97425</v>
      </c>
      <c r="K465" s="41">
        <f>+e!P463</f>
        <v>333406</v>
      </c>
      <c r="L465" s="41">
        <f>+SUM(e!Q463:R463)</f>
        <v>979088</v>
      </c>
      <c r="M465" s="31">
        <f>+IFERROR(ROUND(e!P463/e!S463,0),0)</f>
        <v>83352</v>
      </c>
      <c r="N465" s="30">
        <f>+IFERROR(ROUND(SUM(e!T463:V463)/e!S463,0),0)</f>
        <v>413</v>
      </c>
      <c r="O465" s="30">
        <f>+IFERROR(ROUND(e!W463/e!G463*100,1),0)</f>
        <v>40</v>
      </c>
      <c r="P465" s="41">
        <f>+e!X463</f>
        <v>1</v>
      </c>
      <c r="Q465" s="30">
        <f>+IFERROR(ROUND(e!Z463/e!Y463*100,1),0)</f>
        <v>0</v>
      </c>
      <c r="R465" s="30">
        <f>+IFERROR(ROUND(e!AB463/e!AA463*100,1),0)</f>
        <v>0</v>
      </c>
      <c r="S465" s="30">
        <f>+IFERROR(ROUND(SUM(e!AC463:AF463)/J465*100,1),0)</f>
        <v>0</v>
      </c>
      <c r="T465" s="30">
        <f>+IFERROR(ROUND(e!AG463/e!Y463*100,1),0)</f>
        <v>0</v>
      </c>
      <c r="U465" s="30">
        <f>+IFERROR(ROUND(e!AH463/SUM(e!AH463:AJ463)*100,1),0)</f>
        <v>100</v>
      </c>
      <c r="V465" s="30">
        <f>+IFERROR(ROUND(e!AK463/SUM(e!AK463:AQ463)*100,1),0)</f>
        <v>100</v>
      </c>
      <c r="W465" s="30">
        <f>+IFERROR(ROUND(SUM(e!AR463:BG463)/J465*100,1),0)</f>
        <v>15.3</v>
      </c>
      <c r="X465" s="30">
        <f>+IFERROR(ROUND(SUM(e!BH463:BI463)/SUM(e!BJ463:BK463)*100,1),0)</f>
        <v>106.3</v>
      </c>
      <c r="Y465" s="30">
        <f t="shared" si="86"/>
        <v>293.7</v>
      </c>
      <c r="Z465" s="30">
        <f t="shared" si="87"/>
        <v>73.400000000000006</v>
      </c>
      <c r="AA465" s="30">
        <f>+IFERROR(ROUND(K465/SUM(e!T463:V463),1),0)</f>
        <v>201.7</v>
      </c>
      <c r="AB465" s="42">
        <f>+IFERROR(ROUND((SUM(e!BJ463:BK463)-SUM(e!BL463:BO463))/SUM(e!T463:V463),1),0)</f>
        <v>274.89999999999998</v>
      </c>
      <c r="AC465" s="30">
        <f>+IFERROR(ROUND(e!BP463/e!BQ463*100,1),0)</f>
        <v>337.4</v>
      </c>
      <c r="AD465" s="101">
        <f>+e!BR463</f>
        <v>5661</v>
      </c>
      <c r="AF465" s="5"/>
      <c r="AG465" s="29"/>
      <c r="BG465" s="5"/>
      <c r="BH465" s="29"/>
      <c r="CH465" s="5"/>
      <c r="CI465" s="29"/>
    </row>
    <row r="466" spans="2:87">
      <c r="B466" s="40" t="s">
        <v>1870</v>
      </c>
      <c r="C466" s="30" t="s">
        <v>1871</v>
      </c>
      <c r="D466" s="30" t="s">
        <v>1720</v>
      </c>
      <c r="E466" s="30" t="s">
        <v>1894</v>
      </c>
      <c r="F466" s="30" t="str">
        <f t="shared" si="85"/>
        <v>千葉県香取市（佐原）</v>
      </c>
      <c r="G466" s="41">
        <f>+e!F464</f>
        <v>25371</v>
      </c>
      <c r="H466" s="41">
        <f>+e!G464</f>
        <v>27</v>
      </c>
      <c r="I466" s="41">
        <f>+SUM(e!H464:K464)</f>
        <v>2</v>
      </c>
      <c r="J466" s="41">
        <f>+SUM(e!L464:O464)</f>
        <v>273202</v>
      </c>
      <c r="K466" s="41">
        <f>+e!P464</f>
        <v>1370771</v>
      </c>
      <c r="L466" s="41">
        <f>+SUM(e!Q464:R464)</f>
        <v>6664209</v>
      </c>
      <c r="M466" s="31">
        <f>+IFERROR(ROUND(e!P464/e!S464,0),0)</f>
        <v>62308</v>
      </c>
      <c r="N466" s="30">
        <f>+IFERROR(ROUND(SUM(e!T464:V464)/e!S464,0),0)</f>
        <v>119</v>
      </c>
      <c r="O466" s="30">
        <f>+IFERROR(ROUND(e!W464/e!G464*100,1),0)</f>
        <v>66.7</v>
      </c>
      <c r="P466" s="41">
        <f>+e!X464</f>
        <v>14</v>
      </c>
      <c r="Q466" s="30">
        <f>+IFERROR(ROUND(e!Z464/e!Y464*100,1),0)</f>
        <v>0</v>
      </c>
      <c r="R466" s="30">
        <f>+IFERROR(ROUND(e!AB464/e!AA464*100,1),0)</f>
        <v>63</v>
      </c>
      <c r="S466" s="30">
        <f>+IFERROR(ROUND(SUM(e!AC464:AF464)/J466*100,1),0)</f>
        <v>24</v>
      </c>
      <c r="T466" s="30">
        <f>+IFERROR(ROUND(e!AG464/e!Y464*100,1),0)</f>
        <v>0</v>
      </c>
      <c r="U466" s="30">
        <f>+IFERROR(ROUND(e!AH464/SUM(e!AH464:AJ464)*100,1),0)</f>
        <v>0</v>
      </c>
      <c r="V466" s="30">
        <f>+IFERROR(ROUND(e!AK464/SUM(e!AK464:AQ464)*100,1),0)</f>
        <v>0</v>
      </c>
      <c r="W466" s="30">
        <f>+IFERROR(ROUND(SUM(e!AR464:BG464)/J466*100,1),0)</f>
        <v>13.7</v>
      </c>
      <c r="X466" s="30">
        <f>+IFERROR(ROUND(SUM(e!BH464:BI464)/SUM(e!BJ464:BK464)*100,1),0)</f>
        <v>116.4</v>
      </c>
      <c r="Y466" s="30">
        <f t="shared" si="86"/>
        <v>486.2</v>
      </c>
      <c r="Z466" s="30">
        <f t="shared" si="87"/>
        <v>91.9</v>
      </c>
      <c r="AA466" s="30">
        <f>+IFERROR(ROUND(K466/SUM(e!T464:V464),1),0)</f>
        <v>522.79999999999995</v>
      </c>
      <c r="AB466" s="42">
        <f>+IFERROR(ROUND((SUM(e!BJ464:BK464)-SUM(e!BL464:BO464))/SUM(e!T464:V464),1),0)</f>
        <v>568.79999999999995</v>
      </c>
      <c r="AC466" s="30">
        <f>+IFERROR(ROUND(e!BP464/e!BQ464*100,1),0)</f>
        <v>147.9</v>
      </c>
      <c r="AD466" s="101">
        <f>+e!BR464</f>
        <v>0</v>
      </c>
      <c r="AF466" s="5"/>
      <c r="AG466" s="29"/>
      <c r="BG466" s="5"/>
      <c r="BH466" s="29"/>
      <c r="CH466" s="5"/>
      <c r="CI466" s="29"/>
    </row>
    <row r="467" spans="2:87">
      <c r="B467" s="40" t="s">
        <v>1870</v>
      </c>
      <c r="C467" s="30" t="s">
        <v>1871</v>
      </c>
      <c r="D467" s="30" t="s">
        <v>1364</v>
      </c>
      <c r="E467" s="30" t="s">
        <v>1895</v>
      </c>
      <c r="F467" s="30" t="str">
        <f t="shared" si="85"/>
        <v>千葉県香取市（小見川・山田）</v>
      </c>
      <c r="G467" s="41">
        <f>+e!F465</f>
        <v>28583</v>
      </c>
      <c r="H467" s="41">
        <f>+e!G465</f>
        <v>0</v>
      </c>
      <c r="I467" s="41">
        <f>+SUM(e!H465:K465)</f>
        <v>1</v>
      </c>
      <c r="J467" s="41">
        <f>+SUM(e!L465:O465)</f>
        <v>386075</v>
      </c>
      <c r="K467" s="41">
        <f>+e!P465</f>
        <v>0</v>
      </c>
      <c r="L467" s="41">
        <f>+SUM(e!Q465:R465)</f>
        <v>0</v>
      </c>
      <c r="M467" s="31">
        <f>+IFERROR(ROUND(e!P465/e!S465,0),0)</f>
        <v>0</v>
      </c>
      <c r="N467" s="30">
        <f>+IFERROR(ROUND(SUM(e!T465:V465)/e!S465,0),0)</f>
        <v>0</v>
      </c>
      <c r="O467" s="30">
        <f>+IFERROR(ROUND(e!W465/e!G465*100,1),0)</f>
        <v>0</v>
      </c>
      <c r="P467" s="41">
        <f>+e!X465</f>
        <v>0</v>
      </c>
      <c r="Q467" s="30">
        <f>+IFERROR(ROUND(e!Z465/e!Y465*100,1),0)</f>
        <v>0</v>
      </c>
      <c r="R467" s="30">
        <f>+IFERROR(ROUND(e!AB465/e!AA465*100,1),0)</f>
        <v>43.9</v>
      </c>
      <c r="S467" s="30">
        <f>+IFERROR(ROUND(SUM(e!AC465:AF465)/J467*100,1),0)</f>
        <v>35.1</v>
      </c>
      <c r="T467" s="30">
        <f>+IFERROR(ROUND(e!AG465/e!Y465*100,1),0)</f>
        <v>0</v>
      </c>
      <c r="U467" s="30">
        <f>+IFERROR(ROUND(e!AH465/SUM(e!AH465:AJ465)*100,1),0)</f>
        <v>0</v>
      </c>
      <c r="V467" s="30">
        <f>+IFERROR(ROUND(e!AK465/SUM(e!AK465:AQ465)*100,1),0)</f>
        <v>0</v>
      </c>
      <c r="W467" s="30">
        <f>+IFERROR(ROUND(SUM(e!AR465:BG465)/J467*100,1),0)</f>
        <v>7</v>
      </c>
      <c r="X467" s="30">
        <f>+IFERROR(ROUND(SUM(e!BH465:BI465)/SUM(e!BJ465:BK465)*100,1),0)</f>
        <v>0</v>
      </c>
      <c r="Y467" s="30">
        <f t="shared" si="86"/>
        <v>0</v>
      </c>
      <c r="Z467" s="30">
        <f t="shared" si="87"/>
        <v>0</v>
      </c>
      <c r="AA467" s="30">
        <f>+IFERROR(ROUND(K467/SUM(e!T465:V465),1),0)</f>
        <v>0</v>
      </c>
      <c r="AB467" s="42">
        <f>+IFERROR(ROUND((SUM(e!BJ465:BK465)-SUM(e!BL465:BO465))/SUM(e!T465:V465),1),0)</f>
        <v>0</v>
      </c>
      <c r="AC467" s="30">
        <f>+IFERROR(ROUND(e!BP465/e!BQ465*100,1),0)</f>
        <v>0</v>
      </c>
      <c r="AD467" s="101">
        <f>+e!BR465</f>
        <v>0</v>
      </c>
      <c r="AF467" s="5"/>
      <c r="AG467" s="29"/>
      <c r="BG467" s="5"/>
      <c r="BH467" s="29"/>
      <c r="CH467" s="5"/>
      <c r="CI467" s="29"/>
    </row>
    <row r="468" spans="2:87">
      <c r="B468" s="40" t="s">
        <v>1870</v>
      </c>
      <c r="C468" s="30" t="s">
        <v>1871</v>
      </c>
      <c r="D468" s="30" t="s">
        <v>1366</v>
      </c>
      <c r="E468" s="30" t="s">
        <v>1896</v>
      </c>
      <c r="F468" s="30" t="str">
        <f t="shared" si="85"/>
        <v>千葉県多古町</v>
      </c>
      <c r="G468" s="41">
        <f>+e!F466</f>
        <v>13415</v>
      </c>
      <c r="H468" s="41">
        <f>+e!G466</f>
        <v>4</v>
      </c>
      <c r="I468" s="41">
        <f>+SUM(e!H466:K466)</f>
        <v>5</v>
      </c>
      <c r="J468" s="41">
        <f>+SUM(e!L466:O466)</f>
        <v>193475</v>
      </c>
      <c r="K468" s="41">
        <f>+e!P466</f>
        <v>282007</v>
      </c>
      <c r="L468" s="41">
        <f>+SUM(e!Q466:R466)</f>
        <v>1426619</v>
      </c>
      <c r="M468" s="31">
        <f>+IFERROR(ROUND(e!P466/e!S466,0),0)</f>
        <v>70502</v>
      </c>
      <c r="N468" s="30">
        <f>+IFERROR(ROUND(SUM(e!T466:V466)/e!S466,0),0)</f>
        <v>335</v>
      </c>
      <c r="O468" s="30">
        <f>+IFERROR(ROUND(e!W466/e!G466*100,1),0)</f>
        <v>25</v>
      </c>
      <c r="P468" s="41">
        <f>+e!X466</f>
        <v>17</v>
      </c>
      <c r="Q468" s="30">
        <f>+IFERROR(ROUND(e!Z466/e!Y466*100,1),0)</f>
        <v>0</v>
      </c>
      <c r="R468" s="30">
        <f>+IFERROR(ROUND(e!AB466/e!AA466*100,1),0)</f>
        <v>27.5</v>
      </c>
      <c r="S468" s="30">
        <f>+IFERROR(ROUND(SUM(e!AC466:AF466)/J468*100,1),0)</f>
        <v>0</v>
      </c>
      <c r="T468" s="30">
        <f>+IFERROR(ROUND(e!AG466/e!Y466*100,1),0)</f>
        <v>34.6</v>
      </c>
      <c r="U468" s="30">
        <f>+IFERROR(ROUND(e!AH466/SUM(e!AH466:AJ466)*100,1),0)</f>
        <v>0</v>
      </c>
      <c r="V468" s="30">
        <f>+IFERROR(ROUND(e!AK466/SUM(e!AK466:AQ466)*100,1),0)</f>
        <v>27.2</v>
      </c>
      <c r="W468" s="30">
        <f>+IFERROR(ROUND(SUM(e!AR466:BG466)/J468*100,1),0)</f>
        <v>5.3</v>
      </c>
      <c r="X468" s="30">
        <f>+IFERROR(ROUND(SUM(e!BH466:BI466)/SUM(e!BJ466:BK466)*100,1),0)</f>
        <v>103.9</v>
      </c>
      <c r="Y468" s="30">
        <f t="shared" si="86"/>
        <v>505.9</v>
      </c>
      <c r="Z468" s="30">
        <f t="shared" si="87"/>
        <v>102.8</v>
      </c>
      <c r="AA468" s="30">
        <f>+IFERROR(ROUND(K468/SUM(e!T466:V466),1),0)</f>
        <v>210.8</v>
      </c>
      <c r="AB468" s="42">
        <f>+IFERROR(ROUND((SUM(e!BJ466:BK466)-SUM(e!BL466:BO466))/SUM(e!T466:V466),1),0)</f>
        <v>205</v>
      </c>
      <c r="AC468" s="30">
        <f>+IFERROR(ROUND(e!BP466/e!BQ466*100,1),0)</f>
        <v>253</v>
      </c>
      <c r="AD468" s="101">
        <f>+e!BR466</f>
        <v>0</v>
      </c>
      <c r="AF468" s="5"/>
      <c r="AG468" s="29"/>
      <c r="BG468" s="5"/>
      <c r="BH468" s="29"/>
      <c r="CH468" s="5"/>
      <c r="CI468" s="29"/>
    </row>
    <row r="469" spans="2:87">
      <c r="B469" s="40" t="s">
        <v>1870</v>
      </c>
      <c r="C469" s="30" t="s">
        <v>1871</v>
      </c>
      <c r="D469" s="30" t="s">
        <v>1677</v>
      </c>
      <c r="E469" s="30" t="s">
        <v>1897</v>
      </c>
      <c r="F469" s="30" t="str">
        <f t="shared" si="85"/>
        <v>千葉県神崎町</v>
      </c>
      <c r="G469" s="41">
        <f>+e!F467</f>
        <v>5008</v>
      </c>
      <c r="H469" s="41">
        <f>+e!G467</f>
        <v>6</v>
      </c>
      <c r="I469" s="41">
        <f>+SUM(e!H467:K467)</f>
        <v>2</v>
      </c>
      <c r="J469" s="41">
        <f>+SUM(e!L467:O467)</f>
        <v>84531</v>
      </c>
      <c r="K469" s="41">
        <f>+e!P467</f>
        <v>108775</v>
      </c>
      <c r="L469" s="41">
        <f>+SUM(e!Q467:R467)</f>
        <v>326131</v>
      </c>
      <c r="M469" s="31">
        <f>+IFERROR(ROUND(e!P467/e!S467,0),0)</f>
        <v>21755</v>
      </c>
      <c r="N469" s="30">
        <f>+IFERROR(ROUND(SUM(e!T467:V467)/e!S467,0),0)</f>
        <v>100</v>
      </c>
      <c r="O469" s="30">
        <f>+IFERROR(ROUND(e!W467/e!G467*100,1),0)</f>
        <v>50</v>
      </c>
      <c r="P469" s="41">
        <f>+e!X467</f>
        <v>25</v>
      </c>
      <c r="Q469" s="30">
        <f>+IFERROR(ROUND(e!Z467/e!Y467*100,1),0)</f>
        <v>0</v>
      </c>
      <c r="R469" s="30">
        <f>+IFERROR(ROUND(e!AB467/e!AA467*100,1),0)</f>
        <v>25</v>
      </c>
      <c r="S469" s="30">
        <f>+IFERROR(ROUND(SUM(e!AC467:AF467)/J469*100,1),0)</f>
        <v>0</v>
      </c>
      <c r="T469" s="30">
        <f>+IFERROR(ROUND(e!AG467/e!Y467*100,1),0)</f>
        <v>42.4</v>
      </c>
      <c r="U469" s="30">
        <f>+IFERROR(ROUND(e!AH467/SUM(e!AH467:AJ467)*100,1),0)</f>
        <v>42.4</v>
      </c>
      <c r="V469" s="30">
        <f>+IFERROR(ROUND(e!AK467/SUM(e!AK467:AQ467)*100,1),0)</f>
        <v>0</v>
      </c>
      <c r="W469" s="30">
        <f>+IFERROR(ROUND(SUM(e!AR467:BG467)/J469*100,1),0)</f>
        <v>14.4</v>
      </c>
      <c r="X469" s="30">
        <f>+IFERROR(ROUND(SUM(e!BH467:BI467)/SUM(e!BJ467:BK467)*100,1),0)</f>
        <v>120.6</v>
      </c>
      <c r="Y469" s="30">
        <f t="shared" si="86"/>
        <v>299.8</v>
      </c>
      <c r="Z469" s="30">
        <f t="shared" si="87"/>
        <v>94.3</v>
      </c>
      <c r="AA469" s="30">
        <f>+IFERROR(ROUND(K469/SUM(e!T467:V467),1),0)</f>
        <v>218</v>
      </c>
      <c r="AB469" s="42">
        <f>+IFERROR(ROUND((SUM(e!BJ467:BK467)-SUM(e!BL467:BO467))/SUM(e!T467:V467),1),0)</f>
        <v>231.2</v>
      </c>
      <c r="AC469" s="30">
        <f>+IFERROR(ROUND(e!BP467/e!BQ467*100,1),0)</f>
        <v>454.4</v>
      </c>
      <c r="AD469" s="101">
        <f>+e!BR467</f>
        <v>0</v>
      </c>
      <c r="AF469" s="5"/>
      <c r="AG469" s="29"/>
      <c r="BG469" s="5"/>
      <c r="BH469" s="29"/>
      <c r="CH469" s="5"/>
      <c r="CI469" s="29"/>
    </row>
    <row r="470" spans="2:87">
      <c r="B470" s="40" t="s">
        <v>1870</v>
      </c>
      <c r="C470" s="30" t="s">
        <v>1871</v>
      </c>
      <c r="D470" s="30" t="s">
        <v>1376</v>
      </c>
      <c r="E470" s="30" t="s">
        <v>1898</v>
      </c>
      <c r="F470" s="30" t="str">
        <f t="shared" si="85"/>
        <v>千葉県銚子市</v>
      </c>
      <c r="G470" s="41">
        <f>+e!F468</f>
        <v>59166</v>
      </c>
      <c r="H470" s="41">
        <f>+e!G468</f>
        <v>41</v>
      </c>
      <c r="I470" s="41">
        <f>+SUM(e!H468:K468)</f>
        <v>1</v>
      </c>
      <c r="J470" s="41">
        <f>+SUM(e!L468:O468)</f>
        <v>437363</v>
      </c>
      <c r="K470" s="41">
        <f>+e!P468</f>
        <v>2058641</v>
      </c>
      <c r="L470" s="41">
        <f>+SUM(e!Q468:R468)</f>
        <v>5432698</v>
      </c>
      <c r="M470" s="31">
        <f>+IFERROR(ROUND(e!P468/e!S468,0),0)</f>
        <v>73523</v>
      </c>
      <c r="N470" s="30">
        <f>+IFERROR(ROUND(SUM(e!T468:V468)/e!S468,0),0)</f>
        <v>316</v>
      </c>
      <c r="O470" s="30">
        <f>+IFERROR(ROUND(e!W468/e!G468*100,1),0)</f>
        <v>43.9</v>
      </c>
      <c r="P470" s="41">
        <f>+e!X468</f>
        <v>7</v>
      </c>
      <c r="Q470" s="30">
        <f>+IFERROR(ROUND(e!Z468/e!Y468*100,1),0)</f>
        <v>8.3000000000000007</v>
      </c>
      <c r="R470" s="30">
        <f>+IFERROR(ROUND(e!AB468/e!AA468*100,1),0)</f>
        <v>74.599999999999994</v>
      </c>
      <c r="S470" s="30">
        <f>+IFERROR(ROUND(SUM(e!AC468:AF468)/J470*100,1),0)</f>
        <v>14.8</v>
      </c>
      <c r="T470" s="30">
        <f>+IFERROR(ROUND(e!AG468/e!Y468*100,1),0)</f>
        <v>0</v>
      </c>
      <c r="U470" s="30">
        <f>+IFERROR(ROUND(e!AH468/SUM(e!AH468:AJ468)*100,1),0)</f>
        <v>0</v>
      </c>
      <c r="V470" s="30">
        <f>+IFERROR(ROUND(e!AK468/SUM(e!AK468:AQ468)*100,1),0)</f>
        <v>46.8</v>
      </c>
      <c r="W470" s="30">
        <f>+IFERROR(ROUND(SUM(e!AR468:BG468)/J470*100,1),0)</f>
        <v>16.5</v>
      </c>
      <c r="X470" s="30">
        <f>+IFERROR(ROUND(SUM(e!BH468:BI468)/SUM(e!BJ468:BK468)*100,1),0)</f>
        <v>108.7</v>
      </c>
      <c r="Y470" s="30">
        <f t="shared" si="86"/>
        <v>263.89999999999998</v>
      </c>
      <c r="Z470" s="30">
        <f t="shared" si="87"/>
        <v>106.2</v>
      </c>
      <c r="AA470" s="30">
        <f>+IFERROR(ROUND(K470/SUM(e!T468:V468),1),0)</f>
        <v>232.6</v>
      </c>
      <c r="AB470" s="42">
        <f>+IFERROR(ROUND((SUM(e!BJ468:BK468)-SUM(e!BL468:BO468))/SUM(e!T468:V468),1),0)</f>
        <v>219.1</v>
      </c>
      <c r="AC470" s="30">
        <f>+IFERROR(ROUND(e!BP468/e!BQ468*100,1),0)</f>
        <v>391.1</v>
      </c>
      <c r="AD470" s="101">
        <f>+e!BR468</f>
        <v>21700</v>
      </c>
      <c r="AF470" s="5"/>
      <c r="AG470" s="29"/>
      <c r="BG470" s="5"/>
      <c r="BH470" s="29"/>
      <c r="CH470" s="5"/>
      <c r="CI470" s="29"/>
    </row>
    <row r="471" spans="2:87">
      <c r="B471" s="40" t="s">
        <v>1870</v>
      </c>
      <c r="C471" s="30" t="s">
        <v>1871</v>
      </c>
      <c r="D471" s="30" t="s">
        <v>1378</v>
      </c>
      <c r="E471" s="30" t="s">
        <v>1899</v>
      </c>
      <c r="F471" s="30" t="str">
        <f t="shared" si="85"/>
        <v>千葉県東庄町</v>
      </c>
      <c r="G471" s="41">
        <f>+e!F469</f>
        <v>7947</v>
      </c>
      <c r="H471" s="41">
        <f>+e!G469</f>
        <v>4</v>
      </c>
      <c r="I471" s="41">
        <f>+SUM(e!H469:K469)</f>
        <v>0</v>
      </c>
      <c r="J471" s="41">
        <f>+SUM(e!L469:O469)</f>
        <v>71368</v>
      </c>
      <c r="K471" s="41">
        <f>+e!P469</f>
        <v>329015</v>
      </c>
      <c r="L471" s="41">
        <f>+SUM(e!Q469:R469)</f>
        <v>96708</v>
      </c>
      <c r="M471" s="31">
        <f>+IFERROR(ROUND(e!P469/e!S469,0),0)</f>
        <v>82254</v>
      </c>
      <c r="N471" s="30">
        <f>+IFERROR(ROUND(SUM(e!T469:V469)/e!S469,0),0)</f>
        <v>193</v>
      </c>
      <c r="O471" s="30">
        <f>+IFERROR(ROUND(e!W469/e!G469*100,1),0)</f>
        <v>0</v>
      </c>
      <c r="P471" s="41">
        <f>+e!X469</f>
        <v>4</v>
      </c>
      <c r="Q471" s="30">
        <f>+IFERROR(ROUND(e!Z469/e!Y469*100,1),0)</f>
        <v>0</v>
      </c>
      <c r="R471" s="30">
        <f>+IFERROR(ROUND(e!AB469/e!AA469*100,1),0)</f>
        <v>75</v>
      </c>
      <c r="S471" s="30">
        <f>+IFERROR(ROUND(SUM(e!AC469:AF469)/J471*100,1),0)</f>
        <v>0</v>
      </c>
      <c r="T471" s="30">
        <f>+IFERROR(ROUND(e!AG469/e!Y469*100,1),0)</f>
        <v>0</v>
      </c>
      <c r="U471" s="30">
        <f>+IFERROR(ROUND(e!AH469/SUM(e!AH469:AJ469)*100,1),0)</f>
        <v>0</v>
      </c>
      <c r="V471" s="30">
        <f>+IFERROR(ROUND(e!AK469/SUM(e!AK469:AQ469)*100,1),0)</f>
        <v>0</v>
      </c>
      <c r="W471" s="30">
        <f>+IFERROR(ROUND(SUM(e!AR469:BG469)/J471*100,1),0)</f>
        <v>0.1</v>
      </c>
      <c r="X471" s="30">
        <f>+IFERROR(ROUND(SUM(e!BH469:BI469)/SUM(e!BJ469:BK469)*100,1),0)</f>
        <v>124.7</v>
      </c>
      <c r="Y471" s="30">
        <f t="shared" si="86"/>
        <v>29.4</v>
      </c>
      <c r="Z471" s="30">
        <f t="shared" si="87"/>
        <v>96</v>
      </c>
      <c r="AA471" s="30">
        <f>+IFERROR(ROUND(K471/SUM(e!T469:V469),1),0)</f>
        <v>427.3</v>
      </c>
      <c r="AB471" s="42">
        <f>+IFERROR(ROUND((SUM(e!BJ469:BK469)-SUM(e!BL469:BO469))/SUM(e!T469:V469),1),0)</f>
        <v>444.9</v>
      </c>
      <c r="AC471" s="30">
        <f>+IFERROR(ROUND(e!BP469/e!BQ469*100,1),0)</f>
        <v>2244.4</v>
      </c>
      <c r="AD471" s="101">
        <f>+e!BR469</f>
        <v>5115</v>
      </c>
      <c r="AF471" s="5"/>
      <c r="AG471" s="29"/>
      <c r="BG471" s="5"/>
      <c r="BH471" s="29"/>
      <c r="CH471" s="5"/>
      <c r="CI471" s="29"/>
    </row>
    <row r="472" spans="2:87">
      <c r="B472" s="40" t="s">
        <v>1870</v>
      </c>
      <c r="C472" s="30" t="s">
        <v>1871</v>
      </c>
      <c r="D472" s="30" t="s">
        <v>1725</v>
      </c>
      <c r="E472" s="30" t="s">
        <v>1900</v>
      </c>
      <c r="F472" s="30" t="str">
        <f t="shared" si="85"/>
        <v>千葉県旭市</v>
      </c>
      <c r="G472" s="41">
        <f>+e!F470</f>
        <v>57392</v>
      </c>
      <c r="H472" s="41">
        <f>+e!G470</f>
        <v>12</v>
      </c>
      <c r="I472" s="41">
        <f>+SUM(e!H470:K470)</f>
        <v>0</v>
      </c>
      <c r="J472" s="41">
        <f>+SUM(e!L470:O470)</f>
        <v>570073</v>
      </c>
      <c r="K472" s="41">
        <f>+e!P470</f>
        <v>1382312</v>
      </c>
      <c r="L472" s="41">
        <f>+SUM(e!Q470:R470)</f>
        <v>661959</v>
      </c>
      <c r="M472" s="31">
        <f>+IFERROR(ROUND(e!P470/e!S470,0),0)</f>
        <v>115193</v>
      </c>
      <c r="N472" s="30">
        <f>+IFERROR(ROUND(SUM(e!T470:V470)/e!S470,0),0)</f>
        <v>473</v>
      </c>
      <c r="O472" s="30">
        <f>+IFERROR(ROUND(e!W470/e!G470*100,1),0)</f>
        <v>50</v>
      </c>
      <c r="P472" s="41">
        <f>+e!X470</f>
        <v>4</v>
      </c>
      <c r="Q472" s="30">
        <f>+IFERROR(ROUND(e!Z470/e!Y470*100,1),0)</f>
        <v>0</v>
      </c>
      <c r="R472" s="30">
        <f>+IFERROR(ROUND(e!AB470/e!AA470*100,1),0)</f>
        <v>0</v>
      </c>
      <c r="S472" s="30">
        <f>+IFERROR(ROUND(SUM(e!AC470:AF470)/J472*100,1),0)</f>
        <v>0</v>
      </c>
      <c r="T472" s="30">
        <f>+IFERROR(ROUND(e!AG470/e!Y470*100,1),0)</f>
        <v>0</v>
      </c>
      <c r="U472" s="30">
        <f>+IFERROR(ROUND(e!AH470/SUM(e!AH470:AJ470)*100,1),0)</f>
        <v>48.3</v>
      </c>
      <c r="V472" s="30">
        <f>+IFERROR(ROUND(e!AK470/SUM(e!AK470:AQ470)*100,1),0)</f>
        <v>52.2</v>
      </c>
      <c r="W472" s="30">
        <f>+IFERROR(ROUND(SUM(e!AR470:BG470)/J472*100,1),0)</f>
        <v>3.6</v>
      </c>
      <c r="X472" s="30">
        <f>+IFERROR(ROUND(SUM(e!BH470:BI470)/SUM(e!BJ470:BK470)*100,1),0)</f>
        <v>114.9</v>
      </c>
      <c r="Y472" s="30">
        <f t="shared" si="86"/>
        <v>47.9</v>
      </c>
      <c r="Z472" s="30">
        <f t="shared" si="87"/>
        <v>111.9</v>
      </c>
      <c r="AA472" s="30">
        <f>+IFERROR(ROUND(K472/SUM(e!T470:V470),1),0)</f>
        <v>243.5</v>
      </c>
      <c r="AB472" s="42">
        <f>+IFERROR(ROUND((SUM(e!BJ470:BK470)-SUM(e!BL470:BO470))/SUM(e!T470:V470),1),0)</f>
        <v>217.7</v>
      </c>
      <c r="AC472" s="30">
        <f>+IFERROR(ROUND(e!BP470/e!BQ470*100,1),0)</f>
        <v>1533.7</v>
      </c>
      <c r="AD472" s="101">
        <f>+e!BR470</f>
        <v>26979</v>
      </c>
      <c r="AF472" s="5"/>
      <c r="AG472" s="29"/>
      <c r="BG472" s="5"/>
      <c r="BH472" s="29"/>
      <c r="CH472" s="5"/>
      <c r="CI472" s="29"/>
    </row>
    <row r="473" spans="2:87">
      <c r="B473" s="40" t="s">
        <v>1870</v>
      </c>
      <c r="C473" s="30" t="s">
        <v>1871</v>
      </c>
      <c r="D473" s="30" t="s">
        <v>1386</v>
      </c>
      <c r="E473" s="30" t="s">
        <v>1901</v>
      </c>
      <c r="F473" s="30" t="str">
        <f t="shared" si="85"/>
        <v>千葉県東庄町（第２）</v>
      </c>
      <c r="G473" s="41">
        <f>+e!F471</f>
        <v>3869</v>
      </c>
      <c r="H473" s="41">
        <f>+e!G471</f>
        <v>0</v>
      </c>
      <c r="I473" s="41">
        <f>+SUM(e!H471:K471)</f>
        <v>0</v>
      </c>
      <c r="J473" s="41">
        <f>+SUM(e!L471:O471)</f>
        <v>60717</v>
      </c>
      <c r="K473" s="41">
        <f>+e!P471</f>
        <v>0</v>
      </c>
      <c r="L473" s="41">
        <f>+SUM(e!Q471:R471)</f>
        <v>0</v>
      </c>
      <c r="M473" s="31">
        <f>+IFERROR(ROUND(e!P471/e!S471,0),0)</f>
        <v>0</v>
      </c>
      <c r="N473" s="30">
        <f>+IFERROR(ROUND(SUM(e!T471:V471)/e!S471,0),0)</f>
        <v>0</v>
      </c>
      <c r="O473" s="30">
        <f>+IFERROR(ROUND(e!W471/e!G471*100,1),0)</f>
        <v>0</v>
      </c>
      <c r="P473" s="41">
        <f>+e!X471</f>
        <v>0</v>
      </c>
      <c r="Q473" s="30">
        <f>+IFERROR(ROUND(e!Z471/e!Y471*100,1),0)</f>
        <v>0</v>
      </c>
      <c r="R473" s="30">
        <f>+IFERROR(ROUND(e!AB471/e!AA471*100,1),0)</f>
        <v>85.7</v>
      </c>
      <c r="S473" s="30">
        <f>+IFERROR(ROUND(SUM(e!AC471:AF471)/J473*100,1),0)</f>
        <v>0</v>
      </c>
      <c r="T473" s="30">
        <f>+IFERROR(ROUND(e!AG471/e!Y471*100,1),0)</f>
        <v>0</v>
      </c>
      <c r="U473" s="30">
        <f>+IFERROR(ROUND(e!AH471/SUM(e!AH471:AJ471)*100,1),0)</f>
        <v>0</v>
      </c>
      <c r="V473" s="30">
        <f>+IFERROR(ROUND(e!AK471/SUM(e!AK471:AQ471)*100,1),0)</f>
        <v>0</v>
      </c>
      <c r="W473" s="30">
        <f>+IFERROR(ROUND(SUM(e!AR471:BG471)/J473*100,1),0)</f>
        <v>0</v>
      </c>
      <c r="X473" s="30">
        <f>+IFERROR(ROUND(SUM(e!BH471:BI471)/SUM(e!BJ471:BK471)*100,1),0)</f>
        <v>0</v>
      </c>
      <c r="Y473" s="30">
        <f t="shared" si="86"/>
        <v>0</v>
      </c>
      <c r="Z473" s="30">
        <f t="shared" si="87"/>
        <v>0</v>
      </c>
      <c r="AA473" s="30">
        <f>+IFERROR(ROUND(K473/SUM(e!T471:V471),1),0)</f>
        <v>0</v>
      </c>
      <c r="AB473" s="42">
        <f>+IFERROR(ROUND((SUM(e!BJ471:BK471)-SUM(e!BL471:BO471))/SUM(e!T471:V471),1),0)</f>
        <v>0</v>
      </c>
      <c r="AC473" s="30">
        <f>+IFERROR(ROUND(e!BP471/e!BQ471*100,1),0)</f>
        <v>0</v>
      </c>
      <c r="AD473" s="101">
        <f>+e!BR471</f>
        <v>3030</v>
      </c>
      <c r="AF473" s="5"/>
      <c r="AG473" s="29"/>
      <c r="BG473" s="5"/>
      <c r="BH473" s="29"/>
      <c r="CH473" s="5"/>
      <c r="CI473" s="29"/>
    </row>
    <row r="474" spans="2:87">
      <c r="B474" s="40" t="s">
        <v>1870</v>
      </c>
      <c r="C474" s="30" t="s">
        <v>1871</v>
      </c>
      <c r="D474" s="30" t="s">
        <v>1392</v>
      </c>
      <c r="E474" s="30" t="s">
        <v>1902</v>
      </c>
      <c r="F474" s="30" t="str">
        <f t="shared" si="85"/>
        <v>千葉県八匝水道企業団</v>
      </c>
      <c r="G474" s="41">
        <f>+e!F472</f>
        <v>39849</v>
      </c>
      <c r="H474" s="41">
        <f>+e!G472</f>
        <v>16</v>
      </c>
      <c r="I474" s="41">
        <f>+SUM(e!H472:K472)</f>
        <v>0</v>
      </c>
      <c r="J474" s="41">
        <f>+SUM(e!L472:O472)</f>
        <v>555429</v>
      </c>
      <c r="K474" s="41">
        <f>+e!P472</f>
        <v>856443</v>
      </c>
      <c r="L474" s="41">
        <f>+SUM(e!Q472:R472)</f>
        <v>462192</v>
      </c>
      <c r="M474" s="31">
        <f>+IFERROR(ROUND(e!P472/e!S472,0),0)</f>
        <v>65880</v>
      </c>
      <c r="N474" s="30">
        <f>+IFERROR(ROUND(SUM(e!T472:V472)/e!S472,0),0)</f>
        <v>295</v>
      </c>
      <c r="O474" s="30">
        <f>+IFERROR(ROUND(e!W472/e!G472*100,1),0)</f>
        <v>56.3</v>
      </c>
      <c r="P474" s="41">
        <f>+e!X472</f>
        <v>16</v>
      </c>
      <c r="Q474" s="30">
        <f>+IFERROR(ROUND(e!Z472/e!Y472*100,1),0)</f>
        <v>0</v>
      </c>
      <c r="R474" s="30">
        <f>+IFERROR(ROUND(e!AB472/e!AA472*100,1),0)</f>
        <v>0</v>
      </c>
      <c r="S474" s="30">
        <f>+IFERROR(ROUND(SUM(e!AC472:AF472)/J474*100,1),0)</f>
        <v>27</v>
      </c>
      <c r="T474" s="30">
        <f>+IFERROR(ROUND(e!AG472/e!Y472*100,1),0)</f>
        <v>0</v>
      </c>
      <c r="U474" s="30">
        <f>+IFERROR(ROUND(e!AH472/SUM(e!AH472:AJ472)*100,1),0)</f>
        <v>0</v>
      </c>
      <c r="V474" s="30">
        <f>+IFERROR(ROUND(e!AK472/SUM(e!AK472:AQ472)*100,1),0)</f>
        <v>0</v>
      </c>
      <c r="W474" s="30">
        <f>+IFERROR(ROUND(SUM(e!AR472:BG472)/J474*100,1),0)</f>
        <v>4.3</v>
      </c>
      <c r="X474" s="30">
        <f>+IFERROR(ROUND(SUM(e!BH472:BI472)/SUM(e!BJ472:BK472)*100,1),0)</f>
        <v>119.7</v>
      </c>
      <c r="Y474" s="30">
        <f t="shared" si="86"/>
        <v>54</v>
      </c>
      <c r="Z474" s="30">
        <f t="shared" si="87"/>
        <v>88.8</v>
      </c>
      <c r="AA474" s="30">
        <f>+IFERROR(ROUND(K474/SUM(e!T472:V472),1),0)</f>
        <v>223.6</v>
      </c>
      <c r="AB474" s="42">
        <f>+IFERROR(ROUND((SUM(e!BJ472:BK472)-SUM(e!BL472:BO472))/SUM(e!T472:V472),1),0)</f>
        <v>251.8</v>
      </c>
      <c r="AC474" s="30">
        <f>+IFERROR(ROUND(e!BP472/e!BQ472*100,1),0)</f>
        <v>557.1</v>
      </c>
      <c r="AD474" s="101">
        <f>+e!BR472</f>
        <v>20400</v>
      </c>
      <c r="AF474" s="5"/>
      <c r="AG474" s="29"/>
      <c r="BG474" s="5"/>
      <c r="BH474" s="29"/>
      <c r="CH474" s="5"/>
      <c r="CI474" s="29"/>
    </row>
    <row r="475" spans="2:87">
      <c r="B475" s="40" t="s">
        <v>1870</v>
      </c>
      <c r="C475" s="30" t="s">
        <v>1871</v>
      </c>
      <c r="D475" s="30" t="s">
        <v>1394</v>
      </c>
      <c r="E475" s="30" t="s">
        <v>1903</v>
      </c>
      <c r="F475" s="30" t="str">
        <f t="shared" si="85"/>
        <v>千葉県山武郡市広域水道企業団</v>
      </c>
      <c r="G475" s="41">
        <f>+e!F473</f>
        <v>156899</v>
      </c>
      <c r="H475" s="41">
        <f>+e!G473</f>
        <v>53</v>
      </c>
      <c r="I475" s="41">
        <f>+SUM(e!H473:K473)</f>
        <v>0</v>
      </c>
      <c r="J475" s="41">
        <f>+SUM(e!L473:O473)</f>
        <v>1429924</v>
      </c>
      <c r="K475" s="41">
        <f>+e!P473</f>
        <v>3811308</v>
      </c>
      <c r="L475" s="41">
        <f>+SUM(e!Q473:R473)</f>
        <v>1014998</v>
      </c>
      <c r="M475" s="31">
        <f>+IFERROR(ROUND(e!P473/e!S473,0),0)</f>
        <v>97726</v>
      </c>
      <c r="N475" s="30">
        <f>+IFERROR(ROUND(SUM(e!T473:V473)/e!S473,0),0)</f>
        <v>420</v>
      </c>
      <c r="O475" s="30">
        <f>+IFERROR(ROUND(e!W473/e!G473*100,1),0)</f>
        <v>43.4</v>
      </c>
      <c r="P475" s="41">
        <f>+e!X473</f>
        <v>18</v>
      </c>
      <c r="Q475" s="30">
        <f>+IFERROR(ROUND(e!Z473/e!Y473*100,1),0)</f>
        <v>0</v>
      </c>
      <c r="R475" s="30">
        <f>+IFERROR(ROUND(e!AB473/e!AA473*100,1),0)</f>
        <v>31.3</v>
      </c>
      <c r="S475" s="30">
        <f>+IFERROR(ROUND(SUM(e!AC473:AF473)/J475*100,1),0)</f>
        <v>28.5</v>
      </c>
      <c r="T475" s="30">
        <f>+IFERROR(ROUND(e!AG473/e!Y473*100,1),0)</f>
        <v>0</v>
      </c>
      <c r="U475" s="30">
        <f>+IFERROR(ROUND(e!AH473/SUM(e!AH473:AJ473)*100,1),0)</f>
        <v>0</v>
      </c>
      <c r="V475" s="30">
        <f>+IFERROR(ROUND(e!AK473/SUM(e!AK473:AQ473)*100,1),0)</f>
        <v>69.900000000000006</v>
      </c>
      <c r="W475" s="30">
        <f>+IFERROR(ROUND(SUM(e!AR473:BG473)/J475*100,1),0)</f>
        <v>12.5</v>
      </c>
      <c r="X475" s="30">
        <f>+IFERROR(ROUND(SUM(e!BH473:BI473)/SUM(e!BJ473:BK473)*100,1),0)</f>
        <v>110.6</v>
      </c>
      <c r="Y475" s="30">
        <f t="shared" si="86"/>
        <v>26.6</v>
      </c>
      <c r="Z475" s="30">
        <f t="shared" si="87"/>
        <v>90.8</v>
      </c>
      <c r="AA475" s="30">
        <f>+IFERROR(ROUND(K475/SUM(e!T473:V473),1),0)</f>
        <v>232.7</v>
      </c>
      <c r="AB475" s="42">
        <f>+IFERROR(ROUND((SUM(e!BJ473:BK473)-SUM(e!BL473:BO473))/SUM(e!T473:V473),1),0)</f>
        <v>256.3</v>
      </c>
      <c r="AC475" s="30">
        <f>+IFERROR(ROUND(e!BP473/e!BQ473*100,1),0)</f>
        <v>1058.5999999999999</v>
      </c>
      <c r="AD475" s="101">
        <f>+e!BR473</f>
        <v>56450</v>
      </c>
      <c r="AF475" s="5"/>
      <c r="AG475" s="29"/>
      <c r="BG475" s="5"/>
      <c r="BH475" s="29"/>
      <c r="CH475" s="5"/>
      <c r="CI475" s="29"/>
    </row>
    <row r="476" spans="2:87">
      <c r="B476" s="40" t="s">
        <v>1870</v>
      </c>
      <c r="C476" s="30" t="s">
        <v>1871</v>
      </c>
      <c r="D476" s="30" t="s">
        <v>1396</v>
      </c>
      <c r="E476" s="30" t="s">
        <v>1904</v>
      </c>
      <c r="F476" s="30" t="str">
        <f t="shared" si="85"/>
        <v>千葉県長生郡市広域市町村圏組合</v>
      </c>
      <c r="G476" s="41">
        <f>+e!F474</f>
        <v>142541</v>
      </c>
      <c r="H476" s="41">
        <f>+e!G474</f>
        <v>58</v>
      </c>
      <c r="I476" s="41">
        <f>+SUM(e!H474:K474)</f>
        <v>1</v>
      </c>
      <c r="J476" s="41">
        <f>+SUM(e!L474:O474)</f>
        <v>1584885</v>
      </c>
      <c r="K476" s="41">
        <f>+e!P474</f>
        <v>3731123</v>
      </c>
      <c r="L476" s="41">
        <f>+SUM(e!Q474:R474)</f>
        <v>11691511</v>
      </c>
      <c r="M476" s="31">
        <f>+IFERROR(ROUND(e!P474/e!S474,0),0)</f>
        <v>69095</v>
      </c>
      <c r="N476" s="30">
        <f>+IFERROR(ROUND(SUM(e!T474:V474)/e!S474,0),0)</f>
        <v>309</v>
      </c>
      <c r="O476" s="30">
        <f>+IFERROR(ROUND(e!W474/e!G474*100,1),0)</f>
        <v>50</v>
      </c>
      <c r="P476" s="41">
        <f>+e!X474</f>
        <v>10</v>
      </c>
      <c r="Q476" s="30">
        <f>+IFERROR(ROUND(e!Z474/e!Y474*100,1),0)</f>
        <v>0</v>
      </c>
      <c r="R476" s="30">
        <f>+IFERROR(ROUND(e!AB474/e!AA474*100,1),0)</f>
        <v>38.799999999999997</v>
      </c>
      <c r="S476" s="30">
        <f>+IFERROR(ROUND(SUM(e!AC474:AF474)/J476*100,1),0)</f>
        <v>45</v>
      </c>
      <c r="T476" s="30">
        <f>+IFERROR(ROUND(e!AG474/e!Y474*100,1),0)</f>
        <v>0</v>
      </c>
      <c r="U476" s="30">
        <f>+IFERROR(ROUND(e!AH474/SUM(e!AH474:AJ474)*100,1),0)</f>
        <v>0</v>
      </c>
      <c r="V476" s="30">
        <f>+IFERROR(ROUND(e!AK474/SUM(e!AK474:AQ474)*100,1),0)</f>
        <v>4.5</v>
      </c>
      <c r="W476" s="30">
        <f>+IFERROR(ROUND(SUM(e!AR474:BG474)/J476*100,1),0)</f>
        <v>12</v>
      </c>
      <c r="X476" s="30">
        <f>+IFERROR(ROUND(SUM(e!BH474:BI474)/SUM(e!BJ474:BK474)*100,1),0)</f>
        <v>105.6</v>
      </c>
      <c r="Y476" s="30">
        <f t="shared" si="86"/>
        <v>313.39999999999998</v>
      </c>
      <c r="Z476" s="30">
        <f t="shared" si="87"/>
        <v>84.1</v>
      </c>
      <c r="AA476" s="30">
        <f>+IFERROR(ROUND(K476/SUM(e!T474:V474),1),0)</f>
        <v>223.5</v>
      </c>
      <c r="AB476" s="42">
        <f>+IFERROR(ROUND((SUM(e!BJ474:BK474)-SUM(e!BL474:BO474))/SUM(e!T474:V474),1),0)</f>
        <v>265.60000000000002</v>
      </c>
      <c r="AC476" s="30">
        <f>+IFERROR(ROUND(e!BP474/e!BQ474*100,1),0)</f>
        <v>239</v>
      </c>
      <c r="AD476" s="101">
        <f>+e!BR474</f>
        <v>47657</v>
      </c>
      <c r="AF476" s="5"/>
      <c r="AG476" s="29"/>
      <c r="BG476" s="5"/>
      <c r="BH476" s="29"/>
      <c r="CH476" s="5"/>
      <c r="CI476" s="29"/>
    </row>
    <row r="477" spans="2:87">
      <c r="B477" s="40" t="s">
        <v>1870</v>
      </c>
      <c r="C477" s="30" t="s">
        <v>1871</v>
      </c>
      <c r="D477" s="30" t="s">
        <v>1398</v>
      </c>
      <c r="E477" s="30" t="s">
        <v>1905</v>
      </c>
      <c r="F477" s="30" t="str">
        <f t="shared" si="85"/>
        <v>千葉県山武市</v>
      </c>
      <c r="G477" s="41">
        <f>+e!F475</f>
        <v>7508</v>
      </c>
      <c r="H477" s="41">
        <f>+e!G475</f>
        <v>6</v>
      </c>
      <c r="I477" s="41">
        <f>+SUM(e!H475:K475)</f>
        <v>2</v>
      </c>
      <c r="J477" s="41">
        <f>+SUM(e!L475:O475)</f>
        <v>190017</v>
      </c>
      <c r="K477" s="41">
        <f>+e!P475</f>
        <v>124673</v>
      </c>
      <c r="L477" s="41">
        <f>+SUM(e!Q475:R475)</f>
        <v>2548930</v>
      </c>
      <c r="M477" s="31">
        <f>+IFERROR(ROUND(e!P475/e!S475,0),0)</f>
        <v>24935</v>
      </c>
      <c r="N477" s="30">
        <f>+IFERROR(ROUND(SUM(e!T475:V475)/e!S475,0),0)</f>
        <v>116</v>
      </c>
      <c r="O477" s="30">
        <f>+IFERROR(ROUND(e!W475/e!G475*100,1),0)</f>
        <v>33.299999999999997</v>
      </c>
      <c r="P477" s="41">
        <f>+e!X475</f>
        <v>8</v>
      </c>
      <c r="Q477" s="30">
        <f>+IFERROR(ROUND(e!Z475/e!Y475*100,1),0)</f>
        <v>0</v>
      </c>
      <c r="R477" s="30">
        <f>+IFERROR(ROUND(e!AB475/e!AA475*100,1),0)</f>
        <v>69.2</v>
      </c>
      <c r="S477" s="30">
        <f>+IFERROR(ROUND(SUM(e!AC475:AF475)/J477*100,1),0)</f>
        <v>0</v>
      </c>
      <c r="T477" s="30">
        <f>+IFERROR(ROUND(e!AG475/e!Y475*100,1),0)</f>
        <v>100</v>
      </c>
      <c r="U477" s="30">
        <f>+IFERROR(ROUND(e!AH475/SUM(e!AH475:AJ475)*100,1),0)</f>
        <v>0</v>
      </c>
      <c r="V477" s="30">
        <f>+IFERROR(ROUND(e!AK475/SUM(e!AK475:AQ475)*100,1),0)</f>
        <v>100</v>
      </c>
      <c r="W477" s="30">
        <f>+IFERROR(ROUND(SUM(e!AR475:BG475)/J477*100,1),0)</f>
        <v>16.3</v>
      </c>
      <c r="X477" s="30">
        <f>+IFERROR(ROUND(SUM(e!BH475:BI475)/SUM(e!BJ475:BK475)*100,1),0)</f>
        <v>122.8</v>
      </c>
      <c r="Y477" s="30">
        <f t="shared" si="86"/>
        <v>2044.5</v>
      </c>
      <c r="Z477" s="30">
        <f t="shared" si="87"/>
        <v>46.5</v>
      </c>
      <c r="AA477" s="30">
        <f>+IFERROR(ROUND(K477/SUM(e!T475:V475),1),0)</f>
        <v>215.7</v>
      </c>
      <c r="AB477" s="42">
        <f>+IFERROR(ROUND((SUM(e!BJ475:BK475)-SUM(e!BL475:BO475))/SUM(e!T475:V475),1),0)</f>
        <v>464</v>
      </c>
      <c r="AC477" s="30">
        <f>+IFERROR(ROUND(e!BP475/e!BQ475*100,1),0)</f>
        <v>667.5</v>
      </c>
      <c r="AD477" s="101">
        <f>+e!BR475</f>
        <v>0</v>
      </c>
      <c r="AF477" s="5"/>
      <c r="AG477" s="29"/>
      <c r="BG477" s="5"/>
      <c r="BH477" s="29"/>
      <c r="CH477" s="5"/>
      <c r="CI477" s="29"/>
    </row>
    <row r="478" spans="2:87">
      <c r="B478" s="40" t="s">
        <v>1870</v>
      </c>
      <c r="C478" s="30" t="s">
        <v>1871</v>
      </c>
      <c r="D478" s="30" t="s">
        <v>1402</v>
      </c>
      <c r="E478" s="30" t="s">
        <v>1906</v>
      </c>
      <c r="F478" s="30" t="str">
        <f t="shared" si="85"/>
        <v>千葉県勝浦市</v>
      </c>
      <c r="G478" s="41">
        <f>+e!F476</f>
        <v>17002</v>
      </c>
      <c r="H478" s="41">
        <f>+e!G476</f>
        <v>10</v>
      </c>
      <c r="I478" s="41">
        <f>+SUM(e!H476:K476)</f>
        <v>5</v>
      </c>
      <c r="J478" s="41">
        <f>+SUM(e!L476:O476)</f>
        <v>166596</v>
      </c>
      <c r="K478" s="41">
        <f>+e!P476</f>
        <v>709384</v>
      </c>
      <c r="L478" s="41">
        <f>+SUM(e!Q476:R476)</f>
        <v>1761811</v>
      </c>
      <c r="M478" s="31">
        <f>+IFERROR(ROUND(e!P476/e!S476,0),0)</f>
        <v>70938</v>
      </c>
      <c r="N478" s="30">
        <f>+IFERROR(ROUND(SUM(e!T476:V476)/e!S476,0),0)</f>
        <v>223</v>
      </c>
      <c r="O478" s="30">
        <f>+IFERROR(ROUND(e!W476/e!G476*100,1),0)</f>
        <v>60</v>
      </c>
      <c r="P478" s="41">
        <f>+e!X476</f>
        <v>9</v>
      </c>
      <c r="Q478" s="30">
        <f>+IFERROR(ROUND(e!Z476/e!Y476*100,1),0)</f>
        <v>100</v>
      </c>
      <c r="R478" s="30">
        <f>+IFERROR(ROUND(e!AB476/e!AA476*100,1),0)</f>
        <v>45.1</v>
      </c>
      <c r="S478" s="30">
        <f>+IFERROR(ROUND(SUM(e!AC476:AF476)/J478*100,1),0)</f>
        <v>14</v>
      </c>
      <c r="T478" s="30">
        <f>+IFERROR(ROUND(e!AG476/e!Y476*100,1),0)</f>
        <v>0</v>
      </c>
      <c r="U478" s="30">
        <f>+IFERROR(ROUND(e!AH476/SUM(e!AH476:AJ476)*100,1),0)</f>
        <v>0</v>
      </c>
      <c r="V478" s="30">
        <f>+IFERROR(ROUND(e!AK476/SUM(e!AK476:AQ476)*100,1),0)</f>
        <v>0</v>
      </c>
      <c r="W478" s="30">
        <f>+IFERROR(ROUND(SUM(e!AR476:BG476)/J478*100,1),0)</f>
        <v>1.1000000000000001</v>
      </c>
      <c r="X478" s="30">
        <f>+IFERROR(ROUND(SUM(e!BH476:BI476)/SUM(e!BJ476:BK476)*100,1),0)</f>
        <v>102</v>
      </c>
      <c r="Y478" s="30">
        <f t="shared" si="86"/>
        <v>248.4</v>
      </c>
      <c r="Z478" s="30">
        <f t="shared" si="87"/>
        <v>101.4</v>
      </c>
      <c r="AA478" s="30">
        <f>+IFERROR(ROUND(K478/SUM(e!T476:V476),1),0)</f>
        <v>318.10000000000002</v>
      </c>
      <c r="AB478" s="42">
        <f>+IFERROR(ROUND((SUM(e!BJ476:BK476)-SUM(e!BL476:BO476))/SUM(e!T476:V476),1),0)</f>
        <v>313.60000000000002</v>
      </c>
      <c r="AC478" s="30">
        <f>+IFERROR(ROUND(e!BP476/e!BQ476*100,1),0)</f>
        <v>380.8</v>
      </c>
      <c r="AD478" s="101">
        <f>+e!BR476</f>
        <v>5360</v>
      </c>
      <c r="AF478" s="5"/>
      <c r="AG478" s="29"/>
      <c r="BG478" s="5"/>
      <c r="BH478" s="29"/>
      <c r="CH478" s="5"/>
      <c r="CI478" s="29"/>
    </row>
    <row r="479" spans="2:87">
      <c r="B479" s="40" t="s">
        <v>1870</v>
      </c>
      <c r="C479" s="30" t="s">
        <v>1871</v>
      </c>
      <c r="D479" s="30" t="s">
        <v>1728</v>
      </c>
      <c r="E479" s="30" t="s">
        <v>1907</v>
      </c>
      <c r="F479" s="30" t="str">
        <f t="shared" si="85"/>
        <v>千葉県大多喜町</v>
      </c>
      <c r="G479" s="41">
        <f>+e!F477</f>
        <v>8254</v>
      </c>
      <c r="H479" s="41">
        <f>+e!G477</f>
        <v>8</v>
      </c>
      <c r="I479" s="41">
        <f>+SUM(e!H477:K477)</f>
        <v>2</v>
      </c>
      <c r="J479" s="41">
        <f>+SUM(e!L477:O477)</f>
        <v>132916</v>
      </c>
      <c r="K479" s="41">
        <f>+e!P477</f>
        <v>293543</v>
      </c>
      <c r="L479" s="41">
        <f>+SUM(e!Q477:R477)</f>
        <v>1320831</v>
      </c>
      <c r="M479" s="31">
        <f>+IFERROR(ROUND(e!P477/e!S477,0),0)</f>
        <v>48924</v>
      </c>
      <c r="N479" s="30">
        <f>+IFERROR(ROUND(SUM(e!T477:V477)/e!S477,0),0)</f>
        <v>174</v>
      </c>
      <c r="O479" s="30">
        <f>+IFERROR(ROUND(e!W477/e!G477*100,1),0)</f>
        <v>50</v>
      </c>
      <c r="P479" s="41">
        <f>+e!X477</f>
        <v>6</v>
      </c>
      <c r="Q479" s="30">
        <f>+IFERROR(ROUND(e!Z477/e!Y477*100,1),0)</f>
        <v>0</v>
      </c>
      <c r="R479" s="30">
        <f>+IFERROR(ROUND(e!AB477/e!AA477*100,1),0)</f>
        <v>48.1</v>
      </c>
      <c r="S479" s="30">
        <f>+IFERROR(ROUND(SUM(e!AC477:AF477)/J479*100,1),0)</f>
        <v>23.2</v>
      </c>
      <c r="T479" s="30">
        <f>+IFERROR(ROUND(e!AG477/e!Y477*100,1),0)</f>
        <v>0</v>
      </c>
      <c r="U479" s="30">
        <f>+IFERROR(ROUND(e!AH477/SUM(e!AH477:AJ477)*100,1),0)</f>
        <v>40.5</v>
      </c>
      <c r="V479" s="30">
        <f>+IFERROR(ROUND(e!AK477/SUM(e!AK477:AQ477)*100,1),0)</f>
        <v>56.4</v>
      </c>
      <c r="W479" s="30">
        <f>+IFERROR(ROUND(SUM(e!AR477:BG477)/J479*100,1),0)</f>
        <v>2</v>
      </c>
      <c r="X479" s="30">
        <f>+IFERROR(ROUND(SUM(e!BH477:BI477)/SUM(e!BJ477:BK477)*100,1),0)</f>
        <v>102</v>
      </c>
      <c r="Y479" s="30">
        <f t="shared" si="86"/>
        <v>450</v>
      </c>
      <c r="Z479" s="30">
        <f t="shared" si="87"/>
        <v>69.599999999999994</v>
      </c>
      <c r="AA479" s="30">
        <f>+IFERROR(ROUND(K479/SUM(e!T477:V477),1),0)</f>
        <v>280.89999999999998</v>
      </c>
      <c r="AB479" s="42">
        <f>+IFERROR(ROUND((SUM(e!BJ477:BK477)-SUM(e!BL477:BO477))/SUM(e!T477:V477),1),0)</f>
        <v>403.5</v>
      </c>
      <c r="AC479" s="30">
        <f>+IFERROR(ROUND(e!BP477/e!BQ477*100,1),0)</f>
        <v>181.2</v>
      </c>
      <c r="AD479" s="101">
        <f>+e!BR477</f>
        <v>2460</v>
      </c>
      <c r="AF479" s="5"/>
      <c r="AG479" s="29"/>
      <c r="BG479" s="5"/>
      <c r="BH479" s="29"/>
      <c r="CH479" s="5"/>
      <c r="CI479" s="29"/>
    </row>
    <row r="480" spans="2:87">
      <c r="B480" s="40" t="s">
        <v>1870</v>
      </c>
      <c r="C480" s="30" t="s">
        <v>1871</v>
      </c>
      <c r="D480" s="30" t="s">
        <v>1908</v>
      </c>
      <c r="E480" s="30" t="s">
        <v>1909</v>
      </c>
      <c r="F480" s="30" t="str">
        <f t="shared" si="85"/>
        <v>千葉県いすみ市</v>
      </c>
      <c r="G480" s="41">
        <f>+e!F478</f>
        <v>35322</v>
      </c>
      <c r="H480" s="41">
        <f>+e!G478</f>
        <v>11</v>
      </c>
      <c r="I480" s="41">
        <f>+SUM(e!H478:K478)</f>
        <v>3</v>
      </c>
      <c r="J480" s="41">
        <f>+SUM(e!L478:O478)</f>
        <v>626246</v>
      </c>
      <c r="K480" s="41">
        <f>+e!P478</f>
        <v>819006</v>
      </c>
      <c r="L480" s="41">
        <f>+SUM(e!Q478:R478)</f>
        <v>1011870</v>
      </c>
      <c r="M480" s="31">
        <f>+IFERROR(ROUND(e!P478/e!S478,0),0)</f>
        <v>74455</v>
      </c>
      <c r="N480" s="30">
        <f>+IFERROR(ROUND(SUM(e!T478:V478)/e!S478,0),0)</f>
        <v>358</v>
      </c>
      <c r="O480" s="30">
        <f>+IFERROR(ROUND(e!W478/e!G478*100,1),0)</f>
        <v>63.6</v>
      </c>
      <c r="P480" s="41">
        <f>+e!X478</f>
        <v>8</v>
      </c>
      <c r="Q480" s="30">
        <f>+IFERROR(ROUND(e!Z478/e!Y478*100,1),0)</f>
        <v>0</v>
      </c>
      <c r="R480" s="30">
        <f>+IFERROR(ROUND(e!AB478/e!AA478*100,1),0)</f>
        <v>66.099999999999994</v>
      </c>
      <c r="S480" s="30">
        <f>+IFERROR(ROUND(SUM(e!AC478:AF478)/J480*100,1),0)</f>
        <v>18.3</v>
      </c>
      <c r="T480" s="30">
        <f>+IFERROR(ROUND(e!AG478/e!Y478*100,1),0)</f>
        <v>0</v>
      </c>
      <c r="U480" s="30">
        <f>+IFERROR(ROUND(e!AH478/SUM(e!AH478:AJ478)*100,1),0)</f>
        <v>0</v>
      </c>
      <c r="V480" s="30">
        <f>+IFERROR(ROUND(e!AK478/SUM(e!AK478:AQ478)*100,1),0)</f>
        <v>0</v>
      </c>
      <c r="W480" s="30">
        <f>+IFERROR(ROUND(SUM(e!AR478:BG478)/J480*100,1),0)</f>
        <v>1.2</v>
      </c>
      <c r="X480" s="30">
        <f>+IFERROR(ROUND(SUM(e!BH478:BI478)/SUM(e!BJ478:BK478)*100,1),0)</f>
        <v>88</v>
      </c>
      <c r="Y480" s="30">
        <f t="shared" si="86"/>
        <v>123.5</v>
      </c>
      <c r="Z480" s="30">
        <f t="shared" si="87"/>
        <v>62.4</v>
      </c>
      <c r="AA480" s="30">
        <f>+IFERROR(ROUND(K480/SUM(e!T478:V478),1),0)</f>
        <v>207.7</v>
      </c>
      <c r="AB480" s="42">
        <f>+IFERROR(ROUND((SUM(e!BJ478:BK478)-SUM(e!BL478:BO478))/SUM(e!T478:V478),1),0)</f>
        <v>332.8</v>
      </c>
      <c r="AC480" s="30">
        <f>+IFERROR(ROUND(e!BP478/e!BQ478*100,1),0)</f>
        <v>444</v>
      </c>
      <c r="AD480" s="101">
        <f>+e!BR478</f>
        <v>11940</v>
      </c>
      <c r="AF480" s="5"/>
      <c r="AG480" s="29"/>
      <c r="BG480" s="5"/>
      <c r="BH480" s="29"/>
      <c r="CH480" s="5"/>
      <c r="CI480" s="29"/>
    </row>
    <row r="481" spans="2:87">
      <c r="B481" s="40" t="s">
        <v>1870</v>
      </c>
      <c r="C481" s="30" t="s">
        <v>1871</v>
      </c>
      <c r="D481" s="30" t="s">
        <v>1867</v>
      </c>
      <c r="E481" s="30" t="s">
        <v>1910</v>
      </c>
      <c r="F481" s="30" t="str">
        <f t="shared" si="85"/>
        <v>千葉県御宿町</v>
      </c>
      <c r="G481" s="41">
        <f>+e!F479</f>
        <v>7317</v>
      </c>
      <c r="H481" s="41">
        <f>+e!G479</f>
        <v>3</v>
      </c>
      <c r="I481" s="41">
        <f>+SUM(e!H479:K479)</f>
        <v>1</v>
      </c>
      <c r="J481" s="41">
        <f>+SUM(e!L479:O479)</f>
        <v>110286</v>
      </c>
      <c r="K481" s="41">
        <f>+e!P479</f>
        <v>221023</v>
      </c>
      <c r="L481" s="41">
        <f>+SUM(e!Q479:R479)</f>
        <v>482370</v>
      </c>
      <c r="M481" s="31">
        <f>+IFERROR(ROUND(e!P479/e!S479,0),0)</f>
        <v>73674</v>
      </c>
      <c r="N481" s="30">
        <f>+IFERROR(ROUND(SUM(e!T479:V479)/e!S479,0),0)</f>
        <v>289</v>
      </c>
      <c r="O481" s="30">
        <f>+IFERROR(ROUND(e!W479/e!G479*100,1),0)</f>
        <v>0</v>
      </c>
      <c r="P481" s="41">
        <f>+e!X479</f>
        <v>3</v>
      </c>
      <c r="Q481" s="30">
        <f>+IFERROR(ROUND(e!Z479/e!Y479*100,1),0)</f>
        <v>0</v>
      </c>
      <c r="R481" s="30">
        <f>+IFERROR(ROUND(e!AB479/e!AA479*100,1),0)</f>
        <v>24</v>
      </c>
      <c r="S481" s="30">
        <f>+IFERROR(ROUND(SUM(e!AC479:AF479)/J481*100,1),0)</f>
        <v>0</v>
      </c>
      <c r="T481" s="30">
        <f>+IFERROR(ROUND(e!AG479/e!Y479*100,1),0)</f>
        <v>0</v>
      </c>
      <c r="U481" s="30">
        <f>+IFERROR(ROUND(e!AH479/SUM(e!AH479:AJ479)*100,1),0)</f>
        <v>0</v>
      </c>
      <c r="V481" s="30">
        <f>+IFERROR(ROUND(e!AK479/SUM(e!AK479:AQ479)*100,1),0)</f>
        <v>0</v>
      </c>
      <c r="W481" s="30">
        <f>+IFERROR(ROUND(SUM(e!AR479:BG479)/J481*100,1),0)</f>
        <v>0</v>
      </c>
      <c r="X481" s="30">
        <f>+IFERROR(ROUND(SUM(e!BH479:BI479)/SUM(e!BJ479:BK479)*100,1),0)</f>
        <v>100</v>
      </c>
      <c r="Y481" s="30">
        <f t="shared" si="86"/>
        <v>218.2</v>
      </c>
      <c r="Z481" s="30">
        <f t="shared" si="87"/>
        <v>84</v>
      </c>
      <c r="AA481" s="30">
        <f>+IFERROR(ROUND(K481/SUM(e!T479:V479),1),0)</f>
        <v>254.9</v>
      </c>
      <c r="AB481" s="42">
        <f>+IFERROR(ROUND((SUM(e!BJ479:BK479)-SUM(e!BL479:BO479))/SUM(e!T479:V479),1),0)</f>
        <v>303.39999999999998</v>
      </c>
      <c r="AC481" s="30">
        <f>+IFERROR(ROUND(e!BP479/e!BQ479*100,1),0)</f>
        <v>7076.9</v>
      </c>
      <c r="AD481" s="101">
        <f>+e!BR479</f>
        <v>1490</v>
      </c>
      <c r="AF481" s="5"/>
      <c r="AG481" s="29"/>
      <c r="BG481" s="5"/>
      <c r="BH481" s="29"/>
      <c r="CH481" s="5"/>
      <c r="CI481" s="29"/>
    </row>
    <row r="482" spans="2:87">
      <c r="B482" s="40" t="s">
        <v>1870</v>
      </c>
      <c r="C482" s="30" t="s">
        <v>1871</v>
      </c>
      <c r="D482" s="30" t="s">
        <v>1741</v>
      </c>
      <c r="E482" s="30" t="s">
        <v>1911</v>
      </c>
      <c r="F482" s="30" t="str">
        <f t="shared" si="85"/>
        <v>千葉県鴨川市</v>
      </c>
      <c r="G482" s="41">
        <f>+e!F480</f>
        <v>32043</v>
      </c>
      <c r="H482" s="41">
        <f>+e!G480</f>
        <v>24</v>
      </c>
      <c r="I482" s="41">
        <f>+SUM(e!H480:K480)</f>
        <v>7</v>
      </c>
      <c r="J482" s="41">
        <f>+SUM(e!L480:O480)</f>
        <v>380586</v>
      </c>
      <c r="K482" s="41">
        <f>+e!P480</f>
        <v>1147330</v>
      </c>
      <c r="L482" s="41">
        <f>+SUM(e!Q480:R480)</f>
        <v>2928712</v>
      </c>
      <c r="M482" s="31">
        <f>+IFERROR(ROUND(e!P480/e!S480,0),0)</f>
        <v>71708</v>
      </c>
      <c r="N482" s="30">
        <f>+IFERROR(ROUND(SUM(e!T480:V480)/e!S480,0),0)</f>
        <v>266</v>
      </c>
      <c r="O482" s="30">
        <f>+IFERROR(ROUND(e!W480/e!G480*100,1),0)</f>
        <v>25</v>
      </c>
      <c r="P482" s="41">
        <f>+e!X480</f>
        <v>26</v>
      </c>
      <c r="Q482" s="30">
        <f>+IFERROR(ROUND(e!Z480/e!Y480*100,1),0)</f>
        <v>0</v>
      </c>
      <c r="R482" s="30">
        <f>+IFERROR(ROUND(e!AB480/e!AA480*100,1),0)</f>
        <v>48.3</v>
      </c>
      <c r="S482" s="30">
        <f>+IFERROR(ROUND(SUM(e!AC480:AF480)/J482*100,1),0)</f>
        <v>30.4</v>
      </c>
      <c r="T482" s="30">
        <f>+IFERROR(ROUND(e!AG480/e!Y480*100,1),0)</f>
        <v>53.8</v>
      </c>
      <c r="U482" s="30">
        <f>+IFERROR(ROUND(e!AH480/SUM(e!AH480:AJ480)*100,1),0)</f>
        <v>0</v>
      </c>
      <c r="V482" s="30">
        <f>+IFERROR(ROUND(e!AK480/SUM(e!AK480:AQ480)*100,1),0)</f>
        <v>59.7</v>
      </c>
      <c r="W482" s="30">
        <f>+IFERROR(ROUND(SUM(e!AR480:BG480)/J482*100,1),0)</f>
        <v>9.6</v>
      </c>
      <c r="X482" s="30">
        <f>+IFERROR(ROUND(SUM(e!BH480:BI480)/SUM(e!BJ480:BK480)*100,1),0)</f>
        <v>117.7</v>
      </c>
      <c r="Y482" s="30">
        <f t="shared" si="86"/>
        <v>255.3</v>
      </c>
      <c r="Z482" s="30">
        <f t="shared" si="87"/>
        <v>102.2</v>
      </c>
      <c r="AA482" s="30">
        <f>+IFERROR(ROUND(K482/SUM(e!T480:V480),1),0)</f>
        <v>270</v>
      </c>
      <c r="AB482" s="42">
        <f>+IFERROR(ROUND((SUM(e!BJ480:BK480)-SUM(e!BL480:BO480))/SUM(e!T480:V480),1),0)</f>
        <v>264.3</v>
      </c>
      <c r="AC482" s="30">
        <f>+IFERROR(ROUND(e!BP480/e!BQ480*100,1),0)</f>
        <v>262.60000000000002</v>
      </c>
      <c r="AD482" s="101">
        <f>+e!BR480</f>
        <v>4650</v>
      </c>
      <c r="AF482" s="5"/>
      <c r="AG482" s="29"/>
      <c r="BG482" s="5"/>
      <c r="BH482" s="29"/>
      <c r="CH482" s="5"/>
      <c r="CI482" s="29"/>
    </row>
    <row r="483" spans="2:87">
      <c r="B483" s="40" t="s">
        <v>1870</v>
      </c>
      <c r="C483" s="30" t="s">
        <v>1871</v>
      </c>
      <c r="D483" s="30" t="s">
        <v>1743</v>
      </c>
      <c r="E483" s="30" t="s">
        <v>1912</v>
      </c>
      <c r="F483" s="30" t="str">
        <f t="shared" si="85"/>
        <v>千葉県南房総市</v>
      </c>
      <c r="G483" s="41">
        <f>+e!F481</f>
        <v>27673</v>
      </c>
      <c r="H483" s="41">
        <f>+e!G481</f>
        <v>36</v>
      </c>
      <c r="I483" s="41">
        <f>+SUM(e!H481:K481)</f>
        <v>3</v>
      </c>
      <c r="J483" s="41">
        <f>+SUM(e!L481:O481)</f>
        <v>262768</v>
      </c>
      <c r="K483" s="41">
        <f>+e!P481</f>
        <v>822727</v>
      </c>
      <c r="L483" s="41">
        <f>+SUM(e!Q481:R481)</f>
        <v>2635304</v>
      </c>
      <c r="M483" s="31">
        <f>+IFERROR(ROUND(e!P481/e!S481,0),0)</f>
        <v>41136</v>
      </c>
      <c r="N483" s="30">
        <f>+IFERROR(ROUND(SUM(e!T481:V481)/e!S481,0),0)</f>
        <v>165</v>
      </c>
      <c r="O483" s="30">
        <f>+IFERROR(ROUND(e!W481/e!G481*100,1),0)</f>
        <v>41.7</v>
      </c>
      <c r="P483" s="41">
        <f>+e!X481</f>
        <v>13</v>
      </c>
      <c r="Q483" s="30">
        <f>+IFERROR(ROUND(e!Z481/e!Y481*100,1),0)</f>
        <v>0</v>
      </c>
      <c r="R483" s="30">
        <f>+IFERROR(ROUND(e!AB481/e!AA481*100,1),0)</f>
        <v>44.7</v>
      </c>
      <c r="S483" s="30">
        <f>+IFERROR(ROUND(SUM(e!AC481:AF481)/J483*100,1),0)</f>
        <v>59.2</v>
      </c>
      <c r="T483" s="30">
        <f>+IFERROR(ROUND(e!AG481/e!Y481*100,1),0)</f>
        <v>0</v>
      </c>
      <c r="U483" s="30">
        <f>+IFERROR(ROUND(e!AH481/SUM(e!AH481:AJ481)*100,1),0)</f>
        <v>0</v>
      </c>
      <c r="V483" s="30">
        <f>+IFERROR(ROUND(e!AK481/SUM(e!AK481:AQ481)*100,1),0)</f>
        <v>0</v>
      </c>
      <c r="W483" s="30">
        <f>+IFERROR(ROUND(SUM(e!AR481:BG481)/J483*100,1),0)</f>
        <v>5.0999999999999996</v>
      </c>
      <c r="X483" s="30">
        <f>+IFERROR(ROUND(SUM(e!BH481:BI481)/SUM(e!BJ481:BK481)*100,1),0)</f>
        <v>107.3</v>
      </c>
      <c r="Y483" s="30">
        <f t="shared" si="86"/>
        <v>320.3</v>
      </c>
      <c r="Z483" s="30">
        <f t="shared" si="87"/>
        <v>64.7</v>
      </c>
      <c r="AA483" s="30">
        <f>+IFERROR(ROUND(K483/SUM(e!T481:V481),1),0)</f>
        <v>249.7</v>
      </c>
      <c r="AB483" s="42">
        <f>+IFERROR(ROUND((SUM(e!BJ481:BK481)-SUM(e!BL481:BO481))/SUM(e!T481:V481),1),0)</f>
        <v>386</v>
      </c>
      <c r="AC483" s="30">
        <f>+IFERROR(ROUND(e!BP481/e!BQ481*100,1),0)</f>
        <v>283.39999999999998</v>
      </c>
      <c r="AD483" s="101">
        <f>+e!BR481</f>
        <v>6210</v>
      </c>
      <c r="AF483" s="5"/>
      <c r="AG483" s="29"/>
      <c r="BG483" s="5"/>
      <c r="BH483" s="29"/>
      <c r="CH483" s="5"/>
      <c r="CI483" s="29"/>
    </row>
    <row r="484" spans="2:87">
      <c r="B484" s="40" t="s">
        <v>1870</v>
      </c>
      <c r="C484" s="30" t="s">
        <v>1871</v>
      </c>
      <c r="D484" s="30" t="s">
        <v>1745</v>
      </c>
      <c r="E484" s="30" t="s">
        <v>1913</v>
      </c>
      <c r="F484" s="30" t="str">
        <f t="shared" si="85"/>
        <v>千葉県鋸南町</v>
      </c>
      <c r="G484" s="41">
        <f>+e!F482</f>
        <v>7440</v>
      </c>
      <c r="H484" s="41">
        <f>+e!G482</f>
        <v>10</v>
      </c>
      <c r="I484" s="41">
        <f>+SUM(e!H482:K482)</f>
        <v>1</v>
      </c>
      <c r="J484" s="41">
        <f>+SUM(e!L482:O482)</f>
        <v>129858</v>
      </c>
      <c r="K484" s="41">
        <f>+e!P482</f>
        <v>261438</v>
      </c>
      <c r="L484" s="41">
        <f>+SUM(e!Q482:R482)</f>
        <v>1189556</v>
      </c>
      <c r="M484" s="31">
        <f>+IFERROR(ROUND(e!P482/e!S482,0),0)</f>
        <v>37348</v>
      </c>
      <c r="N484" s="30">
        <f>+IFERROR(ROUND(SUM(e!T482:V482)/e!S482,0),0)</f>
        <v>132</v>
      </c>
      <c r="O484" s="30">
        <f>+IFERROR(ROUND(e!W482/e!G482*100,1),0)</f>
        <v>40</v>
      </c>
      <c r="P484" s="41">
        <f>+e!X482</f>
        <v>21</v>
      </c>
      <c r="Q484" s="30">
        <f>+IFERROR(ROUND(e!Z482/e!Y482*100,1),0)</f>
        <v>0</v>
      </c>
      <c r="R484" s="30">
        <f>+IFERROR(ROUND(e!AB482/e!AA482*100,1),0)</f>
        <v>60.5</v>
      </c>
      <c r="S484" s="30">
        <f>+IFERROR(ROUND(SUM(e!AC482:AF482)/J484*100,1),0)</f>
        <v>27.6</v>
      </c>
      <c r="T484" s="30">
        <f>+IFERROR(ROUND(e!AG482/e!Y482*100,1),0)</f>
        <v>0</v>
      </c>
      <c r="U484" s="30">
        <f>+IFERROR(ROUND(e!AH482/SUM(e!AH482:AJ482)*100,1),0)</f>
        <v>0</v>
      </c>
      <c r="V484" s="30">
        <f>+IFERROR(ROUND(e!AK482/SUM(e!AK482:AQ482)*100,1),0)</f>
        <v>0</v>
      </c>
      <c r="W484" s="30">
        <f>+IFERROR(ROUND(SUM(e!AR482:BG482)/J484*100,1),0)</f>
        <v>2.1</v>
      </c>
      <c r="X484" s="30">
        <f>+IFERROR(ROUND(SUM(e!BH482:BI482)/SUM(e!BJ482:BK482)*100,1),0)</f>
        <v>114</v>
      </c>
      <c r="Y484" s="30">
        <f t="shared" si="86"/>
        <v>455</v>
      </c>
      <c r="Z484" s="30">
        <f t="shared" si="87"/>
        <v>64.8</v>
      </c>
      <c r="AA484" s="30">
        <f>+IFERROR(ROUND(K484/SUM(e!T482:V482),1),0)</f>
        <v>283.2</v>
      </c>
      <c r="AB484" s="42">
        <f>+IFERROR(ROUND((SUM(e!BJ482:BK482)-SUM(e!BL482:BO482))/SUM(e!T482:V482),1),0)</f>
        <v>437</v>
      </c>
      <c r="AC484" s="30">
        <f>+IFERROR(ROUND(e!BP482/e!BQ482*100,1),0)</f>
        <v>245</v>
      </c>
      <c r="AD484" s="101">
        <f>+e!BR482</f>
        <v>2120</v>
      </c>
      <c r="AF484" s="5"/>
      <c r="AG484" s="29"/>
      <c r="BG484" s="5"/>
      <c r="BH484" s="29"/>
      <c r="CH484" s="5"/>
      <c r="CI484" s="29"/>
    </row>
    <row r="485" spans="2:87">
      <c r="B485" s="40" t="s">
        <v>1870</v>
      </c>
      <c r="C485" s="30" t="s">
        <v>1871</v>
      </c>
      <c r="D485" s="30" t="s">
        <v>1751</v>
      </c>
      <c r="E485" s="30" t="s">
        <v>1914</v>
      </c>
      <c r="F485" s="30" t="str">
        <f t="shared" si="85"/>
        <v>千葉県三芳水道企業団</v>
      </c>
      <c r="G485" s="41">
        <f>+e!F483</f>
        <v>53421</v>
      </c>
      <c r="H485" s="41">
        <f>+e!G483</f>
        <v>45</v>
      </c>
      <c r="I485" s="41">
        <f>+SUM(e!H483:K483)</f>
        <v>8</v>
      </c>
      <c r="J485" s="41">
        <f>+SUM(e!L483:O483)</f>
        <v>408210</v>
      </c>
      <c r="K485" s="41">
        <f>+e!P483</f>
        <v>1413733</v>
      </c>
      <c r="L485" s="41">
        <f>+SUM(e!Q483:R483)</f>
        <v>3394770</v>
      </c>
      <c r="M485" s="31">
        <f>+IFERROR(ROUND(e!P483/e!S483,0),0)</f>
        <v>56549</v>
      </c>
      <c r="N485" s="30">
        <f>+IFERROR(ROUND(SUM(e!T483:V483)/e!S483,0),0)</f>
        <v>234</v>
      </c>
      <c r="O485" s="30">
        <f>+IFERROR(ROUND(e!W483/e!G483*100,1),0)</f>
        <v>48.9</v>
      </c>
      <c r="P485" s="41">
        <f>+e!X483</f>
        <v>22</v>
      </c>
      <c r="Q485" s="30">
        <f>+IFERROR(ROUND(e!Z483/e!Y483*100,1),0)</f>
        <v>0</v>
      </c>
      <c r="R485" s="30">
        <f>+IFERROR(ROUND(e!AB483/e!AA483*100,1),0)</f>
        <v>36.4</v>
      </c>
      <c r="S485" s="30">
        <f>+IFERROR(ROUND(SUM(e!AC483:AF483)/J485*100,1),0)</f>
        <v>49.7</v>
      </c>
      <c r="T485" s="30">
        <f>+IFERROR(ROUND(e!AG483/e!Y483*100,1),0)</f>
        <v>33.9</v>
      </c>
      <c r="U485" s="30">
        <f>+IFERROR(ROUND(e!AH483/SUM(e!AH483:AJ483)*100,1),0)</f>
        <v>0</v>
      </c>
      <c r="V485" s="30">
        <f>+IFERROR(ROUND(e!AK483/SUM(e!AK483:AQ483)*100,1),0)</f>
        <v>17.399999999999999</v>
      </c>
      <c r="W485" s="30">
        <f>+IFERROR(ROUND(SUM(e!AR483:BG483)/J485*100,1),0)</f>
        <v>3.4</v>
      </c>
      <c r="X485" s="30">
        <f>+IFERROR(ROUND(SUM(e!BH483:BI483)/SUM(e!BJ483:BK483)*100,1),0)</f>
        <v>100.9</v>
      </c>
      <c r="Y485" s="30">
        <f t="shared" si="86"/>
        <v>240.1</v>
      </c>
      <c r="Z485" s="30">
        <f t="shared" si="87"/>
        <v>73.099999999999994</v>
      </c>
      <c r="AA485" s="30">
        <f>+IFERROR(ROUND(K485/SUM(e!T483:V483),1),0)</f>
        <v>241.9</v>
      </c>
      <c r="AB485" s="42">
        <f>+IFERROR(ROUND((SUM(e!BJ483:BK483)-SUM(e!BL483:BO483))/SUM(e!T483:V483),1),0)</f>
        <v>331</v>
      </c>
      <c r="AC485" s="30">
        <f>+IFERROR(ROUND(e!BP483/e!BQ483*100,1),0)</f>
        <v>216.6</v>
      </c>
      <c r="AD485" s="101">
        <f>+e!BR483</f>
        <v>14060</v>
      </c>
      <c r="AF485" s="5"/>
      <c r="AG485" s="29"/>
      <c r="BG485" s="5"/>
      <c r="BH485" s="29"/>
      <c r="CH485" s="5"/>
      <c r="CI485" s="29"/>
    </row>
    <row r="486" spans="2:87">
      <c r="B486" s="40" t="s">
        <v>1870</v>
      </c>
      <c r="C486" s="30" t="s">
        <v>1871</v>
      </c>
      <c r="D486" s="30" t="s">
        <v>1466</v>
      </c>
      <c r="E486" s="30" t="s">
        <v>1915</v>
      </c>
      <c r="F486" s="30" t="str">
        <f t="shared" si="85"/>
        <v>千葉県九十九里地域水道企業団</v>
      </c>
      <c r="G486" s="41">
        <f>+e!F484</f>
        <v>0</v>
      </c>
      <c r="H486" s="41">
        <f>+e!G484</f>
        <v>79</v>
      </c>
      <c r="I486" s="41">
        <f>+SUM(e!H484:K484)</f>
        <v>3</v>
      </c>
      <c r="J486" s="41">
        <f>+SUM(e!L484:O484)</f>
        <v>85590</v>
      </c>
      <c r="K486" s="41">
        <f>+e!P484</f>
        <v>5604424</v>
      </c>
      <c r="L486" s="41">
        <f>+SUM(e!Q484:R484)</f>
        <v>5337962</v>
      </c>
      <c r="M486" s="31">
        <f>+IFERROR(ROUND(e!P484/e!S484,0),0)</f>
        <v>76773</v>
      </c>
      <c r="N486" s="30">
        <f>+IFERROR(ROUND(SUM(e!T484:V484)/e!S484,0),0)</f>
        <v>521</v>
      </c>
      <c r="O486" s="30">
        <f>+IFERROR(ROUND(e!W484/e!G484*100,1),0)</f>
        <v>70.900000000000006</v>
      </c>
      <c r="P486" s="41">
        <f>+e!X484</f>
        <v>21</v>
      </c>
      <c r="Q486" s="30">
        <f>+IFERROR(ROUND(e!Z484/e!Y484*100,1),0)</f>
        <v>0</v>
      </c>
      <c r="R486" s="30">
        <f>+IFERROR(ROUND(e!AB484/e!AA484*100,1),0)</f>
        <v>43.1</v>
      </c>
      <c r="S486" s="30">
        <f>+IFERROR(ROUND(SUM(e!AC484:AF484)/J486*100,1),0)</f>
        <v>63</v>
      </c>
      <c r="T486" s="30">
        <f>+IFERROR(ROUND(e!AG484/e!Y484*100,1),0)</f>
        <v>40</v>
      </c>
      <c r="U486" s="30">
        <f>+IFERROR(ROUND(e!AH484/SUM(e!AH484:AJ484)*100,1),0)</f>
        <v>40</v>
      </c>
      <c r="V486" s="30">
        <f>+IFERROR(ROUND(e!AK484/SUM(e!AK484:AQ484)*100,1),0)</f>
        <v>59</v>
      </c>
      <c r="W486" s="30">
        <f>+IFERROR(ROUND(SUM(e!AR484:BG484)/J486*100,1),0)</f>
        <v>37.6</v>
      </c>
      <c r="X486" s="30">
        <f>+IFERROR(ROUND(SUM(e!BH484:BI484)/SUM(e!BJ484:BK484)*100,1),0)</f>
        <v>111.8</v>
      </c>
      <c r="Y486" s="30">
        <f t="shared" si="86"/>
        <v>95.2</v>
      </c>
      <c r="Z486" s="30">
        <f t="shared" si="87"/>
        <v>113.6</v>
      </c>
      <c r="AA486" s="30">
        <f>+IFERROR(ROUND(K486/SUM(e!T484:V484),1),0)</f>
        <v>147.4</v>
      </c>
      <c r="AB486" s="42">
        <f>+IFERROR(ROUND((SUM(e!BJ484:BK484)-SUM(e!BL484:BO484))/SUM(e!T484:V484),1),0)</f>
        <v>129.80000000000001</v>
      </c>
      <c r="AC486" s="30">
        <f>+IFERROR(ROUND(e!BP484/e!BQ484*100,1),0)</f>
        <v>549.1</v>
      </c>
      <c r="AD486" s="101">
        <f>+e!BR484</f>
        <v>0</v>
      </c>
      <c r="AF486" s="5"/>
      <c r="AG486" s="29"/>
      <c r="BG486" s="5"/>
      <c r="BH486" s="29"/>
      <c r="CH486" s="5"/>
      <c r="CI486" s="29"/>
    </row>
    <row r="487" spans="2:87">
      <c r="B487" s="40" t="s">
        <v>1870</v>
      </c>
      <c r="C487" s="30" t="s">
        <v>1871</v>
      </c>
      <c r="D487" s="30" t="s">
        <v>1468</v>
      </c>
      <c r="E487" s="30" t="s">
        <v>1916</v>
      </c>
      <c r="F487" s="30" t="str">
        <f t="shared" si="85"/>
        <v>千葉県北千葉広域水道企業団</v>
      </c>
      <c r="G487" s="41">
        <f>+e!F485</f>
        <v>0</v>
      </c>
      <c r="H487" s="41">
        <f>+e!G485</f>
        <v>83</v>
      </c>
      <c r="I487" s="41">
        <f>+SUM(e!H485:K485)</f>
        <v>1</v>
      </c>
      <c r="J487" s="41">
        <f>+SUM(e!L485:O485)</f>
        <v>114419</v>
      </c>
      <c r="K487" s="41">
        <f>+e!P485</f>
        <v>11397394</v>
      </c>
      <c r="L487" s="41">
        <f>+SUM(e!Q485:R485)</f>
        <v>31116187</v>
      </c>
      <c r="M487" s="31">
        <f>+IFERROR(ROUND(e!P485/e!S485,0),0)</f>
        <v>178084</v>
      </c>
      <c r="N487" s="30">
        <f>+IFERROR(ROUND(SUM(e!T485:V485)/e!S485,0),0)</f>
        <v>2473</v>
      </c>
      <c r="O487" s="30">
        <f>+IFERROR(ROUND(e!W485/e!G485*100,1),0)</f>
        <v>57.8</v>
      </c>
      <c r="P487" s="41">
        <f>+e!X485</f>
        <v>23</v>
      </c>
      <c r="Q487" s="30">
        <f>+IFERROR(ROUND(e!Z485/e!Y485*100,1),0)</f>
        <v>0</v>
      </c>
      <c r="R487" s="30">
        <f>+IFERROR(ROUND(e!AB485/e!AA485*100,1),0)</f>
        <v>56.6</v>
      </c>
      <c r="S487" s="30">
        <f>+IFERROR(ROUND(SUM(e!AC485:AF485)/J487*100,1),0)</f>
        <v>62.8</v>
      </c>
      <c r="T487" s="30">
        <f>+IFERROR(ROUND(e!AG485/e!Y485*100,1),0)</f>
        <v>100</v>
      </c>
      <c r="U487" s="30">
        <f>+IFERROR(ROUND(e!AH485/SUM(e!AH485:AJ485)*100,1),0)</f>
        <v>100</v>
      </c>
      <c r="V487" s="30">
        <f>+IFERROR(ROUND(e!AK485/SUM(e!AK485:AQ485)*100,1),0)</f>
        <v>100</v>
      </c>
      <c r="W487" s="30">
        <f>+IFERROR(ROUND(SUM(e!AR485:BG485)/J487*100,1),0)</f>
        <v>24.8</v>
      </c>
      <c r="X487" s="30">
        <f>+IFERROR(ROUND(SUM(e!BH485:BI485)/SUM(e!BJ485:BK485)*100,1),0)</f>
        <v>121.2</v>
      </c>
      <c r="Y487" s="30">
        <f t="shared" si="86"/>
        <v>273</v>
      </c>
      <c r="Z487" s="30">
        <f t="shared" si="87"/>
        <v>121.8</v>
      </c>
      <c r="AA487" s="30">
        <f>+IFERROR(ROUND(K487/SUM(e!T485:V485),1),0)</f>
        <v>72</v>
      </c>
      <c r="AB487" s="42">
        <f>+IFERROR(ROUND((SUM(e!BJ485:BK485)-SUM(e!BL485:BO485))/SUM(e!T485:V485),1),0)</f>
        <v>59.1</v>
      </c>
      <c r="AC487" s="30">
        <f>+IFERROR(ROUND(e!BP485/e!BQ485*100,1),0)</f>
        <v>240.3</v>
      </c>
      <c r="AD487" s="101">
        <f>+e!BR485</f>
        <v>0</v>
      </c>
      <c r="AF487" s="5"/>
      <c r="AG487" s="29"/>
      <c r="BG487" s="5"/>
      <c r="BH487" s="29"/>
      <c r="CH487" s="5"/>
      <c r="CI487" s="29"/>
    </row>
    <row r="488" spans="2:87">
      <c r="B488" s="40" t="s">
        <v>1870</v>
      </c>
      <c r="C488" s="30" t="s">
        <v>1871</v>
      </c>
      <c r="D488" s="30" t="s">
        <v>1470</v>
      </c>
      <c r="E488" s="30" t="s">
        <v>1917</v>
      </c>
      <c r="F488" s="30" t="str">
        <f t="shared" si="85"/>
        <v>千葉県東総広域水道企業団</v>
      </c>
      <c r="G488" s="41">
        <f>+e!F486</f>
        <v>0</v>
      </c>
      <c r="H488" s="41">
        <f>+e!G486</f>
        <v>23</v>
      </c>
      <c r="I488" s="41">
        <f>+SUM(e!H486:K486)</f>
        <v>1</v>
      </c>
      <c r="J488" s="41">
        <f>+SUM(e!L486:O486)</f>
        <v>32437</v>
      </c>
      <c r="K488" s="41">
        <f>+e!P486</f>
        <v>1512132</v>
      </c>
      <c r="L488" s="41">
        <f>+SUM(e!Q486:R486)</f>
        <v>1691226</v>
      </c>
      <c r="M488" s="31">
        <f>+IFERROR(ROUND(e!P486/e!S486,0),0)</f>
        <v>65745</v>
      </c>
      <c r="N488" s="30">
        <f>+IFERROR(ROUND(SUM(e!T486:V486)/e!S486,0),0)</f>
        <v>405</v>
      </c>
      <c r="O488" s="30">
        <f>+IFERROR(ROUND(e!W486/e!G486*100,1),0)</f>
        <v>69.599999999999994</v>
      </c>
      <c r="P488" s="41">
        <f>+e!X486</f>
        <v>24</v>
      </c>
      <c r="Q488" s="30">
        <f>+IFERROR(ROUND(e!Z486/e!Y486*100,1),0)</f>
        <v>0</v>
      </c>
      <c r="R488" s="30">
        <f>+IFERROR(ROUND(e!AB486/e!AA486*100,1),0)</f>
        <v>85.7</v>
      </c>
      <c r="S488" s="30">
        <f>+IFERROR(ROUND(SUM(e!AC486:AF486)/J488*100,1),0)</f>
        <v>54.2</v>
      </c>
      <c r="T488" s="30">
        <f>+IFERROR(ROUND(e!AG486/e!Y486*100,1),0)</f>
        <v>100</v>
      </c>
      <c r="U488" s="30">
        <f>+IFERROR(ROUND(e!AH486/SUM(e!AH486:AJ486)*100,1),0)</f>
        <v>0</v>
      </c>
      <c r="V488" s="30">
        <f>+IFERROR(ROUND(e!AK486/SUM(e!AK486:AQ486)*100,1),0)</f>
        <v>0</v>
      </c>
      <c r="W488" s="30">
        <f>+IFERROR(ROUND(SUM(e!AR486:BG486)/J488*100,1),0)</f>
        <v>35.5</v>
      </c>
      <c r="X488" s="30">
        <f>+IFERROR(ROUND(SUM(e!BH486:BI486)/SUM(e!BJ486:BK486)*100,1),0)</f>
        <v>113.4</v>
      </c>
      <c r="Y488" s="30">
        <f t="shared" si="86"/>
        <v>111.8</v>
      </c>
      <c r="Z488" s="30">
        <f t="shared" si="87"/>
        <v>113.8</v>
      </c>
      <c r="AA488" s="30">
        <f>+IFERROR(ROUND(K488/SUM(e!T486:V486),1),0)</f>
        <v>162.30000000000001</v>
      </c>
      <c r="AB488" s="42">
        <f>+IFERROR(ROUND((SUM(e!BJ486:BK486)-SUM(e!BL486:BO486))/SUM(e!T486:V486),1),0)</f>
        <v>142.6</v>
      </c>
      <c r="AC488" s="30">
        <f>+IFERROR(ROUND(e!BP486/e!BQ486*100,1),0)</f>
        <v>3386.3</v>
      </c>
      <c r="AD488" s="101">
        <f>+e!BR486</f>
        <v>0</v>
      </c>
      <c r="AF488" s="5"/>
      <c r="AG488" s="29"/>
      <c r="BG488" s="5"/>
      <c r="BH488" s="29"/>
      <c r="CH488" s="5"/>
      <c r="CI488" s="29"/>
    </row>
    <row r="489" spans="2:87">
      <c r="B489" s="40" t="s">
        <v>1870</v>
      </c>
      <c r="C489" s="30" t="s">
        <v>1871</v>
      </c>
      <c r="D489" s="30" t="s">
        <v>1472</v>
      </c>
      <c r="E489" s="30" t="s">
        <v>1918</v>
      </c>
      <c r="F489" s="30" t="str">
        <f t="shared" si="85"/>
        <v>千葉県君津広域水道企業団</v>
      </c>
      <c r="G489" s="41">
        <f>+e!F487</f>
        <v>0</v>
      </c>
      <c r="H489" s="41">
        <f>+e!G487</f>
        <v>67</v>
      </c>
      <c r="I489" s="41">
        <f>+SUM(e!H487:K487)</f>
        <v>2</v>
      </c>
      <c r="J489" s="41">
        <f>+SUM(e!L487:O487)</f>
        <v>89644</v>
      </c>
      <c r="K489" s="41">
        <f>+e!P487</f>
        <v>5918242</v>
      </c>
      <c r="L489" s="41">
        <f>+SUM(e!Q487:R487)</f>
        <v>7868816</v>
      </c>
      <c r="M489" s="31">
        <f>+IFERROR(ROUND(e!P487/e!S487,0),0)</f>
        <v>97020</v>
      </c>
      <c r="N489" s="30">
        <f>+IFERROR(ROUND(SUM(e!T487:V487)/e!S487,0),0)</f>
        <v>812</v>
      </c>
      <c r="O489" s="30">
        <f>+IFERROR(ROUND(e!W487/e!G487*100,1),0)</f>
        <v>65.7</v>
      </c>
      <c r="P489" s="41">
        <f>+e!X487</f>
        <v>22</v>
      </c>
      <c r="Q489" s="30">
        <f>+IFERROR(ROUND(e!Z487/e!Y487*100,1),0)</f>
        <v>0</v>
      </c>
      <c r="R489" s="30">
        <f>+IFERROR(ROUND(e!AB487/e!AA487*100,1),0)</f>
        <v>84.4</v>
      </c>
      <c r="S489" s="30">
        <f>+IFERROR(ROUND(SUM(e!AC487:AF487)/J489*100,1),0)</f>
        <v>12.9</v>
      </c>
      <c r="T489" s="30">
        <f>+IFERROR(ROUND(e!AG487/e!Y487*100,1),0)</f>
        <v>0</v>
      </c>
      <c r="U489" s="30">
        <f>+IFERROR(ROUND(e!AH487/SUM(e!AH487:AJ487)*100,1),0)</f>
        <v>28.6</v>
      </c>
      <c r="V489" s="30">
        <f>+IFERROR(ROUND(e!AK487/SUM(e!AK487:AQ487)*100,1),0)</f>
        <v>10.8</v>
      </c>
      <c r="W489" s="30">
        <f>+IFERROR(ROUND(SUM(e!AR487:BG487)/J489*100,1),0)</f>
        <v>27.4</v>
      </c>
      <c r="X489" s="30">
        <f>+IFERROR(ROUND(SUM(e!BH487:BI487)/SUM(e!BJ487:BK487)*100,1),0)</f>
        <v>120.3</v>
      </c>
      <c r="Y489" s="30">
        <f t="shared" si="86"/>
        <v>133</v>
      </c>
      <c r="Z489" s="30">
        <f t="shared" si="87"/>
        <v>121.1</v>
      </c>
      <c r="AA489" s="30">
        <f>+IFERROR(ROUND(K489/SUM(e!T487:V487),1),0)</f>
        <v>119.4</v>
      </c>
      <c r="AB489" s="42">
        <f>+IFERROR(ROUND((SUM(e!BJ487:BK487)-SUM(e!BL487:BO487))/SUM(e!T487:V487),1),0)</f>
        <v>98.6</v>
      </c>
      <c r="AC489" s="30">
        <f>+IFERROR(ROUND(e!BP487/e!BQ487*100,1),0)</f>
        <v>371.7</v>
      </c>
      <c r="AD489" s="101">
        <f>+e!BR487</f>
        <v>0</v>
      </c>
      <c r="AF489" s="5"/>
      <c r="AG489" s="29"/>
      <c r="BG489" s="5"/>
      <c r="BH489" s="29"/>
      <c r="CH489" s="5"/>
      <c r="CI489" s="29"/>
    </row>
    <row r="490" spans="2:87">
      <c r="B490" s="40" t="s">
        <v>1870</v>
      </c>
      <c r="C490" s="30" t="s">
        <v>1871</v>
      </c>
      <c r="D490" s="30" t="s">
        <v>1693</v>
      </c>
      <c r="E490" s="30" t="s">
        <v>1919</v>
      </c>
      <c r="F490" s="30" t="str">
        <f t="shared" si="85"/>
        <v>千葉県印旛郡市広域市町村圏事務組合</v>
      </c>
      <c r="G490" s="41">
        <f>+e!F488</f>
        <v>0</v>
      </c>
      <c r="H490" s="41">
        <f>+e!G488</f>
        <v>18</v>
      </c>
      <c r="I490" s="41">
        <f>+SUM(e!H488:K488)</f>
        <v>0</v>
      </c>
      <c r="J490" s="41">
        <f>+SUM(e!L488:O488)</f>
        <v>66824</v>
      </c>
      <c r="K490" s="41">
        <f>+e!P488</f>
        <v>3247652</v>
      </c>
      <c r="L490" s="41">
        <f>+SUM(e!Q488:R488)</f>
        <v>3564843</v>
      </c>
      <c r="M490" s="31">
        <f>+IFERROR(ROUND(e!P488/e!S488,0),0)</f>
        <v>216510</v>
      </c>
      <c r="N490" s="30">
        <f>+IFERROR(ROUND(SUM(e!T488:V488)/e!S488,0),0)</f>
        <v>1248</v>
      </c>
      <c r="O490" s="30">
        <f>+IFERROR(ROUND(e!W488/e!G488*100,1),0)</f>
        <v>55.6</v>
      </c>
      <c r="P490" s="41">
        <f>+e!X488</f>
        <v>24</v>
      </c>
      <c r="Q490" s="30">
        <f>+IFERROR(ROUND(e!Z488/e!Y488*100,1),0)</f>
        <v>0</v>
      </c>
      <c r="R490" s="30">
        <f>+IFERROR(ROUND(e!AB488/e!AA488*100,1),0)</f>
        <v>65.8</v>
      </c>
      <c r="S490" s="30">
        <f>+IFERROR(ROUND(SUM(e!AC488:AF488)/J490*100,1),0)</f>
        <v>0</v>
      </c>
      <c r="T490" s="30">
        <f>+IFERROR(ROUND(e!AG488/e!Y488*100,1),0)</f>
        <v>0</v>
      </c>
      <c r="U490" s="30">
        <f>+IFERROR(ROUND(e!AH488/SUM(e!AH488:AJ488)*100,1),0)</f>
        <v>0</v>
      </c>
      <c r="V490" s="30">
        <f>+IFERROR(ROUND(e!AK488/SUM(e!AK488:AQ488)*100,1),0)</f>
        <v>0</v>
      </c>
      <c r="W490" s="30">
        <f>+IFERROR(ROUND(SUM(e!AR488:BG488)/J490*100,1),0)</f>
        <v>40</v>
      </c>
      <c r="X490" s="30">
        <f>+IFERROR(ROUND(SUM(e!BH488:BI488)/SUM(e!BJ488:BK488)*100,1),0)</f>
        <v>117.5</v>
      </c>
      <c r="Y490" s="30">
        <f t="shared" si="86"/>
        <v>109.8</v>
      </c>
      <c r="Z490" s="30">
        <f t="shared" si="87"/>
        <v>118.1</v>
      </c>
      <c r="AA490" s="30">
        <f>+IFERROR(ROUND(K490/SUM(e!T488:V488),1),0)</f>
        <v>173.5</v>
      </c>
      <c r="AB490" s="42">
        <f>+IFERROR(ROUND((SUM(e!BJ488:BK488)-SUM(e!BL488:BO488))/SUM(e!T488:V488),1),0)</f>
        <v>146.9</v>
      </c>
      <c r="AC490" s="30">
        <f>+IFERROR(ROUND(e!BP488/e!BQ488*100,1),0)</f>
        <v>1364.6</v>
      </c>
      <c r="AD490" s="101">
        <f>+e!BR488</f>
        <v>54110</v>
      </c>
      <c r="AF490" s="5"/>
      <c r="AG490" s="29"/>
      <c r="BG490" s="5"/>
      <c r="BH490" s="29"/>
      <c r="CH490" s="5"/>
      <c r="CI490" s="29"/>
    </row>
    <row r="491" spans="2:87">
      <c r="B491" s="40" t="s">
        <v>1870</v>
      </c>
      <c r="C491" s="30" t="s">
        <v>1871</v>
      </c>
      <c r="D491" s="30" t="s">
        <v>1474</v>
      </c>
      <c r="E491" s="30" t="s">
        <v>1920</v>
      </c>
      <c r="F491" s="30" t="str">
        <f t="shared" si="85"/>
        <v>千葉県南房総広域水道企業団</v>
      </c>
      <c r="G491" s="41">
        <f>+e!F489</f>
        <v>0</v>
      </c>
      <c r="H491" s="41">
        <f>+e!G489</f>
        <v>31</v>
      </c>
      <c r="I491" s="41">
        <f>+SUM(e!H489:K489)</f>
        <v>1</v>
      </c>
      <c r="J491" s="41">
        <f>+SUM(e!L489:O489)</f>
        <v>173408</v>
      </c>
      <c r="K491" s="41">
        <f>+e!P489</f>
        <v>2823102</v>
      </c>
      <c r="L491" s="41">
        <f>+SUM(e!Q489:R489)</f>
        <v>3396512</v>
      </c>
      <c r="M491" s="31">
        <f>+IFERROR(ROUND(e!P489/e!S489,0),0)</f>
        <v>94103</v>
      </c>
      <c r="N491" s="30">
        <f>+IFERROR(ROUND(SUM(e!T489:V489)/e!S489,0),0)</f>
        <v>381</v>
      </c>
      <c r="O491" s="30">
        <f>+IFERROR(ROUND(e!W489/e!G489*100,1),0)</f>
        <v>67.7</v>
      </c>
      <c r="P491" s="41">
        <f>+e!X489</f>
        <v>13</v>
      </c>
      <c r="Q491" s="30">
        <f>+IFERROR(ROUND(e!Z489/e!Y489*100,1),0)</f>
        <v>0</v>
      </c>
      <c r="R491" s="30">
        <f>+IFERROR(ROUND(e!AB489/e!AA489*100,1),0)</f>
        <v>61.5</v>
      </c>
      <c r="S491" s="30">
        <f>+IFERROR(ROUND(SUM(e!AC489:AF489)/J491*100,1),0)</f>
        <v>0</v>
      </c>
      <c r="T491" s="30">
        <f>+IFERROR(ROUND(e!AG489/e!Y489*100,1),0)</f>
        <v>100</v>
      </c>
      <c r="U491" s="30">
        <f>+IFERROR(ROUND(e!AH489/SUM(e!AH489:AJ489)*100,1),0)</f>
        <v>100</v>
      </c>
      <c r="V491" s="30">
        <f>+IFERROR(ROUND(e!AK489/SUM(e!AK489:AQ489)*100,1),0)</f>
        <v>100</v>
      </c>
      <c r="W491" s="30">
        <f>+IFERROR(ROUND(SUM(e!AR489:BG489)/J491*100,1),0)</f>
        <v>40.6</v>
      </c>
      <c r="X491" s="30">
        <f>+IFERROR(ROUND(SUM(e!BH489:BI489)/SUM(e!BJ489:BK489)*100,1),0)</f>
        <v>110.4</v>
      </c>
      <c r="Y491" s="30">
        <f t="shared" si="86"/>
        <v>120.3</v>
      </c>
      <c r="Z491" s="30">
        <f t="shared" si="87"/>
        <v>112.7</v>
      </c>
      <c r="AA491" s="30">
        <f>+IFERROR(ROUND(K491/SUM(e!T489:V489),1),0)</f>
        <v>247</v>
      </c>
      <c r="AB491" s="42">
        <f>+IFERROR(ROUND((SUM(e!BJ489:BK489)-SUM(e!BL489:BO489))/SUM(e!T489:V489),1),0)</f>
        <v>219.2</v>
      </c>
      <c r="AC491" s="30">
        <f>+IFERROR(ROUND(e!BP489/e!BQ489*100,1),0)</f>
        <v>323.39999999999998</v>
      </c>
      <c r="AD491" s="101">
        <f>+e!BR489</f>
        <v>0</v>
      </c>
      <c r="AF491" s="5"/>
      <c r="AG491" s="29"/>
      <c r="BG491" s="5"/>
      <c r="BH491" s="29"/>
      <c r="CH491" s="5"/>
      <c r="CI491" s="29"/>
    </row>
    <row r="492" spans="2:87">
      <c r="B492" s="40" t="s">
        <v>1921</v>
      </c>
      <c r="C492" s="30" t="s">
        <v>1922</v>
      </c>
      <c r="D492" s="30" t="s">
        <v>1280</v>
      </c>
      <c r="E492" s="30" t="s">
        <v>1922</v>
      </c>
      <c r="F492" s="30" t="str">
        <f t="shared" si="85"/>
        <v>東京都東京都</v>
      </c>
      <c r="G492" s="41">
        <f>+e!F490</f>
        <v>13521912</v>
      </c>
      <c r="H492" s="41">
        <f>+e!G490</f>
        <v>3770</v>
      </c>
      <c r="I492" s="41">
        <f>+SUM(e!H490:K490)</f>
        <v>83</v>
      </c>
      <c r="J492" s="41">
        <f>+SUM(e!L490:O490)</f>
        <v>28054266</v>
      </c>
      <c r="K492" s="41">
        <f>+e!P490</f>
        <v>290636212</v>
      </c>
      <c r="L492" s="41">
        <f>+SUM(e!Q490:R490)</f>
        <v>239732028</v>
      </c>
      <c r="M492" s="31">
        <f>+IFERROR(ROUND(e!P490/e!S490,0),0)</f>
        <v>86473</v>
      </c>
      <c r="N492" s="30">
        <f>+IFERROR(ROUND(SUM(e!T490:V490)/e!S490,0),0)</f>
        <v>441</v>
      </c>
      <c r="O492" s="30">
        <f>+IFERROR(ROUND(e!W490/e!G490*100,1),0)</f>
        <v>54.4</v>
      </c>
      <c r="P492" s="41">
        <f>+e!X490</f>
        <v>21</v>
      </c>
      <c r="Q492" s="30">
        <f>+IFERROR(ROUND(e!Z490/e!Y490*100,1),0)</f>
        <v>6.3</v>
      </c>
      <c r="R492" s="30">
        <f>+IFERROR(ROUND(e!AB490/e!AA490*100,1),0)</f>
        <v>36.700000000000003</v>
      </c>
      <c r="S492" s="30">
        <f>+IFERROR(ROUND(SUM(e!AC490:AF490)/J492*100,1),0)</f>
        <v>16.2</v>
      </c>
      <c r="T492" s="30">
        <f>+IFERROR(ROUND(e!AG490/e!Y490*100,1),0)</f>
        <v>11.6</v>
      </c>
      <c r="U492" s="30">
        <f>+IFERROR(ROUND(e!AH490/SUM(e!AH490:AJ490)*100,1),0)</f>
        <v>90.2</v>
      </c>
      <c r="V492" s="30">
        <f>+IFERROR(ROUND(e!AK490/SUM(e!AK490:AQ490)*100,1),0)</f>
        <v>75.400000000000006</v>
      </c>
      <c r="W492" s="30">
        <f>+IFERROR(ROUND(SUM(e!AR490:BG490)/J492*100,1),0)</f>
        <v>43.7</v>
      </c>
      <c r="X492" s="30">
        <f>+IFERROR(ROUND(SUM(e!BH490:BI490)/SUM(e!BJ490:BK490)*100,1),0)</f>
        <v>110.9</v>
      </c>
      <c r="Y492" s="30">
        <f t="shared" si="86"/>
        <v>82.5</v>
      </c>
      <c r="Z492" s="30">
        <f t="shared" si="87"/>
        <v>97.8</v>
      </c>
      <c r="AA492" s="30">
        <f>+IFERROR(ROUND(K492/SUM(e!T490:V490),1),0)</f>
        <v>196.2</v>
      </c>
      <c r="AB492" s="42">
        <f>+IFERROR(ROUND((SUM(e!BJ490:BK490)-SUM(e!BL490:BO490))/SUM(e!T490:V490),1),0)</f>
        <v>200.7</v>
      </c>
      <c r="AC492" s="30">
        <f>+IFERROR(ROUND(e!BP490/e!BQ490*100,1),0)</f>
        <v>170.2</v>
      </c>
      <c r="AD492" s="101">
        <f>+e!BR490</f>
        <v>0</v>
      </c>
      <c r="AF492" s="5"/>
      <c r="AG492" s="29"/>
      <c r="BG492" s="5"/>
      <c r="BH492" s="29"/>
      <c r="CH492" s="5"/>
      <c r="CI492" s="29"/>
    </row>
    <row r="493" spans="2:87">
      <c r="B493" s="40" t="s">
        <v>1921</v>
      </c>
      <c r="C493" s="30" t="s">
        <v>1922</v>
      </c>
      <c r="D493" s="30" t="s">
        <v>1290</v>
      </c>
      <c r="E493" s="30" t="s">
        <v>1923</v>
      </c>
      <c r="F493" s="30" t="str">
        <f t="shared" si="85"/>
        <v>東京都武蔵野市</v>
      </c>
      <c r="G493" s="41">
        <f>+e!F491</f>
        <v>146465</v>
      </c>
      <c r="H493" s="41">
        <f>+e!G491</f>
        <v>26</v>
      </c>
      <c r="I493" s="41">
        <f>+SUM(e!H491:K491)</f>
        <v>2</v>
      </c>
      <c r="J493" s="41">
        <f>+SUM(e!L491:O491)</f>
        <v>298636</v>
      </c>
      <c r="K493" s="41">
        <f>+e!P491</f>
        <v>3124148</v>
      </c>
      <c r="L493" s="41">
        <f>+SUM(e!Q491:R491)</f>
        <v>3075562</v>
      </c>
      <c r="M493" s="31">
        <f>+IFERROR(ROUND(e!P491/e!S491,0),0)</f>
        <v>208277</v>
      </c>
      <c r="N493" s="30">
        <f>+IFERROR(ROUND(SUM(e!T491:V491)/e!S491,0),0)</f>
        <v>1098</v>
      </c>
      <c r="O493" s="30">
        <f>+IFERROR(ROUND(e!W491/e!G491*100,1),0)</f>
        <v>50</v>
      </c>
      <c r="P493" s="41">
        <f>+e!X491</f>
        <v>31</v>
      </c>
      <c r="Q493" s="30">
        <f>+IFERROR(ROUND(e!Z491/e!Y491*100,1),0)</f>
        <v>100</v>
      </c>
      <c r="R493" s="30">
        <f>+IFERROR(ROUND(e!AB491/e!AA491*100,1),0)</f>
        <v>8.3000000000000007</v>
      </c>
      <c r="S493" s="30">
        <f>+IFERROR(ROUND(SUM(e!AC491:AF491)/J493*100,1),0)</f>
        <v>15.5</v>
      </c>
      <c r="T493" s="30">
        <f>+IFERROR(ROUND(e!AG491/e!Y491*100,1),0)</f>
        <v>0</v>
      </c>
      <c r="U493" s="30">
        <f>+IFERROR(ROUND(e!AH491/SUM(e!AH491:AJ491)*100,1),0)</f>
        <v>0</v>
      </c>
      <c r="V493" s="30">
        <f>+IFERROR(ROUND(e!AK491/SUM(e!AK491:AQ491)*100,1),0)</f>
        <v>0</v>
      </c>
      <c r="W493" s="30">
        <f>+IFERROR(ROUND(SUM(e!AR491:BG491)/J493*100,1),0)</f>
        <v>46.9</v>
      </c>
      <c r="X493" s="30">
        <f>+IFERROR(ROUND(SUM(e!BH491:BI491)/SUM(e!BJ491:BK491)*100,1),0)</f>
        <v>105.3</v>
      </c>
      <c r="Y493" s="30">
        <f t="shared" si="86"/>
        <v>98.4</v>
      </c>
      <c r="Z493" s="30">
        <f t="shared" si="87"/>
        <v>100.1</v>
      </c>
      <c r="AA493" s="30">
        <f>+IFERROR(ROUND(K493/SUM(e!T491:V491),1),0)</f>
        <v>189.8</v>
      </c>
      <c r="AB493" s="42">
        <f>+IFERROR(ROUND((SUM(e!BJ491:BK491)-SUM(e!BL491:BO491))/SUM(e!T491:V491),1),0)</f>
        <v>189.7</v>
      </c>
      <c r="AC493" s="30">
        <f>+IFERROR(ROUND(e!BP491/e!BQ491*100,1),0)</f>
        <v>267.8</v>
      </c>
      <c r="AD493" s="101">
        <f>+e!BR491</f>
        <v>27000</v>
      </c>
      <c r="AF493" s="5"/>
      <c r="AG493" s="29"/>
      <c r="BG493" s="5"/>
      <c r="BH493" s="29"/>
      <c r="CH493" s="5"/>
      <c r="CI493" s="29"/>
    </row>
    <row r="494" spans="2:87">
      <c r="B494" s="40" t="s">
        <v>1921</v>
      </c>
      <c r="C494" s="30" t="s">
        <v>1922</v>
      </c>
      <c r="D494" s="30" t="s">
        <v>1294</v>
      </c>
      <c r="E494" s="30" t="s">
        <v>1924</v>
      </c>
      <c r="F494" s="30" t="str">
        <f t="shared" si="85"/>
        <v>東京都昭島市</v>
      </c>
      <c r="G494" s="41">
        <f>+e!F492</f>
        <v>113087</v>
      </c>
      <c r="H494" s="41">
        <f>+e!G492</f>
        <v>22</v>
      </c>
      <c r="I494" s="41">
        <f>+SUM(e!H492:K492)</f>
        <v>3</v>
      </c>
      <c r="J494" s="41">
        <f>+SUM(e!L492:O492)</f>
        <v>274795</v>
      </c>
      <c r="K494" s="41">
        <f>+e!P492</f>
        <v>1687845</v>
      </c>
      <c r="L494" s="41">
        <f>+SUM(e!Q492:R492)</f>
        <v>42972</v>
      </c>
      <c r="M494" s="31">
        <f>+IFERROR(ROUND(e!P492/e!S492,0),0)</f>
        <v>105490</v>
      </c>
      <c r="N494" s="30">
        <f>+IFERROR(ROUND(SUM(e!T492:V492)/e!S492,0),0)</f>
        <v>768</v>
      </c>
      <c r="O494" s="30">
        <f>+IFERROR(ROUND(e!W492/e!G492*100,1),0)</f>
        <v>63.6</v>
      </c>
      <c r="P494" s="41">
        <f>+e!X492</f>
        <v>5</v>
      </c>
      <c r="Q494" s="30">
        <f>+IFERROR(ROUND(e!Z492/e!Y492*100,1),0)</f>
        <v>0</v>
      </c>
      <c r="R494" s="30">
        <f>+IFERROR(ROUND(e!AB492/e!AA492*100,1),0)</f>
        <v>0</v>
      </c>
      <c r="S494" s="30">
        <f>+IFERROR(ROUND(SUM(e!AC492:AF492)/J494*100,1),0)</f>
        <v>8.6999999999999993</v>
      </c>
      <c r="T494" s="30">
        <f>+IFERROR(ROUND(e!AG492/e!Y492*100,1),0)</f>
        <v>100</v>
      </c>
      <c r="U494" s="30">
        <f>+IFERROR(ROUND(e!AH492/SUM(e!AH492:AJ492)*100,1),0)</f>
        <v>59.2</v>
      </c>
      <c r="V494" s="30">
        <f>+IFERROR(ROUND(e!AK492/SUM(e!AK492:AQ492)*100,1),0)</f>
        <v>52.7</v>
      </c>
      <c r="W494" s="30">
        <f>+IFERROR(ROUND(SUM(e!AR492:BG492)/J494*100,1),0)</f>
        <v>33.4</v>
      </c>
      <c r="X494" s="30">
        <f>+IFERROR(ROUND(SUM(e!BH492:BI492)/SUM(e!BJ492:BK492)*100,1),0)</f>
        <v>136.5</v>
      </c>
      <c r="Y494" s="30">
        <f t="shared" si="86"/>
        <v>2.5</v>
      </c>
      <c r="Z494" s="30">
        <f t="shared" si="87"/>
        <v>130.1</v>
      </c>
      <c r="AA494" s="30">
        <f>+IFERROR(ROUND(K494/SUM(e!T492:V492),1),0)</f>
        <v>137.30000000000001</v>
      </c>
      <c r="AB494" s="42">
        <f>+IFERROR(ROUND((SUM(e!BJ492:BK492)-SUM(e!BL492:BO492))/SUM(e!T492:V492),1),0)</f>
        <v>105.5</v>
      </c>
      <c r="AC494" s="30">
        <f>+IFERROR(ROUND(e!BP492/e!BQ492*100,1),0)</f>
        <v>721.7</v>
      </c>
      <c r="AD494" s="101">
        <f>+e!BR492</f>
        <v>0</v>
      </c>
      <c r="AF494" s="5"/>
      <c r="AG494" s="29"/>
      <c r="BG494" s="5"/>
      <c r="BH494" s="29"/>
      <c r="CH494" s="5"/>
      <c r="CI494" s="29"/>
    </row>
    <row r="495" spans="2:87">
      <c r="B495" s="40" t="s">
        <v>1921</v>
      </c>
      <c r="C495" s="30" t="s">
        <v>1922</v>
      </c>
      <c r="D495" s="30" t="s">
        <v>1310</v>
      </c>
      <c r="E495" s="30" t="s">
        <v>1925</v>
      </c>
      <c r="F495" s="30" t="str">
        <f t="shared" si="85"/>
        <v>東京都羽村市</v>
      </c>
      <c r="G495" s="41">
        <f>+e!F493</f>
        <v>55477</v>
      </c>
      <c r="H495" s="41">
        <f>+e!G493</f>
        <v>13</v>
      </c>
      <c r="I495" s="41">
        <f>+SUM(e!H493:K493)</f>
        <v>1</v>
      </c>
      <c r="J495" s="41">
        <f>+SUM(e!L493:O493)</f>
        <v>198757</v>
      </c>
      <c r="K495" s="41">
        <f>+e!P493</f>
        <v>936566</v>
      </c>
      <c r="L495" s="41">
        <f>+SUM(e!Q493:R493)</f>
        <v>2586092</v>
      </c>
      <c r="M495" s="31">
        <f>+IFERROR(ROUND(e!P493/e!S493,0),0)</f>
        <v>85142</v>
      </c>
      <c r="N495" s="30">
        <f>+IFERROR(ROUND(SUM(e!T493:V493)/e!S493,0),0)</f>
        <v>539</v>
      </c>
      <c r="O495" s="30">
        <f>+IFERROR(ROUND(e!W493/e!G493*100,1),0)</f>
        <v>7.7</v>
      </c>
      <c r="P495" s="41">
        <f>+e!X493</f>
        <v>9</v>
      </c>
      <c r="Q495" s="30">
        <f>+IFERROR(ROUND(e!Z493/e!Y493*100,1),0)</f>
        <v>0</v>
      </c>
      <c r="R495" s="30">
        <f>+IFERROR(ROUND(e!AB493/e!AA493*100,1),0)</f>
        <v>52.3</v>
      </c>
      <c r="S495" s="30">
        <f>+IFERROR(ROUND(SUM(e!AC493:AF493)/J495*100,1),0)</f>
        <v>20.399999999999999</v>
      </c>
      <c r="T495" s="30">
        <f>+IFERROR(ROUND(e!AG493/e!Y493*100,1),0)</f>
        <v>100</v>
      </c>
      <c r="U495" s="30">
        <f>+IFERROR(ROUND(e!AH493/SUM(e!AH493:AJ493)*100,1),0)</f>
        <v>100</v>
      </c>
      <c r="V495" s="30">
        <f>+IFERROR(ROUND(e!AK493/SUM(e!AK493:AQ493)*100,1),0)</f>
        <v>100</v>
      </c>
      <c r="W495" s="30">
        <f>+IFERROR(ROUND(SUM(e!AR493:BG493)/J495*100,1),0)</f>
        <v>2</v>
      </c>
      <c r="X495" s="30">
        <f>+IFERROR(ROUND(SUM(e!BH493:BI493)/SUM(e!BJ493:BK493)*100,1),0)</f>
        <v>134.4</v>
      </c>
      <c r="Y495" s="30">
        <f t="shared" si="86"/>
        <v>276.10000000000002</v>
      </c>
      <c r="Z495" s="30">
        <f t="shared" si="87"/>
        <v>126.6</v>
      </c>
      <c r="AA495" s="30">
        <f>+IFERROR(ROUND(K495/SUM(e!T493:V493),1),0)</f>
        <v>157.80000000000001</v>
      </c>
      <c r="AB495" s="42">
        <f>+IFERROR(ROUND((SUM(e!BJ493:BK493)-SUM(e!BL493:BO493))/SUM(e!T493:V493),1),0)</f>
        <v>124.6</v>
      </c>
      <c r="AC495" s="30">
        <f>+IFERROR(ROUND(e!BP493/e!BQ493*100,1),0)</f>
        <v>107.1</v>
      </c>
      <c r="AD495" s="101">
        <f>+e!BR493</f>
        <v>0</v>
      </c>
      <c r="AF495" s="5"/>
      <c r="AG495" s="29"/>
      <c r="BG495" s="5"/>
      <c r="BH495" s="29"/>
      <c r="CH495" s="5"/>
      <c r="CI495" s="29"/>
    </row>
    <row r="496" spans="2:87">
      <c r="B496" s="40" t="s">
        <v>1921</v>
      </c>
      <c r="C496" s="30" t="s">
        <v>1922</v>
      </c>
      <c r="D496" s="30" t="s">
        <v>1609</v>
      </c>
      <c r="E496" s="30" t="s">
        <v>1926</v>
      </c>
      <c r="F496" s="30" t="str">
        <f t="shared" si="85"/>
        <v>東京都大島町</v>
      </c>
      <c r="G496" s="41">
        <f>+e!F494</f>
        <v>7489</v>
      </c>
      <c r="H496" s="41">
        <f>+e!G494</f>
        <v>6</v>
      </c>
      <c r="I496" s="41">
        <f>+SUM(e!H494:K494)</f>
        <v>6</v>
      </c>
      <c r="J496" s="41">
        <f>+SUM(e!L494:O494)</f>
        <v>221454</v>
      </c>
      <c r="K496" s="41">
        <f>+e!P494</f>
        <v>267055</v>
      </c>
      <c r="L496" s="41">
        <f>+SUM(e!Q494:R494)</f>
        <v>1775018</v>
      </c>
      <c r="M496" s="31">
        <f>+IFERROR(ROUND(e!P494/e!S494,0),0)</f>
        <v>53411</v>
      </c>
      <c r="N496" s="30">
        <f>+IFERROR(ROUND(SUM(e!T494:V494)/e!S494,0),0)</f>
        <v>200</v>
      </c>
      <c r="O496" s="30">
        <f>+IFERROR(ROUND(e!W494/e!G494*100,1),0)</f>
        <v>33.299999999999997</v>
      </c>
      <c r="P496" s="41">
        <f>+e!X494</f>
        <v>10</v>
      </c>
      <c r="Q496" s="30">
        <f>+IFERROR(ROUND(e!Z494/e!Y494*100,1),0)</f>
        <v>19.7</v>
      </c>
      <c r="R496" s="30">
        <f>+IFERROR(ROUND(e!AB494/e!AA494*100,1),0)</f>
        <v>42.9</v>
      </c>
      <c r="S496" s="30">
        <f>+IFERROR(ROUND(SUM(e!AC494:AF494)/J496*100,1),0)</f>
        <v>17.8</v>
      </c>
      <c r="T496" s="30">
        <f>+IFERROR(ROUND(e!AG494/e!Y494*100,1),0)</f>
        <v>80.3</v>
      </c>
      <c r="U496" s="30">
        <f>+IFERROR(ROUND(e!AH494/SUM(e!AH494:AJ494)*100,1),0)</f>
        <v>3.6</v>
      </c>
      <c r="V496" s="30">
        <f>+IFERROR(ROUND(e!AK494/SUM(e!AK494:AQ494)*100,1),0)</f>
        <v>6.2</v>
      </c>
      <c r="W496" s="30">
        <f>+IFERROR(ROUND(SUM(e!AR494:BG494)/J496*100,1),0)</f>
        <v>2</v>
      </c>
      <c r="X496" s="30">
        <f>+IFERROR(ROUND(SUM(e!BH494:BI494)/SUM(e!BJ494:BK494)*100,1),0)</f>
        <v>100.7</v>
      </c>
      <c r="Y496" s="30">
        <f t="shared" si="86"/>
        <v>664.7</v>
      </c>
      <c r="Z496" s="30">
        <f t="shared" si="87"/>
        <v>93.8</v>
      </c>
      <c r="AA496" s="30">
        <f>+IFERROR(ROUND(K496/SUM(e!T494:V494),1),0)</f>
        <v>266.5</v>
      </c>
      <c r="AB496" s="42">
        <f>+IFERROR(ROUND((SUM(e!BJ494:BK494)-SUM(e!BL494:BO494))/SUM(e!T494:V494),1),0)</f>
        <v>284.10000000000002</v>
      </c>
      <c r="AC496" s="30">
        <f>+IFERROR(ROUND(e!BP494/e!BQ494*100,1),0)</f>
        <v>49.1</v>
      </c>
      <c r="AD496" s="101">
        <f>+e!BR494</f>
        <v>0</v>
      </c>
      <c r="AF496" s="5"/>
      <c r="AG496" s="29"/>
      <c r="BG496" s="5"/>
      <c r="BH496" s="29"/>
      <c r="CH496" s="5"/>
      <c r="CI496" s="29"/>
    </row>
    <row r="497" spans="2:87">
      <c r="B497" s="40" t="s">
        <v>1921</v>
      </c>
      <c r="C497" s="30" t="s">
        <v>1922</v>
      </c>
      <c r="D497" s="30" t="s">
        <v>1338</v>
      </c>
      <c r="E497" s="30" t="s">
        <v>1927</v>
      </c>
      <c r="F497" s="30" t="str">
        <f t="shared" si="85"/>
        <v>東京都八丈町</v>
      </c>
      <c r="G497" s="41">
        <f>+e!F495</f>
        <v>7250</v>
      </c>
      <c r="H497" s="41">
        <f>+e!G495</f>
        <v>8</v>
      </c>
      <c r="I497" s="41">
        <f>+SUM(e!H495:K495)</f>
        <v>12</v>
      </c>
      <c r="J497" s="41">
        <f>+SUM(e!L495:O495)</f>
        <v>230114</v>
      </c>
      <c r="K497" s="41">
        <f>+e!P495</f>
        <v>254696</v>
      </c>
      <c r="L497" s="41">
        <f>+SUM(e!Q495:R495)</f>
        <v>2259384</v>
      </c>
      <c r="M497" s="31">
        <f>+IFERROR(ROUND(e!P495/e!S495,0),0)</f>
        <v>31837</v>
      </c>
      <c r="N497" s="30">
        <f>+IFERROR(ROUND(SUM(e!T495:V495)/e!S495,0),0)</f>
        <v>143</v>
      </c>
      <c r="O497" s="30">
        <f>+IFERROR(ROUND(e!W495/e!G495*100,1),0)</f>
        <v>12.5</v>
      </c>
      <c r="P497" s="41">
        <f>+e!X495</f>
        <v>2</v>
      </c>
      <c r="Q497" s="30">
        <f>+IFERROR(ROUND(e!Z495/e!Y495*100,1),0)</f>
        <v>8.6</v>
      </c>
      <c r="R497" s="30">
        <f>+IFERROR(ROUND(e!AB495/e!AA495*100,1),0)</f>
        <v>15.5</v>
      </c>
      <c r="S497" s="30">
        <f>+IFERROR(ROUND(SUM(e!AC495:AF495)/J497*100,1),0)</f>
        <v>24.6</v>
      </c>
      <c r="T497" s="30">
        <f>+IFERROR(ROUND(e!AG495/e!Y495*100,1),0)</f>
        <v>30.3</v>
      </c>
      <c r="U497" s="30">
        <f>+IFERROR(ROUND(e!AH495/SUM(e!AH495:AJ495)*100,1),0)</f>
        <v>0</v>
      </c>
      <c r="V497" s="30">
        <f>+IFERROR(ROUND(e!AK495/SUM(e!AK495:AQ495)*100,1),0)</f>
        <v>0</v>
      </c>
      <c r="W497" s="30">
        <f>+IFERROR(ROUND(SUM(e!AR495:BG495)/J497*100,1),0)</f>
        <v>18</v>
      </c>
      <c r="X497" s="30">
        <f>+IFERROR(ROUND(SUM(e!BH495:BI495)/SUM(e!BJ495:BK495)*100,1),0)</f>
        <v>107.4</v>
      </c>
      <c r="Y497" s="30">
        <f t="shared" si="86"/>
        <v>887.1</v>
      </c>
      <c r="Z497" s="30">
        <f t="shared" si="87"/>
        <v>94.9</v>
      </c>
      <c r="AA497" s="30">
        <f>+IFERROR(ROUND(K497/SUM(e!T495:V495),1),0)</f>
        <v>223</v>
      </c>
      <c r="AB497" s="42">
        <f>+IFERROR(ROUND((SUM(e!BJ495:BK495)-SUM(e!BL495:BO495))/SUM(e!T495:V495),1),0)</f>
        <v>235</v>
      </c>
      <c r="AC497" s="30">
        <f>+IFERROR(ROUND(e!BP495/e!BQ495*100,1),0)</f>
        <v>102.2</v>
      </c>
      <c r="AD497" s="101">
        <f>+e!BR495</f>
        <v>0</v>
      </c>
      <c r="AF497" s="5"/>
      <c r="AG497" s="29"/>
      <c r="BG497" s="5"/>
      <c r="BH497" s="29"/>
      <c r="CH497" s="5"/>
      <c r="CI497" s="29"/>
    </row>
    <row r="498" spans="2:87">
      <c r="B498" s="40" t="s">
        <v>1928</v>
      </c>
      <c r="C498" s="30" t="s">
        <v>1929</v>
      </c>
      <c r="D498" s="30" t="s">
        <v>1280</v>
      </c>
      <c r="E498" s="30" t="s">
        <v>1930</v>
      </c>
      <c r="F498" s="30" t="str">
        <f t="shared" si="85"/>
        <v>神奈川県横浜市</v>
      </c>
      <c r="G498" s="41">
        <f>+e!F496</f>
        <v>3741272</v>
      </c>
      <c r="H498" s="41">
        <f>+e!G496</f>
        <v>1381</v>
      </c>
      <c r="I498" s="41">
        <f>+SUM(e!H496:K496)</f>
        <v>3</v>
      </c>
      <c r="J498" s="41">
        <f>+SUM(e!L496:O496)</f>
        <v>9362984</v>
      </c>
      <c r="K498" s="41">
        <f>+e!P496</f>
        <v>64606171</v>
      </c>
      <c r="L498" s="41">
        <f>+SUM(e!Q496:R496)</f>
        <v>153938230</v>
      </c>
      <c r="M498" s="31">
        <f>+IFERROR(ROUND(e!P496/e!S496,0),0)</f>
        <v>57428</v>
      </c>
      <c r="N498" s="30">
        <f>+IFERROR(ROUND(SUM(e!T496:V496)/e!S496,0),0)</f>
        <v>338</v>
      </c>
      <c r="O498" s="30">
        <f>+IFERROR(ROUND(e!W496/e!G496*100,1),0)</f>
        <v>51</v>
      </c>
      <c r="P498" s="41">
        <f>+e!X496</f>
        <v>21</v>
      </c>
      <c r="Q498" s="30">
        <f>+IFERROR(ROUND(e!Z496/e!Y496*100,1),0)</f>
        <v>13.2</v>
      </c>
      <c r="R498" s="30">
        <f>+IFERROR(ROUND(e!AB496/e!AA496*100,1),0)</f>
        <v>23.1</v>
      </c>
      <c r="S498" s="30">
        <f>+IFERROR(ROUND(SUM(e!AC496:AF496)/J498*100,1),0)</f>
        <v>24.8</v>
      </c>
      <c r="T498" s="30">
        <f>+IFERROR(ROUND(e!AG496/e!Y496*100,1),0)</f>
        <v>41.9</v>
      </c>
      <c r="U498" s="30">
        <f>+IFERROR(ROUND(e!AH496/SUM(e!AH496:AJ496)*100,1),0)</f>
        <v>100</v>
      </c>
      <c r="V498" s="30">
        <f>+IFERROR(ROUND(e!AK496/SUM(e!AK496:AQ496)*100,1),0)</f>
        <v>96.2</v>
      </c>
      <c r="W498" s="30">
        <f>+IFERROR(ROUND(SUM(e!AR496:BG496)/J498*100,1),0)</f>
        <v>27</v>
      </c>
      <c r="X498" s="30">
        <f>+IFERROR(ROUND(SUM(e!BH496:BI496)/SUM(e!BJ496:BK496)*100,1),0)</f>
        <v>110</v>
      </c>
      <c r="Y498" s="30">
        <f t="shared" si="86"/>
        <v>238.3</v>
      </c>
      <c r="Z498" s="30">
        <f t="shared" si="87"/>
        <v>95.9</v>
      </c>
      <c r="AA498" s="30">
        <f>+IFERROR(ROUND(K498/SUM(e!T496:V496),1),0)</f>
        <v>170.1</v>
      </c>
      <c r="AB498" s="42">
        <f>+IFERROR(ROUND((SUM(e!BJ496:BK496)-SUM(e!BL496:BO496))/SUM(e!T496:V496),1),0)</f>
        <v>177.4</v>
      </c>
      <c r="AC498" s="30">
        <f>+IFERROR(ROUND(e!BP496/e!BQ496*100,1),0)</f>
        <v>123.6</v>
      </c>
      <c r="AD498" s="101">
        <f>+e!BR496</f>
        <v>1026800</v>
      </c>
      <c r="AF498" s="5"/>
      <c r="AG498" s="29"/>
      <c r="BG498" s="5"/>
      <c r="BH498" s="29"/>
      <c r="CH498" s="5"/>
      <c r="CI498" s="29"/>
    </row>
    <row r="499" spans="2:87">
      <c r="B499" s="40" t="s">
        <v>1928</v>
      </c>
      <c r="C499" s="30" t="s">
        <v>1929</v>
      </c>
      <c r="D499" s="30" t="s">
        <v>1282</v>
      </c>
      <c r="E499" s="30" t="s">
        <v>1931</v>
      </c>
      <c r="F499" s="30" t="str">
        <f t="shared" si="85"/>
        <v>神奈川県横須賀市</v>
      </c>
      <c r="G499" s="41">
        <f>+e!F497</f>
        <v>394050</v>
      </c>
      <c r="H499" s="41">
        <f>+e!G497</f>
        <v>194</v>
      </c>
      <c r="I499" s="41">
        <f>+SUM(e!H497:K497)</f>
        <v>2</v>
      </c>
      <c r="J499" s="41">
        <f>+SUM(e!L497:O497)</f>
        <v>1542862</v>
      </c>
      <c r="K499" s="41">
        <f>+e!P497</f>
        <v>8970446</v>
      </c>
      <c r="L499" s="41">
        <f>+SUM(e!Q497:R497)</f>
        <v>19009124</v>
      </c>
      <c r="M499" s="31">
        <f>+IFERROR(ROUND(e!P497/e!S497,0),0)</f>
        <v>61023</v>
      </c>
      <c r="N499" s="30">
        <f>+IFERROR(ROUND(SUM(e!T497:V497)/e!S497,0),0)</f>
        <v>365</v>
      </c>
      <c r="O499" s="30">
        <f>+IFERROR(ROUND(e!W497/e!G497*100,1),0)</f>
        <v>70.599999999999994</v>
      </c>
      <c r="P499" s="41">
        <f>+e!X497</f>
        <v>20</v>
      </c>
      <c r="Q499" s="30">
        <f>+IFERROR(ROUND(e!Z497/e!Y497*100,1),0)</f>
        <v>0</v>
      </c>
      <c r="R499" s="30">
        <f>+IFERROR(ROUND(e!AB497/e!AA497*100,1),0)</f>
        <v>36.799999999999997</v>
      </c>
      <c r="S499" s="30">
        <f>+IFERROR(ROUND(SUM(e!AC497:AF497)/J499*100,1),0)</f>
        <v>35.4</v>
      </c>
      <c r="T499" s="30">
        <f>+IFERROR(ROUND(e!AG497/e!Y497*100,1),0)</f>
        <v>33.1</v>
      </c>
      <c r="U499" s="30">
        <f>+IFERROR(ROUND(e!AH497/SUM(e!AH497:AJ497)*100,1),0)</f>
        <v>72.599999999999994</v>
      </c>
      <c r="V499" s="30">
        <f>+IFERROR(ROUND(e!AK497/SUM(e!AK497:AQ497)*100,1),0)</f>
        <v>67.7</v>
      </c>
      <c r="W499" s="30">
        <f>+IFERROR(ROUND(SUM(e!AR497:BG497)/J499*100,1),0)</f>
        <v>32.299999999999997</v>
      </c>
      <c r="X499" s="30">
        <f>+IFERROR(ROUND(SUM(e!BH497:BI497)/SUM(e!BJ497:BK497)*100,1),0)</f>
        <v>118.3</v>
      </c>
      <c r="Y499" s="30">
        <f t="shared" si="86"/>
        <v>211.9</v>
      </c>
      <c r="Z499" s="30">
        <f t="shared" si="87"/>
        <v>111.8</v>
      </c>
      <c r="AA499" s="30">
        <f>+IFERROR(ROUND(K499/SUM(e!T497:V497),1),0)</f>
        <v>167.3</v>
      </c>
      <c r="AB499" s="42">
        <f>+IFERROR(ROUND((SUM(e!BJ497:BK497)-SUM(e!BL497:BO497))/SUM(e!T497:V497),1),0)</f>
        <v>149.6</v>
      </c>
      <c r="AC499" s="30">
        <f>+IFERROR(ROUND(e!BP497/e!BQ497*100,1),0)</f>
        <v>402.6</v>
      </c>
      <c r="AD499" s="101">
        <f>+e!BR497</f>
        <v>132100</v>
      </c>
      <c r="AF499" s="5"/>
      <c r="AG499" s="29"/>
      <c r="BG499" s="5"/>
      <c r="BH499" s="29"/>
      <c r="CH499" s="5"/>
      <c r="CI499" s="29"/>
    </row>
    <row r="500" spans="2:87">
      <c r="B500" s="40" t="s">
        <v>1928</v>
      </c>
      <c r="C500" s="30" t="s">
        <v>1929</v>
      </c>
      <c r="D500" s="30" t="s">
        <v>1284</v>
      </c>
      <c r="E500" s="30" t="s">
        <v>1932</v>
      </c>
      <c r="F500" s="30" t="str">
        <f t="shared" si="85"/>
        <v>神奈川県川崎市</v>
      </c>
      <c r="G500" s="41">
        <f>+e!F498</f>
        <v>1522208</v>
      </c>
      <c r="H500" s="41">
        <f>+e!G498</f>
        <v>607</v>
      </c>
      <c r="I500" s="41">
        <f>+SUM(e!H498:K498)</f>
        <v>1</v>
      </c>
      <c r="J500" s="41">
        <f>+SUM(e!L498:O498)</f>
        <v>2523824</v>
      </c>
      <c r="K500" s="41">
        <f>+e!P498</f>
        <v>24698169</v>
      </c>
      <c r="L500" s="41">
        <f>+SUM(e!Q498:R498)</f>
        <v>66218967</v>
      </c>
      <c r="M500" s="31">
        <f>+IFERROR(ROUND(e!P498/e!S498,0),0)</f>
        <v>52549</v>
      </c>
      <c r="N500" s="30">
        <f>+IFERROR(ROUND(SUM(e!T498:V498)/e!S498,0),0)</f>
        <v>357</v>
      </c>
      <c r="O500" s="30">
        <f>+IFERROR(ROUND(e!W498/e!G498*100,1),0)</f>
        <v>42</v>
      </c>
      <c r="P500" s="41">
        <f>+e!X498</f>
        <v>20</v>
      </c>
      <c r="Q500" s="30">
        <f>+IFERROR(ROUND(e!Z498/e!Y498*100,1),0)</f>
        <v>0</v>
      </c>
      <c r="R500" s="30">
        <f>+IFERROR(ROUND(e!AB498/e!AA498*100,1),0)</f>
        <v>3.9</v>
      </c>
      <c r="S500" s="30">
        <f>+IFERROR(ROUND(SUM(e!AC498:AF498)/J500*100,1),0)</f>
        <v>25.6</v>
      </c>
      <c r="T500" s="30">
        <f>+IFERROR(ROUND(e!AG498/e!Y498*100,1),0)</f>
        <v>100</v>
      </c>
      <c r="U500" s="30">
        <f>+IFERROR(ROUND(e!AH498/SUM(e!AH498:AJ498)*100,1),0)</f>
        <v>100</v>
      </c>
      <c r="V500" s="30">
        <f>+IFERROR(ROUND(e!AK498/SUM(e!AK498:AQ498)*100,1),0)</f>
        <v>98.5</v>
      </c>
      <c r="W500" s="30">
        <f>+IFERROR(ROUND(SUM(e!AR498:BG498)/J500*100,1),0)</f>
        <v>33.9</v>
      </c>
      <c r="X500" s="30">
        <f>+IFERROR(ROUND(SUM(e!BH498:BI498)/SUM(e!BJ498:BK498)*100,1),0)</f>
        <v>109.3</v>
      </c>
      <c r="Y500" s="30">
        <f t="shared" si="86"/>
        <v>268.10000000000002</v>
      </c>
      <c r="Z500" s="30">
        <f t="shared" si="87"/>
        <v>86.5</v>
      </c>
      <c r="AA500" s="30">
        <f>+IFERROR(ROUND(K500/SUM(e!T498:V498),1),0)</f>
        <v>147.30000000000001</v>
      </c>
      <c r="AB500" s="42">
        <f>+IFERROR(ROUND((SUM(e!BJ498:BK498)-SUM(e!BL498:BO498))/SUM(e!T498:V498),1),0)</f>
        <v>170.3</v>
      </c>
      <c r="AC500" s="30">
        <f>+IFERROR(ROUND(e!BP498/e!BQ498*100,1),0)</f>
        <v>207.6</v>
      </c>
      <c r="AD500" s="101">
        <f>+e!BR498</f>
        <v>505600</v>
      </c>
      <c r="AF500" s="5"/>
      <c r="AG500" s="29"/>
      <c r="BG500" s="5"/>
      <c r="BH500" s="29"/>
      <c r="CH500" s="5"/>
      <c r="CI500" s="29"/>
    </row>
    <row r="501" spans="2:87">
      <c r="B501" s="40" t="s">
        <v>1928</v>
      </c>
      <c r="C501" s="30" t="s">
        <v>1929</v>
      </c>
      <c r="D501" s="30" t="s">
        <v>1288</v>
      </c>
      <c r="E501" s="30" t="s">
        <v>1933</v>
      </c>
      <c r="F501" s="30" t="str">
        <f t="shared" si="85"/>
        <v>神奈川県松田町</v>
      </c>
      <c r="G501" s="41">
        <f>+e!F499</f>
        <v>8971</v>
      </c>
      <c r="H501" s="41">
        <f>+e!G499</f>
        <v>3</v>
      </c>
      <c r="I501" s="41">
        <f>+SUM(e!H499:K499)</f>
        <v>2</v>
      </c>
      <c r="J501" s="41">
        <f>+SUM(e!L499:O499)</f>
        <v>42701</v>
      </c>
      <c r="K501" s="41">
        <f>+e!P499</f>
        <v>92020</v>
      </c>
      <c r="L501" s="41">
        <f>+SUM(e!Q499:R499)</f>
        <v>201841</v>
      </c>
      <c r="M501" s="31">
        <f>+IFERROR(ROUND(e!P499/e!S499,0),0)</f>
        <v>46010</v>
      </c>
      <c r="N501" s="30">
        <f>+IFERROR(ROUND(SUM(e!T499:V499)/e!S499,0),0)</f>
        <v>541</v>
      </c>
      <c r="O501" s="30">
        <f>+IFERROR(ROUND(e!W499/e!G499*100,1),0)</f>
        <v>0</v>
      </c>
      <c r="P501" s="41">
        <f>+e!X499</f>
        <v>20</v>
      </c>
      <c r="Q501" s="30">
        <f>+IFERROR(ROUND(e!Z499/e!Y499*100,1),0)</f>
        <v>26.7</v>
      </c>
      <c r="R501" s="30">
        <f>+IFERROR(ROUND(e!AB499/e!AA499*100,1),0)</f>
        <v>0</v>
      </c>
      <c r="S501" s="30">
        <f>+IFERROR(ROUND(SUM(e!AC499:AF499)/J501*100,1),0)</f>
        <v>0</v>
      </c>
      <c r="T501" s="30">
        <f>+IFERROR(ROUND(e!AG499/e!Y499*100,1),0)</f>
        <v>0</v>
      </c>
      <c r="U501" s="30">
        <f>+IFERROR(ROUND(e!AH499/SUM(e!AH499:AJ499)*100,1),0)</f>
        <v>0</v>
      </c>
      <c r="V501" s="30">
        <f>+IFERROR(ROUND(e!AK499/SUM(e!AK499:AQ499)*100,1),0)</f>
        <v>50.8</v>
      </c>
      <c r="W501" s="30">
        <f>+IFERROR(ROUND(SUM(e!AR499:BG499)/J501*100,1),0)</f>
        <v>5.5</v>
      </c>
      <c r="X501" s="30">
        <f>+IFERROR(ROUND(SUM(e!BH499:BI499)/SUM(e!BJ499:BK499)*100,1),0)</f>
        <v>120.2</v>
      </c>
      <c r="Y501" s="30">
        <f t="shared" si="86"/>
        <v>219.3</v>
      </c>
      <c r="Z501" s="30">
        <f t="shared" si="87"/>
        <v>99.1</v>
      </c>
      <c r="AA501" s="30">
        <f>+IFERROR(ROUND(K501/SUM(e!T499:V499),1),0)</f>
        <v>85.1</v>
      </c>
      <c r="AB501" s="42">
        <f>+IFERROR(ROUND((SUM(e!BJ499:BK499)-SUM(e!BL499:BO499))/SUM(e!T499:V499),1),0)</f>
        <v>85.9</v>
      </c>
      <c r="AC501" s="30">
        <f>+IFERROR(ROUND(e!BP499/e!BQ499*100,1),0)</f>
        <v>1029.5999999999999</v>
      </c>
      <c r="AD501" s="101">
        <f>+e!BR499</f>
        <v>7500</v>
      </c>
      <c r="AF501" s="5"/>
      <c r="AG501" s="29"/>
      <c r="BG501" s="5"/>
      <c r="BH501" s="29"/>
      <c r="CH501" s="5"/>
      <c r="CI501" s="29"/>
    </row>
    <row r="502" spans="2:87">
      <c r="B502" s="40" t="s">
        <v>1928</v>
      </c>
      <c r="C502" s="30" t="s">
        <v>1929</v>
      </c>
      <c r="D502" s="30" t="s">
        <v>1290</v>
      </c>
      <c r="E502" s="30" t="s">
        <v>1934</v>
      </c>
      <c r="F502" s="30" t="str">
        <f t="shared" si="85"/>
        <v>神奈川県真鶴町</v>
      </c>
      <c r="G502" s="41">
        <f>+e!F500</f>
        <v>6775</v>
      </c>
      <c r="H502" s="41">
        <f>+e!G500</f>
        <v>4</v>
      </c>
      <c r="I502" s="41">
        <f>+SUM(e!H500:K500)</f>
        <v>4</v>
      </c>
      <c r="J502" s="41">
        <f>+SUM(e!L500:O500)</f>
        <v>58732</v>
      </c>
      <c r="K502" s="41">
        <f>+e!P500</f>
        <v>200825</v>
      </c>
      <c r="L502" s="41">
        <f>+SUM(e!Q500:R500)</f>
        <v>797977</v>
      </c>
      <c r="M502" s="31">
        <f>+IFERROR(ROUND(e!P500/e!S500,0),0)</f>
        <v>50206</v>
      </c>
      <c r="N502" s="30">
        <f>+IFERROR(ROUND(SUM(e!T500:V500)/e!S500,0),0)</f>
        <v>206</v>
      </c>
      <c r="O502" s="30">
        <f>+IFERROR(ROUND(e!W500/e!G500*100,1),0)</f>
        <v>25</v>
      </c>
      <c r="P502" s="41">
        <f>+e!X500</f>
        <v>4</v>
      </c>
      <c r="Q502" s="30">
        <f>+IFERROR(ROUND(e!Z500/e!Y500*100,1),0)</f>
        <v>0</v>
      </c>
      <c r="R502" s="30">
        <f>+IFERROR(ROUND(e!AB500/e!AA500*100,1),0)</f>
        <v>27.3</v>
      </c>
      <c r="S502" s="30">
        <f>+IFERROR(ROUND(SUM(e!AC500:AF500)/J502*100,1),0)</f>
        <v>51.6</v>
      </c>
      <c r="T502" s="30">
        <f>+IFERROR(ROUND(e!AG500/e!Y500*100,1),0)</f>
        <v>0</v>
      </c>
      <c r="U502" s="30">
        <f>+IFERROR(ROUND(e!AH500/SUM(e!AH500:AJ500)*100,1),0)</f>
        <v>0</v>
      </c>
      <c r="V502" s="30">
        <f>+IFERROR(ROUND(e!AK500/SUM(e!AK500:AQ500)*100,1),0)</f>
        <v>10</v>
      </c>
      <c r="W502" s="30">
        <f>+IFERROR(ROUND(SUM(e!AR500:BG500)/J502*100,1),0)</f>
        <v>1.6</v>
      </c>
      <c r="X502" s="30">
        <f>+IFERROR(ROUND(SUM(e!BH500:BI500)/SUM(e!BJ500:BK500)*100,1),0)</f>
        <v>108</v>
      </c>
      <c r="Y502" s="30">
        <f t="shared" si="86"/>
        <v>397.3</v>
      </c>
      <c r="Z502" s="30">
        <f t="shared" si="87"/>
        <v>107.2</v>
      </c>
      <c r="AA502" s="30">
        <f>+IFERROR(ROUND(K502/SUM(e!T500:V500),1),0)</f>
        <v>244.3</v>
      </c>
      <c r="AB502" s="42">
        <f>+IFERROR(ROUND((SUM(e!BJ500:BK500)-SUM(e!BL500:BO500))/SUM(e!T500:V500),1),0)</f>
        <v>227.9</v>
      </c>
      <c r="AC502" s="30">
        <f>+IFERROR(ROUND(e!BP500/e!BQ500*100,1),0)</f>
        <v>45.2</v>
      </c>
      <c r="AD502" s="101">
        <f>+e!BR500</f>
        <v>3000</v>
      </c>
      <c r="AF502" s="5"/>
      <c r="AG502" s="29"/>
      <c r="BG502" s="5"/>
      <c r="BH502" s="29"/>
      <c r="CH502" s="5"/>
      <c r="CI502" s="29"/>
    </row>
    <row r="503" spans="2:87">
      <c r="B503" s="40" t="s">
        <v>1928</v>
      </c>
      <c r="C503" s="30" t="s">
        <v>1929</v>
      </c>
      <c r="D503" s="30" t="s">
        <v>1292</v>
      </c>
      <c r="E503" s="30" t="s">
        <v>1935</v>
      </c>
      <c r="F503" s="30" t="str">
        <f t="shared" si="85"/>
        <v>神奈川県小田原市</v>
      </c>
      <c r="G503" s="41">
        <f>+e!F501</f>
        <v>173830</v>
      </c>
      <c r="H503" s="41">
        <f>+e!G501</f>
        <v>60</v>
      </c>
      <c r="I503" s="41">
        <f>+SUM(e!H501:K501)</f>
        <v>8</v>
      </c>
      <c r="J503" s="41">
        <f>+SUM(e!L501:O501)</f>
        <v>763886</v>
      </c>
      <c r="K503" s="41">
        <f>+e!P501</f>
        <v>2651645</v>
      </c>
      <c r="L503" s="41">
        <f>+SUM(e!Q501:R501)</f>
        <v>10408047</v>
      </c>
      <c r="M503" s="31">
        <f>+IFERROR(ROUND(e!P501/e!S501,0),0)</f>
        <v>60265</v>
      </c>
      <c r="N503" s="30">
        <f>+IFERROR(ROUND(SUM(e!T501:V501)/e!S501,0),0)</f>
        <v>425</v>
      </c>
      <c r="O503" s="30">
        <f>+IFERROR(ROUND(e!W501/e!G501*100,1),0)</f>
        <v>43.3</v>
      </c>
      <c r="P503" s="41">
        <f>+e!X501</f>
        <v>10</v>
      </c>
      <c r="Q503" s="30">
        <f>+IFERROR(ROUND(e!Z501/e!Y501*100,1),0)</f>
        <v>0</v>
      </c>
      <c r="R503" s="30">
        <f>+IFERROR(ROUND(e!AB501/e!AA501*100,1),0)</f>
        <v>57</v>
      </c>
      <c r="S503" s="30">
        <f>+IFERROR(ROUND(SUM(e!AC501:AF501)/J503*100,1),0)</f>
        <v>21.7</v>
      </c>
      <c r="T503" s="30">
        <f>+IFERROR(ROUND(e!AG501/e!Y501*100,1),0)</f>
        <v>13</v>
      </c>
      <c r="U503" s="30">
        <f>+IFERROR(ROUND(e!AH501/SUM(e!AH501:AJ501)*100,1),0)</f>
        <v>17.3</v>
      </c>
      <c r="V503" s="30">
        <f>+IFERROR(ROUND(e!AK501/SUM(e!AK501:AQ501)*100,1),0)</f>
        <v>40.9</v>
      </c>
      <c r="W503" s="30">
        <f>+IFERROR(ROUND(SUM(e!AR501:BG501)/J503*100,1),0)</f>
        <v>28.2</v>
      </c>
      <c r="X503" s="30">
        <f>+IFERROR(ROUND(SUM(e!BH501:BI501)/SUM(e!BJ501:BK501)*100,1),0)</f>
        <v>118.2</v>
      </c>
      <c r="Y503" s="30">
        <f t="shared" si="86"/>
        <v>392.5</v>
      </c>
      <c r="Z503" s="30">
        <f t="shared" si="87"/>
        <v>109.6</v>
      </c>
      <c r="AA503" s="30">
        <f>+IFERROR(ROUND(K503/SUM(e!T501:V501),1),0)</f>
        <v>142</v>
      </c>
      <c r="AB503" s="42">
        <f>+IFERROR(ROUND((SUM(e!BJ501:BK501)-SUM(e!BL501:BO501))/SUM(e!T501:V501),1),0)</f>
        <v>129.6</v>
      </c>
      <c r="AC503" s="30">
        <f>+IFERROR(ROUND(e!BP501/e!BQ501*100,1),0)</f>
        <v>209.2</v>
      </c>
      <c r="AD503" s="101">
        <f>+e!BR501</f>
        <v>0</v>
      </c>
      <c r="AF503" s="5"/>
      <c r="AG503" s="29"/>
      <c r="BG503" s="5"/>
      <c r="BH503" s="29"/>
      <c r="CH503" s="5"/>
      <c r="CI503" s="29"/>
    </row>
    <row r="504" spans="2:87">
      <c r="B504" s="40" t="s">
        <v>1928</v>
      </c>
      <c r="C504" s="30" t="s">
        <v>1929</v>
      </c>
      <c r="D504" s="30" t="s">
        <v>1294</v>
      </c>
      <c r="E504" s="30" t="s">
        <v>1929</v>
      </c>
      <c r="F504" s="30" t="str">
        <f t="shared" si="85"/>
        <v>神奈川県神奈川県</v>
      </c>
      <c r="G504" s="41">
        <f>+e!F502</f>
        <v>2815880</v>
      </c>
      <c r="H504" s="41">
        <f>+e!G502</f>
        <v>692</v>
      </c>
      <c r="I504" s="41">
        <f>+SUM(e!H502:K502)</f>
        <v>11</v>
      </c>
      <c r="J504" s="41">
        <f>+SUM(e!L502:O502)</f>
        <v>9254307</v>
      </c>
      <c r="K504" s="41">
        <f>+e!P502</f>
        <v>48010374</v>
      </c>
      <c r="L504" s="41">
        <f>+SUM(e!Q502:R502)</f>
        <v>108526430</v>
      </c>
      <c r="M504" s="31">
        <f>+IFERROR(ROUND(e!P502/e!S502,0),0)</f>
        <v>74205</v>
      </c>
      <c r="N504" s="30">
        <f>+IFERROR(ROUND(SUM(e!T502:V502)/e!S502,0),0)</f>
        <v>468</v>
      </c>
      <c r="O504" s="30">
        <f>+IFERROR(ROUND(e!W502/e!G502*100,1),0)</f>
        <v>64.3</v>
      </c>
      <c r="P504" s="41">
        <f>+e!X502</f>
        <v>18</v>
      </c>
      <c r="Q504" s="30">
        <f>+IFERROR(ROUND(e!Z502/e!Y502*100,1),0)</f>
        <v>2.4</v>
      </c>
      <c r="R504" s="30">
        <f>+IFERROR(ROUND(e!AB502/e!AA502*100,1),0)</f>
        <v>50.5</v>
      </c>
      <c r="S504" s="30">
        <f>+IFERROR(ROUND(SUM(e!AC502:AF502)/J504*100,1),0)</f>
        <v>26.4</v>
      </c>
      <c r="T504" s="30">
        <f>+IFERROR(ROUND(e!AG502/e!Y502*100,1),0)</f>
        <v>2.8</v>
      </c>
      <c r="U504" s="30">
        <f>+IFERROR(ROUND(e!AH502/SUM(e!AH502:AJ502)*100,1),0)</f>
        <v>33.6</v>
      </c>
      <c r="V504" s="30">
        <f>+IFERROR(ROUND(e!AK502/SUM(e!AK502:AQ502)*100,1),0)</f>
        <v>31.5</v>
      </c>
      <c r="W504" s="30">
        <f>+IFERROR(ROUND(SUM(e!AR502:BG502)/J504*100,1),0)</f>
        <v>20.2</v>
      </c>
      <c r="X504" s="30">
        <f>+IFERROR(ROUND(SUM(e!BH502:BI502)/SUM(e!BJ502:BK502)*100,1),0)</f>
        <v>112.8</v>
      </c>
      <c r="Y504" s="30">
        <f t="shared" si="86"/>
        <v>226</v>
      </c>
      <c r="Z504" s="30">
        <f t="shared" si="87"/>
        <v>102.9</v>
      </c>
      <c r="AA504" s="30">
        <f>+IFERROR(ROUND(K504/SUM(e!T502:V502),1),0)</f>
        <v>158.6</v>
      </c>
      <c r="AB504" s="42">
        <f>+IFERROR(ROUND((SUM(e!BJ502:BK502)-SUM(e!BL502:BO502))/SUM(e!T502:V502),1),0)</f>
        <v>154.19999999999999</v>
      </c>
      <c r="AC504" s="30">
        <f>+IFERROR(ROUND(e!BP502/e!BQ502*100,1),0)</f>
        <v>112</v>
      </c>
      <c r="AD504" s="101">
        <f>+e!BR502</f>
        <v>987900</v>
      </c>
      <c r="AF504" s="5"/>
      <c r="AG504" s="29"/>
      <c r="BG504" s="5"/>
      <c r="BH504" s="29"/>
      <c r="CH504" s="5"/>
      <c r="CI504" s="29"/>
    </row>
    <row r="505" spans="2:87">
      <c r="B505" s="40" t="s">
        <v>1928</v>
      </c>
      <c r="C505" s="30" t="s">
        <v>1929</v>
      </c>
      <c r="D505" s="30" t="s">
        <v>1296</v>
      </c>
      <c r="E505" s="30" t="s">
        <v>1936</v>
      </c>
      <c r="F505" s="30" t="str">
        <f t="shared" si="85"/>
        <v>神奈川県三浦市</v>
      </c>
      <c r="G505" s="41">
        <f>+e!F503</f>
        <v>42836</v>
      </c>
      <c r="H505" s="41">
        <f>+e!G503</f>
        <v>24</v>
      </c>
      <c r="I505" s="41">
        <f>+SUM(e!H503:K503)</f>
        <v>0</v>
      </c>
      <c r="J505" s="41">
        <f>+SUM(e!L503:O503)</f>
        <v>214617</v>
      </c>
      <c r="K505" s="41">
        <f>+e!P503</f>
        <v>1037722</v>
      </c>
      <c r="L505" s="41">
        <f>+SUM(e!Q503:R503)</f>
        <v>4788142</v>
      </c>
      <c r="M505" s="31">
        <f>+IFERROR(ROUND(e!P503/e!S503,0),0)</f>
        <v>94338</v>
      </c>
      <c r="N505" s="30">
        <f>+IFERROR(ROUND(SUM(e!T503:V503)/e!S503,0),0)</f>
        <v>466</v>
      </c>
      <c r="O505" s="30">
        <f>+IFERROR(ROUND(e!W503/e!G503*100,1),0)</f>
        <v>33.299999999999997</v>
      </c>
      <c r="P505" s="41">
        <f>+e!X503</f>
        <v>10</v>
      </c>
      <c r="Q505" s="30">
        <f>+IFERROR(ROUND(e!Z503/e!Y503*100,1),0)</f>
        <v>0</v>
      </c>
      <c r="R505" s="30">
        <f>+IFERROR(ROUND(e!AB503/e!AA503*100,1),0)</f>
        <v>68.8</v>
      </c>
      <c r="S505" s="30">
        <f>+IFERROR(ROUND(SUM(e!AC503:AF503)/J505*100,1),0)</f>
        <v>21.7</v>
      </c>
      <c r="T505" s="30">
        <f>+IFERROR(ROUND(e!AG503/e!Y503*100,1),0)</f>
        <v>0</v>
      </c>
      <c r="U505" s="30">
        <f>+IFERROR(ROUND(e!AH503/SUM(e!AH503:AJ503)*100,1),0)</f>
        <v>0</v>
      </c>
      <c r="V505" s="30">
        <f>+IFERROR(ROUND(e!AK503/SUM(e!AK503:AQ503)*100,1),0)</f>
        <v>21.7</v>
      </c>
      <c r="W505" s="30">
        <f>+IFERROR(ROUND(SUM(e!AR503:BG503)/J505*100,1),0)</f>
        <v>49.8</v>
      </c>
      <c r="X505" s="30">
        <f>+IFERROR(ROUND(SUM(e!BH503:BI503)/SUM(e!BJ503:BK503)*100,1),0)</f>
        <v>88.8</v>
      </c>
      <c r="Y505" s="30">
        <f t="shared" si="86"/>
        <v>461.4</v>
      </c>
      <c r="Z505" s="30">
        <f t="shared" si="87"/>
        <v>85</v>
      </c>
      <c r="AA505" s="30">
        <f>+IFERROR(ROUND(K505/SUM(e!T503:V503),1),0)</f>
        <v>202.4</v>
      </c>
      <c r="AB505" s="42">
        <f>+IFERROR(ROUND((SUM(e!BJ503:BK503)-SUM(e!BL503:BO503))/SUM(e!T503:V503),1),0)</f>
        <v>238</v>
      </c>
      <c r="AC505" s="30">
        <f>+IFERROR(ROUND(e!BP503/e!BQ503*100,1),0)</f>
        <v>62.2</v>
      </c>
      <c r="AD505" s="101">
        <f>+e!BR503</f>
        <v>29300</v>
      </c>
      <c r="AF505" s="5"/>
      <c r="AG505" s="29"/>
      <c r="BG505" s="5"/>
      <c r="BH505" s="29"/>
      <c r="CH505" s="5"/>
      <c r="CI505" s="29"/>
    </row>
    <row r="506" spans="2:87">
      <c r="B506" s="40" t="s">
        <v>1928</v>
      </c>
      <c r="C506" s="30" t="s">
        <v>1929</v>
      </c>
      <c r="D506" s="30" t="s">
        <v>1298</v>
      </c>
      <c r="E506" s="30" t="s">
        <v>1937</v>
      </c>
      <c r="F506" s="30" t="str">
        <f t="shared" si="85"/>
        <v>神奈川県湯河原町（吉浜）</v>
      </c>
      <c r="G506" s="41">
        <f>+e!F504</f>
        <v>13976</v>
      </c>
      <c r="H506" s="41">
        <f>+e!G504</f>
        <v>7</v>
      </c>
      <c r="I506" s="41">
        <f>+SUM(e!H504:K504)</f>
        <v>3</v>
      </c>
      <c r="J506" s="41">
        <f>+SUM(e!L504:O504)</f>
        <v>101810</v>
      </c>
      <c r="K506" s="41">
        <f>+e!P504</f>
        <v>385331</v>
      </c>
      <c r="L506" s="41">
        <f>+SUM(e!Q504:R504)</f>
        <v>2448272</v>
      </c>
      <c r="M506" s="31">
        <f>+IFERROR(ROUND(e!P504/e!S504,0),0)</f>
        <v>55047</v>
      </c>
      <c r="N506" s="30">
        <f>+IFERROR(ROUND(SUM(e!T504:V504)/e!S504,0),0)</f>
        <v>331</v>
      </c>
      <c r="O506" s="30">
        <f>+IFERROR(ROUND(e!W504/e!G504*100,1),0)</f>
        <v>28.6</v>
      </c>
      <c r="P506" s="41">
        <f>+e!X504</f>
        <v>18</v>
      </c>
      <c r="Q506" s="30">
        <f>+IFERROR(ROUND(e!Z504/e!Y504*100,1),0)</f>
        <v>0</v>
      </c>
      <c r="R506" s="30">
        <f>+IFERROR(ROUND(e!AB504/e!AA504*100,1),0)</f>
        <v>45.9</v>
      </c>
      <c r="S506" s="30">
        <f>+IFERROR(ROUND(SUM(e!AC504:AF504)/J506*100,1),0)</f>
        <v>34.9</v>
      </c>
      <c r="T506" s="30">
        <f>+IFERROR(ROUND(e!AG504/e!Y504*100,1),0)</f>
        <v>19.7</v>
      </c>
      <c r="U506" s="30">
        <f>+IFERROR(ROUND(e!AH504/SUM(e!AH504:AJ504)*100,1),0)</f>
        <v>0</v>
      </c>
      <c r="V506" s="30">
        <f>+IFERROR(ROUND(e!AK504/SUM(e!AK504:AQ504)*100,1),0)</f>
        <v>45.2</v>
      </c>
      <c r="W506" s="30">
        <f>+IFERROR(ROUND(SUM(e!AR504:BG504)/J506*100,1),0)</f>
        <v>64.2</v>
      </c>
      <c r="X506" s="30">
        <f>+IFERROR(ROUND(SUM(e!BH504:BI504)/SUM(e!BJ504:BK504)*100,1),0)</f>
        <v>116.2</v>
      </c>
      <c r="Y506" s="30">
        <f t="shared" si="86"/>
        <v>635.4</v>
      </c>
      <c r="Z506" s="30">
        <f t="shared" si="87"/>
        <v>112.7</v>
      </c>
      <c r="AA506" s="30">
        <f>+IFERROR(ROUND(K506/SUM(e!T504:V504),1),0)</f>
        <v>166.2</v>
      </c>
      <c r="AB506" s="42">
        <f>+IFERROR(ROUND((SUM(e!BJ504:BK504)-SUM(e!BL504:BO504))/SUM(e!T504:V504),1),0)</f>
        <v>147.5</v>
      </c>
      <c r="AC506" s="30">
        <f>+IFERROR(ROUND(e!BP504/e!BQ504*100,1),0)</f>
        <v>176</v>
      </c>
      <c r="AD506" s="101">
        <f>+e!BR504</f>
        <v>0</v>
      </c>
      <c r="AF506" s="5"/>
      <c r="AG506" s="29"/>
      <c r="BG506" s="5"/>
      <c r="BH506" s="29"/>
      <c r="CH506" s="5"/>
      <c r="CI506" s="29"/>
    </row>
    <row r="507" spans="2:87">
      <c r="B507" s="40" t="s">
        <v>1928</v>
      </c>
      <c r="C507" s="30" t="s">
        <v>1929</v>
      </c>
      <c r="D507" s="30" t="s">
        <v>1300</v>
      </c>
      <c r="E507" s="30" t="s">
        <v>1938</v>
      </c>
      <c r="F507" s="30" t="str">
        <f t="shared" si="85"/>
        <v>神奈川県湯河原町（湯河原）</v>
      </c>
      <c r="G507" s="41">
        <f>+e!F505</f>
        <v>3096</v>
      </c>
      <c r="H507" s="41">
        <f>+e!G505</f>
        <v>0</v>
      </c>
      <c r="I507" s="41">
        <f>+SUM(e!H505:K505)</f>
        <v>2</v>
      </c>
      <c r="J507" s="41">
        <f>+SUM(e!L505:O505)</f>
        <v>41333</v>
      </c>
      <c r="K507" s="41">
        <f>+e!P505</f>
        <v>0</v>
      </c>
      <c r="L507" s="41">
        <f>+SUM(e!Q505:R505)</f>
        <v>0</v>
      </c>
      <c r="M507" s="31">
        <f>+IFERROR(ROUND(e!P505/e!S505,0),0)</f>
        <v>0</v>
      </c>
      <c r="N507" s="30">
        <f>+IFERROR(ROUND(SUM(e!T505:V505)/e!S505,0),0)</f>
        <v>0</v>
      </c>
      <c r="O507" s="30">
        <f>+IFERROR(ROUND(e!W505/e!G505*100,1),0)</f>
        <v>0</v>
      </c>
      <c r="P507" s="41">
        <f>+e!X505</f>
        <v>0</v>
      </c>
      <c r="Q507" s="30">
        <f>+IFERROR(ROUND(e!Z505/e!Y505*100,1),0)</f>
        <v>0</v>
      </c>
      <c r="R507" s="30">
        <f>+IFERROR(ROUND(e!AB505/e!AA505*100,1),0)</f>
        <v>66.7</v>
      </c>
      <c r="S507" s="30">
        <f>+IFERROR(ROUND(SUM(e!AC505:AF505)/J507*100,1),0)</f>
        <v>1.8</v>
      </c>
      <c r="T507" s="30">
        <f>+IFERROR(ROUND(e!AG505/e!Y505*100,1),0)</f>
        <v>0</v>
      </c>
      <c r="U507" s="30">
        <f>+IFERROR(ROUND(e!AH505/SUM(e!AH505:AJ505)*100,1),0)</f>
        <v>0</v>
      </c>
      <c r="V507" s="30">
        <f>+IFERROR(ROUND(e!AK505/SUM(e!AK505:AQ505)*100,1),0)</f>
        <v>0</v>
      </c>
      <c r="W507" s="30">
        <f>+IFERROR(ROUND(SUM(e!AR505:BG505)/J507*100,1),0)</f>
        <v>70.599999999999994</v>
      </c>
      <c r="X507" s="30">
        <f>+IFERROR(ROUND(SUM(e!BH505:BI505)/SUM(e!BJ505:BK505)*100,1),0)</f>
        <v>0</v>
      </c>
      <c r="Y507" s="30">
        <f t="shared" si="86"/>
        <v>0</v>
      </c>
      <c r="Z507" s="30">
        <f t="shared" si="87"/>
        <v>0</v>
      </c>
      <c r="AA507" s="30">
        <f>+IFERROR(ROUND(K507/SUM(e!T505:V505),1),0)</f>
        <v>0</v>
      </c>
      <c r="AB507" s="42">
        <f>+IFERROR(ROUND((SUM(e!BJ505:BK505)-SUM(e!BL505:BO505))/SUM(e!T505:V505),1),0)</f>
        <v>0</v>
      </c>
      <c r="AC507" s="30">
        <f>+IFERROR(ROUND(e!BP505/e!BQ505*100,1),0)</f>
        <v>0</v>
      </c>
      <c r="AD507" s="101">
        <f>+e!BR505</f>
        <v>0</v>
      </c>
      <c r="AF507" s="5"/>
      <c r="AG507" s="29"/>
      <c r="BG507" s="5"/>
      <c r="BH507" s="29"/>
      <c r="CH507" s="5"/>
      <c r="CI507" s="29"/>
    </row>
    <row r="508" spans="2:87">
      <c r="B508" s="40" t="s">
        <v>1928</v>
      </c>
      <c r="C508" s="30" t="s">
        <v>1929</v>
      </c>
      <c r="D508" s="30" t="s">
        <v>1302</v>
      </c>
      <c r="E508" s="30" t="s">
        <v>1939</v>
      </c>
      <c r="F508" s="30" t="str">
        <f t="shared" si="85"/>
        <v>神奈川県座間市</v>
      </c>
      <c r="G508" s="41">
        <f>+e!F506</f>
        <v>130093</v>
      </c>
      <c r="H508" s="41">
        <f>+e!G506</f>
        <v>25</v>
      </c>
      <c r="I508" s="41">
        <f>+SUM(e!H506:K506)</f>
        <v>3</v>
      </c>
      <c r="J508" s="41">
        <f>+SUM(e!L506:O506)</f>
        <v>335167</v>
      </c>
      <c r="K508" s="41">
        <f>+e!P506</f>
        <v>1647371</v>
      </c>
      <c r="L508" s="41">
        <f>+SUM(e!Q506:R506)</f>
        <v>1845630</v>
      </c>
      <c r="M508" s="31">
        <f>+IFERROR(ROUND(e!P506/e!S506,0),0)</f>
        <v>86704</v>
      </c>
      <c r="N508" s="30">
        <f>+IFERROR(ROUND(SUM(e!T506:V506)/e!S506,0),0)</f>
        <v>667</v>
      </c>
      <c r="O508" s="30">
        <f>+IFERROR(ROUND(e!W506/e!G506*100,1),0)</f>
        <v>40</v>
      </c>
      <c r="P508" s="41">
        <f>+e!X506</f>
        <v>6</v>
      </c>
      <c r="Q508" s="30">
        <f>+IFERROR(ROUND(e!Z506/e!Y506*100,1),0)</f>
        <v>0</v>
      </c>
      <c r="R508" s="30">
        <f>+IFERROR(ROUND(e!AB506/e!AA506*100,1),0)</f>
        <v>87.5</v>
      </c>
      <c r="S508" s="30">
        <f>+IFERROR(ROUND(SUM(e!AC506:AF506)/J508*100,1),0)</f>
        <v>19.8</v>
      </c>
      <c r="T508" s="30">
        <f>+IFERROR(ROUND(e!AG506/e!Y506*100,1),0)</f>
        <v>0</v>
      </c>
      <c r="U508" s="30">
        <f>+IFERROR(ROUND(e!AH506/SUM(e!AH506:AJ506)*100,1),0)</f>
        <v>55.1</v>
      </c>
      <c r="V508" s="30">
        <f>+IFERROR(ROUND(e!AK506/SUM(e!AK506:AQ506)*100,1),0)</f>
        <v>0</v>
      </c>
      <c r="W508" s="30">
        <f>+IFERROR(ROUND(SUM(e!AR506:BG506)/J508*100,1),0)</f>
        <v>20.2</v>
      </c>
      <c r="X508" s="30">
        <f>+IFERROR(ROUND(SUM(e!BH506:BI506)/SUM(e!BJ506:BK506)*100,1),0)</f>
        <v>111.7</v>
      </c>
      <c r="Y508" s="30">
        <f t="shared" si="86"/>
        <v>112</v>
      </c>
      <c r="Z508" s="30">
        <f t="shared" si="87"/>
        <v>96.4</v>
      </c>
      <c r="AA508" s="30">
        <f>+IFERROR(ROUND(K508/SUM(e!T506:V506),1),0)</f>
        <v>129.9</v>
      </c>
      <c r="AB508" s="42">
        <f>+IFERROR(ROUND((SUM(e!BJ506:BK506)-SUM(e!BL506:BO506))/SUM(e!T506:V506),1),0)</f>
        <v>134.69999999999999</v>
      </c>
      <c r="AC508" s="30">
        <f>+IFERROR(ROUND(e!BP506/e!BQ506*100,1),0)</f>
        <v>380.7</v>
      </c>
      <c r="AD508" s="101">
        <f>+e!BR506</f>
        <v>46690</v>
      </c>
      <c r="AF508" s="5"/>
      <c r="AG508" s="29"/>
      <c r="BG508" s="5"/>
      <c r="BH508" s="29"/>
      <c r="CH508" s="5"/>
      <c r="CI508" s="29"/>
    </row>
    <row r="509" spans="2:87">
      <c r="B509" s="40" t="s">
        <v>1928</v>
      </c>
      <c r="C509" s="30" t="s">
        <v>1929</v>
      </c>
      <c r="D509" s="30" t="s">
        <v>1306</v>
      </c>
      <c r="E509" s="30" t="s">
        <v>1940</v>
      </c>
      <c r="F509" s="30" t="str">
        <f t="shared" si="85"/>
        <v>神奈川県神奈川県（箱根）</v>
      </c>
      <c r="G509" s="41">
        <f>+e!F507</f>
        <v>5101</v>
      </c>
      <c r="H509" s="41">
        <f>+e!G507</f>
        <v>0</v>
      </c>
      <c r="I509" s="41">
        <f>+SUM(e!H507:K507)</f>
        <v>3</v>
      </c>
      <c r="J509" s="41">
        <f>+SUM(e!L507:O507)</f>
        <v>92118</v>
      </c>
      <c r="K509" s="41">
        <f>+e!P507</f>
        <v>0</v>
      </c>
      <c r="L509" s="41">
        <f>+SUM(e!Q507:R507)</f>
        <v>0</v>
      </c>
      <c r="M509" s="31">
        <f>+IFERROR(ROUND(e!P507/e!S507,0),0)</f>
        <v>0</v>
      </c>
      <c r="N509" s="30">
        <f>+IFERROR(ROUND(SUM(e!T507:V507)/e!S507,0),0)</f>
        <v>0</v>
      </c>
      <c r="O509" s="30">
        <f>+IFERROR(ROUND(e!W507/e!G507*100,1),0)</f>
        <v>0</v>
      </c>
      <c r="P509" s="41">
        <f>+e!X507</f>
        <v>0</v>
      </c>
      <c r="Q509" s="30">
        <f>+IFERROR(ROUND(e!Z507/e!Y507*100,1),0)</f>
        <v>0</v>
      </c>
      <c r="R509" s="30">
        <f>+IFERROR(ROUND(e!AB507/e!AA507*100,1),0)</f>
        <v>26.1</v>
      </c>
      <c r="S509" s="30">
        <f>+IFERROR(ROUND(SUM(e!AC507:AF507)/J509*100,1),0)</f>
        <v>21</v>
      </c>
      <c r="T509" s="30">
        <f>+IFERROR(ROUND(e!AG507/e!Y507*100,1),0)</f>
        <v>100</v>
      </c>
      <c r="U509" s="30">
        <f>+IFERROR(ROUND(e!AH507/SUM(e!AH507:AJ507)*100,1),0)</f>
        <v>33.6</v>
      </c>
      <c r="V509" s="30">
        <f>+IFERROR(ROUND(e!AK507/SUM(e!AK507:AQ507)*100,1),0)</f>
        <v>17.8</v>
      </c>
      <c r="W509" s="30">
        <f>+IFERROR(ROUND(SUM(e!AR507:BG507)/J509*100,1),0)</f>
        <v>63.8</v>
      </c>
      <c r="X509" s="30">
        <f>+IFERROR(ROUND(SUM(e!BH507:BI507)/SUM(e!BJ507:BK507)*100,1),0)</f>
        <v>0</v>
      </c>
      <c r="Y509" s="30">
        <f t="shared" si="86"/>
        <v>0</v>
      </c>
      <c r="Z509" s="30">
        <f t="shared" si="87"/>
        <v>0</v>
      </c>
      <c r="AA509" s="30">
        <f>+IFERROR(ROUND(K509/SUM(e!T507:V507),1),0)</f>
        <v>0</v>
      </c>
      <c r="AB509" s="42">
        <f>+IFERROR(ROUND((SUM(e!BJ507:BK507)-SUM(e!BL507:BO507))/SUM(e!T507:V507),1),0)</f>
        <v>0</v>
      </c>
      <c r="AC509" s="30">
        <f>+IFERROR(ROUND(e!BP507/e!BQ507*100,1),0)</f>
        <v>0</v>
      </c>
      <c r="AD509" s="101">
        <f>+e!BR507</f>
        <v>0</v>
      </c>
      <c r="AF509" s="5"/>
      <c r="AG509" s="29"/>
      <c r="BG509" s="5"/>
      <c r="BH509" s="29"/>
      <c r="CH509" s="5"/>
      <c r="CI509" s="29"/>
    </row>
    <row r="510" spans="2:87">
      <c r="B510" s="40" t="s">
        <v>1928</v>
      </c>
      <c r="C510" s="30" t="s">
        <v>1929</v>
      </c>
      <c r="D510" s="30" t="s">
        <v>1308</v>
      </c>
      <c r="E510" s="30" t="s">
        <v>1941</v>
      </c>
      <c r="F510" s="30" t="str">
        <f t="shared" si="85"/>
        <v>神奈川県南足柄市</v>
      </c>
      <c r="G510" s="41">
        <f>+e!F508</f>
        <v>41429</v>
      </c>
      <c r="H510" s="41">
        <f>+e!G508</f>
        <v>9</v>
      </c>
      <c r="I510" s="41">
        <f>+SUM(e!H508:K508)</f>
        <v>10</v>
      </c>
      <c r="J510" s="41">
        <f>+SUM(e!L508:O508)</f>
        <v>238307</v>
      </c>
      <c r="K510" s="41">
        <f>+e!P508</f>
        <v>560152</v>
      </c>
      <c r="L510" s="41">
        <f>+SUM(e!Q508:R508)</f>
        <v>1094937</v>
      </c>
      <c r="M510" s="31">
        <f>+IFERROR(ROUND(e!P508/e!S508,0),0)</f>
        <v>93359</v>
      </c>
      <c r="N510" s="30">
        <f>+IFERROR(ROUND(SUM(e!T508:V508)/e!S508,0),0)</f>
        <v>873</v>
      </c>
      <c r="O510" s="30">
        <f>+IFERROR(ROUND(e!W508/e!G508*100,1),0)</f>
        <v>55.6</v>
      </c>
      <c r="P510" s="41">
        <f>+e!X508</f>
        <v>4</v>
      </c>
      <c r="Q510" s="30">
        <f>+IFERROR(ROUND(e!Z508/e!Y508*100,1),0)</f>
        <v>0</v>
      </c>
      <c r="R510" s="30">
        <f>+IFERROR(ROUND(e!AB508/e!AA508*100,1),0)</f>
        <v>54.1</v>
      </c>
      <c r="S510" s="30">
        <f>+IFERROR(ROUND(SUM(e!AC508:AF508)/J510*100,1),0)</f>
        <v>16.100000000000001</v>
      </c>
      <c r="T510" s="30">
        <f>+IFERROR(ROUND(e!AG508/e!Y508*100,1),0)</f>
        <v>99.7</v>
      </c>
      <c r="U510" s="30">
        <f>+IFERROR(ROUND(e!AH508/SUM(e!AH508:AJ508)*100,1),0)</f>
        <v>80.8</v>
      </c>
      <c r="V510" s="30">
        <f>+IFERROR(ROUND(e!AK508/SUM(e!AK508:AQ508)*100,1),0)</f>
        <v>62.6</v>
      </c>
      <c r="W510" s="30">
        <f>+IFERROR(ROUND(SUM(e!AR508:BG508)/J510*100,1),0)</f>
        <v>16.2</v>
      </c>
      <c r="X510" s="30">
        <f>+IFERROR(ROUND(SUM(e!BH508:BI508)/SUM(e!BJ508:BK508)*100,1),0)</f>
        <v>102.9</v>
      </c>
      <c r="Y510" s="30">
        <f t="shared" si="86"/>
        <v>195.5</v>
      </c>
      <c r="Z510" s="30">
        <f t="shared" si="87"/>
        <v>96.7</v>
      </c>
      <c r="AA510" s="30">
        <f>+IFERROR(ROUND(K510/SUM(e!T508:V508),1),0)</f>
        <v>106.9</v>
      </c>
      <c r="AB510" s="42">
        <f>+IFERROR(ROUND((SUM(e!BJ508:BK508)-SUM(e!BL508:BO508))/SUM(e!T508:V508),1),0)</f>
        <v>110.6</v>
      </c>
      <c r="AC510" s="30">
        <f>+IFERROR(ROUND(e!BP508/e!BQ508*100,1),0)</f>
        <v>730.8</v>
      </c>
      <c r="AD510" s="101">
        <f>+e!BR508</f>
        <v>0</v>
      </c>
      <c r="AF510" s="5"/>
      <c r="AG510" s="29"/>
      <c r="BG510" s="5"/>
      <c r="BH510" s="29"/>
      <c r="CH510" s="5"/>
      <c r="CI510" s="29"/>
    </row>
    <row r="511" spans="2:87">
      <c r="B511" s="40" t="s">
        <v>1928</v>
      </c>
      <c r="C511" s="30" t="s">
        <v>1929</v>
      </c>
      <c r="D511" s="30" t="s">
        <v>1314</v>
      </c>
      <c r="E511" s="30" t="s">
        <v>1942</v>
      </c>
      <c r="F511" s="30" t="str">
        <f t="shared" si="85"/>
        <v>神奈川県山北町</v>
      </c>
      <c r="G511" s="41">
        <f>+e!F509</f>
        <v>8223</v>
      </c>
      <c r="H511" s="41">
        <f>+e!G509</f>
        <v>3</v>
      </c>
      <c r="I511" s="41">
        <f>+SUM(e!H509:K509)</f>
        <v>6</v>
      </c>
      <c r="J511" s="41">
        <f>+SUM(e!L509:O509)</f>
        <v>61971</v>
      </c>
      <c r="K511" s="41">
        <f>+e!P509</f>
        <v>135739</v>
      </c>
      <c r="L511" s="41">
        <f>+SUM(e!Q509:R509)</f>
        <v>335469</v>
      </c>
      <c r="M511" s="31">
        <f>+IFERROR(ROUND(e!P509/e!S509,0),0)</f>
        <v>45246</v>
      </c>
      <c r="N511" s="30">
        <f>+IFERROR(ROUND(SUM(e!T509:V509)/e!S509,0),0)</f>
        <v>341</v>
      </c>
      <c r="O511" s="30">
        <f>+IFERROR(ROUND(e!W509/e!G509*100,1),0)</f>
        <v>33.299999999999997</v>
      </c>
      <c r="P511" s="41">
        <f>+e!X509</f>
        <v>6</v>
      </c>
      <c r="Q511" s="30">
        <f>+IFERROR(ROUND(e!Z509/e!Y509*100,1),0)</f>
        <v>0</v>
      </c>
      <c r="R511" s="30">
        <f>+IFERROR(ROUND(e!AB509/e!AA509*100,1),0)</f>
        <v>78.3</v>
      </c>
      <c r="S511" s="30">
        <f>+IFERROR(ROUND(SUM(e!AC509:AF509)/J511*100,1),0)</f>
        <v>17.2</v>
      </c>
      <c r="T511" s="30">
        <f>+IFERROR(ROUND(e!AG509/e!Y509*100,1),0)</f>
        <v>0</v>
      </c>
      <c r="U511" s="30">
        <f>+IFERROR(ROUND(e!AH509/SUM(e!AH509:AJ509)*100,1),0)</f>
        <v>0</v>
      </c>
      <c r="V511" s="30">
        <f>+IFERROR(ROUND(e!AK509/SUM(e!AK509:AQ509)*100,1),0)</f>
        <v>53.4</v>
      </c>
      <c r="W511" s="30">
        <f>+IFERROR(ROUND(SUM(e!AR509:BG509)/J511*100,1),0)</f>
        <v>8.9</v>
      </c>
      <c r="X511" s="30">
        <f>+IFERROR(ROUND(SUM(e!BH509:BI509)/SUM(e!BJ509:BK509)*100,1),0)</f>
        <v>102.6</v>
      </c>
      <c r="Y511" s="30">
        <f t="shared" si="86"/>
        <v>247.1</v>
      </c>
      <c r="Z511" s="30">
        <f t="shared" si="87"/>
        <v>102.7</v>
      </c>
      <c r="AA511" s="30">
        <f>+IFERROR(ROUND(K511/SUM(e!T509:V509),1),0)</f>
        <v>132.6</v>
      </c>
      <c r="AB511" s="42">
        <f>+IFERROR(ROUND((SUM(e!BJ509:BK509)-SUM(e!BL509:BO509))/SUM(e!T509:V509),1),0)</f>
        <v>129.1</v>
      </c>
      <c r="AC511" s="30">
        <f>+IFERROR(ROUND(e!BP509/e!BQ509*100,1),0)</f>
        <v>540.4</v>
      </c>
      <c r="AD511" s="101">
        <f>+e!BR509</f>
        <v>0</v>
      </c>
      <c r="AF511" s="5"/>
      <c r="AG511" s="29"/>
      <c r="BG511" s="5"/>
      <c r="BH511" s="29"/>
      <c r="CH511" s="5"/>
      <c r="CI511" s="29"/>
    </row>
    <row r="512" spans="2:87">
      <c r="B512" s="40" t="s">
        <v>1928</v>
      </c>
      <c r="C512" s="30" t="s">
        <v>1929</v>
      </c>
      <c r="D512" s="30" t="s">
        <v>1316</v>
      </c>
      <c r="E512" s="30" t="s">
        <v>1943</v>
      </c>
      <c r="F512" s="30" t="str">
        <f t="shared" si="85"/>
        <v>神奈川県愛川町</v>
      </c>
      <c r="G512" s="41">
        <f>+e!F510</f>
        <v>27189</v>
      </c>
      <c r="H512" s="41">
        <f>+e!G510</f>
        <v>12</v>
      </c>
      <c r="I512" s="41">
        <f>+SUM(e!H510:K510)</f>
        <v>6</v>
      </c>
      <c r="J512" s="41">
        <f>+SUM(e!L510:O510)</f>
        <v>186801</v>
      </c>
      <c r="K512" s="41">
        <f>+e!P510</f>
        <v>493180</v>
      </c>
      <c r="L512" s="41">
        <f>+SUM(e!Q510:R510)</f>
        <v>1659676</v>
      </c>
      <c r="M512" s="31">
        <f>+IFERROR(ROUND(e!P510/e!S510,0),0)</f>
        <v>49318</v>
      </c>
      <c r="N512" s="30">
        <f>+IFERROR(ROUND(SUM(e!T510:V510)/e!S510,0),0)</f>
        <v>327</v>
      </c>
      <c r="O512" s="30">
        <f>+IFERROR(ROUND(e!W510/e!G510*100,1),0)</f>
        <v>33.299999999999997</v>
      </c>
      <c r="P512" s="41">
        <f>+e!X510</f>
        <v>4</v>
      </c>
      <c r="Q512" s="30">
        <f>+IFERROR(ROUND(e!Z510/e!Y510*100,1),0)</f>
        <v>0</v>
      </c>
      <c r="R512" s="30">
        <f>+IFERROR(ROUND(e!AB510/e!AA510*100,1),0)</f>
        <v>77.599999999999994</v>
      </c>
      <c r="S512" s="30">
        <f>+IFERROR(ROUND(SUM(e!AC510:AF510)/J512*100,1),0)</f>
        <v>9.3000000000000007</v>
      </c>
      <c r="T512" s="30">
        <f>+IFERROR(ROUND(e!AG510/e!Y510*100,1),0)</f>
        <v>43.3</v>
      </c>
      <c r="U512" s="30">
        <f>+IFERROR(ROUND(e!AH510/SUM(e!AH510:AJ510)*100,1),0)</f>
        <v>0</v>
      </c>
      <c r="V512" s="30">
        <f>+IFERROR(ROUND(e!AK510/SUM(e!AK510:AQ510)*100,1),0)</f>
        <v>77.900000000000006</v>
      </c>
      <c r="W512" s="30">
        <f>+IFERROR(ROUND(SUM(e!AR510:BG510)/J512*100,1),0)</f>
        <v>6.7</v>
      </c>
      <c r="X512" s="30">
        <f>+IFERROR(ROUND(SUM(e!BH510:BI510)/SUM(e!BJ510:BK510)*100,1),0)</f>
        <v>108.1</v>
      </c>
      <c r="Y512" s="30">
        <f t="shared" si="86"/>
        <v>336.5</v>
      </c>
      <c r="Z512" s="30">
        <f t="shared" si="87"/>
        <v>101.1</v>
      </c>
      <c r="AA512" s="30">
        <f>+IFERROR(ROUND(K512/SUM(e!T510:V510),1),0)</f>
        <v>150.9</v>
      </c>
      <c r="AB512" s="42">
        <f>+IFERROR(ROUND((SUM(e!BJ510:BK510)-SUM(e!BL510:BO510))/SUM(e!T510:V510),1),0)</f>
        <v>149.19999999999999</v>
      </c>
      <c r="AC512" s="30">
        <f>+IFERROR(ROUND(e!BP510/e!BQ510*100,1),0)</f>
        <v>167.9</v>
      </c>
      <c r="AD512" s="101">
        <f>+e!BR510</f>
        <v>0</v>
      </c>
      <c r="AF512" s="5"/>
      <c r="AG512" s="29"/>
      <c r="BG512" s="5"/>
      <c r="BH512" s="29"/>
      <c r="CH512" s="5"/>
      <c r="CI512" s="29"/>
    </row>
    <row r="513" spans="2:87">
      <c r="B513" s="40" t="s">
        <v>1928</v>
      </c>
      <c r="C513" s="30" t="s">
        <v>1929</v>
      </c>
      <c r="D513" s="30" t="s">
        <v>1531</v>
      </c>
      <c r="E513" s="30" t="s">
        <v>1944</v>
      </c>
      <c r="F513" s="30" t="str">
        <f t="shared" si="85"/>
        <v>神奈川県秦野市</v>
      </c>
      <c r="G513" s="41">
        <f>+e!F511</f>
        <v>165126</v>
      </c>
      <c r="H513" s="41">
        <f>+e!G511</f>
        <v>40</v>
      </c>
      <c r="I513" s="41">
        <f>+SUM(e!H511:K511)</f>
        <v>38</v>
      </c>
      <c r="J513" s="41">
        <f>+SUM(e!L511:O511)</f>
        <v>698602</v>
      </c>
      <c r="K513" s="41">
        <f>+e!P511</f>
        <v>2228221</v>
      </c>
      <c r="L513" s="41">
        <f>+SUM(e!Q511:R511)</f>
        <v>7056315</v>
      </c>
      <c r="M513" s="31">
        <f>+IFERROR(ROUND(e!P511/e!S511,0),0)</f>
        <v>76835</v>
      </c>
      <c r="N513" s="30">
        <f>+IFERROR(ROUND(SUM(e!T511:V511)/e!S511,0),0)</f>
        <v>638</v>
      </c>
      <c r="O513" s="30">
        <f>+IFERROR(ROUND(e!W511/e!G511*100,1),0)</f>
        <v>42.5</v>
      </c>
      <c r="P513" s="41">
        <f>+e!X511</f>
        <v>18</v>
      </c>
      <c r="Q513" s="30">
        <f>+IFERROR(ROUND(e!Z511/e!Y511*100,1),0)</f>
        <v>0</v>
      </c>
      <c r="R513" s="30">
        <f>+IFERROR(ROUND(e!AB511/e!AA511*100,1),0)</f>
        <v>63.6</v>
      </c>
      <c r="S513" s="30">
        <f>+IFERROR(ROUND(SUM(e!AC511:AF511)/J513*100,1),0)</f>
        <v>21.6</v>
      </c>
      <c r="T513" s="30">
        <f>+IFERROR(ROUND(e!AG511/e!Y511*100,1),0)</f>
        <v>0</v>
      </c>
      <c r="U513" s="30">
        <f>+IFERROR(ROUND(e!AH511/SUM(e!AH511:AJ511)*100,1),0)</f>
        <v>0</v>
      </c>
      <c r="V513" s="30">
        <f>+IFERROR(ROUND(e!AK511/SUM(e!AK511:AQ511)*100,1),0)</f>
        <v>68</v>
      </c>
      <c r="W513" s="30">
        <f>+IFERROR(ROUND(SUM(e!AR511:BG511)/J513*100,1),0)</f>
        <v>8.5</v>
      </c>
      <c r="X513" s="30">
        <f>+IFERROR(ROUND(SUM(e!BH511:BI511)/SUM(e!BJ511:BK511)*100,1),0)</f>
        <v>114.8</v>
      </c>
      <c r="Y513" s="30">
        <f t="shared" si="86"/>
        <v>316.7</v>
      </c>
      <c r="Z513" s="30">
        <f t="shared" si="87"/>
        <v>105.1</v>
      </c>
      <c r="AA513" s="30">
        <f>+IFERROR(ROUND(K513/SUM(e!T511:V511),1),0)</f>
        <v>120.5</v>
      </c>
      <c r="AB513" s="42">
        <f>+IFERROR(ROUND((SUM(e!BJ511:BK511)-SUM(e!BL511:BO511))/SUM(e!T511:V511),1),0)</f>
        <v>114.7</v>
      </c>
      <c r="AC513" s="30">
        <f>+IFERROR(ROUND(e!BP511/e!BQ511*100,1),0)</f>
        <v>313.60000000000002</v>
      </c>
      <c r="AD513" s="101">
        <f>+e!BR511</f>
        <v>42900</v>
      </c>
      <c r="AF513" s="5"/>
      <c r="AG513" s="29"/>
      <c r="BG513" s="5"/>
      <c r="BH513" s="29"/>
      <c r="CH513" s="5"/>
      <c r="CI513" s="29"/>
    </row>
    <row r="514" spans="2:87">
      <c r="B514" s="40" t="s">
        <v>1928</v>
      </c>
      <c r="C514" s="30" t="s">
        <v>1929</v>
      </c>
      <c r="D514" s="30" t="s">
        <v>1322</v>
      </c>
      <c r="E514" s="30" t="s">
        <v>1945</v>
      </c>
      <c r="F514" s="30" t="str">
        <f t="shared" si="85"/>
        <v>神奈川県中井町</v>
      </c>
      <c r="G514" s="41">
        <f>+e!F512</f>
        <v>9544</v>
      </c>
      <c r="H514" s="41">
        <f>+e!G512</f>
        <v>4</v>
      </c>
      <c r="I514" s="41">
        <f>+SUM(e!H512:K512)</f>
        <v>6</v>
      </c>
      <c r="J514" s="41">
        <f>+SUM(e!L512:O512)</f>
        <v>108946</v>
      </c>
      <c r="K514" s="41">
        <f>+e!P512</f>
        <v>293506</v>
      </c>
      <c r="L514" s="41">
        <f>+SUM(e!Q512:R512)</f>
        <v>436344</v>
      </c>
      <c r="M514" s="31">
        <f>+IFERROR(ROUND(e!P512/e!S512,0),0)</f>
        <v>73377</v>
      </c>
      <c r="N514" s="30">
        <f>+IFERROR(ROUND(SUM(e!T512:V512)/e!S512,0),0)</f>
        <v>512</v>
      </c>
      <c r="O514" s="30">
        <f>+IFERROR(ROUND(e!W512/e!G512*100,1),0)</f>
        <v>75</v>
      </c>
      <c r="P514" s="41">
        <f>+e!X512</f>
        <v>5</v>
      </c>
      <c r="Q514" s="30">
        <f>+IFERROR(ROUND(e!Z512/e!Y512*100,1),0)</f>
        <v>0</v>
      </c>
      <c r="R514" s="30">
        <f>+IFERROR(ROUND(e!AB512/e!AA512*100,1),0)</f>
        <v>43.6</v>
      </c>
      <c r="S514" s="30">
        <f>+IFERROR(ROUND(SUM(e!AC512:AF512)/J514*100,1),0)</f>
        <v>5.2</v>
      </c>
      <c r="T514" s="30">
        <f>+IFERROR(ROUND(e!AG512/e!Y512*100,1),0)</f>
        <v>0</v>
      </c>
      <c r="U514" s="30">
        <f>+IFERROR(ROUND(e!AH512/SUM(e!AH512:AJ512)*100,1),0)</f>
        <v>0</v>
      </c>
      <c r="V514" s="30">
        <f>+IFERROR(ROUND(e!AK512/SUM(e!AK512:AQ512)*100,1),0)</f>
        <v>57.4</v>
      </c>
      <c r="W514" s="30">
        <f>+IFERROR(ROUND(SUM(e!AR512:BG512)/J514*100,1),0)</f>
        <v>2.4</v>
      </c>
      <c r="X514" s="30">
        <f>+IFERROR(ROUND(SUM(e!BH512:BI512)/SUM(e!BJ512:BK512)*100,1),0)</f>
        <v>148.5</v>
      </c>
      <c r="Y514" s="30">
        <f t="shared" si="86"/>
        <v>148.69999999999999</v>
      </c>
      <c r="Z514" s="30">
        <f t="shared" si="87"/>
        <v>158.19999999999999</v>
      </c>
      <c r="AA514" s="30">
        <f>+IFERROR(ROUND(K514/SUM(e!T512:V512),1),0)</f>
        <v>143.30000000000001</v>
      </c>
      <c r="AB514" s="42">
        <f>+IFERROR(ROUND((SUM(e!BJ512:BK512)-SUM(e!BL512:BO512))/SUM(e!T512:V512),1),0)</f>
        <v>90.6</v>
      </c>
      <c r="AC514" s="30">
        <f>+IFERROR(ROUND(e!BP512/e!BQ512*100,1),0)</f>
        <v>481</v>
      </c>
      <c r="AD514" s="101">
        <f>+e!BR512</f>
        <v>0</v>
      </c>
      <c r="AF514" s="5"/>
      <c r="AG514" s="29"/>
      <c r="BG514" s="5"/>
      <c r="BH514" s="29"/>
      <c r="CH514" s="5"/>
      <c r="CI514" s="29"/>
    </row>
    <row r="515" spans="2:87">
      <c r="B515" s="40" t="s">
        <v>1928</v>
      </c>
      <c r="C515" s="30" t="s">
        <v>1929</v>
      </c>
      <c r="D515" s="30" t="s">
        <v>1485</v>
      </c>
      <c r="E515" s="30" t="s">
        <v>1946</v>
      </c>
      <c r="F515" s="30" t="str">
        <f t="shared" si="85"/>
        <v>神奈川県開成町</v>
      </c>
      <c r="G515" s="41">
        <f>+e!F513</f>
        <v>17824</v>
      </c>
      <c r="H515" s="41">
        <f>+e!G513</f>
        <v>3</v>
      </c>
      <c r="I515" s="41">
        <f>+SUM(e!H513:K513)</f>
        <v>3</v>
      </c>
      <c r="J515" s="41">
        <f>+SUM(e!L513:O513)</f>
        <v>86555</v>
      </c>
      <c r="K515" s="41">
        <f>+e!P513</f>
        <v>183847</v>
      </c>
      <c r="L515" s="41">
        <f>+SUM(e!Q513:R513)</f>
        <v>1062820</v>
      </c>
      <c r="M515" s="31">
        <f>+IFERROR(ROUND(e!P513/e!S513,0),0)</f>
        <v>91924</v>
      </c>
      <c r="N515" s="30">
        <f>+IFERROR(ROUND(SUM(e!T513:V513)/e!S513,0),0)</f>
        <v>1009</v>
      </c>
      <c r="O515" s="30">
        <f>+IFERROR(ROUND(e!W513/e!G513*100,1),0)</f>
        <v>33.299999999999997</v>
      </c>
      <c r="P515" s="41">
        <f>+e!X513</f>
        <v>2</v>
      </c>
      <c r="Q515" s="30">
        <f>+IFERROR(ROUND(e!Z513/e!Y513*100,1),0)</f>
        <v>0</v>
      </c>
      <c r="R515" s="30">
        <f>+IFERROR(ROUND(e!AB513/e!AA513*100,1),0)</f>
        <v>27.3</v>
      </c>
      <c r="S515" s="30">
        <f>+IFERROR(ROUND(SUM(e!AC513:AF513)/J515*100,1),0)</f>
        <v>9.6</v>
      </c>
      <c r="T515" s="30">
        <f>+IFERROR(ROUND(e!AG513/e!Y513*100,1),0)</f>
        <v>32.6</v>
      </c>
      <c r="U515" s="30">
        <f>+IFERROR(ROUND(e!AH513/SUM(e!AH513:AJ513)*100,1),0)</f>
        <v>0</v>
      </c>
      <c r="V515" s="30">
        <f>+IFERROR(ROUND(e!AK513/SUM(e!AK513:AQ513)*100,1),0)</f>
        <v>89.4</v>
      </c>
      <c r="W515" s="30">
        <f>+IFERROR(ROUND(SUM(e!AR513:BG513)/J515*100,1),0)</f>
        <v>14.7</v>
      </c>
      <c r="X515" s="30">
        <f>+IFERROR(ROUND(SUM(e!BH513:BI513)/SUM(e!BJ513:BK513)*100,1),0)</f>
        <v>129.30000000000001</v>
      </c>
      <c r="Y515" s="30">
        <f t="shared" si="86"/>
        <v>578.1</v>
      </c>
      <c r="Z515" s="30">
        <f t="shared" si="87"/>
        <v>107.9</v>
      </c>
      <c r="AA515" s="30">
        <f>+IFERROR(ROUND(K515/SUM(e!T513:V513),1),0)</f>
        <v>91.1</v>
      </c>
      <c r="AB515" s="42">
        <f>+IFERROR(ROUND((SUM(e!BJ513:BK513)-SUM(e!BL513:BO513))/SUM(e!T513:V513),1),0)</f>
        <v>84.4</v>
      </c>
      <c r="AC515" s="30">
        <f>+IFERROR(ROUND(e!BP513/e!BQ513*100,1),0)</f>
        <v>433.7</v>
      </c>
      <c r="AD515" s="101">
        <f>+e!BR513</f>
        <v>9450</v>
      </c>
      <c r="AF515" s="5"/>
      <c r="AG515" s="29"/>
      <c r="BG515" s="5"/>
      <c r="BH515" s="29"/>
      <c r="CH515" s="5"/>
      <c r="CI515" s="29"/>
    </row>
    <row r="516" spans="2:87">
      <c r="B516" s="40" t="s">
        <v>1928</v>
      </c>
      <c r="C516" s="30" t="s">
        <v>1929</v>
      </c>
      <c r="D516" s="30" t="s">
        <v>1326</v>
      </c>
      <c r="E516" s="30" t="s">
        <v>1947</v>
      </c>
      <c r="F516" s="30" t="str">
        <f t="shared" si="85"/>
        <v>神奈川県大井町</v>
      </c>
      <c r="G516" s="41">
        <f>+e!F514</f>
        <v>16990</v>
      </c>
      <c r="H516" s="41">
        <f>+e!G514</f>
        <v>4</v>
      </c>
      <c r="I516" s="41">
        <f>+SUM(e!H514:K514)</f>
        <v>2</v>
      </c>
      <c r="J516" s="41">
        <f>+SUM(e!L514:O514)</f>
        <v>98337</v>
      </c>
      <c r="K516" s="41">
        <f>+e!P514</f>
        <v>232057</v>
      </c>
      <c r="L516" s="41">
        <f>+SUM(e!Q514:R514)</f>
        <v>722290</v>
      </c>
      <c r="M516" s="31">
        <f>+IFERROR(ROUND(e!P514/e!S514,0),0)</f>
        <v>77352</v>
      </c>
      <c r="N516" s="30">
        <f>+IFERROR(ROUND(SUM(e!T514:V514)/e!S514,0),0)</f>
        <v>640</v>
      </c>
      <c r="O516" s="30">
        <f>+IFERROR(ROUND(e!W514/e!G514*100,1),0)</f>
        <v>50</v>
      </c>
      <c r="P516" s="41">
        <f>+e!X514</f>
        <v>4</v>
      </c>
      <c r="Q516" s="30">
        <f>+IFERROR(ROUND(e!Z514/e!Y514*100,1),0)</f>
        <v>0</v>
      </c>
      <c r="R516" s="30">
        <f>+IFERROR(ROUND(e!AB514/e!AA514*100,1),0)</f>
        <v>48.5</v>
      </c>
      <c r="S516" s="30">
        <f>+IFERROR(ROUND(SUM(e!AC514:AF514)/J516*100,1),0)</f>
        <v>25.8</v>
      </c>
      <c r="T516" s="30">
        <f>+IFERROR(ROUND(e!AG514/e!Y514*100,1),0)</f>
        <v>0</v>
      </c>
      <c r="U516" s="30">
        <f>+IFERROR(ROUND(e!AH514/SUM(e!AH514:AJ514)*100,1),0)</f>
        <v>0</v>
      </c>
      <c r="V516" s="30">
        <f>+IFERROR(ROUND(e!AK514/SUM(e!AK514:AQ514)*100,1),0)</f>
        <v>0</v>
      </c>
      <c r="W516" s="30">
        <f>+IFERROR(ROUND(SUM(e!AR514:BG514)/J516*100,1),0)</f>
        <v>2.1</v>
      </c>
      <c r="X516" s="30">
        <f>+IFERROR(ROUND(SUM(e!BH514:BI514)/SUM(e!BJ514:BK514)*100,1),0)</f>
        <v>132.5</v>
      </c>
      <c r="Y516" s="30">
        <f t="shared" si="86"/>
        <v>311.3</v>
      </c>
      <c r="Z516" s="30">
        <f t="shared" si="87"/>
        <v>120.1</v>
      </c>
      <c r="AA516" s="30">
        <f>+IFERROR(ROUND(K516/SUM(e!T514:V514),1),0)</f>
        <v>120.9</v>
      </c>
      <c r="AB516" s="42">
        <f>+IFERROR(ROUND((SUM(e!BJ514:BK514)-SUM(e!BL514:BO514))/SUM(e!T514:V514),1),0)</f>
        <v>100.7</v>
      </c>
      <c r="AC516" s="30">
        <f>+IFERROR(ROUND(e!BP514/e!BQ514*100,1),0)</f>
        <v>81.599999999999994</v>
      </c>
      <c r="AD516" s="101">
        <f>+e!BR514</f>
        <v>0</v>
      </c>
      <c r="AF516" s="5"/>
      <c r="AG516" s="29"/>
      <c r="BG516" s="5"/>
      <c r="BH516" s="29"/>
      <c r="CH516" s="5"/>
      <c r="CI516" s="29"/>
    </row>
    <row r="517" spans="2:87">
      <c r="B517" s="40" t="s">
        <v>1928</v>
      </c>
      <c r="C517" s="30" t="s">
        <v>1929</v>
      </c>
      <c r="D517" s="30" t="s">
        <v>1328</v>
      </c>
      <c r="E517" s="30" t="s">
        <v>1948</v>
      </c>
      <c r="F517" s="30" t="str">
        <f t="shared" si="85"/>
        <v>神奈川県箱根町</v>
      </c>
      <c r="G517" s="41">
        <f>+e!F515</f>
        <v>4861</v>
      </c>
      <c r="H517" s="41">
        <f>+e!G515</f>
        <v>10</v>
      </c>
      <c r="I517" s="41">
        <f>+SUM(e!H515:K515)</f>
        <v>11</v>
      </c>
      <c r="J517" s="41">
        <f>+SUM(e!L515:O515)</f>
        <v>87442</v>
      </c>
      <c r="K517" s="41">
        <f>+e!P515</f>
        <v>372718</v>
      </c>
      <c r="L517" s="41">
        <f>+SUM(e!Q515:R515)</f>
        <v>1600723</v>
      </c>
      <c r="M517" s="31">
        <f>+IFERROR(ROUND(e!P515/e!S515,0),0)</f>
        <v>74544</v>
      </c>
      <c r="N517" s="30">
        <f>+IFERROR(ROUND(SUM(e!T515:V515)/e!S515,0),0)</f>
        <v>355</v>
      </c>
      <c r="O517" s="30">
        <f>+IFERROR(ROUND(e!W515/e!G515*100,1),0)</f>
        <v>30</v>
      </c>
      <c r="P517" s="41">
        <f>+e!X515</f>
        <v>19</v>
      </c>
      <c r="Q517" s="30">
        <f>+IFERROR(ROUND(e!Z515/e!Y515*100,1),0)</f>
        <v>0</v>
      </c>
      <c r="R517" s="30">
        <f>+IFERROR(ROUND(e!AB515/e!AA515*100,1),0)</f>
        <v>0</v>
      </c>
      <c r="S517" s="30">
        <f>+IFERROR(ROUND(SUM(e!AC515:AF515)/J517*100,1),0)</f>
        <v>15.9</v>
      </c>
      <c r="T517" s="30">
        <f>+IFERROR(ROUND(e!AG515/e!Y515*100,1),0)</f>
        <v>0</v>
      </c>
      <c r="U517" s="30">
        <f>+IFERROR(ROUND(e!AH515/SUM(e!AH515:AJ515)*100,1),0)</f>
        <v>0</v>
      </c>
      <c r="V517" s="30">
        <f>+IFERROR(ROUND(e!AK515/SUM(e!AK515:AQ515)*100,1),0)</f>
        <v>41.5</v>
      </c>
      <c r="W517" s="30">
        <f>+IFERROR(ROUND(SUM(e!AR515:BG515)/J517*100,1),0)</f>
        <v>26.7</v>
      </c>
      <c r="X517" s="30">
        <f>+IFERROR(ROUND(SUM(e!BH515:BI515)/SUM(e!BJ515:BK515)*100,1),0)</f>
        <v>111.1</v>
      </c>
      <c r="Y517" s="30">
        <f t="shared" si="86"/>
        <v>429.5</v>
      </c>
      <c r="Z517" s="30">
        <f t="shared" si="87"/>
        <v>109.4</v>
      </c>
      <c r="AA517" s="30">
        <f>+IFERROR(ROUND(K517/SUM(e!T515:V515),1),0)</f>
        <v>209.7</v>
      </c>
      <c r="AB517" s="42">
        <f>+IFERROR(ROUND((SUM(e!BJ515:BK515)-SUM(e!BL515:BO515))/SUM(e!T515:V515),1),0)</f>
        <v>191.7</v>
      </c>
      <c r="AC517" s="30">
        <f>+IFERROR(ROUND(e!BP515/e!BQ515*100,1),0)</f>
        <v>133</v>
      </c>
      <c r="AD517" s="101">
        <f>+e!BR515</f>
        <v>0</v>
      </c>
      <c r="AF517" s="5"/>
      <c r="AG517" s="29"/>
      <c r="BG517" s="5"/>
      <c r="BH517" s="29"/>
      <c r="CH517" s="5"/>
      <c r="CI517" s="29"/>
    </row>
    <row r="518" spans="2:87">
      <c r="B518" s="40" t="s">
        <v>1928</v>
      </c>
      <c r="C518" s="30" t="s">
        <v>1929</v>
      </c>
      <c r="D518" s="30" t="s">
        <v>1466</v>
      </c>
      <c r="E518" s="30" t="s">
        <v>1949</v>
      </c>
      <c r="F518" s="30" t="str">
        <f t="shared" ref="F518:F581" si="88">+C518&amp;E518</f>
        <v>神奈川県神奈川県内広域水道企業団</v>
      </c>
      <c r="G518" s="41">
        <f>+e!F516</f>
        <v>0</v>
      </c>
      <c r="H518" s="41">
        <f>+e!G516</f>
        <v>403</v>
      </c>
      <c r="I518" s="41">
        <f>+SUM(e!H516:K516)</f>
        <v>4</v>
      </c>
      <c r="J518" s="41">
        <f>+SUM(e!L516:O516)</f>
        <v>230978</v>
      </c>
      <c r="K518" s="41">
        <f>+e!P516</f>
        <v>38514170</v>
      </c>
      <c r="L518" s="41">
        <f>+SUM(e!Q516:R516)</f>
        <v>117565577</v>
      </c>
      <c r="M518" s="31">
        <f>+IFERROR(ROUND(e!P516/e!S516,0),0)</f>
        <v>119609</v>
      </c>
      <c r="N518" s="30">
        <f>+IFERROR(ROUND(SUM(e!T516:V516)/e!S516,0),0)</f>
        <v>1474</v>
      </c>
      <c r="O518" s="30">
        <f>+IFERROR(ROUND(e!W516/e!G516*100,1),0)</f>
        <v>68.5</v>
      </c>
      <c r="P518" s="41">
        <f>+e!X516</f>
        <v>19</v>
      </c>
      <c r="Q518" s="30">
        <f>+IFERROR(ROUND(e!Z516/e!Y516*100,1),0)</f>
        <v>0</v>
      </c>
      <c r="R518" s="30">
        <f>+IFERROR(ROUND(e!AB516/e!AA516*100,1),0)</f>
        <v>46.5</v>
      </c>
      <c r="S518" s="30">
        <f>+IFERROR(ROUND(SUM(e!AC516:AF516)/J518*100,1),0)</f>
        <v>42.3</v>
      </c>
      <c r="T518" s="30">
        <f>+IFERROR(ROUND(e!AG516/e!Y516*100,1),0)</f>
        <v>32.9</v>
      </c>
      <c r="U518" s="30">
        <f>+IFERROR(ROUND(e!AH516/SUM(e!AH516:AJ516)*100,1),0)</f>
        <v>90.9</v>
      </c>
      <c r="V518" s="30">
        <f>+IFERROR(ROUND(e!AK516/SUM(e!AK516:AQ516)*100,1),0)</f>
        <v>47.3</v>
      </c>
      <c r="W518" s="30">
        <f>+IFERROR(ROUND(SUM(e!AR516:BG516)/J518*100,1),0)</f>
        <v>56.5</v>
      </c>
      <c r="X518" s="30">
        <f>+IFERROR(ROUND(SUM(e!BH516:BI516)/SUM(e!BJ516:BK516)*100,1),0)</f>
        <v>105.2</v>
      </c>
      <c r="Y518" s="30">
        <f t="shared" ref="Y518:Y581" si="89">+IFERROR(ROUND(L518/K518*100,1),0)</f>
        <v>305.3</v>
      </c>
      <c r="Z518" s="30">
        <f t="shared" ref="Z518:Z581" si="90">+IFERROR(ROUND(AA518/AB518*100,1),0)</f>
        <v>105.5</v>
      </c>
      <c r="AA518" s="30">
        <f>+IFERROR(ROUND(K518/SUM(e!T516:V516),1),0)</f>
        <v>81.2</v>
      </c>
      <c r="AB518" s="42">
        <f>+IFERROR(ROUND((SUM(e!BJ516:BK516)-SUM(e!BL516:BO516))/SUM(e!T516:V516),1),0)</f>
        <v>77</v>
      </c>
      <c r="AC518" s="30">
        <f>+IFERROR(ROUND(e!BP516/e!BQ516*100,1),0)</f>
        <v>77.5</v>
      </c>
      <c r="AD518" s="101">
        <f>+e!BR516</f>
        <v>0</v>
      </c>
      <c r="AF518" s="5"/>
      <c r="AG518" s="29"/>
      <c r="BG518" s="5"/>
      <c r="BH518" s="29"/>
      <c r="CH518" s="5"/>
      <c r="CI518" s="29"/>
    </row>
    <row r="519" spans="2:87">
      <c r="B519" s="40" t="s">
        <v>1950</v>
      </c>
      <c r="C519" s="30" t="s">
        <v>1951</v>
      </c>
      <c r="D519" s="30" t="s">
        <v>1280</v>
      </c>
      <c r="E519" s="30" t="s">
        <v>1952</v>
      </c>
      <c r="F519" s="30" t="str">
        <f t="shared" si="88"/>
        <v>新潟県新潟市</v>
      </c>
      <c r="G519" s="41">
        <f>+e!F517</f>
        <v>793984</v>
      </c>
      <c r="H519" s="41">
        <f>+e!G517</f>
        <v>376</v>
      </c>
      <c r="I519" s="41">
        <f>+SUM(e!H517:K517)</f>
        <v>6</v>
      </c>
      <c r="J519" s="41">
        <f>+SUM(e!L517:O517)</f>
        <v>4324754</v>
      </c>
      <c r="K519" s="41">
        <f>+e!P517</f>
        <v>13816729</v>
      </c>
      <c r="L519" s="41">
        <f>+SUM(e!Q517:R517)</f>
        <v>47489879</v>
      </c>
      <c r="M519" s="31">
        <f>+IFERROR(ROUND(e!P517/e!S517,0),0)</f>
        <v>45751</v>
      </c>
      <c r="N519" s="30">
        <f>+IFERROR(ROUND(SUM(e!T517:V517)/e!S517,0),0)</f>
        <v>315</v>
      </c>
      <c r="O519" s="30">
        <f>+IFERROR(ROUND(e!W517/e!G517*100,1),0)</f>
        <v>68.099999999999994</v>
      </c>
      <c r="P519" s="41">
        <f>+e!X517</f>
        <v>22</v>
      </c>
      <c r="Q519" s="30">
        <f>+IFERROR(ROUND(e!Z517/e!Y517*100,1),0)</f>
        <v>2.4</v>
      </c>
      <c r="R519" s="30">
        <f>+IFERROR(ROUND(e!AB517/e!AA517*100,1),0)</f>
        <v>60.2</v>
      </c>
      <c r="S519" s="30">
        <f>+IFERROR(ROUND(SUM(e!AC517:AF517)/J519*100,1),0)</f>
        <v>22.7</v>
      </c>
      <c r="T519" s="30">
        <f>+IFERROR(ROUND(e!AG517/e!Y517*100,1),0)</f>
        <v>19.899999999999999</v>
      </c>
      <c r="U519" s="30">
        <f>+IFERROR(ROUND(e!AH517/SUM(e!AH517:AJ517)*100,1),0)</f>
        <v>95.9</v>
      </c>
      <c r="V519" s="30">
        <f>+IFERROR(ROUND(e!AK517/SUM(e!AK517:AQ517)*100,1),0)</f>
        <v>71.8</v>
      </c>
      <c r="W519" s="30">
        <f>+IFERROR(ROUND(SUM(e!AR517:BG517)/J519*100,1),0)</f>
        <v>20</v>
      </c>
      <c r="X519" s="30">
        <f>+IFERROR(ROUND(SUM(e!BH517:BI517)/SUM(e!BJ517:BK517)*100,1),0)</f>
        <v>114.2</v>
      </c>
      <c r="Y519" s="30">
        <f t="shared" si="89"/>
        <v>343.7</v>
      </c>
      <c r="Z519" s="30">
        <f t="shared" si="90"/>
        <v>112.4</v>
      </c>
      <c r="AA519" s="30">
        <f>+IFERROR(ROUND(K519/SUM(e!T517:V517),1),0)</f>
        <v>145.4</v>
      </c>
      <c r="AB519" s="42">
        <f>+IFERROR(ROUND((SUM(e!BJ517:BK517)-SUM(e!BL517:BO517))/SUM(e!T517:V517),1),0)</f>
        <v>129.4</v>
      </c>
      <c r="AC519" s="30">
        <f>+IFERROR(ROUND(e!BP517/e!BQ517*100,1),0)</f>
        <v>139.6</v>
      </c>
      <c r="AD519" s="101">
        <f>+e!BR517</f>
        <v>38000</v>
      </c>
      <c r="AF519" s="5"/>
      <c r="AG519" s="29"/>
      <c r="BG519" s="5"/>
      <c r="BH519" s="29"/>
      <c r="CH519" s="5"/>
      <c r="CI519" s="29"/>
    </row>
    <row r="520" spans="2:87">
      <c r="B520" s="40" t="s">
        <v>1950</v>
      </c>
      <c r="C520" s="30" t="s">
        <v>1951</v>
      </c>
      <c r="D520" s="30" t="s">
        <v>1282</v>
      </c>
      <c r="E520" s="30" t="s">
        <v>1953</v>
      </c>
      <c r="F520" s="30" t="str">
        <f t="shared" si="88"/>
        <v>新潟県長岡市</v>
      </c>
      <c r="G520" s="41">
        <f>+e!F518</f>
        <v>249235</v>
      </c>
      <c r="H520" s="41">
        <f>+e!G518</f>
        <v>121</v>
      </c>
      <c r="I520" s="41">
        <f>+SUM(e!H518:K518)</f>
        <v>9</v>
      </c>
      <c r="J520" s="41">
        <f>+SUM(e!L518:O518)</f>
        <v>2201208</v>
      </c>
      <c r="K520" s="41">
        <f>+e!P518</f>
        <v>4786169</v>
      </c>
      <c r="L520" s="41">
        <f>+SUM(e!Q518:R518)</f>
        <v>17940561</v>
      </c>
      <c r="M520" s="31">
        <f>+IFERROR(ROUND(e!P518/e!S518,0),0)</f>
        <v>48345</v>
      </c>
      <c r="N520" s="30">
        <f>+IFERROR(ROUND(SUM(e!T518:V518)/e!S518,0),0)</f>
        <v>296</v>
      </c>
      <c r="O520" s="30">
        <f>+IFERROR(ROUND(e!W518/e!G518*100,1),0)</f>
        <v>42.1</v>
      </c>
      <c r="P520" s="41">
        <f>+e!X518</f>
        <v>14</v>
      </c>
      <c r="Q520" s="30">
        <f>+IFERROR(ROUND(e!Z518/e!Y518*100,1),0)</f>
        <v>0</v>
      </c>
      <c r="R520" s="30">
        <f>+IFERROR(ROUND(e!AB518/e!AA518*100,1),0)</f>
        <v>43.8</v>
      </c>
      <c r="S520" s="30">
        <f>+IFERROR(ROUND(SUM(e!AC518:AF518)/J520*100,1),0)</f>
        <v>22.7</v>
      </c>
      <c r="T520" s="30">
        <f>+IFERROR(ROUND(e!AG518/e!Y518*100,1),0)</f>
        <v>6.8</v>
      </c>
      <c r="U520" s="30">
        <f>+IFERROR(ROUND(e!AH518/SUM(e!AH518:AJ518)*100,1),0)</f>
        <v>36.9</v>
      </c>
      <c r="V520" s="30">
        <f>+IFERROR(ROUND(e!AK518/SUM(e!AK518:AQ518)*100,1),0)</f>
        <v>34</v>
      </c>
      <c r="W520" s="30">
        <f>+IFERROR(ROUND(SUM(e!AR518:BG518)/J520*100,1),0)</f>
        <v>14</v>
      </c>
      <c r="X520" s="30">
        <f>+IFERROR(ROUND(SUM(e!BH518:BI518)/SUM(e!BJ518:BK518)*100,1),0)</f>
        <v>115.4</v>
      </c>
      <c r="Y520" s="30">
        <f t="shared" si="89"/>
        <v>374.8</v>
      </c>
      <c r="Z520" s="30">
        <f t="shared" si="90"/>
        <v>106</v>
      </c>
      <c r="AA520" s="30">
        <f>+IFERROR(ROUND(K520/SUM(e!T518:V518),1),0)</f>
        <v>163.5</v>
      </c>
      <c r="AB520" s="42">
        <f>+IFERROR(ROUND((SUM(e!BJ518:BK518)-SUM(e!BL518:BO518))/SUM(e!T518:V518),1),0)</f>
        <v>154.19999999999999</v>
      </c>
      <c r="AC520" s="30">
        <f>+IFERROR(ROUND(e!BP518/e!BQ518*100,1),0)</f>
        <v>298.7</v>
      </c>
      <c r="AD520" s="101">
        <f>+e!BR518</f>
        <v>0</v>
      </c>
      <c r="AF520" s="5"/>
      <c r="AG520" s="29"/>
      <c r="BG520" s="5"/>
      <c r="BH520" s="29"/>
      <c r="CH520" s="5"/>
      <c r="CI520" s="29"/>
    </row>
    <row r="521" spans="2:87">
      <c r="B521" s="40" t="s">
        <v>1950</v>
      </c>
      <c r="C521" s="30" t="s">
        <v>1951</v>
      </c>
      <c r="D521" s="30" t="s">
        <v>1286</v>
      </c>
      <c r="E521" s="30" t="s">
        <v>1954</v>
      </c>
      <c r="F521" s="30" t="str">
        <f t="shared" si="88"/>
        <v>新潟県三条市</v>
      </c>
      <c r="G521" s="41">
        <f>+e!F519</f>
        <v>95754</v>
      </c>
      <c r="H521" s="41">
        <f>+e!G519</f>
        <v>30</v>
      </c>
      <c r="I521" s="41">
        <f>+SUM(e!H519:K519)</f>
        <v>4</v>
      </c>
      <c r="J521" s="41">
        <f>+SUM(e!L519:O519)</f>
        <v>780525</v>
      </c>
      <c r="K521" s="41">
        <f>+e!P519</f>
        <v>1874153</v>
      </c>
      <c r="L521" s="41">
        <f>+SUM(e!Q519:R519)</f>
        <v>3342922</v>
      </c>
      <c r="M521" s="31">
        <f>+IFERROR(ROUND(e!P519/e!S519,0),0)</f>
        <v>78090</v>
      </c>
      <c r="N521" s="30">
        <f>+IFERROR(ROUND(SUM(e!T519:V519)/e!S519,0),0)</f>
        <v>513</v>
      </c>
      <c r="O521" s="30">
        <f>+IFERROR(ROUND(e!W519/e!G519*100,1),0)</f>
        <v>33.299999999999997</v>
      </c>
      <c r="P521" s="41">
        <f>+e!X519</f>
        <v>11</v>
      </c>
      <c r="Q521" s="30">
        <f>+IFERROR(ROUND(e!Z519/e!Y519*100,1),0)</f>
        <v>45.3</v>
      </c>
      <c r="R521" s="30">
        <f>+IFERROR(ROUND(e!AB519/e!AA519*100,1),0)</f>
        <v>39.5</v>
      </c>
      <c r="S521" s="30">
        <f>+IFERROR(ROUND(SUM(e!AC519:AF519)/J521*100,1),0)</f>
        <v>23.2</v>
      </c>
      <c r="T521" s="30">
        <f>+IFERROR(ROUND(e!AG519/e!Y519*100,1),0)</f>
        <v>0</v>
      </c>
      <c r="U521" s="30">
        <f>+IFERROR(ROUND(e!AH519/SUM(e!AH519:AJ519)*100,1),0)</f>
        <v>0</v>
      </c>
      <c r="V521" s="30">
        <f>+IFERROR(ROUND(e!AK519/SUM(e!AK519:AQ519)*100,1),0)</f>
        <v>0</v>
      </c>
      <c r="W521" s="30">
        <f>+IFERROR(ROUND(SUM(e!AR519:BG519)/J521*100,1),0)</f>
        <v>9.5</v>
      </c>
      <c r="X521" s="30">
        <f>+IFERROR(ROUND(SUM(e!BH519:BI519)/SUM(e!BJ519:BK519)*100,1),0)</f>
        <v>107.6</v>
      </c>
      <c r="Y521" s="30">
        <f t="shared" si="89"/>
        <v>178.4</v>
      </c>
      <c r="Z521" s="30">
        <f t="shared" si="90"/>
        <v>104.2</v>
      </c>
      <c r="AA521" s="30">
        <f>+IFERROR(ROUND(K521/SUM(e!T519:V519),1),0)</f>
        <v>152.19999999999999</v>
      </c>
      <c r="AB521" s="42">
        <f>+IFERROR(ROUND((SUM(e!BJ519:BK519)-SUM(e!BL519:BO519))/SUM(e!T519:V519),1),0)</f>
        <v>146</v>
      </c>
      <c r="AC521" s="30">
        <f>+IFERROR(ROUND(e!BP519/e!BQ519*100,1),0)</f>
        <v>475.6</v>
      </c>
      <c r="AD521" s="101">
        <f>+e!BR519</f>
        <v>25205</v>
      </c>
      <c r="AF521" s="5"/>
      <c r="AG521" s="29"/>
      <c r="BG521" s="5"/>
      <c r="BH521" s="29"/>
      <c r="CH521" s="5"/>
      <c r="CI521" s="29"/>
    </row>
    <row r="522" spans="2:87">
      <c r="B522" s="40" t="s">
        <v>1950</v>
      </c>
      <c r="C522" s="30" t="s">
        <v>1951</v>
      </c>
      <c r="D522" s="30" t="s">
        <v>1288</v>
      </c>
      <c r="E522" s="30" t="s">
        <v>1955</v>
      </c>
      <c r="F522" s="30" t="str">
        <f t="shared" si="88"/>
        <v>新潟県柏崎市</v>
      </c>
      <c r="G522" s="41">
        <f>+e!F520</f>
        <v>87217</v>
      </c>
      <c r="H522" s="41">
        <f>+e!G520</f>
        <v>47</v>
      </c>
      <c r="I522" s="41">
        <f>+SUM(e!H520:K520)</f>
        <v>9</v>
      </c>
      <c r="J522" s="41">
        <f>+SUM(e!L520:O520)</f>
        <v>1091144</v>
      </c>
      <c r="K522" s="41">
        <f>+e!P520</f>
        <v>2070153</v>
      </c>
      <c r="L522" s="41">
        <f>+SUM(e!Q520:R520)</f>
        <v>15163476</v>
      </c>
      <c r="M522" s="31">
        <f>+IFERROR(ROUND(e!P520/e!S520,0),0)</f>
        <v>60887</v>
      </c>
      <c r="N522" s="30">
        <f>+IFERROR(ROUND(SUM(e!T520:V520)/e!S520,0),0)</f>
        <v>335</v>
      </c>
      <c r="O522" s="30">
        <f>+IFERROR(ROUND(e!W520/e!G520*100,1),0)</f>
        <v>72.3</v>
      </c>
      <c r="P522" s="41">
        <f>+e!X520</f>
        <v>19</v>
      </c>
      <c r="Q522" s="30">
        <f>+IFERROR(ROUND(e!Z520/e!Y520*100,1),0)</f>
        <v>7.7</v>
      </c>
      <c r="R522" s="30">
        <f>+IFERROR(ROUND(e!AB520/e!AA520*100,1),0)</f>
        <v>51.4</v>
      </c>
      <c r="S522" s="30">
        <f>+IFERROR(ROUND(SUM(e!AC520:AF520)/J522*100,1),0)</f>
        <v>10.9</v>
      </c>
      <c r="T522" s="30">
        <f>+IFERROR(ROUND(e!AG520/e!Y520*100,1),0)</f>
        <v>1.7</v>
      </c>
      <c r="U522" s="30">
        <f>+IFERROR(ROUND(e!AH520/SUM(e!AH520:AJ520)*100,1),0)</f>
        <v>100</v>
      </c>
      <c r="V522" s="30">
        <f>+IFERROR(ROUND(e!AK520/SUM(e!AK520:AQ520)*100,1),0)</f>
        <v>2.8</v>
      </c>
      <c r="W522" s="30">
        <f>+IFERROR(ROUND(SUM(e!AR520:BG520)/J522*100,1),0)</f>
        <v>28.5</v>
      </c>
      <c r="X522" s="30">
        <f>+IFERROR(ROUND(SUM(e!BH520:BI520)/SUM(e!BJ520:BK520)*100,1),0)</f>
        <v>102.8</v>
      </c>
      <c r="Y522" s="30">
        <f t="shared" si="89"/>
        <v>732.5</v>
      </c>
      <c r="Z522" s="30">
        <f t="shared" si="90"/>
        <v>93.6</v>
      </c>
      <c r="AA522" s="30">
        <f>+IFERROR(ROUND(K522/SUM(e!T520:V520),1),0)</f>
        <v>181.8</v>
      </c>
      <c r="AB522" s="42">
        <f>+IFERROR(ROUND((SUM(e!BJ520:BK520)-SUM(e!BL520:BO520))/SUM(e!T520:V520),1),0)</f>
        <v>194.2</v>
      </c>
      <c r="AC522" s="30">
        <f>+IFERROR(ROUND(e!BP520/e!BQ520*100,1),0)</f>
        <v>196.7</v>
      </c>
      <c r="AD522" s="101">
        <f>+e!BR520</f>
        <v>0</v>
      </c>
      <c r="AF522" s="5"/>
      <c r="AG522" s="29"/>
      <c r="BG522" s="5"/>
      <c r="BH522" s="29"/>
      <c r="CH522" s="5"/>
      <c r="CI522" s="29"/>
    </row>
    <row r="523" spans="2:87">
      <c r="B523" s="40" t="s">
        <v>1950</v>
      </c>
      <c r="C523" s="30" t="s">
        <v>1951</v>
      </c>
      <c r="D523" s="30" t="s">
        <v>1290</v>
      </c>
      <c r="E523" s="30" t="s">
        <v>1956</v>
      </c>
      <c r="F523" s="30" t="str">
        <f t="shared" si="88"/>
        <v>新潟県新発田市</v>
      </c>
      <c r="G523" s="41">
        <f>+e!F521</f>
        <v>89347</v>
      </c>
      <c r="H523" s="41">
        <f>+e!G521</f>
        <v>41</v>
      </c>
      <c r="I523" s="41">
        <f>+SUM(e!H521:K521)</f>
        <v>8</v>
      </c>
      <c r="J523" s="41">
        <f>+SUM(e!L521:O521)</f>
        <v>804113</v>
      </c>
      <c r="K523" s="41">
        <f>+e!P521</f>
        <v>1730564</v>
      </c>
      <c r="L523" s="41">
        <f>+SUM(e!Q521:R521)</f>
        <v>7929639</v>
      </c>
      <c r="M523" s="31">
        <f>+IFERROR(ROUND(e!P521/e!S521,0),0)</f>
        <v>45541</v>
      </c>
      <c r="N523" s="30">
        <f>+IFERROR(ROUND(SUM(e!T521:V521)/e!S521,0),0)</f>
        <v>274</v>
      </c>
      <c r="O523" s="30">
        <f>+IFERROR(ROUND(e!W521/e!G521*100,1),0)</f>
        <v>53.7</v>
      </c>
      <c r="P523" s="41">
        <f>+e!X521</f>
        <v>14</v>
      </c>
      <c r="Q523" s="30">
        <f>+IFERROR(ROUND(e!Z521/e!Y521*100,1),0)</f>
        <v>22.8</v>
      </c>
      <c r="R523" s="30">
        <f>+IFERROR(ROUND(e!AB521/e!AA521*100,1),0)</f>
        <v>25.9</v>
      </c>
      <c r="S523" s="30">
        <f>+IFERROR(ROUND(SUM(e!AC521:AF521)/J523*100,1),0)</f>
        <v>16.5</v>
      </c>
      <c r="T523" s="30">
        <f>+IFERROR(ROUND(e!AG521/e!Y521*100,1),0)</f>
        <v>3</v>
      </c>
      <c r="U523" s="30">
        <f>+IFERROR(ROUND(e!AH521/SUM(e!AH521:AJ521)*100,1),0)</f>
        <v>30</v>
      </c>
      <c r="V523" s="30">
        <f>+IFERROR(ROUND(e!AK521/SUM(e!AK521:AQ521)*100,1),0)</f>
        <v>61.5</v>
      </c>
      <c r="W523" s="30">
        <f>+IFERROR(ROUND(SUM(e!AR521:BG521)/J523*100,1),0)</f>
        <v>26.7</v>
      </c>
      <c r="X523" s="30">
        <f>+IFERROR(ROUND(SUM(e!BH521:BI521)/SUM(e!BJ521:BK521)*100,1),0)</f>
        <v>103.9</v>
      </c>
      <c r="Y523" s="30">
        <f t="shared" si="89"/>
        <v>458.2</v>
      </c>
      <c r="Z523" s="30">
        <f t="shared" si="90"/>
        <v>99.7</v>
      </c>
      <c r="AA523" s="30">
        <f>+IFERROR(ROUND(K523/SUM(e!T521:V521),1),0)</f>
        <v>166.1</v>
      </c>
      <c r="AB523" s="42">
        <f>+IFERROR(ROUND((SUM(e!BJ521:BK521)-SUM(e!BL521:BO521))/SUM(e!T521:V521),1),0)</f>
        <v>166.6</v>
      </c>
      <c r="AC523" s="30">
        <f>+IFERROR(ROUND(e!BP521/e!BQ521*100,1),0)</f>
        <v>144.5</v>
      </c>
      <c r="AD523" s="101">
        <f>+e!BR521</f>
        <v>20450</v>
      </c>
      <c r="AF523" s="5"/>
      <c r="AG523" s="29"/>
      <c r="BG523" s="5"/>
      <c r="BH523" s="29"/>
      <c r="CH523" s="5"/>
      <c r="CI523" s="29"/>
    </row>
    <row r="524" spans="2:87">
      <c r="B524" s="40" t="s">
        <v>1950</v>
      </c>
      <c r="C524" s="30" t="s">
        <v>1951</v>
      </c>
      <c r="D524" s="30" t="s">
        <v>1294</v>
      </c>
      <c r="E524" s="30" t="s">
        <v>1957</v>
      </c>
      <c r="F524" s="30" t="str">
        <f t="shared" si="88"/>
        <v>新潟県燕市（燕）</v>
      </c>
      <c r="G524" s="41">
        <f>+e!F522</f>
        <v>40020</v>
      </c>
      <c r="H524" s="41">
        <f>+e!G522</f>
        <v>10</v>
      </c>
      <c r="I524" s="41">
        <f>+SUM(e!H522:K522)</f>
        <v>1</v>
      </c>
      <c r="J524" s="41">
        <f>+SUM(e!L522:O522)</f>
        <v>348833</v>
      </c>
      <c r="K524" s="41">
        <f>+e!P522</f>
        <v>897893</v>
      </c>
      <c r="L524" s="41">
        <f>+SUM(e!Q522:R522)</f>
        <v>1592152</v>
      </c>
      <c r="M524" s="31">
        <f>+IFERROR(ROUND(e!P522/e!S522,0),0)</f>
        <v>99766</v>
      </c>
      <c r="N524" s="30">
        <f>+IFERROR(ROUND(SUM(e!T522:V522)/e!S522,0),0)</f>
        <v>657</v>
      </c>
      <c r="O524" s="30">
        <f>+IFERROR(ROUND(e!W522/e!G522*100,1),0)</f>
        <v>70</v>
      </c>
      <c r="P524" s="41">
        <f>+e!X522</f>
        <v>19</v>
      </c>
      <c r="Q524" s="30">
        <f>+IFERROR(ROUND(e!Z522/e!Y522*100,1),0)</f>
        <v>0</v>
      </c>
      <c r="R524" s="30">
        <f>+IFERROR(ROUND(e!AB522/e!AA522*100,1),0)</f>
        <v>68.900000000000006</v>
      </c>
      <c r="S524" s="30">
        <f>+IFERROR(ROUND(SUM(e!AC522:AF522)/J524*100,1),0)</f>
        <v>10.5</v>
      </c>
      <c r="T524" s="30">
        <f>+IFERROR(ROUND(e!AG522/e!Y522*100,1),0)</f>
        <v>0</v>
      </c>
      <c r="U524" s="30">
        <f>+IFERROR(ROUND(e!AH522/SUM(e!AH522:AJ522)*100,1),0)</f>
        <v>0</v>
      </c>
      <c r="V524" s="30">
        <f>+IFERROR(ROUND(e!AK522/SUM(e!AK522:AQ522)*100,1),0)</f>
        <v>0</v>
      </c>
      <c r="W524" s="30">
        <f>+IFERROR(ROUND(SUM(e!AR522:BG522)/J524*100,1),0)</f>
        <v>15.9</v>
      </c>
      <c r="X524" s="30">
        <f>+IFERROR(ROUND(SUM(e!BH522:BI522)/SUM(e!BJ522:BK522)*100,1),0)</f>
        <v>141.5</v>
      </c>
      <c r="Y524" s="30">
        <f t="shared" si="89"/>
        <v>177.3</v>
      </c>
      <c r="Z524" s="30">
        <f t="shared" si="90"/>
        <v>134.4</v>
      </c>
      <c r="AA524" s="30">
        <f>+IFERROR(ROUND(K524/SUM(e!T522:V522),1),0)</f>
        <v>151.69999999999999</v>
      </c>
      <c r="AB524" s="42">
        <f>+IFERROR(ROUND((SUM(e!BJ522:BK522)-SUM(e!BL522:BO522))/SUM(e!T522:V522),1),0)</f>
        <v>112.9</v>
      </c>
      <c r="AC524" s="30">
        <f>+IFERROR(ROUND(e!BP522/e!BQ522*100,1),0)</f>
        <v>142.5</v>
      </c>
      <c r="AD524" s="101">
        <f>+e!BR522</f>
        <v>0</v>
      </c>
      <c r="AF524" s="5"/>
      <c r="AG524" s="29"/>
      <c r="BG524" s="5"/>
      <c r="BH524" s="29"/>
      <c r="CH524" s="5"/>
      <c r="CI524" s="29"/>
    </row>
    <row r="525" spans="2:87">
      <c r="B525" s="40" t="s">
        <v>1950</v>
      </c>
      <c r="C525" s="30" t="s">
        <v>1951</v>
      </c>
      <c r="D525" s="30" t="s">
        <v>1298</v>
      </c>
      <c r="E525" s="30" t="s">
        <v>1958</v>
      </c>
      <c r="F525" s="30" t="str">
        <f t="shared" si="88"/>
        <v>新潟県加茂市</v>
      </c>
      <c r="G525" s="41">
        <f>+e!F523</f>
        <v>25916</v>
      </c>
      <c r="H525" s="41">
        <f>+e!G523</f>
        <v>10</v>
      </c>
      <c r="I525" s="41">
        <f>+SUM(e!H523:K523)</f>
        <v>2</v>
      </c>
      <c r="J525" s="41">
        <f>+SUM(e!L523:O523)</f>
        <v>188473</v>
      </c>
      <c r="K525" s="41">
        <f>+e!P523</f>
        <v>408136</v>
      </c>
      <c r="L525" s="41">
        <f>+SUM(e!Q523:R523)</f>
        <v>897786</v>
      </c>
      <c r="M525" s="31">
        <f>+IFERROR(ROUND(e!P523/e!S523,0),0)</f>
        <v>40814</v>
      </c>
      <c r="N525" s="30">
        <f>+IFERROR(ROUND(SUM(e!T523:V523)/e!S523,0),0)</f>
        <v>347</v>
      </c>
      <c r="O525" s="30">
        <f>+IFERROR(ROUND(e!W523/e!G523*100,1),0)</f>
        <v>20</v>
      </c>
      <c r="P525" s="41">
        <f>+e!X523</f>
        <v>16</v>
      </c>
      <c r="Q525" s="30">
        <f>+IFERROR(ROUND(e!Z523/e!Y523*100,1),0)</f>
        <v>0</v>
      </c>
      <c r="R525" s="30">
        <f>+IFERROR(ROUND(e!AB523/e!AA523*100,1),0)</f>
        <v>95.8</v>
      </c>
      <c r="S525" s="30">
        <f>+IFERROR(ROUND(SUM(e!AC523:AF523)/J525*100,1),0)</f>
        <v>33.5</v>
      </c>
      <c r="T525" s="30">
        <f>+IFERROR(ROUND(e!AG523/e!Y523*100,1),0)</f>
        <v>0</v>
      </c>
      <c r="U525" s="30">
        <f>+IFERROR(ROUND(e!AH523/SUM(e!AH523:AJ523)*100,1),0)</f>
        <v>0</v>
      </c>
      <c r="V525" s="30">
        <f>+IFERROR(ROUND(e!AK523/SUM(e!AK523:AQ523)*100,1),0)</f>
        <v>0</v>
      </c>
      <c r="W525" s="30">
        <f>+IFERROR(ROUND(SUM(e!AR523:BG523)/J525*100,1),0)</f>
        <v>6.5</v>
      </c>
      <c r="X525" s="30">
        <f>+IFERROR(ROUND(SUM(e!BH523:BI523)/SUM(e!BJ523:BK523)*100,1),0)</f>
        <v>111.5</v>
      </c>
      <c r="Y525" s="30">
        <f t="shared" si="89"/>
        <v>220</v>
      </c>
      <c r="Z525" s="30">
        <f t="shared" si="90"/>
        <v>109.6</v>
      </c>
      <c r="AA525" s="30">
        <f>+IFERROR(ROUND(K525/SUM(e!T523:V523),1),0)</f>
        <v>117.6</v>
      </c>
      <c r="AB525" s="42">
        <f>+IFERROR(ROUND((SUM(e!BJ523:BK523)-SUM(e!BL523:BO523))/SUM(e!T523:V523),1),0)</f>
        <v>107.3</v>
      </c>
      <c r="AC525" s="30">
        <f>+IFERROR(ROUND(e!BP523/e!BQ523*100,1),0)</f>
        <v>74.3</v>
      </c>
      <c r="AD525" s="101">
        <f>+e!BR523</f>
        <v>7680</v>
      </c>
      <c r="AF525" s="5"/>
      <c r="AG525" s="29"/>
      <c r="BG525" s="5"/>
      <c r="BH525" s="29"/>
      <c r="CH525" s="5"/>
      <c r="CI525" s="29"/>
    </row>
    <row r="526" spans="2:87">
      <c r="B526" s="40" t="s">
        <v>1950</v>
      </c>
      <c r="C526" s="30" t="s">
        <v>1951</v>
      </c>
      <c r="D526" s="30" t="s">
        <v>1302</v>
      </c>
      <c r="E526" s="30" t="s">
        <v>1959</v>
      </c>
      <c r="F526" s="30" t="str">
        <f t="shared" si="88"/>
        <v>新潟県見附市</v>
      </c>
      <c r="G526" s="41">
        <f>+e!F524</f>
        <v>50902</v>
      </c>
      <c r="H526" s="41">
        <f>+e!G524</f>
        <v>22</v>
      </c>
      <c r="I526" s="41">
        <f>+SUM(e!H524:K524)</f>
        <v>1</v>
      </c>
      <c r="J526" s="41">
        <f>+SUM(e!L524:O524)</f>
        <v>432160</v>
      </c>
      <c r="K526" s="41">
        <f>+e!P524</f>
        <v>943605</v>
      </c>
      <c r="L526" s="41">
        <f>+SUM(e!Q524:R524)</f>
        <v>3464631</v>
      </c>
      <c r="M526" s="31">
        <f>+IFERROR(ROUND(e!P524/e!S524,0),0)</f>
        <v>78634</v>
      </c>
      <c r="N526" s="30">
        <f>+IFERROR(ROUND(SUM(e!T524:V524)/e!S524,0),0)</f>
        <v>524</v>
      </c>
      <c r="O526" s="30">
        <f>+IFERROR(ROUND(e!W524/e!G524*100,1),0)</f>
        <v>45.5</v>
      </c>
      <c r="P526" s="41">
        <f>+e!X524</f>
        <v>6</v>
      </c>
      <c r="Q526" s="30">
        <f>+IFERROR(ROUND(e!Z524/e!Y524*100,1),0)</f>
        <v>100</v>
      </c>
      <c r="R526" s="30">
        <f>+IFERROR(ROUND(e!AB524/e!AA524*100,1),0)</f>
        <v>70.8</v>
      </c>
      <c r="S526" s="30">
        <f>+IFERROR(ROUND(SUM(e!AC524:AF524)/J526*100,1),0)</f>
        <v>14.1</v>
      </c>
      <c r="T526" s="30">
        <f>+IFERROR(ROUND(e!AG524/e!Y524*100,1),0)</f>
        <v>0</v>
      </c>
      <c r="U526" s="30">
        <f>+IFERROR(ROUND(e!AH524/SUM(e!AH524:AJ524)*100,1),0)</f>
        <v>0</v>
      </c>
      <c r="V526" s="30">
        <f>+IFERROR(ROUND(e!AK524/SUM(e!AK524:AQ524)*100,1),0)</f>
        <v>0</v>
      </c>
      <c r="W526" s="30">
        <f>+IFERROR(ROUND(SUM(e!AR524:BG524)/J526*100,1),0)</f>
        <v>12.4</v>
      </c>
      <c r="X526" s="30">
        <f>+IFERROR(ROUND(SUM(e!BH524:BI524)/SUM(e!BJ524:BK524)*100,1),0)</f>
        <v>125.7</v>
      </c>
      <c r="Y526" s="30">
        <f t="shared" si="89"/>
        <v>367.2</v>
      </c>
      <c r="Z526" s="30">
        <f t="shared" si="90"/>
        <v>121</v>
      </c>
      <c r="AA526" s="30">
        <f>+IFERROR(ROUND(K526/SUM(e!T524:V524),1),0)</f>
        <v>150.1</v>
      </c>
      <c r="AB526" s="42">
        <f>+IFERROR(ROUND((SUM(e!BJ524:BK524)-SUM(e!BL524:BO524))/SUM(e!T524:V524),1),0)</f>
        <v>124.1</v>
      </c>
      <c r="AC526" s="30">
        <f>+IFERROR(ROUND(e!BP524/e!BQ524*100,1),0)</f>
        <v>348.2</v>
      </c>
      <c r="AD526" s="101">
        <f>+e!BR524</f>
        <v>0</v>
      </c>
      <c r="AF526" s="5"/>
      <c r="AG526" s="29"/>
      <c r="BG526" s="5"/>
      <c r="BH526" s="29"/>
      <c r="CH526" s="5"/>
      <c r="CI526" s="29"/>
    </row>
    <row r="527" spans="2:87">
      <c r="B527" s="40" t="s">
        <v>1950</v>
      </c>
      <c r="C527" s="30" t="s">
        <v>1951</v>
      </c>
      <c r="D527" s="30" t="s">
        <v>1330</v>
      </c>
      <c r="E527" s="30" t="s">
        <v>1960</v>
      </c>
      <c r="F527" s="30" t="str">
        <f t="shared" si="88"/>
        <v>新潟県小千谷市</v>
      </c>
      <c r="G527" s="41">
        <f>+e!F525</f>
        <v>34570</v>
      </c>
      <c r="H527" s="41">
        <f>+e!G525</f>
        <v>20</v>
      </c>
      <c r="I527" s="41">
        <f>+SUM(e!H525:K525)</f>
        <v>5</v>
      </c>
      <c r="J527" s="41">
        <f>+SUM(e!L525:O525)</f>
        <v>350504</v>
      </c>
      <c r="K527" s="41">
        <f>+e!P525</f>
        <v>637043</v>
      </c>
      <c r="L527" s="41">
        <f>+SUM(e!Q525:R525)</f>
        <v>4691267</v>
      </c>
      <c r="M527" s="31">
        <f>+IFERROR(ROUND(e!P525/e!S525,0),0)</f>
        <v>53087</v>
      </c>
      <c r="N527" s="30">
        <f>+IFERROR(ROUND(SUM(e!T525:V525)/e!S525,0),0)</f>
        <v>335</v>
      </c>
      <c r="O527" s="30">
        <f>+IFERROR(ROUND(e!W525/e!G525*100,1),0)</f>
        <v>0</v>
      </c>
      <c r="P527" s="41">
        <f>+e!X525</f>
        <v>21</v>
      </c>
      <c r="Q527" s="30">
        <f>+IFERROR(ROUND(e!Z525/e!Y525*100,1),0)</f>
        <v>0</v>
      </c>
      <c r="R527" s="30">
        <f>+IFERROR(ROUND(e!AB525/e!AA525*100,1),0)</f>
        <v>33.9</v>
      </c>
      <c r="S527" s="30">
        <f>+IFERROR(ROUND(SUM(e!AC525:AF525)/J527*100,1),0)</f>
        <v>7.3</v>
      </c>
      <c r="T527" s="30">
        <f>+IFERROR(ROUND(e!AG525/e!Y525*100,1),0)</f>
        <v>0</v>
      </c>
      <c r="U527" s="30">
        <f>+IFERROR(ROUND(e!AH525/SUM(e!AH525:AJ525)*100,1),0)</f>
        <v>2.7</v>
      </c>
      <c r="V527" s="30">
        <f>+IFERROR(ROUND(e!AK525/SUM(e!AK525:AQ525)*100,1),0)</f>
        <v>67.599999999999994</v>
      </c>
      <c r="W527" s="30">
        <f>+IFERROR(ROUND(SUM(e!AR525:BG525)/J527*100,1),0)</f>
        <v>20.399999999999999</v>
      </c>
      <c r="X527" s="30">
        <f>+IFERROR(ROUND(SUM(e!BH525:BI525)/SUM(e!BJ525:BK525)*100,1),0)</f>
        <v>110</v>
      </c>
      <c r="Y527" s="30">
        <f t="shared" si="89"/>
        <v>736.4</v>
      </c>
      <c r="Z527" s="30">
        <f t="shared" si="90"/>
        <v>102.2</v>
      </c>
      <c r="AA527" s="30">
        <f>+IFERROR(ROUND(K527/SUM(e!T525:V525),1),0)</f>
        <v>158.5</v>
      </c>
      <c r="AB527" s="42">
        <f>+IFERROR(ROUND((SUM(e!BJ525:BK525)-SUM(e!BL525:BO525))/SUM(e!T525:V525),1),0)</f>
        <v>155.1</v>
      </c>
      <c r="AC527" s="30">
        <f>+IFERROR(ROUND(e!BP525/e!BQ525*100,1),0)</f>
        <v>294.8</v>
      </c>
      <c r="AD527" s="101">
        <f>+e!BR525</f>
        <v>22170</v>
      </c>
      <c r="AF527" s="5"/>
      <c r="AG527" s="29"/>
      <c r="BG527" s="5"/>
      <c r="BH527" s="29"/>
      <c r="CH527" s="5"/>
      <c r="CI527" s="29"/>
    </row>
    <row r="528" spans="2:87">
      <c r="B528" s="40" t="s">
        <v>1950</v>
      </c>
      <c r="C528" s="30" t="s">
        <v>1951</v>
      </c>
      <c r="D528" s="30" t="s">
        <v>1535</v>
      </c>
      <c r="E528" s="30" t="s">
        <v>1961</v>
      </c>
      <c r="F528" s="30" t="str">
        <f t="shared" si="88"/>
        <v>新潟県湯沢町</v>
      </c>
      <c r="G528" s="41">
        <f>+e!F526</f>
        <v>7324</v>
      </c>
      <c r="H528" s="41">
        <f>+e!G526</f>
        <v>4</v>
      </c>
      <c r="I528" s="41">
        <f>+SUM(e!H526:K526)</f>
        <v>22</v>
      </c>
      <c r="J528" s="41">
        <f>+SUM(e!L526:O526)</f>
        <v>166604</v>
      </c>
      <c r="K528" s="41">
        <f>+e!P526</f>
        <v>313857</v>
      </c>
      <c r="L528" s="41">
        <f>+SUM(e!Q526:R526)</f>
        <v>577494</v>
      </c>
      <c r="M528" s="31">
        <f>+IFERROR(ROUND(e!P526/e!S526,0),0)</f>
        <v>78464</v>
      </c>
      <c r="N528" s="30">
        <f>+IFERROR(ROUND(SUM(e!T526:V526)/e!S526,0),0)</f>
        <v>480</v>
      </c>
      <c r="O528" s="30">
        <f>+IFERROR(ROUND(e!W526/e!G526*100,1),0)</f>
        <v>0</v>
      </c>
      <c r="P528" s="41">
        <f>+e!X526</f>
        <v>20</v>
      </c>
      <c r="Q528" s="30">
        <f>+IFERROR(ROUND(e!Z526/e!Y526*100,1),0)</f>
        <v>0</v>
      </c>
      <c r="R528" s="30">
        <f>+IFERROR(ROUND(e!AB526/e!AA526*100,1),0)</f>
        <v>0</v>
      </c>
      <c r="S528" s="30">
        <f>+IFERROR(ROUND(SUM(e!AC526:AF526)/J528*100,1),0)</f>
        <v>0</v>
      </c>
      <c r="T528" s="30">
        <f>+IFERROR(ROUND(e!AG526/e!Y526*100,1),0)</f>
        <v>0</v>
      </c>
      <c r="U528" s="30">
        <f>+IFERROR(ROUND(e!AH526/SUM(e!AH526:AJ526)*100,1),0)</f>
        <v>0</v>
      </c>
      <c r="V528" s="30">
        <f>+IFERROR(ROUND(e!AK526/SUM(e!AK526:AQ526)*100,1),0)</f>
        <v>0</v>
      </c>
      <c r="W528" s="30">
        <f>+IFERROR(ROUND(SUM(e!AR526:BG526)/J528*100,1),0)</f>
        <v>0.4</v>
      </c>
      <c r="X528" s="30">
        <f>+IFERROR(ROUND(SUM(e!BH526:BI526)/SUM(e!BJ526:BK526)*100,1),0)</f>
        <v>116.9</v>
      </c>
      <c r="Y528" s="30">
        <f t="shared" si="89"/>
        <v>184</v>
      </c>
      <c r="Z528" s="30">
        <f t="shared" si="90"/>
        <v>116.9</v>
      </c>
      <c r="AA528" s="30">
        <f>+IFERROR(ROUND(K528/SUM(e!T526:V526),1),0)</f>
        <v>163.6</v>
      </c>
      <c r="AB528" s="42">
        <f>+IFERROR(ROUND((SUM(e!BJ526:BK526)-SUM(e!BL526:BO526))/SUM(e!T526:V526),1),0)</f>
        <v>140</v>
      </c>
      <c r="AC528" s="30">
        <f>+IFERROR(ROUND(e!BP526/e!BQ526*100,1),0)</f>
        <v>391</v>
      </c>
      <c r="AD528" s="101">
        <f>+e!BR526</f>
        <v>0</v>
      </c>
      <c r="AF528" s="5"/>
      <c r="AG528" s="29"/>
      <c r="BG528" s="5"/>
      <c r="BH528" s="29"/>
      <c r="CH528" s="5"/>
      <c r="CI528" s="29"/>
    </row>
    <row r="529" spans="2:87">
      <c r="B529" s="40" t="s">
        <v>1950</v>
      </c>
      <c r="C529" s="30" t="s">
        <v>1951</v>
      </c>
      <c r="D529" s="30" t="s">
        <v>1340</v>
      </c>
      <c r="E529" s="30" t="s">
        <v>1962</v>
      </c>
      <c r="F529" s="30" t="str">
        <f t="shared" si="88"/>
        <v>新潟県弥彦村</v>
      </c>
      <c r="G529" s="41">
        <f>+e!F527</f>
        <v>8180</v>
      </c>
      <c r="H529" s="41">
        <f>+e!G527</f>
        <v>3</v>
      </c>
      <c r="I529" s="41">
        <f>+SUM(e!H527:K527)</f>
        <v>1</v>
      </c>
      <c r="J529" s="41">
        <f>+SUM(e!L527:O527)</f>
        <v>115077</v>
      </c>
      <c r="K529" s="41">
        <f>+e!P527</f>
        <v>201966</v>
      </c>
      <c r="L529" s="41">
        <f>+SUM(e!Q527:R527)</f>
        <v>962230</v>
      </c>
      <c r="M529" s="31">
        <f>+IFERROR(ROUND(e!P527/e!S527,0),0)</f>
        <v>67322</v>
      </c>
      <c r="N529" s="30">
        <f>+IFERROR(ROUND(SUM(e!T527:V527)/e!S527,0),0)</f>
        <v>380</v>
      </c>
      <c r="O529" s="30">
        <f>+IFERROR(ROUND(e!W527/e!G527*100,1),0)</f>
        <v>33.299999999999997</v>
      </c>
      <c r="P529" s="41">
        <f>+e!X527</f>
        <v>17</v>
      </c>
      <c r="Q529" s="30">
        <f>+IFERROR(ROUND(e!Z527/e!Y527*100,1),0)</f>
        <v>100</v>
      </c>
      <c r="R529" s="30">
        <f>+IFERROR(ROUND(e!AB527/e!AA527*100,1),0)</f>
        <v>0</v>
      </c>
      <c r="S529" s="30">
        <f>+IFERROR(ROUND(SUM(e!AC527:AF527)/J529*100,1),0)</f>
        <v>4.4000000000000004</v>
      </c>
      <c r="T529" s="30">
        <f>+IFERROR(ROUND(e!AG527/e!Y527*100,1),0)</f>
        <v>0</v>
      </c>
      <c r="U529" s="30">
        <f>+IFERROR(ROUND(e!AH527/SUM(e!AH527:AJ527)*100,1),0)</f>
        <v>0</v>
      </c>
      <c r="V529" s="30">
        <f>+IFERROR(ROUND(e!AK527/SUM(e!AK527:AQ527)*100,1),0)</f>
        <v>0</v>
      </c>
      <c r="W529" s="30">
        <f>+IFERROR(ROUND(SUM(e!AR527:BG527)/J529*100,1),0)</f>
        <v>13</v>
      </c>
      <c r="X529" s="30">
        <f>+IFERROR(ROUND(SUM(e!BH527:BI527)/SUM(e!BJ527:BK527)*100,1),0)</f>
        <v>92.2</v>
      </c>
      <c r="Y529" s="30">
        <f t="shared" si="89"/>
        <v>476.4</v>
      </c>
      <c r="Z529" s="30">
        <f t="shared" si="90"/>
        <v>89.5</v>
      </c>
      <c r="AA529" s="30">
        <f>+IFERROR(ROUND(K529/SUM(e!T527:V527),1),0)</f>
        <v>177</v>
      </c>
      <c r="AB529" s="42">
        <f>+IFERROR(ROUND((SUM(e!BJ527:BK527)-SUM(e!BL527:BO527))/SUM(e!T527:V527),1),0)</f>
        <v>197.8</v>
      </c>
      <c r="AC529" s="30">
        <f>+IFERROR(ROUND(e!BP527/e!BQ527*100,1),0)</f>
        <v>40.700000000000003</v>
      </c>
      <c r="AD529" s="101">
        <f>+e!BR527</f>
        <v>0</v>
      </c>
      <c r="AF529" s="5"/>
      <c r="AG529" s="29"/>
      <c r="BG529" s="5"/>
      <c r="BH529" s="29"/>
      <c r="CH529" s="5"/>
      <c r="CI529" s="29"/>
    </row>
    <row r="530" spans="2:87">
      <c r="B530" s="40" t="s">
        <v>1950</v>
      </c>
      <c r="C530" s="30" t="s">
        <v>1951</v>
      </c>
      <c r="D530" s="30" t="s">
        <v>1376</v>
      </c>
      <c r="E530" s="30" t="s">
        <v>1963</v>
      </c>
      <c r="F530" s="30" t="str">
        <f t="shared" si="88"/>
        <v>新潟県田上町</v>
      </c>
      <c r="G530" s="41">
        <f>+e!F528</f>
        <v>11457</v>
      </c>
      <c r="H530" s="41">
        <f>+e!G528</f>
        <v>5</v>
      </c>
      <c r="I530" s="41">
        <f>+SUM(e!H528:K528)</f>
        <v>3</v>
      </c>
      <c r="J530" s="41">
        <f>+SUM(e!L528:O528)</f>
        <v>115214</v>
      </c>
      <c r="K530" s="41">
        <f>+e!P528</f>
        <v>222059</v>
      </c>
      <c r="L530" s="41">
        <f>+SUM(e!Q528:R528)</f>
        <v>699008</v>
      </c>
      <c r="M530" s="31">
        <f>+IFERROR(ROUND(e!P528/e!S528,0),0)</f>
        <v>111030</v>
      </c>
      <c r="N530" s="30">
        <f>+IFERROR(ROUND(SUM(e!T528:V528)/e!S528,0),0)</f>
        <v>666</v>
      </c>
      <c r="O530" s="30">
        <f>+IFERROR(ROUND(e!W528/e!G528*100,1),0)</f>
        <v>40</v>
      </c>
      <c r="P530" s="41">
        <f>+e!X528</f>
        <v>9</v>
      </c>
      <c r="Q530" s="30">
        <f>+IFERROR(ROUND(e!Z528/e!Y528*100,1),0)</f>
        <v>0</v>
      </c>
      <c r="R530" s="30">
        <f>+IFERROR(ROUND(e!AB528/e!AA528*100,1),0)</f>
        <v>0</v>
      </c>
      <c r="S530" s="30">
        <f>+IFERROR(ROUND(SUM(e!AC528:AF528)/J530*100,1),0)</f>
        <v>14</v>
      </c>
      <c r="T530" s="30">
        <f>+IFERROR(ROUND(e!AG528/e!Y528*100,1),0)</f>
        <v>0</v>
      </c>
      <c r="U530" s="30">
        <f>+IFERROR(ROUND(e!AH528/SUM(e!AH528:AJ528)*100,1),0)</f>
        <v>0</v>
      </c>
      <c r="V530" s="30">
        <f>+IFERROR(ROUND(e!AK528/SUM(e!AK528:AQ528)*100,1),0)</f>
        <v>0</v>
      </c>
      <c r="W530" s="30">
        <f>+IFERROR(ROUND(SUM(e!AR528:BG528)/J530*100,1),0)</f>
        <v>6.5</v>
      </c>
      <c r="X530" s="30">
        <f>+IFERROR(ROUND(SUM(e!BH528:BI528)/SUM(e!BJ528:BK528)*100,1),0)</f>
        <v>95.4</v>
      </c>
      <c r="Y530" s="30">
        <f t="shared" si="89"/>
        <v>314.8</v>
      </c>
      <c r="Z530" s="30">
        <f t="shared" si="90"/>
        <v>94.1</v>
      </c>
      <c r="AA530" s="30">
        <f>+IFERROR(ROUND(K530/SUM(e!T528:V528),1),0)</f>
        <v>166.7</v>
      </c>
      <c r="AB530" s="42">
        <f>+IFERROR(ROUND((SUM(e!BJ528:BK528)-SUM(e!BL528:BO528))/SUM(e!T528:V528),1),0)</f>
        <v>177.1</v>
      </c>
      <c r="AC530" s="30">
        <f>+IFERROR(ROUND(e!BP528/e!BQ528*100,1),0)</f>
        <v>3248.1</v>
      </c>
      <c r="AD530" s="101">
        <f>+e!BR528</f>
        <v>2380</v>
      </c>
      <c r="AF530" s="5"/>
      <c r="AG530" s="29"/>
      <c r="BG530" s="5"/>
      <c r="BH530" s="29"/>
      <c r="CH530" s="5"/>
      <c r="CI530" s="29"/>
    </row>
    <row r="531" spans="2:87">
      <c r="B531" s="40" t="s">
        <v>1950</v>
      </c>
      <c r="C531" s="30" t="s">
        <v>1951</v>
      </c>
      <c r="D531" s="30" t="s">
        <v>1384</v>
      </c>
      <c r="E531" s="30" t="s">
        <v>1964</v>
      </c>
      <c r="F531" s="30" t="str">
        <f t="shared" si="88"/>
        <v>新潟県妙高市（妙高高原）</v>
      </c>
      <c r="G531" s="41">
        <f>+e!F529</f>
        <v>4530</v>
      </c>
      <c r="H531" s="41">
        <f>+e!G529</f>
        <v>1</v>
      </c>
      <c r="I531" s="41">
        <f>+SUM(e!H529:K529)</f>
        <v>1</v>
      </c>
      <c r="J531" s="41">
        <f>+SUM(e!L529:O529)</f>
        <v>96312</v>
      </c>
      <c r="K531" s="41">
        <f>+e!P529</f>
        <v>0</v>
      </c>
      <c r="L531" s="41">
        <f>+SUM(e!Q529:R529)</f>
        <v>0</v>
      </c>
      <c r="M531" s="31">
        <f>+IFERROR(ROUND(e!P529/e!S529,0),0)</f>
        <v>0</v>
      </c>
      <c r="N531" s="30">
        <f>+IFERROR(ROUND(SUM(e!T529:V529)/e!S529,0),0)</f>
        <v>758</v>
      </c>
      <c r="O531" s="30">
        <f>+IFERROR(ROUND(e!W529/e!G529*100,1),0)</f>
        <v>100</v>
      </c>
      <c r="P531" s="41">
        <f>+e!X529</f>
        <v>26</v>
      </c>
      <c r="Q531" s="30">
        <f>+IFERROR(ROUND(e!Z529/e!Y529*100,1),0)</f>
        <v>0</v>
      </c>
      <c r="R531" s="30">
        <f>+IFERROR(ROUND(e!AB529/e!AA529*100,1),0)</f>
        <v>73.2</v>
      </c>
      <c r="S531" s="30">
        <f>+IFERROR(ROUND(SUM(e!AC529:AF529)/J531*100,1),0)</f>
        <v>0</v>
      </c>
      <c r="T531" s="30">
        <f>+IFERROR(ROUND(e!AG529/e!Y529*100,1),0)</f>
        <v>0</v>
      </c>
      <c r="U531" s="30">
        <f>+IFERROR(ROUND(e!AH529/SUM(e!AH529:AJ529)*100,1),0)</f>
        <v>0</v>
      </c>
      <c r="V531" s="30">
        <f>+IFERROR(ROUND(e!AK529/SUM(e!AK529:AQ529)*100,1),0)</f>
        <v>0</v>
      </c>
      <c r="W531" s="30">
        <f>+IFERROR(ROUND(SUM(e!AR529:BG529)/J531*100,1),0)</f>
        <v>28.5</v>
      </c>
      <c r="X531" s="30">
        <f>+IFERROR(ROUND(SUM(e!BH529:BI529)/SUM(e!BJ529:BK529)*100,1),0)</f>
        <v>0</v>
      </c>
      <c r="Y531" s="30">
        <f t="shared" si="89"/>
        <v>0</v>
      </c>
      <c r="Z531" s="30">
        <f t="shared" si="90"/>
        <v>0</v>
      </c>
      <c r="AA531" s="30">
        <f>+IFERROR(ROUND(K531/SUM(e!T529:V529),1),0)</f>
        <v>0</v>
      </c>
      <c r="AB531" s="42">
        <f>+IFERROR(ROUND((SUM(e!BJ529:BK529)-SUM(e!BL529:BO529))/SUM(e!T529:V529),1),0)</f>
        <v>0</v>
      </c>
      <c r="AC531" s="30">
        <f>+IFERROR(ROUND(e!BP529/e!BQ529*100,1),0)</f>
        <v>0</v>
      </c>
      <c r="AD531" s="101">
        <f>+e!BR529</f>
        <v>0</v>
      </c>
      <c r="AF531" s="5"/>
      <c r="AG531" s="29"/>
      <c r="BG531" s="5"/>
      <c r="BH531" s="29"/>
      <c r="CH531" s="5"/>
      <c r="CI531" s="29"/>
    </row>
    <row r="532" spans="2:87">
      <c r="B532" s="40" t="s">
        <v>1950</v>
      </c>
      <c r="C532" s="30" t="s">
        <v>1951</v>
      </c>
      <c r="D532" s="30" t="s">
        <v>1682</v>
      </c>
      <c r="E532" s="30" t="s">
        <v>1965</v>
      </c>
      <c r="F532" s="30" t="str">
        <f t="shared" si="88"/>
        <v>新潟県妙高市（新井）</v>
      </c>
      <c r="G532" s="41">
        <f>+e!F530</f>
        <v>21168</v>
      </c>
      <c r="H532" s="41">
        <f>+e!G530</f>
        <v>2</v>
      </c>
      <c r="I532" s="41">
        <f>+SUM(e!H530:K530)</f>
        <v>4</v>
      </c>
      <c r="J532" s="41">
        <f>+SUM(e!L530:O530)</f>
        <v>264737</v>
      </c>
      <c r="K532" s="41">
        <f>+e!P530</f>
        <v>662311</v>
      </c>
      <c r="L532" s="41">
        <f>+SUM(e!Q530:R530)</f>
        <v>4196365</v>
      </c>
      <c r="M532" s="31">
        <f>+IFERROR(ROUND(e!P530/e!S530,0),0)</f>
        <v>331156</v>
      </c>
      <c r="N532" s="30">
        <f>+IFERROR(ROUND(SUM(e!T530:V530)/e!S530,0),0)</f>
        <v>1289</v>
      </c>
      <c r="O532" s="30">
        <f>+IFERROR(ROUND(e!W530/e!G530*100,1),0)</f>
        <v>50</v>
      </c>
      <c r="P532" s="41">
        <f>+e!X530</f>
        <v>26</v>
      </c>
      <c r="Q532" s="30">
        <f>+IFERROR(ROUND(e!Z530/e!Y530*100,1),0)</f>
        <v>0</v>
      </c>
      <c r="R532" s="30">
        <f>+IFERROR(ROUND(e!AB530/e!AA530*100,1),0)</f>
        <v>49.6</v>
      </c>
      <c r="S532" s="30">
        <f>+IFERROR(ROUND(SUM(e!AC530:AF530)/J532*100,1),0)</f>
        <v>5.5</v>
      </c>
      <c r="T532" s="30">
        <f>+IFERROR(ROUND(e!AG530/e!Y530*100,1),0)</f>
        <v>0</v>
      </c>
      <c r="U532" s="30">
        <f>+IFERROR(ROUND(e!AH530/SUM(e!AH530:AJ530)*100,1),0)</f>
        <v>0</v>
      </c>
      <c r="V532" s="30">
        <f>+IFERROR(ROUND(e!AK530/SUM(e!AK530:AQ530)*100,1),0)</f>
        <v>0</v>
      </c>
      <c r="W532" s="30">
        <f>+IFERROR(ROUND(SUM(e!AR530:BG530)/J532*100,1),0)</f>
        <v>4.9000000000000004</v>
      </c>
      <c r="X532" s="30">
        <f>+IFERROR(ROUND(SUM(e!BH530:BI530)/SUM(e!BJ530:BK530)*100,1),0)</f>
        <v>129.4</v>
      </c>
      <c r="Y532" s="30">
        <f t="shared" si="89"/>
        <v>633.6</v>
      </c>
      <c r="Z532" s="30">
        <f t="shared" si="90"/>
        <v>129.6</v>
      </c>
      <c r="AA532" s="30">
        <f>+IFERROR(ROUND(K532/SUM(e!T530:V530),1),0)</f>
        <v>256.89999999999998</v>
      </c>
      <c r="AB532" s="42">
        <f>+IFERROR(ROUND((SUM(e!BJ530:BK530)-SUM(e!BL530:BO530))/SUM(e!T530:V530),1),0)</f>
        <v>198.3</v>
      </c>
      <c r="AC532" s="30">
        <f>+IFERROR(ROUND(e!BP530/e!BQ530*100,1),0)</f>
        <v>604.70000000000005</v>
      </c>
      <c r="AD532" s="101">
        <f>+e!BR530</f>
        <v>3060</v>
      </c>
      <c r="AF532" s="5"/>
      <c r="AG532" s="29"/>
      <c r="BG532" s="5"/>
      <c r="BH532" s="29"/>
      <c r="CH532" s="5"/>
      <c r="CI532" s="29"/>
    </row>
    <row r="533" spans="2:87">
      <c r="B533" s="40" t="s">
        <v>1950</v>
      </c>
      <c r="C533" s="30" t="s">
        <v>1951</v>
      </c>
      <c r="D533" s="30" t="s">
        <v>1577</v>
      </c>
      <c r="E533" s="30" t="s">
        <v>1966</v>
      </c>
      <c r="F533" s="30" t="str">
        <f t="shared" si="88"/>
        <v>新潟県上越市</v>
      </c>
      <c r="G533" s="41">
        <f>+e!F531</f>
        <v>190358</v>
      </c>
      <c r="H533" s="41">
        <f>+e!G531</f>
        <v>98</v>
      </c>
      <c r="I533" s="41">
        <f>+SUM(e!H531:K531)</f>
        <v>40</v>
      </c>
      <c r="J533" s="41">
        <f>+SUM(e!L531:O531)</f>
        <v>2157304</v>
      </c>
      <c r="K533" s="41">
        <f>+e!P531</f>
        <v>4788191</v>
      </c>
      <c r="L533" s="41">
        <f>+SUM(e!Q531:R531)</f>
        <v>15666073</v>
      </c>
      <c r="M533" s="31">
        <f>+IFERROR(ROUND(e!P531/e!S531,0),0)</f>
        <v>67439</v>
      </c>
      <c r="N533" s="30">
        <f>+IFERROR(ROUND(SUM(e!T531:V531)/e!S531,0),0)</f>
        <v>317</v>
      </c>
      <c r="O533" s="30">
        <f>+IFERROR(ROUND(e!W531/e!G531*100,1),0)</f>
        <v>51</v>
      </c>
      <c r="P533" s="41">
        <f>+e!X531</f>
        <v>25</v>
      </c>
      <c r="Q533" s="30">
        <f>+IFERROR(ROUND(e!Z531/e!Y531*100,1),0)</f>
        <v>0</v>
      </c>
      <c r="R533" s="30">
        <f>+IFERROR(ROUND(e!AB531/e!AA531*100,1),0)</f>
        <v>59.8</v>
      </c>
      <c r="S533" s="30">
        <f>+IFERROR(ROUND(SUM(e!AC531:AF531)/J533*100,1),0)</f>
        <v>8.5</v>
      </c>
      <c r="T533" s="30">
        <f>+IFERROR(ROUND(e!AG531/e!Y531*100,1),0)</f>
        <v>94.7</v>
      </c>
      <c r="U533" s="30">
        <f>+IFERROR(ROUND(e!AH531/SUM(e!AH531:AJ531)*100,1),0)</f>
        <v>73.2</v>
      </c>
      <c r="V533" s="30">
        <f>+IFERROR(ROUND(e!AK531/SUM(e!AK531:AQ531)*100,1),0)</f>
        <v>76.7</v>
      </c>
      <c r="W533" s="30">
        <f>+IFERROR(ROUND(SUM(e!AR531:BG531)/J533*100,1),0)</f>
        <v>28</v>
      </c>
      <c r="X533" s="30">
        <f>+IFERROR(ROUND(SUM(e!BH531:BI531)/SUM(e!BJ531:BK531)*100,1),0)</f>
        <v>126.2</v>
      </c>
      <c r="Y533" s="30">
        <f t="shared" si="89"/>
        <v>327.2</v>
      </c>
      <c r="Z533" s="30">
        <f t="shared" si="90"/>
        <v>128.30000000000001</v>
      </c>
      <c r="AA533" s="30">
        <f>+IFERROR(ROUND(K533/SUM(e!T531:V531),1),0)</f>
        <v>212.5</v>
      </c>
      <c r="AB533" s="42">
        <f>+IFERROR(ROUND((SUM(e!BJ531:BK531)-SUM(e!BL531:BO531))/SUM(e!T531:V531),1),0)</f>
        <v>165.6</v>
      </c>
      <c r="AC533" s="30">
        <f>+IFERROR(ROUND(e!BP531/e!BQ531*100,1),0)</f>
        <v>609</v>
      </c>
      <c r="AD533" s="101">
        <f>+e!BR531</f>
        <v>0</v>
      </c>
      <c r="AF533" s="5"/>
      <c r="AG533" s="29"/>
      <c r="BG533" s="5"/>
      <c r="BH533" s="29"/>
      <c r="CH533" s="5"/>
      <c r="CI533" s="29"/>
    </row>
    <row r="534" spans="2:87">
      <c r="B534" s="40" t="s">
        <v>1950</v>
      </c>
      <c r="C534" s="30" t="s">
        <v>1951</v>
      </c>
      <c r="D534" s="30" t="s">
        <v>1402</v>
      </c>
      <c r="E534" s="30" t="s">
        <v>1967</v>
      </c>
      <c r="F534" s="30" t="str">
        <f t="shared" si="88"/>
        <v>新潟県関川村</v>
      </c>
      <c r="G534" s="41">
        <f>+e!F532</f>
        <v>3867</v>
      </c>
      <c r="H534" s="41">
        <f>+e!G532</f>
        <v>1</v>
      </c>
      <c r="I534" s="41">
        <f>+SUM(e!H532:K532)</f>
        <v>1</v>
      </c>
      <c r="J534" s="41">
        <f>+SUM(e!L532:O532)</f>
        <v>97073</v>
      </c>
      <c r="K534" s="41">
        <f>+e!P532</f>
        <v>75041</v>
      </c>
      <c r="L534" s="41">
        <f>+SUM(e!Q532:R532)</f>
        <v>732492</v>
      </c>
      <c r="M534" s="31">
        <f>+IFERROR(ROUND(e!P532/e!S532,0),0)</f>
        <v>75041</v>
      </c>
      <c r="N534" s="30">
        <f>+IFERROR(ROUND(SUM(e!T532:V532)/e!S532,0),0)</f>
        <v>456</v>
      </c>
      <c r="O534" s="30">
        <f>+IFERROR(ROUND(e!W532/e!G532*100,1),0)</f>
        <v>0</v>
      </c>
      <c r="P534" s="41">
        <f>+e!X532</f>
        <v>15</v>
      </c>
      <c r="Q534" s="30">
        <f>+IFERROR(ROUND(e!Z532/e!Y532*100,1),0)</f>
        <v>0</v>
      </c>
      <c r="R534" s="30">
        <f>+IFERROR(ROUND(e!AB532/e!AA532*100,1),0)</f>
        <v>0</v>
      </c>
      <c r="S534" s="30">
        <f>+IFERROR(ROUND(SUM(e!AC532:AF532)/J534*100,1),0)</f>
        <v>0</v>
      </c>
      <c r="T534" s="30">
        <f>+IFERROR(ROUND(e!AG532/e!Y532*100,1),0)</f>
        <v>0</v>
      </c>
      <c r="U534" s="30">
        <f>+IFERROR(ROUND(e!AH532/SUM(e!AH532:AJ532)*100,1),0)</f>
        <v>0</v>
      </c>
      <c r="V534" s="30">
        <f>+IFERROR(ROUND(e!AK532/SUM(e!AK532:AQ532)*100,1),0)</f>
        <v>0</v>
      </c>
      <c r="W534" s="30">
        <f>+IFERROR(ROUND(SUM(e!AR532:BG532)/J534*100,1),0)</f>
        <v>7.8</v>
      </c>
      <c r="X534" s="30">
        <f>+IFERROR(ROUND(SUM(e!BH532:BI532)/SUM(e!BJ532:BK532)*100,1),0)</f>
        <v>108.1</v>
      </c>
      <c r="Y534" s="30">
        <f t="shared" si="89"/>
        <v>976.1</v>
      </c>
      <c r="Z534" s="30">
        <f t="shared" si="90"/>
        <v>84.5</v>
      </c>
      <c r="AA534" s="30">
        <f>+IFERROR(ROUND(K534/SUM(e!T532:V532),1),0)</f>
        <v>164.6</v>
      </c>
      <c r="AB534" s="42">
        <f>+IFERROR(ROUND((SUM(e!BJ532:BK532)-SUM(e!BL532:BO532))/SUM(e!T532:V532),1),0)</f>
        <v>194.7</v>
      </c>
      <c r="AC534" s="30">
        <f>+IFERROR(ROUND(e!BP532/e!BQ532*100,1),0)</f>
        <v>254.4</v>
      </c>
      <c r="AD534" s="101">
        <f>+e!BR532</f>
        <v>3018</v>
      </c>
      <c r="AF534" s="5"/>
      <c r="AG534" s="29"/>
      <c r="BG534" s="5"/>
      <c r="BH534" s="29"/>
      <c r="CH534" s="5"/>
      <c r="CI534" s="29"/>
    </row>
    <row r="535" spans="2:87">
      <c r="B535" s="40" t="s">
        <v>1950</v>
      </c>
      <c r="C535" s="30" t="s">
        <v>1951</v>
      </c>
      <c r="D535" s="30" t="s">
        <v>1732</v>
      </c>
      <c r="E535" s="30" t="s">
        <v>1968</v>
      </c>
      <c r="F535" s="30" t="str">
        <f t="shared" si="88"/>
        <v>新潟県聖籠町</v>
      </c>
      <c r="G535" s="41">
        <f>+e!F533</f>
        <v>13796</v>
      </c>
      <c r="H535" s="41">
        <f>+e!G533</f>
        <v>5</v>
      </c>
      <c r="I535" s="41">
        <f>+SUM(e!H533:K533)</f>
        <v>0</v>
      </c>
      <c r="J535" s="41">
        <f>+SUM(e!L533:O533)</f>
        <v>128889</v>
      </c>
      <c r="K535" s="41">
        <f>+e!P533</f>
        <v>235736</v>
      </c>
      <c r="L535" s="41">
        <f>+SUM(e!Q533:R533)</f>
        <v>448613</v>
      </c>
      <c r="M535" s="31">
        <f>+IFERROR(ROUND(e!P533/e!S533,0),0)</f>
        <v>78579</v>
      </c>
      <c r="N535" s="30">
        <f>+IFERROR(ROUND(SUM(e!T533:V533)/e!S533,0),0)</f>
        <v>485</v>
      </c>
      <c r="O535" s="30">
        <f>+IFERROR(ROUND(e!W533/e!G533*100,1),0)</f>
        <v>0</v>
      </c>
      <c r="P535" s="41">
        <f>+e!X533</f>
        <v>8</v>
      </c>
      <c r="Q535" s="30">
        <f>+IFERROR(ROUND(e!Z533/e!Y533*100,1),0)</f>
        <v>0</v>
      </c>
      <c r="R535" s="30">
        <f>+IFERROR(ROUND(e!AB533/e!AA533*100,1),0)</f>
        <v>100</v>
      </c>
      <c r="S535" s="30">
        <f>+IFERROR(ROUND(SUM(e!AC533:AF533)/J535*100,1),0)</f>
        <v>2.2000000000000002</v>
      </c>
      <c r="T535" s="30">
        <f>+IFERROR(ROUND(e!AG533/e!Y533*100,1),0)</f>
        <v>0</v>
      </c>
      <c r="U535" s="30">
        <f>+IFERROR(ROUND(e!AH533/SUM(e!AH533:AJ533)*100,1),0)</f>
        <v>0</v>
      </c>
      <c r="V535" s="30">
        <f>+IFERROR(ROUND(e!AK533/SUM(e!AK533:AQ533)*100,1),0)</f>
        <v>0</v>
      </c>
      <c r="W535" s="30">
        <f>+IFERROR(ROUND(SUM(e!AR533:BG533)/J535*100,1),0)</f>
        <v>9.4</v>
      </c>
      <c r="X535" s="30">
        <f>+IFERROR(ROUND(SUM(e!BH533:BI533)/SUM(e!BJ533:BK533)*100,1),0)</f>
        <v>106.8</v>
      </c>
      <c r="Y535" s="30">
        <f t="shared" si="89"/>
        <v>190.3</v>
      </c>
      <c r="Z535" s="30">
        <f t="shared" si="90"/>
        <v>99.4</v>
      </c>
      <c r="AA535" s="30">
        <f>+IFERROR(ROUND(K535/SUM(e!T533:V533),1),0)</f>
        <v>162.1</v>
      </c>
      <c r="AB535" s="42">
        <f>+IFERROR(ROUND((SUM(e!BJ533:BK533)-SUM(e!BL533:BO533))/SUM(e!T533:V533),1),0)</f>
        <v>163.1</v>
      </c>
      <c r="AC535" s="30">
        <f>+IFERROR(ROUND(e!BP533/e!BQ533*100,1),0)</f>
        <v>307.3</v>
      </c>
      <c r="AD535" s="101">
        <f>+e!BR533</f>
        <v>7000</v>
      </c>
      <c r="AF535" s="5"/>
      <c r="AG535" s="29"/>
      <c r="BG535" s="5"/>
      <c r="BH535" s="29"/>
      <c r="CH535" s="5"/>
      <c r="CI535" s="29"/>
    </row>
    <row r="536" spans="2:87">
      <c r="B536" s="40" t="s">
        <v>1950</v>
      </c>
      <c r="C536" s="30" t="s">
        <v>1951</v>
      </c>
      <c r="D536" s="30" t="s">
        <v>1406</v>
      </c>
      <c r="E536" s="30" t="s">
        <v>1969</v>
      </c>
      <c r="F536" s="30" t="str">
        <f t="shared" si="88"/>
        <v>新潟県佐渡市</v>
      </c>
      <c r="G536" s="41">
        <f>+e!F534</f>
        <v>52553</v>
      </c>
      <c r="H536" s="41">
        <f>+e!G534</f>
        <v>33</v>
      </c>
      <c r="I536" s="41">
        <f>+SUM(e!H534:K534)</f>
        <v>76</v>
      </c>
      <c r="J536" s="41">
        <f>+SUM(e!L534:O534)</f>
        <v>1457273</v>
      </c>
      <c r="K536" s="41">
        <f>+e!P534</f>
        <v>1364909</v>
      </c>
      <c r="L536" s="41">
        <f>+SUM(e!Q534:R534)</f>
        <v>14693968</v>
      </c>
      <c r="M536" s="31">
        <f>+IFERROR(ROUND(e!P534/e!S534,0),0)</f>
        <v>48747</v>
      </c>
      <c r="N536" s="30">
        <f>+IFERROR(ROUND(SUM(e!T534:V534)/e!S534,0),0)</f>
        <v>204</v>
      </c>
      <c r="O536" s="30">
        <f>+IFERROR(ROUND(e!W534/e!G534*100,1),0)</f>
        <v>3</v>
      </c>
      <c r="P536" s="41">
        <f>+e!X534</f>
        <v>3</v>
      </c>
      <c r="Q536" s="30">
        <f>+IFERROR(ROUND(e!Z534/e!Y534*100,1),0)</f>
        <v>0.1</v>
      </c>
      <c r="R536" s="30">
        <f>+IFERROR(ROUND(e!AB534/e!AA534*100,1),0)</f>
        <v>0</v>
      </c>
      <c r="S536" s="30">
        <f>+IFERROR(ROUND(SUM(e!AC534:AF534)/J536*100,1),0)</f>
        <v>20</v>
      </c>
      <c r="T536" s="30">
        <f>+IFERROR(ROUND(e!AG534/e!Y534*100,1),0)</f>
        <v>16</v>
      </c>
      <c r="U536" s="30">
        <f>+IFERROR(ROUND(e!AH534/SUM(e!AH534:AJ534)*100,1),0)</f>
        <v>0</v>
      </c>
      <c r="V536" s="30">
        <f>+IFERROR(ROUND(e!AK534/SUM(e!AK534:AQ534)*100,1),0)</f>
        <v>11.6</v>
      </c>
      <c r="W536" s="30">
        <f>+IFERROR(ROUND(SUM(e!AR534:BG534)/J536*100,1),0)</f>
        <v>7.6</v>
      </c>
      <c r="X536" s="30">
        <f>+IFERROR(ROUND(SUM(e!BH534:BI534)/SUM(e!BJ534:BK534)*100,1),0)</f>
        <v>105.3</v>
      </c>
      <c r="Y536" s="30">
        <f t="shared" si="89"/>
        <v>1076.5999999999999</v>
      </c>
      <c r="Z536" s="30">
        <f t="shared" si="90"/>
        <v>69.7</v>
      </c>
      <c r="AA536" s="30">
        <f>+IFERROR(ROUND(K536/SUM(e!T534:V534),1),0)</f>
        <v>239.5</v>
      </c>
      <c r="AB536" s="42">
        <f>+IFERROR(ROUND((SUM(e!BJ534:BK534)-SUM(e!BL534:BO534))/SUM(e!T534:V534),1),0)</f>
        <v>343.4</v>
      </c>
      <c r="AC536" s="30">
        <f>+IFERROR(ROUND(e!BP534/e!BQ534*100,1),0)</f>
        <v>162.30000000000001</v>
      </c>
      <c r="AD536" s="101">
        <f>+e!BR534</f>
        <v>0</v>
      </c>
      <c r="AF536" s="5"/>
      <c r="AG536" s="29"/>
      <c r="BG536" s="5"/>
      <c r="BH536" s="29"/>
      <c r="CH536" s="5"/>
      <c r="CI536" s="29"/>
    </row>
    <row r="537" spans="2:87">
      <c r="B537" s="40" t="s">
        <v>1950</v>
      </c>
      <c r="C537" s="30" t="s">
        <v>1951</v>
      </c>
      <c r="D537" s="30" t="s">
        <v>1747</v>
      </c>
      <c r="E537" s="30" t="s">
        <v>1970</v>
      </c>
      <c r="F537" s="30" t="str">
        <f t="shared" si="88"/>
        <v>新潟県阿賀野市</v>
      </c>
      <c r="G537" s="41">
        <f>+e!F535</f>
        <v>45415</v>
      </c>
      <c r="H537" s="41">
        <f>+e!G535</f>
        <v>19</v>
      </c>
      <c r="I537" s="41">
        <f>+SUM(e!H535:K535)</f>
        <v>3</v>
      </c>
      <c r="J537" s="41">
        <f>+SUM(e!L535:O535)</f>
        <v>454601</v>
      </c>
      <c r="K537" s="41">
        <f>+e!P535</f>
        <v>994547</v>
      </c>
      <c r="L537" s="41">
        <f>+SUM(e!Q535:R535)</f>
        <v>5804513</v>
      </c>
      <c r="M537" s="31">
        <f>+IFERROR(ROUND(e!P535/e!S535,0),0)</f>
        <v>58503</v>
      </c>
      <c r="N537" s="30">
        <f>+IFERROR(ROUND(SUM(e!T535:V535)/e!S535,0),0)</f>
        <v>345</v>
      </c>
      <c r="O537" s="30">
        <f>+IFERROR(ROUND(e!W535/e!G535*100,1),0)</f>
        <v>63.2</v>
      </c>
      <c r="P537" s="41">
        <f>+e!X535</f>
        <v>17</v>
      </c>
      <c r="Q537" s="30">
        <f>+IFERROR(ROUND(e!Z535/e!Y535*100,1),0)</f>
        <v>0</v>
      </c>
      <c r="R537" s="30">
        <f>+IFERROR(ROUND(e!AB535/e!AA535*100,1),0)</f>
        <v>6.3</v>
      </c>
      <c r="S537" s="30">
        <f>+IFERROR(ROUND(SUM(e!AC535:AF535)/J537*100,1),0)</f>
        <v>10.6</v>
      </c>
      <c r="T537" s="30">
        <f>+IFERROR(ROUND(e!AG535/e!Y535*100,1),0)</f>
        <v>8.9</v>
      </c>
      <c r="U537" s="30">
        <f>+IFERROR(ROUND(e!AH535/SUM(e!AH535:AJ535)*100,1),0)</f>
        <v>11.5</v>
      </c>
      <c r="V537" s="30">
        <f>+IFERROR(ROUND(e!AK535/SUM(e!AK535:AQ535)*100,1),0)</f>
        <v>67.099999999999994</v>
      </c>
      <c r="W537" s="30">
        <f>+IFERROR(ROUND(SUM(e!AR535:BG535)/J537*100,1),0)</f>
        <v>9.6999999999999993</v>
      </c>
      <c r="X537" s="30">
        <f>+IFERROR(ROUND(SUM(e!BH535:BI535)/SUM(e!BJ535:BK535)*100,1),0)</f>
        <v>105.7</v>
      </c>
      <c r="Y537" s="30">
        <f t="shared" si="89"/>
        <v>583.6</v>
      </c>
      <c r="Z537" s="30">
        <f t="shared" si="90"/>
        <v>100.6</v>
      </c>
      <c r="AA537" s="30">
        <f>+IFERROR(ROUND(K537/SUM(e!T535:V535),1),0)</f>
        <v>169.7</v>
      </c>
      <c r="AB537" s="42">
        <f>+IFERROR(ROUND((SUM(e!BJ535:BK535)-SUM(e!BL535:BO535))/SUM(e!T535:V535),1),0)</f>
        <v>168.7</v>
      </c>
      <c r="AC537" s="30">
        <f>+IFERROR(ROUND(e!BP535/e!BQ535*100,1),0)</f>
        <v>165.1</v>
      </c>
      <c r="AD537" s="101">
        <f>+e!BR535</f>
        <v>0</v>
      </c>
      <c r="AF537" s="5"/>
      <c r="AG537" s="29"/>
      <c r="BG537" s="5"/>
      <c r="BH537" s="29"/>
      <c r="CH537" s="5"/>
      <c r="CI537" s="29"/>
    </row>
    <row r="538" spans="2:87">
      <c r="B538" s="40" t="s">
        <v>1950</v>
      </c>
      <c r="C538" s="30" t="s">
        <v>1951</v>
      </c>
      <c r="D538" s="30" t="s">
        <v>1410</v>
      </c>
      <c r="E538" s="30" t="s">
        <v>1971</v>
      </c>
      <c r="F538" s="30" t="str">
        <f t="shared" si="88"/>
        <v>新潟県魚沼市</v>
      </c>
      <c r="G538" s="41">
        <f>+e!F536</f>
        <v>16323</v>
      </c>
      <c r="H538" s="41">
        <f>+e!G536</f>
        <v>7</v>
      </c>
      <c r="I538" s="41">
        <f>+SUM(e!H536:K536)</f>
        <v>4</v>
      </c>
      <c r="J538" s="41">
        <f>+SUM(e!L536:O536)</f>
        <v>191396</v>
      </c>
      <c r="K538" s="41">
        <f>+e!P536</f>
        <v>259172</v>
      </c>
      <c r="L538" s="41">
        <f>+SUM(e!Q536:R536)</f>
        <v>301591</v>
      </c>
      <c r="M538" s="31">
        <f>+IFERROR(ROUND(e!P536/e!S536,0),0)</f>
        <v>43195</v>
      </c>
      <c r="N538" s="30">
        <f>+IFERROR(ROUND(SUM(e!T536:V536)/e!S536,0),0)</f>
        <v>328</v>
      </c>
      <c r="O538" s="30">
        <f>+IFERROR(ROUND(e!W536/e!G536*100,1),0)</f>
        <v>0</v>
      </c>
      <c r="P538" s="41">
        <f>+e!X536</f>
        <v>18</v>
      </c>
      <c r="Q538" s="30">
        <f>+IFERROR(ROUND(e!Z536/e!Y536*100,1),0)</f>
        <v>0</v>
      </c>
      <c r="R538" s="30">
        <f>+IFERROR(ROUND(e!AB536/e!AA536*100,1),0)</f>
        <v>47.4</v>
      </c>
      <c r="S538" s="30">
        <f>+IFERROR(ROUND(SUM(e!AC536:AF536)/J538*100,1),0)</f>
        <v>11.6</v>
      </c>
      <c r="T538" s="30">
        <f>+IFERROR(ROUND(e!AG536/e!Y536*100,1),0)</f>
        <v>0</v>
      </c>
      <c r="U538" s="30">
        <f>+IFERROR(ROUND(e!AH536/SUM(e!AH536:AJ536)*100,1),0)</f>
        <v>0</v>
      </c>
      <c r="V538" s="30">
        <f>+IFERROR(ROUND(e!AK536/SUM(e!AK536:AQ536)*100,1),0)</f>
        <v>0</v>
      </c>
      <c r="W538" s="30">
        <f>+IFERROR(ROUND(SUM(e!AR536:BG536)/J538*100,1),0)</f>
        <v>11.6</v>
      </c>
      <c r="X538" s="30">
        <f>+IFERROR(ROUND(SUM(e!BH536:BI536)/SUM(e!BJ536:BK536)*100,1),0)</f>
        <v>116.4</v>
      </c>
      <c r="Y538" s="30">
        <f t="shared" si="89"/>
        <v>116.4</v>
      </c>
      <c r="Z538" s="30">
        <f t="shared" si="90"/>
        <v>116.1</v>
      </c>
      <c r="AA538" s="30">
        <f>+IFERROR(ROUND(K538/SUM(e!T536:V536),1),0)</f>
        <v>131.80000000000001</v>
      </c>
      <c r="AB538" s="42">
        <f>+IFERROR(ROUND((SUM(e!BJ536:BK536)-SUM(e!BL536:BO536))/SUM(e!T536:V536),1),0)</f>
        <v>113.5</v>
      </c>
      <c r="AC538" s="30">
        <f>+IFERROR(ROUND(e!BP536/e!BQ536*100,1),0)</f>
        <v>525.20000000000005</v>
      </c>
      <c r="AD538" s="101">
        <f>+e!BR536</f>
        <v>0</v>
      </c>
      <c r="AF538" s="5"/>
      <c r="AG538" s="29"/>
      <c r="BG538" s="5"/>
      <c r="BH538" s="29"/>
      <c r="CH538" s="5"/>
      <c r="CI538" s="29"/>
    </row>
    <row r="539" spans="2:87">
      <c r="B539" s="40" t="s">
        <v>1950</v>
      </c>
      <c r="C539" s="30" t="s">
        <v>1951</v>
      </c>
      <c r="D539" s="30" t="s">
        <v>1972</v>
      </c>
      <c r="E539" s="30" t="s">
        <v>1973</v>
      </c>
      <c r="F539" s="30" t="str">
        <f t="shared" si="88"/>
        <v>新潟県南魚沼市</v>
      </c>
      <c r="G539" s="41">
        <f>+e!F537</f>
        <v>55172</v>
      </c>
      <c r="H539" s="41">
        <f>+e!G537</f>
        <v>14</v>
      </c>
      <c r="I539" s="41">
        <f>+SUM(e!H537:K537)</f>
        <v>13</v>
      </c>
      <c r="J539" s="41">
        <f>+SUM(e!L537:O537)</f>
        <v>673297</v>
      </c>
      <c r="K539" s="41">
        <f>+e!P537</f>
        <v>1464729</v>
      </c>
      <c r="L539" s="41">
        <f>+SUM(e!Q537:R537)</f>
        <v>9769155</v>
      </c>
      <c r="M539" s="31">
        <f>+IFERROR(ROUND(e!P537/e!S537,0),0)</f>
        <v>162748</v>
      </c>
      <c r="N539" s="30">
        <f>+IFERROR(ROUND(SUM(e!T537:V537)/e!S537,0),0)</f>
        <v>691</v>
      </c>
      <c r="O539" s="30">
        <f>+IFERROR(ROUND(e!W537/e!G537*100,1),0)</f>
        <v>71.400000000000006</v>
      </c>
      <c r="P539" s="41">
        <f>+e!X537</f>
        <v>8</v>
      </c>
      <c r="Q539" s="30">
        <f>+IFERROR(ROUND(e!Z537/e!Y537*100,1),0)</f>
        <v>0</v>
      </c>
      <c r="R539" s="30">
        <f>+IFERROR(ROUND(e!AB537/e!AA537*100,1),0)</f>
        <v>86.5</v>
      </c>
      <c r="S539" s="30">
        <f>+IFERROR(ROUND(SUM(e!AC537:AF537)/J539*100,1),0)</f>
        <v>3.3</v>
      </c>
      <c r="T539" s="30">
        <f>+IFERROR(ROUND(e!AG537/e!Y537*100,1),0)</f>
        <v>0</v>
      </c>
      <c r="U539" s="30">
        <f>+IFERROR(ROUND(e!AH537/SUM(e!AH537:AJ537)*100,1),0)</f>
        <v>0</v>
      </c>
      <c r="V539" s="30">
        <f>+IFERROR(ROUND(e!AK537/SUM(e!AK537:AQ537)*100,1),0)</f>
        <v>18.5</v>
      </c>
      <c r="W539" s="30">
        <f>+IFERROR(ROUND(SUM(e!AR537:BG537)/J539*100,1),0)</f>
        <v>7.6</v>
      </c>
      <c r="X539" s="30">
        <f>+IFERROR(ROUND(SUM(e!BH537:BI537)/SUM(e!BJ537:BK537)*100,1),0)</f>
        <v>112.8</v>
      </c>
      <c r="Y539" s="30">
        <f t="shared" si="89"/>
        <v>667</v>
      </c>
      <c r="Z539" s="30">
        <f t="shared" si="90"/>
        <v>92.6</v>
      </c>
      <c r="AA539" s="30">
        <f>+IFERROR(ROUND(K539/SUM(e!T537:V537),1),0)</f>
        <v>235.6</v>
      </c>
      <c r="AB539" s="42">
        <f>+IFERROR(ROUND((SUM(e!BJ537:BK537)-SUM(e!BL537:BO537))/SUM(e!T537:V537),1),0)</f>
        <v>254.5</v>
      </c>
      <c r="AC539" s="30">
        <f>+IFERROR(ROUND(e!BP537/e!BQ537*100,1),0)</f>
        <v>211.2</v>
      </c>
      <c r="AD539" s="101">
        <f>+e!BR537</f>
        <v>0</v>
      </c>
      <c r="AF539" s="5"/>
      <c r="AG539" s="29"/>
      <c r="BG539" s="5"/>
      <c r="BH539" s="29"/>
      <c r="CH539" s="5"/>
      <c r="CI539" s="29"/>
    </row>
    <row r="540" spans="2:87">
      <c r="B540" s="40" t="s">
        <v>1950</v>
      </c>
      <c r="C540" s="30" t="s">
        <v>1951</v>
      </c>
      <c r="D540" s="30" t="s">
        <v>1412</v>
      </c>
      <c r="E540" s="30" t="s">
        <v>1974</v>
      </c>
      <c r="F540" s="30" t="str">
        <f t="shared" si="88"/>
        <v>新潟県糸魚川市</v>
      </c>
      <c r="G540" s="41">
        <f>+e!F538</f>
        <v>32292</v>
      </c>
      <c r="H540" s="41">
        <f>+e!G538</f>
        <v>13</v>
      </c>
      <c r="I540" s="41">
        <f>+SUM(e!H538:K538)</f>
        <v>8</v>
      </c>
      <c r="J540" s="41">
        <f>+SUM(e!L538:O538)</f>
        <v>360154</v>
      </c>
      <c r="K540" s="41">
        <f>+e!P538</f>
        <v>484763</v>
      </c>
      <c r="L540" s="41">
        <f>+SUM(e!Q538:R538)</f>
        <v>1325605</v>
      </c>
      <c r="M540" s="31">
        <f>+IFERROR(ROUND(e!P538/e!S538,0),0)</f>
        <v>53863</v>
      </c>
      <c r="N540" s="30">
        <f>+IFERROR(ROUND(SUM(e!T538:V538)/e!S538,0),0)</f>
        <v>479</v>
      </c>
      <c r="O540" s="30">
        <f>+IFERROR(ROUND(e!W538/e!G538*100,1),0)</f>
        <v>46.2</v>
      </c>
      <c r="P540" s="41">
        <f>+e!X538</f>
        <v>30</v>
      </c>
      <c r="Q540" s="30">
        <f>+IFERROR(ROUND(e!Z538/e!Y538*100,1),0)</f>
        <v>0</v>
      </c>
      <c r="R540" s="30">
        <f>+IFERROR(ROUND(e!AB538/e!AA538*100,1),0)</f>
        <v>50.9</v>
      </c>
      <c r="S540" s="30">
        <f>+IFERROR(ROUND(SUM(e!AC538:AF538)/J540*100,1),0)</f>
        <v>3.6</v>
      </c>
      <c r="T540" s="30">
        <f>+IFERROR(ROUND(e!AG538/e!Y538*100,1),0)</f>
        <v>33.6</v>
      </c>
      <c r="U540" s="30">
        <f>+IFERROR(ROUND(e!AH538/SUM(e!AH538:AJ538)*100,1),0)</f>
        <v>6.4</v>
      </c>
      <c r="V540" s="30">
        <f>+IFERROR(ROUND(e!AK538/SUM(e!AK538:AQ538)*100,1),0)</f>
        <v>29.9</v>
      </c>
      <c r="W540" s="30">
        <f>+IFERROR(ROUND(SUM(e!AR538:BG538)/J540*100,1),0)</f>
        <v>16.100000000000001</v>
      </c>
      <c r="X540" s="30">
        <f>+IFERROR(ROUND(SUM(e!BH538:BI538)/SUM(e!BJ538:BK538)*100,1),0)</f>
        <v>106.8</v>
      </c>
      <c r="Y540" s="30">
        <f t="shared" si="89"/>
        <v>273.5</v>
      </c>
      <c r="Z540" s="30">
        <f t="shared" si="90"/>
        <v>105.5</v>
      </c>
      <c r="AA540" s="30">
        <f>+IFERROR(ROUND(K540/SUM(e!T538:V538),1),0)</f>
        <v>112.5</v>
      </c>
      <c r="AB540" s="42">
        <f>+IFERROR(ROUND((SUM(e!BJ538:BK538)-SUM(e!BL538:BO538))/SUM(e!T538:V538),1),0)</f>
        <v>106.6</v>
      </c>
      <c r="AC540" s="30">
        <f>+IFERROR(ROUND(e!BP538/e!BQ538*100,1),0)</f>
        <v>316.89999999999998</v>
      </c>
      <c r="AD540" s="101">
        <f>+e!BR538</f>
        <v>0</v>
      </c>
      <c r="AF540" s="5"/>
      <c r="AG540" s="29"/>
      <c r="BG540" s="5"/>
      <c r="BH540" s="29"/>
      <c r="CH540" s="5"/>
      <c r="CI540" s="29"/>
    </row>
    <row r="541" spans="2:87">
      <c r="B541" s="40" t="s">
        <v>1950</v>
      </c>
      <c r="C541" s="30" t="s">
        <v>1951</v>
      </c>
      <c r="D541" s="30" t="s">
        <v>1975</v>
      </c>
      <c r="E541" s="30" t="s">
        <v>1976</v>
      </c>
      <c r="F541" s="30" t="str">
        <f t="shared" si="88"/>
        <v>新潟県十日町市</v>
      </c>
      <c r="G541" s="41">
        <f>+e!F539</f>
        <v>29023</v>
      </c>
      <c r="H541" s="41">
        <f>+e!G539</f>
        <v>8</v>
      </c>
      <c r="I541" s="41">
        <f>+SUM(e!H539:K539)</f>
        <v>5</v>
      </c>
      <c r="J541" s="41">
        <f>+SUM(e!L539:O539)</f>
        <v>259163</v>
      </c>
      <c r="K541" s="41">
        <f>+e!P539</f>
        <v>615127</v>
      </c>
      <c r="L541" s="41">
        <f>+SUM(e!Q539:R539)</f>
        <v>2803663</v>
      </c>
      <c r="M541" s="31">
        <f>+IFERROR(ROUND(e!P539/e!S539,0),0)</f>
        <v>87875</v>
      </c>
      <c r="N541" s="30">
        <f>+IFERROR(ROUND(SUM(e!T539:V539)/e!S539,0),0)</f>
        <v>474</v>
      </c>
      <c r="O541" s="30">
        <f>+IFERROR(ROUND(e!W539/e!G539*100,1),0)</f>
        <v>75</v>
      </c>
      <c r="P541" s="41">
        <f>+e!X539</f>
        <v>21</v>
      </c>
      <c r="Q541" s="30">
        <f>+IFERROR(ROUND(e!Z539/e!Y539*100,1),0)</f>
        <v>100</v>
      </c>
      <c r="R541" s="30">
        <f>+IFERROR(ROUND(e!AB539/e!AA539*100,1),0)</f>
        <v>61.8</v>
      </c>
      <c r="S541" s="30">
        <f>+IFERROR(ROUND(SUM(e!AC539:AF539)/J541*100,1),0)</f>
        <v>14</v>
      </c>
      <c r="T541" s="30">
        <f>+IFERROR(ROUND(e!AG539/e!Y539*100,1),0)</f>
        <v>0</v>
      </c>
      <c r="U541" s="30">
        <f>+IFERROR(ROUND(e!AH539/SUM(e!AH539:AJ539)*100,1),0)</f>
        <v>0</v>
      </c>
      <c r="V541" s="30">
        <f>+IFERROR(ROUND(e!AK539/SUM(e!AK539:AQ539)*100,1),0)</f>
        <v>12.3</v>
      </c>
      <c r="W541" s="30">
        <f>+IFERROR(ROUND(SUM(e!AR539:BG539)/J541*100,1),0)</f>
        <v>11.9</v>
      </c>
      <c r="X541" s="30">
        <f>+IFERROR(ROUND(SUM(e!BH539:BI539)/SUM(e!BJ539:BK539)*100,1),0)</f>
        <v>109.3</v>
      </c>
      <c r="Y541" s="30">
        <f t="shared" si="89"/>
        <v>455.8</v>
      </c>
      <c r="Z541" s="30">
        <f t="shared" si="90"/>
        <v>109.4</v>
      </c>
      <c r="AA541" s="30">
        <f>+IFERROR(ROUND(K541/SUM(e!T539:V539),1),0)</f>
        <v>185.4</v>
      </c>
      <c r="AB541" s="42">
        <f>+IFERROR(ROUND((SUM(e!BJ539:BK539)-SUM(e!BL539:BO539))/SUM(e!T539:V539),1),0)</f>
        <v>169.5</v>
      </c>
      <c r="AC541" s="30">
        <f>+IFERROR(ROUND(e!BP539/e!BQ539*100,1),0)</f>
        <v>349.8</v>
      </c>
      <c r="AD541" s="101">
        <f>+e!BR539</f>
        <v>0</v>
      </c>
      <c r="AF541" s="5"/>
      <c r="AG541" s="29"/>
      <c r="BG541" s="5"/>
      <c r="BH541" s="29"/>
      <c r="CH541" s="5"/>
      <c r="CI541" s="29"/>
    </row>
    <row r="542" spans="2:87">
      <c r="B542" s="40" t="s">
        <v>1950</v>
      </c>
      <c r="C542" s="30" t="s">
        <v>1951</v>
      </c>
      <c r="D542" s="30" t="s">
        <v>1977</v>
      </c>
      <c r="E542" s="30" t="s">
        <v>1978</v>
      </c>
      <c r="F542" s="30" t="str">
        <f t="shared" si="88"/>
        <v>新潟県阿賀町</v>
      </c>
      <c r="G542" s="41">
        <f>+e!F540</f>
        <v>4118</v>
      </c>
      <c r="H542" s="41">
        <f>+e!G540</f>
        <v>1</v>
      </c>
      <c r="I542" s="41">
        <f>+SUM(e!H540:K540)</f>
        <v>2</v>
      </c>
      <c r="J542" s="41">
        <f>+SUM(e!L540:O540)</f>
        <v>55584</v>
      </c>
      <c r="K542" s="41">
        <f>+e!P540</f>
        <v>113930</v>
      </c>
      <c r="L542" s="41">
        <f>+SUM(e!Q540:R540)</f>
        <v>642145</v>
      </c>
      <c r="M542" s="31">
        <f>+IFERROR(ROUND(e!P540/e!S540,0),0)</f>
        <v>113930</v>
      </c>
      <c r="N542" s="30">
        <f>+IFERROR(ROUND(SUM(e!T540:V540)/e!S540,0),0)</f>
        <v>524</v>
      </c>
      <c r="O542" s="30">
        <f>+IFERROR(ROUND(e!W540/e!G540*100,1),0)</f>
        <v>0</v>
      </c>
      <c r="P542" s="41">
        <f>+e!X540</f>
        <v>7</v>
      </c>
      <c r="Q542" s="30">
        <f>+IFERROR(ROUND(e!Z540/e!Y540*100,1),0)</f>
        <v>0</v>
      </c>
      <c r="R542" s="30">
        <f>+IFERROR(ROUND(e!AB540/e!AA540*100,1),0)</f>
        <v>14.3</v>
      </c>
      <c r="S542" s="30">
        <f>+IFERROR(ROUND(SUM(e!AC540:AF540)/J542*100,1),0)</f>
        <v>0</v>
      </c>
      <c r="T542" s="30">
        <f>+IFERROR(ROUND(e!AG540/e!Y540*100,1),0)</f>
        <v>93.8</v>
      </c>
      <c r="U542" s="30">
        <f>+IFERROR(ROUND(e!AH540/SUM(e!AH540:AJ540)*100,1),0)</f>
        <v>100</v>
      </c>
      <c r="V542" s="30">
        <f>+IFERROR(ROUND(e!AK540/SUM(e!AK540:AQ540)*100,1),0)</f>
        <v>0</v>
      </c>
      <c r="W542" s="30">
        <f>+IFERROR(ROUND(SUM(e!AR540:BG540)/J542*100,1),0)</f>
        <v>3.1</v>
      </c>
      <c r="X542" s="30">
        <f>+IFERROR(ROUND(SUM(e!BH540:BI540)/SUM(e!BJ540:BK540)*100,1),0)</f>
        <v>97.5</v>
      </c>
      <c r="Y542" s="30">
        <f t="shared" si="89"/>
        <v>563.6</v>
      </c>
      <c r="Z542" s="30">
        <f t="shared" si="90"/>
        <v>84.9</v>
      </c>
      <c r="AA542" s="30">
        <f>+IFERROR(ROUND(K542/SUM(e!T540:V540),1),0)</f>
        <v>217.4</v>
      </c>
      <c r="AB542" s="42">
        <f>+IFERROR(ROUND((SUM(e!BJ540:BK540)-SUM(e!BL540:BO540))/SUM(e!T540:V540),1),0)</f>
        <v>256.10000000000002</v>
      </c>
      <c r="AC542" s="30">
        <f>+IFERROR(ROUND(e!BP540/e!BQ540*100,1),0)</f>
        <v>128.1</v>
      </c>
      <c r="AD542" s="101">
        <f>+e!BR540</f>
        <v>3720</v>
      </c>
      <c r="AF542" s="5"/>
      <c r="AG542" s="29"/>
      <c r="BG542" s="5"/>
      <c r="BH542" s="29"/>
      <c r="CH542" s="5"/>
      <c r="CI542" s="29"/>
    </row>
    <row r="543" spans="2:87">
      <c r="B543" s="40" t="s">
        <v>1950</v>
      </c>
      <c r="C543" s="30" t="s">
        <v>1951</v>
      </c>
      <c r="D543" s="30" t="s">
        <v>1979</v>
      </c>
      <c r="E543" s="30" t="s">
        <v>1980</v>
      </c>
      <c r="F543" s="30" t="str">
        <f t="shared" si="88"/>
        <v>新潟県胎内市</v>
      </c>
      <c r="G543" s="41">
        <f>+e!F541</f>
        <v>22773</v>
      </c>
      <c r="H543" s="41">
        <f>+e!G541</f>
        <v>17</v>
      </c>
      <c r="I543" s="41">
        <f>+SUM(e!H541:K541)</f>
        <v>2</v>
      </c>
      <c r="J543" s="41">
        <f>+SUM(e!L541:O541)</f>
        <v>305179</v>
      </c>
      <c r="K543" s="41">
        <f>+e!P541</f>
        <v>532220</v>
      </c>
      <c r="L543" s="41">
        <f>+SUM(e!Q541:R541)</f>
        <v>3092976</v>
      </c>
      <c r="M543" s="31">
        <f>+IFERROR(ROUND(e!P541/e!S541,0),0)</f>
        <v>59136</v>
      </c>
      <c r="N543" s="30">
        <f>+IFERROR(ROUND(SUM(e!T541:V541)/e!S541,0),0)</f>
        <v>294</v>
      </c>
      <c r="O543" s="30">
        <f>+IFERROR(ROUND(e!W541/e!G541*100,1),0)</f>
        <v>29.4</v>
      </c>
      <c r="P543" s="41">
        <f>+e!X541</f>
        <v>7</v>
      </c>
      <c r="Q543" s="30">
        <f>+IFERROR(ROUND(e!Z541/e!Y541*100,1),0)</f>
        <v>0</v>
      </c>
      <c r="R543" s="30">
        <f>+IFERROR(ROUND(e!AB541/e!AA541*100,1),0)</f>
        <v>0</v>
      </c>
      <c r="S543" s="30">
        <f>+IFERROR(ROUND(SUM(e!AC541:AF541)/J543*100,1),0)</f>
        <v>0</v>
      </c>
      <c r="T543" s="30">
        <f>+IFERROR(ROUND(e!AG541/e!Y541*100,1),0)</f>
        <v>0</v>
      </c>
      <c r="U543" s="30">
        <f>+IFERROR(ROUND(e!AH541/SUM(e!AH541:AJ541)*100,1),0)</f>
        <v>45.8</v>
      </c>
      <c r="V543" s="30">
        <f>+IFERROR(ROUND(e!AK541/SUM(e!AK541:AQ541)*100,1),0)</f>
        <v>0</v>
      </c>
      <c r="W543" s="30">
        <f>+IFERROR(ROUND(SUM(e!AR541:BG541)/J543*100,1),0)</f>
        <v>1.2</v>
      </c>
      <c r="X543" s="30">
        <f>+IFERROR(ROUND(SUM(e!BH541:BI541)/SUM(e!BJ541:BK541)*100,1),0)</f>
        <v>129</v>
      </c>
      <c r="Y543" s="30">
        <f t="shared" si="89"/>
        <v>581.1</v>
      </c>
      <c r="Z543" s="30">
        <f t="shared" si="90"/>
        <v>127.5</v>
      </c>
      <c r="AA543" s="30">
        <f>+IFERROR(ROUND(K543/SUM(e!T541:V541),1),0)</f>
        <v>201.4</v>
      </c>
      <c r="AB543" s="42">
        <f>+IFERROR(ROUND((SUM(e!BJ541:BK541)-SUM(e!BL541:BO541))/SUM(e!T541:V541),1),0)</f>
        <v>158</v>
      </c>
      <c r="AC543" s="30">
        <f>+IFERROR(ROUND(e!BP541/e!BQ541*100,1),0)</f>
        <v>145.4</v>
      </c>
      <c r="AD543" s="101">
        <f>+e!BR541</f>
        <v>23318</v>
      </c>
      <c r="AF543" s="5"/>
      <c r="AG543" s="29"/>
      <c r="BG543" s="5"/>
      <c r="BH543" s="29"/>
      <c r="CH543" s="5"/>
      <c r="CI543" s="29"/>
    </row>
    <row r="544" spans="2:87">
      <c r="B544" s="40" t="s">
        <v>1950</v>
      </c>
      <c r="C544" s="30" t="s">
        <v>1951</v>
      </c>
      <c r="D544" s="30" t="s">
        <v>1418</v>
      </c>
      <c r="E544" s="30" t="s">
        <v>1981</v>
      </c>
      <c r="F544" s="30" t="str">
        <f t="shared" si="88"/>
        <v>新潟県五泉市</v>
      </c>
      <c r="G544" s="41">
        <f>+e!F542</f>
        <v>48280</v>
      </c>
      <c r="H544" s="41">
        <f>+e!G542</f>
        <v>29</v>
      </c>
      <c r="I544" s="41">
        <f>+SUM(e!H542:K542)</f>
        <v>4</v>
      </c>
      <c r="J544" s="41">
        <f>+SUM(e!L542:O542)</f>
        <v>430203</v>
      </c>
      <c r="K544" s="41">
        <f>+e!P542</f>
        <v>966575</v>
      </c>
      <c r="L544" s="41">
        <f>+SUM(e!Q542:R542)</f>
        <v>4142493</v>
      </c>
      <c r="M544" s="31">
        <f>+IFERROR(ROUND(e!P542/e!S542,0),0)</f>
        <v>33330</v>
      </c>
      <c r="N544" s="30">
        <f>+IFERROR(ROUND(SUM(e!T542:V542)/e!S542,0),0)</f>
        <v>224</v>
      </c>
      <c r="O544" s="30">
        <f>+IFERROR(ROUND(e!W542/e!G542*100,1),0)</f>
        <v>41.4</v>
      </c>
      <c r="P544" s="41">
        <f>+e!X542</f>
        <v>5</v>
      </c>
      <c r="Q544" s="30">
        <f>+IFERROR(ROUND(e!Z542/e!Y542*100,1),0)</f>
        <v>0</v>
      </c>
      <c r="R544" s="30">
        <f>+IFERROR(ROUND(e!AB542/e!AA542*100,1),0)</f>
        <v>52.7</v>
      </c>
      <c r="S544" s="30">
        <f>+IFERROR(ROUND(SUM(e!AC542:AF542)/J544*100,1),0)</f>
        <v>17.899999999999999</v>
      </c>
      <c r="T544" s="30">
        <f>+IFERROR(ROUND(e!AG542/e!Y542*100,1),0)</f>
        <v>51.2</v>
      </c>
      <c r="U544" s="30">
        <f>+IFERROR(ROUND(e!AH542/SUM(e!AH542:AJ542)*100,1),0)</f>
        <v>51.8</v>
      </c>
      <c r="V544" s="30">
        <f>+IFERROR(ROUND(e!AK542/SUM(e!AK542:AQ542)*100,1),0)</f>
        <v>67.900000000000006</v>
      </c>
      <c r="W544" s="30">
        <f>+IFERROR(ROUND(SUM(e!AR542:BG542)/J544*100,1),0)</f>
        <v>21.1</v>
      </c>
      <c r="X544" s="30">
        <f>+IFERROR(ROUND(SUM(e!BH542:BI542)/SUM(e!BJ542:BK542)*100,1),0)</f>
        <v>119.5</v>
      </c>
      <c r="Y544" s="30">
        <f t="shared" si="89"/>
        <v>428.6</v>
      </c>
      <c r="Z544" s="30">
        <f t="shared" si="90"/>
        <v>121.4</v>
      </c>
      <c r="AA544" s="30">
        <f>+IFERROR(ROUND(K544/SUM(e!T542:V542),1),0)</f>
        <v>149</v>
      </c>
      <c r="AB544" s="42">
        <f>+IFERROR(ROUND((SUM(e!BJ542:BK542)-SUM(e!BL542:BO542))/SUM(e!T542:V542),1),0)</f>
        <v>122.7</v>
      </c>
      <c r="AC544" s="30">
        <f>+IFERROR(ROUND(e!BP542/e!BQ542*100,1),0)</f>
        <v>470.1</v>
      </c>
      <c r="AD544" s="101">
        <f>+e!BR542</f>
        <v>0</v>
      </c>
      <c r="AF544" s="5"/>
      <c r="AG544" s="29"/>
      <c r="BG544" s="5"/>
      <c r="BH544" s="29"/>
      <c r="CH544" s="5"/>
      <c r="CI544" s="29"/>
    </row>
    <row r="545" spans="2:87">
      <c r="B545" s="40" t="s">
        <v>1950</v>
      </c>
      <c r="C545" s="30" t="s">
        <v>1951</v>
      </c>
      <c r="D545" s="30" t="s">
        <v>1982</v>
      </c>
      <c r="E545" s="30" t="s">
        <v>1983</v>
      </c>
      <c r="F545" s="30" t="str">
        <f t="shared" si="88"/>
        <v>新潟県燕市（吉田）</v>
      </c>
      <c r="G545" s="41">
        <f>+e!F543</f>
        <v>23726</v>
      </c>
      <c r="H545" s="41">
        <f>+e!G543</f>
        <v>5</v>
      </c>
      <c r="I545" s="41">
        <f>+SUM(e!H543:K543)</f>
        <v>1</v>
      </c>
      <c r="J545" s="41">
        <f>+SUM(e!L543:O543)</f>
        <v>191231</v>
      </c>
      <c r="K545" s="41">
        <f>+e!P543</f>
        <v>477506</v>
      </c>
      <c r="L545" s="41">
        <f>+SUM(e!Q543:R543)</f>
        <v>135200</v>
      </c>
      <c r="M545" s="31">
        <f>+IFERROR(ROUND(e!P543/e!S543,0),0)</f>
        <v>79584</v>
      </c>
      <c r="N545" s="30">
        <f>+IFERROR(ROUND(SUM(e!T543:V543)/e!S543,0),0)</f>
        <v>548</v>
      </c>
      <c r="O545" s="30">
        <f>+IFERROR(ROUND(e!W543/e!G543*100,1),0)</f>
        <v>40</v>
      </c>
      <c r="P545" s="41">
        <f>+e!X543</f>
        <v>22</v>
      </c>
      <c r="Q545" s="30">
        <f>+IFERROR(ROUND(e!Z543/e!Y543*100,1),0)</f>
        <v>0</v>
      </c>
      <c r="R545" s="30">
        <f>+IFERROR(ROUND(e!AB543/e!AA543*100,1),0)</f>
        <v>46</v>
      </c>
      <c r="S545" s="30">
        <f>+IFERROR(ROUND(SUM(e!AC543:AF543)/J545*100,1),0)</f>
        <v>34.200000000000003</v>
      </c>
      <c r="T545" s="30">
        <f>+IFERROR(ROUND(e!AG543/e!Y543*100,1),0)</f>
        <v>0</v>
      </c>
      <c r="U545" s="30">
        <f>+IFERROR(ROUND(e!AH543/SUM(e!AH543:AJ543)*100,1),0)</f>
        <v>0</v>
      </c>
      <c r="V545" s="30">
        <f>+IFERROR(ROUND(e!AK543/SUM(e!AK543:AQ543)*100,1),0)</f>
        <v>0</v>
      </c>
      <c r="W545" s="30">
        <f>+IFERROR(ROUND(SUM(e!AR543:BG543)/J545*100,1),0)</f>
        <v>17.8</v>
      </c>
      <c r="X545" s="30">
        <f>+IFERROR(ROUND(SUM(e!BH543:BI543)/SUM(e!BJ543:BK543)*100,1),0)</f>
        <v>209.5</v>
      </c>
      <c r="Y545" s="30">
        <f t="shared" si="89"/>
        <v>28.3</v>
      </c>
      <c r="Z545" s="30">
        <f t="shared" si="90"/>
        <v>137.4</v>
      </c>
      <c r="AA545" s="30">
        <f>+IFERROR(ROUND(K545/SUM(e!T543:V543),1),0)</f>
        <v>145.19999999999999</v>
      </c>
      <c r="AB545" s="42">
        <f>+IFERROR(ROUND((SUM(e!BJ543:BK543)-SUM(e!BL543:BO543))/SUM(e!T543:V543),1),0)</f>
        <v>105.7</v>
      </c>
      <c r="AC545" s="30">
        <f>+IFERROR(ROUND(e!BP543/e!BQ543*100,1),0)</f>
        <v>1484</v>
      </c>
      <c r="AD545" s="101">
        <f>+e!BR543</f>
        <v>0</v>
      </c>
      <c r="AF545" s="5"/>
      <c r="AG545" s="29"/>
      <c r="BG545" s="5"/>
      <c r="BH545" s="29"/>
      <c r="CH545" s="5"/>
      <c r="CI545" s="29"/>
    </row>
    <row r="546" spans="2:87">
      <c r="B546" s="40" t="s">
        <v>1950</v>
      </c>
      <c r="C546" s="30" t="s">
        <v>1951</v>
      </c>
      <c r="D546" s="30" t="s">
        <v>1420</v>
      </c>
      <c r="E546" s="30" t="s">
        <v>1984</v>
      </c>
      <c r="F546" s="30" t="str">
        <f t="shared" si="88"/>
        <v>新潟県燕市（分水）</v>
      </c>
      <c r="G546" s="41">
        <f>+e!F544</f>
        <v>13215</v>
      </c>
      <c r="H546" s="41">
        <f>+e!G544</f>
        <v>4</v>
      </c>
      <c r="I546" s="41">
        <f>+SUM(e!H544:K544)</f>
        <v>0</v>
      </c>
      <c r="J546" s="41">
        <f>+SUM(e!L544:O544)</f>
        <v>112724</v>
      </c>
      <c r="K546" s="41">
        <f>+e!P544</f>
        <v>236525</v>
      </c>
      <c r="L546" s="41">
        <f>+SUM(e!Q544:R544)</f>
        <v>0</v>
      </c>
      <c r="M546" s="31">
        <f>+IFERROR(ROUND(e!P544/e!S544,0),0)</f>
        <v>78842</v>
      </c>
      <c r="N546" s="30">
        <f>+IFERROR(ROUND(SUM(e!T544:V544)/e!S544,0),0)</f>
        <v>541</v>
      </c>
      <c r="O546" s="30">
        <f>+IFERROR(ROUND(e!W544/e!G544*100,1),0)</f>
        <v>75</v>
      </c>
      <c r="P546" s="41">
        <f>+e!X544</f>
        <v>7</v>
      </c>
      <c r="Q546" s="30">
        <f>+IFERROR(ROUND(e!Z544/e!Y544*100,1),0)</f>
        <v>0</v>
      </c>
      <c r="R546" s="30">
        <f>+IFERROR(ROUND(e!AB544/e!AA544*100,1),0)</f>
        <v>52.9</v>
      </c>
      <c r="S546" s="30">
        <f>+IFERROR(ROUND(SUM(e!AC544:AF544)/J546*100,1),0)</f>
        <v>17.100000000000001</v>
      </c>
      <c r="T546" s="30">
        <f>+IFERROR(ROUND(e!AG544/e!Y544*100,1),0)</f>
        <v>0</v>
      </c>
      <c r="U546" s="30">
        <f>+IFERROR(ROUND(e!AH544/SUM(e!AH544:AJ544)*100,1),0)</f>
        <v>0</v>
      </c>
      <c r="V546" s="30">
        <f>+IFERROR(ROUND(e!AK544/SUM(e!AK544:AQ544)*100,1),0)</f>
        <v>0</v>
      </c>
      <c r="W546" s="30">
        <f>+IFERROR(ROUND(SUM(e!AR544:BG544)/J546*100,1),0)</f>
        <v>27.1</v>
      </c>
      <c r="X546" s="30">
        <f>+IFERROR(ROUND(SUM(e!BH544:BI544)/SUM(e!BJ544:BK544)*100,1),0)</f>
        <v>115.7</v>
      </c>
      <c r="Y546" s="30">
        <f t="shared" si="89"/>
        <v>0</v>
      </c>
      <c r="Z546" s="30">
        <f t="shared" si="90"/>
        <v>115.7</v>
      </c>
      <c r="AA546" s="30">
        <f>+IFERROR(ROUND(K546/SUM(e!T544:V544),1),0)</f>
        <v>145.80000000000001</v>
      </c>
      <c r="AB546" s="42">
        <f>+IFERROR(ROUND((SUM(e!BJ544:BK544)-SUM(e!BL544:BO544))/SUM(e!T544:V544),1),0)</f>
        <v>126</v>
      </c>
      <c r="AC546" s="30">
        <f>+IFERROR(ROUND(e!BP544/e!BQ544*100,1),0)</f>
        <v>1207.9000000000001</v>
      </c>
      <c r="AD546" s="101">
        <f>+e!BR544</f>
        <v>0</v>
      </c>
      <c r="AF546" s="5"/>
      <c r="AG546" s="29"/>
      <c r="BG546" s="5"/>
      <c r="BH546" s="29"/>
      <c r="CH546" s="5"/>
      <c r="CI546" s="29"/>
    </row>
    <row r="547" spans="2:87">
      <c r="B547" s="40" t="s">
        <v>1950</v>
      </c>
      <c r="C547" s="30" t="s">
        <v>1951</v>
      </c>
      <c r="D547" s="30" t="s">
        <v>1422</v>
      </c>
      <c r="E547" s="30" t="s">
        <v>1985</v>
      </c>
      <c r="F547" s="30" t="str">
        <f t="shared" si="88"/>
        <v>新潟県村上市</v>
      </c>
      <c r="G547" s="41">
        <f>+e!F545</f>
        <v>48921</v>
      </c>
      <c r="H547" s="41">
        <f>+e!G545</f>
        <v>16</v>
      </c>
      <c r="I547" s="41">
        <f>+SUM(e!H545:K545)</f>
        <v>4</v>
      </c>
      <c r="J547" s="41">
        <f>+SUM(e!L545:O545)</f>
        <v>562680</v>
      </c>
      <c r="K547" s="41">
        <f>+e!P545</f>
        <v>924032</v>
      </c>
      <c r="L547" s="41">
        <f>+SUM(e!Q545:R545)</f>
        <v>5932325</v>
      </c>
      <c r="M547" s="31">
        <f>+IFERROR(ROUND(e!P545/e!S545,0),0)</f>
        <v>61602</v>
      </c>
      <c r="N547" s="30">
        <f>+IFERROR(ROUND(SUM(e!T545:V545)/e!S545,0),0)</f>
        <v>421</v>
      </c>
      <c r="O547" s="30">
        <f>+IFERROR(ROUND(e!W545/e!G545*100,1),0)</f>
        <v>25</v>
      </c>
      <c r="P547" s="41">
        <f>+e!X545</f>
        <v>21</v>
      </c>
      <c r="Q547" s="30">
        <f>+IFERROR(ROUND(e!Z545/e!Y545*100,1),0)</f>
        <v>0</v>
      </c>
      <c r="R547" s="30">
        <f>+IFERROR(ROUND(e!AB545/e!AA545*100,1),0)</f>
        <v>35.5</v>
      </c>
      <c r="S547" s="30">
        <f>+IFERROR(ROUND(SUM(e!AC545:AF545)/J547*100,1),0)</f>
        <v>4.0999999999999996</v>
      </c>
      <c r="T547" s="30">
        <f>+IFERROR(ROUND(e!AG545/e!Y545*100,1),0)</f>
        <v>78.599999999999994</v>
      </c>
      <c r="U547" s="30">
        <f>+IFERROR(ROUND(e!AH545/SUM(e!AH545:AJ545)*100,1),0)</f>
        <v>0</v>
      </c>
      <c r="V547" s="30">
        <f>+IFERROR(ROUND(e!AK545/SUM(e!AK545:AQ545)*100,1),0)</f>
        <v>51.5</v>
      </c>
      <c r="W547" s="30">
        <f>+IFERROR(ROUND(SUM(e!AR545:BG545)/J547*100,1),0)</f>
        <v>9.3000000000000007</v>
      </c>
      <c r="X547" s="30">
        <f>+IFERROR(ROUND(SUM(e!BH545:BI545)/SUM(e!BJ545:BK545)*100,1),0)</f>
        <v>107.8</v>
      </c>
      <c r="Y547" s="30">
        <f t="shared" si="89"/>
        <v>642</v>
      </c>
      <c r="Z547" s="30">
        <f t="shared" si="90"/>
        <v>105.4</v>
      </c>
      <c r="AA547" s="30">
        <f>+IFERROR(ROUND(K547/SUM(e!T545:V545),1),0)</f>
        <v>146.19999999999999</v>
      </c>
      <c r="AB547" s="42">
        <f>+IFERROR(ROUND((SUM(e!BJ545:BK545)-SUM(e!BL545:BO545))/SUM(e!T545:V545),1),0)</f>
        <v>138.69999999999999</v>
      </c>
      <c r="AC547" s="30">
        <f>+IFERROR(ROUND(e!BP545/e!BQ545*100,1),0)</f>
        <v>131.4</v>
      </c>
      <c r="AD547" s="101">
        <f>+e!BR545</f>
        <v>0</v>
      </c>
      <c r="AF547" s="5"/>
      <c r="AG547" s="29"/>
      <c r="BG547" s="5"/>
      <c r="BH547" s="29"/>
      <c r="CH547" s="5"/>
      <c r="CI547" s="29"/>
    </row>
    <row r="548" spans="2:87">
      <c r="B548" s="40" t="s">
        <v>1950</v>
      </c>
      <c r="C548" s="30" t="s">
        <v>1951</v>
      </c>
      <c r="D548" s="30" t="s">
        <v>1466</v>
      </c>
      <c r="E548" s="30" t="s">
        <v>1986</v>
      </c>
      <c r="F548" s="30" t="str">
        <f t="shared" si="88"/>
        <v>新潟県新潟東港地域水道用水供給企業団</v>
      </c>
      <c r="G548" s="41">
        <f>+e!F546</f>
        <v>0</v>
      </c>
      <c r="H548" s="41">
        <f>+e!G546</f>
        <v>13</v>
      </c>
      <c r="I548" s="41">
        <f>+SUM(e!H546:K546)</f>
        <v>1</v>
      </c>
      <c r="J548" s="41">
        <f>+SUM(e!L546:O546)</f>
        <v>43637</v>
      </c>
      <c r="K548" s="41">
        <f>+e!P546</f>
        <v>830420</v>
      </c>
      <c r="L548" s="41">
        <f>+SUM(e!Q546:R546)</f>
        <v>1419367</v>
      </c>
      <c r="M548" s="31">
        <f>+IFERROR(ROUND(e!P546/e!S546,0),0)</f>
        <v>75493</v>
      </c>
      <c r="N548" s="30">
        <f>+IFERROR(ROUND(SUM(e!T546:V546)/e!S546,0),0)</f>
        <v>1393</v>
      </c>
      <c r="O548" s="30">
        <f>+IFERROR(ROUND(e!W546/e!G546*100,1),0)</f>
        <v>61.5</v>
      </c>
      <c r="P548" s="41">
        <f>+e!X546</f>
        <v>21</v>
      </c>
      <c r="Q548" s="30">
        <f>+IFERROR(ROUND(e!Z546/e!Y546*100,1),0)</f>
        <v>0</v>
      </c>
      <c r="R548" s="30">
        <f>+IFERROR(ROUND(e!AB546/e!AA546*100,1),0)</f>
        <v>36.1</v>
      </c>
      <c r="S548" s="30">
        <f>+IFERROR(ROUND(SUM(e!AC546:AF546)/J548*100,1),0)</f>
        <v>12.5</v>
      </c>
      <c r="T548" s="30">
        <f>+IFERROR(ROUND(e!AG546/e!Y546*100,1),0)</f>
        <v>0</v>
      </c>
      <c r="U548" s="30">
        <f>+IFERROR(ROUND(e!AH546/SUM(e!AH546:AJ546)*100,1),0)</f>
        <v>0</v>
      </c>
      <c r="V548" s="30">
        <f>+IFERROR(ROUND(e!AK546/SUM(e!AK546:AQ546)*100,1),0)</f>
        <v>37.299999999999997</v>
      </c>
      <c r="W548" s="30">
        <f>+IFERROR(ROUND(SUM(e!AR546:BG546)/J548*100,1),0)</f>
        <v>41.3</v>
      </c>
      <c r="X548" s="30">
        <f>+IFERROR(ROUND(SUM(e!BH546:BI546)/SUM(e!BJ546:BK546)*100,1),0)</f>
        <v>125.1</v>
      </c>
      <c r="Y548" s="30">
        <f t="shared" si="89"/>
        <v>170.9</v>
      </c>
      <c r="Z548" s="30">
        <f t="shared" si="90"/>
        <v>119.6</v>
      </c>
      <c r="AA548" s="30">
        <f>+IFERROR(ROUND(K548/SUM(e!T546:V546),1),0)</f>
        <v>54.2</v>
      </c>
      <c r="AB548" s="42">
        <f>+IFERROR(ROUND((SUM(e!BJ546:BK546)-SUM(e!BL546:BO546))/SUM(e!T546:V546),1),0)</f>
        <v>45.3</v>
      </c>
      <c r="AC548" s="30">
        <f>+IFERROR(ROUND(e!BP546/e!BQ546*100,1),0)</f>
        <v>975.9</v>
      </c>
      <c r="AD548" s="101">
        <f>+e!BR546</f>
        <v>0</v>
      </c>
      <c r="AF548" s="5"/>
      <c r="AG548" s="29"/>
      <c r="BG548" s="5"/>
      <c r="BH548" s="29"/>
      <c r="CH548" s="5"/>
      <c r="CI548" s="29"/>
    </row>
    <row r="549" spans="2:87">
      <c r="B549" s="40" t="s">
        <v>1950</v>
      </c>
      <c r="C549" s="30" t="s">
        <v>1951</v>
      </c>
      <c r="D549" s="30" t="s">
        <v>1468</v>
      </c>
      <c r="E549" s="30" t="s">
        <v>1987</v>
      </c>
      <c r="F549" s="30" t="str">
        <f t="shared" si="88"/>
        <v>新潟県三条地域水道用水供給企業団</v>
      </c>
      <c r="G549" s="41">
        <f>+e!F547</f>
        <v>0</v>
      </c>
      <c r="H549" s="41">
        <f>+e!G547</f>
        <v>14</v>
      </c>
      <c r="I549" s="41">
        <f>+SUM(e!H547:K547)</f>
        <v>1</v>
      </c>
      <c r="J549" s="41">
        <f>+SUM(e!L547:O547)</f>
        <v>64669</v>
      </c>
      <c r="K549" s="41">
        <f>+e!P547</f>
        <v>988621</v>
      </c>
      <c r="L549" s="41">
        <f>+SUM(e!Q547:R547)</f>
        <v>17226878</v>
      </c>
      <c r="M549" s="31">
        <f>+IFERROR(ROUND(e!P547/e!S547,0),0)</f>
        <v>70616</v>
      </c>
      <c r="N549" s="30">
        <f>+IFERROR(ROUND(SUM(e!T547:V547)/e!S547,0),0)</f>
        <v>770</v>
      </c>
      <c r="O549" s="30">
        <f>+IFERROR(ROUND(e!W547/e!G547*100,1),0)</f>
        <v>64.3</v>
      </c>
      <c r="P549" s="41">
        <f>+e!X547</f>
        <v>23</v>
      </c>
      <c r="Q549" s="30">
        <f>+IFERROR(ROUND(e!Z547/e!Y547*100,1),0)</f>
        <v>0</v>
      </c>
      <c r="R549" s="30">
        <f>+IFERROR(ROUND(e!AB547/e!AA547*100,1),0)</f>
        <v>33.299999999999997</v>
      </c>
      <c r="S549" s="30">
        <f>+IFERROR(ROUND(SUM(e!AC547:AF547)/J549*100,1),0)</f>
        <v>0</v>
      </c>
      <c r="T549" s="30">
        <f>+IFERROR(ROUND(e!AG547/e!Y547*100,1),0)</f>
        <v>0</v>
      </c>
      <c r="U549" s="30">
        <f>+IFERROR(ROUND(e!AH547/SUM(e!AH547:AJ547)*100,1),0)</f>
        <v>0</v>
      </c>
      <c r="V549" s="30">
        <f>+IFERROR(ROUND(e!AK547/SUM(e!AK547:AQ547)*100,1),0)</f>
        <v>19.899999999999999</v>
      </c>
      <c r="W549" s="30">
        <f>+IFERROR(ROUND(SUM(e!AR547:BG547)/J549*100,1),0)</f>
        <v>46.2</v>
      </c>
      <c r="X549" s="30">
        <f>+IFERROR(ROUND(SUM(e!BH547:BI547)/SUM(e!BJ547:BK547)*100,1),0)</f>
        <v>129.69999999999999</v>
      </c>
      <c r="Y549" s="30">
        <f t="shared" si="89"/>
        <v>1742.5</v>
      </c>
      <c r="Z549" s="30">
        <f t="shared" si="90"/>
        <v>130.4</v>
      </c>
      <c r="AA549" s="30">
        <f>+IFERROR(ROUND(K549/SUM(e!T547:V547),1),0)</f>
        <v>91.7</v>
      </c>
      <c r="AB549" s="42">
        <f>+IFERROR(ROUND((SUM(e!BJ547:BK547)-SUM(e!BL547:BO547))/SUM(e!T547:V547),1),0)</f>
        <v>70.3</v>
      </c>
      <c r="AC549" s="30">
        <f>+IFERROR(ROUND(e!BP547/e!BQ547*100,1),0)</f>
        <v>33.200000000000003</v>
      </c>
      <c r="AD549" s="101">
        <f>+e!BR547</f>
        <v>0</v>
      </c>
      <c r="AF549" s="5"/>
      <c r="AG549" s="29"/>
      <c r="BG549" s="5"/>
      <c r="BH549" s="29"/>
      <c r="CH549" s="5"/>
      <c r="CI549" s="29"/>
    </row>
    <row r="550" spans="2:87">
      <c r="B550" s="40" t="s">
        <v>1950</v>
      </c>
      <c r="C550" s="30" t="s">
        <v>1951</v>
      </c>
      <c r="D550" s="30" t="s">
        <v>1693</v>
      </c>
      <c r="E550" s="30" t="s">
        <v>1966</v>
      </c>
      <c r="F550" s="30" t="str">
        <f t="shared" si="88"/>
        <v>新潟県上越市</v>
      </c>
      <c r="G550" s="41">
        <f>+e!F548</f>
        <v>0</v>
      </c>
      <c r="H550" s="41">
        <f>+e!G548</f>
        <v>1</v>
      </c>
      <c r="I550" s="41">
        <f>+SUM(e!H548:K548)</f>
        <v>0</v>
      </c>
      <c r="J550" s="41">
        <f>+SUM(e!L548:O548)</f>
        <v>5288</v>
      </c>
      <c r="K550" s="41">
        <f>+e!P548</f>
        <v>74752</v>
      </c>
      <c r="L550" s="41">
        <f>+SUM(e!Q548:R548)</f>
        <v>108368</v>
      </c>
      <c r="M550" s="31">
        <f>+IFERROR(ROUND(e!P548/e!S548,0),0)</f>
        <v>74752</v>
      </c>
      <c r="N550" s="30">
        <f>+IFERROR(ROUND(SUM(e!T548:V548)/e!S548,0),0)</f>
        <v>752</v>
      </c>
      <c r="O550" s="30">
        <f>+IFERROR(ROUND(e!W548/e!G548*100,1),0)</f>
        <v>100</v>
      </c>
      <c r="P550" s="41">
        <f>+e!X548</f>
        <v>24</v>
      </c>
      <c r="Q550" s="30">
        <f>+IFERROR(ROUND(e!Z548/e!Y548*100,1),0)</f>
        <v>0</v>
      </c>
      <c r="R550" s="30">
        <f>+IFERROR(ROUND(e!AB548/e!AA548*100,1),0)</f>
        <v>0</v>
      </c>
      <c r="S550" s="30">
        <f>+IFERROR(ROUND(SUM(e!AC548:AF548)/J550*100,1),0)</f>
        <v>0</v>
      </c>
      <c r="T550" s="30">
        <f>+IFERROR(ROUND(e!AG548/e!Y548*100,1),0)</f>
        <v>100</v>
      </c>
      <c r="U550" s="30">
        <f>+IFERROR(ROUND(e!AH548/SUM(e!AH548:AJ548)*100,1),0)</f>
        <v>10.4</v>
      </c>
      <c r="V550" s="30">
        <f>+IFERROR(ROUND(e!AK548/SUM(e!AK548:AQ548)*100,1),0)</f>
        <v>100</v>
      </c>
      <c r="W550" s="30">
        <f>+IFERROR(ROUND(SUM(e!AR548:BG548)/J550*100,1),0)</f>
        <v>19.3</v>
      </c>
      <c r="X550" s="30">
        <f>+IFERROR(ROUND(SUM(e!BH548:BI548)/SUM(e!BJ548:BK548)*100,1),0)</f>
        <v>143.69999999999999</v>
      </c>
      <c r="Y550" s="30">
        <f t="shared" si="89"/>
        <v>145</v>
      </c>
      <c r="Z550" s="30">
        <f t="shared" si="90"/>
        <v>157.30000000000001</v>
      </c>
      <c r="AA550" s="30">
        <f>+IFERROR(ROUND(K550/SUM(e!T548:V548),1),0)</f>
        <v>99.4</v>
      </c>
      <c r="AB550" s="42">
        <f>+IFERROR(ROUND((SUM(e!BJ548:BK548)-SUM(e!BL548:BO548))/SUM(e!T548:V548),1),0)</f>
        <v>63.2</v>
      </c>
      <c r="AC550" s="30">
        <f>+IFERROR(ROUND(e!BP548/e!BQ548*100,1),0)</f>
        <v>2214.9</v>
      </c>
      <c r="AD550" s="101">
        <f>+e!BR548</f>
        <v>0</v>
      </c>
      <c r="AF550" s="5"/>
      <c r="AG550" s="29"/>
      <c r="BG550" s="5"/>
      <c r="BH550" s="29"/>
      <c r="CH550" s="5"/>
      <c r="CI550" s="29"/>
    </row>
    <row r="551" spans="2:87">
      <c r="B551" s="40" t="s">
        <v>1988</v>
      </c>
      <c r="C551" s="30" t="s">
        <v>1989</v>
      </c>
      <c r="D551" s="30" t="s">
        <v>1282</v>
      </c>
      <c r="E551" s="30" t="s">
        <v>1990</v>
      </c>
      <c r="F551" s="30" t="str">
        <f t="shared" si="88"/>
        <v>富山県高岡市</v>
      </c>
      <c r="G551" s="41">
        <f>+e!F549</f>
        <v>155013</v>
      </c>
      <c r="H551" s="41">
        <f>+e!G549</f>
        <v>61</v>
      </c>
      <c r="I551" s="41">
        <f>+SUM(e!H549:K549)</f>
        <v>6</v>
      </c>
      <c r="J551" s="41">
        <f>+SUM(e!L549:O549)</f>
        <v>1252194</v>
      </c>
      <c r="K551" s="41">
        <f>+e!P549</f>
        <v>2787017</v>
      </c>
      <c r="L551" s="41">
        <f>+SUM(e!Q549:R549)</f>
        <v>7325243</v>
      </c>
      <c r="M551" s="31">
        <f>+IFERROR(ROUND(e!P549/e!S549,0),0)</f>
        <v>64814</v>
      </c>
      <c r="N551" s="30">
        <f>+IFERROR(ROUND(SUM(e!T549:V549)/e!S549,0),0)</f>
        <v>343</v>
      </c>
      <c r="O551" s="30">
        <f>+IFERROR(ROUND(e!W549/e!G549*100,1),0)</f>
        <v>42.6</v>
      </c>
      <c r="P551" s="41">
        <f>+e!X549</f>
        <v>16</v>
      </c>
      <c r="Q551" s="30">
        <f>+IFERROR(ROUND(e!Z549/e!Y549*100,1),0)</f>
        <v>0</v>
      </c>
      <c r="R551" s="30">
        <f>+IFERROR(ROUND(e!AB549/e!AA549*100,1),0)</f>
        <v>27.9</v>
      </c>
      <c r="S551" s="30">
        <f>+IFERROR(ROUND(SUM(e!AC549:AF549)/J551*100,1),0)</f>
        <v>20.6</v>
      </c>
      <c r="T551" s="30">
        <f>+IFERROR(ROUND(e!AG549/e!Y549*100,1),0)</f>
        <v>91.9</v>
      </c>
      <c r="U551" s="30">
        <f>+IFERROR(ROUND(e!AH549/SUM(e!AH549:AJ549)*100,1),0)</f>
        <v>4.7</v>
      </c>
      <c r="V551" s="30">
        <f>+IFERROR(ROUND(e!AK549/SUM(e!AK549:AQ549)*100,1),0)</f>
        <v>64</v>
      </c>
      <c r="W551" s="30">
        <f>+IFERROR(ROUND(SUM(e!AR549:BG549)/J551*100,1),0)</f>
        <v>23.4</v>
      </c>
      <c r="X551" s="30">
        <f>+IFERROR(ROUND(SUM(e!BH549:BI549)/SUM(e!BJ549:BK549)*100,1),0)</f>
        <v>121.6</v>
      </c>
      <c r="Y551" s="30">
        <f t="shared" si="89"/>
        <v>262.8</v>
      </c>
      <c r="Z551" s="30">
        <f t="shared" si="90"/>
        <v>115.5</v>
      </c>
      <c r="AA551" s="30">
        <f>+IFERROR(ROUND(K551/SUM(e!T549:V549),1),0)</f>
        <v>189.2</v>
      </c>
      <c r="AB551" s="42">
        <f>+IFERROR(ROUND((SUM(e!BJ549:BK549)-SUM(e!BL549:BO549))/SUM(e!T549:V549),1),0)</f>
        <v>163.80000000000001</v>
      </c>
      <c r="AC551" s="30">
        <f>+IFERROR(ROUND(e!BP549/e!BQ549*100,1),0)</f>
        <v>263.3</v>
      </c>
      <c r="AD551" s="101">
        <f>+e!BR549</f>
        <v>53690</v>
      </c>
      <c r="AF551" s="5"/>
      <c r="AG551" s="29"/>
      <c r="BG551" s="5"/>
      <c r="BH551" s="29"/>
      <c r="CH551" s="5"/>
      <c r="CI551" s="29"/>
    </row>
    <row r="552" spans="2:87">
      <c r="B552" s="40" t="s">
        <v>1988</v>
      </c>
      <c r="C552" s="30" t="s">
        <v>1989</v>
      </c>
      <c r="D552" s="30" t="s">
        <v>1284</v>
      </c>
      <c r="E552" s="30" t="s">
        <v>1991</v>
      </c>
      <c r="F552" s="30" t="str">
        <f t="shared" si="88"/>
        <v>富山県射水市</v>
      </c>
      <c r="G552" s="41">
        <f>+e!F550</f>
        <v>89969</v>
      </c>
      <c r="H552" s="41">
        <f>+e!G550</f>
        <v>37</v>
      </c>
      <c r="I552" s="41">
        <f>+SUM(e!H550:K550)</f>
        <v>2</v>
      </c>
      <c r="J552" s="41">
        <f>+SUM(e!L550:O550)</f>
        <v>741367</v>
      </c>
      <c r="K552" s="41">
        <f>+e!P550</f>
        <v>1892853</v>
      </c>
      <c r="L552" s="41">
        <f>+SUM(e!Q550:R550)</f>
        <v>7941829</v>
      </c>
      <c r="M552" s="31">
        <f>+IFERROR(ROUND(e!P550/e!S550,0),0)</f>
        <v>82298</v>
      </c>
      <c r="N552" s="30">
        <f>+IFERROR(ROUND(SUM(e!T550:V550)/e!S550,0),0)</f>
        <v>439</v>
      </c>
      <c r="O552" s="30">
        <f>+IFERROR(ROUND(e!W550/e!G550*100,1),0)</f>
        <v>40.5</v>
      </c>
      <c r="P552" s="41">
        <f>+e!X550</f>
        <v>10</v>
      </c>
      <c r="Q552" s="30">
        <f>+IFERROR(ROUND(e!Z550/e!Y550*100,1),0)</f>
        <v>0</v>
      </c>
      <c r="R552" s="30">
        <f>+IFERROR(ROUND(e!AB550/e!AA550*100,1),0)</f>
        <v>0</v>
      </c>
      <c r="S552" s="30">
        <f>+IFERROR(ROUND(SUM(e!AC550:AF550)/J552*100,1),0)</f>
        <v>22.6</v>
      </c>
      <c r="T552" s="30">
        <f>+IFERROR(ROUND(e!AG550/e!Y550*100,1),0)</f>
        <v>100</v>
      </c>
      <c r="U552" s="30">
        <f>+IFERROR(ROUND(e!AH550/SUM(e!AH550:AJ550)*100,1),0)</f>
        <v>100</v>
      </c>
      <c r="V552" s="30">
        <f>+IFERROR(ROUND(e!AK550/SUM(e!AK550:AQ550)*100,1),0)</f>
        <v>2.6</v>
      </c>
      <c r="W552" s="30">
        <f>+IFERROR(ROUND(SUM(e!AR550:BG550)/J552*100,1),0)</f>
        <v>48.9</v>
      </c>
      <c r="X552" s="30">
        <f>+IFERROR(ROUND(SUM(e!BH550:BI550)/SUM(e!BJ550:BK550)*100,1),0)</f>
        <v>115.3</v>
      </c>
      <c r="Y552" s="30">
        <f t="shared" si="89"/>
        <v>419.6</v>
      </c>
      <c r="Z552" s="30">
        <f t="shared" si="90"/>
        <v>107.7</v>
      </c>
      <c r="AA552" s="30">
        <f>+IFERROR(ROUND(K552/SUM(e!T550:V550),1),0)</f>
        <v>187.3</v>
      </c>
      <c r="AB552" s="42">
        <f>+IFERROR(ROUND((SUM(e!BJ550:BK550)-SUM(e!BL550:BO550))/SUM(e!T550:V550),1),0)</f>
        <v>173.9</v>
      </c>
      <c r="AC552" s="30">
        <f>+IFERROR(ROUND(e!BP550/e!BQ550*100,1),0)</f>
        <v>169.2</v>
      </c>
      <c r="AD552" s="101">
        <f>+e!BR550</f>
        <v>33400</v>
      </c>
      <c r="AF552" s="5"/>
      <c r="AG552" s="29"/>
      <c r="BG552" s="5"/>
      <c r="BH552" s="29"/>
      <c r="CH552" s="5"/>
      <c r="CI552" s="29"/>
    </row>
    <row r="553" spans="2:87">
      <c r="B553" s="40" t="s">
        <v>1988</v>
      </c>
      <c r="C553" s="30" t="s">
        <v>1989</v>
      </c>
      <c r="D553" s="30" t="s">
        <v>1286</v>
      </c>
      <c r="E553" s="30" t="s">
        <v>1992</v>
      </c>
      <c r="F553" s="30" t="str">
        <f t="shared" si="88"/>
        <v>富山県富山市</v>
      </c>
      <c r="G553" s="41">
        <f>+e!F551</f>
        <v>410933</v>
      </c>
      <c r="H553" s="41">
        <f>+e!G551</f>
        <v>95</v>
      </c>
      <c r="I553" s="41">
        <f>+SUM(e!H551:K551)</f>
        <v>30</v>
      </c>
      <c r="J553" s="41">
        <f>+SUM(e!L551:O551)</f>
        <v>3170744</v>
      </c>
      <c r="K553" s="41">
        <f>+e!P551</f>
        <v>5800448</v>
      </c>
      <c r="L553" s="41">
        <f>+SUM(e!Q551:R551)</f>
        <v>39619218</v>
      </c>
      <c r="M553" s="31">
        <f>+IFERROR(ROUND(e!P551/e!S551,0),0)</f>
        <v>80562</v>
      </c>
      <c r="N553" s="30">
        <f>+IFERROR(ROUND(SUM(e!T551:V551)/e!S551,0),0)</f>
        <v>622</v>
      </c>
      <c r="O553" s="30">
        <f>+IFERROR(ROUND(e!W551/e!G551*100,1),0)</f>
        <v>49.5</v>
      </c>
      <c r="P553" s="41">
        <f>+e!X551</f>
        <v>18</v>
      </c>
      <c r="Q553" s="30">
        <f>+IFERROR(ROUND(e!Z551/e!Y551*100,1),0)</f>
        <v>0</v>
      </c>
      <c r="R553" s="30">
        <f>+IFERROR(ROUND(e!AB551/e!AA551*100,1),0)</f>
        <v>29.5</v>
      </c>
      <c r="S553" s="30">
        <f>+IFERROR(ROUND(SUM(e!AC551:AF551)/J553*100,1),0)</f>
        <v>12.1</v>
      </c>
      <c r="T553" s="30">
        <f>+IFERROR(ROUND(e!AG551/e!Y551*100,1),0)</f>
        <v>57.7</v>
      </c>
      <c r="U553" s="30">
        <f>+IFERROR(ROUND(e!AH551/SUM(e!AH551:AJ551)*100,1),0)</f>
        <v>22.8</v>
      </c>
      <c r="V553" s="30">
        <f>+IFERROR(ROUND(e!AK551/SUM(e!AK551:AQ551)*100,1),0)</f>
        <v>47.3</v>
      </c>
      <c r="W553" s="30">
        <f>+IFERROR(ROUND(SUM(e!AR551:BG551)/J553*100,1),0)</f>
        <v>41.7</v>
      </c>
      <c r="X553" s="30">
        <f>+IFERROR(ROUND(SUM(e!BH551:BI551)/SUM(e!BJ551:BK551)*100,1),0)</f>
        <v>110.7</v>
      </c>
      <c r="Y553" s="30">
        <f t="shared" si="89"/>
        <v>683</v>
      </c>
      <c r="Z553" s="30">
        <f t="shared" si="90"/>
        <v>102.4</v>
      </c>
      <c r="AA553" s="30">
        <f>+IFERROR(ROUND(K553/SUM(e!T551:V551),1),0)</f>
        <v>129.4</v>
      </c>
      <c r="AB553" s="42">
        <f>+IFERROR(ROUND((SUM(e!BJ551:BK551)-SUM(e!BL551:BO551))/SUM(e!T551:V551),1),0)</f>
        <v>126.4</v>
      </c>
      <c r="AC553" s="30">
        <f>+IFERROR(ROUND(e!BP551/e!BQ551*100,1),0)</f>
        <v>119.3</v>
      </c>
      <c r="AD553" s="101">
        <f>+e!BR551</f>
        <v>0</v>
      </c>
      <c r="AF553" s="5"/>
      <c r="AG553" s="29"/>
      <c r="BG553" s="5"/>
      <c r="BH553" s="29"/>
      <c r="CH553" s="5"/>
      <c r="CI553" s="29"/>
    </row>
    <row r="554" spans="2:87">
      <c r="B554" s="40" t="s">
        <v>1988</v>
      </c>
      <c r="C554" s="30" t="s">
        <v>1989</v>
      </c>
      <c r="D554" s="30" t="s">
        <v>1288</v>
      </c>
      <c r="E554" s="30" t="s">
        <v>1993</v>
      </c>
      <c r="F554" s="30" t="str">
        <f t="shared" si="88"/>
        <v>富山県小矢部市</v>
      </c>
      <c r="G554" s="41">
        <f>+e!F552</f>
        <v>18975</v>
      </c>
      <c r="H554" s="41">
        <f>+e!G552</f>
        <v>6</v>
      </c>
      <c r="I554" s="41">
        <f>+SUM(e!H552:K552)</f>
        <v>1</v>
      </c>
      <c r="J554" s="41">
        <f>+SUM(e!L552:O552)</f>
        <v>300574</v>
      </c>
      <c r="K554" s="41">
        <f>+e!P552</f>
        <v>445067</v>
      </c>
      <c r="L554" s="41">
        <f>+SUM(e!Q552:R552)</f>
        <v>1879580</v>
      </c>
      <c r="M554" s="31">
        <f>+IFERROR(ROUND(e!P552/e!S552,0),0)</f>
        <v>111267</v>
      </c>
      <c r="N554" s="30">
        <f>+IFERROR(ROUND(SUM(e!T552:V552)/e!S552,0),0)</f>
        <v>509</v>
      </c>
      <c r="O554" s="30">
        <f>+IFERROR(ROUND(e!W552/e!G552*100,1),0)</f>
        <v>66.7</v>
      </c>
      <c r="P554" s="41">
        <f>+e!X552</f>
        <v>15</v>
      </c>
      <c r="Q554" s="30">
        <f>+IFERROR(ROUND(e!Z552/e!Y552*100,1),0)</f>
        <v>0</v>
      </c>
      <c r="R554" s="30">
        <f>+IFERROR(ROUND(e!AB552/e!AA552*100,1),0)</f>
        <v>76.900000000000006</v>
      </c>
      <c r="S554" s="30">
        <f>+IFERROR(ROUND(SUM(e!AC552:AF552)/J554*100,1),0)</f>
        <v>21.5</v>
      </c>
      <c r="T554" s="30">
        <f>+IFERROR(ROUND(e!AG552/e!Y552*100,1),0)</f>
        <v>0</v>
      </c>
      <c r="U554" s="30">
        <f>+IFERROR(ROUND(e!AH552/SUM(e!AH552:AJ552)*100,1),0)</f>
        <v>0</v>
      </c>
      <c r="V554" s="30">
        <f>+IFERROR(ROUND(e!AK552/SUM(e!AK552:AQ552)*100,1),0)</f>
        <v>0</v>
      </c>
      <c r="W554" s="30">
        <f>+IFERROR(ROUND(SUM(e!AR552:BG552)/J554*100,1),0)</f>
        <v>24.2</v>
      </c>
      <c r="X554" s="30">
        <f>+IFERROR(ROUND(SUM(e!BH552:BI552)/SUM(e!BJ552:BK552)*100,1),0)</f>
        <v>122.3</v>
      </c>
      <c r="Y554" s="30">
        <f t="shared" si="89"/>
        <v>422.3</v>
      </c>
      <c r="Z554" s="30">
        <f t="shared" si="90"/>
        <v>95.5</v>
      </c>
      <c r="AA554" s="30">
        <f>+IFERROR(ROUND(K554/SUM(e!T552:V552),1),0)</f>
        <v>218.7</v>
      </c>
      <c r="AB554" s="42">
        <f>+IFERROR(ROUND((SUM(e!BJ552:BK552)-SUM(e!BL552:BO552))/SUM(e!T552:V552),1),0)</f>
        <v>228.9</v>
      </c>
      <c r="AC554" s="30">
        <f>+IFERROR(ROUND(e!BP552/e!BQ552*100,1),0)</f>
        <v>241.2</v>
      </c>
      <c r="AD554" s="101">
        <f>+e!BR552</f>
        <v>6050</v>
      </c>
      <c r="AF554" s="5"/>
      <c r="AG554" s="29"/>
      <c r="BG554" s="5"/>
      <c r="BH554" s="29"/>
      <c r="CH554" s="5"/>
      <c r="CI554" s="29"/>
    </row>
    <row r="555" spans="2:87">
      <c r="B555" s="40" t="s">
        <v>1988</v>
      </c>
      <c r="C555" s="30" t="s">
        <v>1989</v>
      </c>
      <c r="D555" s="30" t="s">
        <v>1290</v>
      </c>
      <c r="E555" s="30" t="s">
        <v>1994</v>
      </c>
      <c r="F555" s="30" t="str">
        <f t="shared" si="88"/>
        <v>富山県氷見市</v>
      </c>
      <c r="G555" s="41">
        <f>+e!F553</f>
        <v>41124</v>
      </c>
      <c r="H555" s="41">
        <f>+e!G553</f>
        <v>9</v>
      </c>
      <c r="I555" s="41">
        <f>+SUM(e!H553:K553)</f>
        <v>0</v>
      </c>
      <c r="J555" s="41">
        <f>+SUM(e!L553:O553)</f>
        <v>455008</v>
      </c>
      <c r="K555" s="41">
        <f>+e!P553</f>
        <v>1124093</v>
      </c>
      <c r="L555" s="41">
        <f>+SUM(e!Q553:R553)</f>
        <v>2930009</v>
      </c>
      <c r="M555" s="31">
        <f>+IFERROR(ROUND(e!P553/e!S553,0),0)</f>
        <v>224819</v>
      </c>
      <c r="N555" s="30">
        <f>+IFERROR(ROUND(SUM(e!T553:V553)/e!S553,0),0)</f>
        <v>949</v>
      </c>
      <c r="O555" s="30">
        <f>+IFERROR(ROUND(e!W553/e!G553*100,1),0)</f>
        <v>44.4</v>
      </c>
      <c r="P555" s="41">
        <f>+e!X553</f>
        <v>6</v>
      </c>
      <c r="Q555" s="30">
        <f>+IFERROR(ROUND(e!Z553/e!Y553*100,1),0)</f>
        <v>0</v>
      </c>
      <c r="R555" s="30">
        <f>+IFERROR(ROUND(e!AB553/e!AA553*100,1),0)</f>
        <v>0</v>
      </c>
      <c r="S555" s="30">
        <f>+IFERROR(ROUND(SUM(e!AC553:AF553)/J555*100,1),0)</f>
        <v>6.4</v>
      </c>
      <c r="T555" s="30">
        <f>+IFERROR(ROUND(e!AG553/e!Y553*100,1),0)</f>
        <v>100</v>
      </c>
      <c r="U555" s="30">
        <f>+IFERROR(ROUND(e!AH553/SUM(e!AH553:AJ553)*100,1),0)</f>
        <v>0</v>
      </c>
      <c r="V555" s="30">
        <f>+IFERROR(ROUND(e!AK553/SUM(e!AK553:AQ553)*100,1),0)</f>
        <v>83.2</v>
      </c>
      <c r="W555" s="30">
        <f>+IFERROR(ROUND(SUM(e!AR553:BG553)/J555*100,1),0)</f>
        <v>9.5</v>
      </c>
      <c r="X555" s="30">
        <f>+IFERROR(ROUND(SUM(e!BH553:BI553)/SUM(e!BJ553:BK553)*100,1),0)</f>
        <v>110.2</v>
      </c>
      <c r="Y555" s="30">
        <f t="shared" si="89"/>
        <v>260.7</v>
      </c>
      <c r="Z555" s="30">
        <f t="shared" si="90"/>
        <v>108</v>
      </c>
      <c r="AA555" s="30">
        <f>+IFERROR(ROUND(K555/SUM(e!T553:V553),1),0)</f>
        <v>236.8</v>
      </c>
      <c r="AB555" s="42">
        <f>+IFERROR(ROUND((SUM(e!BJ553:BK553)-SUM(e!BL553:BO553))/SUM(e!T553:V553),1),0)</f>
        <v>219.3</v>
      </c>
      <c r="AC555" s="30">
        <f>+IFERROR(ROUND(e!BP553/e!BQ553*100,1),0)</f>
        <v>398.7</v>
      </c>
      <c r="AD555" s="101">
        <f>+e!BR553</f>
        <v>16803</v>
      </c>
      <c r="AF555" s="5"/>
      <c r="AG555" s="29"/>
      <c r="BG555" s="5"/>
      <c r="BH555" s="29"/>
      <c r="CH555" s="5"/>
      <c r="CI555" s="29"/>
    </row>
    <row r="556" spans="2:87">
      <c r="B556" s="40" t="s">
        <v>1988</v>
      </c>
      <c r="C556" s="30" t="s">
        <v>1989</v>
      </c>
      <c r="D556" s="30" t="s">
        <v>1292</v>
      </c>
      <c r="E556" s="30" t="s">
        <v>1995</v>
      </c>
      <c r="F556" s="30" t="str">
        <f t="shared" si="88"/>
        <v>富山県魚津市</v>
      </c>
      <c r="G556" s="41">
        <f>+e!F554</f>
        <v>35790</v>
      </c>
      <c r="H556" s="41">
        <f>+e!G554</f>
        <v>11</v>
      </c>
      <c r="I556" s="41">
        <f>+SUM(e!H554:K554)</f>
        <v>1</v>
      </c>
      <c r="J556" s="41">
        <f>+SUM(e!L554:O554)</f>
        <v>332475</v>
      </c>
      <c r="K556" s="41">
        <f>+e!P554</f>
        <v>502469</v>
      </c>
      <c r="L556" s="41">
        <f>+SUM(e!Q554:R554)</f>
        <v>4222452</v>
      </c>
      <c r="M556" s="31">
        <f>+IFERROR(ROUND(e!P554/e!S554,0),0)</f>
        <v>71781</v>
      </c>
      <c r="N556" s="30">
        <f>+IFERROR(ROUND(SUM(e!T554:V554)/e!S554,0),0)</f>
        <v>482</v>
      </c>
      <c r="O556" s="30">
        <f>+IFERROR(ROUND(e!W554/e!G554*100,1),0)</f>
        <v>36.4</v>
      </c>
      <c r="P556" s="41">
        <f>+e!X554</f>
        <v>3</v>
      </c>
      <c r="Q556" s="30">
        <f>+IFERROR(ROUND(e!Z554/e!Y554*100,1),0)</f>
        <v>0</v>
      </c>
      <c r="R556" s="30">
        <f>+IFERROR(ROUND(e!AB554/e!AA554*100,1),0)</f>
        <v>75</v>
      </c>
      <c r="S556" s="30">
        <f>+IFERROR(ROUND(SUM(e!AC554:AF554)/J556*100,1),0)</f>
        <v>0.6</v>
      </c>
      <c r="T556" s="30">
        <f>+IFERROR(ROUND(e!AG554/e!Y554*100,1),0)</f>
        <v>0</v>
      </c>
      <c r="U556" s="30">
        <f>+IFERROR(ROUND(e!AH554/SUM(e!AH554:AJ554)*100,1),0)</f>
        <v>25.6</v>
      </c>
      <c r="V556" s="30">
        <f>+IFERROR(ROUND(e!AK554/SUM(e!AK554:AQ554)*100,1),0)</f>
        <v>65.2</v>
      </c>
      <c r="W556" s="30">
        <f>+IFERROR(ROUND(SUM(e!AR554:BG554)/J556*100,1),0)</f>
        <v>17.100000000000001</v>
      </c>
      <c r="X556" s="30">
        <f>+IFERROR(ROUND(SUM(e!BH554:BI554)/SUM(e!BJ554:BK554)*100,1),0)</f>
        <v>112.2</v>
      </c>
      <c r="Y556" s="30">
        <f t="shared" si="89"/>
        <v>840.3</v>
      </c>
      <c r="Z556" s="30">
        <f t="shared" si="90"/>
        <v>108.4</v>
      </c>
      <c r="AA556" s="30">
        <f>+IFERROR(ROUND(K556/SUM(e!T554:V554),1),0)</f>
        <v>148.80000000000001</v>
      </c>
      <c r="AB556" s="42">
        <f>+IFERROR(ROUND((SUM(e!BJ554:BK554)-SUM(e!BL554:BO554))/SUM(e!T554:V554),1),0)</f>
        <v>137.30000000000001</v>
      </c>
      <c r="AC556" s="30">
        <f>+IFERROR(ROUND(e!BP554/e!BQ554*100,1),0)</f>
        <v>167.1</v>
      </c>
      <c r="AD556" s="101">
        <f>+e!BR554</f>
        <v>0</v>
      </c>
      <c r="AF556" s="5"/>
      <c r="AG556" s="29"/>
      <c r="BG556" s="5"/>
      <c r="BH556" s="29"/>
      <c r="CH556" s="5"/>
      <c r="CI556" s="29"/>
    </row>
    <row r="557" spans="2:87">
      <c r="B557" s="40" t="s">
        <v>1988</v>
      </c>
      <c r="C557" s="30" t="s">
        <v>1989</v>
      </c>
      <c r="D557" s="30" t="s">
        <v>1296</v>
      </c>
      <c r="E557" s="30" t="s">
        <v>1996</v>
      </c>
      <c r="F557" s="30" t="str">
        <f t="shared" si="88"/>
        <v>富山県滑川市</v>
      </c>
      <c r="G557" s="41">
        <f>+e!F555</f>
        <v>31705</v>
      </c>
      <c r="H557" s="41">
        <f>+e!G555</f>
        <v>8</v>
      </c>
      <c r="I557" s="41">
        <f>+SUM(e!H555:K555)</f>
        <v>4</v>
      </c>
      <c r="J557" s="41">
        <f>+SUM(e!L555:O555)</f>
        <v>250217</v>
      </c>
      <c r="K557" s="41">
        <f>+e!P555</f>
        <v>385905</v>
      </c>
      <c r="L557" s="41">
        <f>+SUM(e!Q555:R555)</f>
        <v>2012394</v>
      </c>
      <c r="M557" s="31">
        <f>+IFERROR(ROUND(e!P555/e!S555,0),0)</f>
        <v>77181</v>
      </c>
      <c r="N557" s="30">
        <f>+IFERROR(ROUND(SUM(e!T555:V555)/e!S555,0),0)</f>
        <v>755</v>
      </c>
      <c r="O557" s="30">
        <f>+IFERROR(ROUND(e!W555/e!G555*100,1),0)</f>
        <v>25</v>
      </c>
      <c r="P557" s="41">
        <f>+e!X555</f>
        <v>5</v>
      </c>
      <c r="Q557" s="30">
        <f>+IFERROR(ROUND(e!Z555/e!Y555*100,1),0)</f>
        <v>0</v>
      </c>
      <c r="R557" s="30">
        <f>+IFERROR(ROUND(e!AB555/e!AA555*100,1),0)</f>
        <v>42.7</v>
      </c>
      <c r="S557" s="30">
        <f>+IFERROR(ROUND(SUM(e!AC555:AF555)/J557*100,1),0)</f>
        <v>14.6</v>
      </c>
      <c r="T557" s="30">
        <f>+IFERROR(ROUND(e!AG555/e!Y555*100,1),0)</f>
        <v>19.5</v>
      </c>
      <c r="U557" s="30">
        <f>+IFERROR(ROUND(e!AH555/SUM(e!AH555:AJ555)*100,1),0)</f>
        <v>0</v>
      </c>
      <c r="V557" s="30">
        <f>+IFERROR(ROUND(e!AK555/SUM(e!AK555:AQ555)*100,1),0)</f>
        <v>35.1</v>
      </c>
      <c r="W557" s="30">
        <f>+IFERROR(ROUND(SUM(e!AR555:BG555)/J557*100,1),0)</f>
        <v>14.2</v>
      </c>
      <c r="X557" s="30">
        <f>+IFERROR(ROUND(SUM(e!BH555:BI555)/SUM(e!BJ555:BK555)*100,1),0)</f>
        <v>117.4</v>
      </c>
      <c r="Y557" s="30">
        <f t="shared" si="89"/>
        <v>521.5</v>
      </c>
      <c r="Z557" s="30">
        <f t="shared" si="90"/>
        <v>111.1</v>
      </c>
      <c r="AA557" s="30">
        <f>+IFERROR(ROUND(K557/SUM(e!T555:V555),1),0)</f>
        <v>102.3</v>
      </c>
      <c r="AB557" s="42">
        <f>+IFERROR(ROUND((SUM(e!BJ555:BK555)-SUM(e!BL555:BO555))/SUM(e!T555:V555),1),0)</f>
        <v>92.1</v>
      </c>
      <c r="AC557" s="30">
        <f>+IFERROR(ROUND(e!BP555/e!BQ555*100,1),0)</f>
        <v>389.1</v>
      </c>
      <c r="AD557" s="101">
        <f>+e!BR555</f>
        <v>0</v>
      </c>
      <c r="AF557" s="5"/>
      <c r="AG557" s="29"/>
      <c r="BG557" s="5"/>
      <c r="BH557" s="29"/>
      <c r="CH557" s="5"/>
      <c r="CI557" s="29"/>
    </row>
    <row r="558" spans="2:87">
      <c r="B558" s="40" t="s">
        <v>1988</v>
      </c>
      <c r="C558" s="30" t="s">
        <v>1989</v>
      </c>
      <c r="D558" s="30" t="s">
        <v>1316</v>
      </c>
      <c r="E558" s="30" t="s">
        <v>1997</v>
      </c>
      <c r="F558" s="30" t="str">
        <f t="shared" si="88"/>
        <v>富山県立山町</v>
      </c>
      <c r="G558" s="41">
        <f>+e!F556</f>
        <v>24816</v>
      </c>
      <c r="H558" s="41">
        <f>+e!G556</f>
        <v>8</v>
      </c>
      <c r="I558" s="41">
        <f>+SUM(e!H556:K556)</f>
        <v>9</v>
      </c>
      <c r="J558" s="41">
        <f>+SUM(e!L556:O556)</f>
        <v>301845</v>
      </c>
      <c r="K558" s="41">
        <f>+e!P556</f>
        <v>387139</v>
      </c>
      <c r="L558" s="41">
        <f>+SUM(e!Q556:R556)</f>
        <v>1881619</v>
      </c>
      <c r="M558" s="31">
        <f>+IFERROR(ROUND(e!P556/e!S556,0),0)</f>
        <v>48392</v>
      </c>
      <c r="N558" s="30">
        <f>+IFERROR(ROUND(SUM(e!T556:V556)/e!S556,0),0)</f>
        <v>310</v>
      </c>
      <c r="O558" s="30">
        <f>+IFERROR(ROUND(e!W556/e!G556*100,1),0)</f>
        <v>62.5</v>
      </c>
      <c r="P558" s="41">
        <f>+e!X556</f>
        <v>7</v>
      </c>
      <c r="Q558" s="30">
        <f>+IFERROR(ROUND(e!Z556/e!Y556*100,1),0)</f>
        <v>0</v>
      </c>
      <c r="R558" s="30">
        <f>+IFERROR(ROUND(e!AB556/e!AA556*100,1),0)</f>
        <v>0</v>
      </c>
      <c r="S558" s="30">
        <f>+IFERROR(ROUND(SUM(e!AC556:AF556)/J558*100,1),0)</f>
        <v>31</v>
      </c>
      <c r="T558" s="30">
        <f>+IFERROR(ROUND(e!AG556/e!Y556*100,1),0)</f>
        <v>38.9</v>
      </c>
      <c r="U558" s="30">
        <f>+IFERROR(ROUND(e!AH556/SUM(e!AH556:AJ556)*100,1),0)</f>
        <v>62.5</v>
      </c>
      <c r="V558" s="30">
        <f>+IFERROR(ROUND(e!AK556/SUM(e!AK556:AQ556)*100,1),0)</f>
        <v>49.3</v>
      </c>
      <c r="W558" s="30">
        <f>+IFERROR(ROUND(SUM(e!AR556:BG556)/J558*100,1),0)</f>
        <v>24.7</v>
      </c>
      <c r="X558" s="30">
        <f>+IFERROR(ROUND(SUM(e!BH556:BI556)/SUM(e!BJ556:BK556)*100,1),0)</f>
        <v>108.6</v>
      </c>
      <c r="Y558" s="30">
        <f t="shared" si="89"/>
        <v>486</v>
      </c>
      <c r="Z558" s="30">
        <f t="shared" si="90"/>
        <v>109.7</v>
      </c>
      <c r="AA558" s="30">
        <f>+IFERROR(ROUND(K558/SUM(e!T556:V556),1),0)</f>
        <v>156.4</v>
      </c>
      <c r="AB558" s="42">
        <f>+IFERROR(ROUND((SUM(e!BJ556:BK556)-SUM(e!BL556:BO556))/SUM(e!T556:V556),1),0)</f>
        <v>142.6</v>
      </c>
      <c r="AC558" s="30">
        <f>+IFERROR(ROUND(e!BP556/e!BQ556*100,1),0)</f>
        <v>162.5</v>
      </c>
      <c r="AD558" s="101">
        <f>+e!BR556</f>
        <v>0</v>
      </c>
      <c r="AF558" s="5"/>
      <c r="AG558" s="29"/>
      <c r="BG558" s="5"/>
      <c r="BH558" s="29"/>
      <c r="CH558" s="5"/>
      <c r="CI558" s="29"/>
    </row>
    <row r="559" spans="2:87">
      <c r="B559" s="40" t="s">
        <v>1988</v>
      </c>
      <c r="C559" s="30" t="s">
        <v>1989</v>
      </c>
      <c r="D559" s="30" t="s">
        <v>1320</v>
      </c>
      <c r="E559" s="30" t="s">
        <v>1998</v>
      </c>
      <c r="F559" s="30" t="str">
        <f t="shared" si="88"/>
        <v>富山県上市町</v>
      </c>
      <c r="G559" s="41">
        <f>+e!F557</f>
        <v>18547</v>
      </c>
      <c r="H559" s="41">
        <f>+e!G557</f>
        <v>6</v>
      </c>
      <c r="I559" s="41">
        <f>+SUM(e!H557:K557)</f>
        <v>4</v>
      </c>
      <c r="J559" s="41">
        <f>+SUM(e!L557:O557)</f>
        <v>227530</v>
      </c>
      <c r="K559" s="41">
        <f>+e!P557</f>
        <v>308621</v>
      </c>
      <c r="L559" s="41">
        <f>+SUM(e!Q557:R557)</f>
        <v>1730722</v>
      </c>
      <c r="M559" s="31">
        <f>+IFERROR(ROUND(e!P557/e!S557,0),0)</f>
        <v>51437</v>
      </c>
      <c r="N559" s="30">
        <f>+IFERROR(ROUND(SUM(e!T557:V557)/e!S557,0),0)</f>
        <v>321</v>
      </c>
      <c r="O559" s="30">
        <f>+IFERROR(ROUND(e!W557/e!G557*100,1),0)</f>
        <v>33.299999999999997</v>
      </c>
      <c r="P559" s="41">
        <f>+e!X557</f>
        <v>4</v>
      </c>
      <c r="Q559" s="30">
        <f>+IFERROR(ROUND(e!Z557/e!Y557*100,1),0)</f>
        <v>0</v>
      </c>
      <c r="R559" s="30">
        <f>+IFERROR(ROUND(e!AB557/e!AA557*100,1),0)</f>
        <v>100</v>
      </c>
      <c r="S559" s="30">
        <f>+IFERROR(ROUND(SUM(e!AC557:AF557)/J559*100,1),0)</f>
        <v>22.4</v>
      </c>
      <c r="T559" s="30">
        <f>+IFERROR(ROUND(e!AG557/e!Y557*100,1),0)</f>
        <v>87.4</v>
      </c>
      <c r="U559" s="30">
        <f>+IFERROR(ROUND(e!AH557/SUM(e!AH557:AJ557)*100,1),0)</f>
        <v>10.199999999999999</v>
      </c>
      <c r="V559" s="30">
        <f>+IFERROR(ROUND(e!AK557/SUM(e!AK557:AQ557)*100,1),0)</f>
        <v>90.4</v>
      </c>
      <c r="W559" s="30">
        <f>+IFERROR(ROUND(SUM(e!AR557:BG557)/J559*100,1),0)</f>
        <v>6.2</v>
      </c>
      <c r="X559" s="30">
        <f>+IFERROR(ROUND(SUM(e!BH557:BI557)/SUM(e!BJ557:BK557)*100,1),0)</f>
        <v>105.5</v>
      </c>
      <c r="Y559" s="30">
        <f t="shared" si="89"/>
        <v>560.79999999999995</v>
      </c>
      <c r="Z559" s="30">
        <f t="shared" si="90"/>
        <v>105</v>
      </c>
      <c r="AA559" s="30">
        <f>+IFERROR(ROUND(K559/SUM(e!T557:V557),1),0)</f>
        <v>160.4</v>
      </c>
      <c r="AB559" s="42">
        <f>+IFERROR(ROUND((SUM(e!BJ557:BK557)-SUM(e!BL557:BO557))/SUM(e!T557:V557),1),0)</f>
        <v>152.69999999999999</v>
      </c>
      <c r="AC559" s="30">
        <f>+IFERROR(ROUND(e!BP557/e!BQ557*100,1),0)</f>
        <v>452.8</v>
      </c>
      <c r="AD559" s="101">
        <f>+e!BR557</f>
        <v>0</v>
      </c>
      <c r="AF559" s="5"/>
      <c r="AG559" s="29"/>
      <c r="BG559" s="5"/>
      <c r="BH559" s="29"/>
      <c r="CH559" s="5"/>
      <c r="CI559" s="29"/>
    </row>
    <row r="560" spans="2:87">
      <c r="B560" s="40" t="s">
        <v>1988</v>
      </c>
      <c r="C560" s="30" t="s">
        <v>1989</v>
      </c>
      <c r="D560" s="30" t="s">
        <v>1330</v>
      </c>
      <c r="E560" s="30" t="s">
        <v>1999</v>
      </c>
      <c r="F560" s="30" t="str">
        <f t="shared" si="88"/>
        <v>富山県黒部市</v>
      </c>
      <c r="G560" s="41">
        <f>+e!F558</f>
        <v>24981</v>
      </c>
      <c r="H560" s="41">
        <f>+e!G558</f>
        <v>5</v>
      </c>
      <c r="I560" s="41">
        <f>+SUM(e!H558:K558)</f>
        <v>5</v>
      </c>
      <c r="J560" s="41">
        <f>+SUM(e!L558:O558)</f>
        <v>263216</v>
      </c>
      <c r="K560" s="41">
        <f>+e!P558</f>
        <v>239415</v>
      </c>
      <c r="L560" s="41">
        <f>+SUM(e!Q558:R558)</f>
        <v>2411145</v>
      </c>
      <c r="M560" s="31">
        <f>+IFERROR(ROUND(e!P558/e!S558,0),0)</f>
        <v>47883</v>
      </c>
      <c r="N560" s="30">
        <f>+IFERROR(ROUND(SUM(e!T558:V558)/e!S558,0),0)</f>
        <v>566</v>
      </c>
      <c r="O560" s="30">
        <f>+IFERROR(ROUND(e!W558/e!G558*100,1),0)</f>
        <v>60</v>
      </c>
      <c r="P560" s="41">
        <f>+e!X558</f>
        <v>27</v>
      </c>
      <c r="Q560" s="30">
        <f>+IFERROR(ROUND(e!Z558/e!Y558*100,1),0)</f>
        <v>0</v>
      </c>
      <c r="R560" s="30">
        <f>+IFERROR(ROUND(e!AB558/e!AA558*100,1),0)</f>
        <v>33.299999999999997</v>
      </c>
      <c r="S560" s="30">
        <f>+IFERROR(ROUND(SUM(e!AC558:AF558)/J560*100,1),0)</f>
        <v>7.5</v>
      </c>
      <c r="T560" s="30">
        <f>+IFERROR(ROUND(e!AG558/e!Y558*100,1),0)</f>
        <v>0</v>
      </c>
      <c r="U560" s="30">
        <f>+IFERROR(ROUND(e!AH558/SUM(e!AH558:AJ558)*100,1),0)</f>
        <v>0</v>
      </c>
      <c r="V560" s="30">
        <f>+IFERROR(ROUND(e!AK558/SUM(e!AK558:AQ558)*100,1),0)</f>
        <v>0</v>
      </c>
      <c r="W560" s="30">
        <f>+IFERROR(ROUND(SUM(e!AR558:BG558)/J560*100,1),0)</f>
        <v>13.8</v>
      </c>
      <c r="X560" s="30">
        <f>+IFERROR(ROUND(SUM(e!BH558:BI558)/SUM(e!BJ558:BK558)*100,1),0)</f>
        <v>101.4</v>
      </c>
      <c r="Y560" s="30">
        <f t="shared" si="89"/>
        <v>1007.1</v>
      </c>
      <c r="Z560" s="30">
        <f t="shared" si="90"/>
        <v>80.599999999999994</v>
      </c>
      <c r="AA560" s="30">
        <f>+IFERROR(ROUND(K560/SUM(e!T558:V558),1),0)</f>
        <v>84.5</v>
      </c>
      <c r="AB560" s="42">
        <f>+IFERROR(ROUND((SUM(e!BJ558:BK558)-SUM(e!BL558:BO558))/SUM(e!T558:V558),1),0)</f>
        <v>104.8</v>
      </c>
      <c r="AC560" s="30">
        <f>+IFERROR(ROUND(e!BP558/e!BQ558*100,1),0)</f>
        <v>145.4</v>
      </c>
      <c r="AD560" s="101">
        <f>+e!BR558</f>
        <v>0</v>
      </c>
      <c r="AF560" s="5"/>
      <c r="AG560" s="29"/>
      <c r="BG560" s="5"/>
      <c r="BH560" s="29"/>
      <c r="CH560" s="5"/>
      <c r="CI560" s="29"/>
    </row>
    <row r="561" spans="2:87">
      <c r="B561" s="40" t="s">
        <v>1988</v>
      </c>
      <c r="C561" s="30" t="s">
        <v>1989</v>
      </c>
      <c r="D561" s="30" t="s">
        <v>1535</v>
      </c>
      <c r="E561" s="30" t="s">
        <v>2000</v>
      </c>
      <c r="F561" s="30" t="str">
        <f t="shared" si="88"/>
        <v>富山県南砺市</v>
      </c>
      <c r="G561" s="41">
        <f>+e!F559</f>
        <v>48329</v>
      </c>
      <c r="H561" s="41">
        <f>+e!G559</f>
        <v>12</v>
      </c>
      <c r="I561" s="41">
        <f>+SUM(e!H559:K559)</f>
        <v>30</v>
      </c>
      <c r="J561" s="41">
        <f>+SUM(e!L559:O559)</f>
        <v>873200</v>
      </c>
      <c r="K561" s="41">
        <f>+e!P559</f>
        <v>837105</v>
      </c>
      <c r="L561" s="41">
        <f>+SUM(e!Q559:R559)</f>
        <v>4188496</v>
      </c>
      <c r="M561" s="31">
        <f>+IFERROR(ROUND(e!P559/e!S559,0),0)</f>
        <v>83711</v>
      </c>
      <c r="N561" s="30">
        <f>+IFERROR(ROUND(SUM(e!T559:V559)/e!S559,0),0)</f>
        <v>520</v>
      </c>
      <c r="O561" s="30">
        <f>+IFERROR(ROUND(e!W559/e!G559*100,1),0)</f>
        <v>50</v>
      </c>
      <c r="P561" s="41">
        <f>+e!X559</f>
        <v>15</v>
      </c>
      <c r="Q561" s="30">
        <f>+IFERROR(ROUND(e!Z559/e!Y559*100,1),0)</f>
        <v>0</v>
      </c>
      <c r="R561" s="30">
        <f>+IFERROR(ROUND(e!AB559/e!AA559*100,1),0)</f>
        <v>56.6</v>
      </c>
      <c r="S561" s="30">
        <f>+IFERROR(ROUND(SUM(e!AC559:AF559)/J561*100,1),0)</f>
        <v>72.2</v>
      </c>
      <c r="T561" s="30">
        <f>+IFERROR(ROUND(e!AG559/e!Y559*100,1),0)</f>
        <v>58.7</v>
      </c>
      <c r="U561" s="30">
        <f>+IFERROR(ROUND(e!AH559/SUM(e!AH559:AJ559)*100,1),0)</f>
        <v>19.100000000000001</v>
      </c>
      <c r="V561" s="30">
        <f>+IFERROR(ROUND(e!AK559/SUM(e!AK559:AQ559)*100,1),0)</f>
        <v>21</v>
      </c>
      <c r="W561" s="30">
        <f>+IFERROR(ROUND(SUM(e!AR559:BG559)/J561*100,1),0)</f>
        <v>5.8</v>
      </c>
      <c r="X561" s="30">
        <f>+IFERROR(ROUND(SUM(e!BH559:BI559)/SUM(e!BJ559:BK559)*100,1),0)</f>
        <v>95.2</v>
      </c>
      <c r="Y561" s="30">
        <f t="shared" si="89"/>
        <v>500.4</v>
      </c>
      <c r="Z561" s="30">
        <f t="shared" si="90"/>
        <v>78</v>
      </c>
      <c r="AA561" s="30">
        <f>+IFERROR(ROUND(K561/SUM(e!T559:V559),1),0)</f>
        <v>160.9</v>
      </c>
      <c r="AB561" s="42">
        <f>+IFERROR(ROUND((SUM(e!BJ559:BK559)-SUM(e!BL559:BO559))/SUM(e!T559:V559),1),0)</f>
        <v>206.4</v>
      </c>
      <c r="AC561" s="30">
        <f>+IFERROR(ROUND(e!BP559/e!BQ559*100,1),0)</f>
        <v>497.9</v>
      </c>
      <c r="AD561" s="101">
        <f>+e!BR559</f>
        <v>27500</v>
      </c>
      <c r="AF561" s="5"/>
      <c r="AG561" s="29"/>
      <c r="BG561" s="5"/>
      <c r="BH561" s="29"/>
      <c r="CH561" s="5"/>
      <c r="CI561" s="29"/>
    </row>
    <row r="562" spans="2:87">
      <c r="B562" s="40" t="s">
        <v>1988</v>
      </c>
      <c r="C562" s="30" t="s">
        <v>1989</v>
      </c>
      <c r="D562" s="30" t="s">
        <v>1332</v>
      </c>
      <c r="E562" s="30" t="s">
        <v>2001</v>
      </c>
      <c r="F562" s="30" t="str">
        <f t="shared" si="88"/>
        <v>富山県砺波市</v>
      </c>
      <c r="G562" s="41">
        <f>+e!F560</f>
        <v>47506</v>
      </c>
      <c r="H562" s="41">
        <f>+e!G560</f>
        <v>14</v>
      </c>
      <c r="I562" s="41">
        <f>+SUM(e!H560:K560)</f>
        <v>8</v>
      </c>
      <c r="J562" s="41">
        <f>+SUM(e!L560:O560)</f>
        <v>446131</v>
      </c>
      <c r="K562" s="41">
        <f>+e!P560</f>
        <v>759320</v>
      </c>
      <c r="L562" s="41">
        <f>+SUM(e!Q560:R560)</f>
        <v>1978912</v>
      </c>
      <c r="M562" s="31">
        <f>+IFERROR(ROUND(e!P560/e!S560,0),0)</f>
        <v>75932</v>
      </c>
      <c r="N562" s="30">
        <f>+IFERROR(ROUND(SUM(e!T560:V560)/e!S560,0),0)</f>
        <v>548</v>
      </c>
      <c r="O562" s="30">
        <f>+IFERROR(ROUND(e!W560/e!G560*100,1),0)</f>
        <v>35.700000000000003</v>
      </c>
      <c r="P562" s="41">
        <f>+e!X560</f>
        <v>19</v>
      </c>
      <c r="Q562" s="30">
        <f>+IFERROR(ROUND(e!Z560/e!Y560*100,1),0)</f>
        <v>0</v>
      </c>
      <c r="R562" s="30">
        <f>+IFERROR(ROUND(e!AB560/e!AA560*100,1),0)</f>
        <v>0</v>
      </c>
      <c r="S562" s="30">
        <f>+IFERROR(ROUND(SUM(e!AC560:AF560)/J562*100,1),0)</f>
        <v>23.6</v>
      </c>
      <c r="T562" s="30">
        <f>+IFERROR(ROUND(e!AG560/e!Y560*100,1),0)</f>
        <v>94.5</v>
      </c>
      <c r="U562" s="30">
        <f>+IFERROR(ROUND(e!AH560/SUM(e!AH560:AJ560)*100,1),0)</f>
        <v>0</v>
      </c>
      <c r="V562" s="30">
        <f>+IFERROR(ROUND(e!AK560/SUM(e!AK560:AQ560)*100,1),0)</f>
        <v>83</v>
      </c>
      <c r="W562" s="30">
        <f>+IFERROR(ROUND(SUM(e!AR560:BG560)/J562*100,1),0)</f>
        <v>29.5</v>
      </c>
      <c r="X562" s="30">
        <f>+IFERROR(ROUND(SUM(e!BH560:BI560)/SUM(e!BJ560:BK560)*100,1),0)</f>
        <v>126.4</v>
      </c>
      <c r="Y562" s="30">
        <f t="shared" si="89"/>
        <v>260.60000000000002</v>
      </c>
      <c r="Z562" s="30">
        <f t="shared" si="90"/>
        <v>128.69999999999999</v>
      </c>
      <c r="AA562" s="30">
        <f>+IFERROR(ROUND(K562/SUM(e!T560:V560),1),0)</f>
        <v>138.69999999999999</v>
      </c>
      <c r="AB562" s="42">
        <f>+IFERROR(ROUND((SUM(e!BJ560:BK560)-SUM(e!BL560:BO560))/SUM(e!T560:V560),1),0)</f>
        <v>107.8</v>
      </c>
      <c r="AC562" s="30">
        <f>+IFERROR(ROUND(e!BP560/e!BQ560*100,1),0)</f>
        <v>803</v>
      </c>
      <c r="AD562" s="101">
        <f>+e!BR560</f>
        <v>22500</v>
      </c>
      <c r="AF562" s="5"/>
      <c r="AG562" s="29"/>
      <c r="BG562" s="5"/>
      <c r="BH562" s="29"/>
      <c r="CH562" s="5"/>
      <c r="CI562" s="29"/>
    </row>
    <row r="563" spans="2:87">
      <c r="B563" s="40" t="s">
        <v>1988</v>
      </c>
      <c r="C563" s="30" t="s">
        <v>1989</v>
      </c>
      <c r="D563" s="30" t="s">
        <v>1466</v>
      </c>
      <c r="E563" s="30" t="s">
        <v>2002</v>
      </c>
      <c r="F563" s="30" t="str">
        <f t="shared" si="88"/>
        <v>富山県富山県（西部）</v>
      </c>
      <c r="G563" s="41">
        <f>+e!F561</f>
        <v>0</v>
      </c>
      <c r="H563" s="41">
        <f>+e!G561</f>
        <v>35</v>
      </c>
      <c r="I563" s="41">
        <f>+SUM(e!H561:K561)</f>
        <v>2</v>
      </c>
      <c r="J563" s="41">
        <f>+SUM(e!L561:O561)</f>
        <v>43958</v>
      </c>
      <c r="K563" s="41">
        <f>+e!P561</f>
        <v>1629782</v>
      </c>
      <c r="L563" s="41">
        <f>+SUM(e!Q561:R561)</f>
        <v>3470741</v>
      </c>
      <c r="M563" s="31">
        <f>+IFERROR(ROUND(e!P561/e!S561,0),0)</f>
        <v>46565</v>
      </c>
      <c r="N563" s="30">
        <f>+IFERROR(ROUND(SUM(e!T561:V561)/e!S561,0),0)</f>
        <v>984</v>
      </c>
      <c r="O563" s="30">
        <f>+IFERROR(ROUND(e!W561/e!G561*100,1),0)</f>
        <v>60</v>
      </c>
      <c r="P563" s="41">
        <f>+e!X561</f>
        <v>20</v>
      </c>
      <c r="Q563" s="30">
        <f>+IFERROR(ROUND(e!Z561/e!Y561*100,1),0)</f>
        <v>0</v>
      </c>
      <c r="R563" s="30">
        <f>+IFERROR(ROUND(e!AB561/e!AA561*100,1),0)</f>
        <v>12.2</v>
      </c>
      <c r="S563" s="30">
        <f>+IFERROR(ROUND(SUM(e!AC561:AF561)/J563*100,1),0)</f>
        <v>93.3</v>
      </c>
      <c r="T563" s="30">
        <f>+IFERROR(ROUND(e!AG561/e!Y561*100,1),0)</f>
        <v>55.6</v>
      </c>
      <c r="U563" s="30">
        <f>+IFERROR(ROUND(e!AH561/SUM(e!AH561:AJ561)*100,1),0)</f>
        <v>0</v>
      </c>
      <c r="V563" s="30">
        <f>+IFERROR(ROUND(e!AK561/SUM(e!AK561:AQ561)*100,1),0)</f>
        <v>0</v>
      </c>
      <c r="W563" s="30">
        <f>+IFERROR(ROUND(SUM(e!AR561:BG561)/J563*100,1),0)</f>
        <v>66.8</v>
      </c>
      <c r="X563" s="30">
        <f>+IFERROR(ROUND(SUM(e!BH561:BI561)/SUM(e!BJ561:BK561)*100,1),0)</f>
        <v>121.9</v>
      </c>
      <c r="Y563" s="30">
        <f t="shared" si="89"/>
        <v>213</v>
      </c>
      <c r="Z563" s="30">
        <f t="shared" si="90"/>
        <v>121.3</v>
      </c>
      <c r="AA563" s="30">
        <f>+IFERROR(ROUND(K563/SUM(e!T561:V561),1),0)</f>
        <v>47.3</v>
      </c>
      <c r="AB563" s="42">
        <f>+IFERROR(ROUND((SUM(e!BJ561:BK561)-SUM(e!BL561:BO561))/SUM(e!T561:V561),1),0)</f>
        <v>39</v>
      </c>
      <c r="AC563" s="30">
        <f>+IFERROR(ROUND(e!BP561/e!BQ561*100,1),0)</f>
        <v>378.8</v>
      </c>
      <c r="AD563" s="101">
        <f>+e!BR561</f>
        <v>0</v>
      </c>
      <c r="AF563" s="5"/>
      <c r="AG563" s="29"/>
      <c r="BG563" s="5"/>
      <c r="BH563" s="29"/>
      <c r="CH563" s="5"/>
      <c r="CI563" s="29"/>
    </row>
    <row r="564" spans="2:87">
      <c r="B564" s="40" t="s">
        <v>1988</v>
      </c>
      <c r="C564" s="30" t="s">
        <v>1989</v>
      </c>
      <c r="D564" s="30" t="s">
        <v>1470</v>
      </c>
      <c r="E564" s="30" t="s">
        <v>2003</v>
      </c>
      <c r="F564" s="30" t="str">
        <f t="shared" si="88"/>
        <v>富山県砺波広域圏事務組合</v>
      </c>
      <c r="G564" s="41">
        <f>+e!F562</f>
        <v>0</v>
      </c>
      <c r="H564" s="41">
        <f>+e!G562</f>
        <v>19</v>
      </c>
      <c r="I564" s="41">
        <f>+SUM(e!H562:K562)</f>
        <v>1</v>
      </c>
      <c r="J564" s="41">
        <f>+SUM(e!L562:O562)</f>
        <v>30013</v>
      </c>
      <c r="K564" s="41">
        <f>+e!P562</f>
        <v>444381</v>
      </c>
      <c r="L564" s="41">
        <f>+SUM(e!Q562:R562)</f>
        <v>1893926</v>
      </c>
      <c r="M564" s="31">
        <f>+IFERROR(ROUND(e!P562/e!S562,0),0)</f>
        <v>23388</v>
      </c>
      <c r="N564" s="30">
        <f>+IFERROR(ROUND(SUM(e!T562:V562)/e!S562,0),0)</f>
        <v>526</v>
      </c>
      <c r="O564" s="30">
        <f>+IFERROR(ROUND(e!W562/e!G562*100,1),0)</f>
        <v>68.400000000000006</v>
      </c>
      <c r="P564" s="41">
        <f>+e!X562</f>
        <v>11</v>
      </c>
      <c r="Q564" s="30">
        <f>+IFERROR(ROUND(e!Z562/e!Y562*100,1),0)</f>
        <v>0</v>
      </c>
      <c r="R564" s="30">
        <f>+IFERROR(ROUND(e!AB562/e!AA562*100,1),0)</f>
        <v>40.299999999999997</v>
      </c>
      <c r="S564" s="30">
        <f>+IFERROR(ROUND(SUM(e!AC562:AF562)/J564*100,1),0)</f>
        <v>99.3</v>
      </c>
      <c r="T564" s="30">
        <f>+IFERROR(ROUND(e!AG562/e!Y562*100,1),0)</f>
        <v>50</v>
      </c>
      <c r="U564" s="30">
        <f>+IFERROR(ROUND(e!AH562/SUM(e!AH562:AJ562)*100,1),0)</f>
        <v>0</v>
      </c>
      <c r="V564" s="30">
        <f>+IFERROR(ROUND(e!AK562/SUM(e!AK562:AQ562)*100,1),0)</f>
        <v>0</v>
      </c>
      <c r="W564" s="30">
        <f>+IFERROR(ROUND(SUM(e!AR562:BG562)/J564*100,1),0)</f>
        <v>9.6</v>
      </c>
      <c r="X564" s="30">
        <f>+IFERROR(ROUND(SUM(e!BH562:BI562)/SUM(e!BJ562:BK562)*100,1),0)</f>
        <v>108.3</v>
      </c>
      <c r="Y564" s="30">
        <f t="shared" si="89"/>
        <v>426.2</v>
      </c>
      <c r="Z564" s="30">
        <f t="shared" si="90"/>
        <v>100.7</v>
      </c>
      <c r="AA564" s="30">
        <f>+IFERROR(ROUND(K564/SUM(e!T562:V562),1),0)</f>
        <v>44.4</v>
      </c>
      <c r="AB564" s="42">
        <f>+IFERROR(ROUND((SUM(e!BJ562:BK562)-SUM(e!BL562:BO562))/SUM(e!T562:V562),1),0)</f>
        <v>44.1</v>
      </c>
      <c r="AC564" s="30">
        <f>+IFERROR(ROUND(e!BP562/e!BQ562*100,1),0)</f>
        <v>572</v>
      </c>
      <c r="AD564" s="101">
        <f>+e!BR562</f>
        <v>0</v>
      </c>
      <c r="AF564" s="5"/>
      <c r="AG564" s="29"/>
      <c r="BG564" s="5"/>
      <c r="BH564" s="29"/>
      <c r="CH564" s="5"/>
      <c r="CI564" s="29"/>
    </row>
    <row r="565" spans="2:87">
      <c r="B565" s="40" t="s">
        <v>1988</v>
      </c>
      <c r="C565" s="30" t="s">
        <v>1989</v>
      </c>
      <c r="D565" s="30" t="s">
        <v>1693</v>
      </c>
      <c r="E565" s="30" t="s">
        <v>2004</v>
      </c>
      <c r="F565" s="30" t="str">
        <f t="shared" si="88"/>
        <v>富山県富山県（東部）</v>
      </c>
      <c r="G565" s="41">
        <f>+e!F563</f>
        <v>0</v>
      </c>
      <c r="H565" s="41">
        <f>+e!G563</f>
        <v>0</v>
      </c>
      <c r="I565" s="41">
        <f>+SUM(e!H563:K563)</f>
        <v>0</v>
      </c>
      <c r="J565" s="41">
        <f>+SUM(e!L563:O563)</f>
        <v>0</v>
      </c>
      <c r="K565" s="41">
        <f>+e!P563</f>
        <v>0</v>
      </c>
      <c r="L565" s="41">
        <f>+SUM(e!Q563:R563)</f>
        <v>869559</v>
      </c>
      <c r="M565" s="31">
        <f>+IFERROR(ROUND(e!P563/e!S563,0),0)</f>
        <v>0</v>
      </c>
      <c r="N565" s="30">
        <f>+IFERROR(ROUND(SUM(e!T563:V563)/e!S563,0),0)</f>
        <v>0</v>
      </c>
      <c r="O565" s="30">
        <f>+IFERROR(ROUND(e!W563/e!G563*100,1),0)</f>
        <v>0</v>
      </c>
      <c r="P565" s="41">
        <f>+e!X563</f>
        <v>0</v>
      </c>
      <c r="Q565" s="30">
        <f>+IFERROR(ROUND(e!Z563/e!Y563*100,1),0)</f>
        <v>0</v>
      </c>
      <c r="R565" s="30">
        <f>+IFERROR(ROUND(e!AB563/e!AA563*100,1),0)</f>
        <v>0</v>
      </c>
      <c r="S565" s="30">
        <f>+IFERROR(ROUND(SUM(e!AC563:AF563)/J565*100,1),0)</f>
        <v>0</v>
      </c>
      <c r="T565" s="30">
        <f>+IFERROR(ROUND(e!AG563/e!Y563*100,1),0)</f>
        <v>0</v>
      </c>
      <c r="U565" s="30">
        <f>+IFERROR(ROUND(e!AH563/SUM(e!AH563:AJ563)*100,1),0)</f>
        <v>0</v>
      </c>
      <c r="V565" s="30">
        <f>+IFERROR(ROUND(e!AK563/SUM(e!AK563:AQ563)*100,1),0)</f>
        <v>0</v>
      </c>
      <c r="W565" s="30">
        <f>+IFERROR(ROUND(SUM(e!AR563:BG563)/J565*100,1),0)</f>
        <v>0</v>
      </c>
      <c r="X565" s="30">
        <f>+IFERROR(ROUND(SUM(e!BH563:BI563)/SUM(e!BJ563:BK563)*100,1),0)</f>
        <v>0</v>
      </c>
      <c r="Y565" s="30">
        <f t="shared" si="89"/>
        <v>0</v>
      </c>
      <c r="Z565" s="30">
        <f t="shared" si="90"/>
        <v>0</v>
      </c>
      <c r="AA565" s="30">
        <f>+IFERROR(ROUND(K565/SUM(e!T563:V563),1),0)</f>
        <v>0</v>
      </c>
      <c r="AB565" s="42">
        <f>+IFERROR(ROUND((SUM(e!BJ563:BK563)-SUM(e!BL563:BO563))/SUM(e!T563:V563),1),0)</f>
        <v>0</v>
      </c>
      <c r="AC565" s="30">
        <f>+IFERROR(ROUND(e!BP563/e!BQ563*100,1),0)</f>
        <v>10.199999999999999</v>
      </c>
      <c r="AD565" s="101">
        <f>+e!BR563</f>
        <v>0</v>
      </c>
      <c r="AF565" s="5"/>
      <c r="AG565" s="29"/>
      <c r="BG565" s="5"/>
      <c r="BH565" s="29"/>
      <c r="CH565" s="5"/>
      <c r="CI565" s="29"/>
    </row>
    <row r="566" spans="2:87">
      <c r="B566" s="40" t="s">
        <v>2005</v>
      </c>
      <c r="C566" s="30" t="s">
        <v>2006</v>
      </c>
      <c r="D566" s="30" t="s">
        <v>1280</v>
      </c>
      <c r="E566" s="30" t="s">
        <v>2007</v>
      </c>
      <c r="F566" s="30" t="str">
        <f t="shared" si="88"/>
        <v>石川県金沢市</v>
      </c>
      <c r="G566" s="41">
        <f>+e!F564</f>
        <v>461306</v>
      </c>
      <c r="H566" s="41">
        <f>+e!G564</f>
        <v>136</v>
      </c>
      <c r="I566" s="41">
        <f>+SUM(e!H564:K564)</f>
        <v>2</v>
      </c>
      <c r="J566" s="41">
        <f>+SUM(e!L564:O564)</f>
        <v>2515644</v>
      </c>
      <c r="K566" s="41">
        <f>+e!P564</f>
        <v>7634351</v>
      </c>
      <c r="L566" s="41">
        <f>+SUM(e!Q564:R564)</f>
        <v>8550832</v>
      </c>
      <c r="M566" s="31">
        <f>+IFERROR(ROUND(e!P564/e!S564,0),0)</f>
        <v>74120</v>
      </c>
      <c r="N566" s="30">
        <f>+IFERROR(ROUND(SUM(e!T564:V564)/e!S564,0),0)</f>
        <v>480</v>
      </c>
      <c r="O566" s="30">
        <f>+IFERROR(ROUND(e!W564/e!G564*100,1),0)</f>
        <v>57.4</v>
      </c>
      <c r="P566" s="41">
        <f>+e!X564</f>
        <v>16</v>
      </c>
      <c r="Q566" s="30">
        <f>+IFERROR(ROUND(e!Z564/e!Y564*100,1),0)</f>
        <v>19.5</v>
      </c>
      <c r="R566" s="30">
        <f>+IFERROR(ROUND(e!AB564/e!AA564*100,1),0)</f>
        <v>78.900000000000006</v>
      </c>
      <c r="S566" s="30">
        <f>+IFERROR(ROUND(SUM(e!AC564:AF564)/J566*100,1),0)</f>
        <v>43.5</v>
      </c>
      <c r="T566" s="30">
        <f>+IFERROR(ROUND(e!AG564/e!Y564*100,1),0)</f>
        <v>80.5</v>
      </c>
      <c r="U566" s="30">
        <f>+IFERROR(ROUND(e!AH564/SUM(e!AH564:AJ564)*100,1),0)</f>
        <v>42.9</v>
      </c>
      <c r="V566" s="30">
        <f>+IFERROR(ROUND(e!AK564/SUM(e!AK564:AQ564)*100,1),0)</f>
        <v>57.1</v>
      </c>
      <c r="W566" s="30">
        <f>+IFERROR(ROUND(SUM(e!AR564:BG564)/J566*100,1),0)</f>
        <v>24.8</v>
      </c>
      <c r="X566" s="30">
        <f>+IFERROR(ROUND(SUM(e!BH564:BI564)/SUM(e!BJ564:BK564)*100,1),0)</f>
        <v>118.6</v>
      </c>
      <c r="Y566" s="30">
        <f t="shared" si="89"/>
        <v>112</v>
      </c>
      <c r="Z566" s="30">
        <f t="shared" si="90"/>
        <v>115.9</v>
      </c>
      <c r="AA566" s="30">
        <f>+IFERROR(ROUND(K566/SUM(e!T564:V564),1),0)</f>
        <v>154.30000000000001</v>
      </c>
      <c r="AB566" s="42">
        <f>+IFERROR(ROUND((SUM(e!BJ564:BK564)-SUM(e!BL564:BO564))/SUM(e!T564:V564),1),0)</f>
        <v>133.1</v>
      </c>
      <c r="AC566" s="30">
        <f>+IFERROR(ROUND(e!BP564/e!BQ564*100,1),0)</f>
        <v>479</v>
      </c>
      <c r="AD566" s="101">
        <f>+e!BR564</f>
        <v>113220</v>
      </c>
      <c r="AF566" s="5"/>
      <c r="AG566" s="29"/>
      <c r="BG566" s="5"/>
      <c r="BH566" s="29"/>
      <c r="CH566" s="5"/>
      <c r="CI566" s="29"/>
    </row>
    <row r="567" spans="2:87">
      <c r="B567" s="40" t="s">
        <v>2005</v>
      </c>
      <c r="C567" s="30" t="s">
        <v>2006</v>
      </c>
      <c r="D567" s="30" t="s">
        <v>1282</v>
      </c>
      <c r="E567" s="30" t="s">
        <v>2008</v>
      </c>
      <c r="F567" s="30" t="str">
        <f t="shared" si="88"/>
        <v>石川県小松市</v>
      </c>
      <c r="G567" s="41">
        <f>+e!F565</f>
        <v>106096</v>
      </c>
      <c r="H567" s="41">
        <f>+e!G565</f>
        <v>25</v>
      </c>
      <c r="I567" s="41">
        <f>+SUM(e!H565:K565)</f>
        <v>2</v>
      </c>
      <c r="J567" s="41">
        <f>+SUM(e!L565:O565)</f>
        <v>895760</v>
      </c>
      <c r="K567" s="41">
        <f>+e!P565</f>
        <v>2160438</v>
      </c>
      <c r="L567" s="41">
        <f>+SUM(e!Q565:R565)</f>
        <v>2970093</v>
      </c>
      <c r="M567" s="31">
        <f>+IFERROR(ROUND(e!P565/e!S565,0),0)</f>
        <v>135027</v>
      </c>
      <c r="N567" s="30">
        <f>+IFERROR(ROUND(SUM(e!T565:V565)/e!S565,0),0)</f>
        <v>832</v>
      </c>
      <c r="O567" s="30">
        <f>+IFERROR(ROUND(e!W565/e!G565*100,1),0)</f>
        <v>40</v>
      </c>
      <c r="P567" s="41">
        <f>+e!X565</f>
        <v>25</v>
      </c>
      <c r="Q567" s="30">
        <f>+IFERROR(ROUND(e!Z565/e!Y565*100,1),0)</f>
        <v>0</v>
      </c>
      <c r="R567" s="30">
        <f>+IFERROR(ROUND(e!AB565/e!AA565*100,1),0)</f>
        <v>50</v>
      </c>
      <c r="S567" s="30">
        <f>+IFERROR(ROUND(SUM(e!AC565:AF565)/J567*100,1),0)</f>
        <v>5.7</v>
      </c>
      <c r="T567" s="30">
        <f>+IFERROR(ROUND(e!AG565/e!Y565*100,1),0)</f>
        <v>46</v>
      </c>
      <c r="U567" s="30">
        <f>+IFERROR(ROUND(e!AH565/SUM(e!AH565:AJ565)*100,1),0)</f>
        <v>46</v>
      </c>
      <c r="V567" s="30">
        <f>+IFERROR(ROUND(e!AK565/SUM(e!AK565:AQ565)*100,1),0)</f>
        <v>14.6</v>
      </c>
      <c r="W567" s="30">
        <f>+IFERROR(ROUND(SUM(e!AR565:BG565)/J567*100,1),0)</f>
        <v>6.5</v>
      </c>
      <c r="X567" s="30">
        <f>+IFERROR(ROUND(SUM(e!BH565:BI565)/SUM(e!BJ565:BK565)*100,1),0)</f>
        <v>125</v>
      </c>
      <c r="Y567" s="30">
        <f t="shared" si="89"/>
        <v>137.5</v>
      </c>
      <c r="Z567" s="30">
        <f t="shared" si="90"/>
        <v>124.1</v>
      </c>
      <c r="AA567" s="30">
        <f>+IFERROR(ROUND(K567/SUM(e!T565:V565),1),0)</f>
        <v>162.30000000000001</v>
      </c>
      <c r="AB567" s="42">
        <f>+IFERROR(ROUND((SUM(e!BJ565:BK565)-SUM(e!BL565:BO565))/SUM(e!T565:V565),1),0)</f>
        <v>130.80000000000001</v>
      </c>
      <c r="AC567" s="30">
        <f>+IFERROR(ROUND(e!BP565/e!BQ565*100,1),0)</f>
        <v>313.5</v>
      </c>
      <c r="AD567" s="101">
        <f>+e!BR565</f>
        <v>30700</v>
      </c>
      <c r="AF567" s="5"/>
      <c r="AG567" s="29"/>
      <c r="BG567" s="5"/>
      <c r="BH567" s="29"/>
      <c r="CH567" s="5"/>
      <c r="CI567" s="29"/>
    </row>
    <row r="568" spans="2:87">
      <c r="B568" s="40" t="s">
        <v>2005</v>
      </c>
      <c r="C568" s="30" t="s">
        <v>2006</v>
      </c>
      <c r="D568" s="30" t="s">
        <v>1286</v>
      </c>
      <c r="E568" s="30" t="s">
        <v>2009</v>
      </c>
      <c r="F568" s="30" t="str">
        <f t="shared" si="88"/>
        <v>石川県輪島市</v>
      </c>
      <c r="G568" s="41">
        <f>+e!F566</f>
        <v>20577</v>
      </c>
      <c r="H568" s="41">
        <f>+e!G566</f>
        <v>15</v>
      </c>
      <c r="I568" s="41">
        <f>+SUM(e!H566:K566)</f>
        <v>3</v>
      </c>
      <c r="J568" s="41">
        <f>+SUM(e!L566:O566)</f>
        <v>411360</v>
      </c>
      <c r="K568" s="41">
        <f>+e!P566</f>
        <v>589366</v>
      </c>
      <c r="L568" s="41">
        <f>+SUM(e!Q566:R566)</f>
        <v>5190567</v>
      </c>
      <c r="M568" s="31">
        <f>+IFERROR(ROUND(e!P566/e!S566,0),0)</f>
        <v>58937</v>
      </c>
      <c r="N568" s="30">
        <f>+IFERROR(ROUND(SUM(e!T566:V566)/e!S566,0),0)</f>
        <v>231</v>
      </c>
      <c r="O568" s="30">
        <f>+IFERROR(ROUND(e!W566/e!G566*100,1),0)</f>
        <v>13.3</v>
      </c>
      <c r="P568" s="41">
        <f>+e!X566</f>
        <v>4</v>
      </c>
      <c r="Q568" s="30">
        <f>+IFERROR(ROUND(e!Z566/e!Y566*100,1),0)</f>
        <v>0</v>
      </c>
      <c r="R568" s="30">
        <f>+IFERROR(ROUND(e!AB566/e!AA566*100,1),0)</f>
        <v>0</v>
      </c>
      <c r="S568" s="30">
        <f>+IFERROR(ROUND(SUM(e!AC566:AF566)/J568*100,1),0)</f>
        <v>0</v>
      </c>
      <c r="T568" s="30">
        <f>+IFERROR(ROUND(e!AG566/e!Y566*100,1),0)</f>
        <v>0</v>
      </c>
      <c r="U568" s="30">
        <f>+IFERROR(ROUND(e!AH566/SUM(e!AH566:AJ566)*100,1),0)</f>
        <v>100</v>
      </c>
      <c r="V568" s="30">
        <f>+IFERROR(ROUND(e!AK566/SUM(e!AK566:AQ566)*100,1),0)</f>
        <v>100</v>
      </c>
      <c r="W568" s="30">
        <f>+IFERROR(ROUND(SUM(e!AR566:BG566)/J568*100,1),0)</f>
        <v>6.6</v>
      </c>
      <c r="X568" s="30">
        <f>+IFERROR(ROUND(SUM(e!BH566:BI566)/SUM(e!BJ566:BK566)*100,1),0)</f>
        <v>103.9</v>
      </c>
      <c r="Y568" s="30">
        <f t="shared" si="89"/>
        <v>880.7</v>
      </c>
      <c r="Z568" s="30">
        <f t="shared" si="90"/>
        <v>85.8</v>
      </c>
      <c r="AA568" s="30">
        <f>+IFERROR(ROUND(K568/SUM(e!T566:V566),1),0)</f>
        <v>255.4</v>
      </c>
      <c r="AB568" s="42">
        <f>+IFERROR(ROUND((SUM(e!BJ566:BK566)-SUM(e!BL566:BO566))/SUM(e!T566:V566),1),0)</f>
        <v>297.8</v>
      </c>
      <c r="AC568" s="30">
        <f>+IFERROR(ROUND(e!BP566/e!BQ566*100,1),0)</f>
        <v>432.3</v>
      </c>
      <c r="AD568" s="101">
        <f>+e!BR566</f>
        <v>0</v>
      </c>
      <c r="AF568" s="5"/>
      <c r="AG568" s="29"/>
      <c r="BG568" s="5"/>
      <c r="BH568" s="29"/>
      <c r="CH568" s="5"/>
      <c r="CI568" s="29"/>
    </row>
    <row r="569" spans="2:87">
      <c r="B569" s="40" t="s">
        <v>2005</v>
      </c>
      <c r="C569" s="30" t="s">
        <v>2006</v>
      </c>
      <c r="D569" s="30" t="s">
        <v>1288</v>
      </c>
      <c r="E569" s="30" t="s">
        <v>2010</v>
      </c>
      <c r="F569" s="30" t="str">
        <f t="shared" si="88"/>
        <v>石川県七尾市</v>
      </c>
      <c r="G569" s="41">
        <f>+e!F567</f>
        <v>50116</v>
      </c>
      <c r="H569" s="41">
        <f>+e!G567</f>
        <v>12</v>
      </c>
      <c r="I569" s="41">
        <f>+SUM(e!H567:K567)</f>
        <v>11</v>
      </c>
      <c r="J569" s="41">
        <f>+SUM(e!L567:O567)</f>
        <v>716538</v>
      </c>
      <c r="K569" s="41">
        <f>+e!P567</f>
        <v>1668551</v>
      </c>
      <c r="L569" s="41">
        <f>+SUM(e!Q567:R567)</f>
        <v>5023603</v>
      </c>
      <c r="M569" s="31">
        <f>+IFERROR(ROUND(e!P567/e!S567,0),0)</f>
        <v>166855</v>
      </c>
      <c r="N569" s="30">
        <f>+IFERROR(ROUND(SUM(e!T567:V567)/e!S567,0),0)</f>
        <v>826</v>
      </c>
      <c r="O569" s="30">
        <f>+IFERROR(ROUND(e!W567/e!G567*100,1),0)</f>
        <v>66.7</v>
      </c>
      <c r="P569" s="41">
        <f>+e!X567</f>
        <v>26</v>
      </c>
      <c r="Q569" s="30">
        <f>+IFERROR(ROUND(e!Z567/e!Y567*100,1),0)</f>
        <v>0</v>
      </c>
      <c r="R569" s="30">
        <f>+IFERROR(ROUND(e!AB567/e!AA567*100,1),0)</f>
        <v>33.6</v>
      </c>
      <c r="S569" s="30">
        <f>+IFERROR(ROUND(SUM(e!AC567:AF567)/J569*100,1),0)</f>
        <v>16.100000000000001</v>
      </c>
      <c r="T569" s="30">
        <f>+IFERROR(ROUND(e!AG567/e!Y567*100,1),0)</f>
        <v>95.5</v>
      </c>
      <c r="U569" s="30">
        <f>+IFERROR(ROUND(e!AH567/SUM(e!AH567:AJ567)*100,1),0)</f>
        <v>63.5</v>
      </c>
      <c r="V569" s="30">
        <f>+IFERROR(ROUND(e!AK567/SUM(e!AK567:AQ567)*100,1),0)</f>
        <v>46.7</v>
      </c>
      <c r="W569" s="30">
        <f>+IFERROR(ROUND(SUM(e!AR567:BG567)/J569*100,1),0)</f>
        <v>4.3</v>
      </c>
      <c r="X569" s="30">
        <f>+IFERROR(ROUND(SUM(e!BH567:BI567)/SUM(e!BJ567:BK567)*100,1),0)</f>
        <v>110.6</v>
      </c>
      <c r="Y569" s="30">
        <f t="shared" si="89"/>
        <v>301.10000000000002</v>
      </c>
      <c r="Z569" s="30">
        <f t="shared" si="90"/>
        <v>109.4</v>
      </c>
      <c r="AA569" s="30">
        <f>+IFERROR(ROUND(K569/SUM(e!T567:V567),1),0)</f>
        <v>202</v>
      </c>
      <c r="AB569" s="42">
        <f>+IFERROR(ROUND((SUM(e!BJ567:BK567)-SUM(e!BL567:BO567))/SUM(e!T567:V567),1),0)</f>
        <v>184.6</v>
      </c>
      <c r="AC569" s="30">
        <f>+IFERROR(ROUND(e!BP567/e!BQ567*100,1),0)</f>
        <v>287.3</v>
      </c>
      <c r="AD569" s="101">
        <f>+e!BR567</f>
        <v>18500</v>
      </c>
      <c r="AF569" s="5"/>
      <c r="AG569" s="29"/>
      <c r="BG569" s="5"/>
      <c r="BH569" s="29"/>
      <c r="CH569" s="5"/>
      <c r="CI569" s="29"/>
    </row>
    <row r="570" spans="2:87">
      <c r="B570" s="40" t="s">
        <v>2005</v>
      </c>
      <c r="C570" s="30" t="s">
        <v>2006</v>
      </c>
      <c r="D570" s="30" t="s">
        <v>1290</v>
      </c>
      <c r="E570" s="30" t="s">
        <v>2011</v>
      </c>
      <c r="F570" s="30" t="str">
        <f t="shared" si="88"/>
        <v>石川県加賀市</v>
      </c>
      <c r="G570" s="41">
        <f>+e!F568</f>
        <v>64559</v>
      </c>
      <c r="H570" s="41">
        <f>+e!G568</f>
        <v>14</v>
      </c>
      <c r="I570" s="41">
        <f>+SUM(e!H568:K568)</f>
        <v>2</v>
      </c>
      <c r="J570" s="41">
        <f>+SUM(e!L568:O568)</f>
        <v>707077</v>
      </c>
      <c r="K570" s="41">
        <f>+e!P568</f>
        <v>2213834</v>
      </c>
      <c r="L570" s="41">
        <f>+SUM(e!Q568:R568)</f>
        <v>13988491</v>
      </c>
      <c r="M570" s="31">
        <f>+IFERROR(ROUND(e!P568/e!S568,0),0)</f>
        <v>276729</v>
      </c>
      <c r="N570" s="30">
        <f>+IFERROR(ROUND(SUM(e!T568:V568)/e!S568,0),0)</f>
        <v>1412</v>
      </c>
      <c r="O570" s="30">
        <f>+IFERROR(ROUND(e!W568/e!G568*100,1),0)</f>
        <v>71.400000000000006</v>
      </c>
      <c r="P570" s="41">
        <f>+e!X568</f>
        <v>24</v>
      </c>
      <c r="Q570" s="30">
        <f>+IFERROR(ROUND(e!Z568/e!Y568*100,1),0)</f>
        <v>0</v>
      </c>
      <c r="R570" s="30">
        <f>+IFERROR(ROUND(e!AB568/e!AA568*100,1),0)</f>
        <v>37.5</v>
      </c>
      <c r="S570" s="30">
        <f>+IFERROR(ROUND(SUM(e!AC568:AF568)/J570*100,1),0)</f>
        <v>13.6</v>
      </c>
      <c r="T570" s="30">
        <f>+IFERROR(ROUND(e!AG568/e!Y568*100,1),0)</f>
        <v>58.8</v>
      </c>
      <c r="U570" s="30">
        <f>+IFERROR(ROUND(e!AH568/SUM(e!AH568:AJ568)*100,1),0)</f>
        <v>0</v>
      </c>
      <c r="V570" s="30">
        <f>+IFERROR(ROUND(e!AK568/SUM(e!AK568:AQ568)*100,1),0)</f>
        <v>49.2</v>
      </c>
      <c r="W570" s="30">
        <f>+IFERROR(ROUND(SUM(e!AR568:BG568)/J570*100,1),0)</f>
        <v>16</v>
      </c>
      <c r="X570" s="30">
        <f>+IFERROR(ROUND(SUM(e!BH568:BI568)/SUM(e!BJ568:BK568)*100,1),0)</f>
        <v>105.6</v>
      </c>
      <c r="Y570" s="30">
        <f t="shared" si="89"/>
        <v>631.9</v>
      </c>
      <c r="Z570" s="30">
        <f t="shared" si="90"/>
        <v>104.2</v>
      </c>
      <c r="AA570" s="30">
        <f>+IFERROR(ROUND(K570/SUM(e!T568:V568),1),0)</f>
        <v>196</v>
      </c>
      <c r="AB570" s="42">
        <f>+IFERROR(ROUND((SUM(e!BJ568:BK568)-SUM(e!BL568:BO568))/SUM(e!T568:V568),1),0)</f>
        <v>188.1</v>
      </c>
      <c r="AC570" s="30">
        <f>+IFERROR(ROUND(e!BP568/e!BQ568*100,1),0)</f>
        <v>258.8</v>
      </c>
      <c r="AD570" s="101">
        <f>+e!BR568</f>
        <v>23300</v>
      </c>
      <c r="AF570" s="5"/>
      <c r="AG570" s="29"/>
      <c r="BG570" s="5"/>
      <c r="BH570" s="29"/>
      <c r="CH570" s="5"/>
      <c r="CI570" s="29"/>
    </row>
    <row r="571" spans="2:87">
      <c r="B571" s="40" t="s">
        <v>2005</v>
      </c>
      <c r="C571" s="30" t="s">
        <v>2006</v>
      </c>
      <c r="D571" s="30" t="s">
        <v>1296</v>
      </c>
      <c r="E571" s="30" t="s">
        <v>2012</v>
      </c>
      <c r="F571" s="30" t="str">
        <f t="shared" si="88"/>
        <v>石川県穴水町</v>
      </c>
      <c r="G571" s="41">
        <f>+e!F569</f>
        <v>6543</v>
      </c>
      <c r="H571" s="41">
        <f>+e!G569</f>
        <v>4</v>
      </c>
      <c r="I571" s="41">
        <f>+SUM(e!H569:K569)</f>
        <v>2</v>
      </c>
      <c r="J571" s="41">
        <f>+SUM(e!L569:O569)</f>
        <v>133482</v>
      </c>
      <c r="K571" s="41">
        <f>+e!P569</f>
        <v>228415</v>
      </c>
      <c r="L571" s="41">
        <f>+SUM(e!Q569:R569)</f>
        <v>1129102</v>
      </c>
      <c r="M571" s="31">
        <f>+IFERROR(ROUND(e!P569/e!S569,0),0)</f>
        <v>57104</v>
      </c>
      <c r="N571" s="30">
        <f>+IFERROR(ROUND(SUM(e!T569:V569)/e!S569,0),0)</f>
        <v>215</v>
      </c>
      <c r="O571" s="30">
        <f>+IFERROR(ROUND(e!W569/e!G569*100,1),0)</f>
        <v>25</v>
      </c>
      <c r="P571" s="41">
        <f>+e!X569</f>
        <v>26</v>
      </c>
      <c r="Q571" s="30">
        <f>+IFERROR(ROUND(e!Z569/e!Y569*100,1),0)</f>
        <v>0</v>
      </c>
      <c r="R571" s="30">
        <f>+IFERROR(ROUND(e!AB569/e!AA569*100,1),0)</f>
        <v>0</v>
      </c>
      <c r="S571" s="30">
        <f>+IFERROR(ROUND(SUM(e!AC569:AF569)/J571*100,1),0)</f>
        <v>2.6</v>
      </c>
      <c r="T571" s="30">
        <f>+IFERROR(ROUND(e!AG569/e!Y569*100,1),0)</f>
        <v>100</v>
      </c>
      <c r="U571" s="30">
        <f>+IFERROR(ROUND(e!AH569/SUM(e!AH569:AJ569)*100,1),0)</f>
        <v>0</v>
      </c>
      <c r="V571" s="30">
        <f>+IFERROR(ROUND(e!AK569/SUM(e!AK569:AQ569)*100,1),0)</f>
        <v>84.8</v>
      </c>
      <c r="W571" s="30">
        <f>+IFERROR(ROUND(SUM(e!AR569:BG569)/J571*100,1),0)</f>
        <v>21</v>
      </c>
      <c r="X571" s="30">
        <f>+IFERROR(ROUND(SUM(e!BH569:BI569)/SUM(e!BJ569:BK569)*100,1),0)</f>
        <v>126.9</v>
      </c>
      <c r="Y571" s="30">
        <f t="shared" si="89"/>
        <v>494.3</v>
      </c>
      <c r="Z571" s="30">
        <f t="shared" si="90"/>
        <v>105.5</v>
      </c>
      <c r="AA571" s="30">
        <f>+IFERROR(ROUND(K571/SUM(e!T569:V569),1),0)</f>
        <v>265.60000000000002</v>
      </c>
      <c r="AB571" s="42">
        <f>+IFERROR(ROUND((SUM(e!BJ569:BK569)-SUM(e!BL569:BO569))/SUM(e!T569:V569),1),0)</f>
        <v>251.7</v>
      </c>
      <c r="AC571" s="30">
        <f>+IFERROR(ROUND(e!BP569/e!BQ569*100,1),0)</f>
        <v>313.8</v>
      </c>
      <c r="AD571" s="101">
        <f>+e!BR569</f>
        <v>0</v>
      </c>
      <c r="AF571" s="5"/>
      <c r="AG571" s="29"/>
      <c r="BG571" s="5"/>
      <c r="BH571" s="29"/>
      <c r="CH571" s="5"/>
      <c r="CI571" s="29"/>
    </row>
    <row r="572" spans="2:87">
      <c r="B572" s="40" t="s">
        <v>2005</v>
      </c>
      <c r="C572" s="30" t="s">
        <v>2006</v>
      </c>
      <c r="D572" s="30" t="s">
        <v>1300</v>
      </c>
      <c r="E572" s="30" t="s">
        <v>2013</v>
      </c>
      <c r="F572" s="30" t="str">
        <f t="shared" si="88"/>
        <v>石川県津幡町</v>
      </c>
      <c r="G572" s="41">
        <f>+e!F570</f>
        <v>36301</v>
      </c>
      <c r="H572" s="41">
        <f>+e!G570</f>
        <v>10</v>
      </c>
      <c r="I572" s="41">
        <f>+SUM(e!H570:K570)</f>
        <v>1</v>
      </c>
      <c r="J572" s="41">
        <f>+SUM(e!L570:O570)</f>
        <v>330339</v>
      </c>
      <c r="K572" s="41">
        <f>+e!P570</f>
        <v>616197</v>
      </c>
      <c r="L572" s="41">
        <f>+SUM(e!Q570:R570)</f>
        <v>2383782</v>
      </c>
      <c r="M572" s="31">
        <f>+IFERROR(ROUND(e!P570/e!S570,0),0)</f>
        <v>77025</v>
      </c>
      <c r="N572" s="30">
        <f>+IFERROR(ROUND(SUM(e!T570:V570)/e!S570,0),0)</f>
        <v>465</v>
      </c>
      <c r="O572" s="30">
        <f>+IFERROR(ROUND(e!W570/e!G570*100,1),0)</f>
        <v>0</v>
      </c>
      <c r="P572" s="41">
        <f>+e!X570</f>
        <v>6</v>
      </c>
      <c r="Q572" s="30">
        <f>+IFERROR(ROUND(e!Z570/e!Y570*100,1),0)</f>
        <v>0</v>
      </c>
      <c r="R572" s="30">
        <f>+IFERROR(ROUND(e!AB570/e!AA570*100,1),0)</f>
        <v>87.2</v>
      </c>
      <c r="S572" s="30">
        <f>+IFERROR(ROUND(SUM(e!AC570:AF570)/J572*100,1),0)</f>
        <v>15</v>
      </c>
      <c r="T572" s="30">
        <f>+IFERROR(ROUND(e!AG570/e!Y570*100,1),0)</f>
        <v>0</v>
      </c>
      <c r="U572" s="30">
        <f>+IFERROR(ROUND(e!AH570/SUM(e!AH570:AJ570)*100,1),0)</f>
        <v>0</v>
      </c>
      <c r="V572" s="30">
        <f>+IFERROR(ROUND(e!AK570/SUM(e!AK570:AQ570)*100,1),0)</f>
        <v>37.1</v>
      </c>
      <c r="W572" s="30">
        <f>+IFERROR(ROUND(SUM(e!AR570:BG570)/J572*100,1),0)</f>
        <v>8.6</v>
      </c>
      <c r="X572" s="30">
        <f>+IFERROR(ROUND(SUM(e!BH570:BI570)/SUM(e!BJ570:BK570)*100,1),0)</f>
        <v>120.3</v>
      </c>
      <c r="Y572" s="30">
        <f t="shared" si="89"/>
        <v>386.9</v>
      </c>
      <c r="Z572" s="30">
        <f t="shared" si="90"/>
        <v>113.9</v>
      </c>
      <c r="AA572" s="30">
        <f>+IFERROR(ROUND(K572/SUM(e!T570:V570),1),0)</f>
        <v>165.6</v>
      </c>
      <c r="AB572" s="42">
        <f>+IFERROR(ROUND((SUM(e!BJ570:BK570)-SUM(e!BL570:BO570))/SUM(e!T570:V570),1),0)</f>
        <v>145.4</v>
      </c>
      <c r="AC572" s="30">
        <f>+IFERROR(ROUND(e!BP570/e!BQ570*100,1),0)</f>
        <v>402.2</v>
      </c>
      <c r="AD572" s="101">
        <f>+e!BR570</f>
        <v>9520</v>
      </c>
      <c r="AF572" s="5"/>
      <c r="AG572" s="29"/>
      <c r="BG572" s="5"/>
      <c r="BH572" s="29"/>
      <c r="CH572" s="5"/>
      <c r="CI572" s="29"/>
    </row>
    <row r="573" spans="2:87">
      <c r="B573" s="40" t="s">
        <v>2005</v>
      </c>
      <c r="C573" s="30" t="s">
        <v>2006</v>
      </c>
      <c r="D573" s="30" t="s">
        <v>1304</v>
      </c>
      <c r="E573" s="30" t="s">
        <v>2014</v>
      </c>
      <c r="F573" s="30" t="str">
        <f t="shared" si="88"/>
        <v>石川県珠洲市</v>
      </c>
      <c r="G573" s="41">
        <f>+e!F571</f>
        <v>11305</v>
      </c>
      <c r="H573" s="41">
        <f>+e!G571</f>
        <v>14</v>
      </c>
      <c r="I573" s="41">
        <f>+SUM(e!H571:K571)</f>
        <v>2</v>
      </c>
      <c r="J573" s="41">
        <f>+SUM(e!L571:O571)</f>
        <v>237418</v>
      </c>
      <c r="K573" s="41">
        <f>+e!P571</f>
        <v>428297</v>
      </c>
      <c r="L573" s="41">
        <f>+SUM(e!Q571:R571)</f>
        <v>2796158</v>
      </c>
      <c r="M573" s="31">
        <f>+IFERROR(ROUND(e!P571/e!S571,0),0)</f>
        <v>32946</v>
      </c>
      <c r="N573" s="30">
        <f>+IFERROR(ROUND(SUM(e!T571:V571)/e!S571,0),0)</f>
        <v>95</v>
      </c>
      <c r="O573" s="30">
        <f>+IFERROR(ROUND(e!W571/e!G571*100,1),0)</f>
        <v>28.6</v>
      </c>
      <c r="P573" s="41">
        <f>+e!X571</f>
        <v>4</v>
      </c>
      <c r="Q573" s="30">
        <f>+IFERROR(ROUND(e!Z571/e!Y571*100,1),0)</f>
        <v>0</v>
      </c>
      <c r="R573" s="30">
        <f>+IFERROR(ROUND(e!AB571/e!AA571*100,1),0)</f>
        <v>67.900000000000006</v>
      </c>
      <c r="S573" s="30">
        <f>+IFERROR(ROUND(SUM(e!AC571:AF571)/J573*100,1),0)</f>
        <v>31</v>
      </c>
      <c r="T573" s="30">
        <f>+IFERROR(ROUND(e!AG571/e!Y571*100,1),0)</f>
        <v>40.799999999999997</v>
      </c>
      <c r="U573" s="30">
        <f>+IFERROR(ROUND(e!AH571/SUM(e!AH571:AJ571)*100,1),0)</f>
        <v>35.9</v>
      </c>
      <c r="V573" s="30">
        <f>+IFERROR(ROUND(e!AK571/SUM(e!AK571:AQ571)*100,1),0)</f>
        <v>8.9</v>
      </c>
      <c r="W573" s="30">
        <f>+IFERROR(ROUND(SUM(e!AR571:BG571)/J573*100,1),0)</f>
        <v>12</v>
      </c>
      <c r="X573" s="30">
        <f>+IFERROR(ROUND(SUM(e!BH571:BI571)/SUM(e!BJ571:BK571)*100,1),0)</f>
        <v>108.4</v>
      </c>
      <c r="Y573" s="30">
        <f t="shared" si="89"/>
        <v>652.9</v>
      </c>
      <c r="Z573" s="30">
        <f t="shared" si="90"/>
        <v>83</v>
      </c>
      <c r="AA573" s="30">
        <f>+IFERROR(ROUND(K573/SUM(e!T571:V571),1),0)</f>
        <v>345.4</v>
      </c>
      <c r="AB573" s="42">
        <f>+IFERROR(ROUND((SUM(e!BJ571:BK571)-SUM(e!BL571:BO571))/SUM(e!T571:V571),1),0)</f>
        <v>415.9</v>
      </c>
      <c r="AC573" s="30">
        <f>+IFERROR(ROUND(e!BP571/e!BQ571*100,1),0)</f>
        <v>429.3</v>
      </c>
      <c r="AD573" s="101">
        <f>+e!BR571</f>
        <v>0</v>
      </c>
      <c r="AF573" s="5"/>
      <c r="AG573" s="29"/>
      <c r="BG573" s="5"/>
      <c r="BH573" s="29"/>
      <c r="CH573" s="5"/>
      <c r="CI573" s="29"/>
    </row>
    <row r="574" spans="2:87">
      <c r="B574" s="40" t="s">
        <v>2005</v>
      </c>
      <c r="C574" s="30" t="s">
        <v>2006</v>
      </c>
      <c r="D574" s="30" t="s">
        <v>1308</v>
      </c>
      <c r="E574" s="30" t="s">
        <v>2015</v>
      </c>
      <c r="F574" s="30" t="str">
        <f t="shared" si="88"/>
        <v>石川県羽咋市</v>
      </c>
      <c r="G574" s="41">
        <f>+e!F572</f>
        <v>20350</v>
      </c>
      <c r="H574" s="41">
        <f>+e!G572</f>
        <v>5</v>
      </c>
      <c r="I574" s="41">
        <f>+SUM(e!H572:K572)</f>
        <v>1</v>
      </c>
      <c r="J574" s="41">
        <f>+SUM(e!L572:O572)</f>
        <v>260647</v>
      </c>
      <c r="K574" s="41">
        <f>+e!P572</f>
        <v>497222</v>
      </c>
      <c r="L574" s="41">
        <f>+SUM(e!Q572:R572)</f>
        <v>2402200</v>
      </c>
      <c r="M574" s="31">
        <f>+IFERROR(ROUND(e!P572/e!S572,0),0)</f>
        <v>165741</v>
      </c>
      <c r="N574" s="30">
        <f>+IFERROR(ROUND(SUM(e!T572:V572)/e!S572,0),0)</f>
        <v>789</v>
      </c>
      <c r="O574" s="30">
        <f>+IFERROR(ROUND(e!W572/e!G572*100,1),0)</f>
        <v>40</v>
      </c>
      <c r="P574" s="41">
        <f>+e!X572</f>
        <v>18</v>
      </c>
      <c r="Q574" s="30">
        <f>+IFERROR(ROUND(e!Z572/e!Y572*100,1),0)</f>
        <v>0</v>
      </c>
      <c r="R574" s="30">
        <f>+IFERROR(ROUND(e!AB572/e!AA572*100,1),0)</f>
        <v>0</v>
      </c>
      <c r="S574" s="30">
        <f>+IFERROR(ROUND(SUM(e!AC572:AF572)/J574*100,1),0)</f>
        <v>4.5999999999999996</v>
      </c>
      <c r="T574" s="30">
        <f>+IFERROR(ROUND(e!AG572/e!Y572*100,1),0)</f>
        <v>100</v>
      </c>
      <c r="U574" s="30">
        <f>+IFERROR(ROUND(e!AH572/SUM(e!AH572:AJ572)*100,1),0)</f>
        <v>0</v>
      </c>
      <c r="V574" s="30">
        <f>+IFERROR(ROUND(e!AK572/SUM(e!AK572:AQ572)*100,1),0)</f>
        <v>85.3</v>
      </c>
      <c r="W574" s="30">
        <f>+IFERROR(ROUND(SUM(e!AR572:BG572)/J574*100,1),0)</f>
        <v>21.4</v>
      </c>
      <c r="X574" s="30">
        <f>+IFERROR(ROUND(SUM(e!BH572:BI572)/SUM(e!BJ572:BK572)*100,1),0)</f>
        <v>114.4</v>
      </c>
      <c r="Y574" s="30">
        <f t="shared" si="89"/>
        <v>483.1</v>
      </c>
      <c r="Z574" s="30">
        <f t="shared" si="90"/>
        <v>113.5</v>
      </c>
      <c r="AA574" s="30">
        <f>+IFERROR(ROUND(K574/SUM(e!T572:V572),1),0)</f>
        <v>210.1</v>
      </c>
      <c r="AB574" s="42">
        <f>+IFERROR(ROUND((SUM(e!BJ572:BK572)-SUM(e!BL572:BO572))/SUM(e!T572:V572),1),0)</f>
        <v>185.1</v>
      </c>
      <c r="AC574" s="30">
        <f>+IFERROR(ROUND(e!BP572/e!BQ572*100,1),0)</f>
        <v>458.6</v>
      </c>
      <c r="AD574" s="101">
        <f>+e!BR572</f>
        <v>7070</v>
      </c>
      <c r="AF574" s="5"/>
      <c r="AG574" s="29"/>
      <c r="BG574" s="5"/>
      <c r="BH574" s="29"/>
      <c r="CH574" s="5"/>
      <c r="CI574" s="29"/>
    </row>
    <row r="575" spans="2:87">
      <c r="B575" s="40" t="s">
        <v>2005</v>
      </c>
      <c r="C575" s="30" t="s">
        <v>2006</v>
      </c>
      <c r="D575" s="30" t="s">
        <v>1314</v>
      </c>
      <c r="E575" s="30" t="s">
        <v>2016</v>
      </c>
      <c r="F575" s="30" t="str">
        <f t="shared" si="88"/>
        <v>石川県野々市市</v>
      </c>
      <c r="G575" s="41">
        <f>+e!F573</f>
        <v>55280</v>
      </c>
      <c r="H575" s="41">
        <f>+e!G573</f>
        <v>9</v>
      </c>
      <c r="I575" s="41">
        <f>+SUM(e!H573:K573)</f>
        <v>2</v>
      </c>
      <c r="J575" s="41">
        <f>+SUM(e!L573:O573)</f>
        <v>323699</v>
      </c>
      <c r="K575" s="41">
        <f>+e!P573</f>
        <v>662981</v>
      </c>
      <c r="L575" s="41">
        <f>+SUM(e!Q573:R573)</f>
        <v>1152749</v>
      </c>
      <c r="M575" s="31">
        <f>+IFERROR(ROUND(e!P573/e!S573,0),0)</f>
        <v>73665</v>
      </c>
      <c r="N575" s="30">
        <f>+IFERROR(ROUND(SUM(e!T573:V573)/e!S573,0),0)</f>
        <v>645</v>
      </c>
      <c r="O575" s="30">
        <f>+IFERROR(ROUND(e!W573/e!G573*100,1),0)</f>
        <v>55.6</v>
      </c>
      <c r="P575" s="41">
        <f>+e!X573</f>
        <v>15</v>
      </c>
      <c r="Q575" s="30">
        <f>+IFERROR(ROUND(e!Z573/e!Y573*100,1),0)</f>
        <v>0</v>
      </c>
      <c r="R575" s="30">
        <f>+IFERROR(ROUND(e!AB573/e!AA573*100,1),0)</f>
        <v>39.299999999999997</v>
      </c>
      <c r="S575" s="30">
        <f>+IFERROR(ROUND(SUM(e!AC573:AF573)/J575*100,1),0)</f>
        <v>6.3</v>
      </c>
      <c r="T575" s="30">
        <f>+IFERROR(ROUND(e!AG573/e!Y573*100,1),0)</f>
        <v>100</v>
      </c>
      <c r="U575" s="30">
        <f>+IFERROR(ROUND(e!AH573/SUM(e!AH573:AJ573)*100,1),0)</f>
        <v>0</v>
      </c>
      <c r="V575" s="30">
        <f>+IFERROR(ROUND(e!AK573/SUM(e!AK573:AQ573)*100,1),0)</f>
        <v>100</v>
      </c>
      <c r="W575" s="30">
        <f>+IFERROR(ROUND(SUM(e!AR573:BG573)/J575*100,1),0)</f>
        <v>31.1</v>
      </c>
      <c r="X575" s="30">
        <f>+IFERROR(ROUND(SUM(e!BH573:BI573)/SUM(e!BJ573:BK573)*100,1),0)</f>
        <v>118.8</v>
      </c>
      <c r="Y575" s="30">
        <f t="shared" si="89"/>
        <v>173.9</v>
      </c>
      <c r="Z575" s="30">
        <f t="shared" si="90"/>
        <v>122.2</v>
      </c>
      <c r="AA575" s="30">
        <f>+IFERROR(ROUND(K575/SUM(e!T573:V573),1),0)</f>
        <v>114.3</v>
      </c>
      <c r="AB575" s="42">
        <f>+IFERROR(ROUND((SUM(e!BJ573:BK573)-SUM(e!BL573:BO573))/SUM(e!T573:V573),1),0)</f>
        <v>93.5</v>
      </c>
      <c r="AC575" s="30">
        <f>+IFERROR(ROUND(e!BP573/e!BQ573*100,1),0)</f>
        <v>584.9</v>
      </c>
      <c r="AD575" s="101">
        <f>+e!BR573</f>
        <v>5200</v>
      </c>
      <c r="AF575" s="5"/>
      <c r="AG575" s="29"/>
      <c r="BG575" s="5"/>
      <c r="BH575" s="29"/>
      <c r="CH575" s="5"/>
      <c r="CI575" s="29"/>
    </row>
    <row r="576" spans="2:87">
      <c r="B576" s="40" t="s">
        <v>2005</v>
      </c>
      <c r="C576" s="30" t="s">
        <v>2006</v>
      </c>
      <c r="D576" s="30" t="s">
        <v>1316</v>
      </c>
      <c r="E576" s="30" t="s">
        <v>2017</v>
      </c>
      <c r="F576" s="30" t="str">
        <f t="shared" si="88"/>
        <v>石川県内灘町</v>
      </c>
      <c r="G576" s="41">
        <f>+e!F574</f>
        <v>26355</v>
      </c>
      <c r="H576" s="41">
        <f>+e!G574</f>
        <v>5</v>
      </c>
      <c r="I576" s="41">
        <f>+SUM(e!H574:K574)</f>
        <v>2</v>
      </c>
      <c r="J576" s="41">
        <f>+SUM(e!L574:O574)</f>
        <v>158197</v>
      </c>
      <c r="K576" s="41">
        <f>+e!P574</f>
        <v>445980</v>
      </c>
      <c r="L576" s="41">
        <f>+SUM(e!Q574:R574)</f>
        <v>1067801</v>
      </c>
      <c r="M576" s="31">
        <f>+IFERROR(ROUND(e!P574/e!S574,0),0)</f>
        <v>148660</v>
      </c>
      <c r="N576" s="30">
        <f>+IFERROR(ROUND(SUM(e!T574:V574)/e!S574,0),0)</f>
        <v>983</v>
      </c>
      <c r="O576" s="30">
        <f>+IFERROR(ROUND(e!W574/e!G574*100,1),0)</f>
        <v>40</v>
      </c>
      <c r="P576" s="41">
        <f>+e!X574</f>
        <v>4</v>
      </c>
      <c r="Q576" s="30">
        <f>+IFERROR(ROUND(e!Z574/e!Y574*100,1),0)</f>
        <v>100</v>
      </c>
      <c r="R576" s="30">
        <f>+IFERROR(ROUND(e!AB574/e!AA574*100,1),0)</f>
        <v>71.400000000000006</v>
      </c>
      <c r="S576" s="30">
        <f>+IFERROR(ROUND(SUM(e!AC574:AF574)/J576*100,1),0)</f>
        <v>14.3</v>
      </c>
      <c r="T576" s="30">
        <f>+IFERROR(ROUND(e!AG574/e!Y574*100,1),0)</f>
        <v>0</v>
      </c>
      <c r="U576" s="30">
        <f>+IFERROR(ROUND(e!AH574/SUM(e!AH574:AJ574)*100,1),0)</f>
        <v>0</v>
      </c>
      <c r="V576" s="30">
        <f>+IFERROR(ROUND(e!AK574/SUM(e!AK574:AQ574)*100,1),0)</f>
        <v>79.099999999999994</v>
      </c>
      <c r="W576" s="30">
        <f>+IFERROR(ROUND(SUM(e!AR574:BG574)/J576*100,1),0)</f>
        <v>27.7</v>
      </c>
      <c r="X576" s="30">
        <f>+IFERROR(ROUND(SUM(e!BH574:BI574)/SUM(e!BJ574:BK574)*100,1),0)</f>
        <v>103.5</v>
      </c>
      <c r="Y576" s="30">
        <f t="shared" si="89"/>
        <v>239.4</v>
      </c>
      <c r="Z576" s="30">
        <f t="shared" si="90"/>
        <v>98.2</v>
      </c>
      <c r="AA576" s="30">
        <f>+IFERROR(ROUND(K576/SUM(e!T574:V574),1),0)</f>
        <v>151.19999999999999</v>
      </c>
      <c r="AB576" s="42">
        <f>+IFERROR(ROUND((SUM(e!BJ574:BK574)-SUM(e!BL574:BO574))/SUM(e!T574:V574),1),0)</f>
        <v>154</v>
      </c>
      <c r="AC576" s="30">
        <f>+IFERROR(ROUND(e!BP574/e!BQ574*100,1),0)</f>
        <v>452.7</v>
      </c>
      <c r="AD576" s="101">
        <f>+e!BR574</f>
        <v>16300</v>
      </c>
      <c r="AF576" s="5"/>
      <c r="AG576" s="29"/>
      <c r="BG576" s="5"/>
      <c r="BH576" s="29"/>
      <c r="CH576" s="5"/>
      <c r="CI576" s="29"/>
    </row>
    <row r="577" spans="2:87">
      <c r="B577" s="40" t="s">
        <v>2005</v>
      </c>
      <c r="C577" s="30" t="s">
        <v>2006</v>
      </c>
      <c r="D577" s="30" t="s">
        <v>1332</v>
      </c>
      <c r="E577" s="30" t="s">
        <v>2018</v>
      </c>
      <c r="F577" s="30" t="str">
        <f t="shared" si="88"/>
        <v>石川県志賀町</v>
      </c>
      <c r="G577" s="41">
        <f>+e!F575</f>
        <v>17878</v>
      </c>
      <c r="H577" s="41">
        <f>+e!G575</f>
        <v>6</v>
      </c>
      <c r="I577" s="41">
        <f>+SUM(e!H575:K575)</f>
        <v>12</v>
      </c>
      <c r="J577" s="41">
        <f>+SUM(e!L575:O575)</f>
        <v>435596</v>
      </c>
      <c r="K577" s="41">
        <f>+e!P575</f>
        <v>461848</v>
      </c>
      <c r="L577" s="41">
        <f>+SUM(e!Q575:R575)</f>
        <v>1152937</v>
      </c>
      <c r="M577" s="31">
        <f>+IFERROR(ROUND(e!P575/e!S575,0),0)</f>
        <v>115462</v>
      </c>
      <c r="N577" s="30">
        <f>+IFERROR(ROUND(SUM(e!T575:V575)/e!S575,0),0)</f>
        <v>598</v>
      </c>
      <c r="O577" s="30">
        <f>+IFERROR(ROUND(e!W575/e!G575*100,1),0)</f>
        <v>0</v>
      </c>
      <c r="P577" s="41">
        <f>+e!X575</f>
        <v>22</v>
      </c>
      <c r="Q577" s="30">
        <f>+IFERROR(ROUND(e!Z575/e!Y575*100,1),0)</f>
        <v>0</v>
      </c>
      <c r="R577" s="30">
        <f>+IFERROR(ROUND(e!AB575/e!AA575*100,1),0)</f>
        <v>60.1</v>
      </c>
      <c r="S577" s="30">
        <f>+IFERROR(ROUND(SUM(e!AC575:AF575)/J577*100,1),0)</f>
        <v>28</v>
      </c>
      <c r="T577" s="30">
        <f>+IFERROR(ROUND(e!AG575/e!Y575*100,1),0)</f>
        <v>0</v>
      </c>
      <c r="U577" s="30">
        <f>+IFERROR(ROUND(e!AH575/SUM(e!AH575:AJ575)*100,1),0)</f>
        <v>0</v>
      </c>
      <c r="V577" s="30">
        <f>+IFERROR(ROUND(e!AK575/SUM(e!AK575:AQ575)*100,1),0)</f>
        <v>22.8</v>
      </c>
      <c r="W577" s="30">
        <f>+IFERROR(ROUND(SUM(e!AR575:BG575)/J577*100,1),0)</f>
        <v>5</v>
      </c>
      <c r="X577" s="30">
        <f>+IFERROR(ROUND(SUM(e!BH575:BI575)/SUM(e!BJ575:BK575)*100,1),0)</f>
        <v>116.1</v>
      </c>
      <c r="Y577" s="30">
        <f t="shared" si="89"/>
        <v>249.6</v>
      </c>
      <c r="Z577" s="30">
        <f t="shared" si="90"/>
        <v>108.4</v>
      </c>
      <c r="AA577" s="30">
        <f>+IFERROR(ROUND(K577/SUM(e!T575:V575),1),0)</f>
        <v>193</v>
      </c>
      <c r="AB577" s="42">
        <f>+IFERROR(ROUND((SUM(e!BJ575:BK575)-SUM(e!BL575:BO575))/SUM(e!T575:V575),1),0)</f>
        <v>178.1</v>
      </c>
      <c r="AC577" s="30">
        <f>+IFERROR(ROUND(e!BP575/e!BQ575*100,1),0)</f>
        <v>687.7</v>
      </c>
      <c r="AD577" s="101">
        <f>+e!BR575</f>
        <v>0</v>
      </c>
      <c r="AF577" s="5"/>
      <c r="AG577" s="29"/>
      <c r="BG577" s="5"/>
      <c r="BH577" s="29"/>
      <c r="CH577" s="5"/>
      <c r="CI577" s="29"/>
    </row>
    <row r="578" spans="2:87">
      <c r="B578" s="40" t="s">
        <v>2005</v>
      </c>
      <c r="C578" s="30" t="s">
        <v>2006</v>
      </c>
      <c r="D578" s="30" t="s">
        <v>1338</v>
      </c>
      <c r="E578" s="30" t="s">
        <v>2019</v>
      </c>
      <c r="F578" s="30" t="str">
        <f t="shared" si="88"/>
        <v>石川県かほく市</v>
      </c>
      <c r="G578" s="41">
        <f>+e!F576</f>
        <v>34287</v>
      </c>
      <c r="H578" s="41">
        <f>+e!G576</f>
        <v>7</v>
      </c>
      <c r="I578" s="41">
        <f>+SUM(e!H576:K576)</f>
        <v>3</v>
      </c>
      <c r="J578" s="41">
        <f>+SUM(e!L576:O576)</f>
        <v>314433</v>
      </c>
      <c r="K578" s="41">
        <f>+e!P576</f>
        <v>584039</v>
      </c>
      <c r="L578" s="41">
        <f>+SUM(e!Q576:R576)</f>
        <v>3263578</v>
      </c>
      <c r="M578" s="31">
        <f>+IFERROR(ROUND(e!P576/e!S576,0),0)</f>
        <v>116808</v>
      </c>
      <c r="N578" s="30">
        <f>+IFERROR(ROUND(SUM(e!T576:V576)/e!S576,0),0)</f>
        <v>696</v>
      </c>
      <c r="O578" s="30">
        <f>+IFERROR(ROUND(e!W576/e!G576*100,1),0)</f>
        <v>0</v>
      </c>
      <c r="P578" s="41">
        <f>+e!X576</f>
        <v>5</v>
      </c>
      <c r="Q578" s="30">
        <f>+IFERROR(ROUND(e!Z576/e!Y576*100,1),0)</f>
        <v>0</v>
      </c>
      <c r="R578" s="30">
        <f>+IFERROR(ROUND(e!AB576/e!AA576*100,1),0)</f>
        <v>60.9</v>
      </c>
      <c r="S578" s="30">
        <f>+IFERROR(ROUND(SUM(e!AC576:AF576)/J578*100,1),0)</f>
        <v>4.5999999999999996</v>
      </c>
      <c r="T578" s="30">
        <f>+IFERROR(ROUND(e!AG576/e!Y576*100,1),0)</f>
        <v>0</v>
      </c>
      <c r="U578" s="30">
        <f>+IFERROR(ROUND(e!AH576/SUM(e!AH576:AJ576)*100,1),0)</f>
        <v>0</v>
      </c>
      <c r="V578" s="30">
        <f>+IFERROR(ROUND(e!AK576/SUM(e!AK576:AQ576)*100,1),0)</f>
        <v>84.6</v>
      </c>
      <c r="W578" s="30">
        <f>+IFERROR(ROUND(SUM(e!AR576:BG576)/J578*100,1),0)</f>
        <v>11.8</v>
      </c>
      <c r="X578" s="30">
        <f>+IFERROR(ROUND(SUM(e!BH576:BI576)/SUM(e!BJ576:BK576)*100,1),0)</f>
        <v>105.4</v>
      </c>
      <c r="Y578" s="30">
        <f t="shared" si="89"/>
        <v>558.79999999999995</v>
      </c>
      <c r="Z578" s="30">
        <f t="shared" si="90"/>
        <v>100.5</v>
      </c>
      <c r="AA578" s="30">
        <f>+IFERROR(ROUND(K578/SUM(e!T576:V576),1),0)</f>
        <v>167.8</v>
      </c>
      <c r="AB578" s="42">
        <f>+IFERROR(ROUND((SUM(e!BJ576:BK576)-SUM(e!BL576:BO576))/SUM(e!T576:V576),1),0)</f>
        <v>166.9</v>
      </c>
      <c r="AC578" s="30">
        <f>+IFERROR(ROUND(e!BP576/e!BQ576*100,1),0)</f>
        <v>487.4</v>
      </c>
      <c r="AD578" s="101">
        <f>+e!BR576</f>
        <v>5440</v>
      </c>
      <c r="AF578" s="5"/>
      <c r="AG578" s="29"/>
      <c r="BG578" s="5"/>
      <c r="BH578" s="29"/>
      <c r="CH578" s="5"/>
      <c r="CI578" s="29"/>
    </row>
    <row r="579" spans="2:87">
      <c r="B579" s="40" t="s">
        <v>2005</v>
      </c>
      <c r="C579" s="30" t="s">
        <v>2006</v>
      </c>
      <c r="D579" s="30" t="s">
        <v>1340</v>
      </c>
      <c r="E579" s="30" t="s">
        <v>2020</v>
      </c>
      <c r="F579" s="30" t="str">
        <f t="shared" si="88"/>
        <v>石川県能美市</v>
      </c>
      <c r="G579" s="41">
        <f>+e!F577</f>
        <v>49063</v>
      </c>
      <c r="H579" s="41">
        <f>+e!G577</f>
        <v>8</v>
      </c>
      <c r="I579" s="41">
        <f>+SUM(e!H577:K577)</f>
        <v>3</v>
      </c>
      <c r="J579" s="41">
        <f>+SUM(e!L577:O577)</f>
        <v>436747</v>
      </c>
      <c r="K579" s="41">
        <f>+e!P577</f>
        <v>741031</v>
      </c>
      <c r="L579" s="41">
        <f>+SUM(e!Q577:R577)</f>
        <v>4716959</v>
      </c>
      <c r="M579" s="31">
        <f>+IFERROR(ROUND(e!P577/e!S577,0),0)</f>
        <v>148206</v>
      </c>
      <c r="N579" s="30">
        <f>+IFERROR(ROUND(SUM(e!T577:V577)/e!S577,0),0)</f>
        <v>1330</v>
      </c>
      <c r="O579" s="30">
        <f>+IFERROR(ROUND(e!W577/e!G577*100,1),0)</f>
        <v>12.5</v>
      </c>
      <c r="P579" s="41">
        <f>+e!X577</f>
        <v>9</v>
      </c>
      <c r="Q579" s="30">
        <f>+IFERROR(ROUND(e!Z577/e!Y577*100,1),0)</f>
        <v>0</v>
      </c>
      <c r="R579" s="30">
        <f>+IFERROR(ROUND(e!AB577/e!AA577*100,1),0)</f>
        <v>41.2</v>
      </c>
      <c r="S579" s="30">
        <f>+IFERROR(ROUND(SUM(e!AC577:AF577)/J579*100,1),0)</f>
        <v>2</v>
      </c>
      <c r="T579" s="30">
        <f>+IFERROR(ROUND(e!AG577/e!Y577*100,1),0)</f>
        <v>99.8</v>
      </c>
      <c r="U579" s="30">
        <f>+IFERROR(ROUND(e!AH577/SUM(e!AH577:AJ577)*100,1),0)</f>
        <v>38.299999999999997</v>
      </c>
      <c r="V579" s="30">
        <f>+IFERROR(ROUND(e!AK577/SUM(e!AK577:AQ577)*100,1),0)</f>
        <v>52</v>
      </c>
      <c r="W579" s="30">
        <f>+IFERROR(ROUND(SUM(e!AR577:BG577)/J579*100,1),0)</f>
        <v>6.6</v>
      </c>
      <c r="X579" s="30">
        <f>+IFERROR(ROUND(SUM(e!BH577:BI577)/SUM(e!BJ577:BK577)*100,1),0)</f>
        <v>113</v>
      </c>
      <c r="Y579" s="30">
        <f t="shared" si="89"/>
        <v>636.5</v>
      </c>
      <c r="Z579" s="30">
        <f t="shared" si="90"/>
        <v>92.6</v>
      </c>
      <c r="AA579" s="30">
        <f>+IFERROR(ROUND(K579/SUM(e!T577:V577),1),0)</f>
        <v>111.4</v>
      </c>
      <c r="AB579" s="42">
        <f>+IFERROR(ROUND((SUM(e!BJ577:BK577)-SUM(e!BL577:BO577))/SUM(e!T577:V577),1),0)</f>
        <v>120.3</v>
      </c>
      <c r="AC579" s="30">
        <f>+IFERROR(ROUND(e!BP577/e!BQ577*100,1),0)</f>
        <v>84.5</v>
      </c>
      <c r="AD579" s="101">
        <f>+e!BR577</f>
        <v>8000</v>
      </c>
      <c r="AF579" s="5"/>
      <c r="AG579" s="29"/>
      <c r="BG579" s="5"/>
      <c r="BH579" s="29"/>
      <c r="CH579" s="5"/>
      <c r="CI579" s="29"/>
    </row>
    <row r="580" spans="2:87">
      <c r="B580" s="40" t="s">
        <v>2005</v>
      </c>
      <c r="C580" s="30" t="s">
        <v>2006</v>
      </c>
      <c r="D580" s="30" t="s">
        <v>1342</v>
      </c>
      <c r="E580" s="30" t="s">
        <v>2021</v>
      </c>
      <c r="F580" s="30" t="str">
        <f t="shared" si="88"/>
        <v>石川県能登町</v>
      </c>
      <c r="G580" s="41">
        <f>+e!F578</f>
        <v>15473</v>
      </c>
      <c r="H580" s="41">
        <f>+e!G578</f>
        <v>11</v>
      </c>
      <c r="I580" s="41">
        <f>+SUM(e!H578:K578)</f>
        <v>4</v>
      </c>
      <c r="J580" s="41">
        <f>+SUM(e!L578:O578)</f>
        <v>418436</v>
      </c>
      <c r="K580" s="41">
        <f>+e!P578</f>
        <v>451230</v>
      </c>
      <c r="L580" s="41">
        <f>+SUM(e!Q578:R578)</f>
        <v>3915653</v>
      </c>
      <c r="M580" s="31">
        <f>+IFERROR(ROUND(e!P578/e!S578,0),0)</f>
        <v>41021</v>
      </c>
      <c r="N580" s="30">
        <f>+IFERROR(ROUND(SUM(e!T578:V578)/e!S578,0),0)</f>
        <v>169</v>
      </c>
      <c r="O580" s="30">
        <f>+IFERROR(ROUND(e!W578/e!G578*100,1),0)</f>
        <v>45.5</v>
      </c>
      <c r="P580" s="41">
        <f>+e!X578</f>
        <v>15</v>
      </c>
      <c r="Q580" s="30">
        <f>+IFERROR(ROUND(e!Z578/e!Y578*100,1),0)</f>
        <v>0</v>
      </c>
      <c r="R580" s="30">
        <f>+IFERROR(ROUND(e!AB578/e!AA578*100,1),0)</f>
        <v>55.9</v>
      </c>
      <c r="S580" s="30">
        <f>+IFERROR(ROUND(SUM(e!AC578:AF578)/J580*100,1),0)</f>
        <v>16.600000000000001</v>
      </c>
      <c r="T580" s="30">
        <f>+IFERROR(ROUND(e!AG578/e!Y578*100,1),0)</f>
        <v>0</v>
      </c>
      <c r="U580" s="30">
        <f>+IFERROR(ROUND(e!AH578/SUM(e!AH578:AJ578)*100,1),0)</f>
        <v>0</v>
      </c>
      <c r="V580" s="30">
        <f>+IFERROR(ROUND(e!AK578/SUM(e!AK578:AQ578)*100,1),0)</f>
        <v>0</v>
      </c>
      <c r="W580" s="30">
        <f>+IFERROR(ROUND(SUM(e!AR578:BG578)/J580*100,1),0)</f>
        <v>12.3</v>
      </c>
      <c r="X580" s="30">
        <f>+IFERROR(ROUND(SUM(e!BH578:BI578)/SUM(e!BJ578:BK578)*100,1),0)</f>
        <v>103.6</v>
      </c>
      <c r="Y580" s="30">
        <f t="shared" si="89"/>
        <v>867.8</v>
      </c>
      <c r="Z580" s="30">
        <f t="shared" si="90"/>
        <v>85.3</v>
      </c>
      <c r="AA580" s="30">
        <f>+IFERROR(ROUND(K580/SUM(e!T578:V578),1),0)</f>
        <v>243</v>
      </c>
      <c r="AB580" s="42">
        <f>+IFERROR(ROUND((SUM(e!BJ578:BK578)-SUM(e!BL578:BO578))/SUM(e!T578:V578),1),0)</f>
        <v>285</v>
      </c>
      <c r="AC580" s="30">
        <f>+IFERROR(ROUND(e!BP578/e!BQ578*100,1),0)</f>
        <v>230</v>
      </c>
      <c r="AD580" s="101" t="str">
        <f>+e!BR578</f>
        <v/>
      </c>
      <c r="AF580" s="5"/>
      <c r="AG580" s="29"/>
      <c r="BG580" s="5"/>
      <c r="BH580" s="29"/>
      <c r="CH580" s="5"/>
      <c r="CI580" s="29"/>
    </row>
    <row r="581" spans="2:87">
      <c r="B581" s="40" t="s">
        <v>2005</v>
      </c>
      <c r="C581" s="30" t="s">
        <v>2006</v>
      </c>
      <c r="D581" s="30" t="s">
        <v>1489</v>
      </c>
      <c r="E581" s="30" t="s">
        <v>2022</v>
      </c>
      <c r="F581" s="30" t="str">
        <f t="shared" si="88"/>
        <v>石川県宝達志水町</v>
      </c>
      <c r="G581" s="41">
        <f>+e!F579</f>
        <v>11760</v>
      </c>
      <c r="H581" s="41">
        <f>+e!G579</f>
        <v>4</v>
      </c>
      <c r="I581" s="41">
        <f>+SUM(e!H579:K579)</f>
        <v>3</v>
      </c>
      <c r="J581" s="41">
        <f>+SUM(e!L579:O579)</f>
        <v>185122</v>
      </c>
      <c r="K581" s="41">
        <f>+e!P579</f>
        <v>247686</v>
      </c>
      <c r="L581" s="41">
        <f>+SUM(e!Q579:R579)</f>
        <v>1204022</v>
      </c>
      <c r="M581" s="31">
        <f>+IFERROR(ROUND(e!P579/e!S579,0),0)</f>
        <v>82562</v>
      </c>
      <c r="N581" s="30">
        <f>+IFERROR(ROUND(SUM(e!T579:V579)/e!S579,0),0)</f>
        <v>390</v>
      </c>
      <c r="O581" s="30">
        <f>+IFERROR(ROUND(e!W579/e!G579*100,1),0)</f>
        <v>0</v>
      </c>
      <c r="P581" s="41">
        <f>+e!X579</f>
        <v>19</v>
      </c>
      <c r="Q581" s="30">
        <f>+IFERROR(ROUND(e!Z579/e!Y579*100,1),0)</f>
        <v>0</v>
      </c>
      <c r="R581" s="30">
        <f>+IFERROR(ROUND(e!AB579/e!AA579*100,1),0)</f>
        <v>31.3</v>
      </c>
      <c r="S581" s="30">
        <f>+IFERROR(ROUND(SUM(e!AC579:AF579)/J581*100,1),0)</f>
        <v>37.5</v>
      </c>
      <c r="T581" s="30">
        <f>+IFERROR(ROUND(e!AG579/e!Y579*100,1),0)</f>
        <v>0</v>
      </c>
      <c r="U581" s="30">
        <f>+IFERROR(ROUND(e!AH579/SUM(e!AH579:AJ579)*100,1),0)</f>
        <v>0</v>
      </c>
      <c r="V581" s="30">
        <f>+IFERROR(ROUND(e!AK579/SUM(e!AK579:AQ579)*100,1),0)</f>
        <v>0</v>
      </c>
      <c r="W581" s="30">
        <f>+IFERROR(ROUND(SUM(e!AR579:BG579)/J581*100,1),0)</f>
        <v>7.1</v>
      </c>
      <c r="X581" s="30">
        <f>+IFERROR(ROUND(SUM(e!BH579:BI579)/SUM(e!BJ579:BK579)*100,1),0)</f>
        <v>105.6</v>
      </c>
      <c r="Y581" s="30">
        <f t="shared" si="89"/>
        <v>486.1</v>
      </c>
      <c r="Z581" s="30">
        <f t="shared" si="90"/>
        <v>99.6</v>
      </c>
      <c r="AA581" s="30">
        <f>+IFERROR(ROUND(K581/SUM(e!T579:V579),1),0)</f>
        <v>211.7</v>
      </c>
      <c r="AB581" s="42">
        <f>+IFERROR(ROUND((SUM(e!BJ579:BK579)-SUM(e!BL579:BO579))/SUM(e!T579:V579),1),0)</f>
        <v>212.5</v>
      </c>
      <c r="AC581" s="30">
        <f>+IFERROR(ROUND(e!BP579/e!BQ579*100,1),0)</f>
        <v>530.4</v>
      </c>
      <c r="AD581" s="101">
        <f>+e!BR579</f>
        <v>2380</v>
      </c>
      <c r="AF581" s="5"/>
      <c r="AG581" s="29"/>
      <c r="BG581" s="5"/>
      <c r="BH581" s="29"/>
      <c r="CH581" s="5"/>
      <c r="CI581" s="29"/>
    </row>
    <row r="582" spans="2:87">
      <c r="B582" s="40" t="s">
        <v>2005</v>
      </c>
      <c r="C582" s="30" t="s">
        <v>2006</v>
      </c>
      <c r="D582" s="30" t="s">
        <v>1344</v>
      </c>
      <c r="E582" s="30" t="s">
        <v>2023</v>
      </c>
      <c r="F582" s="30" t="str">
        <f t="shared" ref="F582:F645" si="91">+C582&amp;E582</f>
        <v>石川県中能登町</v>
      </c>
      <c r="G582" s="41">
        <f>+e!F580</f>
        <v>16130</v>
      </c>
      <c r="H582" s="41">
        <f>+e!G580</f>
        <v>4</v>
      </c>
      <c r="I582" s="41">
        <f>+SUM(e!H580:K580)</f>
        <v>2</v>
      </c>
      <c r="J582" s="41">
        <f>+SUM(e!L580:O580)</f>
        <v>273887</v>
      </c>
      <c r="K582" s="41">
        <f>+e!P580</f>
        <v>270112</v>
      </c>
      <c r="L582" s="41">
        <f>+SUM(e!Q580:R580)</f>
        <v>3075687</v>
      </c>
      <c r="M582" s="31">
        <f>+IFERROR(ROUND(e!P580/e!S580,0),0)</f>
        <v>67528</v>
      </c>
      <c r="N582" s="30">
        <f>+IFERROR(ROUND(SUM(e!T580:V580)/e!S580,0),0)</f>
        <v>463</v>
      </c>
      <c r="O582" s="30">
        <f>+IFERROR(ROUND(e!W580/e!G580*100,1),0)</f>
        <v>75</v>
      </c>
      <c r="P582" s="41">
        <f>+e!X580</f>
        <v>10</v>
      </c>
      <c r="Q582" s="30">
        <f>+IFERROR(ROUND(e!Z580/e!Y580*100,1),0)</f>
        <v>0</v>
      </c>
      <c r="R582" s="30">
        <f>+IFERROR(ROUND(e!AB580/e!AA580*100,1),0)</f>
        <v>0</v>
      </c>
      <c r="S582" s="30">
        <f>+IFERROR(ROUND(SUM(e!AC580:AF580)/J582*100,1),0)</f>
        <v>2.9</v>
      </c>
      <c r="T582" s="30">
        <f>+IFERROR(ROUND(e!AG580/e!Y580*100,1),0)</f>
        <v>100</v>
      </c>
      <c r="U582" s="30">
        <f>+IFERROR(ROUND(e!AH580/SUM(e!AH580:AJ580)*100,1),0)</f>
        <v>96</v>
      </c>
      <c r="V582" s="30">
        <f>+IFERROR(ROUND(e!AK580/SUM(e!AK580:AQ580)*100,1),0)</f>
        <v>100</v>
      </c>
      <c r="W582" s="30">
        <f>+IFERROR(ROUND(SUM(e!AR580:BG580)/J582*100,1),0)</f>
        <v>15.8</v>
      </c>
      <c r="X582" s="30">
        <f>+IFERROR(ROUND(SUM(e!BH580:BI580)/SUM(e!BJ580:BK580)*100,1),0)</f>
        <v>95.8</v>
      </c>
      <c r="Y582" s="30">
        <f t="shared" ref="Y582:Y645" si="92">+IFERROR(ROUND(L582/K582*100,1),0)</f>
        <v>1138.7</v>
      </c>
      <c r="Z582" s="30">
        <f t="shared" ref="Z582:Z645" si="93">+IFERROR(ROUND(AA582/AB582*100,1),0)</f>
        <v>91.1</v>
      </c>
      <c r="AA582" s="30">
        <f>+IFERROR(ROUND(K582/SUM(e!T580:V580),1),0)</f>
        <v>145.80000000000001</v>
      </c>
      <c r="AB582" s="42">
        <f>+IFERROR(ROUND((SUM(e!BJ580:BK580)-SUM(e!BL580:BO580))/SUM(e!T580:V580),1),0)</f>
        <v>160</v>
      </c>
      <c r="AC582" s="30">
        <f>+IFERROR(ROUND(e!BP580/e!BQ580*100,1),0)</f>
        <v>568.20000000000005</v>
      </c>
      <c r="AD582" s="101">
        <f>+e!BR580</f>
        <v>1280</v>
      </c>
      <c r="AF582" s="5"/>
      <c r="AG582" s="29"/>
      <c r="BG582" s="5"/>
      <c r="BH582" s="29"/>
      <c r="CH582" s="5"/>
      <c r="CI582" s="29"/>
    </row>
    <row r="583" spans="2:87">
      <c r="B583" s="40" t="s">
        <v>2005</v>
      </c>
      <c r="C583" s="30" t="s">
        <v>2006</v>
      </c>
      <c r="D583" s="30" t="s">
        <v>1346</v>
      </c>
      <c r="E583" s="30" t="s">
        <v>2024</v>
      </c>
      <c r="F583" s="30" t="str">
        <f t="shared" si="91"/>
        <v>石川県白山市</v>
      </c>
      <c r="G583" s="41">
        <f>+e!F581</f>
        <v>81904</v>
      </c>
      <c r="H583" s="41">
        <f>+e!G581</f>
        <v>20</v>
      </c>
      <c r="I583" s="41">
        <f>+SUM(e!H581:K581)</f>
        <v>6</v>
      </c>
      <c r="J583" s="41">
        <f>+SUM(e!L581:O581)</f>
        <v>589500</v>
      </c>
      <c r="K583" s="41">
        <f>+e!P581</f>
        <v>1073680</v>
      </c>
      <c r="L583" s="41">
        <f>+SUM(e!Q581:R581)</f>
        <v>4530359</v>
      </c>
      <c r="M583" s="31">
        <f>+IFERROR(ROUND(e!P581/e!S581,0),0)</f>
        <v>53684</v>
      </c>
      <c r="N583" s="30">
        <f>+IFERROR(ROUND(SUM(e!T581:V581)/e!S581,0),0)</f>
        <v>445</v>
      </c>
      <c r="O583" s="30">
        <f>+IFERROR(ROUND(e!W581/e!G581*100,1),0)</f>
        <v>25</v>
      </c>
      <c r="P583" s="41">
        <f>+e!X581</f>
        <v>7</v>
      </c>
      <c r="Q583" s="30">
        <f>+IFERROR(ROUND(e!Z581/e!Y581*100,1),0)</f>
        <v>0</v>
      </c>
      <c r="R583" s="30">
        <f>+IFERROR(ROUND(e!AB581/e!AA581*100,1),0)</f>
        <v>62.3</v>
      </c>
      <c r="S583" s="30">
        <f>+IFERROR(ROUND(SUM(e!AC581:AF581)/J583*100,1),0)</f>
        <v>3.5</v>
      </c>
      <c r="T583" s="30">
        <f>+IFERROR(ROUND(e!AG581/e!Y581*100,1),0)</f>
        <v>54.8</v>
      </c>
      <c r="U583" s="30">
        <f>+IFERROR(ROUND(e!AH581/SUM(e!AH581:AJ581)*100,1),0)</f>
        <v>0</v>
      </c>
      <c r="V583" s="30">
        <f>+IFERROR(ROUND(e!AK581/SUM(e!AK581:AQ581)*100,1),0)</f>
        <v>51.2</v>
      </c>
      <c r="W583" s="30">
        <f>+IFERROR(ROUND(SUM(e!AR581:BG581)/J583*100,1),0)</f>
        <v>6.5</v>
      </c>
      <c r="X583" s="30">
        <f>+IFERROR(ROUND(SUM(e!BH581:BI581)/SUM(e!BJ581:BK581)*100,1),0)</f>
        <v>113.7</v>
      </c>
      <c r="Y583" s="30">
        <f t="shared" si="92"/>
        <v>421.9</v>
      </c>
      <c r="Z583" s="30">
        <f t="shared" si="93"/>
        <v>108.9</v>
      </c>
      <c r="AA583" s="30">
        <f>+IFERROR(ROUND(K583/SUM(e!T581:V581),1),0)</f>
        <v>120.6</v>
      </c>
      <c r="AB583" s="42">
        <f>+IFERROR(ROUND((SUM(e!BJ581:BK581)-SUM(e!BL581:BO581))/SUM(e!T581:V581),1),0)</f>
        <v>110.7</v>
      </c>
      <c r="AC583" s="30">
        <f>+IFERROR(ROUND(e!BP581/e!BQ581*100,1),0)</f>
        <v>249.7</v>
      </c>
      <c r="AD583" s="101">
        <f>+e!BR581</f>
        <v>5060</v>
      </c>
      <c r="AF583" s="5"/>
      <c r="AG583" s="29"/>
      <c r="BG583" s="5"/>
      <c r="BH583" s="29"/>
      <c r="CH583" s="5"/>
      <c r="CI583" s="29"/>
    </row>
    <row r="584" spans="2:87">
      <c r="B584" s="40" t="s">
        <v>2005</v>
      </c>
      <c r="C584" s="30" t="s">
        <v>2006</v>
      </c>
      <c r="D584" s="30" t="s">
        <v>1466</v>
      </c>
      <c r="E584" s="30" t="s">
        <v>2006</v>
      </c>
      <c r="F584" s="30" t="str">
        <f t="shared" si="91"/>
        <v>石川県石川県</v>
      </c>
      <c r="G584" s="41">
        <f>+e!F582</f>
        <v>0</v>
      </c>
      <c r="H584" s="41">
        <f>+e!G582</f>
        <v>63</v>
      </c>
      <c r="I584" s="41">
        <f>+SUM(e!H582:K582)</f>
        <v>1</v>
      </c>
      <c r="J584" s="41">
        <f>+SUM(e!L582:O582)</f>
        <v>189089</v>
      </c>
      <c r="K584" s="41">
        <f>+e!P582</f>
        <v>5300312</v>
      </c>
      <c r="L584" s="41">
        <f>+SUM(e!Q582:R582)</f>
        <v>28915186</v>
      </c>
      <c r="M584" s="31">
        <f>+IFERROR(ROUND(e!P582/e!S582,0),0)</f>
        <v>84132</v>
      </c>
      <c r="N584" s="30">
        <f>+IFERROR(ROUND(SUM(e!T582:V582)/e!S582,0),0)</f>
        <v>850</v>
      </c>
      <c r="O584" s="30">
        <f>+IFERROR(ROUND(e!W582/e!G582*100,1),0)</f>
        <v>60.3</v>
      </c>
      <c r="P584" s="41">
        <f>+e!X582</f>
        <v>12</v>
      </c>
      <c r="Q584" s="30">
        <f>+IFERROR(ROUND(e!Z582/e!Y582*100,1),0)</f>
        <v>0</v>
      </c>
      <c r="R584" s="30">
        <f>+IFERROR(ROUND(e!AB582/e!AA582*100,1),0)</f>
        <v>86</v>
      </c>
      <c r="S584" s="30">
        <f>+IFERROR(ROUND(SUM(e!AC582:AF582)/J584*100,1),0)</f>
        <v>49</v>
      </c>
      <c r="T584" s="30">
        <f>+IFERROR(ROUND(e!AG582/e!Y582*100,1),0)</f>
        <v>100</v>
      </c>
      <c r="U584" s="30">
        <f>+IFERROR(ROUND(e!AH582/SUM(e!AH582:AJ582)*100,1),0)</f>
        <v>100</v>
      </c>
      <c r="V584" s="30">
        <f>+IFERROR(ROUND(e!AK582/SUM(e!AK582:AQ582)*100,1),0)</f>
        <v>100</v>
      </c>
      <c r="W584" s="30">
        <f>+IFERROR(ROUND(SUM(e!AR582:BG582)/J584*100,1),0)</f>
        <v>43.6</v>
      </c>
      <c r="X584" s="30">
        <f>+IFERROR(ROUND(SUM(e!BH582:BI582)/SUM(e!BJ582:BK582)*100,1),0)</f>
        <v>100</v>
      </c>
      <c r="Y584" s="30">
        <f t="shared" si="92"/>
        <v>545.5</v>
      </c>
      <c r="Z584" s="30">
        <f t="shared" si="93"/>
        <v>99.9</v>
      </c>
      <c r="AA584" s="30">
        <f>+IFERROR(ROUND(K584/SUM(e!T582:V582),1),0)</f>
        <v>99</v>
      </c>
      <c r="AB584" s="42">
        <f>+IFERROR(ROUND((SUM(e!BJ582:BK582)-SUM(e!BL582:BO582))/SUM(e!T582:V582),1),0)</f>
        <v>99.1</v>
      </c>
      <c r="AC584" s="30">
        <f>+IFERROR(ROUND(e!BP582/e!BQ582*100,1),0)</f>
        <v>223</v>
      </c>
      <c r="AD584" s="101">
        <f>+e!BR582</f>
        <v>0</v>
      </c>
      <c r="AF584" s="5"/>
      <c r="AG584" s="29"/>
      <c r="BG584" s="5"/>
      <c r="BH584" s="29"/>
      <c r="CH584" s="5"/>
      <c r="CI584" s="29"/>
    </row>
    <row r="585" spans="2:87">
      <c r="B585" s="40" t="s">
        <v>2025</v>
      </c>
      <c r="C585" s="30" t="s">
        <v>2026</v>
      </c>
      <c r="D585" s="30" t="s">
        <v>1280</v>
      </c>
      <c r="E585" s="30" t="s">
        <v>2027</v>
      </c>
      <c r="F585" s="30" t="str">
        <f t="shared" si="91"/>
        <v>福井県福井市</v>
      </c>
      <c r="G585" s="41">
        <f>+e!F583</f>
        <v>256941</v>
      </c>
      <c r="H585" s="41">
        <f>+e!G583</f>
        <v>82</v>
      </c>
      <c r="I585" s="41">
        <f>+SUM(e!H583:K583)</f>
        <v>5</v>
      </c>
      <c r="J585" s="41">
        <f>+SUM(e!L583:O583)</f>
        <v>2103306</v>
      </c>
      <c r="K585" s="41">
        <f>+e!P583</f>
        <v>3716168</v>
      </c>
      <c r="L585" s="41">
        <f>+SUM(e!Q583:R583)</f>
        <v>14340956</v>
      </c>
      <c r="M585" s="31">
        <f>+IFERROR(ROUND(e!P583/e!S583,0),0)</f>
        <v>62986</v>
      </c>
      <c r="N585" s="30">
        <f>+IFERROR(ROUND(SUM(e!T583:V583)/e!S583,0),0)</f>
        <v>537</v>
      </c>
      <c r="O585" s="30">
        <f>+IFERROR(ROUND(e!W583/e!G583*100,1),0)</f>
        <v>63.4</v>
      </c>
      <c r="P585" s="41">
        <f>+e!X583</f>
        <v>4</v>
      </c>
      <c r="Q585" s="30">
        <f>+IFERROR(ROUND(e!Z583/e!Y583*100,1),0)</f>
        <v>0</v>
      </c>
      <c r="R585" s="30">
        <f>+IFERROR(ROUND(e!AB583/e!AA583*100,1),0)</f>
        <v>78.2</v>
      </c>
      <c r="S585" s="30">
        <f>+IFERROR(ROUND(SUM(e!AC583:AF583)/J585*100,1),0)</f>
        <v>32</v>
      </c>
      <c r="T585" s="30">
        <f>+IFERROR(ROUND(e!AG583/e!Y583*100,1),0)</f>
        <v>8.6</v>
      </c>
      <c r="U585" s="30">
        <f>+IFERROR(ROUND(e!AH583/SUM(e!AH583:AJ583)*100,1),0)</f>
        <v>22.7</v>
      </c>
      <c r="V585" s="30">
        <f>+IFERROR(ROUND(e!AK583/SUM(e!AK583:AQ583)*100,1),0)</f>
        <v>37.5</v>
      </c>
      <c r="W585" s="30">
        <f>+IFERROR(ROUND(SUM(e!AR583:BG583)/J585*100,1),0)</f>
        <v>13.1</v>
      </c>
      <c r="X585" s="30">
        <f>+IFERROR(ROUND(SUM(e!BH583:BI583)/SUM(e!BJ583:BK583)*100,1),0)</f>
        <v>114.8</v>
      </c>
      <c r="Y585" s="30">
        <f t="shared" si="92"/>
        <v>385.9</v>
      </c>
      <c r="Z585" s="30">
        <f t="shared" si="93"/>
        <v>103.4</v>
      </c>
      <c r="AA585" s="30">
        <f>+IFERROR(ROUND(K585/SUM(e!T583:V583),1),0)</f>
        <v>117.2</v>
      </c>
      <c r="AB585" s="42">
        <f>+IFERROR(ROUND((SUM(e!BJ583:BK583)-SUM(e!BL583:BO583))/SUM(e!T583:V583),1),0)</f>
        <v>113.4</v>
      </c>
      <c r="AC585" s="30">
        <f>+IFERROR(ROUND(e!BP583/e!BQ583*100,1),0)</f>
        <v>223.5</v>
      </c>
      <c r="AD585" s="101">
        <f>+e!BR583</f>
        <v>3500</v>
      </c>
      <c r="AF585" s="5"/>
      <c r="AG585" s="29"/>
      <c r="BG585" s="5"/>
      <c r="BH585" s="29"/>
      <c r="CH585" s="5"/>
      <c r="CI585" s="29"/>
    </row>
    <row r="586" spans="2:87">
      <c r="B586" s="40" t="s">
        <v>2025</v>
      </c>
      <c r="C586" s="30" t="s">
        <v>2026</v>
      </c>
      <c r="D586" s="30" t="s">
        <v>1284</v>
      </c>
      <c r="E586" s="30" t="s">
        <v>2028</v>
      </c>
      <c r="F586" s="30" t="str">
        <f t="shared" si="91"/>
        <v>福井県永平寺町</v>
      </c>
      <c r="G586" s="41">
        <f>+e!F584</f>
        <v>18452</v>
      </c>
      <c r="H586" s="41">
        <f>+e!G584</f>
        <v>3</v>
      </c>
      <c r="I586" s="41">
        <f>+SUM(e!H584:K584)</f>
        <v>6</v>
      </c>
      <c r="J586" s="41">
        <f>+SUM(e!L584:O584)</f>
        <v>182665</v>
      </c>
      <c r="K586" s="41">
        <f>+e!P584</f>
        <v>268920</v>
      </c>
      <c r="L586" s="41">
        <f>+SUM(e!Q584:R584)</f>
        <v>1138502</v>
      </c>
      <c r="M586" s="31">
        <f>+IFERROR(ROUND(e!P584/e!S584,0),0)</f>
        <v>89640</v>
      </c>
      <c r="N586" s="30">
        <f>+IFERROR(ROUND(SUM(e!T584:V584)/e!S584,0),0)</f>
        <v>831</v>
      </c>
      <c r="O586" s="30">
        <f>+IFERROR(ROUND(e!W584/e!G584*100,1),0)</f>
        <v>0</v>
      </c>
      <c r="P586" s="41">
        <f>+e!X584</f>
        <v>4</v>
      </c>
      <c r="Q586" s="30">
        <f>+IFERROR(ROUND(e!Z584/e!Y584*100,1),0)</f>
        <v>0</v>
      </c>
      <c r="R586" s="30">
        <f>+IFERROR(ROUND(e!AB584/e!AA584*100,1),0)</f>
        <v>0</v>
      </c>
      <c r="S586" s="30">
        <f>+IFERROR(ROUND(SUM(e!AC584:AF584)/J586*100,1),0)</f>
        <v>0</v>
      </c>
      <c r="T586" s="30">
        <f>+IFERROR(ROUND(e!AG584/e!Y584*100,1),0)</f>
        <v>100</v>
      </c>
      <c r="U586" s="30">
        <f>+IFERROR(ROUND(e!AH584/SUM(e!AH584:AJ584)*100,1),0)</f>
        <v>0</v>
      </c>
      <c r="V586" s="30">
        <f>+IFERROR(ROUND(e!AK584/SUM(e!AK584:AQ584)*100,1),0)</f>
        <v>99.3</v>
      </c>
      <c r="W586" s="30">
        <f>+IFERROR(ROUND(SUM(e!AR584:BG584)/J586*100,1),0)</f>
        <v>2.6</v>
      </c>
      <c r="X586" s="30">
        <f>+IFERROR(ROUND(SUM(e!BH584:BI584)/SUM(e!BJ584:BK584)*100,1),0)</f>
        <v>125.3</v>
      </c>
      <c r="Y586" s="30">
        <f t="shared" si="92"/>
        <v>423.4</v>
      </c>
      <c r="Z586" s="30">
        <f t="shared" si="93"/>
        <v>121.7</v>
      </c>
      <c r="AA586" s="30">
        <f>+IFERROR(ROUND(K586/SUM(e!T584:V584),1),0)</f>
        <v>107.8</v>
      </c>
      <c r="AB586" s="42">
        <f>+IFERROR(ROUND((SUM(e!BJ584:BK584)-SUM(e!BL584:BO584))/SUM(e!T584:V584),1),0)</f>
        <v>88.6</v>
      </c>
      <c r="AC586" s="30">
        <f>+IFERROR(ROUND(e!BP584/e!BQ584*100,1),0)</f>
        <v>391.7</v>
      </c>
      <c r="AD586" s="101">
        <f>+e!BR584</f>
        <v>0</v>
      </c>
      <c r="AF586" s="5"/>
      <c r="AG586" s="29"/>
      <c r="BG586" s="5"/>
      <c r="BH586" s="29"/>
      <c r="CH586" s="5"/>
      <c r="CI586" s="29"/>
    </row>
    <row r="587" spans="2:87">
      <c r="B587" s="40" t="s">
        <v>2025</v>
      </c>
      <c r="C587" s="30" t="s">
        <v>2026</v>
      </c>
      <c r="D587" s="30" t="s">
        <v>1288</v>
      </c>
      <c r="E587" s="30" t="s">
        <v>2029</v>
      </c>
      <c r="F587" s="30" t="str">
        <f t="shared" si="91"/>
        <v>福井県鯖江市</v>
      </c>
      <c r="G587" s="41">
        <f>+e!F585</f>
        <v>69374</v>
      </c>
      <c r="H587" s="41">
        <f>+e!G585</f>
        <v>8</v>
      </c>
      <c r="I587" s="41">
        <f>+SUM(e!H585:K585)</f>
        <v>2</v>
      </c>
      <c r="J587" s="41">
        <f>+SUM(e!L585:O585)</f>
        <v>624666</v>
      </c>
      <c r="K587" s="41">
        <f>+e!P585</f>
        <v>1158631</v>
      </c>
      <c r="L587" s="41">
        <f>+SUM(e!Q585:R585)</f>
        <v>3243057</v>
      </c>
      <c r="M587" s="31">
        <f>+IFERROR(ROUND(e!P585/e!S585,0),0)</f>
        <v>165519</v>
      </c>
      <c r="N587" s="30">
        <f>+IFERROR(ROUND(SUM(e!T585:V585)/e!S585,0),0)</f>
        <v>1137</v>
      </c>
      <c r="O587" s="30">
        <f>+IFERROR(ROUND(e!W585/e!G585*100,1),0)</f>
        <v>37.5</v>
      </c>
      <c r="P587" s="41">
        <f>+e!X585</f>
        <v>7</v>
      </c>
      <c r="Q587" s="30">
        <f>+IFERROR(ROUND(e!Z585/e!Y585*100,1),0)</f>
        <v>0</v>
      </c>
      <c r="R587" s="30">
        <f>+IFERROR(ROUND(e!AB585/e!AA585*100,1),0)</f>
        <v>55.2</v>
      </c>
      <c r="S587" s="30">
        <f>+IFERROR(ROUND(SUM(e!AC585:AF585)/J587*100,1),0)</f>
        <v>16.399999999999999</v>
      </c>
      <c r="T587" s="30">
        <f>+IFERROR(ROUND(e!AG585/e!Y585*100,1),0)</f>
        <v>0</v>
      </c>
      <c r="U587" s="30">
        <f>+IFERROR(ROUND(e!AH585/SUM(e!AH585:AJ585)*100,1),0)</f>
        <v>100</v>
      </c>
      <c r="V587" s="30">
        <f>+IFERROR(ROUND(e!AK585/SUM(e!AK585:AQ585)*100,1),0)</f>
        <v>100</v>
      </c>
      <c r="W587" s="30">
        <f>+IFERROR(ROUND(SUM(e!AR585:BG585)/J587*100,1),0)</f>
        <v>7.4</v>
      </c>
      <c r="X587" s="30">
        <f>+IFERROR(ROUND(SUM(e!BH585:BI585)/SUM(e!BJ585:BK585)*100,1),0)</f>
        <v>88.4</v>
      </c>
      <c r="Y587" s="30">
        <f t="shared" si="92"/>
        <v>279.89999999999998</v>
      </c>
      <c r="Z587" s="30">
        <f t="shared" si="93"/>
        <v>81.099999999999994</v>
      </c>
      <c r="AA587" s="30">
        <f>+IFERROR(ROUND(K587/SUM(e!T585:V585),1),0)</f>
        <v>145.6</v>
      </c>
      <c r="AB587" s="42">
        <f>+IFERROR(ROUND((SUM(e!BJ585:BK585)-SUM(e!BL585:BO585))/SUM(e!T585:V585),1),0)</f>
        <v>179.5</v>
      </c>
      <c r="AC587" s="30">
        <f>+IFERROR(ROUND(e!BP585/e!BQ585*100,1),0)</f>
        <v>384.9</v>
      </c>
      <c r="AD587" s="101">
        <f>+e!BR585</f>
        <v>20000</v>
      </c>
      <c r="AF587" s="5"/>
      <c r="AG587" s="29"/>
      <c r="BG587" s="5"/>
      <c r="BH587" s="29"/>
      <c r="CH587" s="5"/>
      <c r="CI587" s="29"/>
    </row>
    <row r="588" spans="2:87">
      <c r="B588" s="40" t="s">
        <v>2025</v>
      </c>
      <c r="C588" s="30" t="s">
        <v>2026</v>
      </c>
      <c r="D588" s="30" t="s">
        <v>1292</v>
      </c>
      <c r="E588" s="30" t="s">
        <v>2030</v>
      </c>
      <c r="F588" s="30" t="str">
        <f t="shared" si="91"/>
        <v>福井県勝山市</v>
      </c>
      <c r="G588" s="41">
        <f>+e!F586</f>
        <v>22184</v>
      </c>
      <c r="H588" s="41">
        <f>+e!G586</f>
        <v>7</v>
      </c>
      <c r="I588" s="41">
        <f>+SUM(e!H586:K586)</f>
        <v>12</v>
      </c>
      <c r="J588" s="41">
        <f>+SUM(e!L586:O586)</f>
        <v>320003</v>
      </c>
      <c r="K588" s="41">
        <f>+e!P586</f>
        <v>328007</v>
      </c>
      <c r="L588" s="41">
        <f>+SUM(e!Q586:R586)</f>
        <v>2345322</v>
      </c>
      <c r="M588" s="31">
        <f>+IFERROR(ROUND(e!P586/e!S586,0),0)</f>
        <v>82002</v>
      </c>
      <c r="N588" s="30">
        <f>+IFERROR(ROUND(SUM(e!T586:V586)/e!S586,0),0)</f>
        <v>585</v>
      </c>
      <c r="O588" s="30">
        <f>+IFERROR(ROUND(e!W586/e!G586*100,1),0)</f>
        <v>42.9</v>
      </c>
      <c r="P588" s="41">
        <f>+e!X586</f>
        <v>18</v>
      </c>
      <c r="Q588" s="30">
        <f>+IFERROR(ROUND(e!Z586/e!Y586*100,1),0)</f>
        <v>0</v>
      </c>
      <c r="R588" s="30">
        <f>+IFERROR(ROUND(e!AB586/e!AA586*100,1),0)</f>
        <v>0</v>
      </c>
      <c r="S588" s="30">
        <f>+IFERROR(ROUND(SUM(e!AC586:AF586)/J588*100,1),0)</f>
        <v>0</v>
      </c>
      <c r="T588" s="30">
        <f>+IFERROR(ROUND(e!AG586/e!Y586*100,1),0)</f>
        <v>0</v>
      </c>
      <c r="U588" s="30">
        <f>+IFERROR(ROUND(e!AH586/SUM(e!AH586:AJ586)*100,1),0)</f>
        <v>0</v>
      </c>
      <c r="V588" s="30">
        <f>+IFERROR(ROUND(e!AK586/SUM(e!AK586:AQ586)*100,1),0)</f>
        <v>0</v>
      </c>
      <c r="W588" s="30">
        <f>+IFERROR(ROUND(SUM(e!AR586:BG586)/J588*100,1),0)</f>
        <v>12.3</v>
      </c>
      <c r="X588" s="30">
        <f>+IFERROR(ROUND(SUM(e!BH586:BI586)/SUM(e!BJ586:BK586)*100,1),0)</f>
        <v>106.9</v>
      </c>
      <c r="Y588" s="30">
        <f t="shared" si="92"/>
        <v>715</v>
      </c>
      <c r="Z588" s="30">
        <f t="shared" si="93"/>
        <v>94.2</v>
      </c>
      <c r="AA588" s="30">
        <f>+IFERROR(ROUND(K588/SUM(e!T586:V586),1),0)</f>
        <v>140.1</v>
      </c>
      <c r="AB588" s="42">
        <f>+IFERROR(ROUND((SUM(e!BJ586:BK586)-SUM(e!BL586:BO586))/SUM(e!T586:V586),1),0)</f>
        <v>148.80000000000001</v>
      </c>
      <c r="AC588" s="30">
        <f>+IFERROR(ROUND(e!BP586/e!BQ586*100,1),0)</f>
        <v>385</v>
      </c>
      <c r="AD588" s="101">
        <f>+e!BR586</f>
        <v>0</v>
      </c>
      <c r="AF588" s="5"/>
      <c r="AG588" s="29"/>
      <c r="BG588" s="5"/>
      <c r="BH588" s="29"/>
      <c r="CH588" s="5"/>
      <c r="CI588" s="29"/>
    </row>
    <row r="589" spans="2:87">
      <c r="B589" s="40" t="s">
        <v>2025</v>
      </c>
      <c r="C589" s="30" t="s">
        <v>2026</v>
      </c>
      <c r="D589" s="30" t="s">
        <v>1294</v>
      </c>
      <c r="E589" s="30" t="s">
        <v>2031</v>
      </c>
      <c r="F589" s="30" t="str">
        <f t="shared" si="91"/>
        <v>福井県小浜市</v>
      </c>
      <c r="G589" s="41">
        <f>+e!F587</f>
        <v>24201</v>
      </c>
      <c r="H589" s="41">
        <f>+e!G587</f>
        <v>6</v>
      </c>
      <c r="I589" s="41">
        <f>+SUM(e!H587:K587)</f>
        <v>4</v>
      </c>
      <c r="J589" s="41">
        <f>+SUM(e!L587:O587)</f>
        <v>228308</v>
      </c>
      <c r="K589" s="41">
        <f>+e!P587</f>
        <v>375821</v>
      </c>
      <c r="L589" s="41">
        <f>+SUM(e!Q587:R587)</f>
        <v>1535893</v>
      </c>
      <c r="M589" s="31">
        <f>+IFERROR(ROUND(e!P587/e!S587,0),0)</f>
        <v>187911</v>
      </c>
      <c r="N589" s="30">
        <f>+IFERROR(ROUND(SUM(e!T587:V587)/e!S587,0),0)</f>
        <v>1417</v>
      </c>
      <c r="O589" s="30">
        <f>+IFERROR(ROUND(e!W587/e!G587*100,1),0)</f>
        <v>66.7</v>
      </c>
      <c r="P589" s="41">
        <f>+e!X587</f>
        <v>2</v>
      </c>
      <c r="Q589" s="30">
        <f>+IFERROR(ROUND(e!Z587/e!Y587*100,1),0)</f>
        <v>0</v>
      </c>
      <c r="R589" s="30">
        <f>+IFERROR(ROUND(e!AB587/e!AA587*100,1),0)</f>
        <v>0</v>
      </c>
      <c r="S589" s="30">
        <f>+IFERROR(ROUND(SUM(e!AC587:AF587)/J589*100,1),0)</f>
        <v>6.6</v>
      </c>
      <c r="T589" s="30">
        <f>+IFERROR(ROUND(e!AG587/e!Y587*100,1),0)</f>
        <v>0</v>
      </c>
      <c r="U589" s="30">
        <f>+IFERROR(ROUND(e!AH587/SUM(e!AH587:AJ587)*100,1),0)</f>
        <v>23.9</v>
      </c>
      <c r="V589" s="30">
        <f>+IFERROR(ROUND(e!AK587/SUM(e!AK587:AQ587)*100,1),0)</f>
        <v>100</v>
      </c>
      <c r="W589" s="30">
        <f>+IFERROR(ROUND(SUM(e!AR587:BG587)/J589*100,1),0)</f>
        <v>5.4</v>
      </c>
      <c r="X589" s="30">
        <f>+IFERROR(ROUND(SUM(e!BH587:BI587)/SUM(e!BJ587:BK587)*100,1),0)</f>
        <v>128.69999999999999</v>
      </c>
      <c r="Y589" s="30">
        <f t="shared" si="92"/>
        <v>408.7</v>
      </c>
      <c r="Z589" s="30">
        <f t="shared" si="93"/>
        <v>124.1</v>
      </c>
      <c r="AA589" s="30">
        <f>+IFERROR(ROUND(K589/SUM(e!T587:V587),1),0)</f>
        <v>132.69999999999999</v>
      </c>
      <c r="AB589" s="42">
        <f>+IFERROR(ROUND((SUM(e!BJ587:BK587)-SUM(e!BL587:BO587))/SUM(e!T587:V587),1),0)</f>
        <v>106.9</v>
      </c>
      <c r="AC589" s="30">
        <f>+IFERROR(ROUND(e!BP587/e!BQ587*100,1),0)</f>
        <v>324.39999999999998</v>
      </c>
      <c r="AD589" s="101">
        <f>+e!BR587</f>
        <v>0</v>
      </c>
      <c r="AF589" s="5"/>
      <c r="AG589" s="29"/>
      <c r="BG589" s="5"/>
      <c r="BH589" s="29"/>
      <c r="CH589" s="5"/>
      <c r="CI589" s="29"/>
    </row>
    <row r="590" spans="2:87">
      <c r="B590" s="40" t="s">
        <v>2025</v>
      </c>
      <c r="C590" s="30" t="s">
        <v>2026</v>
      </c>
      <c r="D590" s="30" t="s">
        <v>1300</v>
      </c>
      <c r="E590" s="30" t="s">
        <v>2032</v>
      </c>
      <c r="F590" s="30" t="str">
        <f t="shared" si="91"/>
        <v>福井県越前市</v>
      </c>
      <c r="G590" s="41">
        <f>+e!F588</f>
        <v>80962</v>
      </c>
      <c r="H590" s="41">
        <f>+e!G588</f>
        <v>15</v>
      </c>
      <c r="I590" s="41">
        <f>+SUM(e!H588:K588)</f>
        <v>2</v>
      </c>
      <c r="J590" s="41">
        <f>+SUM(e!L588:O588)</f>
        <v>775903</v>
      </c>
      <c r="K590" s="41">
        <f>+e!P588</f>
        <v>1754619</v>
      </c>
      <c r="L590" s="41">
        <f>+SUM(e!Q588:R588)</f>
        <v>2180711</v>
      </c>
      <c r="M590" s="31">
        <f>+IFERROR(ROUND(e!P588/e!S588,0),0)</f>
        <v>159511</v>
      </c>
      <c r="N590" s="30">
        <f>+IFERROR(ROUND(SUM(e!T588:V588)/e!S588,0),0)</f>
        <v>800</v>
      </c>
      <c r="O590" s="30">
        <f>+IFERROR(ROUND(e!W588/e!G588*100,1),0)</f>
        <v>33.299999999999997</v>
      </c>
      <c r="P590" s="41">
        <f>+e!X588</f>
        <v>18</v>
      </c>
      <c r="Q590" s="30">
        <f>+IFERROR(ROUND(e!Z588/e!Y588*100,1),0)</f>
        <v>0</v>
      </c>
      <c r="R590" s="30">
        <f>+IFERROR(ROUND(e!AB588/e!AA588*100,1),0)</f>
        <v>45.7</v>
      </c>
      <c r="S590" s="30">
        <f>+IFERROR(ROUND(SUM(e!AC588:AF588)/J590*100,1),0)</f>
        <v>16.600000000000001</v>
      </c>
      <c r="T590" s="30">
        <f>+IFERROR(ROUND(e!AG588/e!Y588*100,1),0)</f>
        <v>0</v>
      </c>
      <c r="U590" s="30">
        <f>+IFERROR(ROUND(e!AH588/SUM(e!AH588:AJ588)*100,1),0)</f>
        <v>0</v>
      </c>
      <c r="V590" s="30">
        <f>+IFERROR(ROUND(e!AK588/SUM(e!AK588:AQ588)*100,1),0)</f>
        <v>81.900000000000006</v>
      </c>
      <c r="W590" s="30">
        <f>+IFERROR(ROUND(SUM(e!AR588:BG588)/J590*100,1),0)</f>
        <v>5.5</v>
      </c>
      <c r="X590" s="30">
        <f>+IFERROR(ROUND(SUM(e!BH588:BI588)/SUM(e!BJ588:BK588)*100,1),0)</f>
        <v>120.4</v>
      </c>
      <c r="Y590" s="30">
        <f t="shared" si="92"/>
        <v>124.3</v>
      </c>
      <c r="Z590" s="30">
        <f t="shared" si="93"/>
        <v>113.6</v>
      </c>
      <c r="AA590" s="30">
        <f>+IFERROR(ROUND(K590/SUM(e!T588:V588),1),0)</f>
        <v>199.4</v>
      </c>
      <c r="AB590" s="42">
        <f>+IFERROR(ROUND((SUM(e!BJ588:BK588)-SUM(e!BL588:BO588))/SUM(e!T588:V588),1),0)</f>
        <v>175.5</v>
      </c>
      <c r="AC590" s="30">
        <f>+IFERROR(ROUND(e!BP588/e!BQ588*100,1),0)</f>
        <v>450.2</v>
      </c>
      <c r="AD590" s="101">
        <f>+e!BR588</f>
        <v>25000</v>
      </c>
      <c r="AF590" s="5"/>
      <c r="AG590" s="29"/>
      <c r="BG590" s="5"/>
      <c r="BH590" s="29"/>
      <c r="CH590" s="5"/>
      <c r="CI590" s="29"/>
    </row>
    <row r="591" spans="2:87">
      <c r="B591" s="40" t="s">
        <v>2025</v>
      </c>
      <c r="C591" s="30" t="s">
        <v>2026</v>
      </c>
      <c r="D591" s="30" t="s">
        <v>1523</v>
      </c>
      <c r="E591" s="30" t="s">
        <v>2033</v>
      </c>
      <c r="F591" s="30" t="str">
        <f t="shared" si="91"/>
        <v>福井県敦賀市</v>
      </c>
      <c r="G591" s="41">
        <f>+e!F589</f>
        <v>64181</v>
      </c>
      <c r="H591" s="41">
        <f>+e!G589</f>
        <v>19</v>
      </c>
      <c r="I591" s="41">
        <f>+SUM(e!H589:K589)</f>
        <v>16</v>
      </c>
      <c r="J591" s="41">
        <f>+SUM(e!L589:O589)</f>
        <v>589280</v>
      </c>
      <c r="K591" s="41">
        <f>+e!P589</f>
        <v>912133</v>
      </c>
      <c r="L591" s="41">
        <f>+SUM(e!Q589:R589)</f>
        <v>6171668</v>
      </c>
      <c r="M591" s="31">
        <f>+IFERROR(ROUND(e!P589/e!S589,0),0)</f>
        <v>70164</v>
      </c>
      <c r="N591" s="30">
        <f>+IFERROR(ROUND(SUM(e!T589:V589)/e!S589,0),0)</f>
        <v>758</v>
      </c>
      <c r="O591" s="30">
        <f>+IFERROR(ROUND(e!W589/e!G589*100,1),0)</f>
        <v>47.4</v>
      </c>
      <c r="P591" s="41">
        <f>+e!X589</f>
        <v>4</v>
      </c>
      <c r="Q591" s="30">
        <f>+IFERROR(ROUND(e!Z589/e!Y589*100,1),0)</f>
        <v>0</v>
      </c>
      <c r="R591" s="30">
        <f>+IFERROR(ROUND(e!AB589/e!AA589*100,1),0)</f>
        <v>72.5</v>
      </c>
      <c r="S591" s="30">
        <f>+IFERROR(ROUND(SUM(e!AC589:AF589)/J591*100,1),0)</f>
        <v>16.600000000000001</v>
      </c>
      <c r="T591" s="30">
        <f>+IFERROR(ROUND(e!AG589/e!Y589*100,1),0)</f>
        <v>65.2</v>
      </c>
      <c r="U591" s="30">
        <f>+IFERROR(ROUND(e!AH589/SUM(e!AH589:AJ589)*100,1),0)</f>
        <v>64.900000000000006</v>
      </c>
      <c r="V591" s="30">
        <f>+IFERROR(ROUND(e!AK589/SUM(e!AK589:AQ589)*100,1),0)</f>
        <v>43.2</v>
      </c>
      <c r="W591" s="30">
        <f>+IFERROR(ROUND(SUM(e!AR589:BG589)/J591*100,1),0)</f>
        <v>15.5</v>
      </c>
      <c r="X591" s="30">
        <f>+IFERROR(ROUND(SUM(e!BH589:BI589)/SUM(e!BJ589:BK589)*100,1),0)</f>
        <v>106.5</v>
      </c>
      <c r="Y591" s="30">
        <f t="shared" si="92"/>
        <v>676.6</v>
      </c>
      <c r="Z591" s="30">
        <f t="shared" si="93"/>
        <v>102.4</v>
      </c>
      <c r="AA591" s="30">
        <f>+IFERROR(ROUND(K591/SUM(e!T589:V589),1),0)</f>
        <v>92.6</v>
      </c>
      <c r="AB591" s="42">
        <f>+IFERROR(ROUND((SUM(e!BJ589:BK589)-SUM(e!BL589:BO589))/SUM(e!T589:V589),1),0)</f>
        <v>90.4</v>
      </c>
      <c r="AC591" s="30">
        <f>+IFERROR(ROUND(e!BP589/e!BQ589*100,1),0)</f>
        <v>270.2</v>
      </c>
      <c r="AD591" s="101">
        <f>+e!BR589</f>
        <v>0</v>
      </c>
      <c r="AF591" s="5"/>
      <c r="AG591" s="29"/>
      <c r="BG591" s="5"/>
      <c r="BH591" s="29"/>
      <c r="CH591" s="5"/>
      <c r="CI591" s="29"/>
    </row>
    <row r="592" spans="2:87">
      <c r="B592" s="40" t="s">
        <v>2025</v>
      </c>
      <c r="C592" s="30" t="s">
        <v>2026</v>
      </c>
      <c r="D592" s="30" t="s">
        <v>1314</v>
      </c>
      <c r="E592" s="30" t="s">
        <v>2034</v>
      </c>
      <c r="F592" s="30" t="str">
        <f t="shared" si="91"/>
        <v>福井県美浜町</v>
      </c>
      <c r="G592" s="41">
        <f>+e!F590</f>
        <v>6316</v>
      </c>
      <c r="H592" s="41">
        <f>+e!G590</f>
        <v>3</v>
      </c>
      <c r="I592" s="41">
        <f>+SUM(e!H590:K590)</f>
        <v>1</v>
      </c>
      <c r="J592" s="41">
        <f>+SUM(e!L590:O590)</f>
        <v>85432</v>
      </c>
      <c r="K592" s="41">
        <f>+e!P590</f>
        <v>102693</v>
      </c>
      <c r="L592" s="41">
        <f>+SUM(e!Q590:R590)</f>
        <v>872949</v>
      </c>
      <c r="M592" s="31">
        <f>+IFERROR(ROUND(e!P590/e!S590,0),0)</f>
        <v>34231</v>
      </c>
      <c r="N592" s="30">
        <f>+IFERROR(ROUND(SUM(e!T590:V590)/e!S590,0),0)</f>
        <v>276</v>
      </c>
      <c r="O592" s="30">
        <f>+IFERROR(ROUND(e!W590/e!G590*100,1),0)</f>
        <v>0</v>
      </c>
      <c r="P592" s="41">
        <f>+e!X590</f>
        <v>5</v>
      </c>
      <c r="Q592" s="30">
        <f>+IFERROR(ROUND(e!Z590/e!Y590*100,1),0)</f>
        <v>0</v>
      </c>
      <c r="R592" s="30">
        <f>+IFERROR(ROUND(e!AB590/e!AA590*100,1),0)</f>
        <v>0</v>
      </c>
      <c r="S592" s="30">
        <f>+IFERROR(ROUND(SUM(e!AC590:AF590)/J592*100,1),0)</f>
        <v>0</v>
      </c>
      <c r="T592" s="30">
        <f>+IFERROR(ROUND(e!AG590/e!Y590*100,1),0)</f>
        <v>0</v>
      </c>
      <c r="U592" s="30">
        <f>+IFERROR(ROUND(e!AH590/SUM(e!AH590:AJ590)*100,1),0)</f>
        <v>100</v>
      </c>
      <c r="V592" s="30">
        <f>+IFERROR(ROUND(e!AK590/SUM(e!AK590:AQ590)*100,1),0)</f>
        <v>0</v>
      </c>
      <c r="W592" s="30">
        <f>+IFERROR(ROUND(SUM(e!AR590:BG590)/J592*100,1),0)</f>
        <v>50.7</v>
      </c>
      <c r="X592" s="30">
        <f>+IFERROR(ROUND(SUM(e!BH590:BI590)/SUM(e!BJ590:BK590)*100,1),0)</f>
        <v>101.9</v>
      </c>
      <c r="Y592" s="30">
        <f t="shared" si="92"/>
        <v>850.1</v>
      </c>
      <c r="Z592" s="30">
        <f t="shared" si="93"/>
        <v>90.5</v>
      </c>
      <c r="AA592" s="30">
        <f>+IFERROR(ROUND(K592/SUM(e!T590:V590),1),0)</f>
        <v>123.9</v>
      </c>
      <c r="AB592" s="42">
        <f>+IFERROR(ROUND((SUM(e!BJ590:BK590)-SUM(e!BL590:BO590))/SUM(e!T590:V590),1),0)</f>
        <v>136.9</v>
      </c>
      <c r="AC592" s="30">
        <f>+IFERROR(ROUND(e!BP590/e!BQ590*100,1),0)</f>
        <v>926.6</v>
      </c>
      <c r="AD592" s="101">
        <f>+e!BR590</f>
        <v>0</v>
      </c>
      <c r="AF592" s="5"/>
      <c r="AG592" s="29"/>
      <c r="BG592" s="5"/>
      <c r="BH592" s="29"/>
      <c r="CH592" s="5"/>
      <c r="CI592" s="29"/>
    </row>
    <row r="593" spans="2:87">
      <c r="B593" s="40" t="s">
        <v>2025</v>
      </c>
      <c r="C593" s="30" t="s">
        <v>2026</v>
      </c>
      <c r="D593" s="30" t="s">
        <v>1316</v>
      </c>
      <c r="E593" s="30" t="s">
        <v>2035</v>
      </c>
      <c r="F593" s="30" t="str">
        <f t="shared" si="91"/>
        <v>福井県若狭町</v>
      </c>
      <c r="G593" s="41">
        <f>+e!F591</f>
        <v>6642</v>
      </c>
      <c r="H593" s="41">
        <f>+e!G591</f>
        <v>3</v>
      </c>
      <c r="I593" s="41">
        <f>+SUM(e!H591:K591)</f>
        <v>2</v>
      </c>
      <c r="J593" s="41">
        <f>+SUM(e!L591:O591)</f>
        <v>119524</v>
      </c>
      <c r="K593" s="41">
        <f>+e!P591</f>
        <v>112664</v>
      </c>
      <c r="L593" s="41">
        <f>+SUM(e!Q591:R591)</f>
        <v>848725</v>
      </c>
      <c r="M593" s="31">
        <f>+IFERROR(ROUND(e!P591/e!S591,0),0)</f>
        <v>56332</v>
      </c>
      <c r="N593" s="30">
        <f>+IFERROR(ROUND(SUM(e!T591:V591)/e!S591,0),0)</f>
        <v>412</v>
      </c>
      <c r="O593" s="30">
        <f>+IFERROR(ROUND(e!W591/e!G591*100,1),0)</f>
        <v>0</v>
      </c>
      <c r="P593" s="41">
        <f>+e!X591</f>
        <v>5</v>
      </c>
      <c r="Q593" s="30">
        <f>+IFERROR(ROUND(e!Z591/e!Y591*100,1),0)</f>
        <v>0</v>
      </c>
      <c r="R593" s="30">
        <f>+IFERROR(ROUND(e!AB591/e!AA591*100,1),0)</f>
        <v>100</v>
      </c>
      <c r="S593" s="30">
        <f>+IFERROR(ROUND(SUM(e!AC591:AF591)/J593*100,1),0)</f>
        <v>0</v>
      </c>
      <c r="T593" s="30">
        <f>+IFERROR(ROUND(e!AG591/e!Y591*100,1),0)</f>
        <v>0</v>
      </c>
      <c r="U593" s="30">
        <f>+IFERROR(ROUND(e!AH591/SUM(e!AH591:AJ591)*100,1),0)</f>
        <v>0</v>
      </c>
      <c r="V593" s="30">
        <f>+IFERROR(ROUND(e!AK591/SUM(e!AK591:AQ591)*100,1),0)</f>
        <v>100</v>
      </c>
      <c r="W593" s="30">
        <f>+IFERROR(ROUND(SUM(e!AR591:BG591)/J593*100,1),0)</f>
        <v>4.3</v>
      </c>
      <c r="X593" s="30">
        <f>+IFERROR(ROUND(SUM(e!BH591:BI591)/SUM(e!BJ591:BK591)*100,1),0)</f>
        <v>97.5</v>
      </c>
      <c r="Y593" s="30">
        <f t="shared" si="92"/>
        <v>753.3</v>
      </c>
      <c r="Z593" s="30">
        <f t="shared" si="93"/>
        <v>87.8</v>
      </c>
      <c r="AA593" s="30">
        <f>+IFERROR(ROUND(K593/SUM(e!T591:V591),1),0)</f>
        <v>136.69999999999999</v>
      </c>
      <c r="AB593" s="42">
        <f>+IFERROR(ROUND((SUM(e!BJ591:BK591)-SUM(e!BL591:BO591))/SUM(e!T591:V591),1),0)</f>
        <v>155.69999999999999</v>
      </c>
      <c r="AC593" s="30">
        <f>+IFERROR(ROUND(e!BP591/e!BQ591*100,1),0)</f>
        <v>469.9</v>
      </c>
      <c r="AD593" s="101">
        <f>+e!BR591</f>
        <v>0</v>
      </c>
      <c r="AF593" s="5"/>
      <c r="AG593" s="29"/>
      <c r="BG593" s="5"/>
      <c r="BH593" s="29"/>
      <c r="CH593" s="5"/>
      <c r="CI593" s="29"/>
    </row>
    <row r="594" spans="2:87">
      <c r="B594" s="40" t="s">
        <v>2025</v>
      </c>
      <c r="C594" s="30" t="s">
        <v>2026</v>
      </c>
      <c r="D594" s="30" t="s">
        <v>1320</v>
      </c>
      <c r="E594" s="30" t="s">
        <v>2036</v>
      </c>
      <c r="F594" s="30" t="str">
        <f t="shared" si="91"/>
        <v>福井県高浜町</v>
      </c>
      <c r="G594" s="41">
        <f>+e!F592</f>
        <v>9991</v>
      </c>
      <c r="H594" s="41">
        <f>+e!G592</f>
        <v>3</v>
      </c>
      <c r="I594" s="41">
        <f>+SUM(e!H592:K592)</f>
        <v>1</v>
      </c>
      <c r="J594" s="41">
        <f>+SUM(e!L592:O592)</f>
        <v>109154</v>
      </c>
      <c r="K594" s="41">
        <f>+e!P592</f>
        <v>193832</v>
      </c>
      <c r="L594" s="41">
        <f>+SUM(e!Q592:R592)</f>
        <v>0</v>
      </c>
      <c r="M594" s="31">
        <f>+IFERROR(ROUND(e!P592/e!S592,0),0)</f>
        <v>64611</v>
      </c>
      <c r="N594" s="30">
        <f>+IFERROR(ROUND(SUM(e!T592:V592)/e!S592,0),0)</f>
        <v>575</v>
      </c>
      <c r="O594" s="30">
        <f>+IFERROR(ROUND(e!W592/e!G592*100,1),0)</f>
        <v>33.299999999999997</v>
      </c>
      <c r="P594" s="41">
        <f>+e!X592</f>
        <v>8</v>
      </c>
      <c r="Q594" s="30">
        <f>+IFERROR(ROUND(e!Z592/e!Y592*100,1),0)</f>
        <v>0</v>
      </c>
      <c r="R594" s="30">
        <f>+IFERROR(ROUND(e!AB592/e!AA592*100,1),0)</f>
        <v>58.8</v>
      </c>
      <c r="S594" s="30">
        <f>+IFERROR(ROUND(SUM(e!AC592:AF592)/J594*100,1),0)</f>
        <v>0</v>
      </c>
      <c r="T594" s="30">
        <f>+IFERROR(ROUND(e!AG592/e!Y592*100,1),0)</f>
        <v>0</v>
      </c>
      <c r="U594" s="30">
        <f>+IFERROR(ROUND(e!AH592/SUM(e!AH592:AJ592)*100,1),0)</f>
        <v>0</v>
      </c>
      <c r="V594" s="30">
        <f>+IFERROR(ROUND(e!AK592/SUM(e!AK592:AQ592)*100,1),0)</f>
        <v>33.299999999999997</v>
      </c>
      <c r="W594" s="30">
        <f>+IFERROR(ROUND(SUM(e!AR592:BG592)/J594*100,1),0)</f>
        <v>6.7</v>
      </c>
      <c r="X594" s="30">
        <f>+IFERROR(ROUND(SUM(e!BH592:BI592)/SUM(e!BJ592:BK592)*100,1),0)</f>
        <v>122.3</v>
      </c>
      <c r="Y594" s="30">
        <f t="shared" si="92"/>
        <v>0</v>
      </c>
      <c r="Z594" s="30">
        <f t="shared" si="93"/>
        <v>126.5</v>
      </c>
      <c r="AA594" s="30">
        <f>+IFERROR(ROUND(K594/SUM(e!T592:V592),1),0)</f>
        <v>112.3</v>
      </c>
      <c r="AB594" s="42">
        <f>+IFERROR(ROUND((SUM(e!BJ592:BK592)-SUM(e!BL592:BO592))/SUM(e!T592:V592),1),0)</f>
        <v>88.8</v>
      </c>
      <c r="AC594" s="30">
        <f>+IFERROR(ROUND(e!BP592/e!BQ592*100,1),0)</f>
        <v>532.70000000000005</v>
      </c>
      <c r="AD594" s="101">
        <f>+e!BR592</f>
        <v>0</v>
      </c>
      <c r="AF594" s="5"/>
      <c r="AG594" s="29"/>
      <c r="BG594" s="5"/>
      <c r="BH594" s="29"/>
      <c r="CH594" s="5"/>
      <c r="CI594" s="29"/>
    </row>
    <row r="595" spans="2:87">
      <c r="B595" s="40" t="s">
        <v>2025</v>
      </c>
      <c r="C595" s="30" t="s">
        <v>2026</v>
      </c>
      <c r="D595" s="30" t="s">
        <v>1531</v>
      </c>
      <c r="E595" s="30" t="s">
        <v>2037</v>
      </c>
      <c r="F595" s="30" t="str">
        <f t="shared" si="91"/>
        <v>福井県大野市</v>
      </c>
      <c r="G595" s="41">
        <f>+e!F593</f>
        <v>4586</v>
      </c>
      <c r="H595" s="41">
        <f>+e!G593</f>
        <v>7</v>
      </c>
      <c r="I595" s="41">
        <f>+SUM(e!H593:K593)</f>
        <v>1</v>
      </c>
      <c r="J595" s="41">
        <f>+SUM(e!L593:O593)</f>
        <v>81115</v>
      </c>
      <c r="K595" s="41">
        <f>+e!P593</f>
        <v>81003</v>
      </c>
      <c r="L595" s="41">
        <f>+SUM(e!Q593:R593)</f>
        <v>386562</v>
      </c>
      <c r="M595" s="31">
        <f>+IFERROR(ROUND(e!P593/e!S593,0),0)</f>
        <v>20251</v>
      </c>
      <c r="N595" s="30">
        <f>+IFERROR(ROUND(SUM(e!T593:V593)/e!S593,0),0)</f>
        <v>88</v>
      </c>
      <c r="O595" s="30">
        <f>+IFERROR(ROUND(e!W593/e!G593*100,1),0)</f>
        <v>42.9</v>
      </c>
      <c r="P595" s="41">
        <f>+e!X593</f>
        <v>3</v>
      </c>
      <c r="Q595" s="30">
        <f>+IFERROR(ROUND(e!Z593/e!Y593*100,1),0)</f>
        <v>17.600000000000001</v>
      </c>
      <c r="R595" s="30">
        <f>+IFERROR(ROUND(e!AB593/e!AA593*100,1),0)</f>
        <v>0</v>
      </c>
      <c r="S595" s="30">
        <f>+IFERROR(ROUND(SUM(e!AC593:AF593)/J595*100,1),0)</f>
        <v>26.6</v>
      </c>
      <c r="T595" s="30">
        <f>+IFERROR(ROUND(e!AG593/e!Y593*100,1),0)</f>
        <v>0</v>
      </c>
      <c r="U595" s="30">
        <f>+IFERROR(ROUND(e!AH593/SUM(e!AH593:AJ593)*100,1),0)</f>
        <v>0</v>
      </c>
      <c r="V595" s="30">
        <f>+IFERROR(ROUND(e!AK593/SUM(e!AK593:AQ593)*100,1),0)</f>
        <v>0</v>
      </c>
      <c r="W595" s="30">
        <f>+IFERROR(ROUND(SUM(e!AR593:BG593)/J595*100,1),0)</f>
        <v>13.1</v>
      </c>
      <c r="X595" s="30">
        <f>+IFERROR(ROUND(SUM(e!BH593:BI593)/SUM(e!BJ593:BK593)*100,1),0)</f>
        <v>109.1</v>
      </c>
      <c r="Y595" s="30">
        <f t="shared" si="92"/>
        <v>477.2</v>
      </c>
      <c r="Z595" s="30">
        <f t="shared" si="93"/>
        <v>66.8</v>
      </c>
      <c r="AA595" s="30">
        <f>+IFERROR(ROUND(K595/SUM(e!T593:V593),1),0)</f>
        <v>231.4</v>
      </c>
      <c r="AB595" s="42">
        <f>+IFERROR(ROUND((SUM(e!BJ593:BK593)-SUM(e!BL593:BO593))/SUM(e!T593:V593),1),0)</f>
        <v>346.6</v>
      </c>
      <c r="AC595" s="30">
        <f>+IFERROR(ROUND(e!BP593/e!BQ593*100,1),0)</f>
        <v>2465.6</v>
      </c>
      <c r="AD595" s="101">
        <f>+e!BR593</f>
        <v>0</v>
      </c>
      <c r="AF595" s="5"/>
      <c r="AG595" s="29"/>
      <c r="BG595" s="5"/>
      <c r="BH595" s="29"/>
      <c r="CH595" s="5"/>
      <c r="CI595" s="29"/>
    </row>
    <row r="596" spans="2:87">
      <c r="B596" s="40" t="s">
        <v>2025</v>
      </c>
      <c r="C596" s="30" t="s">
        <v>2026</v>
      </c>
      <c r="D596" s="30" t="s">
        <v>1326</v>
      </c>
      <c r="E596" s="30" t="s">
        <v>2038</v>
      </c>
      <c r="F596" s="30" t="str">
        <f t="shared" si="91"/>
        <v>福井県越前町</v>
      </c>
      <c r="G596" s="41">
        <f>+e!F594</f>
        <v>9983</v>
      </c>
      <c r="H596" s="41">
        <f>+e!G594</f>
        <v>1</v>
      </c>
      <c r="I596" s="41">
        <f>+SUM(e!H594:K594)</f>
        <v>2</v>
      </c>
      <c r="J596" s="41">
        <f>+SUM(e!L594:O594)</f>
        <v>104731</v>
      </c>
      <c r="K596" s="41">
        <f>+e!P594</f>
        <v>154893</v>
      </c>
      <c r="L596" s="41">
        <f>+SUM(e!Q594:R594)</f>
        <v>1705564</v>
      </c>
      <c r="M596" s="31">
        <f>+IFERROR(ROUND(e!P594/e!S594,0),0)</f>
        <v>154893</v>
      </c>
      <c r="N596" s="30">
        <f>+IFERROR(ROUND(SUM(e!T594:V594)/e!S594,0),0)</f>
        <v>1112</v>
      </c>
      <c r="O596" s="30">
        <f>+IFERROR(ROUND(e!W594/e!G594*100,1),0)</f>
        <v>0</v>
      </c>
      <c r="P596" s="41">
        <f>+e!X594</f>
        <v>2</v>
      </c>
      <c r="Q596" s="30">
        <f>+IFERROR(ROUND(e!Z594/e!Y594*100,1),0)</f>
        <v>0</v>
      </c>
      <c r="R596" s="30">
        <f>+IFERROR(ROUND(e!AB594/e!AA594*100,1),0)</f>
        <v>0</v>
      </c>
      <c r="S596" s="30">
        <f>+IFERROR(ROUND(SUM(e!AC594:AF594)/J596*100,1),0)</f>
        <v>0</v>
      </c>
      <c r="T596" s="30">
        <f>+IFERROR(ROUND(e!AG594/e!Y594*100,1),0)</f>
        <v>0</v>
      </c>
      <c r="U596" s="30">
        <f>+IFERROR(ROUND(e!AH594/SUM(e!AH594:AJ594)*100,1),0)</f>
        <v>0</v>
      </c>
      <c r="V596" s="30">
        <f>+IFERROR(ROUND(e!AK594/SUM(e!AK594:AQ594)*100,1),0)</f>
        <v>0</v>
      </c>
      <c r="W596" s="30">
        <f>+IFERROR(ROUND(SUM(e!AR594:BG594)/J596*100,1),0)</f>
        <v>5.5</v>
      </c>
      <c r="X596" s="30">
        <f>+IFERROR(ROUND(SUM(e!BH594:BI594)/SUM(e!BJ594:BK594)*100,1),0)</f>
        <v>104.5</v>
      </c>
      <c r="Y596" s="30">
        <f t="shared" si="92"/>
        <v>1101.0999999999999</v>
      </c>
      <c r="Z596" s="30">
        <f t="shared" si="93"/>
        <v>68.7</v>
      </c>
      <c r="AA596" s="30">
        <f>+IFERROR(ROUND(K596/SUM(e!T594:V594),1),0)</f>
        <v>139.30000000000001</v>
      </c>
      <c r="AB596" s="42">
        <f>+IFERROR(ROUND((SUM(e!BJ594:BK594)-SUM(e!BL594:BO594))/SUM(e!T594:V594),1),0)</f>
        <v>202.9</v>
      </c>
      <c r="AC596" s="30">
        <f>+IFERROR(ROUND(e!BP594/e!BQ594*100,1),0)</f>
        <v>29.3</v>
      </c>
      <c r="AD596" s="101">
        <f>+e!BR594</f>
        <v>1800</v>
      </c>
      <c r="AF596" s="5"/>
      <c r="AG596" s="29"/>
      <c r="BG596" s="5"/>
      <c r="BH596" s="29"/>
      <c r="CH596" s="5"/>
      <c r="CI596" s="29"/>
    </row>
    <row r="597" spans="2:87">
      <c r="B597" s="40" t="s">
        <v>2025</v>
      </c>
      <c r="C597" s="30" t="s">
        <v>2026</v>
      </c>
      <c r="D597" s="30" t="s">
        <v>1328</v>
      </c>
      <c r="E597" s="30" t="s">
        <v>2039</v>
      </c>
      <c r="F597" s="30" t="str">
        <f t="shared" si="91"/>
        <v>福井県あわら市</v>
      </c>
      <c r="G597" s="41">
        <f>+e!F595</f>
        <v>25267</v>
      </c>
      <c r="H597" s="41">
        <f>+e!G595</f>
        <v>6</v>
      </c>
      <c r="I597" s="41">
        <f>+SUM(e!H595:K595)</f>
        <v>4</v>
      </c>
      <c r="J597" s="41">
        <f>+SUM(e!L595:O595)</f>
        <v>268741</v>
      </c>
      <c r="K597" s="41">
        <f>+e!P595</f>
        <v>510349</v>
      </c>
      <c r="L597" s="41">
        <f>+SUM(e!Q595:R595)</f>
        <v>1362516</v>
      </c>
      <c r="M597" s="31">
        <f>+IFERROR(ROUND(e!P595/e!S595,0),0)</f>
        <v>127587</v>
      </c>
      <c r="N597" s="30">
        <f>+IFERROR(ROUND(SUM(e!T595:V595)/e!S595,0),0)</f>
        <v>849</v>
      </c>
      <c r="O597" s="30">
        <f>+IFERROR(ROUND(e!W595/e!G595*100,1),0)</f>
        <v>33.299999999999997</v>
      </c>
      <c r="P597" s="41">
        <f>+e!X595</f>
        <v>4</v>
      </c>
      <c r="Q597" s="30">
        <f>+IFERROR(ROUND(e!Z595/e!Y595*100,1),0)</f>
        <v>0</v>
      </c>
      <c r="R597" s="30">
        <f>+IFERROR(ROUND(e!AB595/e!AA595*100,1),0)</f>
        <v>80</v>
      </c>
      <c r="S597" s="30">
        <f>+IFERROR(ROUND(SUM(e!AC595:AF595)/J597*100,1),0)</f>
        <v>8.6999999999999993</v>
      </c>
      <c r="T597" s="30">
        <f>+IFERROR(ROUND(e!AG595/e!Y595*100,1),0)</f>
        <v>0</v>
      </c>
      <c r="U597" s="30">
        <f>+IFERROR(ROUND(e!AH595/SUM(e!AH595:AJ595)*100,1),0)</f>
        <v>0</v>
      </c>
      <c r="V597" s="30">
        <f>+IFERROR(ROUND(e!AK595/SUM(e!AK595:AQ595)*100,1),0)</f>
        <v>63.1</v>
      </c>
      <c r="W597" s="30">
        <f>+IFERROR(ROUND(SUM(e!AR595:BG595)/J597*100,1),0)</f>
        <v>1.5</v>
      </c>
      <c r="X597" s="30">
        <f>+IFERROR(ROUND(SUM(e!BH595:BI595)/SUM(e!BJ595:BK595)*100,1),0)</f>
        <v>112.3</v>
      </c>
      <c r="Y597" s="30">
        <f t="shared" si="92"/>
        <v>267</v>
      </c>
      <c r="Z597" s="30">
        <f t="shared" si="93"/>
        <v>76.2</v>
      </c>
      <c r="AA597" s="30">
        <f>+IFERROR(ROUND(K597/SUM(e!T595:V595),1),0)</f>
        <v>150.19999999999999</v>
      </c>
      <c r="AB597" s="42">
        <f>+IFERROR(ROUND((SUM(e!BJ595:BK595)-SUM(e!BL595:BO595))/SUM(e!T595:V595),1),0)</f>
        <v>197.2</v>
      </c>
      <c r="AC597" s="30">
        <f>+IFERROR(ROUND(e!BP595/e!BQ595*100,1),0)</f>
        <v>165.8</v>
      </c>
      <c r="AD597" s="101">
        <f>+e!BR595</f>
        <v>16182</v>
      </c>
      <c r="AF597" s="5"/>
      <c r="AG597" s="29"/>
      <c r="BG597" s="5"/>
      <c r="BH597" s="29"/>
      <c r="CH597" s="5"/>
      <c r="CI597" s="29"/>
    </row>
    <row r="598" spans="2:87">
      <c r="B598" s="40" t="s">
        <v>2025</v>
      </c>
      <c r="C598" s="30" t="s">
        <v>2026</v>
      </c>
      <c r="D598" s="30" t="s">
        <v>1330</v>
      </c>
      <c r="E598" s="30" t="s">
        <v>2040</v>
      </c>
      <c r="F598" s="30" t="str">
        <f t="shared" si="91"/>
        <v>福井県坂井市</v>
      </c>
      <c r="G598" s="41">
        <f>+e!F596</f>
        <v>91600</v>
      </c>
      <c r="H598" s="41">
        <f>+e!G596</f>
        <v>8</v>
      </c>
      <c r="I598" s="41">
        <f>+SUM(e!H596:K596)</f>
        <v>5</v>
      </c>
      <c r="J598" s="41">
        <f>+SUM(e!L596:O596)</f>
        <v>869129</v>
      </c>
      <c r="K598" s="41">
        <f>+e!P596</f>
        <v>1397708</v>
      </c>
      <c r="L598" s="41">
        <f>+SUM(e!Q596:R596)</f>
        <v>5112682</v>
      </c>
      <c r="M598" s="31">
        <f>+IFERROR(ROUND(e!P596/e!S596,0),0)</f>
        <v>349427</v>
      </c>
      <c r="N598" s="30">
        <f>+IFERROR(ROUND(SUM(e!T596:V596)/e!S596,0),0)</f>
        <v>2757</v>
      </c>
      <c r="O598" s="30">
        <f>+IFERROR(ROUND(e!W596/e!G596*100,1),0)</f>
        <v>62.5</v>
      </c>
      <c r="P598" s="41">
        <f>+e!X596</f>
        <v>15</v>
      </c>
      <c r="Q598" s="30">
        <f>+IFERROR(ROUND(e!Z596/e!Y596*100,1),0)</f>
        <v>0</v>
      </c>
      <c r="R598" s="30">
        <f>+IFERROR(ROUND(e!AB596/e!AA596*100,1),0)</f>
        <v>50.5</v>
      </c>
      <c r="S598" s="30">
        <f>+IFERROR(ROUND(SUM(e!AC596:AF596)/J598*100,1),0)</f>
        <v>16</v>
      </c>
      <c r="T598" s="30">
        <f>+IFERROR(ROUND(e!AG596/e!Y596*100,1),0)</f>
        <v>12.2</v>
      </c>
      <c r="U598" s="30">
        <f>+IFERROR(ROUND(e!AH596/SUM(e!AH596:AJ596)*100,1),0)</f>
        <v>31.3</v>
      </c>
      <c r="V598" s="30">
        <f>+IFERROR(ROUND(e!AK596/SUM(e!AK596:AQ596)*100,1),0)</f>
        <v>12.2</v>
      </c>
      <c r="W598" s="30">
        <f>+IFERROR(ROUND(SUM(e!AR596:BG596)/J598*100,1),0)</f>
        <v>3.6</v>
      </c>
      <c r="X598" s="30">
        <f>+IFERROR(ROUND(SUM(e!BH596:BI596)/SUM(e!BJ596:BK596)*100,1),0)</f>
        <v>99.6</v>
      </c>
      <c r="Y598" s="30">
        <f t="shared" si="92"/>
        <v>365.8</v>
      </c>
      <c r="Z598" s="30">
        <f t="shared" si="93"/>
        <v>88.9</v>
      </c>
      <c r="AA598" s="30">
        <f>+IFERROR(ROUND(K598/SUM(e!T596:V596),1),0)</f>
        <v>126.8</v>
      </c>
      <c r="AB598" s="42">
        <f>+IFERROR(ROUND((SUM(e!BJ596:BK596)-SUM(e!BL596:BO596))/SUM(e!T596:V596),1),0)</f>
        <v>142.6</v>
      </c>
      <c r="AC598" s="30">
        <f>+IFERROR(ROUND(e!BP596/e!BQ596*100,1),0)</f>
        <v>288</v>
      </c>
      <c r="AD598" s="101">
        <f>+e!BR596</f>
        <v>27993</v>
      </c>
      <c r="AF598" s="5"/>
      <c r="AG598" s="29"/>
      <c r="BG598" s="5"/>
      <c r="BH598" s="29"/>
      <c r="CH598" s="5"/>
      <c r="CI598" s="29"/>
    </row>
    <row r="599" spans="2:87">
      <c r="B599" s="40" t="s">
        <v>2025</v>
      </c>
      <c r="C599" s="30" t="s">
        <v>2026</v>
      </c>
      <c r="D599" s="30" t="s">
        <v>1535</v>
      </c>
      <c r="E599" s="30" t="s">
        <v>2041</v>
      </c>
      <c r="F599" s="30" t="str">
        <f t="shared" si="91"/>
        <v>福井県南越前町</v>
      </c>
      <c r="G599" s="41">
        <f>+e!F597</f>
        <v>10304</v>
      </c>
      <c r="H599" s="41">
        <f>+e!G597</f>
        <v>1</v>
      </c>
      <c r="I599" s="41">
        <f>+SUM(e!H597:K597)</f>
        <v>4</v>
      </c>
      <c r="J599" s="41">
        <f>+SUM(e!L597:O597)</f>
        <v>179842</v>
      </c>
      <c r="K599" s="41">
        <f>+e!P597</f>
        <v>178049</v>
      </c>
      <c r="L599" s="41">
        <f>+SUM(e!Q597:R597)</f>
        <v>1011403</v>
      </c>
      <c r="M599" s="31">
        <f>+IFERROR(ROUND(e!P597/e!S597,0),0)</f>
        <v>178049</v>
      </c>
      <c r="N599" s="30">
        <f>+IFERROR(ROUND(SUM(e!T597:V597)/e!S597,0),0)</f>
        <v>1149</v>
      </c>
      <c r="O599" s="30">
        <f>+IFERROR(ROUND(e!W597/e!G597*100,1),0)</f>
        <v>0</v>
      </c>
      <c r="P599" s="41">
        <f>+e!X597</f>
        <v>26</v>
      </c>
      <c r="Q599" s="30">
        <f>+IFERROR(ROUND(e!Z597/e!Y597*100,1),0)</f>
        <v>0</v>
      </c>
      <c r="R599" s="30">
        <f>+IFERROR(ROUND(e!AB597/e!AA597*100,1),0)</f>
        <v>0</v>
      </c>
      <c r="S599" s="30">
        <f>+IFERROR(ROUND(SUM(e!AC597:AF597)/J599*100,1),0)</f>
        <v>1.3</v>
      </c>
      <c r="T599" s="30">
        <f>+IFERROR(ROUND(e!AG597/e!Y597*100,1),0)</f>
        <v>0</v>
      </c>
      <c r="U599" s="30">
        <f>+IFERROR(ROUND(e!AH597/SUM(e!AH597:AJ597)*100,1),0)</f>
        <v>0</v>
      </c>
      <c r="V599" s="30">
        <f>+IFERROR(ROUND(e!AK597/SUM(e!AK597:AQ597)*100,1),0)</f>
        <v>0</v>
      </c>
      <c r="W599" s="30">
        <f>+IFERROR(ROUND(SUM(e!AR597:BG597)/J599*100,1),0)</f>
        <v>1.3</v>
      </c>
      <c r="X599" s="30">
        <f>+IFERROR(ROUND(SUM(e!BH597:BI597)/SUM(e!BJ597:BK597)*100,1),0)</f>
        <v>100.3</v>
      </c>
      <c r="Y599" s="30">
        <f t="shared" si="92"/>
        <v>568</v>
      </c>
      <c r="Z599" s="30">
        <f t="shared" si="93"/>
        <v>63</v>
      </c>
      <c r="AA599" s="30">
        <f>+IFERROR(ROUND(K599/SUM(e!T597:V597),1),0)</f>
        <v>155</v>
      </c>
      <c r="AB599" s="42">
        <f>+IFERROR(ROUND((SUM(e!BJ597:BK597)-SUM(e!BL597:BO597))/SUM(e!T597:V597),1),0)</f>
        <v>246.2</v>
      </c>
      <c r="AC599" s="30">
        <f>+IFERROR(ROUND(e!BP597/e!BQ597*100,1),0)</f>
        <v>85.1</v>
      </c>
      <c r="AD599" s="101">
        <f>+e!BR597</f>
        <v>1600</v>
      </c>
      <c r="AF599" s="5"/>
      <c r="AG599" s="29"/>
      <c r="BG599" s="5"/>
      <c r="BH599" s="29"/>
      <c r="CH599" s="5"/>
      <c r="CI599" s="29"/>
    </row>
    <row r="600" spans="2:87">
      <c r="B600" s="40" t="s">
        <v>2025</v>
      </c>
      <c r="C600" s="30" t="s">
        <v>2026</v>
      </c>
      <c r="D600" s="30" t="s">
        <v>1466</v>
      </c>
      <c r="E600" s="30" t="s">
        <v>2042</v>
      </c>
      <c r="F600" s="30" t="str">
        <f t="shared" si="91"/>
        <v>福井県福井県（坂井）</v>
      </c>
      <c r="G600" s="41">
        <f>+e!F598</f>
        <v>0</v>
      </c>
      <c r="H600" s="41">
        <f>+e!G598</f>
        <v>6</v>
      </c>
      <c r="I600" s="41">
        <f>+SUM(e!H598:K598)</f>
        <v>1</v>
      </c>
      <c r="J600" s="41">
        <f>+SUM(e!L598:O598)</f>
        <v>40128</v>
      </c>
      <c r="K600" s="41">
        <f>+e!P598</f>
        <v>1048052</v>
      </c>
      <c r="L600" s="41">
        <f>+SUM(e!Q598:R598)</f>
        <v>56450</v>
      </c>
      <c r="M600" s="31">
        <f>+IFERROR(ROUND(e!P598/e!S598,0),0)</f>
        <v>104805</v>
      </c>
      <c r="N600" s="30">
        <f>+IFERROR(ROUND(SUM(e!T598:V598)/e!S598,0),0)</f>
        <v>1377</v>
      </c>
      <c r="O600" s="30">
        <f>+IFERROR(ROUND(e!W598/e!G598*100,1),0)</f>
        <v>100</v>
      </c>
      <c r="P600" s="41">
        <f>+e!X598</f>
        <v>4</v>
      </c>
      <c r="Q600" s="30">
        <f>+IFERROR(ROUND(e!Z598/e!Y598*100,1),0)</f>
        <v>0</v>
      </c>
      <c r="R600" s="30">
        <f>+IFERROR(ROUND(e!AB598/e!AA598*100,1),0)</f>
        <v>59.8</v>
      </c>
      <c r="S600" s="30">
        <f>+IFERROR(ROUND(SUM(e!AC598:AF598)/J600*100,1),0)</f>
        <v>0</v>
      </c>
      <c r="T600" s="30">
        <f>+IFERROR(ROUND(e!AG598/e!Y598*100,1),0)</f>
        <v>0</v>
      </c>
      <c r="U600" s="30">
        <f>+IFERROR(ROUND(e!AH598/SUM(e!AH598:AJ598)*100,1),0)</f>
        <v>0</v>
      </c>
      <c r="V600" s="30">
        <f>+IFERROR(ROUND(e!AK598/SUM(e!AK598:AQ598)*100,1),0)</f>
        <v>0</v>
      </c>
      <c r="W600" s="30">
        <f>+IFERROR(ROUND(SUM(e!AR598:BG598)/J600*100,1),0)</f>
        <v>4.9000000000000004</v>
      </c>
      <c r="X600" s="30">
        <f>+IFERROR(ROUND(SUM(e!BH598:BI598)/SUM(e!BJ598:BK598)*100,1),0)</f>
        <v>153.19999999999999</v>
      </c>
      <c r="Y600" s="30">
        <f t="shared" si="92"/>
        <v>5.4</v>
      </c>
      <c r="Z600" s="30">
        <f t="shared" si="93"/>
        <v>158.19999999999999</v>
      </c>
      <c r="AA600" s="30">
        <f>+IFERROR(ROUND(K600/SUM(e!T598:V598),1),0)</f>
        <v>76.099999999999994</v>
      </c>
      <c r="AB600" s="42">
        <f>+IFERROR(ROUND((SUM(e!BJ598:BK598)-SUM(e!BL598:BO598))/SUM(e!T598:V598),1),0)</f>
        <v>48.1</v>
      </c>
      <c r="AC600" s="30">
        <f>+IFERROR(ROUND(e!BP598/e!BQ598*100,1),0)</f>
        <v>1541.3</v>
      </c>
      <c r="AD600" s="101">
        <f>+e!BR598</f>
        <v>0</v>
      </c>
      <c r="AF600" s="5"/>
      <c r="AG600" s="29"/>
      <c r="BG600" s="5"/>
      <c r="BH600" s="29"/>
      <c r="CH600" s="5"/>
      <c r="CI600" s="29"/>
    </row>
    <row r="601" spans="2:87">
      <c r="B601" s="40" t="s">
        <v>2025</v>
      </c>
      <c r="C601" s="30" t="s">
        <v>2026</v>
      </c>
      <c r="D601" s="30" t="s">
        <v>1468</v>
      </c>
      <c r="E601" s="30" t="s">
        <v>2043</v>
      </c>
      <c r="F601" s="30" t="str">
        <f t="shared" si="91"/>
        <v>福井県福井県（日野川）</v>
      </c>
      <c r="G601" s="41">
        <f>+e!F599</f>
        <v>0</v>
      </c>
      <c r="H601" s="41">
        <f>+e!G599</f>
        <v>6</v>
      </c>
      <c r="I601" s="41">
        <f>+SUM(e!H599:K599)</f>
        <v>1</v>
      </c>
      <c r="J601" s="41">
        <f>+SUM(e!L599:O599)</f>
        <v>60625</v>
      </c>
      <c r="K601" s="41">
        <f>+e!P599</f>
        <v>1837519</v>
      </c>
      <c r="L601" s="41">
        <f>+SUM(e!Q599:R599)</f>
        <v>7420954</v>
      </c>
      <c r="M601" s="31">
        <f>+IFERROR(ROUND(e!P599/e!S599,0),0)</f>
        <v>167047</v>
      </c>
      <c r="N601" s="30">
        <f>+IFERROR(ROUND(SUM(e!T599:V599)/e!S599,0),0)</f>
        <v>1720</v>
      </c>
      <c r="O601" s="30">
        <f>+IFERROR(ROUND(e!W599/e!G599*100,1),0)</f>
        <v>83.3</v>
      </c>
      <c r="P601" s="41">
        <f>+e!X599</f>
        <v>5</v>
      </c>
      <c r="Q601" s="30">
        <f>+IFERROR(ROUND(e!Z599/e!Y599*100,1),0)</f>
        <v>0</v>
      </c>
      <c r="R601" s="30">
        <f>+IFERROR(ROUND(e!AB599/e!AA599*100,1),0)</f>
        <v>0</v>
      </c>
      <c r="S601" s="30">
        <f>+IFERROR(ROUND(SUM(e!AC599:AF599)/J601*100,1),0)</f>
        <v>0</v>
      </c>
      <c r="T601" s="30">
        <f>+IFERROR(ROUND(e!AG599/e!Y599*100,1),0)</f>
        <v>100</v>
      </c>
      <c r="U601" s="30">
        <f>+IFERROR(ROUND(e!AH599/SUM(e!AH599:AJ599)*100,1),0)</f>
        <v>100</v>
      </c>
      <c r="V601" s="30">
        <f>+IFERROR(ROUND(e!AK599/SUM(e!AK599:AQ599)*100,1),0)</f>
        <v>0</v>
      </c>
      <c r="W601" s="30">
        <f>+IFERROR(ROUND(SUM(e!AR599:BG599)/J601*100,1),0)</f>
        <v>8.6999999999999993</v>
      </c>
      <c r="X601" s="30">
        <f>+IFERROR(ROUND(SUM(e!BH599:BI599)/SUM(e!BJ599:BK599)*100,1),0)</f>
        <v>117.4</v>
      </c>
      <c r="Y601" s="30">
        <f t="shared" si="92"/>
        <v>403.9</v>
      </c>
      <c r="Z601" s="30">
        <f t="shared" si="93"/>
        <v>120.6</v>
      </c>
      <c r="AA601" s="30">
        <f>+IFERROR(ROUND(K601/SUM(e!T599:V599),1),0)</f>
        <v>97.1</v>
      </c>
      <c r="AB601" s="42">
        <f>+IFERROR(ROUND((SUM(e!BJ599:BK599)-SUM(e!BL599:BO599))/SUM(e!T599:V599),1),0)</f>
        <v>80.5</v>
      </c>
      <c r="AC601" s="30">
        <f>+IFERROR(ROUND(e!BP599/e!BQ599*100,1),0)</f>
        <v>776.9</v>
      </c>
      <c r="AD601" s="101">
        <f>+e!BR599</f>
        <v>0</v>
      </c>
      <c r="AF601" s="5"/>
      <c r="AG601" s="29"/>
      <c r="BG601" s="5"/>
      <c r="BH601" s="29"/>
      <c r="CH601" s="5"/>
      <c r="CI601" s="29"/>
    </row>
    <row r="602" spans="2:87">
      <c r="B602" s="40" t="s">
        <v>2044</v>
      </c>
      <c r="C602" s="30" t="s">
        <v>2045</v>
      </c>
      <c r="D602" s="30" t="s">
        <v>1280</v>
      </c>
      <c r="E602" s="30" t="s">
        <v>2046</v>
      </c>
      <c r="F602" s="30" t="str">
        <f t="shared" si="91"/>
        <v>山梨県甲府市</v>
      </c>
      <c r="G602" s="41">
        <f>+e!F600</f>
        <v>235179</v>
      </c>
      <c r="H602" s="41">
        <f>+e!G600</f>
        <v>117</v>
      </c>
      <c r="I602" s="41">
        <f>+SUM(e!H600:K600)</f>
        <v>6</v>
      </c>
      <c r="J602" s="41">
        <f>+SUM(e!L600:O600)</f>
        <v>1459150</v>
      </c>
      <c r="K602" s="41">
        <f>+e!P600</f>
        <v>4409953</v>
      </c>
      <c r="L602" s="41">
        <f>+SUM(e!Q600:R600)</f>
        <v>3134304</v>
      </c>
      <c r="M602" s="31">
        <f>+IFERROR(ROUND(e!P600/e!S600,0),0)</f>
        <v>55822</v>
      </c>
      <c r="N602" s="30">
        <f>+IFERROR(ROUND(SUM(e!T600:V600)/e!S600,0),0)</f>
        <v>339</v>
      </c>
      <c r="O602" s="30">
        <f>+IFERROR(ROUND(e!W600/e!G600*100,1),0)</f>
        <v>61.5</v>
      </c>
      <c r="P602" s="41">
        <f>+e!X600</f>
        <v>18</v>
      </c>
      <c r="Q602" s="30">
        <f>+IFERROR(ROUND(e!Z600/e!Y600*100,1),0)</f>
        <v>0</v>
      </c>
      <c r="R602" s="30">
        <f>+IFERROR(ROUND(e!AB600/e!AA600*100,1),0)</f>
        <v>79.2</v>
      </c>
      <c r="S602" s="30">
        <f>+IFERROR(ROUND(SUM(e!AC600:AF600)/J602*100,1),0)</f>
        <v>13.3</v>
      </c>
      <c r="T602" s="30">
        <f>+IFERROR(ROUND(e!AG600/e!Y600*100,1),0)</f>
        <v>99.7</v>
      </c>
      <c r="U602" s="30">
        <f>+IFERROR(ROUND(e!AH600/SUM(e!AH600:AJ600)*100,1),0)</f>
        <v>75.900000000000006</v>
      </c>
      <c r="V602" s="30">
        <f>+IFERROR(ROUND(e!AK600/SUM(e!AK600:AQ600)*100,1),0)</f>
        <v>81.599999999999994</v>
      </c>
      <c r="W602" s="30">
        <f>+IFERROR(ROUND(SUM(e!AR600:BG600)/J602*100,1),0)</f>
        <v>14.6</v>
      </c>
      <c r="X602" s="30">
        <f>+IFERROR(ROUND(SUM(e!BH600:BI600)/SUM(e!BJ600:BK600)*100,1),0)</f>
        <v>128.19999999999999</v>
      </c>
      <c r="Y602" s="30">
        <f t="shared" si="92"/>
        <v>71.099999999999994</v>
      </c>
      <c r="Z602" s="30">
        <f t="shared" si="93"/>
        <v>125</v>
      </c>
      <c r="AA602" s="30">
        <f>+IFERROR(ROUND(K602/SUM(e!T600:V600),1),0)</f>
        <v>164.8</v>
      </c>
      <c r="AB602" s="42">
        <f>+IFERROR(ROUND((SUM(e!BJ600:BK600)-SUM(e!BL600:BO600))/SUM(e!T600:V600),1),0)</f>
        <v>131.80000000000001</v>
      </c>
      <c r="AC602" s="30">
        <f>+IFERROR(ROUND(e!BP600/e!BQ600*100,1),0)</f>
        <v>508.2</v>
      </c>
      <c r="AD602" s="101">
        <f>+e!BR600</f>
        <v>0</v>
      </c>
      <c r="AF602" s="5"/>
      <c r="AG602" s="29"/>
      <c r="BG602" s="5"/>
      <c r="BH602" s="29"/>
      <c r="CH602" s="5"/>
      <c r="CI602" s="29"/>
    </row>
    <row r="603" spans="2:87">
      <c r="B603" s="40" t="s">
        <v>2044</v>
      </c>
      <c r="C603" s="30" t="s">
        <v>2045</v>
      </c>
      <c r="D603" s="30" t="s">
        <v>1284</v>
      </c>
      <c r="E603" s="30" t="s">
        <v>2047</v>
      </c>
      <c r="F603" s="30" t="str">
        <f t="shared" si="91"/>
        <v>山梨県都留市</v>
      </c>
      <c r="G603" s="41">
        <f>+e!F601</f>
        <v>16025</v>
      </c>
      <c r="H603" s="41">
        <f>+e!G601</f>
        <v>11</v>
      </c>
      <c r="I603" s="41">
        <f>+SUM(e!H601:K601)</f>
        <v>4</v>
      </c>
      <c r="J603" s="41">
        <f>+SUM(e!L601:O601)</f>
        <v>108418</v>
      </c>
      <c r="K603" s="41">
        <f>+e!P601</f>
        <v>279177</v>
      </c>
      <c r="L603" s="41">
        <f>+SUM(e!Q601:R601)</f>
        <v>2054651</v>
      </c>
      <c r="M603" s="31">
        <f>+IFERROR(ROUND(e!P601/e!S601,0),0)</f>
        <v>34897</v>
      </c>
      <c r="N603" s="30">
        <f>+IFERROR(ROUND(SUM(e!T601:V601)/e!S601,0),0)</f>
        <v>316</v>
      </c>
      <c r="O603" s="30">
        <f>+IFERROR(ROUND(e!W601/e!G601*100,1),0)</f>
        <v>18.2</v>
      </c>
      <c r="P603" s="41">
        <f>+e!X601</f>
        <v>18</v>
      </c>
      <c r="Q603" s="30">
        <f>+IFERROR(ROUND(e!Z601/e!Y601*100,1),0)</f>
        <v>0</v>
      </c>
      <c r="R603" s="30">
        <f>+IFERROR(ROUND(e!AB601/e!AA601*100,1),0)</f>
        <v>0</v>
      </c>
      <c r="S603" s="30">
        <f>+IFERROR(ROUND(SUM(e!AC601:AF601)/J603*100,1),0)</f>
        <v>0</v>
      </c>
      <c r="T603" s="30">
        <f>+IFERROR(ROUND(e!AG601/e!Y601*100,1),0)</f>
        <v>0</v>
      </c>
      <c r="U603" s="30">
        <f>+IFERROR(ROUND(e!AH601/SUM(e!AH601:AJ601)*100,1),0)</f>
        <v>0</v>
      </c>
      <c r="V603" s="30">
        <f>+IFERROR(ROUND(e!AK601/SUM(e!AK601:AQ601)*100,1),0)</f>
        <v>0</v>
      </c>
      <c r="W603" s="30">
        <f>+IFERROR(ROUND(SUM(e!AR601:BG601)/J603*100,1),0)</f>
        <v>30.8</v>
      </c>
      <c r="X603" s="30">
        <f>+IFERROR(ROUND(SUM(e!BH601:BI601)/SUM(e!BJ601:BK601)*100,1),0)</f>
        <v>121.9</v>
      </c>
      <c r="Y603" s="30">
        <f t="shared" si="92"/>
        <v>736</v>
      </c>
      <c r="Z603" s="30">
        <f t="shared" si="93"/>
        <v>100</v>
      </c>
      <c r="AA603" s="30">
        <f>+IFERROR(ROUND(K603/SUM(e!T601:V601),1),0)</f>
        <v>110.5</v>
      </c>
      <c r="AB603" s="42">
        <f>+IFERROR(ROUND((SUM(e!BJ601:BK601)-SUM(e!BL601:BO601))/SUM(e!T601:V601),1),0)</f>
        <v>110.5</v>
      </c>
      <c r="AC603" s="30">
        <f>+IFERROR(ROUND(e!BP601/e!BQ601*100,1),0)</f>
        <v>227.6</v>
      </c>
      <c r="AD603" s="101">
        <f>+e!BR601</f>
        <v>9035</v>
      </c>
      <c r="AF603" s="5"/>
      <c r="AG603" s="29"/>
      <c r="BG603" s="5"/>
      <c r="BH603" s="29"/>
      <c r="CH603" s="5"/>
      <c r="CI603" s="29"/>
    </row>
    <row r="604" spans="2:87">
      <c r="B604" s="40" t="s">
        <v>2044</v>
      </c>
      <c r="C604" s="30" t="s">
        <v>2045</v>
      </c>
      <c r="D604" s="30" t="s">
        <v>1286</v>
      </c>
      <c r="E604" s="30" t="s">
        <v>2048</v>
      </c>
      <c r="F604" s="30" t="str">
        <f t="shared" si="91"/>
        <v>山梨県富士河口湖町</v>
      </c>
      <c r="G604" s="41">
        <f>+e!F602</f>
        <v>19734</v>
      </c>
      <c r="H604" s="41">
        <f>+e!G602</f>
        <v>5</v>
      </c>
      <c r="I604" s="41">
        <f>+SUM(e!H602:K602)</f>
        <v>17</v>
      </c>
      <c r="J604" s="41">
        <f>+SUM(e!L602:O602)</f>
        <v>145383</v>
      </c>
      <c r="K604" s="41">
        <f>+e!P602</f>
        <v>229471</v>
      </c>
      <c r="L604" s="41">
        <f>+SUM(e!Q602:R602)</f>
        <v>1043117</v>
      </c>
      <c r="M604" s="31">
        <f>+IFERROR(ROUND(e!P602/e!S602,0),0)</f>
        <v>76490</v>
      </c>
      <c r="N604" s="30">
        <f>+IFERROR(ROUND(SUM(e!T602:V602)/e!S602,0),0)</f>
        <v>1227</v>
      </c>
      <c r="O604" s="30">
        <f>+IFERROR(ROUND(e!W602/e!G602*100,1),0)</f>
        <v>0</v>
      </c>
      <c r="P604" s="41">
        <f>+e!X602</f>
        <v>11</v>
      </c>
      <c r="Q604" s="30">
        <f>+IFERROR(ROUND(e!Z602/e!Y602*100,1),0)</f>
        <v>0</v>
      </c>
      <c r="R604" s="30">
        <f>+IFERROR(ROUND(e!AB602/e!AA602*100,1),0)</f>
        <v>36.799999999999997</v>
      </c>
      <c r="S604" s="30">
        <f>+IFERROR(ROUND(SUM(e!AC602:AF602)/J604*100,1),0)</f>
        <v>1</v>
      </c>
      <c r="T604" s="30">
        <f>+IFERROR(ROUND(e!AG602/e!Y602*100,1),0)</f>
        <v>27.5</v>
      </c>
      <c r="U604" s="30">
        <f>+IFERROR(ROUND(e!AH602/SUM(e!AH602:AJ602)*100,1),0)</f>
        <v>25.5</v>
      </c>
      <c r="V604" s="30">
        <f>+IFERROR(ROUND(e!AK602/SUM(e!AK602:AQ602)*100,1),0)</f>
        <v>75.099999999999994</v>
      </c>
      <c r="W604" s="30">
        <f>+IFERROR(ROUND(SUM(e!AR602:BG602)/J604*100,1),0)</f>
        <v>19.5</v>
      </c>
      <c r="X604" s="30">
        <f>+IFERROR(ROUND(SUM(e!BH602:BI602)/SUM(e!BJ602:BK602)*100,1),0)</f>
        <v>101.8</v>
      </c>
      <c r="Y604" s="30">
        <f t="shared" si="92"/>
        <v>454.6</v>
      </c>
      <c r="Z604" s="30">
        <f t="shared" si="93"/>
        <v>96.6</v>
      </c>
      <c r="AA604" s="30">
        <f>+IFERROR(ROUND(K604/SUM(e!T602:V602),1),0)</f>
        <v>62.4</v>
      </c>
      <c r="AB604" s="42">
        <f>+IFERROR(ROUND((SUM(e!BJ602:BK602)-SUM(e!BL602:BO602))/SUM(e!T602:V602),1),0)</f>
        <v>64.599999999999994</v>
      </c>
      <c r="AC604" s="30">
        <f>+IFERROR(ROUND(e!BP602/e!BQ602*100,1),0)</f>
        <v>538.1</v>
      </c>
      <c r="AD604" s="101">
        <f>+e!BR602</f>
        <v>0</v>
      </c>
      <c r="AF604" s="5"/>
      <c r="AG604" s="29"/>
      <c r="BG604" s="5"/>
      <c r="BH604" s="29"/>
      <c r="CH604" s="5"/>
      <c r="CI604" s="29"/>
    </row>
    <row r="605" spans="2:87">
      <c r="B605" s="40" t="s">
        <v>2044</v>
      </c>
      <c r="C605" s="30" t="s">
        <v>2045</v>
      </c>
      <c r="D605" s="30" t="s">
        <v>1290</v>
      </c>
      <c r="E605" s="30" t="s">
        <v>2049</v>
      </c>
      <c r="F605" s="30" t="str">
        <f t="shared" si="91"/>
        <v>山梨県甲州市（勝沼）</v>
      </c>
      <c r="G605" s="41">
        <f>+e!F603</f>
        <v>1855</v>
      </c>
      <c r="H605" s="41">
        <f>+e!G603</f>
        <v>0</v>
      </c>
      <c r="I605" s="41">
        <f>+SUM(e!H603:K603)</f>
        <v>0</v>
      </c>
      <c r="J605" s="41">
        <f>+SUM(e!L603:O603)</f>
        <v>20199</v>
      </c>
      <c r="K605" s="41">
        <f>+e!P603</f>
        <v>34583</v>
      </c>
      <c r="L605" s="41">
        <f>+SUM(e!Q603:R603)</f>
        <v>0</v>
      </c>
      <c r="M605" s="31">
        <f>+IFERROR(ROUND(e!P603/e!S603,0),0)</f>
        <v>0</v>
      </c>
      <c r="N605" s="30">
        <f>+IFERROR(ROUND(SUM(e!T603:V603)/e!S603,0),0)</f>
        <v>0</v>
      </c>
      <c r="O605" s="30">
        <f>+IFERROR(ROUND(e!W603/e!G603*100,1),0)</f>
        <v>0</v>
      </c>
      <c r="P605" s="41">
        <f>+e!X603</f>
        <v>0</v>
      </c>
      <c r="Q605" s="30">
        <f>+IFERROR(ROUND(e!Z603/e!Y603*100,1),0)</f>
        <v>0</v>
      </c>
      <c r="R605" s="30">
        <f>+IFERROR(ROUND(e!AB603/e!AA603*100,1),0)</f>
        <v>0</v>
      </c>
      <c r="S605" s="30">
        <f>+IFERROR(ROUND(SUM(e!AC603:AF603)/J605*100,1),0)</f>
        <v>0</v>
      </c>
      <c r="T605" s="30">
        <f>+IFERROR(ROUND(e!AG603/e!Y603*100,1),0)</f>
        <v>0</v>
      </c>
      <c r="U605" s="30">
        <f>+IFERROR(ROUND(e!AH603/SUM(e!AH603:AJ603)*100,1),0)</f>
        <v>0</v>
      </c>
      <c r="V605" s="30">
        <f>+IFERROR(ROUND(e!AK603/SUM(e!AK603:AQ603)*100,1),0)</f>
        <v>47.5</v>
      </c>
      <c r="W605" s="30">
        <f>+IFERROR(ROUND(SUM(e!AR603:BG603)/J605*100,1),0)</f>
        <v>0</v>
      </c>
      <c r="X605" s="30">
        <f>+IFERROR(ROUND(SUM(e!BH603:BI603)/SUM(e!BJ603:BK603)*100,1),0)</f>
        <v>106.7</v>
      </c>
      <c r="Y605" s="30">
        <f t="shared" si="92"/>
        <v>0</v>
      </c>
      <c r="Z605" s="30">
        <f t="shared" si="93"/>
        <v>110.9</v>
      </c>
      <c r="AA605" s="30">
        <f>+IFERROR(ROUND(K605/SUM(e!T603:V603),1),0)</f>
        <v>72.3</v>
      </c>
      <c r="AB605" s="42">
        <f>+IFERROR(ROUND((SUM(e!BJ603:BK603)-SUM(e!BL603:BO603))/SUM(e!T603:V603),1),0)</f>
        <v>65.2</v>
      </c>
      <c r="AC605" s="30">
        <f>+IFERROR(ROUND(e!BP603/e!BQ603*100,1),0)</f>
        <v>11116.4</v>
      </c>
      <c r="AD605" s="101">
        <f>+e!BR603</f>
        <v>0</v>
      </c>
      <c r="AF605" s="5"/>
      <c r="AG605" s="29"/>
      <c r="BG605" s="5"/>
      <c r="BH605" s="29"/>
      <c r="CH605" s="5"/>
      <c r="CI605" s="29"/>
    </row>
    <row r="606" spans="2:87">
      <c r="B606" s="40" t="s">
        <v>2044</v>
      </c>
      <c r="C606" s="30" t="s">
        <v>2045</v>
      </c>
      <c r="D606" s="30" t="s">
        <v>1292</v>
      </c>
      <c r="E606" s="30" t="s">
        <v>2050</v>
      </c>
      <c r="F606" s="30" t="str">
        <f t="shared" si="91"/>
        <v>山梨県富士吉田市</v>
      </c>
      <c r="G606" s="41">
        <f>+e!F604</f>
        <v>48482</v>
      </c>
      <c r="H606" s="41">
        <f>+e!G604</f>
        <v>9</v>
      </c>
      <c r="I606" s="41">
        <f>+SUM(e!H604:K604)</f>
        <v>17</v>
      </c>
      <c r="J606" s="41">
        <f>+SUM(e!L604:O604)</f>
        <v>304090</v>
      </c>
      <c r="K606" s="41">
        <f>+e!P604</f>
        <v>556055</v>
      </c>
      <c r="L606" s="41">
        <f>+SUM(e!Q604:R604)</f>
        <v>3242985</v>
      </c>
      <c r="M606" s="31">
        <f>+IFERROR(ROUND(e!P604/e!S604,0),0)</f>
        <v>111211</v>
      </c>
      <c r="N606" s="30">
        <f>+IFERROR(ROUND(SUM(e!T604:V604)/e!S604,0),0)</f>
        <v>1302</v>
      </c>
      <c r="O606" s="30">
        <f>+IFERROR(ROUND(e!W604/e!G604*100,1),0)</f>
        <v>77.8</v>
      </c>
      <c r="P606" s="41">
        <f>+e!X604</f>
        <v>7</v>
      </c>
      <c r="Q606" s="30">
        <f>+IFERROR(ROUND(e!Z604/e!Y604*100,1),0)</f>
        <v>0</v>
      </c>
      <c r="R606" s="30">
        <f>+IFERROR(ROUND(e!AB604/e!AA604*100,1),0)</f>
        <v>0.9</v>
      </c>
      <c r="S606" s="30">
        <f>+IFERROR(ROUND(SUM(e!AC604:AF604)/J606*100,1),0)</f>
        <v>4.9000000000000004</v>
      </c>
      <c r="T606" s="30">
        <f>+IFERROR(ROUND(e!AG604/e!Y604*100,1),0)</f>
        <v>30.8</v>
      </c>
      <c r="U606" s="30">
        <f>+IFERROR(ROUND(e!AH604/SUM(e!AH604:AJ604)*100,1),0)</f>
        <v>0</v>
      </c>
      <c r="V606" s="30">
        <f>+IFERROR(ROUND(e!AK604/SUM(e!AK604:AQ604)*100,1),0)</f>
        <v>64.900000000000006</v>
      </c>
      <c r="W606" s="30">
        <f>+IFERROR(ROUND(SUM(e!AR604:BG604)/J606*100,1),0)</f>
        <v>11.3</v>
      </c>
      <c r="X606" s="30">
        <f>+IFERROR(ROUND(SUM(e!BH604:BI604)/SUM(e!BJ604:BK604)*100,1),0)</f>
        <v>118.2</v>
      </c>
      <c r="Y606" s="30">
        <f t="shared" si="92"/>
        <v>583.20000000000005</v>
      </c>
      <c r="Z606" s="30">
        <f t="shared" si="93"/>
        <v>117.8</v>
      </c>
      <c r="AA606" s="30">
        <f>+IFERROR(ROUND(K606/SUM(e!T604:V604),1),0)</f>
        <v>85.4</v>
      </c>
      <c r="AB606" s="42">
        <f>+IFERROR(ROUND((SUM(e!BJ604:BK604)-SUM(e!BL604:BO604))/SUM(e!T604:V604),1),0)</f>
        <v>72.5</v>
      </c>
      <c r="AC606" s="30">
        <f>+IFERROR(ROUND(e!BP604/e!BQ604*100,1),0)</f>
        <v>208.4</v>
      </c>
      <c r="AD606" s="101">
        <f>+e!BR604</f>
        <v>0</v>
      </c>
      <c r="AF606" s="5"/>
      <c r="AG606" s="29"/>
      <c r="BG606" s="5"/>
      <c r="BH606" s="29"/>
      <c r="CH606" s="5"/>
      <c r="CI606" s="29"/>
    </row>
    <row r="607" spans="2:87">
      <c r="B607" s="40" t="s">
        <v>2044</v>
      </c>
      <c r="C607" s="30" t="s">
        <v>2045</v>
      </c>
      <c r="D607" s="30" t="s">
        <v>1296</v>
      </c>
      <c r="E607" s="30" t="s">
        <v>2051</v>
      </c>
      <c r="F607" s="30" t="str">
        <f t="shared" si="91"/>
        <v>山梨県甲州市（塩山）</v>
      </c>
      <c r="G607" s="41">
        <f>+e!F605</f>
        <v>16817</v>
      </c>
      <c r="H607" s="41">
        <f>+e!G605</f>
        <v>9</v>
      </c>
      <c r="I607" s="41">
        <f>+SUM(e!H605:K605)</f>
        <v>6</v>
      </c>
      <c r="J607" s="41">
        <f>+SUM(e!L605:O605)</f>
        <v>148695</v>
      </c>
      <c r="K607" s="41">
        <f>+e!P605</f>
        <v>315787</v>
      </c>
      <c r="L607" s="41">
        <f>+SUM(e!Q605:R605)</f>
        <v>905493</v>
      </c>
      <c r="M607" s="31">
        <f>+IFERROR(ROUND(e!P605/e!S605,0),0)</f>
        <v>35087</v>
      </c>
      <c r="N607" s="30">
        <f>+IFERROR(ROUND(SUM(e!T605:V605)/e!S605,0),0)</f>
        <v>199</v>
      </c>
      <c r="O607" s="30">
        <f>+IFERROR(ROUND(e!W605/e!G605*100,1),0)</f>
        <v>22.2</v>
      </c>
      <c r="P607" s="41">
        <f>+e!X605</f>
        <v>5</v>
      </c>
      <c r="Q607" s="30">
        <f>+IFERROR(ROUND(e!Z605/e!Y605*100,1),0)</f>
        <v>0</v>
      </c>
      <c r="R607" s="30">
        <f>+IFERROR(ROUND(e!AB605/e!AA605*100,1),0)</f>
        <v>46.2</v>
      </c>
      <c r="S607" s="30">
        <f>+IFERROR(ROUND(SUM(e!AC605:AF605)/J607*100,1),0)</f>
        <v>0.5</v>
      </c>
      <c r="T607" s="30">
        <f>+IFERROR(ROUND(e!AG605/e!Y605*100,1),0)</f>
        <v>0</v>
      </c>
      <c r="U607" s="30">
        <f>+IFERROR(ROUND(e!AH605/SUM(e!AH605:AJ605)*100,1),0)</f>
        <v>0</v>
      </c>
      <c r="V607" s="30">
        <f>+IFERROR(ROUND(e!AK605/SUM(e!AK605:AQ605)*100,1),0)</f>
        <v>80.3</v>
      </c>
      <c r="W607" s="30">
        <f>+IFERROR(ROUND(SUM(e!AR605:BG605)/J607*100,1),0)</f>
        <v>0</v>
      </c>
      <c r="X607" s="30">
        <f>+IFERROR(ROUND(SUM(e!BH605:BI605)/SUM(e!BJ605:BK605)*100,1),0)</f>
        <v>111.9</v>
      </c>
      <c r="Y607" s="30">
        <f t="shared" si="92"/>
        <v>286.7</v>
      </c>
      <c r="Z607" s="30">
        <f t="shared" si="93"/>
        <v>106.4</v>
      </c>
      <c r="AA607" s="30">
        <f>+IFERROR(ROUND(K607/SUM(e!T605:V605),1),0)</f>
        <v>176.3</v>
      </c>
      <c r="AB607" s="42">
        <f>+IFERROR(ROUND((SUM(e!BJ605:BK605)-SUM(e!BL605:BO605))/SUM(e!T605:V605),1),0)</f>
        <v>165.7</v>
      </c>
      <c r="AC607" s="30">
        <f>+IFERROR(ROUND(e!BP605/e!BQ605*100,1),0)</f>
        <v>471.6</v>
      </c>
      <c r="AD607" s="101">
        <f>+e!BR605</f>
        <v>2500</v>
      </c>
      <c r="AF607" s="5"/>
      <c r="AG607" s="29"/>
      <c r="BG607" s="5"/>
      <c r="BH607" s="29"/>
      <c r="CH607" s="5"/>
      <c r="CI607" s="29"/>
    </row>
    <row r="608" spans="2:87">
      <c r="B608" s="40" t="s">
        <v>2044</v>
      </c>
      <c r="C608" s="30" t="s">
        <v>2045</v>
      </c>
      <c r="D608" s="30" t="s">
        <v>1298</v>
      </c>
      <c r="E608" s="30" t="s">
        <v>2052</v>
      </c>
      <c r="F608" s="30" t="str">
        <f t="shared" si="91"/>
        <v>山梨県富士川町</v>
      </c>
      <c r="G608" s="41">
        <f>+e!F606</f>
        <v>13568</v>
      </c>
      <c r="H608" s="41">
        <f>+e!G606</f>
        <v>4</v>
      </c>
      <c r="I608" s="41">
        <f>+SUM(e!H606:K606)</f>
        <v>5</v>
      </c>
      <c r="J608" s="41">
        <f>+SUM(e!L606:O606)</f>
        <v>126336</v>
      </c>
      <c r="K608" s="41">
        <f>+e!P606</f>
        <v>185802</v>
      </c>
      <c r="L608" s="41">
        <f>+SUM(e!Q606:R606)</f>
        <v>683013</v>
      </c>
      <c r="M608" s="31">
        <f>+IFERROR(ROUND(e!P606/e!S606,0),0)</f>
        <v>46451</v>
      </c>
      <c r="N608" s="30">
        <f>+IFERROR(ROUND(SUM(e!T606:V606)/e!S606,0),0)</f>
        <v>404</v>
      </c>
      <c r="O608" s="30">
        <f>+IFERROR(ROUND(e!W606/e!G606*100,1),0)</f>
        <v>0</v>
      </c>
      <c r="P608" s="41">
        <f>+e!X606</f>
        <v>2</v>
      </c>
      <c r="Q608" s="30">
        <f>+IFERROR(ROUND(e!Z606/e!Y606*100,1),0)</f>
        <v>0</v>
      </c>
      <c r="R608" s="30">
        <f>+IFERROR(ROUND(e!AB606/e!AA606*100,1),0)</f>
        <v>77.5</v>
      </c>
      <c r="S608" s="30">
        <f>+IFERROR(ROUND(SUM(e!AC606:AF606)/J608*100,1),0)</f>
        <v>0</v>
      </c>
      <c r="T608" s="30">
        <f>+IFERROR(ROUND(e!AG606/e!Y606*100,1),0)</f>
        <v>0</v>
      </c>
      <c r="U608" s="30">
        <f>+IFERROR(ROUND(e!AH606/SUM(e!AH606:AJ606)*100,1),0)</f>
        <v>0</v>
      </c>
      <c r="V608" s="30">
        <f>+IFERROR(ROUND(e!AK606/SUM(e!AK606:AQ606)*100,1),0)</f>
        <v>0</v>
      </c>
      <c r="W608" s="30">
        <f>+IFERROR(ROUND(SUM(e!AR606:BG606)/J608*100,1),0)</f>
        <v>8.4</v>
      </c>
      <c r="X608" s="30">
        <f>+IFERROR(ROUND(SUM(e!BH606:BI606)/SUM(e!BJ606:BK606)*100,1),0)</f>
        <v>106.4</v>
      </c>
      <c r="Y608" s="30">
        <f t="shared" si="92"/>
        <v>367.6</v>
      </c>
      <c r="Z608" s="30">
        <f t="shared" si="93"/>
        <v>96</v>
      </c>
      <c r="AA608" s="30">
        <f>+IFERROR(ROUND(K608/SUM(e!T606:V606),1),0)</f>
        <v>115</v>
      </c>
      <c r="AB608" s="42">
        <f>+IFERROR(ROUND((SUM(e!BJ606:BK606)-SUM(e!BL606:BO606))/SUM(e!T606:V606),1),0)</f>
        <v>119.8</v>
      </c>
      <c r="AC608" s="30">
        <f>+IFERROR(ROUND(e!BP606/e!BQ606*100,1),0)</f>
        <v>548.20000000000005</v>
      </c>
      <c r="AD608" s="101">
        <f>+e!BR606</f>
        <v>0</v>
      </c>
      <c r="AF608" s="5"/>
      <c r="AG608" s="29"/>
      <c r="BG608" s="5"/>
      <c r="BH608" s="29"/>
      <c r="CH608" s="5"/>
      <c r="CI608" s="29"/>
    </row>
    <row r="609" spans="2:87">
      <c r="B609" s="40" t="s">
        <v>2044</v>
      </c>
      <c r="C609" s="30" t="s">
        <v>2045</v>
      </c>
      <c r="D609" s="30" t="s">
        <v>1300</v>
      </c>
      <c r="E609" s="30" t="s">
        <v>2053</v>
      </c>
      <c r="F609" s="30" t="str">
        <f t="shared" si="91"/>
        <v>山梨県南アルプス市</v>
      </c>
      <c r="G609" s="41">
        <f>+e!F607</f>
        <v>71003</v>
      </c>
      <c r="H609" s="41">
        <f>+e!G607</f>
        <v>32</v>
      </c>
      <c r="I609" s="41">
        <f>+SUM(e!H607:K607)</f>
        <v>23</v>
      </c>
      <c r="J609" s="41">
        <f>+SUM(e!L607:O607)</f>
        <v>711077</v>
      </c>
      <c r="K609" s="41">
        <f>+e!P607</f>
        <v>1107470</v>
      </c>
      <c r="L609" s="41">
        <f>+SUM(e!Q607:R607)</f>
        <v>4573143</v>
      </c>
      <c r="M609" s="31">
        <f>+IFERROR(ROUND(e!P607/e!S607,0),0)</f>
        <v>34608</v>
      </c>
      <c r="N609" s="30">
        <f>+IFERROR(ROUND(SUM(e!T607:V607)/e!S607,0),0)</f>
        <v>249</v>
      </c>
      <c r="O609" s="30">
        <f>+IFERROR(ROUND(e!W607/e!G607*100,1),0)</f>
        <v>46.9</v>
      </c>
      <c r="P609" s="41">
        <f>+e!X607</f>
        <v>14</v>
      </c>
      <c r="Q609" s="30">
        <f>+IFERROR(ROUND(e!Z607/e!Y607*100,1),0)</f>
        <v>0</v>
      </c>
      <c r="R609" s="30">
        <f>+IFERROR(ROUND(e!AB607/e!AA607*100,1),0)</f>
        <v>31.9</v>
      </c>
      <c r="S609" s="30">
        <f>+IFERROR(ROUND(SUM(e!AC607:AF607)/J609*100,1),0)</f>
        <v>26.4</v>
      </c>
      <c r="T609" s="30">
        <f>+IFERROR(ROUND(e!AG607/e!Y607*100,1),0)</f>
        <v>24.9</v>
      </c>
      <c r="U609" s="30">
        <f>+IFERROR(ROUND(e!AH607/SUM(e!AH607:AJ607)*100,1),0)</f>
        <v>27.2</v>
      </c>
      <c r="V609" s="30">
        <f>+IFERROR(ROUND(e!AK607/SUM(e!AK607:AQ607)*100,1),0)</f>
        <v>47.8</v>
      </c>
      <c r="W609" s="30">
        <f>+IFERROR(ROUND(SUM(e!AR607:BG607)/J609*100,1),0)</f>
        <v>5.6</v>
      </c>
      <c r="X609" s="30">
        <f>+IFERROR(ROUND(SUM(e!BH607:BI607)/SUM(e!BJ607:BK607)*100,1),0)</f>
        <v>114.1</v>
      </c>
      <c r="Y609" s="30">
        <f t="shared" si="92"/>
        <v>412.9</v>
      </c>
      <c r="Z609" s="30">
        <f t="shared" si="93"/>
        <v>104.6</v>
      </c>
      <c r="AA609" s="30">
        <f>+IFERROR(ROUND(K609/SUM(e!T607:V607),1),0)</f>
        <v>139.30000000000001</v>
      </c>
      <c r="AB609" s="42">
        <f>+IFERROR(ROUND((SUM(e!BJ607:BK607)-SUM(e!BL607:BO607))/SUM(e!T607:V607),1),0)</f>
        <v>133.19999999999999</v>
      </c>
      <c r="AC609" s="30">
        <f>+IFERROR(ROUND(e!BP607/e!BQ607*100,1),0)</f>
        <v>437.3</v>
      </c>
      <c r="AD609" s="101">
        <f>+e!BR607</f>
        <v>0</v>
      </c>
      <c r="AF609" s="5"/>
      <c r="AG609" s="29"/>
      <c r="BG609" s="5"/>
      <c r="BH609" s="29"/>
      <c r="CH609" s="5"/>
      <c r="CI609" s="29"/>
    </row>
    <row r="610" spans="2:87">
      <c r="B610" s="40" t="s">
        <v>2044</v>
      </c>
      <c r="C610" s="30" t="s">
        <v>2045</v>
      </c>
      <c r="D610" s="30" t="s">
        <v>1302</v>
      </c>
      <c r="E610" s="30" t="s">
        <v>2054</v>
      </c>
      <c r="F610" s="30" t="str">
        <f t="shared" si="91"/>
        <v>山梨県韮崎市</v>
      </c>
      <c r="G610" s="41">
        <f>+e!F608</f>
        <v>26310</v>
      </c>
      <c r="H610" s="41">
        <f>+e!G608</f>
        <v>10</v>
      </c>
      <c r="I610" s="41">
        <f>+SUM(e!H608:K608)</f>
        <v>13</v>
      </c>
      <c r="J610" s="41">
        <f>+SUM(e!L608:O608)</f>
        <v>317171</v>
      </c>
      <c r="K610" s="41">
        <f>+e!P608</f>
        <v>532056</v>
      </c>
      <c r="L610" s="41">
        <f>+SUM(e!Q608:R608)</f>
        <v>2559391</v>
      </c>
      <c r="M610" s="31">
        <f>+IFERROR(ROUND(e!P608/e!S608,0),0)</f>
        <v>66507</v>
      </c>
      <c r="N610" s="30">
        <f>+IFERROR(ROUND(SUM(e!T608:V608)/e!S608,0),0)</f>
        <v>395</v>
      </c>
      <c r="O610" s="30">
        <f>+IFERROR(ROUND(e!W608/e!G608*100,1),0)</f>
        <v>40</v>
      </c>
      <c r="P610" s="41">
        <f>+e!X608</f>
        <v>19</v>
      </c>
      <c r="Q610" s="30">
        <f>+IFERROR(ROUND(e!Z608/e!Y608*100,1),0)</f>
        <v>0</v>
      </c>
      <c r="R610" s="30">
        <f>+IFERROR(ROUND(e!AB608/e!AA608*100,1),0)</f>
        <v>49.3</v>
      </c>
      <c r="S610" s="30">
        <f>+IFERROR(ROUND(SUM(e!AC608:AF608)/J610*100,1),0)</f>
        <v>23</v>
      </c>
      <c r="T610" s="30">
        <f>+IFERROR(ROUND(e!AG608/e!Y608*100,1),0)</f>
        <v>32.4</v>
      </c>
      <c r="U610" s="30">
        <f>+IFERROR(ROUND(e!AH608/SUM(e!AH608:AJ608)*100,1),0)</f>
        <v>0</v>
      </c>
      <c r="V610" s="30">
        <f>+IFERROR(ROUND(e!AK608/SUM(e!AK608:AQ608)*100,1),0)</f>
        <v>100</v>
      </c>
      <c r="W610" s="30">
        <f>+IFERROR(ROUND(SUM(e!AR608:BG608)/J610*100,1),0)</f>
        <v>16.399999999999999</v>
      </c>
      <c r="X610" s="30">
        <f>+IFERROR(ROUND(SUM(e!BH608:BI608)/SUM(e!BJ608:BK608)*100,1),0)</f>
        <v>100.7</v>
      </c>
      <c r="Y610" s="30">
        <f t="shared" si="92"/>
        <v>481</v>
      </c>
      <c r="Z610" s="30">
        <f t="shared" si="93"/>
        <v>72.8</v>
      </c>
      <c r="AA610" s="30">
        <f>+IFERROR(ROUND(K610/SUM(e!T608:V608),1),0)</f>
        <v>168.2</v>
      </c>
      <c r="AB610" s="42">
        <f>+IFERROR(ROUND((SUM(e!BJ608:BK608)-SUM(e!BL608:BO608))/SUM(e!T608:V608),1),0)</f>
        <v>231.2</v>
      </c>
      <c r="AC610" s="30">
        <f>+IFERROR(ROUND(e!BP608/e!BQ608*100,1),0)</f>
        <v>173.2</v>
      </c>
      <c r="AD610" s="101">
        <f>+e!BR608</f>
        <v>9300</v>
      </c>
      <c r="AF610" s="5"/>
      <c r="AG610" s="29"/>
      <c r="BG610" s="5"/>
      <c r="BH610" s="29"/>
      <c r="CH610" s="5"/>
      <c r="CI610" s="29"/>
    </row>
    <row r="611" spans="2:87">
      <c r="B611" s="40" t="s">
        <v>2044</v>
      </c>
      <c r="C611" s="30" t="s">
        <v>2045</v>
      </c>
      <c r="D611" s="30" t="s">
        <v>1523</v>
      </c>
      <c r="E611" s="30" t="s">
        <v>2055</v>
      </c>
      <c r="F611" s="30" t="str">
        <f t="shared" si="91"/>
        <v>山梨県山梨市</v>
      </c>
      <c r="G611" s="41">
        <f>+e!F609</f>
        <v>29063</v>
      </c>
      <c r="H611" s="41">
        <f>+e!G609</f>
        <v>11</v>
      </c>
      <c r="I611" s="41">
        <f>+SUM(e!H609:K609)</f>
        <v>11</v>
      </c>
      <c r="J611" s="41">
        <f>+SUM(e!L609:O609)</f>
        <v>238535</v>
      </c>
      <c r="K611" s="41">
        <f>+e!P609</f>
        <v>499760</v>
      </c>
      <c r="L611" s="41">
        <f>+SUM(e!Q609:R609)</f>
        <v>2267361</v>
      </c>
      <c r="M611" s="31">
        <f>+IFERROR(ROUND(e!P609/e!S609,0),0)</f>
        <v>49976</v>
      </c>
      <c r="N611" s="30">
        <f>+IFERROR(ROUND(SUM(e!T609:V609)/e!S609,0),0)</f>
        <v>307</v>
      </c>
      <c r="O611" s="30">
        <f>+IFERROR(ROUND(e!W609/e!G609*100,1),0)</f>
        <v>54.5</v>
      </c>
      <c r="P611" s="41">
        <f>+e!X609</f>
        <v>15</v>
      </c>
      <c r="Q611" s="30">
        <f>+IFERROR(ROUND(e!Z609/e!Y609*100,1),0)</f>
        <v>0</v>
      </c>
      <c r="R611" s="30">
        <f>+IFERROR(ROUND(e!AB609/e!AA609*100,1),0)</f>
        <v>0</v>
      </c>
      <c r="S611" s="30">
        <f>+IFERROR(ROUND(SUM(e!AC609:AF609)/J611*100,1),0)</f>
        <v>3</v>
      </c>
      <c r="T611" s="30">
        <f>+IFERROR(ROUND(e!AG609/e!Y609*100,1),0)</f>
        <v>0</v>
      </c>
      <c r="U611" s="30">
        <f>+IFERROR(ROUND(e!AH609/SUM(e!AH609:AJ609)*100,1),0)</f>
        <v>0</v>
      </c>
      <c r="V611" s="30">
        <f>+IFERROR(ROUND(e!AK609/SUM(e!AK609:AQ609)*100,1),0)</f>
        <v>21.1</v>
      </c>
      <c r="W611" s="30">
        <f>+IFERROR(ROUND(SUM(e!AR609:BG609)/J611*100,1),0)</f>
        <v>7.5</v>
      </c>
      <c r="X611" s="30">
        <f>+IFERROR(ROUND(SUM(e!BH609:BI609)/SUM(e!BJ609:BK609)*100,1),0)</f>
        <v>98.3</v>
      </c>
      <c r="Y611" s="30">
        <f t="shared" si="92"/>
        <v>453.7</v>
      </c>
      <c r="Z611" s="30">
        <f t="shared" si="93"/>
        <v>90.6</v>
      </c>
      <c r="AA611" s="30">
        <f>+IFERROR(ROUND(K611/SUM(e!T609:V609),1),0)</f>
        <v>162.80000000000001</v>
      </c>
      <c r="AB611" s="42">
        <f>+IFERROR(ROUND((SUM(e!BJ609:BK609)-SUM(e!BL609:BO609))/SUM(e!T609:V609),1),0)</f>
        <v>179.7</v>
      </c>
      <c r="AC611" s="30">
        <f>+IFERROR(ROUND(e!BP609/e!BQ609*100,1),0)</f>
        <v>629.6</v>
      </c>
      <c r="AD611" s="101">
        <f>+e!BR609</f>
        <v>4200</v>
      </c>
      <c r="AF611" s="5"/>
      <c r="AG611" s="29"/>
      <c r="BG611" s="5"/>
      <c r="BH611" s="29"/>
      <c r="CH611" s="5"/>
      <c r="CI611" s="29"/>
    </row>
    <row r="612" spans="2:87">
      <c r="B612" s="40" t="s">
        <v>2044</v>
      </c>
      <c r="C612" s="30" t="s">
        <v>2045</v>
      </c>
      <c r="D612" s="30" t="s">
        <v>1306</v>
      </c>
      <c r="E612" s="30" t="s">
        <v>2056</v>
      </c>
      <c r="F612" s="30" t="str">
        <f t="shared" si="91"/>
        <v>山梨県甲斐市</v>
      </c>
      <c r="G612" s="41">
        <f>+e!F610</f>
        <v>55429</v>
      </c>
      <c r="H612" s="41">
        <f>+e!G610</f>
        <v>10</v>
      </c>
      <c r="I612" s="41">
        <f>+SUM(e!H610:K610)</f>
        <v>17</v>
      </c>
      <c r="J612" s="41">
        <f>+SUM(e!L610:O610)</f>
        <v>356308</v>
      </c>
      <c r="K612" s="41">
        <f>+e!P610</f>
        <v>635878</v>
      </c>
      <c r="L612" s="41">
        <f>+SUM(e!Q610:R610)</f>
        <v>59342</v>
      </c>
      <c r="M612" s="31">
        <f>+IFERROR(ROUND(e!P610/e!S610,0),0)</f>
        <v>63588</v>
      </c>
      <c r="N612" s="30">
        <f>+IFERROR(ROUND(SUM(e!T610:V610)/e!S610,0),0)</f>
        <v>598</v>
      </c>
      <c r="O612" s="30">
        <f>+IFERROR(ROUND(e!W610/e!G610*100,1),0)</f>
        <v>30</v>
      </c>
      <c r="P612" s="41">
        <f>+e!X610</f>
        <v>22</v>
      </c>
      <c r="Q612" s="30">
        <f>+IFERROR(ROUND(e!Z610/e!Y610*100,1),0)</f>
        <v>0</v>
      </c>
      <c r="R612" s="30">
        <f>+IFERROR(ROUND(e!AB610/e!AA610*100,1),0)</f>
        <v>64.400000000000006</v>
      </c>
      <c r="S612" s="30">
        <f>+IFERROR(ROUND(SUM(e!AC610:AF610)/J612*100,1),0)</f>
        <v>6.4</v>
      </c>
      <c r="T612" s="30">
        <f>+IFERROR(ROUND(e!AG610/e!Y610*100,1),0)</f>
        <v>0</v>
      </c>
      <c r="U612" s="30">
        <f>+IFERROR(ROUND(e!AH610/SUM(e!AH610:AJ610)*100,1),0)</f>
        <v>0</v>
      </c>
      <c r="V612" s="30">
        <f>+IFERROR(ROUND(e!AK610/SUM(e!AK610:AQ610)*100,1),0)</f>
        <v>100</v>
      </c>
      <c r="W612" s="30">
        <f>+IFERROR(ROUND(SUM(e!AR610:BG610)/J612*100,1),0)</f>
        <v>4.7</v>
      </c>
      <c r="X612" s="30">
        <f>+IFERROR(ROUND(SUM(e!BH610:BI610)/SUM(e!BJ610:BK610)*100,1),0)</f>
        <v>118.6</v>
      </c>
      <c r="Y612" s="30">
        <f t="shared" si="92"/>
        <v>9.3000000000000007</v>
      </c>
      <c r="Z612" s="30">
        <f t="shared" si="93"/>
        <v>110.4</v>
      </c>
      <c r="AA612" s="30">
        <f>+IFERROR(ROUND(K612/SUM(e!T610:V610),1),0)</f>
        <v>106.3</v>
      </c>
      <c r="AB612" s="42">
        <f>+IFERROR(ROUND((SUM(e!BJ610:BK610)-SUM(e!BL610:BO610))/SUM(e!T610:V610),1),0)</f>
        <v>96.3</v>
      </c>
      <c r="AC612" s="30">
        <f>+IFERROR(ROUND(e!BP610/e!BQ610*100,1),0)</f>
        <v>581.29999999999995</v>
      </c>
      <c r="AD612" s="101">
        <f>+e!BR610</f>
        <v>1000</v>
      </c>
      <c r="AF612" s="5"/>
      <c r="AG612" s="29"/>
      <c r="BG612" s="5"/>
      <c r="BH612" s="29"/>
      <c r="CH612" s="5"/>
      <c r="CI612" s="29"/>
    </row>
    <row r="613" spans="2:87">
      <c r="B613" s="40" t="s">
        <v>2044</v>
      </c>
      <c r="C613" s="30" t="s">
        <v>2045</v>
      </c>
      <c r="D613" s="30" t="s">
        <v>1308</v>
      </c>
      <c r="E613" s="30" t="s">
        <v>2057</v>
      </c>
      <c r="F613" s="30" t="str">
        <f t="shared" si="91"/>
        <v>山梨県市川三郷町</v>
      </c>
      <c r="G613" s="41">
        <f>+e!F611</f>
        <v>8718</v>
      </c>
      <c r="H613" s="41">
        <f>+e!G611</f>
        <v>3</v>
      </c>
      <c r="I613" s="41">
        <f>+SUM(e!H611:K611)</f>
        <v>3</v>
      </c>
      <c r="J613" s="41">
        <f>+SUM(e!L611:O611)</f>
        <v>93742</v>
      </c>
      <c r="K613" s="41">
        <f>+e!P611</f>
        <v>142064</v>
      </c>
      <c r="L613" s="41">
        <f>+SUM(e!Q611:R611)</f>
        <v>661291</v>
      </c>
      <c r="M613" s="31">
        <f>+IFERROR(ROUND(e!P611/e!S611,0),0)</f>
        <v>47355</v>
      </c>
      <c r="N613" s="30">
        <f>+IFERROR(ROUND(SUM(e!T611:V611)/e!S611,0),0)</f>
        <v>368</v>
      </c>
      <c r="O613" s="30">
        <f>+IFERROR(ROUND(e!W611/e!G611*100,1),0)</f>
        <v>33.299999999999997</v>
      </c>
      <c r="P613" s="41">
        <f>+e!X611</f>
        <v>13</v>
      </c>
      <c r="Q613" s="30">
        <f>+IFERROR(ROUND(e!Z611/e!Y611*100,1),0)</f>
        <v>0</v>
      </c>
      <c r="R613" s="30">
        <f>+IFERROR(ROUND(e!AB611/e!AA611*100,1),0)</f>
        <v>77.8</v>
      </c>
      <c r="S613" s="30">
        <f>+IFERROR(ROUND(SUM(e!AC611:AF611)/J613*100,1),0)</f>
        <v>0.3</v>
      </c>
      <c r="T613" s="30">
        <f>+IFERROR(ROUND(e!AG611/e!Y611*100,1),0)</f>
        <v>66.900000000000006</v>
      </c>
      <c r="U613" s="30">
        <f>+IFERROR(ROUND(e!AH611/SUM(e!AH611:AJ611)*100,1),0)</f>
        <v>0</v>
      </c>
      <c r="V613" s="30">
        <f>+IFERROR(ROUND(e!AK611/SUM(e!AK611:AQ611)*100,1),0)</f>
        <v>100</v>
      </c>
      <c r="W613" s="30">
        <f>+IFERROR(ROUND(SUM(e!AR611:BG611)/J613*100,1),0)</f>
        <v>3.9</v>
      </c>
      <c r="X613" s="30">
        <f>+IFERROR(ROUND(SUM(e!BH611:BI611)/SUM(e!BJ611:BK611)*100,1),0)</f>
        <v>117</v>
      </c>
      <c r="Y613" s="30">
        <f t="shared" si="92"/>
        <v>465.5</v>
      </c>
      <c r="Z613" s="30">
        <f t="shared" si="93"/>
        <v>114</v>
      </c>
      <c r="AA613" s="30">
        <f>+IFERROR(ROUND(K613/SUM(e!T611:V611),1),0)</f>
        <v>128.69999999999999</v>
      </c>
      <c r="AB613" s="42">
        <f>+IFERROR(ROUND((SUM(e!BJ611:BK611)-SUM(e!BL611:BO611))/SUM(e!T611:V611),1),0)</f>
        <v>112.9</v>
      </c>
      <c r="AC613" s="30">
        <f>+IFERROR(ROUND(e!BP611/e!BQ611*100,1),0)</f>
        <v>237.9</v>
      </c>
      <c r="AD613" s="101">
        <f>+e!BR611</f>
        <v>8600</v>
      </c>
      <c r="AF613" s="5"/>
      <c r="AG613" s="29"/>
      <c r="BG613" s="5"/>
      <c r="BH613" s="29"/>
      <c r="CH613" s="5"/>
      <c r="CI613" s="29"/>
    </row>
    <row r="614" spans="2:87">
      <c r="B614" s="40" t="s">
        <v>2044</v>
      </c>
      <c r="C614" s="30" t="s">
        <v>2045</v>
      </c>
      <c r="D614" s="30" t="s">
        <v>1318</v>
      </c>
      <c r="E614" s="30" t="s">
        <v>2058</v>
      </c>
      <c r="F614" s="30" t="str">
        <f t="shared" si="91"/>
        <v>山梨県中央市</v>
      </c>
      <c r="G614" s="41">
        <f>+e!F612</f>
        <v>16751</v>
      </c>
      <c r="H614" s="41">
        <f>+e!G612</f>
        <v>3</v>
      </c>
      <c r="I614" s="41">
        <f>+SUM(e!H612:K612)</f>
        <v>4</v>
      </c>
      <c r="J614" s="41">
        <f>+SUM(e!L612:O612)</f>
        <v>112878</v>
      </c>
      <c r="K614" s="41">
        <f>+e!P612</f>
        <v>239203</v>
      </c>
      <c r="L614" s="41">
        <f>+SUM(e!Q612:R612)</f>
        <v>2462477</v>
      </c>
      <c r="M614" s="31">
        <f>+IFERROR(ROUND(e!P612/e!S612,0),0)</f>
        <v>79734</v>
      </c>
      <c r="N614" s="30">
        <f>+IFERROR(ROUND(SUM(e!T612:V612)/e!S612,0),0)</f>
        <v>593</v>
      </c>
      <c r="O614" s="30">
        <f>+IFERROR(ROUND(e!W612/e!G612*100,1),0)</f>
        <v>33.299999999999997</v>
      </c>
      <c r="P614" s="41">
        <f>+e!X612</f>
        <v>18</v>
      </c>
      <c r="Q614" s="30">
        <f>+IFERROR(ROUND(e!Z612/e!Y612*100,1),0)</f>
        <v>0</v>
      </c>
      <c r="R614" s="30">
        <f>+IFERROR(ROUND(e!AB612/e!AA612*100,1),0)</f>
        <v>0</v>
      </c>
      <c r="S614" s="30">
        <f>+IFERROR(ROUND(SUM(e!AC612:AF612)/J614*100,1),0)</f>
        <v>0</v>
      </c>
      <c r="T614" s="30">
        <f>+IFERROR(ROUND(e!AG612/e!Y612*100,1),0)</f>
        <v>68.8</v>
      </c>
      <c r="U614" s="30">
        <f>+IFERROR(ROUND(e!AH612/SUM(e!AH612:AJ612)*100,1),0)</f>
        <v>0</v>
      </c>
      <c r="V614" s="30">
        <f>+IFERROR(ROUND(e!AK612/SUM(e!AK612:AQ612)*100,1),0)</f>
        <v>88.5</v>
      </c>
      <c r="W614" s="30">
        <f>+IFERROR(ROUND(SUM(e!AR612:BG612)/J614*100,1),0)</f>
        <v>28.7</v>
      </c>
      <c r="X614" s="30">
        <f>+IFERROR(ROUND(SUM(e!BH612:BI612)/SUM(e!BJ612:BK612)*100,1),0)</f>
        <v>108.5</v>
      </c>
      <c r="Y614" s="30">
        <f t="shared" si="92"/>
        <v>1029.5</v>
      </c>
      <c r="Z614" s="30">
        <f t="shared" si="93"/>
        <v>99</v>
      </c>
      <c r="AA614" s="30">
        <f>+IFERROR(ROUND(K614/SUM(e!T612:V612),1),0)</f>
        <v>134.4</v>
      </c>
      <c r="AB614" s="42">
        <f>+IFERROR(ROUND((SUM(e!BJ612:BK612)-SUM(e!BL612:BO612))/SUM(e!T612:V612),1),0)</f>
        <v>135.80000000000001</v>
      </c>
      <c r="AC614" s="30">
        <f>+IFERROR(ROUND(e!BP612/e!BQ612*100,1),0)</f>
        <v>475.2</v>
      </c>
      <c r="AD614" s="101">
        <f>+e!BR612</f>
        <v>0</v>
      </c>
      <c r="AF614" s="5"/>
      <c r="AG614" s="29"/>
      <c r="BG614" s="5"/>
      <c r="BH614" s="29"/>
      <c r="CH614" s="5"/>
      <c r="CI614" s="29"/>
    </row>
    <row r="615" spans="2:87">
      <c r="B615" s="40" t="s">
        <v>2044</v>
      </c>
      <c r="C615" s="30" t="s">
        <v>2045</v>
      </c>
      <c r="D615" s="30" t="s">
        <v>1324</v>
      </c>
      <c r="E615" s="30" t="s">
        <v>2059</v>
      </c>
      <c r="F615" s="30" t="str">
        <f t="shared" si="91"/>
        <v>山梨県忍野村</v>
      </c>
      <c r="G615" s="41">
        <f>+e!F613</f>
        <v>4635</v>
      </c>
      <c r="H615" s="41">
        <f>+e!G613</f>
        <v>1</v>
      </c>
      <c r="I615" s="41">
        <f>+SUM(e!H613:K613)</f>
        <v>1</v>
      </c>
      <c r="J615" s="41">
        <f>+SUM(e!L613:O613)</f>
        <v>58264</v>
      </c>
      <c r="K615" s="41">
        <f>+e!P613</f>
        <v>45127</v>
      </c>
      <c r="L615" s="41">
        <f>+SUM(e!Q613:R613)</f>
        <v>0</v>
      </c>
      <c r="M615" s="31">
        <f>+IFERROR(ROUND(e!P613/e!S613,0),0)</f>
        <v>45127</v>
      </c>
      <c r="N615" s="30">
        <f>+IFERROR(ROUND(SUM(e!T613:V613)/e!S613,0),0)</f>
        <v>611</v>
      </c>
      <c r="O615" s="30">
        <f>+IFERROR(ROUND(e!W613/e!G613*100,1),0)</f>
        <v>0</v>
      </c>
      <c r="P615" s="41">
        <f>+e!X613</f>
        <v>2</v>
      </c>
      <c r="Q615" s="30">
        <f>+IFERROR(ROUND(e!Z613/e!Y613*100,1),0)</f>
        <v>0</v>
      </c>
      <c r="R615" s="30">
        <f>+IFERROR(ROUND(e!AB613/e!AA613*100,1),0)</f>
        <v>0</v>
      </c>
      <c r="S615" s="30">
        <f>+IFERROR(ROUND(SUM(e!AC613:AF613)/J615*100,1),0)</f>
        <v>0</v>
      </c>
      <c r="T615" s="30">
        <f>+IFERROR(ROUND(e!AG613/e!Y613*100,1),0)</f>
        <v>100</v>
      </c>
      <c r="U615" s="30">
        <f>+IFERROR(ROUND(e!AH613/SUM(e!AH613:AJ613)*100,1),0)</f>
        <v>0</v>
      </c>
      <c r="V615" s="30">
        <f>+IFERROR(ROUND(e!AK613/SUM(e!AK613:AQ613)*100,1),0)</f>
        <v>100</v>
      </c>
      <c r="W615" s="30">
        <f>+IFERROR(ROUND(SUM(e!AR613:BG613)/J615*100,1),0)</f>
        <v>23.5</v>
      </c>
      <c r="X615" s="30">
        <f>+IFERROR(ROUND(SUM(e!BH613:BI613)/SUM(e!BJ613:BK613)*100,1),0)</f>
        <v>63.3</v>
      </c>
      <c r="Y615" s="30">
        <f t="shared" si="92"/>
        <v>0</v>
      </c>
      <c r="Z615" s="30">
        <f t="shared" si="93"/>
        <v>52.7</v>
      </c>
      <c r="AA615" s="30">
        <f>+IFERROR(ROUND(K615/SUM(e!T613:V613),1),0)</f>
        <v>73.900000000000006</v>
      </c>
      <c r="AB615" s="42">
        <f>+IFERROR(ROUND((SUM(e!BJ613:BK613)-SUM(e!BL613:BO613))/SUM(e!T613:V613),1),0)</f>
        <v>140.30000000000001</v>
      </c>
      <c r="AC615" s="30">
        <f>+IFERROR(ROUND(e!BP613/e!BQ613*100,1),0)</f>
        <v>3200.4</v>
      </c>
      <c r="AD615" s="101">
        <f>+e!BR613</f>
        <v>0</v>
      </c>
      <c r="AF615" s="5"/>
      <c r="AG615" s="29"/>
      <c r="BG615" s="5"/>
      <c r="BH615" s="29"/>
      <c r="CH615" s="5"/>
      <c r="CI615" s="29"/>
    </row>
    <row r="616" spans="2:87">
      <c r="B616" s="40" t="s">
        <v>2044</v>
      </c>
      <c r="C616" s="30" t="s">
        <v>2045</v>
      </c>
      <c r="D616" s="30" t="s">
        <v>1340</v>
      </c>
      <c r="E616" s="30" t="s">
        <v>2060</v>
      </c>
      <c r="F616" s="30" t="str">
        <f t="shared" si="91"/>
        <v>山梨県東部地域広域水道企業団</v>
      </c>
      <c r="G616" s="41">
        <f>+e!F614</f>
        <v>34842</v>
      </c>
      <c r="H616" s="41">
        <f>+e!G614</f>
        <v>13</v>
      </c>
      <c r="I616" s="41">
        <f>+SUM(e!H614:K614)</f>
        <v>5</v>
      </c>
      <c r="J616" s="41">
        <f>+SUM(e!L614:O614)</f>
        <v>427701</v>
      </c>
      <c r="K616" s="41">
        <f>+e!P614</f>
        <v>867958</v>
      </c>
      <c r="L616" s="41">
        <f>+SUM(e!Q614:R614)</f>
        <v>7622056</v>
      </c>
      <c r="M616" s="31">
        <f>+IFERROR(ROUND(e!P614/e!S614,0),0)</f>
        <v>96440</v>
      </c>
      <c r="N616" s="30">
        <f>+IFERROR(ROUND(SUM(e!T614:V614)/e!S614,0),0)</f>
        <v>469</v>
      </c>
      <c r="O616" s="30">
        <f>+IFERROR(ROUND(e!W614/e!G614*100,1),0)</f>
        <v>23.1</v>
      </c>
      <c r="P616" s="41">
        <f>+e!X614</f>
        <v>9</v>
      </c>
      <c r="Q616" s="30">
        <f>+IFERROR(ROUND(e!Z614/e!Y614*100,1),0)</f>
        <v>0</v>
      </c>
      <c r="R616" s="30">
        <f>+IFERROR(ROUND(e!AB614/e!AA614*100,1),0)</f>
        <v>45.6</v>
      </c>
      <c r="S616" s="30">
        <f>+IFERROR(ROUND(SUM(e!AC614:AF614)/J616*100,1),0)</f>
        <v>19.899999999999999</v>
      </c>
      <c r="T616" s="30">
        <f>+IFERROR(ROUND(e!AG614/e!Y614*100,1),0)</f>
        <v>72.900000000000006</v>
      </c>
      <c r="U616" s="30">
        <f>+IFERROR(ROUND(e!AH614/SUM(e!AH614:AJ614)*100,1),0)</f>
        <v>60.9</v>
      </c>
      <c r="V616" s="30">
        <f>+IFERROR(ROUND(e!AK614/SUM(e!AK614:AQ614)*100,1),0)</f>
        <v>42.6</v>
      </c>
      <c r="W616" s="30">
        <f>+IFERROR(ROUND(SUM(e!AR614:BG614)/J616*100,1),0)</f>
        <v>7.4</v>
      </c>
      <c r="X616" s="30">
        <f>+IFERROR(ROUND(SUM(e!BH614:BI614)/SUM(e!BJ614:BK614)*100,1),0)</f>
        <v>96.3</v>
      </c>
      <c r="Y616" s="30">
        <f t="shared" si="92"/>
        <v>878.2</v>
      </c>
      <c r="Z616" s="30">
        <f t="shared" si="93"/>
        <v>66.5</v>
      </c>
      <c r="AA616" s="30">
        <f>+IFERROR(ROUND(K616/SUM(e!T614:V614),1),0)</f>
        <v>205.5</v>
      </c>
      <c r="AB616" s="42">
        <f>+IFERROR(ROUND((SUM(e!BJ614:BK614)-SUM(e!BL614:BO614))/SUM(e!T614:V614),1),0)</f>
        <v>309</v>
      </c>
      <c r="AC616" s="30">
        <f>+IFERROR(ROUND(e!BP614/e!BQ614*100,1),0)</f>
        <v>73.400000000000006</v>
      </c>
      <c r="AD616" s="101">
        <f>+e!BR614</f>
        <v>0</v>
      </c>
      <c r="AF616" s="5"/>
      <c r="AG616" s="29"/>
      <c r="BG616" s="5"/>
      <c r="BH616" s="29"/>
      <c r="CH616" s="5"/>
      <c r="CI616" s="29"/>
    </row>
    <row r="617" spans="2:87">
      <c r="B617" s="40" t="s">
        <v>2044</v>
      </c>
      <c r="C617" s="30" t="s">
        <v>2045</v>
      </c>
      <c r="D617" s="30" t="s">
        <v>1539</v>
      </c>
      <c r="E617" s="30" t="s">
        <v>2061</v>
      </c>
      <c r="F617" s="30" t="str">
        <f t="shared" si="91"/>
        <v>山梨県笛吹市</v>
      </c>
      <c r="G617" s="41">
        <f>+e!F615</f>
        <v>67346</v>
      </c>
      <c r="H617" s="41">
        <f>+e!G615</f>
        <v>19</v>
      </c>
      <c r="I617" s="41">
        <f>+SUM(e!H615:K615)</f>
        <v>34</v>
      </c>
      <c r="J617" s="41">
        <f>+SUM(e!L615:O615)</f>
        <v>660022</v>
      </c>
      <c r="K617" s="41">
        <f>+e!P615</f>
        <v>1164715</v>
      </c>
      <c r="L617" s="41">
        <f>+SUM(e!Q615:R615)</f>
        <v>8264767</v>
      </c>
      <c r="M617" s="31">
        <f>+IFERROR(ROUND(e!P615/e!S615,0),0)</f>
        <v>89593</v>
      </c>
      <c r="N617" s="30">
        <f>+IFERROR(ROUND(SUM(e!T615:V615)/e!S615,0),0)</f>
        <v>601</v>
      </c>
      <c r="O617" s="30">
        <f>+IFERROR(ROUND(e!W615/e!G615*100,1),0)</f>
        <v>57.9</v>
      </c>
      <c r="P617" s="41">
        <f>+e!X615</f>
        <v>19</v>
      </c>
      <c r="Q617" s="30">
        <f>+IFERROR(ROUND(e!Z615/e!Y615*100,1),0)</f>
        <v>0</v>
      </c>
      <c r="R617" s="30">
        <f>+IFERROR(ROUND(e!AB615/e!AA615*100,1),0)</f>
        <v>95</v>
      </c>
      <c r="S617" s="30">
        <f>+IFERROR(ROUND(SUM(e!AC615:AF615)/J617*100,1),0)</f>
        <v>0</v>
      </c>
      <c r="T617" s="30">
        <f>+IFERROR(ROUND(e!AG615/e!Y615*100,1),0)</f>
        <v>53.8</v>
      </c>
      <c r="U617" s="30">
        <f>+IFERROR(ROUND(e!AH615/SUM(e!AH615:AJ615)*100,1),0)</f>
        <v>100</v>
      </c>
      <c r="V617" s="30">
        <f>+IFERROR(ROUND(e!AK615/SUM(e!AK615:AQ615)*100,1),0)</f>
        <v>41.2</v>
      </c>
      <c r="W617" s="30">
        <f>+IFERROR(ROUND(SUM(e!AR615:BG615)/J617*100,1),0)</f>
        <v>5.8</v>
      </c>
      <c r="X617" s="30">
        <f>+IFERROR(ROUND(SUM(e!BH615:BI615)/SUM(e!BJ615:BK615)*100,1),0)</f>
        <v>100</v>
      </c>
      <c r="Y617" s="30">
        <f t="shared" si="92"/>
        <v>709.6</v>
      </c>
      <c r="Z617" s="30">
        <f t="shared" si="93"/>
        <v>81.7</v>
      </c>
      <c r="AA617" s="30">
        <f>+IFERROR(ROUND(K617/SUM(e!T615:V615),1),0)</f>
        <v>149</v>
      </c>
      <c r="AB617" s="42">
        <f>+IFERROR(ROUND((SUM(e!BJ615:BK615)-SUM(e!BL615:BO615))/SUM(e!T615:V615),1),0)</f>
        <v>182.3</v>
      </c>
      <c r="AC617" s="30">
        <f>+IFERROR(ROUND(e!BP615/e!BQ615*100,1),0)</f>
        <v>148.9</v>
      </c>
      <c r="AD617" s="101">
        <f>+e!BR615</f>
        <v>800</v>
      </c>
      <c r="AF617" s="5"/>
      <c r="AG617" s="29"/>
      <c r="BG617" s="5"/>
      <c r="BH617" s="29"/>
      <c r="CH617" s="5"/>
      <c r="CI617" s="29"/>
    </row>
    <row r="618" spans="2:87">
      <c r="B618" s="40" t="s">
        <v>2044</v>
      </c>
      <c r="C618" s="30" t="s">
        <v>2045</v>
      </c>
      <c r="D618" s="30" t="s">
        <v>1466</v>
      </c>
      <c r="E618" s="30" t="s">
        <v>2062</v>
      </c>
      <c r="F618" s="30" t="str">
        <f t="shared" si="91"/>
        <v>山梨県峡北地域広域水道企業団</v>
      </c>
      <c r="G618" s="41">
        <f>+e!F616</f>
        <v>0</v>
      </c>
      <c r="H618" s="41">
        <f>+e!G616</f>
        <v>32</v>
      </c>
      <c r="I618" s="41">
        <f>+SUM(e!H616:K616)</f>
        <v>2</v>
      </c>
      <c r="J618" s="41">
        <f>+SUM(e!L616:O616)</f>
        <v>84927</v>
      </c>
      <c r="K618" s="41">
        <f>+e!P616</f>
        <v>1001562</v>
      </c>
      <c r="L618" s="41">
        <f>+SUM(e!Q616:R616)</f>
        <v>904274</v>
      </c>
      <c r="M618" s="31">
        <f>+IFERROR(ROUND(e!P616/e!S616,0),0)</f>
        <v>31299</v>
      </c>
      <c r="N618" s="30">
        <f>+IFERROR(ROUND(SUM(e!T616:V616)/e!S616,0),0)</f>
        <v>238</v>
      </c>
      <c r="O618" s="30">
        <f>+IFERROR(ROUND(e!W616/e!G616*100,1),0)</f>
        <v>40.6</v>
      </c>
      <c r="P618" s="41">
        <f>+e!X616</f>
        <v>18</v>
      </c>
      <c r="Q618" s="30">
        <f>+IFERROR(ROUND(e!Z616/e!Y616*100,1),0)</f>
        <v>0</v>
      </c>
      <c r="R618" s="30">
        <f>+IFERROR(ROUND(e!AB616/e!AA616*100,1),0)</f>
        <v>31.1</v>
      </c>
      <c r="S618" s="30">
        <f>+IFERROR(ROUND(SUM(e!AC616:AF616)/J618*100,1),0)</f>
        <v>0</v>
      </c>
      <c r="T618" s="30">
        <f>+IFERROR(ROUND(e!AG616/e!Y616*100,1),0)</f>
        <v>0</v>
      </c>
      <c r="U618" s="30">
        <f>+IFERROR(ROUND(e!AH616/SUM(e!AH616:AJ616)*100,1),0)</f>
        <v>20.3</v>
      </c>
      <c r="V618" s="30">
        <f>+IFERROR(ROUND(e!AK616/SUM(e!AK616:AQ616)*100,1),0)</f>
        <v>0</v>
      </c>
      <c r="W618" s="30">
        <f>+IFERROR(ROUND(SUM(e!AR616:BG616)/J618*100,1),0)</f>
        <v>0.1</v>
      </c>
      <c r="X618" s="30">
        <f>+IFERROR(ROUND(SUM(e!BH616:BI616)/SUM(e!BJ616:BK616)*100,1),0)</f>
        <v>115.1</v>
      </c>
      <c r="Y618" s="30">
        <f t="shared" si="92"/>
        <v>90.3</v>
      </c>
      <c r="Z618" s="30">
        <f t="shared" si="93"/>
        <v>120.5</v>
      </c>
      <c r="AA618" s="30">
        <f>+IFERROR(ROUND(K618/SUM(e!T616:V616),1),0)</f>
        <v>131.6</v>
      </c>
      <c r="AB618" s="42">
        <f>+IFERROR(ROUND((SUM(e!BJ616:BK616)-SUM(e!BL616:BO616))/SUM(e!T616:V616),1),0)</f>
        <v>109.2</v>
      </c>
      <c r="AC618" s="30">
        <f>+IFERROR(ROUND(e!BP616/e!BQ616*100,1),0)</f>
        <v>618.79999999999995</v>
      </c>
      <c r="AD618" s="101">
        <f>+e!BR616</f>
        <v>0</v>
      </c>
      <c r="AF618" s="5"/>
      <c r="AG618" s="29"/>
      <c r="BG618" s="5"/>
      <c r="BH618" s="29"/>
      <c r="CH618" s="5"/>
      <c r="CI618" s="29"/>
    </row>
    <row r="619" spans="2:87">
      <c r="B619" s="40" t="s">
        <v>2044</v>
      </c>
      <c r="C619" s="30" t="s">
        <v>2045</v>
      </c>
      <c r="D619" s="30" t="s">
        <v>1468</v>
      </c>
      <c r="E619" s="30" t="s">
        <v>2063</v>
      </c>
      <c r="F619" s="30" t="str">
        <f t="shared" si="91"/>
        <v>山梨県峡東地域広域水道企業団</v>
      </c>
      <c r="G619" s="41">
        <f>+e!F617</f>
        <v>0</v>
      </c>
      <c r="H619" s="41">
        <f>+e!G617</f>
        <v>3</v>
      </c>
      <c r="I619" s="41">
        <f>+SUM(e!H617:K617)</f>
        <v>1</v>
      </c>
      <c r="J619" s="41">
        <f>+SUM(e!L617:O617)</f>
        <v>65570</v>
      </c>
      <c r="K619" s="41">
        <f>+e!P617</f>
        <v>728175</v>
      </c>
      <c r="L619" s="41">
        <f>+SUM(e!Q617:R617)</f>
        <v>1977606</v>
      </c>
      <c r="M619" s="31">
        <f>+IFERROR(ROUND(e!P617/e!S617,0),0)</f>
        <v>242725</v>
      </c>
      <c r="N619" s="30">
        <f>+IFERROR(ROUND(SUM(e!T617:V617)/e!S617,0),0)</f>
        <v>2073</v>
      </c>
      <c r="O619" s="30">
        <f>+IFERROR(ROUND(e!W617/e!G617*100,1),0)</f>
        <v>66.7</v>
      </c>
      <c r="P619" s="41">
        <f>+e!X617</f>
        <v>0</v>
      </c>
      <c r="Q619" s="30">
        <f>+IFERROR(ROUND(e!Z617/e!Y617*100,1),0)</f>
        <v>0</v>
      </c>
      <c r="R619" s="30">
        <f>+IFERROR(ROUND(e!AB617/e!AA617*100,1),0)</f>
        <v>0</v>
      </c>
      <c r="S619" s="30">
        <f>+IFERROR(ROUND(SUM(e!AC617:AF617)/J619*100,1),0)</f>
        <v>0</v>
      </c>
      <c r="T619" s="30">
        <f>+IFERROR(ROUND(e!AG617/e!Y617*100,1),0)</f>
        <v>100</v>
      </c>
      <c r="U619" s="30">
        <f>+IFERROR(ROUND(e!AH617/SUM(e!AH617:AJ617)*100,1),0)</f>
        <v>90.2</v>
      </c>
      <c r="V619" s="30">
        <f>+IFERROR(ROUND(e!AK617/SUM(e!AK617:AQ617)*100,1),0)</f>
        <v>0</v>
      </c>
      <c r="W619" s="30">
        <f>+IFERROR(ROUND(SUM(e!AR617:BG617)/J619*100,1),0)</f>
        <v>5.2</v>
      </c>
      <c r="X619" s="30">
        <f>+IFERROR(ROUND(SUM(e!BH617:BI617)/SUM(e!BJ617:BK617)*100,1),0)</f>
        <v>107.8</v>
      </c>
      <c r="Y619" s="30">
        <f t="shared" si="92"/>
        <v>271.60000000000002</v>
      </c>
      <c r="Z619" s="30">
        <f t="shared" si="93"/>
        <v>111.3</v>
      </c>
      <c r="AA619" s="30">
        <f>+IFERROR(ROUND(K619/SUM(e!T617:V617),1),0)</f>
        <v>117.1</v>
      </c>
      <c r="AB619" s="42">
        <f>+IFERROR(ROUND((SUM(e!BJ617:BK617)-SUM(e!BL617:BO617))/SUM(e!T617:V617),1),0)</f>
        <v>105.2</v>
      </c>
      <c r="AC619" s="30">
        <f>+IFERROR(ROUND(e!BP617/e!BQ617*100,1),0)</f>
        <v>1598.2</v>
      </c>
      <c r="AD619" s="101">
        <f>+e!BR617</f>
        <v>19000</v>
      </c>
      <c r="AF619" s="5"/>
      <c r="AG619" s="29"/>
      <c r="BG619" s="5"/>
      <c r="BH619" s="29"/>
      <c r="CH619" s="5"/>
      <c r="CI619" s="29"/>
    </row>
    <row r="620" spans="2:87">
      <c r="B620" s="40" t="s">
        <v>2064</v>
      </c>
      <c r="C620" s="30" t="s">
        <v>2065</v>
      </c>
      <c r="D620" s="30" t="s">
        <v>1280</v>
      </c>
      <c r="E620" s="30" t="s">
        <v>2066</v>
      </c>
      <c r="F620" s="30" t="str">
        <f t="shared" si="91"/>
        <v>長野県長野市</v>
      </c>
      <c r="G620" s="41">
        <f>+e!F618</f>
        <v>266738</v>
      </c>
      <c r="H620" s="41">
        <f>+e!G618</f>
        <v>121</v>
      </c>
      <c r="I620" s="41">
        <f>+SUM(e!H618:K618)</f>
        <v>54</v>
      </c>
      <c r="J620" s="41">
        <f>+SUM(e!L618:O618)</f>
        <v>2457844</v>
      </c>
      <c r="K620" s="41">
        <f>+e!P618</f>
        <v>6186958</v>
      </c>
      <c r="L620" s="41">
        <f>+SUM(e!Q618:R618)</f>
        <v>30768343</v>
      </c>
      <c r="M620" s="31">
        <f>+IFERROR(ROUND(e!P618/e!S618,0),0)</f>
        <v>75451</v>
      </c>
      <c r="N620" s="30">
        <f>+IFERROR(ROUND(SUM(e!T618:V618)/e!S618,0),0)</f>
        <v>356</v>
      </c>
      <c r="O620" s="30">
        <f>+IFERROR(ROUND(e!W618/e!G618*100,1),0)</f>
        <v>49.6</v>
      </c>
      <c r="P620" s="41">
        <f>+e!X618</f>
        <v>13</v>
      </c>
      <c r="Q620" s="30">
        <f>+IFERROR(ROUND(e!Z618/e!Y618*100,1),0)</f>
        <v>2.6</v>
      </c>
      <c r="R620" s="30">
        <f>+IFERROR(ROUND(e!AB618/e!AA618*100,1),0)</f>
        <v>49.2</v>
      </c>
      <c r="S620" s="30">
        <f>+IFERROR(ROUND(SUM(e!AC618:AF618)/J620*100,1),0)</f>
        <v>19</v>
      </c>
      <c r="T620" s="30">
        <f>+IFERROR(ROUND(e!AG618/e!Y618*100,1),0)</f>
        <v>41.3</v>
      </c>
      <c r="U620" s="30">
        <f>+IFERROR(ROUND(e!AH618/SUM(e!AH618:AJ618)*100,1),0)</f>
        <v>63.2</v>
      </c>
      <c r="V620" s="30">
        <f>+IFERROR(ROUND(e!AK618/SUM(e!AK618:AQ618)*100,1),0)</f>
        <v>33.5</v>
      </c>
      <c r="W620" s="30">
        <f>+IFERROR(ROUND(SUM(e!AR618:BG618)/J620*100,1),0)</f>
        <v>13.9</v>
      </c>
      <c r="X620" s="30">
        <f>+IFERROR(ROUND(SUM(e!BH618:BI618)/SUM(e!BJ618:BK618)*100,1),0)</f>
        <v>123.2</v>
      </c>
      <c r="Y620" s="30">
        <f t="shared" si="92"/>
        <v>497.3</v>
      </c>
      <c r="Z620" s="30">
        <f t="shared" si="93"/>
        <v>117.7</v>
      </c>
      <c r="AA620" s="30">
        <f>+IFERROR(ROUND(K620/SUM(e!T618:V618),1),0)</f>
        <v>211.9</v>
      </c>
      <c r="AB620" s="42">
        <f>+IFERROR(ROUND((SUM(e!BJ618:BK618)-SUM(e!BL618:BO618))/SUM(e!T618:V618),1),0)</f>
        <v>180.1</v>
      </c>
      <c r="AC620" s="30">
        <f>+IFERROR(ROUND(e!BP618/e!BQ618*100,1),0)</f>
        <v>417.4</v>
      </c>
      <c r="AD620" s="101">
        <f>+e!BR618</f>
        <v>0</v>
      </c>
      <c r="AF620" s="5"/>
      <c r="AG620" s="29"/>
      <c r="BG620" s="5"/>
      <c r="BH620" s="29"/>
      <c r="CH620" s="5"/>
      <c r="CI620" s="29"/>
    </row>
    <row r="621" spans="2:87">
      <c r="B621" s="40" t="s">
        <v>2064</v>
      </c>
      <c r="C621" s="30" t="s">
        <v>2065</v>
      </c>
      <c r="D621" s="30" t="s">
        <v>1282</v>
      </c>
      <c r="E621" s="30" t="s">
        <v>2067</v>
      </c>
      <c r="F621" s="30" t="str">
        <f t="shared" si="91"/>
        <v>長野県中野市</v>
      </c>
      <c r="G621" s="41">
        <f>+e!F619</f>
        <v>41426</v>
      </c>
      <c r="H621" s="41">
        <f>+e!G619</f>
        <v>11</v>
      </c>
      <c r="I621" s="41">
        <f>+SUM(e!H619:K619)</f>
        <v>10</v>
      </c>
      <c r="J621" s="41">
        <f>+SUM(e!L619:O619)</f>
        <v>348521</v>
      </c>
      <c r="K621" s="41">
        <f>+e!P619</f>
        <v>932050</v>
      </c>
      <c r="L621" s="41">
        <f>+SUM(e!Q619:R619)</f>
        <v>3342767</v>
      </c>
      <c r="M621" s="31">
        <f>+IFERROR(ROUND(e!P619/e!S619,0),0)</f>
        <v>155342</v>
      </c>
      <c r="N621" s="30">
        <f>+IFERROR(ROUND(SUM(e!T619:V619)/e!S619,0),0)</f>
        <v>852</v>
      </c>
      <c r="O621" s="30">
        <f>+IFERROR(ROUND(e!W619/e!G619*100,1),0)</f>
        <v>27.3</v>
      </c>
      <c r="P621" s="41">
        <f>+e!X619</f>
        <v>5</v>
      </c>
      <c r="Q621" s="30">
        <f>+IFERROR(ROUND(e!Z619/e!Y619*100,1),0)</f>
        <v>0</v>
      </c>
      <c r="R621" s="30">
        <f>+IFERROR(ROUND(e!AB619/e!AA619*100,1),0)</f>
        <v>0</v>
      </c>
      <c r="S621" s="30">
        <f>+IFERROR(ROUND(SUM(e!AC619:AF619)/J621*100,1),0)</f>
        <v>1.9</v>
      </c>
      <c r="T621" s="30">
        <f>+IFERROR(ROUND(e!AG619/e!Y619*100,1),0)</f>
        <v>14.9</v>
      </c>
      <c r="U621" s="30">
        <f>+IFERROR(ROUND(e!AH619/SUM(e!AH619:AJ619)*100,1),0)</f>
        <v>0</v>
      </c>
      <c r="V621" s="30">
        <f>+IFERROR(ROUND(e!AK619/SUM(e!AK619:AQ619)*100,1),0)</f>
        <v>52.2</v>
      </c>
      <c r="W621" s="30">
        <f>+IFERROR(ROUND(SUM(e!AR619:BG619)/J621*100,1),0)</f>
        <v>8.6999999999999993</v>
      </c>
      <c r="X621" s="30">
        <f>+IFERROR(ROUND(SUM(e!BH619:BI619)/SUM(e!BJ619:BK619)*100,1),0)</f>
        <v>132</v>
      </c>
      <c r="Y621" s="30">
        <f t="shared" si="92"/>
        <v>358.6</v>
      </c>
      <c r="Z621" s="30">
        <f t="shared" si="93"/>
        <v>134.1</v>
      </c>
      <c r="AA621" s="30">
        <f>+IFERROR(ROUND(K621/SUM(e!T619:V619),1),0)</f>
        <v>182.3</v>
      </c>
      <c r="AB621" s="42">
        <f>+IFERROR(ROUND((SUM(e!BJ619:BK619)-SUM(e!BL619:BO619))/SUM(e!T619:V619),1),0)</f>
        <v>135.9</v>
      </c>
      <c r="AC621" s="30">
        <f>+IFERROR(ROUND(e!BP619/e!BQ619*100,1),0)</f>
        <v>612.70000000000005</v>
      </c>
      <c r="AD621" s="101">
        <f>+e!BR619</f>
        <v>0</v>
      </c>
      <c r="AF621" s="5"/>
      <c r="AG621" s="29"/>
      <c r="BG621" s="5"/>
      <c r="BH621" s="29"/>
      <c r="CH621" s="5"/>
      <c r="CI621" s="29"/>
    </row>
    <row r="622" spans="2:87">
      <c r="B622" s="40" t="s">
        <v>2064</v>
      </c>
      <c r="C622" s="30" t="s">
        <v>2065</v>
      </c>
      <c r="D622" s="30" t="s">
        <v>1284</v>
      </c>
      <c r="E622" s="30" t="s">
        <v>2068</v>
      </c>
      <c r="F622" s="30" t="str">
        <f t="shared" si="91"/>
        <v>長野県上田市</v>
      </c>
      <c r="G622" s="41">
        <f>+e!F620</f>
        <v>131460</v>
      </c>
      <c r="H622" s="41">
        <f>+e!G620</f>
        <v>54</v>
      </c>
      <c r="I622" s="41">
        <f>+SUM(e!H620:K620)</f>
        <v>27</v>
      </c>
      <c r="J622" s="41">
        <f>+SUM(e!L620:O620)</f>
        <v>1026760</v>
      </c>
      <c r="K622" s="41">
        <f>+e!P620</f>
        <v>2232073</v>
      </c>
      <c r="L622" s="41">
        <f>+SUM(e!Q620:R620)</f>
        <v>7735485</v>
      </c>
      <c r="M622" s="31">
        <f>+IFERROR(ROUND(e!P620/e!S620,0),0)</f>
        <v>63774</v>
      </c>
      <c r="N622" s="30">
        <f>+IFERROR(ROUND(SUM(e!T620:V620)/e!S620,0),0)</f>
        <v>418</v>
      </c>
      <c r="O622" s="30">
        <f>+IFERROR(ROUND(e!W620/e!G620*100,1),0)</f>
        <v>50</v>
      </c>
      <c r="P622" s="41">
        <f>+e!X620</f>
        <v>25</v>
      </c>
      <c r="Q622" s="30">
        <f>+IFERROR(ROUND(e!Z620/e!Y620*100,1),0)</f>
        <v>51.3</v>
      </c>
      <c r="R622" s="30">
        <f>+IFERROR(ROUND(e!AB620/e!AA620*100,1),0)</f>
        <v>10.199999999999999</v>
      </c>
      <c r="S622" s="30">
        <f>+IFERROR(ROUND(SUM(e!AC620:AF620)/J622*100,1),0)</f>
        <v>11.4</v>
      </c>
      <c r="T622" s="30">
        <f>+IFERROR(ROUND(e!AG620/e!Y620*100,1),0)</f>
        <v>9</v>
      </c>
      <c r="U622" s="30">
        <f>+IFERROR(ROUND(e!AH620/SUM(e!AH620:AJ620)*100,1),0)</f>
        <v>67.400000000000006</v>
      </c>
      <c r="V622" s="30">
        <f>+IFERROR(ROUND(e!AK620/SUM(e!AK620:AQ620)*100,1),0)</f>
        <v>35.799999999999997</v>
      </c>
      <c r="W622" s="30">
        <f>+IFERROR(ROUND(SUM(e!AR620:BG620)/J622*100,1),0)</f>
        <v>9.6</v>
      </c>
      <c r="X622" s="30">
        <f>+IFERROR(ROUND(SUM(e!BH620:BI620)/SUM(e!BJ620:BK620)*100,1),0)</f>
        <v>115.7</v>
      </c>
      <c r="Y622" s="30">
        <f t="shared" si="92"/>
        <v>346.6</v>
      </c>
      <c r="Z622" s="30">
        <f t="shared" si="93"/>
        <v>109.6</v>
      </c>
      <c r="AA622" s="30">
        <f>+IFERROR(ROUND(K622/SUM(e!T620:V620),1),0)</f>
        <v>152.6</v>
      </c>
      <c r="AB622" s="42">
        <f>+IFERROR(ROUND((SUM(e!BJ620:BK620)-SUM(e!BL620:BO620))/SUM(e!T620:V620),1),0)</f>
        <v>139.19999999999999</v>
      </c>
      <c r="AC622" s="30">
        <f>+IFERROR(ROUND(e!BP620/e!BQ620*100,1),0)</f>
        <v>461.9</v>
      </c>
      <c r="AD622" s="101">
        <f>+e!BR620</f>
        <v>17651</v>
      </c>
      <c r="AF622" s="5"/>
      <c r="AG622" s="29"/>
      <c r="BG622" s="5"/>
      <c r="BH622" s="29"/>
      <c r="CH622" s="5"/>
      <c r="CI622" s="29"/>
    </row>
    <row r="623" spans="2:87">
      <c r="B623" s="40" t="s">
        <v>2064</v>
      </c>
      <c r="C623" s="30" t="s">
        <v>2065</v>
      </c>
      <c r="D623" s="30" t="s">
        <v>1286</v>
      </c>
      <c r="E623" s="30" t="s">
        <v>2069</v>
      </c>
      <c r="F623" s="30" t="str">
        <f t="shared" si="91"/>
        <v>長野県松本市（松本）</v>
      </c>
      <c r="G623" s="41">
        <f>+e!F621</f>
        <v>203990</v>
      </c>
      <c r="H623" s="41">
        <f>+e!G621</f>
        <v>61</v>
      </c>
      <c r="I623" s="41">
        <f>+SUM(e!H621:K621)</f>
        <v>7</v>
      </c>
      <c r="J623" s="41">
        <f>+SUM(e!L621:O621)</f>
        <v>1335192</v>
      </c>
      <c r="K623" s="41">
        <f>+e!P621</f>
        <v>4197447</v>
      </c>
      <c r="L623" s="41">
        <f>+SUM(e!Q621:R621)</f>
        <v>10073621</v>
      </c>
      <c r="M623" s="31">
        <f>+IFERROR(ROUND(e!P621/e!S621,0),0)</f>
        <v>87447</v>
      </c>
      <c r="N623" s="30">
        <f>+IFERROR(ROUND(SUM(e!T621:V621)/e!S621,0),0)</f>
        <v>469</v>
      </c>
      <c r="O623" s="30">
        <f>+IFERROR(ROUND(e!W621/e!G621*100,1),0)</f>
        <v>65.599999999999994</v>
      </c>
      <c r="P623" s="41">
        <f>+e!X621</f>
        <v>9</v>
      </c>
      <c r="Q623" s="30">
        <f>+IFERROR(ROUND(e!Z621/e!Y621*100,1),0)</f>
        <v>0</v>
      </c>
      <c r="R623" s="30">
        <f>+IFERROR(ROUND(e!AB621/e!AA621*100,1),0)</f>
        <v>7.1</v>
      </c>
      <c r="S623" s="30">
        <f>+IFERROR(ROUND(SUM(e!AC621:AF621)/J623*100,1),0)</f>
        <v>14.2</v>
      </c>
      <c r="T623" s="30">
        <f>+IFERROR(ROUND(e!AG621/e!Y621*100,1),0)</f>
        <v>0</v>
      </c>
      <c r="U623" s="30">
        <f>+IFERROR(ROUND(e!AH621/SUM(e!AH621:AJ621)*100,1),0)</f>
        <v>39.299999999999997</v>
      </c>
      <c r="V623" s="30">
        <f>+IFERROR(ROUND(e!AK621/SUM(e!AK621:AQ621)*100,1),0)</f>
        <v>35.4</v>
      </c>
      <c r="W623" s="30">
        <f>+IFERROR(ROUND(SUM(e!AR621:BG621)/J623*100,1),0)</f>
        <v>10.8</v>
      </c>
      <c r="X623" s="30">
        <f>+IFERROR(ROUND(SUM(e!BH621:BI621)/SUM(e!BJ621:BK621)*100,1),0)</f>
        <v>107.3</v>
      </c>
      <c r="Y623" s="30">
        <f t="shared" si="92"/>
        <v>240</v>
      </c>
      <c r="Z623" s="30">
        <f t="shared" si="93"/>
        <v>100.6</v>
      </c>
      <c r="AA623" s="30">
        <f>+IFERROR(ROUND(K623/SUM(e!T621:V621),1),0)</f>
        <v>186.3</v>
      </c>
      <c r="AB623" s="42">
        <f>+IFERROR(ROUND((SUM(e!BJ621:BK621)-SUM(e!BL621:BO621))/SUM(e!T621:V621),1),0)</f>
        <v>185.2</v>
      </c>
      <c r="AC623" s="30">
        <f>+IFERROR(ROUND(e!BP621/e!BQ621*100,1),0)</f>
        <v>344.3</v>
      </c>
      <c r="AD623" s="101">
        <f>+e!BR621</f>
        <v>63000</v>
      </c>
      <c r="AF623" s="5"/>
      <c r="AG623" s="29"/>
      <c r="BG623" s="5"/>
      <c r="BH623" s="29"/>
      <c r="CH623" s="5"/>
      <c r="CI623" s="29"/>
    </row>
    <row r="624" spans="2:87">
      <c r="B624" s="40" t="s">
        <v>2064</v>
      </c>
      <c r="C624" s="30" t="s">
        <v>2065</v>
      </c>
      <c r="D624" s="30" t="s">
        <v>1288</v>
      </c>
      <c r="E624" s="30" t="s">
        <v>2070</v>
      </c>
      <c r="F624" s="30" t="str">
        <f t="shared" si="91"/>
        <v>長野県諏訪市</v>
      </c>
      <c r="G624" s="41">
        <f>+e!F622</f>
        <v>48526</v>
      </c>
      <c r="H624" s="41">
        <f>+e!G622</f>
        <v>19</v>
      </c>
      <c r="I624" s="41">
        <f>+SUM(e!H622:K622)</f>
        <v>1</v>
      </c>
      <c r="J624" s="41">
        <f>+SUM(e!L622:O622)</f>
        <v>377225</v>
      </c>
      <c r="K624" s="41">
        <f>+e!P622</f>
        <v>829737</v>
      </c>
      <c r="L624" s="41">
        <f>+SUM(e!Q622:R622)</f>
        <v>1967782</v>
      </c>
      <c r="M624" s="31">
        <f>+IFERROR(ROUND(e!P622/e!S622,0),0)</f>
        <v>43670</v>
      </c>
      <c r="N624" s="30">
        <f>+IFERROR(ROUND(SUM(e!T622:V622)/e!S622,0),0)</f>
        <v>369</v>
      </c>
      <c r="O624" s="30">
        <f>+IFERROR(ROUND(e!W622/e!G622*100,1),0)</f>
        <v>31.6</v>
      </c>
      <c r="P624" s="41">
        <f>+e!X622</f>
        <v>6</v>
      </c>
      <c r="Q624" s="30">
        <f>+IFERROR(ROUND(e!Z622/e!Y622*100,1),0)</f>
        <v>0</v>
      </c>
      <c r="R624" s="30">
        <f>+IFERROR(ROUND(e!AB622/e!AA622*100,1),0)</f>
        <v>30.4</v>
      </c>
      <c r="S624" s="30">
        <f>+IFERROR(ROUND(SUM(e!AC622:AF622)/J624*100,1),0)</f>
        <v>34.200000000000003</v>
      </c>
      <c r="T624" s="30">
        <f>+IFERROR(ROUND(e!AG622/e!Y622*100,1),0)</f>
        <v>0</v>
      </c>
      <c r="U624" s="30">
        <f>+IFERROR(ROUND(e!AH622/SUM(e!AH622:AJ622)*100,1),0)</f>
        <v>0</v>
      </c>
      <c r="V624" s="30">
        <f>+IFERROR(ROUND(e!AK622/SUM(e!AK622:AQ622)*100,1),0)</f>
        <v>24</v>
      </c>
      <c r="W624" s="30">
        <f>+IFERROR(ROUND(SUM(e!AR622:BG622)/J624*100,1),0)</f>
        <v>8.1999999999999993</v>
      </c>
      <c r="X624" s="30">
        <f>+IFERROR(ROUND(SUM(e!BH622:BI622)/SUM(e!BJ622:BK622)*100,1),0)</f>
        <v>118.1</v>
      </c>
      <c r="Y624" s="30">
        <f t="shared" si="92"/>
        <v>237.2</v>
      </c>
      <c r="Z624" s="30">
        <f t="shared" si="93"/>
        <v>119.6</v>
      </c>
      <c r="AA624" s="30">
        <f>+IFERROR(ROUND(K624/SUM(e!T622:V622),1),0)</f>
        <v>118.5</v>
      </c>
      <c r="AB624" s="42">
        <f>+IFERROR(ROUND((SUM(e!BJ622:BK622)-SUM(e!BL622:BO622))/SUM(e!T622:V622),1),0)</f>
        <v>99.1</v>
      </c>
      <c r="AC624" s="30">
        <f>+IFERROR(ROUND(e!BP622/e!BQ622*100,1),0)</f>
        <v>302.60000000000002</v>
      </c>
      <c r="AD624" s="101">
        <f>+e!BR622</f>
        <v>0</v>
      </c>
      <c r="AF624" s="5"/>
      <c r="AG624" s="29"/>
      <c r="BG624" s="5"/>
      <c r="BH624" s="29"/>
      <c r="CH624" s="5"/>
      <c r="CI624" s="29"/>
    </row>
    <row r="625" spans="2:87">
      <c r="B625" s="40" t="s">
        <v>2064</v>
      </c>
      <c r="C625" s="30" t="s">
        <v>2065</v>
      </c>
      <c r="D625" s="30" t="s">
        <v>1290</v>
      </c>
      <c r="E625" s="30" t="s">
        <v>2071</v>
      </c>
      <c r="F625" s="30" t="str">
        <f t="shared" si="91"/>
        <v>長野県小諸市</v>
      </c>
      <c r="G625" s="41">
        <f>+e!F623</f>
        <v>41895</v>
      </c>
      <c r="H625" s="41">
        <f>+e!G623</f>
        <v>19</v>
      </c>
      <c r="I625" s="41">
        <f>+SUM(e!H623:K623)</f>
        <v>13</v>
      </c>
      <c r="J625" s="41">
        <f>+SUM(e!L623:O623)</f>
        <v>546815</v>
      </c>
      <c r="K625" s="41">
        <f>+e!P623</f>
        <v>832929</v>
      </c>
      <c r="L625" s="41">
        <f>+SUM(e!Q623:R623)</f>
        <v>2341265</v>
      </c>
      <c r="M625" s="31">
        <f>+IFERROR(ROUND(e!P623/e!S623,0),0)</f>
        <v>48996</v>
      </c>
      <c r="N625" s="30">
        <f>+IFERROR(ROUND(SUM(e!T623:V623)/e!S623,0),0)</f>
        <v>281</v>
      </c>
      <c r="O625" s="30">
        <f>+IFERROR(ROUND(e!W623/e!G623*100,1),0)</f>
        <v>21.1</v>
      </c>
      <c r="P625" s="41">
        <f>+e!X623</f>
        <v>4</v>
      </c>
      <c r="Q625" s="30">
        <f>+IFERROR(ROUND(e!Z623/e!Y623*100,1),0)</f>
        <v>21.4</v>
      </c>
      <c r="R625" s="30">
        <f>+IFERROR(ROUND(e!AB623/e!AA623*100,1),0)</f>
        <v>3.3</v>
      </c>
      <c r="S625" s="30">
        <f>+IFERROR(ROUND(SUM(e!AC623:AF623)/J625*100,1),0)</f>
        <v>32.4</v>
      </c>
      <c r="T625" s="30">
        <f>+IFERROR(ROUND(e!AG623/e!Y623*100,1),0)</f>
        <v>0</v>
      </c>
      <c r="U625" s="30">
        <f>+IFERROR(ROUND(e!AH623/SUM(e!AH623:AJ623)*100,1),0)</f>
        <v>0</v>
      </c>
      <c r="V625" s="30">
        <f>+IFERROR(ROUND(e!AK623/SUM(e!AK623:AQ623)*100,1),0)</f>
        <v>19</v>
      </c>
      <c r="W625" s="30">
        <f>+IFERROR(ROUND(SUM(e!AR623:BG623)/J625*100,1),0)</f>
        <v>9.5</v>
      </c>
      <c r="X625" s="30">
        <f>+IFERROR(ROUND(SUM(e!BH623:BI623)/SUM(e!BJ623:BK623)*100,1),0)</f>
        <v>119.3</v>
      </c>
      <c r="Y625" s="30">
        <f t="shared" si="92"/>
        <v>281.10000000000002</v>
      </c>
      <c r="Z625" s="30">
        <f t="shared" si="93"/>
        <v>115</v>
      </c>
      <c r="AA625" s="30">
        <f>+IFERROR(ROUND(K625/SUM(e!T623:V623),1),0)</f>
        <v>174.5</v>
      </c>
      <c r="AB625" s="42">
        <f>+IFERROR(ROUND((SUM(e!BJ623:BK623)-SUM(e!BL623:BO623))/SUM(e!T623:V623),1),0)</f>
        <v>151.80000000000001</v>
      </c>
      <c r="AC625" s="30">
        <f>+IFERROR(ROUND(e!BP623/e!BQ623*100,1),0)</f>
        <v>850.1</v>
      </c>
      <c r="AD625" s="101">
        <f>+e!BR623</f>
        <v>7364</v>
      </c>
      <c r="AF625" s="5"/>
      <c r="AG625" s="29"/>
      <c r="BG625" s="5"/>
      <c r="BH625" s="29"/>
      <c r="CH625" s="5"/>
      <c r="CI625" s="29"/>
    </row>
    <row r="626" spans="2:87">
      <c r="B626" s="40" t="s">
        <v>2064</v>
      </c>
      <c r="C626" s="30" t="s">
        <v>2065</v>
      </c>
      <c r="D626" s="30" t="s">
        <v>1296</v>
      </c>
      <c r="E626" s="30" t="s">
        <v>2072</v>
      </c>
      <c r="F626" s="30" t="str">
        <f t="shared" si="91"/>
        <v>長野県大町市</v>
      </c>
      <c r="G626" s="41">
        <f>+e!F624</f>
        <v>24305</v>
      </c>
      <c r="H626" s="41">
        <f>+e!G624</f>
        <v>13</v>
      </c>
      <c r="I626" s="41">
        <f>+SUM(e!H624:K624)</f>
        <v>9</v>
      </c>
      <c r="J626" s="41">
        <f>+SUM(e!L624:O624)</f>
        <v>358300</v>
      </c>
      <c r="K626" s="41">
        <f>+e!P624</f>
        <v>407777</v>
      </c>
      <c r="L626" s="41">
        <f>+SUM(e!Q624:R624)</f>
        <v>1370512</v>
      </c>
      <c r="M626" s="31">
        <f>+IFERROR(ROUND(e!P624/e!S624,0),0)</f>
        <v>67963</v>
      </c>
      <c r="N626" s="30">
        <f>+IFERROR(ROUND(SUM(e!T624:V624)/e!S624,0),0)</f>
        <v>452</v>
      </c>
      <c r="O626" s="30">
        <f>+IFERROR(ROUND(e!W624/e!G624*100,1),0)</f>
        <v>23.1</v>
      </c>
      <c r="P626" s="41">
        <f>+e!X624</f>
        <v>4</v>
      </c>
      <c r="Q626" s="30">
        <f>+IFERROR(ROUND(e!Z624/e!Y624*100,1),0)</f>
        <v>0</v>
      </c>
      <c r="R626" s="30">
        <f>+IFERROR(ROUND(e!AB624/e!AA624*100,1),0)</f>
        <v>63.8</v>
      </c>
      <c r="S626" s="30">
        <f>+IFERROR(ROUND(SUM(e!AC624:AF624)/J626*100,1),0)</f>
        <v>10.9</v>
      </c>
      <c r="T626" s="30">
        <f>+IFERROR(ROUND(e!AG624/e!Y624*100,1),0)</f>
        <v>2.8</v>
      </c>
      <c r="U626" s="30">
        <f>+IFERROR(ROUND(e!AH624/SUM(e!AH624:AJ624)*100,1),0)</f>
        <v>0</v>
      </c>
      <c r="V626" s="30">
        <f>+IFERROR(ROUND(e!AK624/SUM(e!AK624:AQ624)*100,1),0)</f>
        <v>26.6</v>
      </c>
      <c r="W626" s="30">
        <f>+IFERROR(ROUND(SUM(e!AR624:BG624)/J626*100,1),0)</f>
        <v>6.6</v>
      </c>
      <c r="X626" s="30">
        <f>+IFERROR(ROUND(SUM(e!BH624:BI624)/SUM(e!BJ624:BK624)*100,1),0)</f>
        <v>128.5</v>
      </c>
      <c r="Y626" s="30">
        <f t="shared" si="92"/>
        <v>336.1</v>
      </c>
      <c r="Z626" s="30">
        <f t="shared" si="93"/>
        <v>113.8</v>
      </c>
      <c r="AA626" s="30">
        <f>+IFERROR(ROUND(K626/SUM(e!T624:V624),1),0)</f>
        <v>150.4</v>
      </c>
      <c r="AB626" s="42">
        <f>+IFERROR(ROUND((SUM(e!BJ624:BK624)-SUM(e!BL624:BO624))/SUM(e!T624:V624),1),0)</f>
        <v>132.19999999999999</v>
      </c>
      <c r="AC626" s="30">
        <f>+IFERROR(ROUND(e!BP624/e!BQ624*100,1),0)</f>
        <v>270.5</v>
      </c>
      <c r="AD626" s="101">
        <f>+e!BR624</f>
        <v>0</v>
      </c>
      <c r="AF626" s="5"/>
      <c r="AG626" s="29"/>
      <c r="BG626" s="5"/>
      <c r="BH626" s="29"/>
      <c r="CH626" s="5"/>
      <c r="CI626" s="29"/>
    </row>
    <row r="627" spans="2:87">
      <c r="B627" s="40" t="s">
        <v>2064</v>
      </c>
      <c r="C627" s="30" t="s">
        <v>2065</v>
      </c>
      <c r="D627" s="30" t="s">
        <v>1298</v>
      </c>
      <c r="E627" s="30" t="s">
        <v>2073</v>
      </c>
      <c r="F627" s="30" t="str">
        <f t="shared" si="91"/>
        <v>長野県須坂市</v>
      </c>
      <c r="G627" s="41">
        <f>+e!F625</f>
        <v>48447</v>
      </c>
      <c r="H627" s="41">
        <f>+e!G625</f>
        <v>23</v>
      </c>
      <c r="I627" s="41">
        <f>+SUM(e!H625:K625)</f>
        <v>15</v>
      </c>
      <c r="J627" s="41">
        <f>+SUM(e!L625:O625)</f>
        <v>422452</v>
      </c>
      <c r="K627" s="41">
        <f>+e!P625</f>
        <v>1000542</v>
      </c>
      <c r="L627" s="41">
        <f>+SUM(e!Q625:R625)</f>
        <v>2227984</v>
      </c>
      <c r="M627" s="31">
        <f>+IFERROR(ROUND(e!P625/e!S625,0),0)</f>
        <v>50027</v>
      </c>
      <c r="N627" s="30">
        <f>+IFERROR(ROUND(SUM(e!T625:V625)/e!S625,0),0)</f>
        <v>256</v>
      </c>
      <c r="O627" s="30">
        <f>+IFERROR(ROUND(e!W625/e!G625*100,1),0)</f>
        <v>21.7</v>
      </c>
      <c r="P627" s="41">
        <f>+e!X625</f>
        <v>10</v>
      </c>
      <c r="Q627" s="30">
        <f>+IFERROR(ROUND(e!Z625/e!Y625*100,1),0)</f>
        <v>0</v>
      </c>
      <c r="R627" s="30">
        <f>+IFERROR(ROUND(e!AB625/e!AA625*100,1),0)</f>
        <v>47.2</v>
      </c>
      <c r="S627" s="30">
        <f>+IFERROR(ROUND(SUM(e!AC625:AF625)/J627*100,1),0)</f>
        <v>4.0999999999999996</v>
      </c>
      <c r="T627" s="30">
        <f>+IFERROR(ROUND(e!AG625/e!Y625*100,1),0)</f>
        <v>3.7</v>
      </c>
      <c r="U627" s="30">
        <f>+IFERROR(ROUND(e!AH625/SUM(e!AH625:AJ625)*100,1),0)</f>
        <v>0</v>
      </c>
      <c r="V627" s="30">
        <f>+IFERROR(ROUND(e!AK625/SUM(e!AK625:AQ625)*100,1),0)</f>
        <v>0</v>
      </c>
      <c r="W627" s="30">
        <f>+IFERROR(ROUND(SUM(e!AR625:BG625)/J627*100,1),0)</f>
        <v>2.1</v>
      </c>
      <c r="X627" s="30">
        <f>+IFERROR(ROUND(SUM(e!BH625:BI625)/SUM(e!BJ625:BK625)*100,1),0)</f>
        <v>124.1</v>
      </c>
      <c r="Y627" s="30">
        <f t="shared" si="92"/>
        <v>222.7</v>
      </c>
      <c r="Z627" s="30">
        <f t="shared" si="93"/>
        <v>117.9</v>
      </c>
      <c r="AA627" s="30">
        <f>+IFERROR(ROUND(K627/SUM(e!T625:V625),1),0)</f>
        <v>195.4</v>
      </c>
      <c r="AB627" s="42">
        <f>+IFERROR(ROUND((SUM(e!BJ625:BK625)-SUM(e!BL625:BO625))/SUM(e!T625:V625),1),0)</f>
        <v>165.7</v>
      </c>
      <c r="AC627" s="30">
        <f>+IFERROR(ROUND(e!BP625/e!BQ625*100,1),0)</f>
        <v>428.9</v>
      </c>
      <c r="AD627" s="101">
        <f>+e!BR625</f>
        <v>0</v>
      </c>
      <c r="AF627" s="5"/>
      <c r="AG627" s="29"/>
      <c r="BG627" s="5"/>
      <c r="BH627" s="29"/>
      <c r="CH627" s="5"/>
      <c r="CI627" s="29"/>
    </row>
    <row r="628" spans="2:87">
      <c r="B628" s="40" t="s">
        <v>2064</v>
      </c>
      <c r="C628" s="30" t="s">
        <v>2065</v>
      </c>
      <c r="D628" s="30" t="s">
        <v>1523</v>
      </c>
      <c r="E628" s="30" t="s">
        <v>2074</v>
      </c>
      <c r="F628" s="30" t="str">
        <f t="shared" si="91"/>
        <v>長野県軽井沢町</v>
      </c>
      <c r="G628" s="41">
        <f>+e!F626</f>
        <v>18026</v>
      </c>
      <c r="H628" s="41">
        <f>+e!G626</f>
        <v>13</v>
      </c>
      <c r="I628" s="41">
        <f>+SUM(e!H626:K626)</f>
        <v>10</v>
      </c>
      <c r="J628" s="41">
        <f>+SUM(e!L626:O626)</f>
        <v>293404</v>
      </c>
      <c r="K628" s="41">
        <f>+e!P626</f>
        <v>596155</v>
      </c>
      <c r="L628" s="41">
        <f>+SUM(e!Q626:R626)</f>
        <v>660780</v>
      </c>
      <c r="M628" s="31">
        <f>+IFERROR(ROUND(e!P626/e!S626,0),0)</f>
        <v>54196</v>
      </c>
      <c r="N628" s="30">
        <f>+IFERROR(ROUND(SUM(e!T626:V626)/e!S626,0),0)</f>
        <v>323</v>
      </c>
      <c r="O628" s="30">
        <f>+IFERROR(ROUND(e!W626/e!G626*100,1),0)</f>
        <v>30.8</v>
      </c>
      <c r="P628" s="41">
        <f>+e!X626</f>
        <v>4</v>
      </c>
      <c r="Q628" s="30">
        <f>+IFERROR(ROUND(e!Z626/e!Y626*100,1),0)</f>
        <v>0</v>
      </c>
      <c r="R628" s="30">
        <f>+IFERROR(ROUND(e!AB626/e!AA626*100,1),0)</f>
        <v>30.4</v>
      </c>
      <c r="S628" s="30">
        <f>+IFERROR(ROUND(SUM(e!AC626:AF626)/J628*100,1),0)</f>
        <v>0</v>
      </c>
      <c r="T628" s="30">
        <f>+IFERROR(ROUND(e!AG626/e!Y626*100,1),0)</f>
        <v>2</v>
      </c>
      <c r="U628" s="30">
        <f>+IFERROR(ROUND(e!AH626/SUM(e!AH626:AJ626)*100,1),0)</f>
        <v>0</v>
      </c>
      <c r="V628" s="30">
        <f>+IFERROR(ROUND(e!AK626/SUM(e!AK626:AQ626)*100,1),0)</f>
        <v>2.5</v>
      </c>
      <c r="W628" s="30">
        <f>+IFERROR(ROUND(SUM(e!AR626:BG626)/J628*100,1),0)</f>
        <v>0.1</v>
      </c>
      <c r="X628" s="30">
        <f>+IFERROR(ROUND(SUM(e!BH626:BI626)/SUM(e!BJ626:BK626)*100,1),0)</f>
        <v>130.69999999999999</v>
      </c>
      <c r="Y628" s="30">
        <f t="shared" si="92"/>
        <v>110.8</v>
      </c>
      <c r="Z628" s="30">
        <f t="shared" si="93"/>
        <v>132</v>
      </c>
      <c r="AA628" s="30">
        <f>+IFERROR(ROUND(K628/SUM(e!T626:V626),1),0)</f>
        <v>167.8</v>
      </c>
      <c r="AB628" s="42">
        <f>+IFERROR(ROUND((SUM(e!BJ626:BK626)-SUM(e!BL626:BO626))/SUM(e!T626:V626),1),0)</f>
        <v>127.1</v>
      </c>
      <c r="AC628" s="30">
        <f>+IFERROR(ROUND(e!BP626/e!BQ626*100,1),0)</f>
        <v>475.9</v>
      </c>
      <c r="AD628" s="101">
        <f>+e!BR626</f>
        <v>4150</v>
      </c>
      <c r="AF628" s="5"/>
      <c r="AG628" s="29"/>
      <c r="BG628" s="5"/>
      <c r="BH628" s="29"/>
      <c r="CH628" s="5"/>
      <c r="CI628" s="29"/>
    </row>
    <row r="629" spans="2:87">
      <c r="B629" s="40" t="s">
        <v>2064</v>
      </c>
      <c r="C629" s="30" t="s">
        <v>2065</v>
      </c>
      <c r="D629" s="30" t="s">
        <v>1304</v>
      </c>
      <c r="E629" s="30" t="s">
        <v>2075</v>
      </c>
      <c r="F629" s="30" t="str">
        <f t="shared" si="91"/>
        <v>長野県岡谷市</v>
      </c>
      <c r="G629" s="41">
        <f>+e!F627</f>
        <v>48287</v>
      </c>
      <c r="H629" s="41">
        <f>+e!G627</f>
        <v>17</v>
      </c>
      <c r="I629" s="41">
        <f>+SUM(e!H627:K627)</f>
        <v>16</v>
      </c>
      <c r="J629" s="41">
        <f>+SUM(e!L627:O627)</f>
        <v>348743</v>
      </c>
      <c r="K629" s="41">
        <f>+e!P627</f>
        <v>804781</v>
      </c>
      <c r="L629" s="41">
        <f>+SUM(e!Q627:R627)</f>
        <v>1636253</v>
      </c>
      <c r="M629" s="31">
        <f>+IFERROR(ROUND(e!P627/e!S627,0),0)</f>
        <v>61906</v>
      </c>
      <c r="N629" s="30">
        <f>+IFERROR(ROUND(SUM(e!T627:V627)/e!S627,0),0)</f>
        <v>404</v>
      </c>
      <c r="O629" s="30">
        <f>+IFERROR(ROUND(e!W627/e!G627*100,1),0)</f>
        <v>41.2</v>
      </c>
      <c r="P629" s="41">
        <f>+e!X627</f>
        <v>7</v>
      </c>
      <c r="Q629" s="30">
        <f>+IFERROR(ROUND(e!Z627/e!Y627*100,1),0)</f>
        <v>14</v>
      </c>
      <c r="R629" s="30">
        <f>+IFERROR(ROUND(e!AB627/e!AA627*100,1),0)</f>
        <v>4.9000000000000004</v>
      </c>
      <c r="S629" s="30">
        <f>+IFERROR(ROUND(SUM(e!AC627:AF627)/J629*100,1),0)</f>
        <v>1.2</v>
      </c>
      <c r="T629" s="30">
        <f>+IFERROR(ROUND(e!AG627/e!Y627*100,1),0)</f>
        <v>27.3</v>
      </c>
      <c r="U629" s="30">
        <f>+IFERROR(ROUND(e!AH627/SUM(e!AH627:AJ627)*100,1),0)</f>
        <v>28</v>
      </c>
      <c r="V629" s="30">
        <f>+IFERROR(ROUND(e!AK627/SUM(e!AK627:AQ627)*100,1),0)</f>
        <v>29.9</v>
      </c>
      <c r="W629" s="30">
        <f>+IFERROR(ROUND(SUM(e!AR627:BG627)/J629*100,1),0)</f>
        <v>10.199999999999999</v>
      </c>
      <c r="X629" s="30">
        <f>+IFERROR(ROUND(SUM(e!BH627:BI627)/SUM(e!BJ627:BK627)*100,1),0)</f>
        <v>128.30000000000001</v>
      </c>
      <c r="Y629" s="30">
        <f t="shared" si="92"/>
        <v>203.3</v>
      </c>
      <c r="Z629" s="30">
        <f t="shared" si="93"/>
        <v>130.5</v>
      </c>
      <c r="AA629" s="30">
        <f>+IFERROR(ROUND(K629/SUM(e!T627:V627),1),0)</f>
        <v>153.1</v>
      </c>
      <c r="AB629" s="42">
        <f>+IFERROR(ROUND((SUM(e!BJ627:BK627)-SUM(e!BL627:BO627))/SUM(e!T627:V627),1),0)</f>
        <v>117.3</v>
      </c>
      <c r="AC629" s="30">
        <f>+IFERROR(ROUND(e!BP627/e!BQ627*100,1),0)</f>
        <v>502.1</v>
      </c>
      <c r="AD629" s="101">
        <f>+e!BR627</f>
        <v>0</v>
      </c>
      <c r="AF629" s="5"/>
      <c r="AG629" s="29"/>
      <c r="BG629" s="5"/>
      <c r="BH629" s="29"/>
      <c r="CH629" s="5"/>
      <c r="CI629" s="29"/>
    </row>
    <row r="630" spans="2:87">
      <c r="B630" s="40" t="s">
        <v>2064</v>
      </c>
      <c r="C630" s="30" t="s">
        <v>2065</v>
      </c>
      <c r="D630" s="30" t="s">
        <v>1306</v>
      </c>
      <c r="E630" s="30" t="s">
        <v>2076</v>
      </c>
      <c r="F630" s="30" t="str">
        <f t="shared" si="91"/>
        <v>長野県小布施町</v>
      </c>
      <c r="G630" s="41">
        <f>+e!F628</f>
        <v>10481</v>
      </c>
      <c r="H630" s="41">
        <f>+e!G628</f>
        <v>3</v>
      </c>
      <c r="I630" s="41">
        <f>+SUM(e!H628:K628)</f>
        <v>0</v>
      </c>
      <c r="J630" s="41">
        <f>+SUM(e!L628:O628)</f>
        <v>89353</v>
      </c>
      <c r="K630" s="41">
        <f>+e!P628</f>
        <v>186408</v>
      </c>
      <c r="L630" s="41">
        <f>+SUM(e!Q628:R628)</f>
        <v>298077</v>
      </c>
      <c r="M630" s="31">
        <f>+IFERROR(ROUND(e!P628/e!S628,0),0)</f>
        <v>93204</v>
      </c>
      <c r="N630" s="30">
        <f>+IFERROR(ROUND(SUM(e!T628:V628)/e!S628,0),0)</f>
        <v>575</v>
      </c>
      <c r="O630" s="30">
        <f>+IFERROR(ROUND(e!W628/e!G628*100,1),0)</f>
        <v>33.299999999999997</v>
      </c>
      <c r="P630" s="41">
        <f>+e!X628</f>
        <v>6</v>
      </c>
      <c r="Q630" s="30">
        <f>+IFERROR(ROUND(e!Z628/e!Y628*100,1),0)</f>
        <v>0</v>
      </c>
      <c r="R630" s="30">
        <f>+IFERROR(ROUND(e!AB628/e!AA628*100,1),0)</f>
        <v>0</v>
      </c>
      <c r="S630" s="30">
        <f>+IFERROR(ROUND(SUM(e!AC628:AF628)/J630*100,1),0)</f>
        <v>5.9</v>
      </c>
      <c r="T630" s="30">
        <f>+IFERROR(ROUND(e!AG628/e!Y628*100,1),0)</f>
        <v>0</v>
      </c>
      <c r="U630" s="30">
        <f>+IFERROR(ROUND(e!AH628/SUM(e!AH628:AJ628)*100,1),0)</f>
        <v>0</v>
      </c>
      <c r="V630" s="30">
        <f>+IFERROR(ROUND(e!AK628/SUM(e!AK628:AQ628)*100,1),0)</f>
        <v>0</v>
      </c>
      <c r="W630" s="30">
        <f>+IFERROR(ROUND(SUM(e!AR628:BG628)/J630*100,1),0)</f>
        <v>5.6</v>
      </c>
      <c r="X630" s="30">
        <f>+IFERROR(ROUND(SUM(e!BH628:BI628)/SUM(e!BJ628:BK628)*100,1),0)</f>
        <v>141.6</v>
      </c>
      <c r="Y630" s="30">
        <f t="shared" si="92"/>
        <v>159.9</v>
      </c>
      <c r="Z630" s="30">
        <f t="shared" si="93"/>
        <v>141.9</v>
      </c>
      <c r="AA630" s="30">
        <f>+IFERROR(ROUND(K630/SUM(e!T628:V628),1),0)</f>
        <v>162.1</v>
      </c>
      <c r="AB630" s="42">
        <f>+IFERROR(ROUND((SUM(e!BJ628:BK628)-SUM(e!BL628:BO628))/SUM(e!T628:V628),1),0)</f>
        <v>114.2</v>
      </c>
      <c r="AC630" s="30">
        <f>+IFERROR(ROUND(e!BP628/e!BQ628*100,1),0)</f>
        <v>1011</v>
      </c>
      <c r="AD630" s="101">
        <f>+e!BR628</f>
        <v>0</v>
      </c>
      <c r="AF630" s="5"/>
      <c r="AG630" s="29"/>
      <c r="BG630" s="5"/>
      <c r="BH630" s="29"/>
      <c r="CH630" s="5"/>
      <c r="CI630" s="29"/>
    </row>
    <row r="631" spans="2:87">
      <c r="B631" s="40" t="s">
        <v>2064</v>
      </c>
      <c r="C631" s="30" t="s">
        <v>2065</v>
      </c>
      <c r="D631" s="30" t="s">
        <v>1310</v>
      </c>
      <c r="E631" s="30" t="s">
        <v>2077</v>
      </c>
      <c r="F631" s="30" t="str">
        <f t="shared" si="91"/>
        <v>長野県下諏訪町</v>
      </c>
      <c r="G631" s="41">
        <f>+e!F629</f>
        <v>19338</v>
      </c>
      <c r="H631" s="41">
        <f>+e!G629</f>
        <v>7</v>
      </c>
      <c r="I631" s="41">
        <f>+SUM(e!H629:K629)</f>
        <v>5</v>
      </c>
      <c r="J631" s="41">
        <f>+SUM(e!L629:O629)</f>
        <v>119141</v>
      </c>
      <c r="K631" s="41">
        <f>+e!P629</f>
        <v>208298</v>
      </c>
      <c r="L631" s="41">
        <f>+SUM(e!Q629:R629)</f>
        <v>1173222</v>
      </c>
      <c r="M631" s="31">
        <f>+IFERROR(ROUND(e!P629/e!S629,0),0)</f>
        <v>29757</v>
      </c>
      <c r="N631" s="30">
        <f>+IFERROR(ROUND(SUM(e!T629:V629)/e!S629,0),0)</f>
        <v>319</v>
      </c>
      <c r="O631" s="30">
        <f>+IFERROR(ROUND(e!W629/e!G629*100,1),0)</f>
        <v>57.1</v>
      </c>
      <c r="P631" s="41">
        <f>+e!X629</f>
        <v>16</v>
      </c>
      <c r="Q631" s="30">
        <f>+IFERROR(ROUND(e!Z629/e!Y629*100,1),0)</f>
        <v>47.6</v>
      </c>
      <c r="R631" s="30">
        <f>+IFERROR(ROUND(e!AB629/e!AA629*100,1),0)</f>
        <v>28.6</v>
      </c>
      <c r="S631" s="30">
        <f>+IFERROR(ROUND(SUM(e!AC629:AF629)/J631*100,1),0)</f>
        <v>49</v>
      </c>
      <c r="T631" s="30">
        <f>+IFERROR(ROUND(e!AG629/e!Y629*100,1),0)</f>
        <v>49</v>
      </c>
      <c r="U631" s="30">
        <f>+IFERROR(ROUND(e!AH629/SUM(e!AH629:AJ629)*100,1),0)</f>
        <v>0</v>
      </c>
      <c r="V631" s="30">
        <f>+IFERROR(ROUND(e!AK629/SUM(e!AK629:AQ629)*100,1),0)</f>
        <v>0</v>
      </c>
      <c r="W631" s="30">
        <f>+IFERROR(ROUND(SUM(e!AR629:BG629)/J631*100,1),0)</f>
        <v>12.5</v>
      </c>
      <c r="X631" s="30">
        <f>+IFERROR(ROUND(SUM(e!BH629:BI629)/SUM(e!BJ629:BK629)*100,1),0)</f>
        <v>96.3</v>
      </c>
      <c r="Y631" s="30">
        <f t="shared" si="92"/>
        <v>563.20000000000005</v>
      </c>
      <c r="Z631" s="30">
        <f t="shared" si="93"/>
        <v>89.8</v>
      </c>
      <c r="AA631" s="30">
        <f>+IFERROR(ROUND(K631/SUM(e!T629:V629),1),0)</f>
        <v>93.2</v>
      </c>
      <c r="AB631" s="42">
        <f>+IFERROR(ROUND((SUM(e!BJ629:BK629)-SUM(e!BL629:BO629))/SUM(e!T629:V629),1),0)</f>
        <v>103.8</v>
      </c>
      <c r="AC631" s="30">
        <f>+IFERROR(ROUND(e!BP629/e!BQ629*100,1),0)</f>
        <v>471.2</v>
      </c>
      <c r="AD631" s="101">
        <f>+e!BR629</f>
        <v>0</v>
      </c>
      <c r="AF631" s="5"/>
      <c r="AG631" s="29"/>
      <c r="BG631" s="5"/>
      <c r="BH631" s="29"/>
      <c r="CH631" s="5"/>
      <c r="CI631" s="29"/>
    </row>
    <row r="632" spans="2:87">
      <c r="B632" s="40" t="s">
        <v>2064</v>
      </c>
      <c r="C632" s="30" t="s">
        <v>2065</v>
      </c>
      <c r="D632" s="30" t="s">
        <v>1314</v>
      </c>
      <c r="E632" s="30" t="s">
        <v>2078</v>
      </c>
      <c r="F632" s="30" t="str">
        <f t="shared" si="91"/>
        <v>長野県松本市（波田）</v>
      </c>
      <c r="G632" s="41">
        <f>+e!F630</f>
        <v>15661</v>
      </c>
      <c r="H632" s="41">
        <f>+e!G630</f>
        <v>4</v>
      </c>
      <c r="I632" s="41">
        <f>+SUM(e!H630:K630)</f>
        <v>4</v>
      </c>
      <c r="J632" s="41">
        <f>+SUM(e!L630:O630)</f>
        <v>132215</v>
      </c>
      <c r="K632" s="41">
        <f>+e!P630</f>
        <v>0</v>
      </c>
      <c r="L632" s="41">
        <f>+SUM(e!Q630:R630)</f>
        <v>0</v>
      </c>
      <c r="M632" s="31">
        <f>+IFERROR(ROUND(e!P630/e!S630,0),0)</f>
        <v>0</v>
      </c>
      <c r="N632" s="30">
        <f>+IFERROR(ROUND(SUM(e!T630:V630)/e!S630,0),0)</f>
        <v>725</v>
      </c>
      <c r="O632" s="30">
        <f>+IFERROR(ROUND(e!W630/e!G630*100,1),0)</f>
        <v>100</v>
      </c>
      <c r="P632" s="41">
        <f>+e!X630</f>
        <v>10</v>
      </c>
      <c r="Q632" s="30">
        <f>+IFERROR(ROUND(e!Z630/e!Y630*100,1),0)</f>
        <v>0</v>
      </c>
      <c r="R632" s="30">
        <f>+IFERROR(ROUND(e!AB630/e!AA630*100,1),0)</f>
        <v>6.5</v>
      </c>
      <c r="S632" s="30">
        <f>+IFERROR(ROUND(SUM(e!AC630:AF630)/J632*100,1),0)</f>
        <v>13</v>
      </c>
      <c r="T632" s="30">
        <f>+IFERROR(ROUND(e!AG630/e!Y630*100,1),0)</f>
        <v>54.8</v>
      </c>
      <c r="U632" s="30">
        <f>+IFERROR(ROUND(e!AH630/SUM(e!AH630:AJ630)*100,1),0)</f>
        <v>0</v>
      </c>
      <c r="V632" s="30">
        <f>+IFERROR(ROUND(e!AK630/SUM(e!AK630:AQ630)*100,1),0)</f>
        <v>81.3</v>
      </c>
      <c r="W632" s="30">
        <f>+IFERROR(ROUND(SUM(e!AR630:BG630)/J632*100,1),0)</f>
        <v>11.2</v>
      </c>
      <c r="X632" s="30">
        <f>+IFERROR(ROUND(SUM(e!BH630:BI630)/SUM(e!BJ630:BK630)*100,1),0)</f>
        <v>0</v>
      </c>
      <c r="Y632" s="30">
        <f t="shared" si="92"/>
        <v>0</v>
      </c>
      <c r="Z632" s="30">
        <f t="shared" si="93"/>
        <v>0</v>
      </c>
      <c r="AA632" s="30">
        <f>+IFERROR(ROUND(K632/SUM(e!T630:V630),1),0)</f>
        <v>0</v>
      </c>
      <c r="AB632" s="42">
        <f>+IFERROR(ROUND((SUM(e!BJ630:BK630)-SUM(e!BL630:BO630))/SUM(e!T630:V630),1),0)</f>
        <v>0</v>
      </c>
      <c r="AC632" s="30">
        <f>+IFERROR(ROUND(e!BP630/e!BQ630*100,1),0)</f>
        <v>0</v>
      </c>
      <c r="AD632" s="101">
        <f>+e!BR630</f>
        <v>0</v>
      </c>
      <c r="AF632" s="5"/>
      <c r="AG632" s="29"/>
      <c r="BG632" s="5"/>
      <c r="BH632" s="29"/>
      <c r="CH632" s="5"/>
      <c r="CI632" s="29"/>
    </row>
    <row r="633" spans="2:87">
      <c r="B633" s="40" t="s">
        <v>2064</v>
      </c>
      <c r="C633" s="30" t="s">
        <v>2065</v>
      </c>
      <c r="D633" s="30" t="s">
        <v>1316</v>
      </c>
      <c r="E633" s="30" t="s">
        <v>2079</v>
      </c>
      <c r="F633" s="30" t="str">
        <f t="shared" si="91"/>
        <v>長野県木曽町</v>
      </c>
      <c r="G633" s="41">
        <f>+e!F631</f>
        <v>4942</v>
      </c>
      <c r="H633" s="41">
        <f>+e!G631</f>
        <v>1</v>
      </c>
      <c r="I633" s="41">
        <f>+SUM(e!H631:K631)</f>
        <v>3</v>
      </c>
      <c r="J633" s="41">
        <f>+SUM(e!L631:O631)</f>
        <v>92801</v>
      </c>
      <c r="K633" s="41">
        <f>+e!P631</f>
        <v>147757</v>
      </c>
      <c r="L633" s="41">
        <f>+SUM(e!Q631:R631)</f>
        <v>1123474</v>
      </c>
      <c r="M633" s="31">
        <f>+IFERROR(ROUND(e!P631/e!S631,0),0)</f>
        <v>147757</v>
      </c>
      <c r="N633" s="30">
        <f>+IFERROR(ROUND(SUM(e!T631:V631)/e!S631,0),0)</f>
        <v>672</v>
      </c>
      <c r="O633" s="30">
        <f>+IFERROR(ROUND(e!W631/e!G631*100,1),0)</f>
        <v>0</v>
      </c>
      <c r="P633" s="41">
        <f>+e!X631</f>
        <v>4</v>
      </c>
      <c r="Q633" s="30">
        <f>+IFERROR(ROUND(e!Z631/e!Y631*100,1),0)</f>
        <v>0</v>
      </c>
      <c r="R633" s="30">
        <f>+IFERROR(ROUND(e!AB631/e!AA631*100,1),0)</f>
        <v>0</v>
      </c>
      <c r="S633" s="30">
        <f>+IFERROR(ROUND(SUM(e!AC631:AF631)/J633*100,1),0)</f>
        <v>4.2</v>
      </c>
      <c r="T633" s="30">
        <f>+IFERROR(ROUND(e!AG631/e!Y631*100,1),0)</f>
        <v>0</v>
      </c>
      <c r="U633" s="30">
        <f>+IFERROR(ROUND(e!AH631/SUM(e!AH631:AJ631)*100,1),0)</f>
        <v>0</v>
      </c>
      <c r="V633" s="30">
        <f>+IFERROR(ROUND(e!AK631/SUM(e!AK631:AQ631)*100,1),0)</f>
        <v>0</v>
      </c>
      <c r="W633" s="30">
        <f>+IFERROR(ROUND(SUM(e!AR631:BG631)/J633*100,1),0)</f>
        <v>2.2999999999999998</v>
      </c>
      <c r="X633" s="30">
        <f>+IFERROR(ROUND(SUM(e!BH631:BI631)/SUM(e!BJ631:BK631)*100,1),0)</f>
        <v>109.2</v>
      </c>
      <c r="Y633" s="30">
        <f t="shared" si="92"/>
        <v>760.4</v>
      </c>
      <c r="Z633" s="30">
        <f t="shared" si="93"/>
        <v>107.3</v>
      </c>
      <c r="AA633" s="30">
        <f>+IFERROR(ROUND(K633/SUM(e!T631:V631),1),0)</f>
        <v>219.9</v>
      </c>
      <c r="AB633" s="42">
        <f>+IFERROR(ROUND((SUM(e!BJ631:BK631)-SUM(e!BL631:BO631))/SUM(e!T631:V631),1),0)</f>
        <v>204.9</v>
      </c>
      <c r="AC633" s="30">
        <f>+IFERROR(ROUND(e!BP631/e!BQ631*100,1),0)</f>
        <v>113.8</v>
      </c>
      <c r="AD633" s="101">
        <f>+e!BR631</f>
        <v>4085</v>
      </c>
      <c r="AF633" s="5"/>
      <c r="AG633" s="29"/>
      <c r="BG633" s="5"/>
      <c r="BH633" s="29"/>
      <c r="CH633" s="5"/>
      <c r="CI633" s="29"/>
    </row>
    <row r="634" spans="2:87">
      <c r="B634" s="40" t="s">
        <v>2064</v>
      </c>
      <c r="C634" s="30" t="s">
        <v>2065</v>
      </c>
      <c r="D634" s="30" t="s">
        <v>1318</v>
      </c>
      <c r="E634" s="30" t="s">
        <v>2080</v>
      </c>
      <c r="F634" s="30" t="str">
        <f t="shared" si="91"/>
        <v>長野県山ノ内町</v>
      </c>
      <c r="G634" s="41">
        <f>+e!F632</f>
        <v>10211</v>
      </c>
      <c r="H634" s="41">
        <f>+e!G632</f>
        <v>5</v>
      </c>
      <c r="I634" s="41">
        <f>+SUM(e!H632:K632)</f>
        <v>9</v>
      </c>
      <c r="J634" s="41">
        <f>+SUM(e!L632:O632)</f>
        <v>104639</v>
      </c>
      <c r="K634" s="41">
        <f>+e!P632</f>
        <v>290382</v>
      </c>
      <c r="L634" s="41">
        <f>+SUM(e!Q632:R632)</f>
        <v>1263787</v>
      </c>
      <c r="M634" s="31">
        <f>+IFERROR(ROUND(e!P632/e!S632,0),0)</f>
        <v>96794</v>
      </c>
      <c r="N634" s="30">
        <f>+IFERROR(ROUND(SUM(e!T632:V632)/e!S632,0),0)</f>
        <v>415</v>
      </c>
      <c r="O634" s="30">
        <f>+IFERROR(ROUND(e!W632/e!G632*100,1),0)</f>
        <v>80</v>
      </c>
      <c r="P634" s="41">
        <f>+e!X632</f>
        <v>18</v>
      </c>
      <c r="Q634" s="30">
        <f>+IFERROR(ROUND(e!Z632/e!Y632*100,1),0)</f>
        <v>0</v>
      </c>
      <c r="R634" s="30">
        <f>+IFERROR(ROUND(e!AB632/e!AA632*100,1),0)</f>
        <v>8.3000000000000007</v>
      </c>
      <c r="S634" s="30">
        <f>+IFERROR(ROUND(SUM(e!AC632:AF632)/J634*100,1),0)</f>
        <v>5.5</v>
      </c>
      <c r="T634" s="30">
        <f>+IFERROR(ROUND(e!AG632/e!Y632*100,1),0)</f>
        <v>14.5</v>
      </c>
      <c r="U634" s="30">
        <f>+IFERROR(ROUND(e!AH632/SUM(e!AH632:AJ632)*100,1),0)</f>
        <v>0</v>
      </c>
      <c r="V634" s="30">
        <f>+IFERROR(ROUND(e!AK632/SUM(e!AK632:AQ632)*100,1),0)</f>
        <v>0</v>
      </c>
      <c r="W634" s="30">
        <f>+IFERROR(ROUND(SUM(e!AR632:BG632)/J634*100,1),0)</f>
        <v>0.1</v>
      </c>
      <c r="X634" s="30">
        <f>+IFERROR(ROUND(SUM(e!BH632:BI632)/SUM(e!BJ632:BK632)*100,1),0)</f>
        <v>127.6</v>
      </c>
      <c r="Y634" s="30">
        <f t="shared" si="92"/>
        <v>435.2</v>
      </c>
      <c r="Z634" s="30">
        <f t="shared" si="93"/>
        <v>126.1</v>
      </c>
      <c r="AA634" s="30">
        <f>+IFERROR(ROUND(K634/SUM(e!T632:V632),1),0)</f>
        <v>233.4</v>
      </c>
      <c r="AB634" s="42">
        <f>+IFERROR(ROUND((SUM(e!BJ632:BK632)-SUM(e!BL632:BO632))/SUM(e!T632:V632),1),0)</f>
        <v>185.1</v>
      </c>
      <c r="AC634" s="30">
        <f>+IFERROR(ROUND(e!BP632/e!BQ632*100,1),0)</f>
        <v>84.1</v>
      </c>
      <c r="AD634" s="101">
        <f>+e!BR632</f>
        <v>9360</v>
      </c>
      <c r="AF634" s="5"/>
      <c r="AG634" s="29"/>
      <c r="BG634" s="5"/>
      <c r="BH634" s="29"/>
      <c r="CH634" s="5"/>
      <c r="CI634" s="29"/>
    </row>
    <row r="635" spans="2:87">
      <c r="B635" s="40" t="s">
        <v>2064</v>
      </c>
      <c r="C635" s="30" t="s">
        <v>2065</v>
      </c>
      <c r="D635" s="30" t="s">
        <v>1320</v>
      </c>
      <c r="E635" s="30" t="s">
        <v>1359</v>
      </c>
      <c r="F635" s="30" t="str">
        <f t="shared" si="91"/>
        <v>長野県池田町</v>
      </c>
      <c r="G635" s="41">
        <f>+e!F633</f>
        <v>9310</v>
      </c>
      <c r="H635" s="41">
        <f>+e!G633</f>
        <v>3</v>
      </c>
      <c r="I635" s="41">
        <f>+SUM(e!H633:K633)</f>
        <v>3</v>
      </c>
      <c r="J635" s="41">
        <f>+SUM(e!L633:O633)</f>
        <v>94792</v>
      </c>
      <c r="K635" s="41">
        <f>+e!P633</f>
        <v>201134</v>
      </c>
      <c r="L635" s="41">
        <f>+SUM(e!Q633:R633)</f>
        <v>185104</v>
      </c>
      <c r="M635" s="31">
        <f>+IFERROR(ROUND(e!P633/e!S633,0),0)</f>
        <v>67045</v>
      </c>
      <c r="N635" s="30">
        <f>+IFERROR(ROUND(SUM(e!T633:V633)/e!S633,0),0)</f>
        <v>302</v>
      </c>
      <c r="O635" s="30">
        <f>+IFERROR(ROUND(e!W633/e!G633*100,1),0)</f>
        <v>0</v>
      </c>
      <c r="P635" s="41">
        <f>+e!X633</f>
        <v>25</v>
      </c>
      <c r="Q635" s="30">
        <f>+IFERROR(ROUND(e!Z633/e!Y633*100,1),0)</f>
        <v>10</v>
      </c>
      <c r="R635" s="30">
        <f>+IFERROR(ROUND(e!AB633/e!AA633*100,1),0)</f>
        <v>100</v>
      </c>
      <c r="S635" s="30">
        <f>+IFERROR(ROUND(SUM(e!AC633:AF633)/J635*100,1),0)</f>
        <v>3.8</v>
      </c>
      <c r="T635" s="30">
        <f>+IFERROR(ROUND(e!AG633/e!Y633*100,1),0)</f>
        <v>0</v>
      </c>
      <c r="U635" s="30">
        <f>+IFERROR(ROUND(e!AH633/SUM(e!AH633:AJ633)*100,1),0)</f>
        <v>0</v>
      </c>
      <c r="V635" s="30">
        <f>+IFERROR(ROUND(e!AK633/SUM(e!AK633:AQ633)*100,1),0)</f>
        <v>0</v>
      </c>
      <c r="W635" s="30">
        <f>+IFERROR(ROUND(SUM(e!AR633:BG633)/J635*100,1),0)</f>
        <v>8.6999999999999993</v>
      </c>
      <c r="X635" s="30">
        <f>+IFERROR(ROUND(SUM(e!BH633:BI633)/SUM(e!BJ633:BK633)*100,1),0)</f>
        <v>153.5</v>
      </c>
      <c r="Y635" s="30">
        <f t="shared" si="92"/>
        <v>92</v>
      </c>
      <c r="Z635" s="30">
        <f t="shared" si="93"/>
        <v>164</v>
      </c>
      <c r="AA635" s="30">
        <f>+IFERROR(ROUND(K635/SUM(e!T633:V633),1),0)</f>
        <v>222.2</v>
      </c>
      <c r="AB635" s="42">
        <f>+IFERROR(ROUND((SUM(e!BJ633:BK633)-SUM(e!BL633:BO633))/SUM(e!T633:V633),1),0)</f>
        <v>135.5</v>
      </c>
      <c r="AC635" s="30">
        <f>+IFERROR(ROUND(e!BP633/e!BQ633*100,1),0)</f>
        <v>463.2</v>
      </c>
      <c r="AD635" s="101">
        <f>+e!BR633</f>
        <v>0</v>
      </c>
      <c r="AF635" s="5"/>
      <c r="AG635" s="29"/>
      <c r="BG635" s="5"/>
      <c r="BH635" s="29"/>
      <c r="CH635" s="5"/>
      <c r="CI635" s="29"/>
    </row>
    <row r="636" spans="2:87">
      <c r="B636" s="40" t="s">
        <v>2064</v>
      </c>
      <c r="C636" s="30" t="s">
        <v>2065</v>
      </c>
      <c r="D636" s="30" t="s">
        <v>1531</v>
      </c>
      <c r="E636" s="30" t="s">
        <v>2081</v>
      </c>
      <c r="F636" s="30" t="str">
        <f t="shared" si="91"/>
        <v>長野県野沢温泉村</v>
      </c>
      <c r="G636" s="41">
        <f>+e!F634</f>
        <v>2826</v>
      </c>
      <c r="H636" s="41">
        <f>+e!G634</f>
        <v>2</v>
      </c>
      <c r="I636" s="41">
        <f>+SUM(e!H634:K634)</f>
        <v>5</v>
      </c>
      <c r="J636" s="41">
        <f>+SUM(e!L634:O634)</f>
        <v>33166</v>
      </c>
      <c r="K636" s="41">
        <f>+e!P634</f>
        <v>81079</v>
      </c>
      <c r="L636" s="41">
        <f>+SUM(e!Q634:R634)</f>
        <v>158620</v>
      </c>
      <c r="M636" s="31">
        <f>+IFERROR(ROUND(e!P634/e!S634,0),0)</f>
        <v>40540</v>
      </c>
      <c r="N636" s="30">
        <f>+IFERROR(ROUND(SUM(e!T634:V634)/e!S634,0),0)</f>
        <v>331</v>
      </c>
      <c r="O636" s="30">
        <f>+IFERROR(ROUND(e!W634/e!G634*100,1),0)</f>
        <v>0</v>
      </c>
      <c r="P636" s="41">
        <f>+e!X634</f>
        <v>3</v>
      </c>
      <c r="Q636" s="30">
        <f>+IFERROR(ROUND(e!Z634/e!Y634*100,1),0)</f>
        <v>0</v>
      </c>
      <c r="R636" s="30">
        <f>+IFERROR(ROUND(e!AB634/e!AA634*100,1),0)</f>
        <v>0</v>
      </c>
      <c r="S636" s="30">
        <f>+IFERROR(ROUND(SUM(e!AC634:AF634)/J636*100,1),0)</f>
        <v>16.8</v>
      </c>
      <c r="T636" s="30">
        <f>+IFERROR(ROUND(e!AG634/e!Y634*100,1),0)</f>
        <v>0</v>
      </c>
      <c r="U636" s="30">
        <f>+IFERROR(ROUND(e!AH634/SUM(e!AH634:AJ634)*100,1),0)</f>
        <v>0</v>
      </c>
      <c r="V636" s="30">
        <f>+IFERROR(ROUND(e!AK634/SUM(e!AK634:AQ634)*100,1),0)</f>
        <v>0</v>
      </c>
      <c r="W636" s="30">
        <f>+IFERROR(ROUND(SUM(e!AR634:BG634)/J636*100,1),0)</f>
        <v>0</v>
      </c>
      <c r="X636" s="30">
        <f>+IFERROR(ROUND(SUM(e!BH634:BI634)/SUM(e!BJ634:BK634)*100,1),0)</f>
        <v>133</v>
      </c>
      <c r="Y636" s="30">
        <f t="shared" si="92"/>
        <v>195.6</v>
      </c>
      <c r="Z636" s="30">
        <f t="shared" si="93"/>
        <v>120.3</v>
      </c>
      <c r="AA636" s="30">
        <f>+IFERROR(ROUND(K636/SUM(e!T634:V634),1),0)</f>
        <v>122.5</v>
      </c>
      <c r="AB636" s="42">
        <f>+IFERROR(ROUND((SUM(e!BJ634:BK634)-SUM(e!BL634:BO634))/SUM(e!T634:V634),1),0)</f>
        <v>101.8</v>
      </c>
      <c r="AC636" s="30">
        <f>+IFERROR(ROUND(e!BP634/e!BQ634*100,1),0)</f>
        <v>167.4</v>
      </c>
      <c r="AD636" s="101" t="str">
        <f>+e!BR634</f>
        <v/>
      </c>
      <c r="AF636" s="5"/>
      <c r="AG636" s="29"/>
      <c r="BG636" s="5"/>
      <c r="BH636" s="29"/>
      <c r="CH636" s="5"/>
      <c r="CI636" s="29"/>
    </row>
    <row r="637" spans="2:87">
      <c r="B637" s="40" t="s">
        <v>2064</v>
      </c>
      <c r="C637" s="30" t="s">
        <v>2065</v>
      </c>
      <c r="D637" s="30" t="s">
        <v>1485</v>
      </c>
      <c r="E637" s="30" t="s">
        <v>2082</v>
      </c>
      <c r="F637" s="30" t="str">
        <f t="shared" si="91"/>
        <v>長野県辰野町</v>
      </c>
      <c r="G637" s="41">
        <f>+e!F635</f>
        <v>17915</v>
      </c>
      <c r="H637" s="41">
        <f>+e!G635</f>
        <v>6</v>
      </c>
      <c r="I637" s="41">
        <f>+SUM(e!H635:K635)</f>
        <v>12</v>
      </c>
      <c r="J637" s="41">
        <f>+SUM(e!L635:O635)</f>
        <v>203688</v>
      </c>
      <c r="K637" s="41">
        <f>+e!P635</f>
        <v>318174</v>
      </c>
      <c r="L637" s="41">
        <f>+SUM(e!Q635:R635)</f>
        <v>1780235</v>
      </c>
      <c r="M637" s="31">
        <f>+IFERROR(ROUND(e!P635/e!S635,0),0)</f>
        <v>53029</v>
      </c>
      <c r="N637" s="30">
        <f>+IFERROR(ROUND(SUM(e!T635:V635)/e!S635,0),0)</f>
        <v>328</v>
      </c>
      <c r="O637" s="30">
        <f>+IFERROR(ROUND(e!W635/e!G635*100,1),0)</f>
        <v>33.299999999999997</v>
      </c>
      <c r="P637" s="41">
        <f>+e!X635</f>
        <v>5</v>
      </c>
      <c r="Q637" s="30">
        <f>+IFERROR(ROUND(e!Z635/e!Y635*100,1),0)</f>
        <v>0</v>
      </c>
      <c r="R637" s="30">
        <f>+IFERROR(ROUND(e!AB635/e!AA635*100,1),0)</f>
        <v>0</v>
      </c>
      <c r="S637" s="30">
        <f>+IFERROR(ROUND(SUM(e!AC635:AF635)/J637*100,1),0)</f>
        <v>5.0999999999999996</v>
      </c>
      <c r="T637" s="30">
        <f>+IFERROR(ROUND(e!AG635/e!Y635*100,1),0)</f>
        <v>6.2</v>
      </c>
      <c r="U637" s="30">
        <f>+IFERROR(ROUND(e!AH635/SUM(e!AH635:AJ635)*100,1),0)</f>
        <v>0</v>
      </c>
      <c r="V637" s="30">
        <f>+IFERROR(ROUND(e!AK635/SUM(e!AK635:AQ635)*100,1),0)</f>
        <v>29.8</v>
      </c>
      <c r="W637" s="30">
        <f>+IFERROR(ROUND(SUM(e!AR635:BG635)/J637*100,1),0)</f>
        <v>7.1</v>
      </c>
      <c r="X637" s="30">
        <f>+IFERROR(ROUND(SUM(e!BH635:BI635)/SUM(e!BJ635:BK635)*100,1),0)</f>
        <v>111.7</v>
      </c>
      <c r="Y637" s="30">
        <f t="shared" si="92"/>
        <v>559.5</v>
      </c>
      <c r="Z637" s="30">
        <f t="shared" si="93"/>
        <v>108.6</v>
      </c>
      <c r="AA637" s="30">
        <f>+IFERROR(ROUND(K637/SUM(e!T635:V635),1),0)</f>
        <v>161.69999999999999</v>
      </c>
      <c r="AB637" s="42">
        <f>+IFERROR(ROUND((SUM(e!BJ635:BK635)-SUM(e!BL635:BO635))/SUM(e!T635:V635),1),0)</f>
        <v>148.9</v>
      </c>
      <c r="AC637" s="30">
        <f>+IFERROR(ROUND(e!BP635/e!BQ635*100,1),0)</f>
        <v>287.89999999999998</v>
      </c>
      <c r="AD637" s="101">
        <f>+e!BR635</f>
        <v>500</v>
      </c>
      <c r="AF637" s="5"/>
      <c r="AG637" s="29"/>
      <c r="BG637" s="5"/>
      <c r="BH637" s="29"/>
      <c r="CH637" s="5"/>
      <c r="CI637" s="29"/>
    </row>
    <row r="638" spans="2:87">
      <c r="B638" s="40" t="s">
        <v>2064</v>
      </c>
      <c r="C638" s="30" t="s">
        <v>2065</v>
      </c>
      <c r="D638" s="30" t="s">
        <v>1324</v>
      </c>
      <c r="E638" s="30" t="s">
        <v>2083</v>
      </c>
      <c r="F638" s="30" t="str">
        <f t="shared" si="91"/>
        <v>長野県千曲市</v>
      </c>
      <c r="G638" s="41">
        <f>+e!F636</f>
        <v>6700</v>
      </c>
      <c r="H638" s="41">
        <f>+e!G636</f>
        <v>3</v>
      </c>
      <c r="I638" s="41">
        <f>+SUM(e!H636:K636)</f>
        <v>9</v>
      </c>
      <c r="J638" s="41">
        <f>+SUM(e!L636:O636)</f>
        <v>101107</v>
      </c>
      <c r="K638" s="41">
        <f>+e!P636</f>
        <v>116780</v>
      </c>
      <c r="L638" s="41">
        <f>+SUM(e!Q636:R636)</f>
        <v>578058</v>
      </c>
      <c r="M638" s="31">
        <f>+IFERROR(ROUND(e!P636/e!S636,0),0)</f>
        <v>116780</v>
      </c>
      <c r="N638" s="30">
        <f>+IFERROR(ROUND(SUM(e!T636:V636)/e!S636,0),0)</f>
        <v>665</v>
      </c>
      <c r="O638" s="30">
        <f>+IFERROR(ROUND(e!W636/e!G636*100,1),0)</f>
        <v>33.299999999999997</v>
      </c>
      <c r="P638" s="41">
        <f>+e!X636</f>
        <v>12</v>
      </c>
      <c r="Q638" s="30">
        <f>+IFERROR(ROUND(e!Z636/e!Y636*100,1),0)</f>
        <v>0</v>
      </c>
      <c r="R638" s="30">
        <f>+IFERROR(ROUND(e!AB636/e!AA636*100,1),0)</f>
        <v>0</v>
      </c>
      <c r="S638" s="30">
        <f>+IFERROR(ROUND(SUM(e!AC636:AF636)/J638*100,1),0)</f>
        <v>13.3</v>
      </c>
      <c r="T638" s="30">
        <f>+IFERROR(ROUND(e!AG636/e!Y636*100,1),0)</f>
        <v>0</v>
      </c>
      <c r="U638" s="30">
        <f>+IFERROR(ROUND(e!AH636/SUM(e!AH636:AJ636)*100,1),0)</f>
        <v>0</v>
      </c>
      <c r="V638" s="30">
        <f>+IFERROR(ROUND(e!AK636/SUM(e!AK636:AQ636)*100,1),0)</f>
        <v>0</v>
      </c>
      <c r="W638" s="30">
        <f>+IFERROR(ROUND(SUM(e!AR636:BG636)/J638*100,1),0)</f>
        <v>17.600000000000001</v>
      </c>
      <c r="X638" s="30">
        <f>+IFERROR(ROUND(SUM(e!BH636:BI636)/SUM(e!BJ636:BK636)*100,1),0)</f>
        <v>114.8</v>
      </c>
      <c r="Y638" s="30">
        <f t="shared" si="92"/>
        <v>495</v>
      </c>
      <c r="Z638" s="30">
        <f t="shared" si="93"/>
        <v>117.6</v>
      </c>
      <c r="AA638" s="30">
        <f>+IFERROR(ROUND(K638/SUM(e!T636:V636),1),0)</f>
        <v>175.6</v>
      </c>
      <c r="AB638" s="42">
        <f>+IFERROR(ROUND((SUM(e!BJ636:BK636)-SUM(e!BL636:BO636))/SUM(e!T636:V636),1),0)</f>
        <v>149.30000000000001</v>
      </c>
      <c r="AC638" s="30">
        <f>+IFERROR(ROUND(e!BP636/e!BQ636*100,1),0)</f>
        <v>536.9</v>
      </c>
      <c r="AD638" s="101">
        <f>+e!BR636</f>
        <v>247</v>
      </c>
      <c r="AF638" s="5"/>
      <c r="AG638" s="29"/>
      <c r="BG638" s="5"/>
      <c r="BH638" s="29"/>
      <c r="CH638" s="5"/>
      <c r="CI638" s="29"/>
    </row>
    <row r="639" spans="2:87">
      <c r="B639" s="40" t="s">
        <v>2064</v>
      </c>
      <c r="C639" s="30" t="s">
        <v>2065</v>
      </c>
      <c r="D639" s="30" t="s">
        <v>1326</v>
      </c>
      <c r="E639" s="30" t="s">
        <v>2084</v>
      </c>
      <c r="F639" s="30" t="str">
        <f t="shared" si="91"/>
        <v>長野県飯山市</v>
      </c>
      <c r="G639" s="41">
        <f>+e!F637</f>
        <v>19264</v>
      </c>
      <c r="H639" s="41">
        <f>+e!G637</f>
        <v>6</v>
      </c>
      <c r="I639" s="41">
        <f>+SUM(e!H637:K637)</f>
        <v>27</v>
      </c>
      <c r="J639" s="41">
        <f>+SUM(e!L637:O637)</f>
        <v>366800</v>
      </c>
      <c r="K639" s="41">
        <f>+e!P637</f>
        <v>458213</v>
      </c>
      <c r="L639" s="41">
        <f>+SUM(e!Q637:R637)</f>
        <v>1717652</v>
      </c>
      <c r="M639" s="31">
        <f>+IFERROR(ROUND(e!P637/e!S637,0),0)</f>
        <v>76369</v>
      </c>
      <c r="N639" s="30">
        <f>+IFERROR(ROUND(SUM(e!T637:V637)/e!S637,0),0)</f>
        <v>352</v>
      </c>
      <c r="O639" s="30">
        <f>+IFERROR(ROUND(e!W637/e!G637*100,1),0)</f>
        <v>66.7</v>
      </c>
      <c r="P639" s="41">
        <f>+e!X637</f>
        <v>7</v>
      </c>
      <c r="Q639" s="30">
        <f>+IFERROR(ROUND(e!Z637/e!Y637*100,1),0)</f>
        <v>0</v>
      </c>
      <c r="R639" s="30">
        <f>+IFERROR(ROUND(e!AB637/e!AA637*100,1),0)</f>
        <v>0</v>
      </c>
      <c r="S639" s="30">
        <f>+IFERROR(ROUND(SUM(e!AC637:AF637)/J639*100,1),0)</f>
        <v>10.9</v>
      </c>
      <c r="T639" s="30">
        <f>+IFERROR(ROUND(e!AG637/e!Y637*100,1),0)</f>
        <v>0</v>
      </c>
      <c r="U639" s="30">
        <f>+IFERROR(ROUND(e!AH637/SUM(e!AH637:AJ637)*100,1),0)</f>
        <v>0</v>
      </c>
      <c r="V639" s="30">
        <f>+IFERROR(ROUND(e!AK637/SUM(e!AK637:AQ637)*100,1),0)</f>
        <v>0</v>
      </c>
      <c r="W639" s="30">
        <f>+IFERROR(ROUND(SUM(e!AR637:BG637)/J639*100,1),0)</f>
        <v>2.2999999999999998</v>
      </c>
      <c r="X639" s="30">
        <f>+IFERROR(ROUND(SUM(e!BH637:BI637)/SUM(e!BJ637:BK637)*100,1),0)</f>
        <v>119.2</v>
      </c>
      <c r="Y639" s="30">
        <f t="shared" si="92"/>
        <v>374.9</v>
      </c>
      <c r="Z639" s="30">
        <f t="shared" si="93"/>
        <v>116.4</v>
      </c>
      <c r="AA639" s="30">
        <f>+IFERROR(ROUND(K639/SUM(e!T637:V637),1),0)</f>
        <v>216.8</v>
      </c>
      <c r="AB639" s="42">
        <f>+IFERROR(ROUND((SUM(e!BJ637:BK637)-SUM(e!BL637:BO637))/SUM(e!T637:V637),1),0)</f>
        <v>186.2</v>
      </c>
      <c r="AC639" s="30">
        <f>+IFERROR(ROUND(e!BP637/e!BQ637*100,1),0)</f>
        <v>429.9</v>
      </c>
      <c r="AD639" s="101">
        <f>+e!BR637</f>
        <v>0</v>
      </c>
      <c r="AF639" s="5"/>
      <c r="AG639" s="29"/>
      <c r="BG639" s="5"/>
      <c r="BH639" s="29"/>
      <c r="CH639" s="5"/>
      <c r="CI639" s="29"/>
    </row>
    <row r="640" spans="2:87">
      <c r="B640" s="40" t="s">
        <v>2064</v>
      </c>
      <c r="C640" s="30" t="s">
        <v>2065</v>
      </c>
      <c r="D640" s="30" t="s">
        <v>1330</v>
      </c>
      <c r="E640" s="30" t="s">
        <v>2085</v>
      </c>
      <c r="F640" s="30" t="str">
        <f t="shared" si="91"/>
        <v>長野県駒ヶ根市</v>
      </c>
      <c r="G640" s="41">
        <f>+e!F638</f>
        <v>31933</v>
      </c>
      <c r="H640" s="41">
        <f>+e!G638</f>
        <v>6</v>
      </c>
      <c r="I640" s="41">
        <f>+SUM(e!H638:K638)</f>
        <v>11</v>
      </c>
      <c r="J640" s="41">
        <f>+SUM(e!L638:O638)</f>
        <v>361751</v>
      </c>
      <c r="K640" s="41">
        <f>+e!P638</f>
        <v>651398</v>
      </c>
      <c r="L640" s="41">
        <f>+SUM(e!Q638:R638)</f>
        <v>2624788</v>
      </c>
      <c r="M640" s="31">
        <f>+IFERROR(ROUND(e!P638/e!S638,0),0)</f>
        <v>108566</v>
      </c>
      <c r="N640" s="30">
        <f>+IFERROR(ROUND(SUM(e!T638:V638)/e!S638,0),0)</f>
        <v>567</v>
      </c>
      <c r="O640" s="30">
        <f>+IFERROR(ROUND(e!W638/e!G638*100,1),0)</f>
        <v>83.3</v>
      </c>
      <c r="P640" s="41">
        <f>+e!X638</f>
        <v>26</v>
      </c>
      <c r="Q640" s="30">
        <f>+IFERROR(ROUND(e!Z638/e!Y638*100,1),0)</f>
        <v>0</v>
      </c>
      <c r="R640" s="30">
        <f>+IFERROR(ROUND(e!AB638/e!AA638*100,1),0)</f>
        <v>35</v>
      </c>
      <c r="S640" s="30">
        <f>+IFERROR(ROUND(SUM(e!AC638:AF638)/J640*100,1),0)</f>
        <v>2.9</v>
      </c>
      <c r="T640" s="30">
        <f>+IFERROR(ROUND(e!AG638/e!Y638*100,1),0)</f>
        <v>77.7</v>
      </c>
      <c r="U640" s="30">
        <f>+IFERROR(ROUND(e!AH638/SUM(e!AH638:AJ638)*100,1),0)</f>
        <v>55.6</v>
      </c>
      <c r="V640" s="30">
        <f>+IFERROR(ROUND(e!AK638/SUM(e!AK638:AQ638)*100,1),0)</f>
        <v>68.5</v>
      </c>
      <c r="W640" s="30">
        <f>+IFERROR(ROUND(SUM(e!AR638:BG638)/J640*100,1),0)</f>
        <v>20.6</v>
      </c>
      <c r="X640" s="30">
        <f>+IFERROR(ROUND(SUM(e!BH638:BI638)/SUM(e!BJ638:BK638)*100,1),0)</f>
        <v>113</v>
      </c>
      <c r="Y640" s="30">
        <f t="shared" si="92"/>
        <v>402.9</v>
      </c>
      <c r="Z640" s="30">
        <f t="shared" si="93"/>
        <v>111</v>
      </c>
      <c r="AA640" s="30">
        <f>+IFERROR(ROUND(K640/SUM(e!T638:V638),1),0)</f>
        <v>191.5</v>
      </c>
      <c r="AB640" s="42">
        <f>+IFERROR(ROUND((SUM(e!BJ638:BK638)-SUM(e!BL638:BO638))/SUM(e!T638:V638),1),0)</f>
        <v>172.6</v>
      </c>
      <c r="AC640" s="30">
        <f>+IFERROR(ROUND(e!BP638/e!BQ638*100,1),0)</f>
        <v>275.60000000000002</v>
      </c>
      <c r="AD640" s="101">
        <f>+e!BR638</f>
        <v>8600</v>
      </c>
      <c r="AF640" s="5"/>
      <c r="AG640" s="29"/>
      <c r="BG640" s="5"/>
      <c r="BH640" s="29"/>
      <c r="CH640" s="5"/>
      <c r="CI640" s="29"/>
    </row>
    <row r="641" spans="2:87">
      <c r="B641" s="40" t="s">
        <v>2064</v>
      </c>
      <c r="C641" s="30" t="s">
        <v>2065</v>
      </c>
      <c r="D641" s="30" t="s">
        <v>1334</v>
      </c>
      <c r="E641" s="30" t="s">
        <v>2086</v>
      </c>
      <c r="F641" s="30" t="str">
        <f t="shared" si="91"/>
        <v>長野県山形村</v>
      </c>
      <c r="G641" s="41">
        <f>+e!F639</f>
        <v>8151</v>
      </c>
      <c r="H641" s="41">
        <f>+e!G639</f>
        <v>2</v>
      </c>
      <c r="I641" s="41">
        <f>+SUM(e!H639:K639)</f>
        <v>1</v>
      </c>
      <c r="J641" s="41">
        <f>+SUM(e!L639:O639)</f>
        <v>76172</v>
      </c>
      <c r="K641" s="41">
        <f>+e!P639</f>
        <v>186847</v>
      </c>
      <c r="L641" s="41">
        <f>+SUM(e!Q639:R639)</f>
        <v>460773</v>
      </c>
      <c r="M641" s="31">
        <f>+IFERROR(ROUND(e!P639/e!S639,0),0)</f>
        <v>93424</v>
      </c>
      <c r="N641" s="30">
        <f>+IFERROR(ROUND(SUM(e!T639:V639)/e!S639,0),0)</f>
        <v>405</v>
      </c>
      <c r="O641" s="30">
        <f>+IFERROR(ROUND(e!W639/e!G639*100,1),0)</f>
        <v>0</v>
      </c>
      <c r="P641" s="41">
        <f>+e!X639</f>
        <v>3</v>
      </c>
      <c r="Q641" s="30">
        <f>+IFERROR(ROUND(e!Z639/e!Y639*100,1),0)</f>
        <v>0</v>
      </c>
      <c r="R641" s="30">
        <f>+IFERROR(ROUND(e!AB639/e!AA639*100,1),0)</f>
        <v>73.3</v>
      </c>
      <c r="S641" s="30">
        <f>+IFERROR(ROUND(SUM(e!AC639:AF639)/J641*100,1),0)</f>
        <v>1.9</v>
      </c>
      <c r="T641" s="30">
        <f>+IFERROR(ROUND(e!AG639/e!Y639*100,1),0)</f>
        <v>0</v>
      </c>
      <c r="U641" s="30">
        <f>+IFERROR(ROUND(e!AH639/SUM(e!AH639:AJ639)*100,1),0)</f>
        <v>0</v>
      </c>
      <c r="V641" s="30">
        <f>+IFERROR(ROUND(e!AK639/SUM(e!AK639:AQ639)*100,1),0)</f>
        <v>0</v>
      </c>
      <c r="W641" s="30">
        <f>+IFERROR(ROUND(SUM(e!AR639:BG639)/J641*100,1),0)</f>
        <v>1.5</v>
      </c>
      <c r="X641" s="30">
        <f>+IFERROR(ROUND(SUM(e!BH639:BI639)/SUM(e!BJ639:BK639)*100,1),0)</f>
        <v>113.7</v>
      </c>
      <c r="Y641" s="30">
        <f t="shared" si="92"/>
        <v>246.6</v>
      </c>
      <c r="Z641" s="30">
        <f t="shared" si="93"/>
        <v>109.8</v>
      </c>
      <c r="AA641" s="30">
        <f>+IFERROR(ROUND(K641/SUM(e!T639:V639),1),0)</f>
        <v>231</v>
      </c>
      <c r="AB641" s="42">
        <f>+IFERROR(ROUND((SUM(e!BJ639:BK639)-SUM(e!BL639:BO639))/SUM(e!T639:V639),1),0)</f>
        <v>210.4</v>
      </c>
      <c r="AC641" s="30">
        <f>+IFERROR(ROUND(e!BP639/e!BQ639*100,1),0)</f>
        <v>1096.2</v>
      </c>
      <c r="AD641" s="101">
        <f>+e!BR639</f>
        <v>1500</v>
      </c>
      <c r="AF641" s="5"/>
      <c r="AG641" s="29"/>
      <c r="BG641" s="5"/>
      <c r="BH641" s="29"/>
      <c r="CH641" s="5"/>
      <c r="CI641" s="29"/>
    </row>
    <row r="642" spans="2:87">
      <c r="B642" s="40" t="s">
        <v>2064</v>
      </c>
      <c r="C642" s="30" t="s">
        <v>2065</v>
      </c>
      <c r="D642" s="30" t="s">
        <v>1338</v>
      </c>
      <c r="E642" s="30" t="s">
        <v>2087</v>
      </c>
      <c r="F642" s="30" t="str">
        <f t="shared" si="91"/>
        <v>長野県伊那市</v>
      </c>
      <c r="G642" s="41">
        <f>+e!F640</f>
        <v>63552</v>
      </c>
      <c r="H642" s="41">
        <f>+e!G640</f>
        <v>20</v>
      </c>
      <c r="I642" s="41">
        <f>+SUM(e!H640:K640)</f>
        <v>12</v>
      </c>
      <c r="J642" s="41">
        <f>+SUM(e!L640:O640)</f>
        <v>617762</v>
      </c>
      <c r="K642" s="41">
        <f>+e!P640</f>
        <v>1364987</v>
      </c>
      <c r="L642" s="41">
        <f>+SUM(e!Q640:R640)</f>
        <v>5881129</v>
      </c>
      <c r="M642" s="31">
        <f>+IFERROR(ROUND(e!P640/e!S640,0),0)</f>
        <v>90999</v>
      </c>
      <c r="N642" s="30">
        <f>+IFERROR(ROUND(SUM(e!T640:V640)/e!S640,0),0)</f>
        <v>444</v>
      </c>
      <c r="O642" s="30">
        <f>+IFERROR(ROUND(e!W640/e!G640*100,1),0)</f>
        <v>25</v>
      </c>
      <c r="P642" s="41">
        <f>+e!X640</f>
        <v>5</v>
      </c>
      <c r="Q642" s="30">
        <f>+IFERROR(ROUND(e!Z640/e!Y640*100,1),0)</f>
        <v>0</v>
      </c>
      <c r="R642" s="30">
        <f>+IFERROR(ROUND(e!AB640/e!AA640*100,1),0)</f>
        <v>43.5</v>
      </c>
      <c r="S642" s="30">
        <f>+IFERROR(ROUND(SUM(e!AC640:AF640)/J642*100,1),0)</f>
        <v>4.4000000000000004</v>
      </c>
      <c r="T642" s="30">
        <f>+IFERROR(ROUND(e!AG640/e!Y640*100,1),0)</f>
        <v>0</v>
      </c>
      <c r="U642" s="30">
        <f>+IFERROR(ROUND(e!AH640/SUM(e!AH640:AJ640)*100,1),0)</f>
        <v>0</v>
      </c>
      <c r="V642" s="30">
        <f>+IFERROR(ROUND(e!AK640/SUM(e!AK640:AQ640)*100,1),0)</f>
        <v>7.7</v>
      </c>
      <c r="W642" s="30">
        <f>+IFERROR(ROUND(SUM(e!AR640:BG640)/J642*100,1),0)</f>
        <v>7.1</v>
      </c>
      <c r="X642" s="30">
        <f>+IFERROR(ROUND(SUM(e!BH640:BI640)/SUM(e!BJ640:BK640)*100,1),0)</f>
        <v>111.5</v>
      </c>
      <c r="Y642" s="30">
        <f t="shared" si="92"/>
        <v>430.9</v>
      </c>
      <c r="Z642" s="30">
        <f t="shared" si="93"/>
        <v>105.2</v>
      </c>
      <c r="AA642" s="30">
        <f>+IFERROR(ROUND(K642/SUM(e!T640:V640),1),0)</f>
        <v>205</v>
      </c>
      <c r="AB642" s="42">
        <f>+IFERROR(ROUND((SUM(e!BJ640:BK640)-SUM(e!BL640:BO640))/SUM(e!T640:V640),1),0)</f>
        <v>194.9</v>
      </c>
      <c r="AC642" s="30">
        <f>+IFERROR(ROUND(e!BP640/e!BQ640*100,1),0)</f>
        <v>116</v>
      </c>
      <c r="AD642" s="101">
        <f>+e!BR640</f>
        <v>23700</v>
      </c>
      <c r="AF642" s="5"/>
      <c r="AG642" s="29"/>
      <c r="BG642" s="5"/>
      <c r="BH642" s="29"/>
      <c r="CH642" s="5"/>
      <c r="CI642" s="29"/>
    </row>
    <row r="643" spans="2:87">
      <c r="B643" s="40" t="s">
        <v>2064</v>
      </c>
      <c r="C643" s="30" t="s">
        <v>2065</v>
      </c>
      <c r="D643" s="30" t="s">
        <v>1342</v>
      </c>
      <c r="E643" s="30" t="s">
        <v>2088</v>
      </c>
      <c r="F643" s="30" t="str">
        <f t="shared" si="91"/>
        <v>長野県佐久水道企業団</v>
      </c>
      <c r="G643" s="41">
        <f>+e!F641</f>
        <v>116485</v>
      </c>
      <c r="H643" s="41">
        <f>+e!G641</f>
        <v>59</v>
      </c>
      <c r="I643" s="41">
        <f>+SUM(e!H641:K641)</f>
        <v>38</v>
      </c>
      <c r="J643" s="41">
        <f>+SUM(e!L641:O641)</f>
        <v>1068123</v>
      </c>
      <c r="K643" s="41">
        <f>+e!P641</f>
        <v>2653244</v>
      </c>
      <c r="L643" s="41">
        <f>+SUM(e!Q641:R641)</f>
        <v>3260160</v>
      </c>
      <c r="M643" s="31">
        <f>+IFERROR(ROUND(e!P641/e!S641,0),0)</f>
        <v>63172</v>
      </c>
      <c r="N643" s="30">
        <f>+IFERROR(ROUND(SUM(e!T641:V641)/e!S641,0),0)</f>
        <v>304</v>
      </c>
      <c r="O643" s="30">
        <f>+IFERROR(ROUND(e!W641/e!G641*100,1),0)</f>
        <v>45.8</v>
      </c>
      <c r="P643" s="41">
        <f>+e!X641</f>
        <v>20</v>
      </c>
      <c r="Q643" s="30">
        <f>+IFERROR(ROUND(e!Z641/e!Y641*100,1),0)</f>
        <v>0</v>
      </c>
      <c r="R643" s="30">
        <f>+IFERROR(ROUND(e!AB641/e!AA641*100,1),0)</f>
        <v>62.8</v>
      </c>
      <c r="S643" s="30">
        <f>+IFERROR(ROUND(SUM(e!AC641:AF641)/J643*100,1),0)</f>
        <v>22.8</v>
      </c>
      <c r="T643" s="30">
        <f>+IFERROR(ROUND(e!AG641/e!Y641*100,1),0)</f>
        <v>40.200000000000003</v>
      </c>
      <c r="U643" s="30">
        <f>+IFERROR(ROUND(e!AH641/SUM(e!AH641:AJ641)*100,1),0)</f>
        <v>0</v>
      </c>
      <c r="V643" s="30">
        <f>+IFERROR(ROUND(e!AK641/SUM(e!AK641:AQ641)*100,1),0)</f>
        <v>42.8</v>
      </c>
      <c r="W643" s="30">
        <f>+IFERROR(ROUND(SUM(e!AR641:BG641)/J643*100,1),0)</f>
        <v>6.7</v>
      </c>
      <c r="X643" s="30">
        <f>+IFERROR(ROUND(SUM(e!BH641:BI641)/SUM(e!BJ641:BK641)*100,1),0)</f>
        <v>129.69999999999999</v>
      </c>
      <c r="Y643" s="30">
        <f t="shared" si="92"/>
        <v>122.9</v>
      </c>
      <c r="Z643" s="30">
        <f t="shared" si="93"/>
        <v>125.9</v>
      </c>
      <c r="AA643" s="30">
        <f>+IFERROR(ROUND(K643/SUM(e!T641:V641),1),0)</f>
        <v>207.6</v>
      </c>
      <c r="AB643" s="42">
        <f>+IFERROR(ROUND((SUM(e!BJ641:BK641)-SUM(e!BL641:BO641))/SUM(e!T641:V641),1),0)</f>
        <v>164.9</v>
      </c>
      <c r="AC643" s="30">
        <f>+IFERROR(ROUND(e!BP641/e!BQ641*100,1),0)</f>
        <v>962.7</v>
      </c>
      <c r="AD643" s="101">
        <f>+e!BR641</f>
        <v>7500</v>
      </c>
      <c r="AF643" s="5"/>
      <c r="AG643" s="29"/>
      <c r="BG643" s="5"/>
      <c r="BH643" s="29"/>
      <c r="CH643" s="5"/>
      <c r="CI643" s="29"/>
    </row>
    <row r="644" spans="2:87">
      <c r="B644" s="40" t="s">
        <v>2064</v>
      </c>
      <c r="C644" s="30" t="s">
        <v>2065</v>
      </c>
      <c r="D644" s="30" t="s">
        <v>1346</v>
      </c>
      <c r="E644" s="30" t="s">
        <v>2089</v>
      </c>
      <c r="F644" s="30" t="str">
        <f t="shared" si="91"/>
        <v>長野県木島平村</v>
      </c>
      <c r="G644" s="41">
        <f>+e!F642</f>
        <v>3998</v>
      </c>
      <c r="H644" s="41">
        <f>+e!G642</f>
        <v>2</v>
      </c>
      <c r="I644" s="41">
        <f>+SUM(e!H642:K642)</f>
        <v>6</v>
      </c>
      <c r="J644" s="41">
        <f>+SUM(e!L642:O642)</f>
        <v>55956</v>
      </c>
      <c r="K644" s="41">
        <f>+e!P642</f>
        <v>85221</v>
      </c>
      <c r="L644" s="41">
        <f>+SUM(e!Q642:R642)</f>
        <v>190411</v>
      </c>
      <c r="M644" s="31">
        <f>+IFERROR(ROUND(e!P642/e!S642,0),0)</f>
        <v>42611</v>
      </c>
      <c r="N644" s="30">
        <f>+IFERROR(ROUND(SUM(e!T642:V642)/e!S642,0),0)</f>
        <v>208</v>
      </c>
      <c r="O644" s="30">
        <f>+IFERROR(ROUND(e!W642/e!G642*100,1),0)</f>
        <v>0</v>
      </c>
      <c r="P644" s="41">
        <f>+e!X642</f>
        <v>2</v>
      </c>
      <c r="Q644" s="30">
        <f>+IFERROR(ROUND(e!Z642/e!Y642*100,1),0)</f>
        <v>0</v>
      </c>
      <c r="R644" s="30">
        <f>+IFERROR(ROUND(e!AB642/e!AA642*100,1),0)</f>
        <v>0</v>
      </c>
      <c r="S644" s="30">
        <f>+IFERROR(ROUND(SUM(e!AC642:AF642)/J644*100,1),0)</f>
        <v>0</v>
      </c>
      <c r="T644" s="30">
        <f>+IFERROR(ROUND(e!AG642/e!Y642*100,1),0)</f>
        <v>17.899999999999999</v>
      </c>
      <c r="U644" s="30">
        <f>+IFERROR(ROUND(e!AH642/SUM(e!AH642:AJ642)*100,1),0)</f>
        <v>0</v>
      </c>
      <c r="V644" s="30">
        <f>+IFERROR(ROUND(e!AK642/SUM(e!AK642:AQ642)*100,1),0)</f>
        <v>22.3</v>
      </c>
      <c r="W644" s="30">
        <f>+IFERROR(ROUND(SUM(e!AR642:BG642)/J644*100,1),0)</f>
        <v>1.3</v>
      </c>
      <c r="X644" s="30">
        <f>+IFERROR(ROUND(SUM(e!BH642:BI642)/SUM(e!BJ642:BK642)*100,1),0)</f>
        <v>141.1</v>
      </c>
      <c r="Y644" s="30">
        <f t="shared" si="92"/>
        <v>223.4</v>
      </c>
      <c r="Z644" s="30">
        <f t="shared" si="93"/>
        <v>139.4</v>
      </c>
      <c r="AA644" s="30">
        <f>+IFERROR(ROUND(K644/SUM(e!T642:V642),1),0)</f>
        <v>205.4</v>
      </c>
      <c r="AB644" s="42">
        <f>+IFERROR(ROUND((SUM(e!BJ642:BK642)-SUM(e!BL642:BO642))/SUM(e!T642:V642),1),0)</f>
        <v>147.30000000000001</v>
      </c>
      <c r="AC644" s="30">
        <f>+IFERROR(ROUND(e!BP642/e!BQ642*100,1),0)</f>
        <v>1990.9</v>
      </c>
      <c r="AD644" s="101">
        <f>+e!BR642</f>
        <v>0</v>
      </c>
      <c r="AF644" s="5"/>
      <c r="AG644" s="29"/>
      <c r="BG644" s="5"/>
      <c r="BH644" s="29"/>
      <c r="CH644" s="5"/>
      <c r="CI644" s="29"/>
    </row>
    <row r="645" spans="2:87">
      <c r="B645" s="40" t="s">
        <v>2064</v>
      </c>
      <c r="C645" s="30" t="s">
        <v>2065</v>
      </c>
      <c r="D645" s="30" t="s">
        <v>1348</v>
      </c>
      <c r="E645" s="30" t="s">
        <v>2090</v>
      </c>
      <c r="F645" s="30" t="str">
        <f t="shared" si="91"/>
        <v>長野県松本市（梓川）</v>
      </c>
      <c r="G645" s="41">
        <f>+e!F643</f>
        <v>14836</v>
      </c>
      <c r="H645" s="41">
        <f>+e!G643</f>
        <v>4</v>
      </c>
      <c r="I645" s="41">
        <f>+SUM(e!H643:K643)</f>
        <v>12</v>
      </c>
      <c r="J645" s="41">
        <f>+SUM(e!L643:O643)</f>
        <v>228491</v>
      </c>
      <c r="K645" s="41">
        <f>+e!P643</f>
        <v>0</v>
      </c>
      <c r="L645" s="41">
        <f>+SUM(e!Q643:R643)</f>
        <v>0</v>
      </c>
      <c r="M645" s="31">
        <f>+IFERROR(ROUND(e!P643/e!S643,0),0)</f>
        <v>0</v>
      </c>
      <c r="N645" s="30">
        <f>+IFERROR(ROUND(SUM(e!T643:V643)/e!S643,0),0)</f>
        <v>355</v>
      </c>
      <c r="O645" s="30">
        <f>+IFERROR(ROUND(e!W643/e!G643*100,1),0)</f>
        <v>100</v>
      </c>
      <c r="P645" s="41">
        <f>+e!X643</f>
        <v>13</v>
      </c>
      <c r="Q645" s="30">
        <f>+IFERROR(ROUND(e!Z643/e!Y643*100,1),0)</f>
        <v>0</v>
      </c>
      <c r="R645" s="30">
        <f>+IFERROR(ROUND(e!AB643/e!AA643*100,1),0)</f>
        <v>24</v>
      </c>
      <c r="S645" s="30">
        <f>+IFERROR(ROUND(SUM(e!AC643:AF643)/J645*100,1),0)</f>
        <v>1.2</v>
      </c>
      <c r="T645" s="30">
        <f>+IFERROR(ROUND(e!AG643/e!Y643*100,1),0)</f>
        <v>38.200000000000003</v>
      </c>
      <c r="U645" s="30">
        <f>+IFERROR(ROUND(e!AH643/SUM(e!AH643:AJ643)*100,1),0)</f>
        <v>65</v>
      </c>
      <c r="V645" s="30">
        <f>+IFERROR(ROUND(e!AK643/SUM(e!AK643:AQ643)*100,1),0)</f>
        <v>64</v>
      </c>
      <c r="W645" s="30">
        <f>+IFERROR(ROUND(SUM(e!AR643:BG643)/J645*100,1),0)</f>
        <v>24</v>
      </c>
      <c r="X645" s="30">
        <f>+IFERROR(ROUND(SUM(e!BH643:BI643)/SUM(e!BJ643:BK643)*100,1),0)</f>
        <v>0</v>
      </c>
      <c r="Y645" s="30">
        <f t="shared" si="92"/>
        <v>0</v>
      </c>
      <c r="Z645" s="30">
        <f t="shared" si="93"/>
        <v>0</v>
      </c>
      <c r="AA645" s="30">
        <f>+IFERROR(ROUND(K645/SUM(e!T643:V643),1),0)</f>
        <v>0</v>
      </c>
      <c r="AB645" s="42">
        <f>+IFERROR(ROUND((SUM(e!BJ643:BK643)-SUM(e!BL643:BO643))/SUM(e!T643:V643),1),0)</f>
        <v>0</v>
      </c>
      <c r="AC645" s="30">
        <f>+IFERROR(ROUND(e!BP643/e!BQ643*100,1),0)</f>
        <v>0</v>
      </c>
      <c r="AD645" s="101">
        <f>+e!BR643</f>
        <v>0</v>
      </c>
      <c r="AF645" s="5"/>
      <c r="AG645" s="29"/>
      <c r="BG645" s="5"/>
      <c r="BH645" s="29"/>
      <c r="CH645" s="5"/>
      <c r="CI645" s="29"/>
    </row>
    <row r="646" spans="2:87">
      <c r="B646" s="40" t="s">
        <v>2064</v>
      </c>
      <c r="C646" s="30" t="s">
        <v>2065</v>
      </c>
      <c r="D646" s="30" t="s">
        <v>1539</v>
      </c>
      <c r="E646" s="30" t="s">
        <v>2091</v>
      </c>
      <c r="F646" s="30" t="str">
        <f t="shared" ref="F646:F709" si="94">+C646&amp;E646</f>
        <v>長野県小海町</v>
      </c>
      <c r="G646" s="41">
        <f>+e!F644</f>
        <v>3851</v>
      </c>
      <c r="H646" s="41">
        <f>+e!G644</f>
        <v>3</v>
      </c>
      <c r="I646" s="41">
        <f>+SUM(e!H644:K644)</f>
        <v>7</v>
      </c>
      <c r="J646" s="41">
        <f>+SUM(e!L644:O644)</f>
        <v>81139</v>
      </c>
      <c r="K646" s="41">
        <f>+e!P644</f>
        <v>78108</v>
      </c>
      <c r="L646" s="41">
        <f>+SUM(e!Q644:R644)</f>
        <v>126266</v>
      </c>
      <c r="M646" s="31">
        <f>+IFERROR(ROUND(e!P644/e!S644,0),0)</f>
        <v>39054</v>
      </c>
      <c r="N646" s="30">
        <f>+IFERROR(ROUND(SUM(e!T644:V644)/e!S644,0),0)</f>
        <v>302</v>
      </c>
      <c r="O646" s="30">
        <f>+IFERROR(ROUND(e!W644/e!G644*100,1),0)</f>
        <v>0</v>
      </c>
      <c r="P646" s="41">
        <f>+e!X644</f>
        <v>5</v>
      </c>
      <c r="Q646" s="30">
        <f>+IFERROR(ROUND(e!Z644/e!Y644*100,1),0)</f>
        <v>0</v>
      </c>
      <c r="R646" s="30">
        <f>+IFERROR(ROUND(e!AB644/e!AA644*100,1),0)</f>
        <v>0</v>
      </c>
      <c r="S646" s="30">
        <f>+IFERROR(ROUND(SUM(e!AC644:AF644)/J646*100,1),0)</f>
        <v>0</v>
      </c>
      <c r="T646" s="30">
        <f>+IFERROR(ROUND(e!AG644/e!Y644*100,1),0)</f>
        <v>0</v>
      </c>
      <c r="U646" s="30">
        <f>+IFERROR(ROUND(e!AH644/SUM(e!AH644:AJ644)*100,1),0)</f>
        <v>0</v>
      </c>
      <c r="V646" s="30">
        <f>+IFERROR(ROUND(e!AK644/SUM(e!AK644:AQ644)*100,1),0)</f>
        <v>100</v>
      </c>
      <c r="W646" s="30">
        <f>+IFERROR(ROUND(SUM(e!AR644:BG644)/J646*100,1),0)</f>
        <v>0</v>
      </c>
      <c r="X646" s="30">
        <f>+IFERROR(ROUND(SUM(e!BH644:BI644)/SUM(e!BJ644:BK644)*100,1),0)</f>
        <v>102.9</v>
      </c>
      <c r="Y646" s="30">
        <f t="shared" ref="Y646:Y709" si="95">+IFERROR(ROUND(L646/K646*100,1),0)</f>
        <v>161.69999999999999</v>
      </c>
      <c r="Z646" s="30">
        <f t="shared" ref="Z646:Z709" si="96">+IFERROR(ROUND(AA646/AB646*100,1),0)</f>
        <v>92.2</v>
      </c>
      <c r="AA646" s="30">
        <f>+IFERROR(ROUND(K646/SUM(e!T644:V644),1),0)</f>
        <v>129.5</v>
      </c>
      <c r="AB646" s="42">
        <f>+IFERROR(ROUND((SUM(e!BJ644:BK644)-SUM(e!BL644:BO644))/SUM(e!T644:V644),1),0)</f>
        <v>140.4</v>
      </c>
      <c r="AC646" s="30">
        <f>+IFERROR(ROUND(e!BP644/e!BQ644*100,1),0)</f>
        <v>525.29999999999995</v>
      </c>
      <c r="AD646" s="101">
        <f>+e!BR644</f>
        <v>6105</v>
      </c>
      <c r="AF646" s="5"/>
      <c r="AG646" s="29"/>
      <c r="BG646" s="5"/>
      <c r="BH646" s="29"/>
      <c r="CH646" s="5"/>
      <c r="CI646" s="29"/>
    </row>
    <row r="647" spans="2:87">
      <c r="B647" s="40" t="s">
        <v>2064</v>
      </c>
      <c r="C647" s="30" t="s">
        <v>2065</v>
      </c>
      <c r="D647" s="30" t="s">
        <v>1354</v>
      </c>
      <c r="E647" s="30" t="s">
        <v>2092</v>
      </c>
      <c r="F647" s="30" t="str">
        <f t="shared" si="94"/>
        <v>長野県茅野市</v>
      </c>
      <c r="G647" s="41">
        <f>+e!F645</f>
        <v>53415</v>
      </c>
      <c r="H647" s="41">
        <f>+e!G645</f>
        <v>19</v>
      </c>
      <c r="I647" s="41">
        <f>+SUM(e!H645:K645)</f>
        <v>51</v>
      </c>
      <c r="J647" s="41">
        <f>+SUM(e!L645:O645)</f>
        <v>709786</v>
      </c>
      <c r="K647" s="41">
        <f>+e!P645</f>
        <v>1109517</v>
      </c>
      <c r="L647" s="41">
        <f>+SUM(e!Q645:R645)</f>
        <v>1496241</v>
      </c>
      <c r="M647" s="31">
        <f>+IFERROR(ROUND(e!P645/e!S645,0),0)</f>
        <v>85347</v>
      </c>
      <c r="N647" s="30">
        <f>+IFERROR(ROUND(SUM(e!T645:V645)/e!S645,0),0)</f>
        <v>559</v>
      </c>
      <c r="O647" s="30">
        <f>+IFERROR(ROUND(e!W645/e!G645*100,1),0)</f>
        <v>42.1</v>
      </c>
      <c r="P647" s="41">
        <f>+e!X645</f>
        <v>3</v>
      </c>
      <c r="Q647" s="30">
        <f>+IFERROR(ROUND(e!Z645/e!Y645*100,1),0)</f>
        <v>1.6</v>
      </c>
      <c r="R647" s="30">
        <f>+IFERROR(ROUND(e!AB645/e!AA645*100,1),0)</f>
        <v>0</v>
      </c>
      <c r="S647" s="30">
        <f>+IFERROR(ROUND(SUM(e!AC645:AF645)/J647*100,1),0)</f>
        <v>9.8000000000000007</v>
      </c>
      <c r="T647" s="30">
        <f>+IFERROR(ROUND(e!AG645/e!Y645*100,1),0)</f>
        <v>5.9</v>
      </c>
      <c r="U647" s="30">
        <f>+IFERROR(ROUND(e!AH645/SUM(e!AH645:AJ645)*100,1),0)</f>
        <v>0</v>
      </c>
      <c r="V647" s="30">
        <f>+IFERROR(ROUND(e!AK645/SUM(e!AK645:AQ645)*100,1),0)</f>
        <v>7.1</v>
      </c>
      <c r="W647" s="30">
        <f>+IFERROR(ROUND(SUM(e!AR645:BG645)/J647*100,1),0)</f>
        <v>4.9000000000000004</v>
      </c>
      <c r="X647" s="30">
        <f>+IFERROR(ROUND(SUM(e!BH645:BI645)/SUM(e!BJ645:BK645)*100,1),0)</f>
        <v>132.69999999999999</v>
      </c>
      <c r="Y647" s="30">
        <f t="shared" si="95"/>
        <v>134.9</v>
      </c>
      <c r="Z647" s="30">
        <f t="shared" si="96"/>
        <v>133.1</v>
      </c>
      <c r="AA647" s="30">
        <f>+IFERROR(ROUND(K647/SUM(e!T645:V645),1),0)</f>
        <v>152.69999999999999</v>
      </c>
      <c r="AB647" s="42">
        <f>+IFERROR(ROUND((SUM(e!BJ645:BK645)-SUM(e!BL645:BO645))/SUM(e!T645:V645),1),0)</f>
        <v>114.7</v>
      </c>
      <c r="AC647" s="30">
        <f>+IFERROR(ROUND(e!BP645/e!BQ645*100,1),0)</f>
        <v>2386.1</v>
      </c>
      <c r="AD647" s="101">
        <f>+e!BR645</f>
        <v>0</v>
      </c>
      <c r="AF647" s="5"/>
      <c r="AG647" s="29"/>
      <c r="BG647" s="5"/>
      <c r="BH647" s="29"/>
      <c r="CH647" s="5"/>
      <c r="CI647" s="29"/>
    </row>
    <row r="648" spans="2:87">
      <c r="B648" s="40" t="s">
        <v>2064</v>
      </c>
      <c r="C648" s="30" t="s">
        <v>2065</v>
      </c>
      <c r="D648" s="30" t="s">
        <v>1356</v>
      </c>
      <c r="E648" s="30" t="s">
        <v>2093</v>
      </c>
      <c r="F648" s="30" t="str">
        <f t="shared" si="94"/>
        <v>長野県塩尻市</v>
      </c>
      <c r="G648" s="41">
        <f>+e!F646</f>
        <v>66611</v>
      </c>
      <c r="H648" s="41">
        <f>+e!G646</f>
        <v>23</v>
      </c>
      <c r="I648" s="41">
        <f>+SUM(e!H646:K646)</f>
        <v>10</v>
      </c>
      <c r="J648" s="41">
        <f>+SUM(e!L646:O646)</f>
        <v>633542</v>
      </c>
      <c r="K648" s="41">
        <f>+e!P646</f>
        <v>1368274</v>
      </c>
      <c r="L648" s="41">
        <f>+SUM(e!Q646:R646)</f>
        <v>5089013</v>
      </c>
      <c r="M648" s="31">
        <f>+IFERROR(ROUND(e!P646/e!S646,0),0)</f>
        <v>124389</v>
      </c>
      <c r="N648" s="30">
        <f>+IFERROR(ROUND(SUM(e!T646:V646)/e!S646,0),0)</f>
        <v>661</v>
      </c>
      <c r="O648" s="30">
        <f>+IFERROR(ROUND(e!W646/e!G646*100,1),0)</f>
        <v>47.8</v>
      </c>
      <c r="P648" s="41">
        <f>+e!X646</f>
        <v>19</v>
      </c>
      <c r="Q648" s="30">
        <f>+IFERROR(ROUND(e!Z646/e!Y646*100,1),0)</f>
        <v>0</v>
      </c>
      <c r="R648" s="30">
        <f>+IFERROR(ROUND(e!AB646/e!AA646*100,1),0)</f>
        <v>52.3</v>
      </c>
      <c r="S648" s="30">
        <f>+IFERROR(ROUND(SUM(e!AC646:AF646)/J648*100,1),0)</f>
        <v>23.1</v>
      </c>
      <c r="T648" s="30">
        <f>+IFERROR(ROUND(e!AG646/e!Y646*100,1),0)</f>
        <v>100</v>
      </c>
      <c r="U648" s="30">
        <f>+IFERROR(ROUND(e!AH646/SUM(e!AH646:AJ646)*100,1),0)</f>
        <v>100</v>
      </c>
      <c r="V648" s="30">
        <f>+IFERROR(ROUND(e!AK646/SUM(e!AK646:AQ646)*100,1),0)</f>
        <v>78.599999999999994</v>
      </c>
      <c r="W648" s="30">
        <f>+IFERROR(ROUND(SUM(e!AR646:BG646)/J648*100,1),0)</f>
        <v>5.0999999999999996</v>
      </c>
      <c r="X648" s="30">
        <f>+IFERROR(ROUND(SUM(e!BH646:BI646)/SUM(e!BJ646:BK646)*100,1),0)</f>
        <v>112.6</v>
      </c>
      <c r="Y648" s="30">
        <f t="shared" si="95"/>
        <v>371.9</v>
      </c>
      <c r="Z648" s="30">
        <f t="shared" si="96"/>
        <v>104</v>
      </c>
      <c r="AA648" s="30">
        <f>+IFERROR(ROUND(K648/SUM(e!T646:V646),1),0)</f>
        <v>188.1</v>
      </c>
      <c r="AB648" s="42">
        <f>+IFERROR(ROUND((SUM(e!BJ646:BK646)-SUM(e!BL646:BO646))/SUM(e!T646:V646),1),0)</f>
        <v>180.8</v>
      </c>
      <c r="AC648" s="30">
        <f>+IFERROR(ROUND(e!BP646/e!BQ646*100,1),0)</f>
        <v>189.3</v>
      </c>
      <c r="AD648" s="101">
        <f>+e!BR646</f>
        <v>16520</v>
      </c>
      <c r="AF648" s="5"/>
      <c r="AG648" s="29"/>
      <c r="BG648" s="5"/>
      <c r="BH648" s="29"/>
      <c r="CH648" s="5"/>
      <c r="CI648" s="29"/>
    </row>
    <row r="649" spans="2:87">
      <c r="B649" s="40" t="s">
        <v>2064</v>
      </c>
      <c r="C649" s="30" t="s">
        <v>2065</v>
      </c>
      <c r="D649" s="30" t="s">
        <v>1544</v>
      </c>
      <c r="E649" s="30" t="s">
        <v>2094</v>
      </c>
      <c r="F649" s="30" t="str">
        <f t="shared" si="94"/>
        <v>長野県松本市（四賀）</v>
      </c>
      <c r="G649" s="41">
        <f>+e!F647</f>
        <v>4436</v>
      </c>
      <c r="H649" s="41">
        <f>+e!G647</f>
        <v>1</v>
      </c>
      <c r="I649" s="41">
        <f>+SUM(e!H647:K647)</f>
        <v>4</v>
      </c>
      <c r="J649" s="41">
        <f>+SUM(e!L647:O647)</f>
        <v>110866</v>
      </c>
      <c r="K649" s="41">
        <f>+e!P647</f>
        <v>0</v>
      </c>
      <c r="L649" s="41">
        <f>+SUM(e!Q647:R647)</f>
        <v>0</v>
      </c>
      <c r="M649" s="31">
        <f>+IFERROR(ROUND(e!P647/e!S647,0),0)</f>
        <v>0</v>
      </c>
      <c r="N649" s="30">
        <f>+IFERROR(ROUND(SUM(e!T647:V647)/e!S647,0),0)</f>
        <v>392</v>
      </c>
      <c r="O649" s="30">
        <f>+IFERROR(ROUND(e!W647/e!G647*100,1),0)</f>
        <v>0</v>
      </c>
      <c r="P649" s="41">
        <f>+e!X647</f>
        <v>6</v>
      </c>
      <c r="Q649" s="30">
        <f>+IFERROR(ROUND(e!Z647/e!Y647*100,1),0)</f>
        <v>0</v>
      </c>
      <c r="R649" s="30">
        <f>+IFERROR(ROUND(e!AB647/e!AA647*100,1),0)</f>
        <v>0</v>
      </c>
      <c r="S649" s="30">
        <f>+IFERROR(ROUND(SUM(e!AC647:AF647)/J649*100,1),0)</f>
        <v>7</v>
      </c>
      <c r="T649" s="30">
        <f>+IFERROR(ROUND(e!AG647/e!Y647*100,1),0)</f>
        <v>89</v>
      </c>
      <c r="U649" s="30">
        <f>+IFERROR(ROUND(e!AH647/SUM(e!AH647:AJ647)*100,1),0)</f>
        <v>0</v>
      </c>
      <c r="V649" s="30">
        <f>+IFERROR(ROUND(e!AK647/SUM(e!AK647:AQ647)*100,1),0)</f>
        <v>29.2</v>
      </c>
      <c r="W649" s="30">
        <f>+IFERROR(ROUND(SUM(e!AR647:BG647)/J649*100,1),0)</f>
        <v>23.9</v>
      </c>
      <c r="X649" s="30">
        <f>+IFERROR(ROUND(SUM(e!BH647:BI647)/SUM(e!BJ647:BK647)*100,1),0)</f>
        <v>0</v>
      </c>
      <c r="Y649" s="30">
        <f t="shared" si="95"/>
        <v>0</v>
      </c>
      <c r="Z649" s="30">
        <f t="shared" si="96"/>
        <v>0</v>
      </c>
      <c r="AA649" s="30">
        <f>+IFERROR(ROUND(K649/SUM(e!T647:V647),1),0)</f>
        <v>0</v>
      </c>
      <c r="AB649" s="42">
        <f>+IFERROR(ROUND((SUM(e!BJ647:BK647)-SUM(e!BL647:BO647))/SUM(e!T647:V647),1),0)</f>
        <v>0</v>
      </c>
      <c r="AC649" s="30">
        <f>+IFERROR(ROUND(e!BP647/e!BQ647*100,1),0)</f>
        <v>0</v>
      </c>
      <c r="AD649" s="101">
        <f>+e!BR647</f>
        <v>0</v>
      </c>
      <c r="AF649" s="5"/>
      <c r="AG649" s="29"/>
      <c r="BG649" s="5"/>
      <c r="BH649" s="29"/>
      <c r="CH649" s="5"/>
      <c r="CI649" s="29"/>
    </row>
    <row r="650" spans="2:87">
      <c r="B650" s="40" t="s">
        <v>2064</v>
      </c>
      <c r="C650" s="30" t="s">
        <v>2065</v>
      </c>
      <c r="D650" s="30" t="s">
        <v>1720</v>
      </c>
      <c r="E650" s="30" t="s">
        <v>2095</v>
      </c>
      <c r="F650" s="30" t="str">
        <f t="shared" si="94"/>
        <v>長野県立科町</v>
      </c>
      <c r="G650" s="41">
        <f>+e!F648</f>
        <v>6625</v>
      </c>
      <c r="H650" s="41">
        <f>+e!G648</f>
        <v>4</v>
      </c>
      <c r="I650" s="41">
        <f>+SUM(e!H648:K648)</f>
        <v>1</v>
      </c>
      <c r="J650" s="41">
        <f>+SUM(e!L648:O648)</f>
        <v>93667</v>
      </c>
      <c r="K650" s="41">
        <f>+e!P648</f>
        <v>231598</v>
      </c>
      <c r="L650" s="41">
        <f>+SUM(e!Q648:R648)</f>
        <v>406962</v>
      </c>
      <c r="M650" s="31">
        <f>+IFERROR(ROUND(e!P648/e!S648,0),0)</f>
        <v>57900</v>
      </c>
      <c r="N650" s="30">
        <f>+IFERROR(ROUND(SUM(e!T648:V648)/e!S648,0),0)</f>
        <v>209</v>
      </c>
      <c r="O650" s="30">
        <f>+IFERROR(ROUND(e!W648/e!G648*100,1),0)</f>
        <v>0</v>
      </c>
      <c r="P650" s="41">
        <f>+e!X648</f>
        <v>12</v>
      </c>
      <c r="Q650" s="30">
        <f>+IFERROR(ROUND(e!Z648/e!Y648*100,1),0)</f>
        <v>0</v>
      </c>
      <c r="R650" s="30">
        <f>+IFERROR(ROUND(e!AB648/e!AA648*100,1),0)</f>
        <v>100</v>
      </c>
      <c r="S650" s="30">
        <f>+IFERROR(ROUND(SUM(e!AC648:AF648)/J650*100,1),0)</f>
        <v>0</v>
      </c>
      <c r="T650" s="30">
        <f>+IFERROR(ROUND(e!AG648/e!Y648*100,1),0)</f>
        <v>0</v>
      </c>
      <c r="U650" s="30">
        <f>+IFERROR(ROUND(e!AH648/SUM(e!AH648:AJ648)*100,1),0)</f>
        <v>0</v>
      </c>
      <c r="V650" s="30">
        <f>+IFERROR(ROUND(e!AK648/SUM(e!AK648:AQ648)*100,1),0)</f>
        <v>0</v>
      </c>
      <c r="W650" s="30">
        <f>+IFERROR(ROUND(SUM(e!AR648:BG648)/J650*100,1),0)</f>
        <v>0.7</v>
      </c>
      <c r="X650" s="30">
        <f>+IFERROR(ROUND(SUM(e!BH648:BI648)/SUM(e!BJ648:BK648)*100,1),0)</f>
        <v>110.7</v>
      </c>
      <c r="Y650" s="30">
        <f t="shared" si="95"/>
        <v>175.7</v>
      </c>
      <c r="Z650" s="30">
        <f t="shared" si="96"/>
        <v>106.8</v>
      </c>
      <c r="AA650" s="30">
        <f>+IFERROR(ROUND(K650/SUM(e!T648:V648),1),0)</f>
        <v>277</v>
      </c>
      <c r="AB650" s="42">
        <f>+IFERROR(ROUND((SUM(e!BJ648:BK648)-SUM(e!BL648:BO648))/SUM(e!T648:V648),1),0)</f>
        <v>259.3</v>
      </c>
      <c r="AC650" s="30">
        <f>+IFERROR(ROUND(e!BP648/e!BQ648*100,1),0)</f>
        <v>882.2</v>
      </c>
      <c r="AD650" s="101">
        <f>+e!BR648</f>
        <v>5785</v>
      </c>
      <c r="AF650" s="5"/>
      <c r="AG650" s="29"/>
      <c r="BG650" s="5"/>
      <c r="BH650" s="29"/>
      <c r="CH650" s="5"/>
      <c r="CI650" s="29"/>
    </row>
    <row r="651" spans="2:87">
      <c r="B651" s="40" t="s">
        <v>2064</v>
      </c>
      <c r="C651" s="30" t="s">
        <v>2065</v>
      </c>
      <c r="D651" s="30" t="s">
        <v>1364</v>
      </c>
      <c r="E651" s="30" t="s">
        <v>2096</v>
      </c>
      <c r="F651" s="30" t="str">
        <f t="shared" si="94"/>
        <v>長野県宮田村</v>
      </c>
      <c r="G651" s="41">
        <f>+e!F649</f>
        <v>8672</v>
      </c>
      <c r="H651" s="41">
        <f>+e!G649</f>
        <v>3</v>
      </c>
      <c r="I651" s="41">
        <f>+SUM(e!H649:K649)</f>
        <v>9</v>
      </c>
      <c r="J651" s="41">
        <f>+SUM(e!L649:O649)</f>
        <v>63382</v>
      </c>
      <c r="K651" s="41">
        <f>+e!P649</f>
        <v>134486</v>
      </c>
      <c r="L651" s="41">
        <f>+SUM(e!Q649:R649)</f>
        <v>337689</v>
      </c>
      <c r="M651" s="31">
        <f>+IFERROR(ROUND(e!P649/e!S649,0),0)</f>
        <v>67243</v>
      </c>
      <c r="N651" s="30">
        <f>+IFERROR(ROUND(SUM(e!T649:V649)/e!S649,0),0)</f>
        <v>417</v>
      </c>
      <c r="O651" s="30">
        <f>+IFERROR(ROUND(e!W649/e!G649*100,1),0)</f>
        <v>0</v>
      </c>
      <c r="P651" s="41">
        <f>+e!X649</f>
        <v>8</v>
      </c>
      <c r="Q651" s="30">
        <f>+IFERROR(ROUND(e!Z649/e!Y649*100,1),0)</f>
        <v>0</v>
      </c>
      <c r="R651" s="30">
        <f>+IFERROR(ROUND(e!AB649/e!AA649*100,1),0)</f>
        <v>0</v>
      </c>
      <c r="S651" s="30">
        <f>+IFERROR(ROUND(SUM(e!AC649:AF649)/J651*100,1),0)</f>
        <v>4.5999999999999996</v>
      </c>
      <c r="T651" s="30">
        <f>+IFERROR(ROUND(e!AG649/e!Y649*100,1),0)</f>
        <v>0</v>
      </c>
      <c r="U651" s="30">
        <f>+IFERROR(ROUND(e!AH649/SUM(e!AH649:AJ649)*100,1),0)</f>
        <v>0</v>
      </c>
      <c r="V651" s="30">
        <f>+IFERROR(ROUND(e!AK649/SUM(e!AK649:AQ649)*100,1),0)</f>
        <v>0</v>
      </c>
      <c r="W651" s="30">
        <f>+IFERROR(ROUND(SUM(e!AR649:BG649)/J651*100,1),0)</f>
        <v>1.6</v>
      </c>
      <c r="X651" s="30">
        <f>+IFERROR(ROUND(SUM(e!BH649:BI649)/SUM(e!BJ649:BK649)*100,1),0)</f>
        <v>109.9</v>
      </c>
      <c r="Y651" s="30">
        <f t="shared" si="95"/>
        <v>251.1</v>
      </c>
      <c r="Z651" s="30">
        <f t="shared" si="96"/>
        <v>109</v>
      </c>
      <c r="AA651" s="30">
        <f>+IFERROR(ROUND(K651/SUM(e!T649:V649),1),0)</f>
        <v>161.4</v>
      </c>
      <c r="AB651" s="42">
        <f>+IFERROR(ROUND((SUM(e!BJ649:BK649)-SUM(e!BL649:BO649))/SUM(e!T649:V649),1),0)</f>
        <v>148.1</v>
      </c>
      <c r="AC651" s="30">
        <f>+IFERROR(ROUND(e!BP649/e!BQ649*100,1),0)</f>
        <v>276.10000000000002</v>
      </c>
      <c r="AD651" s="101">
        <f>+e!BR649</f>
        <v>1600</v>
      </c>
      <c r="AF651" s="5"/>
      <c r="AG651" s="29"/>
      <c r="BG651" s="5"/>
      <c r="BH651" s="29"/>
      <c r="CH651" s="5"/>
      <c r="CI651" s="29"/>
    </row>
    <row r="652" spans="2:87">
      <c r="B652" s="40" t="s">
        <v>2064</v>
      </c>
      <c r="C652" s="30" t="s">
        <v>2065</v>
      </c>
      <c r="D652" s="30" t="s">
        <v>1366</v>
      </c>
      <c r="E652" s="30" t="s">
        <v>2097</v>
      </c>
      <c r="F652" s="30" t="str">
        <f t="shared" si="94"/>
        <v>長野県東御市</v>
      </c>
      <c r="G652" s="41">
        <f>+e!F650</f>
        <v>26945</v>
      </c>
      <c r="H652" s="41">
        <f>+e!G650</f>
        <v>5</v>
      </c>
      <c r="I652" s="41">
        <f>+SUM(e!H650:K650)</f>
        <v>21</v>
      </c>
      <c r="J652" s="41">
        <f>+SUM(e!L650:O650)</f>
        <v>353501</v>
      </c>
      <c r="K652" s="41">
        <f>+e!P650</f>
        <v>607990</v>
      </c>
      <c r="L652" s="41">
        <f>+SUM(e!Q650:R650)</f>
        <v>2235397</v>
      </c>
      <c r="M652" s="31">
        <f>+IFERROR(ROUND(e!P650/e!S650,0),0)</f>
        <v>121598</v>
      </c>
      <c r="N652" s="30">
        <f>+IFERROR(ROUND(SUM(e!T650:V650)/e!S650,0),0)</f>
        <v>614</v>
      </c>
      <c r="O652" s="30">
        <f>+IFERROR(ROUND(e!W650/e!G650*100,1),0)</f>
        <v>80</v>
      </c>
      <c r="P652" s="41">
        <f>+e!X650</f>
        <v>4</v>
      </c>
      <c r="Q652" s="30">
        <f>+IFERROR(ROUND(e!Z650/e!Y650*100,1),0)</f>
        <v>0</v>
      </c>
      <c r="R652" s="30">
        <f>+IFERROR(ROUND(e!AB650/e!AA650*100,1),0)</f>
        <v>88.2</v>
      </c>
      <c r="S652" s="30">
        <f>+IFERROR(ROUND(SUM(e!AC650:AF650)/J652*100,1),0)</f>
        <v>1.5</v>
      </c>
      <c r="T652" s="30">
        <f>+IFERROR(ROUND(e!AG650/e!Y650*100,1),0)</f>
        <v>7.9</v>
      </c>
      <c r="U652" s="30">
        <f>+IFERROR(ROUND(e!AH650/SUM(e!AH650:AJ650)*100,1),0)</f>
        <v>0</v>
      </c>
      <c r="V652" s="30">
        <f>+IFERROR(ROUND(e!AK650/SUM(e!AK650:AQ650)*100,1),0)</f>
        <v>0.6</v>
      </c>
      <c r="W652" s="30">
        <f>+IFERROR(ROUND(SUM(e!AR650:BG650)/J652*100,1),0)</f>
        <v>0.1</v>
      </c>
      <c r="X652" s="30">
        <f>+IFERROR(ROUND(SUM(e!BH650:BI650)/SUM(e!BJ650:BK650)*100,1),0)</f>
        <v>124.1</v>
      </c>
      <c r="Y652" s="30">
        <f t="shared" si="95"/>
        <v>367.7</v>
      </c>
      <c r="Z652" s="30">
        <f t="shared" si="96"/>
        <v>126</v>
      </c>
      <c r="AA652" s="30">
        <f>+IFERROR(ROUND(K652/SUM(e!T650:V650),1),0)</f>
        <v>197.9</v>
      </c>
      <c r="AB652" s="42">
        <f>+IFERROR(ROUND((SUM(e!BJ650:BK650)-SUM(e!BL650:BO650))/SUM(e!T650:V650),1),0)</f>
        <v>157.1</v>
      </c>
      <c r="AC652" s="30">
        <f>+IFERROR(ROUND(e!BP650/e!BQ650*100,1),0)</f>
        <v>160.9</v>
      </c>
      <c r="AD652" s="101">
        <f>+e!BR650</f>
        <v>264</v>
      </c>
      <c r="AF652" s="5"/>
      <c r="AG652" s="29"/>
      <c r="BG652" s="5"/>
      <c r="BH652" s="29"/>
      <c r="CH652" s="5"/>
      <c r="CI652" s="29"/>
    </row>
    <row r="653" spans="2:87">
      <c r="B653" s="40" t="s">
        <v>2064</v>
      </c>
      <c r="C653" s="30" t="s">
        <v>2065</v>
      </c>
      <c r="D653" s="30" t="s">
        <v>1677</v>
      </c>
      <c r="E653" s="30" t="s">
        <v>2098</v>
      </c>
      <c r="F653" s="30" t="str">
        <f t="shared" si="94"/>
        <v>長野県飯綱町（牟礼）</v>
      </c>
      <c r="G653" s="41">
        <f>+e!F651</f>
        <v>6150</v>
      </c>
      <c r="H653" s="41">
        <f>+e!G651</f>
        <v>2</v>
      </c>
      <c r="I653" s="41">
        <f>+SUM(e!H651:K651)</f>
        <v>2</v>
      </c>
      <c r="J653" s="41">
        <f>+SUM(e!L651:O651)</f>
        <v>154046</v>
      </c>
      <c r="K653" s="41">
        <f>+e!P651</f>
        <v>127439</v>
      </c>
      <c r="L653" s="41">
        <f>+SUM(e!Q651:R651)</f>
        <v>756167</v>
      </c>
      <c r="M653" s="31">
        <f>+IFERROR(ROUND(e!P651/e!S651,0),0)</f>
        <v>63720</v>
      </c>
      <c r="N653" s="30">
        <f>+IFERROR(ROUND(SUM(e!T651:V651)/e!S651,0),0)</f>
        <v>308</v>
      </c>
      <c r="O653" s="30">
        <f>+IFERROR(ROUND(e!W651/e!G651*100,1),0)</f>
        <v>0</v>
      </c>
      <c r="P653" s="41">
        <f>+e!X651</f>
        <v>9</v>
      </c>
      <c r="Q653" s="30">
        <f>+IFERROR(ROUND(e!Z651/e!Y651*100,1),0)</f>
        <v>0</v>
      </c>
      <c r="R653" s="30">
        <f>+IFERROR(ROUND(e!AB651/e!AA651*100,1),0)</f>
        <v>10</v>
      </c>
      <c r="S653" s="30">
        <f>+IFERROR(ROUND(SUM(e!AC651:AF651)/J653*100,1),0)</f>
        <v>20.5</v>
      </c>
      <c r="T653" s="30">
        <f>+IFERROR(ROUND(e!AG651/e!Y651*100,1),0)</f>
        <v>100</v>
      </c>
      <c r="U653" s="30">
        <f>+IFERROR(ROUND(e!AH651/SUM(e!AH651:AJ651)*100,1),0)</f>
        <v>0</v>
      </c>
      <c r="V653" s="30">
        <f>+IFERROR(ROUND(e!AK651/SUM(e!AK651:AQ651)*100,1),0)</f>
        <v>0</v>
      </c>
      <c r="W653" s="30">
        <f>+IFERROR(ROUND(SUM(e!AR651:BG651)/J653*100,1),0)</f>
        <v>19.5</v>
      </c>
      <c r="X653" s="30">
        <f>+IFERROR(ROUND(SUM(e!BH651:BI651)/SUM(e!BJ651:BK651)*100,1),0)</f>
        <v>110.4</v>
      </c>
      <c r="Y653" s="30">
        <f t="shared" si="95"/>
        <v>593.4</v>
      </c>
      <c r="Z653" s="30">
        <f t="shared" si="96"/>
        <v>90.4</v>
      </c>
      <c r="AA653" s="30">
        <f>+IFERROR(ROUND(K653/SUM(e!T651:V651),1),0)</f>
        <v>207.2</v>
      </c>
      <c r="AB653" s="42">
        <f>+IFERROR(ROUND((SUM(e!BJ651:BK651)-SUM(e!BL651:BO651))/SUM(e!T651:V651),1),0)</f>
        <v>229.1</v>
      </c>
      <c r="AC653" s="30">
        <f>+IFERROR(ROUND(e!BP651/e!BQ651*100,1),0)</f>
        <v>628.9</v>
      </c>
      <c r="AD653" s="101">
        <f>+e!BR651</f>
        <v>0</v>
      </c>
      <c r="AF653" s="5"/>
      <c r="AG653" s="29"/>
      <c r="BG653" s="5"/>
      <c r="BH653" s="29"/>
      <c r="CH653" s="5"/>
      <c r="CI653" s="29"/>
    </row>
    <row r="654" spans="2:87">
      <c r="B654" s="40" t="s">
        <v>2064</v>
      </c>
      <c r="C654" s="30" t="s">
        <v>2065</v>
      </c>
      <c r="D654" s="30" t="s">
        <v>1368</v>
      </c>
      <c r="E654" s="30" t="s">
        <v>2099</v>
      </c>
      <c r="F654" s="30" t="str">
        <f t="shared" si="94"/>
        <v>長野県原村</v>
      </c>
      <c r="G654" s="41">
        <f>+e!F652</f>
        <v>7468</v>
      </c>
      <c r="H654" s="41">
        <f>+e!G652</f>
        <v>4</v>
      </c>
      <c r="I654" s="41">
        <f>+SUM(e!H652:K652)</f>
        <v>7</v>
      </c>
      <c r="J654" s="41">
        <f>+SUM(e!L652:O652)</f>
        <v>150834</v>
      </c>
      <c r="K654" s="41">
        <f>+e!P652</f>
        <v>126749</v>
      </c>
      <c r="L654" s="41">
        <f>+SUM(e!Q652:R652)</f>
        <v>36061</v>
      </c>
      <c r="M654" s="31">
        <f>+IFERROR(ROUND(e!P652/e!S652,0),0)</f>
        <v>31687</v>
      </c>
      <c r="N654" s="30">
        <f>+IFERROR(ROUND(SUM(e!T652:V652)/e!S652,0),0)</f>
        <v>196</v>
      </c>
      <c r="O654" s="30">
        <f>+IFERROR(ROUND(e!W652/e!G652*100,1),0)</f>
        <v>0</v>
      </c>
      <c r="P654" s="41">
        <f>+e!X652</f>
        <v>4</v>
      </c>
      <c r="Q654" s="30">
        <f>+IFERROR(ROUND(e!Z652/e!Y652*100,1),0)</f>
        <v>0</v>
      </c>
      <c r="R654" s="30">
        <f>+IFERROR(ROUND(e!AB652/e!AA652*100,1),0)</f>
        <v>0</v>
      </c>
      <c r="S654" s="30">
        <f>+IFERROR(ROUND(SUM(e!AC652:AF652)/J654*100,1),0)</f>
        <v>0</v>
      </c>
      <c r="T654" s="30">
        <f>+IFERROR(ROUND(e!AG652/e!Y652*100,1),0)</f>
        <v>20.7</v>
      </c>
      <c r="U654" s="30">
        <f>+IFERROR(ROUND(e!AH652/SUM(e!AH652:AJ652)*100,1),0)</f>
        <v>17.2</v>
      </c>
      <c r="V654" s="30">
        <f>+IFERROR(ROUND(e!AK652/SUM(e!AK652:AQ652)*100,1),0)</f>
        <v>31.5</v>
      </c>
      <c r="W654" s="30">
        <f>+IFERROR(ROUND(SUM(e!AR652:BG652)/J654*100,1),0)</f>
        <v>10.199999999999999</v>
      </c>
      <c r="X654" s="30">
        <f>+IFERROR(ROUND(SUM(e!BH652:BI652)/SUM(e!BJ652:BK652)*100,1),0)</f>
        <v>116.2</v>
      </c>
      <c r="Y654" s="30">
        <f t="shared" si="95"/>
        <v>28.5</v>
      </c>
      <c r="Z654" s="30">
        <f t="shared" si="96"/>
        <v>111.2</v>
      </c>
      <c r="AA654" s="30">
        <f>+IFERROR(ROUND(K654/SUM(e!T652:V652),1),0)</f>
        <v>161.9</v>
      </c>
      <c r="AB654" s="42">
        <f>+IFERROR(ROUND((SUM(e!BJ652:BK652)-SUM(e!BL652:BO652))/SUM(e!T652:V652),1),0)</f>
        <v>145.6</v>
      </c>
      <c r="AC654" s="30">
        <f>+IFERROR(ROUND(e!BP652/e!BQ652*100,1),0)</f>
        <v>8501.7999999999993</v>
      </c>
      <c r="AD654" s="101">
        <f>+e!BR652</f>
        <v>0</v>
      </c>
      <c r="AF654" s="5"/>
      <c r="AG654" s="29"/>
      <c r="BG654" s="5"/>
      <c r="BH654" s="29"/>
      <c r="CH654" s="5"/>
      <c r="CI654" s="29"/>
    </row>
    <row r="655" spans="2:87">
      <c r="B655" s="40" t="s">
        <v>2064</v>
      </c>
      <c r="C655" s="30" t="s">
        <v>2065</v>
      </c>
      <c r="D655" s="30" t="s">
        <v>1370</v>
      </c>
      <c r="E655" s="30" t="s">
        <v>2065</v>
      </c>
      <c r="F655" s="30" t="str">
        <f t="shared" si="94"/>
        <v>長野県長野県</v>
      </c>
      <c r="G655" s="41">
        <f>+e!F653</f>
        <v>183117</v>
      </c>
      <c r="H655" s="41">
        <f>+e!G653</f>
        <v>54</v>
      </c>
      <c r="I655" s="41">
        <f>+SUM(e!H653:K653)</f>
        <v>2</v>
      </c>
      <c r="J655" s="41">
        <f>+SUM(e!L653:O653)</f>
        <v>1450633</v>
      </c>
      <c r="K655" s="41">
        <f>+e!P653</f>
        <v>3325600</v>
      </c>
      <c r="L655" s="41">
        <f>+SUM(e!Q653:R653)</f>
        <v>20144582</v>
      </c>
      <c r="M655" s="31">
        <f>+IFERROR(ROUND(e!P653/e!S653,0),0)</f>
        <v>123170</v>
      </c>
      <c r="N655" s="30">
        <f>+IFERROR(ROUND(SUM(e!T653:V653)/e!S653,0),0)</f>
        <v>716</v>
      </c>
      <c r="O655" s="30">
        <f>+IFERROR(ROUND(e!W653/e!G653*100,1),0)</f>
        <v>42.6</v>
      </c>
      <c r="P655" s="41">
        <f>+e!X653</f>
        <v>4</v>
      </c>
      <c r="Q655" s="30">
        <f>+IFERROR(ROUND(e!Z653/e!Y653*100,1),0)</f>
        <v>0</v>
      </c>
      <c r="R655" s="30">
        <f>+IFERROR(ROUND(e!AB653/e!AA653*100,1),0)</f>
        <v>47.6</v>
      </c>
      <c r="S655" s="30">
        <f>+IFERROR(ROUND(SUM(e!AC653:AF653)/J655*100,1),0)</f>
        <v>8.1</v>
      </c>
      <c r="T655" s="30">
        <f>+IFERROR(ROUND(e!AG653/e!Y653*100,1),0)</f>
        <v>52</v>
      </c>
      <c r="U655" s="30">
        <f>+IFERROR(ROUND(e!AH653/SUM(e!AH653:AJ653)*100,1),0)</f>
        <v>100</v>
      </c>
      <c r="V655" s="30">
        <f>+IFERROR(ROUND(e!AK653/SUM(e!AK653:AQ653)*100,1),0)</f>
        <v>83.6</v>
      </c>
      <c r="W655" s="30">
        <f>+IFERROR(ROUND(SUM(e!AR653:BG653)/J655*100,1),0)</f>
        <v>15.5</v>
      </c>
      <c r="X655" s="30">
        <f>+IFERROR(ROUND(SUM(e!BH653:BI653)/SUM(e!BJ653:BK653)*100,1),0)</f>
        <v>114.5</v>
      </c>
      <c r="Y655" s="30">
        <f t="shared" si="95"/>
        <v>605.70000000000005</v>
      </c>
      <c r="Z655" s="30">
        <f t="shared" si="96"/>
        <v>114.3</v>
      </c>
      <c r="AA655" s="30">
        <f>+IFERROR(ROUND(K655/SUM(e!T653:V653),1),0)</f>
        <v>172.1</v>
      </c>
      <c r="AB655" s="42">
        <f>+IFERROR(ROUND((SUM(e!BJ653:BK653)-SUM(e!BL653:BO653))/SUM(e!T653:V653),1),0)</f>
        <v>150.6</v>
      </c>
      <c r="AC655" s="30">
        <f>+IFERROR(ROUND(e!BP653/e!BQ653*100,1),0)</f>
        <v>115</v>
      </c>
      <c r="AD655" s="101">
        <f>+e!BR653</f>
        <v>0</v>
      </c>
      <c r="AF655" s="5"/>
      <c r="AG655" s="29"/>
      <c r="BG655" s="5"/>
      <c r="BH655" s="29"/>
      <c r="CH655" s="5"/>
      <c r="CI655" s="29"/>
    </row>
    <row r="656" spans="2:87">
      <c r="B656" s="40" t="s">
        <v>2064</v>
      </c>
      <c r="C656" s="30" t="s">
        <v>2065</v>
      </c>
      <c r="D656" s="30" t="s">
        <v>1372</v>
      </c>
      <c r="E656" s="30" t="s">
        <v>2100</v>
      </c>
      <c r="F656" s="30" t="str">
        <f t="shared" si="94"/>
        <v>長野県富士見町</v>
      </c>
      <c r="G656" s="41">
        <f>+e!F654</f>
        <v>13703</v>
      </c>
      <c r="H656" s="41">
        <f>+e!G654</f>
        <v>8</v>
      </c>
      <c r="I656" s="41">
        <f>+SUM(e!H654:K654)</f>
        <v>15</v>
      </c>
      <c r="J656" s="41">
        <f>+SUM(e!L654:O654)</f>
        <v>321099</v>
      </c>
      <c r="K656" s="41">
        <f>+e!P654</f>
        <v>472053</v>
      </c>
      <c r="L656" s="41">
        <f>+SUM(e!Q654:R654)</f>
        <v>511130</v>
      </c>
      <c r="M656" s="31">
        <f>+IFERROR(ROUND(e!P654/e!S654,0),0)</f>
        <v>67436</v>
      </c>
      <c r="N656" s="30">
        <f>+IFERROR(ROUND(SUM(e!T654:V654)/e!S654,0),0)</f>
        <v>429</v>
      </c>
      <c r="O656" s="30">
        <f>+IFERROR(ROUND(e!W654/e!G654*100,1),0)</f>
        <v>37.5</v>
      </c>
      <c r="P656" s="41">
        <f>+e!X654</f>
        <v>3</v>
      </c>
      <c r="Q656" s="30">
        <f>+IFERROR(ROUND(e!Z654/e!Y654*100,1),0)</f>
        <v>0</v>
      </c>
      <c r="R656" s="30">
        <f>+IFERROR(ROUND(e!AB654/e!AA654*100,1),0)</f>
        <v>10.3</v>
      </c>
      <c r="S656" s="30">
        <f>+IFERROR(ROUND(SUM(e!AC654:AF654)/J656*100,1),0)</f>
        <v>24</v>
      </c>
      <c r="T656" s="30">
        <f>+IFERROR(ROUND(e!AG654/e!Y654*100,1),0)</f>
        <v>46.5</v>
      </c>
      <c r="U656" s="30">
        <f>+IFERROR(ROUND(e!AH654/SUM(e!AH654:AJ654)*100,1),0)</f>
        <v>0</v>
      </c>
      <c r="V656" s="30">
        <f>+IFERROR(ROUND(e!AK654/SUM(e!AK654:AQ654)*100,1),0)</f>
        <v>43.3</v>
      </c>
      <c r="W656" s="30">
        <f>+IFERROR(ROUND(SUM(e!AR654:BG654)/J656*100,1),0)</f>
        <v>17.5</v>
      </c>
      <c r="X656" s="30">
        <f>+IFERROR(ROUND(SUM(e!BH654:BI654)/SUM(e!BJ654:BK654)*100,1),0)</f>
        <v>117.5</v>
      </c>
      <c r="Y656" s="30">
        <f t="shared" si="95"/>
        <v>108.3</v>
      </c>
      <c r="Z656" s="30">
        <f t="shared" si="96"/>
        <v>118.7</v>
      </c>
      <c r="AA656" s="30">
        <f>+IFERROR(ROUND(K656/SUM(e!T654:V654),1),0)</f>
        <v>157</v>
      </c>
      <c r="AB656" s="42">
        <f>+IFERROR(ROUND((SUM(e!BJ654:BK654)-SUM(e!BL654:BO654))/SUM(e!T654:V654),1),0)</f>
        <v>132.30000000000001</v>
      </c>
      <c r="AC656" s="30">
        <f>+IFERROR(ROUND(e!BP654/e!BQ654*100,1),0)</f>
        <v>2099.6</v>
      </c>
      <c r="AD656" s="101">
        <f>+e!BR654</f>
        <v>3321</v>
      </c>
      <c r="AF656" s="5"/>
      <c r="AG656" s="29"/>
      <c r="BG656" s="5"/>
      <c r="BH656" s="29"/>
      <c r="CH656" s="5"/>
      <c r="CI656" s="29"/>
    </row>
    <row r="657" spans="2:87">
      <c r="B657" s="40" t="s">
        <v>2064</v>
      </c>
      <c r="C657" s="30" t="s">
        <v>2065</v>
      </c>
      <c r="D657" s="30" t="s">
        <v>1374</v>
      </c>
      <c r="E657" s="30" t="s">
        <v>2101</v>
      </c>
      <c r="F657" s="30" t="str">
        <f t="shared" si="94"/>
        <v>長野県箕輪町</v>
      </c>
      <c r="G657" s="41">
        <f>+e!F655</f>
        <v>22476</v>
      </c>
      <c r="H657" s="41">
        <f>+e!G655</f>
        <v>12</v>
      </c>
      <c r="I657" s="41">
        <f>+SUM(e!H655:K655)</f>
        <v>5</v>
      </c>
      <c r="J657" s="41">
        <f>+SUM(e!L655:O655)</f>
        <v>229087</v>
      </c>
      <c r="K657" s="41">
        <f>+e!P655</f>
        <v>384527</v>
      </c>
      <c r="L657" s="41">
        <f>+SUM(e!Q655:R655)</f>
        <v>1464020</v>
      </c>
      <c r="M657" s="31">
        <f>+IFERROR(ROUND(e!P655/e!S655,0),0)</f>
        <v>38453</v>
      </c>
      <c r="N657" s="30">
        <f>+IFERROR(ROUND(SUM(e!T655:V655)/e!S655,0),0)</f>
        <v>219</v>
      </c>
      <c r="O657" s="30">
        <f>+IFERROR(ROUND(e!W655/e!G655*100,1),0)</f>
        <v>41.7</v>
      </c>
      <c r="P657" s="41">
        <f>+e!X655</f>
        <v>3</v>
      </c>
      <c r="Q657" s="30">
        <f>+IFERROR(ROUND(e!Z655/e!Y655*100,1),0)</f>
        <v>0</v>
      </c>
      <c r="R657" s="30">
        <f>+IFERROR(ROUND(e!AB655/e!AA655*100,1),0)</f>
        <v>15.4</v>
      </c>
      <c r="S657" s="30">
        <f>+IFERROR(ROUND(SUM(e!AC655:AF655)/J657*100,1),0)</f>
        <v>0.2</v>
      </c>
      <c r="T657" s="30">
        <f>+IFERROR(ROUND(e!AG655/e!Y655*100,1),0)</f>
        <v>0</v>
      </c>
      <c r="U657" s="30">
        <f>+IFERROR(ROUND(e!AH655/SUM(e!AH655:AJ655)*100,1),0)</f>
        <v>0</v>
      </c>
      <c r="V657" s="30">
        <f>+IFERROR(ROUND(e!AK655/SUM(e!AK655:AQ655)*100,1),0)</f>
        <v>26.7</v>
      </c>
      <c r="W657" s="30">
        <f>+IFERROR(ROUND(SUM(e!AR655:BG655)/J657*100,1),0)</f>
        <v>14.6</v>
      </c>
      <c r="X657" s="30">
        <f>+IFERROR(ROUND(SUM(e!BH655:BI655)/SUM(e!BJ655:BK655)*100,1),0)</f>
        <v>103.2</v>
      </c>
      <c r="Y657" s="30">
        <f t="shared" si="95"/>
        <v>380.7</v>
      </c>
      <c r="Z657" s="30">
        <f t="shared" si="96"/>
        <v>98.4</v>
      </c>
      <c r="AA657" s="30">
        <f>+IFERROR(ROUND(K657/SUM(e!T655:V655),1),0)</f>
        <v>175.9</v>
      </c>
      <c r="AB657" s="42">
        <f>+IFERROR(ROUND((SUM(e!BJ655:BK655)-SUM(e!BL655:BO655))/SUM(e!T655:V655),1),0)</f>
        <v>178.7</v>
      </c>
      <c r="AC657" s="30">
        <f>+IFERROR(ROUND(e!BP655/e!BQ655*100,1),0)</f>
        <v>644.5</v>
      </c>
      <c r="AD657" s="101">
        <f>+e!BR655</f>
        <v>8100</v>
      </c>
      <c r="AF657" s="5"/>
      <c r="AG657" s="29"/>
      <c r="BG657" s="5"/>
      <c r="BH657" s="29"/>
      <c r="CH657" s="5"/>
      <c r="CI657" s="29"/>
    </row>
    <row r="658" spans="2:87">
      <c r="B658" s="40" t="s">
        <v>2064</v>
      </c>
      <c r="C658" s="30" t="s">
        <v>2065</v>
      </c>
      <c r="D658" s="30" t="s">
        <v>1380</v>
      </c>
      <c r="E658" s="30" t="s">
        <v>2102</v>
      </c>
      <c r="F658" s="30" t="str">
        <f t="shared" si="94"/>
        <v>長野県白馬村</v>
      </c>
      <c r="G658" s="41">
        <f>+e!F656</f>
        <v>8786</v>
      </c>
      <c r="H658" s="41">
        <f>+e!G656</f>
        <v>8</v>
      </c>
      <c r="I658" s="41">
        <f>+SUM(e!H656:K656)</f>
        <v>3</v>
      </c>
      <c r="J658" s="41">
        <f>+SUM(e!L656:O656)</f>
        <v>201975</v>
      </c>
      <c r="K658" s="41">
        <f>+e!P656</f>
        <v>262539</v>
      </c>
      <c r="L658" s="41">
        <f>+SUM(e!Q656:R656)</f>
        <v>355053</v>
      </c>
      <c r="M658" s="31">
        <f>+IFERROR(ROUND(e!P656/e!S656,0),0)</f>
        <v>65635</v>
      </c>
      <c r="N658" s="30">
        <f>+IFERROR(ROUND(SUM(e!T656:V656)/e!S656,0),0)</f>
        <v>332</v>
      </c>
      <c r="O658" s="30">
        <f>+IFERROR(ROUND(e!W656/e!G656*100,1),0)</f>
        <v>0</v>
      </c>
      <c r="P658" s="41">
        <f>+e!X656</f>
        <v>18</v>
      </c>
      <c r="Q658" s="30">
        <f>+IFERROR(ROUND(e!Z656/e!Y656*100,1),0)</f>
        <v>0</v>
      </c>
      <c r="R658" s="30">
        <f>+IFERROR(ROUND(e!AB656/e!AA656*100,1),0)</f>
        <v>50</v>
      </c>
      <c r="S658" s="30">
        <f>+IFERROR(ROUND(SUM(e!AC656:AF656)/J658*100,1),0)</f>
        <v>33.6</v>
      </c>
      <c r="T658" s="30">
        <f>+IFERROR(ROUND(e!AG656/e!Y656*100,1),0)</f>
        <v>0</v>
      </c>
      <c r="U658" s="30">
        <f>+IFERROR(ROUND(e!AH656/SUM(e!AH656:AJ656)*100,1),0)</f>
        <v>0</v>
      </c>
      <c r="V658" s="30">
        <f>+IFERROR(ROUND(e!AK656/SUM(e!AK656:AQ656)*100,1),0)</f>
        <v>0</v>
      </c>
      <c r="W658" s="30">
        <f>+IFERROR(ROUND(SUM(e!AR656:BG656)/J658*100,1),0)</f>
        <v>24.6</v>
      </c>
      <c r="X658" s="30">
        <f>+IFERROR(ROUND(SUM(e!BH656:BI656)/SUM(e!BJ656:BK656)*100,1),0)</f>
        <v>131.80000000000001</v>
      </c>
      <c r="Y658" s="30">
        <f t="shared" si="95"/>
        <v>135.19999999999999</v>
      </c>
      <c r="Z658" s="30">
        <f t="shared" si="96"/>
        <v>126.8</v>
      </c>
      <c r="AA658" s="30">
        <f>+IFERROR(ROUND(K658/SUM(e!T656:V656),1),0)</f>
        <v>197.5</v>
      </c>
      <c r="AB658" s="42">
        <f>+IFERROR(ROUND((SUM(e!BJ656:BK656)-SUM(e!BL656:BO656))/SUM(e!T656:V656),1),0)</f>
        <v>155.80000000000001</v>
      </c>
      <c r="AC658" s="30">
        <f>+IFERROR(ROUND(e!BP656/e!BQ656*100,1),0)</f>
        <v>801.9</v>
      </c>
      <c r="AD658" s="101">
        <f>+e!BR656</f>
        <v>0</v>
      </c>
      <c r="AF658" s="5"/>
      <c r="AG658" s="29"/>
      <c r="BG658" s="5"/>
      <c r="BH658" s="29"/>
      <c r="CH658" s="5"/>
      <c r="CI658" s="29"/>
    </row>
    <row r="659" spans="2:87">
      <c r="B659" s="40" t="s">
        <v>2064</v>
      </c>
      <c r="C659" s="30" t="s">
        <v>2065</v>
      </c>
      <c r="D659" s="30" t="s">
        <v>1382</v>
      </c>
      <c r="E659" s="30" t="s">
        <v>2103</v>
      </c>
      <c r="F659" s="30" t="str">
        <f t="shared" si="94"/>
        <v>長野県南箕輪村</v>
      </c>
      <c r="G659" s="41">
        <f>+e!F657</f>
        <v>13645</v>
      </c>
      <c r="H659" s="41">
        <f>+e!G657</f>
        <v>4</v>
      </c>
      <c r="I659" s="41">
        <f>+SUM(e!H657:K657)</f>
        <v>1</v>
      </c>
      <c r="J659" s="41">
        <f>+SUM(e!L657:O657)</f>
        <v>112689</v>
      </c>
      <c r="K659" s="41">
        <f>+e!P657</f>
        <v>229222</v>
      </c>
      <c r="L659" s="41">
        <f>+SUM(e!Q657:R657)</f>
        <v>141233</v>
      </c>
      <c r="M659" s="31">
        <f>+IFERROR(ROUND(e!P657/e!S657,0),0)</f>
        <v>57306</v>
      </c>
      <c r="N659" s="30">
        <f>+IFERROR(ROUND(SUM(e!T657:V657)/e!S657,0),0)</f>
        <v>341</v>
      </c>
      <c r="O659" s="30">
        <f>+IFERROR(ROUND(e!W657/e!G657*100,1),0)</f>
        <v>25</v>
      </c>
      <c r="P659" s="41">
        <f>+e!X657</f>
        <v>2</v>
      </c>
      <c r="Q659" s="30">
        <f>+IFERROR(ROUND(e!Z657/e!Y657*100,1),0)</f>
        <v>0</v>
      </c>
      <c r="R659" s="30">
        <f>+IFERROR(ROUND(e!AB657/e!AA657*100,1),0)</f>
        <v>0</v>
      </c>
      <c r="S659" s="30">
        <f>+IFERROR(ROUND(SUM(e!AC657:AF657)/J659*100,1),0)</f>
        <v>8.9</v>
      </c>
      <c r="T659" s="30">
        <f>+IFERROR(ROUND(e!AG657/e!Y657*100,1),0)</f>
        <v>100</v>
      </c>
      <c r="U659" s="30">
        <f>+IFERROR(ROUND(e!AH657/SUM(e!AH657:AJ657)*100,1),0)</f>
        <v>100</v>
      </c>
      <c r="V659" s="30">
        <f>+IFERROR(ROUND(e!AK657/SUM(e!AK657:AQ657)*100,1),0)</f>
        <v>100</v>
      </c>
      <c r="W659" s="30">
        <f>+IFERROR(ROUND(SUM(e!AR657:BG657)/J659*100,1),0)</f>
        <v>0.9</v>
      </c>
      <c r="X659" s="30">
        <f>+IFERROR(ROUND(SUM(e!BH657:BI657)/SUM(e!BJ657:BK657)*100,1),0)</f>
        <v>115.4</v>
      </c>
      <c r="Y659" s="30">
        <f t="shared" si="95"/>
        <v>61.6</v>
      </c>
      <c r="Z659" s="30">
        <f t="shared" si="96"/>
        <v>116.4</v>
      </c>
      <c r="AA659" s="30">
        <f>+IFERROR(ROUND(K659/SUM(e!T657:V657),1),0)</f>
        <v>167.9</v>
      </c>
      <c r="AB659" s="42">
        <f>+IFERROR(ROUND((SUM(e!BJ657:BK657)-SUM(e!BL657:BO657))/SUM(e!T657:V657),1),0)</f>
        <v>144.19999999999999</v>
      </c>
      <c r="AC659" s="30">
        <f>+IFERROR(ROUND(e!BP657/e!BQ657*100,1),0)</f>
        <v>1715.8</v>
      </c>
      <c r="AD659" s="101">
        <f>+e!BR657</f>
        <v>3600</v>
      </c>
      <c r="AF659" s="5"/>
      <c r="AG659" s="29"/>
      <c r="BG659" s="5"/>
      <c r="BH659" s="29"/>
      <c r="CH659" s="5"/>
      <c r="CI659" s="29"/>
    </row>
    <row r="660" spans="2:87">
      <c r="B660" s="40" t="s">
        <v>2064</v>
      </c>
      <c r="C660" s="30" t="s">
        <v>2065</v>
      </c>
      <c r="D660" s="30" t="s">
        <v>1386</v>
      </c>
      <c r="E660" s="30" t="s">
        <v>2104</v>
      </c>
      <c r="F660" s="30" t="str">
        <f t="shared" si="94"/>
        <v>長野県飯島町</v>
      </c>
      <c r="G660" s="41">
        <f>+e!F658</f>
        <v>8793</v>
      </c>
      <c r="H660" s="41">
        <f>+e!G658</f>
        <v>5</v>
      </c>
      <c r="I660" s="41">
        <f>+SUM(e!H658:K658)</f>
        <v>1</v>
      </c>
      <c r="J660" s="41">
        <f>+SUM(e!L658:O658)</f>
        <v>144348</v>
      </c>
      <c r="K660" s="41">
        <f>+e!P658</f>
        <v>190296</v>
      </c>
      <c r="L660" s="41">
        <f>+SUM(e!Q658:R658)</f>
        <v>1466372</v>
      </c>
      <c r="M660" s="31">
        <f>+IFERROR(ROUND(e!P658/e!S658,0),0)</f>
        <v>38059</v>
      </c>
      <c r="N660" s="30">
        <f>+IFERROR(ROUND(SUM(e!T658:V658)/e!S658,0),0)</f>
        <v>181</v>
      </c>
      <c r="O660" s="30">
        <f>+IFERROR(ROUND(e!W658/e!G658*100,1),0)</f>
        <v>0</v>
      </c>
      <c r="P660" s="41">
        <f>+e!X658</f>
        <v>5</v>
      </c>
      <c r="Q660" s="30">
        <f>+IFERROR(ROUND(e!Z658/e!Y658*100,1),0)</f>
        <v>0</v>
      </c>
      <c r="R660" s="30">
        <f>+IFERROR(ROUND(e!AB658/e!AA658*100,1),0)</f>
        <v>0</v>
      </c>
      <c r="S660" s="30">
        <f>+IFERROR(ROUND(SUM(e!AC658:AF658)/J660*100,1),0)</f>
        <v>14.3</v>
      </c>
      <c r="T660" s="30">
        <f>+IFERROR(ROUND(e!AG658/e!Y658*100,1),0)</f>
        <v>0</v>
      </c>
      <c r="U660" s="30">
        <f>+IFERROR(ROUND(e!AH658/SUM(e!AH658:AJ658)*100,1),0)</f>
        <v>0</v>
      </c>
      <c r="V660" s="30">
        <f>+IFERROR(ROUND(e!AK658/SUM(e!AK658:AQ658)*100,1),0)</f>
        <v>76.900000000000006</v>
      </c>
      <c r="W660" s="30">
        <f>+IFERROR(ROUND(SUM(e!AR658:BG658)/J660*100,1),0)</f>
        <v>59.4</v>
      </c>
      <c r="X660" s="30">
        <f>+IFERROR(ROUND(SUM(e!BH658:BI658)/SUM(e!BJ658:BK658)*100,1),0)</f>
        <v>110.9</v>
      </c>
      <c r="Y660" s="30">
        <f t="shared" si="95"/>
        <v>770.6</v>
      </c>
      <c r="Z660" s="30">
        <f t="shared" si="96"/>
        <v>109.9</v>
      </c>
      <c r="AA660" s="30">
        <f>+IFERROR(ROUND(K660/SUM(e!T658:V658),1),0)</f>
        <v>210.3</v>
      </c>
      <c r="AB660" s="42">
        <f>+IFERROR(ROUND((SUM(e!BJ658:BK658)-SUM(e!BL658:BO658))/SUM(e!T658:V658),1),0)</f>
        <v>191.4</v>
      </c>
      <c r="AC660" s="30">
        <f>+IFERROR(ROUND(e!BP658/e!BQ658*100,1),0)</f>
        <v>311.2</v>
      </c>
      <c r="AD660" s="101">
        <f>+e!BR658</f>
        <v>0</v>
      </c>
      <c r="AF660" s="5"/>
      <c r="AG660" s="29"/>
      <c r="BG660" s="5"/>
      <c r="BH660" s="29"/>
      <c r="CH660" s="5"/>
      <c r="CI660" s="29"/>
    </row>
    <row r="661" spans="2:87">
      <c r="B661" s="40" t="s">
        <v>2064</v>
      </c>
      <c r="C661" s="30" t="s">
        <v>2065</v>
      </c>
      <c r="D661" s="30" t="s">
        <v>1392</v>
      </c>
      <c r="E661" s="30" t="s">
        <v>2105</v>
      </c>
      <c r="F661" s="30" t="str">
        <f t="shared" si="94"/>
        <v>長野県飯田市</v>
      </c>
      <c r="G661" s="41">
        <f>+e!F659</f>
        <v>95883</v>
      </c>
      <c r="H661" s="41">
        <f>+e!G659</f>
        <v>27</v>
      </c>
      <c r="I661" s="41">
        <f>+SUM(e!H659:K659)</f>
        <v>7</v>
      </c>
      <c r="J661" s="41">
        <f>+SUM(e!L659:O659)</f>
        <v>1098834</v>
      </c>
      <c r="K661" s="41">
        <f>+e!P659</f>
        <v>1500674</v>
      </c>
      <c r="L661" s="41">
        <f>+SUM(e!Q659:R659)</f>
        <v>7448360</v>
      </c>
      <c r="M661" s="31">
        <f>+IFERROR(ROUND(e!P659/e!S659,0),0)</f>
        <v>100045</v>
      </c>
      <c r="N661" s="30">
        <f>+IFERROR(ROUND(SUM(e!T659:V659)/e!S659,0),0)</f>
        <v>632</v>
      </c>
      <c r="O661" s="30">
        <f>+IFERROR(ROUND(e!W659/e!G659*100,1),0)</f>
        <v>55.6</v>
      </c>
      <c r="P661" s="41">
        <f>+e!X659</f>
        <v>22</v>
      </c>
      <c r="Q661" s="30">
        <f>+IFERROR(ROUND(e!Z659/e!Y659*100,1),0)</f>
        <v>31.2</v>
      </c>
      <c r="R661" s="30">
        <f>+IFERROR(ROUND(e!AB659/e!AA659*100,1),0)</f>
        <v>0</v>
      </c>
      <c r="S661" s="30">
        <f>+IFERROR(ROUND(SUM(e!AC659:AF659)/J661*100,1),0)</f>
        <v>13.9</v>
      </c>
      <c r="T661" s="30">
        <f>+IFERROR(ROUND(e!AG659/e!Y659*100,1),0)</f>
        <v>1.1000000000000001</v>
      </c>
      <c r="U661" s="30">
        <f>+IFERROR(ROUND(e!AH659/SUM(e!AH659:AJ659)*100,1),0)</f>
        <v>100</v>
      </c>
      <c r="V661" s="30">
        <f>+IFERROR(ROUND(e!AK659/SUM(e!AK659:AQ659)*100,1),0)</f>
        <v>44.9</v>
      </c>
      <c r="W661" s="30">
        <f>+IFERROR(ROUND(SUM(e!AR659:BG659)/J661*100,1),0)</f>
        <v>8</v>
      </c>
      <c r="X661" s="30">
        <f>+IFERROR(ROUND(SUM(e!BH659:BI659)/SUM(e!BJ659:BK659)*100,1),0)</f>
        <v>111.2</v>
      </c>
      <c r="Y661" s="30">
        <f t="shared" si="95"/>
        <v>496.3</v>
      </c>
      <c r="Z661" s="30">
        <f t="shared" si="96"/>
        <v>92.9</v>
      </c>
      <c r="AA661" s="30">
        <f>+IFERROR(ROUND(K661/SUM(e!T659:V659),1),0)</f>
        <v>158.30000000000001</v>
      </c>
      <c r="AB661" s="42">
        <f>+IFERROR(ROUND((SUM(e!BJ659:BK659)-SUM(e!BL659:BO659))/SUM(e!T659:V659),1),0)</f>
        <v>170.4</v>
      </c>
      <c r="AC661" s="30">
        <f>+IFERROR(ROUND(e!BP659/e!BQ659*100,1),0)</f>
        <v>322.5</v>
      </c>
      <c r="AD661" s="101">
        <f>+e!BR659</f>
        <v>0</v>
      </c>
      <c r="AF661" s="5"/>
      <c r="AG661" s="29"/>
      <c r="BG661" s="5"/>
      <c r="BH661" s="29"/>
      <c r="CH661" s="5"/>
      <c r="CI661" s="29"/>
    </row>
    <row r="662" spans="2:87">
      <c r="B662" s="40" t="s">
        <v>2064</v>
      </c>
      <c r="C662" s="30" t="s">
        <v>2065</v>
      </c>
      <c r="D662" s="30" t="s">
        <v>1394</v>
      </c>
      <c r="E662" s="30" t="s">
        <v>2106</v>
      </c>
      <c r="F662" s="30" t="str">
        <f t="shared" si="94"/>
        <v>長野県東洋観光事業（株）</v>
      </c>
      <c r="G662" s="41">
        <f>+e!F660</f>
        <v>154</v>
      </c>
      <c r="H662" s="41">
        <f>+e!G660</f>
        <v>3</v>
      </c>
      <c r="I662" s="41">
        <f>+SUM(e!H660:K660)</f>
        <v>5</v>
      </c>
      <c r="J662" s="41">
        <f>+SUM(e!L660:O660)</f>
        <v>32959</v>
      </c>
      <c r="K662" s="41">
        <f>+e!P660</f>
        <v>51626</v>
      </c>
      <c r="L662" s="41">
        <f>+SUM(e!Q660:R660)</f>
        <v>0</v>
      </c>
      <c r="M662" s="31">
        <f>+IFERROR(ROUND(e!P660/e!S660,0),0)</f>
        <v>17209</v>
      </c>
      <c r="N662" s="30">
        <f>+IFERROR(ROUND(SUM(e!T660:V660)/e!S660,0),0)</f>
        <v>146</v>
      </c>
      <c r="O662" s="30">
        <f>+IFERROR(ROUND(e!W660/e!G660*100,1),0)</f>
        <v>66.7</v>
      </c>
      <c r="P662" s="41">
        <f>+e!X660</f>
        <v>12</v>
      </c>
      <c r="Q662" s="30">
        <f>+IFERROR(ROUND(e!Z660/e!Y660*100,1),0)</f>
        <v>0</v>
      </c>
      <c r="R662" s="30">
        <f>+IFERROR(ROUND(e!AB660/e!AA660*100,1),0)</f>
        <v>0</v>
      </c>
      <c r="S662" s="30">
        <f>+IFERROR(ROUND(SUM(e!AC660:AF660)/J662*100,1),0)</f>
        <v>0</v>
      </c>
      <c r="T662" s="30">
        <f>+IFERROR(ROUND(e!AG660/e!Y660*100,1),0)</f>
        <v>0</v>
      </c>
      <c r="U662" s="30">
        <f>+IFERROR(ROUND(e!AH660/SUM(e!AH660:AJ660)*100,1),0)</f>
        <v>0</v>
      </c>
      <c r="V662" s="30">
        <f>+IFERROR(ROUND(e!AK660/SUM(e!AK660:AQ660)*100,1),0)</f>
        <v>0</v>
      </c>
      <c r="W662" s="30">
        <f>+IFERROR(ROUND(SUM(e!AR660:BG660)/J662*100,1),0)</f>
        <v>31.2</v>
      </c>
      <c r="X662" s="30">
        <f>+IFERROR(ROUND(SUM(e!BH660:BI660)/SUM(e!BJ660:BK660)*100,1),0)</f>
        <v>303.5</v>
      </c>
      <c r="Y662" s="30">
        <f t="shared" si="95"/>
        <v>0</v>
      </c>
      <c r="Z662" s="30">
        <f t="shared" si="96"/>
        <v>303.60000000000002</v>
      </c>
      <c r="AA662" s="30">
        <f>+IFERROR(ROUND(K662/SUM(e!T660:V660),1),0)</f>
        <v>118.1</v>
      </c>
      <c r="AB662" s="42">
        <f>+IFERROR(ROUND((SUM(e!BJ660:BK660)-SUM(e!BL660:BO660))/SUM(e!T660:V660),1),0)</f>
        <v>38.9</v>
      </c>
      <c r="AC662" s="30">
        <f>+IFERROR(ROUND(e!BP660/e!BQ660*100,1),0)</f>
        <v>0</v>
      </c>
      <c r="AD662" s="101">
        <f>+e!BR660</f>
        <v>0</v>
      </c>
      <c r="AF662" s="5"/>
      <c r="AG662" s="29"/>
      <c r="BG662" s="5"/>
      <c r="BH662" s="29"/>
      <c r="CH662" s="5"/>
      <c r="CI662" s="29"/>
    </row>
    <row r="663" spans="2:87">
      <c r="B663" s="40" t="s">
        <v>2064</v>
      </c>
      <c r="C663" s="30" t="s">
        <v>2065</v>
      </c>
      <c r="D663" s="30" t="s">
        <v>1577</v>
      </c>
      <c r="E663" s="30" t="s">
        <v>2107</v>
      </c>
      <c r="F663" s="30" t="str">
        <f t="shared" si="94"/>
        <v>長野県松川村</v>
      </c>
      <c r="G663" s="41">
        <f>+e!F661</f>
        <v>9612</v>
      </c>
      <c r="H663" s="41">
        <f>+e!G661</f>
        <v>3</v>
      </c>
      <c r="I663" s="41">
        <f>+SUM(e!H661:K661)</f>
        <v>2</v>
      </c>
      <c r="J663" s="41">
        <f>+SUM(e!L661:O661)</f>
        <v>127088</v>
      </c>
      <c r="K663" s="41">
        <f>+e!P661</f>
        <v>154237</v>
      </c>
      <c r="L663" s="41">
        <f>+SUM(e!Q661:R661)</f>
        <v>1003576</v>
      </c>
      <c r="M663" s="31">
        <f>+IFERROR(ROUND(e!P661/e!S661,0),0)</f>
        <v>51412</v>
      </c>
      <c r="N663" s="30">
        <f>+IFERROR(ROUND(SUM(e!T661:V661)/e!S661,0),0)</f>
        <v>288</v>
      </c>
      <c r="O663" s="30">
        <f>+IFERROR(ROUND(e!W661/e!G661*100,1),0)</f>
        <v>0</v>
      </c>
      <c r="P663" s="41">
        <f>+e!X661</f>
        <v>1</v>
      </c>
      <c r="Q663" s="30">
        <f>+IFERROR(ROUND(e!Z661/e!Y661*100,1),0)</f>
        <v>0</v>
      </c>
      <c r="R663" s="30">
        <f>+IFERROR(ROUND(e!AB661/e!AA661*100,1),0)</f>
        <v>0</v>
      </c>
      <c r="S663" s="30">
        <f>+IFERROR(ROUND(SUM(e!AC661:AF661)/J663*100,1),0)</f>
        <v>2.9</v>
      </c>
      <c r="T663" s="30">
        <f>+IFERROR(ROUND(e!AG661/e!Y661*100,1),0)</f>
        <v>0</v>
      </c>
      <c r="U663" s="30">
        <f>+IFERROR(ROUND(e!AH661/SUM(e!AH661:AJ661)*100,1),0)</f>
        <v>0</v>
      </c>
      <c r="V663" s="30">
        <f>+IFERROR(ROUND(e!AK661/SUM(e!AK661:AQ661)*100,1),0)</f>
        <v>0</v>
      </c>
      <c r="W663" s="30">
        <f>+IFERROR(ROUND(SUM(e!AR661:BG661)/J663*100,1),0)</f>
        <v>1.9</v>
      </c>
      <c r="X663" s="30">
        <f>+IFERROR(ROUND(SUM(e!BH661:BI661)/SUM(e!BJ661:BK661)*100,1),0)</f>
        <v>117.2</v>
      </c>
      <c r="Y663" s="30">
        <f t="shared" si="95"/>
        <v>650.70000000000005</v>
      </c>
      <c r="Z663" s="30">
        <f t="shared" si="96"/>
        <v>113.3</v>
      </c>
      <c r="AA663" s="30">
        <f>+IFERROR(ROUND(K663/SUM(e!T661:V661),1),0)</f>
        <v>178.5</v>
      </c>
      <c r="AB663" s="42">
        <f>+IFERROR(ROUND((SUM(e!BJ661:BK661)-SUM(e!BL661:BO661))/SUM(e!T661:V661),1),0)</f>
        <v>157.6</v>
      </c>
      <c r="AC663" s="30">
        <f>+IFERROR(ROUND(e!BP661/e!BQ661*100,1),0)</f>
        <v>188.5</v>
      </c>
      <c r="AD663" s="101">
        <f>+e!BR661</f>
        <v>0</v>
      </c>
      <c r="AF663" s="5"/>
      <c r="AG663" s="29"/>
      <c r="BG663" s="5"/>
      <c r="BH663" s="29"/>
      <c r="CH663" s="5"/>
      <c r="CI663" s="29"/>
    </row>
    <row r="664" spans="2:87">
      <c r="B664" s="40" t="s">
        <v>2064</v>
      </c>
      <c r="C664" s="30" t="s">
        <v>2065</v>
      </c>
      <c r="D664" s="30" t="s">
        <v>1579</v>
      </c>
      <c r="E664" s="30" t="s">
        <v>2108</v>
      </c>
      <c r="F664" s="30" t="str">
        <f t="shared" si="94"/>
        <v>長野県飯綱町（三水）</v>
      </c>
      <c r="G664" s="41">
        <f>+e!F662</f>
        <v>4186</v>
      </c>
      <c r="H664" s="41">
        <f>+e!G662</f>
        <v>2</v>
      </c>
      <c r="I664" s="41">
        <f>+SUM(e!H662:K662)</f>
        <v>2</v>
      </c>
      <c r="J664" s="41">
        <f>+SUM(e!L662:O662)</f>
        <v>86019</v>
      </c>
      <c r="K664" s="41">
        <f>+e!P662</f>
        <v>72765</v>
      </c>
      <c r="L664" s="41">
        <f>+SUM(e!Q662:R662)</f>
        <v>421748</v>
      </c>
      <c r="M664" s="31">
        <f>+IFERROR(ROUND(e!P662/e!S662,0),0)</f>
        <v>36383</v>
      </c>
      <c r="N664" s="30">
        <f>+IFERROR(ROUND(SUM(e!T662:V662)/e!S662,0),0)</f>
        <v>191</v>
      </c>
      <c r="O664" s="30">
        <f>+IFERROR(ROUND(e!W662/e!G662*100,1),0)</f>
        <v>0</v>
      </c>
      <c r="P664" s="41">
        <f>+e!X662</f>
        <v>20</v>
      </c>
      <c r="Q664" s="30">
        <f>+IFERROR(ROUND(e!Z662/e!Y662*100,1),0)</f>
        <v>0</v>
      </c>
      <c r="R664" s="30">
        <f>+IFERROR(ROUND(e!AB662/e!AA662*100,1),0)</f>
        <v>0</v>
      </c>
      <c r="S664" s="30">
        <f>+IFERROR(ROUND(SUM(e!AC662:AF662)/J664*100,1),0)</f>
        <v>0.3</v>
      </c>
      <c r="T664" s="30">
        <f>+IFERROR(ROUND(e!AG662/e!Y662*100,1),0)</f>
        <v>0</v>
      </c>
      <c r="U664" s="30">
        <f>+IFERROR(ROUND(e!AH662/SUM(e!AH662:AJ662)*100,1),0)</f>
        <v>0</v>
      </c>
      <c r="V664" s="30">
        <f>+IFERROR(ROUND(e!AK662/SUM(e!AK662:AQ662)*100,1),0)</f>
        <v>0</v>
      </c>
      <c r="W664" s="30">
        <f>+IFERROR(ROUND(SUM(e!AR662:BG662)/J664*100,1),0)</f>
        <v>7.9</v>
      </c>
      <c r="X664" s="30">
        <f>+IFERROR(ROUND(SUM(e!BH662:BI662)/SUM(e!BJ662:BK662)*100,1),0)</f>
        <v>118.3</v>
      </c>
      <c r="Y664" s="30">
        <f t="shared" si="95"/>
        <v>579.6</v>
      </c>
      <c r="Z664" s="30">
        <f t="shared" si="96"/>
        <v>78.400000000000006</v>
      </c>
      <c r="AA664" s="30">
        <f>+IFERROR(ROUND(K664/SUM(e!T662:V662),1),0)</f>
        <v>190.5</v>
      </c>
      <c r="AB664" s="42">
        <f>+IFERROR(ROUND((SUM(e!BJ662:BK662)-SUM(e!BL662:BO662))/SUM(e!T662:V662),1),0)</f>
        <v>242.9</v>
      </c>
      <c r="AC664" s="30">
        <f>+IFERROR(ROUND(e!BP662/e!BQ662*100,1),0)</f>
        <v>693.1</v>
      </c>
      <c r="AD664" s="101">
        <f>+e!BR662</f>
        <v>0</v>
      </c>
      <c r="AF664" s="5"/>
      <c r="AG664" s="29"/>
      <c r="BG664" s="5"/>
      <c r="BH664" s="29"/>
      <c r="CH664" s="5"/>
      <c r="CI664" s="29"/>
    </row>
    <row r="665" spans="2:87">
      <c r="B665" s="40" t="s">
        <v>2064</v>
      </c>
      <c r="C665" s="30" t="s">
        <v>2065</v>
      </c>
      <c r="D665" s="30" t="s">
        <v>1581</v>
      </c>
      <c r="E665" s="30" t="s">
        <v>2109</v>
      </c>
      <c r="F665" s="30" t="str">
        <f t="shared" si="94"/>
        <v>長野県高森町</v>
      </c>
      <c r="G665" s="41">
        <f>+e!F663</f>
        <v>10097</v>
      </c>
      <c r="H665" s="41">
        <f>+e!G663</f>
        <v>7</v>
      </c>
      <c r="I665" s="41">
        <f>+SUM(e!H663:K663)</f>
        <v>3</v>
      </c>
      <c r="J665" s="41">
        <f>+SUM(e!L663:O663)</f>
        <v>98696</v>
      </c>
      <c r="K665" s="41">
        <f>+e!P663</f>
        <v>188315</v>
      </c>
      <c r="L665" s="41">
        <f>+SUM(e!Q663:R663)</f>
        <v>0</v>
      </c>
      <c r="M665" s="31">
        <f>+IFERROR(ROUND(e!P663/e!S663,0),0)</f>
        <v>31386</v>
      </c>
      <c r="N665" s="30">
        <f>+IFERROR(ROUND(SUM(e!T663:V663)/e!S663,0),0)</f>
        <v>160</v>
      </c>
      <c r="O665" s="30">
        <f>+IFERROR(ROUND(e!W663/e!G663*100,1),0)</f>
        <v>42.9</v>
      </c>
      <c r="P665" s="41">
        <f>+e!X663</f>
        <v>4</v>
      </c>
      <c r="Q665" s="30">
        <f>+IFERROR(ROUND(e!Z663/e!Y663*100,1),0)</f>
        <v>0</v>
      </c>
      <c r="R665" s="30">
        <f>+IFERROR(ROUND(e!AB663/e!AA663*100,1),0)</f>
        <v>34.299999999999997</v>
      </c>
      <c r="S665" s="30">
        <f>+IFERROR(ROUND(SUM(e!AC663:AF663)/J665*100,1),0)</f>
        <v>0</v>
      </c>
      <c r="T665" s="30">
        <f>+IFERROR(ROUND(e!AG663/e!Y663*100,1),0)</f>
        <v>0</v>
      </c>
      <c r="U665" s="30">
        <f>+IFERROR(ROUND(e!AH663/SUM(e!AH663:AJ663)*100,1),0)</f>
        <v>0</v>
      </c>
      <c r="V665" s="30">
        <f>+IFERROR(ROUND(e!AK663/SUM(e!AK663:AQ663)*100,1),0)</f>
        <v>0</v>
      </c>
      <c r="W665" s="30">
        <f>+IFERROR(ROUND(SUM(e!AR663:BG663)/J665*100,1),0)</f>
        <v>2.9</v>
      </c>
      <c r="X665" s="30">
        <f>+IFERROR(ROUND(SUM(e!BH663:BI663)/SUM(e!BJ663:BK663)*100,1),0)</f>
        <v>168.7</v>
      </c>
      <c r="Y665" s="30">
        <f t="shared" si="95"/>
        <v>0</v>
      </c>
      <c r="Z665" s="30">
        <f t="shared" si="96"/>
        <v>187</v>
      </c>
      <c r="AA665" s="30">
        <f>+IFERROR(ROUND(K665/SUM(e!T663:V663),1),0)</f>
        <v>195.8</v>
      </c>
      <c r="AB665" s="42">
        <f>+IFERROR(ROUND((SUM(e!BJ663:BK663)-SUM(e!BL663:BO663))/SUM(e!T663:V663),1),0)</f>
        <v>104.7</v>
      </c>
      <c r="AC665" s="30">
        <f>+IFERROR(ROUND(e!BP663/e!BQ663*100,1),0)</f>
        <v>2953.9</v>
      </c>
      <c r="AD665" s="101">
        <f>+e!BR663</f>
        <v>0</v>
      </c>
      <c r="AF665" s="5"/>
      <c r="AG665" s="29"/>
      <c r="BG665" s="5"/>
      <c r="BH665" s="29"/>
      <c r="CH665" s="5"/>
      <c r="CI665" s="29"/>
    </row>
    <row r="666" spans="2:87">
      <c r="B666" s="40" t="s">
        <v>2064</v>
      </c>
      <c r="C666" s="30" t="s">
        <v>2065</v>
      </c>
      <c r="D666" s="30" t="s">
        <v>1400</v>
      </c>
      <c r="E666" s="30" t="s">
        <v>2110</v>
      </c>
      <c r="F666" s="30" t="str">
        <f t="shared" si="94"/>
        <v>長野県（株）蓼科ビレッジ</v>
      </c>
      <c r="G666" s="41">
        <f>+e!F664</f>
        <v>395</v>
      </c>
      <c r="H666" s="41">
        <f>+e!G664</f>
        <v>12</v>
      </c>
      <c r="I666" s="41">
        <f>+SUM(e!H664:K664)</f>
        <v>7</v>
      </c>
      <c r="J666" s="41">
        <f>+SUM(e!L664:O664)</f>
        <v>70074</v>
      </c>
      <c r="K666" s="41">
        <f>+e!P664</f>
        <v>81552</v>
      </c>
      <c r="L666" s="41">
        <f>+SUM(e!Q664:R664)</f>
        <v>0</v>
      </c>
      <c r="M666" s="31">
        <f>+IFERROR(ROUND(e!P664/e!S664,0),0)</f>
        <v>81552</v>
      </c>
      <c r="N666" s="30">
        <f>+IFERROR(ROUND(SUM(e!T664:V664)/e!S664,0),0)</f>
        <v>519</v>
      </c>
      <c r="O666" s="30">
        <f>+IFERROR(ROUND(e!W664/e!G664*100,1),0)</f>
        <v>16.7</v>
      </c>
      <c r="P666" s="41">
        <f>+e!X664</f>
        <v>13</v>
      </c>
      <c r="Q666" s="30">
        <f>+IFERROR(ROUND(e!Z664/e!Y664*100,1),0)</f>
        <v>0</v>
      </c>
      <c r="R666" s="30">
        <f>+IFERROR(ROUND(e!AB664/e!AA664*100,1),0)</f>
        <v>0</v>
      </c>
      <c r="S666" s="30">
        <f>+IFERROR(ROUND(SUM(e!AC664:AF664)/J666*100,1),0)</f>
        <v>0</v>
      </c>
      <c r="T666" s="30">
        <f>+IFERROR(ROUND(e!AG664/e!Y664*100,1),0)</f>
        <v>0</v>
      </c>
      <c r="U666" s="30">
        <f>+IFERROR(ROUND(e!AH664/SUM(e!AH664:AJ664)*100,1),0)</f>
        <v>0</v>
      </c>
      <c r="V666" s="30">
        <f>+IFERROR(ROUND(e!AK664/SUM(e!AK664:AQ664)*100,1),0)</f>
        <v>0</v>
      </c>
      <c r="W666" s="30">
        <f>+IFERROR(ROUND(SUM(e!AR664:BG664)/J666*100,1),0)</f>
        <v>0</v>
      </c>
      <c r="X666" s="30">
        <f>+IFERROR(ROUND(SUM(e!BH664:BI664)/SUM(e!BJ664:BK664)*100,1),0)</f>
        <v>101</v>
      </c>
      <c r="Y666" s="30">
        <f t="shared" si="95"/>
        <v>0</v>
      </c>
      <c r="Z666" s="30">
        <f t="shared" si="96"/>
        <v>101</v>
      </c>
      <c r="AA666" s="30">
        <f>+IFERROR(ROUND(K666/SUM(e!T664:V664),1),0)</f>
        <v>157.1</v>
      </c>
      <c r="AB666" s="42">
        <f>+IFERROR(ROUND((SUM(e!BJ664:BK664)-SUM(e!BL664:BO664))/SUM(e!T664:V664),1),0)</f>
        <v>155.6</v>
      </c>
      <c r="AC666" s="30">
        <f>+IFERROR(ROUND(e!BP664/e!BQ664*100,1),0)</f>
        <v>0</v>
      </c>
      <c r="AD666" s="101">
        <f>+e!BR664</f>
        <v>4450</v>
      </c>
      <c r="AF666" s="5"/>
      <c r="AG666" s="29"/>
      <c r="BG666" s="5"/>
      <c r="BH666" s="29"/>
      <c r="CH666" s="5"/>
      <c r="CI666" s="29"/>
    </row>
    <row r="667" spans="2:87">
      <c r="B667" s="40" t="s">
        <v>2064</v>
      </c>
      <c r="C667" s="30" t="s">
        <v>2065</v>
      </c>
      <c r="D667" s="30" t="s">
        <v>1586</v>
      </c>
      <c r="E667" s="30" t="s">
        <v>2111</v>
      </c>
      <c r="F667" s="30" t="str">
        <f t="shared" si="94"/>
        <v>長野県（株）三井の森</v>
      </c>
      <c r="G667" s="41">
        <f>+e!F665</f>
        <v>499</v>
      </c>
      <c r="H667" s="41">
        <f>+e!G665</f>
        <v>3</v>
      </c>
      <c r="I667" s="41">
        <f>+SUM(e!H665:K665)</f>
        <v>3</v>
      </c>
      <c r="J667" s="41">
        <f>+SUM(e!L665:O665)</f>
        <v>51560</v>
      </c>
      <c r="K667" s="41">
        <f>+e!P665</f>
        <v>70089</v>
      </c>
      <c r="L667" s="41">
        <f>+SUM(e!Q665:R665)</f>
        <v>0</v>
      </c>
      <c r="M667" s="31">
        <f>+IFERROR(ROUND(e!P665/e!S665,0),0)</f>
        <v>35045</v>
      </c>
      <c r="N667" s="30">
        <f>+IFERROR(ROUND(SUM(e!T665:V665)/e!S665,0),0)</f>
        <v>93</v>
      </c>
      <c r="O667" s="30">
        <f>+IFERROR(ROUND(e!W665/e!G665*100,1),0)</f>
        <v>33.299999999999997</v>
      </c>
      <c r="P667" s="41">
        <f>+e!X665</f>
        <v>16</v>
      </c>
      <c r="Q667" s="30">
        <f>+IFERROR(ROUND(e!Z665/e!Y665*100,1),0)</f>
        <v>0</v>
      </c>
      <c r="R667" s="30">
        <f>+IFERROR(ROUND(e!AB665/e!AA665*100,1),0)</f>
        <v>0</v>
      </c>
      <c r="S667" s="30">
        <f>+IFERROR(ROUND(SUM(e!AC665:AF665)/J667*100,1),0)</f>
        <v>0</v>
      </c>
      <c r="T667" s="30">
        <f>+IFERROR(ROUND(e!AG665/e!Y665*100,1),0)</f>
        <v>0</v>
      </c>
      <c r="U667" s="30">
        <f>+IFERROR(ROUND(e!AH665/SUM(e!AH665:AJ665)*100,1),0)</f>
        <v>0</v>
      </c>
      <c r="V667" s="30">
        <f>+IFERROR(ROUND(e!AK665/SUM(e!AK665:AQ665)*100,1),0)</f>
        <v>0</v>
      </c>
      <c r="W667" s="30">
        <f>+IFERROR(ROUND(SUM(e!AR665:BG665)/J667*100,1),0)</f>
        <v>0</v>
      </c>
      <c r="X667" s="30">
        <f>+IFERROR(ROUND(SUM(e!BH665:BI665)/SUM(e!BJ665:BK665)*100,1),0)</f>
        <v>102.6</v>
      </c>
      <c r="Y667" s="30">
        <f t="shared" si="95"/>
        <v>0</v>
      </c>
      <c r="Z667" s="30">
        <f t="shared" si="96"/>
        <v>2.2999999999999998</v>
      </c>
      <c r="AA667" s="30">
        <f>+IFERROR(ROUND(K667/SUM(e!T665:V665),1),0)</f>
        <v>378.9</v>
      </c>
      <c r="AB667" s="42">
        <f>+IFERROR(ROUND((SUM(e!BJ665:BK665)-SUM(e!BL665:BO665))/SUM(e!T665:V665),1),0)</f>
        <v>16713.8</v>
      </c>
      <c r="AC667" s="30">
        <f>+IFERROR(ROUND(e!BP665/e!BQ665*100,1),0)</f>
        <v>397.1</v>
      </c>
      <c r="AD667" s="101">
        <f>+e!BR665</f>
        <v>2194</v>
      </c>
      <c r="AF667" s="5"/>
      <c r="AG667" s="29"/>
      <c r="BG667" s="5"/>
      <c r="BH667" s="29"/>
      <c r="CH667" s="5"/>
      <c r="CI667" s="29"/>
    </row>
    <row r="668" spans="2:87">
      <c r="B668" s="40" t="s">
        <v>2064</v>
      </c>
      <c r="C668" s="30" t="s">
        <v>2065</v>
      </c>
      <c r="D668" s="30" t="s">
        <v>1402</v>
      </c>
      <c r="E668" s="30" t="s">
        <v>2112</v>
      </c>
      <c r="F668" s="30" t="str">
        <f t="shared" si="94"/>
        <v>長野県東急不動産（株）</v>
      </c>
      <c r="G668" s="41">
        <f>+e!F666</f>
        <v>71</v>
      </c>
      <c r="H668" s="41">
        <f>+e!G666</f>
        <v>4</v>
      </c>
      <c r="I668" s="41">
        <f>+SUM(e!H666:K666)</f>
        <v>1</v>
      </c>
      <c r="J668" s="41">
        <f>+SUM(e!L666:O666)</f>
        <v>46072</v>
      </c>
      <c r="K668" s="41">
        <f>+e!P666</f>
        <v>75660</v>
      </c>
      <c r="L668" s="41">
        <f>+SUM(e!Q666:R666)</f>
        <v>0</v>
      </c>
      <c r="M668" s="31">
        <f>+IFERROR(ROUND(e!P666/e!S666,0),0)</f>
        <v>18915</v>
      </c>
      <c r="N668" s="30">
        <f>+IFERROR(ROUND(SUM(e!T666:V666)/e!S666,0),0)</f>
        <v>35</v>
      </c>
      <c r="O668" s="30">
        <f>+IFERROR(ROUND(e!W666/e!G666*100,1),0)</f>
        <v>25</v>
      </c>
      <c r="P668" s="41">
        <f>+e!X666</f>
        <v>20</v>
      </c>
      <c r="Q668" s="30">
        <f>+IFERROR(ROUND(e!Z666/e!Y666*100,1),0)</f>
        <v>0</v>
      </c>
      <c r="R668" s="30">
        <f>+IFERROR(ROUND(e!AB666/e!AA666*100,1),0)</f>
        <v>0</v>
      </c>
      <c r="S668" s="30">
        <f>+IFERROR(ROUND(SUM(e!AC666:AF666)/J668*100,1),0)</f>
        <v>0</v>
      </c>
      <c r="T668" s="30">
        <f>+IFERROR(ROUND(e!AG666/e!Y666*100,1),0)</f>
        <v>0</v>
      </c>
      <c r="U668" s="30">
        <f>+IFERROR(ROUND(e!AH666/SUM(e!AH666:AJ666)*100,1),0)</f>
        <v>0</v>
      </c>
      <c r="V668" s="30">
        <f>+IFERROR(ROUND(e!AK666/SUM(e!AK666:AQ666)*100,1),0)</f>
        <v>0</v>
      </c>
      <c r="W668" s="30">
        <f>+IFERROR(ROUND(SUM(e!AR666:BG666)/J668*100,1),0)</f>
        <v>5.9</v>
      </c>
      <c r="X668" s="30">
        <f>+IFERROR(ROUND(SUM(e!BH666:BI666)/SUM(e!BJ666:BK666)*100,1),0)</f>
        <v>115.7</v>
      </c>
      <c r="Y668" s="30">
        <f t="shared" si="95"/>
        <v>0</v>
      </c>
      <c r="Z668" s="30">
        <f t="shared" si="96"/>
        <v>166.6</v>
      </c>
      <c r="AA668" s="30">
        <f>+IFERROR(ROUND(K668/SUM(e!T666:V666),1),0)</f>
        <v>536.6</v>
      </c>
      <c r="AB668" s="42">
        <f>+IFERROR(ROUND((SUM(e!BJ666:BK666)-SUM(e!BL666:BO666))/SUM(e!T666:V666),1),0)</f>
        <v>322</v>
      </c>
      <c r="AC668" s="30">
        <f>+IFERROR(ROUND(e!BP666/e!BQ666*100,1),0)</f>
        <v>0</v>
      </c>
      <c r="AD668" s="101">
        <f>+e!BR666</f>
        <v>0</v>
      </c>
      <c r="AF668" s="5"/>
      <c r="AG668" s="29"/>
      <c r="BG668" s="5"/>
      <c r="BH668" s="29"/>
      <c r="CH668" s="5"/>
      <c r="CI668" s="29"/>
    </row>
    <row r="669" spans="2:87">
      <c r="B669" s="40" t="s">
        <v>2064</v>
      </c>
      <c r="C669" s="30" t="s">
        <v>2065</v>
      </c>
      <c r="D669" s="30" t="s">
        <v>2113</v>
      </c>
      <c r="E669" s="30" t="s">
        <v>2114</v>
      </c>
      <c r="F669" s="30" t="str">
        <f t="shared" si="94"/>
        <v>長野県信濃町</v>
      </c>
      <c r="G669" s="41">
        <f>+e!F667</f>
        <v>7619</v>
      </c>
      <c r="H669" s="41">
        <f>+e!G667</f>
        <v>4</v>
      </c>
      <c r="I669" s="41">
        <f>+SUM(e!H667:K667)</f>
        <v>11</v>
      </c>
      <c r="J669" s="41">
        <f>+SUM(e!L667:O667)</f>
        <v>237235</v>
      </c>
      <c r="K669" s="41">
        <f>+e!P667</f>
        <v>180778</v>
      </c>
      <c r="L669" s="41">
        <f>+SUM(e!Q667:R667)</f>
        <v>315171</v>
      </c>
      <c r="M669" s="31">
        <f>+IFERROR(ROUND(e!P667/e!S667,0),0)</f>
        <v>45195</v>
      </c>
      <c r="N669" s="30">
        <f>+IFERROR(ROUND(SUM(e!T667:V667)/e!S667,0),0)</f>
        <v>246</v>
      </c>
      <c r="O669" s="30">
        <f>+IFERROR(ROUND(e!W667/e!G667*100,1),0)</f>
        <v>50</v>
      </c>
      <c r="P669" s="41">
        <f>+e!X667</f>
        <v>14</v>
      </c>
      <c r="Q669" s="30">
        <f>+IFERROR(ROUND(e!Z667/e!Y667*100,1),0)</f>
        <v>0</v>
      </c>
      <c r="R669" s="30">
        <f>+IFERROR(ROUND(e!AB667/e!AA667*100,1),0)</f>
        <v>66.7</v>
      </c>
      <c r="S669" s="30">
        <f>+IFERROR(ROUND(SUM(e!AC667:AF667)/J669*100,1),0)</f>
        <v>26.8</v>
      </c>
      <c r="T669" s="30">
        <f>+IFERROR(ROUND(e!AG667/e!Y667*100,1),0)</f>
        <v>0</v>
      </c>
      <c r="U669" s="30">
        <f>+IFERROR(ROUND(e!AH667/SUM(e!AH667:AJ667)*100,1),0)</f>
        <v>0</v>
      </c>
      <c r="V669" s="30">
        <f>+IFERROR(ROUND(e!AK667/SUM(e!AK667:AQ667)*100,1),0)</f>
        <v>0</v>
      </c>
      <c r="W669" s="30">
        <f>+IFERROR(ROUND(SUM(e!AR667:BG667)/J669*100,1),0)</f>
        <v>12</v>
      </c>
      <c r="X669" s="30">
        <f>+IFERROR(ROUND(SUM(e!BH667:BI667)/SUM(e!BJ667:BK667)*100,1),0)</f>
        <v>115</v>
      </c>
      <c r="Y669" s="30">
        <f t="shared" si="95"/>
        <v>174.3</v>
      </c>
      <c r="Z669" s="30">
        <f t="shared" si="96"/>
        <v>110</v>
      </c>
      <c r="AA669" s="30">
        <f>+IFERROR(ROUND(K669/SUM(e!T667:V667),1),0)</f>
        <v>183.7</v>
      </c>
      <c r="AB669" s="42">
        <f>+IFERROR(ROUND((SUM(e!BJ667:BK667)-SUM(e!BL667:BO667))/SUM(e!T667:V667),1),0)</f>
        <v>167</v>
      </c>
      <c r="AC669" s="30">
        <f>+IFERROR(ROUND(e!BP667/e!BQ667*100,1),0)</f>
        <v>305.7</v>
      </c>
      <c r="AD669" s="101">
        <f>+e!BR667</f>
        <v>0</v>
      </c>
      <c r="AF669" s="5"/>
      <c r="AG669" s="29"/>
      <c r="BG669" s="5"/>
      <c r="BH669" s="29"/>
      <c r="CH669" s="5"/>
      <c r="CI669" s="29"/>
    </row>
    <row r="670" spans="2:87">
      <c r="B670" s="40" t="s">
        <v>2064</v>
      </c>
      <c r="C670" s="30" t="s">
        <v>2065</v>
      </c>
      <c r="D670" s="30" t="s">
        <v>1908</v>
      </c>
      <c r="E670" s="30" t="s">
        <v>2115</v>
      </c>
      <c r="F670" s="30" t="str">
        <f t="shared" si="94"/>
        <v>長野県松川町</v>
      </c>
      <c r="G670" s="41">
        <f>+e!F668</f>
        <v>12631</v>
      </c>
      <c r="H670" s="41">
        <f>+e!G668</f>
        <v>5</v>
      </c>
      <c r="I670" s="41">
        <f>+SUM(e!H668:K668)</f>
        <v>1</v>
      </c>
      <c r="J670" s="41">
        <f>+SUM(e!L668:O668)</f>
        <v>204104</v>
      </c>
      <c r="K670" s="41">
        <f>+e!P668</f>
        <v>236546</v>
      </c>
      <c r="L670" s="41">
        <f>+SUM(e!Q668:R668)</f>
        <v>621212</v>
      </c>
      <c r="M670" s="31">
        <f>+IFERROR(ROUND(e!P668/e!S668,0),0)</f>
        <v>47309</v>
      </c>
      <c r="N670" s="30">
        <f>+IFERROR(ROUND(SUM(e!T668:V668)/e!S668,0),0)</f>
        <v>245</v>
      </c>
      <c r="O670" s="30">
        <f>+IFERROR(ROUND(e!W668/e!G668*100,1),0)</f>
        <v>60</v>
      </c>
      <c r="P670" s="41">
        <f>+e!X668</f>
        <v>12</v>
      </c>
      <c r="Q670" s="30">
        <f>+IFERROR(ROUND(e!Z668/e!Y668*100,1),0)</f>
        <v>0</v>
      </c>
      <c r="R670" s="30">
        <f>+IFERROR(ROUND(e!AB668/e!AA668*100,1),0)</f>
        <v>96.1</v>
      </c>
      <c r="S670" s="30">
        <f>+IFERROR(ROUND(SUM(e!AC668:AF668)/J670*100,1),0)</f>
        <v>0</v>
      </c>
      <c r="T670" s="30">
        <f>+IFERROR(ROUND(e!AG668/e!Y668*100,1),0)</f>
        <v>0</v>
      </c>
      <c r="U670" s="30">
        <f>+IFERROR(ROUND(e!AH668/SUM(e!AH668:AJ668)*100,1),0)</f>
        <v>0</v>
      </c>
      <c r="V670" s="30">
        <f>+IFERROR(ROUND(e!AK668/SUM(e!AK668:AQ668)*100,1),0)</f>
        <v>0</v>
      </c>
      <c r="W670" s="30">
        <f>+IFERROR(ROUND(SUM(e!AR668:BG668)/J670*100,1),0)</f>
        <v>1</v>
      </c>
      <c r="X670" s="30">
        <f>+IFERROR(ROUND(SUM(e!BH668:BI668)/SUM(e!BJ668:BK668)*100,1),0)</f>
        <v>108.5</v>
      </c>
      <c r="Y670" s="30">
        <f t="shared" si="95"/>
        <v>262.60000000000002</v>
      </c>
      <c r="Z670" s="30">
        <f t="shared" si="96"/>
        <v>102.2</v>
      </c>
      <c r="AA670" s="30">
        <f>+IFERROR(ROUND(K670/SUM(e!T668:V668),1),0)</f>
        <v>193.3</v>
      </c>
      <c r="AB670" s="42">
        <f>+IFERROR(ROUND((SUM(e!BJ668:BK668)-SUM(e!BL668:BO668))/SUM(e!T668:V668),1),0)</f>
        <v>189.2</v>
      </c>
      <c r="AC670" s="30">
        <f>+IFERROR(ROUND(e!BP668/e!BQ668*100,1),0)</f>
        <v>342.8</v>
      </c>
      <c r="AD670" s="101">
        <f>+e!BR668</f>
        <v>0</v>
      </c>
      <c r="AF670" s="5"/>
      <c r="AG670" s="29"/>
      <c r="BG670" s="5"/>
      <c r="BH670" s="29"/>
      <c r="CH670" s="5"/>
      <c r="CI670" s="29"/>
    </row>
    <row r="671" spans="2:87">
      <c r="B671" s="40" t="s">
        <v>2064</v>
      </c>
      <c r="C671" s="30" t="s">
        <v>2065</v>
      </c>
      <c r="D671" s="30" t="s">
        <v>1730</v>
      </c>
      <c r="E671" s="30" t="s">
        <v>2116</v>
      </c>
      <c r="F671" s="30" t="str">
        <f t="shared" si="94"/>
        <v>長野県鹿島リゾート（株）</v>
      </c>
      <c r="G671" s="41">
        <f>+e!F669</f>
        <v>166</v>
      </c>
      <c r="H671" s="41">
        <f>+e!G669</f>
        <v>0</v>
      </c>
      <c r="I671" s="41">
        <f>+SUM(e!H669:K669)</f>
        <v>6</v>
      </c>
      <c r="J671" s="41">
        <f>+SUM(e!L669:O669)</f>
        <v>45486</v>
      </c>
      <c r="K671" s="41">
        <f>+e!P669</f>
        <v>38616</v>
      </c>
      <c r="L671" s="41">
        <f>+SUM(e!Q669:R669)</f>
        <v>0</v>
      </c>
      <c r="M671" s="31">
        <f>+IFERROR(ROUND(e!P669/e!S669,0),0)</f>
        <v>0</v>
      </c>
      <c r="N671" s="30">
        <f>+IFERROR(ROUND(SUM(e!T669:V669)/e!S669,0),0)</f>
        <v>0</v>
      </c>
      <c r="O671" s="30">
        <f>+IFERROR(ROUND(e!W669/e!G669*100,1),0)</f>
        <v>0</v>
      </c>
      <c r="P671" s="41">
        <f>+e!X669</f>
        <v>0</v>
      </c>
      <c r="Q671" s="30">
        <f>+IFERROR(ROUND(e!Z669/e!Y669*100,1),0)</f>
        <v>0</v>
      </c>
      <c r="R671" s="30">
        <f>+IFERROR(ROUND(e!AB669/e!AA669*100,1),0)</f>
        <v>0</v>
      </c>
      <c r="S671" s="30">
        <f>+IFERROR(ROUND(SUM(e!AC669:AF669)/J671*100,1),0)</f>
        <v>14.5</v>
      </c>
      <c r="T671" s="30">
        <f>+IFERROR(ROUND(e!AG669/e!Y669*100,1),0)</f>
        <v>0</v>
      </c>
      <c r="U671" s="30">
        <f>+IFERROR(ROUND(e!AH669/SUM(e!AH669:AJ669)*100,1),0)</f>
        <v>0</v>
      </c>
      <c r="V671" s="30">
        <f>+IFERROR(ROUND(e!AK669/SUM(e!AK669:AQ669)*100,1),0)</f>
        <v>0</v>
      </c>
      <c r="W671" s="30">
        <f>+IFERROR(ROUND(SUM(e!AR669:BG669)/J671*100,1),0)</f>
        <v>5.0999999999999996</v>
      </c>
      <c r="X671" s="30">
        <f>+IFERROR(ROUND(SUM(e!BH669:BI669)/SUM(e!BJ669:BK669)*100,1),0)</f>
        <v>107.2</v>
      </c>
      <c r="Y671" s="30">
        <f t="shared" si="95"/>
        <v>0</v>
      </c>
      <c r="Z671" s="30">
        <f t="shared" si="96"/>
        <v>117.8</v>
      </c>
      <c r="AA671" s="30">
        <f>+IFERROR(ROUND(K671/SUM(e!T669:V669),1),0)</f>
        <v>488.8</v>
      </c>
      <c r="AB671" s="42">
        <f>+IFERROR(ROUND((SUM(e!BJ669:BK669)-SUM(e!BL669:BO669))/SUM(e!T669:V669),1),0)</f>
        <v>414.8</v>
      </c>
      <c r="AC671" s="30">
        <f>+IFERROR(ROUND(e!BP669/e!BQ669*100,1),0)</f>
        <v>0</v>
      </c>
      <c r="AD671" s="101">
        <f>+e!BR669</f>
        <v>0</v>
      </c>
      <c r="AF671" s="5"/>
      <c r="AG671" s="29"/>
      <c r="BG671" s="5"/>
      <c r="BH671" s="29"/>
      <c r="CH671" s="5"/>
      <c r="CI671" s="29"/>
    </row>
    <row r="672" spans="2:87">
      <c r="B672" s="40" t="s">
        <v>2064</v>
      </c>
      <c r="C672" s="30" t="s">
        <v>2065</v>
      </c>
      <c r="D672" s="30" t="s">
        <v>1732</v>
      </c>
      <c r="E672" s="30" t="s">
        <v>2117</v>
      </c>
      <c r="F672" s="30" t="str">
        <f t="shared" si="94"/>
        <v>長野県（株）八ヶ岳高原ロッジ</v>
      </c>
      <c r="G672" s="41">
        <f>+e!F670</f>
        <v>25</v>
      </c>
      <c r="H672" s="41">
        <f>+e!G670</f>
        <v>6</v>
      </c>
      <c r="I672" s="41">
        <f>+SUM(e!H670:K670)</f>
        <v>5</v>
      </c>
      <c r="J672" s="41">
        <f>+SUM(e!L670:O670)</f>
        <v>40644</v>
      </c>
      <c r="K672" s="41">
        <f>+e!P670</f>
        <v>42767</v>
      </c>
      <c r="L672" s="41">
        <f>+SUM(e!Q670:R670)</f>
        <v>0</v>
      </c>
      <c r="M672" s="31">
        <f>+IFERROR(ROUND(e!P670/e!S670,0),0)</f>
        <v>7128</v>
      </c>
      <c r="N672" s="30">
        <f>+IFERROR(ROUND(SUM(e!T670:V670)/e!S670,0),0)</f>
        <v>119</v>
      </c>
      <c r="O672" s="30">
        <f>+IFERROR(ROUND(e!W670/e!G670*100,1),0)</f>
        <v>33.299999999999997</v>
      </c>
      <c r="P672" s="41">
        <f>+e!X670</f>
        <v>21</v>
      </c>
      <c r="Q672" s="30">
        <f>+IFERROR(ROUND(e!Z670/e!Y670*100,1),0)</f>
        <v>0</v>
      </c>
      <c r="R672" s="30">
        <f>+IFERROR(ROUND(e!AB670/e!AA670*100,1),0)</f>
        <v>0</v>
      </c>
      <c r="S672" s="30">
        <f>+IFERROR(ROUND(SUM(e!AC670:AF670)/J672*100,1),0)</f>
        <v>0</v>
      </c>
      <c r="T672" s="30">
        <f>+IFERROR(ROUND(e!AG670/e!Y670*100,1),0)</f>
        <v>0</v>
      </c>
      <c r="U672" s="30">
        <f>+IFERROR(ROUND(e!AH670/SUM(e!AH670:AJ670)*100,1),0)</f>
        <v>0</v>
      </c>
      <c r="V672" s="30">
        <f>+IFERROR(ROUND(e!AK670/SUM(e!AK670:AQ670)*100,1),0)</f>
        <v>0</v>
      </c>
      <c r="W672" s="30">
        <f>+IFERROR(ROUND(SUM(e!AR670:BG670)/J672*100,1),0)</f>
        <v>12.4</v>
      </c>
      <c r="X672" s="30">
        <f>+IFERROR(ROUND(SUM(e!BH670:BI670)/SUM(e!BJ670:BK670)*100,1),0)</f>
        <v>265.8</v>
      </c>
      <c r="Y672" s="30">
        <f t="shared" si="95"/>
        <v>0</v>
      </c>
      <c r="Z672" s="30">
        <f t="shared" si="96"/>
        <v>266.39999999999998</v>
      </c>
      <c r="AA672" s="30">
        <f>+IFERROR(ROUND(K672/SUM(e!T670:V670),1),0)</f>
        <v>60.2</v>
      </c>
      <c r="AB672" s="42">
        <f>+IFERROR(ROUND((SUM(e!BJ670:BK670)-SUM(e!BL670:BO670))/SUM(e!T670:V670),1),0)</f>
        <v>22.6</v>
      </c>
      <c r="AC672" s="30">
        <f>+IFERROR(ROUND(e!BP670/e!BQ670*100,1),0)</f>
        <v>0</v>
      </c>
      <c r="AD672" s="101">
        <f>+e!BR670</f>
        <v>0</v>
      </c>
      <c r="AF672" s="5"/>
      <c r="AG672" s="29"/>
      <c r="BG672" s="5"/>
      <c r="BH672" s="29"/>
      <c r="CH672" s="5"/>
      <c r="CI672" s="29"/>
    </row>
    <row r="673" spans="2:87">
      <c r="B673" s="40" t="s">
        <v>2064</v>
      </c>
      <c r="C673" s="30" t="s">
        <v>2065</v>
      </c>
      <c r="D673" s="30" t="s">
        <v>1734</v>
      </c>
      <c r="E673" s="30" t="s">
        <v>2118</v>
      </c>
      <c r="F673" s="30" t="str">
        <f t="shared" si="94"/>
        <v>長野県高山村</v>
      </c>
      <c r="G673" s="41">
        <f>+e!F671</f>
        <v>6727</v>
      </c>
      <c r="H673" s="41">
        <f>+e!G671</f>
        <v>4</v>
      </c>
      <c r="I673" s="41">
        <f>+SUM(e!H671:K671)</f>
        <v>16</v>
      </c>
      <c r="J673" s="41">
        <f>+SUM(e!L671:O671)</f>
        <v>85241</v>
      </c>
      <c r="K673" s="41">
        <f>+e!P671</f>
        <v>104911</v>
      </c>
      <c r="L673" s="41">
        <f>+SUM(e!Q671:R671)</f>
        <v>445777</v>
      </c>
      <c r="M673" s="31">
        <f>+IFERROR(ROUND(e!P671/e!S671,0),0)</f>
        <v>34970</v>
      </c>
      <c r="N673" s="30">
        <f>+IFERROR(ROUND(SUM(e!T671:V671)/e!S671,0),0)</f>
        <v>247</v>
      </c>
      <c r="O673" s="30">
        <f>+IFERROR(ROUND(e!W671/e!G671*100,1),0)</f>
        <v>25</v>
      </c>
      <c r="P673" s="41">
        <f>+e!X671</f>
        <v>31</v>
      </c>
      <c r="Q673" s="30">
        <f>+IFERROR(ROUND(e!Z671/e!Y671*100,1),0)</f>
        <v>37.299999999999997</v>
      </c>
      <c r="R673" s="30">
        <f>+IFERROR(ROUND(e!AB671/e!AA671*100,1),0)</f>
        <v>37.5</v>
      </c>
      <c r="S673" s="30">
        <f>+IFERROR(ROUND(SUM(e!AC671:AF671)/J673*100,1),0)</f>
        <v>18.3</v>
      </c>
      <c r="T673" s="30">
        <f>+IFERROR(ROUND(e!AG671/e!Y671*100,1),0)</f>
        <v>0</v>
      </c>
      <c r="U673" s="30">
        <f>+IFERROR(ROUND(e!AH671/SUM(e!AH671:AJ671)*100,1),0)</f>
        <v>0</v>
      </c>
      <c r="V673" s="30">
        <f>+IFERROR(ROUND(e!AK671/SUM(e!AK671:AQ671)*100,1),0)</f>
        <v>0</v>
      </c>
      <c r="W673" s="30">
        <f>+IFERROR(ROUND(SUM(e!AR671:BG671)/J673*100,1),0)</f>
        <v>1.6</v>
      </c>
      <c r="X673" s="30">
        <f>+IFERROR(ROUND(SUM(e!BH671:BI671)/SUM(e!BJ671:BK671)*100,1),0)</f>
        <v>107.3</v>
      </c>
      <c r="Y673" s="30">
        <f t="shared" si="95"/>
        <v>424.9</v>
      </c>
      <c r="Z673" s="30">
        <f t="shared" si="96"/>
        <v>101.4</v>
      </c>
      <c r="AA673" s="30">
        <f>+IFERROR(ROUND(K673/SUM(e!T671:V671),1),0)</f>
        <v>141.4</v>
      </c>
      <c r="AB673" s="42">
        <f>+IFERROR(ROUND((SUM(e!BJ671:BK671)-SUM(e!BL671:BO671))/SUM(e!T671:V671),1),0)</f>
        <v>139.4</v>
      </c>
      <c r="AC673" s="30">
        <f>+IFERROR(ROUND(e!BP671/e!BQ671*100,1),0)</f>
        <v>1490.7</v>
      </c>
      <c r="AD673" s="101">
        <f>+e!BR671</f>
        <v>0</v>
      </c>
      <c r="AF673" s="5"/>
      <c r="AG673" s="29"/>
      <c r="BG673" s="5"/>
      <c r="BH673" s="29"/>
      <c r="CH673" s="5"/>
      <c r="CI673" s="29"/>
    </row>
    <row r="674" spans="2:87">
      <c r="B674" s="40" t="s">
        <v>2064</v>
      </c>
      <c r="C674" s="30" t="s">
        <v>2065</v>
      </c>
      <c r="D674" s="30" t="s">
        <v>1736</v>
      </c>
      <c r="E674" s="30" t="s">
        <v>2119</v>
      </c>
      <c r="F674" s="30" t="str">
        <f t="shared" si="94"/>
        <v>長野県中川村</v>
      </c>
      <c r="G674" s="41">
        <f>+e!F672</f>
        <v>4600</v>
      </c>
      <c r="H674" s="41">
        <f>+e!G672</f>
        <v>2</v>
      </c>
      <c r="I674" s="41">
        <f>+SUM(e!H672:K672)</f>
        <v>5</v>
      </c>
      <c r="J674" s="41">
        <f>+SUM(e!L672:O672)</f>
        <v>88812</v>
      </c>
      <c r="K674" s="41">
        <f>+e!P672</f>
        <v>82603</v>
      </c>
      <c r="L674" s="41">
        <f>+SUM(e!Q672:R672)</f>
        <v>38901</v>
      </c>
      <c r="M674" s="31">
        <f>+IFERROR(ROUND(e!P672/e!S672,0),0)</f>
        <v>41302</v>
      </c>
      <c r="N674" s="30">
        <f>+IFERROR(ROUND(SUM(e!T672:V672)/e!S672,0),0)</f>
        <v>222</v>
      </c>
      <c r="O674" s="30">
        <f>+IFERROR(ROUND(e!W672/e!G672*100,1),0)</f>
        <v>0</v>
      </c>
      <c r="P674" s="41">
        <f>+e!X672</f>
        <v>10</v>
      </c>
      <c r="Q674" s="30">
        <f>+IFERROR(ROUND(e!Z672/e!Y672*100,1),0)</f>
        <v>0</v>
      </c>
      <c r="R674" s="30">
        <f>+IFERROR(ROUND(e!AB672/e!AA672*100,1),0)</f>
        <v>60.9</v>
      </c>
      <c r="S674" s="30">
        <f>+IFERROR(ROUND(SUM(e!AC672:AF672)/J674*100,1),0)</f>
        <v>34.799999999999997</v>
      </c>
      <c r="T674" s="30">
        <f>+IFERROR(ROUND(e!AG672/e!Y672*100,1),0)</f>
        <v>0</v>
      </c>
      <c r="U674" s="30">
        <f>+IFERROR(ROUND(e!AH672/SUM(e!AH672:AJ672)*100,1),0)</f>
        <v>0</v>
      </c>
      <c r="V674" s="30">
        <f>+IFERROR(ROUND(e!AK672/SUM(e!AK672:AQ672)*100,1),0)</f>
        <v>0</v>
      </c>
      <c r="W674" s="30">
        <f>+IFERROR(ROUND(SUM(e!AR672:BG672)/J674*100,1),0)</f>
        <v>23.9</v>
      </c>
      <c r="X674" s="30">
        <f>+IFERROR(ROUND(SUM(e!BH672:BI672)/SUM(e!BJ672:BK672)*100,1),0)</f>
        <v>114.8</v>
      </c>
      <c r="Y674" s="30">
        <f t="shared" si="95"/>
        <v>47.1</v>
      </c>
      <c r="Z674" s="30">
        <f t="shared" si="96"/>
        <v>112</v>
      </c>
      <c r="AA674" s="30">
        <f>+IFERROR(ROUND(K674/SUM(e!T672:V672),1),0)</f>
        <v>186</v>
      </c>
      <c r="AB674" s="42">
        <f>+IFERROR(ROUND((SUM(e!BJ672:BK672)-SUM(e!BL672:BO672))/SUM(e!T672:V672),1),0)</f>
        <v>166</v>
      </c>
      <c r="AC674" s="30">
        <f>+IFERROR(ROUND(e!BP672/e!BQ672*100,1),0)</f>
        <v>4551.2</v>
      </c>
      <c r="AD674" s="101">
        <f>+e!BR672</f>
        <v>0</v>
      </c>
      <c r="AF674" s="5"/>
      <c r="AG674" s="29"/>
      <c r="BG674" s="5"/>
      <c r="BH674" s="29"/>
      <c r="CH674" s="5"/>
      <c r="CI674" s="29"/>
    </row>
    <row r="675" spans="2:87">
      <c r="B675" s="40" t="s">
        <v>2064</v>
      </c>
      <c r="C675" s="30" t="s">
        <v>2065</v>
      </c>
      <c r="D675" s="30" t="s">
        <v>1404</v>
      </c>
      <c r="E675" s="30" t="s">
        <v>2120</v>
      </c>
      <c r="F675" s="30" t="str">
        <f t="shared" si="94"/>
        <v>長野県安曇野市</v>
      </c>
      <c r="G675" s="41">
        <f>+e!F673</f>
        <v>93461</v>
      </c>
      <c r="H675" s="41">
        <f>+e!G673</f>
        <v>22</v>
      </c>
      <c r="I675" s="41">
        <f>+SUM(e!H673:K673)</f>
        <v>20</v>
      </c>
      <c r="J675" s="41">
        <f>+SUM(e!L673:O673)</f>
        <v>1011273</v>
      </c>
      <c r="K675" s="41">
        <f>+e!P673</f>
        <v>1741843</v>
      </c>
      <c r="L675" s="41">
        <f>+SUM(e!Q673:R673)</f>
        <v>6603581</v>
      </c>
      <c r="M675" s="31">
        <f>+IFERROR(ROUND(e!P673/e!S673,0),0)</f>
        <v>79175</v>
      </c>
      <c r="N675" s="30">
        <f>+IFERROR(ROUND(SUM(e!T673:V673)/e!S673,0),0)</f>
        <v>453</v>
      </c>
      <c r="O675" s="30">
        <f>+IFERROR(ROUND(e!W673/e!G673*100,1),0)</f>
        <v>0</v>
      </c>
      <c r="P675" s="41">
        <f>+e!X673</f>
        <v>21</v>
      </c>
      <c r="Q675" s="30">
        <f>+IFERROR(ROUND(e!Z673/e!Y673*100,1),0)</f>
        <v>0</v>
      </c>
      <c r="R675" s="30">
        <f>+IFERROR(ROUND(e!AB673/e!AA673*100,1),0)</f>
        <v>17.100000000000001</v>
      </c>
      <c r="S675" s="30">
        <f>+IFERROR(ROUND(SUM(e!AC673:AF673)/J675*100,1),0)</f>
        <v>0</v>
      </c>
      <c r="T675" s="30">
        <f>+IFERROR(ROUND(e!AG673/e!Y673*100,1),0)</f>
        <v>73.8</v>
      </c>
      <c r="U675" s="30">
        <f>+IFERROR(ROUND(e!AH673/SUM(e!AH673:AJ673)*100,1),0)</f>
        <v>0</v>
      </c>
      <c r="V675" s="30">
        <f>+IFERROR(ROUND(e!AK673/SUM(e!AK673:AQ673)*100,1),0)</f>
        <v>63.4</v>
      </c>
      <c r="W675" s="30">
        <f>+IFERROR(ROUND(SUM(e!AR673:BG673)/J675*100,1),0)</f>
        <v>10.6</v>
      </c>
      <c r="X675" s="30">
        <f>+IFERROR(ROUND(SUM(e!BH673:BI673)/SUM(e!BJ673:BK673)*100,1),0)</f>
        <v>123.3</v>
      </c>
      <c r="Y675" s="30">
        <f t="shared" si="95"/>
        <v>379.1</v>
      </c>
      <c r="Z675" s="30">
        <f t="shared" si="96"/>
        <v>117.6</v>
      </c>
      <c r="AA675" s="30">
        <f>+IFERROR(ROUND(K675/SUM(e!T673:V673),1),0)</f>
        <v>174.8</v>
      </c>
      <c r="AB675" s="42">
        <f>+IFERROR(ROUND((SUM(e!BJ673:BK673)-SUM(e!BL673:BO673))/SUM(e!T673:V673),1),0)</f>
        <v>148.69999999999999</v>
      </c>
      <c r="AC675" s="30">
        <f>+IFERROR(ROUND(e!BP673/e!BQ673*100,1),0)</f>
        <v>300.3</v>
      </c>
      <c r="AD675" s="101">
        <f>+e!BR673</f>
        <v>0</v>
      </c>
      <c r="AF675" s="5"/>
      <c r="AG675" s="29"/>
      <c r="BG675" s="5"/>
      <c r="BH675" s="29"/>
      <c r="CH675" s="5"/>
      <c r="CI675" s="29"/>
    </row>
    <row r="676" spans="2:87">
      <c r="B676" s="40" t="s">
        <v>2064</v>
      </c>
      <c r="C676" s="30" t="s">
        <v>2065</v>
      </c>
      <c r="D676" s="30" t="s">
        <v>1406</v>
      </c>
      <c r="E676" s="30" t="s">
        <v>2121</v>
      </c>
      <c r="F676" s="30" t="str">
        <f t="shared" si="94"/>
        <v>長野県御代田町</v>
      </c>
      <c r="G676" s="41">
        <f>+e!F674</f>
        <v>7050</v>
      </c>
      <c r="H676" s="41">
        <f>+e!G674</f>
        <v>5</v>
      </c>
      <c r="I676" s="41">
        <f>+SUM(e!H674:K674)</f>
        <v>6</v>
      </c>
      <c r="J676" s="41">
        <f>+SUM(e!L674:O674)</f>
        <v>82800</v>
      </c>
      <c r="K676" s="41">
        <f>+e!P674</f>
        <v>157715</v>
      </c>
      <c r="L676" s="41">
        <f>+SUM(e!Q674:R674)</f>
        <v>422800</v>
      </c>
      <c r="M676" s="31">
        <f>+IFERROR(ROUND(e!P674/e!S674,0),0)</f>
        <v>31543</v>
      </c>
      <c r="N676" s="30">
        <f>+IFERROR(ROUND(SUM(e!T674:V674)/e!S674,0),0)</f>
        <v>157</v>
      </c>
      <c r="O676" s="30">
        <f>+IFERROR(ROUND(e!W674/e!G674*100,1),0)</f>
        <v>20</v>
      </c>
      <c r="P676" s="41">
        <f>+e!X674</f>
        <v>3</v>
      </c>
      <c r="Q676" s="30">
        <f>+IFERROR(ROUND(e!Z674/e!Y674*100,1),0)</f>
        <v>0</v>
      </c>
      <c r="R676" s="30">
        <f>+IFERROR(ROUND(e!AB674/e!AA674*100,1),0)</f>
        <v>0</v>
      </c>
      <c r="S676" s="30">
        <f>+IFERROR(ROUND(SUM(e!AC674:AF674)/J676*100,1),0)</f>
        <v>7</v>
      </c>
      <c r="T676" s="30">
        <f>+IFERROR(ROUND(e!AG674/e!Y674*100,1),0)</f>
        <v>73.7</v>
      </c>
      <c r="U676" s="30">
        <f>+IFERROR(ROUND(e!AH674/SUM(e!AH674:AJ674)*100,1),0)</f>
        <v>66.3</v>
      </c>
      <c r="V676" s="30">
        <f>+IFERROR(ROUND(e!AK674/SUM(e!AK674:AQ674)*100,1),0)</f>
        <v>100</v>
      </c>
      <c r="W676" s="30">
        <f>+IFERROR(ROUND(SUM(e!AR674:BG674)/J676*100,1),0)</f>
        <v>7.7</v>
      </c>
      <c r="X676" s="30">
        <f>+IFERROR(ROUND(SUM(e!BH674:BI674)/SUM(e!BJ674:BK674)*100,1),0)</f>
        <v>111.4</v>
      </c>
      <c r="Y676" s="30">
        <f t="shared" si="95"/>
        <v>268.10000000000002</v>
      </c>
      <c r="Z676" s="30">
        <f t="shared" si="96"/>
        <v>109.2</v>
      </c>
      <c r="AA676" s="30">
        <f>+IFERROR(ROUND(K676/SUM(e!T674:V674),1),0)</f>
        <v>201.4</v>
      </c>
      <c r="AB676" s="42">
        <f>+IFERROR(ROUND((SUM(e!BJ674:BK674)-SUM(e!BL674:BO674))/SUM(e!T674:V674),1),0)</f>
        <v>184.4</v>
      </c>
      <c r="AC676" s="30">
        <f>+IFERROR(ROUND(e!BP674/e!BQ674*100,1),0)</f>
        <v>1383.6</v>
      </c>
      <c r="AD676" s="101">
        <f>+e!BR674</f>
        <v>1300</v>
      </c>
      <c r="AF676" s="5"/>
      <c r="AG676" s="29"/>
      <c r="BG676" s="5"/>
      <c r="BH676" s="29"/>
      <c r="CH676" s="5"/>
      <c r="CI676" s="29"/>
    </row>
    <row r="677" spans="2:87">
      <c r="B677" s="40" t="s">
        <v>2064</v>
      </c>
      <c r="C677" s="30" t="s">
        <v>2065</v>
      </c>
      <c r="D677" s="30" t="s">
        <v>1408</v>
      </c>
      <c r="E677" s="30" t="s">
        <v>2122</v>
      </c>
      <c r="F677" s="30" t="str">
        <f t="shared" si="94"/>
        <v>長野県豊丘村</v>
      </c>
      <c r="G677" s="41">
        <f>+e!F675</f>
        <v>6392</v>
      </c>
      <c r="H677" s="41">
        <f>+e!G675</f>
        <v>2</v>
      </c>
      <c r="I677" s="41">
        <f>+SUM(e!H675:K675)</f>
        <v>9</v>
      </c>
      <c r="J677" s="41">
        <f>+SUM(e!L675:O675)</f>
        <v>125212</v>
      </c>
      <c r="K677" s="41">
        <f>+e!P675</f>
        <v>98276</v>
      </c>
      <c r="L677" s="41">
        <f>+SUM(e!Q675:R675)</f>
        <v>478563</v>
      </c>
      <c r="M677" s="31">
        <f>+IFERROR(ROUND(e!P675/e!S675,0),0)</f>
        <v>49138</v>
      </c>
      <c r="N677" s="30">
        <f>+IFERROR(ROUND(SUM(e!T675:V675)/e!S675,0),0)</f>
        <v>299</v>
      </c>
      <c r="O677" s="30">
        <f>+IFERROR(ROUND(e!W675/e!G675*100,1),0)</f>
        <v>0</v>
      </c>
      <c r="P677" s="41">
        <f>+e!X675</f>
        <v>3</v>
      </c>
      <c r="Q677" s="30">
        <f>+IFERROR(ROUND(e!Z675/e!Y675*100,1),0)</f>
        <v>0</v>
      </c>
      <c r="R677" s="30">
        <f>+IFERROR(ROUND(e!AB675/e!AA675*100,1),0)</f>
        <v>0</v>
      </c>
      <c r="S677" s="30">
        <f>+IFERROR(ROUND(SUM(e!AC675:AF675)/J677*100,1),0)</f>
        <v>48.7</v>
      </c>
      <c r="T677" s="30">
        <f>+IFERROR(ROUND(e!AG675/e!Y675*100,1),0)</f>
        <v>0</v>
      </c>
      <c r="U677" s="30">
        <f>+IFERROR(ROUND(e!AH675/SUM(e!AH675:AJ675)*100,1),0)</f>
        <v>0</v>
      </c>
      <c r="V677" s="30">
        <f>+IFERROR(ROUND(e!AK675/SUM(e!AK675:AQ675)*100,1),0)</f>
        <v>0</v>
      </c>
      <c r="W677" s="30">
        <f>+IFERROR(ROUND(SUM(e!AR675:BG675)/J677*100,1),0)</f>
        <v>26.7</v>
      </c>
      <c r="X677" s="30">
        <f>+IFERROR(ROUND(SUM(e!BH675:BI675)/SUM(e!BJ675:BK675)*100,1),0)</f>
        <v>108.5</v>
      </c>
      <c r="Y677" s="30">
        <f t="shared" si="95"/>
        <v>487</v>
      </c>
      <c r="Z677" s="30">
        <f t="shared" si="96"/>
        <v>105.5</v>
      </c>
      <c r="AA677" s="30">
        <f>+IFERROR(ROUND(K677/SUM(e!T675:V675),1),0)</f>
        <v>164.3</v>
      </c>
      <c r="AB677" s="42">
        <f>+IFERROR(ROUND((SUM(e!BJ675:BK675)-SUM(e!BL675:BO675))/SUM(e!T675:V675),1),0)</f>
        <v>155.80000000000001</v>
      </c>
      <c r="AC677" s="30">
        <f>+IFERROR(ROUND(e!BP675/e!BQ675*100,1),0)</f>
        <v>680.4</v>
      </c>
      <c r="AD677" s="101">
        <f>+e!BR675</f>
        <v>0</v>
      </c>
      <c r="AF677" s="5"/>
      <c r="AG677" s="29"/>
      <c r="BG677" s="5"/>
      <c r="BH677" s="29"/>
      <c r="CH677" s="5"/>
      <c r="CI677" s="29"/>
    </row>
    <row r="678" spans="2:87">
      <c r="B678" s="40" t="s">
        <v>2064</v>
      </c>
      <c r="C678" s="30" t="s">
        <v>2065</v>
      </c>
      <c r="D678" s="30" t="s">
        <v>1741</v>
      </c>
      <c r="E678" s="30" t="s">
        <v>2123</v>
      </c>
      <c r="F678" s="30" t="str">
        <f t="shared" si="94"/>
        <v>長野県長和町</v>
      </c>
      <c r="G678" s="41">
        <f>+e!F676</f>
        <v>5782</v>
      </c>
      <c r="H678" s="41">
        <f>+e!G676</f>
        <v>9</v>
      </c>
      <c r="I678" s="41">
        <f>+SUM(e!H676:K676)</f>
        <v>30</v>
      </c>
      <c r="J678" s="41">
        <f>+SUM(e!L676:O676)</f>
        <v>203457</v>
      </c>
      <c r="K678" s="41">
        <f>+e!P676</f>
        <v>139396</v>
      </c>
      <c r="L678" s="41">
        <f>+SUM(e!Q676:R676)</f>
        <v>1475007</v>
      </c>
      <c r="M678" s="31">
        <f>+IFERROR(ROUND(e!P676/e!S676,0),0)</f>
        <v>139396</v>
      </c>
      <c r="N678" s="30">
        <f>+IFERROR(ROUND(SUM(e!T676:V676)/e!S676,0),0)</f>
        <v>651</v>
      </c>
      <c r="O678" s="30">
        <f>+IFERROR(ROUND(e!W676/e!G676*100,1),0)</f>
        <v>22.2</v>
      </c>
      <c r="P678" s="41">
        <f>+e!X676</f>
        <v>4</v>
      </c>
      <c r="Q678" s="30">
        <f>+IFERROR(ROUND(e!Z676/e!Y676*100,1),0)</f>
        <v>0</v>
      </c>
      <c r="R678" s="30">
        <f>+IFERROR(ROUND(e!AB676/e!AA676*100,1),0)</f>
        <v>0</v>
      </c>
      <c r="S678" s="30">
        <f>+IFERROR(ROUND(SUM(e!AC676:AF676)/J678*100,1),0)</f>
        <v>0</v>
      </c>
      <c r="T678" s="30">
        <f>+IFERROR(ROUND(e!AG676/e!Y676*100,1),0)</f>
        <v>0</v>
      </c>
      <c r="U678" s="30">
        <f>+IFERROR(ROUND(e!AH676/SUM(e!AH676:AJ676)*100,1),0)</f>
        <v>100</v>
      </c>
      <c r="V678" s="30">
        <f>+IFERROR(ROUND(e!AK676/SUM(e!AK676:AQ676)*100,1),0)</f>
        <v>0</v>
      </c>
      <c r="W678" s="30">
        <f>+IFERROR(ROUND(SUM(e!AR676:BG676)/J678*100,1),0)</f>
        <v>13.1</v>
      </c>
      <c r="X678" s="30">
        <f>+IFERROR(ROUND(SUM(e!BH676:BI676)/SUM(e!BJ676:BK676)*100,1),0)</f>
        <v>102.7</v>
      </c>
      <c r="Y678" s="30">
        <f t="shared" si="95"/>
        <v>1058.0999999999999</v>
      </c>
      <c r="Z678" s="30">
        <f t="shared" si="96"/>
        <v>83.3</v>
      </c>
      <c r="AA678" s="30">
        <f>+IFERROR(ROUND(K678/SUM(e!T676:V676),1),0)</f>
        <v>214.1</v>
      </c>
      <c r="AB678" s="42">
        <f>+IFERROR(ROUND((SUM(e!BJ676:BK676)-SUM(e!BL676:BO676))/SUM(e!T676:V676),1),0)</f>
        <v>257.10000000000002</v>
      </c>
      <c r="AC678" s="30">
        <f>+IFERROR(ROUND(e!BP676/e!BQ676*100,1),0)</f>
        <v>130</v>
      </c>
      <c r="AD678" s="101">
        <f>+e!BR676</f>
        <v>0</v>
      </c>
      <c r="AF678" s="5"/>
      <c r="AG678" s="29"/>
      <c r="BG678" s="5"/>
      <c r="BH678" s="29"/>
      <c r="CH678" s="5"/>
      <c r="CI678" s="29"/>
    </row>
    <row r="679" spans="2:87">
      <c r="B679" s="40" t="s">
        <v>2064</v>
      </c>
      <c r="C679" s="30" t="s">
        <v>2065</v>
      </c>
      <c r="D679" s="30" t="s">
        <v>1743</v>
      </c>
      <c r="E679" s="30" t="s">
        <v>2124</v>
      </c>
      <c r="F679" s="30" t="str">
        <f t="shared" si="94"/>
        <v>長野県阿智村</v>
      </c>
      <c r="G679" s="41">
        <f>+e!F677</f>
        <v>6082</v>
      </c>
      <c r="H679" s="41">
        <f>+e!G677</f>
        <v>9</v>
      </c>
      <c r="I679" s="41">
        <f>+SUM(e!H677:K677)</f>
        <v>13</v>
      </c>
      <c r="J679" s="41">
        <f>+SUM(e!L677:O677)</f>
        <v>133549</v>
      </c>
      <c r="K679" s="41">
        <f>+e!P677</f>
        <v>141954</v>
      </c>
      <c r="L679" s="41">
        <f>+SUM(e!Q677:R677)</f>
        <v>688716</v>
      </c>
      <c r="M679" s="31">
        <f>+IFERROR(ROUND(e!P677/e!S677,0),0)</f>
        <v>141954</v>
      </c>
      <c r="N679" s="30">
        <f>+IFERROR(ROUND(SUM(e!T677:V677)/e!S677,0),0)</f>
        <v>891</v>
      </c>
      <c r="O679" s="30">
        <f>+IFERROR(ROUND(e!W677/e!G677*100,1),0)</f>
        <v>0</v>
      </c>
      <c r="P679" s="41">
        <f>+e!X677</f>
        <v>24</v>
      </c>
      <c r="Q679" s="30">
        <f>+IFERROR(ROUND(e!Z677/e!Y677*100,1),0)</f>
        <v>0</v>
      </c>
      <c r="R679" s="30">
        <f>+IFERROR(ROUND(e!AB677/e!AA677*100,1),0)</f>
        <v>0</v>
      </c>
      <c r="S679" s="30">
        <f>+IFERROR(ROUND(SUM(e!AC677:AF677)/J679*100,1),0)</f>
        <v>12.9</v>
      </c>
      <c r="T679" s="30">
        <f>+IFERROR(ROUND(e!AG677/e!Y677*100,1),0)</f>
        <v>0</v>
      </c>
      <c r="U679" s="30">
        <f>+IFERROR(ROUND(e!AH677/SUM(e!AH677:AJ677)*100,1),0)</f>
        <v>0</v>
      </c>
      <c r="V679" s="30">
        <f>+IFERROR(ROUND(e!AK677/SUM(e!AK677:AQ677)*100,1),0)</f>
        <v>0</v>
      </c>
      <c r="W679" s="30">
        <f>+IFERROR(ROUND(SUM(e!AR677:BG677)/J679*100,1),0)</f>
        <v>5.5</v>
      </c>
      <c r="X679" s="30">
        <f>+IFERROR(ROUND(SUM(e!BH677:BI677)/SUM(e!BJ677:BK677)*100,1),0)</f>
        <v>95.7</v>
      </c>
      <c r="Y679" s="30">
        <f t="shared" si="95"/>
        <v>485.2</v>
      </c>
      <c r="Z679" s="30">
        <f t="shared" si="96"/>
        <v>86.6</v>
      </c>
      <c r="AA679" s="30">
        <f>+IFERROR(ROUND(K679/SUM(e!T677:V677),1),0)</f>
        <v>159.30000000000001</v>
      </c>
      <c r="AB679" s="42">
        <f>+IFERROR(ROUND((SUM(e!BJ677:BK677)-SUM(e!BL677:BO677))/SUM(e!T677:V677),1),0)</f>
        <v>183.9</v>
      </c>
      <c r="AC679" s="30">
        <f>+IFERROR(ROUND(e!BP677/e!BQ677*100,1),0)</f>
        <v>107.1</v>
      </c>
      <c r="AD679" s="101">
        <f>+e!BR677</f>
        <v>0</v>
      </c>
      <c r="AF679" s="5"/>
      <c r="AG679" s="29"/>
      <c r="BG679" s="5"/>
      <c r="BH679" s="29"/>
      <c r="CH679" s="5"/>
      <c r="CI679" s="29"/>
    </row>
    <row r="680" spans="2:87">
      <c r="B680" s="40" t="s">
        <v>2064</v>
      </c>
      <c r="C680" s="30" t="s">
        <v>2065</v>
      </c>
      <c r="D680" s="30" t="s">
        <v>1745</v>
      </c>
      <c r="E680" s="30" t="s">
        <v>2125</v>
      </c>
      <c r="F680" s="30" t="str">
        <f t="shared" si="94"/>
        <v>長野県喬木村</v>
      </c>
      <c r="G680" s="41">
        <f>+e!F678</f>
        <v>5992</v>
      </c>
      <c r="H680" s="41">
        <f>+e!G678</f>
        <v>3</v>
      </c>
      <c r="I680" s="41">
        <f>+SUM(e!H678:K678)</f>
        <v>5</v>
      </c>
      <c r="J680" s="41">
        <f>+SUM(e!L678:O678)</f>
        <v>110150</v>
      </c>
      <c r="K680" s="41">
        <f>+e!P678</f>
        <v>102567</v>
      </c>
      <c r="L680" s="41">
        <f>+SUM(e!Q678:R678)</f>
        <v>619843</v>
      </c>
      <c r="M680" s="31">
        <f>+IFERROR(ROUND(e!P678/e!S678,0),0)</f>
        <v>51284</v>
      </c>
      <c r="N680" s="30">
        <f>+IFERROR(ROUND(SUM(e!T678:V678)/e!S678,0),0)</f>
        <v>294</v>
      </c>
      <c r="O680" s="30">
        <f>+IFERROR(ROUND(e!W678/e!G678*100,1),0)</f>
        <v>0</v>
      </c>
      <c r="P680" s="41">
        <f>+e!X678</f>
        <v>7</v>
      </c>
      <c r="Q680" s="30">
        <f>+IFERROR(ROUND(e!Z678/e!Y678*100,1),0)</f>
        <v>0</v>
      </c>
      <c r="R680" s="30">
        <f>+IFERROR(ROUND(e!AB678/e!AA678*100,1),0)</f>
        <v>0</v>
      </c>
      <c r="S680" s="30">
        <f>+IFERROR(ROUND(SUM(e!AC678:AF678)/J680*100,1),0)</f>
        <v>0</v>
      </c>
      <c r="T680" s="30">
        <f>+IFERROR(ROUND(e!AG678/e!Y678*100,1),0)</f>
        <v>0</v>
      </c>
      <c r="U680" s="30">
        <f>+IFERROR(ROUND(e!AH678/SUM(e!AH678:AJ678)*100,1),0)</f>
        <v>0</v>
      </c>
      <c r="V680" s="30">
        <f>+IFERROR(ROUND(e!AK678/SUM(e!AK678:AQ678)*100,1),0)</f>
        <v>0</v>
      </c>
      <c r="W680" s="30">
        <f>+IFERROR(ROUND(SUM(e!AR678:BG678)/J680*100,1),0)</f>
        <v>0</v>
      </c>
      <c r="X680" s="30">
        <f>+IFERROR(ROUND(SUM(e!BH678:BI678)/SUM(e!BJ678:BK678)*100,1),0)</f>
        <v>102</v>
      </c>
      <c r="Y680" s="30">
        <f t="shared" si="95"/>
        <v>604.29999999999995</v>
      </c>
      <c r="Z680" s="30">
        <f t="shared" si="96"/>
        <v>99.1</v>
      </c>
      <c r="AA680" s="30">
        <f>+IFERROR(ROUND(K680/SUM(e!T678:V678),1),0)</f>
        <v>174.7</v>
      </c>
      <c r="AB680" s="42">
        <f>+IFERROR(ROUND((SUM(e!BJ678:BK678)-SUM(e!BL678:BO678))/SUM(e!T678:V678),1),0)</f>
        <v>176.3</v>
      </c>
      <c r="AC680" s="30">
        <f>+IFERROR(ROUND(e!BP678/e!BQ678*100,1),0)</f>
        <v>880.5</v>
      </c>
      <c r="AD680" s="101">
        <f>+e!BR678</f>
        <v>0</v>
      </c>
      <c r="AF680" s="5"/>
      <c r="AG680" s="29"/>
      <c r="BG680" s="5"/>
      <c r="BH680" s="29"/>
      <c r="CH680" s="5"/>
      <c r="CI680" s="29"/>
    </row>
    <row r="681" spans="2:87">
      <c r="B681" s="40" t="s">
        <v>2064</v>
      </c>
      <c r="C681" s="30" t="s">
        <v>2065</v>
      </c>
      <c r="D681" s="30" t="s">
        <v>1466</v>
      </c>
      <c r="E681" s="30" t="s">
        <v>2126</v>
      </c>
      <c r="F681" s="30" t="str">
        <f t="shared" si="94"/>
        <v>長野県浅麓水道企業団</v>
      </c>
      <c r="G681" s="41">
        <f>+e!F679</f>
        <v>0</v>
      </c>
      <c r="H681" s="41">
        <f>+e!G679</f>
        <v>8</v>
      </c>
      <c r="I681" s="41">
        <f>+SUM(e!H679:K679)</f>
        <v>5</v>
      </c>
      <c r="J681" s="41">
        <f>+SUM(e!L679:O679)</f>
        <v>16724</v>
      </c>
      <c r="K681" s="41">
        <f>+e!P679</f>
        <v>329903</v>
      </c>
      <c r="L681" s="41">
        <f>+SUM(e!Q679:R679)</f>
        <v>535714</v>
      </c>
      <c r="M681" s="31">
        <f>+IFERROR(ROUND(e!P679/e!S679,0),0)</f>
        <v>47129</v>
      </c>
      <c r="N681" s="30">
        <f>+IFERROR(ROUND(SUM(e!T679:V679)/e!S679,0),0)</f>
        <v>946</v>
      </c>
      <c r="O681" s="30">
        <f>+IFERROR(ROUND(e!W679/e!G679*100,1),0)</f>
        <v>0</v>
      </c>
      <c r="P681" s="41">
        <f>+e!X679</f>
        <v>22</v>
      </c>
      <c r="Q681" s="30">
        <f>+IFERROR(ROUND(e!Z679/e!Y679*100,1),0)</f>
        <v>0</v>
      </c>
      <c r="R681" s="30">
        <f>+IFERROR(ROUND(e!AB679/e!AA679*100,1),0)</f>
        <v>58.7</v>
      </c>
      <c r="S681" s="30">
        <f>+IFERROR(ROUND(SUM(e!AC679:AF679)/J681*100,1),0)</f>
        <v>25.6</v>
      </c>
      <c r="T681" s="30">
        <f>+IFERROR(ROUND(e!AG679/e!Y679*100,1),0)</f>
        <v>100</v>
      </c>
      <c r="U681" s="30">
        <f>+IFERROR(ROUND(e!AH679/SUM(e!AH679:AJ679)*100,1),0)</f>
        <v>100</v>
      </c>
      <c r="V681" s="30">
        <f>+IFERROR(ROUND(e!AK679/SUM(e!AK679:AQ679)*100,1),0)</f>
        <v>100</v>
      </c>
      <c r="W681" s="30">
        <f>+IFERROR(ROUND(SUM(e!AR679:BG679)/J681*100,1),0)</f>
        <v>64.599999999999994</v>
      </c>
      <c r="X681" s="30">
        <f>+IFERROR(ROUND(SUM(e!BH679:BI679)/SUM(e!BJ679:BK679)*100,1),0)</f>
        <v>156</v>
      </c>
      <c r="Y681" s="30">
        <f t="shared" si="95"/>
        <v>162.4</v>
      </c>
      <c r="Z681" s="30">
        <f t="shared" si="96"/>
        <v>155.6</v>
      </c>
      <c r="AA681" s="30">
        <f>+IFERROR(ROUND(K681/SUM(e!T679:V679),1),0)</f>
        <v>49.8</v>
      </c>
      <c r="AB681" s="42">
        <f>+IFERROR(ROUND((SUM(e!BJ679:BK679)-SUM(e!BL679:BO679))/SUM(e!T679:V679),1),0)</f>
        <v>32</v>
      </c>
      <c r="AC681" s="30">
        <f>+IFERROR(ROUND(e!BP679/e!BQ679*100,1),0)</f>
        <v>1408.9</v>
      </c>
      <c r="AD681" s="101">
        <f>+e!BR679</f>
        <v>0</v>
      </c>
      <c r="AF681" s="5"/>
      <c r="AG681" s="29"/>
      <c r="BG681" s="5"/>
      <c r="BH681" s="29"/>
      <c r="CH681" s="5"/>
      <c r="CI681" s="29"/>
    </row>
    <row r="682" spans="2:87">
      <c r="B682" s="40" t="s">
        <v>2064</v>
      </c>
      <c r="C682" s="30" t="s">
        <v>2065</v>
      </c>
      <c r="D682" s="30" t="s">
        <v>1468</v>
      </c>
      <c r="E682" s="30" t="s">
        <v>2065</v>
      </c>
      <c r="F682" s="30" t="str">
        <f t="shared" si="94"/>
        <v>長野県長野県</v>
      </c>
      <c r="G682" s="41">
        <f>+e!F680</f>
        <v>0</v>
      </c>
      <c r="H682" s="41">
        <f>+e!G680</f>
        <v>16</v>
      </c>
      <c r="I682" s="41">
        <f>+SUM(e!H680:K680)</f>
        <v>1</v>
      </c>
      <c r="J682" s="41">
        <f>+SUM(e!L680:O680)</f>
        <v>54408</v>
      </c>
      <c r="K682" s="41">
        <f>+e!P680</f>
        <v>1306754</v>
      </c>
      <c r="L682" s="41">
        <f>+SUM(e!Q680:R680)</f>
        <v>2285664</v>
      </c>
      <c r="M682" s="31">
        <f>+IFERROR(ROUND(e!P680/e!S680,0),0)</f>
        <v>100520</v>
      </c>
      <c r="N682" s="30">
        <f>+IFERROR(ROUND(SUM(e!T680:V680)/e!S680,0),0)</f>
        <v>2263</v>
      </c>
      <c r="O682" s="30">
        <f>+IFERROR(ROUND(e!W680/e!G680*100,1),0)</f>
        <v>43.8</v>
      </c>
      <c r="P682" s="41">
        <f>+e!X680</f>
        <v>2</v>
      </c>
      <c r="Q682" s="30">
        <f>+IFERROR(ROUND(e!Z680/e!Y680*100,1),0)</f>
        <v>0</v>
      </c>
      <c r="R682" s="30">
        <f>+IFERROR(ROUND(e!AB680/e!AA680*100,1),0)</f>
        <v>43.4</v>
      </c>
      <c r="S682" s="30">
        <f>+IFERROR(ROUND(SUM(e!AC680:AF680)/J682*100,1),0)</f>
        <v>0</v>
      </c>
      <c r="T682" s="30">
        <f>+IFERROR(ROUND(e!AG680/e!Y680*100,1),0)</f>
        <v>0</v>
      </c>
      <c r="U682" s="30">
        <f>+IFERROR(ROUND(e!AH680/SUM(e!AH680:AJ680)*100,1),0)</f>
        <v>0</v>
      </c>
      <c r="V682" s="30">
        <f>+IFERROR(ROUND(e!AK680/SUM(e!AK680:AQ680)*100,1),0)</f>
        <v>0</v>
      </c>
      <c r="W682" s="30">
        <f>+IFERROR(ROUND(SUM(e!AR680:BG680)/J682*100,1),0)</f>
        <v>67.900000000000006</v>
      </c>
      <c r="X682" s="30">
        <f>+IFERROR(ROUND(SUM(e!BH680:BI680)/SUM(e!BJ680:BK680)*100,1),0)</f>
        <v>120.1</v>
      </c>
      <c r="Y682" s="30">
        <f t="shared" si="95"/>
        <v>174.9</v>
      </c>
      <c r="Z682" s="30">
        <f t="shared" si="96"/>
        <v>117.5</v>
      </c>
      <c r="AA682" s="30">
        <f>+IFERROR(ROUND(K682/SUM(e!T680:V680),1),0)</f>
        <v>44.4</v>
      </c>
      <c r="AB682" s="42">
        <f>+IFERROR(ROUND((SUM(e!BJ680:BK680)-SUM(e!BL680:BO680))/SUM(e!T680:V680),1),0)</f>
        <v>37.799999999999997</v>
      </c>
      <c r="AC682" s="30">
        <f>+IFERROR(ROUND(e!BP680/e!BQ680*100,1),0)</f>
        <v>1400.6</v>
      </c>
      <c r="AD682" s="101">
        <f>+e!BR680</f>
        <v>0</v>
      </c>
      <c r="AF682" s="5"/>
      <c r="AG682" s="29"/>
      <c r="BG682" s="5"/>
      <c r="BH682" s="29"/>
      <c r="CH682" s="5"/>
      <c r="CI682" s="29"/>
    </row>
    <row r="683" spans="2:87">
      <c r="B683" s="40" t="s">
        <v>2064</v>
      </c>
      <c r="C683" s="30" t="s">
        <v>2065</v>
      </c>
      <c r="D683" s="30" t="s">
        <v>1470</v>
      </c>
      <c r="E683" s="30" t="s">
        <v>2127</v>
      </c>
      <c r="F683" s="30" t="str">
        <f t="shared" si="94"/>
        <v>長野県高瀬広域水道企業団</v>
      </c>
      <c r="G683" s="41">
        <f>+e!F681</f>
        <v>0</v>
      </c>
      <c r="H683" s="41">
        <f>+e!G681</f>
        <v>0</v>
      </c>
      <c r="I683" s="41">
        <f>+SUM(e!H681:K681)</f>
        <v>0</v>
      </c>
      <c r="J683" s="41">
        <f>+SUM(e!L681:O681)</f>
        <v>0</v>
      </c>
      <c r="K683" s="41">
        <f>+e!P681</f>
        <v>0</v>
      </c>
      <c r="L683" s="41">
        <f>+SUM(e!Q681:R681)</f>
        <v>0</v>
      </c>
      <c r="M683" s="31">
        <f>+IFERROR(ROUND(e!P681/e!S681,0),0)</f>
        <v>0</v>
      </c>
      <c r="N683" s="30">
        <f>+IFERROR(ROUND(SUM(e!T681:V681)/e!S681,0),0)</f>
        <v>0</v>
      </c>
      <c r="O683" s="30">
        <f>+IFERROR(ROUND(e!W681/e!G681*100,1),0)</f>
        <v>0</v>
      </c>
      <c r="P683" s="41">
        <f>+e!X681</f>
        <v>0</v>
      </c>
      <c r="Q683" s="30">
        <f>+IFERROR(ROUND(e!Z681/e!Y681*100,1),0)</f>
        <v>0</v>
      </c>
      <c r="R683" s="30">
        <f>+IFERROR(ROUND(e!AB681/e!AA681*100,1),0)</f>
        <v>0</v>
      </c>
      <c r="S683" s="30">
        <f>+IFERROR(ROUND(SUM(e!AC681:AF681)/J683*100,1),0)</f>
        <v>0</v>
      </c>
      <c r="T683" s="30">
        <f>+IFERROR(ROUND(e!AG681/e!Y681*100,1),0)</f>
        <v>0</v>
      </c>
      <c r="U683" s="30">
        <f>+IFERROR(ROUND(e!AH681/SUM(e!AH681:AJ681)*100,1),0)</f>
        <v>0</v>
      </c>
      <c r="V683" s="30">
        <f>+IFERROR(ROUND(e!AK681/SUM(e!AK681:AQ681)*100,1),0)</f>
        <v>0</v>
      </c>
      <c r="W683" s="30">
        <f>+IFERROR(ROUND(SUM(e!AR681:BG681)/J683*100,1),0)</f>
        <v>0</v>
      </c>
      <c r="X683" s="30">
        <f>+IFERROR(ROUND(SUM(e!BH681:BI681)/SUM(e!BJ681:BK681)*100,1),0)</f>
        <v>0</v>
      </c>
      <c r="Y683" s="30">
        <f t="shared" si="95"/>
        <v>0</v>
      </c>
      <c r="Z683" s="30">
        <f t="shared" si="96"/>
        <v>0</v>
      </c>
      <c r="AA683" s="30">
        <f>+IFERROR(ROUND(K683/SUM(e!T681:V681),1),0)</f>
        <v>0</v>
      </c>
      <c r="AB683" s="42">
        <f>+IFERROR(ROUND((SUM(e!BJ681:BK681)-SUM(e!BL681:BO681))/SUM(e!T681:V681),1),0)</f>
        <v>0</v>
      </c>
      <c r="AC683" s="30">
        <f>+IFERROR(ROUND(e!BP681/e!BQ681*100,1),0)</f>
        <v>12100</v>
      </c>
      <c r="AD683" s="101">
        <f>+e!BR681</f>
        <v>0</v>
      </c>
      <c r="AF683" s="5"/>
      <c r="AG683" s="29"/>
      <c r="BG683" s="5"/>
      <c r="BH683" s="29"/>
      <c r="CH683" s="5"/>
      <c r="CI683" s="29"/>
    </row>
    <row r="684" spans="2:87">
      <c r="B684" s="40" t="s">
        <v>2064</v>
      </c>
      <c r="C684" s="30" t="s">
        <v>2065</v>
      </c>
      <c r="D684" s="30" t="s">
        <v>1472</v>
      </c>
      <c r="E684" s="30" t="s">
        <v>2128</v>
      </c>
      <c r="F684" s="30" t="str">
        <f t="shared" si="94"/>
        <v>長野県長野県上伊那広域水道企業団</v>
      </c>
      <c r="G684" s="41">
        <f>+e!F682</f>
        <v>0</v>
      </c>
      <c r="H684" s="41">
        <f>+e!G682</f>
        <v>19</v>
      </c>
      <c r="I684" s="41">
        <f>+SUM(e!H682:K682)</f>
        <v>1</v>
      </c>
      <c r="J684" s="41">
        <f>+SUM(e!L682:O682)</f>
        <v>70243</v>
      </c>
      <c r="K684" s="41">
        <f>+e!P682</f>
        <v>740920</v>
      </c>
      <c r="L684" s="41">
        <f>+SUM(e!Q682:R682)</f>
        <v>311051</v>
      </c>
      <c r="M684" s="31">
        <f>+IFERROR(ROUND(e!P682/e!S682,0),0)</f>
        <v>52923</v>
      </c>
      <c r="N684" s="30">
        <f>+IFERROR(ROUND(SUM(e!T682:V682)/e!S682,0),0)</f>
        <v>986</v>
      </c>
      <c r="O684" s="30">
        <f>+IFERROR(ROUND(e!W682/e!G682*100,1),0)</f>
        <v>47.4</v>
      </c>
      <c r="P684" s="41">
        <f>+e!X682</f>
        <v>15</v>
      </c>
      <c r="Q684" s="30">
        <f>+IFERROR(ROUND(e!Z682/e!Y682*100,1),0)</f>
        <v>0</v>
      </c>
      <c r="R684" s="30">
        <f>+IFERROR(ROUND(e!AB682/e!AA682*100,1),0)</f>
        <v>80.8</v>
      </c>
      <c r="S684" s="30">
        <f>+IFERROR(ROUND(SUM(e!AC682:AF682)/J684*100,1),0)</f>
        <v>0</v>
      </c>
      <c r="T684" s="30">
        <f>+IFERROR(ROUND(e!AG682/e!Y682*100,1),0)</f>
        <v>0</v>
      </c>
      <c r="U684" s="30">
        <f>+IFERROR(ROUND(e!AH682/SUM(e!AH682:AJ682)*100,1),0)</f>
        <v>100</v>
      </c>
      <c r="V684" s="30">
        <f>+IFERROR(ROUND(e!AK682/SUM(e!AK682:AQ682)*100,1),0)</f>
        <v>24.5</v>
      </c>
      <c r="W684" s="30">
        <f>+IFERROR(ROUND(SUM(e!AR682:BG682)/J684*100,1),0)</f>
        <v>24.7</v>
      </c>
      <c r="X684" s="30">
        <f>+IFERROR(ROUND(SUM(e!BH682:BI682)/SUM(e!BJ682:BK682)*100,1),0)</f>
        <v>137.4</v>
      </c>
      <c r="Y684" s="30">
        <f t="shared" si="95"/>
        <v>42</v>
      </c>
      <c r="Z684" s="30">
        <f t="shared" si="96"/>
        <v>138.4</v>
      </c>
      <c r="AA684" s="30">
        <f>+IFERROR(ROUND(K684/SUM(e!T682:V682),1),0)</f>
        <v>53.7</v>
      </c>
      <c r="AB684" s="42">
        <f>+IFERROR(ROUND((SUM(e!BJ682:BK682)-SUM(e!BL682:BO682))/SUM(e!T682:V682),1),0)</f>
        <v>38.799999999999997</v>
      </c>
      <c r="AC684" s="30">
        <f>+IFERROR(ROUND(e!BP682/e!BQ682*100,1),0)</f>
        <v>1098.9000000000001</v>
      </c>
      <c r="AD684" s="101">
        <f>+e!BR682</f>
        <v>0</v>
      </c>
      <c r="AF684" s="5"/>
      <c r="AG684" s="29"/>
      <c r="BG684" s="5"/>
      <c r="BH684" s="29"/>
      <c r="CH684" s="5"/>
      <c r="CI684" s="29"/>
    </row>
    <row r="685" spans="2:87">
      <c r="B685" s="40" t="s">
        <v>2129</v>
      </c>
      <c r="C685" s="30" t="s">
        <v>2130</v>
      </c>
      <c r="D685" s="30" t="s">
        <v>1280</v>
      </c>
      <c r="E685" s="30" t="s">
        <v>2131</v>
      </c>
      <c r="F685" s="30" t="str">
        <f t="shared" si="94"/>
        <v>岐阜県多治見市</v>
      </c>
      <c r="G685" s="41">
        <f>+e!F683</f>
        <v>107617</v>
      </c>
      <c r="H685" s="41">
        <f>+e!G683</f>
        <v>22</v>
      </c>
      <c r="I685" s="41">
        <f>+SUM(e!H683:K683)</f>
        <v>0</v>
      </c>
      <c r="J685" s="41">
        <f>+SUM(e!L683:O683)</f>
        <v>726467</v>
      </c>
      <c r="K685" s="41">
        <f>+e!P683</f>
        <v>1928893</v>
      </c>
      <c r="L685" s="41">
        <f>+SUM(e!Q683:R683)</f>
        <v>689949</v>
      </c>
      <c r="M685" s="31">
        <f>+IFERROR(ROUND(e!P683/e!S683,0),0)</f>
        <v>160741</v>
      </c>
      <c r="N685" s="30">
        <f>+IFERROR(ROUND(SUM(e!T683:V683)/e!S683,0),0)</f>
        <v>889</v>
      </c>
      <c r="O685" s="30">
        <f>+IFERROR(ROUND(e!W683/e!G683*100,1),0)</f>
        <v>45.5</v>
      </c>
      <c r="P685" s="41">
        <f>+e!X683</f>
        <v>3</v>
      </c>
      <c r="Q685" s="30">
        <f>+IFERROR(ROUND(e!Z683/e!Y683*100,1),0)</f>
        <v>0</v>
      </c>
      <c r="R685" s="30">
        <f>+IFERROR(ROUND(e!AB683/e!AA683*100,1),0)</f>
        <v>0</v>
      </c>
      <c r="S685" s="30">
        <f>+IFERROR(ROUND(SUM(e!AC683:AF683)/J685*100,1),0)</f>
        <v>23.5</v>
      </c>
      <c r="T685" s="30">
        <f>+IFERROR(ROUND(e!AG683/e!Y683*100,1),0)</f>
        <v>0</v>
      </c>
      <c r="U685" s="30">
        <f>+IFERROR(ROUND(e!AH683/SUM(e!AH683:AJ683)*100,1),0)</f>
        <v>96.3</v>
      </c>
      <c r="V685" s="30">
        <f>+IFERROR(ROUND(e!AK683/SUM(e!AK683:AQ683)*100,1),0)</f>
        <v>72.3</v>
      </c>
      <c r="W685" s="30">
        <f>+IFERROR(ROUND(SUM(e!AR683:BG683)/J685*100,1),0)</f>
        <v>19.600000000000001</v>
      </c>
      <c r="X685" s="30">
        <f>+IFERROR(ROUND(SUM(e!BH683:BI683)/SUM(e!BJ683:BK683)*100,1),0)</f>
        <v>100.6</v>
      </c>
      <c r="Y685" s="30">
        <f t="shared" si="95"/>
        <v>35.799999999999997</v>
      </c>
      <c r="Z685" s="30">
        <f t="shared" si="96"/>
        <v>97.6</v>
      </c>
      <c r="AA685" s="30">
        <f>+IFERROR(ROUND(K685/SUM(e!T683:V683),1),0)</f>
        <v>180.9</v>
      </c>
      <c r="AB685" s="42">
        <f>+IFERROR(ROUND((SUM(e!BJ683:BK683)-SUM(e!BL683:BO683))/SUM(e!T683:V683),1),0)</f>
        <v>185.3</v>
      </c>
      <c r="AC685" s="30">
        <f>+IFERROR(ROUND(e!BP683/e!BQ683*100,1),0)</f>
        <v>359.7</v>
      </c>
      <c r="AD685" s="101">
        <f>+e!BR683</f>
        <v>57850</v>
      </c>
      <c r="AF685" s="5"/>
      <c r="AG685" s="29"/>
      <c r="BG685" s="5"/>
      <c r="BH685" s="29"/>
      <c r="CH685" s="5"/>
      <c r="CI685" s="29"/>
    </row>
    <row r="686" spans="2:87">
      <c r="B686" s="40" t="s">
        <v>2129</v>
      </c>
      <c r="C686" s="30" t="s">
        <v>2130</v>
      </c>
      <c r="D686" s="30" t="s">
        <v>1282</v>
      </c>
      <c r="E686" s="30" t="s">
        <v>2132</v>
      </c>
      <c r="F686" s="30" t="str">
        <f t="shared" si="94"/>
        <v>岐阜県岐阜市</v>
      </c>
      <c r="G686" s="41">
        <f>+e!F684</f>
        <v>349695</v>
      </c>
      <c r="H686" s="41">
        <f>+e!G684</f>
        <v>118</v>
      </c>
      <c r="I686" s="41">
        <f>+SUM(e!H684:K684)</f>
        <v>17</v>
      </c>
      <c r="J686" s="41">
        <f>+SUM(e!L684:O684)</f>
        <v>2388328</v>
      </c>
      <c r="K686" s="41">
        <f>+e!P684</f>
        <v>5274459</v>
      </c>
      <c r="L686" s="41">
        <f>+SUM(e!Q684:R684)</f>
        <v>31870409</v>
      </c>
      <c r="M686" s="31">
        <f>+IFERROR(ROUND(e!P684/e!S684,0),0)</f>
        <v>77566</v>
      </c>
      <c r="N686" s="30">
        <f>+IFERROR(ROUND(SUM(e!T684:V684)/e!S684,0),0)</f>
        <v>578</v>
      </c>
      <c r="O686" s="30">
        <f>+IFERROR(ROUND(e!W684/e!G684*100,1),0)</f>
        <v>66.099999999999994</v>
      </c>
      <c r="P686" s="41">
        <f>+e!X684</f>
        <v>17</v>
      </c>
      <c r="Q686" s="30">
        <f>+IFERROR(ROUND(e!Z684/e!Y684*100,1),0)</f>
        <v>0</v>
      </c>
      <c r="R686" s="30">
        <f>+IFERROR(ROUND(e!AB684/e!AA684*100,1),0)</f>
        <v>52.8</v>
      </c>
      <c r="S686" s="30">
        <f>+IFERROR(ROUND(SUM(e!AC684:AF684)/J686*100,1),0)</f>
        <v>1.8</v>
      </c>
      <c r="T686" s="30">
        <f>+IFERROR(ROUND(e!AG684/e!Y684*100,1),0)</f>
        <v>43.9</v>
      </c>
      <c r="U686" s="30">
        <f>+IFERROR(ROUND(e!AH684/SUM(e!AH684:AJ684)*100,1),0)</f>
        <v>100</v>
      </c>
      <c r="V686" s="30">
        <f>+IFERROR(ROUND(e!AK684/SUM(e!AK684:AQ684)*100,1),0)</f>
        <v>68</v>
      </c>
      <c r="W686" s="30">
        <f>+IFERROR(ROUND(SUM(e!AR684:BG684)/J686*100,1),0)</f>
        <v>18.100000000000001</v>
      </c>
      <c r="X686" s="30">
        <f>+IFERROR(ROUND(SUM(e!BH684:BI684)/SUM(e!BJ684:BK684)*100,1),0)</f>
        <v>119.4</v>
      </c>
      <c r="Y686" s="30">
        <f t="shared" si="95"/>
        <v>604.20000000000005</v>
      </c>
      <c r="Z686" s="30">
        <f t="shared" si="96"/>
        <v>119.8</v>
      </c>
      <c r="AA686" s="30">
        <f>+IFERROR(ROUND(K686/SUM(e!T684:V684),1),0)</f>
        <v>134.30000000000001</v>
      </c>
      <c r="AB686" s="42">
        <f>+IFERROR(ROUND((SUM(e!BJ684:BK684)-SUM(e!BL684:BO684))/SUM(e!T684:V684),1),0)</f>
        <v>112.1</v>
      </c>
      <c r="AC686" s="30">
        <f>+IFERROR(ROUND(e!BP684/e!BQ684*100,1),0)</f>
        <v>129.80000000000001</v>
      </c>
      <c r="AD686" s="101">
        <f>+e!BR684</f>
        <v>0</v>
      </c>
      <c r="AF686" s="5"/>
      <c r="AG686" s="29"/>
      <c r="BG686" s="5"/>
      <c r="BH686" s="29"/>
      <c r="CH686" s="5"/>
      <c r="CI686" s="29"/>
    </row>
    <row r="687" spans="2:87">
      <c r="B687" s="40" t="s">
        <v>2129</v>
      </c>
      <c r="C687" s="30" t="s">
        <v>2130</v>
      </c>
      <c r="D687" s="30" t="s">
        <v>1284</v>
      </c>
      <c r="E687" s="30" t="s">
        <v>2133</v>
      </c>
      <c r="F687" s="30" t="str">
        <f t="shared" si="94"/>
        <v>岐阜県高山市</v>
      </c>
      <c r="G687" s="41">
        <f>+e!F685</f>
        <v>85463</v>
      </c>
      <c r="H687" s="41">
        <f>+e!G685</f>
        <v>26</v>
      </c>
      <c r="I687" s="41">
        <f>+SUM(e!H685:K685)</f>
        <v>73</v>
      </c>
      <c r="J687" s="41">
        <f>+SUM(e!L685:O685)</f>
        <v>1170817</v>
      </c>
      <c r="K687" s="41">
        <f>+e!P685</f>
        <v>1666878</v>
      </c>
      <c r="L687" s="41">
        <f>+SUM(e!Q685:R685)</f>
        <v>6663265</v>
      </c>
      <c r="M687" s="31">
        <f>+IFERROR(ROUND(e!P685/e!S685,0),0)</f>
        <v>92604</v>
      </c>
      <c r="N687" s="30">
        <f>+IFERROR(ROUND(SUM(e!T685:V685)/e!S685,0),0)</f>
        <v>577</v>
      </c>
      <c r="O687" s="30">
        <f>+IFERROR(ROUND(e!W685/e!G685*100,1),0)</f>
        <v>26.9</v>
      </c>
      <c r="P687" s="41">
        <f>+e!X685</f>
        <v>5</v>
      </c>
      <c r="Q687" s="30">
        <f>+IFERROR(ROUND(e!Z685/e!Y685*100,1),0)</f>
        <v>0</v>
      </c>
      <c r="R687" s="30">
        <f>+IFERROR(ROUND(e!AB685/e!AA685*100,1),0)</f>
        <v>72.8</v>
      </c>
      <c r="S687" s="30">
        <f>+IFERROR(ROUND(SUM(e!AC685:AF685)/J687*100,1),0)</f>
        <v>10.8</v>
      </c>
      <c r="T687" s="30">
        <f>+IFERROR(ROUND(e!AG685/e!Y685*100,1),0)</f>
        <v>45.5</v>
      </c>
      <c r="U687" s="30">
        <f>+IFERROR(ROUND(e!AH685/SUM(e!AH685:AJ685)*100,1),0)</f>
        <v>0</v>
      </c>
      <c r="V687" s="30">
        <f>+IFERROR(ROUND(e!AK685/SUM(e!AK685:AQ685)*100,1),0)</f>
        <v>64.900000000000006</v>
      </c>
      <c r="W687" s="30">
        <f>+IFERROR(ROUND(SUM(e!AR685:BG685)/J687*100,1),0)</f>
        <v>3.6</v>
      </c>
      <c r="X687" s="30">
        <f>+IFERROR(ROUND(SUM(e!BH685:BI685)/SUM(e!BJ685:BK685)*100,1),0)</f>
        <v>117.1</v>
      </c>
      <c r="Y687" s="30">
        <f t="shared" si="95"/>
        <v>399.7</v>
      </c>
      <c r="Z687" s="30">
        <f t="shared" si="96"/>
        <v>106.2</v>
      </c>
      <c r="AA687" s="30">
        <f>+IFERROR(ROUND(K687/SUM(e!T685:V685),1),0)</f>
        <v>160.5</v>
      </c>
      <c r="AB687" s="42">
        <f>+IFERROR(ROUND((SUM(e!BJ685:BK685)-SUM(e!BL685:BO685))/SUM(e!T685:V685),1),0)</f>
        <v>151.19999999999999</v>
      </c>
      <c r="AC687" s="30">
        <f>+IFERROR(ROUND(e!BP685/e!BQ685*100,1),0)</f>
        <v>308</v>
      </c>
      <c r="AD687" s="101">
        <f>+e!BR685</f>
        <v>0</v>
      </c>
      <c r="AF687" s="5"/>
      <c r="AG687" s="29"/>
      <c r="BG687" s="5"/>
      <c r="BH687" s="29"/>
      <c r="CH687" s="5"/>
      <c r="CI687" s="29"/>
    </row>
    <row r="688" spans="2:87">
      <c r="B688" s="40" t="s">
        <v>2129</v>
      </c>
      <c r="C688" s="30" t="s">
        <v>2130</v>
      </c>
      <c r="D688" s="30" t="s">
        <v>1286</v>
      </c>
      <c r="E688" s="30" t="s">
        <v>2134</v>
      </c>
      <c r="F688" s="30" t="str">
        <f t="shared" si="94"/>
        <v>岐阜県関市</v>
      </c>
      <c r="G688" s="41">
        <f>+e!F686</f>
        <v>86486</v>
      </c>
      <c r="H688" s="41">
        <f>+e!G686</f>
        <v>20</v>
      </c>
      <c r="I688" s="41">
        <f>+SUM(e!H686:K686)</f>
        <v>19</v>
      </c>
      <c r="J688" s="41">
        <f>+SUM(e!L686:O686)</f>
        <v>1014585</v>
      </c>
      <c r="K688" s="41">
        <f>+e!P686</f>
        <v>1278095</v>
      </c>
      <c r="L688" s="41">
        <f>+SUM(e!Q686:R686)</f>
        <v>6300287</v>
      </c>
      <c r="M688" s="31">
        <f>+IFERROR(ROUND(e!P686/e!S686,0),0)</f>
        <v>75182</v>
      </c>
      <c r="N688" s="30">
        <f>+IFERROR(ROUND(SUM(e!T686:V686)/e!S686,0),0)</f>
        <v>651</v>
      </c>
      <c r="O688" s="30">
        <f>+IFERROR(ROUND(e!W686/e!G686*100,1),0)</f>
        <v>35</v>
      </c>
      <c r="P688" s="41">
        <f>+e!X686</f>
        <v>7</v>
      </c>
      <c r="Q688" s="30">
        <f>+IFERROR(ROUND(e!Z686/e!Y686*100,1),0)</f>
        <v>0</v>
      </c>
      <c r="R688" s="30">
        <f>+IFERROR(ROUND(e!AB686/e!AA686*100,1),0)</f>
        <v>70.5</v>
      </c>
      <c r="S688" s="30">
        <f>+IFERROR(ROUND(SUM(e!AC686:AF686)/J688*100,1),0)</f>
        <v>5</v>
      </c>
      <c r="T688" s="30">
        <f>+IFERROR(ROUND(e!AG686/e!Y686*100,1),0)</f>
        <v>96.2</v>
      </c>
      <c r="U688" s="30">
        <f>+IFERROR(ROUND(e!AH686/SUM(e!AH686:AJ686)*100,1),0)</f>
        <v>0</v>
      </c>
      <c r="V688" s="30">
        <f>+IFERROR(ROUND(e!AK686/SUM(e!AK686:AQ686)*100,1),0)</f>
        <v>42</v>
      </c>
      <c r="W688" s="30">
        <f>+IFERROR(ROUND(SUM(e!AR686:BG686)/J688*100,1),0)</f>
        <v>7.5</v>
      </c>
      <c r="X688" s="30">
        <f>+IFERROR(ROUND(SUM(e!BH686:BI686)/SUM(e!BJ686:BK686)*100,1),0)</f>
        <v>107.1</v>
      </c>
      <c r="Y688" s="30">
        <f t="shared" si="95"/>
        <v>492.9</v>
      </c>
      <c r="Z688" s="30">
        <f t="shared" si="96"/>
        <v>92.8</v>
      </c>
      <c r="AA688" s="30">
        <f>+IFERROR(ROUND(K688/SUM(e!T686:V686),1),0)</f>
        <v>115.4</v>
      </c>
      <c r="AB688" s="42">
        <f>+IFERROR(ROUND((SUM(e!BJ686:BK686)-SUM(e!BL686:BO686))/SUM(e!T686:V686),1),0)</f>
        <v>124.3</v>
      </c>
      <c r="AC688" s="30">
        <f>+IFERROR(ROUND(e!BP686/e!BQ686*100,1),0)</f>
        <v>342.9</v>
      </c>
      <c r="AD688" s="101">
        <f>+e!BR686</f>
        <v>0</v>
      </c>
      <c r="AF688" s="5"/>
      <c r="AG688" s="29"/>
      <c r="BG688" s="5"/>
      <c r="BH688" s="29"/>
      <c r="CH688" s="5"/>
      <c r="CI688" s="29"/>
    </row>
    <row r="689" spans="2:87">
      <c r="B689" s="40" t="s">
        <v>2129</v>
      </c>
      <c r="C689" s="30" t="s">
        <v>2130</v>
      </c>
      <c r="D689" s="30" t="s">
        <v>1288</v>
      </c>
      <c r="E689" s="30" t="s">
        <v>2135</v>
      </c>
      <c r="F689" s="30" t="str">
        <f t="shared" si="94"/>
        <v>岐阜県中津川市</v>
      </c>
      <c r="G689" s="41">
        <f>+e!F687</f>
        <v>75603</v>
      </c>
      <c r="H689" s="41">
        <f>+e!G687</f>
        <v>11</v>
      </c>
      <c r="I689" s="41">
        <f>+SUM(e!H687:K687)</f>
        <v>35</v>
      </c>
      <c r="J689" s="41">
        <f>+SUM(e!L687:O687)</f>
        <v>1140917</v>
      </c>
      <c r="K689" s="41">
        <f>+e!P687</f>
        <v>1729140</v>
      </c>
      <c r="L689" s="41">
        <f>+SUM(e!Q687:R687)</f>
        <v>3211881</v>
      </c>
      <c r="M689" s="31">
        <f>+IFERROR(ROUND(e!P687/e!S687,0),0)</f>
        <v>157195</v>
      </c>
      <c r="N689" s="30">
        <f>+IFERROR(ROUND(SUM(e!T687:V687)/e!S687,0),0)</f>
        <v>812</v>
      </c>
      <c r="O689" s="30">
        <f>+IFERROR(ROUND(e!W687/e!G687*100,1),0)</f>
        <v>63.6</v>
      </c>
      <c r="P689" s="41">
        <f>+e!X687</f>
        <v>6</v>
      </c>
      <c r="Q689" s="30">
        <f>+IFERROR(ROUND(e!Z687/e!Y687*100,1),0)</f>
        <v>0</v>
      </c>
      <c r="R689" s="30">
        <f>+IFERROR(ROUND(e!AB687/e!AA687*100,1),0)</f>
        <v>71.2</v>
      </c>
      <c r="S689" s="30">
        <f>+IFERROR(ROUND(SUM(e!AC687:AF687)/J689*100,1),0)</f>
        <v>13.6</v>
      </c>
      <c r="T689" s="30">
        <f>+IFERROR(ROUND(e!AG687/e!Y687*100,1),0)</f>
        <v>16.399999999999999</v>
      </c>
      <c r="U689" s="30">
        <f>+IFERROR(ROUND(e!AH687/SUM(e!AH687:AJ687)*100,1),0)</f>
        <v>20.5</v>
      </c>
      <c r="V689" s="30">
        <f>+IFERROR(ROUND(e!AK687/SUM(e!AK687:AQ687)*100,1),0)</f>
        <v>38.6</v>
      </c>
      <c r="W689" s="30">
        <f>+IFERROR(ROUND(SUM(e!AR687:BG687)/J689*100,1),0)</f>
        <v>5.0999999999999996</v>
      </c>
      <c r="X689" s="30">
        <f>+IFERROR(ROUND(SUM(e!BH687:BI687)/SUM(e!BJ687:BK687)*100,1),0)</f>
        <v>100.8</v>
      </c>
      <c r="Y689" s="30">
        <f t="shared" si="95"/>
        <v>185.8</v>
      </c>
      <c r="Z689" s="30">
        <f t="shared" si="96"/>
        <v>95.1</v>
      </c>
      <c r="AA689" s="30">
        <f>+IFERROR(ROUND(K689/SUM(e!T687:V687),1),0)</f>
        <v>193.6</v>
      </c>
      <c r="AB689" s="42">
        <f>+IFERROR(ROUND((SUM(e!BJ687:BK687)-SUM(e!BL687:BO687))/SUM(e!T687:V687),1),0)</f>
        <v>203.5</v>
      </c>
      <c r="AC689" s="30">
        <f>+IFERROR(ROUND(e!BP687/e!BQ687*100,1),0)</f>
        <v>235.9</v>
      </c>
      <c r="AD689" s="101">
        <f>+e!BR687</f>
        <v>30000</v>
      </c>
      <c r="AF689" s="5"/>
      <c r="AG689" s="29"/>
      <c r="BG689" s="5"/>
      <c r="BH689" s="29"/>
      <c r="CH689" s="5"/>
      <c r="CI689" s="29"/>
    </row>
    <row r="690" spans="2:87">
      <c r="B690" s="40" t="s">
        <v>2129</v>
      </c>
      <c r="C690" s="30" t="s">
        <v>2130</v>
      </c>
      <c r="D690" s="30" t="s">
        <v>1292</v>
      </c>
      <c r="E690" s="30" t="s">
        <v>2136</v>
      </c>
      <c r="F690" s="30" t="str">
        <f t="shared" si="94"/>
        <v>岐阜県土岐市</v>
      </c>
      <c r="G690" s="41">
        <f>+e!F688</f>
        <v>56132</v>
      </c>
      <c r="H690" s="41">
        <f>+e!G688</f>
        <v>17</v>
      </c>
      <c r="I690" s="41">
        <f>+SUM(e!H688:K688)</f>
        <v>0</v>
      </c>
      <c r="J690" s="41">
        <f>+SUM(e!L688:O688)</f>
        <v>572085</v>
      </c>
      <c r="K690" s="41">
        <f>+e!P688</f>
        <v>1427534</v>
      </c>
      <c r="L690" s="41">
        <f>+SUM(e!Q688:R688)</f>
        <v>2669124</v>
      </c>
      <c r="M690" s="31">
        <f>+IFERROR(ROUND(e!P688/e!S688,0),0)</f>
        <v>89221</v>
      </c>
      <c r="N690" s="30">
        <f>+IFERROR(ROUND(SUM(e!T688:V688)/e!S688,0),0)</f>
        <v>372</v>
      </c>
      <c r="O690" s="30">
        <f>+IFERROR(ROUND(e!W688/e!G688*100,1),0)</f>
        <v>41.2</v>
      </c>
      <c r="P690" s="41">
        <f>+e!X688</f>
        <v>3</v>
      </c>
      <c r="Q690" s="30">
        <f>+IFERROR(ROUND(e!Z688/e!Y688*100,1),0)</f>
        <v>0</v>
      </c>
      <c r="R690" s="30">
        <f>+IFERROR(ROUND(e!AB688/e!AA688*100,1),0)</f>
        <v>0</v>
      </c>
      <c r="S690" s="30">
        <f>+IFERROR(ROUND(SUM(e!AC688:AF688)/J690*100,1),0)</f>
        <v>11.3</v>
      </c>
      <c r="T690" s="30">
        <f>+IFERROR(ROUND(e!AG688/e!Y688*100,1),0)</f>
        <v>0</v>
      </c>
      <c r="U690" s="30">
        <f>+IFERROR(ROUND(e!AH688/SUM(e!AH688:AJ688)*100,1),0)</f>
        <v>74.2</v>
      </c>
      <c r="V690" s="30">
        <f>+IFERROR(ROUND(e!AK688/SUM(e!AK688:AQ688)*100,1),0)</f>
        <v>64.2</v>
      </c>
      <c r="W690" s="30">
        <f>+IFERROR(ROUND(SUM(e!AR688:BG688)/J690*100,1),0)</f>
        <v>34.1</v>
      </c>
      <c r="X690" s="30">
        <f>+IFERROR(ROUND(SUM(e!BH688:BI688)/SUM(e!BJ688:BK688)*100,1),0)</f>
        <v>115.3</v>
      </c>
      <c r="Y690" s="30">
        <f t="shared" si="95"/>
        <v>187</v>
      </c>
      <c r="Z690" s="30">
        <f t="shared" si="96"/>
        <v>109.7</v>
      </c>
      <c r="AA690" s="30">
        <f>+IFERROR(ROUND(K690/SUM(e!T688:V688),1),0)</f>
        <v>240.1</v>
      </c>
      <c r="AB690" s="42">
        <f>+IFERROR(ROUND((SUM(e!BJ688:BK688)-SUM(e!BL688:BO688))/SUM(e!T688:V688),1),0)</f>
        <v>218.9</v>
      </c>
      <c r="AC690" s="30">
        <f>+IFERROR(ROUND(e!BP688/e!BQ688*100,1),0)</f>
        <v>126</v>
      </c>
      <c r="AD690" s="101">
        <f>+e!BR688</f>
        <v>39400</v>
      </c>
      <c r="AF690" s="5"/>
      <c r="AG690" s="29"/>
      <c r="BG690" s="5"/>
      <c r="BH690" s="29"/>
      <c r="CH690" s="5"/>
      <c r="CI690" s="29"/>
    </row>
    <row r="691" spans="2:87">
      <c r="B691" s="40" t="s">
        <v>2129</v>
      </c>
      <c r="C691" s="30" t="s">
        <v>2130</v>
      </c>
      <c r="D691" s="30" t="s">
        <v>1296</v>
      </c>
      <c r="E691" s="30" t="s">
        <v>2137</v>
      </c>
      <c r="F691" s="30" t="str">
        <f t="shared" si="94"/>
        <v>岐阜県美濃加茂市</v>
      </c>
      <c r="G691" s="41">
        <f>+e!F689</f>
        <v>56343</v>
      </c>
      <c r="H691" s="41">
        <f>+e!G689</f>
        <v>12</v>
      </c>
      <c r="I691" s="41">
        <f>+SUM(e!H689:K689)</f>
        <v>1</v>
      </c>
      <c r="J691" s="41">
        <f>+SUM(e!L689:O689)</f>
        <v>578296</v>
      </c>
      <c r="K691" s="41">
        <f>+e!P689</f>
        <v>1170546</v>
      </c>
      <c r="L691" s="41">
        <f>+SUM(e!Q689:R689)</f>
        <v>989987</v>
      </c>
      <c r="M691" s="31">
        <f>+IFERROR(ROUND(e!P689/e!S689,0),0)</f>
        <v>167221</v>
      </c>
      <c r="N691" s="30">
        <f>+IFERROR(ROUND(SUM(e!T689:V689)/e!S689,0),0)</f>
        <v>839</v>
      </c>
      <c r="O691" s="30">
        <f>+IFERROR(ROUND(e!W689/e!G689*100,1),0)</f>
        <v>50</v>
      </c>
      <c r="P691" s="41">
        <f>+e!X689</f>
        <v>3</v>
      </c>
      <c r="Q691" s="30">
        <f>+IFERROR(ROUND(e!Z689/e!Y689*100,1),0)</f>
        <v>0</v>
      </c>
      <c r="R691" s="30">
        <f>+IFERROR(ROUND(e!AB689/e!AA689*100,1),0)</f>
        <v>0</v>
      </c>
      <c r="S691" s="30">
        <f>+IFERROR(ROUND(SUM(e!AC689:AF689)/J691*100,1),0)</f>
        <v>4.8</v>
      </c>
      <c r="T691" s="30">
        <f>+IFERROR(ROUND(e!AG689/e!Y689*100,1),0)</f>
        <v>100</v>
      </c>
      <c r="U691" s="30">
        <f>+IFERROR(ROUND(e!AH689/SUM(e!AH689:AJ689)*100,1),0)</f>
        <v>0</v>
      </c>
      <c r="V691" s="30">
        <f>+IFERROR(ROUND(e!AK689/SUM(e!AK689:AQ689)*100,1),0)</f>
        <v>98.8</v>
      </c>
      <c r="W691" s="30">
        <f>+IFERROR(ROUND(SUM(e!AR689:BG689)/J691*100,1),0)</f>
        <v>10.9</v>
      </c>
      <c r="X691" s="30">
        <f>+IFERROR(ROUND(SUM(e!BH689:BI689)/SUM(e!BJ689:BK689)*100,1),0)</f>
        <v>110</v>
      </c>
      <c r="Y691" s="30">
        <f t="shared" si="95"/>
        <v>84.6</v>
      </c>
      <c r="Z691" s="30">
        <f t="shared" si="96"/>
        <v>109.6</v>
      </c>
      <c r="AA691" s="30">
        <f>+IFERROR(ROUND(K691/SUM(e!T689:V689),1),0)</f>
        <v>199.4</v>
      </c>
      <c r="AB691" s="42">
        <f>+IFERROR(ROUND((SUM(e!BJ689:BK689)-SUM(e!BL689:BO689))/SUM(e!T689:V689),1),0)</f>
        <v>182</v>
      </c>
      <c r="AC691" s="30">
        <f>+IFERROR(ROUND(e!BP689/e!BQ689*100,1),0)</f>
        <v>651.20000000000005</v>
      </c>
      <c r="AD691" s="101">
        <f>+e!BR689</f>
        <v>19180</v>
      </c>
      <c r="AF691" s="5"/>
      <c r="AG691" s="29"/>
      <c r="BG691" s="5"/>
      <c r="BH691" s="29"/>
      <c r="CH691" s="5"/>
      <c r="CI691" s="29"/>
    </row>
    <row r="692" spans="2:87">
      <c r="B692" s="40" t="s">
        <v>2129</v>
      </c>
      <c r="C692" s="30" t="s">
        <v>2130</v>
      </c>
      <c r="D692" s="30" t="s">
        <v>1298</v>
      </c>
      <c r="E692" s="30" t="s">
        <v>2138</v>
      </c>
      <c r="F692" s="30" t="str">
        <f t="shared" si="94"/>
        <v>岐阜県美濃市</v>
      </c>
      <c r="G692" s="41">
        <f>+e!F690</f>
        <v>19620</v>
      </c>
      <c r="H692" s="41">
        <f>+e!G690</f>
        <v>4</v>
      </c>
      <c r="I692" s="41">
        <f>+SUM(e!H690:K690)</f>
        <v>7</v>
      </c>
      <c r="J692" s="41">
        <f>+SUM(e!L690:O690)</f>
        <v>271965</v>
      </c>
      <c r="K692" s="41">
        <f>+e!P690</f>
        <v>328277</v>
      </c>
      <c r="L692" s="41">
        <f>+SUM(e!Q690:R690)</f>
        <v>1539879</v>
      </c>
      <c r="M692" s="31">
        <f>+IFERROR(ROUND(e!P690/e!S690,0),0)</f>
        <v>82069</v>
      </c>
      <c r="N692" s="30">
        <f>+IFERROR(ROUND(SUM(e!T690:V690)/e!S690,0),0)</f>
        <v>588</v>
      </c>
      <c r="O692" s="30">
        <f>+IFERROR(ROUND(e!W690/e!G690*100,1),0)</f>
        <v>50</v>
      </c>
      <c r="P692" s="41">
        <f>+e!X690</f>
        <v>28</v>
      </c>
      <c r="Q692" s="30">
        <f>+IFERROR(ROUND(e!Z690/e!Y690*100,1),0)</f>
        <v>0</v>
      </c>
      <c r="R692" s="30">
        <f>+IFERROR(ROUND(e!AB690/e!AA690*100,1),0)</f>
        <v>0</v>
      </c>
      <c r="S692" s="30">
        <f>+IFERROR(ROUND(SUM(e!AC690:AF690)/J692*100,1),0)</f>
        <v>1</v>
      </c>
      <c r="T692" s="30">
        <f>+IFERROR(ROUND(e!AG690/e!Y690*100,1),0)</f>
        <v>34.200000000000003</v>
      </c>
      <c r="U692" s="30">
        <f>+IFERROR(ROUND(e!AH690/SUM(e!AH690:AJ690)*100,1),0)</f>
        <v>15</v>
      </c>
      <c r="V692" s="30">
        <f>+IFERROR(ROUND(e!AK690/SUM(e!AK690:AQ690)*100,1),0)</f>
        <v>13.3</v>
      </c>
      <c r="W692" s="30">
        <f>+IFERROR(ROUND(SUM(e!AR690:BG690)/J692*100,1),0)</f>
        <v>3.3</v>
      </c>
      <c r="X692" s="30">
        <f>+IFERROR(ROUND(SUM(e!BH690:BI690)/SUM(e!BJ690:BK690)*100,1),0)</f>
        <v>118</v>
      </c>
      <c r="Y692" s="30">
        <f t="shared" si="95"/>
        <v>469.1</v>
      </c>
      <c r="Z692" s="30">
        <f t="shared" si="96"/>
        <v>108.6</v>
      </c>
      <c r="AA692" s="30">
        <f>+IFERROR(ROUND(K692/SUM(e!T690:V690),1),0)</f>
        <v>139.5</v>
      </c>
      <c r="AB692" s="42">
        <f>+IFERROR(ROUND((SUM(e!BJ690:BK690)-SUM(e!BL690:BO690))/SUM(e!T690:V690),1),0)</f>
        <v>128.4</v>
      </c>
      <c r="AC692" s="30">
        <f>+IFERROR(ROUND(e!BP690/e!BQ690*100,1),0)</f>
        <v>233.2</v>
      </c>
      <c r="AD692" s="101">
        <f>+e!BR690</f>
        <v>0</v>
      </c>
      <c r="AF692" s="5"/>
      <c r="AG692" s="29"/>
      <c r="BG692" s="5"/>
      <c r="BH692" s="29"/>
      <c r="CH692" s="5"/>
      <c r="CI692" s="29"/>
    </row>
    <row r="693" spans="2:87">
      <c r="B693" s="40" t="s">
        <v>2129</v>
      </c>
      <c r="C693" s="30" t="s">
        <v>2130</v>
      </c>
      <c r="D693" s="30" t="s">
        <v>1300</v>
      </c>
      <c r="E693" s="30" t="s">
        <v>2139</v>
      </c>
      <c r="F693" s="30" t="str">
        <f t="shared" si="94"/>
        <v>岐阜県笠松町</v>
      </c>
      <c r="G693" s="41">
        <f>+e!F691</f>
        <v>21610</v>
      </c>
      <c r="H693" s="41">
        <f>+e!G691</f>
        <v>2</v>
      </c>
      <c r="I693" s="41">
        <f>+SUM(e!H691:K691)</f>
        <v>3</v>
      </c>
      <c r="J693" s="41">
        <f>+SUM(e!L691:O691)</f>
        <v>154941</v>
      </c>
      <c r="K693" s="41">
        <f>+e!P691</f>
        <v>191580</v>
      </c>
      <c r="L693" s="41">
        <f>+SUM(e!Q691:R691)</f>
        <v>437680</v>
      </c>
      <c r="M693" s="31">
        <f>+IFERROR(ROUND(e!P691/e!S691,0),0)</f>
        <v>95790</v>
      </c>
      <c r="N693" s="30">
        <f>+IFERROR(ROUND(SUM(e!T691:V691)/e!S691,0),0)</f>
        <v>1184</v>
      </c>
      <c r="O693" s="30">
        <f>+IFERROR(ROUND(e!W691/e!G691*100,1),0)</f>
        <v>50</v>
      </c>
      <c r="P693" s="41">
        <f>+e!X691</f>
        <v>6</v>
      </c>
      <c r="Q693" s="30">
        <f>+IFERROR(ROUND(e!Z691/e!Y691*100,1),0)</f>
        <v>0</v>
      </c>
      <c r="R693" s="30">
        <f>+IFERROR(ROUND(e!AB691/e!AA691*100,1),0)</f>
        <v>66.7</v>
      </c>
      <c r="S693" s="30">
        <f>+IFERROR(ROUND(SUM(e!AC691:AF691)/J693*100,1),0)</f>
        <v>8.1999999999999993</v>
      </c>
      <c r="T693" s="30">
        <f>+IFERROR(ROUND(e!AG691/e!Y691*100,1),0)</f>
        <v>0</v>
      </c>
      <c r="U693" s="30">
        <f>+IFERROR(ROUND(e!AH691/SUM(e!AH691:AJ691)*100,1),0)</f>
        <v>0</v>
      </c>
      <c r="V693" s="30">
        <f>+IFERROR(ROUND(e!AK691/SUM(e!AK691:AQ691)*100,1),0)</f>
        <v>0</v>
      </c>
      <c r="W693" s="30">
        <f>+IFERROR(ROUND(SUM(e!AR691:BG691)/J693*100,1),0)</f>
        <v>18.100000000000001</v>
      </c>
      <c r="X693" s="30">
        <f>+IFERROR(ROUND(SUM(e!BH691:BI691)/SUM(e!BJ691:BK691)*100,1),0)</f>
        <v>126.6</v>
      </c>
      <c r="Y693" s="30">
        <f t="shared" si="95"/>
        <v>228.5</v>
      </c>
      <c r="Z693" s="30">
        <f t="shared" si="96"/>
        <v>118.6</v>
      </c>
      <c r="AA693" s="30">
        <f>+IFERROR(ROUND(K693/SUM(e!T691:V691),1),0)</f>
        <v>80.900000000000006</v>
      </c>
      <c r="AB693" s="42">
        <f>+IFERROR(ROUND((SUM(e!BJ691:BK691)-SUM(e!BL691:BO691))/SUM(e!T691:V691),1),0)</f>
        <v>68.2</v>
      </c>
      <c r="AC693" s="30">
        <f>+IFERROR(ROUND(e!BP691/e!BQ691*100,1),0)</f>
        <v>1118.9000000000001</v>
      </c>
      <c r="AD693" s="101">
        <f>+e!BR691</f>
        <v>0</v>
      </c>
      <c r="AF693" s="5"/>
      <c r="AG693" s="29"/>
      <c r="BG693" s="5"/>
      <c r="BH693" s="29"/>
      <c r="CH693" s="5"/>
      <c r="CI693" s="29"/>
    </row>
    <row r="694" spans="2:87">
      <c r="B694" s="40" t="s">
        <v>2129</v>
      </c>
      <c r="C694" s="30" t="s">
        <v>2130</v>
      </c>
      <c r="D694" s="30" t="s">
        <v>1302</v>
      </c>
      <c r="E694" s="30" t="s">
        <v>2140</v>
      </c>
      <c r="F694" s="30" t="str">
        <f t="shared" si="94"/>
        <v>岐阜県恵那市</v>
      </c>
      <c r="G694" s="41">
        <f>+e!F692</f>
        <v>47877</v>
      </c>
      <c r="H694" s="41">
        <f>+e!G692</f>
        <v>14</v>
      </c>
      <c r="I694" s="41">
        <f>+SUM(e!H692:K692)</f>
        <v>27</v>
      </c>
      <c r="J694" s="41">
        <f>+SUM(e!L692:O692)</f>
        <v>944145</v>
      </c>
      <c r="K694" s="41">
        <f>+e!P692</f>
        <v>1207550</v>
      </c>
      <c r="L694" s="41">
        <f>+SUM(e!Q692:R692)</f>
        <v>5815437</v>
      </c>
      <c r="M694" s="31">
        <f>+IFERROR(ROUND(e!P692/e!S692,0),0)</f>
        <v>100629</v>
      </c>
      <c r="N694" s="30">
        <f>+IFERROR(ROUND(SUM(e!T692:V692)/e!S692,0),0)</f>
        <v>474</v>
      </c>
      <c r="O694" s="30">
        <f>+IFERROR(ROUND(e!W692/e!G692*100,1),0)</f>
        <v>35.700000000000003</v>
      </c>
      <c r="P694" s="41">
        <f>+e!X692</f>
        <v>6</v>
      </c>
      <c r="Q694" s="30">
        <f>+IFERROR(ROUND(e!Z692/e!Y692*100,1),0)</f>
        <v>0</v>
      </c>
      <c r="R694" s="30">
        <f>+IFERROR(ROUND(e!AB692/e!AA692*100,1),0)</f>
        <v>16</v>
      </c>
      <c r="S694" s="30">
        <f>+IFERROR(ROUND(SUM(e!AC692:AF692)/J694*100,1),0)</f>
        <v>18.100000000000001</v>
      </c>
      <c r="T694" s="30">
        <f>+IFERROR(ROUND(e!AG692/e!Y692*100,1),0)</f>
        <v>63</v>
      </c>
      <c r="U694" s="30">
        <f>+IFERROR(ROUND(e!AH692/SUM(e!AH692:AJ692)*100,1),0)</f>
        <v>31.4</v>
      </c>
      <c r="V694" s="30">
        <f>+IFERROR(ROUND(e!AK692/SUM(e!AK692:AQ692)*100,1),0)</f>
        <v>39.4</v>
      </c>
      <c r="W694" s="30">
        <f>+IFERROR(ROUND(SUM(e!AR692:BG692)/J694*100,1),0)</f>
        <v>20.3</v>
      </c>
      <c r="X694" s="30">
        <f>+IFERROR(ROUND(SUM(e!BH692:BI692)/SUM(e!BJ692:BK692)*100,1),0)</f>
        <v>97</v>
      </c>
      <c r="Y694" s="30">
        <f t="shared" si="95"/>
        <v>481.6</v>
      </c>
      <c r="Z694" s="30">
        <f t="shared" si="96"/>
        <v>84.9</v>
      </c>
      <c r="AA694" s="30">
        <f>+IFERROR(ROUND(K694/SUM(e!T692:V692),1),0)</f>
        <v>212.5</v>
      </c>
      <c r="AB694" s="42">
        <f>+IFERROR(ROUND((SUM(e!BJ692:BK692)-SUM(e!BL692:BO692))/SUM(e!T692:V692),1),0)</f>
        <v>250.4</v>
      </c>
      <c r="AC694" s="30">
        <f>+IFERROR(ROUND(e!BP692/e!BQ692*100,1),0)</f>
        <v>427.1</v>
      </c>
      <c r="AD694" s="101">
        <f>+e!BR692</f>
        <v>10175</v>
      </c>
      <c r="AF694" s="5"/>
      <c r="AG694" s="29"/>
      <c r="BG694" s="5"/>
      <c r="BH694" s="29"/>
      <c r="CH694" s="5"/>
      <c r="CI694" s="29"/>
    </row>
    <row r="695" spans="2:87">
      <c r="B695" s="40" t="s">
        <v>2129</v>
      </c>
      <c r="C695" s="30" t="s">
        <v>2130</v>
      </c>
      <c r="D695" s="30" t="s">
        <v>1523</v>
      </c>
      <c r="E695" s="30" t="s">
        <v>2141</v>
      </c>
      <c r="F695" s="30" t="str">
        <f t="shared" si="94"/>
        <v>岐阜県大垣市</v>
      </c>
      <c r="G695" s="41">
        <f>+e!F693</f>
        <v>148855</v>
      </c>
      <c r="H695" s="41">
        <f>+e!G693</f>
        <v>34</v>
      </c>
      <c r="I695" s="41">
        <f>+SUM(e!H693:K693)</f>
        <v>8</v>
      </c>
      <c r="J695" s="41">
        <f>+SUM(e!L693:O693)</f>
        <v>879054</v>
      </c>
      <c r="K695" s="41">
        <f>+e!P693</f>
        <v>1778203</v>
      </c>
      <c r="L695" s="41">
        <f>+SUM(e!Q693:R693)</f>
        <v>4740599</v>
      </c>
      <c r="M695" s="31">
        <f>+IFERROR(ROUND(e!P693/e!S693,0),0)</f>
        <v>59273</v>
      </c>
      <c r="N695" s="30">
        <f>+IFERROR(ROUND(SUM(e!T693:V693)/e!S693,0),0)</f>
        <v>517</v>
      </c>
      <c r="O695" s="30">
        <f>+IFERROR(ROUND(e!W693/e!G693*100,1),0)</f>
        <v>41.2</v>
      </c>
      <c r="P695" s="41">
        <f>+e!X693</f>
        <v>20</v>
      </c>
      <c r="Q695" s="30">
        <f>+IFERROR(ROUND(e!Z693/e!Y693*100,1),0)</f>
        <v>0</v>
      </c>
      <c r="R695" s="30">
        <f>+IFERROR(ROUND(e!AB693/e!AA693*100,1),0)</f>
        <v>50</v>
      </c>
      <c r="S695" s="30">
        <f>+IFERROR(ROUND(SUM(e!AC693:AF693)/J695*100,1),0)</f>
        <v>10.7</v>
      </c>
      <c r="T695" s="30">
        <f>+IFERROR(ROUND(e!AG693/e!Y693*100,1),0)</f>
        <v>37.799999999999997</v>
      </c>
      <c r="U695" s="30">
        <f>+IFERROR(ROUND(e!AH693/SUM(e!AH693:AJ693)*100,1),0)</f>
        <v>100</v>
      </c>
      <c r="V695" s="30">
        <f>+IFERROR(ROUND(e!AK693/SUM(e!AK693:AQ693)*100,1),0)</f>
        <v>44.2</v>
      </c>
      <c r="W695" s="30">
        <f>+IFERROR(ROUND(SUM(e!AR693:BG693)/J695*100,1),0)</f>
        <v>20.399999999999999</v>
      </c>
      <c r="X695" s="30">
        <f>+IFERROR(ROUND(SUM(e!BH693:BI693)/SUM(e!BJ693:BK693)*100,1),0)</f>
        <v>117.4</v>
      </c>
      <c r="Y695" s="30">
        <f t="shared" si="95"/>
        <v>266.60000000000002</v>
      </c>
      <c r="Z695" s="30">
        <f t="shared" si="96"/>
        <v>107.8</v>
      </c>
      <c r="AA695" s="30">
        <f>+IFERROR(ROUND(K695/SUM(e!T693:V693),1),0)</f>
        <v>114.6</v>
      </c>
      <c r="AB695" s="42">
        <f>+IFERROR(ROUND((SUM(e!BJ693:BK693)-SUM(e!BL693:BO693))/SUM(e!T693:V693),1),0)</f>
        <v>106.3</v>
      </c>
      <c r="AC695" s="30">
        <f>+IFERROR(ROUND(e!BP693/e!BQ693*100,1),0)</f>
        <v>335.4</v>
      </c>
      <c r="AD695" s="101">
        <f>+e!BR693</f>
        <v>0</v>
      </c>
      <c r="AF695" s="5"/>
      <c r="AG695" s="29"/>
      <c r="BG695" s="5"/>
      <c r="BH695" s="29"/>
      <c r="CH695" s="5"/>
      <c r="CI695" s="29"/>
    </row>
    <row r="696" spans="2:87">
      <c r="B696" s="40" t="s">
        <v>2129</v>
      </c>
      <c r="C696" s="30" t="s">
        <v>2130</v>
      </c>
      <c r="D696" s="30" t="s">
        <v>1304</v>
      </c>
      <c r="E696" s="30" t="s">
        <v>2142</v>
      </c>
      <c r="F696" s="30" t="str">
        <f t="shared" si="94"/>
        <v>岐阜県垂井町</v>
      </c>
      <c r="G696" s="41">
        <f>+e!F694</f>
        <v>23037</v>
      </c>
      <c r="H696" s="41">
        <f>+e!G694</f>
        <v>4</v>
      </c>
      <c r="I696" s="41">
        <f>+SUM(e!H694:K694)</f>
        <v>2</v>
      </c>
      <c r="J696" s="41">
        <f>+SUM(e!L694:O694)</f>
        <v>174027</v>
      </c>
      <c r="K696" s="41">
        <f>+e!P694</f>
        <v>340722</v>
      </c>
      <c r="L696" s="41">
        <f>+SUM(e!Q694:R694)</f>
        <v>2725956</v>
      </c>
      <c r="M696" s="31">
        <f>+IFERROR(ROUND(e!P694/e!S694,0),0)</f>
        <v>85181</v>
      </c>
      <c r="N696" s="30">
        <f>+IFERROR(ROUND(SUM(e!T694:V694)/e!S694,0),0)</f>
        <v>767</v>
      </c>
      <c r="O696" s="30">
        <f>+IFERROR(ROUND(e!W694/e!G694*100,1),0)</f>
        <v>0</v>
      </c>
      <c r="P696" s="41">
        <f>+e!X694</f>
        <v>7</v>
      </c>
      <c r="Q696" s="30">
        <f>+IFERROR(ROUND(e!Z694/e!Y694*100,1),0)</f>
        <v>0</v>
      </c>
      <c r="R696" s="30">
        <f>+IFERROR(ROUND(e!AB694/e!AA694*100,1),0)</f>
        <v>0</v>
      </c>
      <c r="S696" s="30">
        <f>+IFERROR(ROUND(SUM(e!AC694:AF694)/J696*100,1),0)</f>
        <v>7.1</v>
      </c>
      <c r="T696" s="30">
        <f>+IFERROR(ROUND(e!AG694/e!Y694*100,1),0)</f>
        <v>100</v>
      </c>
      <c r="U696" s="30">
        <f>+IFERROR(ROUND(e!AH694/SUM(e!AH694:AJ694)*100,1),0)</f>
        <v>100</v>
      </c>
      <c r="V696" s="30">
        <f>+IFERROR(ROUND(e!AK694/SUM(e!AK694:AQ694)*100,1),0)</f>
        <v>63.1</v>
      </c>
      <c r="W696" s="30">
        <f>+IFERROR(ROUND(SUM(e!AR694:BG694)/J696*100,1),0)</f>
        <v>19.8</v>
      </c>
      <c r="X696" s="30">
        <f>+IFERROR(ROUND(SUM(e!BH694:BI694)/SUM(e!BJ694:BK694)*100,1),0)</f>
        <v>85.5</v>
      </c>
      <c r="Y696" s="30">
        <f t="shared" si="95"/>
        <v>800.1</v>
      </c>
      <c r="Z696" s="30">
        <f t="shared" si="96"/>
        <v>83.3</v>
      </c>
      <c r="AA696" s="30">
        <f>+IFERROR(ROUND(K696/SUM(e!T694:V694),1),0)</f>
        <v>111</v>
      </c>
      <c r="AB696" s="42">
        <f>+IFERROR(ROUND((SUM(e!BJ694:BK694)-SUM(e!BL694:BO694))/SUM(e!T694:V694),1),0)</f>
        <v>133.30000000000001</v>
      </c>
      <c r="AC696" s="30">
        <f>+IFERROR(ROUND(e!BP694/e!BQ694*100,1),0)</f>
        <v>289.7</v>
      </c>
      <c r="AD696" s="101">
        <f>+e!BR694</f>
        <v>17400</v>
      </c>
      <c r="AF696" s="5"/>
      <c r="AG696" s="29"/>
      <c r="BG696" s="5"/>
      <c r="BH696" s="29"/>
      <c r="CH696" s="5"/>
      <c r="CI696" s="29"/>
    </row>
    <row r="697" spans="2:87">
      <c r="B697" s="40" t="s">
        <v>2129</v>
      </c>
      <c r="C697" s="30" t="s">
        <v>2130</v>
      </c>
      <c r="D697" s="30" t="s">
        <v>1308</v>
      </c>
      <c r="E697" s="30" t="s">
        <v>2143</v>
      </c>
      <c r="F697" s="30" t="str">
        <f t="shared" si="94"/>
        <v>岐阜県羽島市</v>
      </c>
      <c r="G697" s="41">
        <f>+e!F695</f>
        <v>61639</v>
      </c>
      <c r="H697" s="41">
        <f>+e!G695</f>
        <v>12</v>
      </c>
      <c r="I697" s="41">
        <f>+SUM(e!H695:K695)</f>
        <v>3</v>
      </c>
      <c r="J697" s="41">
        <f>+SUM(e!L695:O695)</f>
        <v>585633</v>
      </c>
      <c r="K697" s="41">
        <f>+e!P695</f>
        <v>578802</v>
      </c>
      <c r="L697" s="41">
        <f>+SUM(e!Q695:R695)</f>
        <v>491654</v>
      </c>
      <c r="M697" s="31">
        <f>+IFERROR(ROUND(e!P695/e!S695,0),0)</f>
        <v>72350</v>
      </c>
      <c r="N697" s="30">
        <f>+IFERROR(ROUND(SUM(e!T695:V695)/e!S695,0),0)</f>
        <v>911</v>
      </c>
      <c r="O697" s="30">
        <f>+IFERROR(ROUND(e!W695/e!G695*100,1),0)</f>
        <v>41.7</v>
      </c>
      <c r="P697" s="41">
        <f>+e!X695</f>
        <v>7</v>
      </c>
      <c r="Q697" s="30">
        <f>+IFERROR(ROUND(e!Z695/e!Y695*100,1),0)</f>
        <v>0</v>
      </c>
      <c r="R697" s="30">
        <f>+IFERROR(ROUND(e!AB695/e!AA695*100,1),0)</f>
        <v>0</v>
      </c>
      <c r="S697" s="30">
        <f>+IFERROR(ROUND(SUM(e!AC695:AF695)/J697*100,1),0)</f>
        <v>40.700000000000003</v>
      </c>
      <c r="T697" s="30">
        <f>+IFERROR(ROUND(e!AG695/e!Y695*100,1),0)</f>
        <v>0</v>
      </c>
      <c r="U697" s="30">
        <f>+IFERROR(ROUND(e!AH695/SUM(e!AH695:AJ695)*100,1),0)</f>
        <v>100</v>
      </c>
      <c r="V697" s="30">
        <f>+IFERROR(ROUND(e!AK695/SUM(e!AK695:AQ695)*100,1),0)</f>
        <v>42.9</v>
      </c>
      <c r="W697" s="30">
        <f>+IFERROR(ROUND(SUM(e!AR695:BG695)/J697*100,1),0)</f>
        <v>5.2</v>
      </c>
      <c r="X697" s="30">
        <f>+IFERROR(ROUND(SUM(e!BH695:BI695)/SUM(e!BJ695:BK695)*100,1),0)</f>
        <v>133.5</v>
      </c>
      <c r="Y697" s="30">
        <f t="shared" si="95"/>
        <v>84.9</v>
      </c>
      <c r="Z697" s="30">
        <f t="shared" si="96"/>
        <v>136.69999999999999</v>
      </c>
      <c r="AA697" s="30">
        <f>+IFERROR(ROUND(K697/SUM(e!T695:V695),1),0)</f>
        <v>79.400000000000006</v>
      </c>
      <c r="AB697" s="42">
        <f>+IFERROR(ROUND((SUM(e!BJ695:BK695)-SUM(e!BL695:BO695))/SUM(e!T695:V695),1),0)</f>
        <v>58.1</v>
      </c>
      <c r="AC697" s="30">
        <f>+IFERROR(ROUND(e!BP695/e!BQ695*100,1),0)</f>
        <v>651.6</v>
      </c>
      <c r="AD697" s="101">
        <f>+e!BR695</f>
        <v>37400</v>
      </c>
      <c r="AF697" s="5"/>
      <c r="AG697" s="29"/>
      <c r="BG697" s="5"/>
      <c r="BH697" s="29"/>
      <c r="CH697" s="5"/>
      <c r="CI697" s="29"/>
    </row>
    <row r="698" spans="2:87">
      <c r="B698" s="40" t="s">
        <v>2129</v>
      </c>
      <c r="C698" s="30" t="s">
        <v>2130</v>
      </c>
      <c r="D698" s="30" t="s">
        <v>1310</v>
      </c>
      <c r="E698" s="30" t="s">
        <v>2144</v>
      </c>
      <c r="F698" s="30" t="str">
        <f t="shared" si="94"/>
        <v>岐阜県可児市</v>
      </c>
      <c r="G698" s="41">
        <f>+e!F696</f>
        <v>99489</v>
      </c>
      <c r="H698" s="41">
        <f>+e!G696</f>
        <v>14</v>
      </c>
      <c r="I698" s="41">
        <f>+SUM(e!H696:K696)</f>
        <v>0</v>
      </c>
      <c r="J698" s="41">
        <f>+SUM(e!L696:O696)</f>
        <v>685332</v>
      </c>
      <c r="K698" s="41">
        <f>+e!P696</f>
        <v>1950343</v>
      </c>
      <c r="L698" s="41">
        <f>+SUM(e!Q696:R696)</f>
        <v>243520</v>
      </c>
      <c r="M698" s="31">
        <f>+IFERROR(ROUND(e!P696/e!S696,0),0)</f>
        <v>278620</v>
      </c>
      <c r="N698" s="30">
        <f>+IFERROR(ROUND(SUM(e!T696:V696)/e!S696,0),0)</f>
        <v>1500</v>
      </c>
      <c r="O698" s="30">
        <f>+IFERROR(ROUND(e!W696/e!G696*100,1),0)</f>
        <v>71.400000000000006</v>
      </c>
      <c r="P698" s="41">
        <f>+e!X696</f>
        <v>2</v>
      </c>
      <c r="Q698" s="30">
        <f>+IFERROR(ROUND(e!Z696/e!Y696*100,1),0)</f>
        <v>0</v>
      </c>
      <c r="R698" s="30">
        <f>+IFERROR(ROUND(e!AB696/e!AA696*100,1),0)</f>
        <v>0</v>
      </c>
      <c r="S698" s="30">
        <f>+IFERROR(ROUND(SUM(e!AC696:AF696)/J698*100,1),0)</f>
        <v>14.7</v>
      </c>
      <c r="T698" s="30">
        <f>+IFERROR(ROUND(e!AG696/e!Y696*100,1),0)</f>
        <v>0</v>
      </c>
      <c r="U698" s="30">
        <f>+IFERROR(ROUND(e!AH696/SUM(e!AH696:AJ696)*100,1),0)</f>
        <v>80.8</v>
      </c>
      <c r="V698" s="30">
        <f>+IFERROR(ROUND(e!AK696/SUM(e!AK696:AQ696)*100,1),0)</f>
        <v>82.9</v>
      </c>
      <c r="W698" s="30">
        <f>+IFERROR(ROUND(SUM(e!AR696:BG696)/J698*100,1),0)</f>
        <v>14.4</v>
      </c>
      <c r="X698" s="30">
        <f>+IFERROR(ROUND(SUM(e!BH696:BI696)/SUM(e!BJ696:BK696)*100,1),0)</f>
        <v>116.5</v>
      </c>
      <c r="Y698" s="30">
        <f t="shared" si="95"/>
        <v>12.5</v>
      </c>
      <c r="Z698" s="30">
        <f t="shared" si="96"/>
        <v>115.2</v>
      </c>
      <c r="AA698" s="30">
        <f>+IFERROR(ROUND(K698/SUM(e!T696:V696),1),0)</f>
        <v>185.8</v>
      </c>
      <c r="AB698" s="42">
        <f>+IFERROR(ROUND((SUM(e!BJ696:BK696)-SUM(e!BL696:BO696))/SUM(e!T696:V696),1),0)</f>
        <v>161.30000000000001</v>
      </c>
      <c r="AC698" s="30">
        <f>+IFERROR(ROUND(e!BP696/e!BQ696*100,1),0)</f>
        <v>478</v>
      </c>
      <c r="AD698" s="101">
        <f>+e!BR696</f>
        <v>52362</v>
      </c>
      <c r="AF698" s="5"/>
      <c r="AG698" s="29"/>
      <c r="BG698" s="5"/>
      <c r="BH698" s="29"/>
      <c r="CH698" s="5"/>
      <c r="CI698" s="29"/>
    </row>
    <row r="699" spans="2:87">
      <c r="B699" s="40" t="s">
        <v>2129</v>
      </c>
      <c r="C699" s="30" t="s">
        <v>2130</v>
      </c>
      <c r="D699" s="30" t="s">
        <v>1314</v>
      </c>
      <c r="E699" s="30" t="s">
        <v>2145</v>
      </c>
      <c r="F699" s="30" t="str">
        <f t="shared" si="94"/>
        <v>岐阜県瑞浪市</v>
      </c>
      <c r="G699" s="41">
        <f>+e!F697</f>
        <v>36827</v>
      </c>
      <c r="H699" s="41">
        <f>+e!G697</f>
        <v>7</v>
      </c>
      <c r="I699" s="41">
        <f>+SUM(e!H697:K697)</f>
        <v>0</v>
      </c>
      <c r="J699" s="41">
        <f>+SUM(e!L697:O697)</f>
        <v>450059</v>
      </c>
      <c r="K699" s="41">
        <f>+e!P697</f>
        <v>855830</v>
      </c>
      <c r="L699" s="41">
        <f>+SUM(e!Q697:R697)</f>
        <v>2364087</v>
      </c>
      <c r="M699" s="31">
        <f>+IFERROR(ROUND(e!P697/e!S697,0),0)</f>
        <v>142638</v>
      </c>
      <c r="N699" s="30">
        <f>+IFERROR(ROUND(SUM(e!T697:V697)/e!S697,0),0)</f>
        <v>647</v>
      </c>
      <c r="O699" s="30">
        <f>+IFERROR(ROUND(e!W697/e!G697*100,1),0)</f>
        <v>42.9</v>
      </c>
      <c r="P699" s="41">
        <f>+e!X697</f>
        <v>13</v>
      </c>
      <c r="Q699" s="30">
        <f>+IFERROR(ROUND(e!Z697/e!Y697*100,1),0)</f>
        <v>0</v>
      </c>
      <c r="R699" s="30">
        <f>+IFERROR(ROUND(e!AB697/e!AA697*100,1),0)</f>
        <v>0</v>
      </c>
      <c r="S699" s="30">
        <f>+IFERROR(ROUND(SUM(e!AC697:AF697)/J699*100,1),0)</f>
        <v>2.7</v>
      </c>
      <c r="T699" s="30">
        <f>+IFERROR(ROUND(e!AG697/e!Y697*100,1),0)</f>
        <v>0</v>
      </c>
      <c r="U699" s="30">
        <f>+IFERROR(ROUND(e!AH697/SUM(e!AH697:AJ697)*100,1),0)</f>
        <v>100</v>
      </c>
      <c r="V699" s="30">
        <f>+IFERROR(ROUND(e!AK697/SUM(e!AK697:AQ697)*100,1),0)</f>
        <v>63.3</v>
      </c>
      <c r="W699" s="30">
        <f>+IFERROR(ROUND(SUM(e!AR697:BG697)/J699*100,1),0)</f>
        <v>13.5</v>
      </c>
      <c r="X699" s="30">
        <f>+IFERROR(ROUND(SUM(e!BH697:BI697)/SUM(e!BJ697:BK697)*100,1),0)</f>
        <v>100.2</v>
      </c>
      <c r="Y699" s="30">
        <f t="shared" si="95"/>
        <v>276.2</v>
      </c>
      <c r="Z699" s="30">
        <f t="shared" si="96"/>
        <v>95.6</v>
      </c>
      <c r="AA699" s="30">
        <f>+IFERROR(ROUND(K699/SUM(e!T697:V697),1),0)</f>
        <v>220.6</v>
      </c>
      <c r="AB699" s="42">
        <f>+IFERROR(ROUND((SUM(e!BJ697:BK697)-SUM(e!BL697:BO697))/SUM(e!T697:V697),1),0)</f>
        <v>230.7</v>
      </c>
      <c r="AC699" s="30">
        <f>+IFERROR(ROUND(e!BP697/e!BQ697*100,1),0)</f>
        <v>220.7</v>
      </c>
      <c r="AD699" s="101">
        <f>+e!BR697</f>
        <v>22540</v>
      </c>
      <c r="AF699" s="5"/>
      <c r="AG699" s="29"/>
      <c r="BG699" s="5"/>
      <c r="BH699" s="29"/>
      <c r="CH699" s="5"/>
      <c r="CI699" s="29"/>
    </row>
    <row r="700" spans="2:87">
      <c r="B700" s="40" t="s">
        <v>2129</v>
      </c>
      <c r="C700" s="30" t="s">
        <v>2130</v>
      </c>
      <c r="D700" s="30" t="s">
        <v>1318</v>
      </c>
      <c r="E700" s="30" t="s">
        <v>2146</v>
      </c>
      <c r="F700" s="30" t="str">
        <f t="shared" si="94"/>
        <v>岐阜県各務原市</v>
      </c>
      <c r="G700" s="41">
        <f>+e!F698</f>
        <v>142692</v>
      </c>
      <c r="H700" s="41">
        <f>+e!G698</f>
        <v>33</v>
      </c>
      <c r="I700" s="41">
        <f>+SUM(e!H698:K698)</f>
        <v>5</v>
      </c>
      <c r="J700" s="41">
        <f>+SUM(e!L698:O698)</f>
        <v>813564</v>
      </c>
      <c r="K700" s="41">
        <f>+e!P698</f>
        <v>2110791</v>
      </c>
      <c r="L700" s="41">
        <f>+SUM(e!Q698:R698)</f>
        <v>1749901</v>
      </c>
      <c r="M700" s="31">
        <f>+IFERROR(ROUND(e!P698/e!S698,0),0)</f>
        <v>75385</v>
      </c>
      <c r="N700" s="30">
        <f>+IFERROR(ROUND(SUM(e!T698:V698)/e!S698,0),0)</f>
        <v>553</v>
      </c>
      <c r="O700" s="30">
        <f>+IFERROR(ROUND(e!W698/e!G698*100,1),0)</f>
        <v>39.4</v>
      </c>
      <c r="P700" s="41">
        <f>+e!X698</f>
        <v>11</v>
      </c>
      <c r="Q700" s="30">
        <f>+IFERROR(ROUND(e!Z698/e!Y698*100,1),0)</f>
        <v>0</v>
      </c>
      <c r="R700" s="30">
        <f>+IFERROR(ROUND(e!AB698/e!AA698*100,1),0)</f>
        <v>10</v>
      </c>
      <c r="S700" s="30">
        <f>+IFERROR(ROUND(SUM(e!AC698:AF698)/J700*100,1),0)</f>
        <v>17.100000000000001</v>
      </c>
      <c r="T700" s="30">
        <f>+IFERROR(ROUND(e!AG698/e!Y698*100,1),0)</f>
        <v>99.8</v>
      </c>
      <c r="U700" s="30">
        <f>+IFERROR(ROUND(e!AH698/SUM(e!AH698:AJ698)*100,1),0)</f>
        <v>0</v>
      </c>
      <c r="V700" s="30">
        <f>+IFERROR(ROUND(e!AK698/SUM(e!AK698:AQ698)*100,1),0)</f>
        <v>97.1</v>
      </c>
      <c r="W700" s="30">
        <f>+IFERROR(ROUND(SUM(e!AR698:BG698)/J700*100,1),0)</f>
        <v>31.7</v>
      </c>
      <c r="X700" s="30">
        <f>+IFERROR(ROUND(SUM(e!BH698:BI698)/SUM(e!BJ698:BK698)*100,1),0)</f>
        <v>128.1</v>
      </c>
      <c r="Y700" s="30">
        <f t="shared" si="95"/>
        <v>82.9</v>
      </c>
      <c r="Z700" s="30">
        <f t="shared" si="96"/>
        <v>120.9</v>
      </c>
      <c r="AA700" s="30">
        <f>+IFERROR(ROUND(K700/SUM(e!T698:V698),1),0)</f>
        <v>136.30000000000001</v>
      </c>
      <c r="AB700" s="42">
        <f>+IFERROR(ROUND((SUM(e!BJ698:BK698)-SUM(e!BL698:BO698))/SUM(e!T698:V698),1),0)</f>
        <v>112.7</v>
      </c>
      <c r="AC700" s="30">
        <f>+IFERROR(ROUND(e!BP698/e!BQ698*100,1),0)</f>
        <v>260</v>
      </c>
      <c r="AD700" s="101">
        <f>+e!BR698</f>
        <v>0</v>
      </c>
      <c r="AF700" s="5"/>
      <c r="AG700" s="29"/>
      <c r="BG700" s="5"/>
      <c r="BH700" s="29"/>
      <c r="CH700" s="5"/>
      <c r="CI700" s="29"/>
    </row>
    <row r="701" spans="2:87">
      <c r="B701" s="40" t="s">
        <v>2129</v>
      </c>
      <c r="C701" s="30" t="s">
        <v>2130</v>
      </c>
      <c r="D701" s="30" t="s">
        <v>1322</v>
      </c>
      <c r="E701" s="30" t="s">
        <v>2147</v>
      </c>
      <c r="F701" s="30" t="str">
        <f t="shared" si="94"/>
        <v>岐阜県関ヶ原町</v>
      </c>
      <c r="G701" s="41">
        <f>+e!F699</f>
        <v>6883</v>
      </c>
      <c r="H701" s="41">
        <f>+e!G699</f>
        <v>2</v>
      </c>
      <c r="I701" s="41">
        <f>+SUM(e!H699:K699)</f>
        <v>6</v>
      </c>
      <c r="J701" s="41">
        <f>+SUM(e!L699:O699)</f>
        <v>100552</v>
      </c>
      <c r="K701" s="41">
        <f>+e!P699</f>
        <v>161637</v>
      </c>
      <c r="L701" s="41">
        <f>+SUM(e!Q699:R699)</f>
        <v>530076</v>
      </c>
      <c r="M701" s="31">
        <f>+IFERROR(ROUND(e!P699/e!S699,0),0)</f>
        <v>80819</v>
      </c>
      <c r="N701" s="30">
        <f>+IFERROR(ROUND(SUM(e!T699:V699)/e!S699,0),0)</f>
        <v>430</v>
      </c>
      <c r="O701" s="30">
        <f>+IFERROR(ROUND(e!W699/e!G699*100,1),0)</f>
        <v>0</v>
      </c>
      <c r="P701" s="41">
        <f>+e!X699</f>
        <v>9</v>
      </c>
      <c r="Q701" s="30">
        <f>+IFERROR(ROUND(e!Z699/e!Y699*100,1),0)</f>
        <v>0</v>
      </c>
      <c r="R701" s="30">
        <f>+IFERROR(ROUND(e!AB699/e!AA699*100,1),0)</f>
        <v>58.1</v>
      </c>
      <c r="S701" s="30">
        <f>+IFERROR(ROUND(SUM(e!AC699:AF699)/J701*100,1),0)</f>
        <v>9.1999999999999993</v>
      </c>
      <c r="T701" s="30">
        <f>+IFERROR(ROUND(e!AG699/e!Y699*100,1),0)</f>
        <v>0</v>
      </c>
      <c r="U701" s="30">
        <f>+IFERROR(ROUND(e!AH699/SUM(e!AH699:AJ699)*100,1),0)</f>
        <v>0</v>
      </c>
      <c r="V701" s="30">
        <f>+IFERROR(ROUND(e!AK699/SUM(e!AK699:AQ699)*100,1),0)</f>
        <v>0</v>
      </c>
      <c r="W701" s="30">
        <f>+IFERROR(ROUND(SUM(e!AR699:BG699)/J701*100,1),0)</f>
        <v>5.4</v>
      </c>
      <c r="X701" s="30">
        <f>+IFERROR(ROUND(SUM(e!BH699:BI699)/SUM(e!BJ699:BK699)*100,1),0)</f>
        <v>96.5</v>
      </c>
      <c r="Y701" s="30">
        <f t="shared" si="95"/>
        <v>327.9</v>
      </c>
      <c r="Z701" s="30">
        <f t="shared" si="96"/>
        <v>94.5</v>
      </c>
      <c r="AA701" s="30">
        <f>+IFERROR(ROUND(K701/SUM(e!T699:V699),1),0)</f>
        <v>188.2</v>
      </c>
      <c r="AB701" s="42">
        <f>+IFERROR(ROUND((SUM(e!BJ699:BK699)-SUM(e!BL699:BO699))/SUM(e!T699:V699),1),0)</f>
        <v>199.2</v>
      </c>
      <c r="AC701" s="30">
        <f>+IFERROR(ROUND(e!BP699/e!BQ699*100,1),0)</f>
        <v>381.3</v>
      </c>
      <c r="AD701" s="101">
        <f>+e!BR699</f>
        <v>0</v>
      </c>
      <c r="AF701" s="5"/>
      <c r="AG701" s="29"/>
      <c r="BG701" s="5"/>
      <c r="BH701" s="29"/>
      <c r="CH701" s="5"/>
      <c r="CI701" s="29"/>
    </row>
    <row r="702" spans="2:87">
      <c r="B702" s="40" t="s">
        <v>2129</v>
      </c>
      <c r="C702" s="30" t="s">
        <v>2130</v>
      </c>
      <c r="D702" s="30" t="s">
        <v>1485</v>
      </c>
      <c r="E702" s="30" t="s">
        <v>2148</v>
      </c>
      <c r="F702" s="30" t="str">
        <f t="shared" si="94"/>
        <v>岐阜県岐南町</v>
      </c>
      <c r="G702" s="41">
        <f>+e!F700</f>
        <v>25250</v>
      </c>
      <c r="H702" s="41">
        <f>+e!G700</f>
        <v>4</v>
      </c>
      <c r="I702" s="41">
        <f>+SUM(e!H700:K700)</f>
        <v>3</v>
      </c>
      <c r="J702" s="41">
        <f>+SUM(e!L700:O700)</f>
        <v>151605</v>
      </c>
      <c r="K702" s="41">
        <f>+e!P700</f>
        <v>236402</v>
      </c>
      <c r="L702" s="41">
        <f>+SUM(e!Q700:R700)</f>
        <v>68384</v>
      </c>
      <c r="M702" s="31">
        <f>+IFERROR(ROUND(e!P700/e!S700,0),0)</f>
        <v>78801</v>
      </c>
      <c r="N702" s="30">
        <f>+IFERROR(ROUND(SUM(e!T700:V700)/e!S700,0),0)</f>
        <v>909</v>
      </c>
      <c r="O702" s="30">
        <f>+IFERROR(ROUND(e!W700/e!G700*100,1),0)</f>
        <v>0</v>
      </c>
      <c r="P702" s="41">
        <f>+e!X700</f>
        <v>3</v>
      </c>
      <c r="Q702" s="30">
        <f>+IFERROR(ROUND(e!Z700/e!Y700*100,1),0)</f>
        <v>0</v>
      </c>
      <c r="R702" s="30">
        <f>+IFERROR(ROUND(e!AB700/e!AA700*100,1),0)</f>
        <v>0</v>
      </c>
      <c r="S702" s="30">
        <f>+IFERROR(ROUND(SUM(e!AC700:AF700)/J702*100,1),0)</f>
        <v>32</v>
      </c>
      <c r="T702" s="30">
        <f>+IFERROR(ROUND(e!AG700/e!Y700*100,1),0)</f>
        <v>0</v>
      </c>
      <c r="U702" s="30">
        <f>+IFERROR(ROUND(e!AH700/SUM(e!AH700:AJ700)*100,1),0)</f>
        <v>0</v>
      </c>
      <c r="V702" s="30">
        <f>+IFERROR(ROUND(e!AK700/SUM(e!AK700:AQ700)*100,1),0)</f>
        <v>0</v>
      </c>
      <c r="W702" s="30">
        <f>+IFERROR(ROUND(SUM(e!AR700:BG700)/J702*100,1),0)</f>
        <v>7.3</v>
      </c>
      <c r="X702" s="30">
        <f>+IFERROR(ROUND(SUM(e!BH700:BI700)/SUM(e!BJ700:BK700)*100,1),0)</f>
        <v>132.19999999999999</v>
      </c>
      <c r="Y702" s="30">
        <f t="shared" si="95"/>
        <v>28.9</v>
      </c>
      <c r="Z702" s="30">
        <f t="shared" si="96"/>
        <v>131.6</v>
      </c>
      <c r="AA702" s="30">
        <f>+IFERROR(ROUND(K702/SUM(e!T700:V700),1),0)</f>
        <v>86.7</v>
      </c>
      <c r="AB702" s="42">
        <f>+IFERROR(ROUND((SUM(e!BJ700:BK700)-SUM(e!BL700:BO700))/SUM(e!T700:V700),1),0)</f>
        <v>65.900000000000006</v>
      </c>
      <c r="AC702" s="30">
        <f>+IFERROR(ROUND(e!BP700/e!BQ700*100,1),0)</f>
        <v>833.9</v>
      </c>
      <c r="AD702" s="101">
        <f>+e!BR700</f>
        <v>0</v>
      </c>
      <c r="AF702" s="5"/>
      <c r="AG702" s="29"/>
      <c r="BG702" s="5"/>
      <c r="BH702" s="29"/>
      <c r="CH702" s="5"/>
      <c r="CI702" s="29"/>
    </row>
    <row r="703" spans="2:87">
      <c r="B703" s="40" t="s">
        <v>2129</v>
      </c>
      <c r="C703" s="30" t="s">
        <v>2130</v>
      </c>
      <c r="D703" s="30" t="s">
        <v>1324</v>
      </c>
      <c r="E703" s="30" t="s">
        <v>2149</v>
      </c>
      <c r="F703" s="30" t="str">
        <f t="shared" si="94"/>
        <v>岐阜県御嵩町</v>
      </c>
      <c r="G703" s="41">
        <f>+e!F701</f>
        <v>17277</v>
      </c>
      <c r="H703" s="41">
        <f>+e!G701</f>
        <v>6</v>
      </c>
      <c r="I703" s="41">
        <f>+SUM(e!H701:K701)</f>
        <v>1</v>
      </c>
      <c r="J703" s="41">
        <f>+SUM(e!L701:O701)</f>
        <v>216671</v>
      </c>
      <c r="K703" s="41">
        <f>+e!P701</f>
        <v>429357</v>
      </c>
      <c r="L703" s="41">
        <f>+SUM(e!Q701:R701)</f>
        <v>156474</v>
      </c>
      <c r="M703" s="31">
        <f>+IFERROR(ROUND(e!P701/e!S701,0),0)</f>
        <v>107339</v>
      </c>
      <c r="N703" s="30">
        <f>+IFERROR(ROUND(SUM(e!T701:V701)/e!S701,0),0)</f>
        <v>482</v>
      </c>
      <c r="O703" s="30">
        <f>+IFERROR(ROUND(e!W701/e!G701*100,1),0)</f>
        <v>50</v>
      </c>
      <c r="P703" s="41">
        <f>+e!X701</f>
        <v>3</v>
      </c>
      <c r="Q703" s="30">
        <f>+IFERROR(ROUND(e!Z701/e!Y701*100,1),0)</f>
        <v>0</v>
      </c>
      <c r="R703" s="30">
        <f>+IFERROR(ROUND(e!AB701/e!AA701*100,1),0)</f>
        <v>100</v>
      </c>
      <c r="S703" s="30">
        <f>+IFERROR(ROUND(SUM(e!AC701:AF701)/J703*100,1),0)</f>
        <v>7.1</v>
      </c>
      <c r="T703" s="30">
        <f>+IFERROR(ROUND(e!AG701/e!Y701*100,1),0)</f>
        <v>0</v>
      </c>
      <c r="U703" s="30">
        <f>+IFERROR(ROUND(e!AH701/SUM(e!AH701:AJ701)*100,1),0)</f>
        <v>32.4</v>
      </c>
      <c r="V703" s="30">
        <f>+IFERROR(ROUND(e!AK701/SUM(e!AK701:AQ701)*100,1),0)</f>
        <v>58.3</v>
      </c>
      <c r="W703" s="30">
        <f>+IFERROR(ROUND(SUM(e!AR701:BG701)/J703*100,1),0)</f>
        <v>14.7</v>
      </c>
      <c r="X703" s="30">
        <f>+IFERROR(ROUND(SUM(e!BH701:BI701)/SUM(e!BJ701:BK701)*100,1),0)</f>
        <v>109.4</v>
      </c>
      <c r="Y703" s="30">
        <f t="shared" si="95"/>
        <v>36.4</v>
      </c>
      <c r="Z703" s="30">
        <f t="shared" si="96"/>
        <v>107.5</v>
      </c>
      <c r="AA703" s="30">
        <f>+IFERROR(ROUND(K703/SUM(e!T701:V701),1),0)</f>
        <v>222.9</v>
      </c>
      <c r="AB703" s="42">
        <f>+IFERROR(ROUND((SUM(e!BJ701:BK701)-SUM(e!BL701:BO701))/SUM(e!T701:V701),1),0)</f>
        <v>207.4</v>
      </c>
      <c r="AC703" s="30">
        <f>+IFERROR(ROUND(e!BP701/e!BQ701*100,1),0)</f>
        <v>544.5</v>
      </c>
      <c r="AD703" s="101">
        <f>+e!BR701</f>
        <v>6920</v>
      </c>
      <c r="AF703" s="5"/>
      <c r="AG703" s="29"/>
      <c r="BG703" s="5"/>
      <c r="BH703" s="29"/>
      <c r="CH703" s="5"/>
      <c r="CI703" s="29"/>
    </row>
    <row r="704" spans="2:87">
      <c r="B704" s="40" t="s">
        <v>2129</v>
      </c>
      <c r="C704" s="30" t="s">
        <v>2130</v>
      </c>
      <c r="D704" s="30" t="s">
        <v>1332</v>
      </c>
      <c r="E704" s="30" t="s">
        <v>2150</v>
      </c>
      <c r="F704" s="30" t="str">
        <f t="shared" si="94"/>
        <v>岐阜県神戸町</v>
      </c>
      <c r="G704" s="41">
        <f>+e!F702</f>
        <v>18276</v>
      </c>
      <c r="H704" s="41">
        <f>+e!G702</f>
        <v>2</v>
      </c>
      <c r="I704" s="41">
        <f>+SUM(e!H702:K702)</f>
        <v>2</v>
      </c>
      <c r="J704" s="41">
        <f>+SUM(e!L702:O702)</f>
        <v>179123</v>
      </c>
      <c r="K704" s="41">
        <f>+e!P702</f>
        <v>171110</v>
      </c>
      <c r="L704" s="41">
        <f>+SUM(e!Q702:R702)</f>
        <v>0</v>
      </c>
      <c r="M704" s="31">
        <f>+IFERROR(ROUND(e!P702/e!S702,0),0)</f>
        <v>85555</v>
      </c>
      <c r="N704" s="30">
        <f>+IFERROR(ROUND(SUM(e!T702:V702)/e!S702,0),0)</f>
        <v>1023</v>
      </c>
      <c r="O704" s="30">
        <f>+IFERROR(ROUND(e!W702/e!G702*100,1),0)</f>
        <v>50</v>
      </c>
      <c r="P704" s="41">
        <f>+e!X702</f>
        <v>22</v>
      </c>
      <c r="Q704" s="30">
        <f>+IFERROR(ROUND(e!Z702/e!Y702*100,1),0)</f>
        <v>0</v>
      </c>
      <c r="R704" s="30">
        <f>+IFERROR(ROUND(e!AB702/e!AA702*100,1),0)</f>
        <v>30.8</v>
      </c>
      <c r="S704" s="30">
        <f>+IFERROR(ROUND(SUM(e!AC702:AF702)/J704*100,1),0)</f>
        <v>24.3</v>
      </c>
      <c r="T704" s="30">
        <f>+IFERROR(ROUND(e!AG702/e!Y702*100,1),0)</f>
        <v>0</v>
      </c>
      <c r="U704" s="30">
        <f>+IFERROR(ROUND(e!AH702/SUM(e!AH702:AJ702)*100,1),0)</f>
        <v>0</v>
      </c>
      <c r="V704" s="30">
        <f>+IFERROR(ROUND(e!AK702/SUM(e!AK702:AQ702)*100,1),0)</f>
        <v>0</v>
      </c>
      <c r="W704" s="30">
        <f>+IFERROR(ROUND(SUM(e!AR702:BG702)/J704*100,1),0)</f>
        <v>4.8</v>
      </c>
      <c r="X704" s="30">
        <f>+IFERROR(ROUND(SUM(e!BH702:BI702)/SUM(e!BJ702:BK702)*100,1),0)</f>
        <v>118.5</v>
      </c>
      <c r="Y704" s="30">
        <f t="shared" si="95"/>
        <v>0</v>
      </c>
      <c r="Z704" s="30">
        <f t="shared" si="96"/>
        <v>118.4</v>
      </c>
      <c r="AA704" s="30">
        <f>+IFERROR(ROUND(K704/SUM(e!T702:V702),1),0)</f>
        <v>83.7</v>
      </c>
      <c r="AB704" s="42">
        <f>+IFERROR(ROUND((SUM(e!BJ702:BK702)-SUM(e!BL702:BO702))/SUM(e!T702:V702),1),0)</f>
        <v>70.7</v>
      </c>
      <c r="AC704" s="30">
        <f>+IFERROR(ROUND(e!BP702/e!BQ702*100,1),0)</f>
        <v>618.70000000000005</v>
      </c>
      <c r="AD704" s="101">
        <f>+e!BR702</f>
        <v>0</v>
      </c>
      <c r="AF704" s="5"/>
      <c r="AG704" s="29"/>
      <c r="BG704" s="5"/>
      <c r="BH704" s="29"/>
      <c r="CH704" s="5"/>
      <c r="CI704" s="29"/>
    </row>
    <row r="705" spans="2:87">
      <c r="B705" s="40" t="s">
        <v>2129</v>
      </c>
      <c r="C705" s="30" t="s">
        <v>2130</v>
      </c>
      <c r="D705" s="30" t="s">
        <v>1336</v>
      </c>
      <c r="E705" s="30" t="s">
        <v>2151</v>
      </c>
      <c r="F705" s="30" t="str">
        <f t="shared" si="94"/>
        <v>岐阜県輪之内町</v>
      </c>
      <c r="G705" s="41">
        <f>+e!F703</f>
        <v>9423</v>
      </c>
      <c r="H705" s="41">
        <f>+e!G703</f>
        <v>1</v>
      </c>
      <c r="I705" s="41">
        <f>+SUM(e!H703:K703)</f>
        <v>2</v>
      </c>
      <c r="J705" s="41">
        <f>+SUM(e!L703:O703)</f>
        <v>90351</v>
      </c>
      <c r="K705" s="41">
        <f>+e!P703</f>
        <v>107184</v>
      </c>
      <c r="L705" s="41">
        <f>+SUM(e!Q703:R703)</f>
        <v>339999</v>
      </c>
      <c r="M705" s="31">
        <f>+IFERROR(ROUND(e!P703/e!S703,0),0)</f>
        <v>107184</v>
      </c>
      <c r="N705" s="30">
        <f>+IFERROR(ROUND(SUM(e!T703:V703)/e!S703,0),0)</f>
        <v>1214</v>
      </c>
      <c r="O705" s="30">
        <f>+IFERROR(ROUND(e!W703/e!G703*100,1),0)</f>
        <v>0</v>
      </c>
      <c r="P705" s="41">
        <f>+e!X703</f>
        <v>1</v>
      </c>
      <c r="Q705" s="30">
        <f>+IFERROR(ROUND(e!Z703/e!Y703*100,1),0)</f>
        <v>0</v>
      </c>
      <c r="R705" s="30">
        <f>+IFERROR(ROUND(e!AB703/e!AA703*100,1),0)</f>
        <v>50</v>
      </c>
      <c r="S705" s="30">
        <f>+IFERROR(ROUND(SUM(e!AC703:AF703)/J705*100,1),0)</f>
        <v>0</v>
      </c>
      <c r="T705" s="30">
        <f>+IFERROR(ROUND(e!AG703/e!Y703*100,1),0)</f>
        <v>100</v>
      </c>
      <c r="U705" s="30">
        <f>+IFERROR(ROUND(e!AH703/SUM(e!AH703:AJ703)*100,1),0)</f>
        <v>59.9</v>
      </c>
      <c r="V705" s="30">
        <f>+IFERROR(ROUND(e!AK703/SUM(e!AK703:AQ703)*100,1),0)</f>
        <v>50.7</v>
      </c>
      <c r="W705" s="30">
        <f>+IFERROR(ROUND(SUM(e!AR703:BG703)/J705*100,1),0)</f>
        <v>6.7</v>
      </c>
      <c r="X705" s="30">
        <f>+IFERROR(ROUND(SUM(e!BH703:BI703)/SUM(e!BJ703:BK703)*100,1),0)</f>
        <v>125.3</v>
      </c>
      <c r="Y705" s="30">
        <f t="shared" si="95"/>
        <v>317.2</v>
      </c>
      <c r="Z705" s="30">
        <f t="shared" si="96"/>
        <v>128.9</v>
      </c>
      <c r="AA705" s="30">
        <f>+IFERROR(ROUND(K705/SUM(e!T703:V703),1),0)</f>
        <v>88.3</v>
      </c>
      <c r="AB705" s="42">
        <f>+IFERROR(ROUND((SUM(e!BJ703:BK703)-SUM(e!BL703:BO703))/SUM(e!T703:V703),1),0)</f>
        <v>68.5</v>
      </c>
      <c r="AC705" s="30">
        <f>+IFERROR(ROUND(e!BP703/e!BQ703*100,1),0)</f>
        <v>439.8</v>
      </c>
      <c r="AD705" s="101">
        <f>+e!BR703</f>
        <v>0</v>
      </c>
      <c r="AF705" s="5"/>
      <c r="AG705" s="29"/>
      <c r="BG705" s="5"/>
      <c r="BH705" s="29"/>
      <c r="CH705" s="5"/>
      <c r="CI705" s="29"/>
    </row>
    <row r="706" spans="2:87">
      <c r="B706" s="40" t="s">
        <v>2129</v>
      </c>
      <c r="C706" s="30" t="s">
        <v>2130</v>
      </c>
      <c r="D706" s="30" t="s">
        <v>1338</v>
      </c>
      <c r="E706" s="30" t="s">
        <v>2152</v>
      </c>
      <c r="F706" s="30" t="str">
        <f t="shared" si="94"/>
        <v>岐阜県揖斐川町</v>
      </c>
      <c r="G706" s="41">
        <f>+e!F704</f>
        <v>12556</v>
      </c>
      <c r="H706" s="41">
        <f>+e!G704</f>
        <v>1</v>
      </c>
      <c r="I706" s="41">
        <f>+SUM(e!H704:K704)</f>
        <v>3</v>
      </c>
      <c r="J706" s="41">
        <f>+SUM(e!L704:O704)</f>
        <v>120376</v>
      </c>
      <c r="K706" s="41">
        <f>+e!P704</f>
        <v>95351</v>
      </c>
      <c r="L706" s="41">
        <f>+SUM(e!Q704:R704)</f>
        <v>1695733</v>
      </c>
      <c r="M706" s="31">
        <f>+IFERROR(ROUND(e!P704/e!S704,0),0)</f>
        <v>95351</v>
      </c>
      <c r="N706" s="30">
        <f>+IFERROR(ROUND(SUM(e!T704:V704)/e!S704,0),0)</f>
        <v>1192</v>
      </c>
      <c r="O706" s="30">
        <f>+IFERROR(ROUND(e!W704/e!G704*100,1),0)</f>
        <v>0</v>
      </c>
      <c r="P706" s="41">
        <f>+e!X704</f>
        <v>26</v>
      </c>
      <c r="Q706" s="30">
        <f>+IFERROR(ROUND(e!Z704/e!Y704*100,1),0)</f>
        <v>0</v>
      </c>
      <c r="R706" s="30">
        <f>+IFERROR(ROUND(e!AB704/e!AA704*100,1),0)</f>
        <v>65.8</v>
      </c>
      <c r="S706" s="30">
        <f>+IFERROR(ROUND(SUM(e!AC704:AF704)/J706*100,1),0)</f>
        <v>8.1</v>
      </c>
      <c r="T706" s="30">
        <f>+IFERROR(ROUND(e!AG704/e!Y704*100,1),0)</f>
        <v>26.5</v>
      </c>
      <c r="U706" s="30">
        <f>+IFERROR(ROUND(e!AH704/SUM(e!AH704:AJ704)*100,1),0)</f>
        <v>26.5</v>
      </c>
      <c r="V706" s="30">
        <f>+IFERROR(ROUND(e!AK704/SUM(e!AK704:AQ704)*100,1),0)</f>
        <v>0</v>
      </c>
      <c r="W706" s="30">
        <f>+IFERROR(ROUND(SUM(e!AR704:BG704)/J706*100,1),0)</f>
        <v>22.2</v>
      </c>
      <c r="X706" s="30">
        <f>+IFERROR(ROUND(SUM(e!BH704:BI704)/SUM(e!BJ704:BK704)*100,1),0)</f>
        <v>104.9</v>
      </c>
      <c r="Y706" s="30">
        <f t="shared" si="95"/>
        <v>1778.4</v>
      </c>
      <c r="Z706" s="30">
        <f t="shared" si="96"/>
        <v>46.8</v>
      </c>
      <c r="AA706" s="30">
        <f>+IFERROR(ROUND(K706/SUM(e!T704:V704),1),0)</f>
        <v>80</v>
      </c>
      <c r="AB706" s="42">
        <f>+IFERROR(ROUND((SUM(e!BJ704:BK704)-SUM(e!BL704:BO704))/SUM(e!T704:V704),1),0)</f>
        <v>171</v>
      </c>
      <c r="AC706" s="30">
        <f>+IFERROR(ROUND(e!BP704/e!BQ704*100,1),0)</f>
        <v>348</v>
      </c>
      <c r="AD706" s="101">
        <f>+e!BR704</f>
        <v>0</v>
      </c>
      <c r="AF706" s="5"/>
      <c r="AG706" s="29"/>
      <c r="BG706" s="5"/>
      <c r="BH706" s="29"/>
      <c r="CH706" s="5"/>
      <c r="CI706" s="29"/>
    </row>
    <row r="707" spans="2:87">
      <c r="B707" s="40" t="s">
        <v>2129</v>
      </c>
      <c r="C707" s="30" t="s">
        <v>2130</v>
      </c>
      <c r="D707" s="30" t="s">
        <v>1342</v>
      </c>
      <c r="E707" s="30" t="s">
        <v>2153</v>
      </c>
      <c r="F707" s="30" t="str">
        <f t="shared" si="94"/>
        <v>岐阜県八百津町</v>
      </c>
      <c r="G707" s="41">
        <f>+e!F705</f>
        <v>9978</v>
      </c>
      <c r="H707" s="41">
        <f>+e!G705</f>
        <v>5</v>
      </c>
      <c r="I707" s="41">
        <f>+SUM(e!H705:K705)</f>
        <v>4</v>
      </c>
      <c r="J707" s="41">
        <f>+SUM(e!L705:O705)</f>
        <v>199933</v>
      </c>
      <c r="K707" s="41">
        <f>+e!P705</f>
        <v>286030</v>
      </c>
      <c r="L707" s="41">
        <f>+SUM(e!Q705:R705)</f>
        <v>1337253</v>
      </c>
      <c r="M707" s="31">
        <f>+IFERROR(ROUND(e!P705/e!S705,0),0)</f>
        <v>57206</v>
      </c>
      <c r="N707" s="30">
        <f>+IFERROR(ROUND(SUM(e!T705:V705)/e!S705,0),0)</f>
        <v>235</v>
      </c>
      <c r="O707" s="30">
        <f>+IFERROR(ROUND(e!W705/e!G705*100,1),0)</f>
        <v>20</v>
      </c>
      <c r="P707" s="41">
        <f>+e!X705</f>
        <v>9</v>
      </c>
      <c r="Q707" s="30">
        <f>+IFERROR(ROUND(e!Z705/e!Y705*100,1),0)</f>
        <v>0</v>
      </c>
      <c r="R707" s="30">
        <f>+IFERROR(ROUND(e!AB705/e!AA705*100,1),0)</f>
        <v>55.4</v>
      </c>
      <c r="S707" s="30">
        <f>+IFERROR(ROUND(SUM(e!AC705:AF705)/J707*100,1),0)</f>
        <v>2.4</v>
      </c>
      <c r="T707" s="30">
        <f>+IFERROR(ROUND(e!AG705/e!Y705*100,1),0)</f>
        <v>80</v>
      </c>
      <c r="U707" s="30">
        <f>+IFERROR(ROUND(e!AH705/SUM(e!AH705:AJ705)*100,1),0)</f>
        <v>0</v>
      </c>
      <c r="V707" s="30">
        <f>+IFERROR(ROUND(e!AK705/SUM(e!AK705:AQ705)*100,1),0)</f>
        <v>77.900000000000006</v>
      </c>
      <c r="W707" s="30">
        <f>+IFERROR(ROUND(SUM(e!AR705:BG705)/J707*100,1),0)</f>
        <v>3.8</v>
      </c>
      <c r="X707" s="30">
        <f>+IFERROR(ROUND(SUM(e!BH705:BI705)/SUM(e!BJ705:BK705)*100,1),0)</f>
        <v>105.5</v>
      </c>
      <c r="Y707" s="30">
        <f t="shared" si="95"/>
        <v>467.5</v>
      </c>
      <c r="Z707" s="30">
        <f t="shared" si="96"/>
        <v>100.1</v>
      </c>
      <c r="AA707" s="30">
        <f>+IFERROR(ROUND(K707/SUM(e!T705:V705),1),0)</f>
        <v>243.2</v>
      </c>
      <c r="AB707" s="42">
        <f>+IFERROR(ROUND((SUM(e!BJ705:BK705)-SUM(e!BL705:BO705))/SUM(e!T705:V705),1),0)</f>
        <v>242.9</v>
      </c>
      <c r="AC707" s="30">
        <f>+IFERROR(ROUND(e!BP705/e!BQ705*100,1),0)</f>
        <v>457.1</v>
      </c>
      <c r="AD707" s="101">
        <f>+e!BR705</f>
        <v>0</v>
      </c>
      <c r="AF707" s="5"/>
      <c r="AG707" s="29"/>
      <c r="BG707" s="5"/>
      <c r="BH707" s="29"/>
      <c r="CH707" s="5"/>
      <c r="CI707" s="29"/>
    </row>
    <row r="708" spans="2:87">
      <c r="B708" s="40" t="s">
        <v>2129</v>
      </c>
      <c r="C708" s="30" t="s">
        <v>2130</v>
      </c>
      <c r="D708" s="30" t="s">
        <v>1350</v>
      </c>
      <c r="E708" s="30" t="s">
        <v>2154</v>
      </c>
      <c r="F708" s="30" t="str">
        <f t="shared" si="94"/>
        <v>岐阜県大野町</v>
      </c>
      <c r="G708" s="41">
        <f>+e!F706</f>
        <v>22510</v>
      </c>
      <c r="H708" s="41">
        <f>+e!G706</f>
        <v>3</v>
      </c>
      <c r="I708" s="41">
        <f>+SUM(e!H706:K706)</f>
        <v>4</v>
      </c>
      <c r="J708" s="41">
        <f>+SUM(e!L706:O706)</f>
        <v>176579</v>
      </c>
      <c r="K708" s="41">
        <f>+e!P706</f>
        <v>249937</v>
      </c>
      <c r="L708" s="41">
        <f>+SUM(e!Q706:R706)</f>
        <v>926697</v>
      </c>
      <c r="M708" s="31">
        <f>+IFERROR(ROUND(e!P706/e!S706,0),0)</f>
        <v>249937</v>
      </c>
      <c r="N708" s="30">
        <f>+IFERROR(ROUND(SUM(e!T706:V706)/e!S706,0),0)</f>
        <v>2215</v>
      </c>
      <c r="O708" s="30">
        <f>+IFERROR(ROUND(e!W706/e!G706*100,1),0)</f>
        <v>0</v>
      </c>
      <c r="P708" s="41">
        <f>+e!X706</f>
        <v>3</v>
      </c>
      <c r="Q708" s="30">
        <f>+IFERROR(ROUND(e!Z706/e!Y706*100,1),0)</f>
        <v>0</v>
      </c>
      <c r="R708" s="30">
        <f>+IFERROR(ROUND(e!AB706/e!AA706*100,1),0)</f>
        <v>76.7</v>
      </c>
      <c r="S708" s="30">
        <f>+IFERROR(ROUND(SUM(e!AC706:AF706)/J708*100,1),0)</f>
        <v>23.9</v>
      </c>
      <c r="T708" s="30">
        <f>+IFERROR(ROUND(e!AG706/e!Y706*100,1),0)</f>
        <v>78.599999999999994</v>
      </c>
      <c r="U708" s="30">
        <f>+IFERROR(ROUND(e!AH706/SUM(e!AH706:AJ706)*100,1),0)</f>
        <v>78.599999999999994</v>
      </c>
      <c r="V708" s="30">
        <f>+IFERROR(ROUND(e!AK706/SUM(e!AK706:AQ706)*100,1),0)</f>
        <v>28.6</v>
      </c>
      <c r="W708" s="30">
        <f>+IFERROR(ROUND(SUM(e!AR706:BG706)/J708*100,1),0)</f>
        <v>18</v>
      </c>
      <c r="X708" s="30">
        <f>+IFERROR(ROUND(SUM(e!BH706:BI706)/SUM(e!BJ706:BK706)*100,1),0)</f>
        <v>108.4</v>
      </c>
      <c r="Y708" s="30">
        <f t="shared" si="95"/>
        <v>370.8</v>
      </c>
      <c r="Z708" s="30">
        <f t="shared" si="96"/>
        <v>110.4</v>
      </c>
      <c r="AA708" s="30">
        <f>+IFERROR(ROUND(K708/SUM(e!T706:V706),1),0)</f>
        <v>112.8</v>
      </c>
      <c r="AB708" s="42">
        <f>+IFERROR(ROUND((SUM(e!BJ706:BK706)-SUM(e!BL706:BO706))/SUM(e!T706:V706),1),0)</f>
        <v>102.2</v>
      </c>
      <c r="AC708" s="30">
        <f>+IFERROR(ROUND(e!BP706/e!BQ706*100,1),0)</f>
        <v>568.5</v>
      </c>
      <c r="AD708" s="101">
        <f>+e!BR706</f>
        <v>0</v>
      </c>
      <c r="AF708" s="5"/>
      <c r="AG708" s="29"/>
      <c r="BG708" s="5"/>
      <c r="BH708" s="29"/>
      <c r="CH708" s="5"/>
      <c r="CI708" s="29"/>
    </row>
    <row r="709" spans="2:87">
      <c r="B709" s="40" t="s">
        <v>2129</v>
      </c>
      <c r="C709" s="30" t="s">
        <v>2130</v>
      </c>
      <c r="D709" s="30" t="s">
        <v>1352</v>
      </c>
      <c r="E709" s="30" t="s">
        <v>2155</v>
      </c>
      <c r="F709" s="30" t="str">
        <f t="shared" si="94"/>
        <v>岐阜県北方町</v>
      </c>
      <c r="G709" s="41">
        <f>+e!F707</f>
        <v>17466</v>
      </c>
      <c r="H709" s="41">
        <f>+e!G707</f>
        <v>5</v>
      </c>
      <c r="I709" s="41">
        <f>+SUM(e!H707:K707)</f>
        <v>1</v>
      </c>
      <c r="J709" s="41">
        <f>+SUM(e!L707:O707)</f>
        <v>110636</v>
      </c>
      <c r="K709" s="41">
        <f>+e!P707</f>
        <v>146088</v>
      </c>
      <c r="L709" s="41">
        <f>+SUM(e!Q707:R707)</f>
        <v>110464</v>
      </c>
      <c r="M709" s="31">
        <f>+IFERROR(ROUND(e!P707/e!S707,0),0)</f>
        <v>29218</v>
      </c>
      <c r="N709" s="30">
        <f>+IFERROR(ROUND(SUM(e!T707:V707)/e!S707,0),0)</f>
        <v>354</v>
      </c>
      <c r="O709" s="30">
        <f>+IFERROR(ROUND(e!W707/e!G707*100,1),0)</f>
        <v>0</v>
      </c>
      <c r="P709" s="41">
        <f>+e!X707</f>
        <v>5</v>
      </c>
      <c r="Q709" s="30">
        <f>+IFERROR(ROUND(e!Z707/e!Y707*100,1),0)</f>
        <v>0</v>
      </c>
      <c r="R709" s="30">
        <f>+IFERROR(ROUND(e!AB707/e!AA707*100,1),0)</f>
        <v>0</v>
      </c>
      <c r="S709" s="30">
        <f>+IFERROR(ROUND(SUM(e!AC707:AF707)/J709*100,1),0)</f>
        <v>24.5</v>
      </c>
      <c r="T709" s="30">
        <f>+IFERROR(ROUND(e!AG707/e!Y707*100,1),0)</f>
        <v>0</v>
      </c>
      <c r="U709" s="30">
        <f>+IFERROR(ROUND(e!AH707/SUM(e!AH707:AJ707)*100,1),0)</f>
        <v>0</v>
      </c>
      <c r="V709" s="30">
        <f>+IFERROR(ROUND(e!AK707/SUM(e!AK707:AQ707)*100,1),0)</f>
        <v>100</v>
      </c>
      <c r="W709" s="30">
        <f>+IFERROR(ROUND(SUM(e!AR707:BG707)/J709*100,1),0)</f>
        <v>8.8000000000000007</v>
      </c>
      <c r="X709" s="30">
        <f>+IFERROR(ROUND(SUM(e!BH707:BI707)/SUM(e!BJ707:BK707)*100,1),0)</f>
        <v>136.1</v>
      </c>
      <c r="Y709" s="30">
        <f t="shared" si="95"/>
        <v>75.599999999999994</v>
      </c>
      <c r="Z709" s="30">
        <f t="shared" si="96"/>
        <v>135.1</v>
      </c>
      <c r="AA709" s="30">
        <f>+IFERROR(ROUND(K709/SUM(e!T707:V707),1),0)</f>
        <v>82.4</v>
      </c>
      <c r="AB709" s="42">
        <f>+IFERROR(ROUND((SUM(e!BJ707:BK707)-SUM(e!BL707:BO707))/SUM(e!T707:V707),1),0)</f>
        <v>61</v>
      </c>
      <c r="AC709" s="30">
        <f>+IFERROR(ROUND(e!BP707/e!BQ707*100,1),0)</f>
        <v>679.5</v>
      </c>
      <c r="AD709" s="101">
        <f>+e!BR707</f>
        <v>0</v>
      </c>
      <c r="AF709" s="5"/>
      <c r="AG709" s="29"/>
      <c r="BG709" s="5"/>
      <c r="BH709" s="29"/>
      <c r="CH709" s="5"/>
      <c r="CI709" s="29"/>
    </row>
    <row r="710" spans="2:87">
      <c r="B710" s="40" t="s">
        <v>2129</v>
      </c>
      <c r="C710" s="30" t="s">
        <v>2130</v>
      </c>
      <c r="D710" s="30" t="s">
        <v>1356</v>
      </c>
      <c r="E710" s="30" t="s">
        <v>2156</v>
      </c>
      <c r="F710" s="30" t="str">
        <f t="shared" ref="F710:F773" si="97">+C710&amp;E710</f>
        <v>岐阜県川辺町</v>
      </c>
      <c r="G710" s="41">
        <f>+e!F708</f>
        <v>9833</v>
      </c>
      <c r="H710" s="41">
        <f>+e!G708</f>
        <v>1</v>
      </c>
      <c r="I710" s="41">
        <f>+SUM(e!H708:K708)</f>
        <v>0</v>
      </c>
      <c r="J710" s="41">
        <f>+SUM(e!L708:O708)</f>
        <v>118170</v>
      </c>
      <c r="K710" s="41">
        <f>+e!P708</f>
        <v>189677</v>
      </c>
      <c r="L710" s="41">
        <f>+SUM(e!Q708:R708)</f>
        <v>356553</v>
      </c>
      <c r="M710" s="31">
        <f>+IFERROR(ROUND(e!P708/e!S708,0),0)</f>
        <v>189677</v>
      </c>
      <c r="N710" s="30">
        <f>+IFERROR(ROUND(SUM(e!T708:V708)/e!S708,0),0)</f>
        <v>977</v>
      </c>
      <c r="O710" s="30">
        <f>+IFERROR(ROUND(e!W708/e!G708*100,1),0)</f>
        <v>0</v>
      </c>
      <c r="P710" s="41">
        <f>+e!X708</f>
        <v>3</v>
      </c>
      <c r="Q710" s="30">
        <f>+IFERROR(ROUND(e!Z708/e!Y708*100,1),0)</f>
        <v>0</v>
      </c>
      <c r="R710" s="30">
        <f>+IFERROR(ROUND(e!AB708/e!AA708*100,1),0)</f>
        <v>0</v>
      </c>
      <c r="S710" s="30">
        <f>+IFERROR(ROUND(SUM(e!AC708:AF708)/J710*100,1),0)</f>
        <v>30.8</v>
      </c>
      <c r="T710" s="30">
        <f>+IFERROR(ROUND(e!AG708/e!Y708*100,1),0)</f>
        <v>0</v>
      </c>
      <c r="U710" s="30">
        <f>+IFERROR(ROUND(e!AH708/SUM(e!AH708:AJ708)*100,1),0)</f>
        <v>0</v>
      </c>
      <c r="V710" s="30">
        <f>+IFERROR(ROUND(e!AK708/SUM(e!AK708:AQ708)*100,1),0)</f>
        <v>100</v>
      </c>
      <c r="W710" s="30">
        <f>+IFERROR(ROUND(SUM(e!AR708:BG708)/J710*100,1),0)</f>
        <v>3.8</v>
      </c>
      <c r="X710" s="30">
        <f>+IFERROR(ROUND(SUM(e!BH708:BI708)/SUM(e!BJ708:BK708)*100,1),0)</f>
        <v>104.8</v>
      </c>
      <c r="Y710" s="30">
        <f t="shared" ref="Y710:Y773" si="98">+IFERROR(ROUND(L710/K710*100,1),0)</f>
        <v>188</v>
      </c>
      <c r="Z710" s="30">
        <f t="shared" ref="Z710:Z773" si="99">+IFERROR(ROUND(AA710/AB710*100,1),0)</f>
        <v>105.2</v>
      </c>
      <c r="AA710" s="30">
        <f>+IFERROR(ROUND(K710/SUM(e!T708:V708),1),0)</f>
        <v>194.1</v>
      </c>
      <c r="AB710" s="42">
        <f>+IFERROR(ROUND((SUM(e!BJ708:BK708)-SUM(e!BL708:BO708))/SUM(e!T708:V708),1),0)</f>
        <v>184.5</v>
      </c>
      <c r="AC710" s="30">
        <f>+IFERROR(ROUND(e!BP708/e!BQ708*100,1),0)</f>
        <v>1396.2</v>
      </c>
      <c r="AD710" s="101">
        <f>+e!BR708</f>
        <v>6030</v>
      </c>
      <c r="AF710" s="5"/>
      <c r="AG710" s="29"/>
      <c r="BG710" s="5"/>
      <c r="BH710" s="29"/>
      <c r="CH710" s="5"/>
      <c r="CI710" s="29"/>
    </row>
    <row r="711" spans="2:87">
      <c r="B711" s="40" t="s">
        <v>2129</v>
      </c>
      <c r="C711" s="30" t="s">
        <v>2130</v>
      </c>
      <c r="D711" s="30" t="s">
        <v>1358</v>
      </c>
      <c r="E711" s="30" t="s">
        <v>2157</v>
      </c>
      <c r="F711" s="30" t="str">
        <f t="shared" si="97"/>
        <v>岐阜県安八町</v>
      </c>
      <c r="G711" s="41">
        <f>+e!F709</f>
        <v>14543</v>
      </c>
      <c r="H711" s="41">
        <f>+e!G709</f>
        <v>3</v>
      </c>
      <c r="I711" s="41">
        <f>+SUM(e!H709:K709)</f>
        <v>1</v>
      </c>
      <c r="J711" s="41">
        <f>+SUM(e!L709:O709)</f>
        <v>136862</v>
      </c>
      <c r="K711" s="41">
        <f>+e!P709</f>
        <v>160106</v>
      </c>
      <c r="L711" s="41">
        <f>+SUM(e!Q709:R709)</f>
        <v>1025189</v>
      </c>
      <c r="M711" s="31">
        <f>+IFERROR(ROUND(e!P709/e!S709,0),0)</f>
        <v>53369</v>
      </c>
      <c r="N711" s="30">
        <f>+IFERROR(ROUND(SUM(e!T709:V709)/e!S709,0),0)</f>
        <v>487</v>
      </c>
      <c r="O711" s="30">
        <f>+IFERROR(ROUND(e!W709/e!G709*100,1),0)</f>
        <v>33.299999999999997</v>
      </c>
      <c r="P711" s="41">
        <f>+e!X709</f>
        <v>5</v>
      </c>
      <c r="Q711" s="30">
        <f>+IFERROR(ROUND(e!Z709/e!Y709*100,1),0)</f>
        <v>0</v>
      </c>
      <c r="R711" s="30">
        <f>+IFERROR(ROUND(e!AB709/e!AA709*100,1),0)</f>
        <v>25</v>
      </c>
      <c r="S711" s="30">
        <f>+IFERROR(ROUND(SUM(e!AC709:AF709)/J711*100,1),0)</f>
        <v>42.6</v>
      </c>
      <c r="T711" s="30">
        <f>+IFERROR(ROUND(e!AG709/e!Y709*100,1),0)</f>
        <v>0</v>
      </c>
      <c r="U711" s="30">
        <f>+IFERROR(ROUND(e!AH709/SUM(e!AH709:AJ709)*100,1),0)</f>
        <v>0</v>
      </c>
      <c r="V711" s="30">
        <f>+IFERROR(ROUND(e!AK709/SUM(e!AK709:AQ709)*100,1),0)</f>
        <v>0</v>
      </c>
      <c r="W711" s="30">
        <f>+IFERROR(ROUND(SUM(e!AR709:BG709)/J711*100,1),0)</f>
        <v>1.3</v>
      </c>
      <c r="X711" s="30">
        <f>+IFERROR(ROUND(SUM(e!BH709:BI709)/SUM(e!BJ709:BK709)*100,1),0)</f>
        <v>126.6</v>
      </c>
      <c r="Y711" s="30">
        <f t="shared" si="98"/>
        <v>640.29999999999995</v>
      </c>
      <c r="Z711" s="30">
        <f t="shared" si="99"/>
        <v>123.8</v>
      </c>
      <c r="AA711" s="30">
        <f>+IFERROR(ROUND(K711/SUM(e!T709:V709),1),0)</f>
        <v>109.6</v>
      </c>
      <c r="AB711" s="42">
        <f>+IFERROR(ROUND((SUM(e!BJ709:BK709)-SUM(e!BL709:BO709))/SUM(e!T709:V709),1),0)</f>
        <v>88.5</v>
      </c>
      <c r="AC711" s="30">
        <f>+IFERROR(ROUND(e!BP709/e!BQ709*100,1),0)</f>
        <v>1865.6</v>
      </c>
      <c r="AD711" s="101">
        <f>+e!BR709</f>
        <v>0</v>
      </c>
      <c r="AF711" s="5"/>
      <c r="AG711" s="29"/>
      <c r="BG711" s="5"/>
      <c r="BH711" s="29"/>
      <c r="CH711" s="5"/>
      <c r="CI711" s="29"/>
    </row>
    <row r="712" spans="2:87">
      <c r="B712" s="40" t="s">
        <v>2129</v>
      </c>
      <c r="C712" s="30" t="s">
        <v>2130</v>
      </c>
      <c r="D712" s="30" t="s">
        <v>1720</v>
      </c>
      <c r="E712" s="30" t="s">
        <v>2158</v>
      </c>
      <c r="F712" s="30" t="str">
        <f t="shared" si="97"/>
        <v>岐阜県富加町</v>
      </c>
      <c r="G712" s="41">
        <f>+e!F710</f>
        <v>5545</v>
      </c>
      <c r="H712" s="41">
        <f>+e!G710</f>
        <v>2</v>
      </c>
      <c r="I712" s="41">
        <f>+SUM(e!H710:K710)</f>
        <v>0</v>
      </c>
      <c r="J712" s="41">
        <f>+SUM(e!L710:O710)</f>
        <v>58025</v>
      </c>
      <c r="K712" s="41">
        <f>+e!P710</f>
        <v>110202</v>
      </c>
      <c r="L712" s="41">
        <f>+SUM(e!Q710:R710)</f>
        <v>126943</v>
      </c>
      <c r="M712" s="31">
        <f>+IFERROR(ROUND(e!P710/e!S710,0),0)</f>
        <v>55101</v>
      </c>
      <c r="N712" s="30">
        <f>+IFERROR(ROUND(SUM(e!T710:V710)/e!S710,0),0)</f>
        <v>299</v>
      </c>
      <c r="O712" s="30">
        <f>+IFERROR(ROUND(e!W710/e!G710*100,1),0)</f>
        <v>0</v>
      </c>
      <c r="P712" s="41">
        <f>+e!X710</f>
        <v>4</v>
      </c>
      <c r="Q712" s="30">
        <f>+IFERROR(ROUND(e!Z710/e!Y710*100,1),0)</f>
        <v>0</v>
      </c>
      <c r="R712" s="30">
        <f>+IFERROR(ROUND(e!AB710/e!AA710*100,1),0)</f>
        <v>0</v>
      </c>
      <c r="S712" s="30">
        <f>+IFERROR(ROUND(SUM(e!AC710:AF710)/J712*100,1),0)</f>
        <v>0</v>
      </c>
      <c r="T712" s="30">
        <f>+IFERROR(ROUND(e!AG710/e!Y710*100,1),0)</f>
        <v>0</v>
      </c>
      <c r="U712" s="30">
        <f>+IFERROR(ROUND(e!AH710/SUM(e!AH710:AJ710)*100,1),0)</f>
        <v>0</v>
      </c>
      <c r="V712" s="30">
        <f>+IFERROR(ROUND(e!AK710/SUM(e!AK710:AQ710)*100,1),0)</f>
        <v>100</v>
      </c>
      <c r="W712" s="30">
        <f>+IFERROR(ROUND(SUM(e!AR710:BG710)/J712*100,1),0)</f>
        <v>14.5</v>
      </c>
      <c r="X712" s="30">
        <f>+IFERROR(ROUND(SUM(e!BH710:BI710)/SUM(e!BJ710:BK710)*100,1),0)</f>
        <v>106</v>
      </c>
      <c r="Y712" s="30">
        <f t="shared" si="98"/>
        <v>115.2</v>
      </c>
      <c r="Z712" s="30">
        <f t="shared" si="99"/>
        <v>91.6</v>
      </c>
      <c r="AA712" s="30">
        <f>+IFERROR(ROUND(K712/SUM(e!T710:V710),1),0)</f>
        <v>184.3</v>
      </c>
      <c r="AB712" s="42">
        <f>+IFERROR(ROUND((SUM(e!BJ710:BK710)-SUM(e!BL710:BO710))/SUM(e!T710:V710),1),0)</f>
        <v>201.1</v>
      </c>
      <c r="AC712" s="30">
        <f>+IFERROR(ROUND(e!BP710/e!BQ710*100,1),0)</f>
        <v>245.9</v>
      </c>
      <c r="AD712" s="101">
        <f>+e!BR710</f>
        <v>3960</v>
      </c>
      <c r="AF712" s="5"/>
      <c r="AG712" s="29"/>
      <c r="BG712" s="5"/>
      <c r="BH712" s="29"/>
      <c r="CH712" s="5"/>
      <c r="CI712" s="29"/>
    </row>
    <row r="713" spans="2:87">
      <c r="B713" s="40" t="s">
        <v>2129</v>
      </c>
      <c r="C713" s="30" t="s">
        <v>2130</v>
      </c>
      <c r="D713" s="30" t="s">
        <v>1364</v>
      </c>
      <c r="E713" s="30" t="s">
        <v>2159</v>
      </c>
      <c r="F713" s="30" t="str">
        <f t="shared" si="97"/>
        <v>岐阜県養老町</v>
      </c>
      <c r="G713" s="41">
        <f>+e!F711</f>
        <v>25306</v>
      </c>
      <c r="H713" s="41">
        <f>+e!G711</f>
        <v>6</v>
      </c>
      <c r="I713" s="41">
        <f>+SUM(e!H711:K711)</f>
        <v>4</v>
      </c>
      <c r="J713" s="41">
        <f>+SUM(e!L711:O711)</f>
        <v>277668</v>
      </c>
      <c r="K713" s="41">
        <f>+e!P711</f>
        <v>386183</v>
      </c>
      <c r="L713" s="41">
        <f>+SUM(e!Q711:R711)</f>
        <v>1700935</v>
      </c>
      <c r="M713" s="31">
        <f>+IFERROR(ROUND(e!P711/e!S711,0),0)</f>
        <v>77237</v>
      </c>
      <c r="N713" s="30">
        <f>+IFERROR(ROUND(SUM(e!T711:V711)/e!S711,0),0)</f>
        <v>480</v>
      </c>
      <c r="O713" s="30">
        <f>+IFERROR(ROUND(e!W711/e!G711*100,1),0)</f>
        <v>33.299999999999997</v>
      </c>
      <c r="P713" s="41">
        <f>+e!X711</f>
        <v>4</v>
      </c>
      <c r="Q713" s="30">
        <f>+IFERROR(ROUND(e!Z711/e!Y711*100,1),0)</f>
        <v>0</v>
      </c>
      <c r="R713" s="30">
        <f>+IFERROR(ROUND(e!AB711/e!AA711*100,1),0)</f>
        <v>0</v>
      </c>
      <c r="S713" s="30">
        <f>+IFERROR(ROUND(SUM(e!AC711:AF711)/J713*100,1),0)</f>
        <v>0</v>
      </c>
      <c r="T713" s="30">
        <f>+IFERROR(ROUND(e!AG711/e!Y711*100,1),0)</f>
        <v>0</v>
      </c>
      <c r="U713" s="30">
        <f>+IFERROR(ROUND(e!AH711/SUM(e!AH711:AJ711)*100,1),0)</f>
        <v>71.2</v>
      </c>
      <c r="V713" s="30">
        <f>+IFERROR(ROUND(e!AK711/SUM(e!AK711:AQ711)*100,1),0)</f>
        <v>46.9</v>
      </c>
      <c r="W713" s="30">
        <f>+IFERROR(ROUND(SUM(e!AR711:BG711)/J713*100,1),0)</f>
        <v>6</v>
      </c>
      <c r="X713" s="30">
        <f>+IFERROR(ROUND(SUM(e!BH711:BI711)/SUM(e!BJ711:BK711)*100,1),0)</f>
        <v>107.5</v>
      </c>
      <c r="Y713" s="30">
        <f t="shared" si="98"/>
        <v>440.4</v>
      </c>
      <c r="Z713" s="30">
        <f t="shared" si="99"/>
        <v>107.8</v>
      </c>
      <c r="AA713" s="30">
        <f>+IFERROR(ROUND(K713/SUM(e!T711:V711),1),0)</f>
        <v>161</v>
      </c>
      <c r="AB713" s="42">
        <f>+IFERROR(ROUND((SUM(e!BJ711:BK711)-SUM(e!BL711:BO711))/SUM(e!T711:V711),1),0)</f>
        <v>149.30000000000001</v>
      </c>
      <c r="AC713" s="30">
        <f>+IFERROR(ROUND(e!BP711/e!BQ711*100,1),0)</f>
        <v>315.39999999999998</v>
      </c>
      <c r="AD713" s="101">
        <f>+e!BR711</f>
        <v>0</v>
      </c>
      <c r="AF713" s="5"/>
      <c r="AG713" s="29"/>
      <c r="BG713" s="5"/>
      <c r="BH713" s="29"/>
      <c r="CH713" s="5"/>
      <c r="CI713" s="29"/>
    </row>
    <row r="714" spans="2:87">
      <c r="B714" s="40" t="s">
        <v>2129</v>
      </c>
      <c r="C714" s="30" t="s">
        <v>2130</v>
      </c>
      <c r="D714" s="30" t="s">
        <v>1366</v>
      </c>
      <c r="E714" s="30" t="s">
        <v>2160</v>
      </c>
      <c r="F714" s="30" t="str">
        <f t="shared" si="97"/>
        <v>岐阜県坂祝町</v>
      </c>
      <c r="G714" s="41">
        <f>+e!F712</f>
        <v>8234</v>
      </c>
      <c r="H714" s="41">
        <f>+e!G712</f>
        <v>2</v>
      </c>
      <c r="I714" s="41">
        <f>+SUM(e!H712:K712)</f>
        <v>0</v>
      </c>
      <c r="J714" s="41">
        <f>+SUM(e!L712:O712)</f>
        <v>67931</v>
      </c>
      <c r="K714" s="41">
        <f>+e!P712</f>
        <v>177554</v>
      </c>
      <c r="L714" s="41">
        <f>+SUM(e!Q712:R712)</f>
        <v>14013</v>
      </c>
      <c r="M714" s="31">
        <f>+IFERROR(ROUND(e!P712/e!S712,0),0)</f>
        <v>88777</v>
      </c>
      <c r="N714" s="30">
        <f>+IFERROR(ROUND(SUM(e!T712:V712)/e!S712,0),0)</f>
        <v>424</v>
      </c>
      <c r="O714" s="30">
        <f>+IFERROR(ROUND(e!W712/e!G712*100,1),0)</f>
        <v>0</v>
      </c>
      <c r="P714" s="41">
        <f>+e!X712</f>
        <v>7</v>
      </c>
      <c r="Q714" s="30">
        <f>+IFERROR(ROUND(e!Z712/e!Y712*100,1),0)</f>
        <v>0</v>
      </c>
      <c r="R714" s="30">
        <f>+IFERROR(ROUND(e!AB712/e!AA712*100,1),0)</f>
        <v>100</v>
      </c>
      <c r="S714" s="30">
        <f>+IFERROR(ROUND(SUM(e!AC712:AF712)/J714*100,1),0)</f>
        <v>64.2</v>
      </c>
      <c r="T714" s="30">
        <f>+IFERROR(ROUND(e!AG712/e!Y712*100,1),0)</f>
        <v>0</v>
      </c>
      <c r="U714" s="30">
        <f>+IFERROR(ROUND(e!AH712/SUM(e!AH712:AJ712)*100,1),0)</f>
        <v>0</v>
      </c>
      <c r="V714" s="30">
        <f>+IFERROR(ROUND(e!AK712/SUM(e!AK712:AQ712)*100,1),0)</f>
        <v>100</v>
      </c>
      <c r="W714" s="30">
        <f>+IFERROR(ROUND(SUM(e!AR712:BG712)/J714*100,1),0)</f>
        <v>9.1</v>
      </c>
      <c r="X714" s="30">
        <f>+IFERROR(ROUND(SUM(e!BH712:BI712)/SUM(e!BJ712:BK712)*100,1),0)</f>
        <v>114.9</v>
      </c>
      <c r="Y714" s="30">
        <f t="shared" si="98"/>
        <v>7.9</v>
      </c>
      <c r="Z714" s="30">
        <f t="shared" si="99"/>
        <v>110</v>
      </c>
      <c r="AA714" s="30">
        <f>+IFERROR(ROUND(K714/SUM(e!T712:V712),1),0)</f>
        <v>209.4</v>
      </c>
      <c r="AB714" s="42">
        <f>+IFERROR(ROUND((SUM(e!BJ712:BK712)-SUM(e!BL712:BO712))/SUM(e!T712:V712),1),0)</f>
        <v>190.4</v>
      </c>
      <c r="AC714" s="30">
        <f>+IFERROR(ROUND(e!BP712/e!BQ712*100,1),0)</f>
        <v>1475.8</v>
      </c>
      <c r="AD714" s="101">
        <f>+e!BR712</f>
        <v>4500</v>
      </c>
      <c r="AF714" s="5"/>
      <c r="AG714" s="29"/>
      <c r="BG714" s="5"/>
      <c r="BH714" s="29"/>
      <c r="CH714" s="5"/>
      <c r="CI714" s="29"/>
    </row>
    <row r="715" spans="2:87">
      <c r="B715" s="40" t="s">
        <v>2129</v>
      </c>
      <c r="C715" s="30" t="s">
        <v>2130</v>
      </c>
      <c r="D715" s="30" t="s">
        <v>1370</v>
      </c>
      <c r="E715" s="30" t="s">
        <v>1359</v>
      </c>
      <c r="F715" s="30" t="str">
        <f t="shared" si="97"/>
        <v>岐阜県池田町</v>
      </c>
      <c r="G715" s="41">
        <f>+e!F713</f>
        <v>18879</v>
      </c>
      <c r="H715" s="41">
        <f>+e!G713</f>
        <v>2</v>
      </c>
      <c r="I715" s="41">
        <f>+SUM(e!H713:K713)</f>
        <v>3</v>
      </c>
      <c r="J715" s="41">
        <f>+SUM(e!L713:O713)</f>
        <v>204026</v>
      </c>
      <c r="K715" s="41">
        <f>+e!P713</f>
        <v>271707</v>
      </c>
      <c r="L715" s="41">
        <f>+SUM(e!Q713:R713)</f>
        <v>418604</v>
      </c>
      <c r="M715" s="31">
        <f>+IFERROR(ROUND(e!P713/e!S713,0),0)</f>
        <v>135854</v>
      </c>
      <c r="N715" s="30">
        <f>+IFERROR(ROUND(SUM(e!T713:V713)/e!S713,0),0)</f>
        <v>726</v>
      </c>
      <c r="O715" s="30">
        <f>+IFERROR(ROUND(e!W713/e!G713*100,1),0)</f>
        <v>0</v>
      </c>
      <c r="P715" s="41">
        <f>+e!X713</f>
        <v>6</v>
      </c>
      <c r="Q715" s="30">
        <f>+IFERROR(ROUND(e!Z713/e!Y713*100,1),0)</f>
        <v>0</v>
      </c>
      <c r="R715" s="30">
        <f>+IFERROR(ROUND(e!AB713/e!AA713*100,1),0)</f>
        <v>35.1</v>
      </c>
      <c r="S715" s="30">
        <f>+IFERROR(ROUND(SUM(e!AC713:AF713)/J715*100,1),0)</f>
        <v>0</v>
      </c>
      <c r="T715" s="30">
        <f>+IFERROR(ROUND(e!AG713/e!Y713*100,1),0)</f>
        <v>0</v>
      </c>
      <c r="U715" s="30">
        <f>+IFERROR(ROUND(e!AH713/SUM(e!AH713:AJ713)*100,1),0)</f>
        <v>0</v>
      </c>
      <c r="V715" s="30">
        <f>+IFERROR(ROUND(e!AK713/SUM(e!AK713:AQ713)*100,1),0)</f>
        <v>0</v>
      </c>
      <c r="W715" s="30">
        <f>+IFERROR(ROUND(SUM(e!AR713:BG713)/J715*100,1),0)</f>
        <v>0.4</v>
      </c>
      <c r="X715" s="30">
        <f>+IFERROR(ROUND(SUM(e!BH713:BI713)/SUM(e!BJ713:BK713)*100,1),0)</f>
        <v>118.1</v>
      </c>
      <c r="Y715" s="30">
        <f t="shared" si="98"/>
        <v>154.1</v>
      </c>
      <c r="Z715" s="30">
        <f t="shared" si="99"/>
        <v>119.2</v>
      </c>
      <c r="AA715" s="30">
        <f>+IFERROR(ROUND(K715/SUM(e!T713:V713),1),0)</f>
        <v>187.1</v>
      </c>
      <c r="AB715" s="42">
        <f>+IFERROR(ROUND((SUM(e!BJ713:BK713)-SUM(e!BL713:BO713))/SUM(e!T713:V713),1),0)</f>
        <v>156.9</v>
      </c>
      <c r="AC715" s="30">
        <f>+IFERROR(ROUND(e!BP713/e!BQ713*100,1),0)</f>
        <v>390</v>
      </c>
      <c r="AD715" s="101">
        <f>+e!BR713</f>
        <v>0</v>
      </c>
      <c r="AF715" s="5"/>
      <c r="AG715" s="29"/>
      <c r="BG715" s="5"/>
      <c r="BH715" s="29"/>
      <c r="CH715" s="5"/>
      <c r="CI715" s="29"/>
    </row>
    <row r="716" spans="2:87">
      <c r="B716" s="40" t="s">
        <v>2129</v>
      </c>
      <c r="C716" s="30" t="s">
        <v>2130</v>
      </c>
      <c r="D716" s="30" t="s">
        <v>1378</v>
      </c>
      <c r="E716" s="30" t="s">
        <v>2161</v>
      </c>
      <c r="F716" s="30" t="str">
        <f t="shared" si="97"/>
        <v>岐阜県山県市（高富）</v>
      </c>
      <c r="G716" s="41">
        <f>+e!F714</f>
        <v>15963</v>
      </c>
      <c r="H716" s="41">
        <f>+e!G714</f>
        <v>3</v>
      </c>
      <c r="I716" s="41">
        <f>+SUM(e!H714:K714)</f>
        <v>2</v>
      </c>
      <c r="J716" s="41">
        <f>+SUM(e!L714:O714)</f>
        <v>165785</v>
      </c>
      <c r="K716" s="41">
        <f>+e!P714</f>
        <v>325770</v>
      </c>
      <c r="L716" s="41">
        <f>+SUM(e!Q714:R714)</f>
        <v>1922864</v>
      </c>
      <c r="M716" s="31">
        <f>+IFERROR(ROUND(e!P714/e!S714,0),0)</f>
        <v>162885</v>
      </c>
      <c r="N716" s="30">
        <f>+IFERROR(ROUND(SUM(e!T714:V714)/e!S714,0),0)</f>
        <v>925</v>
      </c>
      <c r="O716" s="30">
        <f>+IFERROR(ROUND(e!W714/e!G714*100,1),0)</f>
        <v>33.299999999999997</v>
      </c>
      <c r="P716" s="41">
        <f>+e!X714</f>
        <v>3</v>
      </c>
      <c r="Q716" s="30">
        <f>+IFERROR(ROUND(e!Z714/e!Y714*100,1),0)</f>
        <v>0</v>
      </c>
      <c r="R716" s="30">
        <f>+IFERROR(ROUND(e!AB714/e!AA714*100,1),0)</f>
        <v>0</v>
      </c>
      <c r="S716" s="30">
        <f>+IFERROR(ROUND(SUM(e!AC714:AF714)/J716*100,1),0)</f>
        <v>0</v>
      </c>
      <c r="T716" s="30">
        <f>+IFERROR(ROUND(e!AG714/e!Y714*100,1),0)</f>
        <v>0</v>
      </c>
      <c r="U716" s="30">
        <f>+IFERROR(ROUND(e!AH714/SUM(e!AH714:AJ714)*100,1),0)</f>
        <v>0</v>
      </c>
      <c r="V716" s="30">
        <f>+IFERROR(ROUND(e!AK714/SUM(e!AK714:AQ714)*100,1),0)</f>
        <v>0</v>
      </c>
      <c r="W716" s="30">
        <f>+IFERROR(ROUND(SUM(e!AR714:BG714)/J716*100,1),0)</f>
        <v>28.9</v>
      </c>
      <c r="X716" s="30">
        <f>+IFERROR(ROUND(SUM(e!BH714:BI714)/SUM(e!BJ714:BK714)*100,1),0)</f>
        <v>103.5</v>
      </c>
      <c r="Y716" s="30">
        <f t="shared" si="98"/>
        <v>590.29999999999995</v>
      </c>
      <c r="Z716" s="30">
        <f t="shared" si="99"/>
        <v>98.2</v>
      </c>
      <c r="AA716" s="30">
        <f>+IFERROR(ROUND(K716/SUM(e!T714:V714),1),0)</f>
        <v>176.1</v>
      </c>
      <c r="AB716" s="42">
        <f>+IFERROR(ROUND((SUM(e!BJ714:BK714)-SUM(e!BL714:BO714))/SUM(e!T714:V714),1),0)</f>
        <v>179.3</v>
      </c>
      <c r="AC716" s="30">
        <f>+IFERROR(ROUND(e!BP714/e!BQ714*100,1),0)</f>
        <v>266.39999999999998</v>
      </c>
      <c r="AD716" s="101">
        <f>+e!BR714</f>
        <v>0</v>
      </c>
      <c r="AF716" s="5"/>
      <c r="AG716" s="29"/>
      <c r="BG716" s="5"/>
      <c r="BH716" s="29"/>
      <c r="CH716" s="5"/>
      <c r="CI716" s="29"/>
    </row>
    <row r="717" spans="2:87">
      <c r="B717" s="40" t="s">
        <v>2129</v>
      </c>
      <c r="C717" s="30" t="s">
        <v>2130</v>
      </c>
      <c r="D717" s="30" t="s">
        <v>1725</v>
      </c>
      <c r="E717" s="30" t="s">
        <v>2162</v>
      </c>
      <c r="F717" s="30" t="str">
        <f t="shared" si="97"/>
        <v>岐阜県山県市（美山）</v>
      </c>
      <c r="G717" s="41">
        <f>+e!F715</f>
        <v>5632</v>
      </c>
      <c r="H717" s="41">
        <f>+e!G715</f>
        <v>0</v>
      </c>
      <c r="I717" s="41">
        <f>+SUM(e!H715:K715)</f>
        <v>2</v>
      </c>
      <c r="J717" s="41">
        <f>+SUM(e!L715:O715)</f>
        <v>153497</v>
      </c>
      <c r="K717" s="41">
        <f>+e!P715</f>
        <v>0</v>
      </c>
      <c r="L717" s="41">
        <f>+SUM(e!Q715:R715)</f>
        <v>0</v>
      </c>
      <c r="M717" s="31">
        <f>+IFERROR(ROUND(e!P715/e!S715,0),0)</f>
        <v>0</v>
      </c>
      <c r="N717" s="30">
        <f>+IFERROR(ROUND(SUM(e!T715:V715)/e!S715,0),0)</f>
        <v>0</v>
      </c>
      <c r="O717" s="30">
        <f>+IFERROR(ROUND(e!W715/e!G715*100,1),0)</f>
        <v>0</v>
      </c>
      <c r="P717" s="41">
        <f>+e!X715</f>
        <v>0</v>
      </c>
      <c r="Q717" s="30">
        <f>+IFERROR(ROUND(e!Z715/e!Y715*100,1),0)</f>
        <v>0</v>
      </c>
      <c r="R717" s="30">
        <f>+IFERROR(ROUND(e!AB715/e!AA715*100,1),0)</f>
        <v>0</v>
      </c>
      <c r="S717" s="30">
        <f>+IFERROR(ROUND(SUM(e!AC715:AF715)/J717*100,1),0)</f>
        <v>0</v>
      </c>
      <c r="T717" s="30">
        <f>+IFERROR(ROUND(e!AG715/e!Y715*100,1),0)</f>
        <v>100</v>
      </c>
      <c r="U717" s="30">
        <f>+IFERROR(ROUND(e!AH715/SUM(e!AH715:AJ715)*100,1),0)</f>
        <v>88.4</v>
      </c>
      <c r="V717" s="30">
        <f>+IFERROR(ROUND(e!AK715/SUM(e!AK715:AQ715)*100,1),0)</f>
        <v>90.6</v>
      </c>
      <c r="W717" s="30">
        <f>+IFERROR(ROUND(SUM(e!AR715:BG715)/J717*100,1),0)</f>
        <v>37.5</v>
      </c>
      <c r="X717" s="30">
        <f>+IFERROR(ROUND(SUM(e!BH715:BI715)/SUM(e!BJ715:BK715)*100,1),0)</f>
        <v>0</v>
      </c>
      <c r="Y717" s="30">
        <f t="shared" si="98"/>
        <v>0</v>
      </c>
      <c r="Z717" s="30">
        <f t="shared" si="99"/>
        <v>0</v>
      </c>
      <c r="AA717" s="30">
        <f>+IFERROR(ROUND(K717/SUM(e!T715:V715),1),0)</f>
        <v>0</v>
      </c>
      <c r="AB717" s="42">
        <f>+IFERROR(ROUND((SUM(e!BJ715:BK715)-SUM(e!BL715:BO715))/SUM(e!T715:V715),1),0)</f>
        <v>0</v>
      </c>
      <c r="AC717" s="30">
        <f>+IFERROR(ROUND(e!BP715/e!BQ715*100,1),0)</f>
        <v>0</v>
      </c>
      <c r="AD717" s="101">
        <f>+e!BR715</f>
        <v>0</v>
      </c>
      <c r="AF717" s="5"/>
      <c r="AG717" s="29"/>
      <c r="BG717" s="5"/>
      <c r="BH717" s="29"/>
      <c r="CH717" s="5"/>
      <c r="CI717" s="29"/>
    </row>
    <row r="718" spans="2:87">
      <c r="B718" s="40" t="s">
        <v>2129</v>
      </c>
      <c r="C718" s="30" t="s">
        <v>2130</v>
      </c>
      <c r="D718" s="30" t="s">
        <v>1386</v>
      </c>
      <c r="E718" s="30" t="s">
        <v>2163</v>
      </c>
      <c r="F718" s="30" t="str">
        <f t="shared" si="97"/>
        <v>岐阜県瑞穂市</v>
      </c>
      <c r="G718" s="41">
        <f>+e!F716</f>
        <v>46870</v>
      </c>
      <c r="H718" s="41">
        <f>+e!G716</f>
        <v>8</v>
      </c>
      <c r="I718" s="41">
        <f>+SUM(e!H716:K716)</f>
        <v>7</v>
      </c>
      <c r="J718" s="41">
        <f>+SUM(e!L716:O716)</f>
        <v>319741</v>
      </c>
      <c r="K718" s="41">
        <f>+e!P716</f>
        <v>468794</v>
      </c>
      <c r="L718" s="41">
        <f>+SUM(e!Q716:R716)</f>
        <v>518406</v>
      </c>
      <c r="M718" s="31">
        <f>+IFERROR(ROUND(e!P716/e!S716,0),0)</f>
        <v>58599</v>
      </c>
      <c r="N718" s="30">
        <f>+IFERROR(ROUND(SUM(e!T716:V716)/e!S716,0),0)</f>
        <v>598</v>
      </c>
      <c r="O718" s="30">
        <f>+IFERROR(ROUND(e!W716/e!G716*100,1),0)</f>
        <v>0</v>
      </c>
      <c r="P718" s="41">
        <f>+e!X716</f>
        <v>10</v>
      </c>
      <c r="Q718" s="30">
        <f>+IFERROR(ROUND(e!Z716/e!Y716*100,1),0)</f>
        <v>0</v>
      </c>
      <c r="R718" s="30">
        <f>+IFERROR(ROUND(e!AB716/e!AA716*100,1),0)</f>
        <v>46.7</v>
      </c>
      <c r="S718" s="30">
        <f>+IFERROR(ROUND(SUM(e!AC716:AF716)/J718*100,1),0)</f>
        <v>7.2</v>
      </c>
      <c r="T718" s="30">
        <f>+IFERROR(ROUND(e!AG716/e!Y716*100,1),0)</f>
        <v>0</v>
      </c>
      <c r="U718" s="30">
        <f>+IFERROR(ROUND(e!AH716/SUM(e!AH716:AJ716)*100,1),0)</f>
        <v>0</v>
      </c>
      <c r="V718" s="30">
        <f>+IFERROR(ROUND(e!AK716/SUM(e!AK716:AQ716)*100,1),0)</f>
        <v>0</v>
      </c>
      <c r="W718" s="30">
        <f>+IFERROR(ROUND(SUM(e!AR716:BG716)/J718*100,1),0)</f>
        <v>4.5</v>
      </c>
      <c r="X718" s="30">
        <f>+IFERROR(ROUND(SUM(e!BH716:BI716)/SUM(e!BJ716:BK716)*100,1),0)</f>
        <v>111.9</v>
      </c>
      <c r="Y718" s="30">
        <f t="shared" si="98"/>
        <v>110.6</v>
      </c>
      <c r="Z718" s="30">
        <f t="shared" si="99"/>
        <v>111.2</v>
      </c>
      <c r="AA718" s="30">
        <f>+IFERROR(ROUND(K718/SUM(e!T716:V716),1),0)</f>
        <v>98.1</v>
      </c>
      <c r="AB718" s="42">
        <f>+IFERROR(ROUND((SUM(e!BJ716:BK716)-SUM(e!BL716:BO716))/SUM(e!T716:V716),1),0)</f>
        <v>88.2</v>
      </c>
      <c r="AC718" s="30">
        <f>+IFERROR(ROUND(e!BP716/e!BQ716*100,1),0)</f>
        <v>802.3</v>
      </c>
      <c r="AD718" s="101">
        <f>+e!BR716</f>
        <v>0</v>
      </c>
      <c r="AF718" s="5"/>
      <c r="AG718" s="29"/>
      <c r="BG718" s="5"/>
      <c r="BH718" s="29"/>
      <c r="CH718" s="5"/>
      <c r="CI718" s="29"/>
    </row>
    <row r="719" spans="2:87">
      <c r="B719" s="40" t="s">
        <v>2129</v>
      </c>
      <c r="C719" s="30" t="s">
        <v>2130</v>
      </c>
      <c r="D719" s="30" t="s">
        <v>1392</v>
      </c>
      <c r="E719" s="30" t="s">
        <v>2164</v>
      </c>
      <c r="F719" s="30" t="str">
        <f t="shared" si="97"/>
        <v>岐阜県飛騨市</v>
      </c>
      <c r="G719" s="41">
        <f>+e!F717</f>
        <v>22636</v>
      </c>
      <c r="H719" s="41">
        <f>+e!G717</f>
        <v>7</v>
      </c>
      <c r="I719" s="41">
        <f>+SUM(e!H717:K717)</f>
        <v>53</v>
      </c>
      <c r="J719" s="41">
        <f>+SUM(e!L717:O717)</f>
        <v>367438</v>
      </c>
      <c r="K719" s="41">
        <f>+e!P717</f>
        <v>355105</v>
      </c>
      <c r="L719" s="41">
        <f>+SUM(e!Q717:R717)</f>
        <v>849150</v>
      </c>
      <c r="M719" s="31">
        <f>+IFERROR(ROUND(e!P717/e!S717,0),0)</f>
        <v>50729</v>
      </c>
      <c r="N719" s="30">
        <f>+IFERROR(ROUND(SUM(e!T717:V717)/e!S717,0),0)</f>
        <v>362</v>
      </c>
      <c r="O719" s="30">
        <f>+IFERROR(ROUND(e!W717/e!G717*100,1),0)</f>
        <v>42.9</v>
      </c>
      <c r="P719" s="41">
        <f>+e!X717</f>
        <v>7</v>
      </c>
      <c r="Q719" s="30">
        <f>+IFERROR(ROUND(e!Z717/e!Y717*100,1),0)</f>
        <v>0</v>
      </c>
      <c r="R719" s="30">
        <f>+IFERROR(ROUND(e!AB717/e!AA717*100,1),0)</f>
        <v>86.7</v>
      </c>
      <c r="S719" s="30">
        <f>+IFERROR(ROUND(SUM(e!AC717:AF717)/J719*100,1),0)</f>
        <v>8.5</v>
      </c>
      <c r="T719" s="30">
        <f>+IFERROR(ROUND(e!AG717/e!Y717*100,1),0)</f>
        <v>2.6</v>
      </c>
      <c r="U719" s="30">
        <f>+IFERROR(ROUND(e!AH717/SUM(e!AH717:AJ717)*100,1),0)</f>
        <v>0</v>
      </c>
      <c r="V719" s="30">
        <f>+IFERROR(ROUND(e!AK717/SUM(e!AK717:AQ717)*100,1),0)</f>
        <v>2.2000000000000002</v>
      </c>
      <c r="W719" s="30">
        <f>+IFERROR(ROUND(SUM(e!AR717:BG717)/J719*100,1),0)</f>
        <v>16.100000000000001</v>
      </c>
      <c r="X719" s="30">
        <f>+IFERROR(ROUND(SUM(e!BH717:BI717)/SUM(e!BJ717:BK717)*100,1),0)</f>
        <v>112.5</v>
      </c>
      <c r="Y719" s="30">
        <f t="shared" si="98"/>
        <v>239.1</v>
      </c>
      <c r="Z719" s="30">
        <f t="shared" si="99"/>
        <v>112.9</v>
      </c>
      <c r="AA719" s="30">
        <f>+IFERROR(ROUND(K719/SUM(e!T717:V717),1),0)</f>
        <v>140</v>
      </c>
      <c r="AB719" s="42">
        <f>+IFERROR(ROUND((SUM(e!BJ717:BK717)-SUM(e!BL717:BO717))/SUM(e!T717:V717),1),0)</f>
        <v>124</v>
      </c>
      <c r="AC719" s="30">
        <f>+IFERROR(ROUND(e!BP717/e!BQ717*100,1),0)</f>
        <v>786.6</v>
      </c>
      <c r="AD719" s="101">
        <f>+e!BR717</f>
        <v>0</v>
      </c>
      <c r="AF719" s="5"/>
      <c r="AG719" s="29"/>
      <c r="BG719" s="5"/>
      <c r="BH719" s="29"/>
      <c r="CH719" s="5"/>
      <c r="CI719" s="29"/>
    </row>
    <row r="720" spans="2:87">
      <c r="B720" s="40" t="s">
        <v>2129</v>
      </c>
      <c r="C720" s="30" t="s">
        <v>2130</v>
      </c>
      <c r="D720" s="30" t="s">
        <v>1394</v>
      </c>
      <c r="E720" s="30" t="s">
        <v>2165</v>
      </c>
      <c r="F720" s="30" t="str">
        <f t="shared" si="97"/>
        <v>岐阜県郡上市</v>
      </c>
      <c r="G720" s="41">
        <f>+e!F718</f>
        <v>33820</v>
      </c>
      <c r="H720" s="41">
        <f>+e!G718</f>
        <v>11</v>
      </c>
      <c r="I720" s="41">
        <f>+SUM(e!H718:K718)</f>
        <v>58</v>
      </c>
      <c r="J720" s="41">
        <f>+SUM(e!L718:O718)</f>
        <v>924140</v>
      </c>
      <c r="K720" s="41">
        <f>+e!P718</f>
        <v>554122</v>
      </c>
      <c r="L720" s="41">
        <f>+SUM(e!Q718:R718)</f>
        <v>7937785</v>
      </c>
      <c r="M720" s="31">
        <f>+IFERROR(ROUND(e!P718/e!S718,0),0)</f>
        <v>50375</v>
      </c>
      <c r="N720" s="30">
        <f>+IFERROR(ROUND(SUM(e!T718:V718)/e!S718,0),0)</f>
        <v>375</v>
      </c>
      <c r="O720" s="30">
        <f>+IFERROR(ROUND(e!W718/e!G718*100,1),0)</f>
        <v>63.6</v>
      </c>
      <c r="P720" s="41">
        <f>+e!X718</f>
        <v>7</v>
      </c>
      <c r="Q720" s="30">
        <f>+IFERROR(ROUND(e!Z718/e!Y718*100,1),0)</f>
        <v>0</v>
      </c>
      <c r="R720" s="30">
        <f>+IFERROR(ROUND(e!AB718/e!AA718*100,1),0)</f>
        <v>79.400000000000006</v>
      </c>
      <c r="S720" s="30">
        <f>+IFERROR(ROUND(SUM(e!AC718:AF718)/J720*100,1),0)</f>
        <v>7.4</v>
      </c>
      <c r="T720" s="30">
        <f>+IFERROR(ROUND(e!AG718/e!Y718*100,1),0)</f>
        <v>25.7</v>
      </c>
      <c r="U720" s="30">
        <f>+IFERROR(ROUND(e!AH718/SUM(e!AH718:AJ718)*100,1),0)</f>
        <v>0</v>
      </c>
      <c r="V720" s="30">
        <f>+IFERROR(ROUND(e!AK718/SUM(e!AK718:AQ718)*100,1),0)</f>
        <v>7.9</v>
      </c>
      <c r="W720" s="30">
        <f>+IFERROR(ROUND(SUM(e!AR718:BG718)/J720*100,1),0)</f>
        <v>18.7</v>
      </c>
      <c r="X720" s="30">
        <f>+IFERROR(ROUND(SUM(e!BH718:BI718)/SUM(e!BJ718:BK718)*100,1),0)</f>
        <v>106.1</v>
      </c>
      <c r="Y720" s="30">
        <f t="shared" si="98"/>
        <v>1432.5</v>
      </c>
      <c r="Z720" s="30">
        <f t="shared" si="99"/>
        <v>66.900000000000006</v>
      </c>
      <c r="AA720" s="30">
        <f>+IFERROR(ROUND(K720/SUM(e!T718:V718),1),0)</f>
        <v>134.19999999999999</v>
      </c>
      <c r="AB720" s="42">
        <f>+IFERROR(ROUND((SUM(e!BJ718:BK718)-SUM(e!BL718:BO718))/SUM(e!T718:V718),1),0)</f>
        <v>200.5</v>
      </c>
      <c r="AC720" s="30">
        <f>+IFERROR(ROUND(e!BP718/e!BQ718*100,1),0)</f>
        <v>182.6</v>
      </c>
      <c r="AD720" s="101">
        <f>+e!BR718</f>
        <v>0</v>
      </c>
      <c r="AF720" s="5"/>
      <c r="AG720" s="29"/>
      <c r="BG720" s="5"/>
      <c r="BH720" s="29"/>
      <c r="CH720" s="5"/>
      <c r="CI720" s="29"/>
    </row>
    <row r="721" spans="2:87">
      <c r="B721" s="40" t="s">
        <v>2129</v>
      </c>
      <c r="C721" s="30" t="s">
        <v>2130</v>
      </c>
      <c r="D721" s="30" t="s">
        <v>1398</v>
      </c>
      <c r="E721" s="30" t="s">
        <v>2166</v>
      </c>
      <c r="F721" s="30" t="str">
        <f t="shared" si="97"/>
        <v>岐阜県下呂市</v>
      </c>
      <c r="G721" s="41">
        <f>+e!F719</f>
        <v>6297</v>
      </c>
      <c r="H721" s="41">
        <f>+e!G719</f>
        <v>4</v>
      </c>
      <c r="I721" s="41">
        <f>+SUM(e!H719:K719)</f>
        <v>1</v>
      </c>
      <c r="J721" s="41">
        <f>+SUM(e!L719:O719)</f>
        <v>67377</v>
      </c>
      <c r="K721" s="41">
        <f>+e!P719</f>
        <v>237632</v>
      </c>
      <c r="L721" s="41">
        <f>+SUM(e!Q719:R719)</f>
        <v>861560</v>
      </c>
      <c r="M721" s="31">
        <f>+IFERROR(ROUND(e!P719/e!S719,0),0)</f>
        <v>59408</v>
      </c>
      <c r="N721" s="30">
        <f>+IFERROR(ROUND(SUM(e!T719:V719)/e!S719,0),0)</f>
        <v>456</v>
      </c>
      <c r="O721" s="30">
        <f>+IFERROR(ROUND(e!W719/e!G719*100,1),0)</f>
        <v>0</v>
      </c>
      <c r="P721" s="41">
        <f>+e!X719</f>
        <v>2</v>
      </c>
      <c r="Q721" s="30">
        <f>+IFERROR(ROUND(e!Z719/e!Y719*100,1),0)</f>
        <v>0</v>
      </c>
      <c r="R721" s="30">
        <f>+IFERROR(ROUND(e!AB719/e!AA719*100,1),0)</f>
        <v>50.6</v>
      </c>
      <c r="S721" s="30">
        <f>+IFERROR(ROUND(SUM(e!AC719:AF719)/J721*100,1),0)</f>
        <v>4.2</v>
      </c>
      <c r="T721" s="30">
        <f>+IFERROR(ROUND(e!AG719/e!Y719*100,1),0)</f>
        <v>100</v>
      </c>
      <c r="U721" s="30">
        <f>+IFERROR(ROUND(e!AH719/SUM(e!AH719:AJ719)*100,1),0)</f>
        <v>0</v>
      </c>
      <c r="V721" s="30">
        <f>+IFERROR(ROUND(e!AK719/SUM(e!AK719:AQ719)*100,1),0)</f>
        <v>10</v>
      </c>
      <c r="W721" s="30">
        <f>+IFERROR(ROUND(SUM(e!AR719:BG719)/J721*100,1),0)</f>
        <v>1.2</v>
      </c>
      <c r="X721" s="30">
        <f>+IFERROR(ROUND(SUM(e!BH719:BI719)/SUM(e!BJ719:BK719)*100,1),0)</f>
        <v>99</v>
      </c>
      <c r="Y721" s="30">
        <f t="shared" si="98"/>
        <v>362.6</v>
      </c>
      <c r="Z721" s="30">
        <f t="shared" si="99"/>
        <v>97.8</v>
      </c>
      <c r="AA721" s="30">
        <f>+IFERROR(ROUND(K721/SUM(e!T719:V719),1),0)</f>
        <v>130.4</v>
      </c>
      <c r="AB721" s="42">
        <f>+IFERROR(ROUND((SUM(e!BJ719:BK719)-SUM(e!BL719:BO719))/SUM(e!T719:V719),1),0)</f>
        <v>133.30000000000001</v>
      </c>
      <c r="AC721" s="30">
        <f>+IFERROR(ROUND(e!BP719/e!BQ719*100,1),0)</f>
        <v>1702.1</v>
      </c>
      <c r="AD721" s="101">
        <f>+e!BR719</f>
        <v>0</v>
      </c>
      <c r="AF721" s="5"/>
      <c r="AG721" s="29"/>
      <c r="BG721" s="5"/>
      <c r="BH721" s="29"/>
      <c r="CH721" s="5"/>
      <c r="CI721" s="29"/>
    </row>
    <row r="722" spans="2:87">
      <c r="B722" s="40" t="s">
        <v>2129</v>
      </c>
      <c r="C722" s="30" t="s">
        <v>2130</v>
      </c>
      <c r="D722" s="30" t="s">
        <v>1579</v>
      </c>
      <c r="E722" s="30" t="s">
        <v>2167</v>
      </c>
      <c r="F722" s="30" t="str">
        <f t="shared" si="97"/>
        <v>岐阜県本巣市</v>
      </c>
      <c r="G722" s="41">
        <f>+e!F720</f>
        <v>30966</v>
      </c>
      <c r="H722" s="41">
        <f>+e!G720</f>
        <v>8</v>
      </c>
      <c r="I722" s="41">
        <f>+SUM(e!H720:K720)</f>
        <v>6</v>
      </c>
      <c r="J722" s="41">
        <f>+SUM(e!L720:O720)</f>
        <v>405861</v>
      </c>
      <c r="K722" s="41">
        <f>+e!P720</f>
        <v>346020</v>
      </c>
      <c r="L722" s="41">
        <f>+SUM(e!Q720:R720)</f>
        <v>5631845</v>
      </c>
      <c r="M722" s="31">
        <f>+IFERROR(ROUND(e!P720/e!S720,0),0)</f>
        <v>57670</v>
      </c>
      <c r="N722" s="30">
        <f>+IFERROR(ROUND(SUM(e!T720:V720)/e!S720,0),0)</f>
        <v>561</v>
      </c>
      <c r="O722" s="30">
        <f>+IFERROR(ROUND(e!W720/e!G720*100,1),0)</f>
        <v>0</v>
      </c>
      <c r="P722" s="41">
        <f>+e!X720</f>
        <v>5</v>
      </c>
      <c r="Q722" s="30">
        <f>+IFERROR(ROUND(e!Z720/e!Y720*100,1),0)</f>
        <v>0</v>
      </c>
      <c r="R722" s="30">
        <f>+IFERROR(ROUND(e!AB720/e!AA720*100,1),0)</f>
        <v>33.1</v>
      </c>
      <c r="S722" s="30">
        <f>+IFERROR(ROUND(SUM(e!AC720:AF720)/J722*100,1),0)</f>
        <v>3.9</v>
      </c>
      <c r="T722" s="30">
        <f>+IFERROR(ROUND(e!AG720/e!Y720*100,1),0)</f>
        <v>54</v>
      </c>
      <c r="U722" s="30">
        <f>+IFERROR(ROUND(e!AH720/SUM(e!AH720:AJ720)*100,1),0)</f>
        <v>47.8</v>
      </c>
      <c r="V722" s="30">
        <f>+IFERROR(ROUND(e!AK720/SUM(e!AK720:AQ720)*100,1),0)</f>
        <v>71.900000000000006</v>
      </c>
      <c r="W722" s="30">
        <f>+IFERROR(ROUND(SUM(e!AR720:BG720)/J722*100,1),0)</f>
        <v>21.9</v>
      </c>
      <c r="X722" s="30">
        <f>+IFERROR(ROUND(SUM(e!BH720:BI720)/SUM(e!BJ720:BK720)*100,1),0)</f>
        <v>101.9</v>
      </c>
      <c r="Y722" s="30">
        <f t="shared" si="98"/>
        <v>1627.6</v>
      </c>
      <c r="Z722" s="30">
        <f t="shared" si="99"/>
        <v>54.1</v>
      </c>
      <c r="AA722" s="30">
        <f>+IFERROR(ROUND(K722/SUM(e!T720:V720),1),0)</f>
        <v>102.9</v>
      </c>
      <c r="AB722" s="42">
        <f>+IFERROR(ROUND((SUM(e!BJ720:BK720)-SUM(e!BL720:BO720))/SUM(e!T720:V720),1),0)</f>
        <v>190.3</v>
      </c>
      <c r="AC722" s="30">
        <f>+IFERROR(ROUND(e!BP720/e!BQ720*100,1),0)</f>
        <v>217.5</v>
      </c>
      <c r="AD722" s="101">
        <f>+e!BR720</f>
        <v>0</v>
      </c>
      <c r="AF722" s="5"/>
      <c r="AG722" s="29"/>
      <c r="BG722" s="5"/>
      <c r="BH722" s="29"/>
      <c r="CH722" s="5"/>
      <c r="CI722" s="29"/>
    </row>
    <row r="723" spans="2:87">
      <c r="B723" s="40" t="s">
        <v>2129</v>
      </c>
      <c r="C723" s="30" t="s">
        <v>2130</v>
      </c>
      <c r="D723" s="30" t="s">
        <v>1583</v>
      </c>
      <c r="E723" s="30" t="s">
        <v>2168</v>
      </c>
      <c r="F723" s="30" t="str">
        <f t="shared" si="97"/>
        <v>岐阜県海津市</v>
      </c>
      <c r="G723" s="41">
        <f>+e!F721</f>
        <v>32192</v>
      </c>
      <c r="H723" s="41">
        <f>+e!G721</f>
        <v>31</v>
      </c>
      <c r="I723" s="41">
        <f>+SUM(e!H721:K721)</f>
        <v>9</v>
      </c>
      <c r="J723" s="41">
        <f>+SUM(e!L721:O721)</f>
        <v>411930</v>
      </c>
      <c r="K723" s="41">
        <f>+e!P721</f>
        <v>702952</v>
      </c>
      <c r="L723" s="41">
        <f>+SUM(e!Q721:R721)</f>
        <v>2965694</v>
      </c>
      <c r="M723" s="31">
        <f>+IFERROR(ROUND(e!P721/e!S721,0),0)</f>
        <v>117159</v>
      </c>
      <c r="N723" s="30">
        <f>+IFERROR(ROUND(SUM(e!T721:V721)/e!S721,0),0)</f>
        <v>652</v>
      </c>
      <c r="O723" s="30">
        <f>+IFERROR(ROUND(e!W721/e!G721*100,1),0)</f>
        <v>0</v>
      </c>
      <c r="P723" s="41">
        <f>+e!X721</f>
        <v>8</v>
      </c>
      <c r="Q723" s="30">
        <f>+IFERROR(ROUND(e!Z721/e!Y721*100,1),0)</f>
        <v>0</v>
      </c>
      <c r="R723" s="30">
        <f>+IFERROR(ROUND(e!AB721/e!AA721*100,1),0)</f>
        <v>60.2</v>
      </c>
      <c r="S723" s="30">
        <f>+IFERROR(ROUND(SUM(e!AC721:AF721)/J723*100,1),0)</f>
        <v>0</v>
      </c>
      <c r="T723" s="30">
        <f>+IFERROR(ROUND(e!AG721/e!Y721*100,1),0)</f>
        <v>0</v>
      </c>
      <c r="U723" s="30">
        <f>+IFERROR(ROUND(e!AH721/SUM(e!AH721:AJ721)*100,1),0)</f>
        <v>0</v>
      </c>
      <c r="V723" s="30">
        <f>+IFERROR(ROUND(e!AK721/SUM(e!AK721:AQ721)*100,1),0)</f>
        <v>2.4</v>
      </c>
      <c r="W723" s="30">
        <f>+IFERROR(ROUND(SUM(e!AR721:BG721)/J723*100,1),0)</f>
        <v>2.6</v>
      </c>
      <c r="X723" s="30">
        <f>+IFERROR(ROUND(SUM(e!BH721:BI721)/SUM(e!BJ721:BK721)*100,1),0)</f>
        <v>114.3</v>
      </c>
      <c r="Y723" s="30">
        <f t="shared" si="98"/>
        <v>421.9</v>
      </c>
      <c r="Z723" s="30">
        <f t="shared" si="99"/>
        <v>115.3</v>
      </c>
      <c r="AA723" s="30">
        <f>+IFERROR(ROUND(K723/SUM(e!T721:V721),1),0)</f>
        <v>179.6</v>
      </c>
      <c r="AB723" s="42">
        <f>+IFERROR(ROUND((SUM(e!BJ721:BK721)-SUM(e!BL721:BO721))/SUM(e!T721:V721),1),0)</f>
        <v>155.80000000000001</v>
      </c>
      <c r="AC723" s="30">
        <f>+IFERROR(ROUND(e!BP721/e!BQ721*100,1),0)</f>
        <v>191.4</v>
      </c>
      <c r="AD723" s="101">
        <f>+e!BR721</f>
        <v>0</v>
      </c>
      <c r="AF723" s="5"/>
      <c r="AG723" s="29"/>
      <c r="BG723" s="5"/>
      <c r="BH723" s="29"/>
      <c r="CH723" s="5"/>
      <c r="CI723" s="29"/>
    </row>
    <row r="724" spans="2:87">
      <c r="B724" s="40" t="s">
        <v>2129</v>
      </c>
      <c r="C724" s="30" t="s">
        <v>2130</v>
      </c>
      <c r="D724" s="30" t="s">
        <v>1466</v>
      </c>
      <c r="E724" s="30" t="s">
        <v>2130</v>
      </c>
      <c r="F724" s="30" t="str">
        <f t="shared" si="97"/>
        <v>岐阜県岐阜県</v>
      </c>
      <c r="G724" s="41">
        <f>+e!F722</f>
        <v>0</v>
      </c>
      <c r="H724" s="41">
        <f>+e!G722</f>
        <v>64</v>
      </c>
      <c r="I724" s="41">
        <f>+SUM(e!H722:K722)</f>
        <v>3</v>
      </c>
      <c r="J724" s="41">
        <f>+SUM(e!L722:O722)</f>
        <v>196003</v>
      </c>
      <c r="K724" s="41">
        <f>+e!P722</f>
        <v>5193252</v>
      </c>
      <c r="L724" s="41">
        <f>+SUM(e!Q722:R722)</f>
        <v>6413233</v>
      </c>
      <c r="M724" s="31">
        <f>+IFERROR(ROUND(e!P722/e!S722,0),0)</f>
        <v>89539</v>
      </c>
      <c r="N724" s="30">
        <f>+IFERROR(ROUND(SUM(e!T722:V722)/e!S722,0),0)</f>
        <v>945</v>
      </c>
      <c r="O724" s="30">
        <f>+IFERROR(ROUND(e!W722/e!G722*100,1),0)</f>
        <v>79.7</v>
      </c>
      <c r="P724" s="41">
        <f>+e!X722</f>
        <v>10</v>
      </c>
      <c r="Q724" s="30">
        <f>+IFERROR(ROUND(e!Z722/e!Y722*100,1),0)</f>
        <v>0</v>
      </c>
      <c r="R724" s="30">
        <f>+IFERROR(ROUND(e!AB722/e!AA722*100,1),0)</f>
        <v>44.1</v>
      </c>
      <c r="S724" s="30">
        <f>+IFERROR(ROUND(SUM(e!AC722:AF722)/J724*100,1),0)</f>
        <v>60.3</v>
      </c>
      <c r="T724" s="30">
        <f>+IFERROR(ROUND(e!AG722/e!Y722*100,1),0)</f>
        <v>100</v>
      </c>
      <c r="U724" s="30">
        <f>+IFERROR(ROUND(e!AH722/SUM(e!AH722:AJ722)*100,1),0)</f>
        <v>100</v>
      </c>
      <c r="V724" s="30">
        <f>+IFERROR(ROUND(e!AK722/SUM(e!AK722:AQ722)*100,1),0)</f>
        <v>100</v>
      </c>
      <c r="W724" s="30">
        <f>+IFERROR(ROUND(SUM(e!AR722:BG722)/J724*100,1),0)</f>
        <v>70.5</v>
      </c>
      <c r="X724" s="30">
        <f>+IFERROR(ROUND(SUM(e!BH722:BI722)/SUM(e!BJ722:BK722)*100,1),0)</f>
        <v>132</v>
      </c>
      <c r="Y724" s="30">
        <f t="shared" si="98"/>
        <v>123.5</v>
      </c>
      <c r="Z724" s="30">
        <f t="shared" si="99"/>
        <v>133.19999999999999</v>
      </c>
      <c r="AA724" s="30">
        <f>+IFERROR(ROUND(K724/SUM(e!T722:V722),1),0)</f>
        <v>94.7</v>
      </c>
      <c r="AB724" s="42">
        <f>+IFERROR(ROUND((SUM(e!BJ722:BK722)-SUM(e!BL722:BO722))/SUM(e!T722:V722),1),0)</f>
        <v>71.099999999999994</v>
      </c>
      <c r="AC724" s="30">
        <f>+IFERROR(ROUND(e!BP722/e!BQ722*100,1),0)</f>
        <v>1209.7</v>
      </c>
      <c r="AD724" s="101">
        <f>+e!BR722</f>
        <v>0</v>
      </c>
      <c r="AF724" s="5"/>
      <c r="AG724" s="29"/>
      <c r="BG724" s="5"/>
      <c r="BH724" s="29"/>
      <c r="CH724" s="5"/>
      <c r="CI724" s="29"/>
    </row>
    <row r="725" spans="2:87">
      <c r="B725" s="40" t="s">
        <v>2169</v>
      </c>
      <c r="C725" s="30" t="s">
        <v>2170</v>
      </c>
      <c r="D725" s="30" t="s">
        <v>1280</v>
      </c>
      <c r="E725" s="30" t="s">
        <v>2171</v>
      </c>
      <c r="F725" s="30" t="str">
        <f t="shared" si="97"/>
        <v>静岡県熱海市</v>
      </c>
      <c r="G725" s="41">
        <f>+e!F723</f>
        <v>36109</v>
      </c>
      <c r="H725" s="41">
        <f>+e!G723</f>
        <v>19</v>
      </c>
      <c r="I725" s="41">
        <f>+SUM(e!H723:K723)</f>
        <v>13</v>
      </c>
      <c r="J725" s="41">
        <f>+SUM(e!L723:O723)</f>
        <v>400295</v>
      </c>
      <c r="K725" s="41">
        <f>+e!P723</f>
        <v>1723823</v>
      </c>
      <c r="L725" s="41">
        <f>+SUM(e!Q723:R723)</f>
        <v>4666825</v>
      </c>
      <c r="M725" s="31">
        <f>+IFERROR(ROUND(e!P723/e!S723,0),0)</f>
        <v>132602</v>
      </c>
      <c r="N725" s="30">
        <f>+IFERROR(ROUND(SUM(e!T723:V723)/e!S723,0),0)</f>
        <v>716</v>
      </c>
      <c r="O725" s="30">
        <f>+IFERROR(ROUND(e!W723/e!G723*100,1),0)</f>
        <v>57.9</v>
      </c>
      <c r="P725" s="41">
        <f>+e!X723</f>
        <v>20</v>
      </c>
      <c r="Q725" s="30">
        <f>+IFERROR(ROUND(e!Z723/e!Y723*100,1),0)</f>
        <v>0</v>
      </c>
      <c r="R725" s="30">
        <f>+IFERROR(ROUND(e!AB723/e!AA723*100,1),0)</f>
        <v>62.8</v>
      </c>
      <c r="S725" s="30">
        <f>+IFERROR(ROUND(SUM(e!AC723:AF723)/J725*100,1),0)</f>
        <v>35.9</v>
      </c>
      <c r="T725" s="30">
        <f>+IFERROR(ROUND(e!AG723/e!Y723*100,1),0)</f>
        <v>9.5</v>
      </c>
      <c r="U725" s="30">
        <f>+IFERROR(ROUND(e!AH723/SUM(e!AH723:AJ723)*100,1),0)</f>
        <v>20.399999999999999</v>
      </c>
      <c r="V725" s="30">
        <f>+IFERROR(ROUND(e!AK723/SUM(e!AK723:AQ723)*100,1),0)</f>
        <v>27.8</v>
      </c>
      <c r="W725" s="30">
        <f>+IFERROR(ROUND(SUM(e!AR723:BG723)/J725*100,1),0)</f>
        <v>33.5</v>
      </c>
      <c r="X725" s="30">
        <f>+IFERROR(ROUND(SUM(e!BH723:BI723)/SUM(e!BJ723:BK723)*100,1),0)</f>
        <v>115</v>
      </c>
      <c r="Y725" s="30">
        <f t="shared" si="98"/>
        <v>270.7</v>
      </c>
      <c r="Z725" s="30">
        <f t="shared" si="99"/>
        <v>114.3</v>
      </c>
      <c r="AA725" s="30">
        <f>+IFERROR(ROUND(K725/SUM(e!T723:V723),1),0)</f>
        <v>185.1</v>
      </c>
      <c r="AB725" s="42">
        <f>+IFERROR(ROUND((SUM(e!BJ723:BK723)-SUM(e!BL723:BO723))/SUM(e!T723:V723),1),0)</f>
        <v>162</v>
      </c>
      <c r="AC725" s="30">
        <f>+IFERROR(ROUND(e!BP723/e!BQ723*100,1),0)</f>
        <v>290.39999999999998</v>
      </c>
      <c r="AD725" s="101">
        <f>+e!BR723</f>
        <v>60000</v>
      </c>
      <c r="AF725" s="5"/>
      <c r="AG725" s="29"/>
      <c r="BG725" s="5"/>
      <c r="BH725" s="29"/>
      <c r="CH725" s="5"/>
      <c r="CI725" s="29"/>
    </row>
    <row r="726" spans="2:87">
      <c r="B726" s="40" t="s">
        <v>2169</v>
      </c>
      <c r="C726" s="30" t="s">
        <v>2170</v>
      </c>
      <c r="D726" s="30" t="s">
        <v>1282</v>
      </c>
      <c r="E726" s="30" t="s">
        <v>2172</v>
      </c>
      <c r="F726" s="30" t="str">
        <f t="shared" si="97"/>
        <v>静岡県掛川市</v>
      </c>
      <c r="G726" s="41">
        <f>+e!F724</f>
        <v>113826</v>
      </c>
      <c r="H726" s="41">
        <f>+e!G724</f>
        <v>20</v>
      </c>
      <c r="I726" s="41">
        <f>+SUM(e!H724:K724)</f>
        <v>2</v>
      </c>
      <c r="J726" s="41">
        <f>+SUM(e!L724:O724)</f>
        <v>1048091</v>
      </c>
      <c r="K726" s="41">
        <f>+e!P724</f>
        <v>2599382</v>
      </c>
      <c r="L726" s="41">
        <f>+SUM(e!Q724:R724)</f>
        <v>4676581</v>
      </c>
      <c r="M726" s="31">
        <f>+IFERROR(ROUND(e!P724/e!S724,0),0)</f>
        <v>185670</v>
      </c>
      <c r="N726" s="30">
        <f>+IFERROR(ROUND(SUM(e!T724:V724)/e!S724,0),0)</f>
        <v>1054</v>
      </c>
      <c r="O726" s="30">
        <f>+IFERROR(ROUND(e!W724/e!G724*100,1),0)</f>
        <v>40</v>
      </c>
      <c r="P726" s="41">
        <f>+e!X724</f>
        <v>4</v>
      </c>
      <c r="Q726" s="30">
        <f>+IFERROR(ROUND(e!Z724/e!Y724*100,1),0)</f>
        <v>0</v>
      </c>
      <c r="R726" s="30">
        <f>+IFERROR(ROUND(e!AB724/e!AA724*100,1),0)</f>
        <v>15.9</v>
      </c>
      <c r="S726" s="30">
        <f>+IFERROR(ROUND(SUM(e!AC724:AF724)/J726*100,1),0)</f>
        <v>13.1</v>
      </c>
      <c r="T726" s="30">
        <f>+IFERROR(ROUND(e!AG724/e!Y724*100,1),0)</f>
        <v>84.6</v>
      </c>
      <c r="U726" s="30">
        <f>+IFERROR(ROUND(e!AH724/SUM(e!AH724:AJ724)*100,1),0)</f>
        <v>100</v>
      </c>
      <c r="V726" s="30">
        <f>+IFERROR(ROUND(e!AK724/SUM(e!AK724:AQ724)*100,1),0)</f>
        <v>92.7</v>
      </c>
      <c r="W726" s="30">
        <f>+IFERROR(ROUND(SUM(e!AR724:BG724)/J726*100,1),0)</f>
        <v>15.9</v>
      </c>
      <c r="X726" s="30">
        <f>+IFERROR(ROUND(SUM(e!BH724:BI724)/SUM(e!BJ724:BK724)*100,1),0)</f>
        <v>111.7</v>
      </c>
      <c r="Y726" s="30">
        <f t="shared" si="98"/>
        <v>179.9</v>
      </c>
      <c r="Z726" s="30">
        <f t="shared" si="99"/>
        <v>110</v>
      </c>
      <c r="AA726" s="30">
        <f>+IFERROR(ROUND(K726/SUM(e!T724:V724),1),0)</f>
        <v>176.2</v>
      </c>
      <c r="AB726" s="42">
        <f>+IFERROR(ROUND((SUM(e!BJ724:BK724)-SUM(e!BL724:BO724))/SUM(e!T724:V724),1),0)</f>
        <v>160.19999999999999</v>
      </c>
      <c r="AC726" s="30">
        <f>+IFERROR(ROUND(e!BP724/e!BQ724*100,1),0)</f>
        <v>252.6</v>
      </c>
      <c r="AD726" s="101">
        <f>+e!BR724</f>
        <v>48100</v>
      </c>
      <c r="AF726" s="5"/>
      <c r="AG726" s="29"/>
      <c r="BG726" s="5"/>
      <c r="BH726" s="29"/>
      <c r="CH726" s="5"/>
      <c r="CI726" s="29"/>
    </row>
    <row r="727" spans="2:87">
      <c r="B727" s="40" t="s">
        <v>2169</v>
      </c>
      <c r="C727" s="30" t="s">
        <v>2170</v>
      </c>
      <c r="D727" s="30" t="s">
        <v>1288</v>
      </c>
      <c r="E727" s="30" t="s">
        <v>2173</v>
      </c>
      <c r="F727" s="30" t="str">
        <f t="shared" si="97"/>
        <v>静岡県伊東市</v>
      </c>
      <c r="G727" s="41">
        <f>+e!F725</f>
        <v>57628</v>
      </c>
      <c r="H727" s="41">
        <f>+e!G725</f>
        <v>17</v>
      </c>
      <c r="I727" s="41">
        <f>+SUM(e!H725:K725)</f>
        <v>23</v>
      </c>
      <c r="J727" s="41">
        <f>+SUM(e!L725:O725)</f>
        <v>527375</v>
      </c>
      <c r="K727" s="41">
        <f>+e!P725</f>
        <v>1377935</v>
      </c>
      <c r="L727" s="41">
        <f>+SUM(e!Q725:R725)</f>
        <v>5300770</v>
      </c>
      <c r="M727" s="31">
        <f>+IFERROR(ROUND(e!P725/e!S725,0),0)</f>
        <v>137794</v>
      </c>
      <c r="N727" s="30">
        <f>+IFERROR(ROUND(SUM(e!T725:V725)/e!S725,0),0)</f>
        <v>884</v>
      </c>
      <c r="O727" s="30">
        <f>+IFERROR(ROUND(e!W725/e!G725*100,1),0)</f>
        <v>64.7</v>
      </c>
      <c r="P727" s="41">
        <f>+e!X725</f>
        <v>10</v>
      </c>
      <c r="Q727" s="30">
        <f>+IFERROR(ROUND(e!Z725/e!Y725*100,1),0)</f>
        <v>4.4000000000000004</v>
      </c>
      <c r="R727" s="30">
        <f>+IFERROR(ROUND(e!AB725/e!AA725*100,1),0)</f>
        <v>16.2</v>
      </c>
      <c r="S727" s="30">
        <f>+IFERROR(ROUND(SUM(e!AC725:AF725)/J727*100,1),0)</f>
        <v>32.299999999999997</v>
      </c>
      <c r="T727" s="30">
        <f>+IFERROR(ROUND(e!AG725/e!Y725*100,1),0)</f>
        <v>1.5</v>
      </c>
      <c r="U727" s="30">
        <f>+IFERROR(ROUND(e!AH725/SUM(e!AH725:AJ725)*100,1),0)</f>
        <v>100</v>
      </c>
      <c r="V727" s="30">
        <f>+IFERROR(ROUND(e!AK725/SUM(e!AK725:AQ725)*100,1),0)</f>
        <v>33.700000000000003</v>
      </c>
      <c r="W727" s="30">
        <f>+IFERROR(ROUND(SUM(e!AR725:BG725)/J727*100,1),0)</f>
        <v>20.3</v>
      </c>
      <c r="X727" s="30">
        <f>+IFERROR(ROUND(SUM(e!BH725:BI725)/SUM(e!BJ725:BK725)*100,1),0)</f>
        <v>115.4</v>
      </c>
      <c r="Y727" s="30">
        <f t="shared" si="98"/>
        <v>384.7</v>
      </c>
      <c r="Z727" s="30">
        <f t="shared" si="99"/>
        <v>109.6</v>
      </c>
      <c r="AA727" s="30">
        <f>+IFERROR(ROUND(K727/SUM(e!T725:V725),1),0)</f>
        <v>155.80000000000001</v>
      </c>
      <c r="AB727" s="42">
        <f>+IFERROR(ROUND((SUM(e!BJ725:BK725)-SUM(e!BL725:BO725))/SUM(e!T725:V725),1),0)</f>
        <v>142.19999999999999</v>
      </c>
      <c r="AC727" s="30">
        <f>+IFERROR(ROUND(e!BP725/e!BQ725*100,1),0)</f>
        <v>319.39999999999998</v>
      </c>
      <c r="AD727" s="101">
        <f>+e!BR725</f>
        <v>0</v>
      </c>
      <c r="AF727" s="5"/>
      <c r="AG727" s="29"/>
      <c r="BG727" s="5"/>
      <c r="BH727" s="29"/>
      <c r="CH727" s="5"/>
      <c r="CI727" s="29"/>
    </row>
    <row r="728" spans="2:87">
      <c r="B728" s="40" t="s">
        <v>2169</v>
      </c>
      <c r="C728" s="30" t="s">
        <v>2170</v>
      </c>
      <c r="D728" s="30" t="s">
        <v>1290</v>
      </c>
      <c r="E728" s="30" t="s">
        <v>2174</v>
      </c>
      <c r="F728" s="30" t="str">
        <f t="shared" si="97"/>
        <v>静岡県浜松市</v>
      </c>
      <c r="G728" s="41">
        <f>+e!F726</f>
        <v>773736</v>
      </c>
      <c r="H728" s="41">
        <f>+e!G726</f>
        <v>177</v>
      </c>
      <c r="I728" s="41">
        <f>+SUM(e!H726:K726)</f>
        <v>20</v>
      </c>
      <c r="J728" s="41">
        <f>+SUM(e!L726:O726)</f>
        <v>5176965</v>
      </c>
      <c r="K728" s="41">
        <f>+e!P726</f>
        <v>10113569</v>
      </c>
      <c r="L728" s="41">
        <f>+SUM(e!Q726:R726)</f>
        <v>24757514</v>
      </c>
      <c r="M728" s="31">
        <f>+IFERROR(ROUND(e!P726/e!S726,0),0)</f>
        <v>91113</v>
      </c>
      <c r="N728" s="30">
        <f>+IFERROR(ROUND(SUM(e!T726:V726)/e!S726,0),0)</f>
        <v>723</v>
      </c>
      <c r="O728" s="30">
        <f>+IFERROR(ROUND(e!W726/e!G726*100,1),0)</f>
        <v>52.5</v>
      </c>
      <c r="P728" s="41">
        <f>+e!X726</f>
        <v>24</v>
      </c>
      <c r="Q728" s="30">
        <f>+IFERROR(ROUND(e!Z726/e!Y726*100,1),0)</f>
        <v>0</v>
      </c>
      <c r="R728" s="30">
        <f>+IFERROR(ROUND(e!AB726/e!AA726*100,1),0)</f>
        <v>32.700000000000003</v>
      </c>
      <c r="S728" s="30">
        <f>+IFERROR(ROUND(SUM(e!AC726:AF726)/J728*100,1),0)</f>
        <v>24.2</v>
      </c>
      <c r="T728" s="30">
        <f>+IFERROR(ROUND(e!AG726/e!Y726*100,1),0)</f>
        <v>26</v>
      </c>
      <c r="U728" s="30">
        <f>+IFERROR(ROUND(e!AH726/SUM(e!AH726:AJ726)*100,1),0)</f>
        <v>31.7</v>
      </c>
      <c r="V728" s="30">
        <f>+IFERROR(ROUND(e!AK726/SUM(e!AK726:AQ726)*100,1),0)</f>
        <v>81.8</v>
      </c>
      <c r="W728" s="30">
        <f>+IFERROR(ROUND(SUM(e!AR726:BG726)/J728*100,1),0)</f>
        <v>19.5</v>
      </c>
      <c r="X728" s="30">
        <f>+IFERROR(ROUND(SUM(e!BH726:BI726)/SUM(e!BJ726:BK726)*100,1),0)</f>
        <v>105.9</v>
      </c>
      <c r="Y728" s="30">
        <f t="shared" si="98"/>
        <v>244.8</v>
      </c>
      <c r="Z728" s="30">
        <f t="shared" si="99"/>
        <v>100.8</v>
      </c>
      <c r="AA728" s="30">
        <f>+IFERROR(ROUND(K728/SUM(e!T726:V726),1),0)</f>
        <v>126</v>
      </c>
      <c r="AB728" s="42">
        <f>+IFERROR(ROUND((SUM(e!BJ726:BK726)-SUM(e!BL726:BO726))/SUM(e!T726:V726),1),0)</f>
        <v>125</v>
      </c>
      <c r="AC728" s="30">
        <f>+IFERROR(ROUND(e!BP726/e!BQ726*100,1),0)</f>
        <v>304.3</v>
      </c>
      <c r="AD728" s="101">
        <f>+e!BR726</f>
        <v>379142</v>
      </c>
      <c r="AF728" s="5"/>
      <c r="AG728" s="29"/>
      <c r="BG728" s="5"/>
      <c r="BH728" s="29"/>
      <c r="CH728" s="5"/>
      <c r="CI728" s="29"/>
    </row>
    <row r="729" spans="2:87">
      <c r="B729" s="40" t="s">
        <v>2169</v>
      </c>
      <c r="C729" s="30" t="s">
        <v>2170</v>
      </c>
      <c r="D729" s="30" t="s">
        <v>1292</v>
      </c>
      <c r="E729" s="30" t="s">
        <v>2175</v>
      </c>
      <c r="F729" s="30" t="str">
        <f t="shared" si="97"/>
        <v>静岡県静岡市</v>
      </c>
      <c r="G729" s="41">
        <f>+e!F727</f>
        <v>679678</v>
      </c>
      <c r="H729" s="41">
        <f>+e!G727</f>
        <v>189</v>
      </c>
      <c r="I729" s="41">
        <f>+SUM(e!H727:K727)</f>
        <v>46</v>
      </c>
      <c r="J729" s="41">
        <f>+SUM(e!L727:O727)</f>
        <v>2673191</v>
      </c>
      <c r="K729" s="41">
        <f>+e!P727</f>
        <v>9029014</v>
      </c>
      <c r="L729" s="41">
        <f>+SUM(e!Q727:R727)</f>
        <v>44509558</v>
      </c>
      <c r="M729" s="31">
        <f>+IFERROR(ROUND(e!P727/e!S727,0),0)</f>
        <v>59795</v>
      </c>
      <c r="N729" s="30">
        <f>+IFERROR(ROUND(SUM(e!T727:V727)/e!S727,0),0)</f>
        <v>471</v>
      </c>
      <c r="O729" s="30">
        <f>+IFERROR(ROUND(e!W727/e!G727*100,1),0)</f>
        <v>55</v>
      </c>
      <c r="P729" s="41">
        <f>+e!X727</f>
        <v>8</v>
      </c>
      <c r="Q729" s="30">
        <f>+IFERROR(ROUND(e!Z727/e!Y727*100,1),0)</f>
        <v>3.2</v>
      </c>
      <c r="R729" s="30">
        <f>+IFERROR(ROUND(e!AB727/e!AA727*100,1),0)</f>
        <v>28.2</v>
      </c>
      <c r="S729" s="30">
        <f>+IFERROR(ROUND(SUM(e!AC727:AF727)/J729*100,1),0)</f>
        <v>24.6</v>
      </c>
      <c r="T729" s="30">
        <f>+IFERROR(ROUND(e!AG727/e!Y727*100,1),0)</f>
        <v>38.9</v>
      </c>
      <c r="U729" s="30">
        <f>+IFERROR(ROUND(e!AH727/SUM(e!AH727:AJ727)*100,1),0)</f>
        <v>29.4</v>
      </c>
      <c r="V729" s="30">
        <f>+IFERROR(ROUND(e!AK727/SUM(e!AK727:AQ727)*100,1),0)</f>
        <v>34.4</v>
      </c>
      <c r="W729" s="30">
        <f>+IFERROR(ROUND(SUM(e!AR727:BG727)/J729*100,1),0)</f>
        <v>20.9</v>
      </c>
      <c r="X729" s="30">
        <f>+IFERROR(ROUND(SUM(e!BH727:BI727)/SUM(e!BJ727:BK727)*100,1),0)</f>
        <v>116</v>
      </c>
      <c r="Y729" s="30">
        <f t="shared" si="98"/>
        <v>493</v>
      </c>
      <c r="Z729" s="30">
        <f t="shared" si="99"/>
        <v>110</v>
      </c>
      <c r="AA729" s="30">
        <f>+IFERROR(ROUND(K729/SUM(e!T727:V727),1),0)</f>
        <v>126.9</v>
      </c>
      <c r="AB729" s="42">
        <f>+IFERROR(ROUND((SUM(e!BJ727:BK727)-SUM(e!BL727:BO727))/SUM(e!T727:V727),1),0)</f>
        <v>115.4</v>
      </c>
      <c r="AC729" s="30">
        <f>+IFERROR(ROUND(e!BP727/e!BQ727*100,1),0)</f>
        <v>259.89999999999998</v>
      </c>
      <c r="AD729" s="101">
        <f>+e!BR727</f>
        <v>0</v>
      </c>
      <c r="AF729" s="5"/>
      <c r="AG729" s="29"/>
      <c r="BG729" s="5"/>
      <c r="BH729" s="29"/>
      <c r="CH729" s="5"/>
      <c r="CI729" s="29"/>
    </row>
    <row r="730" spans="2:87">
      <c r="B730" s="40" t="s">
        <v>2169</v>
      </c>
      <c r="C730" s="30" t="s">
        <v>2170</v>
      </c>
      <c r="D730" s="30" t="s">
        <v>1294</v>
      </c>
      <c r="E730" s="30" t="s">
        <v>2176</v>
      </c>
      <c r="F730" s="30" t="str">
        <f t="shared" si="97"/>
        <v>静岡県東伊豆町</v>
      </c>
      <c r="G730" s="41">
        <f>+e!F728</f>
        <v>10138</v>
      </c>
      <c r="H730" s="41">
        <f>+e!G728</f>
        <v>12</v>
      </c>
      <c r="I730" s="41">
        <f>+SUM(e!H728:K728)</f>
        <v>4</v>
      </c>
      <c r="J730" s="41">
        <f>+SUM(e!L728:O728)</f>
        <v>118970</v>
      </c>
      <c r="K730" s="41">
        <f>+e!P728</f>
        <v>375912</v>
      </c>
      <c r="L730" s="41">
        <f>+SUM(e!Q728:R728)</f>
        <v>829871</v>
      </c>
      <c r="M730" s="31">
        <f>+IFERROR(ROUND(e!P728/e!S728,0),0)</f>
        <v>31326</v>
      </c>
      <c r="N730" s="30">
        <f>+IFERROR(ROUND(SUM(e!T728:V728)/e!S728,0),0)</f>
        <v>196</v>
      </c>
      <c r="O730" s="30">
        <f>+IFERROR(ROUND(e!W728/e!G728*100,1),0)</f>
        <v>16.7</v>
      </c>
      <c r="P730" s="41">
        <f>+e!X728</f>
        <v>10</v>
      </c>
      <c r="Q730" s="30">
        <f>+IFERROR(ROUND(e!Z728/e!Y728*100,1),0)</f>
        <v>0</v>
      </c>
      <c r="R730" s="30">
        <f>+IFERROR(ROUND(e!AB728/e!AA728*100,1),0)</f>
        <v>74.099999999999994</v>
      </c>
      <c r="S730" s="30">
        <f>+IFERROR(ROUND(SUM(e!AC728:AF728)/J730*100,1),0)</f>
        <v>34.9</v>
      </c>
      <c r="T730" s="30">
        <f>+IFERROR(ROUND(e!AG728/e!Y728*100,1),0)</f>
        <v>0</v>
      </c>
      <c r="U730" s="30">
        <f>+IFERROR(ROUND(e!AH728/SUM(e!AH728:AJ728)*100,1),0)</f>
        <v>0</v>
      </c>
      <c r="V730" s="30">
        <f>+IFERROR(ROUND(e!AK728/SUM(e!AK728:AQ728)*100,1),0)</f>
        <v>34.4</v>
      </c>
      <c r="W730" s="30">
        <f>+IFERROR(ROUND(SUM(e!AR728:BG728)/J730*100,1),0)</f>
        <v>8</v>
      </c>
      <c r="X730" s="30">
        <f>+IFERROR(ROUND(SUM(e!BH728:BI728)/SUM(e!BJ728:BK728)*100,1),0)</f>
        <v>105.1</v>
      </c>
      <c r="Y730" s="30">
        <f t="shared" si="98"/>
        <v>220.8</v>
      </c>
      <c r="Z730" s="30">
        <f t="shared" si="99"/>
        <v>104</v>
      </c>
      <c r="AA730" s="30">
        <f>+IFERROR(ROUND(K730/SUM(e!T728:V728),1),0)</f>
        <v>159.6</v>
      </c>
      <c r="AB730" s="42">
        <f>+IFERROR(ROUND((SUM(e!BJ728:BK728)-SUM(e!BL728:BO728))/SUM(e!T728:V728),1),0)</f>
        <v>153.5</v>
      </c>
      <c r="AC730" s="30">
        <f>+IFERROR(ROUND(e!BP728/e!BQ728*100,1),0)</f>
        <v>701.8</v>
      </c>
      <c r="AD730" s="101">
        <f>+e!BR728</f>
        <v>0</v>
      </c>
      <c r="AF730" s="5"/>
      <c r="AG730" s="29"/>
      <c r="BG730" s="5"/>
      <c r="BH730" s="29"/>
      <c r="CH730" s="5"/>
      <c r="CI730" s="29"/>
    </row>
    <row r="731" spans="2:87">
      <c r="B731" s="40" t="s">
        <v>2169</v>
      </c>
      <c r="C731" s="30" t="s">
        <v>2170</v>
      </c>
      <c r="D731" s="30" t="s">
        <v>1298</v>
      </c>
      <c r="E731" s="30" t="s">
        <v>2177</v>
      </c>
      <c r="F731" s="30" t="str">
        <f t="shared" si="97"/>
        <v>静岡県富士市（富士）</v>
      </c>
      <c r="G731" s="41">
        <f>+e!F729</f>
        <v>219977</v>
      </c>
      <c r="H731" s="41">
        <f>+e!G729</f>
        <v>48</v>
      </c>
      <c r="I731" s="41">
        <f>+SUM(e!H729:K729)</f>
        <v>75</v>
      </c>
      <c r="J731" s="41">
        <f>+SUM(e!L729:O729)</f>
        <v>1178857</v>
      </c>
      <c r="K731" s="41">
        <f>+e!P729</f>
        <v>3148578</v>
      </c>
      <c r="L731" s="41">
        <f>+SUM(e!Q729:R729)</f>
        <v>6057097</v>
      </c>
      <c r="M731" s="31">
        <f>+IFERROR(ROUND(e!P729/e!S729,0),0)</f>
        <v>101567</v>
      </c>
      <c r="N731" s="30">
        <f>+IFERROR(ROUND(SUM(e!T729:V729)/e!S729,0),0)</f>
        <v>820</v>
      </c>
      <c r="O731" s="30">
        <f>+IFERROR(ROUND(e!W729/e!G729*100,1),0)</f>
        <v>54.2</v>
      </c>
      <c r="P731" s="41">
        <f>+e!X729</f>
        <v>5</v>
      </c>
      <c r="Q731" s="30">
        <f>+IFERROR(ROUND(e!Z729/e!Y729*100,1),0)</f>
        <v>0</v>
      </c>
      <c r="R731" s="30">
        <f>+IFERROR(ROUND(e!AB729/e!AA729*100,1),0)</f>
        <v>0</v>
      </c>
      <c r="S731" s="30">
        <f>+IFERROR(ROUND(SUM(e!AC729:AF729)/J731*100,1),0)</f>
        <v>36.200000000000003</v>
      </c>
      <c r="T731" s="30">
        <f>+IFERROR(ROUND(e!AG729/e!Y729*100,1),0)</f>
        <v>28</v>
      </c>
      <c r="U731" s="30">
        <f>+IFERROR(ROUND(e!AH729/SUM(e!AH729:AJ729)*100,1),0)</f>
        <v>15.8</v>
      </c>
      <c r="V731" s="30">
        <f>+IFERROR(ROUND(e!AK729/SUM(e!AK729:AQ729)*100,1),0)</f>
        <v>46.5</v>
      </c>
      <c r="W731" s="30">
        <f>+IFERROR(ROUND(SUM(e!AR729:BG729)/J731*100,1),0)</f>
        <v>16.100000000000001</v>
      </c>
      <c r="X731" s="30">
        <f>+IFERROR(ROUND(SUM(e!BH729:BI729)/SUM(e!BJ729:BK729)*100,1),0)</f>
        <v>120.8</v>
      </c>
      <c r="Y731" s="30">
        <f t="shared" si="98"/>
        <v>192.4</v>
      </c>
      <c r="Z731" s="30">
        <f t="shared" si="99"/>
        <v>112.7</v>
      </c>
      <c r="AA731" s="30">
        <f>+IFERROR(ROUND(K731/SUM(e!T729:V729),1),0)</f>
        <v>123.9</v>
      </c>
      <c r="AB731" s="42">
        <f>+IFERROR(ROUND((SUM(e!BJ729:BK729)-SUM(e!BL729:BO729))/SUM(e!T729:V729),1),0)</f>
        <v>109.9</v>
      </c>
      <c r="AC731" s="30">
        <f>+IFERROR(ROUND(e!BP729/e!BQ729*100,1),0)</f>
        <v>222.2</v>
      </c>
      <c r="AD731" s="101">
        <f>+e!BR729</f>
        <v>0</v>
      </c>
      <c r="AF731" s="5"/>
      <c r="AG731" s="29"/>
      <c r="BG731" s="5"/>
      <c r="BH731" s="29"/>
      <c r="CH731" s="5"/>
      <c r="CI731" s="29"/>
    </row>
    <row r="732" spans="2:87">
      <c r="B732" s="40" t="s">
        <v>2169</v>
      </c>
      <c r="C732" s="30" t="s">
        <v>2170</v>
      </c>
      <c r="D732" s="30" t="s">
        <v>1300</v>
      </c>
      <c r="E732" s="30" t="s">
        <v>2178</v>
      </c>
      <c r="F732" s="30" t="str">
        <f t="shared" si="97"/>
        <v>静岡県富士宮市</v>
      </c>
      <c r="G732" s="41">
        <f>+e!F730</f>
        <v>126135</v>
      </c>
      <c r="H732" s="41">
        <f>+e!G730</f>
        <v>29</v>
      </c>
      <c r="I732" s="41">
        <f>+SUM(e!H730:K730)</f>
        <v>29</v>
      </c>
      <c r="J732" s="41">
        <f>+SUM(e!L730:O730)</f>
        <v>750254</v>
      </c>
      <c r="K732" s="41">
        <f>+e!P730</f>
        <v>1656494</v>
      </c>
      <c r="L732" s="41">
        <f>+SUM(e!Q730:R730)</f>
        <v>1279464</v>
      </c>
      <c r="M732" s="31">
        <f>+IFERROR(ROUND(e!P730/e!S730,0),0)</f>
        <v>75295</v>
      </c>
      <c r="N732" s="30">
        <f>+IFERROR(ROUND(SUM(e!T730:V730)/e!S730,0),0)</f>
        <v>751</v>
      </c>
      <c r="O732" s="30">
        <f>+IFERROR(ROUND(e!W730/e!G730*100,1),0)</f>
        <v>62.1</v>
      </c>
      <c r="P732" s="41">
        <f>+e!X730</f>
        <v>4</v>
      </c>
      <c r="Q732" s="30">
        <f>+IFERROR(ROUND(e!Z730/e!Y730*100,1),0)</f>
        <v>0</v>
      </c>
      <c r="R732" s="30">
        <f>+IFERROR(ROUND(e!AB730/e!AA730*100,1),0)</f>
        <v>33</v>
      </c>
      <c r="S732" s="30">
        <f>+IFERROR(ROUND(SUM(e!AC730:AF730)/J732*100,1),0)</f>
        <v>21.3</v>
      </c>
      <c r="T732" s="30">
        <f>+IFERROR(ROUND(e!AG730/e!Y730*100,1),0)</f>
        <v>2.7</v>
      </c>
      <c r="U732" s="30">
        <f>+IFERROR(ROUND(e!AH730/SUM(e!AH730:AJ730)*100,1),0)</f>
        <v>13.7</v>
      </c>
      <c r="V732" s="30">
        <f>+IFERROR(ROUND(e!AK730/SUM(e!AK730:AQ730)*100,1),0)</f>
        <v>71.599999999999994</v>
      </c>
      <c r="W732" s="30">
        <f>+IFERROR(ROUND(SUM(e!AR730:BG730)/J732*100,1),0)</f>
        <v>14.7</v>
      </c>
      <c r="X732" s="30">
        <f>+IFERROR(ROUND(SUM(e!BH730:BI730)/SUM(e!BJ730:BK730)*100,1),0)</f>
        <v>117.3</v>
      </c>
      <c r="Y732" s="30">
        <f t="shared" si="98"/>
        <v>77.2</v>
      </c>
      <c r="Z732" s="30">
        <f t="shared" si="99"/>
        <v>115.4</v>
      </c>
      <c r="AA732" s="30">
        <f>+IFERROR(ROUND(K732/SUM(e!T730:V730),1),0)</f>
        <v>100.3</v>
      </c>
      <c r="AB732" s="42">
        <f>+IFERROR(ROUND((SUM(e!BJ730:BK730)-SUM(e!BL730:BO730))/SUM(e!T730:V730),1),0)</f>
        <v>86.9</v>
      </c>
      <c r="AC732" s="30">
        <f>+IFERROR(ROUND(e!BP730/e!BQ730*100,1),0)</f>
        <v>196</v>
      </c>
      <c r="AD732" s="101">
        <f>+e!BR730</f>
        <v>0</v>
      </c>
      <c r="AF732" s="5"/>
      <c r="AG732" s="29"/>
      <c r="BG732" s="5"/>
      <c r="BH732" s="29"/>
      <c r="CH732" s="5"/>
      <c r="CI732" s="29"/>
    </row>
    <row r="733" spans="2:87">
      <c r="B733" s="40" t="s">
        <v>2169</v>
      </c>
      <c r="C733" s="30" t="s">
        <v>2170</v>
      </c>
      <c r="D733" s="30" t="s">
        <v>1302</v>
      </c>
      <c r="E733" s="30" t="s">
        <v>2179</v>
      </c>
      <c r="F733" s="30" t="str">
        <f t="shared" si="97"/>
        <v>静岡県沼津市</v>
      </c>
      <c r="G733" s="41">
        <f>+e!F731</f>
        <v>220415</v>
      </c>
      <c r="H733" s="41">
        <f>+e!G731</f>
        <v>64</v>
      </c>
      <c r="I733" s="41">
        <f>+SUM(e!H731:K731)</f>
        <v>24</v>
      </c>
      <c r="J733" s="41">
        <f>+SUM(e!L731:O731)</f>
        <v>1064447</v>
      </c>
      <c r="K733" s="41">
        <f>+e!P731</f>
        <v>2543446</v>
      </c>
      <c r="L733" s="41">
        <f>+SUM(e!Q731:R731)</f>
        <v>11691230</v>
      </c>
      <c r="M733" s="31">
        <f>+IFERROR(ROUND(e!P731/e!S731,0),0)</f>
        <v>62035</v>
      </c>
      <c r="N733" s="30">
        <f>+IFERROR(ROUND(SUM(e!T731:V731)/e!S731,0),0)</f>
        <v>703</v>
      </c>
      <c r="O733" s="30">
        <f>+IFERROR(ROUND(e!W731/e!G731*100,1),0)</f>
        <v>35.9</v>
      </c>
      <c r="P733" s="41">
        <f>+e!X731</f>
        <v>7</v>
      </c>
      <c r="Q733" s="30">
        <f>+IFERROR(ROUND(e!Z731/e!Y731*100,1),0)</f>
        <v>0</v>
      </c>
      <c r="R733" s="30">
        <f>+IFERROR(ROUND(e!AB731/e!AA731*100,1),0)</f>
        <v>4.8</v>
      </c>
      <c r="S733" s="30">
        <f>+IFERROR(ROUND(SUM(e!AC731:AF731)/J733*100,1),0)</f>
        <v>20.2</v>
      </c>
      <c r="T733" s="30">
        <f>+IFERROR(ROUND(e!AG731/e!Y731*100,1),0)</f>
        <v>18.100000000000001</v>
      </c>
      <c r="U733" s="30">
        <f>+IFERROR(ROUND(e!AH731/SUM(e!AH731:AJ731)*100,1),0)</f>
        <v>4.8</v>
      </c>
      <c r="V733" s="30">
        <f>+IFERROR(ROUND(e!AK731/SUM(e!AK731:AQ731)*100,1),0)</f>
        <v>73.2</v>
      </c>
      <c r="W733" s="30">
        <f>+IFERROR(ROUND(SUM(e!AR731:BG731)/J733*100,1),0)</f>
        <v>20.2</v>
      </c>
      <c r="X733" s="30">
        <f>+IFERROR(ROUND(SUM(e!BH731:BI731)/SUM(e!BJ731:BK731)*100,1),0)</f>
        <v>115.8</v>
      </c>
      <c r="Y733" s="30">
        <f t="shared" si="98"/>
        <v>459.7</v>
      </c>
      <c r="Z733" s="30">
        <f t="shared" si="99"/>
        <v>108.7</v>
      </c>
      <c r="AA733" s="30">
        <f>+IFERROR(ROUND(K733/SUM(e!T731:V731),1),0)</f>
        <v>88.3</v>
      </c>
      <c r="AB733" s="42">
        <f>+IFERROR(ROUND((SUM(e!BJ731:BK731)-SUM(e!BL731:BO731))/SUM(e!T731:V731),1),0)</f>
        <v>81.2</v>
      </c>
      <c r="AC733" s="30">
        <f>+IFERROR(ROUND(e!BP731/e!BQ731*100,1),0)</f>
        <v>242.8</v>
      </c>
      <c r="AD733" s="101">
        <f>+e!BR731</f>
        <v>0</v>
      </c>
      <c r="AF733" s="5"/>
      <c r="AG733" s="29"/>
      <c r="BG733" s="5"/>
      <c r="BH733" s="29"/>
      <c r="CH733" s="5"/>
      <c r="CI733" s="29"/>
    </row>
    <row r="734" spans="2:87">
      <c r="B734" s="40" t="s">
        <v>2169</v>
      </c>
      <c r="C734" s="30" t="s">
        <v>2170</v>
      </c>
      <c r="D734" s="30" t="s">
        <v>1523</v>
      </c>
      <c r="E734" s="30" t="s">
        <v>2180</v>
      </c>
      <c r="F734" s="30" t="str">
        <f t="shared" si="97"/>
        <v>静岡県大井上水道企業団</v>
      </c>
      <c r="G734" s="41">
        <f>+e!F732</f>
        <v>19928</v>
      </c>
      <c r="H734" s="41">
        <f>+e!G732</f>
        <v>10</v>
      </c>
      <c r="I734" s="41">
        <f>+SUM(e!H732:K732)</f>
        <v>5</v>
      </c>
      <c r="J734" s="41">
        <f>+SUM(e!L732:O732)</f>
        <v>225654</v>
      </c>
      <c r="K734" s="41">
        <f>+e!P732</f>
        <v>297393</v>
      </c>
      <c r="L734" s="41">
        <f>+SUM(e!Q732:R732)</f>
        <v>287780</v>
      </c>
      <c r="M734" s="31">
        <f>+IFERROR(ROUND(e!P732/e!S732,0),0)</f>
        <v>33044</v>
      </c>
      <c r="N734" s="30">
        <f>+IFERROR(ROUND(SUM(e!T732:V732)/e!S732,0),0)</f>
        <v>289</v>
      </c>
      <c r="O734" s="30">
        <f>+IFERROR(ROUND(e!W732/e!G732*100,1),0)</f>
        <v>40</v>
      </c>
      <c r="P734" s="41">
        <f>+e!X732</f>
        <v>21</v>
      </c>
      <c r="Q734" s="30">
        <f>+IFERROR(ROUND(e!Z732/e!Y732*100,1),0)</f>
        <v>0</v>
      </c>
      <c r="R734" s="30">
        <f>+IFERROR(ROUND(e!AB732/e!AA732*100,1),0)</f>
        <v>66.7</v>
      </c>
      <c r="S734" s="30">
        <f>+IFERROR(ROUND(SUM(e!AC732:AF732)/J734*100,1),0)</f>
        <v>11.5</v>
      </c>
      <c r="T734" s="30">
        <f>+IFERROR(ROUND(e!AG732/e!Y732*100,1),0)</f>
        <v>55.2</v>
      </c>
      <c r="U734" s="30">
        <f>+IFERROR(ROUND(e!AH732/SUM(e!AH732:AJ732)*100,1),0)</f>
        <v>37.700000000000003</v>
      </c>
      <c r="V734" s="30">
        <f>+IFERROR(ROUND(e!AK732/SUM(e!AK732:AQ732)*100,1),0)</f>
        <v>83</v>
      </c>
      <c r="W734" s="30">
        <f>+IFERROR(ROUND(SUM(e!AR732:BG732)/J734*100,1),0)</f>
        <v>10.9</v>
      </c>
      <c r="X734" s="30">
        <f>+IFERROR(ROUND(SUM(e!BH732:BI732)/SUM(e!BJ732:BK732)*100,1),0)</f>
        <v>106.6</v>
      </c>
      <c r="Y734" s="30">
        <f t="shared" si="98"/>
        <v>96.8</v>
      </c>
      <c r="Z734" s="30">
        <f t="shared" si="99"/>
        <v>105.8</v>
      </c>
      <c r="AA734" s="30">
        <f>+IFERROR(ROUND(K734/SUM(e!T732:V732),1),0)</f>
        <v>114.2</v>
      </c>
      <c r="AB734" s="42">
        <f>+IFERROR(ROUND((SUM(e!BJ732:BK732)-SUM(e!BL732:BO732))/SUM(e!T732:V732),1),0)</f>
        <v>107.9</v>
      </c>
      <c r="AC734" s="30">
        <f>+IFERROR(ROUND(e!BP732/e!BQ732*100,1),0)</f>
        <v>655</v>
      </c>
      <c r="AD734" s="101">
        <f>+e!BR732</f>
        <v>0</v>
      </c>
      <c r="AF734" s="5"/>
      <c r="AG734" s="29"/>
      <c r="BG734" s="5"/>
      <c r="BH734" s="29"/>
      <c r="CH734" s="5"/>
      <c r="CI734" s="29"/>
    </row>
    <row r="735" spans="2:87">
      <c r="B735" s="40" t="s">
        <v>2169</v>
      </c>
      <c r="C735" s="30" t="s">
        <v>2170</v>
      </c>
      <c r="D735" s="30" t="s">
        <v>1304</v>
      </c>
      <c r="E735" s="30" t="s">
        <v>2181</v>
      </c>
      <c r="F735" s="30" t="str">
        <f t="shared" si="97"/>
        <v>静岡県三島市</v>
      </c>
      <c r="G735" s="41">
        <f>+e!F733</f>
        <v>105145</v>
      </c>
      <c r="H735" s="41">
        <f>+e!G733</f>
        <v>22</v>
      </c>
      <c r="I735" s="41">
        <f>+SUM(e!H733:K733)</f>
        <v>1</v>
      </c>
      <c r="J735" s="41">
        <f>+SUM(e!L733:O733)</f>
        <v>395781</v>
      </c>
      <c r="K735" s="41">
        <f>+e!P733</f>
        <v>1478200</v>
      </c>
      <c r="L735" s="41">
        <f>+SUM(e!Q733:R733)</f>
        <v>3846624</v>
      </c>
      <c r="M735" s="31">
        <f>+IFERROR(ROUND(e!P733/e!S733,0),0)</f>
        <v>98547</v>
      </c>
      <c r="N735" s="30">
        <f>+IFERROR(ROUND(SUM(e!T733:V733)/e!S733,0),0)</f>
        <v>824</v>
      </c>
      <c r="O735" s="30">
        <f>+IFERROR(ROUND(e!W733/e!G733*100,1),0)</f>
        <v>31.8</v>
      </c>
      <c r="P735" s="41">
        <f>+e!X733</f>
        <v>10</v>
      </c>
      <c r="Q735" s="30">
        <f>+IFERROR(ROUND(e!Z733/e!Y733*100,1),0)</f>
        <v>0</v>
      </c>
      <c r="R735" s="30">
        <f>+IFERROR(ROUND(e!AB733/e!AA733*100,1),0)</f>
        <v>90</v>
      </c>
      <c r="S735" s="30">
        <f>+IFERROR(ROUND(SUM(e!AC733:AF733)/J735*100,1),0)</f>
        <v>35.1</v>
      </c>
      <c r="T735" s="30">
        <f>+IFERROR(ROUND(e!AG733/e!Y733*100,1),0)</f>
        <v>100</v>
      </c>
      <c r="U735" s="30">
        <f>+IFERROR(ROUND(e!AH733/SUM(e!AH733:AJ733)*100,1),0)</f>
        <v>84.5</v>
      </c>
      <c r="V735" s="30">
        <f>+IFERROR(ROUND(e!AK733/SUM(e!AK733:AQ733)*100,1),0)</f>
        <v>42.8</v>
      </c>
      <c r="W735" s="30">
        <f>+IFERROR(ROUND(SUM(e!AR733:BG733)/J735*100,1),0)</f>
        <v>21.2</v>
      </c>
      <c r="X735" s="30">
        <f>+IFERROR(ROUND(SUM(e!BH733:BI733)/SUM(e!BJ733:BK733)*100,1),0)</f>
        <v>124.3</v>
      </c>
      <c r="Y735" s="30">
        <f t="shared" si="98"/>
        <v>260.2</v>
      </c>
      <c r="Z735" s="30">
        <f t="shared" si="99"/>
        <v>120.2</v>
      </c>
      <c r="AA735" s="30">
        <f>+IFERROR(ROUND(K735/SUM(e!T733:V733),1),0)</f>
        <v>119.5</v>
      </c>
      <c r="AB735" s="42">
        <f>+IFERROR(ROUND((SUM(e!BJ733:BK733)-SUM(e!BL733:BO733))/SUM(e!T733:V733),1),0)</f>
        <v>99.4</v>
      </c>
      <c r="AC735" s="30">
        <f>+IFERROR(ROUND(e!BP733/e!BQ733*100,1),0)</f>
        <v>304.8</v>
      </c>
      <c r="AD735" s="101">
        <f>+e!BR733</f>
        <v>30000</v>
      </c>
      <c r="AF735" s="5"/>
      <c r="AG735" s="29"/>
      <c r="BG735" s="5"/>
      <c r="BH735" s="29"/>
      <c r="CH735" s="5"/>
      <c r="CI735" s="29"/>
    </row>
    <row r="736" spans="2:87">
      <c r="B736" s="40" t="s">
        <v>2169</v>
      </c>
      <c r="C736" s="30" t="s">
        <v>2170</v>
      </c>
      <c r="D736" s="30" t="s">
        <v>1306</v>
      </c>
      <c r="E736" s="30" t="s">
        <v>2182</v>
      </c>
      <c r="F736" s="30" t="str">
        <f t="shared" si="97"/>
        <v>静岡県焼津市</v>
      </c>
      <c r="G736" s="41">
        <f>+e!F734</f>
        <v>136037</v>
      </c>
      <c r="H736" s="41">
        <f>+e!G734</f>
        <v>29</v>
      </c>
      <c r="I736" s="41">
        <f>+SUM(e!H734:K734)</f>
        <v>4</v>
      </c>
      <c r="J736" s="41">
        <f>+SUM(e!L734:O734)</f>
        <v>896509</v>
      </c>
      <c r="K736" s="41">
        <f>+e!P734</f>
        <v>2067928</v>
      </c>
      <c r="L736" s="41">
        <f>+SUM(e!Q734:R734)</f>
        <v>5280569</v>
      </c>
      <c r="M736" s="31">
        <f>+IFERROR(ROUND(e!P734/e!S734,0),0)</f>
        <v>108838</v>
      </c>
      <c r="N736" s="30">
        <f>+IFERROR(ROUND(SUM(e!T734:V734)/e!S734,0),0)</f>
        <v>979</v>
      </c>
      <c r="O736" s="30">
        <f>+IFERROR(ROUND(e!W734/e!G734*100,1),0)</f>
        <v>58.6</v>
      </c>
      <c r="P736" s="41">
        <f>+e!X734</f>
        <v>6</v>
      </c>
      <c r="Q736" s="30">
        <f>+IFERROR(ROUND(e!Z734/e!Y734*100,1),0)</f>
        <v>0</v>
      </c>
      <c r="R736" s="30">
        <f>+IFERROR(ROUND(e!AB734/e!AA734*100,1),0)</f>
        <v>28.4</v>
      </c>
      <c r="S736" s="30">
        <f>+IFERROR(ROUND(SUM(e!AC734:AF734)/J736*100,1),0)</f>
        <v>9.8000000000000007</v>
      </c>
      <c r="T736" s="30">
        <f>+IFERROR(ROUND(e!AG734/e!Y734*100,1),0)</f>
        <v>100</v>
      </c>
      <c r="U736" s="30">
        <f>+IFERROR(ROUND(e!AH734/SUM(e!AH734:AJ734)*100,1),0)</f>
        <v>97.1</v>
      </c>
      <c r="V736" s="30">
        <f>+IFERROR(ROUND(e!AK734/SUM(e!AK734:AQ734)*100,1),0)</f>
        <v>100</v>
      </c>
      <c r="W736" s="30">
        <f>+IFERROR(ROUND(SUM(e!AR734:BG734)/J736*100,1),0)</f>
        <v>18</v>
      </c>
      <c r="X736" s="30">
        <f>+IFERROR(ROUND(SUM(e!BH734:BI734)/SUM(e!BJ734:BK734)*100,1),0)</f>
        <v>121.9</v>
      </c>
      <c r="Y736" s="30">
        <f t="shared" si="98"/>
        <v>255.4</v>
      </c>
      <c r="Z736" s="30">
        <f t="shared" si="99"/>
        <v>122.6</v>
      </c>
      <c r="AA736" s="30">
        <f>+IFERROR(ROUND(K736/SUM(e!T734:V734),1),0)</f>
        <v>111.2</v>
      </c>
      <c r="AB736" s="42">
        <f>+IFERROR(ROUND((SUM(e!BJ734:BK734)-SUM(e!BL734:BO734))/SUM(e!T734:V734),1),0)</f>
        <v>90.7</v>
      </c>
      <c r="AC736" s="30">
        <f>+IFERROR(ROUND(e!BP734/e!BQ734*100,1),0)</f>
        <v>330.5</v>
      </c>
      <c r="AD736" s="101">
        <f>+e!BR734</f>
        <v>8700</v>
      </c>
      <c r="AF736" s="5"/>
      <c r="AG736" s="29"/>
      <c r="BG736" s="5"/>
      <c r="BH736" s="29"/>
      <c r="CH736" s="5"/>
      <c r="CI736" s="29"/>
    </row>
    <row r="737" spans="2:87">
      <c r="B737" s="40" t="s">
        <v>2169</v>
      </c>
      <c r="C737" s="30" t="s">
        <v>2170</v>
      </c>
      <c r="D737" s="30" t="s">
        <v>1308</v>
      </c>
      <c r="E737" s="30" t="s">
        <v>2183</v>
      </c>
      <c r="F737" s="30" t="str">
        <f t="shared" si="97"/>
        <v>静岡県島田市</v>
      </c>
      <c r="G737" s="41">
        <f>+e!F735</f>
        <v>71292</v>
      </c>
      <c r="H737" s="41">
        <f>+e!G735</f>
        <v>15</v>
      </c>
      <c r="I737" s="41">
        <f>+SUM(e!H735:K735)</f>
        <v>13</v>
      </c>
      <c r="J737" s="41">
        <f>+SUM(e!L735:O735)</f>
        <v>350754</v>
      </c>
      <c r="K737" s="41">
        <f>+e!P735</f>
        <v>1018431</v>
      </c>
      <c r="L737" s="41">
        <f>+SUM(e!Q735:R735)</f>
        <v>1785278</v>
      </c>
      <c r="M737" s="31">
        <f>+IFERROR(ROUND(e!P735/e!S735,0),0)</f>
        <v>78341</v>
      </c>
      <c r="N737" s="30">
        <f>+IFERROR(ROUND(SUM(e!T735:V735)/e!S735,0),0)</f>
        <v>643</v>
      </c>
      <c r="O737" s="30">
        <f>+IFERROR(ROUND(e!W735/e!G735*100,1),0)</f>
        <v>53.3</v>
      </c>
      <c r="P737" s="41">
        <f>+e!X735</f>
        <v>5</v>
      </c>
      <c r="Q737" s="30">
        <f>+IFERROR(ROUND(e!Z735/e!Y735*100,1),0)</f>
        <v>0</v>
      </c>
      <c r="R737" s="30">
        <f>+IFERROR(ROUND(e!AB735/e!AA735*100,1),0)</f>
        <v>80</v>
      </c>
      <c r="S737" s="30">
        <f>+IFERROR(ROUND(SUM(e!AC735:AF735)/J737*100,1),0)</f>
        <v>35</v>
      </c>
      <c r="T737" s="30">
        <f>+IFERROR(ROUND(e!AG735/e!Y735*100,1),0)</f>
        <v>43.8</v>
      </c>
      <c r="U737" s="30">
        <f>+IFERROR(ROUND(e!AH735/SUM(e!AH735:AJ735)*100,1),0)</f>
        <v>31</v>
      </c>
      <c r="V737" s="30">
        <f>+IFERROR(ROUND(e!AK735/SUM(e!AK735:AQ735)*100,1),0)</f>
        <v>94.2</v>
      </c>
      <c r="W737" s="30">
        <f>+IFERROR(ROUND(SUM(e!AR735:BG735)/J737*100,1),0)</f>
        <v>14.9</v>
      </c>
      <c r="X737" s="30">
        <f>+IFERROR(ROUND(SUM(e!BH735:BI735)/SUM(e!BJ735:BK735)*100,1),0)</f>
        <v>116.7</v>
      </c>
      <c r="Y737" s="30">
        <f t="shared" si="98"/>
        <v>175.3</v>
      </c>
      <c r="Z737" s="30">
        <f t="shared" si="99"/>
        <v>117.2</v>
      </c>
      <c r="AA737" s="30">
        <f>+IFERROR(ROUND(K737/SUM(e!T735:V735),1),0)</f>
        <v>121.9</v>
      </c>
      <c r="AB737" s="42">
        <f>+IFERROR(ROUND((SUM(e!BJ735:BK735)-SUM(e!BL735:BO735))/SUM(e!T735:V735),1),0)</f>
        <v>104</v>
      </c>
      <c r="AC737" s="30">
        <f>+IFERROR(ROUND(e!BP735/e!BQ735*100,1),0)</f>
        <v>515.4</v>
      </c>
      <c r="AD737" s="101">
        <f>+e!BR735</f>
        <v>8100</v>
      </c>
      <c r="AF737" s="5"/>
      <c r="AG737" s="29"/>
      <c r="BG737" s="5"/>
      <c r="BH737" s="29"/>
      <c r="CH737" s="5"/>
      <c r="CI737" s="29"/>
    </row>
    <row r="738" spans="2:87">
      <c r="B738" s="40" t="s">
        <v>2169</v>
      </c>
      <c r="C738" s="30" t="s">
        <v>2170</v>
      </c>
      <c r="D738" s="30" t="s">
        <v>1310</v>
      </c>
      <c r="E738" s="30" t="s">
        <v>2184</v>
      </c>
      <c r="F738" s="30" t="str">
        <f t="shared" si="97"/>
        <v>静岡県裾野市</v>
      </c>
      <c r="G738" s="41">
        <f>+e!F736</f>
        <v>49690</v>
      </c>
      <c r="H738" s="41">
        <f>+e!G736</f>
        <v>10</v>
      </c>
      <c r="I738" s="41">
        <f>+SUM(e!H736:K736)</f>
        <v>9</v>
      </c>
      <c r="J738" s="41">
        <f>+SUM(e!L736:O736)</f>
        <v>373019</v>
      </c>
      <c r="K738" s="41">
        <f>+e!P736</f>
        <v>743634</v>
      </c>
      <c r="L738" s="41">
        <f>+SUM(e!Q736:R736)</f>
        <v>671913</v>
      </c>
      <c r="M738" s="31">
        <f>+IFERROR(ROUND(e!P736/e!S736,0),0)</f>
        <v>123939</v>
      </c>
      <c r="N738" s="30">
        <f>+IFERROR(ROUND(SUM(e!T736:V736)/e!S736,0),0)</f>
        <v>926</v>
      </c>
      <c r="O738" s="30">
        <f>+IFERROR(ROUND(e!W736/e!G736*100,1),0)</f>
        <v>50</v>
      </c>
      <c r="P738" s="41">
        <f>+e!X736</f>
        <v>8</v>
      </c>
      <c r="Q738" s="30">
        <f>+IFERROR(ROUND(e!Z736/e!Y736*100,1),0)</f>
        <v>0</v>
      </c>
      <c r="R738" s="30">
        <f>+IFERROR(ROUND(e!AB736/e!AA736*100,1),0)</f>
        <v>0</v>
      </c>
      <c r="S738" s="30">
        <f>+IFERROR(ROUND(SUM(e!AC736:AF736)/J738*100,1),0)</f>
        <v>9.3000000000000007</v>
      </c>
      <c r="T738" s="30">
        <f>+IFERROR(ROUND(e!AG736/e!Y736*100,1),0)</f>
        <v>0</v>
      </c>
      <c r="U738" s="30">
        <f>+IFERROR(ROUND(e!AH736/SUM(e!AH736:AJ736)*100,1),0)</f>
        <v>0</v>
      </c>
      <c r="V738" s="30">
        <f>+IFERROR(ROUND(e!AK736/SUM(e!AK736:AQ736)*100,1),0)</f>
        <v>0</v>
      </c>
      <c r="W738" s="30">
        <f>+IFERROR(ROUND(SUM(e!AR736:BG736)/J738*100,1),0)</f>
        <v>9.1999999999999993</v>
      </c>
      <c r="X738" s="30">
        <f>+IFERROR(ROUND(SUM(e!BH736:BI736)/SUM(e!BJ736:BK736)*100,1),0)</f>
        <v>136.30000000000001</v>
      </c>
      <c r="Y738" s="30">
        <f t="shared" si="98"/>
        <v>90.4</v>
      </c>
      <c r="Z738" s="30">
        <f t="shared" si="99"/>
        <v>138.19999999999999</v>
      </c>
      <c r="AA738" s="30">
        <f>+IFERROR(ROUND(K738/SUM(e!T736:V736),1),0)</f>
        <v>133.9</v>
      </c>
      <c r="AB738" s="42">
        <f>+IFERROR(ROUND((SUM(e!BJ736:BK736)-SUM(e!BL736:BO736))/SUM(e!T736:V736),1),0)</f>
        <v>96.9</v>
      </c>
      <c r="AC738" s="30">
        <f>+IFERROR(ROUND(e!BP736/e!BQ736*100,1),0)</f>
        <v>2169.5</v>
      </c>
      <c r="AD738" s="101">
        <f>+e!BR736</f>
        <v>41993</v>
      </c>
      <c r="AF738" s="5"/>
      <c r="AG738" s="29"/>
      <c r="BG738" s="5"/>
      <c r="BH738" s="29"/>
      <c r="CH738" s="5"/>
      <c r="CI738" s="29"/>
    </row>
    <row r="739" spans="2:87">
      <c r="B739" s="40" t="s">
        <v>2169</v>
      </c>
      <c r="C739" s="30" t="s">
        <v>2170</v>
      </c>
      <c r="D739" s="30" t="s">
        <v>1314</v>
      </c>
      <c r="E739" s="30" t="s">
        <v>2185</v>
      </c>
      <c r="F739" s="30" t="str">
        <f t="shared" si="97"/>
        <v>静岡県磐田市</v>
      </c>
      <c r="G739" s="41">
        <f>+e!F737</f>
        <v>158883</v>
      </c>
      <c r="H739" s="41">
        <f>+e!G737</f>
        <v>23</v>
      </c>
      <c r="I739" s="41">
        <f>+SUM(e!H737:K737)</f>
        <v>10</v>
      </c>
      <c r="J739" s="41">
        <f>+SUM(e!L737:O737)</f>
        <v>1377310</v>
      </c>
      <c r="K739" s="41">
        <f>+e!P737</f>
        <v>2511349</v>
      </c>
      <c r="L739" s="41">
        <f>+SUM(e!Q737:R737)</f>
        <v>7363670</v>
      </c>
      <c r="M739" s="31">
        <f>+IFERROR(ROUND(e!P737/e!S737,0),0)</f>
        <v>193181</v>
      </c>
      <c r="N739" s="30">
        <f>+IFERROR(ROUND(SUM(e!T737:V737)/e!S737,0),0)</f>
        <v>1383</v>
      </c>
      <c r="O739" s="30">
        <f>+IFERROR(ROUND(e!W737/e!G737*100,1),0)</f>
        <v>47.8</v>
      </c>
      <c r="P739" s="41">
        <f>+e!X737</f>
        <v>6</v>
      </c>
      <c r="Q739" s="30">
        <f>+IFERROR(ROUND(e!Z737/e!Y737*100,1),0)</f>
        <v>0</v>
      </c>
      <c r="R739" s="30">
        <f>+IFERROR(ROUND(e!AB737/e!AA737*100,1),0)</f>
        <v>65.900000000000006</v>
      </c>
      <c r="S739" s="30">
        <f>+IFERROR(ROUND(SUM(e!AC737:AF737)/J739*100,1),0)</f>
        <v>20.2</v>
      </c>
      <c r="T739" s="30">
        <f>+IFERROR(ROUND(e!AG737/e!Y737*100,1),0)</f>
        <v>8.6999999999999993</v>
      </c>
      <c r="U739" s="30">
        <f>+IFERROR(ROUND(e!AH737/SUM(e!AH737:AJ737)*100,1),0)</f>
        <v>0</v>
      </c>
      <c r="V739" s="30">
        <f>+IFERROR(ROUND(e!AK737/SUM(e!AK737:AQ737)*100,1),0)</f>
        <v>100</v>
      </c>
      <c r="W739" s="30">
        <f>+IFERROR(ROUND(SUM(e!AR737:BG737)/J739*100,1),0)</f>
        <v>16.899999999999999</v>
      </c>
      <c r="X739" s="30">
        <f>+IFERROR(ROUND(SUM(e!BH737:BI737)/SUM(e!BJ737:BK737)*100,1),0)</f>
        <v>114.1</v>
      </c>
      <c r="Y739" s="30">
        <f t="shared" si="98"/>
        <v>293.2</v>
      </c>
      <c r="Z739" s="30">
        <f t="shared" si="99"/>
        <v>113.9</v>
      </c>
      <c r="AA739" s="30">
        <f>+IFERROR(ROUND(K739/SUM(e!T737:V737),1),0)</f>
        <v>139.69999999999999</v>
      </c>
      <c r="AB739" s="42">
        <f>+IFERROR(ROUND((SUM(e!BJ737:BK737)-SUM(e!BL737:BO737))/SUM(e!T737:V737),1),0)</f>
        <v>122.6</v>
      </c>
      <c r="AC739" s="30">
        <f>+IFERROR(ROUND(e!BP737/e!BQ737*100,1),0)</f>
        <v>209.8</v>
      </c>
      <c r="AD739" s="101">
        <f>+e!BR737</f>
        <v>51900</v>
      </c>
      <c r="AF739" s="5"/>
      <c r="AG739" s="29"/>
      <c r="BG739" s="5"/>
      <c r="BH739" s="29"/>
      <c r="CH739" s="5"/>
      <c r="CI739" s="29"/>
    </row>
    <row r="740" spans="2:87">
      <c r="B740" s="40" t="s">
        <v>2169</v>
      </c>
      <c r="C740" s="30" t="s">
        <v>2170</v>
      </c>
      <c r="D740" s="30" t="s">
        <v>1531</v>
      </c>
      <c r="E740" s="30" t="s">
        <v>2186</v>
      </c>
      <c r="F740" s="30" t="str">
        <f t="shared" si="97"/>
        <v>静岡県小山町</v>
      </c>
      <c r="G740" s="41">
        <f>+e!F738</f>
        <v>18291</v>
      </c>
      <c r="H740" s="41">
        <f>+e!G738</f>
        <v>6</v>
      </c>
      <c r="I740" s="41">
        <f>+SUM(e!H738:K738)</f>
        <v>19</v>
      </c>
      <c r="J740" s="41">
        <f>+SUM(e!L738:O738)</f>
        <v>170461</v>
      </c>
      <c r="K740" s="41">
        <f>+e!P738</f>
        <v>239659</v>
      </c>
      <c r="L740" s="41">
        <f>+SUM(e!Q738:R738)</f>
        <v>393538</v>
      </c>
      <c r="M740" s="31">
        <f>+IFERROR(ROUND(e!P738/e!S738,0),0)</f>
        <v>79886</v>
      </c>
      <c r="N740" s="30">
        <f>+IFERROR(ROUND(SUM(e!T738:V738)/e!S738,0),0)</f>
        <v>1109</v>
      </c>
      <c r="O740" s="30">
        <f>+IFERROR(ROUND(e!W738/e!G738*100,1),0)</f>
        <v>33.299999999999997</v>
      </c>
      <c r="P740" s="41">
        <f>+e!X738</f>
        <v>5</v>
      </c>
      <c r="Q740" s="30">
        <f>+IFERROR(ROUND(e!Z738/e!Y738*100,1),0)</f>
        <v>0</v>
      </c>
      <c r="R740" s="30">
        <f>+IFERROR(ROUND(e!AB738/e!AA738*100,1),0)</f>
        <v>42.3</v>
      </c>
      <c r="S740" s="30">
        <f>+IFERROR(ROUND(SUM(e!AC738:AF738)/J740*100,1),0)</f>
        <v>25</v>
      </c>
      <c r="T740" s="30">
        <f>+IFERROR(ROUND(e!AG738/e!Y738*100,1),0)</f>
        <v>9.1</v>
      </c>
      <c r="U740" s="30">
        <f>+IFERROR(ROUND(e!AH738/SUM(e!AH738:AJ738)*100,1),0)</f>
        <v>0</v>
      </c>
      <c r="V740" s="30">
        <f>+IFERROR(ROUND(e!AK738/SUM(e!AK738:AQ738)*100,1),0)</f>
        <v>70.7</v>
      </c>
      <c r="W740" s="30">
        <f>+IFERROR(ROUND(SUM(e!AR738:BG738)/J740*100,1),0)</f>
        <v>6.9</v>
      </c>
      <c r="X740" s="30">
        <f>+IFERROR(ROUND(SUM(e!BH738:BI738)/SUM(e!BJ738:BK738)*100,1),0)</f>
        <v>118.5</v>
      </c>
      <c r="Y740" s="30">
        <f t="shared" si="98"/>
        <v>164.2</v>
      </c>
      <c r="Z740" s="30">
        <f t="shared" si="99"/>
        <v>121.4</v>
      </c>
      <c r="AA740" s="30">
        <f>+IFERROR(ROUND(K740/SUM(e!T738:V738),1),0)</f>
        <v>72</v>
      </c>
      <c r="AB740" s="42">
        <f>+IFERROR(ROUND((SUM(e!BJ738:BK738)-SUM(e!BL738:BO738))/SUM(e!T738:V738),1),0)</f>
        <v>59.3</v>
      </c>
      <c r="AC740" s="30">
        <f>+IFERROR(ROUND(e!BP738/e!BQ738*100,1),0)</f>
        <v>210</v>
      </c>
      <c r="AD740" s="101">
        <f>+e!BR738</f>
        <v>0</v>
      </c>
      <c r="AF740" s="5"/>
      <c r="AG740" s="29"/>
      <c r="BG740" s="5"/>
      <c r="BH740" s="29"/>
      <c r="CH740" s="5"/>
      <c r="CI740" s="29"/>
    </row>
    <row r="741" spans="2:87">
      <c r="B741" s="40" t="s">
        <v>2169</v>
      </c>
      <c r="C741" s="30" t="s">
        <v>2170</v>
      </c>
      <c r="D741" s="30" t="s">
        <v>1485</v>
      </c>
      <c r="E741" s="30" t="s">
        <v>2187</v>
      </c>
      <c r="F741" s="30" t="str">
        <f t="shared" si="97"/>
        <v>静岡県御殿場市</v>
      </c>
      <c r="G741" s="41">
        <f>+e!F739</f>
        <v>83158</v>
      </c>
      <c r="H741" s="41">
        <f>+e!G739</f>
        <v>20</v>
      </c>
      <c r="I741" s="41">
        <f>+SUM(e!H739:K739)</f>
        <v>20</v>
      </c>
      <c r="J741" s="41">
        <f>+SUM(e!L739:O739)</f>
        <v>502867</v>
      </c>
      <c r="K741" s="41">
        <f>+e!P739</f>
        <v>1299162</v>
      </c>
      <c r="L741" s="41">
        <f>+SUM(e!Q739:R739)</f>
        <v>824157</v>
      </c>
      <c r="M741" s="31">
        <f>+IFERROR(ROUND(e!P739/e!S739,0),0)</f>
        <v>92797</v>
      </c>
      <c r="N741" s="30">
        <f>+IFERROR(ROUND(SUM(e!T739:V739)/e!S739,0),0)</f>
        <v>697</v>
      </c>
      <c r="O741" s="30">
        <f>+IFERROR(ROUND(e!W739/e!G739*100,1),0)</f>
        <v>40</v>
      </c>
      <c r="P741" s="41">
        <f>+e!X739</f>
        <v>3</v>
      </c>
      <c r="Q741" s="30">
        <f>+IFERROR(ROUND(e!Z739/e!Y739*100,1),0)</f>
        <v>0</v>
      </c>
      <c r="R741" s="30">
        <f>+IFERROR(ROUND(e!AB739/e!AA739*100,1),0)</f>
        <v>11.1</v>
      </c>
      <c r="S741" s="30">
        <f>+IFERROR(ROUND(SUM(e!AC739:AF739)/J741*100,1),0)</f>
        <v>6.9</v>
      </c>
      <c r="T741" s="30">
        <f>+IFERROR(ROUND(e!AG739/e!Y739*100,1),0)</f>
        <v>64.8</v>
      </c>
      <c r="U741" s="30">
        <f>+IFERROR(ROUND(e!AH739/SUM(e!AH739:AJ739)*100,1),0)</f>
        <v>0.8</v>
      </c>
      <c r="V741" s="30">
        <f>+IFERROR(ROUND(e!AK739/SUM(e!AK739:AQ739)*100,1),0)</f>
        <v>89.1</v>
      </c>
      <c r="W741" s="30">
        <f>+IFERROR(ROUND(SUM(e!AR739:BG739)/J741*100,1),0)</f>
        <v>8</v>
      </c>
      <c r="X741" s="30">
        <f>+IFERROR(ROUND(SUM(e!BH739:BI739)/SUM(e!BJ739:BK739)*100,1),0)</f>
        <v>137.4</v>
      </c>
      <c r="Y741" s="30">
        <f t="shared" si="98"/>
        <v>63.4</v>
      </c>
      <c r="Z741" s="30">
        <f t="shared" si="99"/>
        <v>130.5</v>
      </c>
      <c r="AA741" s="30">
        <f>+IFERROR(ROUND(K741/SUM(e!T739:V739),1),0)</f>
        <v>133.19999999999999</v>
      </c>
      <c r="AB741" s="42">
        <f>+IFERROR(ROUND((SUM(e!BJ739:BK739)-SUM(e!BL739:BO739))/SUM(e!T739:V739),1),0)</f>
        <v>102.1</v>
      </c>
      <c r="AC741" s="30">
        <f>+IFERROR(ROUND(e!BP739/e!BQ739*100,1),0)</f>
        <v>1097.0999999999999</v>
      </c>
      <c r="AD741" s="101">
        <f>+e!BR739</f>
        <v>0</v>
      </c>
      <c r="AF741" s="5"/>
      <c r="AG741" s="29"/>
      <c r="BG741" s="5"/>
      <c r="BH741" s="29"/>
      <c r="CH741" s="5"/>
      <c r="CI741" s="29"/>
    </row>
    <row r="742" spans="2:87">
      <c r="B742" s="40" t="s">
        <v>2169</v>
      </c>
      <c r="C742" s="30" t="s">
        <v>2170</v>
      </c>
      <c r="D742" s="30" t="s">
        <v>1324</v>
      </c>
      <c r="E742" s="30" t="s">
        <v>2188</v>
      </c>
      <c r="F742" s="30" t="str">
        <f t="shared" si="97"/>
        <v>静岡県下田市</v>
      </c>
      <c r="G742" s="41">
        <f>+e!F740</f>
        <v>20885</v>
      </c>
      <c r="H742" s="41">
        <f>+e!G740</f>
        <v>13</v>
      </c>
      <c r="I742" s="41">
        <f>+SUM(e!H740:K740)</f>
        <v>2</v>
      </c>
      <c r="J742" s="41">
        <f>+SUM(e!L740:O740)</f>
        <v>200794</v>
      </c>
      <c r="K742" s="41">
        <f>+e!P740</f>
        <v>602816</v>
      </c>
      <c r="L742" s="41">
        <f>+SUM(e!Q740:R740)</f>
        <v>2871212</v>
      </c>
      <c r="M742" s="31">
        <f>+IFERROR(ROUND(e!P740/e!S740,0),0)</f>
        <v>75352</v>
      </c>
      <c r="N742" s="30">
        <f>+IFERROR(ROUND(SUM(e!T740:V740)/e!S740,0),0)</f>
        <v>427</v>
      </c>
      <c r="O742" s="30">
        <f>+IFERROR(ROUND(e!W740/e!G740*100,1),0)</f>
        <v>38.5</v>
      </c>
      <c r="P742" s="41">
        <f>+e!X740</f>
        <v>24</v>
      </c>
      <c r="Q742" s="30">
        <f>+IFERROR(ROUND(e!Z740/e!Y740*100,1),0)</f>
        <v>0</v>
      </c>
      <c r="R742" s="30">
        <f>+IFERROR(ROUND(e!AB740/e!AA740*100,1),0)</f>
        <v>60.4</v>
      </c>
      <c r="S742" s="30">
        <f>+IFERROR(ROUND(SUM(e!AC740:AF740)/J742*100,1),0)</f>
        <v>37.1</v>
      </c>
      <c r="T742" s="30">
        <f>+IFERROR(ROUND(e!AG740/e!Y740*100,1),0)</f>
        <v>94.1</v>
      </c>
      <c r="U742" s="30">
        <f>+IFERROR(ROUND(e!AH740/SUM(e!AH740:AJ740)*100,1),0)</f>
        <v>0</v>
      </c>
      <c r="V742" s="30">
        <f>+IFERROR(ROUND(e!AK740/SUM(e!AK740:AQ740)*100,1),0)</f>
        <v>0</v>
      </c>
      <c r="W742" s="30">
        <f>+IFERROR(ROUND(SUM(e!AR740:BG740)/J742*100,1),0)</f>
        <v>15.7</v>
      </c>
      <c r="X742" s="30">
        <f>+IFERROR(ROUND(SUM(e!BH740:BI740)/SUM(e!BJ740:BK740)*100,1),0)</f>
        <v>111.3</v>
      </c>
      <c r="Y742" s="30">
        <f t="shared" si="98"/>
        <v>476.3</v>
      </c>
      <c r="Z742" s="30">
        <f t="shared" si="99"/>
        <v>111.2</v>
      </c>
      <c r="AA742" s="30">
        <f>+IFERROR(ROUND(K742/SUM(e!T740:V740),1),0)</f>
        <v>176.6</v>
      </c>
      <c r="AB742" s="42">
        <f>+IFERROR(ROUND((SUM(e!BJ740:BK740)-SUM(e!BL740:BO740))/SUM(e!T740:V740),1),0)</f>
        <v>158.80000000000001</v>
      </c>
      <c r="AC742" s="30">
        <f>+IFERROR(ROUND(e!BP740/e!BQ740*100,1),0)</f>
        <v>167.3</v>
      </c>
      <c r="AD742" s="101">
        <f>+e!BR740</f>
        <v>0</v>
      </c>
      <c r="AF742" s="5"/>
      <c r="AG742" s="29"/>
      <c r="BG742" s="5"/>
      <c r="BH742" s="29"/>
      <c r="CH742" s="5"/>
      <c r="CI742" s="29"/>
    </row>
    <row r="743" spans="2:87">
      <c r="B743" s="40" t="s">
        <v>2169</v>
      </c>
      <c r="C743" s="30" t="s">
        <v>2170</v>
      </c>
      <c r="D743" s="30" t="s">
        <v>1535</v>
      </c>
      <c r="E743" s="30" t="s">
        <v>2189</v>
      </c>
      <c r="F743" s="30" t="str">
        <f t="shared" si="97"/>
        <v>静岡県湖西市</v>
      </c>
      <c r="G743" s="41">
        <f>+e!F741</f>
        <v>58114</v>
      </c>
      <c r="H743" s="41">
        <f>+e!G741</f>
        <v>13</v>
      </c>
      <c r="I743" s="41">
        <f>+SUM(e!H741:K741)</f>
        <v>5</v>
      </c>
      <c r="J743" s="41">
        <f>+SUM(e!L741:O741)</f>
        <v>384112</v>
      </c>
      <c r="K743" s="41">
        <f>+e!P741</f>
        <v>1019652</v>
      </c>
      <c r="L743" s="41">
        <f>+SUM(e!Q741:R741)</f>
        <v>676228</v>
      </c>
      <c r="M743" s="31">
        <f>+IFERROR(ROUND(e!P741/e!S741,0),0)</f>
        <v>127457</v>
      </c>
      <c r="N743" s="30">
        <f>+IFERROR(ROUND(SUM(e!T741:V741)/e!S741,0),0)</f>
        <v>787</v>
      </c>
      <c r="O743" s="30">
        <f>+IFERROR(ROUND(e!W741/e!G741*100,1),0)</f>
        <v>38.5</v>
      </c>
      <c r="P743" s="41">
        <f>+e!X741</f>
        <v>10</v>
      </c>
      <c r="Q743" s="30">
        <f>+IFERROR(ROUND(e!Z741/e!Y741*100,1),0)</f>
        <v>0</v>
      </c>
      <c r="R743" s="30">
        <f>+IFERROR(ROUND(e!AB741/e!AA741*100,1),0)</f>
        <v>30.6</v>
      </c>
      <c r="S743" s="30">
        <f>+IFERROR(ROUND(SUM(e!AC741:AF741)/J743*100,1),0)</f>
        <v>0</v>
      </c>
      <c r="T743" s="30">
        <f>+IFERROR(ROUND(e!AG741/e!Y741*100,1),0)</f>
        <v>84.8</v>
      </c>
      <c r="U743" s="30">
        <f>+IFERROR(ROUND(e!AH741/SUM(e!AH741:AJ741)*100,1),0)</f>
        <v>55.8</v>
      </c>
      <c r="V743" s="30">
        <f>+IFERROR(ROUND(e!AK741/SUM(e!AK741:AQ741)*100,1),0)</f>
        <v>99.6</v>
      </c>
      <c r="W743" s="30">
        <f>+IFERROR(ROUND(SUM(e!AR741:BG741)/J743*100,1),0)</f>
        <v>29.7</v>
      </c>
      <c r="X743" s="30">
        <f>+IFERROR(ROUND(SUM(e!BH741:BI741)/SUM(e!BJ741:BK741)*100,1),0)</f>
        <v>118.5</v>
      </c>
      <c r="Y743" s="30">
        <f t="shared" si="98"/>
        <v>66.3</v>
      </c>
      <c r="Z743" s="30">
        <f t="shared" si="99"/>
        <v>116.1</v>
      </c>
      <c r="AA743" s="30">
        <f>+IFERROR(ROUND(K743/SUM(e!T741:V741),1),0)</f>
        <v>161.9</v>
      </c>
      <c r="AB743" s="42">
        <f>+IFERROR(ROUND((SUM(e!BJ741:BK741)-SUM(e!BL741:BO741))/SUM(e!T741:V741),1),0)</f>
        <v>139.4</v>
      </c>
      <c r="AC743" s="30">
        <f>+IFERROR(ROUND(e!BP741/e!BQ741*100,1),0)</f>
        <v>860.8</v>
      </c>
      <c r="AD743" s="101">
        <f>+e!BR741</f>
        <v>25000</v>
      </c>
      <c r="AF743" s="5"/>
      <c r="AG743" s="29"/>
      <c r="BG743" s="5"/>
      <c r="BH743" s="29"/>
      <c r="CH743" s="5"/>
      <c r="CI743" s="29"/>
    </row>
    <row r="744" spans="2:87">
      <c r="B744" s="40" t="s">
        <v>2169</v>
      </c>
      <c r="C744" s="30" t="s">
        <v>2170</v>
      </c>
      <c r="D744" s="30" t="s">
        <v>1334</v>
      </c>
      <c r="E744" s="30" t="s">
        <v>2190</v>
      </c>
      <c r="F744" s="30" t="str">
        <f t="shared" si="97"/>
        <v>静岡県長泉町</v>
      </c>
      <c r="G744" s="41">
        <f>+e!F742</f>
        <v>41531</v>
      </c>
      <c r="H744" s="41">
        <f>+e!G742</f>
        <v>5</v>
      </c>
      <c r="I744" s="41">
        <f>+SUM(e!H742:K742)</f>
        <v>6</v>
      </c>
      <c r="J744" s="41">
        <f>+SUM(e!L742:O742)</f>
        <v>190319</v>
      </c>
      <c r="K744" s="41">
        <f>+e!P742</f>
        <v>413668</v>
      </c>
      <c r="L744" s="41">
        <f>+SUM(e!Q742:R742)</f>
        <v>103713</v>
      </c>
      <c r="M744" s="31">
        <f>+IFERROR(ROUND(e!P742/e!S742,0),0)</f>
        <v>82734</v>
      </c>
      <c r="N744" s="30">
        <f>+IFERROR(ROUND(SUM(e!T742:V742)/e!S742,0),0)</f>
        <v>976</v>
      </c>
      <c r="O744" s="30">
        <f>+IFERROR(ROUND(e!W742/e!G742*100,1),0)</f>
        <v>40</v>
      </c>
      <c r="P744" s="41">
        <f>+e!X742</f>
        <v>21</v>
      </c>
      <c r="Q744" s="30">
        <f>+IFERROR(ROUND(e!Z742/e!Y742*100,1),0)</f>
        <v>0</v>
      </c>
      <c r="R744" s="30">
        <f>+IFERROR(ROUND(e!AB742/e!AA742*100,1),0)</f>
        <v>50</v>
      </c>
      <c r="S744" s="30">
        <f>+IFERROR(ROUND(SUM(e!AC742:AF742)/J744*100,1),0)</f>
        <v>16.3</v>
      </c>
      <c r="T744" s="30">
        <f>+IFERROR(ROUND(e!AG742/e!Y742*100,1),0)</f>
        <v>42.3</v>
      </c>
      <c r="U744" s="30">
        <f>+IFERROR(ROUND(e!AH742/SUM(e!AH742:AJ742)*100,1),0)</f>
        <v>42.3</v>
      </c>
      <c r="V744" s="30">
        <f>+IFERROR(ROUND(e!AK742/SUM(e!AK742:AQ742)*100,1),0)</f>
        <v>100</v>
      </c>
      <c r="W744" s="30">
        <f>+IFERROR(ROUND(SUM(e!AR742:BG742)/J744*100,1),0)</f>
        <v>19.899999999999999</v>
      </c>
      <c r="X744" s="30">
        <f>+IFERROR(ROUND(SUM(e!BH742:BI742)/SUM(e!BJ742:BK742)*100,1),0)</f>
        <v>127.5</v>
      </c>
      <c r="Y744" s="30">
        <f t="shared" si="98"/>
        <v>25.1</v>
      </c>
      <c r="Z744" s="30">
        <f t="shared" si="99"/>
        <v>123.8</v>
      </c>
      <c r="AA744" s="30">
        <f>+IFERROR(ROUND(K744/SUM(e!T742:V742),1),0)</f>
        <v>84.8</v>
      </c>
      <c r="AB744" s="42">
        <f>+IFERROR(ROUND((SUM(e!BJ742:BK742)-SUM(e!BL742:BO742))/SUM(e!T742:V742),1),0)</f>
        <v>68.5</v>
      </c>
      <c r="AC744" s="30">
        <f>+IFERROR(ROUND(e!BP742/e!BQ742*100,1),0)</f>
        <v>1068.2</v>
      </c>
      <c r="AD744" s="101">
        <f>+e!BR742</f>
        <v>0</v>
      </c>
      <c r="AF744" s="5"/>
      <c r="AG744" s="29"/>
      <c r="BG744" s="5"/>
      <c r="BH744" s="29"/>
      <c r="CH744" s="5"/>
      <c r="CI744" s="29"/>
    </row>
    <row r="745" spans="2:87">
      <c r="B745" s="40" t="s">
        <v>2169</v>
      </c>
      <c r="C745" s="30" t="s">
        <v>2170</v>
      </c>
      <c r="D745" s="30" t="s">
        <v>1609</v>
      </c>
      <c r="E745" s="30" t="s">
        <v>2191</v>
      </c>
      <c r="F745" s="30" t="str">
        <f t="shared" si="97"/>
        <v>静岡県富士市（富士川）</v>
      </c>
      <c r="G745" s="41">
        <f>+e!F743</f>
        <v>15005</v>
      </c>
      <c r="H745" s="41">
        <f>+e!G743</f>
        <v>5</v>
      </c>
      <c r="I745" s="41">
        <f>+SUM(e!H743:K743)</f>
        <v>7</v>
      </c>
      <c r="J745" s="41">
        <f>+SUM(e!L743:O743)</f>
        <v>117005</v>
      </c>
      <c r="K745" s="41">
        <f>+e!P743</f>
        <v>0</v>
      </c>
      <c r="L745" s="41">
        <f>+SUM(e!Q743:R743)</f>
        <v>0</v>
      </c>
      <c r="M745" s="31">
        <f>+IFERROR(ROUND(e!P743/e!S743,0),0)</f>
        <v>0</v>
      </c>
      <c r="N745" s="30">
        <f>+IFERROR(ROUND(SUM(e!T743:V743)/e!S743,0),0)</f>
        <v>464</v>
      </c>
      <c r="O745" s="30">
        <f>+IFERROR(ROUND(e!W743/e!G743*100,1),0)</f>
        <v>60</v>
      </c>
      <c r="P745" s="41">
        <f>+e!X743</f>
        <v>3</v>
      </c>
      <c r="Q745" s="30">
        <f>+IFERROR(ROUND(e!Z743/e!Y743*100,1),0)</f>
        <v>0</v>
      </c>
      <c r="R745" s="30">
        <f>+IFERROR(ROUND(e!AB743/e!AA743*100,1),0)</f>
        <v>17</v>
      </c>
      <c r="S745" s="30">
        <f>+IFERROR(ROUND(SUM(e!AC743:AF743)/J745*100,1),0)</f>
        <v>7.3</v>
      </c>
      <c r="T745" s="30">
        <f>+IFERROR(ROUND(e!AG743/e!Y743*100,1),0)</f>
        <v>21.2</v>
      </c>
      <c r="U745" s="30">
        <f>+IFERROR(ROUND(e!AH743/SUM(e!AH743:AJ743)*100,1),0)</f>
        <v>6.9</v>
      </c>
      <c r="V745" s="30">
        <f>+IFERROR(ROUND(e!AK743/SUM(e!AK743:AQ743)*100,1),0)</f>
        <v>71.900000000000006</v>
      </c>
      <c r="W745" s="30">
        <f>+IFERROR(ROUND(SUM(e!AR743:BG743)/J745*100,1),0)</f>
        <v>20.3</v>
      </c>
      <c r="X745" s="30">
        <f>+IFERROR(ROUND(SUM(e!BH743:BI743)/SUM(e!BJ743:BK743)*100,1),0)</f>
        <v>0</v>
      </c>
      <c r="Y745" s="30">
        <f t="shared" si="98"/>
        <v>0</v>
      </c>
      <c r="Z745" s="30">
        <f t="shared" si="99"/>
        <v>0</v>
      </c>
      <c r="AA745" s="30">
        <f>+IFERROR(ROUND(K745/SUM(e!T743:V743),1),0)</f>
        <v>0</v>
      </c>
      <c r="AB745" s="42">
        <f>+IFERROR(ROUND((SUM(e!BJ743:BK743)-SUM(e!BL743:BO743))/SUM(e!T743:V743),1),0)</f>
        <v>0</v>
      </c>
      <c r="AC745" s="30">
        <f>+IFERROR(ROUND(e!BP743/e!BQ743*100,1),0)</f>
        <v>0</v>
      </c>
      <c r="AD745" s="101">
        <f>+e!BR743</f>
        <v>0</v>
      </c>
      <c r="AF745" s="5"/>
      <c r="AG745" s="29"/>
      <c r="BG745" s="5"/>
      <c r="BH745" s="29"/>
      <c r="CH745" s="5"/>
      <c r="CI745" s="29"/>
    </row>
    <row r="746" spans="2:87">
      <c r="B746" s="40" t="s">
        <v>2169</v>
      </c>
      <c r="C746" s="30" t="s">
        <v>2170</v>
      </c>
      <c r="D746" s="30" t="s">
        <v>1342</v>
      </c>
      <c r="E746" s="30" t="s">
        <v>2192</v>
      </c>
      <c r="F746" s="30" t="str">
        <f t="shared" si="97"/>
        <v>静岡県吉田町</v>
      </c>
      <c r="G746" s="41">
        <f>+e!F744</f>
        <v>32556</v>
      </c>
      <c r="H746" s="41">
        <f>+e!G744</f>
        <v>8</v>
      </c>
      <c r="I746" s="41">
        <f>+SUM(e!H744:K744)</f>
        <v>3</v>
      </c>
      <c r="J746" s="41">
        <f>+SUM(e!L744:O744)</f>
        <v>301547</v>
      </c>
      <c r="K746" s="41">
        <f>+e!P744</f>
        <v>502468</v>
      </c>
      <c r="L746" s="41">
        <f>+SUM(e!Q744:R744)</f>
        <v>2406677</v>
      </c>
      <c r="M746" s="31">
        <f>+IFERROR(ROUND(e!P744/e!S744,0),0)</f>
        <v>62809</v>
      </c>
      <c r="N746" s="30">
        <f>+IFERROR(ROUND(SUM(e!T744:V744)/e!S744,0),0)</f>
        <v>509</v>
      </c>
      <c r="O746" s="30">
        <f>+IFERROR(ROUND(e!W744/e!G744*100,1),0)</f>
        <v>37.5</v>
      </c>
      <c r="P746" s="41">
        <f>+e!X744</f>
        <v>16</v>
      </c>
      <c r="Q746" s="30">
        <f>+IFERROR(ROUND(e!Z744/e!Y744*100,1),0)</f>
        <v>0</v>
      </c>
      <c r="R746" s="30">
        <f>+IFERROR(ROUND(e!AB744/e!AA744*100,1),0)</f>
        <v>51</v>
      </c>
      <c r="S746" s="30">
        <f>+IFERROR(ROUND(SUM(e!AC744:AF744)/J746*100,1),0)</f>
        <v>14.6</v>
      </c>
      <c r="T746" s="30">
        <f>+IFERROR(ROUND(e!AG744/e!Y744*100,1),0)</f>
        <v>100</v>
      </c>
      <c r="U746" s="30">
        <f>+IFERROR(ROUND(e!AH744/SUM(e!AH744:AJ744)*100,1),0)</f>
        <v>0</v>
      </c>
      <c r="V746" s="30">
        <f>+IFERROR(ROUND(e!AK744/SUM(e!AK744:AQ744)*100,1),0)</f>
        <v>100</v>
      </c>
      <c r="W746" s="30">
        <f>+IFERROR(ROUND(SUM(e!AR744:BG744)/J746*100,1),0)</f>
        <v>22.1</v>
      </c>
      <c r="X746" s="30">
        <f>+IFERROR(ROUND(SUM(e!BH744:BI744)/SUM(e!BJ744:BK744)*100,1),0)</f>
        <v>117.8</v>
      </c>
      <c r="Y746" s="30">
        <f t="shared" si="98"/>
        <v>479</v>
      </c>
      <c r="Z746" s="30">
        <f t="shared" si="99"/>
        <v>118</v>
      </c>
      <c r="AA746" s="30">
        <f>+IFERROR(ROUND(K746/SUM(e!T744:V744),1),0)</f>
        <v>123.3</v>
      </c>
      <c r="AB746" s="42">
        <f>+IFERROR(ROUND((SUM(e!BJ744:BK744)-SUM(e!BL744:BO744))/SUM(e!T744:V744),1),0)</f>
        <v>104.5</v>
      </c>
      <c r="AC746" s="30">
        <f>+IFERROR(ROUND(e!BP744/e!BQ744*100,1),0)</f>
        <v>331.4</v>
      </c>
      <c r="AD746" s="101">
        <f>+e!BR744</f>
        <v>18200</v>
      </c>
      <c r="AF746" s="5"/>
      <c r="AG746" s="29"/>
      <c r="BG746" s="5"/>
      <c r="BH746" s="29"/>
      <c r="CH746" s="5"/>
      <c r="CI746" s="29"/>
    </row>
    <row r="747" spans="2:87">
      <c r="B747" s="40" t="s">
        <v>2169</v>
      </c>
      <c r="C747" s="30" t="s">
        <v>2170</v>
      </c>
      <c r="D747" s="30" t="s">
        <v>1489</v>
      </c>
      <c r="E747" s="30" t="s">
        <v>2193</v>
      </c>
      <c r="F747" s="30" t="str">
        <f t="shared" si="97"/>
        <v>静岡県藤枝市</v>
      </c>
      <c r="G747" s="41">
        <f>+e!F745</f>
        <v>131409</v>
      </c>
      <c r="H747" s="41">
        <f>+e!G745</f>
        <v>29</v>
      </c>
      <c r="I747" s="41">
        <f>+SUM(e!H745:K745)</f>
        <v>5</v>
      </c>
      <c r="J747" s="41">
        <f>+SUM(e!L745:O745)</f>
        <v>871719</v>
      </c>
      <c r="K747" s="41">
        <f>+e!P745</f>
        <v>2133432</v>
      </c>
      <c r="L747" s="41">
        <f>+SUM(e!Q745:R745)</f>
        <v>6776107</v>
      </c>
      <c r="M747" s="31">
        <f>+IFERROR(ROUND(e!P745/e!S745,0),0)</f>
        <v>96974</v>
      </c>
      <c r="N747" s="30">
        <f>+IFERROR(ROUND(SUM(e!T745:V745)/e!S745,0),0)</f>
        <v>705</v>
      </c>
      <c r="O747" s="30">
        <f>+IFERROR(ROUND(e!W745/e!G745*100,1),0)</f>
        <v>58.6</v>
      </c>
      <c r="P747" s="41">
        <f>+e!X745</f>
        <v>22</v>
      </c>
      <c r="Q747" s="30">
        <f>+IFERROR(ROUND(e!Z745/e!Y745*100,1),0)</f>
        <v>0</v>
      </c>
      <c r="R747" s="30">
        <f>+IFERROR(ROUND(e!AB745/e!AA745*100,1),0)</f>
        <v>13.3</v>
      </c>
      <c r="S747" s="30">
        <f>+IFERROR(ROUND(SUM(e!AC745:AF745)/J747*100,1),0)</f>
        <v>20.100000000000001</v>
      </c>
      <c r="T747" s="30">
        <f>+IFERROR(ROUND(e!AG745/e!Y745*100,1),0)</f>
        <v>90.6</v>
      </c>
      <c r="U747" s="30">
        <f>+IFERROR(ROUND(e!AH745/SUM(e!AH745:AJ745)*100,1),0)</f>
        <v>0</v>
      </c>
      <c r="V747" s="30">
        <f>+IFERROR(ROUND(e!AK745/SUM(e!AK745:AQ745)*100,1),0)</f>
        <v>100</v>
      </c>
      <c r="W747" s="30">
        <f>+IFERROR(ROUND(SUM(e!AR745:BG745)/J747*100,1),0)</f>
        <v>21.7</v>
      </c>
      <c r="X747" s="30">
        <f>+IFERROR(ROUND(SUM(e!BH745:BI745)/SUM(e!BJ745:BK745)*100,1),0)</f>
        <v>126</v>
      </c>
      <c r="Y747" s="30">
        <f t="shared" si="98"/>
        <v>317.60000000000002</v>
      </c>
      <c r="Z747" s="30">
        <f t="shared" si="99"/>
        <v>124.5</v>
      </c>
      <c r="AA747" s="30">
        <f>+IFERROR(ROUND(K747/SUM(e!T745:V745),1),0)</f>
        <v>137.6</v>
      </c>
      <c r="AB747" s="42">
        <f>+IFERROR(ROUND((SUM(e!BJ745:BK745)-SUM(e!BL745:BO745))/SUM(e!T745:V745),1),0)</f>
        <v>110.5</v>
      </c>
      <c r="AC747" s="30">
        <f>+IFERROR(ROUND(e!BP745/e!BQ745*100,1),0)</f>
        <v>310.10000000000002</v>
      </c>
      <c r="AD747" s="101">
        <f>+e!BR745</f>
        <v>19300</v>
      </c>
      <c r="AF747" s="5"/>
      <c r="AG747" s="29"/>
      <c r="BG747" s="5"/>
      <c r="BH747" s="29"/>
      <c r="CH747" s="5"/>
      <c r="CI747" s="29"/>
    </row>
    <row r="748" spans="2:87">
      <c r="B748" s="40" t="s">
        <v>2169</v>
      </c>
      <c r="C748" s="30" t="s">
        <v>2170</v>
      </c>
      <c r="D748" s="30" t="s">
        <v>1344</v>
      </c>
      <c r="E748" s="30" t="s">
        <v>2194</v>
      </c>
      <c r="F748" s="30" t="str">
        <f t="shared" si="97"/>
        <v>静岡県袋井市</v>
      </c>
      <c r="G748" s="41">
        <f>+e!F746</f>
        <v>85964</v>
      </c>
      <c r="H748" s="41">
        <f>+e!G746</f>
        <v>16</v>
      </c>
      <c r="I748" s="41">
        <f>+SUM(e!H746:K746)</f>
        <v>3</v>
      </c>
      <c r="J748" s="41">
        <f>+SUM(e!L746:O746)</f>
        <v>726618</v>
      </c>
      <c r="K748" s="41">
        <f>+e!P746</f>
        <v>1443583</v>
      </c>
      <c r="L748" s="41">
        <f>+SUM(e!Q746:R746)</f>
        <v>3264668</v>
      </c>
      <c r="M748" s="31">
        <f>+IFERROR(ROUND(e!P746/e!S746,0),0)</f>
        <v>111045</v>
      </c>
      <c r="N748" s="30">
        <f>+IFERROR(ROUND(SUM(e!T746:V746)/e!S746,0),0)</f>
        <v>786</v>
      </c>
      <c r="O748" s="30">
        <f>+IFERROR(ROUND(e!W746/e!G746*100,1),0)</f>
        <v>25</v>
      </c>
      <c r="P748" s="41">
        <f>+e!X746</f>
        <v>8</v>
      </c>
      <c r="Q748" s="30">
        <f>+IFERROR(ROUND(e!Z746/e!Y746*100,1),0)</f>
        <v>0</v>
      </c>
      <c r="R748" s="30">
        <f>+IFERROR(ROUND(e!AB746/e!AA746*100,1),0)</f>
        <v>77.400000000000006</v>
      </c>
      <c r="S748" s="30">
        <f>+IFERROR(ROUND(SUM(e!AC746:AF746)/J748*100,1),0)</f>
        <v>8</v>
      </c>
      <c r="T748" s="30">
        <f>+IFERROR(ROUND(e!AG746/e!Y746*100,1),0)</f>
        <v>44.8</v>
      </c>
      <c r="U748" s="30">
        <f>+IFERROR(ROUND(e!AH746/SUM(e!AH746:AJ746)*100,1),0)</f>
        <v>100</v>
      </c>
      <c r="V748" s="30">
        <f>+IFERROR(ROUND(e!AK746/SUM(e!AK746:AQ746)*100,1),0)</f>
        <v>100</v>
      </c>
      <c r="W748" s="30">
        <f>+IFERROR(ROUND(SUM(e!AR746:BG746)/J748*100,1),0)</f>
        <v>17</v>
      </c>
      <c r="X748" s="30">
        <f>+IFERROR(ROUND(SUM(e!BH746:BI746)/SUM(e!BJ746:BK746)*100,1),0)</f>
        <v>112.3</v>
      </c>
      <c r="Y748" s="30">
        <f t="shared" si="98"/>
        <v>226.2</v>
      </c>
      <c r="Z748" s="30">
        <f t="shared" si="99"/>
        <v>112.4</v>
      </c>
      <c r="AA748" s="30">
        <f>+IFERROR(ROUND(K748/SUM(e!T746:V746),1),0)</f>
        <v>141.19999999999999</v>
      </c>
      <c r="AB748" s="42">
        <f>+IFERROR(ROUND((SUM(e!BJ746:BK746)-SUM(e!BL746:BO746))/SUM(e!T746:V746),1),0)</f>
        <v>125.6</v>
      </c>
      <c r="AC748" s="30">
        <f>+IFERROR(ROUND(e!BP746/e!BQ746*100,1),0)</f>
        <v>349.9</v>
      </c>
      <c r="AD748" s="101">
        <f>+e!BR746</f>
        <v>36000</v>
      </c>
      <c r="AF748" s="5"/>
      <c r="AG748" s="29"/>
      <c r="BG748" s="5"/>
      <c r="BH748" s="29"/>
      <c r="CH748" s="5"/>
      <c r="CI748" s="29"/>
    </row>
    <row r="749" spans="2:87">
      <c r="B749" s="40" t="s">
        <v>2169</v>
      </c>
      <c r="C749" s="30" t="s">
        <v>2170</v>
      </c>
      <c r="D749" s="30" t="s">
        <v>1348</v>
      </c>
      <c r="E749" s="30" t="s">
        <v>2195</v>
      </c>
      <c r="F749" s="30" t="str">
        <f t="shared" si="97"/>
        <v>静岡県松崎町</v>
      </c>
      <c r="G749" s="41">
        <f>+e!F747</f>
        <v>5674</v>
      </c>
      <c r="H749" s="41">
        <f>+e!G747</f>
        <v>3</v>
      </c>
      <c r="I749" s="41">
        <f>+SUM(e!H747:K747)</f>
        <v>5</v>
      </c>
      <c r="J749" s="41">
        <f>+SUM(e!L747:O747)</f>
        <v>52834</v>
      </c>
      <c r="K749" s="41">
        <f>+e!P747</f>
        <v>128168</v>
      </c>
      <c r="L749" s="41">
        <f>+SUM(e!Q747:R747)</f>
        <v>637935</v>
      </c>
      <c r="M749" s="31">
        <f>+IFERROR(ROUND(e!P747/e!S747,0),0)</f>
        <v>42723</v>
      </c>
      <c r="N749" s="30">
        <f>+IFERROR(ROUND(SUM(e!T747:V747)/e!S747,0),0)</f>
        <v>280</v>
      </c>
      <c r="O749" s="30">
        <f>+IFERROR(ROUND(e!W747/e!G747*100,1),0)</f>
        <v>33.299999999999997</v>
      </c>
      <c r="P749" s="41">
        <f>+e!X747</f>
        <v>7</v>
      </c>
      <c r="Q749" s="30">
        <f>+IFERROR(ROUND(e!Z747/e!Y747*100,1),0)</f>
        <v>0</v>
      </c>
      <c r="R749" s="30">
        <f>+IFERROR(ROUND(e!AB747/e!AA747*100,1),0)</f>
        <v>55.6</v>
      </c>
      <c r="S749" s="30">
        <f>+IFERROR(ROUND(SUM(e!AC747:AF747)/J749*100,1),0)</f>
        <v>28.3</v>
      </c>
      <c r="T749" s="30">
        <f>+IFERROR(ROUND(e!AG747/e!Y747*100,1),0)</f>
        <v>0</v>
      </c>
      <c r="U749" s="30">
        <f>+IFERROR(ROUND(e!AH747/SUM(e!AH747:AJ747)*100,1),0)</f>
        <v>0</v>
      </c>
      <c r="V749" s="30">
        <f>+IFERROR(ROUND(e!AK747/SUM(e!AK747:AQ747)*100,1),0)</f>
        <v>47.7</v>
      </c>
      <c r="W749" s="30">
        <f>+IFERROR(ROUND(SUM(e!AR747:BG747)/J749*100,1),0)</f>
        <v>28.1</v>
      </c>
      <c r="X749" s="30">
        <f>+IFERROR(ROUND(SUM(e!BH747:BI747)/SUM(e!BJ747:BK747)*100,1),0)</f>
        <v>102.1</v>
      </c>
      <c r="Y749" s="30">
        <f t="shared" si="98"/>
        <v>497.7</v>
      </c>
      <c r="Z749" s="30">
        <f t="shared" si="99"/>
        <v>102.3</v>
      </c>
      <c r="AA749" s="30">
        <f>+IFERROR(ROUND(K749/SUM(e!T747:V747),1),0)</f>
        <v>152.80000000000001</v>
      </c>
      <c r="AB749" s="42">
        <f>+IFERROR(ROUND((SUM(e!BJ747:BK747)-SUM(e!BL747:BO747))/SUM(e!T747:V747),1),0)</f>
        <v>149.4</v>
      </c>
      <c r="AC749" s="30">
        <f>+IFERROR(ROUND(e!BP747/e!BQ747*100,1),0)</f>
        <v>195.5</v>
      </c>
      <c r="AD749" s="101">
        <f>+e!BR747</f>
        <v>0</v>
      </c>
      <c r="AF749" s="5"/>
      <c r="AG749" s="29"/>
      <c r="BG749" s="5"/>
      <c r="BH749" s="29"/>
      <c r="CH749" s="5"/>
      <c r="CI749" s="29"/>
    </row>
    <row r="750" spans="2:87">
      <c r="B750" s="40" t="s">
        <v>2169</v>
      </c>
      <c r="C750" s="30" t="s">
        <v>2170</v>
      </c>
      <c r="D750" s="30" t="s">
        <v>1356</v>
      </c>
      <c r="E750" s="30" t="s">
        <v>2196</v>
      </c>
      <c r="F750" s="30" t="str">
        <f t="shared" si="97"/>
        <v>静岡県函南町</v>
      </c>
      <c r="G750" s="41">
        <f>+e!F748</f>
        <v>33745</v>
      </c>
      <c r="H750" s="41">
        <f>+e!G748</f>
        <v>8</v>
      </c>
      <c r="I750" s="41">
        <f>+SUM(e!H748:K748)</f>
        <v>4</v>
      </c>
      <c r="J750" s="41">
        <f>+SUM(e!L748:O748)</f>
        <v>207786</v>
      </c>
      <c r="K750" s="41">
        <f>+e!P748</f>
        <v>483885</v>
      </c>
      <c r="L750" s="41">
        <f>+SUM(e!Q748:R748)</f>
        <v>367699</v>
      </c>
      <c r="M750" s="31">
        <f>+IFERROR(ROUND(e!P748/e!S748,0),0)</f>
        <v>60486</v>
      </c>
      <c r="N750" s="30">
        <f>+IFERROR(ROUND(SUM(e!T748:V748)/e!S748,0),0)</f>
        <v>488</v>
      </c>
      <c r="O750" s="30">
        <f>+IFERROR(ROUND(e!W748/e!G748*100,1),0)</f>
        <v>0</v>
      </c>
      <c r="P750" s="41">
        <f>+e!X748</f>
        <v>5</v>
      </c>
      <c r="Q750" s="30">
        <f>+IFERROR(ROUND(e!Z748/e!Y748*100,1),0)</f>
        <v>0</v>
      </c>
      <c r="R750" s="30">
        <f>+IFERROR(ROUND(e!AB748/e!AA748*100,1),0)</f>
        <v>67.7</v>
      </c>
      <c r="S750" s="30">
        <f>+IFERROR(ROUND(SUM(e!AC748:AF748)/J750*100,1),0)</f>
        <v>30.8</v>
      </c>
      <c r="T750" s="30">
        <f>+IFERROR(ROUND(e!AG748/e!Y748*100,1),0)</f>
        <v>9.3000000000000007</v>
      </c>
      <c r="U750" s="30">
        <f>+IFERROR(ROUND(e!AH748/SUM(e!AH748:AJ748)*100,1),0)</f>
        <v>3.1</v>
      </c>
      <c r="V750" s="30">
        <f>+IFERROR(ROUND(e!AK748/SUM(e!AK748:AQ748)*100,1),0)</f>
        <v>18.3</v>
      </c>
      <c r="W750" s="30">
        <f>+IFERROR(ROUND(SUM(e!AR748:BG748)/J750*100,1),0)</f>
        <v>12.8</v>
      </c>
      <c r="X750" s="30">
        <f>+IFERROR(ROUND(SUM(e!BH748:BI748)/SUM(e!BJ748:BK748)*100,1),0)</f>
        <v>131.80000000000001</v>
      </c>
      <c r="Y750" s="30">
        <f t="shared" si="98"/>
        <v>76</v>
      </c>
      <c r="Z750" s="30">
        <f t="shared" si="99"/>
        <v>126</v>
      </c>
      <c r="AA750" s="30">
        <f>+IFERROR(ROUND(K750/SUM(e!T748:V748),1),0)</f>
        <v>123.9</v>
      </c>
      <c r="AB750" s="42">
        <f>+IFERROR(ROUND((SUM(e!BJ748:BK748)-SUM(e!BL748:BO748))/SUM(e!T748:V748),1),0)</f>
        <v>98.3</v>
      </c>
      <c r="AC750" s="30">
        <f>+IFERROR(ROUND(e!BP748/e!BQ748*100,1),0)</f>
        <v>450.4</v>
      </c>
      <c r="AD750" s="101">
        <f>+e!BR748</f>
        <v>6720</v>
      </c>
      <c r="AF750" s="5"/>
      <c r="AG750" s="29"/>
      <c r="BG750" s="5"/>
      <c r="BH750" s="29"/>
      <c r="CH750" s="5"/>
      <c r="CI750" s="29"/>
    </row>
    <row r="751" spans="2:87">
      <c r="B751" s="40" t="s">
        <v>2169</v>
      </c>
      <c r="C751" s="30" t="s">
        <v>2170</v>
      </c>
      <c r="D751" s="30" t="s">
        <v>1360</v>
      </c>
      <c r="E751" s="30" t="s">
        <v>2197</v>
      </c>
      <c r="F751" s="30" t="str">
        <f t="shared" si="97"/>
        <v>静岡県（株）ＩＣＰ</v>
      </c>
      <c r="G751" s="41">
        <f>+e!F749</f>
        <v>2635</v>
      </c>
      <c r="H751" s="41">
        <f>+e!G749</f>
        <v>10</v>
      </c>
      <c r="I751" s="41">
        <f>+SUM(e!H749:K749)</f>
        <v>1</v>
      </c>
      <c r="J751" s="41">
        <f>+SUM(e!L749:O749)</f>
        <v>67977</v>
      </c>
      <c r="K751" s="41">
        <f>+e!P749</f>
        <v>156401</v>
      </c>
      <c r="L751" s="41">
        <f>+SUM(e!Q749:R749)</f>
        <v>0</v>
      </c>
      <c r="M751" s="31">
        <f>+IFERROR(ROUND(e!P749/e!S749,0),0)</f>
        <v>15640</v>
      </c>
      <c r="N751" s="30">
        <f>+IFERROR(ROUND(SUM(e!T749:V749)/e!S749,0),0)</f>
        <v>53</v>
      </c>
      <c r="O751" s="30">
        <f>+IFERROR(ROUND(e!W749/e!G749*100,1),0)</f>
        <v>60</v>
      </c>
      <c r="P751" s="41">
        <f>+e!X749</f>
        <v>24</v>
      </c>
      <c r="Q751" s="30">
        <f>+IFERROR(ROUND(e!Z749/e!Y749*100,1),0)</f>
        <v>0</v>
      </c>
      <c r="R751" s="30">
        <f>+IFERROR(ROUND(e!AB749/e!AA749*100,1),0)</f>
        <v>0</v>
      </c>
      <c r="S751" s="30">
        <f>+IFERROR(ROUND(SUM(e!AC749:AF749)/J751*100,1),0)</f>
        <v>49</v>
      </c>
      <c r="T751" s="30">
        <f>+IFERROR(ROUND(e!AG749/e!Y749*100,1),0)</f>
        <v>0</v>
      </c>
      <c r="U751" s="30">
        <f>+IFERROR(ROUND(e!AH749/SUM(e!AH749:AJ749)*100,1),0)</f>
        <v>0</v>
      </c>
      <c r="V751" s="30">
        <f>+IFERROR(ROUND(e!AK749/SUM(e!AK749:AQ749)*100,1),0)</f>
        <v>0</v>
      </c>
      <c r="W751" s="30">
        <f>+IFERROR(ROUND(SUM(e!AR749:BG749)/J751*100,1),0)</f>
        <v>0.2</v>
      </c>
      <c r="X751" s="30">
        <f>+IFERROR(ROUND(SUM(e!BH749:BI749)/SUM(e!BJ749:BK749)*100,1),0)</f>
        <v>94.3</v>
      </c>
      <c r="Y751" s="30">
        <f t="shared" si="98"/>
        <v>0</v>
      </c>
      <c r="Z751" s="30">
        <f t="shared" si="99"/>
        <v>85.5</v>
      </c>
      <c r="AA751" s="30">
        <f>+IFERROR(ROUND(K751/SUM(e!T749:V749),1),0)</f>
        <v>297.89999999999998</v>
      </c>
      <c r="AB751" s="42">
        <f>+IFERROR(ROUND((SUM(e!BJ749:BK749)-SUM(e!BL749:BO749))/SUM(e!T749:V749),1),0)</f>
        <v>348.3</v>
      </c>
      <c r="AC751" s="30">
        <f>+IFERROR(ROUND(e!BP749/e!BQ749*100,1),0)</f>
        <v>8.6999999999999993</v>
      </c>
      <c r="AD751" s="101">
        <f>+e!BR749</f>
        <v>0</v>
      </c>
      <c r="AF751" s="5"/>
      <c r="AG751" s="29"/>
      <c r="BG751" s="5"/>
      <c r="BH751" s="29"/>
      <c r="CH751" s="5"/>
      <c r="CI751" s="29"/>
    </row>
    <row r="752" spans="2:87">
      <c r="B752" s="40" t="s">
        <v>2169</v>
      </c>
      <c r="C752" s="30" t="s">
        <v>2170</v>
      </c>
      <c r="D752" s="30" t="s">
        <v>1366</v>
      </c>
      <c r="E752" s="30" t="s">
        <v>2198</v>
      </c>
      <c r="F752" s="30" t="str">
        <f t="shared" si="97"/>
        <v>静岡県伊豆急行（株）</v>
      </c>
      <c r="G752" s="41">
        <f>+e!F750</f>
        <v>1832</v>
      </c>
      <c r="H752" s="41">
        <f>+e!G750</f>
        <v>2</v>
      </c>
      <c r="I752" s="41">
        <f>+SUM(e!H750:K750)</f>
        <v>1</v>
      </c>
      <c r="J752" s="41">
        <f>+SUM(e!L750:O750)</f>
        <v>66659</v>
      </c>
      <c r="K752" s="41">
        <f>+e!P750</f>
        <v>102889</v>
      </c>
      <c r="L752" s="41">
        <f>+SUM(e!Q750:R750)</f>
        <v>0</v>
      </c>
      <c r="M752" s="31">
        <f>+IFERROR(ROUND(e!P750/e!S750,0),0)</f>
        <v>51445</v>
      </c>
      <c r="N752" s="30">
        <f>+IFERROR(ROUND(SUM(e!T750:V750)/e!S750,0),0)</f>
        <v>273</v>
      </c>
      <c r="O752" s="30">
        <f>+IFERROR(ROUND(e!W750/e!G750*100,1),0)</f>
        <v>0</v>
      </c>
      <c r="P752" s="41">
        <f>+e!X750</f>
        <v>20</v>
      </c>
      <c r="Q752" s="30">
        <f>+IFERROR(ROUND(e!Z750/e!Y750*100,1),0)</f>
        <v>0</v>
      </c>
      <c r="R752" s="30">
        <f>+IFERROR(ROUND(e!AB750/e!AA750*100,1),0)</f>
        <v>60</v>
      </c>
      <c r="S752" s="30">
        <f>+IFERROR(ROUND(SUM(e!AC750:AF750)/J752*100,1),0)</f>
        <v>84</v>
      </c>
      <c r="T752" s="30">
        <f>+IFERROR(ROUND(e!AG750/e!Y750*100,1),0)</f>
        <v>0</v>
      </c>
      <c r="U752" s="30">
        <f>+IFERROR(ROUND(e!AH750/SUM(e!AH750:AJ750)*100,1),0)</f>
        <v>0</v>
      </c>
      <c r="V752" s="30">
        <f>+IFERROR(ROUND(e!AK750/SUM(e!AK750:AQ750)*100,1),0)</f>
        <v>0</v>
      </c>
      <c r="W752" s="30">
        <f>+IFERROR(ROUND(SUM(e!AR750:BG750)/J752*100,1),0)</f>
        <v>6.4</v>
      </c>
      <c r="X752" s="30">
        <f>+IFERROR(ROUND(SUM(e!BH750:BI750)/SUM(e!BJ750:BK750)*100,1),0)</f>
        <v>106.3</v>
      </c>
      <c r="Y752" s="30">
        <f t="shared" si="98"/>
        <v>0</v>
      </c>
      <c r="Z752" s="30">
        <f t="shared" si="99"/>
        <v>104.4</v>
      </c>
      <c r="AA752" s="30">
        <f>+IFERROR(ROUND(K752/SUM(e!T750:V750),1),0)</f>
        <v>188.8</v>
      </c>
      <c r="AB752" s="42">
        <f>+IFERROR(ROUND((SUM(e!BJ750:BK750)-SUM(e!BL750:BO750))/SUM(e!T750:V750),1),0)</f>
        <v>180.9</v>
      </c>
      <c r="AC752" s="30">
        <f>+IFERROR(ROUND(e!BP750/e!BQ750*100,1),0)</f>
        <v>0</v>
      </c>
      <c r="AD752" s="101">
        <f>+e!BR750</f>
        <v>0</v>
      </c>
      <c r="AF752" s="5"/>
      <c r="AG752" s="29"/>
      <c r="BG752" s="5"/>
      <c r="BH752" s="29"/>
      <c r="CH752" s="5"/>
      <c r="CI752" s="29"/>
    </row>
    <row r="753" spans="2:87">
      <c r="B753" s="40" t="s">
        <v>2169</v>
      </c>
      <c r="C753" s="30" t="s">
        <v>2170</v>
      </c>
      <c r="D753" s="30" t="s">
        <v>1372</v>
      </c>
      <c r="E753" s="30" t="s">
        <v>2199</v>
      </c>
      <c r="F753" s="30" t="str">
        <f t="shared" si="97"/>
        <v>静岡県西伊豆町</v>
      </c>
      <c r="G753" s="41">
        <f>+e!F751</f>
        <v>4897</v>
      </c>
      <c r="H753" s="41">
        <f>+e!G751</f>
        <v>6</v>
      </c>
      <c r="I753" s="41">
        <f>+SUM(e!H751:K751)</f>
        <v>3</v>
      </c>
      <c r="J753" s="41">
        <f>+SUM(e!L751:O751)</f>
        <v>66358</v>
      </c>
      <c r="K753" s="41">
        <f>+e!P751</f>
        <v>192059</v>
      </c>
      <c r="L753" s="41">
        <f>+SUM(e!Q751:R751)</f>
        <v>71288</v>
      </c>
      <c r="M753" s="31">
        <f>+IFERROR(ROUND(e!P751/e!S751,0),0)</f>
        <v>48015</v>
      </c>
      <c r="N753" s="30">
        <f>+IFERROR(ROUND(SUM(e!T751:V751)/e!S751,0),0)</f>
        <v>255</v>
      </c>
      <c r="O753" s="30">
        <f>+IFERROR(ROUND(e!W751/e!G751*100,1),0)</f>
        <v>0</v>
      </c>
      <c r="P753" s="41">
        <f>+e!X751</f>
        <v>29</v>
      </c>
      <c r="Q753" s="30">
        <f>+IFERROR(ROUND(e!Z751/e!Y751*100,1),0)</f>
        <v>0</v>
      </c>
      <c r="R753" s="30">
        <f>+IFERROR(ROUND(e!AB751/e!AA751*100,1),0)</f>
        <v>0</v>
      </c>
      <c r="S753" s="30">
        <f>+IFERROR(ROUND(SUM(e!AC751:AF751)/J753*100,1),0)</f>
        <v>10.1</v>
      </c>
      <c r="T753" s="30">
        <f>+IFERROR(ROUND(e!AG751/e!Y751*100,1),0)</f>
        <v>0</v>
      </c>
      <c r="U753" s="30">
        <f>+IFERROR(ROUND(e!AH751/SUM(e!AH751:AJ751)*100,1),0)</f>
        <v>0</v>
      </c>
      <c r="V753" s="30">
        <f>+IFERROR(ROUND(e!AK751/SUM(e!AK751:AQ751)*100,1),0)</f>
        <v>27.1</v>
      </c>
      <c r="W753" s="30">
        <f>+IFERROR(ROUND(SUM(e!AR751:BG751)/J753*100,1),0)</f>
        <v>3.7</v>
      </c>
      <c r="X753" s="30">
        <f>+IFERROR(ROUND(SUM(e!BH751:BI751)/SUM(e!BJ751:BK751)*100,1),0)</f>
        <v>120.1</v>
      </c>
      <c r="Y753" s="30">
        <f t="shared" si="98"/>
        <v>37.1</v>
      </c>
      <c r="Z753" s="30">
        <f t="shared" si="99"/>
        <v>121.1</v>
      </c>
      <c r="AA753" s="30">
        <f>+IFERROR(ROUND(K753/SUM(e!T751:V751),1),0)</f>
        <v>188.1</v>
      </c>
      <c r="AB753" s="42">
        <f>+IFERROR(ROUND((SUM(e!BJ751:BK751)-SUM(e!BL751:BO751))/SUM(e!T751:V751),1),0)</f>
        <v>155.30000000000001</v>
      </c>
      <c r="AC753" s="30">
        <f>+IFERROR(ROUND(e!BP751/e!BQ751*100,1),0)</f>
        <v>2014.4</v>
      </c>
      <c r="AD753" s="101">
        <f>+e!BR751</f>
        <v>15000</v>
      </c>
      <c r="AF753" s="5"/>
      <c r="AG753" s="29"/>
      <c r="BG753" s="5"/>
      <c r="BH753" s="29"/>
      <c r="CH753" s="5"/>
      <c r="CI753" s="29"/>
    </row>
    <row r="754" spans="2:87">
      <c r="B754" s="40" t="s">
        <v>2169</v>
      </c>
      <c r="C754" s="30" t="s">
        <v>2170</v>
      </c>
      <c r="D754" s="30" t="s">
        <v>1376</v>
      </c>
      <c r="E754" s="30" t="s">
        <v>2200</v>
      </c>
      <c r="F754" s="30" t="str">
        <f t="shared" si="97"/>
        <v>静岡県御前崎市</v>
      </c>
      <c r="G754" s="41">
        <f>+e!F752</f>
        <v>31900</v>
      </c>
      <c r="H754" s="41">
        <f>+e!G752</f>
        <v>7</v>
      </c>
      <c r="I754" s="41">
        <f>+SUM(e!H752:K752)</f>
        <v>0</v>
      </c>
      <c r="J754" s="41">
        <f>+SUM(e!L752:O752)</f>
        <v>445705</v>
      </c>
      <c r="K754" s="41">
        <f>+e!P752</f>
        <v>601948</v>
      </c>
      <c r="L754" s="41">
        <f>+SUM(e!Q752:R752)</f>
        <v>556710</v>
      </c>
      <c r="M754" s="31">
        <f>+IFERROR(ROUND(e!P752/e!S752,0),0)</f>
        <v>85993</v>
      </c>
      <c r="N754" s="30">
        <f>+IFERROR(ROUND(SUM(e!T752:V752)/e!S752,0),0)</f>
        <v>665</v>
      </c>
      <c r="O754" s="30">
        <f>+IFERROR(ROUND(e!W752/e!G752*100,1),0)</f>
        <v>57.1</v>
      </c>
      <c r="P754" s="41">
        <f>+e!X752</f>
        <v>5</v>
      </c>
      <c r="Q754" s="30">
        <f>+IFERROR(ROUND(e!Z752/e!Y752*100,1),0)</f>
        <v>0</v>
      </c>
      <c r="R754" s="30">
        <f>+IFERROR(ROUND(e!AB752/e!AA752*100,1),0)</f>
        <v>69</v>
      </c>
      <c r="S754" s="30">
        <f>+IFERROR(ROUND(SUM(e!AC752:AF752)/J754*100,1),0)</f>
        <v>0.1</v>
      </c>
      <c r="T754" s="30">
        <f>+IFERROR(ROUND(e!AG752/e!Y752*100,1),0)</f>
        <v>0</v>
      </c>
      <c r="U754" s="30">
        <f>+IFERROR(ROUND(e!AH752/SUM(e!AH752:AJ752)*100,1),0)</f>
        <v>0</v>
      </c>
      <c r="V754" s="30">
        <f>+IFERROR(ROUND(e!AK752/SUM(e!AK752:AQ752)*100,1),0)</f>
        <v>82.4</v>
      </c>
      <c r="W754" s="30">
        <f>+IFERROR(ROUND(SUM(e!AR752:BG752)/J754*100,1),0)</f>
        <v>22.3</v>
      </c>
      <c r="X754" s="30">
        <f>+IFERROR(ROUND(SUM(e!BH752:BI752)/SUM(e!BJ752:BK752)*100,1),0)</f>
        <v>105.7</v>
      </c>
      <c r="Y754" s="30">
        <f t="shared" si="98"/>
        <v>92.5</v>
      </c>
      <c r="Z754" s="30">
        <f t="shared" si="99"/>
        <v>75.8</v>
      </c>
      <c r="AA754" s="30">
        <f>+IFERROR(ROUND(K754/SUM(e!T752:V752),1),0)</f>
        <v>129.30000000000001</v>
      </c>
      <c r="AB754" s="42">
        <f>+IFERROR(ROUND((SUM(e!BJ752:BK752)-SUM(e!BL752:BO752))/SUM(e!T752:V752),1),0)</f>
        <v>170.5</v>
      </c>
      <c r="AC754" s="30">
        <f>+IFERROR(ROUND(e!BP752/e!BQ752*100,1),0)</f>
        <v>598.20000000000005</v>
      </c>
      <c r="AD754" s="101">
        <f>+e!BR752</f>
        <v>22500</v>
      </c>
      <c r="AF754" s="5"/>
      <c r="AG754" s="29"/>
      <c r="BG754" s="5"/>
      <c r="BH754" s="29"/>
      <c r="CH754" s="5"/>
      <c r="CI754" s="29"/>
    </row>
    <row r="755" spans="2:87">
      <c r="B755" s="40" t="s">
        <v>2169</v>
      </c>
      <c r="C755" s="30" t="s">
        <v>2170</v>
      </c>
      <c r="D755" s="30" t="s">
        <v>1725</v>
      </c>
      <c r="E755" s="30" t="s">
        <v>2201</v>
      </c>
      <c r="F755" s="30" t="str">
        <f t="shared" si="97"/>
        <v>静岡県南伊豆町</v>
      </c>
      <c r="G755" s="41">
        <f>+e!F753</f>
        <v>6358</v>
      </c>
      <c r="H755" s="41">
        <f>+e!G753</f>
        <v>3</v>
      </c>
      <c r="I755" s="41">
        <f>+SUM(e!H753:K753)</f>
        <v>9</v>
      </c>
      <c r="J755" s="41">
        <f>+SUM(e!L753:O753)</f>
        <v>95647</v>
      </c>
      <c r="K755" s="41">
        <f>+e!P753</f>
        <v>230369</v>
      </c>
      <c r="L755" s="41">
        <f>+SUM(e!Q753:R753)</f>
        <v>1122069</v>
      </c>
      <c r="M755" s="31">
        <f>+IFERROR(ROUND(e!P753/e!S753,0),0)</f>
        <v>115185</v>
      </c>
      <c r="N755" s="30">
        <f>+IFERROR(ROUND(SUM(e!T753:V753)/e!S753,0),0)</f>
        <v>512</v>
      </c>
      <c r="O755" s="30">
        <f>+IFERROR(ROUND(e!W753/e!G753*100,1),0)</f>
        <v>33.299999999999997</v>
      </c>
      <c r="P755" s="41">
        <f>+e!X753</f>
        <v>19</v>
      </c>
      <c r="Q755" s="30">
        <f>+IFERROR(ROUND(e!Z753/e!Y753*100,1),0)</f>
        <v>0</v>
      </c>
      <c r="R755" s="30">
        <f>+IFERROR(ROUND(e!AB753/e!AA753*100,1),0)</f>
        <v>36.5</v>
      </c>
      <c r="S755" s="30">
        <f>+IFERROR(ROUND(SUM(e!AC753:AF753)/J755*100,1),0)</f>
        <v>16.3</v>
      </c>
      <c r="T755" s="30">
        <f>+IFERROR(ROUND(e!AG753/e!Y753*100,1),0)</f>
        <v>0</v>
      </c>
      <c r="U755" s="30">
        <f>+IFERROR(ROUND(e!AH753/SUM(e!AH753:AJ753)*100,1),0)</f>
        <v>0</v>
      </c>
      <c r="V755" s="30">
        <f>+IFERROR(ROUND(e!AK753/SUM(e!AK753:AQ753)*100,1),0)</f>
        <v>0</v>
      </c>
      <c r="W755" s="30">
        <f>+IFERROR(ROUND(SUM(e!AR753:BG753)/J755*100,1),0)</f>
        <v>25.6</v>
      </c>
      <c r="X755" s="30">
        <f>+IFERROR(ROUND(SUM(e!BH753:BI753)/SUM(e!BJ753:BK753)*100,1),0)</f>
        <v>102.4</v>
      </c>
      <c r="Y755" s="30">
        <f t="shared" si="98"/>
        <v>487.1</v>
      </c>
      <c r="Z755" s="30">
        <f t="shared" si="99"/>
        <v>85</v>
      </c>
      <c r="AA755" s="30">
        <f>+IFERROR(ROUND(K755/SUM(e!T753:V753),1),0)</f>
        <v>225.2</v>
      </c>
      <c r="AB755" s="42">
        <f>+IFERROR(ROUND((SUM(e!BJ753:BK753)-SUM(e!BL753:BO753))/SUM(e!T753:V753),1),0)</f>
        <v>264.89999999999998</v>
      </c>
      <c r="AC755" s="30">
        <f>+IFERROR(ROUND(e!BP753/e!BQ753*100,1),0)</f>
        <v>149.1</v>
      </c>
      <c r="AD755" s="101">
        <f>+e!BR753</f>
        <v>0</v>
      </c>
      <c r="AF755" s="5"/>
      <c r="AG755" s="29"/>
      <c r="BG755" s="5"/>
      <c r="BH755" s="29"/>
      <c r="CH755" s="5"/>
      <c r="CI755" s="29"/>
    </row>
    <row r="756" spans="2:87">
      <c r="B756" s="40" t="s">
        <v>2169</v>
      </c>
      <c r="C756" s="30" t="s">
        <v>2170</v>
      </c>
      <c r="D756" s="30" t="s">
        <v>1682</v>
      </c>
      <c r="E756" s="30" t="s">
        <v>2202</v>
      </c>
      <c r="F756" s="30" t="str">
        <f t="shared" si="97"/>
        <v>静岡県牧之原市</v>
      </c>
      <c r="G756" s="41">
        <f>+e!F754</f>
        <v>36587</v>
      </c>
      <c r="H756" s="41">
        <f>+e!G754</f>
        <v>12</v>
      </c>
      <c r="I756" s="41">
        <f>+SUM(e!H754:K754)</f>
        <v>0</v>
      </c>
      <c r="J756" s="41">
        <f>+SUM(e!L754:O754)</f>
        <v>280707</v>
      </c>
      <c r="K756" s="41">
        <f>+e!P754</f>
        <v>934000</v>
      </c>
      <c r="L756" s="41">
        <f>+SUM(e!Q754:R754)</f>
        <v>2375018</v>
      </c>
      <c r="M756" s="31">
        <f>+IFERROR(ROUND(e!P754/e!S754,0),0)</f>
        <v>155667</v>
      </c>
      <c r="N756" s="30">
        <f>+IFERROR(ROUND(SUM(e!T754:V754)/e!S754,0),0)</f>
        <v>820</v>
      </c>
      <c r="O756" s="30">
        <f>+IFERROR(ROUND(e!W754/e!G754*100,1),0)</f>
        <v>33.299999999999997</v>
      </c>
      <c r="P756" s="41">
        <f>+e!X754</f>
        <v>5</v>
      </c>
      <c r="Q756" s="30">
        <f>+IFERROR(ROUND(e!Z754/e!Y754*100,1),0)</f>
        <v>0</v>
      </c>
      <c r="R756" s="30">
        <f>+IFERROR(ROUND(e!AB754/e!AA754*100,1),0)</f>
        <v>50</v>
      </c>
      <c r="S756" s="30">
        <f>+IFERROR(ROUND(SUM(e!AC754:AF754)/J756*100,1),0)</f>
        <v>12.1</v>
      </c>
      <c r="T756" s="30">
        <f>+IFERROR(ROUND(e!AG754/e!Y754*100,1),0)</f>
        <v>0</v>
      </c>
      <c r="U756" s="30">
        <f>+IFERROR(ROUND(e!AH754/SUM(e!AH754:AJ754)*100,1),0)</f>
        <v>0</v>
      </c>
      <c r="V756" s="30">
        <f>+IFERROR(ROUND(e!AK754/SUM(e!AK754:AQ754)*100,1),0)</f>
        <v>90.9</v>
      </c>
      <c r="W756" s="30">
        <f>+IFERROR(ROUND(SUM(e!AR754:BG754)/J756*100,1),0)</f>
        <v>18</v>
      </c>
      <c r="X756" s="30">
        <f>+IFERROR(ROUND(SUM(e!BH754:BI754)/SUM(e!BJ754:BK754)*100,1),0)</f>
        <v>106.5</v>
      </c>
      <c r="Y756" s="30">
        <f t="shared" si="98"/>
        <v>254.3</v>
      </c>
      <c r="Z756" s="30">
        <f t="shared" si="99"/>
        <v>106.1</v>
      </c>
      <c r="AA756" s="30">
        <f>+IFERROR(ROUND(K756/SUM(e!T754:V754),1),0)</f>
        <v>189.9</v>
      </c>
      <c r="AB756" s="42">
        <f>+IFERROR(ROUND((SUM(e!BJ754:BK754)-SUM(e!BL754:BO754))/SUM(e!T754:V754),1),0)</f>
        <v>179</v>
      </c>
      <c r="AC756" s="30">
        <f>+IFERROR(ROUND(e!BP754/e!BQ754*100,1),0)</f>
        <v>271.2</v>
      </c>
      <c r="AD756" s="101">
        <f>+e!BR754</f>
        <v>25200</v>
      </c>
      <c r="AF756" s="5"/>
      <c r="AG756" s="29"/>
      <c r="BG756" s="5"/>
      <c r="BH756" s="29"/>
      <c r="CH756" s="5"/>
      <c r="CI756" s="29"/>
    </row>
    <row r="757" spans="2:87">
      <c r="B757" s="40" t="s">
        <v>2169</v>
      </c>
      <c r="C757" s="30" t="s">
        <v>2170</v>
      </c>
      <c r="D757" s="30" t="s">
        <v>1392</v>
      </c>
      <c r="E757" s="30" t="s">
        <v>2203</v>
      </c>
      <c r="F757" s="30" t="str">
        <f t="shared" si="97"/>
        <v>静岡県河津町</v>
      </c>
      <c r="G757" s="41">
        <f>+e!F755</f>
        <v>6509</v>
      </c>
      <c r="H757" s="41">
        <f>+e!G755</f>
        <v>5</v>
      </c>
      <c r="I757" s="41">
        <f>+SUM(e!H755:K755)</f>
        <v>10</v>
      </c>
      <c r="J757" s="41">
        <f>+SUM(e!L755:O755)</f>
        <v>71416</v>
      </c>
      <c r="K757" s="41">
        <f>+e!P755</f>
        <v>140385</v>
      </c>
      <c r="L757" s="41">
        <f>+SUM(e!Q755:R755)</f>
        <v>569234</v>
      </c>
      <c r="M757" s="31">
        <f>+IFERROR(ROUND(e!P755/e!S755,0),0)</f>
        <v>28077</v>
      </c>
      <c r="N757" s="30">
        <f>+IFERROR(ROUND(SUM(e!T755:V755)/e!S755,0),0)</f>
        <v>181</v>
      </c>
      <c r="O757" s="30">
        <f>+IFERROR(ROUND(e!W755/e!G755*100,1),0)</f>
        <v>0</v>
      </c>
      <c r="P757" s="41">
        <f>+e!X755</f>
        <v>4</v>
      </c>
      <c r="Q757" s="30">
        <f>+IFERROR(ROUND(e!Z755/e!Y755*100,1),0)</f>
        <v>0</v>
      </c>
      <c r="R757" s="30">
        <f>+IFERROR(ROUND(e!AB755/e!AA755*100,1),0)</f>
        <v>5.9</v>
      </c>
      <c r="S757" s="30">
        <f>+IFERROR(ROUND(SUM(e!AC755:AF755)/J757*100,1),0)</f>
        <v>0</v>
      </c>
      <c r="T757" s="30">
        <f>+IFERROR(ROUND(e!AG755/e!Y755*100,1),0)</f>
        <v>0</v>
      </c>
      <c r="U757" s="30">
        <f>+IFERROR(ROUND(e!AH755/SUM(e!AH755:AJ755)*100,1),0)</f>
        <v>0</v>
      </c>
      <c r="V757" s="30">
        <f>+IFERROR(ROUND(e!AK755/SUM(e!AK755:AQ755)*100,1),0)</f>
        <v>0</v>
      </c>
      <c r="W757" s="30">
        <f>+IFERROR(ROUND(SUM(e!AR755:BG755)/J757*100,1),0)</f>
        <v>15.4</v>
      </c>
      <c r="X757" s="30">
        <f>+IFERROR(ROUND(SUM(e!BH755:BI755)/SUM(e!BJ755:BK755)*100,1),0)</f>
        <v>98.6</v>
      </c>
      <c r="Y757" s="30">
        <f t="shared" si="98"/>
        <v>405.5</v>
      </c>
      <c r="Z757" s="30">
        <f t="shared" si="99"/>
        <v>87.4</v>
      </c>
      <c r="AA757" s="30">
        <f>+IFERROR(ROUND(K757/SUM(e!T755:V755),1),0)</f>
        <v>155.30000000000001</v>
      </c>
      <c r="AB757" s="42">
        <f>+IFERROR(ROUND((SUM(e!BJ755:BK755)-SUM(e!BL755:BO755))/SUM(e!T755:V755),1),0)</f>
        <v>177.6</v>
      </c>
      <c r="AC757" s="30">
        <f>+IFERROR(ROUND(e!BP755/e!BQ755*100,1),0)</f>
        <v>252.8</v>
      </c>
      <c r="AD757" s="101">
        <f>+e!BR755</f>
        <v>0</v>
      </c>
      <c r="AF757" s="5"/>
      <c r="AG757" s="29"/>
      <c r="BG757" s="5"/>
      <c r="BH757" s="29"/>
      <c r="CH757" s="5"/>
      <c r="CI757" s="29"/>
    </row>
    <row r="758" spans="2:87">
      <c r="B758" s="40" t="s">
        <v>2169</v>
      </c>
      <c r="C758" s="30" t="s">
        <v>2170</v>
      </c>
      <c r="D758" s="30" t="s">
        <v>1579</v>
      </c>
      <c r="E758" s="30" t="s">
        <v>1441</v>
      </c>
      <c r="F758" s="30" t="str">
        <f t="shared" si="97"/>
        <v>静岡県森町</v>
      </c>
      <c r="G758" s="41">
        <f>+e!F756</f>
        <v>16009</v>
      </c>
      <c r="H758" s="41">
        <f>+e!G756</f>
        <v>5</v>
      </c>
      <c r="I758" s="41">
        <f>+SUM(e!H756:K756)</f>
        <v>1</v>
      </c>
      <c r="J758" s="41">
        <f>+SUM(e!L756:O756)</f>
        <v>118276</v>
      </c>
      <c r="K758" s="41">
        <f>+e!P756</f>
        <v>252998</v>
      </c>
      <c r="L758" s="41">
        <f>+SUM(e!Q756:R756)</f>
        <v>775990</v>
      </c>
      <c r="M758" s="31">
        <f>+IFERROR(ROUND(e!P756/e!S756,0),0)</f>
        <v>84333</v>
      </c>
      <c r="N758" s="30">
        <f>+IFERROR(ROUND(SUM(e!T756:V756)/e!S756,0),0)</f>
        <v>776</v>
      </c>
      <c r="O758" s="30">
        <f>+IFERROR(ROUND(e!W756/e!G756*100,1),0)</f>
        <v>60</v>
      </c>
      <c r="P758" s="41">
        <f>+e!X756</f>
        <v>3</v>
      </c>
      <c r="Q758" s="30">
        <f>+IFERROR(ROUND(e!Z756/e!Y756*100,1),0)</f>
        <v>0</v>
      </c>
      <c r="R758" s="30">
        <f>+IFERROR(ROUND(e!AB756/e!AA756*100,1),0)</f>
        <v>80</v>
      </c>
      <c r="S758" s="30">
        <f>+IFERROR(ROUND(SUM(e!AC756:AF756)/J758*100,1),0)</f>
        <v>0</v>
      </c>
      <c r="T758" s="30">
        <f>+IFERROR(ROUND(e!AG756/e!Y756*100,1),0)</f>
        <v>0</v>
      </c>
      <c r="U758" s="30">
        <f>+IFERROR(ROUND(e!AH756/SUM(e!AH756:AJ756)*100,1),0)</f>
        <v>0</v>
      </c>
      <c r="V758" s="30">
        <f>+IFERROR(ROUND(e!AK756/SUM(e!AK756:AQ756)*100,1),0)</f>
        <v>100</v>
      </c>
      <c r="W758" s="30">
        <f>+IFERROR(ROUND(SUM(e!AR756:BG756)/J758*100,1),0)</f>
        <v>15.5</v>
      </c>
      <c r="X758" s="30">
        <f>+IFERROR(ROUND(SUM(e!BH756:BI756)/SUM(e!BJ756:BK756)*100,1),0)</f>
        <v>105</v>
      </c>
      <c r="Y758" s="30">
        <f t="shared" si="98"/>
        <v>306.7</v>
      </c>
      <c r="Z758" s="30">
        <f t="shared" si="99"/>
        <v>97</v>
      </c>
      <c r="AA758" s="30">
        <f>+IFERROR(ROUND(K758/SUM(e!T756:V756),1),0)</f>
        <v>108.6</v>
      </c>
      <c r="AB758" s="42">
        <f>+IFERROR(ROUND((SUM(e!BJ756:BK756)-SUM(e!BL756:BO756))/SUM(e!T756:V756),1),0)</f>
        <v>112</v>
      </c>
      <c r="AC758" s="30">
        <f>+IFERROR(ROUND(e!BP756/e!BQ756*100,1),0)</f>
        <v>476.8</v>
      </c>
      <c r="AD758" s="101">
        <f>+e!BR756</f>
        <v>7700</v>
      </c>
      <c r="AF758" s="5"/>
      <c r="AG758" s="29"/>
      <c r="BG758" s="5"/>
      <c r="BH758" s="29"/>
      <c r="CH758" s="5"/>
      <c r="CI758" s="29"/>
    </row>
    <row r="759" spans="2:87">
      <c r="B759" s="40" t="s">
        <v>2169</v>
      </c>
      <c r="C759" s="30" t="s">
        <v>2170</v>
      </c>
      <c r="D759" s="30" t="s">
        <v>1400</v>
      </c>
      <c r="E759" s="30" t="s">
        <v>2204</v>
      </c>
      <c r="F759" s="30" t="str">
        <f t="shared" si="97"/>
        <v>静岡県伊豆の国市</v>
      </c>
      <c r="G759" s="41">
        <f>+e!F757</f>
        <v>42150</v>
      </c>
      <c r="H759" s="41">
        <f>+e!G757</f>
        <v>8</v>
      </c>
      <c r="I759" s="41">
        <f>+SUM(e!H757:K757)</f>
        <v>6</v>
      </c>
      <c r="J759" s="41">
        <f>+SUM(e!L757:O757)</f>
        <v>263083</v>
      </c>
      <c r="K759" s="41">
        <f>+e!P757</f>
        <v>555318</v>
      </c>
      <c r="L759" s="41">
        <f>+SUM(e!Q757:R757)</f>
        <v>820133</v>
      </c>
      <c r="M759" s="31">
        <f>+IFERROR(ROUND(e!P757/e!S757,0),0)</f>
        <v>92553</v>
      </c>
      <c r="N759" s="30">
        <f>+IFERROR(ROUND(SUM(e!T757:V757)/e!S757,0),0)</f>
        <v>1124</v>
      </c>
      <c r="O759" s="30">
        <f>+IFERROR(ROUND(e!W757/e!G757*100,1),0)</f>
        <v>0</v>
      </c>
      <c r="P759" s="41">
        <f>+e!X757</f>
        <v>4</v>
      </c>
      <c r="Q759" s="30">
        <f>+IFERROR(ROUND(e!Z757/e!Y757*100,1),0)</f>
        <v>0</v>
      </c>
      <c r="R759" s="30">
        <f>+IFERROR(ROUND(e!AB757/e!AA757*100,1),0)</f>
        <v>0</v>
      </c>
      <c r="S759" s="30">
        <f>+IFERROR(ROUND(SUM(e!AC757:AF757)/J759*100,1),0)</f>
        <v>0.3</v>
      </c>
      <c r="T759" s="30">
        <f>+IFERROR(ROUND(e!AG757/e!Y757*100,1),0)</f>
        <v>23.1</v>
      </c>
      <c r="U759" s="30">
        <f>+IFERROR(ROUND(e!AH757/SUM(e!AH757:AJ757)*100,1),0)</f>
        <v>0</v>
      </c>
      <c r="V759" s="30">
        <f>+IFERROR(ROUND(e!AK757/SUM(e!AK757:AQ757)*100,1),0)</f>
        <v>76.3</v>
      </c>
      <c r="W759" s="30">
        <f>+IFERROR(ROUND(SUM(e!AR757:BG757)/J759*100,1),0)</f>
        <v>13</v>
      </c>
      <c r="X759" s="30">
        <f>+IFERROR(ROUND(SUM(e!BH757:BI757)/SUM(e!BJ757:BK757)*100,1),0)</f>
        <v>117.6</v>
      </c>
      <c r="Y759" s="30">
        <f t="shared" si="98"/>
        <v>147.69999999999999</v>
      </c>
      <c r="Z759" s="30">
        <f t="shared" si="99"/>
        <v>109.9</v>
      </c>
      <c r="AA759" s="30">
        <f>+IFERROR(ROUND(K759/SUM(e!T757:V757),1),0)</f>
        <v>82.3</v>
      </c>
      <c r="AB759" s="42">
        <f>+IFERROR(ROUND((SUM(e!BJ757:BK757)-SUM(e!BL757:BO757))/SUM(e!T757:V757),1),0)</f>
        <v>74.900000000000006</v>
      </c>
      <c r="AC759" s="30">
        <f>+IFERROR(ROUND(e!BP757/e!BQ757*100,1),0)</f>
        <v>864</v>
      </c>
      <c r="AD759" s="101">
        <f>+e!BR757</f>
        <v>0</v>
      </c>
      <c r="AF759" s="5"/>
      <c r="AG759" s="29"/>
      <c r="BG759" s="5"/>
      <c r="BH759" s="29"/>
      <c r="CH759" s="5"/>
      <c r="CI759" s="29"/>
    </row>
    <row r="760" spans="2:87">
      <c r="B760" s="40" t="s">
        <v>2169</v>
      </c>
      <c r="C760" s="30" t="s">
        <v>2170</v>
      </c>
      <c r="D760" s="30" t="s">
        <v>1586</v>
      </c>
      <c r="E760" s="30" t="s">
        <v>2205</v>
      </c>
      <c r="F760" s="30" t="str">
        <f t="shared" si="97"/>
        <v>静岡県菊川市</v>
      </c>
      <c r="G760" s="41">
        <f>+e!F758</f>
        <v>47189</v>
      </c>
      <c r="H760" s="41">
        <f>+e!G758</f>
        <v>10</v>
      </c>
      <c r="I760" s="41">
        <f>+SUM(e!H758:K758)</f>
        <v>1</v>
      </c>
      <c r="J760" s="41">
        <f>+SUM(e!L758:O758)</f>
        <v>372363</v>
      </c>
      <c r="K760" s="41">
        <f>+e!P758</f>
        <v>1119421</v>
      </c>
      <c r="L760" s="41">
        <f>+SUM(e!Q758:R758)</f>
        <v>1602595</v>
      </c>
      <c r="M760" s="31">
        <f>+IFERROR(ROUND(e!P758/e!S758,0),0)</f>
        <v>111942</v>
      </c>
      <c r="N760" s="30">
        <f>+IFERROR(ROUND(SUM(e!T758:V758)/e!S758,0),0)</f>
        <v>589</v>
      </c>
      <c r="O760" s="30">
        <f>+IFERROR(ROUND(e!W758/e!G758*100,1),0)</f>
        <v>50</v>
      </c>
      <c r="P760" s="41">
        <f>+e!X758</f>
        <v>6</v>
      </c>
      <c r="Q760" s="30">
        <f>+IFERROR(ROUND(e!Z758/e!Y758*100,1),0)</f>
        <v>0</v>
      </c>
      <c r="R760" s="30">
        <f>+IFERROR(ROUND(e!AB758/e!AA758*100,1),0)</f>
        <v>30.4</v>
      </c>
      <c r="S760" s="30">
        <f>+IFERROR(ROUND(SUM(e!AC758:AF758)/J760*100,1),0)</f>
        <v>13.5</v>
      </c>
      <c r="T760" s="30">
        <f>+IFERROR(ROUND(e!AG758/e!Y758*100,1),0)</f>
        <v>100</v>
      </c>
      <c r="U760" s="30">
        <f>+IFERROR(ROUND(e!AH758/SUM(e!AH758:AJ758)*100,1),0)</f>
        <v>0</v>
      </c>
      <c r="V760" s="30">
        <f>+IFERROR(ROUND(e!AK758/SUM(e!AK758:AQ758)*100,1),0)</f>
        <v>100</v>
      </c>
      <c r="W760" s="30">
        <f>+IFERROR(ROUND(SUM(e!AR758:BG758)/J760*100,1),0)</f>
        <v>24.1</v>
      </c>
      <c r="X760" s="30">
        <f>+IFERROR(ROUND(SUM(e!BH758:BI758)/SUM(e!BJ758:BK758)*100,1),0)</f>
        <v>114.4</v>
      </c>
      <c r="Y760" s="30">
        <f t="shared" si="98"/>
        <v>143.19999999999999</v>
      </c>
      <c r="Z760" s="30">
        <f t="shared" si="99"/>
        <v>111.2</v>
      </c>
      <c r="AA760" s="30">
        <f>+IFERROR(ROUND(K760/SUM(e!T758:V758),1),0)</f>
        <v>190.2</v>
      </c>
      <c r="AB760" s="42">
        <f>+IFERROR(ROUND((SUM(e!BJ758:BK758)-SUM(e!BL758:BO758))/SUM(e!T758:V758),1),0)</f>
        <v>171.1</v>
      </c>
      <c r="AC760" s="30">
        <f>+IFERROR(ROUND(e!BP758/e!BQ758*100,1),0)</f>
        <v>305.10000000000002</v>
      </c>
      <c r="AD760" s="101">
        <f>+e!BR758</f>
        <v>22800</v>
      </c>
      <c r="AF760" s="5"/>
      <c r="AG760" s="29"/>
      <c r="BG760" s="5"/>
      <c r="BH760" s="29"/>
      <c r="CH760" s="5"/>
      <c r="CI760" s="29"/>
    </row>
    <row r="761" spans="2:87">
      <c r="B761" s="40" t="s">
        <v>2169</v>
      </c>
      <c r="C761" s="30" t="s">
        <v>2170</v>
      </c>
      <c r="D761" s="30" t="s">
        <v>1402</v>
      </c>
      <c r="E761" s="30" t="s">
        <v>2206</v>
      </c>
      <c r="F761" s="30" t="str">
        <f t="shared" si="97"/>
        <v>静岡県伊豆市</v>
      </c>
      <c r="G761" s="41">
        <f>+e!F759</f>
        <v>25940</v>
      </c>
      <c r="H761" s="41">
        <f>+e!G759</f>
        <v>8</v>
      </c>
      <c r="I761" s="41">
        <f>+SUM(e!H759:K759)</f>
        <v>18</v>
      </c>
      <c r="J761" s="41">
        <f>+SUM(e!L759:O759)</f>
        <v>314188</v>
      </c>
      <c r="K761" s="41">
        <f>+e!P759</f>
        <v>517283</v>
      </c>
      <c r="L761" s="41">
        <f>+SUM(e!Q759:R759)</f>
        <v>1442401</v>
      </c>
      <c r="M761" s="31">
        <f>+IFERROR(ROUND(e!P759/e!S759,0),0)</f>
        <v>103457</v>
      </c>
      <c r="N761" s="30">
        <f>+IFERROR(ROUND(SUM(e!T759:V759)/e!S759,0),0)</f>
        <v>889</v>
      </c>
      <c r="O761" s="30">
        <f>+IFERROR(ROUND(e!W759/e!G759*100,1),0)</f>
        <v>50</v>
      </c>
      <c r="P761" s="41">
        <f>+e!X759</f>
        <v>13</v>
      </c>
      <c r="Q761" s="30">
        <f>+IFERROR(ROUND(e!Z759/e!Y759*100,1),0)</f>
        <v>0</v>
      </c>
      <c r="R761" s="30">
        <f>+IFERROR(ROUND(e!AB759/e!AA759*100,1),0)</f>
        <v>80</v>
      </c>
      <c r="S761" s="30">
        <f>+IFERROR(ROUND(SUM(e!AC759:AF759)/J761*100,1),0)</f>
        <v>2.7</v>
      </c>
      <c r="T761" s="30">
        <f>+IFERROR(ROUND(e!AG759/e!Y759*100,1),0)</f>
        <v>0</v>
      </c>
      <c r="U761" s="30">
        <f>+IFERROR(ROUND(e!AH759/SUM(e!AH759:AJ759)*100,1),0)</f>
        <v>0</v>
      </c>
      <c r="V761" s="30">
        <f>+IFERROR(ROUND(e!AK759/SUM(e!AK759:AQ759)*100,1),0)</f>
        <v>9.6</v>
      </c>
      <c r="W761" s="30">
        <f>+IFERROR(ROUND(SUM(e!AR759:BG759)/J761*100,1),0)</f>
        <v>6.1</v>
      </c>
      <c r="X761" s="30">
        <f>+IFERROR(ROUND(SUM(e!BH759:BI759)/SUM(e!BJ759:BK759)*100,1),0)</f>
        <v>114.7</v>
      </c>
      <c r="Y761" s="30">
        <f t="shared" si="98"/>
        <v>278.8</v>
      </c>
      <c r="Z761" s="30">
        <f t="shared" si="99"/>
        <v>107</v>
      </c>
      <c r="AA761" s="30">
        <f>+IFERROR(ROUND(K761/SUM(e!T759:V759),1),0)</f>
        <v>116.3</v>
      </c>
      <c r="AB761" s="42">
        <f>+IFERROR(ROUND((SUM(e!BJ759:BK759)-SUM(e!BL759:BO759))/SUM(e!T759:V759),1),0)</f>
        <v>108.7</v>
      </c>
      <c r="AC761" s="30">
        <f>+IFERROR(ROUND(e!BP759/e!BQ759*100,1),0)</f>
        <v>295.2</v>
      </c>
      <c r="AD761" s="101">
        <f>+e!BR759</f>
        <v>0</v>
      </c>
      <c r="AF761" s="5"/>
      <c r="AG761" s="29"/>
      <c r="BG761" s="5"/>
      <c r="BH761" s="29"/>
      <c r="CH761" s="5"/>
      <c r="CI761" s="29"/>
    </row>
    <row r="762" spans="2:87">
      <c r="B762" s="40" t="s">
        <v>2169</v>
      </c>
      <c r="C762" s="30" t="s">
        <v>2170</v>
      </c>
      <c r="D762" s="30" t="s">
        <v>1466</v>
      </c>
      <c r="E762" s="30" t="s">
        <v>2207</v>
      </c>
      <c r="F762" s="30" t="str">
        <f t="shared" si="97"/>
        <v>静岡県静岡県（榛南）</v>
      </c>
      <c r="G762" s="41">
        <f>+e!F760</f>
        <v>0</v>
      </c>
      <c r="H762" s="41">
        <f>+e!G760</f>
        <v>5</v>
      </c>
      <c r="I762" s="41">
        <f>+SUM(e!H760:K760)</f>
        <v>1</v>
      </c>
      <c r="J762" s="41">
        <f>+SUM(e!L760:O760)</f>
        <v>32954</v>
      </c>
      <c r="K762" s="41">
        <f>+e!P760</f>
        <v>453609</v>
      </c>
      <c r="L762" s="41">
        <f>+SUM(e!Q760:R760)</f>
        <v>1344256</v>
      </c>
      <c r="M762" s="31">
        <f>+IFERROR(ROUND(e!P760/e!S760,0),0)</f>
        <v>90722</v>
      </c>
      <c r="N762" s="30">
        <f>+IFERROR(ROUND(SUM(e!T760:V760)/e!S760,0),0)</f>
        <v>1134</v>
      </c>
      <c r="O762" s="30">
        <f>+IFERROR(ROUND(e!W760/e!G760*100,1),0)</f>
        <v>100</v>
      </c>
      <c r="P762" s="41">
        <f>+e!X760</f>
        <v>7</v>
      </c>
      <c r="Q762" s="30">
        <f>+IFERROR(ROUND(e!Z760/e!Y760*100,1),0)</f>
        <v>0</v>
      </c>
      <c r="R762" s="30">
        <f>+IFERROR(ROUND(e!AB760/e!AA760*100,1),0)</f>
        <v>59.6</v>
      </c>
      <c r="S762" s="30">
        <f>+IFERROR(ROUND(SUM(e!AC760:AF760)/J762*100,1),0)</f>
        <v>68.7</v>
      </c>
      <c r="T762" s="30">
        <f>+IFERROR(ROUND(e!AG760/e!Y760*100,1),0)</f>
        <v>100</v>
      </c>
      <c r="U762" s="30">
        <f>+IFERROR(ROUND(e!AH760/SUM(e!AH760:AJ760)*100,1),0)</f>
        <v>100</v>
      </c>
      <c r="V762" s="30">
        <f>+IFERROR(ROUND(e!AK760/SUM(e!AK760:AQ760)*100,1),0)</f>
        <v>100</v>
      </c>
      <c r="W762" s="30">
        <f>+IFERROR(ROUND(SUM(e!AR760:BG760)/J762*100,1),0)</f>
        <v>28.4</v>
      </c>
      <c r="X762" s="30">
        <f>+IFERROR(ROUND(SUM(e!BH760:BI760)/SUM(e!BJ760:BK760)*100,1),0)</f>
        <v>130.69999999999999</v>
      </c>
      <c r="Y762" s="30">
        <f t="shared" si="98"/>
        <v>296.3</v>
      </c>
      <c r="Z762" s="30">
        <f t="shared" si="99"/>
        <v>130.69999999999999</v>
      </c>
      <c r="AA762" s="30">
        <f>+IFERROR(ROUND(K762/SUM(e!T760:V760),1),0)</f>
        <v>80</v>
      </c>
      <c r="AB762" s="42">
        <f>+IFERROR(ROUND((SUM(e!BJ760:BK760)-SUM(e!BL760:BO760))/SUM(e!T760:V760),1),0)</f>
        <v>61.2</v>
      </c>
      <c r="AC762" s="30">
        <f>+IFERROR(ROUND(e!BP760/e!BQ760*100,1),0)</f>
        <v>457</v>
      </c>
      <c r="AD762" s="101">
        <f>+e!BR760</f>
        <v>27000</v>
      </c>
      <c r="AF762" s="5"/>
      <c r="AG762" s="29"/>
      <c r="BG762" s="5"/>
      <c r="BH762" s="29"/>
      <c r="CH762" s="5"/>
      <c r="CI762" s="29"/>
    </row>
    <row r="763" spans="2:87">
      <c r="B763" s="40" t="s">
        <v>2169</v>
      </c>
      <c r="C763" s="30" t="s">
        <v>2170</v>
      </c>
      <c r="D763" s="30" t="s">
        <v>1468</v>
      </c>
      <c r="E763" s="30" t="s">
        <v>2208</v>
      </c>
      <c r="F763" s="30" t="str">
        <f t="shared" si="97"/>
        <v>静岡県静岡県（遠州）</v>
      </c>
      <c r="G763" s="41">
        <f>+e!F761</f>
        <v>0</v>
      </c>
      <c r="H763" s="41">
        <f>+e!G761</f>
        <v>36</v>
      </c>
      <c r="I763" s="41">
        <f>+SUM(e!H761:K761)</f>
        <v>4</v>
      </c>
      <c r="J763" s="41">
        <f>+SUM(e!L761:O761)</f>
        <v>303975</v>
      </c>
      <c r="K763" s="41">
        <f>+e!P761</f>
        <v>4186060</v>
      </c>
      <c r="L763" s="41">
        <f>+SUM(e!Q761:R761)</f>
        <v>11106605</v>
      </c>
      <c r="M763" s="31">
        <f>+IFERROR(ROUND(e!P761/e!S761,0),0)</f>
        <v>116279</v>
      </c>
      <c r="N763" s="30">
        <f>+IFERROR(ROUND(SUM(e!T761:V761)/e!S761,0),0)</f>
        <v>1686</v>
      </c>
      <c r="O763" s="30">
        <f>+IFERROR(ROUND(e!W761/e!G761*100,1),0)</f>
        <v>69.400000000000006</v>
      </c>
      <c r="P763" s="41">
        <f>+e!X761</f>
        <v>7</v>
      </c>
      <c r="Q763" s="30">
        <f>+IFERROR(ROUND(e!Z761/e!Y761*100,1),0)</f>
        <v>0</v>
      </c>
      <c r="R763" s="30">
        <f>+IFERROR(ROUND(e!AB761/e!AA761*100,1),0)</f>
        <v>44.7</v>
      </c>
      <c r="S763" s="30">
        <f>+IFERROR(ROUND(SUM(e!AC761:AF761)/J763*100,1),0)</f>
        <v>28.3</v>
      </c>
      <c r="T763" s="30">
        <f>+IFERROR(ROUND(e!AG761/e!Y761*100,1),0)</f>
        <v>67.099999999999994</v>
      </c>
      <c r="U763" s="30">
        <f>+IFERROR(ROUND(e!AH761/SUM(e!AH761:AJ761)*100,1),0)</f>
        <v>65.5</v>
      </c>
      <c r="V763" s="30">
        <f>+IFERROR(ROUND(e!AK761/SUM(e!AK761:AQ761)*100,1),0)</f>
        <v>85</v>
      </c>
      <c r="W763" s="30">
        <f>+IFERROR(ROUND(SUM(e!AR761:BG761)/J763*100,1),0)</f>
        <v>41.5</v>
      </c>
      <c r="X763" s="30">
        <f>+IFERROR(ROUND(SUM(e!BH761:BI761)/SUM(e!BJ761:BK761)*100,1),0)</f>
        <v>116.2</v>
      </c>
      <c r="Y763" s="30">
        <f t="shared" si="98"/>
        <v>265.3</v>
      </c>
      <c r="Z763" s="30">
        <f t="shared" si="99"/>
        <v>116.2</v>
      </c>
      <c r="AA763" s="30">
        <f>+IFERROR(ROUND(K763/SUM(e!T761:V761),1),0)</f>
        <v>69</v>
      </c>
      <c r="AB763" s="42">
        <f>+IFERROR(ROUND((SUM(e!BJ761:BK761)-SUM(e!BL761:BO761))/SUM(e!T761:V761),1),0)</f>
        <v>59.4</v>
      </c>
      <c r="AC763" s="30">
        <f>+IFERROR(ROUND(e!BP761/e!BQ761*100,1),0)</f>
        <v>408.6</v>
      </c>
      <c r="AD763" s="101">
        <f>+e!BR761</f>
        <v>292100</v>
      </c>
      <c r="AF763" s="5"/>
      <c r="AG763" s="29"/>
      <c r="BG763" s="5"/>
      <c r="BH763" s="29"/>
      <c r="CH763" s="5"/>
      <c r="CI763" s="29"/>
    </row>
    <row r="764" spans="2:87">
      <c r="B764" s="40" t="s">
        <v>2169</v>
      </c>
      <c r="C764" s="30" t="s">
        <v>2170</v>
      </c>
      <c r="D764" s="30" t="s">
        <v>1470</v>
      </c>
      <c r="E764" s="30" t="s">
        <v>2209</v>
      </c>
      <c r="F764" s="30" t="str">
        <f t="shared" si="97"/>
        <v>静岡県静岡県（駿豆）</v>
      </c>
      <c r="G764" s="41">
        <f>+e!F762</f>
        <v>0</v>
      </c>
      <c r="H764" s="41">
        <f>+e!G762</f>
        <v>12</v>
      </c>
      <c r="I764" s="41">
        <f>+SUM(e!H762:K762)</f>
        <v>1</v>
      </c>
      <c r="J764" s="41">
        <f>+SUM(e!L762:O762)</f>
        <v>24144</v>
      </c>
      <c r="K764" s="41">
        <f>+e!P762</f>
        <v>1259725</v>
      </c>
      <c r="L764" s="41">
        <f>+SUM(e!Q762:R762)</f>
        <v>1512198</v>
      </c>
      <c r="M764" s="31">
        <f>+IFERROR(ROUND(e!P762/e!S762,0),0)</f>
        <v>104977</v>
      </c>
      <c r="N764" s="30">
        <f>+IFERROR(ROUND(SUM(e!T762:V762)/e!S762,0),0)</f>
        <v>960</v>
      </c>
      <c r="O764" s="30">
        <f>+IFERROR(ROUND(e!W762/e!G762*100,1),0)</f>
        <v>83.3</v>
      </c>
      <c r="P764" s="41">
        <f>+e!X762</f>
        <v>7</v>
      </c>
      <c r="Q764" s="30">
        <f>+IFERROR(ROUND(e!Z762/e!Y762*100,1),0)</f>
        <v>0</v>
      </c>
      <c r="R764" s="30">
        <f>+IFERROR(ROUND(e!AB762/e!AA762*100,1),0)</f>
        <v>38.799999999999997</v>
      </c>
      <c r="S764" s="30">
        <f>+IFERROR(ROUND(SUM(e!AC762:AF762)/J764*100,1),0)</f>
        <v>98.8</v>
      </c>
      <c r="T764" s="30">
        <f>+IFERROR(ROUND(e!AG762/e!Y762*100,1),0)</f>
        <v>100</v>
      </c>
      <c r="U764" s="30">
        <f>+IFERROR(ROUND(e!AH762/SUM(e!AH762:AJ762)*100,1),0)</f>
        <v>100</v>
      </c>
      <c r="V764" s="30">
        <f>+IFERROR(ROUND(e!AK762/SUM(e!AK762:AQ762)*100,1),0)</f>
        <v>100</v>
      </c>
      <c r="W764" s="30">
        <f>+IFERROR(ROUND(SUM(e!AR762:BG762)/J764*100,1),0)</f>
        <v>51.5</v>
      </c>
      <c r="X764" s="30">
        <f>+IFERROR(ROUND(SUM(e!BH762:BI762)/SUM(e!BJ762:BK762)*100,1),0)</f>
        <v>139.69999999999999</v>
      </c>
      <c r="Y764" s="30">
        <f t="shared" si="98"/>
        <v>120</v>
      </c>
      <c r="Z764" s="30">
        <f t="shared" si="99"/>
        <v>139.69999999999999</v>
      </c>
      <c r="AA764" s="30">
        <f>+IFERROR(ROUND(K764/SUM(e!T762:V762),1),0)</f>
        <v>109.4</v>
      </c>
      <c r="AB764" s="42">
        <f>+IFERROR(ROUND((SUM(e!BJ762:BK762)-SUM(e!BL762:BO762))/SUM(e!T762:V762),1),0)</f>
        <v>78.3</v>
      </c>
      <c r="AC764" s="30">
        <f>+IFERROR(ROUND(e!BP762/e!BQ762*100,1),0)</f>
        <v>2023.1</v>
      </c>
      <c r="AD764" s="101">
        <f>+e!BR762</f>
        <v>100000</v>
      </c>
      <c r="AF764" s="5"/>
      <c r="AG764" s="29"/>
      <c r="BG764" s="5"/>
      <c r="BH764" s="29"/>
      <c r="CH764" s="5"/>
      <c r="CI764" s="29"/>
    </row>
    <row r="765" spans="2:87">
      <c r="B765" s="40" t="s">
        <v>2169</v>
      </c>
      <c r="C765" s="30" t="s">
        <v>2170</v>
      </c>
      <c r="D765" s="30" t="s">
        <v>1693</v>
      </c>
      <c r="E765" s="30" t="s">
        <v>2210</v>
      </c>
      <c r="F765" s="30" t="str">
        <f t="shared" si="97"/>
        <v>静岡県大井川広域水道企業団</v>
      </c>
      <c r="G765" s="41">
        <f>+e!F763</f>
        <v>0</v>
      </c>
      <c r="H765" s="41">
        <f>+e!G763</f>
        <v>27</v>
      </c>
      <c r="I765" s="41">
        <f>+SUM(e!H763:K763)</f>
        <v>1</v>
      </c>
      <c r="J765" s="41">
        <f>+SUM(e!L763:O763)</f>
        <v>190782</v>
      </c>
      <c r="K765" s="41">
        <f>+e!P763</f>
        <v>3052547</v>
      </c>
      <c r="L765" s="41">
        <f>+SUM(e!Q763:R763)</f>
        <v>7268484</v>
      </c>
      <c r="M765" s="31">
        <f>+IFERROR(ROUND(e!P763/e!S763,0),0)</f>
        <v>145359</v>
      </c>
      <c r="N765" s="30">
        <f>+IFERROR(ROUND(SUM(e!T763:V763)/e!S763,0),0)</f>
        <v>1809</v>
      </c>
      <c r="O765" s="30">
        <f>+IFERROR(ROUND(e!W763/e!G763*100,1),0)</f>
        <v>40.700000000000003</v>
      </c>
      <c r="P765" s="41">
        <f>+e!X763</f>
        <v>15</v>
      </c>
      <c r="Q765" s="30">
        <f>+IFERROR(ROUND(e!Z763/e!Y763*100,1),0)</f>
        <v>0</v>
      </c>
      <c r="R765" s="30">
        <f>+IFERROR(ROUND(e!AB763/e!AA763*100,1),0)</f>
        <v>100</v>
      </c>
      <c r="S765" s="30">
        <f>+IFERROR(ROUND(SUM(e!AC763:AF763)/J765*100,1),0)</f>
        <v>0</v>
      </c>
      <c r="T765" s="30">
        <f>+IFERROR(ROUND(e!AG763/e!Y763*100,1),0)</f>
        <v>100</v>
      </c>
      <c r="U765" s="30">
        <f>+IFERROR(ROUND(e!AH763/SUM(e!AH763:AJ763)*100,1),0)</f>
        <v>100</v>
      </c>
      <c r="V765" s="30">
        <f>+IFERROR(ROUND(e!AK763/SUM(e!AK763:AQ763)*100,1),0)</f>
        <v>100</v>
      </c>
      <c r="W765" s="30">
        <f>+IFERROR(ROUND(SUM(e!AR763:BG763)/J765*100,1),0)</f>
        <v>32.799999999999997</v>
      </c>
      <c r="X765" s="30">
        <f>+IFERROR(ROUND(SUM(e!BH763:BI763)/SUM(e!BJ763:BK763)*100,1),0)</f>
        <v>114.6</v>
      </c>
      <c r="Y765" s="30">
        <f t="shared" si="98"/>
        <v>238.1</v>
      </c>
      <c r="Z765" s="30">
        <f t="shared" si="99"/>
        <v>105</v>
      </c>
      <c r="AA765" s="30">
        <f>+IFERROR(ROUND(K765/SUM(e!T763:V763),1),0)</f>
        <v>80.400000000000006</v>
      </c>
      <c r="AB765" s="42">
        <f>+IFERROR(ROUND((SUM(e!BJ763:BK763)-SUM(e!BL763:BO763))/SUM(e!T763:V763),1),0)</f>
        <v>76.599999999999994</v>
      </c>
      <c r="AC765" s="30">
        <f>+IFERROR(ROUND(e!BP763/e!BQ763*100,1),0)</f>
        <v>265.8</v>
      </c>
      <c r="AD765" s="101">
        <f>+e!BR763</f>
        <v>0</v>
      </c>
      <c r="AF765" s="5"/>
      <c r="AG765" s="29"/>
      <c r="BG765" s="5"/>
      <c r="BH765" s="29"/>
      <c r="CH765" s="5"/>
      <c r="CI765" s="29"/>
    </row>
    <row r="766" spans="2:87">
      <c r="B766" s="40" t="s">
        <v>2211</v>
      </c>
      <c r="C766" s="30" t="s">
        <v>2212</v>
      </c>
      <c r="D766" s="30" t="s">
        <v>1280</v>
      </c>
      <c r="E766" s="30" t="s">
        <v>2213</v>
      </c>
      <c r="F766" s="30" t="str">
        <f t="shared" si="97"/>
        <v>愛知県名古屋市</v>
      </c>
      <c r="G766" s="41">
        <f>+e!F764</f>
        <v>2453324</v>
      </c>
      <c r="H766" s="41">
        <f>+e!G764</f>
        <v>1356</v>
      </c>
      <c r="I766" s="41">
        <f>+SUM(e!H764:K764)</f>
        <v>3</v>
      </c>
      <c r="J766" s="41">
        <f>+SUM(e!L764:O764)</f>
        <v>8578262</v>
      </c>
      <c r="K766" s="41">
        <f>+e!P764</f>
        <v>42219247</v>
      </c>
      <c r="L766" s="41">
        <f>+SUM(e!Q764:R764)</f>
        <v>87367566</v>
      </c>
      <c r="M766" s="31">
        <f>+IFERROR(ROUND(e!P764/e!S764,0),0)</f>
        <v>34549</v>
      </c>
      <c r="N766" s="30">
        <f>+IFERROR(ROUND(SUM(e!T764:V764)/e!S764,0),0)</f>
        <v>216</v>
      </c>
      <c r="O766" s="30">
        <f>+IFERROR(ROUND(e!W764/e!G764*100,1),0)</f>
        <v>37</v>
      </c>
      <c r="P766" s="41">
        <f>+e!X764</f>
        <v>21</v>
      </c>
      <c r="Q766" s="30">
        <f>+IFERROR(ROUND(e!Z764/e!Y764*100,1),0)</f>
        <v>0</v>
      </c>
      <c r="R766" s="30">
        <f>+IFERROR(ROUND(e!AB764/e!AA764*100,1),0)</f>
        <v>33.299999999999997</v>
      </c>
      <c r="S766" s="30">
        <f>+IFERROR(ROUND(SUM(e!AC764:AF764)/J766*100,1),0)</f>
        <v>22.9</v>
      </c>
      <c r="T766" s="30">
        <f>+IFERROR(ROUND(e!AG764/e!Y764*100,1),0)</f>
        <v>84.4</v>
      </c>
      <c r="U766" s="30">
        <f>+IFERROR(ROUND(e!AH764/SUM(e!AH764:AJ764)*100,1),0)</f>
        <v>100</v>
      </c>
      <c r="V766" s="30">
        <f>+IFERROR(ROUND(e!AK764/SUM(e!AK764:AQ764)*100,1),0)</f>
        <v>80.400000000000006</v>
      </c>
      <c r="W766" s="30">
        <f>+IFERROR(ROUND(SUM(e!AR764:BG764)/J766*100,1),0)</f>
        <v>31.5</v>
      </c>
      <c r="X766" s="30">
        <f>+IFERROR(ROUND(SUM(e!BH764:BI764)/SUM(e!BJ764:BK764)*100,1),0)</f>
        <v>104.7</v>
      </c>
      <c r="Y766" s="30">
        <f t="shared" si="98"/>
        <v>206.9</v>
      </c>
      <c r="Z766" s="30">
        <f t="shared" si="99"/>
        <v>98</v>
      </c>
      <c r="AA766" s="30">
        <f>+IFERROR(ROUND(K766/SUM(e!T764:V764),1),0)</f>
        <v>160.19999999999999</v>
      </c>
      <c r="AB766" s="42">
        <f>+IFERROR(ROUND((SUM(e!BJ764:BK764)-SUM(e!BL764:BO764))/SUM(e!T764:V764),1),0)</f>
        <v>163.4</v>
      </c>
      <c r="AC766" s="30">
        <f>+IFERROR(ROUND(e!BP764/e!BQ764*100,1),0)</f>
        <v>218.2</v>
      </c>
      <c r="AD766" s="101" t="str">
        <f>+e!BR764</f>
        <v/>
      </c>
      <c r="AF766" s="5"/>
      <c r="AG766" s="29"/>
      <c r="BG766" s="5"/>
      <c r="BH766" s="29"/>
      <c r="CH766" s="5"/>
      <c r="CI766" s="29"/>
    </row>
    <row r="767" spans="2:87">
      <c r="B767" s="40" t="s">
        <v>2211</v>
      </c>
      <c r="C767" s="30" t="s">
        <v>2212</v>
      </c>
      <c r="D767" s="30" t="s">
        <v>1282</v>
      </c>
      <c r="E767" s="30" t="s">
        <v>2214</v>
      </c>
      <c r="F767" s="30" t="str">
        <f t="shared" si="97"/>
        <v>愛知県豊橋市</v>
      </c>
      <c r="G767" s="41">
        <f>+e!F765</f>
        <v>372292</v>
      </c>
      <c r="H767" s="41">
        <f>+e!G765</f>
        <v>95</v>
      </c>
      <c r="I767" s="41">
        <f>+SUM(e!H765:K765)</f>
        <v>10</v>
      </c>
      <c r="J767" s="41">
        <f>+SUM(e!L765:O765)</f>
        <v>2226586</v>
      </c>
      <c r="K767" s="41">
        <f>+e!P765</f>
        <v>5241794</v>
      </c>
      <c r="L767" s="41">
        <f>+SUM(e!Q765:R765)</f>
        <v>4720347</v>
      </c>
      <c r="M767" s="31">
        <f>+IFERROR(ROUND(e!P765/e!S765,0),0)</f>
        <v>64714</v>
      </c>
      <c r="N767" s="30">
        <f>+IFERROR(ROUND(SUM(e!T765:V765)/e!S765,0),0)</f>
        <v>472</v>
      </c>
      <c r="O767" s="30">
        <f>+IFERROR(ROUND(e!W765/e!G765*100,1),0)</f>
        <v>44.2</v>
      </c>
      <c r="P767" s="41">
        <f>+e!X765</f>
        <v>19</v>
      </c>
      <c r="Q767" s="30">
        <f>+IFERROR(ROUND(e!Z765/e!Y765*100,1),0)</f>
        <v>0</v>
      </c>
      <c r="R767" s="30">
        <f>+IFERROR(ROUND(e!AB765/e!AA765*100,1),0)</f>
        <v>22.9</v>
      </c>
      <c r="S767" s="30">
        <f>+IFERROR(ROUND(SUM(e!AC765:AF765)/J767*100,1),0)</f>
        <v>24.3</v>
      </c>
      <c r="T767" s="30">
        <f>+IFERROR(ROUND(e!AG765/e!Y765*100,1),0)</f>
        <v>46.9</v>
      </c>
      <c r="U767" s="30">
        <f>+IFERROR(ROUND(e!AH765/SUM(e!AH765:AJ765)*100,1),0)</f>
        <v>80.2</v>
      </c>
      <c r="V767" s="30">
        <f>+IFERROR(ROUND(e!AK765/SUM(e!AK765:AQ765)*100,1),0)</f>
        <v>100</v>
      </c>
      <c r="W767" s="30">
        <f>+IFERROR(ROUND(SUM(e!AR765:BG765)/J767*100,1),0)</f>
        <v>17.8</v>
      </c>
      <c r="X767" s="30">
        <f>+IFERROR(ROUND(SUM(e!BH765:BI765)/SUM(e!BJ765:BK765)*100,1),0)</f>
        <v>110.9</v>
      </c>
      <c r="Y767" s="30">
        <f t="shared" si="98"/>
        <v>90.1</v>
      </c>
      <c r="Z767" s="30">
        <f t="shared" si="99"/>
        <v>111.6</v>
      </c>
      <c r="AA767" s="30">
        <f>+IFERROR(ROUND(K767/SUM(e!T765:V765),1),0)</f>
        <v>137.19999999999999</v>
      </c>
      <c r="AB767" s="42">
        <f>+IFERROR(ROUND((SUM(e!BJ765:BK765)-SUM(e!BL765:BO765))/SUM(e!T765:V765),1),0)</f>
        <v>122.9</v>
      </c>
      <c r="AC767" s="30">
        <f>+IFERROR(ROUND(e!BP765/e!BQ765*100,1),0)</f>
        <v>259.8</v>
      </c>
      <c r="AD767" s="101">
        <f>+e!BR765</f>
        <v>88400</v>
      </c>
      <c r="AF767" s="5"/>
      <c r="AG767" s="29"/>
      <c r="BG767" s="5"/>
      <c r="BH767" s="29"/>
      <c r="CH767" s="5"/>
      <c r="CI767" s="29"/>
    </row>
    <row r="768" spans="2:87">
      <c r="B768" s="40" t="s">
        <v>2211</v>
      </c>
      <c r="C768" s="30" t="s">
        <v>2212</v>
      </c>
      <c r="D768" s="30" t="s">
        <v>1284</v>
      </c>
      <c r="E768" s="30" t="s">
        <v>2215</v>
      </c>
      <c r="F768" s="30" t="str">
        <f t="shared" si="97"/>
        <v>愛知県半田市</v>
      </c>
      <c r="G768" s="41">
        <f>+e!F766</f>
        <v>117395</v>
      </c>
      <c r="H768" s="41">
        <f>+e!G766</f>
        <v>18</v>
      </c>
      <c r="I768" s="41">
        <f>+SUM(e!H766:K766)</f>
        <v>0</v>
      </c>
      <c r="J768" s="41">
        <f>+SUM(e!L766:O766)</f>
        <v>640417</v>
      </c>
      <c r="K768" s="41">
        <f>+e!P766</f>
        <v>1778218</v>
      </c>
      <c r="L768" s="41">
        <f>+SUM(e!Q766:R766)</f>
        <v>596884</v>
      </c>
      <c r="M768" s="31">
        <f>+IFERROR(ROUND(e!P766/e!S766,0),0)</f>
        <v>197580</v>
      </c>
      <c r="N768" s="30">
        <f>+IFERROR(ROUND(SUM(e!T766:V766)/e!S766,0),0)</f>
        <v>1489</v>
      </c>
      <c r="O768" s="30">
        <f>+IFERROR(ROUND(e!W766/e!G766*100,1),0)</f>
        <v>72.2</v>
      </c>
      <c r="P768" s="41">
        <f>+e!X766</f>
        <v>8</v>
      </c>
      <c r="Q768" s="30">
        <f>+IFERROR(ROUND(e!Z766/e!Y766*100,1),0)</f>
        <v>0</v>
      </c>
      <c r="R768" s="30">
        <f>+IFERROR(ROUND(e!AB766/e!AA766*100,1),0)</f>
        <v>0</v>
      </c>
      <c r="S768" s="30">
        <f>+IFERROR(ROUND(SUM(e!AC766:AF766)/J768*100,1),0)</f>
        <v>4.4000000000000004</v>
      </c>
      <c r="T768" s="30">
        <f>+IFERROR(ROUND(e!AG766/e!Y766*100,1),0)</f>
        <v>0</v>
      </c>
      <c r="U768" s="30">
        <f>+IFERROR(ROUND(e!AH766/SUM(e!AH766:AJ766)*100,1),0)</f>
        <v>0</v>
      </c>
      <c r="V768" s="30">
        <f>+IFERROR(ROUND(e!AK766/SUM(e!AK766:AQ766)*100,1),0)</f>
        <v>89.5</v>
      </c>
      <c r="W768" s="30">
        <f>+IFERROR(ROUND(SUM(e!AR766:BG766)/J768*100,1),0)</f>
        <v>19</v>
      </c>
      <c r="X768" s="30">
        <f>+IFERROR(ROUND(SUM(e!BH766:BI766)/SUM(e!BJ766:BK766)*100,1),0)</f>
        <v>118.7</v>
      </c>
      <c r="Y768" s="30">
        <f t="shared" si="98"/>
        <v>33.6</v>
      </c>
      <c r="Z768" s="30">
        <f t="shared" si="99"/>
        <v>113.9</v>
      </c>
      <c r="AA768" s="30">
        <f>+IFERROR(ROUND(K768/SUM(e!T766:V766),1),0)</f>
        <v>132.69999999999999</v>
      </c>
      <c r="AB768" s="42">
        <f>+IFERROR(ROUND((SUM(e!BJ766:BK766)-SUM(e!BL766:BO766))/SUM(e!T766:V766),1),0)</f>
        <v>116.5</v>
      </c>
      <c r="AC768" s="30">
        <f>+IFERROR(ROUND(e!BP766/e!BQ766*100,1),0)</f>
        <v>228.1</v>
      </c>
      <c r="AD768" s="101">
        <f>+e!BR766</f>
        <v>0</v>
      </c>
      <c r="AF768" s="5"/>
      <c r="AG768" s="29"/>
      <c r="BG768" s="5"/>
      <c r="BH768" s="29"/>
      <c r="CH768" s="5"/>
      <c r="CI768" s="29"/>
    </row>
    <row r="769" spans="2:87">
      <c r="B769" s="40" t="s">
        <v>2211</v>
      </c>
      <c r="C769" s="30" t="s">
        <v>2212</v>
      </c>
      <c r="D769" s="30" t="s">
        <v>1286</v>
      </c>
      <c r="E769" s="30" t="s">
        <v>2216</v>
      </c>
      <c r="F769" s="30" t="str">
        <f t="shared" si="97"/>
        <v>愛知県瀬戸市</v>
      </c>
      <c r="G769" s="41">
        <f>+e!F767</f>
        <v>127369</v>
      </c>
      <c r="H769" s="41">
        <f>+e!G767</f>
        <v>35</v>
      </c>
      <c r="I769" s="41">
        <f>+SUM(e!H767:K767)</f>
        <v>3</v>
      </c>
      <c r="J769" s="41">
        <f>+SUM(e!L767:O767)</f>
        <v>762330</v>
      </c>
      <c r="K769" s="41">
        <f>+e!P767</f>
        <v>2167437</v>
      </c>
      <c r="L769" s="41">
        <f>+SUM(e!Q767:R767)</f>
        <v>1241238</v>
      </c>
      <c r="M769" s="31">
        <f>+IFERROR(ROUND(e!P767/e!S767,0),0)</f>
        <v>86697</v>
      </c>
      <c r="N769" s="30">
        <f>+IFERROR(ROUND(SUM(e!T767:V767)/e!S767,0),0)</f>
        <v>523</v>
      </c>
      <c r="O769" s="30">
        <f>+IFERROR(ROUND(e!W767/e!G767*100,1),0)</f>
        <v>31.4</v>
      </c>
      <c r="P769" s="41">
        <f>+e!X767</f>
        <v>12</v>
      </c>
      <c r="Q769" s="30">
        <f>+IFERROR(ROUND(e!Z767/e!Y767*100,1),0)</f>
        <v>49.7</v>
      </c>
      <c r="R769" s="30">
        <f>+IFERROR(ROUND(e!AB767/e!AA767*100,1),0)</f>
        <v>54.5</v>
      </c>
      <c r="S769" s="30">
        <f>+IFERROR(ROUND(SUM(e!AC767:AF767)/J769*100,1),0)</f>
        <v>10.3</v>
      </c>
      <c r="T769" s="30">
        <f>+IFERROR(ROUND(e!AG767/e!Y767*100,1),0)</f>
        <v>0</v>
      </c>
      <c r="U769" s="30">
        <f>+IFERROR(ROUND(e!AH767/SUM(e!AH767:AJ767)*100,1),0)</f>
        <v>28.6</v>
      </c>
      <c r="V769" s="30">
        <f>+IFERROR(ROUND(e!AK767/SUM(e!AK767:AQ767)*100,1),0)</f>
        <v>31.7</v>
      </c>
      <c r="W769" s="30">
        <f>+IFERROR(ROUND(SUM(e!AR767:BG767)/J769*100,1),0)</f>
        <v>7.9</v>
      </c>
      <c r="X769" s="30">
        <f>+IFERROR(ROUND(SUM(e!BH767:BI767)/SUM(e!BJ767:BK767)*100,1),0)</f>
        <v>118.7</v>
      </c>
      <c r="Y769" s="30">
        <f t="shared" si="98"/>
        <v>57.3</v>
      </c>
      <c r="Z769" s="30">
        <f t="shared" si="99"/>
        <v>119.2</v>
      </c>
      <c r="AA769" s="30">
        <f>+IFERROR(ROUND(K769/SUM(e!T767:V767),1),0)</f>
        <v>165.7</v>
      </c>
      <c r="AB769" s="42">
        <f>+IFERROR(ROUND((SUM(e!BJ767:BK767)-SUM(e!BL767:BO767))/SUM(e!T767:V767),1),0)</f>
        <v>139</v>
      </c>
      <c r="AC769" s="30">
        <f>+IFERROR(ROUND(e!BP767/e!BQ767*100,1),0)</f>
        <v>373.6</v>
      </c>
      <c r="AD769" s="101">
        <f>+e!BR767</f>
        <v>34000</v>
      </c>
      <c r="AF769" s="5"/>
      <c r="AG769" s="29"/>
      <c r="BG769" s="5"/>
      <c r="BH769" s="29"/>
      <c r="CH769" s="5"/>
      <c r="CI769" s="29"/>
    </row>
    <row r="770" spans="2:87">
      <c r="B770" s="40" t="s">
        <v>2211</v>
      </c>
      <c r="C770" s="30" t="s">
        <v>2212</v>
      </c>
      <c r="D770" s="30" t="s">
        <v>1288</v>
      </c>
      <c r="E770" s="30" t="s">
        <v>2217</v>
      </c>
      <c r="F770" s="30" t="str">
        <f t="shared" si="97"/>
        <v>愛知県岡崎市</v>
      </c>
      <c r="G770" s="41">
        <f>+e!F768</f>
        <v>383059</v>
      </c>
      <c r="H770" s="41">
        <f>+e!G768</f>
        <v>111</v>
      </c>
      <c r="I770" s="41">
        <f>+SUM(e!H768:K768)</f>
        <v>3</v>
      </c>
      <c r="J770" s="41">
        <f>+SUM(e!L768:O768)</f>
        <v>2151818</v>
      </c>
      <c r="K770" s="41">
        <f>+e!P768</f>
        <v>6281051</v>
      </c>
      <c r="L770" s="41">
        <f>+SUM(e!Q768:R768)</f>
        <v>15447785</v>
      </c>
      <c r="M770" s="31">
        <f>+IFERROR(ROUND(e!P768/e!S768,0),0)</f>
        <v>81572</v>
      </c>
      <c r="N770" s="30">
        <f>+IFERROR(ROUND(SUM(e!T768:V768)/e!S768,0),0)</f>
        <v>525</v>
      </c>
      <c r="O770" s="30">
        <f>+IFERROR(ROUND(e!W768/e!G768*100,1),0)</f>
        <v>34.200000000000003</v>
      </c>
      <c r="P770" s="41">
        <f>+e!X768</f>
        <v>20</v>
      </c>
      <c r="Q770" s="30">
        <f>+IFERROR(ROUND(e!Z768/e!Y768*100,1),0)</f>
        <v>0</v>
      </c>
      <c r="R770" s="30">
        <f>+IFERROR(ROUND(e!AB768/e!AA768*100,1),0)</f>
        <v>22.7</v>
      </c>
      <c r="S770" s="30">
        <f>+IFERROR(ROUND(SUM(e!AC768:AF768)/J770*100,1),0)</f>
        <v>19.7</v>
      </c>
      <c r="T770" s="30">
        <f>+IFERROR(ROUND(e!AG768/e!Y768*100,1),0)</f>
        <v>98.2</v>
      </c>
      <c r="U770" s="30">
        <f>+IFERROR(ROUND(e!AH768/SUM(e!AH768:AJ768)*100,1),0)</f>
        <v>96.2</v>
      </c>
      <c r="V770" s="30">
        <f>+IFERROR(ROUND(e!AK768/SUM(e!AK768:AQ768)*100,1),0)</f>
        <v>100</v>
      </c>
      <c r="W770" s="30">
        <f>+IFERROR(ROUND(SUM(e!AR768:BG768)/J770*100,1),0)</f>
        <v>12.4</v>
      </c>
      <c r="X770" s="30">
        <f>+IFERROR(ROUND(SUM(e!BH768:BI768)/SUM(e!BJ768:BK768)*100,1),0)</f>
        <v>121.3</v>
      </c>
      <c r="Y770" s="30">
        <f t="shared" si="98"/>
        <v>245.9</v>
      </c>
      <c r="Z770" s="30">
        <f t="shared" si="99"/>
        <v>118.8</v>
      </c>
      <c r="AA770" s="30">
        <f>+IFERROR(ROUND(K770/SUM(e!T768:V768),1),0)</f>
        <v>155.30000000000001</v>
      </c>
      <c r="AB770" s="42">
        <f>+IFERROR(ROUND((SUM(e!BJ768:BK768)-SUM(e!BL768:BO768))/SUM(e!T768:V768),1),0)</f>
        <v>130.69999999999999</v>
      </c>
      <c r="AC770" s="30">
        <f>+IFERROR(ROUND(e!BP768/e!BQ768*100,1),0)</f>
        <v>398.3</v>
      </c>
      <c r="AD770" s="101">
        <f>+e!BR768</f>
        <v>38700</v>
      </c>
      <c r="AF770" s="5"/>
      <c r="AG770" s="29"/>
      <c r="BG770" s="5"/>
      <c r="BH770" s="29"/>
      <c r="CH770" s="5"/>
      <c r="CI770" s="29"/>
    </row>
    <row r="771" spans="2:87">
      <c r="B771" s="40" t="s">
        <v>2211</v>
      </c>
      <c r="C771" s="30" t="s">
        <v>2212</v>
      </c>
      <c r="D771" s="30" t="s">
        <v>1290</v>
      </c>
      <c r="E771" s="30" t="s">
        <v>2218</v>
      </c>
      <c r="F771" s="30" t="str">
        <f t="shared" si="97"/>
        <v>愛知県犬山市</v>
      </c>
      <c r="G771" s="41">
        <f>+e!F769</f>
        <v>73314</v>
      </c>
      <c r="H771" s="41">
        <f>+e!G769</f>
        <v>13</v>
      </c>
      <c r="I771" s="41">
        <f>+SUM(e!H769:K769)</f>
        <v>5</v>
      </c>
      <c r="J771" s="41">
        <f>+SUM(e!L769:O769)</f>
        <v>473101</v>
      </c>
      <c r="K771" s="41">
        <f>+e!P769</f>
        <v>1049573</v>
      </c>
      <c r="L771" s="41">
        <f>+SUM(e!Q769:R769)</f>
        <v>0</v>
      </c>
      <c r="M771" s="31">
        <f>+IFERROR(ROUND(e!P769/e!S769,0),0)</f>
        <v>116619</v>
      </c>
      <c r="N771" s="30">
        <f>+IFERROR(ROUND(SUM(e!T769:V769)/e!S769,0),0)</f>
        <v>1028</v>
      </c>
      <c r="O771" s="30">
        <f>+IFERROR(ROUND(e!W769/e!G769*100,1),0)</f>
        <v>61.5</v>
      </c>
      <c r="P771" s="41">
        <f>+e!X769</f>
        <v>9</v>
      </c>
      <c r="Q771" s="30">
        <f>+IFERROR(ROUND(e!Z769/e!Y769*100,1),0)</f>
        <v>0</v>
      </c>
      <c r="R771" s="30">
        <f>+IFERROR(ROUND(e!AB769/e!AA769*100,1),0)</f>
        <v>75</v>
      </c>
      <c r="S771" s="30">
        <f>+IFERROR(ROUND(SUM(e!AC769:AF769)/J771*100,1),0)</f>
        <v>10.3</v>
      </c>
      <c r="T771" s="30">
        <f>+IFERROR(ROUND(e!AG769/e!Y769*100,1),0)</f>
        <v>51.6</v>
      </c>
      <c r="U771" s="30">
        <f>+IFERROR(ROUND(e!AH769/SUM(e!AH769:AJ769)*100,1),0)</f>
        <v>80.099999999999994</v>
      </c>
      <c r="V771" s="30">
        <f>+IFERROR(ROUND(e!AK769/SUM(e!AK769:AQ769)*100,1),0)</f>
        <v>86.9</v>
      </c>
      <c r="W771" s="30">
        <f>+IFERROR(ROUND(SUM(e!AR769:BG769)/J771*100,1),0)</f>
        <v>15.2</v>
      </c>
      <c r="X771" s="30">
        <f>+IFERROR(ROUND(SUM(e!BH769:BI769)/SUM(e!BJ769:BK769)*100,1),0)</f>
        <v>115</v>
      </c>
      <c r="Y771" s="30">
        <f t="shared" si="98"/>
        <v>0</v>
      </c>
      <c r="Z771" s="30">
        <f t="shared" si="99"/>
        <v>114.1</v>
      </c>
      <c r="AA771" s="30">
        <f>+IFERROR(ROUND(K771/SUM(e!T769:V769),1),0)</f>
        <v>113.5</v>
      </c>
      <c r="AB771" s="42">
        <f>+IFERROR(ROUND((SUM(e!BJ769:BK769)-SUM(e!BL769:BO769))/SUM(e!T769:V769),1),0)</f>
        <v>99.5</v>
      </c>
      <c r="AC771" s="30">
        <f>+IFERROR(ROUND(e!BP769/e!BQ769*100,1),0)</f>
        <v>640.5</v>
      </c>
      <c r="AD771" s="101">
        <f>+e!BR769</f>
        <v>20200</v>
      </c>
      <c r="AF771" s="5"/>
      <c r="AG771" s="29"/>
      <c r="BG771" s="5"/>
      <c r="BH771" s="29"/>
      <c r="CH771" s="5"/>
      <c r="CI771" s="29"/>
    </row>
    <row r="772" spans="2:87">
      <c r="B772" s="40" t="s">
        <v>2211</v>
      </c>
      <c r="C772" s="30" t="s">
        <v>2212</v>
      </c>
      <c r="D772" s="30" t="s">
        <v>1292</v>
      </c>
      <c r="E772" s="30" t="s">
        <v>2219</v>
      </c>
      <c r="F772" s="30" t="str">
        <f t="shared" si="97"/>
        <v>愛知県一宮市</v>
      </c>
      <c r="G772" s="41">
        <f>+e!F770</f>
        <v>365700</v>
      </c>
      <c r="H772" s="41">
        <f>+e!G770</f>
        <v>110</v>
      </c>
      <c r="I772" s="41">
        <f>+SUM(e!H770:K770)</f>
        <v>16</v>
      </c>
      <c r="J772" s="41">
        <f>+SUM(e!L770:O770)</f>
        <v>2400126</v>
      </c>
      <c r="K772" s="41">
        <f>+e!P770</f>
        <v>4457821</v>
      </c>
      <c r="L772" s="41">
        <f>+SUM(e!Q770:R770)</f>
        <v>22625361</v>
      </c>
      <c r="M772" s="31">
        <f>+IFERROR(ROUND(e!P770/e!S770,0),0)</f>
        <v>60241</v>
      </c>
      <c r="N772" s="30">
        <f>+IFERROR(ROUND(SUM(e!T770:V770)/e!S770,0),0)</f>
        <v>505</v>
      </c>
      <c r="O772" s="30">
        <f>+IFERROR(ROUND(e!W770/e!G770*100,1),0)</f>
        <v>56.4</v>
      </c>
      <c r="P772" s="41">
        <f>+e!X770</f>
        <v>21</v>
      </c>
      <c r="Q772" s="30">
        <f>+IFERROR(ROUND(e!Z770/e!Y770*100,1),0)</f>
        <v>8.3000000000000007</v>
      </c>
      <c r="R772" s="30">
        <f>+IFERROR(ROUND(e!AB770/e!AA770*100,1),0)</f>
        <v>50</v>
      </c>
      <c r="S772" s="30">
        <f>+IFERROR(ROUND(SUM(e!AC770:AF770)/J772*100,1),0)</f>
        <v>23.1</v>
      </c>
      <c r="T772" s="30">
        <f>+IFERROR(ROUND(e!AG770/e!Y770*100,1),0)</f>
        <v>46.5</v>
      </c>
      <c r="U772" s="30">
        <f>+IFERROR(ROUND(e!AH770/SUM(e!AH770:AJ770)*100,1),0)</f>
        <v>55.2</v>
      </c>
      <c r="V772" s="30">
        <f>+IFERROR(ROUND(e!AK770/SUM(e!AK770:AQ770)*100,1),0)</f>
        <v>91</v>
      </c>
      <c r="W772" s="30">
        <f>+IFERROR(ROUND(SUM(e!AR770:BG770)/J772*100,1),0)</f>
        <v>9.1999999999999993</v>
      </c>
      <c r="X772" s="30">
        <f>+IFERROR(ROUND(SUM(e!BH770:BI770)/SUM(e!BJ770:BK770)*100,1),0)</f>
        <v>104.1</v>
      </c>
      <c r="Y772" s="30">
        <f t="shared" si="98"/>
        <v>507.5</v>
      </c>
      <c r="Z772" s="30">
        <f t="shared" si="99"/>
        <v>102.8</v>
      </c>
      <c r="AA772" s="30">
        <f>+IFERROR(ROUND(K772/SUM(e!T770:V770),1),0)</f>
        <v>119.3</v>
      </c>
      <c r="AB772" s="42">
        <f>+IFERROR(ROUND((SUM(e!BJ770:BK770)-SUM(e!BL770:BO770))/SUM(e!T770:V770),1),0)</f>
        <v>116.1</v>
      </c>
      <c r="AC772" s="30">
        <f>+IFERROR(ROUND(e!BP770/e!BQ770*100,1),0)</f>
        <v>176.4</v>
      </c>
      <c r="AD772" s="101">
        <f>+e!BR770</f>
        <v>43100</v>
      </c>
      <c r="AF772" s="5"/>
      <c r="AG772" s="29"/>
      <c r="BG772" s="5"/>
      <c r="BH772" s="29"/>
      <c r="CH772" s="5"/>
      <c r="CI772" s="29"/>
    </row>
    <row r="773" spans="2:87">
      <c r="B773" s="40" t="s">
        <v>2211</v>
      </c>
      <c r="C773" s="30" t="s">
        <v>2212</v>
      </c>
      <c r="D773" s="30" t="s">
        <v>1294</v>
      </c>
      <c r="E773" s="30" t="s">
        <v>2220</v>
      </c>
      <c r="F773" s="30" t="str">
        <f t="shared" si="97"/>
        <v>愛知県蒲郡市</v>
      </c>
      <c r="G773" s="41">
        <f>+e!F771</f>
        <v>79886</v>
      </c>
      <c r="H773" s="41">
        <f>+e!G771</f>
        <v>17</v>
      </c>
      <c r="I773" s="41">
        <f>+SUM(e!H771:K771)</f>
        <v>0</v>
      </c>
      <c r="J773" s="41">
        <f>+SUM(e!L771:O771)</f>
        <v>580058</v>
      </c>
      <c r="K773" s="41">
        <f>+e!P771</f>
        <v>1603842</v>
      </c>
      <c r="L773" s="41">
        <f>+SUM(e!Q771:R771)</f>
        <v>272815</v>
      </c>
      <c r="M773" s="31">
        <f>+IFERROR(ROUND(e!P771/e!S771,0),0)</f>
        <v>160384</v>
      </c>
      <c r="N773" s="30">
        <f>+IFERROR(ROUND(SUM(e!T771:V771)/e!S771,0),0)</f>
        <v>954</v>
      </c>
      <c r="O773" s="30">
        <f>+IFERROR(ROUND(e!W771/e!G771*100,1),0)</f>
        <v>70.599999999999994</v>
      </c>
      <c r="P773" s="41">
        <f>+e!X771</f>
        <v>8</v>
      </c>
      <c r="Q773" s="30">
        <f>+IFERROR(ROUND(e!Z771/e!Y771*100,1),0)</f>
        <v>0</v>
      </c>
      <c r="R773" s="30">
        <f>+IFERROR(ROUND(e!AB771/e!AA771*100,1),0)</f>
        <v>67.2</v>
      </c>
      <c r="S773" s="30">
        <f>+IFERROR(ROUND(SUM(e!AC771:AF771)/J773*100,1),0)</f>
        <v>35</v>
      </c>
      <c r="T773" s="30">
        <f>+IFERROR(ROUND(e!AG771/e!Y771*100,1),0)</f>
        <v>0</v>
      </c>
      <c r="U773" s="30">
        <f>+IFERROR(ROUND(e!AH771/SUM(e!AH771:AJ771)*100,1),0)</f>
        <v>72</v>
      </c>
      <c r="V773" s="30">
        <f>+IFERROR(ROUND(e!AK771/SUM(e!AK771:AQ771)*100,1),0)</f>
        <v>99.2</v>
      </c>
      <c r="W773" s="30">
        <f>+IFERROR(ROUND(SUM(e!AR771:BG771)/J773*100,1),0)</f>
        <v>15.5</v>
      </c>
      <c r="X773" s="30">
        <f>+IFERROR(ROUND(SUM(e!BH771:BI771)/SUM(e!BJ771:BK771)*100,1),0)</f>
        <v>108.1</v>
      </c>
      <c r="Y773" s="30">
        <f t="shared" si="98"/>
        <v>17</v>
      </c>
      <c r="Z773" s="30">
        <f t="shared" si="99"/>
        <v>104.1</v>
      </c>
      <c r="AA773" s="30">
        <f>+IFERROR(ROUND(K773/SUM(e!T771:V771),1),0)</f>
        <v>168.2</v>
      </c>
      <c r="AB773" s="42">
        <f>+IFERROR(ROUND((SUM(e!BJ771:BK771)-SUM(e!BL771:BO771))/SUM(e!T771:V771),1),0)</f>
        <v>161.6</v>
      </c>
      <c r="AC773" s="30">
        <f>+IFERROR(ROUND(e!BP771/e!BQ771*100,1),0)</f>
        <v>278.60000000000002</v>
      </c>
      <c r="AD773" s="101">
        <f>+e!BR771</f>
        <v>36975</v>
      </c>
      <c r="AF773" s="5"/>
      <c r="AG773" s="29"/>
      <c r="BG773" s="5"/>
      <c r="BH773" s="29"/>
      <c r="CH773" s="5"/>
      <c r="CI773" s="29"/>
    </row>
    <row r="774" spans="2:87">
      <c r="B774" s="40" t="s">
        <v>2211</v>
      </c>
      <c r="C774" s="30" t="s">
        <v>2212</v>
      </c>
      <c r="D774" s="30" t="s">
        <v>1296</v>
      </c>
      <c r="E774" s="30" t="s">
        <v>2221</v>
      </c>
      <c r="F774" s="30" t="str">
        <f t="shared" ref="F774:F837" si="100">+C774&amp;E774</f>
        <v>愛知県豊川市</v>
      </c>
      <c r="G774" s="41">
        <f>+e!F772</f>
        <v>183442</v>
      </c>
      <c r="H774" s="41">
        <f>+e!G772</f>
        <v>42</v>
      </c>
      <c r="I774" s="41">
        <f>+SUM(e!H772:K772)</f>
        <v>6</v>
      </c>
      <c r="J774" s="41">
        <f>+SUM(e!L772:O772)</f>
        <v>1283919</v>
      </c>
      <c r="K774" s="41">
        <f>+e!P772</f>
        <v>2912637</v>
      </c>
      <c r="L774" s="41">
        <f>+SUM(e!Q772:R772)</f>
        <v>2478593</v>
      </c>
      <c r="M774" s="31">
        <f>+IFERROR(ROUND(e!P772/e!S772,0),0)</f>
        <v>121360</v>
      </c>
      <c r="N774" s="30">
        <f>+IFERROR(ROUND(SUM(e!T772:V772)/e!S772,0),0)</f>
        <v>816</v>
      </c>
      <c r="O774" s="30">
        <f>+IFERROR(ROUND(e!W772/e!G772*100,1),0)</f>
        <v>47.6</v>
      </c>
      <c r="P774" s="41">
        <f>+e!X772</f>
        <v>7</v>
      </c>
      <c r="Q774" s="30">
        <f>+IFERROR(ROUND(e!Z772/e!Y772*100,1),0)</f>
        <v>0</v>
      </c>
      <c r="R774" s="30">
        <f>+IFERROR(ROUND(e!AB772/e!AA772*100,1),0)</f>
        <v>53.5</v>
      </c>
      <c r="S774" s="30">
        <f>+IFERROR(ROUND(SUM(e!AC772:AF772)/J774*100,1),0)</f>
        <v>19.3</v>
      </c>
      <c r="T774" s="30">
        <f>+IFERROR(ROUND(e!AG772/e!Y772*100,1),0)</f>
        <v>100</v>
      </c>
      <c r="U774" s="30">
        <f>+IFERROR(ROUND(e!AH772/SUM(e!AH772:AJ772)*100,1),0)</f>
        <v>100</v>
      </c>
      <c r="V774" s="30">
        <f>+IFERROR(ROUND(e!AK772/SUM(e!AK772:AQ772)*100,1),0)</f>
        <v>99.3</v>
      </c>
      <c r="W774" s="30">
        <f>+IFERROR(ROUND(SUM(e!AR772:BG772)/J774*100,1),0)</f>
        <v>12.6</v>
      </c>
      <c r="X774" s="30">
        <f>+IFERROR(ROUND(SUM(e!BH772:BI772)/SUM(e!BJ772:BK772)*100,1),0)</f>
        <v>119.7</v>
      </c>
      <c r="Y774" s="30">
        <f t="shared" ref="Y774:Y837" si="101">+IFERROR(ROUND(L774/K774*100,1),0)</f>
        <v>85.1</v>
      </c>
      <c r="Z774" s="30">
        <f t="shared" ref="Z774:Z837" si="102">+IFERROR(ROUND(AA774/AB774*100,1),0)</f>
        <v>117.6</v>
      </c>
      <c r="AA774" s="30">
        <f>+IFERROR(ROUND(K774/SUM(e!T772:V772),1),0)</f>
        <v>148.69999999999999</v>
      </c>
      <c r="AB774" s="42">
        <f>+IFERROR(ROUND((SUM(e!BJ772:BK772)-SUM(e!BL772:BO772))/SUM(e!T772:V772),1),0)</f>
        <v>126.4</v>
      </c>
      <c r="AC774" s="30">
        <f>+IFERROR(ROUND(e!BP772/e!BQ772*100,1),0)</f>
        <v>311.89999999999998</v>
      </c>
      <c r="AD774" s="101">
        <f>+e!BR772</f>
        <v>56100</v>
      </c>
      <c r="AF774" s="5"/>
      <c r="AG774" s="29"/>
      <c r="BG774" s="5"/>
      <c r="BH774" s="29"/>
      <c r="CH774" s="5"/>
      <c r="CI774" s="29"/>
    </row>
    <row r="775" spans="2:87">
      <c r="B775" s="40" t="s">
        <v>2211</v>
      </c>
      <c r="C775" s="30" t="s">
        <v>2212</v>
      </c>
      <c r="D775" s="30" t="s">
        <v>1298</v>
      </c>
      <c r="E775" s="30" t="s">
        <v>2222</v>
      </c>
      <c r="F775" s="30" t="str">
        <f t="shared" si="100"/>
        <v>愛知県津島市</v>
      </c>
      <c r="G775" s="41">
        <f>+e!F773</f>
        <v>61730</v>
      </c>
      <c r="H775" s="41">
        <f>+e!G773</f>
        <v>14</v>
      </c>
      <c r="I775" s="41">
        <f>+SUM(e!H773:K773)</f>
        <v>1</v>
      </c>
      <c r="J775" s="41">
        <f>+SUM(e!L773:O773)</f>
        <v>422232</v>
      </c>
      <c r="K775" s="41">
        <f>+e!P773</f>
        <v>1161355</v>
      </c>
      <c r="L775" s="41">
        <f>+SUM(e!Q773:R773)</f>
        <v>3158937</v>
      </c>
      <c r="M775" s="31">
        <f>+IFERROR(ROUND(e!P773/e!S773,0),0)</f>
        <v>105578</v>
      </c>
      <c r="N775" s="30">
        <f>+IFERROR(ROUND(SUM(e!T773:V773)/e!S773,0),0)</f>
        <v>617</v>
      </c>
      <c r="O775" s="30">
        <f>+IFERROR(ROUND(e!W773/e!G773*100,1),0)</f>
        <v>0</v>
      </c>
      <c r="P775" s="41">
        <f>+e!X773</f>
        <v>22</v>
      </c>
      <c r="Q775" s="30">
        <f>+IFERROR(ROUND(e!Z773/e!Y773*100,1),0)</f>
        <v>0</v>
      </c>
      <c r="R775" s="30">
        <f>+IFERROR(ROUND(e!AB773/e!AA773*100,1),0)</f>
        <v>68.400000000000006</v>
      </c>
      <c r="S775" s="30">
        <f>+IFERROR(ROUND(SUM(e!AC773:AF773)/J775*100,1),0)</f>
        <v>37.1</v>
      </c>
      <c r="T775" s="30">
        <f>+IFERROR(ROUND(e!AG773/e!Y773*100,1),0)</f>
        <v>0</v>
      </c>
      <c r="U775" s="30">
        <f>+IFERROR(ROUND(e!AH773/SUM(e!AH773:AJ773)*100,1),0)</f>
        <v>0</v>
      </c>
      <c r="V775" s="30">
        <f>+IFERROR(ROUND(e!AK773/SUM(e!AK773:AQ773)*100,1),0)</f>
        <v>29.9</v>
      </c>
      <c r="W775" s="30">
        <f>+IFERROR(ROUND(SUM(e!AR773:BG773)/J775*100,1),0)</f>
        <v>6.4</v>
      </c>
      <c r="X775" s="30">
        <f>+IFERROR(ROUND(SUM(e!BH773:BI773)/SUM(e!BJ773:BK773)*100,1),0)</f>
        <v>106.6</v>
      </c>
      <c r="Y775" s="30">
        <f t="shared" si="101"/>
        <v>272</v>
      </c>
      <c r="Z775" s="30">
        <f t="shared" si="102"/>
        <v>106.1</v>
      </c>
      <c r="AA775" s="30">
        <f>+IFERROR(ROUND(K775/SUM(e!T773:V773),1),0)</f>
        <v>171.1</v>
      </c>
      <c r="AB775" s="42">
        <f>+IFERROR(ROUND((SUM(e!BJ773:BK773)-SUM(e!BL773:BO773))/SUM(e!T773:V773),1),0)</f>
        <v>161.30000000000001</v>
      </c>
      <c r="AC775" s="30">
        <f>+IFERROR(ROUND(e!BP773/e!BQ773*100,1),0)</f>
        <v>389</v>
      </c>
      <c r="AD775" s="101">
        <f>+e!BR773</f>
        <v>20600</v>
      </c>
      <c r="AF775" s="5"/>
      <c r="AG775" s="29"/>
      <c r="BG775" s="5"/>
      <c r="BH775" s="29"/>
      <c r="CH775" s="5"/>
      <c r="CI775" s="29"/>
    </row>
    <row r="776" spans="2:87">
      <c r="B776" s="40" t="s">
        <v>2211</v>
      </c>
      <c r="C776" s="30" t="s">
        <v>2212</v>
      </c>
      <c r="D776" s="30" t="s">
        <v>1300</v>
      </c>
      <c r="E776" s="30" t="s">
        <v>2223</v>
      </c>
      <c r="F776" s="30" t="str">
        <f t="shared" si="100"/>
        <v>愛知県豊田市</v>
      </c>
      <c r="G776" s="41">
        <f>+e!F774</f>
        <v>425080</v>
      </c>
      <c r="H776" s="41">
        <f>+e!G774</f>
        <v>128</v>
      </c>
      <c r="I776" s="41">
        <f>+SUM(e!H774:K774)</f>
        <v>30</v>
      </c>
      <c r="J776" s="41">
        <f>+SUM(e!L774:O774)</f>
        <v>3643145</v>
      </c>
      <c r="K776" s="41">
        <f>+e!P774</f>
        <v>8502728</v>
      </c>
      <c r="L776" s="41">
        <f>+SUM(e!Q774:R774)</f>
        <v>14270258</v>
      </c>
      <c r="M776" s="31">
        <f>+IFERROR(ROUND(e!P774/e!S774,0),0)</f>
        <v>98869</v>
      </c>
      <c r="N776" s="30">
        <f>+IFERROR(ROUND(SUM(e!T774:V774)/e!S774,0),0)</f>
        <v>527</v>
      </c>
      <c r="O776" s="30">
        <f>+IFERROR(ROUND(e!W774/e!G774*100,1),0)</f>
        <v>43.8</v>
      </c>
      <c r="P776" s="41">
        <f>+e!X774</f>
        <v>19</v>
      </c>
      <c r="Q776" s="30">
        <f>+IFERROR(ROUND(e!Z774/e!Y774*100,1),0)</f>
        <v>0</v>
      </c>
      <c r="R776" s="30">
        <f>+IFERROR(ROUND(e!AB774/e!AA774*100,1),0)</f>
        <v>68.7</v>
      </c>
      <c r="S776" s="30">
        <f>+IFERROR(ROUND(SUM(e!AC774:AF774)/J776*100,1),0)</f>
        <v>12.3</v>
      </c>
      <c r="T776" s="30">
        <f>+IFERROR(ROUND(e!AG774/e!Y774*100,1),0)</f>
        <v>80.2</v>
      </c>
      <c r="U776" s="30">
        <f>+IFERROR(ROUND(e!AH774/SUM(e!AH774:AJ774)*100,1),0)</f>
        <v>68.3</v>
      </c>
      <c r="V776" s="30">
        <f>+IFERROR(ROUND(e!AK774/SUM(e!AK774:AQ774)*100,1),0)</f>
        <v>64.900000000000006</v>
      </c>
      <c r="W776" s="30">
        <f>+IFERROR(ROUND(SUM(e!AR774:BG774)/J776*100,1),0)</f>
        <v>21.4</v>
      </c>
      <c r="X776" s="30">
        <f>+IFERROR(ROUND(SUM(e!BH774:BI774)/SUM(e!BJ774:BK774)*100,1),0)</f>
        <v>104.1</v>
      </c>
      <c r="Y776" s="30">
        <f t="shared" si="101"/>
        <v>167.8</v>
      </c>
      <c r="Z776" s="30">
        <f t="shared" si="102"/>
        <v>95.2</v>
      </c>
      <c r="AA776" s="30">
        <f>+IFERROR(ROUND(K776/SUM(e!T774:V774),1),0)</f>
        <v>187.7</v>
      </c>
      <c r="AB776" s="42">
        <f>+IFERROR(ROUND((SUM(e!BJ774:BK774)-SUM(e!BL774:BO774))/SUM(e!T774:V774),1),0)</f>
        <v>197.1</v>
      </c>
      <c r="AC776" s="30">
        <f>+IFERROR(ROUND(e!BP774/e!BQ774*100,1),0)</f>
        <v>441.1</v>
      </c>
      <c r="AD776" s="101">
        <f>+e!BR774</f>
        <v>117300</v>
      </c>
      <c r="AF776" s="5"/>
      <c r="AG776" s="29"/>
      <c r="BG776" s="5"/>
      <c r="BH776" s="29"/>
      <c r="CH776" s="5"/>
      <c r="CI776" s="29"/>
    </row>
    <row r="777" spans="2:87">
      <c r="B777" s="40" t="s">
        <v>2211</v>
      </c>
      <c r="C777" s="30" t="s">
        <v>2212</v>
      </c>
      <c r="D777" s="30" t="s">
        <v>1302</v>
      </c>
      <c r="E777" s="30" t="s">
        <v>2224</v>
      </c>
      <c r="F777" s="30" t="str">
        <f t="shared" si="100"/>
        <v>愛知県安城市</v>
      </c>
      <c r="G777" s="41">
        <f>+e!F775</f>
        <v>187889</v>
      </c>
      <c r="H777" s="41">
        <f>+e!G775</f>
        <v>40</v>
      </c>
      <c r="I777" s="41">
        <f>+SUM(e!H775:K775)</f>
        <v>2</v>
      </c>
      <c r="J777" s="41">
        <f>+SUM(e!L775:O775)</f>
        <v>1043874</v>
      </c>
      <c r="K777" s="41">
        <f>+e!P775</f>
        <v>2768100</v>
      </c>
      <c r="L777" s="41">
        <f>+SUM(e!Q775:R775)</f>
        <v>693274</v>
      </c>
      <c r="M777" s="31">
        <f>+IFERROR(ROUND(e!P775/e!S775,0),0)</f>
        <v>110724</v>
      </c>
      <c r="N777" s="30">
        <f>+IFERROR(ROUND(SUM(e!T775:V775)/e!S775,0),0)</f>
        <v>783</v>
      </c>
      <c r="O777" s="30">
        <f>+IFERROR(ROUND(e!W775/e!G775*100,1),0)</f>
        <v>55</v>
      </c>
      <c r="P777" s="41">
        <f>+e!X775</f>
        <v>6</v>
      </c>
      <c r="Q777" s="30">
        <f>+IFERROR(ROUND(e!Z775/e!Y775*100,1),0)</f>
        <v>0</v>
      </c>
      <c r="R777" s="30">
        <f>+IFERROR(ROUND(e!AB775/e!AA775*100,1),0)</f>
        <v>37.4</v>
      </c>
      <c r="S777" s="30">
        <f>+IFERROR(ROUND(SUM(e!AC775:AF775)/J777*100,1),0)</f>
        <v>11</v>
      </c>
      <c r="T777" s="30">
        <f>+IFERROR(ROUND(e!AG775/e!Y775*100,1),0)</f>
        <v>0</v>
      </c>
      <c r="U777" s="30">
        <f>+IFERROR(ROUND(e!AH775/SUM(e!AH775:AJ775)*100,1),0)</f>
        <v>100</v>
      </c>
      <c r="V777" s="30">
        <f>+IFERROR(ROUND(e!AK775/SUM(e!AK775:AQ775)*100,1),0)</f>
        <v>93.3</v>
      </c>
      <c r="W777" s="30">
        <f>+IFERROR(ROUND(SUM(e!AR775:BG775)/J777*100,1),0)</f>
        <v>33.200000000000003</v>
      </c>
      <c r="X777" s="30">
        <f>+IFERROR(ROUND(SUM(e!BH775:BI775)/SUM(e!BJ775:BK775)*100,1),0)</f>
        <v>119.9</v>
      </c>
      <c r="Y777" s="30">
        <f t="shared" si="101"/>
        <v>25</v>
      </c>
      <c r="Z777" s="30">
        <f t="shared" si="102"/>
        <v>116</v>
      </c>
      <c r="AA777" s="30">
        <f>+IFERROR(ROUND(K777/SUM(e!T775:V775),1),0)</f>
        <v>141.30000000000001</v>
      </c>
      <c r="AB777" s="42">
        <f>+IFERROR(ROUND((SUM(e!BJ775:BK775)-SUM(e!BL775:BO775))/SUM(e!T775:V775),1),0)</f>
        <v>121.8</v>
      </c>
      <c r="AC777" s="30">
        <f>+IFERROR(ROUND(e!BP775/e!BQ775*100,1),0)</f>
        <v>430.2</v>
      </c>
      <c r="AD777" s="101">
        <f>+e!BR775</f>
        <v>50900</v>
      </c>
      <c r="AF777" s="5"/>
      <c r="AG777" s="29"/>
      <c r="BG777" s="5"/>
      <c r="BH777" s="29"/>
      <c r="CH777" s="5"/>
      <c r="CI777" s="29"/>
    </row>
    <row r="778" spans="2:87">
      <c r="B778" s="40" t="s">
        <v>2211</v>
      </c>
      <c r="C778" s="30" t="s">
        <v>2212</v>
      </c>
      <c r="D778" s="30" t="s">
        <v>1523</v>
      </c>
      <c r="E778" s="30" t="s">
        <v>2225</v>
      </c>
      <c r="F778" s="30" t="str">
        <f t="shared" si="100"/>
        <v>愛知県春日井市</v>
      </c>
      <c r="G778" s="41">
        <f>+e!F776</f>
        <v>305621</v>
      </c>
      <c r="H778" s="41">
        <f>+e!G776</f>
        <v>40</v>
      </c>
      <c r="I778" s="41">
        <f>+SUM(e!H776:K776)</f>
        <v>2</v>
      </c>
      <c r="J778" s="41">
        <f>+SUM(e!L776:O776)</f>
        <v>1322455</v>
      </c>
      <c r="K778" s="41">
        <f>+e!P776</f>
        <v>4656496</v>
      </c>
      <c r="L778" s="41">
        <f>+SUM(e!Q776:R776)</f>
        <v>2693546</v>
      </c>
      <c r="M778" s="31">
        <f>+IFERROR(ROUND(e!P776/e!S776,0),0)</f>
        <v>166303</v>
      </c>
      <c r="N778" s="30">
        <f>+IFERROR(ROUND(SUM(e!T776:V776)/e!S776,0),0)</f>
        <v>1166</v>
      </c>
      <c r="O778" s="30">
        <f>+IFERROR(ROUND(e!W776/e!G776*100,1),0)</f>
        <v>75</v>
      </c>
      <c r="P778" s="41">
        <f>+e!X776</f>
        <v>6</v>
      </c>
      <c r="Q778" s="30">
        <f>+IFERROR(ROUND(e!Z776/e!Y776*100,1),0)</f>
        <v>0</v>
      </c>
      <c r="R778" s="30">
        <f>+IFERROR(ROUND(e!AB776/e!AA776*100,1),0)</f>
        <v>0</v>
      </c>
      <c r="S778" s="30">
        <f>+IFERROR(ROUND(SUM(e!AC776:AF776)/J778*100,1),0)</f>
        <v>15.9</v>
      </c>
      <c r="T778" s="30">
        <f>+IFERROR(ROUND(e!AG776/e!Y776*100,1),0)</f>
        <v>100</v>
      </c>
      <c r="U778" s="30">
        <f>+IFERROR(ROUND(e!AH776/SUM(e!AH776:AJ776)*100,1),0)</f>
        <v>100</v>
      </c>
      <c r="V778" s="30">
        <f>+IFERROR(ROUND(e!AK776/SUM(e!AK776:AQ776)*100,1),0)</f>
        <v>100</v>
      </c>
      <c r="W778" s="30">
        <f>+IFERROR(ROUND(SUM(e!AR776:BG776)/J778*100,1),0)</f>
        <v>9.6999999999999993</v>
      </c>
      <c r="X778" s="30">
        <f>+IFERROR(ROUND(SUM(e!BH776:BI776)/SUM(e!BJ776:BK776)*100,1),0)</f>
        <v>105.3</v>
      </c>
      <c r="Y778" s="30">
        <f t="shared" si="101"/>
        <v>57.8</v>
      </c>
      <c r="Z778" s="30">
        <f t="shared" si="102"/>
        <v>100.1</v>
      </c>
      <c r="AA778" s="30">
        <f>+IFERROR(ROUND(K778/SUM(e!T776:V776),1),0)</f>
        <v>142.6</v>
      </c>
      <c r="AB778" s="42">
        <f>+IFERROR(ROUND((SUM(e!BJ776:BK776)-SUM(e!BL776:BO776))/SUM(e!T776:V776),1),0)</f>
        <v>142.4</v>
      </c>
      <c r="AC778" s="30">
        <f>+IFERROR(ROUND(e!BP776/e!BQ776*100,1),0)</f>
        <v>420.2</v>
      </c>
      <c r="AD778" s="101">
        <f>+e!BR776</f>
        <v>90700</v>
      </c>
      <c r="AF778" s="5"/>
      <c r="AG778" s="29"/>
      <c r="BG778" s="5"/>
      <c r="BH778" s="29"/>
      <c r="CH778" s="5"/>
      <c r="CI778" s="29"/>
    </row>
    <row r="779" spans="2:87">
      <c r="B779" s="40" t="s">
        <v>2211</v>
      </c>
      <c r="C779" s="30" t="s">
        <v>2212</v>
      </c>
      <c r="D779" s="30" t="s">
        <v>1306</v>
      </c>
      <c r="E779" s="30" t="s">
        <v>2226</v>
      </c>
      <c r="F779" s="30" t="str">
        <f t="shared" si="100"/>
        <v>愛知県碧南市</v>
      </c>
      <c r="G779" s="41">
        <f>+e!F777</f>
        <v>72711</v>
      </c>
      <c r="H779" s="41">
        <f>+e!G777</f>
        <v>17</v>
      </c>
      <c r="I779" s="41">
        <f>+SUM(e!H777:K777)</f>
        <v>0</v>
      </c>
      <c r="J779" s="41">
        <f>+SUM(e!L777:O777)</f>
        <v>494477</v>
      </c>
      <c r="K779" s="41">
        <f>+e!P777</f>
        <v>1212904</v>
      </c>
      <c r="L779" s="41">
        <f>+SUM(e!Q777:R777)</f>
        <v>44499</v>
      </c>
      <c r="M779" s="31">
        <f>+IFERROR(ROUND(e!P777/e!S777,0),0)</f>
        <v>173272</v>
      </c>
      <c r="N779" s="30">
        <f>+IFERROR(ROUND(SUM(e!T777:V777)/e!S777,0),0)</f>
        <v>1149</v>
      </c>
      <c r="O779" s="30">
        <f>+IFERROR(ROUND(e!W777/e!G777*100,1),0)</f>
        <v>35.299999999999997</v>
      </c>
      <c r="P779" s="41">
        <f>+e!X777</f>
        <v>4</v>
      </c>
      <c r="Q779" s="30">
        <f>+IFERROR(ROUND(e!Z777/e!Y777*100,1),0)</f>
        <v>0</v>
      </c>
      <c r="R779" s="30">
        <f>+IFERROR(ROUND(e!AB777/e!AA777*100,1),0)</f>
        <v>50</v>
      </c>
      <c r="S779" s="30">
        <f>+IFERROR(ROUND(SUM(e!AC777:AF777)/J779*100,1),0)</f>
        <v>4.5</v>
      </c>
      <c r="T779" s="30">
        <f>+IFERROR(ROUND(e!AG777/e!Y777*100,1),0)</f>
        <v>0</v>
      </c>
      <c r="U779" s="30">
        <f>+IFERROR(ROUND(e!AH777/SUM(e!AH777:AJ777)*100,1),0)</f>
        <v>78.5</v>
      </c>
      <c r="V779" s="30">
        <f>+IFERROR(ROUND(e!AK777/SUM(e!AK777:AQ777)*100,1),0)</f>
        <v>79.2</v>
      </c>
      <c r="W779" s="30">
        <f>+IFERROR(ROUND(SUM(e!AR777:BG777)/J779*100,1),0)</f>
        <v>25.5</v>
      </c>
      <c r="X779" s="30">
        <f>+IFERROR(ROUND(SUM(e!BH777:BI777)/SUM(e!BJ777:BK777)*100,1),0)</f>
        <v>108.4</v>
      </c>
      <c r="Y779" s="30">
        <f t="shared" si="101"/>
        <v>3.7</v>
      </c>
      <c r="Z779" s="30">
        <f t="shared" si="102"/>
        <v>106.9</v>
      </c>
      <c r="AA779" s="30">
        <f>+IFERROR(ROUND(K779/SUM(e!T777:V777),1),0)</f>
        <v>150.69999999999999</v>
      </c>
      <c r="AB779" s="42">
        <f>+IFERROR(ROUND((SUM(e!BJ777:BK777)-SUM(e!BL777:BO777))/SUM(e!T777:V777),1),0)</f>
        <v>141</v>
      </c>
      <c r="AC779" s="30">
        <f>+IFERROR(ROUND(e!BP777/e!BQ777*100,1),0)</f>
        <v>992.9</v>
      </c>
      <c r="AD779" s="101">
        <f>+e!BR777</f>
        <v>32800</v>
      </c>
      <c r="AF779" s="5"/>
      <c r="AG779" s="29"/>
      <c r="BG779" s="5"/>
      <c r="BH779" s="29"/>
      <c r="CH779" s="5"/>
      <c r="CI779" s="29"/>
    </row>
    <row r="780" spans="2:87">
      <c r="B780" s="40" t="s">
        <v>2211</v>
      </c>
      <c r="C780" s="30" t="s">
        <v>2212</v>
      </c>
      <c r="D780" s="30" t="s">
        <v>1312</v>
      </c>
      <c r="E780" s="30" t="s">
        <v>2227</v>
      </c>
      <c r="F780" s="30" t="str">
        <f t="shared" si="100"/>
        <v>愛知県刈谷市</v>
      </c>
      <c r="G780" s="41">
        <f>+e!F778</f>
        <v>151767</v>
      </c>
      <c r="H780" s="41">
        <f>+e!G778</f>
        <v>28</v>
      </c>
      <c r="I780" s="41">
        <f>+SUM(e!H778:K778)</f>
        <v>1</v>
      </c>
      <c r="J780" s="41">
        <f>+SUM(e!L778:O778)</f>
        <v>801655</v>
      </c>
      <c r="K780" s="41">
        <f>+e!P778</f>
        <v>2294882</v>
      </c>
      <c r="L780" s="41">
        <f>+SUM(e!Q778:R778)</f>
        <v>2315840</v>
      </c>
      <c r="M780" s="31">
        <f>+IFERROR(ROUND(e!P778/e!S778,0),0)</f>
        <v>120783</v>
      </c>
      <c r="N780" s="30">
        <f>+IFERROR(ROUND(SUM(e!T778:V778)/e!S778,0),0)</f>
        <v>920</v>
      </c>
      <c r="O780" s="30">
        <f>+IFERROR(ROUND(e!W778/e!G778*100,1),0)</f>
        <v>64.3</v>
      </c>
      <c r="P780" s="41">
        <f>+e!X778</f>
        <v>5</v>
      </c>
      <c r="Q780" s="30">
        <f>+IFERROR(ROUND(e!Z778/e!Y778*100,1),0)</f>
        <v>0</v>
      </c>
      <c r="R780" s="30">
        <f>+IFERROR(ROUND(e!AB778/e!AA778*100,1),0)</f>
        <v>44.4</v>
      </c>
      <c r="S780" s="30">
        <f>+IFERROR(ROUND(SUM(e!AC778:AF778)/J780*100,1),0)</f>
        <v>0.7</v>
      </c>
      <c r="T780" s="30">
        <f>+IFERROR(ROUND(e!AG778/e!Y778*100,1),0)</f>
        <v>0</v>
      </c>
      <c r="U780" s="30">
        <f>+IFERROR(ROUND(e!AH778/SUM(e!AH778:AJ778)*100,1),0)</f>
        <v>67.7</v>
      </c>
      <c r="V780" s="30">
        <f>+IFERROR(ROUND(e!AK778/SUM(e!AK778:AQ778)*100,1),0)</f>
        <v>12.7</v>
      </c>
      <c r="W780" s="30">
        <f>+IFERROR(ROUND(SUM(e!AR778:BG778)/J780*100,1),0)</f>
        <v>17.899999999999999</v>
      </c>
      <c r="X780" s="30">
        <f>+IFERROR(ROUND(SUM(e!BH778:BI778)/SUM(e!BJ778:BK778)*100,1),0)</f>
        <v>106.4</v>
      </c>
      <c r="Y780" s="30">
        <f t="shared" si="101"/>
        <v>100.9</v>
      </c>
      <c r="Z780" s="30">
        <f t="shared" si="102"/>
        <v>102.3</v>
      </c>
      <c r="AA780" s="30">
        <f>+IFERROR(ROUND(K780/SUM(e!T778:V778),1),0)</f>
        <v>131.30000000000001</v>
      </c>
      <c r="AB780" s="42">
        <f>+IFERROR(ROUND((SUM(e!BJ778:BK778)-SUM(e!BL778:BO778))/SUM(e!T778:V778),1),0)</f>
        <v>128.30000000000001</v>
      </c>
      <c r="AC780" s="30">
        <f>+IFERROR(ROUND(e!BP778/e!BQ778*100,1),0)</f>
        <v>645.1</v>
      </c>
      <c r="AD780" s="101">
        <f>+e!BR778</f>
        <v>58700</v>
      </c>
      <c r="AF780" s="5"/>
      <c r="AG780" s="29"/>
      <c r="BG780" s="5"/>
      <c r="BH780" s="29"/>
      <c r="CH780" s="5"/>
      <c r="CI780" s="29"/>
    </row>
    <row r="781" spans="2:87">
      <c r="B781" s="40" t="s">
        <v>2211</v>
      </c>
      <c r="C781" s="30" t="s">
        <v>2212</v>
      </c>
      <c r="D781" s="30" t="s">
        <v>1316</v>
      </c>
      <c r="E781" s="30" t="s">
        <v>2228</v>
      </c>
      <c r="F781" s="30" t="str">
        <f t="shared" si="100"/>
        <v>愛知県常滑市</v>
      </c>
      <c r="G781" s="41">
        <f>+e!F779</f>
        <v>57687</v>
      </c>
      <c r="H781" s="41">
        <f>+e!G779</f>
        <v>17</v>
      </c>
      <c r="I781" s="41">
        <f>+SUM(e!H779:K779)</f>
        <v>0</v>
      </c>
      <c r="J781" s="41">
        <f>+SUM(e!L779:O779)</f>
        <v>550005</v>
      </c>
      <c r="K781" s="41">
        <f>+e!P779</f>
        <v>1203318</v>
      </c>
      <c r="L781" s="41">
        <f>+SUM(e!Q779:R779)</f>
        <v>939968</v>
      </c>
      <c r="M781" s="31">
        <f>+IFERROR(ROUND(e!P779/e!S779,0),0)</f>
        <v>120332</v>
      </c>
      <c r="N781" s="30">
        <f>+IFERROR(ROUND(SUM(e!T779:V779)/e!S779,0),0)</f>
        <v>731</v>
      </c>
      <c r="O781" s="30">
        <f>+IFERROR(ROUND(e!W779/e!G779*100,1),0)</f>
        <v>23.5</v>
      </c>
      <c r="P781" s="41">
        <f>+e!X779</f>
        <v>12</v>
      </c>
      <c r="Q781" s="30">
        <f>+IFERROR(ROUND(e!Z779/e!Y779*100,1),0)</f>
        <v>0</v>
      </c>
      <c r="R781" s="30">
        <f>+IFERROR(ROUND(e!AB779/e!AA779*100,1),0)</f>
        <v>0</v>
      </c>
      <c r="S781" s="30">
        <f>+IFERROR(ROUND(SUM(e!AC779:AF779)/J781*100,1),0)</f>
        <v>24.5</v>
      </c>
      <c r="T781" s="30">
        <f>+IFERROR(ROUND(e!AG779/e!Y779*100,1),0)</f>
        <v>0</v>
      </c>
      <c r="U781" s="30">
        <f>+IFERROR(ROUND(e!AH779/SUM(e!AH779:AJ779)*100,1),0)</f>
        <v>0</v>
      </c>
      <c r="V781" s="30">
        <f>+IFERROR(ROUND(e!AK779/SUM(e!AK779:AQ779)*100,1),0)</f>
        <v>88.4</v>
      </c>
      <c r="W781" s="30">
        <f>+IFERROR(ROUND(SUM(e!AR779:BG779)/J781*100,1),0)</f>
        <v>18.399999999999999</v>
      </c>
      <c r="X781" s="30">
        <f>+IFERROR(ROUND(SUM(e!BH779:BI779)/SUM(e!BJ779:BK779)*100,1),0)</f>
        <v>118.8</v>
      </c>
      <c r="Y781" s="30">
        <f t="shared" si="101"/>
        <v>78.099999999999994</v>
      </c>
      <c r="Z781" s="30">
        <f t="shared" si="102"/>
        <v>122.5</v>
      </c>
      <c r="AA781" s="30">
        <f>+IFERROR(ROUND(K781/SUM(e!T779:V779),1),0)</f>
        <v>164.6</v>
      </c>
      <c r="AB781" s="42">
        <f>+IFERROR(ROUND((SUM(e!BJ779:BK779)-SUM(e!BL779:BO779))/SUM(e!T779:V779),1),0)</f>
        <v>134.4</v>
      </c>
      <c r="AC781" s="30">
        <f>+IFERROR(ROUND(e!BP779/e!BQ779*100,1),0)</f>
        <v>414.3</v>
      </c>
      <c r="AD781" s="101">
        <f>+e!BR779</f>
        <v>31900</v>
      </c>
      <c r="AF781" s="5"/>
      <c r="AG781" s="29"/>
      <c r="BG781" s="5"/>
      <c r="BH781" s="29"/>
      <c r="CH781" s="5"/>
      <c r="CI781" s="29"/>
    </row>
    <row r="782" spans="2:87">
      <c r="B782" s="40" t="s">
        <v>2211</v>
      </c>
      <c r="C782" s="30" t="s">
        <v>2212</v>
      </c>
      <c r="D782" s="30" t="s">
        <v>1318</v>
      </c>
      <c r="E782" s="30" t="s">
        <v>2229</v>
      </c>
      <c r="F782" s="30" t="str">
        <f t="shared" si="100"/>
        <v>愛知県新城市</v>
      </c>
      <c r="G782" s="41">
        <f>+e!F780</f>
        <v>44373</v>
      </c>
      <c r="H782" s="41">
        <f>+e!G780</f>
        <v>16</v>
      </c>
      <c r="I782" s="41">
        <f>+SUM(e!H780:K780)</f>
        <v>19</v>
      </c>
      <c r="J782" s="41">
        <f>+SUM(e!L780:O780)</f>
        <v>661732</v>
      </c>
      <c r="K782" s="41">
        <f>+e!P780</f>
        <v>886254</v>
      </c>
      <c r="L782" s="41">
        <f>+SUM(e!Q780:R780)</f>
        <v>6648425</v>
      </c>
      <c r="M782" s="31">
        <f>+IFERROR(ROUND(e!P780/e!S780,0),0)</f>
        <v>73855</v>
      </c>
      <c r="N782" s="30">
        <f>+IFERROR(ROUND(SUM(e!T780:V780)/e!S780,0),0)</f>
        <v>423</v>
      </c>
      <c r="O782" s="30">
        <f>+IFERROR(ROUND(e!W780/e!G780*100,1),0)</f>
        <v>25</v>
      </c>
      <c r="P782" s="41">
        <f>+e!X780</f>
        <v>5</v>
      </c>
      <c r="Q782" s="30">
        <f>+IFERROR(ROUND(e!Z780/e!Y780*100,1),0)</f>
        <v>0</v>
      </c>
      <c r="R782" s="30">
        <f>+IFERROR(ROUND(e!AB780/e!AA780*100,1),0)</f>
        <v>48.1</v>
      </c>
      <c r="S782" s="30">
        <f>+IFERROR(ROUND(SUM(e!AC780:AF780)/J782*100,1),0)</f>
        <v>19.600000000000001</v>
      </c>
      <c r="T782" s="30">
        <f>+IFERROR(ROUND(e!AG780/e!Y780*100,1),0)</f>
        <v>40.5</v>
      </c>
      <c r="U782" s="30">
        <f>+IFERROR(ROUND(e!AH780/SUM(e!AH780:AJ780)*100,1),0)</f>
        <v>94.9</v>
      </c>
      <c r="V782" s="30">
        <f>+IFERROR(ROUND(e!AK780/SUM(e!AK780:AQ780)*100,1),0)</f>
        <v>63.4</v>
      </c>
      <c r="W782" s="30">
        <f>+IFERROR(ROUND(SUM(e!AR780:BG780)/J782*100,1),0)</f>
        <v>22.2</v>
      </c>
      <c r="X782" s="30">
        <f>+IFERROR(ROUND(SUM(e!BH780:BI780)/SUM(e!BJ780:BK780)*100,1),0)</f>
        <v>100.5</v>
      </c>
      <c r="Y782" s="30">
        <f t="shared" si="101"/>
        <v>750.2</v>
      </c>
      <c r="Z782" s="30">
        <f t="shared" si="102"/>
        <v>73.8</v>
      </c>
      <c r="AA782" s="30">
        <f>+IFERROR(ROUND(K782/SUM(e!T780:V780),1),0)</f>
        <v>174.4</v>
      </c>
      <c r="AB782" s="42">
        <f>+IFERROR(ROUND((SUM(e!BJ780:BK780)-SUM(e!BL780:BO780))/SUM(e!T780:V780),1),0)</f>
        <v>236.3</v>
      </c>
      <c r="AC782" s="30">
        <f>+IFERROR(ROUND(e!BP780/e!BQ780*100,1),0)</f>
        <v>113.1</v>
      </c>
      <c r="AD782" s="101">
        <f>+e!BR780</f>
        <v>9500</v>
      </c>
      <c r="AF782" s="5"/>
      <c r="AG782" s="29"/>
      <c r="BG782" s="5"/>
      <c r="BH782" s="29"/>
      <c r="CH782" s="5"/>
      <c r="CI782" s="29"/>
    </row>
    <row r="783" spans="2:87">
      <c r="B783" s="40" t="s">
        <v>2211</v>
      </c>
      <c r="C783" s="30" t="s">
        <v>2212</v>
      </c>
      <c r="D783" s="30" t="s">
        <v>1320</v>
      </c>
      <c r="E783" s="30" t="s">
        <v>2230</v>
      </c>
      <c r="F783" s="30" t="str">
        <f t="shared" si="100"/>
        <v>愛知県東海市</v>
      </c>
      <c r="G783" s="41">
        <f>+e!F781</f>
        <v>113264</v>
      </c>
      <c r="H783" s="41">
        <f>+e!G781</f>
        <v>25</v>
      </c>
      <c r="I783" s="41">
        <f>+SUM(e!H781:K781)</f>
        <v>0</v>
      </c>
      <c r="J783" s="41">
        <f>+SUM(e!L781:O781)</f>
        <v>452397</v>
      </c>
      <c r="K783" s="41">
        <f>+e!P781</f>
        <v>1709330</v>
      </c>
      <c r="L783" s="41">
        <f>+SUM(e!Q781:R781)</f>
        <v>571777</v>
      </c>
      <c r="M783" s="31">
        <f>+IFERROR(ROUND(e!P781/e!S781,0),0)</f>
        <v>155394</v>
      </c>
      <c r="N783" s="30">
        <f>+IFERROR(ROUND(SUM(e!T781:V781)/e!S781,0),0)</f>
        <v>1090</v>
      </c>
      <c r="O783" s="30">
        <f>+IFERROR(ROUND(e!W781/e!G781*100,1),0)</f>
        <v>20</v>
      </c>
      <c r="P783" s="41">
        <f>+e!X781</f>
        <v>6</v>
      </c>
      <c r="Q783" s="30">
        <f>+IFERROR(ROUND(e!Z781/e!Y781*100,1),0)</f>
        <v>0</v>
      </c>
      <c r="R783" s="30">
        <f>+IFERROR(ROUND(e!AB781/e!AA781*100,1),0)</f>
        <v>0</v>
      </c>
      <c r="S783" s="30">
        <f>+IFERROR(ROUND(SUM(e!AC781:AF781)/J783*100,1),0)</f>
        <v>8.4</v>
      </c>
      <c r="T783" s="30">
        <f>+IFERROR(ROUND(e!AG781/e!Y781*100,1),0)</f>
        <v>0</v>
      </c>
      <c r="U783" s="30">
        <f>+IFERROR(ROUND(e!AH781/SUM(e!AH781:AJ781)*100,1),0)</f>
        <v>0</v>
      </c>
      <c r="V783" s="30">
        <f>+IFERROR(ROUND(e!AK781/SUM(e!AK781:AQ781)*100,1),0)</f>
        <v>67.3</v>
      </c>
      <c r="W783" s="30">
        <f>+IFERROR(ROUND(SUM(e!AR781:BG781)/J783*100,1),0)</f>
        <v>11.5</v>
      </c>
      <c r="X783" s="30">
        <f>+IFERROR(ROUND(SUM(e!BH781:BI781)/SUM(e!BJ781:BK781)*100,1),0)</f>
        <v>112.4</v>
      </c>
      <c r="Y783" s="30">
        <f t="shared" si="101"/>
        <v>33.5</v>
      </c>
      <c r="Z783" s="30">
        <f t="shared" si="102"/>
        <v>107.2</v>
      </c>
      <c r="AA783" s="30">
        <f>+IFERROR(ROUND(K783/SUM(e!T781:V781),1),0)</f>
        <v>142.6</v>
      </c>
      <c r="AB783" s="42">
        <f>+IFERROR(ROUND((SUM(e!BJ781:BK781)-SUM(e!BL781:BO781))/SUM(e!T781:V781),1),0)</f>
        <v>133</v>
      </c>
      <c r="AC783" s="30">
        <f>+IFERROR(ROUND(e!BP781/e!BQ781*100,1),0)</f>
        <v>137.69999999999999</v>
      </c>
      <c r="AD783" s="101">
        <f>+e!BR781</f>
        <v>58300</v>
      </c>
      <c r="AF783" s="5"/>
      <c r="AG783" s="29"/>
      <c r="BG783" s="5"/>
      <c r="BH783" s="29"/>
      <c r="CH783" s="5"/>
      <c r="CI783" s="29"/>
    </row>
    <row r="784" spans="2:87">
      <c r="B784" s="40" t="s">
        <v>2211</v>
      </c>
      <c r="C784" s="30" t="s">
        <v>2212</v>
      </c>
      <c r="D784" s="30" t="s">
        <v>1531</v>
      </c>
      <c r="E784" s="30" t="s">
        <v>2231</v>
      </c>
      <c r="F784" s="30" t="str">
        <f t="shared" si="100"/>
        <v>愛知県知多市</v>
      </c>
      <c r="G784" s="41">
        <f>+e!F782</f>
        <v>83809</v>
      </c>
      <c r="H784" s="41">
        <f>+e!G782</f>
        <v>27</v>
      </c>
      <c r="I784" s="41">
        <f>+SUM(e!H782:K782)</f>
        <v>0</v>
      </c>
      <c r="J784" s="41">
        <f>+SUM(e!L782:O782)</f>
        <v>472970</v>
      </c>
      <c r="K784" s="41">
        <f>+e!P782</f>
        <v>1001641</v>
      </c>
      <c r="L784" s="41">
        <f>+SUM(e!Q782:R782)</f>
        <v>1190613</v>
      </c>
      <c r="M784" s="31">
        <f>+IFERROR(ROUND(e!P782/e!S782,0),0)</f>
        <v>91058</v>
      </c>
      <c r="N784" s="30">
        <f>+IFERROR(ROUND(SUM(e!T782:V782)/e!S782,0),0)</f>
        <v>766</v>
      </c>
      <c r="O784" s="30">
        <f>+IFERROR(ROUND(e!W782/e!G782*100,1),0)</f>
        <v>11.1</v>
      </c>
      <c r="P784" s="41">
        <f>+e!X782</f>
        <v>5</v>
      </c>
      <c r="Q784" s="30">
        <f>+IFERROR(ROUND(e!Z782/e!Y782*100,1),0)</f>
        <v>0</v>
      </c>
      <c r="R784" s="30">
        <f>+IFERROR(ROUND(e!AB782/e!AA782*100,1),0)</f>
        <v>0</v>
      </c>
      <c r="S784" s="30">
        <f>+IFERROR(ROUND(SUM(e!AC782:AF782)/J784*100,1),0)</f>
        <v>23.5</v>
      </c>
      <c r="T784" s="30">
        <f>+IFERROR(ROUND(e!AG782/e!Y782*100,1),0)</f>
        <v>0</v>
      </c>
      <c r="U784" s="30">
        <f>+IFERROR(ROUND(e!AH782/SUM(e!AH782:AJ782)*100,1),0)</f>
        <v>100</v>
      </c>
      <c r="V784" s="30">
        <f>+IFERROR(ROUND(e!AK782/SUM(e!AK782:AQ782)*100,1),0)</f>
        <v>100</v>
      </c>
      <c r="W784" s="30">
        <f>+IFERROR(ROUND(SUM(e!AR782:BG782)/J784*100,1),0)</f>
        <v>9.6999999999999993</v>
      </c>
      <c r="X784" s="30">
        <f>+IFERROR(ROUND(SUM(e!BH782:BI782)/SUM(e!BJ782:BK782)*100,1),0)</f>
        <v>109</v>
      </c>
      <c r="Y784" s="30">
        <f t="shared" si="101"/>
        <v>118.9</v>
      </c>
      <c r="Z784" s="30">
        <f t="shared" si="102"/>
        <v>102.4</v>
      </c>
      <c r="AA784" s="30">
        <f>+IFERROR(ROUND(K784/SUM(e!T782:V782),1),0)</f>
        <v>118.8</v>
      </c>
      <c r="AB784" s="42">
        <f>+IFERROR(ROUND((SUM(e!BJ782:BK782)-SUM(e!BL782:BO782))/SUM(e!T782:V782),1),0)</f>
        <v>116</v>
      </c>
      <c r="AC784" s="30">
        <f>+IFERROR(ROUND(e!BP782/e!BQ782*100,1),0)</f>
        <v>243.5</v>
      </c>
      <c r="AD784" s="101">
        <f>+e!BR782</f>
        <v>0</v>
      </c>
      <c r="AF784" s="5"/>
      <c r="AG784" s="29"/>
      <c r="BG784" s="5"/>
      <c r="BH784" s="29"/>
      <c r="CH784" s="5"/>
      <c r="CI784" s="29"/>
    </row>
    <row r="785" spans="2:87">
      <c r="B785" s="40" t="s">
        <v>2211</v>
      </c>
      <c r="C785" s="30" t="s">
        <v>2212</v>
      </c>
      <c r="D785" s="30" t="s">
        <v>1328</v>
      </c>
      <c r="E785" s="30" t="s">
        <v>2232</v>
      </c>
      <c r="F785" s="30" t="str">
        <f t="shared" si="100"/>
        <v>愛知県高浜市</v>
      </c>
      <c r="G785" s="41">
        <f>+e!F783</f>
        <v>48451</v>
      </c>
      <c r="H785" s="41">
        <f>+e!G783</f>
        <v>7</v>
      </c>
      <c r="I785" s="41">
        <f>+SUM(e!H783:K783)</f>
        <v>0</v>
      </c>
      <c r="J785" s="41">
        <f>+SUM(e!L783:O783)</f>
        <v>223732</v>
      </c>
      <c r="K785" s="41">
        <f>+e!P783</f>
        <v>758540</v>
      </c>
      <c r="L785" s="41">
        <f>+SUM(e!Q783:R783)</f>
        <v>681904</v>
      </c>
      <c r="M785" s="31">
        <f>+IFERROR(ROUND(e!P783/e!S783,0),0)</f>
        <v>108363</v>
      </c>
      <c r="N785" s="30">
        <f>+IFERROR(ROUND(SUM(e!T783:V783)/e!S783,0),0)</f>
        <v>713</v>
      </c>
      <c r="O785" s="30">
        <f>+IFERROR(ROUND(e!W783/e!G783*100,1),0)</f>
        <v>42.9</v>
      </c>
      <c r="P785" s="41">
        <f>+e!X783</f>
        <v>15</v>
      </c>
      <c r="Q785" s="30">
        <f>+IFERROR(ROUND(e!Z783/e!Y783*100,1),0)</f>
        <v>0</v>
      </c>
      <c r="R785" s="30">
        <f>+IFERROR(ROUND(e!AB783/e!AA783*100,1),0)</f>
        <v>0</v>
      </c>
      <c r="S785" s="30">
        <f>+IFERROR(ROUND(SUM(e!AC783:AF783)/J785*100,1),0)</f>
        <v>3.1</v>
      </c>
      <c r="T785" s="30">
        <f>+IFERROR(ROUND(e!AG783/e!Y783*100,1),0)</f>
        <v>0</v>
      </c>
      <c r="U785" s="30">
        <f>+IFERROR(ROUND(e!AH783/SUM(e!AH783:AJ783)*100,1),0)</f>
        <v>100</v>
      </c>
      <c r="V785" s="30">
        <f>+IFERROR(ROUND(e!AK783/SUM(e!AK783:AQ783)*100,1),0)</f>
        <v>100</v>
      </c>
      <c r="W785" s="30">
        <f>+IFERROR(ROUND(SUM(e!AR783:BG783)/J785*100,1),0)</f>
        <v>22.5</v>
      </c>
      <c r="X785" s="30">
        <f>+IFERROR(ROUND(SUM(e!BH783:BI783)/SUM(e!BJ783:BK783)*100,1),0)</f>
        <v>114</v>
      </c>
      <c r="Y785" s="30">
        <f t="shared" si="101"/>
        <v>89.9</v>
      </c>
      <c r="Z785" s="30">
        <f t="shared" si="102"/>
        <v>113</v>
      </c>
      <c r="AA785" s="30">
        <f>+IFERROR(ROUND(K785/SUM(e!T783:V783),1),0)</f>
        <v>152</v>
      </c>
      <c r="AB785" s="42">
        <f>+IFERROR(ROUND((SUM(e!BJ783:BK783)-SUM(e!BL783:BO783))/SUM(e!T783:V783),1),0)</f>
        <v>134.5</v>
      </c>
      <c r="AC785" s="30">
        <f>+IFERROR(ROUND(e!BP783/e!BQ783*100,1),0)</f>
        <v>370.5</v>
      </c>
      <c r="AD785" s="101">
        <f>+e!BR783</f>
        <v>16100</v>
      </c>
      <c r="AF785" s="5"/>
      <c r="AG785" s="29"/>
      <c r="BG785" s="5"/>
      <c r="BH785" s="29"/>
      <c r="CH785" s="5"/>
      <c r="CI785" s="29"/>
    </row>
    <row r="786" spans="2:87">
      <c r="B786" s="40" t="s">
        <v>2211</v>
      </c>
      <c r="C786" s="30" t="s">
        <v>2212</v>
      </c>
      <c r="D786" s="30" t="s">
        <v>1535</v>
      </c>
      <c r="E786" s="30" t="s">
        <v>2233</v>
      </c>
      <c r="F786" s="30" t="str">
        <f t="shared" si="100"/>
        <v>愛知県武豊町</v>
      </c>
      <c r="G786" s="41">
        <f>+e!F784</f>
        <v>43012</v>
      </c>
      <c r="H786" s="41">
        <f>+e!G784</f>
        <v>4</v>
      </c>
      <c r="I786" s="41">
        <f>+SUM(e!H784:K784)</f>
        <v>0</v>
      </c>
      <c r="J786" s="41">
        <f>+SUM(e!L784:O784)</f>
        <v>314209</v>
      </c>
      <c r="K786" s="41">
        <f>+e!P784</f>
        <v>648447</v>
      </c>
      <c r="L786" s="41">
        <f>+SUM(e!Q784:R784)</f>
        <v>178226</v>
      </c>
      <c r="M786" s="31">
        <f>+IFERROR(ROUND(e!P784/e!S784,0),0)</f>
        <v>648447</v>
      </c>
      <c r="N786" s="30">
        <f>+IFERROR(ROUND(SUM(e!T784:V784)/e!S784,0),0)</f>
        <v>4734</v>
      </c>
      <c r="O786" s="30">
        <f>+IFERROR(ROUND(e!W784/e!G784*100,1),0)</f>
        <v>75</v>
      </c>
      <c r="P786" s="41">
        <f>+e!X784</f>
        <v>5</v>
      </c>
      <c r="Q786" s="30">
        <f>+IFERROR(ROUND(e!Z784/e!Y784*100,1),0)</f>
        <v>0</v>
      </c>
      <c r="R786" s="30">
        <f>+IFERROR(ROUND(e!AB784/e!AA784*100,1),0)</f>
        <v>0</v>
      </c>
      <c r="S786" s="30">
        <f>+IFERROR(ROUND(SUM(e!AC784:AF784)/J786*100,1),0)</f>
        <v>23.1</v>
      </c>
      <c r="T786" s="30">
        <f>+IFERROR(ROUND(e!AG784/e!Y784*100,1),0)</f>
        <v>0</v>
      </c>
      <c r="U786" s="30">
        <f>+IFERROR(ROUND(e!AH784/SUM(e!AH784:AJ784)*100,1),0)</f>
        <v>0</v>
      </c>
      <c r="V786" s="30">
        <f>+IFERROR(ROUND(e!AK784/SUM(e!AK784:AQ784)*100,1),0)</f>
        <v>100</v>
      </c>
      <c r="W786" s="30">
        <f>+IFERROR(ROUND(SUM(e!AR784:BG784)/J786*100,1),0)</f>
        <v>6.5</v>
      </c>
      <c r="X786" s="30">
        <f>+IFERROR(ROUND(SUM(e!BH784:BI784)/SUM(e!BJ784:BK784)*100,1),0)</f>
        <v>123.7</v>
      </c>
      <c r="Y786" s="30">
        <f t="shared" si="101"/>
        <v>27.5</v>
      </c>
      <c r="Z786" s="30">
        <f t="shared" si="102"/>
        <v>125.8</v>
      </c>
      <c r="AA786" s="30">
        <f>+IFERROR(ROUND(K786/SUM(e!T784:V784),1),0)</f>
        <v>137</v>
      </c>
      <c r="AB786" s="42">
        <f>+IFERROR(ROUND((SUM(e!BJ784:BK784)-SUM(e!BL784:BO784))/SUM(e!T784:V784),1),0)</f>
        <v>108.9</v>
      </c>
      <c r="AC786" s="30">
        <f>+IFERROR(ROUND(e!BP784/e!BQ784*100,1),0)</f>
        <v>548.79999999999995</v>
      </c>
      <c r="AD786" s="101">
        <f>+e!BR784</f>
        <v>23000</v>
      </c>
      <c r="AF786" s="5"/>
      <c r="AG786" s="29"/>
      <c r="BG786" s="5"/>
      <c r="BH786" s="29"/>
      <c r="CH786" s="5"/>
      <c r="CI786" s="29"/>
    </row>
    <row r="787" spans="2:87">
      <c r="B787" s="40" t="s">
        <v>2211</v>
      </c>
      <c r="C787" s="30" t="s">
        <v>2212</v>
      </c>
      <c r="D787" s="30" t="s">
        <v>1332</v>
      </c>
      <c r="E787" s="30" t="s">
        <v>2234</v>
      </c>
      <c r="F787" s="30" t="str">
        <f t="shared" si="100"/>
        <v>愛知県東浦町</v>
      </c>
      <c r="G787" s="41">
        <f>+e!F785</f>
        <v>48528</v>
      </c>
      <c r="H787" s="41">
        <f>+e!G785</f>
        <v>15</v>
      </c>
      <c r="I787" s="41">
        <f>+SUM(e!H785:K785)</f>
        <v>0</v>
      </c>
      <c r="J787" s="41">
        <f>+SUM(e!L785:O785)</f>
        <v>306401</v>
      </c>
      <c r="K787" s="41">
        <f>+e!P785</f>
        <v>727438</v>
      </c>
      <c r="L787" s="41">
        <f>+SUM(e!Q785:R785)</f>
        <v>20631</v>
      </c>
      <c r="M787" s="31">
        <f>+IFERROR(ROUND(e!P785/e!S785,0),0)</f>
        <v>90930</v>
      </c>
      <c r="N787" s="30">
        <f>+IFERROR(ROUND(SUM(e!T785:V785)/e!S785,0),0)</f>
        <v>630</v>
      </c>
      <c r="O787" s="30">
        <f>+IFERROR(ROUND(e!W785/e!G785*100,1),0)</f>
        <v>20</v>
      </c>
      <c r="P787" s="41">
        <f>+e!X785</f>
        <v>2</v>
      </c>
      <c r="Q787" s="30">
        <f>+IFERROR(ROUND(e!Z785/e!Y785*100,1),0)</f>
        <v>0</v>
      </c>
      <c r="R787" s="30">
        <f>+IFERROR(ROUND(e!AB785/e!AA785*100,1),0)</f>
        <v>0</v>
      </c>
      <c r="S787" s="30">
        <f>+IFERROR(ROUND(SUM(e!AC785:AF785)/J787*100,1),0)</f>
        <v>8.4</v>
      </c>
      <c r="T787" s="30">
        <f>+IFERROR(ROUND(e!AG785/e!Y785*100,1),0)</f>
        <v>0</v>
      </c>
      <c r="U787" s="30">
        <f>+IFERROR(ROUND(e!AH785/SUM(e!AH785:AJ785)*100,1),0)</f>
        <v>0</v>
      </c>
      <c r="V787" s="30">
        <f>+IFERROR(ROUND(e!AK785/SUM(e!AK785:AQ785)*100,1),0)</f>
        <v>92.7</v>
      </c>
      <c r="W787" s="30">
        <f>+IFERROR(ROUND(SUM(e!AR785:BG785)/J787*100,1),0)</f>
        <v>23.3</v>
      </c>
      <c r="X787" s="30">
        <f>+IFERROR(ROUND(SUM(e!BH785:BI785)/SUM(e!BJ785:BK785)*100,1),0)</f>
        <v>123.2</v>
      </c>
      <c r="Y787" s="30">
        <f t="shared" si="101"/>
        <v>2.8</v>
      </c>
      <c r="Z787" s="30">
        <f t="shared" si="102"/>
        <v>117.8</v>
      </c>
      <c r="AA787" s="30">
        <f>+IFERROR(ROUND(K787/SUM(e!T785:V785),1),0)</f>
        <v>144.30000000000001</v>
      </c>
      <c r="AB787" s="42">
        <f>+IFERROR(ROUND((SUM(e!BJ785:BK785)-SUM(e!BL785:BO785))/SUM(e!T785:V785),1),0)</f>
        <v>122.5</v>
      </c>
      <c r="AC787" s="30">
        <f>+IFERROR(ROUND(e!BP785/e!BQ785*100,1),0)</f>
        <v>1445.9</v>
      </c>
      <c r="AD787" s="101">
        <f>+e!BR785</f>
        <v>22100</v>
      </c>
      <c r="AF787" s="5"/>
      <c r="AG787" s="29"/>
      <c r="BG787" s="5"/>
      <c r="BH787" s="29"/>
      <c r="CH787" s="5"/>
      <c r="CI787" s="29"/>
    </row>
    <row r="788" spans="2:87">
      <c r="B788" s="40" t="s">
        <v>2211</v>
      </c>
      <c r="C788" s="30" t="s">
        <v>2212</v>
      </c>
      <c r="D788" s="30" t="s">
        <v>1334</v>
      </c>
      <c r="E788" s="30" t="s">
        <v>2235</v>
      </c>
      <c r="F788" s="30" t="str">
        <f t="shared" si="100"/>
        <v>愛知県尾張旭市</v>
      </c>
      <c r="G788" s="41">
        <f>+e!F786</f>
        <v>81842</v>
      </c>
      <c r="H788" s="41">
        <f>+e!G786</f>
        <v>14</v>
      </c>
      <c r="I788" s="41">
        <f>+SUM(e!H786:K786)</f>
        <v>0</v>
      </c>
      <c r="J788" s="41">
        <f>+SUM(e!L786:O786)</f>
        <v>395865</v>
      </c>
      <c r="K788" s="41">
        <f>+e!P786</f>
        <v>1270567</v>
      </c>
      <c r="L788" s="41">
        <f>+SUM(e!Q786:R786)</f>
        <v>502122</v>
      </c>
      <c r="M788" s="31">
        <f>+IFERROR(ROUND(e!P786/e!S786,0),0)</f>
        <v>115506</v>
      </c>
      <c r="N788" s="30">
        <f>+IFERROR(ROUND(SUM(e!T786:V786)/e!S786,0),0)</f>
        <v>741</v>
      </c>
      <c r="O788" s="30">
        <f>+IFERROR(ROUND(e!W786/e!G786*100,1),0)</f>
        <v>42.9</v>
      </c>
      <c r="P788" s="41">
        <f>+e!X786</f>
        <v>5</v>
      </c>
      <c r="Q788" s="30">
        <f>+IFERROR(ROUND(e!Z786/e!Y786*100,1),0)</f>
        <v>0</v>
      </c>
      <c r="R788" s="30">
        <f>+IFERROR(ROUND(e!AB786/e!AA786*100,1),0)</f>
        <v>0</v>
      </c>
      <c r="S788" s="30">
        <f>+IFERROR(ROUND(SUM(e!AC786:AF786)/J788*100,1),0)</f>
        <v>21.5</v>
      </c>
      <c r="T788" s="30">
        <f>+IFERROR(ROUND(e!AG786/e!Y786*100,1),0)</f>
        <v>0</v>
      </c>
      <c r="U788" s="30">
        <f>+IFERROR(ROUND(e!AH786/SUM(e!AH786:AJ786)*100,1),0)</f>
        <v>0</v>
      </c>
      <c r="V788" s="30">
        <f>+IFERROR(ROUND(e!AK786/SUM(e!AK786:AQ786)*100,1),0)</f>
        <v>100</v>
      </c>
      <c r="W788" s="30">
        <f>+IFERROR(ROUND(SUM(e!AR786:BG786)/J788*100,1),0)</f>
        <v>13.5</v>
      </c>
      <c r="X788" s="30">
        <f>+IFERROR(ROUND(SUM(e!BH786:BI786)/SUM(e!BJ786:BK786)*100,1),0)</f>
        <v>121</v>
      </c>
      <c r="Y788" s="30">
        <f t="shared" si="101"/>
        <v>39.5</v>
      </c>
      <c r="Z788" s="30">
        <f t="shared" si="102"/>
        <v>119.2</v>
      </c>
      <c r="AA788" s="30">
        <f>+IFERROR(ROUND(K788/SUM(e!T786:V786),1),0)</f>
        <v>155.9</v>
      </c>
      <c r="AB788" s="42">
        <f>+IFERROR(ROUND((SUM(e!BJ786:BK786)-SUM(e!BL786:BO786))/SUM(e!T786:V786),1),0)</f>
        <v>130.80000000000001</v>
      </c>
      <c r="AC788" s="30">
        <f>+IFERROR(ROUND(e!BP786/e!BQ786*100,1),0)</f>
        <v>590.4</v>
      </c>
      <c r="AD788" s="101">
        <f>+e!BR786</f>
        <v>38900</v>
      </c>
      <c r="AF788" s="5"/>
      <c r="AG788" s="29"/>
      <c r="BG788" s="5"/>
      <c r="BH788" s="29"/>
      <c r="CH788" s="5"/>
      <c r="CI788" s="29"/>
    </row>
    <row r="789" spans="2:87">
      <c r="B789" s="40" t="s">
        <v>2211</v>
      </c>
      <c r="C789" s="30" t="s">
        <v>2212</v>
      </c>
      <c r="D789" s="30" t="s">
        <v>1609</v>
      </c>
      <c r="E789" s="30" t="s">
        <v>2034</v>
      </c>
      <c r="F789" s="30" t="str">
        <f t="shared" si="100"/>
        <v>愛知県美浜町</v>
      </c>
      <c r="G789" s="41">
        <f>+e!F787</f>
        <v>22747</v>
      </c>
      <c r="H789" s="41">
        <f>+e!G787</f>
        <v>8</v>
      </c>
      <c r="I789" s="41">
        <f>+SUM(e!H787:K787)</f>
        <v>0</v>
      </c>
      <c r="J789" s="41">
        <f>+SUM(e!L787:O787)</f>
        <v>200393</v>
      </c>
      <c r="K789" s="41">
        <f>+e!P787</f>
        <v>417870</v>
      </c>
      <c r="L789" s="41">
        <f>+SUM(e!Q787:R787)</f>
        <v>114313</v>
      </c>
      <c r="M789" s="31">
        <f>+IFERROR(ROUND(e!P787/e!S787,0),0)</f>
        <v>104468</v>
      </c>
      <c r="N789" s="30">
        <f>+IFERROR(ROUND(SUM(e!T787:V787)/e!S787,0),0)</f>
        <v>667</v>
      </c>
      <c r="O789" s="30">
        <f>+IFERROR(ROUND(e!W787/e!G787*100,1),0)</f>
        <v>25</v>
      </c>
      <c r="P789" s="41">
        <f>+e!X787</f>
        <v>2</v>
      </c>
      <c r="Q789" s="30">
        <f>+IFERROR(ROUND(e!Z787/e!Y787*100,1),0)</f>
        <v>0</v>
      </c>
      <c r="R789" s="30">
        <f>+IFERROR(ROUND(e!AB787/e!AA787*100,1),0)</f>
        <v>0</v>
      </c>
      <c r="S789" s="30">
        <f>+IFERROR(ROUND(SUM(e!AC787:AF787)/J789*100,1),0)</f>
        <v>28.9</v>
      </c>
      <c r="T789" s="30">
        <f>+IFERROR(ROUND(e!AG787/e!Y787*100,1),0)</f>
        <v>0</v>
      </c>
      <c r="U789" s="30">
        <f>+IFERROR(ROUND(e!AH787/SUM(e!AH787:AJ787)*100,1),0)</f>
        <v>0</v>
      </c>
      <c r="V789" s="30">
        <f>+IFERROR(ROUND(e!AK787/SUM(e!AK787:AQ787)*100,1),0)</f>
        <v>100</v>
      </c>
      <c r="W789" s="30">
        <f>+IFERROR(ROUND(SUM(e!AR787:BG787)/J789*100,1),0)</f>
        <v>2.7</v>
      </c>
      <c r="X789" s="30">
        <f>+IFERROR(ROUND(SUM(e!BH787:BI787)/SUM(e!BJ787:BK787)*100,1),0)</f>
        <v>112.2</v>
      </c>
      <c r="Y789" s="30">
        <f t="shared" si="101"/>
        <v>27.4</v>
      </c>
      <c r="Z789" s="30">
        <f t="shared" si="102"/>
        <v>112.8</v>
      </c>
      <c r="AA789" s="30">
        <f>+IFERROR(ROUND(K789/SUM(e!T787:V787),1),0)</f>
        <v>156.69999999999999</v>
      </c>
      <c r="AB789" s="42">
        <f>+IFERROR(ROUND((SUM(e!BJ787:BK787)-SUM(e!BL787:BO787))/SUM(e!T787:V787),1),0)</f>
        <v>138.9</v>
      </c>
      <c r="AC789" s="30">
        <f>+IFERROR(ROUND(e!BP787/e!BQ787*100,1),0)</f>
        <v>681.5</v>
      </c>
      <c r="AD789" s="101">
        <f>+e!BR787</f>
        <v>15000</v>
      </c>
      <c r="AF789" s="5"/>
      <c r="AG789" s="29"/>
      <c r="BG789" s="5"/>
      <c r="BH789" s="29"/>
      <c r="CH789" s="5"/>
      <c r="CI789" s="29"/>
    </row>
    <row r="790" spans="2:87">
      <c r="B790" s="40" t="s">
        <v>2211</v>
      </c>
      <c r="C790" s="30" t="s">
        <v>2212</v>
      </c>
      <c r="D790" s="30" t="s">
        <v>1336</v>
      </c>
      <c r="E790" s="30" t="s">
        <v>2236</v>
      </c>
      <c r="F790" s="30" t="str">
        <f t="shared" si="100"/>
        <v>愛知県海部南部水道企業団</v>
      </c>
      <c r="G790" s="41">
        <f>+e!F788</f>
        <v>84655</v>
      </c>
      <c r="H790" s="41">
        <f>+e!G788</f>
        <v>43</v>
      </c>
      <c r="I790" s="41">
        <f>+SUM(e!H788:K788)</f>
        <v>2</v>
      </c>
      <c r="J790" s="41">
        <f>+SUM(e!L788:O788)</f>
        <v>872625</v>
      </c>
      <c r="K790" s="41">
        <f>+e!P788</f>
        <v>2063921</v>
      </c>
      <c r="L790" s="41">
        <f>+SUM(e!Q788:R788)</f>
        <v>1528842</v>
      </c>
      <c r="M790" s="31">
        <f>+IFERROR(ROUND(e!P788/e!S788,0),0)</f>
        <v>62543</v>
      </c>
      <c r="N790" s="30">
        <f>+IFERROR(ROUND(SUM(e!T788:V788)/e!S788,0),0)</f>
        <v>300</v>
      </c>
      <c r="O790" s="30">
        <f>+IFERROR(ROUND(e!W788/e!G788*100,1),0)</f>
        <v>48.8</v>
      </c>
      <c r="P790" s="41">
        <f>+e!X788</f>
        <v>22</v>
      </c>
      <c r="Q790" s="30">
        <f>+IFERROR(ROUND(e!Z788/e!Y788*100,1),0)</f>
        <v>0</v>
      </c>
      <c r="R790" s="30">
        <f>+IFERROR(ROUND(e!AB788/e!AA788*100,1),0)</f>
        <v>57.1</v>
      </c>
      <c r="S790" s="30">
        <f>+IFERROR(ROUND(SUM(e!AC788:AF788)/J790*100,1),0)</f>
        <v>20.8</v>
      </c>
      <c r="T790" s="30">
        <f>+IFERROR(ROUND(e!AG788/e!Y788*100,1),0)</f>
        <v>0</v>
      </c>
      <c r="U790" s="30">
        <f>+IFERROR(ROUND(e!AH788/SUM(e!AH788:AJ788)*100,1),0)</f>
        <v>100</v>
      </c>
      <c r="V790" s="30">
        <f>+IFERROR(ROUND(e!AK788/SUM(e!AK788:AQ788)*100,1),0)</f>
        <v>0</v>
      </c>
      <c r="W790" s="30">
        <f>+IFERROR(ROUND(SUM(e!AR788:BG788)/J790*100,1),0)</f>
        <v>12.4</v>
      </c>
      <c r="X790" s="30">
        <f>+IFERROR(ROUND(SUM(e!BH788:BI788)/SUM(e!BJ788:BK788)*100,1),0)</f>
        <v>114.3</v>
      </c>
      <c r="Y790" s="30">
        <f t="shared" si="101"/>
        <v>74.099999999999994</v>
      </c>
      <c r="Z790" s="30">
        <f t="shared" si="102"/>
        <v>113.9</v>
      </c>
      <c r="AA790" s="30">
        <f>+IFERROR(ROUND(K790/SUM(e!T788:V788),1),0)</f>
        <v>208.8</v>
      </c>
      <c r="AB790" s="42">
        <f>+IFERROR(ROUND((SUM(e!BJ788:BK788)-SUM(e!BL788:BO788))/SUM(e!T788:V788),1),0)</f>
        <v>183.3</v>
      </c>
      <c r="AC790" s="30">
        <f>+IFERROR(ROUND(e!BP788/e!BQ788*100,1),0)</f>
        <v>293.10000000000002</v>
      </c>
      <c r="AD790" s="101">
        <f>+e!BR788</f>
        <v>50400</v>
      </c>
      <c r="AF790" s="5"/>
      <c r="AG790" s="29"/>
      <c r="BG790" s="5"/>
      <c r="BH790" s="29"/>
      <c r="CH790" s="5"/>
      <c r="CI790" s="29"/>
    </row>
    <row r="791" spans="2:87">
      <c r="B791" s="40" t="s">
        <v>2211</v>
      </c>
      <c r="C791" s="30" t="s">
        <v>2212</v>
      </c>
      <c r="D791" s="30" t="s">
        <v>1338</v>
      </c>
      <c r="E791" s="30" t="s">
        <v>2237</v>
      </c>
      <c r="F791" s="30" t="str">
        <f t="shared" si="100"/>
        <v>愛知県大府市</v>
      </c>
      <c r="G791" s="41">
        <f>+e!F789</f>
        <v>91879</v>
      </c>
      <c r="H791" s="41">
        <f>+e!G789</f>
        <v>16</v>
      </c>
      <c r="I791" s="41">
        <f>+SUM(e!H789:K789)</f>
        <v>0</v>
      </c>
      <c r="J791" s="41">
        <f>+SUM(e!L789:O789)</f>
        <v>360868</v>
      </c>
      <c r="K791" s="41">
        <f>+e!P789</f>
        <v>1689988</v>
      </c>
      <c r="L791" s="41">
        <f>+SUM(e!Q789:R789)</f>
        <v>902535</v>
      </c>
      <c r="M791" s="31">
        <f>+IFERROR(ROUND(e!P789/e!S789,0),0)</f>
        <v>168999</v>
      </c>
      <c r="N791" s="30">
        <f>+IFERROR(ROUND(SUM(e!T789:V789)/e!S789,0),0)</f>
        <v>967</v>
      </c>
      <c r="O791" s="30">
        <f>+IFERROR(ROUND(e!W789/e!G789*100,1),0)</f>
        <v>50</v>
      </c>
      <c r="P791" s="41">
        <f>+e!X789</f>
        <v>7</v>
      </c>
      <c r="Q791" s="30">
        <f>+IFERROR(ROUND(e!Z789/e!Y789*100,1),0)</f>
        <v>0</v>
      </c>
      <c r="R791" s="30">
        <f>+IFERROR(ROUND(e!AB789/e!AA789*100,1),0)</f>
        <v>0</v>
      </c>
      <c r="S791" s="30">
        <f>+IFERROR(ROUND(SUM(e!AC789:AF789)/J791*100,1),0)</f>
        <v>6.4</v>
      </c>
      <c r="T791" s="30">
        <f>+IFERROR(ROUND(e!AG789/e!Y789*100,1),0)</f>
        <v>0</v>
      </c>
      <c r="U791" s="30">
        <f>+IFERROR(ROUND(e!AH789/SUM(e!AH789:AJ789)*100,1),0)</f>
        <v>100</v>
      </c>
      <c r="V791" s="30">
        <f>+IFERROR(ROUND(e!AK789/SUM(e!AK789:AQ789)*100,1),0)</f>
        <v>83.7</v>
      </c>
      <c r="W791" s="30">
        <f>+IFERROR(ROUND(SUM(e!AR789:BG789)/J791*100,1),0)</f>
        <v>37.200000000000003</v>
      </c>
      <c r="X791" s="30">
        <f>+IFERROR(ROUND(SUM(e!BH789:BI789)/SUM(e!BJ789:BK789)*100,1),0)</f>
        <v>127.5</v>
      </c>
      <c r="Y791" s="30">
        <f t="shared" si="101"/>
        <v>53.4</v>
      </c>
      <c r="Z791" s="30">
        <f t="shared" si="102"/>
        <v>124.9</v>
      </c>
      <c r="AA791" s="30">
        <f>+IFERROR(ROUND(K791/SUM(e!T789:V789),1),0)</f>
        <v>174.8</v>
      </c>
      <c r="AB791" s="42">
        <f>+IFERROR(ROUND((SUM(e!BJ789:BK789)-SUM(e!BL789:BO789))/SUM(e!T789:V789),1),0)</f>
        <v>139.9</v>
      </c>
      <c r="AC791" s="30">
        <f>+IFERROR(ROUND(e!BP789/e!BQ789*100,1),0)</f>
        <v>281.60000000000002</v>
      </c>
      <c r="AD791" s="101">
        <f>+e!BR789</f>
        <v>34100</v>
      </c>
      <c r="AF791" s="5"/>
      <c r="AG791" s="29"/>
      <c r="BG791" s="5"/>
      <c r="BH791" s="29"/>
      <c r="CH791" s="5"/>
      <c r="CI791" s="29"/>
    </row>
    <row r="792" spans="2:87">
      <c r="B792" s="40" t="s">
        <v>2211</v>
      </c>
      <c r="C792" s="30" t="s">
        <v>2212</v>
      </c>
      <c r="D792" s="30" t="s">
        <v>1340</v>
      </c>
      <c r="E792" s="30" t="s">
        <v>2238</v>
      </c>
      <c r="F792" s="30" t="str">
        <f t="shared" si="100"/>
        <v>愛知県知立市</v>
      </c>
      <c r="G792" s="41">
        <f>+e!F790</f>
        <v>71759</v>
      </c>
      <c r="H792" s="41">
        <f>+e!G790</f>
        <v>21</v>
      </c>
      <c r="I792" s="41">
        <f>+SUM(e!H790:K790)</f>
        <v>1</v>
      </c>
      <c r="J792" s="41">
        <f>+SUM(e!L790:O790)</f>
        <v>295884</v>
      </c>
      <c r="K792" s="41">
        <f>+e!P790</f>
        <v>1089404</v>
      </c>
      <c r="L792" s="41">
        <f>+SUM(e!Q790:R790)</f>
        <v>1230015</v>
      </c>
      <c r="M792" s="31">
        <f>+IFERROR(ROUND(e!P790/e!S790,0),0)</f>
        <v>83800</v>
      </c>
      <c r="N792" s="30">
        <f>+IFERROR(ROUND(SUM(e!T790:V790)/e!S790,0),0)</f>
        <v>557</v>
      </c>
      <c r="O792" s="30">
        <f>+IFERROR(ROUND(e!W790/e!G790*100,1),0)</f>
        <v>42.9</v>
      </c>
      <c r="P792" s="41">
        <f>+e!X790</f>
        <v>20</v>
      </c>
      <c r="Q792" s="30">
        <f>+IFERROR(ROUND(e!Z790/e!Y790*100,1),0)</f>
        <v>0</v>
      </c>
      <c r="R792" s="30">
        <f>+IFERROR(ROUND(e!AB790/e!AA790*100,1),0)</f>
        <v>77.8</v>
      </c>
      <c r="S792" s="30">
        <f>+IFERROR(ROUND(SUM(e!AC790:AF790)/J792*100,1),0)</f>
        <v>22.7</v>
      </c>
      <c r="T792" s="30">
        <f>+IFERROR(ROUND(e!AG790/e!Y790*100,1),0)</f>
        <v>0</v>
      </c>
      <c r="U792" s="30">
        <f>+IFERROR(ROUND(e!AH790/SUM(e!AH790:AJ790)*100,1),0)</f>
        <v>76</v>
      </c>
      <c r="V792" s="30">
        <f>+IFERROR(ROUND(e!AK790/SUM(e!AK790:AQ790)*100,1),0)</f>
        <v>83.4</v>
      </c>
      <c r="W792" s="30">
        <f>+IFERROR(ROUND(SUM(e!AR790:BG790)/J792*100,1),0)</f>
        <v>18.5</v>
      </c>
      <c r="X792" s="30">
        <f>+IFERROR(ROUND(SUM(e!BH790:BI790)/SUM(e!BJ790:BK790)*100,1),0)</f>
        <v>108</v>
      </c>
      <c r="Y792" s="30">
        <f t="shared" si="101"/>
        <v>112.9</v>
      </c>
      <c r="Z792" s="30">
        <f t="shared" si="102"/>
        <v>105.3</v>
      </c>
      <c r="AA792" s="30">
        <f>+IFERROR(ROUND(K792/SUM(e!T790:V790),1),0)</f>
        <v>150.30000000000001</v>
      </c>
      <c r="AB792" s="42">
        <f>+IFERROR(ROUND((SUM(e!BJ790:BK790)-SUM(e!BL790:BO790))/SUM(e!T790:V790),1),0)</f>
        <v>142.69999999999999</v>
      </c>
      <c r="AC792" s="30">
        <f>+IFERROR(ROUND(e!BP790/e!BQ790*100,1),0)</f>
        <v>624.6</v>
      </c>
      <c r="AD792" s="101">
        <f>+e!BR790</f>
        <v>21500</v>
      </c>
      <c r="AF792" s="5"/>
      <c r="AG792" s="29"/>
      <c r="BG792" s="5"/>
      <c r="BH792" s="29"/>
      <c r="CH792" s="5"/>
      <c r="CI792" s="29"/>
    </row>
    <row r="793" spans="2:87">
      <c r="B793" s="40" t="s">
        <v>2211</v>
      </c>
      <c r="C793" s="30" t="s">
        <v>2212</v>
      </c>
      <c r="D793" s="30" t="s">
        <v>1539</v>
      </c>
      <c r="E793" s="30" t="s">
        <v>2239</v>
      </c>
      <c r="F793" s="30" t="str">
        <f t="shared" si="100"/>
        <v>愛知県阿久比町</v>
      </c>
      <c r="G793" s="41">
        <f>+e!F791</f>
        <v>28222</v>
      </c>
      <c r="H793" s="41">
        <f>+e!G791</f>
        <v>10</v>
      </c>
      <c r="I793" s="41">
        <f>+SUM(e!H791:K791)</f>
        <v>0</v>
      </c>
      <c r="J793" s="41">
        <f>+SUM(e!L791:O791)</f>
        <v>156734</v>
      </c>
      <c r="K793" s="41">
        <f>+e!P791</f>
        <v>431561</v>
      </c>
      <c r="L793" s="41">
        <f>+SUM(e!Q791:R791)</f>
        <v>254221</v>
      </c>
      <c r="M793" s="31">
        <f>+IFERROR(ROUND(e!P791/e!S791,0),0)</f>
        <v>71927</v>
      </c>
      <c r="N793" s="30">
        <f>+IFERROR(ROUND(SUM(e!T791:V791)/e!S791,0),0)</f>
        <v>466</v>
      </c>
      <c r="O793" s="30">
        <f>+IFERROR(ROUND(e!W791/e!G791*100,1),0)</f>
        <v>40</v>
      </c>
      <c r="P793" s="41">
        <f>+e!X791</f>
        <v>4</v>
      </c>
      <c r="Q793" s="30">
        <f>+IFERROR(ROUND(e!Z791/e!Y791*100,1),0)</f>
        <v>0</v>
      </c>
      <c r="R793" s="30">
        <f>+IFERROR(ROUND(e!AB791/e!AA791*100,1),0)</f>
        <v>0</v>
      </c>
      <c r="S793" s="30">
        <f>+IFERROR(ROUND(SUM(e!AC791:AF791)/J793*100,1),0)</f>
        <v>5.5</v>
      </c>
      <c r="T793" s="30">
        <f>+IFERROR(ROUND(e!AG791/e!Y791*100,1),0)</f>
        <v>0</v>
      </c>
      <c r="U793" s="30">
        <f>+IFERROR(ROUND(e!AH791/SUM(e!AH791:AJ791)*100,1),0)</f>
        <v>2.2000000000000002</v>
      </c>
      <c r="V793" s="30">
        <f>+IFERROR(ROUND(e!AK791/SUM(e!AK791:AQ791)*100,1),0)</f>
        <v>18.8</v>
      </c>
      <c r="W793" s="30">
        <f>+IFERROR(ROUND(SUM(e!AR791:BG791)/J793*100,1),0)</f>
        <v>23.8</v>
      </c>
      <c r="X793" s="30">
        <f>+IFERROR(ROUND(SUM(e!BH791:BI791)/SUM(e!BJ791:BK791)*100,1),0)</f>
        <v>109.1</v>
      </c>
      <c r="Y793" s="30">
        <f t="shared" si="101"/>
        <v>58.9</v>
      </c>
      <c r="Z793" s="30">
        <f t="shared" si="102"/>
        <v>107.4</v>
      </c>
      <c r="AA793" s="30">
        <f>+IFERROR(ROUND(K793/SUM(e!T791:V791),1),0)</f>
        <v>154.5</v>
      </c>
      <c r="AB793" s="42">
        <f>+IFERROR(ROUND((SUM(e!BJ791:BK791)-SUM(e!BL791:BO791))/SUM(e!T791:V791),1),0)</f>
        <v>143.9</v>
      </c>
      <c r="AC793" s="30">
        <f>+IFERROR(ROUND(e!BP791/e!BQ791*100,1),0)</f>
        <v>1332.8</v>
      </c>
      <c r="AD793" s="101">
        <f>+e!BR791</f>
        <v>13100</v>
      </c>
      <c r="AF793" s="5"/>
      <c r="AG793" s="29"/>
      <c r="BG793" s="5"/>
      <c r="BH793" s="29"/>
      <c r="CH793" s="5"/>
      <c r="CI793" s="29"/>
    </row>
    <row r="794" spans="2:87">
      <c r="B794" s="40" t="s">
        <v>2211</v>
      </c>
      <c r="C794" s="30" t="s">
        <v>2212</v>
      </c>
      <c r="D794" s="30" t="s">
        <v>1356</v>
      </c>
      <c r="E794" s="30" t="s">
        <v>2240</v>
      </c>
      <c r="F794" s="30" t="str">
        <f t="shared" si="100"/>
        <v>愛知県小牧市</v>
      </c>
      <c r="G794" s="41">
        <f>+e!F792</f>
        <v>148475</v>
      </c>
      <c r="H794" s="41">
        <f>+e!G792</f>
        <v>48</v>
      </c>
      <c r="I794" s="41">
        <f>+SUM(e!H792:K792)</f>
        <v>5</v>
      </c>
      <c r="J794" s="41">
        <f>+SUM(e!L792:O792)</f>
        <v>919265</v>
      </c>
      <c r="K794" s="41">
        <f>+e!P792</f>
        <v>2362708</v>
      </c>
      <c r="L794" s="41">
        <f>+SUM(e!Q792:R792)</f>
        <v>1785903</v>
      </c>
      <c r="M794" s="31">
        <f>+IFERROR(ROUND(e!P792/e!S792,0),0)</f>
        <v>87508</v>
      </c>
      <c r="N794" s="30">
        <f>+IFERROR(ROUND(SUM(e!T792:V792)/e!S792,0),0)</f>
        <v>694</v>
      </c>
      <c r="O794" s="30">
        <f>+IFERROR(ROUND(e!W792/e!G792*100,1),0)</f>
        <v>39.6</v>
      </c>
      <c r="P794" s="41">
        <f>+e!X792</f>
        <v>17</v>
      </c>
      <c r="Q794" s="30">
        <f>+IFERROR(ROUND(e!Z792/e!Y792*100,1),0)</f>
        <v>0</v>
      </c>
      <c r="R794" s="30">
        <f>+IFERROR(ROUND(e!AB792/e!AA792*100,1),0)</f>
        <v>32</v>
      </c>
      <c r="S794" s="30">
        <f>+IFERROR(ROUND(SUM(e!AC792:AF792)/J794*100,1),0)</f>
        <v>22.1</v>
      </c>
      <c r="T794" s="30">
        <f>+IFERROR(ROUND(e!AG792/e!Y792*100,1),0)</f>
        <v>92.7</v>
      </c>
      <c r="U794" s="30">
        <f>+IFERROR(ROUND(e!AH792/SUM(e!AH792:AJ792)*100,1),0)</f>
        <v>0</v>
      </c>
      <c r="V794" s="30">
        <f>+IFERROR(ROUND(e!AK792/SUM(e!AK792:AQ792)*100,1),0)</f>
        <v>100</v>
      </c>
      <c r="W794" s="30">
        <f>+IFERROR(ROUND(SUM(e!AR792:BG792)/J794*100,1),0)</f>
        <v>22.2</v>
      </c>
      <c r="X794" s="30">
        <f>+IFERROR(ROUND(SUM(e!BH792:BI792)/SUM(e!BJ792:BK792)*100,1),0)</f>
        <v>120.7</v>
      </c>
      <c r="Y794" s="30">
        <f t="shared" si="101"/>
        <v>75.599999999999994</v>
      </c>
      <c r="Z794" s="30">
        <f t="shared" si="102"/>
        <v>113.6</v>
      </c>
      <c r="AA794" s="30">
        <f>+IFERROR(ROUND(K794/SUM(e!T792:V792),1),0)</f>
        <v>126.1</v>
      </c>
      <c r="AB794" s="42">
        <f>+IFERROR(ROUND((SUM(e!BJ792:BK792)-SUM(e!BL792:BO792))/SUM(e!T792:V792),1),0)</f>
        <v>111</v>
      </c>
      <c r="AC794" s="30">
        <f>+IFERROR(ROUND(e!BP792/e!BQ792*100,1),0)</f>
        <v>878.5</v>
      </c>
      <c r="AD794" s="101">
        <f>+e!BR792</f>
        <v>57200</v>
      </c>
      <c r="AF794" s="5"/>
      <c r="AG794" s="29"/>
      <c r="BG794" s="5"/>
      <c r="BH794" s="29"/>
      <c r="CH794" s="5"/>
      <c r="CI794" s="29"/>
    </row>
    <row r="795" spans="2:87">
      <c r="B795" s="40" t="s">
        <v>2211</v>
      </c>
      <c r="C795" s="30" t="s">
        <v>2212</v>
      </c>
      <c r="D795" s="30" t="s">
        <v>1360</v>
      </c>
      <c r="E795" s="30" t="s">
        <v>2241</v>
      </c>
      <c r="F795" s="30" t="str">
        <f t="shared" si="100"/>
        <v>愛知県田原市</v>
      </c>
      <c r="G795" s="41">
        <f>+e!F793</f>
        <v>60320</v>
      </c>
      <c r="H795" s="41">
        <f>+e!G793</f>
        <v>13</v>
      </c>
      <c r="I795" s="41">
        <f>+SUM(e!H793:K793)</f>
        <v>3</v>
      </c>
      <c r="J795" s="41">
        <f>+SUM(e!L793:O793)</f>
        <v>691792</v>
      </c>
      <c r="K795" s="41">
        <f>+e!P793</f>
        <v>1041290</v>
      </c>
      <c r="L795" s="41">
        <f>+SUM(e!Q793:R793)</f>
        <v>100000</v>
      </c>
      <c r="M795" s="31">
        <f>+IFERROR(ROUND(e!P793/e!S793,0),0)</f>
        <v>130161</v>
      </c>
      <c r="N795" s="30">
        <f>+IFERROR(ROUND(SUM(e!T793:V793)/e!S793,0),0)</f>
        <v>889</v>
      </c>
      <c r="O795" s="30">
        <f>+IFERROR(ROUND(e!W793/e!G793*100,1),0)</f>
        <v>38.5</v>
      </c>
      <c r="P795" s="41">
        <f>+e!X793</f>
        <v>4</v>
      </c>
      <c r="Q795" s="30">
        <f>+IFERROR(ROUND(e!Z793/e!Y793*100,1),0)</f>
        <v>0</v>
      </c>
      <c r="R795" s="30">
        <f>+IFERROR(ROUND(e!AB793/e!AA793*100,1),0)</f>
        <v>100</v>
      </c>
      <c r="S795" s="30">
        <f>+IFERROR(ROUND(SUM(e!AC793:AF793)/J795*100,1),0)</f>
        <v>24.6</v>
      </c>
      <c r="T795" s="30">
        <f>+IFERROR(ROUND(e!AG793/e!Y793*100,1),0)</f>
        <v>65.900000000000006</v>
      </c>
      <c r="U795" s="30">
        <f>+IFERROR(ROUND(e!AH793/SUM(e!AH793:AJ793)*100,1),0)</f>
        <v>65.900000000000006</v>
      </c>
      <c r="V795" s="30">
        <f>+IFERROR(ROUND(e!AK793/SUM(e!AK793:AQ793)*100,1),0)</f>
        <v>97.7</v>
      </c>
      <c r="W795" s="30">
        <f>+IFERROR(ROUND(SUM(e!AR793:BG793)/J795*100,1),0)</f>
        <v>7.1</v>
      </c>
      <c r="X795" s="30">
        <f>+IFERROR(ROUND(SUM(e!BH793:BI793)/SUM(e!BJ793:BK793)*100,1),0)</f>
        <v>103.3</v>
      </c>
      <c r="Y795" s="30">
        <f t="shared" si="101"/>
        <v>9.6</v>
      </c>
      <c r="Z795" s="30">
        <f t="shared" si="102"/>
        <v>98.3</v>
      </c>
      <c r="AA795" s="30">
        <f>+IFERROR(ROUND(K795/SUM(e!T793:V793),1),0)</f>
        <v>146.4</v>
      </c>
      <c r="AB795" s="42">
        <f>+IFERROR(ROUND((SUM(e!BJ793:BK793)-SUM(e!BL793:BO793))/SUM(e!T793:V793),1),0)</f>
        <v>148.9</v>
      </c>
      <c r="AC795" s="30">
        <f>+IFERROR(ROUND(e!BP793/e!BQ793*100,1),0)</f>
        <v>425.6</v>
      </c>
      <c r="AD795" s="101">
        <f>+e!BR793</f>
        <v>910</v>
      </c>
      <c r="AF795" s="5"/>
      <c r="AG795" s="29"/>
      <c r="BG795" s="5"/>
      <c r="BH795" s="29"/>
      <c r="CH795" s="5"/>
      <c r="CI795" s="29"/>
    </row>
    <row r="796" spans="2:87">
      <c r="B796" s="40" t="s">
        <v>2211</v>
      </c>
      <c r="C796" s="30" t="s">
        <v>2212</v>
      </c>
      <c r="D796" s="30" t="s">
        <v>1720</v>
      </c>
      <c r="E796" s="30" t="s">
        <v>2242</v>
      </c>
      <c r="F796" s="30" t="str">
        <f t="shared" si="100"/>
        <v>愛知県南知多町</v>
      </c>
      <c r="G796" s="41">
        <f>+e!F794</f>
        <v>17681</v>
      </c>
      <c r="H796" s="41">
        <f>+e!G794</f>
        <v>9</v>
      </c>
      <c r="I796" s="41">
        <f>+SUM(e!H794:K794)</f>
        <v>0</v>
      </c>
      <c r="J796" s="41">
        <f>+SUM(e!L794:O794)</f>
        <v>243227</v>
      </c>
      <c r="K796" s="41">
        <f>+e!P794</f>
        <v>543145</v>
      </c>
      <c r="L796" s="41">
        <f>+SUM(e!Q794:R794)</f>
        <v>1713690</v>
      </c>
      <c r="M796" s="31">
        <f>+IFERROR(ROUND(e!P794/e!S794,0),0)</f>
        <v>90524</v>
      </c>
      <c r="N796" s="30">
        <f>+IFERROR(ROUND(SUM(e!T794:V794)/e!S794,0),0)</f>
        <v>468</v>
      </c>
      <c r="O796" s="30">
        <f>+IFERROR(ROUND(e!W794/e!G794*100,1),0)</f>
        <v>55.6</v>
      </c>
      <c r="P796" s="41">
        <f>+e!X794</f>
        <v>5</v>
      </c>
      <c r="Q796" s="30">
        <f>+IFERROR(ROUND(e!Z794/e!Y794*100,1),0)</f>
        <v>0</v>
      </c>
      <c r="R796" s="30">
        <f>+IFERROR(ROUND(e!AB794/e!AA794*100,1),0)</f>
        <v>0</v>
      </c>
      <c r="S796" s="30">
        <f>+IFERROR(ROUND(SUM(e!AC794:AF794)/J796*100,1),0)</f>
        <v>15.7</v>
      </c>
      <c r="T796" s="30">
        <f>+IFERROR(ROUND(e!AG794/e!Y794*100,1),0)</f>
        <v>0</v>
      </c>
      <c r="U796" s="30">
        <f>+IFERROR(ROUND(e!AH794/SUM(e!AH794:AJ794)*100,1),0)</f>
        <v>45.2</v>
      </c>
      <c r="V796" s="30">
        <f>+IFERROR(ROUND(e!AK794/SUM(e!AK794:AQ794)*100,1),0)</f>
        <v>77.900000000000006</v>
      </c>
      <c r="W796" s="30">
        <f>+IFERROR(ROUND(SUM(e!AR794:BG794)/J796*100,1),0)</f>
        <v>12.9</v>
      </c>
      <c r="X796" s="30">
        <f>+IFERROR(ROUND(SUM(e!BH794:BI794)/SUM(e!BJ794:BK794)*100,1),0)</f>
        <v>99</v>
      </c>
      <c r="Y796" s="30">
        <f t="shared" si="101"/>
        <v>315.5</v>
      </c>
      <c r="Z796" s="30">
        <f t="shared" si="102"/>
        <v>85.2</v>
      </c>
      <c r="AA796" s="30">
        <f>+IFERROR(ROUND(K796/SUM(e!T794:V794),1),0)</f>
        <v>193.5</v>
      </c>
      <c r="AB796" s="42">
        <f>+IFERROR(ROUND((SUM(e!BJ794:BK794)-SUM(e!BL794:BO794))/SUM(e!T794:V794),1),0)</f>
        <v>227</v>
      </c>
      <c r="AC796" s="30">
        <f>+IFERROR(ROUND(e!BP794/e!BQ794*100,1),0)</f>
        <v>350.2</v>
      </c>
      <c r="AD796" s="101">
        <f>+e!BR794</f>
        <v>22500</v>
      </c>
      <c r="AF796" s="5"/>
      <c r="AG796" s="29"/>
      <c r="BG796" s="5"/>
      <c r="BH796" s="29"/>
      <c r="CH796" s="5"/>
      <c r="CI796" s="29"/>
    </row>
    <row r="797" spans="2:87">
      <c r="B797" s="40" t="s">
        <v>2211</v>
      </c>
      <c r="C797" s="30" t="s">
        <v>2212</v>
      </c>
      <c r="D797" s="30" t="s">
        <v>1372</v>
      </c>
      <c r="E797" s="30" t="s">
        <v>2243</v>
      </c>
      <c r="F797" s="30" t="str">
        <f t="shared" si="100"/>
        <v>愛知県幸田町</v>
      </c>
      <c r="G797" s="41">
        <f>+e!F795</f>
        <v>41962</v>
      </c>
      <c r="H797" s="41">
        <f>+e!G795</f>
        <v>9</v>
      </c>
      <c r="I797" s="41">
        <f>+SUM(e!H795:K795)</f>
        <v>0</v>
      </c>
      <c r="J797" s="41">
        <f>+SUM(e!L795:O795)</f>
        <v>322314</v>
      </c>
      <c r="K797" s="41">
        <f>+e!P795</f>
        <v>669303</v>
      </c>
      <c r="L797" s="41">
        <f>+SUM(e!Q795:R795)</f>
        <v>7568</v>
      </c>
      <c r="M797" s="31">
        <f>+IFERROR(ROUND(e!P795/e!S795,0),0)</f>
        <v>111551</v>
      </c>
      <c r="N797" s="30">
        <f>+IFERROR(ROUND(SUM(e!T795:V795)/e!S795,0),0)</f>
        <v>752</v>
      </c>
      <c r="O797" s="30">
        <f>+IFERROR(ROUND(e!W795/e!G795*100,1),0)</f>
        <v>33.299999999999997</v>
      </c>
      <c r="P797" s="41">
        <f>+e!X795</f>
        <v>5</v>
      </c>
      <c r="Q797" s="30">
        <f>+IFERROR(ROUND(e!Z795/e!Y795*100,1),0)</f>
        <v>0</v>
      </c>
      <c r="R797" s="30">
        <f>+IFERROR(ROUND(e!AB795/e!AA795*100,1),0)</f>
        <v>0</v>
      </c>
      <c r="S797" s="30">
        <f>+IFERROR(ROUND(SUM(e!AC795:AF795)/J797*100,1),0)</f>
        <v>33.200000000000003</v>
      </c>
      <c r="T797" s="30">
        <f>+IFERROR(ROUND(e!AG795/e!Y795*100,1),0)</f>
        <v>0</v>
      </c>
      <c r="U797" s="30">
        <f>+IFERROR(ROUND(e!AH795/SUM(e!AH795:AJ795)*100,1),0)</f>
        <v>100</v>
      </c>
      <c r="V797" s="30">
        <f>+IFERROR(ROUND(e!AK795/SUM(e!AK795:AQ795)*100,1),0)</f>
        <v>100</v>
      </c>
      <c r="W797" s="30">
        <f>+IFERROR(ROUND(SUM(e!AR795:BG795)/J797*100,1),0)</f>
        <v>17.7</v>
      </c>
      <c r="X797" s="30">
        <f>+IFERROR(ROUND(SUM(e!BH795:BI795)/SUM(e!BJ795:BK795)*100,1),0)</f>
        <v>126.4</v>
      </c>
      <c r="Y797" s="30">
        <f t="shared" si="101"/>
        <v>1.1000000000000001</v>
      </c>
      <c r="Z797" s="30">
        <f t="shared" si="102"/>
        <v>127.1</v>
      </c>
      <c r="AA797" s="30">
        <f>+IFERROR(ROUND(K797/SUM(e!T795:V795),1),0)</f>
        <v>148.4</v>
      </c>
      <c r="AB797" s="42">
        <f>+IFERROR(ROUND((SUM(e!BJ795:BK795)-SUM(e!BL795:BO795))/SUM(e!T795:V795),1),0)</f>
        <v>116.8</v>
      </c>
      <c r="AC797" s="30">
        <f>+IFERROR(ROUND(e!BP795/e!BQ795*100,1),0)</f>
        <v>728.6</v>
      </c>
      <c r="AD797" s="101">
        <f>+e!BR795</f>
        <v>0</v>
      </c>
      <c r="AF797" s="5"/>
      <c r="AG797" s="29"/>
      <c r="BG797" s="5"/>
      <c r="BH797" s="29"/>
      <c r="CH797" s="5"/>
      <c r="CI797" s="29"/>
    </row>
    <row r="798" spans="2:87">
      <c r="B798" s="40" t="s">
        <v>2211</v>
      </c>
      <c r="C798" s="30" t="s">
        <v>2212</v>
      </c>
      <c r="D798" s="30" t="s">
        <v>1725</v>
      </c>
      <c r="E798" s="30" t="s">
        <v>2244</v>
      </c>
      <c r="F798" s="30" t="str">
        <f t="shared" si="100"/>
        <v>愛知県清須市</v>
      </c>
      <c r="G798" s="41">
        <f>+e!F796</f>
        <v>8083</v>
      </c>
      <c r="H798" s="41">
        <f>+e!G796</f>
        <v>3</v>
      </c>
      <c r="I798" s="41">
        <f>+SUM(e!H796:K796)</f>
        <v>1</v>
      </c>
      <c r="J798" s="41">
        <f>+SUM(e!L796:O796)</f>
        <v>63090</v>
      </c>
      <c r="K798" s="41">
        <f>+e!P796</f>
        <v>180615</v>
      </c>
      <c r="L798" s="41">
        <f>+SUM(e!Q796:R796)</f>
        <v>276626</v>
      </c>
      <c r="M798" s="31">
        <f>+IFERROR(ROUND(e!P796/e!S796,0),0)</f>
        <v>180615</v>
      </c>
      <c r="N798" s="30">
        <f>+IFERROR(ROUND(SUM(e!T796:V796)/e!S796,0),0)</f>
        <v>989</v>
      </c>
      <c r="O798" s="30">
        <f>+IFERROR(ROUND(e!W796/e!G796*100,1),0)</f>
        <v>0</v>
      </c>
      <c r="P798" s="41">
        <f>+e!X796</f>
        <v>4</v>
      </c>
      <c r="Q798" s="30">
        <f>+IFERROR(ROUND(e!Z796/e!Y796*100,1),0)</f>
        <v>100</v>
      </c>
      <c r="R798" s="30">
        <f>+IFERROR(ROUND(e!AB796/e!AA796*100,1),0)</f>
        <v>0</v>
      </c>
      <c r="S798" s="30">
        <f>+IFERROR(ROUND(SUM(e!AC796:AF796)/J798*100,1),0)</f>
        <v>42.9</v>
      </c>
      <c r="T798" s="30">
        <f>+IFERROR(ROUND(e!AG796/e!Y796*100,1),0)</f>
        <v>0</v>
      </c>
      <c r="U798" s="30">
        <f>+IFERROR(ROUND(e!AH796/SUM(e!AH796:AJ796)*100,1),0)</f>
        <v>0</v>
      </c>
      <c r="V798" s="30">
        <f>+IFERROR(ROUND(e!AK796/SUM(e!AK796:AQ796)*100,1),0)</f>
        <v>100</v>
      </c>
      <c r="W798" s="30">
        <f>+IFERROR(ROUND(SUM(e!AR796:BG796)/J798*100,1),0)</f>
        <v>9.8000000000000007</v>
      </c>
      <c r="X798" s="30">
        <f>+IFERROR(ROUND(SUM(e!BH796:BI796)/SUM(e!BJ796:BK796)*100,1),0)</f>
        <v>110.4</v>
      </c>
      <c r="Y798" s="30">
        <f t="shared" si="101"/>
        <v>153.19999999999999</v>
      </c>
      <c r="Z798" s="30">
        <f t="shared" si="102"/>
        <v>111</v>
      </c>
      <c r="AA798" s="30">
        <f>+IFERROR(ROUND(K798/SUM(e!T796:V796),1),0)</f>
        <v>182.6</v>
      </c>
      <c r="AB798" s="42">
        <f>+IFERROR(ROUND((SUM(e!BJ796:BK796)-SUM(e!BL796:BO796))/SUM(e!T796:V796),1),0)</f>
        <v>164.5</v>
      </c>
      <c r="AC798" s="30">
        <f>+IFERROR(ROUND(e!BP796/e!BQ796*100,1),0)</f>
        <v>264.5</v>
      </c>
      <c r="AD798" s="101">
        <f>+e!BR796</f>
        <v>5000</v>
      </c>
      <c r="AF798" s="5"/>
      <c r="AG798" s="29"/>
      <c r="BG798" s="5"/>
      <c r="BH798" s="29"/>
      <c r="CH798" s="5"/>
      <c r="CI798" s="29"/>
    </row>
    <row r="799" spans="2:87">
      <c r="B799" s="40" t="s">
        <v>2211</v>
      </c>
      <c r="C799" s="30" t="s">
        <v>2212</v>
      </c>
      <c r="D799" s="30" t="s">
        <v>1380</v>
      </c>
      <c r="E799" s="30" t="s">
        <v>2245</v>
      </c>
      <c r="F799" s="30" t="str">
        <f t="shared" si="100"/>
        <v>愛知県北名古屋水道企業団</v>
      </c>
      <c r="G799" s="41">
        <f>+e!F797</f>
        <v>98792</v>
      </c>
      <c r="H799" s="41">
        <f>+e!G797</f>
        <v>38</v>
      </c>
      <c r="I799" s="41">
        <f>+SUM(e!H797:K797)</f>
        <v>3</v>
      </c>
      <c r="J799" s="41">
        <f>+SUM(e!L797:O797)</f>
        <v>478185</v>
      </c>
      <c r="K799" s="41">
        <f>+e!P797</f>
        <v>1793253</v>
      </c>
      <c r="L799" s="41">
        <f>+SUM(e!Q797:R797)</f>
        <v>2265808</v>
      </c>
      <c r="M799" s="31">
        <f>+IFERROR(ROUND(e!P797/e!S797,0),0)</f>
        <v>56039</v>
      </c>
      <c r="N799" s="30">
        <f>+IFERROR(ROUND(SUM(e!T797:V797)/e!S797,0),0)</f>
        <v>335</v>
      </c>
      <c r="O799" s="30">
        <f>+IFERROR(ROUND(e!W797/e!G797*100,1),0)</f>
        <v>47.4</v>
      </c>
      <c r="P799" s="41">
        <f>+e!X797</f>
        <v>20</v>
      </c>
      <c r="Q799" s="30">
        <f>+IFERROR(ROUND(e!Z797/e!Y797*100,1),0)</f>
        <v>0</v>
      </c>
      <c r="R799" s="30">
        <f>+IFERROR(ROUND(e!AB797/e!AA797*100,1),0)</f>
        <v>0</v>
      </c>
      <c r="S799" s="30">
        <f>+IFERROR(ROUND(SUM(e!AC797:AF797)/J799*100,1),0)</f>
        <v>17.2</v>
      </c>
      <c r="T799" s="30">
        <f>+IFERROR(ROUND(e!AG797/e!Y797*100,1),0)</f>
        <v>0</v>
      </c>
      <c r="U799" s="30">
        <f>+IFERROR(ROUND(e!AH797/SUM(e!AH797:AJ797)*100,1),0)</f>
        <v>72.2</v>
      </c>
      <c r="V799" s="30">
        <f>+IFERROR(ROUND(e!AK797/SUM(e!AK797:AQ797)*100,1),0)</f>
        <v>55.4</v>
      </c>
      <c r="W799" s="30">
        <f>+IFERROR(ROUND(SUM(e!AR797:BG797)/J799*100,1),0)</f>
        <v>26.6</v>
      </c>
      <c r="X799" s="30">
        <f>+IFERROR(ROUND(SUM(e!BH797:BI797)/SUM(e!BJ797:BK797)*100,1),0)</f>
        <v>120.1</v>
      </c>
      <c r="Y799" s="30">
        <f t="shared" si="101"/>
        <v>126.4</v>
      </c>
      <c r="Z799" s="30">
        <f t="shared" si="102"/>
        <v>122.4</v>
      </c>
      <c r="AA799" s="30">
        <f>+IFERROR(ROUND(K799/SUM(e!T797:V797),1),0)</f>
        <v>167.2</v>
      </c>
      <c r="AB799" s="42">
        <f>+IFERROR(ROUND((SUM(e!BJ797:BK797)-SUM(e!BL797:BO797))/SUM(e!T797:V797),1),0)</f>
        <v>136.6</v>
      </c>
      <c r="AC799" s="30">
        <f>+IFERROR(ROUND(e!BP797/e!BQ797*100,1),0)</f>
        <v>204.8</v>
      </c>
      <c r="AD799" s="101">
        <f>+e!BR797</f>
        <v>27200</v>
      </c>
      <c r="AF799" s="5"/>
      <c r="AG799" s="29"/>
      <c r="BG799" s="5"/>
      <c r="BH799" s="29"/>
      <c r="CH799" s="5"/>
      <c r="CI799" s="29"/>
    </row>
    <row r="800" spans="2:87">
      <c r="B800" s="40" t="s">
        <v>2211</v>
      </c>
      <c r="C800" s="30" t="s">
        <v>2212</v>
      </c>
      <c r="D800" s="30" t="s">
        <v>1392</v>
      </c>
      <c r="E800" s="30" t="s">
        <v>2246</v>
      </c>
      <c r="F800" s="30" t="str">
        <f t="shared" si="100"/>
        <v>愛知県蟹江町</v>
      </c>
      <c r="G800" s="41">
        <f>+e!F798</f>
        <v>35598</v>
      </c>
      <c r="H800" s="41">
        <f>+e!G798</f>
        <v>7</v>
      </c>
      <c r="I800" s="41">
        <f>+SUM(e!H798:K798)</f>
        <v>1</v>
      </c>
      <c r="J800" s="41">
        <f>+SUM(e!L798:O798)</f>
        <v>198399</v>
      </c>
      <c r="K800" s="41">
        <f>+e!P798</f>
        <v>643201</v>
      </c>
      <c r="L800" s="41">
        <f>+SUM(e!Q798:R798)</f>
        <v>18168</v>
      </c>
      <c r="M800" s="31">
        <f>+IFERROR(ROUND(e!P798/e!S798,0),0)</f>
        <v>160800</v>
      </c>
      <c r="N800" s="30">
        <f>+IFERROR(ROUND(SUM(e!T798:V798)/e!S798,0),0)</f>
        <v>991</v>
      </c>
      <c r="O800" s="30">
        <f>+IFERROR(ROUND(e!W798/e!G798*100,1),0)</f>
        <v>14.3</v>
      </c>
      <c r="P800" s="41">
        <f>+e!X798</f>
        <v>8</v>
      </c>
      <c r="Q800" s="30">
        <f>+IFERROR(ROUND(e!Z798/e!Y798*100,1),0)</f>
        <v>0</v>
      </c>
      <c r="R800" s="30">
        <f>+IFERROR(ROUND(e!AB798/e!AA798*100,1),0)</f>
        <v>0</v>
      </c>
      <c r="S800" s="30">
        <f>+IFERROR(ROUND(SUM(e!AC798:AF798)/J800*100,1),0)</f>
        <v>43.8</v>
      </c>
      <c r="T800" s="30">
        <f>+IFERROR(ROUND(e!AG798/e!Y798*100,1),0)</f>
        <v>100</v>
      </c>
      <c r="U800" s="30">
        <f>+IFERROR(ROUND(e!AH798/SUM(e!AH798:AJ798)*100,1),0)</f>
        <v>100</v>
      </c>
      <c r="V800" s="30">
        <f>+IFERROR(ROUND(e!AK798/SUM(e!AK798:AQ798)*100,1),0)</f>
        <v>51.4</v>
      </c>
      <c r="W800" s="30">
        <f>+IFERROR(ROUND(SUM(e!AR798:BG798)/J800*100,1),0)</f>
        <v>8.3000000000000007</v>
      </c>
      <c r="X800" s="30">
        <f>+IFERROR(ROUND(SUM(e!BH798:BI798)/SUM(e!BJ798:BK798)*100,1),0)</f>
        <v>108.5</v>
      </c>
      <c r="Y800" s="30">
        <f t="shared" si="101"/>
        <v>2.8</v>
      </c>
      <c r="Z800" s="30">
        <f t="shared" si="102"/>
        <v>107</v>
      </c>
      <c r="AA800" s="30">
        <f>+IFERROR(ROUND(K800/SUM(e!T798:V798),1),0)</f>
        <v>162.30000000000001</v>
      </c>
      <c r="AB800" s="42">
        <f>+IFERROR(ROUND((SUM(e!BJ798:BK798)-SUM(e!BL798:BO798))/SUM(e!T798:V798),1),0)</f>
        <v>151.69999999999999</v>
      </c>
      <c r="AC800" s="30">
        <f>+IFERROR(ROUND(e!BP798/e!BQ798*100,1),0)</f>
        <v>2358.6</v>
      </c>
      <c r="AD800" s="101">
        <f>+e!BR798</f>
        <v>14500</v>
      </c>
      <c r="AF800" s="5"/>
      <c r="AG800" s="29"/>
      <c r="BG800" s="5"/>
      <c r="BH800" s="29"/>
      <c r="CH800" s="5"/>
      <c r="CI800" s="29"/>
    </row>
    <row r="801" spans="2:87">
      <c r="B801" s="40" t="s">
        <v>2211</v>
      </c>
      <c r="C801" s="30" t="s">
        <v>2212</v>
      </c>
      <c r="D801" s="30" t="s">
        <v>1394</v>
      </c>
      <c r="E801" s="30" t="s">
        <v>2247</v>
      </c>
      <c r="F801" s="30" t="str">
        <f t="shared" si="100"/>
        <v>愛知県岩倉市</v>
      </c>
      <c r="G801" s="41">
        <f>+e!F799</f>
        <v>47682</v>
      </c>
      <c r="H801" s="41">
        <f>+e!G799</f>
        <v>8</v>
      </c>
      <c r="I801" s="41">
        <f>+SUM(e!H799:K799)</f>
        <v>10</v>
      </c>
      <c r="J801" s="41">
        <f>+SUM(e!L799:O799)</f>
        <v>221830</v>
      </c>
      <c r="K801" s="41">
        <f>+e!P799</f>
        <v>578035</v>
      </c>
      <c r="L801" s="41">
        <f>+SUM(e!Q799:R799)</f>
        <v>179003</v>
      </c>
      <c r="M801" s="31">
        <f>+IFERROR(ROUND(e!P799/e!S799,0),0)</f>
        <v>192678</v>
      </c>
      <c r="N801" s="30">
        <f>+IFERROR(ROUND(SUM(e!T799:V799)/e!S799,0),0)</f>
        <v>1610</v>
      </c>
      <c r="O801" s="30">
        <f>+IFERROR(ROUND(e!W799/e!G799*100,1),0)</f>
        <v>50</v>
      </c>
      <c r="P801" s="41">
        <f>+e!X799</f>
        <v>3</v>
      </c>
      <c r="Q801" s="30">
        <f>+IFERROR(ROUND(e!Z799/e!Y799*100,1),0)</f>
        <v>0</v>
      </c>
      <c r="R801" s="30">
        <f>+IFERROR(ROUND(e!AB799/e!AA799*100,1),0)</f>
        <v>35.4</v>
      </c>
      <c r="S801" s="30">
        <f>+IFERROR(ROUND(SUM(e!AC799:AF799)/J801*100,1),0)</f>
        <v>38.6</v>
      </c>
      <c r="T801" s="30">
        <f>+IFERROR(ROUND(e!AG799/e!Y799*100,1),0)</f>
        <v>100</v>
      </c>
      <c r="U801" s="30">
        <f>+IFERROR(ROUND(e!AH799/SUM(e!AH799:AJ799)*100,1),0)</f>
        <v>100</v>
      </c>
      <c r="V801" s="30">
        <f>+IFERROR(ROUND(e!AK799/SUM(e!AK799:AQ799)*100,1),0)</f>
        <v>100</v>
      </c>
      <c r="W801" s="30">
        <f>+IFERROR(ROUND(SUM(e!AR799:BG799)/J801*100,1),0)</f>
        <v>12.7</v>
      </c>
      <c r="X801" s="30">
        <f>+IFERROR(ROUND(SUM(e!BH799:BI799)/SUM(e!BJ799:BK799)*100,1),0)</f>
        <v>109.9</v>
      </c>
      <c r="Y801" s="30">
        <f t="shared" si="101"/>
        <v>31</v>
      </c>
      <c r="Z801" s="30">
        <f t="shared" si="102"/>
        <v>107.5</v>
      </c>
      <c r="AA801" s="30">
        <f>+IFERROR(ROUND(K801/SUM(e!T799:V799),1),0)</f>
        <v>119.7</v>
      </c>
      <c r="AB801" s="42">
        <f>+IFERROR(ROUND((SUM(e!BJ799:BK799)-SUM(e!BL799:BO799))/SUM(e!T799:V799),1),0)</f>
        <v>111.4</v>
      </c>
      <c r="AC801" s="30">
        <f>+IFERROR(ROUND(e!BP799/e!BQ799*100,1),0)</f>
        <v>377.5</v>
      </c>
      <c r="AD801" s="101">
        <f>+e!BR799</f>
        <v>32400</v>
      </c>
      <c r="AF801" s="5"/>
      <c r="AG801" s="29"/>
      <c r="BG801" s="5"/>
      <c r="BH801" s="29"/>
      <c r="CH801" s="5"/>
      <c r="CI801" s="29"/>
    </row>
    <row r="802" spans="2:87">
      <c r="B802" s="40" t="s">
        <v>2211</v>
      </c>
      <c r="C802" s="30" t="s">
        <v>2212</v>
      </c>
      <c r="D802" s="30" t="s">
        <v>1398</v>
      </c>
      <c r="E802" s="30" t="s">
        <v>2248</v>
      </c>
      <c r="F802" s="30" t="str">
        <f t="shared" si="100"/>
        <v>愛知県稲沢市</v>
      </c>
      <c r="G802" s="41">
        <f>+e!F800</f>
        <v>135608</v>
      </c>
      <c r="H802" s="41">
        <f>+e!G800</f>
        <v>30</v>
      </c>
      <c r="I802" s="41">
        <f>+SUM(e!H800:K800)</f>
        <v>2</v>
      </c>
      <c r="J802" s="41">
        <f>+SUM(e!L800:O800)</f>
        <v>1000721</v>
      </c>
      <c r="K802" s="41">
        <f>+e!P800</f>
        <v>2342423</v>
      </c>
      <c r="L802" s="41">
        <f>+SUM(e!Q800:R800)</f>
        <v>3205459</v>
      </c>
      <c r="M802" s="31">
        <f>+IFERROR(ROUND(e!P800/e!S800,0),0)</f>
        <v>117121</v>
      </c>
      <c r="N802" s="30">
        <f>+IFERROR(ROUND(SUM(e!T800:V800)/e!S800,0),0)</f>
        <v>709</v>
      </c>
      <c r="O802" s="30">
        <f>+IFERROR(ROUND(e!W800/e!G800*100,1),0)</f>
        <v>73.3</v>
      </c>
      <c r="P802" s="41">
        <f>+e!X800</f>
        <v>22</v>
      </c>
      <c r="Q802" s="30">
        <f>+IFERROR(ROUND(e!Z800/e!Y800*100,1),0)</f>
        <v>0</v>
      </c>
      <c r="R802" s="30">
        <f>+IFERROR(ROUND(e!AB800/e!AA800*100,1),0)</f>
        <v>82.4</v>
      </c>
      <c r="S802" s="30">
        <f>+IFERROR(ROUND(SUM(e!AC800:AF800)/J802*100,1),0)</f>
        <v>28.8</v>
      </c>
      <c r="T802" s="30">
        <f>+IFERROR(ROUND(e!AG800/e!Y800*100,1),0)</f>
        <v>100</v>
      </c>
      <c r="U802" s="30">
        <f>+IFERROR(ROUND(e!AH800/SUM(e!AH800:AJ800)*100,1),0)</f>
        <v>0</v>
      </c>
      <c r="V802" s="30">
        <f>+IFERROR(ROUND(e!AK800/SUM(e!AK800:AQ800)*100,1),0)</f>
        <v>52</v>
      </c>
      <c r="W802" s="30">
        <f>+IFERROR(ROUND(SUM(e!AR800:BG800)/J802*100,1),0)</f>
        <v>11.4</v>
      </c>
      <c r="X802" s="30">
        <f>+IFERROR(ROUND(SUM(e!BH800:BI800)/SUM(e!BJ800:BK800)*100,1),0)</f>
        <v>125.6</v>
      </c>
      <c r="Y802" s="30">
        <f t="shared" si="101"/>
        <v>136.80000000000001</v>
      </c>
      <c r="Z802" s="30">
        <f t="shared" si="102"/>
        <v>125.7</v>
      </c>
      <c r="AA802" s="30">
        <f>+IFERROR(ROUND(K802/SUM(e!T800:V800),1),0)</f>
        <v>165.3</v>
      </c>
      <c r="AB802" s="42">
        <f>+IFERROR(ROUND((SUM(e!BJ800:BK800)-SUM(e!BL800:BO800))/SUM(e!T800:V800),1),0)</f>
        <v>131.5</v>
      </c>
      <c r="AC802" s="30">
        <f>+IFERROR(ROUND(e!BP800/e!BQ800*100,1),0)</f>
        <v>425.2</v>
      </c>
      <c r="AD802" s="101">
        <f>+e!BR800</f>
        <v>46000</v>
      </c>
      <c r="AF802" s="5"/>
      <c r="AG802" s="29"/>
      <c r="BG802" s="5"/>
      <c r="BH802" s="29"/>
      <c r="CH802" s="5"/>
      <c r="CI802" s="29"/>
    </row>
    <row r="803" spans="2:87">
      <c r="B803" s="40" t="s">
        <v>2211</v>
      </c>
      <c r="C803" s="30" t="s">
        <v>2212</v>
      </c>
      <c r="D803" s="30" t="s">
        <v>1577</v>
      </c>
      <c r="E803" s="30" t="s">
        <v>2249</v>
      </c>
      <c r="F803" s="30" t="str">
        <f t="shared" si="100"/>
        <v>愛知県愛西市</v>
      </c>
      <c r="G803" s="41">
        <f>+e!F801</f>
        <v>25819</v>
      </c>
      <c r="H803" s="41">
        <f>+e!G801</f>
        <v>9</v>
      </c>
      <c r="I803" s="41">
        <f>+SUM(e!H801:K801)</f>
        <v>3</v>
      </c>
      <c r="J803" s="41">
        <f>+SUM(e!L801:O801)</f>
        <v>223742</v>
      </c>
      <c r="K803" s="41">
        <f>+e!P801</f>
        <v>420080</v>
      </c>
      <c r="L803" s="41">
        <f>+SUM(e!Q801:R801)</f>
        <v>251472</v>
      </c>
      <c r="M803" s="31">
        <f>+IFERROR(ROUND(e!P801/e!S801,0),0)</f>
        <v>60011</v>
      </c>
      <c r="N803" s="30">
        <f>+IFERROR(ROUND(SUM(e!T801:V801)/e!S801,0),0)</f>
        <v>378</v>
      </c>
      <c r="O803" s="30">
        <f>+IFERROR(ROUND(e!W801/e!G801*100,1),0)</f>
        <v>0</v>
      </c>
      <c r="P803" s="41">
        <f>+e!X801</f>
        <v>3</v>
      </c>
      <c r="Q803" s="30">
        <f>+IFERROR(ROUND(e!Z801/e!Y801*100,1),0)</f>
        <v>100</v>
      </c>
      <c r="R803" s="30">
        <f>+IFERROR(ROUND(e!AB801/e!AA801*100,1),0)</f>
        <v>50.7</v>
      </c>
      <c r="S803" s="30">
        <f>+IFERROR(ROUND(SUM(e!AC801:AF801)/J803*100,1),0)</f>
        <v>38.4</v>
      </c>
      <c r="T803" s="30">
        <f>+IFERROR(ROUND(e!AG801/e!Y801*100,1),0)</f>
        <v>19.100000000000001</v>
      </c>
      <c r="U803" s="30">
        <f>+IFERROR(ROUND(e!AH801/SUM(e!AH801:AJ801)*100,1),0)</f>
        <v>0</v>
      </c>
      <c r="V803" s="30">
        <f>+IFERROR(ROUND(e!AK801/SUM(e!AK801:AQ801)*100,1),0)</f>
        <v>97.4</v>
      </c>
      <c r="W803" s="30">
        <f>+IFERROR(ROUND(SUM(e!AR801:BG801)/J803*100,1),0)</f>
        <v>11.9</v>
      </c>
      <c r="X803" s="30">
        <f>+IFERROR(ROUND(SUM(e!BH801:BI801)/SUM(e!BJ801:BK801)*100,1),0)</f>
        <v>108.9</v>
      </c>
      <c r="Y803" s="30">
        <f t="shared" si="101"/>
        <v>59.9</v>
      </c>
      <c r="Z803" s="30">
        <f t="shared" si="102"/>
        <v>108.2</v>
      </c>
      <c r="AA803" s="30">
        <f>+IFERROR(ROUND(K803/SUM(e!T801:V801),1),0)</f>
        <v>158.80000000000001</v>
      </c>
      <c r="AB803" s="42">
        <f>+IFERROR(ROUND((SUM(e!BJ801:BK801)-SUM(e!BL801:BO801))/SUM(e!T801:V801),1),0)</f>
        <v>146.80000000000001</v>
      </c>
      <c r="AC803" s="30">
        <f>+IFERROR(ROUND(e!BP801/e!BQ801*100,1),0)</f>
        <v>539.6</v>
      </c>
      <c r="AD803" s="101">
        <f>+e!BR801</f>
        <v>8030</v>
      </c>
      <c r="AF803" s="5"/>
      <c r="AG803" s="29"/>
      <c r="BG803" s="5"/>
      <c r="BH803" s="29"/>
      <c r="CH803" s="5"/>
      <c r="CI803" s="29"/>
    </row>
    <row r="804" spans="2:87">
      <c r="B804" s="40" t="s">
        <v>2211</v>
      </c>
      <c r="C804" s="30" t="s">
        <v>2212</v>
      </c>
      <c r="D804" s="30" t="s">
        <v>1579</v>
      </c>
      <c r="E804" s="30" t="s">
        <v>2250</v>
      </c>
      <c r="F804" s="30" t="str">
        <f t="shared" si="100"/>
        <v>愛知県丹羽広域事務組合</v>
      </c>
      <c r="G804" s="41">
        <f>+e!F802</f>
        <v>58039</v>
      </c>
      <c r="H804" s="41">
        <f>+e!G802</f>
        <v>21</v>
      </c>
      <c r="I804" s="41">
        <f>+SUM(e!H802:K802)</f>
        <v>10</v>
      </c>
      <c r="J804" s="41">
        <f>+SUM(e!L802:O802)</f>
        <v>326392</v>
      </c>
      <c r="K804" s="41">
        <f>+e!P802</f>
        <v>804332</v>
      </c>
      <c r="L804" s="41">
        <f>+SUM(e!Q802:R802)</f>
        <v>525000</v>
      </c>
      <c r="M804" s="31">
        <f>+IFERROR(ROUND(e!P802/e!S802,0),0)</f>
        <v>47314</v>
      </c>
      <c r="N804" s="30">
        <f>+IFERROR(ROUND(SUM(e!T802:V802)/e!S802,0),0)</f>
        <v>361</v>
      </c>
      <c r="O804" s="30">
        <f>+IFERROR(ROUND(e!W802/e!G802*100,1),0)</f>
        <v>0</v>
      </c>
      <c r="P804" s="41">
        <f>+e!X802</f>
        <v>14</v>
      </c>
      <c r="Q804" s="30">
        <f>+IFERROR(ROUND(e!Z802/e!Y802*100,1),0)</f>
        <v>0</v>
      </c>
      <c r="R804" s="30">
        <f>+IFERROR(ROUND(e!AB802/e!AA802*100,1),0)</f>
        <v>0</v>
      </c>
      <c r="S804" s="30">
        <f>+IFERROR(ROUND(SUM(e!AC802:AF802)/J804*100,1),0)</f>
        <v>32.4</v>
      </c>
      <c r="T804" s="30">
        <f>+IFERROR(ROUND(e!AG802/e!Y802*100,1),0)</f>
        <v>39.6</v>
      </c>
      <c r="U804" s="30">
        <f>+IFERROR(ROUND(e!AH802/SUM(e!AH802:AJ802)*100,1),0)</f>
        <v>13.6</v>
      </c>
      <c r="V804" s="30">
        <f>+IFERROR(ROUND(e!AK802/SUM(e!AK802:AQ802)*100,1),0)</f>
        <v>100</v>
      </c>
      <c r="W804" s="30">
        <f>+IFERROR(ROUND(SUM(e!AR802:BG802)/J804*100,1),0)</f>
        <v>16.600000000000001</v>
      </c>
      <c r="X804" s="30">
        <f>+IFERROR(ROUND(SUM(e!BH802:BI802)/SUM(e!BJ802:BK802)*100,1),0)</f>
        <v>105.6</v>
      </c>
      <c r="Y804" s="30">
        <f t="shared" si="101"/>
        <v>65.3</v>
      </c>
      <c r="Z804" s="30">
        <f t="shared" si="102"/>
        <v>102.1</v>
      </c>
      <c r="AA804" s="30">
        <f>+IFERROR(ROUND(K804/SUM(e!T802:V802),1),0)</f>
        <v>130.9</v>
      </c>
      <c r="AB804" s="42">
        <f>+IFERROR(ROUND((SUM(e!BJ802:BK802)-SUM(e!BL802:BO802))/SUM(e!T802:V802),1),0)</f>
        <v>128.19999999999999</v>
      </c>
      <c r="AC804" s="30">
        <f>+IFERROR(ROUND(e!BP802/e!BQ802*100,1),0)</f>
        <v>916.7</v>
      </c>
      <c r="AD804" s="101">
        <f>+e!BR802</f>
        <v>14000</v>
      </c>
      <c r="AF804" s="5"/>
      <c r="AG804" s="29"/>
      <c r="BG804" s="5"/>
      <c r="BH804" s="29"/>
      <c r="CH804" s="5"/>
      <c r="CI804" s="29"/>
    </row>
    <row r="805" spans="2:87">
      <c r="B805" s="40" t="s">
        <v>2211</v>
      </c>
      <c r="C805" s="30" t="s">
        <v>2212</v>
      </c>
      <c r="D805" s="30" t="s">
        <v>1581</v>
      </c>
      <c r="E805" s="30" t="s">
        <v>2251</v>
      </c>
      <c r="F805" s="30" t="str">
        <f t="shared" si="100"/>
        <v>愛知県西尾市</v>
      </c>
      <c r="G805" s="41">
        <f>+e!F803</f>
        <v>166239</v>
      </c>
      <c r="H805" s="41">
        <f>+e!G803</f>
        <v>30</v>
      </c>
      <c r="I805" s="41">
        <f>+SUM(e!H803:K803)</f>
        <v>1</v>
      </c>
      <c r="J805" s="41">
        <f>+SUM(e!L803:O803)</f>
        <v>1352177</v>
      </c>
      <c r="K805" s="41">
        <f>+e!P803</f>
        <v>2914628</v>
      </c>
      <c r="L805" s="41">
        <f>+SUM(e!Q803:R803)</f>
        <v>632893</v>
      </c>
      <c r="M805" s="31">
        <f>+IFERROR(ROUND(e!P803/e!S803,0),0)</f>
        <v>121443</v>
      </c>
      <c r="N805" s="30">
        <f>+IFERROR(ROUND(SUM(e!T803:V803)/e!S803,0),0)</f>
        <v>764</v>
      </c>
      <c r="O805" s="30">
        <f>+IFERROR(ROUND(e!W803/e!G803*100,1),0)</f>
        <v>53.3</v>
      </c>
      <c r="P805" s="41">
        <f>+e!X803</f>
        <v>16</v>
      </c>
      <c r="Q805" s="30">
        <f>+IFERROR(ROUND(e!Z803/e!Y803*100,1),0)</f>
        <v>0</v>
      </c>
      <c r="R805" s="30">
        <f>+IFERROR(ROUND(e!AB803/e!AA803*100,1),0)</f>
        <v>12.5</v>
      </c>
      <c r="S805" s="30">
        <f>+IFERROR(ROUND(SUM(e!AC803:AF803)/J805*100,1),0)</f>
        <v>23.1</v>
      </c>
      <c r="T805" s="30">
        <f>+IFERROR(ROUND(e!AG803/e!Y803*100,1),0)</f>
        <v>0</v>
      </c>
      <c r="U805" s="30">
        <f>+IFERROR(ROUND(e!AH803/SUM(e!AH803:AJ803)*100,1),0)</f>
        <v>100</v>
      </c>
      <c r="V805" s="30">
        <f>+IFERROR(ROUND(e!AK803/SUM(e!AK803:AQ803)*100,1),0)</f>
        <v>80.599999999999994</v>
      </c>
      <c r="W805" s="30">
        <f>+IFERROR(ROUND(SUM(e!AR803:BG803)/J805*100,1),0)</f>
        <v>13.6</v>
      </c>
      <c r="X805" s="30">
        <f>+IFERROR(ROUND(SUM(e!BH803:BI803)/SUM(e!BJ803:BK803)*100,1),0)</f>
        <v>119.2</v>
      </c>
      <c r="Y805" s="30">
        <f t="shared" si="101"/>
        <v>21.7</v>
      </c>
      <c r="Z805" s="30">
        <f t="shared" si="102"/>
        <v>117.1</v>
      </c>
      <c r="AA805" s="30">
        <f>+IFERROR(ROUND(K805/SUM(e!T803:V803),1),0)</f>
        <v>158.9</v>
      </c>
      <c r="AB805" s="42">
        <f>+IFERROR(ROUND((SUM(e!BJ803:BK803)-SUM(e!BL803:BO803))/SUM(e!T803:V803),1),0)</f>
        <v>135.69999999999999</v>
      </c>
      <c r="AC805" s="30">
        <f>+IFERROR(ROUND(e!BP803/e!BQ803*100,1),0)</f>
        <v>744.9</v>
      </c>
      <c r="AD805" s="101">
        <f>+e!BR803</f>
        <v>55200</v>
      </c>
      <c r="AF805" s="5"/>
      <c r="AG805" s="29"/>
      <c r="BG805" s="5"/>
      <c r="BH805" s="29"/>
      <c r="CH805" s="5"/>
      <c r="CI805" s="29"/>
    </row>
    <row r="806" spans="2:87">
      <c r="B806" s="40" t="s">
        <v>2211</v>
      </c>
      <c r="C806" s="30" t="s">
        <v>2212</v>
      </c>
      <c r="D806" s="30" t="s">
        <v>1402</v>
      </c>
      <c r="E806" s="30" t="s">
        <v>2252</v>
      </c>
      <c r="F806" s="30" t="str">
        <f t="shared" si="100"/>
        <v>愛知県江南市</v>
      </c>
      <c r="G806" s="41">
        <f>+e!F804</f>
        <v>92237</v>
      </c>
      <c r="H806" s="41">
        <f>+e!G804</f>
        <v>19</v>
      </c>
      <c r="I806" s="41">
        <f>+SUM(e!H804:K804)</f>
        <v>11</v>
      </c>
      <c r="J806" s="41">
        <f>+SUM(e!L804:O804)</f>
        <v>712350</v>
      </c>
      <c r="K806" s="41">
        <f>+e!P804</f>
        <v>1150420</v>
      </c>
      <c r="L806" s="41">
        <f>+SUM(e!Q804:R804)</f>
        <v>1456466</v>
      </c>
      <c r="M806" s="31">
        <f>+IFERROR(ROUND(e!P804/e!S804,0),0)</f>
        <v>104584</v>
      </c>
      <c r="N806" s="30">
        <f>+IFERROR(ROUND(SUM(e!T804:V804)/e!S804,0),0)</f>
        <v>889</v>
      </c>
      <c r="O806" s="30">
        <f>+IFERROR(ROUND(e!W804/e!G804*100,1),0)</f>
        <v>63.2</v>
      </c>
      <c r="P806" s="41">
        <f>+e!X804</f>
        <v>5</v>
      </c>
      <c r="Q806" s="30">
        <f>+IFERROR(ROUND(e!Z804/e!Y804*100,1),0)</f>
        <v>0</v>
      </c>
      <c r="R806" s="30">
        <f>+IFERROR(ROUND(e!AB804/e!AA804*100,1),0)</f>
        <v>25.6</v>
      </c>
      <c r="S806" s="30">
        <f>+IFERROR(ROUND(SUM(e!AC804:AF804)/J806*100,1),0)</f>
        <v>20.399999999999999</v>
      </c>
      <c r="T806" s="30">
        <f>+IFERROR(ROUND(e!AG804/e!Y804*100,1),0)</f>
        <v>20.8</v>
      </c>
      <c r="U806" s="30">
        <f>+IFERROR(ROUND(e!AH804/SUM(e!AH804:AJ804)*100,1),0)</f>
        <v>100</v>
      </c>
      <c r="V806" s="30">
        <f>+IFERROR(ROUND(e!AK804/SUM(e!AK804:AQ804)*100,1),0)</f>
        <v>100</v>
      </c>
      <c r="W806" s="30">
        <f>+IFERROR(ROUND(SUM(e!AR804:BG804)/J806*100,1),0)</f>
        <v>15.4</v>
      </c>
      <c r="X806" s="30">
        <f>+IFERROR(ROUND(SUM(e!BH804:BI804)/SUM(e!BJ804:BK804)*100,1),0)</f>
        <v>106.2</v>
      </c>
      <c r="Y806" s="30">
        <f t="shared" si="101"/>
        <v>126.6</v>
      </c>
      <c r="Z806" s="30">
        <f t="shared" si="102"/>
        <v>102.2</v>
      </c>
      <c r="AA806" s="30">
        <f>+IFERROR(ROUND(K806/SUM(e!T804:V804),1),0)</f>
        <v>117.6</v>
      </c>
      <c r="AB806" s="42">
        <f>+IFERROR(ROUND((SUM(e!BJ804:BK804)-SUM(e!BL804:BO804))/SUM(e!T804:V804),1),0)</f>
        <v>115.1</v>
      </c>
      <c r="AC806" s="30">
        <f>+IFERROR(ROUND(e!BP804/e!BQ804*100,1),0)</f>
        <v>558.1</v>
      </c>
      <c r="AD806" s="101">
        <f>+e!BR804</f>
        <v>23080</v>
      </c>
      <c r="AF806" s="5"/>
      <c r="AG806" s="29"/>
      <c r="BG806" s="5"/>
      <c r="BH806" s="29"/>
      <c r="CH806" s="5"/>
      <c r="CI806" s="29"/>
    </row>
    <row r="807" spans="2:87">
      <c r="B807" s="40" t="s">
        <v>2211</v>
      </c>
      <c r="C807" s="30" t="s">
        <v>2212</v>
      </c>
      <c r="D807" s="30" t="s">
        <v>2113</v>
      </c>
      <c r="E807" s="30" t="s">
        <v>2253</v>
      </c>
      <c r="F807" s="30" t="str">
        <f t="shared" si="100"/>
        <v>愛知県愛知中部水道企業団</v>
      </c>
      <c r="G807" s="41">
        <f>+e!F805</f>
        <v>327785</v>
      </c>
      <c r="H807" s="41">
        <f>+e!G805</f>
        <v>94</v>
      </c>
      <c r="I807" s="41">
        <f>+SUM(e!H805:K805)</f>
        <v>10</v>
      </c>
      <c r="J807" s="41">
        <f>+SUM(e!L805:O805)</f>
        <v>1833164</v>
      </c>
      <c r="K807" s="41">
        <f>+e!P805</f>
        <v>5836679</v>
      </c>
      <c r="L807" s="41">
        <f>+SUM(e!Q805:R805)</f>
        <v>2141852</v>
      </c>
      <c r="M807" s="31">
        <f>+IFERROR(ROUND(e!P805/e!S805,0),0)</f>
        <v>98927</v>
      </c>
      <c r="N807" s="30">
        <f>+IFERROR(ROUND(SUM(e!T805:V805)/e!S805,0),0)</f>
        <v>557</v>
      </c>
      <c r="O807" s="30">
        <f>+IFERROR(ROUND(e!W805/e!G805*100,1),0)</f>
        <v>28.7</v>
      </c>
      <c r="P807" s="41">
        <f>+e!X805</f>
        <v>19</v>
      </c>
      <c r="Q807" s="30">
        <f>+IFERROR(ROUND(e!Z805/e!Y805*100,1),0)</f>
        <v>0</v>
      </c>
      <c r="R807" s="30">
        <f>+IFERROR(ROUND(e!AB805/e!AA805*100,1),0)</f>
        <v>54.1</v>
      </c>
      <c r="S807" s="30">
        <f>+IFERROR(ROUND(SUM(e!AC805:AF805)/J807*100,1),0)</f>
        <v>23.8</v>
      </c>
      <c r="T807" s="30">
        <f>+IFERROR(ROUND(e!AG805/e!Y805*100,1),0)</f>
        <v>0</v>
      </c>
      <c r="U807" s="30">
        <f>+IFERROR(ROUND(e!AH805/SUM(e!AH805:AJ805)*100,1),0)</f>
        <v>100</v>
      </c>
      <c r="V807" s="30">
        <f>+IFERROR(ROUND(e!AK805/SUM(e!AK805:AQ805)*100,1),0)</f>
        <v>98.7</v>
      </c>
      <c r="W807" s="30">
        <f>+IFERROR(ROUND(SUM(e!AR805:BG805)/J807*100,1),0)</f>
        <v>17.600000000000001</v>
      </c>
      <c r="X807" s="30">
        <f>+IFERROR(ROUND(SUM(e!BH805:BI805)/SUM(e!BJ805:BK805)*100,1),0)</f>
        <v>118.4</v>
      </c>
      <c r="Y807" s="30">
        <f t="shared" si="101"/>
        <v>36.700000000000003</v>
      </c>
      <c r="Z807" s="30">
        <f t="shared" si="102"/>
        <v>116.2</v>
      </c>
      <c r="AA807" s="30">
        <f>+IFERROR(ROUND(K807/SUM(e!T805:V805),1),0)</f>
        <v>177.7</v>
      </c>
      <c r="AB807" s="42">
        <f>+IFERROR(ROUND((SUM(e!BJ805:BK805)-SUM(e!BL805:BO805))/SUM(e!T805:V805),1),0)</f>
        <v>152.9</v>
      </c>
      <c r="AC807" s="30">
        <f>+IFERROR(ROUND(e!BP805/e!BQ805*100,1),0)</f>
        <v>299.10000000000002</v>
      </c>
      <c r="AD807" s="101">
        <f>+e!BR805</f>
        <v>121150</v>
      </c>
      <c r="AF807" s="5"/>
      <c r="AG807" s="29"/>
      <c r="BG807" s="5"/>
      <c r="BH807" s="29"/>
      <c r="CH807" s="5"/>
      <c r="CI807" s="29"/>
    </row>
    <row r="808" spans="2:87">
      <c r="B808" s="40" t="s">
        <v>2211</v>
      </c>
      <c r="C808" s="30" t="s">
        <v>2212</v>
      </c>
      <c r="D808" s="30" t="s">
        <v>1867</v>
      </c>
      <c r="E808" s="30" t="s">
        <v>2254</v>
      </c>
      <c r="F808" s="30" t="str">
        <f t="shared" si="100"/>
        <v>愛知県あま市</v>
      </c>
      <c r="G808" s="41">
        <f>+e!F806</f>
        <v>45007</v>
      </c>
      <c r="H808" s="41">
        <f>+e!G806</f>
        <v>10</v>
      </c>
      <c r="I808" s="41">
        <f>+SUM(e!H806:K806)</f>
        <v>0</v>
      </c>
      <c r="J808" s="41">
        <f>+SUM(e!L806:O806)</f>
        <v>301985</v>
      </c>
      <c r="K808" s="41">
        <f>+e!P806</f>
        <v>656007</v>
      </c>
      <c r="L808" s="41">
        <f>+SUM(e!Q806:R806)</f>
        <v>550791</v>
      </c>
      <c r="M808" s="31">
        <f>+IFERROR(ROUND(e!P806/e!S806,0),0)</f>
        <v>93715</v>
      </c>
      <c r="N808" s="30">
        <f>+IFERROR(ROUND(SUM(e!T806:V806)/e!S806,0),0)</f>
        <v>667</v>
      </c>
      <c r="O808" s="30">
        <f>+IFERROR(ROUND(e!W806/e!G806*100,1),0)</f>
        <v>10</v>
      </c>
      <c r="P808" s="41">
        <f>+e!X806</f>
        <v>6</v>
      </c>
      <c r="Q808" s="30">
        <f>+IFERROR(ROUND(e!Z806/e!Y806*100,1),0)</f>
        <v>0</v>
      </c>
      <c r="R808" s="30">
        <f>+IFERROR(ROUND(e!AB806/e!AA806*100,1),0)</f>
        <v>100</v>
      </c>
      <c r="S808" s="30">
        <f>+IFERROR(ROUND(SUM(e!AC806:AF806)/J808*100,1),0)</f>
        <v>35.700000000000003</v>
      </c>
      <c r="T808" s="30">
        <f>+IFERROR(ROUND(e!AG806/e!Y806*100,1),0)</f>
        <v>0</v>
      </c>
      <c r="U808" s="30">
        <f>+IFERROR(ROUND(e!AH806/SUM(e!AH806:AJ806)*100,1),0)</f>
        <v>0</v>
      </c>
      <c r="V808" s="30">
        <f>+IFERROR(ROUND(e!AK806/SUM(e!AK806:AQ806)*100,1),0)</f>
        <v>100</v>
      </c>
      <c r="W808" s="30">
        <f>+IFERROR(ROUND(SUM(e!AR806:BG806)/J808*100,1),0)</f>
        <v>8.6999999999999993</v>
      </c>
      <c r="X808" s="30">
        <f>+IFERROR(ROUND(SUM(e!BH806:BI806)/SUM(e!BJ806:BK806)*100,1),0)</f>
        <v>103.2</v>
      </c>
      <c r="Y808" s="30">
        <f t="shared" si="101"/>
        <v>84</v>
      </c>
      <c r="Z808" s="30">
        <f t="shared" si="102"/>
        <v>97.8</v>
      </c>
      <c r="AA808" s="30">
        <f>+IFERROR(ROUND(K808/SUM(e!T806:V806),1),0)</f>
        <v>140.4</v>
      </c>
      <c r="AB808" s="42">
        <f>+IFERROR(ROUND((SUM(e!BJ806:BK806)-SUM(e!BL806:BO806))/SUM(e!T806:V806),1),0)</f>
        <v>143.6</v>
      </c>
      <c r="AC808" s="30">
        <f>+IFERROR(ROUND(e!BP806/e!BQ806*100,1),0)</f>
        <v>370.1</v>
      </c>
      <c r="AD808" s="101">
        <f>+e!BR806</f>
        <v>18400</v>
      </c>
      <c r="AF808" s="5"/>
      <c r="AG808" s="29"/>
      <c r="BG808" s="5"/>
      <c r="BH808" s="29"/>
      <c r="CH808" s="5"/>
      <c r="CI808" s="29"/>
    </row>
    <row r="809" spans="2:87">
      <c r="B809" s="40" t="s">
        <v>2211</v>
      </c>
      <c r="C809" s="30" t="s">
        <v>2212</v>
      </c>
      <c r="D809" s="30" t="s">
        <v>1466</v>
      </c>
      <c r="E809" s="30" t="s">
        <v>2212</v>
      </c>
      <c r="F809" s="30" t="str">
        <f t="shared" si="100"/>
        <v>愛知県愛知県</v>
      </c>
      <c r="G809" s="41">
        <f>+e!F807</f>
        <v>0</v>
      </c>
      <c r="H809" s="41">
        <f>+e!G807</f>
        <v>328</v>
      </c>
      <c r="I809" s="41">
        <f>+SUM(e!H807:K807)</f>
        <v>11</v>
      </c>
      <c r="J809" s="41">
        <f>+SUM(e!L807:O807)</f>
        <v>786333</v>
      </c>
      <c r="K809" s="41">
        <f>+e!P807</f>
        <v>28819724</v>
      </c>
      <c r="L809" s="41">
        <f>+SUM(e!Q807:R807)</f>
        <v>66440499</v>
      </c>
      <c r="M809" s="31">
        <f>+IFERROR(ROUND(e!P807/e!S807,0),0)</f>
        <v>113912</v>
      </c>
      <c r="N809" s="30">
        <f>+IFERROR(ROUND(SUM(e!T807:V807)/e!S807,0),0)</f>
        <v>1679</v>
      </c>
      <c r="O809" s="30">
        <f>+IFERROR(ROUND(e!W807/e!G807*100,1),0)</f>
        <v>70.099999999999994</v>
      </c>
      <c r="P809" s="41">
        <f>+e!X807</f>
        <v>20</v>
      </c>
      <c r="Q809" s="30">
        <f>+IFERROR(ROUND(e!Z807/e!Y807*100,1),0)</f>
        <v>0</v>
      </c>
      <c r="R809" s="30">
        <f>+IFERROR(ROUND(e!AB807/e!AA807*100,1),0)</f>
        <v>59.4</v>
      </c>
      <c r="S809" s="30">
        <f>+IFERROR(ROUND(SUM(e!AC807:AF807)/J809*100,1),0)</f>
        <v>50.4</v>
      </c>
      <c r="T809" s="30">
        <f>+IFERROR(ROUND(e!AG807/e!Y807*100,1),0)</f>
        <v>12.9</v>
      </c>
      <c r="U809" s="30">
        <f>+IFERROR(ROUND(e!AH807/SUM(e!AH807:AJ807)*100,1),0)</f>
        <v>38.299999999999997</v>
      </c>
      <c r="V809" s="30">
        <f>+IFERROR(ROUND(e!AK807/SUM(e!AK807:AQ807)*100,1),0)</f>
        <v>100</v>
      </c>
      <c r="W809" s="30">
        <f>+IFERROR(ROUND(SUM(e!AR807:BG807)/J809*100,1),0)</f>
        <v>80.599999999999994</v>
      </c>
      <c r="X809" s="30">
        <f>+IFERROR(ROUND(SUM(e!BH807:BI807)/SUM(e!BJ807:BK807)*100,1),0)</f>
        <v>108.3</v>
      </c>
      <c r="Y809" s="30">
        <f t="shared" si="101"/>
        <v>230.5</v>
      </c>
      <c r="Z809" s="30">
        <f t="shared" si="102"/>
        <v>108</v>
      </c>
      <c r="AA809" s="30">
        <f>+IFERROR(ROUND(K809/SUM(e!T807:V807),1),0)</f>
        <v>67.8</v>
      </c>
      <c r="AB809" s="42">
        <f>+IFERROR(ROUND((SUM(e!BJ807:BK807)-SUM(e!BL807:BO807))/SUM(e!T807:V807),1),0)</f>
        <v>62.8</v>
      </c>
      <c r="AC809" s="30">
        <f>+IFERROR(ROUND(e!BP807/e!BQ807*100,1),0)</f>
        <v>111.5</v>
      </c>
      <c r="AD809" s="101">
        <f>+e!BR807</f>
        <v>0</v>
      </c>
      <c r="AF809" s="5"/>
      <c r="AG809" s="29"/>
      <c r="BG809" s="5"/>
      <c r="BH809" s="29"/>
      <c r="CH809" s="5"/>
      <c r="CI809" s="29"/>
    </row>
    <row r="810" spans="2:87">
      <c r="B810" s="40" t="s">
        <v>2255</v>
      </c>
      <c r="C810" s="30" t="s">
        <v>2256</v>
      </c>
      <c r="D810" s="30" t="s">
        <v>1280</v>
      </c>
      <c r="E810" s="30" t="s">
        <v>2257</v>
      </c>
      <c r="F810" s="30" t="str">
        <f t="shared" si="100"/>
        <v>三重県桑名市</v>
      </c>
      <c r="G810" s="41">
        <f>+e!F808</f>
        <v>142254</v>
      </c>
      <c r="H810" s="41">
        <f>+e!G808</f>
        <v>31</v>
      </c>
      <c r="I810" s="41">
        <f>+SUM(e!H808:K808)</f>
        <v>10</v>
      </c>
      <c r="J810" s="41">
        <f>+SUM(e!L808:O808)</f>
        <v>1026648</v>
      </c>
      <c r="K810" s="41">
        <f>+e!P808</f>
        <v>2357274</v>
      </c>
      <c r="L810" s="41">
        <f>+SUM(e!Q808:R808)</f>
        <v>5169889</v>
      </c>
      <c r="M810" s="31">
        <f>+IFERROR(ROUND(e!P808/e!S808,0),0)</f>
        <v>102490</v>
      </c>
      <c r="N810" s="30">
        <f>+IFERROR(ROUND(SUM(e!T808:V808)/e!S808,0),0)</f>
        <v>741</v>
      </c>
      <c r="O810" s="30">
        <f>+IFERROR(ROUND(e!W808/e!G808*100,1),0)</f>
        <v>67.7</v>
      </c>
      <c r="P810" s="41">
        <f>+e!X808</f>
        <v>10</v>
      </c>
      <c r="Q810" s="30">
        <f>+IFERROR(ROUND(e!Z808/e!Y808*100,1),0)</f>
        <v>14.7</v>
      </c>
      <c r="R810" s="30">
        <f>+IFERROR(ROUND(e!AB808/e!AA808*100,1),0)</f>
        <v>31.8</v>
      </c>
      <c r="S810" s="30">
        <f>+IFERROR(ROUND(SUM(e!AC808:AF808)/J810*100,1),0)</f>
        <v>26.6</v>
      </c>
      <c r="T810" s="30">
        <f>+IFERROR(ROUND(e!AG808/e!Y808*100,1),0)</f>
        <v>48.4</v>
      </c>
      <c r="U810" s="30">
        <f>+IFERROR(ROUND(e!AH808/SUM(e!AH808:AJ808)*100,1),0)</f>
        <v>23.3</v>
      </c>
      <c r="V810" s="30">
        <f>+IFERROR(ROUND(e!AK808/SUM(e!AK808:AQ808)*100,1),0)</f>
        <v>60.2</v>
      </c>
      <c r="W810" s="30">
        <f>+IFERROR(ROUND(SUM(e!AR808:BG808)/J810*100,1),0)</f>
        <v>19.7</v>
      </c>
      <c r="X810" s="30">
        <f>+IFERROR(ROUND(SUM(e!BH808:BI808)/SUM(e!BJ808:BK808)*100,1),0)</f>
        <v>114.3</v>
      </c>
      <c r="Y810" s="30">
        <f t="shared" si="101"/>
        <v>219.3</v>
      </c>
      <c r="Z810" s="30">
        <f t="shared" si="102"/>
        <v>112.1</v>
      </c>
      <c r="AA810" s="30">
        <f>+IFERROR(ROUND(K810/SUM(e!T808:V808),1),0)</f>
        <v>138.30000000000001</v>
      </c>
      <c r="AB810" s="42">
        <f>+IFERROR(ROUND((SUM(e!BJ808:BK808)-SUM(e!BL808:BO808))/SUM(e!T808:V808),1),0)</f>
        <v>123.4</v>
      </c>
      <c r="AC810" s="30">
        <f>+IFERROR(ROUND(e!BP808/e!BQ808*100,1),0)</f>
        <v>212.1</v>
      </c>
      <c r="AD810" s="101">
        <f>+e!BR808</f>
        <v>25400</v>
      </c>
      <c r="AF810" s="5"/>
      <c r="AG810" s="29"/>
      <c r="BG810" s="5"/>
      <c r="BH810" s="29"/>
      <c r="CH810" s="5"/>
      <c r="CI810" s="29"/>
    </row>
    <row r="811" spans="2:87">
      <c r="B811" s="40" t="s">
        <v>2255</v>
      </c>
      <c r="C811" s="30" t="s">
        <v>2256</v>
      </c>
      <c r="D811" s="30" t="s">
        <v>1282</v>
      </c>
      <c r="E811" s="30" t="s">
        <v>2258</v>
      </c>
      <c r="F811" s="30" t="str">
        <f t="shared" si="100"/>
        <v>三重県鳥羽市</v>
      </c>
      <c r="G811" s="41">
        <f>+e!F809</f>
        <v>18596</v>
      </c>
      <c r="H811" s="41">
        <f>+e!G809</f>
        <v>12</v>
      </c>
      <c r="I811" s="41">
        <f>+SUM(e!H809:K809)</f>
        <v>2</v>
      </c>
      <c r="J811" s="41">
        <f>+SUM(e!L809:O809)</f>
        <v>317903</v>
      </c>
      <c r="K811" s="41">
        <f>+e!P809</f>
        <v>1063925</v>
      </c>
      <c r="L811" s="41">
        <f>+SUM(e!Q809:R809)</f>
        <v>1164320</v>
      </c>
      <c r="M811" s="31">
        <f>+IFERROR(ROUND(e!P809/e!S809,0),0)</f>
        <v>88660</v>
      </c>
      <c r="N811" s="30">
        <f>+IFERROR(ROUND(SUM(e!T809:V809)/e!S809,0),0)</f>
        <v>304</v>
      </c>
      <c r="O811" s="30">
        <f>+IFERROR(ROUND(e!W809/e!G809*100,1),0)</f>
        <v>33.299999999999997</v>
      </c>
      <c r="P811" s="41">
        <f>+e!X809</f>
        <v>7</v>
      </c>
      <c r="Q811" s="30">
        <f>+IFERROR(ROUND(e!Z809/e!Y809*100,1),0)</f>
        <v>0</v>
      </c>
      <c r="R811" s="30">
        <f>+IFERROR(ROUND(e!AB809/e!AA809*100,1),0)</f>
        <v>39.200000000000003</v>
      </c>
      <c r="S811" s="30">
        <f>+IFERROR(ROUND(SUM(e!AC809:AF809)/J811*100,1),0)</f>
        <v>35.4</v>
      </c>
      <c r="T811" s="30">
        <f>+IFERROR(ROUND(e!AG809/e!Y809*100,1),0)</f>
        <v>0</v>
      </c>
      <c r="U811" s="30">
        <f>+IFERROR(ROUND(e!AH809/SUM(e!AH809:AJ809)*100,1),0)</f>
        <v>0</v>
      </c>
      <c r="V811" s="30">
        <f>+IFERROR(ROUND(e!AK809/SUM(e!AK809:AQ809)*100,1),0)</f>
        <v>99.9</v>
      </c>
      <c r="W811" s="30">
        <f>+IFERROR(ROUND(SUM(e!AR809:BG809)/J811*100,1),0)</f>
        <v>8.8000000000000007</v>
      </c>
      <c r="X811" s="30">
        <f>+IFERROR(ROUND(SUM(e!BH809:BI809)/SUM(e!BJ809:BK809)*100,1),0)</f>
        <v>126.3</v>
      </c>
      <c r="Y811" s="30">
        <f t="shared" si="101"/>
        <v>109.4</v>
      </c>
      <c r="Z811" s="30">
        <f t="shared" si="102"/>
        <v>126.5</v>
      </c>
      <c r="AA811" s="30">
        <f>+IFERROR(ROUND(K811/SUM(e!T809:V809),1),0)</f>
        <v>292</v>
      </c>
      <c r="AB811" s="42">
        <f>+IFERROR(ROUND((SUM(e!BJ809:BK809)-SUM(e!BL809:BO809))/SUM(e!T809:V809),1),0)</f>
        <v>230.9</v>
      </c>
      <c r="AC811" s="30">
        <f>+IFERROR(ROUND(e!BP809/e!BQ809*100,1),0)</f>
        <v>826.7</v>
      </c>
      <c r="AD811" s="101">
        <f>+e!BR809</f>
        <v>20000</v>
      </c>
      <c r="AF811" s="5"/>
      <c r="AG811" s="29"/>
      <c r="BG811" s="5"/>
      <c r="BH811" s="29"/>
      <c r="CH811" s="5"/>
      <c r="CI811" s="29"/>
    </row>
    <row r="812" spans="2:87">
      <c r="B812" s="40" t="s">
        <v>2255</v>
      </c>
      <c r="C812" s="30" t="s">
        <v>2256</v>
      </c>
      <c r="D812" s="30" t="s">
        <v>1284</v>
      </c>
      <c r="E812" s="30" t="s">
        <v>2259</v>
      </c>
      <c r="F812" s="30" t="str">
        <f t="shared" si="100"/>
        <v>三重県津市</v>
      </c>
      <c r="G812" s="41">
        <f>+e!F810</f>
        <v>276961</v>
      </c>
      <c r="H812" s="41">
        <f>+e!G810</f>
        <v>102</v>
      </c>
      <c r="I812" s="41">
        <f>+SUM(e!H810:K810)</f>
        <v>36</v>
      </c>
      <c r="J812" s="41">
        <f>+SUM(e!L810:O810)</f>
        <v>2459119</v>
      </c>
      <c r="K812" s="41">
        <f>+e!P810</f>
        <v>5652882</v>
      </c>
      <c r="L812" s="41">
        <f>+SUM(e!Q810:R810)</f>
        <v>16204426</v>
      </c>
      <c r="M812" s="31">
        <f>+IFERROR(ROUND(e!P810/e!S810,0),0)</f>
        <v>74380</v>
      </c>
      <c r="N812" s="30">
        <f>+IFERROR(ROUND(SUM(e!T810:V810)/e!S810,0),0)</f>
        <v>447</v>
      </c>
      <c r="O812" s="30">
        <f>+IFERROR(ROUND(e!W810/e!G810*100,1),0)</f>
        <v>35.299999999999997</v>
      </c>
      <c r="P812" s="41">
        <f>+e!X810</f>
        <v>12</v>
      </c>
      <c r="Q812" s="30">
        <f>+IFERROR(ROUND(e!Z810/e!Y810*100,1),0)</f>
        <v>26.7</v>
      </c>
      <c r="R812" s="30">
        <f>+IFERROR(ROUND(e!AB810/e!AA810*100,1),0)</f>
        <v>59.3</v>
      </c>
      <c r="S812" s="30">
        <f>+IFERROR(ROUND(SUM(e!AC810:AF810)/J812*100,1),0)</f>
        <v>30.2</v>
      </c>
      <c r="T812" s="30">
        <f>+IFERROR(ROUND(e!AG810/e!Y810*100,1),0)</f>
        <v>28.4</v>
      </c>
      <c r="U812" s="30">
        <f>+IFERROR(ROUND(e!AH810/SUM(e!AH810:AJ810)*100,1),0)</f>
        <v>45.6</v>
      </c>
      <c r="V812" s="30">
        <f>+IFERROR(ROUND(e!AK810/SUM(e!AK810:AQ810)*100,1),0)</f>
        <v>29.5</v>
      </c>
      <c r="W812" s="30">
        <f>+IFERROR(ROUND(SUM(e!AR810:BG810)/J812*100,1),0)</f>
        <v>8.6</v>
      </c>
      <c r="X812" s="30">
        <f>+IFERROR(ROUND(SUM(e!BH810:BI810)/SUM(e!BJ810:BK810)*100,1),0)</f>
        <v>104.3</v>
      </c>
      <c r="Y812" s="30">
        <f t="shared" si="101"/>
        <v>286.7</v>
      </c>
      <c r="Z812" s="30">
        <f t="shared" si="102"/>
        <v>95.6</v>
      </c>
      <c r="AA812" s="30">
        <f>+IFERROR(ROUND(K812/SUM(e!T810:V810),1),0)</f>
        <v>166.6</v>
      </c>
      <c r="AB812" s="42">
        <f>+IFERROR(ROUND((SUM(e!BJ810:BK810)-SUM(e!BL810:BO810))/SUM(e!T810:V810),1),0)</f>
        <v>174.3</v>
      </c>
      <c r="AC812" s="30">
        <f>+IFERROR(ROUND(e!BP810/e!BQ810*100,1),0)</f>
        <v>276.8</v>
      </c>
      <c r="AD812" s="101">
        <f>+e!BR810</f>
        <v>127416</v>
      </c>
      <c r="AF812" s="5"/>
      <c r="AG812" s="29"/>
      <c r="BG812" s="5"/>
      <c r="BH812" s="29"/>
      <c r="CH812" s="5"/>
      <c r="CI812" s="29"/>
    </row>
    <row r="813" spans="2:87">
      <c r="B813" s="40" t="s">
        <v>2255</v>
      </c>
      <c r="C813" s="30" t="s">
        <v>2256</v>
      </c>
      <c r="D813" s="30" t="s">
        <v>1286</v>
      </c>
      <c r="E813" s="30" t="s">
        <v>2260</v>
      </c>
      <c r="F813" s="30" t="str">
        <f t="shared" si="100"/>
        <v>三重県四日市市</v>
      </c>
      <c r="G813" s="41">
        <f>+e!F811</f>
        <v>311395</v>
      </c>
      <c r="H813" s="41">
        <f>+e!G811</f>
        <v>100</v>
      </c>
      <c r="I813" s="41">
        <f>+SUM(e!H811:K811)</f>
        <v>5</v>
      </c>
      <c r="J813" s="41">
        <f>+SUM(e!L811:O811)</f>
        <v>2126249</v>
      </c>
      <c r="K813" s="41">
        <f>+e!P811</f>
        <v>6625999</v>
      </c>
      <c r="L813" s="41">
        <f>+SUM(e!Q811:R811)</f>
        <v>13302901</v>
      </c>
      <c r="M813" s="31">
        <f>+IFERROR(ROUND(e!P811/e!S811,0),0)</f>
        <v>86052</v>
      </c>
      <c r="N813" s="30">
        <f>+IFERROR(ROUND(SUM(e!T811:V811)/e!S811,0),0)</f>
        <v>465</v>
      </c>
      <c r="O813" s="30">
        <f>+IFERROR(ROUND(e!W811/e!G811*100,1),0)</f>
        <v>71</v>
      </c>
      <c r="P813" s="41">
        <f>+e!X811</f>
        <v>10</v>
      </c>
      <c r="Q813" s="30">
        <f>+IFERROR(ROUND(e!Z811/e!Y811*100,1),0)</f>
        <v>0</v>
      </c>
      <c r="R813" s="30">
        <f>+IFERROR(ROUND(e!AB811/e!AA811*100,1),0)</f>
        <v>47.2</v>
      </c>
      <c r="S813" s="30">
        <f>+IFERROR(ROUND(SUM(e!AC811:AF811)/J813*100,1),0)</f>
        <v>29.3</v>
      </c>
      <c r="T813" s="30">
        <f>+IFERROR(ROUND(e!AG811/e!Y811*100,1),0)</f>
        <v>100</v>
      </c>
      <c r="U813" s="30">
        <f>+IFERROR(ROUND(e!AH811/SUM(e!AH811:AJ811)*100,1),0)</f>
        <v>100</v>
      </c>
      <c r="V813" s="30">
        <f>+IFERROR(ROUND(e!AK811/SUM(e!AK811:AQ811)*100,1),0)</f>
        <v>100</v>
      </c>
      <c r="W813" s="30">
        <f>+IFERROR(ROUND(SUM(e!AR811:BG811)/J813*100,1),0)</f>
        <v>6.7</v>
      </c>
      <c r="X813" s="30">
        <f>+IFERROR(ROUND(SUM(e!BH811:BI811)/SUM(e!BJ811:BK811)*100,1),0)</f>
        <v>122.5</v>
      </c>
      <c r="Y813" s="30">
        <f t="shared" si="101"/>
        <v>200.8</v>
      </c>
      <c r="Z813" s="30">
        <f t="shared" si="102"/>
        <v>113.8</v>
      </c>
      <c r="AA813" s="30">
        <f>+IFERROR(ROUND(K813/SUM(e!T811:V811),1),0)</f>
        <v>185.1</v>
      </c>
      <c r="AB813" s="42">
        <f>+IFERROR(ROUND((SUM(e!BJ811:BK811)-SUM(e!BL811:BO811))/SUM(e!T811:V811),1),0)</f>
        <v>162.6</v>
      </c>
      <c r="AC813" s="30">
        <f>+IFERROR(ROUND(e!BP811/e!BQ811*100,1),0)</f>
        <v>266.39999999999998</v>
      </c>
      <c r="AD813" s="101">
        <f>+e!BR811</f>
        <v>80200</v>
      </c>
      <c r="AF813" s="5"/>
      <c r="AG813" s="29"/>
      <c r="BG813" s="5"/>
      <c r="BH813" s="29"/>
      <c r="CH813" s="5"/>
      <c r="CI813" s="29"/>
    </row>
    <row r="814" spans="2:87">
      <c r="B814" s="40" t="s">
        <v>2255</v>
      </c>
      <c r="C814" s="30" t="s">
        <v>2256</v>
      </c>
      <c r="D814" s="30" t="s">
        <v>1288</v>
      </c>
      <c r="E814" s="30" t="s">
        <v>2261</v>
      </c>
      <c r="F814" s="30" t="str">
        <f t="shared" si="100"/>
        <v>三重県伊賀市</v>
      </c>
      <c r="G814" s="41">
        <f>+e!F812</f>
        <v>91147</v>
      </c>
      <c r="H814" s="41">
        <f>+e!G812</f>
        <v>45</v>
      </c>
      <c r="I814" s="41">
        <f>+SUM(e!H812:K812)</f>
        <v>17</v>
      </c>
      <c r="J814" s="41">
        <f>+SUM(e!L812:O812)</f>
        <v>1373863</v>
      </c>
      <c r="K814" s="41">
        <f>+e!P812</f>
        <v>2447669</v>
      </c>
      <c r="L814" s="41">
        <f>+SUM(e!Q812:R812)</f>
        <v>13523132</v>
      </c>
      <c r="M814" s="31">
        <f>+IFERROR(ROUND(e!P812/e!S812,0),0)</f>
        <v>90654</v>
      </c>
      <c r="N814" s="30">
        <f>+IFERROR(ROUND(SUM(e!T812:V812)/e!S812,0),0)</f>
        <v>428</v>
      </c>
      <c r="O814" s="30">
        <f>+IFERROR(ROUND(e!W812/e!G812*100,1),0)</f>
        <v>35.6</v>
      </c>
      <c r="P814" s="41">
        <f>+e!X812</f>
        <v>12</v>
      </c>
      <c r="Q814" s="30">
        <f>+IFERROR(ROUND(e!Z812/e!Y812*100,1),0)</f>
        <v>0</v>
      </c>
      <c r="R814" s="30">
        <f>+IFERROR(ROUND(e!AB812/e!AA812*100,1),0)</f>
        <v>40.1</v>
      </c>
      <c r="S814" s="30">
        <f>+IFERROR(ROUND(SUM(e!AC812:AF812)/J814*100,1),0)</f>
        <v>7.5</v>
      </c>
      <c r="T814" s="30">
        <f>+IFERROR(ROUND(e!AG812/e!Y812*100,1),0)</f>
        <v>73</v>
      </c>
      <c r="U814" s="30">
        <f>+IFERROR(ROUND(e!AH812/SUM(e!AH812:AJ812)*100,1),0)</f>
        <v>46.2</v>
      </c>
      <c r="V814" s="30">
        <f>+IFERROR(ROUND(e!AK812/SUM(e!AK812:AQ812)*100,1),0)</f>
        <v>85.7</v>
      </c>
      <c r="W814" s="30">
        <f>+IFERROR(ROUND(SUM(e!AR812:BG812)/J814*100,1),0)</f>
        <v>7.8</v>
      </c>
      <c r="X814" s="30">
        <f>+IFERROR(ROUND(SUM(e!BH812:BI812)/SUM(e!BJ812:BK812)*100,1),0)</f>
        <v>111.4</v>
      </c>
      <c r="Y814" s="30">
        <f t="shared" si="101"/>
        <v>552.5</v>
      </c>
      <c r="Z814" s="30">
        <f t="shared" si="102"/>
        <v>107.4</v>
      </c>
      <c r="AA814" s="30">
        <f>+IFERROR(ROUND(K814/SUM(e!T812:V812),1),0)</f>
        <v>211.9</v>
      </c>
      <c r="AB814" s="42">
        <f>+IFERROR(ROUND((SUM(e!BJ812:BK812)-SUM(e!BL812:BO812))/SUM(e!T812:V812),1),0)</f>
        <v>197.3</v>
      </c>
      <c r="AC814" s="30">
        <f>+IFERROR(ROUND(e!BP812/e!BQ812*100,1),0)</f>
        <v>260</v>
      </c>
      <c r="AD814" s="101">
        <f>+e!BR812</f>
        <v>0</v>
      </c>
      <c r="AF814" s="5"/>
      <c r="AG814" s="29"/>
      <c r="BG814" s="5"/>
      <c r="BH814" s="29"/>
      <c r="CH814" s="5"/>
      <c r="CI814" s="29"/>
    </row>
    <row r="815" spans="2:87">
      <c r="B815" s="40" t="s">
        <v>2255</v>
      </c>
      <c r="C815" s="30" t="s">
        <v>2256</v>
      </c>
      <c r="D815" s="30" t="s">
        <v>1290</v>
      </c>
      <c r="E815" s="30" t="s">
        <v>2262</v>
      </c>
      <c r="F815" s="30" t="str">
        <f t="shared" si="100"/>
        <v>三重県熊野市</v>
      </c>
      <c r="G815" s="41">
        <f>+e!F813</f>
        <v>11462</v>
      </c>
      <c r="H815" s="41">
        <f>+e!G813</f>
        <v>12</v>
      </c>
      <c r="I815" s="41">
        <f>+SUM(e!H813:K813)</f>
        <v>3</v>
      </c>
      <c r="J815" s="41">
        <f>+SUM(e!L813:O813)</f>
        <v>114888</v>
      </c>
      <c r="K815" s="41">
        <f>+e!P813</f>
        <v>208255</v>
      </c>
      <c r="L815" s="41">
        <f>+SUM(e!Q813:R813)</f>
        <v>1432117</v>
      </c>
      <c r="M815" s="31">
        <f>+IFERROR(ROUND(e!P813/e!S813,0),0)</f>
        <v>29751</v>
      </c>
      <c r="N815" s="30">
        <f>+IFERROR(ROUND(SUM(e!T813:V813)/e!S813,0),0)</f>
        <v>229</v>
      </c>
      <c r="O815" s="30">
        <f>+IFERROR(ROUND(e!W813/e!G813*100,1),0)</f>
        <v>41.7</v>
      </c>
      <c r="P815" s="41">
        <f>+e!X813</f>
        <v>10</v>
      </c>
      <c r="Q815" s="30">
        <f>+IFERROR(ROUND(e!Z813/e!Y813*100,1),0)</f>
        <v>0</v>
      </c>
      <c r="R815" s="30">
        <f>+IFERROR(ROUND(e!AB813/e!AA813*100,1),0)</f>
        <v>17.899999999999999</v>
      </c>
      <c r="S815" s="30">
        <f>+IFERROR(ROUND(SUM(e!AC813:AF813)/J815*100,1),0)</f>
        <v>43.5</v>
      </c>
      <c r="T815" s="30">
        <f>+IFERROR(ROUND(e!AG813/e!Y813*100,1),0)</f>
        <v>26.5</v>
      </c>
      <c r="U815" s="30">
        <f>+IFERROR(ROUND(e!AH813/SUM(e!AH813:AJ813)*100,1),0)</f>
        <v>25.8</v>
      </c>
      <c r="V815" s="30">
        <f>+IFERROR(ROUND(e!AK813/SUM(e!AK813:AQ813)*100,1),0)</f>
        <v>35.799999999999997</v>
      </c>
      <c r="W815" s="30">
        <f>+IFERROR(ROUND(SUM(e!AR813:BG813)/J815*100,1),0)</f>
        <v>25</v>
      </c>
      <c r="X815" s="30">
        <f>+IFERROR(ROUND(SUM(e!BH813:BI813)/SUM(e!BJ813:BK813)*100,1),0)</f>
        <v>101</v>
      </c>
      <c r="Y815" s="30">
        <f t="shared" si="101"/>
        <v>687.7</v>
      </c>
      <c r="Z815" s="30">
        <f t="shared" si="102"/>
        <v>100.6</v>
      </c>
      <c r="AA815" s="30">
        <f>+IFERROR(ROUND(K815/SUM(e!T813:V813),1),0)</f>
        <v>129.69999999999999</v>
      </c>
      <c r="AB815" s="42">
        <f>+IFERROR(ROUND((SUM(e!BJ813:BK813)-SUM(e!BL813:BO813))/SUM(e!T813:V813),1),0)</f>
        <v>128.9</v>
      </c>
      <c r="AC815" s="30">
        <f>+IFERROR(ROUND(e!BP813/e!BQ813*100,1),0)</f>
        <v>117.2</v>
      </c>
      <c r="AD815" s="101">
        <f>+e!BR813</f>
        <v>0</v>
      </c>
      <c r="AF815" s="5"/>
      <c r="AG815" s="29"/>
      <c r="BG815" s="5"/>
      <c r="BH815" s="29"/>
      <c r="CH815" s="5"/>
      <c r="CI815" s="29"/>
    </row>
    <row r="816" spans="2:87">
      <c r="B816" s="40" t="s">
        <v>2255</v>
      </c>
      <c r="C816" s="30" t="s">
        <v>2256</v>
      </c>
      <c r="D816" s="30" t="s">
        <v>1292</v>
      </c>
      <c r="E816" s="30" t="s">
        <v>2263</v>
      </c>
      <c r="F816" s="30" t="str">
        <f t="shared" si="100"/>
        <v>三重県紀北町</v>
      </c>
      <c r="G816" s="41">
        <f>+e!F814</f>
        <v>16013</v>
      </c>
      <c r="H816" s="41">
        <f>+e!G814</f>
        <v>13</v>
      </c>
      <c r="I816" s="41">
        <f>+SUM(e!H814:K814)</f>
        <v>8</v>
      </c>
      <c r="J816" s="41">
        <f>+SUM(e!L814:O814)</f>
        <v>243419</v>
      </c>
      <c r="K816" s="41">
        <f>+e!P814</f>
        <v>315001</v>
      </c>
      <c r="L816" s="41">
        <f>+SUM(e!Q814:R814)</f>
        <v>1583224</v>
      </c>
      <c r="M816" s="31">
        <f>+IFERROR(ROUND(e!P814/e!S814,0),0)</f>
        <v>26250</v>
      </c>
      <c r="N816" s="30">
        <f>+IFERROR(ROUND(SUM(e!T814:V814)/e!S814,0),0)</f>
        <v>184</v>
      </c>
      <c r="O816" s="30">
        <f>+IFERROR(ROUND(e!W814/e!G814*100,1),0)</f>
        <v>7.7</v>
      </c>
      <c r="P816" s="41">
        <f>+e!X814</f>
        <v>8</v>
      </c>
      <c r="Q816" s="30">
        <f>+IFERROR(ROUND(e!Z814/e!Y814*100,1),0)</f>
        <v>0</v>
      </c>
      <c r="R816" s="30">
        <f>+IFERROR(ROUND(e!AB814/e!AA814*100,1),0)</f>
        <v>0</v>
      </c>
      <c r="S816" s="30">
        <f>+IFERROR(ROUND(SUM(e!AC814:AF814)/J816*100,1),0)</f>
        <v>24.1</v>
      </c>
      <c r="T816" s="30">
        <f>+IFERROR(ROUND(e!AG814/e!Y814*100,1),0)</f>
        <v>0</v>
      </c>
      <c r="U816" s="30">
        <f>+IFERROR(ROUND(e!AH814/SUM(e!AH814:AJ814)*100,1),0)</f>
        <v>0</v>
      </c>
      <c r="V816" s="30">
        <f>+IFERROR(ROUND(e!AK814/SUM(e!AK814:AQ814)*100,1),0)</f>
        <v>86.7</v>
      </c>
      <c r="W816" s="30">
        <f>+IFERROR(ROUND(SUM(e!AR814:BG814)/J816*100,1),0)</f>
        <v>13.4</v>
      </c>
      <c r="X816" s="30">
        <f>+IFERROR(ROUND(SUM(e!BH814:BI814)/SUM(e!BJ814:BK814)*100,1),0)</f>
        <v>104.4</v>
      </c>
      <c r="Y816" s="30">
        <f t="shared" si="101"/>
        <v>502.6</v>
      </c>
      <c r="Z816" s="30">
        <f t="shared" si="102"/>
        <v>102.1</v>
      </c>
      <c r="AA816" s="30">
        <f>+IFERROR(ROUND(K816/SUM(e!T814:V814),1),0)</f>
        <v>143</v>
      </c>
      <c r="AB816" s="42">
        <f>+IFERROR(ROUND((SUM(e!BJ814:BK814)-SUM(e!BL814:BO814))/SUM(e!T814:V814),1),0)</f>
        <v>140</v>
      </c>
      <c r="AC816" s="30">
        <f>+IFERROR(ROUND(e!BP814/e!BQ814*100,1),0)</f>
        <v>190.6</v>
      </c>
      <c r="AD816" s="101">
        <f>+e!BR814</f>
        <v>0</v>
      </c>
      <c r="AF816" s="5"/>
      <c r="AG816" s="29"/>
      <c r="BG816" s="5"/>
      <c r="BH816" s="29"/>
      <c r="CH816" s="5"/>
      <c r="CI816" s="29"/>
    </row>
    <row r="817" spans="2:87">
      <c r="B817" s="40" t="s">
        <v>2255</v>
      </c>
      <c r="C817" s="30" t="s">
        <v>2256</v>
      </c>
      <c r="D817" s="30" t="s">
        <v>1294</v>
      </c>
      <c r="E817" s="30" t="s">
        <v>2264</v>
      </c>
      <c r="F817" s="30" t="str">
        <f t="shared" si="100"/>
        <v>三重県松阪市</v>
      </c>
      <c r="G817" s="41">
        <f>+e!F815</f>
        <v>161587</v>
      </c>
      <c r="H817" s="41">
        <f>+e!G815</f>
        <v>48</v>
      </c>
      <c r="I817" s="41">
        <f>+SUM(e!H815:K815)</f>
        <v>15</v>
      </c>
      <c r="J817" s="41">
        <f>+SUM(e!L815:O815)</f>
        <v>1443636</v>
      </c>
      <c r="K817" s="41">
        <f>+e!P815</f>
        <v>3225529</v>
      </c>
      <c r="L817" s="41">
        <f>+SUM(e!Q815:R815)</f>
        <v>13375171</v>
      </c>
      <c r="M817" s="31">
        <f>+IFERROR(ROUND(e!P815/e!S815,0),0)</f>
        <v>134397</v>
      </c>
      <c r="N817" s="30">
        <f>+IFERROR(ROUND(SUM(e!T815:V815)/e!S815,0),0)</f>
        <v>773</v>
      </c>
      <c r="O817" s="30">
        <f>+IFERROR(ROUND(e!W815/e!G815*100,1),0)</f>
        <v>43.8</v>
      </c>
      <c r="P817" s="41">
        <f>+e!X815</f>
        <v>8</v>
      </c>
      <c r="Q817" s="30">
        <f>+IFERROR(ROUND(e!Z815/e!Y815*100,1),0)</f>
        <v>0</v>
      </c>
      <c r="R817" s="30">
        <f>+IFERROR(ROUND(e!AB815/e!AA815*100,1),0)</f>
        <v>71.7</v>
      </c>
      <c r="S817" s="30">
        <f>+IFERROR(ROUND(SUM(e!AC815:AF815)/J817*100,1),0)</f>
        <v>17.3</v>
      </c>
      <c r="T817" s="30">
        <f>+IFERROR(ROUND(e!AG815/e!Y815*100,1),0)</f>
        <v>95.6</v>
      </c>
      <c r="U817" s="30">
        <f>+IFERROR(ROUND(e!AH815/SUM(e!AH815:AJ815)*100,1),0)</f>
        <v>70.5</v>
      </c>
      <c r="V817" s="30">
        <f>+IFERROR(ROUND(e!AK815/SUM(e!AK815:AQ815)*100,1),0)</f>
        <v>89.8</v>
      </c>
      <c r="W817" s="30">
        <f>+IFERROR(ROUND(SUM(e!AR815:BG815)/J817*100,1),0)</f>
        <v>19.7</v>
      </c>
      <c r="X817" s="30">
        <f>+IFERROR(ROUND(SUM(e!BH815:BI815)/SUM(e!BJ815:BK815)*100,1),0)</f>
        <v>104.3</v>
      </c>
      <c r="Y817" s="30">
        <f t="shared" si="101"/>
        <v>414.7</v>
      </c>
      <c r="Z817" s="30">
        <f t="shared" si="102"/>
        <v>100.8</v>
      </c>
      <c r="AA817" s="30">
        <f>+IFERROR(ROUND(K817/SUM(e!T815:V815),1),0)</f>
        <v>173.9</v>
      </c>
      <c r="AB817" s="42">
        <f>+IFERROR(ROUND((SUM(e!BJ815:BK815)-SUM(e!BL815:BO815))/SUM(e!T815:V815),1),0)</f>
        <v>172.5</v>
      </c>
      <c r="AC817" s="30">
        <f>+IFERROR(ROUND(e!BP815/e!BQ815*100,1),0)</f>
        <v>355.3</v>
      </c>
      <c r="AD817" s="101">
        <f>+e!BR815</f>
        <v>73800</v>
      </c>
      <c r="AF817" s="5"/>
      <c r="AG817" s="29"/>
      <c r="BG817" s="5"/>
      <c r="BH817" s="29"/>
      <c r="CH817" s="5"/>
      <c r="CI817" s="29"/>
    </row>
    <row r="818" spans="2:87">
      <c r="B818" s="40" t="s">
        <v>2255</v>
      </c>
      <c r="C818" s="30" t="s">
        <v>2256</v>
      </c>
      <c r="D818" s="30" t="s">
        <v>1296</v>
      </c>
      <c r="E818" s="30" t="s">
        <v>2265</v>
      </c>
      <c r="F818" s="30" t="str">
        <f t="shared" si="100"/>
        <v>三重県伊勢市</v>
      </c>
      <c r="G818" s="41">
        <f>+e!F816</f>
        <v>125206</v>
      </c>
      <c r="H818" s="41">
        <f>+e!G816</f>
        <v>45</v>
      </c>
      <c r="I818" s="41">
        <f>+SUM(e!H816:K816)</f>
        <v>5</v>
      </c>
      <c r="J818" s="41">
        <f>+SUM(e!L816:O816)</f>
        <v>934810</v>
      </c>
      <c r="K818" s="41">
        <f>+e!P816</f>
        <v>2339524</v>
      </c>
      <c r="L818" s="41">
        <f>+SUM(e!Q816:R816)</f>
        <v>4914264</v>
      </c>
      <c r="M818" s="31">
        <f>+IFERROR(ROUND(e!P816/e!S816,0),0)</f>
        <v>80673</v>
      </c>
      <c r="N818" s="30">
        <f>+IFERROR(ROUND(SUM(e!T816:V816)/e!S816,0),0)</f>
        <v>501</v>
      </c>
      <c r="O818" s="30">
        <f>+IFERROR(ROUND(e!W816/e!G816*100,1),0)</f>
        <v>28.9</v>
      </c>
      <c r="P818" s="41">
        <f>+e!X816</f>
        <v>11</v>
      </c>
      <c r="Q818" s="30">
        <f>+IFERROR(ROUND(e!Z816/e!Y816*100,1),0)</f>
        <v>0</v>
      </c>
      <c r="R818" s="30">
        <f>+IFERROR(ROUND(e!AB816/e!AA816*100,1),0)</f>
        <v>0</v>
      </c>
      <c r="S818" s="30">
        <f>+IFERROR(ROUND(SUM(e!AC816:AF816)/J818*100,1),0)</f>
        <v>21.8</v>
      </c>
      <c r="T818" s="30">
        <f>+IFERROR(ROUND(e!AG816/e!Y816*100,1),0)</f>
        <v>0</v>
      </c>
      <c r="U818" s="30">
        <f>+IFERROR(ROUND(e!AH816/SUM(e!AH816:AJ816)*100,1),0)</f>
        <v>0</v>
      </c>
      <c r="V818" s="30">
        <f>+IFERROR(ROUND(e!AK816/SUM(e!AK816:AQ816)*100,1),0)</f>
        <v>37.799999999999997</v>
      </c>
      <c r="W818" s="30">
        <f>+IFERROR(ROUND(SUM(e!AR816:BG816)/J818*100,1),0)</f>
        <v>18.2</v>
      </c>
      <c r="X818" s="30">
        <f>+IFERROR(ROUND(SUM(e!BH816:BI816)/SUM(e!BJ816:BK816)*100,1),0)</f>
        <v>118.2</v>
      </c>
      <c r="Y818" s="30">
        <f t="shared" si="101"/>
        <v>210.1</v>
      </c>
      <c r="Z818" s="30">
        <f t="shared" si="102"/>
        <v>116.6</v>
      </c>
      <c r="AA818" s="30">
        <f>+IFERROR(ROUND(K818/SUM(e!T816:V816),1),0)</f>
        <v>160.9</v>
      </c>
      <c r="AB818" s="42">
        <f>+IFERROR(ROUND((SUM(e!BJ816:BK816)-SUM(e!BL816:BO816))/SUM(e!T816:V816),1),0)</f>
        <v>138</v>
      </c>
      <c r="AC818" s="30">
        <f>+IFERROR(ROUND(e!BP816/e!BQ816*100,1),0)</f>
        <v>318.39999999999998</v>
      </c>
      <c r="AD818" s="101">
        <f>+e!BR816</f>
        <v>37300</v>
      </c>
      <c r="AF818" s="5"/>
      <c r="AG818" s="29"/>
      <c r="BG818" s="5"/>
      <c r="BH818" s="29"/>
      <c r="CH818" s="5"/>
      <c r="CI818" s="29"/>
    </row>
    <row r="819" spans="2:87">
      <c r="B819" s="40" t="s">
        <v>2255</v>
      </c>
      <c r="C819" s="30" t="s">
        <v>2256</v>
      </c>
      <c r="D819" s="30" t="s">
        <v>1298</v>
      </c>
      <c r="E819" s="30" t="s">
        <v>2266</v>
      </c>
      <c r="F819" s="30" t="str">
        <f t="shared" si="100"/>
        <v>三重県いなべ市</v>
      </c>
      <c r="G819" s="41">
        <f>+e!F817</f>
        <v>45506</v>
      </c>
      <c r="H819" s="41">
        <f>+e!G817</f>
        <v>13</v>
      </c>
      <c r="I819" s="41">
        <f>+SUM(e!H817:K817)</f>
        <v>14</v>
      </c>
      <c r="J819" s="41">
        <f>+SUM(e!L817:O817)</f>
        <v>661642</v>
      </c>
      <c r="K819" s="41">
        <f>+e!P817</f>
        <v>777026</v>
      </c>
      <c r="L819" s="41">
        <f>+SUM(e!Q817:R817)</f>
        <v>3176796</v>
      </c>
      <c r="M819" s="31">
        <f>+IFERROR(ROUND(e!P817/e!S817,0),0)</f>
        <v>97128</v>
      </c>
      <c r="N819" s="30">
        <f>+IFERROR(ROUND(SUM(e!T817:V817)/e!S817,0),0)</f>
        <v>665</v>
      </c>
      <c r="O819" s="30">
        <f>+IFERROR(ROUND(e!W817/e!G817*100,1),0)</f>
        <v>0</v>
      </c>
      <c r="P819" s="41">
        <f>+e!X817</f>
        <v>7</v>
      </c>
      <c r="Q819" s="30">
        <f>+IFERROR(ROUND(e!Z817/e!Y817*100,1),0)</f>
        <v>0</v>
      </c>
      <c r="R819" s="30">
        <f>+IFERROR(ROUND(e!AB817/e!AA817*100,1),0)</f>
        <v>0</v>
      </c>
      <c r="S819" s="30">
        <f>+IFERROR(ROUND(SUM(e!AC817:AF817)/J819*100,1),0)</f>
        <v>0.2</v>
      </c>
      <c r="T819" s="30">
        <f>+IFERROR(ROUND(e!AG817/e!Y817*100,1),0)</f>
        <v>0</v>
      </c>
      <c r="U819" s="30">
        <f>+IFERROR(ROUND(e!AH817/SUM(e!AH817:AJ817)*100,1),0)</f>
        <v>0</v>
      </c>
      <c r="V819" s="30">
        <f>+IFERROR(ROUND(e!AK817/SUM(e!AK817:AQ817)*100,1),0)</f>
        <v>29.8</v>
      </c>
      <c r="W819" s="30">
        <f>+IFERROR(ROUND(SUM(e!AR817:BG817)/J819*100,1),0)</f>
        <v>6.6</v>
      </c>
      <c r="X819" s="30">
        <f>+IFERROR(ROUND(SUM(e!BH817:BI817)/SUM(e!BJ817:BK817)*100,1),0)</f>
        <v>107</v>
      </c>
      <c r="Y819" s="30">
        <f t="shared" si="101"/>
        <v>408.8</v>
      </c>
      <c r="Z819" s="30">
        <f t="shared" si="102"/>
        <v>99.5</v>
      </c>
      <c r="AA819" s="30">
        <f>+IFERROR(ROUND(K819/SUM(e!T817:V817),1),0)</f>
        <v>146.1</v>
      </c>
      <c r="AB819" s="42">
        <f>+IFERROR(ROUND((SUM(e!BJ817:BK817)-SUM(e!BL817:BO817))/SUM(e!T817:V817),1),0)</f>
        <v>146.9</v>
      </c>
      <c r="AC819" s="30">
        <f>+IFERROR(ROUND(e!BP817/e!BQ817*100,1),0)</f>
        <v>401.4</v>
      </c>
      <c r="AD819" s="101">
        <f>+e!BR817</f>
        <v>0</v>
      </c>
      <c r="AF819" s="5"/>
      <c r="AG819" s="29"/>
      <c r="BG819" s="5"/>
      <c r="BH819" s="29"/>
      <c r="CH819" s="5"/>
      <c r="CI819" s="29"/>
    </row>
    <row r="820" spans="2:87">
      <c r="B820" s="40" t="s">
        <v>2255</v>
      </c>
      <c r="C820" s="30" t="s">
        <v>2256</v>
      </c>
      <c r="D820" s="30" t="s">
        <v>1302</v>
      </c>
      <c r="E820" s="30" t="s">
        <v>2267</v>
      </c>
      <c r="F820" s="30" t="str">
        <f t="shared" si="100"/>
        <v>三重県鈴鹿市</v>
      </c>
      <c r="G820" s="41">
        <f>+e!F818</f>
        <v>199745</v>
      </c>
      <c r="H820" s="41">
        <f>+e!G818</f>
        <v>79</v>
      </c>
      <c r="I820" s="41">
        <f>+SUM(e!H818:K818)</f>
        <v>10</v>
      </c>
      <c r="J820" s="41">
        <f>+SUM(e!L818:O818)</f>
        <v>1352376</v>
      </c>
      <c r="K820" s="41">
        <f>+e!P818</f>
        <v>3731411</v>
      </c>
      <c r="L820" s="41">
        <f>+SUM(e!Q818:R818)</f>
        <v>14787011</v>
      </c>
      <c r="M820" s="31">
        <f>+IFERROR(ROUND(e!P818/e!S818,0),0)</f>
        <v>70404</v>
      </c>
      <c r="N820" s="30">
        <f>+IFERROR(ROUND(SUM(e!T818:V818)/e!S818,0),0)</f>
        <v>424</v>
      </c>
      <c r="O820" s="30">
        <f>+IFERROR(ROUND(e!W818/e!G818*100,1),0)</f>
        <v>53.2</v>
      </c>
      <c r="P820" s="41">
        <f>+e!X818</f>
        <v>8</v>
      </c>
      <c r="Q820" s="30">
        <f>+IFERROR(ROUND(e!Z818/e!Y818*100,1),0)</f>
        <v>0</v>
      </c>
      <c r="R820" s="30">
        <f>+IFERROR(ROUND(e!AB818/e!AA818*100,1),0)</f>
        <v>42.7</v>
      </c>
      <c r="S820" s="30">
        <f>+IFERROR(ROUND(SUM(e!AC818:AF818)/J820*100,1),0)</f>
        <v>13.8</v>
      </c>
      <c r="T820" s="30">
        <f>+IFERROR(ROUND(e!AG818/e!Y818*100,1),0)</f>
        <v>77.900000000000006</v>
      </c>
      <c r="U820" s="30">
        <f>+IFERROR(ROUND(e!AH818/SUM(e!AH818:AJ818)*100,1),0)</f>
        <v>0</v>
      </c>
      <c r="V820" s="30">
        <f>+IFERROR(ROUND(e!AK818/SUM(e!AK818:AQ818)*100,1),0)</f>
        <v>30.2</v>
      </c>
      <c r="W820" s="30">
        <f>+IFERROR(ROUND(SUM(e!AR818:BG818)/J820*100,1),0)</f>
        <v>13.1</v>
      </c>
      <c r="X820" s="30">
        <f>+IFERROR(ROUND(SUM(e!BH818:BI818)/SUM(e!BJ818:BK818)*100,1),0)</f>
        <v>115.8</v>
      </c>
      <c r="Y820" s="30">
        <f t="shared" si="101"/>
        <v>396.3</v>
      </c>
      <c r="Z820" s="30">
        <f t="shared" si="102"/>
        <v>114.9</v>
      </c>
      <c r="AA820" s="30">
        <f>+IFERROR(ROUND(K820/SUM(e!T818:V818),1),0)</f>
        <v>166.1</v>
      </c>
      <c r="AB820" s="42">
        <f>+IFERROR(ROUND((SUM(e!BJ818:BK818)-SUM(e!BL818:BO818))/SUM(e!T818:V818),1),0)</f>
        <v>144.6</v>
      </c>
      <c r="AC820" s="30">
        <f>+IFERROR(ROUND(e!BP818/e!BQ818*100,1),0)</f>
        <v>239.9</v>
      </c>
      <c r="AD820" s="101">
        <f>+e!BR818</f>
        <v>18800</v>
      </c>
      <c r="AF820" s="5"/>
      <c r="AG820" s="29"/>
      <c r="BG820" s="5"/>
      <c r="BH820" s="29"/>
      <c r="CH820" s="5"/>
      <c r="CI820" s="29"/>
    </row>
    <row r="821" spans="2:87">
      <c r="B821" s="40" t="s">
        <v>2255</v>
      </c>
      <c r="C821" s="30" t="s">
        <v>2256</v>
      </c>
      <c r="D821" s="30" t="s">
        <v>1304</v>
      </c>
      <c r="E821" s="30" t="s">
        <v>2268</v>
      </c>
      <c r="F821" s="30" t="str">
        <f t="shared" si="100"/>
        <v>三重県尾鷲市</v>
      </c>
      <c r="G821" s="41">
        <f>+e!F819</f>
        <v>14679</v>
      </c>
      <c r="H821" s="41">
        <f>+e!G819</f>
        <v>10</v>
      </c>
      <c r="I821" s="41">
        <f>+SUM(e!H819:K819)</f>
        <v>2</v>
      </c>
      <c r="J821" s="41">
        <f>+SUM(e!L819:O819)</f>
        <v>142028</v>
      </c>
      <c r="K821" s="41">
        <f>+e!P819</f>
        <v>472310</v>
      </c>
      <c r="L821" s="41">
        <f>+SUM(e!Q819:R819)</f>
        <v>2881131</v>
      </c>
      <c r="M821" s="31">
        <f>+IFERROR(ROUND(e!P819/e!S819,0),0)</f>
        <v>47231</v>
      </c>
      <c r="N821" s="30">
        <f>+IFERROR(ROUND(SUM(e!T819:V819)/e!S819,0),0)</f>
        <v>221</v>
      </c>
      <c r="O821" s="30">
        <f>+IFERROR(ROUND(e!W819/e!G819*100,1),0)</f>
        <v>60</v>
      </c>
      <c r="P821" s="41">
        <f>+e!X819</f>
        <v>7</v>
      </c>
      <c r="Q821" s="30">
        <f>+IFERROR(ROUND(e!Z819/e!Y819*100,1),0)</f>
        <v>0</v>
      </c>
      <c r="R821" s="30">
        <f>+IFERROR(ROUND(e!AB819/e!AA819*100,1),0)</f>
        <v>0</v>
      </c>
      <c r="S821" s="30">
        <f>+IFERROR(ROUND(SUM(e!AC819:AF819)/J821*100,1),0)</f>
        <v>22.9</v>
      </c>
      <c r="T821" s="30">
        <f>+IFERROR(ROUND(e!AG819/e!Y819*100,1),0)</f>
        <v>100</v>
      </c>
      <c r="U821" s="30">
        <f>+IFERROR(ROUND(e!AH819/SUM(e!AH819:AJ819)*100,1),0)</f>
        <v>88.9</v>
      </c>
      <c r="V821" s="30">
        <f>+IFERROR(ROUND(e!AK819/SUM(e!AK819:AQ819)*100,1),0)</f>
        <v>99.2</v>
      </c>
      <c r="W821" s="30">
        <f>+IFERROR(ROUND(SUM(e!AR819:BG819)/J821*100,1),0)</f>
        <v>4.4000000000000004</v>
      </c>
      <c r="X821" s="30">
        <f>+IFERROR(ROUND(SUM(e!BH819:BI819)/SUM(e!BJ819:BK819)*100,1),0)</f>
        <v>105.1</v>
      </c>
      <c r="Y821" s="30">
        <f t="shared" si="101"/>
        <v>610</v>
      </c>
      <c r="Z821" s="30">
        <f t="shared" si="102"/>
        <v>103.5</v>
      </c>
      <c r="AA821" s="30">
        <f>+IFERROR(ROUND(K821/SUM(e!T819:V819),1),0)</f>
        <v>213.4</v>
      </c>
      <c r="AB821" s="42">
        <f>+IFERROR(ROUND((SUM(e!BJ819:BK819)-SUM(e!BL819:BO819))/SUM(e!T819:V819),1),0)</f>
        <v>206.1</v>
      </c>
      <c r="AC821" s="30">
        <f>+IFERROR(ROUND(e!BP819/e!BQ819*100,1),0)</f>
        <v>271.60000000000002</v>
      </c>
      <c r="AD821" s="101">
        <f>+e!BR819</f>
        <v>0</v>
      </c>
      <c r="AF821" s="5"/>
      <c r="AG821" s="29"/>
      <c r="BG821" s="5"/>
      <c r="BH821" s="29"/>
      <c r="CH821" s="5"/>
      <c r="CI821" s="29"/>
    </row>
    <row r="822" spans="2:87">
      <c r="B822" s="40" t="s">
        <v>2255</v>
      </c>
      <c r="C822" s="30" t="s">
        <v>2256</v>
      </c>
      <c r="D822" s="30" t="s">
        <v>1306</v>
      </c>
      <c r="E822" s="30" t="s">
        <v>2269</v>
      </c>
      <c r="F822" s="30" t="str">
        <f t="shared" si="100"/>
        <v>三重県亀山市</v>
      </c>
      <c r="G822" s="41">
        <f>+e!F820</f>
        <v>49544</v>
      </c>
      <c r="H822" s="41">
        <f>+e!G820</f>
        <v>18</v>
      </c>
      <c r="I822" s="41">
        <f>+SUM(e!H820:K820)</f>
        <v>11</v>
      </c>
      <c r="J822" s="41">
        <f>+SUM(e!L820:O820)</f>
        <v>413328</v>
      </c>
      <c r="K822" s="41">
        <f>+e!P820</f>
        <v>1115776</v>
      </c>
      <c r="L822" s="41">
        <f>+SUM(e!Q820:R820)</f>
        <v>1516715</v>
      </c>
      <c r="M822" s="31">
        <f>+IFERROR(ROUND(e!P820/e!S820,0),0)</f>
        <v>61988</v>
      </c>
      <c r="N822" s="30">
        <f>+IFERROR(ROUND(SUM(e!T820:V820)/e!S820,0),0)</f>
        <v>419</v>
      </c>
      <c r="O822" s="30">
        <f>+IFERROR(ROUND(e!W820/e!G820*100,1),0)</f>
        <v>33.299999999999997</v>
      </c>
      <c r="P822" s="41">
        <f>+e!X820</f>
        <v>5</v>
      </c>
      <c r="Q822" s="30">
        <f>+IFERROR(ROUND(e!Z820/e!Y820*100,1),0)</f>
        <v>0</v>
      </c>
      <c r="R822" s="30">
        <f>+IFERROR(ROUND(e!AB820/e!AA820*100,1),0)</f>
        <v>27.2</v>
      </c>
      <c r="S822" s="30">
        <f>+IFERROR(ROUND(SUM(e!AC820:AF820)/J822*100,1),0)</f>
        <v>28.5</v>
      </c>
      <c r="T822" s="30">
        <f>+IFERROR(ROUND(e!AG820/e!Y820*100,1),0)</f>
        <v>0</v>
      </c>
      <c r="U822" s="30">
        <f>+IFERROR(ROUND(e!AH820/SUM(e!AH820:AJ820)*100,1),0)</f>
        <v>0</v>
      </c>
      <c r="V822" s="30">
        <f>+IFERROR(ROUND(e!AK820/SUM(e!AK820:AQ820)*100,1),0)</f>
        <v>0</v>
      </c>
      <c r="W822" s="30">
        <f>+IFERROR(ROUND(SUM(e!AR820:BG820)/J822*100,1),0)</f>
        <v>6.8</v>
      </c>
      <c r="X822" s="30">
        <f>+IFERROR(ROUND(SUM(e!BH820:BI820)/SUM(e!BJ820:BK820)*100,1),0)</f>
        <v>120.4</v>
      </c>
      <c r="Y822" s="30">
        <f t="shared" si="101"/>
        <v>135.9</v>
      </c>
      <c r="Z822" s="30">
        <f t="shared" si="102"/>
        <v>117.3</v>
      </c>
      <c r="AA822" s="30">
        <f>+IFERROR(ROUND(K822/SUM(e!T820:V820),1),0)</f>
        <v>148</v>
      </c>
      <c r="AB822" s="42">
        <f>+IFERROR(ROUND((SUM(e!BJ820:BK820)-SUM(e!BL820:BO820))/SUM(e!T820:V820),1),0)</f>
        <v>126.2</v>
      </c>
      <c r="AC822" s="30">
        <f>+IFERROR(ROUND(e!BP820/e!BQ820*100,1),0)</f>
        <v>231</v>
      </c>
      <c r="AD822" s="101">
        <f>+e!BR820</f>
        <v>7400</v>
      </c>
      <c r="AF822" s="5"/>
      <c r="AG822" s="29"/>
      <c r="BG822" s="5"/>
      <c r="BH822" s="29"/>
      <c r="CH822" s="5"/>
      <c r="CI822" s="29"/>
    </row>
    <row r="823" spans="2:87">
      <c r="B823" s="40" t="s">
        <v>2255</v>
      </c>
      <c r="C823" s="30" t="s">
        <v>2256</v>
      </c>
      <c r="D823" s="30" t="s">
        <v>1308</v>
      </c>
      <c r="E823" s="30" t="s">
        <v>2270</v>
      </c>
      <c r="F823" s="30" t="str">
        <f t="shared" si="100"/>
        <v>三重県菰野町</v>
      </c>
      <c r="G823" s="41">
        <f>+e!F821</f>
        <v>41019</v>
      </c>
      <c r="H823" s="41">
        <f>+e!G821</f>
        <v>13</v>
      </c>
      <c r="I823" s="41">
        <f>+SUM(e!H821:K821)</f>
        <v>3</v>
      </c>
      <c r="J823" s="41">
        <f>+SUM(e!L821:O821)</f>
        <v>351300</v>
      </c>
      <c r="K823" s="41">
        <f>+e!P821</f>
        <v>624914</v>
      </c>
      <c r="L823" s="41">
        <f>+SUM(e!Q821:R821)</f>
        <v>658669</v>
      </c>
      <c r="M823" s="31">
        <f>+IFERROR(ROUND(e!P821/e!S821,0),0)</f>
        <v>48070</v>
      </c>
      <c r="N823" s="30">
        <f>+IFERROR(ROUND(SUM(e!T821:V821)/e!S821,0),0)</f>
        <v>361</v>
      </c>
      <c r="O823" s="30">
        <f>+IFERROR(ROUND(e!W821/e!G821*100,1),0)</f>
        <v>30.8</v>
      </c>
      <c r="P823" s="41">
        <f>+e!X821</f>
        <v>3</v>
      </c>
      <c r="Q823" s="30">
        <f>+IFERROR(ROUND(e!Z821/e!Y821*100,1),0)</f>
        <v>0</v>
      </c>
      <c r="R823" s="30">
        <f>+IFERROR(ROUND(e!AB821/e!AA821*100,1),0)</f>
        <v>0</v>
      </c>
      <c r="S823" s="30">
        <f>+IFERROR(ROUND(SUM(e!AC821:AF821)/J823*100,1),0)</f>
        <v>3.4</v>
      </c>
      <c r="T823" s="30">
        <f>+IFERROR(ROUND(e!AG821/e!Y821*100,1),0)</f>
        <v>9.3000000000000007</v>
      </c>
      <c r="U823" s="30">
        <f>+IFERROR(ROUND(e!AH821/SUM(e!AH821:AJ821)*100,1),0)</f>
        <v>0</v>
      </c>
      <c r="V823" s="30">
        <f>+IFERROR(ROUND(e!AK821/SUM(e!AK821:AQ821)*100,1),0)</f>
        <v>73.400000000000006</v>
      </c>
      <c r="W823" s="30">
        <f>+IFERROR(ROUND(SUM(e!AR821:BG821)/J823*100,1),0)</f>
        <v>8.6999999999999993</v>
      </c>
      <c r="X823" s="30">
        <f>+IFERROR(ROUND(SUM(e!BH821:BI821)/SUM(e!BJ821:BK821)*100,1),0)</f>
        <v>110.9</v>
      </c>
      <c r="Y823" s="30">
        <f t="shared" si="101"/>
        <v>105.4</v>
      </c>
      <c r="Z823" s="30">
        <f t="shared" si="102"/>
        <v>108.5</v>
      </c>
      <c r="AA823" s="30">
        <f>+IFERROR(ROUND(K823/SUM(e!T821:V821),1),0)</f>
        <v>133.30000000000001</v>
      </c>
      <c r="AB823" s="42">
        <f>+IFERROR(ROUND((SUM(e!BJ821:BK821)-SUM(e!BL821:BO821))/SUM(e!T821:V821),1),0)</f>
        <v>122.9</v>
      </c>
      <c r="AC823" s="30">
        <f>+IFERROR(ROUND(e!BP821/e!BQ821*100,1),0)</f>
        <v>300.5</v>
      </c>
      <c r="AD823" s="101">
        <f>+e!BR821</f>
        <v>3300</v>
      </c>
      <c r="AF823" s="5"/>
      <c r="AG823" s="29"/>
      <c r="BG823" s="5"/>
      <c r="BH823" s="29"/>
      <c r="CH823" s="5"/>
      <c r="CI823" s="29"/>
    </row>
    <row r="824" spans="2:87">
      <c r="B824" s="40" t="s">
        <v>2255</v>
      </c>
      <c r="C824" s="30" t="s">
        <v>2256</v>
      </c>
      <c r="D824" s="30" t="s">
        <v>1312</v>
      </c>
      <c r="E824" s="30" t="s">
        <v>2271</v>
      </c>
      <c r="F824" s="30" t="str">
        <f t="shared" si="100"/>
        <v>三重県名張市</v>
      </c>
      <c r="G824" s="41">
        <f>+e!F822</f>
        <v>78287</v>
      </c>
      <c r="H824" s="41">
        <f>+e!G822</f>
        <v>24</v>
      </c>
      <c r="I824" s="41">
        <f>+SUM(e!H822:K822)</f>
        <v>4</v>
      </c>
      <c r="J824" s="41">
        <f>+SUM(e!L822:O822)</f>
        <v>668532</v>
      </c>
      <c r="K824" s="41">
        <f>+e!P822</f>
        <v>1313019</v>
      </c>
      <c r="L824" s="41">
        <f>+SUM(e!Q822:R822)</f>
        <v>1856515</v>
      </c>
      <c r="M824" s="31">
        <f>+IFERROR(ROUND(e!P822/e!S822,0),0)</f>
        <v>101001</v>
      </c>
      <c r="N824" s="30">
        <f>+IFERROR(ROUND(SUM(e!T822:V822)/e!S822,0),0)</f>
        <v>724</v>
      </c>
      <c r="O824" s="30">
        <f>+IFERROR(ROUND(e!W822/e!G822*100,1),0)</f>
        <v>54.2</v>
      </c>
      <c r="P824" s="41">
        <f>+e!X822</f>
        <v>9</v>
      </c>
      <c r="Q824" s="30">
        <f>+IFERROR(ROUND(e!Z822/e!Y822*100,1),0)</f>
        <v>0</v>
      </c>
      <c r="R824" s="30">
        <f>+IFERROR(ROUND(e!AB822/e!AA822*100,1),0)</f>
        <v>14.5</v>
      </c>
      <c r="S824" s="30">
        <f>+IFERROR(ROUND(SUM(e!AC822:AF822)/J824*100,1),0)</f>
        <v>28.7</v>
      </c>
      <c r="T824" s="30">
        <f>+IFERROR(ROUND(e!AG822/e!Y822*100,1),0)</f>
        <v>100</v>
      </c>
      <c r="U824" s="30">
        <f>+IFERROR(ROUND(e!AH822/SUM(e!AH822:AJ822)*100,1),0)</f>
        <v>99.6</v>
      </c>
      <c r="V824" s="30">
        <f>+IFERROR(ROUND(e!AK822/SUM(e!AK822:AQ822)*100,1),0)</f>
        <v>79.7</v>
      </c>
      <c r="W824" s="30">
        <f>+IFERROR(ROUND(SUM(e!AR822:BG822)/J824*100,1),0)</f>
        <v>7.8</v>
      </c>
      <c r="X824" s="30">
        <f>+IFERROR(ROUND(SUM(e!BH822:BI822)/SUM(e!BJ822:BK822)*100,1),0)</f>
        <v>97.2</v>
      </c>
      <c r="Y824" s="30">
        <f t="shared" si="101"/>
        <v>141.4</v>
      </c>
      <c r="Z824" s="30">
        <f t="shared" si="102"/>
        <v>89</v>
      </c>
      <c r="AA824" s="30">
        <f>+IFERROR(ROUND(K824/SUM(e!T822:V822),1),0)</f>
        <v>139.4</v>
      </c>
      <c r="AB824" s="42">
        <f>+IFERROR(ROUND((SUM(e!BJ822:BK822)-SUM(e!BL822:BO822))/SUM(e!T822:V822),1),0)</f>
        <v>156.69999999999999</v>
      </c>
      <c r="AC824" s="30">
        <f>+IFERROR(ROUND(e!BP822/e!BQ822*100,1),0)</f>
        <v>427.9</v>
      </c>
      <c r="AD824" s="101">
        <f>+e!BR822</f>
        <v>0</v>
      </c>
      <c r="AF824" s="5"/>
      <c r="AG824" s="29"/>
      <c r="BG824" s="5"/>
      <c r="BH824" s="29"/>
      <c r="CH824" s="5"/>
      <c r="CI824" s="29"/>
    </row>
    <row r="825" spans="2:87">
      <c r="B825" s="40" t="s">
        <v>2255</v>
      </c>
      <c r="C825" s="30" t="s">
        <v>2256</v>
      </c>
      <c r="D825" s="30" t="s">
        <v>1316</v>
      </c>
      <c r="E825" s="30" t="s">
        <v>2272</v>
      </c>
      <c r="F825" s="30" t="str">
        <f t="shared" si="100"/>
        <v>三重県川越町</v>
      </c>
      <c r="G825" s="41">
        <f>+e!F823</f>
        <v>15033</v>
      </c>
      <c r="H825" s="41">
        <f>+e!G823</f>
        <v>3</v>
      </c>
      <c r="I825" s="41">
        <f>+SUM(e!H823:K823)</f>
        <v>1</v>
      </c>
      <c r="J825" s="41">
        <f>+SUM(e!L823:O823)</f>
        <v>106925</v>
      </c>
      <c r="K825" s="41">
        <f>+e!P823</f>
        <v>242367</v>
      </c>
      <c r="L825" s="41">
        <f>+SUM(e!Q823:R823)</f>
        <v>0</v>
      </c>
      <c r="M825" s="31">
        <f>+IFERROR(ROUND(e!P823/e!S823,0),0)</f>
        <v>80789</v>
      </c>
      <c r="N825" s="30">
        <f>+IFERROR(ROUND(SUM(e!T823:V823)/e!S823,0),0)</f>
        <v>581</v>
      </c>
      <c r="O825" s="30">
        <f>+IFERROR(ROUND(e!W823/e!G823*100,1),0)</f>
        <v>33.299999999999997</v>
      </c>
      <c r="P825" s="41">
        <f>+e!X823</f>
        <v>5</v>
      </c>
      <c r="Q825" s="30">
        <f>+IFERROR(ROUND(e!Z823/e!Y823*100,1),0)</f>
        <v>0</v>
      </c>
      <c r="R825" s="30">
        <f>+IFERROR(ROUND(e!AB823/e!AA823*100,1),0)</f>
        <v>0</v>
      </c>
      <c r="S825" s="30">
        <f>+IFERROR(ROUND(SUM(e!AC823:AF823)/J825*100,1),0)</f>
        <v>1.9</v>
      </c>
      <c r="T825" s="30">
        <f>+IFERROR(ROUND(e!AG823/e!Y823*100,1),0)</f>
        <v>0</v>
      </c>
      <c r="U825" s="30">
        <f>+IFERROR(ROUND(e!AH823/SUM(e!AH823:AJ823)*100,1),0)</f>
        <v>0</v>
      </c>
      <c r="V825" s="30">
        <f>+IFERROR(ROUND(e!AK823/SUM(e!AK823:AQ823)*100,1),0)</f>
        <v>25</v>
      </c>
      <c r="W825" s="30">
        <f>+IFERROR(ROUND(SUM(e!AR823:BG823)/J825*100,1),0)</f>
        <v>4.4000000000000004</v>
      </c>
      <c r="X825" s="30">
        <f>+IFERROR(ROUND(SUM(e!BH823:BI823)/SUM(e!BJ823:BK823)*100,1),0)</f>
        <v>97</v>
      </c>
      <c r="Y825" s="30">
        <f t="shared" si="101"/>
        <v>0</v>
      </c>
      <c r="Z825" s="30">
        <f t="shared" si="102"/>
        <v>84.3</v>
      </c>
      <c r="AA825" s="30">
        <f>+IFERROR(ROUND(K825/SUM(e!T823:V823),1),0)</f>
        <v>139</v>
      </c>
      <c r="AB825" s="42">
        <f>+IFERROR(ROUND((SUM(e!BJ823:BK823)-SUM(e!BL823:BO823))/SUM(e!T823:V823),1),0)</f>
        <v>164.9</v>
      </c>
      <c r="AC825" s="30">
        <f>+IFERROR(ROUND(e!BP823/e!BQ823*100,1),0)</f>
        <v>1699.3</v>
      </c>
      <c r="AD825" s="101">
        <f>+e!BR823</f>
        <v>7200</v>
      </c>
      <c r="AF825" s="5"/>
      <c r="AG825" s="29"/>
      <c r="BG825" s="5"/>
      <c r="BH825" s="29"/>
      <c r="CH825" s="5"/>
      <c r="CI825" s="29"/>
    </row>
    <row r="826" spans="2:87">
      <c r="B826" s="40" t="s">
        <v>2255</v>
      </c>
      <c r="C826" s="30" t="s">
        <v>2256</v>
      </c>
      <c r="D826" s="30" t="s">
        <v>1318</v>
      </c>
      <c r="E826" s="30" t="s">
        <v>1634</v>
      </c>
      <c r="F826" s="30" t="str">
        <f t="shared" si="100"/>
        <v>三重県朝日町</v>
      </c>
      <c r="G826" s="41">
        <f>+e!F824</f>
        <v>10871</v>
      </c>
      <c r="H826" s="41">
        <f>+e!G824</f>
        <v>4</v>
      </c>
      <c r="I826" s="41">
        <f>+SUM(e!H824:K824)</f>
        <v>2</v>
      </c>
      <c r="J826" s="41">
        <f>+SUM(e!L824:O824)</f>
        <v>78544</v>
      </c>
      <c r="K826" s="41">
        <f>+e!P824</f>
        <v>217491</v>
      </c>
      <c r="L826" s="41">
        <f>+SUM(e!Q824:R824)</f>
        <v>859120</v>
      </c>
      <c r="M826" s="31">
        <f>+IFERROR(ROUND(e!P824/e!S824,0),0)</f>
        <v>72497</v>
      </c>
      <c r="N826" s="30">
        <f>+IFERROR(ROUND(SUM(e!T824:V824)/e!S824,0),0)</f>
        <v>386</v>
      </c>
      <c r="O826" s="30">
        <f>+IFERROR(ROUND(e!W824/e!G824*100,1),0)</f>
        <v>25</v>
      </c>
      <c r="P826" s="41">
        <f>+e!X824</f>
        <v>4</v>
      </c>
      <c r="Q826" s="30">
        <f>+IFERROR(ROUND(e!Z824/e!Y824*100,1),0)</f>
        <v>0</v>
      </c>
      <c r="R826" s="30">
        <f>+IFERROR(ROUND(e!AB824/e!AA824*100,1),0)</f>
        <v>17.600000000000001</v>
      </c>
      <c r="S826" s="30">
        <f>+IFERROR(ROUND(SUM(e!AC824:AF824)/J826*100,1),0)</f>
        <v>16.100000000000001</v>
      </c>
      <c r="T826" s="30">
        <f>+IFERROR(ROUND(e!AG824/e!Y824*100,1),0)</f>
        <v>74.099999999999994</v>
      </c>
      <c r="U826" s="30">
        <f>+IFERROR(ROUND(e!AH824/SUM(e!AH824:AJ824)*100,1),0)</f>
        <v>80</v>
      </c>
      <c r="V826" s="30">
        <f>+IFERROR(ROUND(e!AK824/SUM(e!AK824:AQ824)*100,1),0)</f>
        <v>100</v>
      </c>
      <c r="W826" s="30">
        <f>+IFERROR(ROUND(SUM(e!AR824:BG824)/J826*100,1),0)</f>
        <v>11</v>
      </c>
      <c r="X826" s="30">
        <f>+IFERROR(ROUND(SUM(e!BH824:BI824)/SUM(e!BJ824:BK824)*100,1),0)</f>
        <v>100</v>
      </c>
      <c r="Y826" s="30">
        <f t="shared" si="101"/>
        <v>395</v>
      </c>
      <c r="Z826" s="30">
        <f t="shared" si="102"/>
        <v>97.3</v>
      </c>
      <c r="AA826" s="30">
        <f>+IFERROR(ROUND(K826/SUM(e!T824:V824),1),0)</f>
        <v>187.8</v>
      </c>
      <c r="AB826" s="42">
        <f>+IFERROR(ROUND((SUM(e!BJ824:BK824)-SUM(e!BL824:BO824))/SUM(e!T824:V824),1),0)</f>
        <v>193</v>
      </c>
      <c r="AC826" s="30">
        <f>+IFERROR(ROUND(e!BP824/e!BQ824*100,1),0)</f>
        <v>384.4</v>
      </c>
      <c r="AD826" s="101">
        <f>+e!BR824</f>
        <v>2200</v>
      </c>
      <c r="AF826" s="5"/>
      <c r="AG826" s="29"/>
      <c r="BG826" s="5"/>
      <c r="BH826" s="29"/>
      <c r="CH826" s="5"/>
      <c r="CI826" s="29"/>
    </row>
    <row r="827" spans="2:87">
      <c r="B827" s="40" t="s">
        <v>2255</v>
      </c>
      <c r="C827" s="30" t="s">
        <v>2256</v>
      </c>
      <c r="D827" s="30" t="s">
        <v>1322</v>
      </c>
      <c r="E827" s="30" t="s">
        <v>2273</v>
      </c>
      <c r="F827" s="30" t="str">
        <f t="shared" si="100"/>
        <v>三重県志摩市</v>
      </c>
      <c r="G827" s="41">
        <f>+e!F825</f>
        <v>49167</v>
      </c>
      <c r="H827" s="41">
        <f>+e!G825</f>
        <v>27</v>
      </c>
      <c r="I827" s="41">
        <f>+SUM(e!H825:K825)</f>
        <v>10</v>
      </c>
      <c r="J827" s="41">
        <f>+SUM(e!L825:O825)</f>
        <v>776572</v>
      </c>
      <c r="K827" s="41">
        <f>+e!P825</f>
        <v>1523920</v>
      </c>
      <c r="L827" s="41">
        <f>+SUM(e!Q825:R825)</f>
        <v>2052630</v>
      </c>
      <c r="M827" s="31">
        <f>+IFERROR(ROUND(e!P825/e!S825,0),0)</f>
        <v>56441</v>
      </c>
      <c r="N827" s="30">
        <f>+IFERROR(ROUND(SUM(e!T825:V825)/e!S825,0),0)</f>
        <v>223</v>
      </c>
      <c r="O827" s="30">
        <f>+IFERROR(ROUND(e!W825/e!G825*100,1),0)</f>
        <v>18.5</v>
      </c>
      <c r="P827" s="41">
        <f>+e!X825</f>
        <v>6</v>
      </c>
      <c r="Q827" s="30">
        <f>+IFERROR(ROUND(e!Z825/e!Y825*100,1),0)</f>
        <v>0</v>
      </c>
      <c r="R827" s="30">
        <f>+IFERROR(ROUND(e!AB825/e!AA825*100,1),0)</f>
        <v>0</v>
      </c>
      <c r="S827" s="30">
        <f>+IFERROR(ROUND(SUM(e!AC825:AF825)/J827*100,1),0)</f>
        <v>8</v>
      </c>
      <c r="T827" s="30">
        <f>+IFERROR(ROUND(e!AG825/e!Y825*100,1),0)</f>
        <v>100</v>
      </c>
      <c r="U827" s="30">
        <f>+IFERROR(ROUND(e!AH825/SUM(e!AH825:AJ825)*100,1),0)</f>
        <v>52</v>
      </c>
      <c r="V827" s="30">
        <f>+IFERROR(ROUND(e!AK825/SUM(e!AK825:AQ825)*100,1),0)</f>
        <v>94.7</v>
      </c>
      <c r="W827" s="30">
        <f>+IFERROR(ROUND(SUM(e!AR825:BG825)/J827*100,1),0)</f>
        <v>8.1999999999999993</v>
      </c>
      <c r="X827" s="30">
        <f>+IFERROR(ROUND(SUM(e!BH825:BI825)/SUM(e!BJ825:BK825)*100,1),0)</f>
        <v>125.2</v>
      </c>
      <c r="Y827" s="30">
        <f t="shared" si="101"/>
        <v>134.69999999999999</v>
      </c>
      <c r="Z827" s="30">
        <f t="shared" si="102"/>
        <v>121.9</v>
      </c>
      <c r="AA827" s="30">
        <f>+IFERROR(ROUND(K827/SUM(e!T825:V825),1),0)</f>
        <v>253.4</v>
      </c>
      <c r="AB827" s="42">
        <f>+IFERROR(ROUND((SUM(e!BJ825:BK825)-SUM(e!BL825:BO825))/SUM(e!T825:V825),1),0)</f>
        <v>207.8</v>
      </c>
      <c r="AC827" s="30">
        <f>+IFERROR(ROUND(e!BP825/e!BQ825*100,1),0)</f>
        <v>457.7</v>
      </c>
      <c r="AD827" s="101">
        <f>+e!BR825</f>
        <v>10000</v>
      </c>
      <c r="AF827" s="5"/>
      <c r="AG827" s="29"/>
      <c r="BG827" s="5"/>
      <c r="BH827" s="29"/>
      <c r="CH827" s="5"/>
      <c r="CI827" s="29"/>
    </row>
    <row r="828" spans="2:87">
      <c r="B828" s="40" t="s">
        <v>2255</v>
      </c>
      <c r="C828" s="30" t="s">
        <v>2256</v>
      </c>
      <c r="D828" s="30" t="s">
        <v>1334</v>
      </c>
      <c r="E828" s="30" t="s">
        <v>2274</v>
      </c>
      <c r="F828" s="30" t="str">
        <f t="shared" si="100"/>
        <v>三重県紀宝町</v>
      </c>
      <c r="G828" s="41">
        <f>+e!F826</f>
        <v>10567</v>
      </c>
      <c r="H828" s="41">
        <f>+e!G826</f>
        <v>4</v>
      </c>
      <c r="I828" s="41">
        <f>+SUM(e!H826:K826)</f>
        <v>2</v>
      </c>
      <c r="J828" s="41">
        <f>+SUM(e!L826:O826)</f>
        <v>109073</v>
      </c>
      <c r="K828" s="41">
        <f>+e!P826</f>
        <v>222732</v>
      </c>
      <c r="L828" s="41">
        <f>+SUM(e!Q826:R826)</f>
        <v>1113483</v>
      </c>
      <c r="M828" s="31">
        <f>+IFERROR(ROUND(e!P826/e!S826,0),0)</f>
        <v>55683</v>
      </c>
      <c r="N828" s="30">
        <f>+IFERROR(ROUND(SUM(e!T826:V826)/e!S826,0),0)</f>
        <v>316</v>
      </c>
      <c r="O828" s="30">
        <f>+IFERROR(ROUND(e!W826/e!G826*100,1),0)</f>
        <v>0</v>
      </c>
      <c r="P828" s="41">
        <f>+e!X826</f>
        <v>20</v>
      </c>
      <c r="Q828" s="30">
        <f>+IFERROR(ROUND(e!Z826/e!Y826*100,1),0)</f>
        <v>0</v>
      </c>
      <c r="R828" s="30">
        <f>+IFERROR(ROUND(e!AB826/e!AA826*100,1),0)</f>
        <v>24.4</v>
      </c>
      <c r="S828" s="30">
        <f>+IFERROR(ROUND(SUM(e!AC826:AF826)/J828*100,1),0)</f>
        <v>1.3</v>
      </c>
      <c r="T828" s="30">
        <f>+IFERROR(ROUND(e!AG826/e!Y826*100,1),0)</f>
        <v>66.900000000000006</v>
      </c>
      <c r="U828" s="30">
        <f>+IFERROR(ROUND(e!AH826/SUM(e!AH826:AJ826)*100,1),0)</f>
        <v>0</v>
      </c>
      <c r="V828" s="30">
        <f>+IFERROR(ROUND(e!AK826/SUM(e!AK826:AQ826)*100,1),0)</f>
        <v>0</v>
      </c>
      <c r="W828" s="30">
        <f>+IFERROR(ROUND(SUM(e!AR826:BG826)/J828*100,1),0)</f>
        <v>5.2</v>
      </c>
      <c r="X828" s="30">
        <f>+IFERROR(ROUND(SUM(e!BH826:BI826)/SUM(e!BJ826:BK826)*100,1),0)</f>
        <v>133.1</v>
      </c>
      <c r="Y828" s="30">
        <f t="shared" si="101"/>
        <v>499.9</v>
      </c>
      <c r="Z828" s="30">
        <f t="shared" si="102"/>
        <v>118.8</v>
      </c>
      <c r="AA828" s="30">
        <f>+IFERROR(ROUND(K828/SUM(e!T826:V826),1),0)</f>
        <v>176.4</v>
      </c>
      <c r="AB828" s="42">
        <f>+IFERROR(ROUND((SUM(e!BJ826:BK826)-SUM(e!BL826:BO826))/SUM(e!T826:V826),1),0)</f>
        <v>148.5</v>
      </c>
      <c r="AC828" s="30">
        <f>+IFERROR(ROUND(e!BP826/e!BQ826*100,1),0)</f>
        <v>171.3</v>
      </c>
      <c r="AD828" s="101">
        <f>+e!BR826</f>
        <v>0</v>
      </c>
      <c r="AF828" s="5"/>
      <c r="AG828" s="29"/>
      <c r="BG828" s="5"/>
      <c r="BH828" s="29"/>
      <c r="CH828" s="5"/>
      <c r="CI828" s="29"/>
    </row>
    <row r="829" spans="2:87">
      <c r="B829" s="40" t="s">
        <v>2255</v>
      </c>
      <c r="C829" s="30" t="s">
        <v>2256</v>
      </c>
      <c r="D829" s="30" t="s">
        <v>1338</v>
      </c>
      <c r="E829" s="30" t="s">
        <v>2275</v>
      </c>
      <c r="F829" s="30" t="str">
        <f t="shared" si="100"/>
        <v>三重県東員町</v>
      </c>
      <c r="G829" s="41">
        <f>+e!F827</f>
        <v>25737</v>
      </c>
      <c r="H829" s="41">
        <f>+e!G827</f>
        <v>5</v>
      </c>
      <c r="I829" s="41">
        <f>+SUM(e!H827:K827)</f>
        <v>1</v>
      </c>
      <c r="J829" s="41">
        <f>+SUM(e!L827:O827)</f>
        <v>177250</v>
      </c>
      <c r="K829" s="41">
        <f>+e!P827</f>
        <v>225889</v>
      </c>
      <c r="L829" s="41">
        <f>+SUM(e!Q827:R827)</f>
        <v>386456</v>
      </c>
      <c r="M829" s="31">
        <f>+IFERROR(ROUND(e!P827/e!S827,0),0)</f>
        <v>56472</v>
      </c>
      <c r="N829" s="30">
        <f>+IFERROR(ROUND(SUM(e!T827:V827)/e!S827,0),0)</f>
        <v>719</v>
      </c>
      <c r="O829" s="30">
        <f>+IFERROR(ROUND(e!W827/e!G827*100,1),0)</f>
        <v>0</v>
      </c>
      <c r="P829" s="41">
        <f>+e!X827</f>
        <v>2</v>
      </c>
      <c r="Q829" s="30">
        <f>+IFERROR(ROUND(e!Z827/e!Y827*100,1),0)</f>
        <v>0</v>
      </c>
      <c r="R829" s="30">
        <f>+IFERROR(ROUND(e!AB827/e!AA827*100,1),0)</f>
        <v>40</v>
      </c>
      <c r="S829" s="30">
        <f>+IFERROR(ROUND(SUM(e!AC827:AF827)/J829*100,1),0)</f>
        <v>36.5</v>
      </c>
      <c r="T829" s="30">
        <f>+IFERROR(ROUND(e!AG827/e!Y827*100,1),0)</f>
        <v>100</v>
      </c>
      <c r="U829" s="30">
        <f>+IFERROR(ROUND(e!AH827/SUM(e!AH827:AJ827)*100,1),0)</f>
        <v>0</v>
      </c>
      <c r="V829" s="30">
        <f>+IFERROR(ROUND(e!AK827/SUM(e!AK827:AQ827)*100,1),0)</f>
        <v>55.4</v>
      </c>
      <c r="W829" s="30">
        <f>+IFERROR(ROUND(SUM(e!AR827:BG827)/J829*100,1),0)</f>
        <v>2.2000000000000002</v>
      </c>
      <c r="X829" s="30">
        <f>+IFERROR(ROUND(SUM(e!BH827:BI827)/SUM(e!BJ827:BK827)*100,1),0)</f>
        <v>108.3</v>
      </c>
      <c r="Y829" s="30">
        <f t="shared" si="101"/>
        <v>171.1</v>
      </c>
      <c r="Z829" s="30">
        <f t="shared" si="102"/>
        <v>106.1</v>
      </c>
      <c r="AA829" s="30">
        <f>+IFERROR(ROUND(K829/SUM(e!T827:V827),1),0)</f>
        <v>78.5</v>
      </c>
      <c r="AB829" s="42">
        <f>+IFERROR(ROUND((SUM(e!BJ827:BK827)-SUM(e!BL827:BO827))/SUM(e!T827:V827),1),0)</f>
        <v>74</v>
      </c>
      <c r="AC829" s="30">
        <f>+IFERROR(ROUND(e!BP827/e!BQ827*100,1),0)</f>
        <v>262.10000000000002</v>
      </c>
      <c r="AD829" s="101">
        <f>+e!BR827</f>
        <v>0</v>
      </c>
      <c r="AF829" s="5"/>
      <c r="AG829" s="29"/>
      <c r="BG829" s="5"/>
      <c r="BH829" s="29"/>
      <c r="CH829" s="5"/>
      <c r="CI829" s="29"/>
    </row>
    <row r="830" spans="2:87">
      <c r="B830" s="40" t="s">
        <v>2255</v>
      </c>
      <c r="C830" s="30" t="s">
        <v>2256</v>
      </c>
      <c r="D830" s="30" t="s">
        <v>1340</v>
      </c>
      <c r="E830" s="30" t="s">
        <v>2276</v>
      </c>
      <c r="F830" s="30" t="str">
        <f t="shared" si="100"/>
        <v>三重県南伊勢町</v>
      </c>
      <c r="G830" s="41">
        <f>+e!F828</f>
        <v>12606</v>
      </c>
      <c r="H830" s="41">
        <f>+e!G828</f>
        <v>4</v>
      </c>
      <c r="I830" s="41">
        <f>+SUM(e!H828:K828)</f>
        <v>14</v>
      </c>
      <c r="J830" s="41">
        <f>+SUM(e!L828:O828)</f>
        <v>223114</v>
      </c>
      <c r="K830" s="41">
        <f>+e!P828</f>
        <v>211609</v>
      </c>
      <c r="L830" s="41">
        <f>+SUM(e!Q828:R828)</f>
        <v>1721022</v>
      </c>
      <c r="M830" s="31">
        <f>+IFERROR(ROUND(e!P828/e!S828,0),0)</f>
        <v>52902</v>
      </c>
      <c r="N830" s="30">
        <f>+IFERROR(ROUND(SUM(e!T828:V828)/e!S828,0),0)</f>
        <v>381</v>
      </c>
      <c r="O830" s="30">
        <f>+IFERROR(ROUND(e!W828/e!G828*100,1),0)</f>
        <v>0</v>
      </c>
      <c r="P830" s="41">
        <f>+e!X828</f>
        <v>15</v>
      </c>
      <c r="Q830" s="30">
        <f>+IFERROR(ROUND(e!Z828/e!Y828*100,1),0)</f>
        <v>0</v>
      </c>
      <c r="R830" s="30">
        <f>+IFERROR(ROUND(e!AB828/e!AA828*100,1),0)</f>
        <v>68.8</v>
      </c>
      <c r="S830" s="30">
        <f>+IFERROR(ROUND(SUM(e!AC828:AF828)/J830*100,1),0)</f>
        <v>31.8</v>
      </c>
      <c r="T830" s="30">
        <f>+IFERROR(ROUND(e!AG828/e!Y828*100,1),0)</f>
        <v>0</v>
      </c>
      <c r="U830" s="30">
        <f>+IFERROR(ROUND(e!AH828/SUM(e!AH828:AJ828)*100,1),0)</f>
        <v>0</v>
      </c>
      <c r="V830" s="30">
        <f>+IFERROR(ROUND(e!AK828/SUM(e!AK828:AQ828)*100,1),0)</f>
        <v>44.1</v>
      </c>
      <c r="W830" s="30">
        <f>+IFERROR(ROUND(SUM(e!AR828:BG828)/J830*100,1),0)</f>
        <v>26.8</v>
      </c>
      <c r="X830" s="30">
        <f>+IFERROR(ROUND(SUM(e!BH828:BI828)/SUM(e!BJ828:BK828)*100,1),0)</f>
        <v>97.5</v>
      </c>
      <c r="Y830" s="30">
        <f t="shared" si="101"/>
        <v>813.3</v>
      </c>
      <c r="Z830" s="30">
        <f t="shared" si="102"/>
        <v>75</v>
      </c>
      <c r="AA830" s="30">
        <f>+IFERROR(ROUND(K830/SUM(e!T828:V828),1),0)</f>
        <v>138.9</v>
      </c>
      <c r="AB830" s="42">
        <f>+IFERROR(ROUND((SUM(e!BJ828:BK828)-SUM(e!BL828:BO828))/SUM(e!T828:V828),1),0)</f>
        <v>185.3</v>
      </c>
      <c r="AC830" s="30">
        <f>+IFERROR(ROUND(e!BP828/e!BQ828*100,1),0)</f>
        <v>130.69999999999999</v>
      </c>
      <c r="AD830" s="101">
        <f>+e!BR828</f>
        <v>0</v>
      </c>
      <c r="AF830" s="5"/>
      <c r="AG830" s="29"/>
      <c r="BG830" s="5"/>
      <c r="BH830" s="29"/>
      <c r="CH830" s="5"/>
      <c r="CI830" s="29"/>
    </row>
    <row r="831" spans="2:87">
      <c r="B831" s="40" t="s">
        <v>2255</v>
      </c>
      <c r="C831" s="30" t="s">
        <v>2256</v>
      </c>
      <c r="D831" s="30" t="s">
        <v>1342</v>
      </c>
      <c r="E831" s="30" t="s">
        <v>2277</v>
      </c>
      <c r="F831" s="30" t="str">
        <f t="shared" si="100"/>
        <v>三重県玉城町</v>
      </c>
      <c r="G831" s="41">
        <f>+e!F829</f>
        <v>15456</v>
      </c>
      <c r="H831" s="41">
        <f>+e!G829</f>
        <v>5</v>
      </c>
      <c r="I831" s="41">
        <f>+SUM(e!H829:K829)</f>
        <v>1</v>
      </c>
      <c r="J831" s="41">
        <f>+SUM(e!L829:O829)</f>
        <v>168789</v>
      </c>
      <c r="K831" s="41">
        <f>+e!P829</f>
        <v>277526</v>
      </c>
      <c r="L831" s="41">
        <f>+SUM(e!Q829:R829)</f>
        <v>413666</v>
      </c>
      <c r="M831" s="31">
        <f>+IFERROR(ROUND(e!P829/e!S829,0),0)</f>
        <v>55505</v>
      </c>
      <c r="N831" s="30">
        <f>+IFERROR(ROUND(SUM(e!T829:V829)/e!S829,0),0)</f>
        <v>406</v>
      </c>
      <c r="O831" s="30">
        <f>+IFERROR(ROUND(e!W829/e!G829*100,1),0)</f>
        <v>0</v>
      </c>
      <c r="P831" s="41">
        <f>+e!X829</f>
        <v>4</v>
      </c>
      <c r="Q831" s="30">
        <f>+IFERROR(ROUND(e!Z829/e!Y829*100,1),0)</f>
        <v>0</v>
      </c>
      <c r="R831" s="30">
        <f>+IFERROR(ROUND(e!AB829/e!AA829*100,1),0)</f>
        <v>22.2</v>
      </c>
      <c r="S831" s="30">
        <f>+IFERROR(ROUND(SUM(e!AC829:AF829)/J831*100,1),0)</f>
        <v>19.5</v>
      </c>
      <c r="T831" s="30">
        <f>+IFERROR(ROUND(e!AG829/e!Y829*100,1),0)</f>
        <v>0</v>
      </c>
      <c r="U831" s="30">
        <f>+IFERROR(ROUND(e!AH829/SUM(e!AH829:AJ829)*100,1),0)</f>
        <v>0</v>
      </c>
      <c r="V831" s="30">
        <f>+IFERROR(ROUND(e!AK829/SUM(e!AK829:AQ829)*100,1),0)</f>
        <v>9.6</v>
      </c>
      <c r="W831" s="30">
        <f>+IFERROR(ROUND(SUM(e!AR829:BG829)/J831*100,1),0)</f>
        <v>5.7</v>
      </c>
      <c r="X831" s="30">
        <f>+IFERROR(ROUND(SUM(e!BH829:BI829)/SUM(e!BJ829:BK829)*100,1),0)</f>
        <v>117.2</v>
      </c>
      <c r="Y831" s="30">
        <f t="shared" si="101"/>
        <v>149.1</v>
      </c>
      <c r="Z831" s="30">
        <f t="shared" si="102"/>
        <v>117.8</v>
      </c>
      <c r="AA831" s="30">
        <f>+IFERROR(ROUND(K831/SUM(e!T829:V829),1),0)</f>
        <v>136.80000000000001</v>
      </c>
      <c r="AB831" s="42">
        <f>+IFERROR(ROUND((SUM(e!BJ829:BK829)-SUM(e!BL829:BO829))/SUM(e!T829:V829),1),0)</f>
        <v>116.1</v>
      </c>
      <c r="AC831" s="30">
        <f>+IFERROR(ROUND(e!BP829/e!BQ829*100,1),0)</f>
        <v>812.5</v>
      </c>
      <c r="AD831" s="101">
        <f>+e!BR829</f>
        <v>500</v>
      </c>
      <c r="AF831" s="5"/>
      <c r="AG831" s="29"/>
      <c r="BG831" s="5"/>
      <c r="BH831" s="29"/>
      <c r="CH831" s="5"/>
      <c r="CI831" s="29"/>
    </row>
    <row r="832" spans="2:87">
      <c r="B832" s="40" t="s">
        <v>2255</v>
      </c>
      <c r="C832" s="30" t="s">
        <v>2256</v>
      </c>
      <c r="D832" s="30" t="s">
        <v>1350</v>
      </c>
      <c r="E832" s="30" t="s">
        <v>2278</v>
      </c>
      <c r="F832" s="30" t="str">
        <f t="shared" si="100"/>
        <v>三重県多気町</v>
      </c>
      <c r="G832" s="41">
        <f>+e!F830</f>
        <v>14398</v>
      </c>
      <c r="H832" s="41">
        <f>+e!G830</f>
        <v>4</v>
      </c>
      <c r="I832" s="41">
        <f>+SUM(e!H830:K830)</f>
        <v>1</v>
      </c>
      <c r="J832" s="41">
        <f>+SUM(e!L830:O830)</f>
        <v>218711</v>
      </c>
      <c r="K832" s="41">
        <f>+e!P830</f>
        <v>341184</v>
      </c>
      <c r="L832" s="41">
        <f>+SUM(e!Q830:R830)</f>
        <v>2018167</v>
      </c>
      <c r="M832" s="31">
        <f>+IFERROR(ROUND(e!P830/e!S830,0),0)</f>
        <v>113728</v>
      </c>
      <c r="N832" s="30">
        <f>+IFERROR(ROUND(SUM(e!T830:V830)/e!S830,0),0)</f>
        <v>579</v>
      </c>
      <c r="O832" s="30">
        <f>+IFERROR(ROUND(e!W830/e!G830*100,1),0)</f>
        <v>25</v>
      </c>
      <c r="P832" s="41">
        <f>+e!X830</f>
        <v>2</v>
      </c>
      <c r="Q832" s="30">
        <f>+IFERROR(ROUND(e!Z830/e!Y830*100,1),0)</f>
        <v>0</v>
      </c>
      <c r="R832" s="30">
        <f>+IFERROR(ROUND(e!AB830/e!AA830*100,1),0)</f>
        <v>74.099999999999994</v>
      </c>
      <c r="S832" s="30">
        <f>+IFERROR(ROUND(SUM(e!AC830:AF830)/J832*100,1),0)</f>
        <v>0.6</v>
      </c>
      <c r="T832" s="30">
        <f>+IFERROR(ROUND(e!AG830/e!Y830*100,1),0)</f>
        <v>0</v>
      </c>
      <c r="U832" s="30">
        <f>+IFERROR(ROUND(e!AH830/SUM(e!AH830:AJ830)*100,1),0)</f>
        <v>0</v>
      </c>
      <c r="V832" s="30">
        <f>+IFERROR(ROUND(e!AK830/SUM(e!AK830:AQ830)*100,1),0)</f>
        <v>28</v>
      </c>
      <c r="W832" s="30">
        <f>+IFERROR(ROUND(SUM(e!AR830:BG830)/J832*100,1),0)</f>
        <v>14.8</v>
      </c>
      <c r="X832" s="30">
        <f>+IFERROR(ROUND(SUM(e!BH830:BI830)/SUM(e!BJ830:BK830)*100,1),0)</f>
        <v>111.7</v>
      </c>
      <c r="Y832" s="30">
        <f t="shared" si="101"/>
        <v>591.5</v>
      </c>
      <c r="Z832" s="30">
        <f t="shared" si="102"/>
        <v>112.6</v>
      </c>
      <c r="AA832" s="30">
        <f>+IFERROR(ROUND(K832/SUM(e!T830:V830),1),0)</f>
        <v>196.5</v>
      </c>
      <c r="AB832" s="42">
        <f>+IFERROR(ROUND((SUM(e!BJ830:BK830)-SUM(e!BL830:BO830))/SUM(e!T830:V830),1),0)</f>
        <v>174.5</v>
      </c>
      <c r="AC832" s="30">
        <f>+IFERROR(ROUND(e!BP830/e!BQ830*100,1),0)</f>
        <v>871.8</v>
      </c>
      <c r="AD832" s="101">
        <f>+e!BR830</f>
        <v>6050</v>
      </c>
      <c r="AF832" s="5"/>
      <c r="AG832" s="29"/>
      <c r="BG832" s="5"/>
      <c r="BH832" s="29"/>
      <c r="CH832" s="5"/>
      <c r="CI832" s="29"/>
    </row>
    <row r="833" spans="2:87">
      <c r="B833" s="40" t="s">
        <v>2255</v>
      </c>
      <c r="C833" s="30" t="s">
        <v>2256</v>
      </c>
      <c r="D833" s="30" t="s">
        <v>1356</v>
      </c>
      <c r="E833" s="30" t="s">
        <v>2279</v>
      </c>
      <c r="F833" s="30" t="str">
        <f t="shared" si="100"/>
        <v>三重県木曽岬町</v>
      </c>
      <c r="G833" s="41">
        <f>+e!F831</f>
        <v>6268</v>
      </c>
      <c r="H833" s="41">
        <f>+e!G831</f>
        <v>1</v>
      </c>
      <c r="I833" s="41">
        <f>+SUM(e!H831:K831)</f>
        <v>0</v>
      </c>
      <c r="J833" s="41">
        <f>+SUM(e!L831:O831)</f>
        <v>65598</v>
      </c>
      <c r="K833" s="41">
        <f>+e!P831</f>
        <v>154033</v>
      </c>
      <c r="L833" s="41">
        <f>+SUM(e!Q831:R831)</f>
        <v>0</v>
      </c>
      <c r="M833" s="31">
        <f>+IFERROR(ROUND(e!P831/e!S831,0),0)</f>
        <v>154033</v>
      </c>
      <c r="N833" s="30">
        <f>+IFERROR(ROUND(SUM(e!T831:V831)/e!S831,0),0)</f>
        <v>907</v>
      </c>
      <c r="O833" s="30">
        <f>+IFERROR(ROUND(e!W831/e!G831*100,1),0)</f>
        <v>0</v>
      </c>
      <c r="P833" s="41">
        <f>+e!X831</f>
        <v>4</v>
      </c>
      <c r="Q833" s="30">
        <f>+IFERROR(ROUND(e!Z831/e!Y831*100,1),0)</f>
        <v>0</v>
      </c>
      <c r="R833" s="30">
        <f>+IFERROR(ROUND(e!AB831/e!AA831*100,1),0)</f>
        <v>0</v>
      </c>
      <c r="S833" s="30">
        <f>+IFERROR(ROUND(SUM(e!AC831:AF831)/J833*100,1),0)</f>
        <v>18.5</v>
      </c>
      <c r="T833" s="30">
        <f>+IFERROR(ROUND(e!AG831/e!Y831*100,1),0)</f>
        <v>0</v>
      </c>
      <c r="U833" s="30">
        <f>+IFERROR(ROUND(e!AH831/SUM(e!AH831:AJ831)*100,1),0)</f>
        <v>0</v>
      </c>
      <c r="V833" s="30">
        <f>+IFERROR(ROUND(e!AK831/SUM(e!AK831:AQ831)*100,1),0)</f>
        <v>0</v>
      </c>
      <c r="W833" s="30">
        <f>+IFERROR(ROUND(SUM(e!AR831:BG831)/J833*100,1),0)</f>
        <v>0.4</v>
      </c>
      <c r="X833" s="30">
        <f>+IFERROR(ROUND(SUM(e!BH831:BI831)/SUM(e!BJ831:BK831)*100,1),0)</f>
        <v>98.3</v>
      </c>
      <c r="Y833" s="30">
        <f t="shared" si="101"/>
        <v>0</v>
      </c>
      <c r="Z833" s="30">
        <f t="shared" si="102"/>
        <v>96.6</v>
      </c>
      <c r="AA833" s="30">
        <f>+IFERROR(ROUND(K833/SUM(e!T831:V831),1),0)</f>
        <v>169.8</v>
      </c>
      <c r="AB833" s="42">
        <f>+IFERROR(ROUND((SUM(e!BJ831:BK831)-SUM(e!BL831:BO831))/SUM(e!T831:V831),1),0)</f>
        <v>175.7</v>
      </c>
      <c r="AC833" s="30">
        <f>+IFERROR(ROUND(e!BP831/e!BQ831*100,1),0)</f>
        <v>1778.5</v>
      </c>
      <c r="AD833" s="101">
        <f>+e!BR831</f>
        <v>5500</v>
      </c>
      <c r="AF833" s="5"/>
      <c r="AG833" s="29"/>
      <c r="BG833" s="5"/>
      <c r="BH833" s="29"/>
      <c r="CH833" s="5"/>
      <c r="CI833" s="29"/>
    </row>
    <row r="834" spans="2:87">
      <c r="B834" s="40" t="s">
        <v>2255</v>
      </c>
      <c r="C834" s="30" t="s">
        <v>2256</v>
      </c>
      <c r="D834" s="30" t="s">
        <v>1358</v>
      </c>
      <c r="E834" s="30" t="s">
        <v>2280</v>
      </c>
      <c r="F834" s="30" t="str">
        <f t="shared" si="100"/>
        <v>三重県明和町</v>
      </c>
      <c r="G834" s="41">
        <f>+e!F832</f>
        <v>23134</v>
      </c>
      <c r="H834" s="41">
        <f>+e!G832</f>
        <v>8</v>
      </c>
      <c r="I834" s="41">
        <f>+SUM(e!H832:K832)</f>
        <v>3</v>
      </c>
      <c r="J834" s="41">
        <f>+SUM(e!L832:O832)</f>
        <v>281856</v>
      </c>
      <c r="K834" s="41">
        <f>+e!P832</f>
        <v>338651</v>
      </c>
      <c r="L834" s="41">
        <f>+SUM(e!Q832:R832)</f>
        <v>1581427</v>
      </c>
      <c r="M834" s="31">
        <f>+IFERROR(ROUND(e!P832/e!S832,0),0)</f>
        <v>67730</v>
      </c>
      <c r="N834" s="30">
        <f>+IFERROR(ROUND(SUM(e!T832:V832)/e!S832,0),0)</f>
        <v>501</v>
      </c>
      <c r="O834" s="30">
        <f>+IFERROR(ROUND(e!W832/e!G832*100,1),0)</f>
        <v>25</v>
      </c>
      <c r="P834" s="41">
        <f>+e!X832</f>
        <v>5</v>
      </c>
      <c r="Q834" s="30">
        <f>+IFERROR(ROUND(e!Z832/e!Y832*100,1),0)</f>
        <v>0</v>
      </c>
      <c r="R834" s="30">
        <f>+IFERROR(ROUND(e!AB832/e!AA832*100,1),0)</f>
        <v>0</v>
      </c>
      <c r="S834" s="30">
        <f>+IFERROR(ROUND(SUM(e!AC832:AF832)/J834*100,1),0)</f>
        <v>9.3000000000000007</v>
      </c>
      <c r="T834" s="30">
        <f>+IFERROR(ROUND(e!AG832/e!Y832*100,1),0)</f>
        <v>100</v>
      </c>
      <c r="U834" s="30">
        <f>+IFERROR(ROUND(e!AH832/SUM(e!AH832:AJ832)*100,1),0)</f>
        <v>39.799999999999997</v>
      </c>
      <c r="V834" s="30">
        <f>+IFERROR(ROUND(e!AK832/SUM(e!AK832:AQ832)*100,1),0)</f>
        <v>100</v>
      </c>
      <c r="W834" s="30">
        <f>+IFERROR(ROUND(SUM(e!AR832:BG832)/J834*100,1),0)</f>
        <v>3.6</v>
      </c>
      <c r="X834" s="30">
        <f>+IFERROR(ROUND(SUM(e!BH832:BI832)/SUM(e!BJ832:BK832)*100,1),0)</f>
        <v>107.1</v>
      </c>
      <c r="Y834" s="30">
        <f t="shared" si="101"/>
        <v>467</v>
      </c>
      <c r="Z834" s="30">
        <f t="shared" si="102"/>
        <v>104.7</v>
      </c>
      <c r="AA834" s="30">
        <f>+IFERROR(ROUND(K834/SUM(e!T832:V832),1),0)</f>
        <v>135.30000000000001</v>
      </c>
      <c r="AB834" s="42">
        <f>+IFERROR(ROUND((SUM(e!BJ832:BK832)-SUM(e!BL832:BO832))/SUM(e!T832:V832),1),0)</f>
        <v>129.19999999999999</v>
      </c>
      <c r="AC834" s="30">
        <f>+IFERROR(ROUND(e!BP832/e!BQ832*100,1),0)</f>
        <v>254.2</v>
      </c>
      <c r="AD834" s="101">
        <f>+e!BR832</f>
        <v>11440</v>
      </c>
      <c r="AF834" s="5"/>
      <c r="AG834" s="29"/>
      <c r="BG834" s="5"/>
      <c r="BH834" s="29"/>
      <c r="CH834" s="5"/>
      <c r="CI834" s="29"/>
    </row>
    <row r="835" spans="2:87">
      <c r="B835" s="40" t="s">
        <v>2255</v>
      </c>
      <c r="C835" s="30" t="s">
        <v>2256</v>
      </c>
      <c r="D835" s="30" t="s">
        <v>1776</v>
      </c>
      <c r="E835" s="30" t="s">
        <v>2281</v>
      </c>
      <c r="F835" s="30" t="str">
        <f t="shared" si="100"/>
        <v>三重県御浜町</v>
      </c>
      <c r="G835" s="41">
        <f>+e!F833</f>
        <v>8312</v>
      </c>
      <c r="H835" s="41">
        <f>+e!G833</f>
        <v>3</v>
      </c>
      <c r="I835" s="41">
        <f>+SUM(e!H833:K833)</f>
        <v>3</v>
      </c>
      <c r="J835" s="41">
        <f>+SUM(e!L833:O833)</f>
        <v>170993</v>
      </c>
      <c r="K835" s="41">
        <f>+e!P833</f>
        <v>164741</v>
      </c>
      <c r="L835" s="41">
        <f>+SUM(e!Q833:R833)</f>
        <v>1204507</v>
      </c>
      <c r="M835" s="31">
        <f>+IFERROR(ROUND(e!P833/e!S833,0),0)</f>
        <v>82371</v>
      </c>
      <c r="N835" s="30">
        <f>+IFERROR(ROUND(SUM(e!T833:V833)/e!S833,0),0)</f>
        <v>531</v>
      </c>
      <c r="O835" s="30">
        <f>+IFERROR(ROUND(e!W833/e!G833*100,1),0)</f>
        <v>33.299999999999997</v>
      </c>
      <c r="P835" s="41">
        <f>+e!X833</f>
        <v>11</v>
      </c>
      <c r="Q835" s="30">
        <f>+IFERROR(ROUND(e!Z833/e!Y833*100,1),0)</f>
        <v>0</v>
      </c>
      <c r="R835" s="30">
        <f>+IFERROR(ROUND(e!AB833/e!AA833*100,1),0)</f>
        <v>0</v>
      </c>
      <c r="S835" s="30">
        <f>+IFERROR(ROUND(SUM(e!AC833:AF833)/J835*100,1),0)</f>
        <v>4.8</v>
      </c>
      <c r="T835" s="30">
        <f>+IFERROR(ROUND(e!AG833/e!Y833*100,1),0)</f>
        <v>95.8</v>
      </c>
      <c r="U835" s="30">
        <f>+IFERROR(ROUND(e!AH833/SUM(e!AH833:AJ833)*100,1),0)</f>
        <v>0</v>
      </c>
      <c r="V835" s="30">
        <f>+IFERROR(ROUND(e!AK833/SUM(e!AK833:AQ833)*100,1),0)</f>
        <v>30.9</v>
      </c>
      <c r="W835" s="30">
        <f>+IFERROR(ROUND(SUM(e!AR833:BG833)/J835*100,1),0)</f>
        <v>3.2</v>
      </c>
      <c r="X835" s="30">
        <f>+IFERROR(ROUND(SUM(e!BH833:BI833)/SUM(e!BJ833:BK833)*100,1),0)</f>
        <v>89.8</v>
      </c>
      <c r="Y835" s="30">
        <f t="shared" si="101"/>
        <v>731.2</v>
      </c>
      <c r="Z835" s="30">
        <f t="shared" si="102"/>
        <v>81.599999999999994</v>
      </c>
      <c r="AA835" s="30">
        <f>+IFERROR(ROUND(K835/SUM(e!T833:V833),1),0)</f>
        <v>155.1</v>
      </c>
      <c r="AB835" s="42">
        <f>+IFERROR(ROUND((SUM(e!BJ833:BK833)-SUM(e!BL833:BO833))/SUM(e!T833:V833),1),0)</f>
        <v>190</v>
      </c>
      <c r="AC835" s="30">
        <f>+IFERROR(ROUND(e!BP833/e!BQ833*100,1),0)</f>
        <v>112.4</v>
      </c>
      <c r="AD835" s="101">
        <f>+e!BR833</f>
        <v>0</v>
      </c>
      <c r="AF835" s="5"/>
      <c r="AG835" s="29"/>
      <c r="BG835" s="5"/>
      <c r="BH835" s="29"/>
      <c r="CH835" s="5"/>
      <c r="CI835" s="29"/>
    </row>
    <row r="836" spans="2:87">
      <c r="B836" s="40" t="s">
        <v>2255</v>
      </c>
      <c r="C836" s="30" t="s">
        <v>2256</v>
      </c>
      <c r="D836" s="30" t="s">
        <v>1368</v>
      </c>
      <c r="E836" s="30" t="s">
        <v>2282</v>
      </c>
      <c r="F836" s="30" t="str">
        <f t="shared" si="100"/>
        <v>三重県大台町</v>
      </c>
      <c r="G836" s="41">
        <f>+e!F834</f>
        <v>9225</v>
      </c>
      <c r="H836" s="41">
        <f>+e!G834</f>
        <v>5</v>
      </c>
      <c r="I836" s="41">
        <f>+SUM(e!H834:K834)</f>
        <v>4</v>
      </c>
      <c r="J836" s="41">
        <f>+SUM(e!L834:O834)</f>
        <v>320777</v>
      </c>
      <c r="K836" s="41">
        <f>+e!P834</f>
        <v>195962</v>
      </c>
      <c r="L836" s="41">
        <f>+SUM(e!Q834:R834)</f>
        <v>4476579</v>
      </c>
      <c r="M836" s="31">
        <f>+IFERROR(ROUND(e!P834/e!S834,0),0)</f>
        <v>39192</v>
      </c>
      <c r="N836" s="30">
        <f>+IFERROR(ROUND(SUM(e!T834:V834)/e!S834,0),0)</f>
        <v>228</v>
      </c>
      <c r="O836" s="30">
        <f>+IFERROR(ROUND(e!W834/e!G834*100,1),0)</f>
        <v>40</v>
      </c>
      <c r="P836" s="41">
        <f>+e!X834</f>
        <v>20</v>
      </c>
      <c r="Q836" s="30">
        <f>+IFERROR(ROUND(e!Z834/e!Y834*100,1),0)</f>
        <v>0</v>
      </c>
      <c r="R836" s="30">
        <f>+IFERROR(ROUND(e!AB834/e!AA834*100,1),0)</f>
        <v>78.8</v>
      </c>
      <c r="S836" s="30">
        <f>+IFERROR(ROUND(SUM(e!AC834:AF834)/J836*100,1),0)</f>
        <v>18.399999999999999</v>
      </c>
      <c r="T836" s="30">
        <f>+IFERROR(ROUND(e!AG834/e!Y834*100,1),0)</f>
        <v>50.9</v>
      </c>
      <c r="U836" s="30">
        <f>+IFERROR(ROUND(e!AH834/SUM(e!AH834:AJ834)*100,1),0)</f>
        <v>100</v>
      </c>
      <c r="V836" s="30">
        <f>+IFERROR(ROUND(e!AK834/SUM(e!AK834:AQ834)*100,1),0)</f>
        <v>94</v>
      </c>
      <c r="W836" s="30">
        <f>+IFERROR(ROUND(SUM(e!AR834:BG834)/J836*100,1),0)</f>
        <v>17.899999999999999</v>
      </c>
      <c r="X836" s="30">
        <f>+IFERROR(ROUND(SUM(e!BH834:BI834)/SUM(e!BJ834:BK834)*100,1),0)</f>
        <v>75.099999999999994</v>
      </c>
      <c r="Y836" s="30">
        <f t="shared" si="101"/>
        <v>2284.4</v>
      </c>
      <c r="Z836" s="30">
        <f t="shared" si="102"/>
        <v>40.700000000000003</v>
      </c>
      <c r="AA836" s="30">
        <f>+IFERROR(ROUND(K836/SUM(e!T834:V834),1),0)</f>
        <v>171.9</v>
      </c>
      <c r="AB836" s="42">
        <f>+IFERROR(ROUND((SUM(e!BJ834:BK834)-SUM(e!BL834:BO834))/SUM(e!T834:V834),1),0)</f>
        <v>422.2</v>
      </c>
      <c r="AC836" s="30">
        <f>+IFERROR(ROUND(e!BP834/e!BQ834*100,1),0)</f>
        <v>25.9</v>
      </c>
      <c r="AD836" s="101">
        <f>+e!BR834</f>
        <v>1680</v>
      </c>
      <c r="AF836" s="5"/>
      <c r="AG836" s="29"/>
      <c r="BG836" s="5"/>
      <c r="BH836" s="29"/>
      <c r="CH836" s="5"/>
      <c r="CI836" s="29"/>
    </row>
    <row r="837" spans="2:87">
      <c r="B837" s="40" t="s">
        <v>2255</v>
      </c>
      <c r="C837" s="30" t="s">
        <v>2256</v>
      </c>
      <c r="D837" s="30" t="s">
        <v>1370</v>
      </c>
      <c r="E837" s="30" t="s">
        <v>2283</v>
      </c>
      <c r="F837" s="30" t="str">
        <f t="shared" si="100"/>
        <v>三重県度会町</v>
      </c>
      <c r="G837" s="41">
        <f>+e!F835</f>
        <v>8212</v>
      </c>
      <c r="H837" s="41">
        <f>+e!G835</f>
        <v>5</v>
      </c>
      <c r="I837" s="41">
        <f>+SUM(e!H835:K835)</f>
        <v>4</v>
      </c>
      <c r="J837" s="41">
        <f>+SUM(e!L835:O835)</f>
        <v>148197</v>
      </c>
      <c r="K837" s="41">
        <f>+e!P835</f>
        <v>121735</v>
      </c>
      <c r="L837" s="41">
        <f>+SUM(e!Q835:R835)</f>
        <v>852492</v>
      </c>
      <c r="M837" s="31">
        <f>+IFERROR(ROUND(e!P835/e!S835,0),0)</f>
        <v>24347</v>
      </c>
      <c r="N837" s="30">
        <f>+IFERROR(ROUND(SUM(e!T835:V835)/e!S835,0),0)</f>
        <v>183</v>
      </c>
      <c r="O837" s="30">
        <f>+IFERROR(ROUND(e!W835/e!G835*100,1),0)</f>
        <v>20</v>
      </c>
      <c r="P837" s="41">
        <f>+e!X835</f>
        <v>3</v>
      </c>
      <c r="Q837" s="30">
        <f>+IFERROR(ROUND(e!Z835/e!Y835*100,1),0)</f>
        <v>0</v>
      </c>
      <c r="R837" s="30">
        <f>+IFERROR(ROUND(e!AB835/e!AA835*100,1),0)</f>
        <v>55.6</v>
      </c>
      <c r="S837" s="30">
        <f>+IFERROR(ROUND(SUM(e!AC835:AF835)/J837*100,1),0)</f>
        <v>25.5</v>
      </c>
      <c r="T837" s="30">
        <f>+IFERROR(ROUND(e!AG835/e!Y835*100,1),0)</f>
        <v>78.599999999999994</v>
      </c>
      <c r="U837" s="30">
        <f>+IFERROR(ROUND(e!AH835/SUM(e!AH835:AJ835)*100,1),0)</f>
        <v>100</v>
      </c>
      <c r="V837" s="30">
        <f>+IFERROR(ROUND(e!AK835/SUM(e!AK835:AQ835)*100,1),0)</f>
        <v>33.1</v>
      </c>
      <c r="W837" s="30">
        <f>+IFERROR(ROUND(SUM(e!AR835:BG835)/J837*100,1),0)</f>
        <v>0</v>
      </c>
      <c r="X837" s="30">
        <f>+IFERROR(ROUND(SUM(e!BH835:BI835)/SUM(e!BJ835:BK835)*100,1),0)</f>
        <v>89.2</v>
      </c>
      <c r="Y837" s="30">
        <f t="shared" si="101"/>
        <v>700.3</v>
      </c>
      <c r="Z837" s="30">
        <f t="shared" si="102"/>
        <v>64.099999999999994</v>
      </c>
      <c r="AA837" s="30">
        <f>+IFERROR(ROUND(K837/SUM(e!T835:V835),1),0)</f>
        <v>133.19999999999999</v>
      </c>
      <c r="AB837" s="42">
        <f>+IFERROR(ROUND((SUM(e!BJ835:BK835)-SUM(e!BL835:BO835))/SUM(e!T835:V835),1),0)</f>
        <v>207.9</v>
      </c>
      <c r="AC837" s="30">
        <f>+IFERROR(ROUND(e!BP835/e!BQ835*100,1),0)</f>
        <v>174</v>
      </c>
      <c r="AD837" s="101">
        <f>+e!BR835</f>
        <v>500</v>
      </c>
      <c r="AF837" s="5"/>
      <c r="AG837" s="29"/>
      <c r="BG837" s="5"/>
      <c r="BH837" s="29"/>
      <c r="CH837" s="5"/>
      <c r="CI837" s="29"/>
    </row>
    <row r="838" spans="2:87">
      <c r="B838" s="40" t="s">
        <v>2255</v>
      </c>
      <c r="C838" s="30" t="s">
        <v>2256</v>
      </c>
      <c r="D838" s="30" t="s">
        <v>1372</v>
      </c>
      <c r="E838" s="30" t="s">
        <v>2284</v>
      </c>
      <c r="F838" s="30" t="str">
        <f t="shared" ref="F838:F901" si="103">+C838&amp;E838</f>
        <v>三重県大紀町</v>
      </c>
      <c r="G838" s="41">
        <f>+e!F836</f>
        <v>8527</v>
      </c>
      <c r="H838" s="41">
        <f>+e!G836</f>
        <v>3</v>
      </c>
      <c r="I838" s="41">
        <f>+SUM(e!H836:K836)</f>
        <v>13</v>
      </c>
      <c r="J838" s="41">
        <f>+SUM(e!L836:O836)</f>
        <v>200194</v>
      </c>
      <c r="K838" s="41">
        <f>+e!P836</f>
        <v>133225</v>
      </c>
      <c r="L838" s="41">
        <f>+SUM(e!Q836:R836)</f>
        <v>3321325</v>
      </c>
      <c r="M838" s="31">
        <f>+IFERROR(ROUND(e!P836/e!S836,0),0)</f>
        <v>44408</v>
      </c>
      <c r="N838" s="30">
        <f>+IFERROR(ROUND(SUM(e!T836:V836)/e!S836,0),0)</f>
        <v>368</v>
      </c>
      <c r="O838" s="30">
        <f>+IFERROR(ROUND(e!W836/e!G836*100,1),0)</f>
        <v>33.299999999999997</v>
      </c>
      <c r="P838" s="41">
        <f>+e!X836</f>
        <v>24</v>
      </c>
      <c r="Q838" s="30">
        <f>+IFERROR(ROUND(e!Z836/e!Y836*100,1),0)</f>
        <v>0</v>
      </c>
      <c r="R838" s="30">
        <f>+IFERROR(ROUND(e!AB836/e!AA836*100,1),0)</f>
        <v>50.7</v>
      </c>
      <c r="S838" s="30">
        <f>+IFERROR(ROUND(SUM(e!AC836:AF836)/J838*100,1),0)</f>
        <v>7.5</v>
      </c>
      <c r="T838" s="30">
        <f>+IFERROR(ROUND(e!AG836/e!Y836*100,1),0)</f>
        <v>0</v>
      </c>
      <c r="U838" s="30">
        <f>+IFERROR(ROUND(e!AH836/SUM(e!AH836:AJ836)*100,1),0)</f>
        <v>0</v>
      </c>
      <c r="V838" s="30">
        <f>+IFERROR(ROUND(e!AK836/SUM(e!AK836:AQ836)*100,1),0)</f>
        <v>54.6</v>
      </c>
      <c r="W838" s="30">
        <f>+IFERROR(ROUND(SUM(e!AR836:BG836)/J838*100,1),0)</f>
        <v>19.899999999999999</v>
      </c>
      <c r="X838" s="30">
        <f>+IFERROR(ROUND(SUM(e!BH836:BI836)/SUM(e!BJ836:BK836)*100,1),0)</f>
        <v>77.900000000000006</v>
      </c>
      <c r="Y838" s="30">
        <f t="shared" ref="Y838:Y901" si="104">+IFERROR(ROUND(L838/K838*100,1),0)</f>
        <v>2493</v>
      </c>
      <c r="Z838" s="30">
        <f t="shared" ref="Z838:Z901" si="105">+IFERROR(ROUND(AA838/AB838*100,1),0)</f>
        <v>38.4</v>
      </c>
      <c r="AA838" s="30">
        <f>+IFERROR(ROUND(K838/SUM(e!T836:V836),1),0)</f>
        <v>120.7</v>
      </c>
      <c r="AB838" s="42">
        <f>+IFERROR(ROUND((SUM(e!BJ836:BK836)-SUM(e!BL836:BO836))/SUM(e!T836:V836),1),0)</f>
        <v>314.5</v>
      </c>
      <c r="AC838" s="30">
        <f>+IFERROR(ROUND(e!BP836/e!BQ836*100,1),0)</f>
        <v>25.6</v>
      </c>
      <c r="AD838" s="101">
        <f>+e!BR836</f>
        <v>0</v>
      </c>
      <c r="AF838" s="5"/>
      <c r="AG838" s="29"/>
      <c r="BG838" s="5"/>
      <c r="BH838" s="29"/>
      <c r="CH838" s="5"/>
      <c r="CI838" s="29"/>
    </row>
    <row r="839" spans="2:87">
      <c r="B839" s="40" t="s">
        <v>2255</v>
      </c>
      <c r="C839" s="30" t="s">
        <v>2256</v>
      </c>
      <c r="D839" s="30" t="s">
        <v>1470</v>
      </c>
      <c r="E839" s="30" t="s">
        <v>2285</v>
      </c>
      <c r="F839" s="30" t="str">
        <f t="shared" si="103"/>
        <v>三重県三重県（北中勢）</v>
      </c>
      <c r="G839" s="41">
        <f>+e!F837</f>
        <v>0</v>
      </c>
      <c r="H839" s="41">
        <f>+e!G837</f>
        <v>64</v>
      </c>
      <c r="I839" s="41">
        <f>+SUM(e!H837:K837)</f>
        <v>4</v>
      </c>
      <c r="J839" s="41">
        <f>+SUM(e!L837:O837)</f>
        <v>310192</v>
      </c>
      <c r="K839" s="41">
        <f>+e!P837</f>
        <v>5924649</v>
      </c>
      <c r="L839" s="41">
        <f>+SUM(e!Q837:R837)</f>
        <v>16152589</v>
      </c>
      <c r="M839" s="31">
        <f>+IFERROR(ROUND(e!P837/e!S837,0),0)</f>
        <v>107721</v>
      </c>
      <c r="N839" s="30">
        <f>+IFERROR(ROUND(SUM(e!T837:V837)/e!S837,0),0)</f>
        <v>952</v>
      </c>
      <c r="O839" s="30">
        <f>+IFERROR(ROUND(e!W837/e!G837*100,1),0)</f>
        <v>82.8</v>
      </c>
      <c r="P839" s="41">
        <f>+e!X837</f>
        <v>24</v>
      </c>
      <c r="Q839" s="30">
        <f>+IFERROR(ROUND(e!Z837/e!Y837*100,1),0)</f>
        <v>0</v>
      </c>
      <c r="R839" s="30">
        <f>+IFERROR(ROUND(e!AB837/e!AA837*100,1),0)</f>
        <v>68.7</v>
      </c>
      <c r="S839" s="30">
        <f>+IFERROR(ROUND(SUM(e!AC837:AF837)/J839*100,1),0)</f>
        <v>28.8</v>
      </c>
      <c r="T839" s="30">
        <f>+IFERROR(ROUND(e!AG837/e!Y837*100,1),0)</f>
        <v>71.900000000000006</v>
      </c>
      <c r="U839" s="30">
        <f>+IFERROR(ROUND(e!AH837/SUM(e!AH837:AJ837)*100,1),0)</f>
        <v>96.7</v>
      </c>
      <c r="V839" s="30">
        <f>+IFERROR(ROUND(e!AK837/SUM(e!AK837:AQ837)*100,1),0)</f>
        <v>100</v>
      </c>
      <c r="W839" s="30">
        <f>+IFERROR(ROUND(SUM(e!AR837:BG837)/J839*100,1),0)</f>
        <v>29</v>
      </c>
      <c r="X839" s="30">
        <f>+IFERROR(ROUND(SUM(e!BH837:BI837)/SUM(e!BJ837:BK837)*100,1),0)</f>
        <v>104.9</v>
      </c>
      <c r="Y839" s="30">
        <f t="shared" si="104"/>
        <v>272.60000000000002</v>
      </c>
      <c r="Z839" s="30">
        <f t="shared" si="105"/>
        <v>104.8</v>
      </c>
      <c r="AA839" s="30">
        <f>+IFERROR(ROUND(K839/SUM(e!T837:V837),1),0)</f>
        <v>113.2</v>
      </c>
      <c r="AB839" s="42">
        <f>+IFERROR(ROUND((SUM(e!BJ837:BK837)-SUM(e!BL837:BO837))/SUM(e!T837:V837),1),0)</f>
        <v>108</v>
      </c>
      <c r="AC839" s="30">
        <f>+IFERROR(ROUND(e!BP837/e!BQ837*100,1),0)</f>
        <v>325.60000000000002</v>
      </c>
      <c r="AD839" s="101">
        <f>+e!BR837</f>
        <v>0</v>
      </c>
      <c r="AF839" s="5"/>
      <c r="AG839" s="29"/>
      <c r="BG839" s="5"/>
      <c r="BH839" s="29"/>
      <c r="CH839" s="5"/>
      <c r="CI839" s="29"/>
    </row>
    <row r="840" spans="2:87">
      <c r="B840" s="40" t="s">
        <v>2255</v>
      </c>
      <c r="C840" s="30" t="s">
        <v>2256</v>
      </c>
      <c r="D840" s="30" t="s">
        <v>1472</v>
      </c>
      <c r="E840" s="30" t="s">
        <v>2286</v>
      </c>
      <c r="F840" s="30" t="str">
        <f t="shared" si="103"/>
        <v>三重県三重県（南勢志摩）</v>
      </c>
      <c r="G840" s="41">
        <f>+e!F838</f>
        <v>0</v>
      </c>
      <c r="H840" s="41">
        <f>+e!G838</f>
        <v>20</v>
      </c>
      <c r="I840" s="41">
        <f>+SUM(e!H838:K838)</f>
        <v>1</v>
      </c>
      <c r="J840" s="41">
        <f>+SUM(e!L838:O838)</f>
        <v>120183</v>
      </c>
      <c r="K840" s="41">
        <f>+e!P838</f>
        <v>2142818</v>
      </c>
      <c r="L840" s="41">
        <f>+SUM(e!Q838:R838)</f>
        <v>760362</v>
      </c>
      <c r="M840" s="31">
        <f>+IFERROR(ROUND(e!P838/e!S838,0),0)</f>
        <v>126048</v>
      </c>
      <c r="N840" s="30">
        <f>+IFERROR(ROUND(SUM(e!T838:V838)/e!S838,0),0)</f>
        <v>1258</v>
      </c>
      <c r="O840" s="30">
        <f>+IFERROR(ROUND(e!W838/e!G838*100,1),0)</f>
        <v>70</v>
      </c>
      <c r="P840" s="41">
        <f>+e!X838</f>
        <v>27</v>
      </c>
      <c r="Q840" s="30">
        <f>+IFERROR(ROUND(e!Z838/e!Y838*100,1),0)</f>
        <v>0</v>
      </c>
      <c r="R840" s="30">
        <f>+IFERROR(ROUND(e!AB838/e!AA838*100,1),0)</f>
        <v>73.900000000000006</v>
      </c>
      <c r="S840" s="30">
        <f>+IFERROR(ROUND(SUM(e!AC838:AF838)/J840*100,1),0)</f>
        <v>0</v>
      </c>
      <c r="T840" s="30">
        <f>+IFERROR(ROUND(e!AG838/e!Y838*100,1),0)</f>
        <v>100</v>
      </c>
      <c r="U840" s="30">
        <f>+IFERROR(ROUND(e!AH838/SUM(e!AH838:AJ838)*100,1),0)</f>
        <v>8.5</v>
      </c>
      <c r="V840" s="30">
        <f>+IFERROR(ROUND(e!AK838/SUM(e!AK838:AQ838)*100,1),0)</f>
        <v>100</v>
      </c>
      <c r="W840" s="30">
        <f>+IFERROR(ROUND(SUM(e!AR838:BG838)/J840*100,1),0)</f>
        <v>30.3</v>
      </c>
      <c r="X840" s="30">
        <f>+IFERROR(ROUND(SUM(e!BH838:BI838)/SUM(e!BJ838:BK838)*100,1),0)</f>
        <v>101.8</v>
      </c>
      <c r="Y840" s="30">
        <f t="shared" si="104"/>
        <v>35.5</v>
      </c>
      <c r="Z840" s="30">
        <f t="shared" si="105"/>
        <v>99.8</v>
      </c>
      <c r="AA840" s="30">
        <f>+IFERROR(ROUND(K840/SUM(e!T838:V838),1),0)</f>
        <v>100.2</v>
      </c>
      <c r="AB840" s="42">
        <f>+IFERROR(ROUND((SUM(e!BJ838:BK838)-SUM(e!BL838:BO838))/SUM(e!T838:V838),1),0)</f>
        <v>100.4</v>
      </c>
      <c r="AC840" s="30">
        <f>+IFERROR(ROUND(e!BP838/e!BQ838*100,1),0)</f>
        <v>626.70000000000005</v>
      </c>
      <c r="AD840" s="101">
        <f>+e!BR838</f>
        <v>0</v>
      </c>
      <c r="AF840" s="5"/>
      <c r="AG840" s="29"/>
      <c r="BG840" s="5"/>
      <c r="BH840" s="29"/>
      <c r="CH840" s="5"/>
      <c r="CI840" s="29"/>
    </row>
    <row r="841" spans="2:87">
      <c r="B841" s="40" t="s">
        <v>2287</v>
      </c>
      <c r="C841" s="30" t="s">
        <v>2288</v>
      </c>
      <c r="D841" s="30" t="s">
        <v>1280</v>
      </c>
      <c r="E841" s="30" t="s">
        <v>2289</v>
      </c>
      <c r="F841" s="30" t="str">
        <f t="shared" si="103"/>
        <v>滋賀県大津市</v>
      </c>
      <c r="G841" s="41">
        <f>+e!F839</f>
        <v>341190</v>
      </c>
      <c r="H841" s="41">
        <f>+e!G839</f>
        <v>114</v>
      </c>
      <c r="I841" s="41">
        <f>+SUM(e!H839:K839)</f>
        <v>7</v>
      </c>
      <c r="J841" s="41">
        <f>+SUM(e!L839:O839)</f>
        <v>1502676</v>
      </c>
      <c r="K841" s="41">
        <f>+e!P839</f>
        <v>6259471</v>
      </c>
      <c r="L841" s="41">
        <f>+SUM(e!Q839:R839)</f>
        <v>19217347</v>
      </c>
      <c r="M841" s="31">
        <f>+IFERROR(ROUND(e!P839/e!S839,0),0)</f>
        <v>85746</v>
      </c>
      <c r="N841" s="30">
        <f>+IFERROR(ROUND(SUM(e!T839:V839)/e!S839,0),0)</f>
        <v>532</v>
      </c>
      <c r="O841" s="30">
        <f>+IFERROR(ROUND(e!W839/e!G839*100,1),0)</f>
        <v>71.099999999999994</v>
      </c>
      <c r="P841" s="41">
        <f>+e!X839</f>
        <v>23</v>
      </c>
      <c r="Q841" s="30">
        <f>+IFERROR(ROUND(e!Z839/e!Y839*100,1),0)</f>
        <v>2.7</v>
      </c>
      <c r="R841" s="30">
        <f>+IFERROR(ROUND(e!AB839/e!AA839*100,1),0)</f>
        <v>50</v>
      </c>
      <c r="S841" s="30">
        <f>+IFERROR(ROUND(SUM(e!AC839:AF839)/J841*100,1),0)</f>
        <v>18.2</v>
      </c>
      <c r="T841" s="30">
        <f>+IFERROR(ROUND(e!AG839/e!Y839*100,1),0)</f>
        <v>2.8</v>
      </c>
      <c r="U841" s="30">
        <f>+IFERROR(ROUND(e!AH839/SUM(e!AH839:AJ839)*100,1),0)</f>
        <v>21.2</v>
      </c>
      <c r="V841" s="30">
        <f>+IFERROR(ROUND(e!AK839/SUM(e!AK839:AQ839)*100,1),0)</f>
        <v>43.8</v>
      </c>
      <c r="W841" s="30">
        <f>+IFERROR(ROUND(SUM(e!AR839:BG839)/J841*100,1),0)</f>
        <v>29.8</v>
      </c>
      <c r="X841" s="30">
        <f>+IFERROR(ROUND(SUM(e!BH839:BI839)/SUM(e!BJ839:BK839)*100,1),0)</f>
        <v>127.7</v>
      </c>
      <c r="Y841" s="30">
        <f t="shared" si="104"/>
        <v>307</v>
      </c>
      <c r="Z841" s="30">
        <f t="shared" si="105"/>
        <v>122.4</v>
      </c>
      <c r="AA841" s="30">
        <f>+IFERROR(ROUND(K841/SUM(e!T839:V839),1),0)</f>
        <v>161.19999999999999</v>
      </c>
      <c r="AB841" s="42">
        <f>+IFERROR(ROUND((SUM(e!BJ839:BK839)-SUM(e!BL839:BO839))/SUM(e!T839:V839),1),0)</f>
        <v>131.69999999999999</v>
      </c>
      <c r="AC841" s="30">
        <f>+IFERROR(ROUND(e!BP839/e!BQ839*100,1),0)</f>
        <v>222.7</v>
      </c>
      <c r="AD841" s="101">
        <f>+e!BR839</f>
        <v>0</v>
      </c>
      <c r="AF841" s="5"/>
      <c r="AG841" s="29"/>
      <c r="BG841" s="5"/>
      <c r="BH841" s="29"/>
      <c r="CH841" s="5"/>
      <c r="CI841" s="29"/>
    </row>
    <row r="842" spans="2:87">
      <c r="B842" s="40" t="s">
        <v>2287</v>
      </c>
      <c r="C842" s="30" t="s">
        <v>2288</v>
      </c>
      <c r="D842" s="30" t="s">
        <v>1284</v>
      </c>
      <c r="E842" s="30" t="s">
        <v>2290</v>
      </c>
      <c r="F842" s="30" t="str">
        <f t="shared" si="103"/>
        <v>滋賀県甲賀市</v>
      </c>
      <c r="G842" s="41">
        <f>+e!F840</f>
        <v>91658</v>
      </c>
      <c r="H842" s="41">
        <f>+e!G840</f>
        <v>24</v>
      </c>
      <c r="I842" s="41">
        <f>+SUM(e!H840:K840)</f>
        <v>14</v>
      </c>
      <c r="J842" s="41">
        <f>+SUM(e!L840:O840)</f>
        <v>948423</v>
      </c>
      <c r="K842" s="41">
        <f>+e!P840</f>
        <v>2369100</v>
      </c>
      <c r="L842" s="41">
        <f>+SUM(e!Q840:R840)</f>
        <v>6844729</v>
      </c>
      <c r="M842" s="31">
        <f>+IFERROR(ROUND(e!P840/e!S840,0),0)</f>
        <v>124689</v>
      </c>
      <c r="N842" s="30">
        <f>+IFERROR(ROUND(SUM(e!T840:V840)/e!S840,0),0)</f>
        <v>598</v>
      </c>
      <c r="O842" s="30">
        <f>+IFERROR(ROUND(e!W840/e!G840*100,1),0)</f>
        <v>20.8</v>
      </c>
      <c r="P842" s="41">
        <f>+e!X840</f>
        <v>18</v>
      </c>
      <c r="Q842" s="30">
        <f>+IFERROR(ROUND(e!Z840/e!Y840*100,1),0)</f>
        <v>0</v>
      </c>
      <c r="R842" s="30">
        <f>+IFERROR(ROUND(e!AB840/e!AA840*100,1),0)</f>
        <v>60</v>
      </c>
      <c r="S842" s="30">
        <f>+IFERROR(ROUND(SUM(e!AC840:AF840)/J842*100,1),0)</f>
        <v>12.3</v>
      </c>
      <c r="T842" s="30">
        <f>+IFERROR(ROUND(e!AG840/e!Y840*100,1),0)</f>
        <v>27.4</v>
      </c>
      <c r="U842" s="30">
        <f>+IFERROR(ROUND(e!AH840/SUM(e!AH840:AJ840)*100,1),0)</f>
        <v>46.2</v>
      </c>
      <c r="V842" s="30">
        <f>+IFERROR(ROUND(e!AK840/SUM(e!AK840:AQ840)*100,1),0)</f>
        <v>25.1</v>
      </c>
      <c r="W842" s="30">
        <f>+IFERROR(ROUND(SUM(e!AR840:BG840)/J842*100,1),0)</f>
        <v>14.4</v>
      </c>
      <c r="X842" s="30">
        <f>+IFERROR(ROUND(SUM(e!BH840:BI840)/SUM(e!BJ840:BK840)*100,1),0)</f>
        <v>116.9</v>
      </c>
      <c r="Y842" s="30">
        <f t="shared" si="104"/>
        <v>288.89999999999998</v>
      </c>
      <c r="Z842" s="30">
        <f t="shared" si="105"/>
        <v>114.6</v>
      </c>
      <c r="AA842" s="30">
        <f>+IFERROR(ROUND(K842/SUM(e!T840:V840),1),0)</f>
        <v>208.5</v>
      </c>
      <c r="AB842" s="42">
        <f>+IFERROR(ROUND((SUM(e!BJ840:BK840)-SUM(e!BL840:BO840))/SUM(e!T840:V840),1),0)</f>
        <v>181.9</v>
      </c>
      <c r="AC842" s="30">
        <f>+IFERROR(ROUND(e!BP840/e!BQ840*100,1),0)</f>
        <v>637.20000000000005</v>
      </c>
      <c r="AD842" s="101">
        <f>+e!BR840</f>
        <v>33990</v>
      </c>
      <c r="AF842" s="5"/>
      <c r="AG842" s="29"/>
      <c r="BG842" s="5"/>
      <c r="BH842" s="29"/>
      <c r="CH842" s="5"/>
      <c r="CI842" s="29"/>
    </row>
    <row r="843" spans="2:87">
      <c r="B843" s="40" t="s">
        <v>2287</v>
      </c>
      <c r="C843" s="30" t="s">
        <v>2288</v>
      </c>
      <c r="D843" s="30" t="s">
        <v>1286</v>
      </c>
      <c r="E843" s="30" t="s">
        <v>2291</v>
      </c>
      <c r="F843" s="30" t="str">
        <f t="shared" si="103"/>
        <v>滋賀県日野町</v>
      </c>
      <c r="G843" s="41">
        <f>+e!F841</f>
        <v>20315</v>
      </c>
      <c r="H843" s="41">
        <f>+e!G841</f>
        <v>5</v>
      </c>
      <c r="I843" s="41">
        <f>+SUM(e!H841:K841)</f>
        <v>0</v>
      </c>
      <c r="J843" s="41">
        <f>+SUM(e!L841:O841)</f>
        <v>250287</v>
      </c>
      <c r="K843" s="41">
        <f>+e!P841</f>
        <v>525966</v>
      </c>
      <c r="L843" s="41">
        <f>+SUM(e!Q841:R841)</f>
        <v>705302</v>
      </c>
      <c r="M843" s="31">
        <f>+IFERROR(ROUND(e!P841/e!S841,0),0)</f>
        <v>105193</v>
      </c>
      <c r="N843" s="30">
        <f>+IFERROR(ROUND(SUM(e!T841:V841)/e!S841,0),0)</f>
        <v>459</v>
      </c>
      <c r="O843" s="30">
        <f>+IFERROR(ROUND(e!W841/e!G841*100,1),0)</f>
        <v>20</v>
      </c>
      <c r="P843" s="41">
        <f>+e!X841</f>
        <v>5</v>
      </c>
      <c r="Q843" s="30">
        <f>+IFERROR(ROUND(e!Z841/e!Y841*100,1),0)</f>
        <v>0</v>
      </c>
      <c r="R843" s="30">
        <f>+IFERROR(ROUND(e!AB841/e!AA841*100,1),0)</f>
        <v>0</v>
      </c>
      <c r="S843" s="30">
        <f>+IFERROR(ROUND(SUM(e!AC841:AF841)/J843*100,1),0)</f>
        <v>0</v>
      </c>
      <c r="T843" s="30">
        <f>+IFERROR(ROUND(e!AG841/e!Y841*100,1),0)</f>
        <v>0</v>
      </c>
      <c r="U843" s="30">
        <f>+IFERROR(ROUND(e!AH841/SUM(e!AH841:AJ841)*100,1),0)</f>
        <v>0</v>
      </c>
      <c r="V843" s="30">
        <f>+IFERROR(ROUND(e!AK841/SUM(e!AK841:AQ841)*100,1),0)</f>
        <v>90.6</v>
      </c>
      <c r="W843" s="30">
        <f>+IFERROR(ROUND(SUM(e!AR841:BG841)/J843*100,1),0)</f>
        <v>2.8</v>
      </c>
      <c r="X843" s="30">
        <f>+IFERROR(ROUND(SUM(e!BH841:BI841)/SUM(e!BJ841:BK841)*100,1),0)</f>
        <v>113</v>
      </c>
      <c r="Y843" s="30">
        <f t="shared" si="104"/>
        <v>134.1</v>
      </c>
      <c r="Z843" s="30">
        <f t="shared" si="105"/>
        <v>110.7</v>
      </c>
      <c r="AA843" s="30">
        <f>+IFERROR(ROUND(K843/SUM(e!T841:V841),1),0)</f>
        <v>229</v>
      </c>
      <c r="AB843" s="42">
        <f>+IFERROR(ROUND((SUM(e!BJ841:BK841)-SUM(e!BL841:BO841))/SUM(e!T841:V841),1),0)</f>
        <v>206.8</v>
      </c>
      <c r="AC843" s="30">
        <f>+IFERROR(ROUND(e!BP841/e!BQ841*100,1),0)</f>
        <v>467.3</v>
      </c>
      <c r="AD843" s="101">
        <f>+e!BR841</f>
        <v>14300</v>
      </c>
      <c r="AF843" s="5"/>
      <c r="AG843" s="29"/>
      <c r="BG843" s="5"/>
      <c r="BH843" s="29"/>
      <c r="CH843" s="5"/>
      <c r="CI843" s="29"/>
    </row>
    <row r="844" spans="2:87">
      <c r="B844" s="40" t="s">
        <v>2287</v>
      </c>
      <c r="C844" s="30" t="s">
        <v>2288</v>
      </c>
      <c r="D844" s="30" t="s">
        <v>1290</v>
      </c>
      <c r="E844" s="30" t="s">
        <v>2292</v>
      </c>
      <c r="F844" s="30" t="str">
        <f t="shared" si="103"/>
        <v>滋賀県彦根市</v>
      </c>
      <c r="G844" s="41">
        <f>+e!F842</f>
        <v>112777</v>
      </c>
      <c r="H844" s="41">
        <f>+e!G842</f>
        <v>32</v>
      </c>
      <c r="I844" s="41">
        <f>+SUM(e!H842:K842)</f>
        <v>3</v>
      </c>
      <c r="J844" s="41">
        <f>+SUM(e!L842:O842)</f>
        <v>789535</v>
      </c>
      <c r="K844" s="41">
        <f>+e!P842</f>
        <v>1759610</v>
      </c>
      <c r="L844" s="41">
        <f>+SUM(e!Q842:R842)</f>
        <v>6311430</v>
      </c>
      <c r="M844" s="31">
        <f>+IFERROR(ROUND(e!P842/e!S842,0),0)</f>
        <v>83791</v>
      </c>
      <c r="N844" s="30">
        <f>+IFERROR(ROUND(SUM(e!T842:V842)/e!S842,0),0)</f>
        <v>599</v>
      </c>
      <c r="O844" s="30">
        <f>+IFERROR(ROUND(e!W842/e!G842*100,1),0)</f>
        <v>50</v>
      </c>
      <c r="P844" s="41">
        <f>+e!X842</f>
        <v>6</v>
      </c>
      <c r="Q844" s="30">
        <f>+IFERROR(ROUND(e!Z842/e!Y842*100,1),0)</f>
        <v>0</v>
      </c>
      <c r="R844" s="30">
        <f>+IFERROR(ROUND(e!AB842/e!AA842*100,1),0)</f>
        <v>80.5</v>
      </c>
      <c r="S844" s="30">
        <f>+IFERROR(ROUND(SUM(e!AC842:AF842)/J844*100,1),0)</f>
        <v>10.6</v>
      </c>
      <c r="T844" s="30">
        <f>+IFERROR(ROUND(e!AG842/e!Y842*100,1),0)</f>
        <v>76.5</v>
      </c>
      <c r="U844" s="30">
        <f>+IFERROR(ROUND(e!AH842/SUM(e!AH842:AJ842)*100,1),0)</f>
        <v>22.2</v>
      </c>
      <c r="V844" s="30">
        <f>+IFERROR(ROUND(e!AK842/SUM(e!AK842:AQ842)*100,1),0)</f>
        <v>99.5</v>
      </c>
      <c r="W844" s="30">
        <f>+IFERROR(ROUND(SUM(e!AR842:BG842)/J844*100,1),0)</f>
        <v>7.5</v>
      </c>
      <c r="X844" s="30">
        <f>+IFERROR(ROUND(SUM(e!BH842:BI842)/SUM(e!BJ842:BK842)*100,1),0)</f>
        <v>115.1</v>
      </c>
      <c r="Y844" s="30">
        <f t="shared" si="104"/>
        <v>358.7</v>
      </c>
      <c r="Z844" s="30">
        <f t="shared" si="105"/>
        <v>113</v>
      </c>
      <c r="AA844" s="30">
        <f>+IFERROR(ROUND(K844/SUM(e!T842:V842),1),0)</f>
        <v>140</v>
      </c>
      <c r="AB844" s="42">
        <f>+IFERROR(ROUND((SUM(e!BJ842:BK842)-SUM(e!BL842:BO842))/SUM(e!T842:V842),1),0)</f>
        <v>123.9</v>
      </c>
      <c r="AC844" s="30">
        <f>+IFERROR(ROUND(e!BP842/e!BQ842*100,1),0)</f>
        <v>522.29999999999995</v>
      </c>
      <c r="AD844" s="101">
        <f>+e!BR842</f>
        <v>0</v>
      </c>
      <c r="AF844" s="5"/>
      <c r="AG844" s="29"/>
      <c r="BG844" s="5"/>
      <c r="BH844" s="29"/>
      <c r="CH844" s="5"/>
      <c r="CI844" s="29"/>
    </row>
    <row r="845" spans="2:87">
      <c r="B845" s="40" t="s">
        <v>2287</v>
      </c>
      <c r="C845" s="30" t="s">
        <v>2288</v>
      </c>
      <c r="D845" s="30" t="s">
        <v>1296</v>
      </c>
      <c r="E845" s="30" t="s">
        <v>2293</v>
      </c>
      <c r="F845" s="30" t="str">
        <f t="shared" si="103"/>
        <v>滋賀県高島市</v>
      </c>
      <c r="G845" s="41">
        <f>+e!F843</f>
        <v>28359</v>
      </c>
      <c r="H845" s="41">
        <f>+e!G843</f>
        <v>15</v>
      </c>
      <c r="I845" s="41">
        <f>+SUM(e!H843:K843)</f>
        <v>1</v>
      </c>
      <c r="J845" s="41">
        <f>+SUM(e!L843:O843)</f>
        <v>314497</v>
      </c>
      <c r="K845" s="41">
        <f>+e!P843</f>
        <v>431477</v>
      </c>
      <c r="L845" s="41">
        <f>+SUM(e!Q843:R843)</f>
        <v>2230883</v>
      </c>
      <c r="M845" s="31">
        <f>+IFERROR(ROUND(e!P843/e!S843,0),0)</f>
        <v>47942</v>
      </c>
      <c r="N845" s="30">
        <f>+IFERROR(ROUND(SUM(e!T843:V843)/e!S843,0),0)</f>
        <v>367</v>
      </c>
      <c r="O845" s="30">
        <f>+IFERROR(ROUND(e!W843/e!G843*100,1),0)</f>
        <v>0</v>
      </c>
      <c r="P845" s="41">
        <f>+e!X843</f>
        <v>20</v>
      </c>
      <c r="Q845" s="30">
        <f>+IFERROR(ROUND(e!Z843/e!Y843*100,1),0)</f>
        <v>0</v>
      </c>
      <c r="R845" s="30">
        <f>+IFERROR(ROUND(e!AB843/e!AA843*100,1),0)</f>
        <v>23.6</v>
      </c>
      <c r="S845" s="30">
        <f>+IFERROR(ROUND(SUM(e!AC843:AF843)/J845*100,1),0)</f>
        <v>0</v>
      </c>
      <c r="T845" s="30">
        <f>+IFERROR(ROUND(e!AG843/e!Y843*100,1),0)</f>
        <v>0</v>
      </c>
      <c r="U845" s="30">
        <f>+IFERROR(ROUND(e!AH843/SUM(e!AH843:AJ843)*100,1),0)</f>
        <v>0</v>
      </c>
      <c r="V845" s="30">
        <f>+IFERROR(ROUND(e!AK843/SUM(e!AK843:AQ843)*100,1),0)</f>
        <v>19.8</v>
      </c>
      <c r="W845" s="30">
        <f>+IFERROR(ROUND(SUM(e!AR843:BG843)/J845*100,1),0)</f>
        <v>1.6</v>
      </c>
      <c r="X845" s="30">
        <f>+IFERROR(ROUND(SUM(e!BH843:BI843)/SUM(e!BJ843:BK843)*100,1),0)</f>
        <v>100.2</v>
      </c>
      <c r="Y845" s="30">
        <f t="shared" si="104"/>
        <v>517</v>
      </c>
      <c r="Z845" s="30">
        <f t="shared" si="105"/>
        <v>93.5</v>
      </c>
      <c r="AA845" s="30">
        <f>+IFERROR(ROUND(K845/SUM(e!T843:V843),1),0)</f>
        <v>130.6</v>
      </c>
      <c r="AB845" s="42">
        <f>+IFERROR(ROUND((SUM(e!BJ843:BK843)-SUM(e!BL843:BO843))/SUM(e!T843:V843),1),0)</f>
        <v>139.69999999999999</v>
      </c>
      <c r="AC845" s="30">
        <f>+IFERROR(ROUND(e!BP843/e!BQ843*100,1),0)</f>
        <v>334.3</v>
      </c>
      <c r="AD845" s="101">
        <f>+e!BR843</f>
        <v>0</v>
      </c>
      <c r="AF845" s="5"/>
      <c r="AG845" s="29"/>
      <c r="BG845" s="5"/>
      <c r="BH845" s="29"/>
      <c r="CH845" s="5"/>
      <c r="CI845" s="29"/>
    </row>
    <row r="846" spans="2:87">
      <c r="B846" s="40" t="s">
        <v>2287</v>
      </c>
      <c r="C846" s="30" t="s">
        <v>2288</v>
      </c>
      <c r="D846" s="30" t="s">
        <v>1302</v>
      </c>
      <c r="E846" s="30" t="s">
        <v>2294</v>
      </c>
      <c r="F846" s="30" t="str">
        <f t="shared" si="103"/>
        <v>滋賀県草津市</v>
      </c>
      <c r="G846" s="41">
        <f>+e!F844</f>
        <v>133987</v>
      </c>
      <c r="H846" s="41">
        <f>+e!G844</f>
        <v>47</v>
      </c>
      <c r="I846" s="41">
        <f>+SUM(e!H844:K844)</f>
        <v>2</v>
      </c>
      <c r="J846" s="41">
        <f>+SUM(e!L844:O844)</f>
        <v>611357</v>
      </c>
      <c r="K846" s="41">
        <f>+e!P844</f>
        <v>2088320</v>
      </c>
      <c r="L846" s="41">
        <f>+SUM(e!Q844:R844)</f>
        <v>4762547</v>
      </c>
      <c r="M846" s="31">
        <f>+IFERROR(ROUND(e!P844/e!S844,0),0)</f>
        <v>65260</v>
      </c>
      <c r="N846" s="30">
        <f>+IFERROR(ROUND(SUM(e!T844:V844)/e!S844,0),0)</f>
        <v>490</v>
      </c>
      <c r="O846" s="30">
        <f>+IFERROR(ROUND(e!W844/e!G844*100,1),0)</f>
        <v>40.4</v>
      </c>
      <c r="P846" s="41">
        <f>+e!X844</f>
        <v>22</v>
      </c>
      <c r="Q846" s="30">
        <f>+IFERROR(ROUND(e!Z844/e!Y844*100,1),0)</f>
        <v>0</v>
      </c>
      <c r="R846" s="30">
        <f>+IFERROR(ROUND(e!AB844/e!AA844*100,1),0)</f>
        <v>42.4</v>
      </c>
      <c r="S846" s="30">
        <f>+IFERROR(ROUND(SUM(e!AC844:AF844)/J846*100,1),0)</f>
        <v>6.7</v>
      </c>
      <c r="T846" s="30">
        <f>+IFERROR(ROUND(e!AG844/e!Y844*100,1),0)</f>
        <v>13.1</v>
      </c>
      <c r="U846" s="30">
        <f>+IFERROR(ROUND(e!AH844/SUM(e!AH844:AJ844)*100,1),0)</f>
        <v>50</v>
      </c>
      <c r="V846" s="30">
        <f>+IFERROR(ROUND(e!AK844/SUM(e!AK844:AQ844)*100,1),0)</f>
        <v>65.3</v>
      </c>
      <c r="W846" s="30">
        <f>+IFERROR(ROUND(SUM(e!AR844:BG844)/J846*100,1),0)</f>
        <v>24.1</v>
      </c>
      <c r="X846" s="30">
        <f>+IFERROR(ROUND(SUM(e!BH844:BI844)/SUM(e!BJ844:BK844)*100,1),0)</f>
        <v>115.7</v>
      </c>
      <c r="Y846" s="30">
        <f t="shared" si="104"/>
        <v>228.1</v>
      </c>
      <c r="Z846" s="30">
        <f t="shared" si="105"/>
        <v>118.2</v>
      </c>
      <c r="AA846" s="30">
        <f>+IFERROR(ROUND(K846/SUM(e!T844:V844),1),0)</f>
        <v>133.30000000000001</v>
      </c>
      <c r="AB846" s="42">
        <f>+IFERROR(ROUND((SUM(e!BJ844:BK844)-SUM(e!BL844:BO844))/SUM(e!T844:V844),1),0)</f>
        <v>112.8</v>
      </c>
      <c r="AC846" s="30">
        <f>+IFERROR(ROUND(e!BP844/e!BQ844*100,1),0)</f>
        <v>322</v>
      </c>
      <c r="AD846" s="101">
        <f>+e!BR844</f>
        <v>2000</v>
      </c>
      <c r="AF846" s="5"/>
      <c r="AG846" s="29"/>
      <c r="BG846" s="5"/>
      <c r="BH846" s="29"/>
      <c r="CH846" s="5"/>
      <c r="CI846" s="29"/>
    </row>
    <row r="847" spans="2:87">
      <c r="B847" s="40" t="s">
        <v>2287</v>
      </c>
      <c r="C847" s="30" t="s">
        <v>2288</v>
      </c>
      <c r="D847" s="30" t="s">
        <v>1523</v>
      </c>
      <c r="E847" s="30" t="s">
        <v>2295</v>
      </c>
      <c r="F847" s="30" t="str">
        <f t="shared" si="103"/>
        <v>滋賀県米原市</v>
      </c>
      <c r="G847" s="41">
        <f>+e!F845</f>
        <v>27848</v>
      </c>
      <c r="H847" s="41">
        <f>+e!G845</f>
        <v>12</v>
      </c>
      <c r="I847" s="41">
        <f>+SUM(e!H845:K845)</f>
        <v>5</v>
      </c>
      <c r="J847" s="41">
        <f>+SUM(e!L845:O845)</f>
        <v>350876</v>
      </c>
      <c r="K847" s="41">
        <f>+e!P845</f>
        <v>541616</v>
      </c>
      <c r="L847" s="41">
        <f>+SUM(e!Q845:R845)</f>
        <v>2732930</v>
      </c>
      <c r="M847" s="31">
        <f>+IFERROR(ROUND(e!P845/e!S845,0),0)</f>
        <v>108323</v>
      </c>
      <c r="N847" s="30">
        <f>+IFERROR(ROUND(SUM(e!T845:V845)/e!S845,0),0)</f>
        <v>668</v>
      </c>
      <c r="O847" s="30">
        <f>+IFERROR(ROUND(e!W845/e!G845*100,1),0)</f>
        <v>25</v>
      </c>
      <c r="P847" s="41">
        <f>+e!X845</f>
        <v>2</v>
      </c>
      <c r="Q847" s="30">
        <f>+IFERROR(ROUND(e!Z845/e!Y845*100,1),0)</f>
        <v>0</v>
      </c>
      <c r="R847" s="30">
        <f>+IFERROR(ROUND(e!AB845/e!AA845*100,1),0)</f>
        <v>48.3</v>
      </c>
      <c r="S847" s="30">
        <f>+IFERROR(ROUND(SUM(e!AC845:AF845)/J847*100,1),0)</f>
        <v>2.6</v>
      </c>
      <c r="T847" s="30">
        <f>+IFERROR(ROUND(e!AG845/e!Y845*100,1),0)</f>
        <v>45.4</v>
      </c>
      <c r="U847" s="30">
        <f>+IFERROR(ROUND(e!AH845/SUM(e!AH845:AJ845)*100,1),0)</f>
        <v>43.7</v>
      </c>
      <c r="V847" s="30">
        <f>+IFERROR(ROUND(e!AK845/SUM(e!AK845:AQ845)*100,1),0)</f>
        <v>30.3</v>
      </c>
      <c r="W847" s="30">
        <f>+IFERROR(ROUND(SUM(e!AR845:BG845)/J847*100,1),0)</f>
        <v>6.8</v>
      </c>
      <c r="X847" s="30">
        <f>+IFERROR(ROUND(SUM(e!BH845:BI845)/SUM(e!BJ845:BK845)*100,1),0)</f>
        <v>114.6</v>
      </c>
      <c r="Y847" s="30">
        <f t="shared" si="104"/>
        <v>504.6</v>
      </c>
      <c r="Z847" s="30">
        <f t="shared" si="105"/>
        <v>107.4</v>
      </c>
      <c r="AA847" s="30">
        <f>+IFERROR(ROUND(K847/SUM(e!T845:V845),1),0)</f>
        <v>162.19999999999999</v>
      </c>
      <c r="AB847" s="42">
        <f>+IFERROR(ROUND((SUM(e!BJ845:BK845)-SUM(e!BL845:BO845))/SUM(e!T845:V845),1),0)</f>
        <v>151</v>
      </c>
      <c r="AC847" s="30">
        <f>+IFERROR(ROUND(e!BP845/e!BQ845*100,1),0)</f>
        <v>1057.8</v>
      </c>
      <c r="AD847" s="101">
        <f>+e!BR845</f>
        <v>0</v>
      </c>
      <c r="AF847" s="5"/>
      <c r="AG847" s="29"/>
      <c r="BG847" s="5"/>
      <c r="BH847" s="29"/>
      <c r="CH847" s="5"/>
      <c r="CI847" s="29"/>
    </row>
    <row r="848" spans="2:87">
      <c r="B848" s="40" t="s">
        <v>2287</v>
      </c>
      <c r="C848" s="30" t="s">
        <v>2288</v>
      </c>
      <c r="D848" s="30" t="s">
        <v>1304</v>
      </c>
      <c r="E848" s="30" t="s">
        <v>2296</v>
      </c>
      <c r="F848" s="30" t="str">
        <f t="shared" si="103"/>
        <v>滋賀県栗東市</v>
      </c>
      <c r="G848" s="41">
        <f>+e!F846</f>
        <v>69490</v>
      </c>
      <c r="H848" s="41">
        <f>+e!G846</f>
        <v>12</v>
      </c>
      <c r="I848" s="41">
        <f>+SUM(e!H846:K846)</f>
        <v>0</v>
      </c>
      <c r="J848" s="41">
        <f>+SUM(e!L846:O846)</f>
        <v>391735</v>
      </c>
      <c r="K848" s="41">
        <f>+e!P846</f>
        <v>1081296</v>
      </c>
      <c r="L848" s="41">
        <f>+SUM(e!Q846:R846)</f>
        <v>3330890</v>
      </c>
      <c r="M848" s="31">
        <f>+IFERROR(ROUND(e!P846/e!S846,0),0)</f>
        <v>108130</v>
      </c>
      <c r="N848" s="30">
        <f>+IFERROR(ROUND(SUM(e!T846:V846)/e!S846,0),0)</f>
        <v>809</v>
      </c>
      <c r="O848" s="30">
        <f>+IFERROR(ROUND(e!W846/e!G846*100,1),0)</f>
        <v>33.299999999999997</v>
      </c>
      <c r="P848" s="41">
        <f>+e!X846</f>
        <v>4</v>
      </c>
      <c r="Q848" s="30">
        <f>+IFERROR(ROUND(e!Z846/e!Y846*100,1),0)</f>
        <v>0</v>
      </c>
      <c r="R848" s="30">
        <f>+IFERROR(ROUND(e!AB846/e!AA846*100,1),0)</f>
        <v>25</v>
      </c>
      <c r="S848" s="30">
        <f>+IFERROR(ROUND(SUM(e!AC846:AF846)/J848*100,1),0)</f>
        <v>15.3</v>
      </c>
      <c r="T848" s="30">
        <f>+IFERROR(ROUND(e!AG846/e!Y846*100,1),0)</f>
        <v>56.6</v>
      </c>
      <c r="U848" s="30">
        <f>+IFERROR(ROUND(e!AH846/SUM(e!AH846:AJ846)*100,1),0)</f>
        <v>0</v>
      </c>
      <c r="V848" s="30">
        <f>+IFERROR(ROUND(e!AK846/SUM(e!AK846:AQ846)*100,1),0)</f>
        <v>43.1</v>
      </c>
      <c r="W848" s="30">
        <f>+IFERROR(ROUND(SUM(e!AR846:BG846)/J848*100,1),0)</f>
        <v>7.8</v>
      </c>
      <c r="X848" s="30">
        <f>+IFERROR(ROUND(SUM(e!BH846:BI846)/SUM(e!BJ846:BK846)*100,1),0)</f>
        <v>104.7</v>
      </c>
      <c r="Y848" s="30">
        <f t="shared" si="104"/>
        <v>308</v>
      </c>
      <c r="Z848" s="30">
        <f t="shared" si="105"/>
        <v>102.6</v>
      </c>
      <c r="AA848" s="30">
        <f>+IFERROR(ROUND(K848/SUM(e!T846:V846),1),0)</f>
        <v>133.6</v>
      </c>
      <c r="AB848" s="42">
        <f>+IFERROR(ROUND((SUM(e!BJ846:BK846)-SUM(e!BL846:BO846))/SUM(e!T846:V846),1),0)</f>
        <v>130.19999999999999</v>
      </c>
      <c r="AC848" s="30">
        <f>+IFERROR(ROUND(e!BP846/e!BQ846*100,1),0)</f>
        <v>407.1</v>
      </c>
      <c r="AD848" s="101">
        <f>+e!BR846</f>
        <v>14209</v>
      </c>
      <c r="AF848" s="5"/>
      <c r="AG848" s="29"/>
      <c r="BG848" s="5"/>
      <c r="BH848" s="29"/>
      <c r="CH848" s="5"/>
      <c r="CI848" s="29"/>
    </row>
    <row r="849" spans="2:87">
      <c r="B849" s="40" t="s">
        <v>2287</v>
      </c>
      <c r="C849" s="30" t="s">
        <v>2288</v>
      </c>
      <c r="D849" s="30" t="s">
        <v>1308</v>
      </c>
      <c r="E849" s="30" t="s">
        <v>2297</v>
      </c>
      <c r="F849" s="30" t="str">
        <f t="shared" si="103"/>
        <v>滋賀県長浜水道企業団（長浜）</v>
      </c>
      <c r="G849" s="41">
        <f>+e!F847</f>
        <v>75920</v>
      </c>
      <c r="H849" s="41">
        <f>+e!G847</f>
        <v>26</v>
      </c>
      <c r="I849" s="41">
        <f>+SUM(e!H847:K847)</f>
        <v>1</v>
      </c>
      <c r="J849" s="41">
        <f>+SUM(e!L847:O847)</f>
        <v>512454</v>
      </c>
      <c r="K849" s="41">
        <f>+e!P847</f>
        <v>1284776</v>
      </c>
      <c r="L849" s="41">
        <f>+SUM(e!Q847:R847)</f>
        <v>6237468</v>
      </c>
      <c r="M849" s="31">
        <f>+IFERROR(ROUND(e!P847/e!S847,0),0)</f>
        <v>49414</v>
      </c>
      <c r="N849" s="30">
        <f>+IFERROR(ROUND(SUM(e!T847:V847)/e!S847,0),0)</f>
        <v>307</v>
      </c>
      <c r="O849" s="30">
        <f>+IFERROR(ROUND(e!W847/e!G847*100,1),0)</f>
        <v>61.5</v>
      </c>
      <c r="P849" s="41">
        <f>+e!X847</f>
        <v>18</v>
      </c>
      <c r="Q849" s="30">
        <f>+IFERROR(ROUND(e!Z847/e!Y847*100,1),0)</f>
        <v>0</v>
      </c>
      <c r="R849" s="30">
        <f>+IFERROR(ROUND(e!AB847/e!AA847*100,1),0)</f>
        <v>57.1</v>
      </c>
      <c r="S849" s="30">
        <f>+IFERROR(ROUND(SUM(e!AC847:AF847)/J849*100,1),0)</f>
        <v>3</v>
      </c>
      <c r="T849" s="30">
        <f>+IFERROR(ROUND(e!AG847/e!Y847*100,1),0)</f>
        <v>100</v>
      </c>
      <c r="U849" s="30">
        <f>+IFERROR(ROUND(e!AH847/SUM(e!AH847:AJ847)*100,1),0)</f>
        <v>100</v>
      </c>
      <c r="V849" s="30">
        <f>+IFERROR(ROUND(e!AK847/SUM(e!AK847:AQ847)*100,1),0)</f>
        <v>58.4</v>
      </c>
      <c r="W849" s="30">
        <f>+IFERROR(ROUND(SUM(e!AR847:BG847)/J849*100,1),0)</f>
        <v>3.2</v>
      </c>
      <c r="X849" s="30">
        <f>+IFERROR(ROUND(SUM(e!BH847:BI847)/SUM(e!BJ847:BK847)*100,1),0)</f>
        <v>129.19999999999999</v>
      </c>
      <c r="Y849" s="30">
        <f t="shared" si="104"/>
        <v>485.5</v>
      </c>
      <c r="Z849" s="30">
        <f t="shared" si="105"/>
        <v>121</v>
      </c>
      <c r="AA849" s="30">
        <f>+IFERROR(ROUND(K849/SUM(e!T847:V847),1),0)</f>
        <v>161.1</v>
      </c>
      <c r="AB849" s="42">
        <f>+IFERROR(ROUND((SUM(e!BJ847:BK847)-SUM(e!BL847:BO847))/SUM(e!T847:V847),1),0)</f>
        <v>133.1</v>
      </c>
      <c r="AC849" s="30">
        <f>+IFERROR(ROUND(e!BP847/e!BQ847*100,1),0)</f>
        <v>276.8</v>
      </c>
      <c r="AD849" s="101">
        <f>+e!BR847</f>
        <v>0</v>
      </c>
      <c r="AF849" s="5"/>
      <c r="AG849" s="29"/>
      <c r="BG849" s="5"/>
      <c r="BH849" s="29"/>
      <c r="CH849" s="5"/>
      <c r="CI849" s="29"/>
    </row>
    <row r="850" spans="2:87">
      <c r="B850" s="40" t="s">
        <v>2287</v>
      </c>
      <c r="C850" s="30" t="s">
        <v>2288</v>
      </c>
      <c r="D850" s="30" t="s">
        <v>1312</v>
      </c>
      <c r="E850" s="30" t="s">
        <v>2298</v>
      </c>
      <c r="F850" s="30" t="str">
        <f t="shared" si="103"/>
        <v>滋賀県湖南市</v>
      </c>
      <c r="G850" s="41">
        <f>+e!F848</f>
        <v>54998</v>
      </c>
      <c r="H850" s="41">
        <f>+e!G848</f>
        <v>7</v>
      </c>
      <c r="I850" s="41">
        <f>+SUM(e!H848:K848)</f>
        <v>3</v>
      </c>
      <c r="J850" s="41">
        <f>+SUM(e!L848:O848)</f>
        <v>387057</v>
      </c>
      <c r="K850" s="41">
        <f>+e!P848</f>
        <v>1242974</v>
      </c>
      <c r="L850" s="41">
        <f>+SUM(e!Q848:R848)</f>
        <v>3073734</v>
      </c>
      <c r="M850" s="31">
        <f>+IFERROR(ROUND(e!P848/e!S848,0),0)</f>
        <v>177568</v>
      </c>
      <c r="N850" s="30">
        <f>+IFERROR(ROUND(SUM(e!T848:V848)/e!S848,0),0)</f>
        <v>939</v>
      </c>
      <c r="O850" s="30">
        <f>+IFERROR(ROUND(e!W848/e!G848*100,1),0)</f>
        <v>57.1</v>
      </c>
      <c r="P850" s="41">
        <f>+e!X848</f>
        <v>8</v>
      </c>
      <c r="Q850" s="30">
        <f>+IFERROR(ROUND(e!Z848/e!Y848*100,1),0)</f>
        <v>0</v>
      </c>
      <c r="R850" s="30">
        <f>+IFERROR(ROUND(e!AB848/e!AA848*100,1),0)</f>
        <v>9.1</v>
      </c>
      <c r="S850" s="30">
        <f>+IFERROR(ROUND(SUM(e!AC848:AF848)/J850*100,1),0)</f>
        <v>20.2</v>
      </c>
      <c r="T850" s="30">
        <f>+IFERROR(ROUND(e!AG848/e!Y848*100,1),0)</f>
        <v>100</v>
      </c>
      <c r="U850" s="30">
        <f>+IFERROR(ROUND(e!AH848/SUM(e!AH848:AJ848)*100,1),0)</f>
        <v>45.2</v>
      </c>
      <c r="V850" s="30">
        <f>+IFERROR(ROUND(e!AK848/SUM(e!AK848:AQ848)*100,1),0)</f>
        <v>38.1</v>
      </c>
      <c r="W850" s="30">
        <f>+IFERROR(ROUND(SUM(e!AR848:BG848)/J850*100,1),0)</f>
        <v>6.4</v>
      </c>
      <c r="X850" s="30">
        <f>+IFERROR(ROUND(SUM(e!BH848:BI848)/SUM(e!BJ848:BK848)*100,1),0)</f>
        <v>104.6</v>
      </c>
      <c r="Y850" s="30">
        <f t="shared" si="104"/>
        <v>247.3</v>
      </c>
      <c r="Z850" s="30">
        <f t="shared" si="105"/>
        <v>103.6</v>
      </c>
      <c r="AA850" s="30">
        <f>+IFERROR(ROUND(K850/SUM(e!T848:V848),1),0)</f>
        <v>189.1</v>
      </c>
      <c r="AB850" s="42">
        <f>+IFERROR(ROUND((SUM(e!BJ848:BK848)-SUM(e!BL848:BO848))/SUM(e!T848:V848),1),0)</f>
        <v>182.6</v>
      </c>
      <c r="AC850" s="30">
        <f>+IFERROR(ROUND(e!BP848/e!BQ848*100,1),0)</f>
        <v>335.4</v>
      </c>
      <c r="AD850" s="101">
        <f>+e!BR848</f>
        <v>20664</v>
      </c>
      <c r="AF850" s="5"/>
      <c r="AG850" s="29"/>
      <c r="BG850" s="5"/>
      <c r="BH850" s="29"/>
      <c r="CH850" s="5"/>
      <c r="CI850" s="29"/>
    </row>
    <row r="851" spans="2:87">
      <c r="B851" s="40" t="s">
        <v>2287</v>
      </c>
      <c r="C851" s="30" t="s">
        <v>2288</v>
      </c>
      <c r="D851" s="30" t="s">
        <v>1316</v>
      </c>
      <c r="E851" s="30" t="s">
        <v>2299</v>
      </c>
      <c r="F851" s="30" t="str">
        <f t="shared" si="103"/>
        <v>滋賀県野洲市</v>
      </c>
      <c r="G851" s="41">
        <f>+e!F849</f>
        <v>51041</v>
      </c>
      <c r="H851" s="41">
        <f>+e!G849</f>
        <v>6</v>
      </c>
      <c r="I851" s="41">
        <f>+SUM(e!H849:K849)</f>
        <v>3</v>
      </c>
      <c r="J851" s="41">
        <f>+SUM(e!L849:O849)</f>
        <v>270135</v>
      </c>
      <c r="K851" s="41">
        <f>+e!P849</f>
        <v>837965</v>
      </c>
      <c r="L851" s="41">
        <f>+SUM(e!Q849:R849)</f>
        <v>1941903</v>
      </c>
      <c r="M851" s="31">
        <f>+IFERROR(ROUND(e!P849/e!S849,0),0)</f>
        <v>209491</v>
      </c>
      <c r="N851" s="30">
        <f>+IFERROR(ROUND(SUM(e!T849:V849)/e!S849,0),0)</f>
        <v>1534</v>
      </c>
      <c r="O851" s="30">
        <f>+IFERROR(ROUND(e!W849/e!G849*100,1),0)</f>
        <v>33.299999999999997</v>
      </c>
      <c r="P851" s="41">
        <f>+e!X849</f>
        <v>22</v>
      </c>
      <c r="Q851" s="30">
        <f>+IFERROR(ROUND(e!Z849/e!Y849*100,1),0)</f>
        <v>0</v>
      </c>
      <c r="R851" s="30">
        <f>+IFERROR(ROUND(e!AB849/e!AA849*100,1),0)</f>
        <v>0</v>
      </c>
      <c r="S851" s="30">
        <f>+IFERROR(ROUND(SUM(e!AC849:AF849)/J851*100,1),0)</f>
        <v>11.5</v>
      </c>
      <c r="T851" s="30">
        <f>+IFERROR(ROUND(e!AG849/e!Y849*100,1),0)</f>
        <v>93.8</v>
      </c>
      <c r="U851" s="30">
        <f>+IFERROR(ROUND(e!AH849/SUM(e!AH849:AJ849)*100,1),0)</f>
        <v>0</v>
      </c>
      <c r="V851" s="30">
        <f>+IFERROR(ROUND(e!AK849/SUM(e!AK849:AQ849)*100,1),0)</f>
        <v>86.8</v>
      </c>
      <c r="W851" s="30">
        <f>+IFERROR(ROUND(SUM(e!AR849:BG849)/J851*100,1),0)</f>
        <v>4.5</v>
      </c>
      <c r="X851" s="30">
        <f>+IFERROR(ROUND(SUM(e!BH849:BI849)/SUM(e!BJ849:BK849)*100,1),0)</f>
        <v>118.7</v>
      </c>
      <c r="Y851" s="30">
        <f t="shared" si="104"/>
        <v>231.7</v>
      </c>
      <c r="Z851" s="30">
        <f t="shared" si="105"/>
        <v>118.4</v>
      </c>
      <c r="AA851" s="30">
        <f>+IFERROR(ROUND(K851/SUM(e!T849:V849),1),0)</f>
        <v>136.5</v>
      </c>
      <c r="AB851" s="42">
        <f>+IFERROR(ROUND((SUM(e!BJ849:BK849)-SUM(e!BL849:BO849))/SUM(e!T849:V849),1),0)</f>
        <v>115.3</v>
      </c>
      <c r="AC851" s="30">
        <f>+IFERROR(ROUND(e!BP849/e!BQ849*100,1),0)</f>
        <v>212.1</v>
      </c>
      <c r="AD851" s="101">
        <f>+e!BR849</f>
        <v>13590</v>
      </c>
      <c r="AF851" s="5"/>
      <c r="AG851" s="29"/>
      <c r="BG851" s="5"/>
      <c r="BH851" s="29"/>
      <c r="CH851" s="5"/>
      <c r="CI851" s="29"/>
    </row>
    <row r="852" spans="2:87">
      <c r="B852" s="40" t="s">
        <v>2287</v>
      </c>
      <c r="C852" s="30" t="s">
        <v>2288</v>
      </c>
      <c r="D852" s="30" t="s">
        <v>1318</v>
      </c>
      <c r="E852" s="30" t="s">
        <v>2300</v>
      </c>
      <c r="F852" s="30" t="str">
        <f t="shared" si="103"/>
        <v>滋賀県守山市</v>
      </c>
      <c r="G852" s="41">
        <f>+e!F850</f>
        <v>83229</v>
      </c>
      <c r="H852" s="41">
        <f>+e!G850</f>
        <v>13</v>
      </c>
      <c r="I852" s="41">
        <f>+SUM(e!H850:K850)</f>
        <v>2</v>
      </c>
      <c r="J852" s="41">
        <f>+SUM(e!L850:O850)</f>
        <v>416991</v>
      </c>
      <c r="K852" s="41">
        <f>+e!P850</f>
        <v>1200689</v>
      </c>
      <c r="L852" s="41">
        <f>+SUM(e!Q850:R850)</f>
        <v>3631152</v>
      </c>
      <c r="M852" s="31">
        <f>+IFERROR(ROUND(e!P850/e!S850,0),0)</f>
        <v>120069</v>
      </c>
      <c r="N852" s="30">
        <f>+IFERROR(ROUND(SUM(e!T850:V850)/e!S850,0),0)</f>
        <v>866</v>
      </c>
      <c r="O852" s="30">
        <f>+IFERROR(ROUND(e!W850/e!G850*100,1),0)</f>
        <v>7.7</v>
      </c>
      <c r="P852" s="41">
        <f>+e!X850</f>
        <v>16</v>
      </c>
      <c r="Q852" s="30">
        <f>+IFERROR(ROUND(e!Z850/e!Y850*100,1),0)</f>
        <v>0</v>
      </c>
      <c r="R852" s="30">
        <f>+IFERROR(ROUND(e!AB850/e!AA850*100,1),0)</f>
        <v>0</v>
      </c>
      <c r="S852" s="30">
        <f>+IFERROR(ROUND(SUM(e!AC850:AF850)/J852*100,1),0)</f>
        <v>0</v>
      </c>
      <c r="T852" s="30">
        <f>+IFERROR(ROUND(e!AG850/e!Y850*100,1),0)</f>
        <v>0</v>
      </c>
      <c r="U852" s="30">
        <f>+IFERROR(ROUND(e!AH850/SUM(e!AH850:AJ850)*100,1),0)</f>
        <v>0</v>
      </c>
      <c r="V852" s="30">
        <f>+IFERROR(ROUND(e!AK850/SUM(e!AK850:AQ850)*100,1),0)</f>
        <v>57.8</v>
      </c>
      <c r="W852" s="30">
        <f>+IFERROR(ROUND(SUM(e!AR850:BG850)/J852*100,1),0)</f>
        <v>8.6999999999999993</v>
      </c>
      <c r="X852" s="30">
        <f>+IFERROR(ROUND(SUM(e!BH850:BI850)/SUM(e!BJ850:BK850)*100,1),0)</f>
        <v>107.3</v>
      </c>
      <c r="Y852" s="30">
        <f t="shared" si="104"/>
        <v>302.39999999999998</v>
      </c>
      <c r="Z852" s="30">
        <f t="shared" si="105"/>
        <v>99.4</v>
      </c>
      <c r="AA852" s="30">
        <f>+IFERROR(ROUND(K852/SUM(e!T850:V850),1),0)</f>
        <v>138.6</v>
      </c>
      <c r="AB852" s="42">
        <f>+IFERROR(ROUND((SUM(e!BJ850:BK850)-SUM(e!BL850:BO850))/SUM(e!T850:V850),1),0)</f>
        <v>139.5</v>
      </c>
      <c r="AC852" s="30">
        <f>+IFERROR(ROUND(e!BP850/e!BQ850*100,1),0)</f>
        <v>284.2</v>
      </c>
      <c r="AD852" s="101">
        <f>+e!BR850</f>
        <v>24500</v>
      </c>
      <c r="AF852" s="5"/>
      <c r="AG852" s="29"/>
      <c r="BG852" s="5"/>
      <c r="BH852" s="29"/>
      <c r="CH852" s="5"/>
      <c r="CI852" s="29"/>
    </row>
    <row r="853" spans="2:87">
      <c r="B853" s="40" t="s">
        <v>2287</v>
      </c>
      <c r="C853" s="30" t="s">
        <v>2288</v>
      </c>
      <c r="D853" s="30" t="s">
        <v>1320</v>
      </c>
      <c r="E853" s="30" t="s">
        <v>2301</v>
      </c>
      <c r="F853" s="30" t="str">
        <f t="shared" si="103"/>
        <v>滋賀県甲良町</v>
      </c>
      <c r="G853" s="41">
        <f>+e!F851</f>
        <v>6995</v>
      </c>
      <c r="H853" s="41">
        <f>+e!G851</f>
        <v>2</v>
      </c>
      <c r="I853" s="41">
        <f>+SUM(e!H851:K851)</f>
        <v>1</v>
      </c>
      <c r="J853" s="41">
        <f>+SUM(e!L851:O851)</f>
        <v>103323</v>
      </c>
      <c r="K853" s="41">
        <f>+e!P851</f>
        <v>136689</v>
      </c>
      <c r="L853" s="41">
        <f>+SUM(e!Q851:R851)</f>
        <v>704951</v>
      </c>
      <c r="M853" s="31">
        <f>+IFERROR(ROUND(e!P851/e!S851,0),0)</f>
        <v>68345</v>
      </c>
      <c r="N853" s="30">
        <f>+IFERROR(ROUND(SUM(e!T851:V851)/e!S851,0),0)</f>
        <v>415</v>
      </c>
      <c r="O853" s="30">
        <f>+IFERROR(ROUND(e!W851/e!G851*100,1),0)</f>
        <v>0</v>
      </c>
      <c r="P853" s="41">
        <f>+e!X851</f>
        <v>4</v>
      </c>
      <c r="Q853" s="30">
        <f>+IFERROR(ROUND(e!Z851/e!Y851*100,1),0)</f>
        <v>0</v>
      </c>
      <c r="R853" s="30">
        <f>+IFERROR(ROUND(e!AB851/e!AA851*100,1),0)</f>
        <v>50</v>
      </c>
      <c r="S853" s="30">
        <f>+IFERROR(ROUND(SUM(e!AC851:AF851)/J853*100,1),0)</f>
        <v>0.8</v>
      </c>
      <c r="T853" s="30">
        <f>+IFERROR(ROUND(e!AG851/e!Y851*100,1),0)</f>
        <v>100</v>
      </c>
      <c r="U853" s="30">
        <f>+IFERROR(ROUND(e!AH851/SUM(e!AH851:AJ851)*100,1),0)</f>
        <v>0</v>
      </c>
      <c r="V853" s="30">
        <f>+IFERROR(ROUND(e!AK851/SUM(e!AK851:AQ851)*100,1),0)</f>
        <v>86.6</v>
      </c>
      <c r="W853" s="30">
        <f>+IFERROR(ROUND(SUM(e!AR851:BG851)/J853*100,1),0)</f>
        <v>0.5</v>
      </c>
      <c r="X853" s="30">
        <f>+IFERROR(ROUND(SUM(e!BH851:BI851)/SUM(e!BJ851:BK851)*100,1),0)</f>
        <v>108.7</v>
      </c>
      <c r="Y853" s="30">
        <f t="shared" si="104"/>
        <v>515.70000000000005</v>
      </c>
      <c r="Z853" s="30">
        <f t="shared" si="105"/>
        <v>105.3</v>
      </c>
      <c r="AA853" s="30">
        <f>+IFERROR(ROUND(K853/SUM(e!T851:V851),1),0)</f>
        <v>164.7</v>
      </c>
      <c r="AB853" s="42">
        <f>+IFERROR(ROUND((SUM(e!BJ851:BK851)-SUM(e!BL851:BO851))/SUM(e!T851:V851),1),0)</f>
        <v>156.4</v>
      </c>
      <c r="AC853" s="30">
        <f>+IFERROR(ROUND(e!BP851/e!BQ851*100,1),0)</f>
        <v>465.3</v>
      </c>
      <c r="AD853" s="101">
        <f>+e!BR851</f>
        <v>7100</v>
      </c>
      <c r="AF853" s="5"/>
      <c r="AG853" s="29"/>
      <c r="BG853" s="5"/>
      <c r="BH853" s="29"/>
      <c r="CH853" s="5"/>
      <c r="CI853" s="29"/>
    </row>
    <row r="854" spans="2:87">
      <c r="B854" s="40" t="s">
        <v>2287</v>
      </c>
      <c r="C854" s="30" t="s">
        <v>2288</v>
      </c>
      <c r="D854" s="30" t="s">
        <v>1535</v>
      </c>
      <c r="E854" s="30" t="s">
        <v>2302</v>
      </c>
      <c r="F854" s="30" t="str">
        <f t="shared" si="103"/>
        <v>滋賀県長浜水道企業団（びわ）</v>
      </c>
      <c r="G854" s="41">
        <f>+e!F852</f>
        <v>6667</v>
      </c>
      <c r="H854" s="41">
        <f>+e!G852</f>
        <v>2</v>
      </c>
      <c r="I854" s="41">
        <f>+SUM(e!H852:K852)</f>
        <v>2</v>
      </c>
      <c r="J854" s="41">
        <f>+SUM(e!L852:O852)</f>
        <v>77887</v>
      </c>
      <c r="K854" s="41">
        <f>+e!P852</f>
        <v>125343</v>
      </c>
      <c r="L854" s="41">
        <f>+SUM(e!Q852:R852)</f>
        <v>341746</v>
      </c>
      <c r="M854" s="31">
        <f>+IFERROR(ROUND(e!P852/e!S852,0),0)</f>
        <v>62672</v>
      </c>
      <c r="N854" s="30">
        <f>+IFERROR(ROUND(SUM(e!T852:V852)/e!S852,0),0)</f>
        <v>403</v>
      </c>
      <c r="O854" s="30">
        <f>+IFERROR(ROUND(e!W852/e!G852*100,1),0)</f>
        <v>0</v>
      </c>
      <c r="P854" s="41">
        <f>+e!X852</f>
        <v>18</v>
      </c>
      <c r="Q854" s="30">
        <f>+IFERROR(ROUND(e!Z852/e!Y852*100,1),0)</f>
        <v>0</v>
      </c>
      <c r="R854" s="30">
        <f>+IFERROR(ROUND(e!AB852/e!AA852*100,1),0)</f>
        <v>23.1</v>
      </c>
      <c r="S854" s="30">
        <f>+IFERROR(ROUND(SUM(e!AC852:AF852)/J854*100,1),0)</f>
        <v>3.1</v>
      </c>
      <c r="T854" s="30">
        <f>+IFERROR(ROUND(e!AG852/e!Y852*100,1),0)</f>
        <v>0</v>
      </c>
      <c r="U854" s="30">
        <f>+IFERROR(ROUND(e!AH852/SUM(e!AH852:AJ852)*100,1),0)</f>
        <v>0</v>
      </c>
      <c r="V854" s="30">
        <f>+IFERROR(ROUND(e!AK852/SUM(e!AK852:AQ852)*100,1),0)</f>
        <v>0</v>
      </c>
      <c r="W854" s="30">
        <f>+IFERROR(ROUND(SUM(e!AR852:BG852)/J854*100,1),0)</f>
        <v>0.3</v>
      </c>
      <c r="X854" s="30">
        <f>+IFERROR(ROUND(SUM(e!BH852:BI852)/SUM(e!BJ852:BK852)*100,1),0)</f>
        <v>133.69999999999999</v>
      </c>
      <c r="Y854" s="30">
        <f t="shared" si="104"/>
        <v>272.60000000000002</v>
      </c>
      <c r="Z854" s="30">
        <f t="shared" si="105"/>
        <v>133.19999999999999</v>
      </c>
      <c r="AA854" s="30">
        <f>+IFERROR(ROUND(K854/SUM(e!T852:V852),1),0)</f>
        <v>155.5</v>
      </c>
      <c r="AB854" s="42">
        <f>+IFERROR(ROUND((SUM(e!BJ852:BK852)-SUM(e!BL852:BO852))/SUM(e!T852:V852),1),0)</f>
        <v>116.7</v>
      </c>
      <c r="AC854" s="30">
        <f>+IFERROR(ROUND(e!BP852/e!BQ852*100,1),0)</f>
        <v>981.9</v>
      </c>
      <c r="AD854" s="101">
        <f>+e!BR852</f>
        <v>0</v>
      </c>
      <c r="AF854" s="5"/>
      <c r="AG854" s="29"/>
      <c r="BG854" s="5"/>
      <c r="BH854" s="29"/>
      <c r="CH854" s="5"/>
      <c r="CI854" s="29"/>
    </row>
    <row r="855" spans="2:87">
      <c r="B855" s="40" t="s">
        <v>2287</v>
      </c>
      <c r="C855" s="30" t="s">
        <v>2288</v>
      </c>
      <c r="D855" s="30" t="s">
        <v>1332</v>
      </c>
      <c r="E855" s="30" t="s">
        <v>2303</v>
      </c>
      <c r="F855" s="30" t="str">
        <f t="shared" si="103"/>
        <v>滋賀県長浜水道企業団（高月）</v>
      </c>
      <c r="G855" s="41">
        <f>+e!F853</f>
        <v>11918</v>
      </c>
      <c r="H855" s="41">
        <f>+e!G853</f>
        <v>2</v>
      </c>
      <c r="I855" s="41">
        <f>+SUM(e!H853:K853)</f>
        <v>2</v>
      </c>
      <c r="J855" s="41">
        <f>+SUM(e!L853:O853)</f>
        <v>131870</v>
      </c>
      <c r="K855" s="41">
        <f>+e!P853</f>
        <v>122970</v>
      </c>
      <c r="L855" s="41">
        <f>+SUM(e!Q853:R853)</f>
        <v>833790</v>
      </c>
      <c r="M855" s="31">
        <f>+IFERROR(ROUND(e!P853/e!S853,0),0)</f>
        <v>61485</v>
      </c>
      <c r="N855" s="30">
        <f>+IFERROR(ROUND(SUM(e!T853:V853)/e!S853,0),0)</f>
        <v>590</v>
      </c>
      <c r="O855" s="30">
        <f>+IFERROR(ROUND(e!W853/e!G853*100,1),0)</f>
        <v>0</v>
      </c>
      <c r="P855" s="41">
        <f>+e!X853</f>
        <v>8</v>
      </c>
      <c r="Q855" s="30">
        <f>+IFERROR(ROUND(e!Z853/e!Y853*100,1),0)</f>
        <v>0</v>
      </c>
      <c r="R855" s="30">
        <f>+IFERROR(ROUND(e!AB853/e!AA853*100,1),0)</f>
        <v>0</v>
      </c>
      <c r="S855" s="30">
        <f>+IFERROR(ROUND(SUM(e!AC853:AF853)/J855*100,1),0)</f>
        <v>0</v>
      </c>
      <c r="T855" s="30">
        <f>+IFERROR(ROUND(e!AG853/e!Y853*100,1),0)</f>
        <v>0</v>
      </c>
      <c r="U855" s="30">
        <f>+IFERROR(ROUND(e!AH853/SUM(e!AH853:AJ853)*100,1),0)</f>
        <v>0</v>
      </c>
      <c r="V855" s="30">
        <f>+IFERROR(ROUND(e!AK853/SUM(e!AK853:AQ853)*100,1),0)</f>
        <v>0</v>
      </c>
      <c r="W855" s="30">
        <f>+IFERROR(ROUND(SUM(e!AR853:BG853)/J855*100,1),0)</f>
        <v>0.3</v>
      </c>
      <c r="X855" s="30">
        <f>+IFERROR(ROUND(SUM(e!BH853:BI853)/SUM(e!BJ853:BK853)*100,1),0)</f>
        <v>111.8</v>
      </c>
      <c r="Y855" s="30">
        <f t="shared" si="104"/>
        <v>678</v>
      </c>
      <c r="Z855" s="30">
        <f t="shared" si="105"/>
        <v>101.7</v>
      </c>
      <c r="AA855" s="30">
        <f>+IFERROR(ROUND(K855/SUM(e!T853:V853),1),0)</f>
        <v>104.3</v>
      </c>
      <c r="AB855" s="42">
        <f>+IFERROR(ROUND((SUM(e!BJ853:BK853)-SUM(e!BL853:BO853))/SUM(e!T853:V853),1),0)</f>
        <v>102.6</v>
      </c>
      <c r="AC855" s="30">
        <f>+IFERROR(ROUND(e!BP853/e!BQ853*100,1),0)</f>
        <v>1087</v>
      </c>
      <c r="AD855" s="101">
        <f>+e!BR853</f>
        <v>0</v>
      </c>
      <c r="AF855" s="5"/>
      <c r="AG855" s="29"/>
      <c r="BG855" s="5"/>
      <c r="BH855" s="29"/>
      <c r="CH855" s="5"/>
      <c r="CI855" s="29"/>
    </row>
    <row r="856" spans="2:87">
      <c r="B856" s="40" t="s">
        <v>2287</v>
      </c>
      <c r="C856" s="30" t="s">
        <v>2288</v>
      </c>
      <c r="D856" s="30" t="s">
        <v>1334</v>
      </c>
      <c r="E856" s="30" t="s">
        <v>2304</v>
      </c>
      <c r="F856" s="30" t="str">
        <f t="shared" si="103"/>
        <v>滋賀県長浜水道企業団（木之本）</v>
      </c>
      <c r="G856" s="41">
        <f>+e!F854</f>
        <v>5369</v>
      </c>
      <c r="H856" s="41">
        <f>+e!G854</f>
        <v>1</v>
      </c>
      <c r="I856" s="41">
        <f>+SUM(e!H854:K854)</f>
        <v>2</v>
      </c>
      <c r="J856" s="41">
        <f>+SUM(e!L854:O854)</f>
        <v>45764</v>
      </c>
      <c r="K856" s="41">
        <f>+e!P854</f>
        <v>135542</v>
      </c>
      <c r="L856" s="41">
        <f>+SUM(e!Q854:R854)</f>
        <v>1120374</v>
      </c>
      <c r="M856" s="31">
        <f>+IFERROR(ROUND(e!P854/e!S854,0),0)</f>
        <v>135542</v>
      </c>
      <c r="N856" s="30">
        <f>+IFERROR(ROUND(SUM(e!T854:V854)/e!S854,0),0)</f>
        <v>652</v>
      </c>
      <c r="O856" s="30">
        <f>+IFERROR(ROUND(e!W854/e!G854*100,1),0)</f>
        <v>0</v>
      </c>
      <c r="P856" s="41">
        <f>+e!X854</f>
        <v>3</v>
      </c>
      <c r="Q856" s="30">
        <f>+IFERROR(ROUND(e!Z854/e!Y854*100,1),0)</f>
        <v>0</v>
      </c>
      <c r="R856" s="30">
        <f>+IFERROR(ROUND(e!AB854/e!AA854*100,1),0)</f>
        <v>28.6</v>
      </c>
      <c r="S856" s="30">
        <f>+IFERROR(ROUND(SUM(e!AC854:AF854)/J856*100,1),0)</f>
        <v>0</v>
      </c>
      <c r="T856" s="30">
        <f>+IFERROR(ROUND(e!AG854/e!Y854*100,1),0)</f>
        <v>100</v>
      </c>
      <c r="U856" s="30">
        <f>+IFERROR(ROUND(e!AH854/SUM(e!AH854:AJ854)*100,1),0)</f>
        <v>0</v>
      </c>
      <c r="V856" s="30">
        <f>+IFERROR(ROUND(e!AK854/SUM(e!AK854:AQ854)*100,1),0)</f>
        <v>76.599999999999994</v>
      </c>
      <c r="W856" s="30">
        <f>+IFERROR(ROUND(SUM(e!AR854:BG854)/J856*100,1),0)</f>
        <v>31.9</v>
      </c>
      <c r="X856" s="30">
        <f>+IFERROR(ROUND(SUM(e!BH854:BI854)/SUM(e!BJ854:BK854)*100,1),0)</f>
        <v>98.4</v>
      </c>
      <c r="Y856" s="30">
        <f t="shared" si="104"/>
        <v>826.6</v>
      </c>
      <c r="Z856" s="30">
        <f t="shared" si="105"/>
        <v>95.1</v>
      </c>
      <c r="AA856" s="30">
        <f>+IFERROR(ROUND(K856/SUM(e!T854:V854),1),0)</f>
        <v>207.9</v>
      </c>
      <c r="AB856" s="42">
        <f>+IFERROR(ROUND((SUM(e!BJ854:BK854)-SUM(e!BL854:BO854))/SUM(e!T854:V854),1),0)</f>
        <v>218.6</v>
      </c>
      <c r="AC856" s="30">
        <f>+IFERROR(ROUND(e!BP854/e!BQ854*100,1),0)</f>
        <v>272.39999999999998</v>
      </c>
      <c r="AD856" s="101">
        <f>+e!BR854</f>
        <v>0</v>
      </c>
      <c r="AF856" s="5"/>
      <c r="AG856" s="29"/>
      <c r="BG856" s="5"/>
      <c r="BH856" s="29"/>
      <c r="CH856" s="5"/>
      <c r="CI856" s="29"/>
    </row>
    <row r="857" spans="2:87">
      <c r="B857" s="40" t="s">
        <v>2287</v>
      </c>
      <c r="C857" s="30" t="s">
        <v>2288</v>
      </c>
      <c r="D857" s="30" t="s">
        <v>1609</v>
      </c>
      <c r="E857" s="30" t="s">
        <v>2305</v>
      </c>
      <c r="F857" s="30" t="str">
        <f t="shared" si="103"/>
        <v>滋賀県東近江市</v>
      </c>
      <c r="G857" s="41">
        <f>+e!F855</f>
        <v>99309</v>
      </c>
      <c r="H857" s="41">
        <f>+e!G855</f>
        <v>26</v>
      </c>
      <c r="I857" s="41">
        <f>+SUM(e!H855:K855)</f>
        <v>6</v>
      </c>
      <c r="J857" s="41">
        <f>+SUM(e!L855:O855)</f>
        <v>914001</v>
      </c>
      <c r="K857" s="41">
        <f>+e!P855</f>
        <v>1756284</v>
      </c>
      <c r="L857" s="41">
        <f>+SUM(e!Q855:R855)</f>
        <v>2936421</v>
      </c>
      <c r="M857" s="31">
        <f>+IFERROR(ROUND(e!P855/e!S855,0),0)</f>
        <v>117086</v>
      </c>
      <c r="N857" s="30">
        <f>+IFERROR(ROUND(SUM(e!T855:V855)/e!S855,0),0)</f>
        <v>668</v>
      </c>
      <c r="O857" s="30">
        <f>+IFERROR(ROUND(e!W855/e!G855*100,1),0)</f>
        <v>15.4</v>
      </c>
      <c r="P857" s="41">
        <f>+e!X855</f>
        <v>3</v>
      </c>
      <c r="Q857" s="30">
        <f>+IFERROR(ROUND(e!Z855/e!Y855*100,1),0)</f>
        <v>0</v>
      </c>
      <c r="R857" s="30">
        <f>+IFERROR(ROUND(e!AB855/e!AA855*100,1),0)</f>
        <v>0</v>
      </c>
      <c r="S857" s="30">
        <f>+IFERROR(ROUND(SUM(e!AC855:AF855)/J857*100,1),0)</f>
        <v>5.2</v>
      </c>
      <c r="T857" s="30">
        <f>+IFERROR(ROUND(e!AG855/e!Y855*100,1),0)</f>
        <v>0</v>
      </c>
      <c r="U857" s="30">
        <f>+IFERROR(ROUND(e!AH855/SUM(e!AH855:AJ855)*100,1),0)</f>
        <v>42.6</v>
      </c>
      <c r="V857" s="30">
        <f>+IFERROR(ROUND(e!AK855/SUM(e!AK855:AQ855)*100,1),0)</f>
        <v>72.599999999999994</v>
      </c>
      <c r="W857" s="30">
        <f>+IFERROR(ROUND(SUM(e!AR855:BG855)/J857*100,1),0)</f>
        <v>3.9</v>
      </c>
      <c r="X857" s="30">
        <f>+IFERROR(ROUND(SUM(e!BH855:BI855)/SUM(e!BJ855:BK855)*100,1),0)</f>
        <v>115.6</v>
      </c>
      <c r="Y857" s="30">
        <f t="shared" si="104"/>
        <v>167.2</v>
      </c>
      <c r="Z857" s="30">
        <f t="shared" si="105"/>
        <v>105.5</v>
      </c>
      <c r="AA857" s="30">
        <f>+IFERROR(ROUND(K857/SUM(e!T855:V855),1),0)</f>
        <v>175.2</v>
      </c>
      <c r="AB857" s="42">
        <f>+IFERROR(ROUND((SUM(e!BJ855:BK855)-SUM(e!BL855:BO855))/SUM(e!T855:V855),1),0)</f>
        <v>166</v>
      </c>
      <c r="AC857" s="30">
        <f>+IFERROR(ROUND(e!BP855/e!BQ855*100,1),0)</f>
        <v>489</v>
      </c>
      <c r="AD857" s="101">
        <f>+e!BR855</f>
        <v>33800</v>
      </c>
      <c r="AF857" s="5"/>
      <c r="AG857" s="29"/>
      <c r="BG857" s="5"/>
      <c r="BH857" s="29"/>
      <c r="CH857" s="5"/>
      <c r="CI857" s="29"/>
    </row>
    <row r="858" spans="2:87">
      <c r="B858" s="40" t="s">
        <v>2287</v>
      </c>
      <c r="C858" s="30" t="s">
        <v>2288</v>
      </c>
      <c r="D858" s="30" t="s">
        <v>1336</v>
      </c>
      <c r="E858" s="30" t="s">
        <v>2306</v>
      </c>
      <c r="F858" s="30" t="str">
        <f t="shared" si="103"/>
        <v>滋賀県愛知郡広域行政組合</v>
      </c>
      <c r="G858" s="41">
        <f>+e!F856</f>
        <v>33853</v>
      </c>
      <c r="H858" s="41">
        <f>+e!G856</f>
        <v>13</v>
      </c>
      <c r="I858" s="41">
        <f>+SUM(e!H856:K856)</f>
        <v>2</v>
      </c>
      <c r="J858" s="41">
        <f>+SUM(e!L856:O856)</f>
        <v>281339</v>
      </c>
      <c r="K858" s="41">
        <f>+e!P856</f>
        <v>453965</v>
      </c>
      <c r="L858" s="41">
        <f>+SUM(e!Q856:R856)</f>
        <v>2162473</v>
      </c>
      <c r="M858" s="31">
        <f>+IFERROR(ROUND(e!P856/e!S856,0),0)</f>
        <v>34920</v>
      </c>
      <c r="N858" s="30">
        <f>+IFERROR(ROUND(SUM(e!T856:V856)/e!S856,0),0)</f>
        <v>292</v>
      </c>
      <c r="O858" s="30">
        <f>+IFERROR(ROUND(e!W856/e!G856*100,1),0)</f>
        <v>38.5</v>
      </c>
      <c r="P858" s="41">
        <f>+e!X856</f>
        <v>13</v>
      </c>
      <c r="Q858" s="30">
        <f>+IFERROR(ROUND(e!Z856/e!Y856*100,1),0)</f>
        <v>0</v>
      </c>
      <c r="R858" s="30">
        <f>+IFERROR(ROUND(e!AB856/e!AA856*100,1),0)</f>
        <v>0</v>
      </c>
      <c r="S858" s="30">
        <f>+IFERROR(ROUND(SUM(e!AC856:AF856)/J858*100,1),0)</f>
        <v>0</v>
      </c>
      <c r="T858" s="30">
        <f>+IFERROR(ROUND(e!AG856/e!Y856*100,1),0)</f>
        <v>0</v>
      </c>
      <c r="U858" s="30">
        <f>+IFERROR(ROUND(e!AH856/SUM(e!AH856:AJ856)*100,1),0)</f>
        <v>0</v>
      </c>
      <c r="V858" s="30">
        <f>+IFERROR(ROUND(e!AK856/SUM(e!AK856:AQ856)*100,1),0)</f>
        <v>41.1</v>
      </c>
      <c r="W858" s="30">
        <f>+IFERROR(ROUND(SUM(e!AR856:BG856)/J858*100,1),0)</f>
        <v>6.9</v>
      </c>
      <c r="X858" s="30">
        <f>+IFERROR(ROUND(SUM(e!BH856:BI856)/SUM(e!BJ856:BK856)*100,1),0)</f>
        <v>113.6</v>
      </c>
      <c r="Y858" s="30">
        <f t="shared" si="104"/>
        <v>476.4</v>
      </c>
      <c r="Z858" s="30">
        <f t="shared" si="105"/>
        <v>106.5</v>
      </c>
      <c r="AA858" s="30">
        <f>+IFERROR(ROUND(K858/SUM(e!T856:V856),1),0)</f>
        <v>119.5</v>
      </c>
      <c r="AB858" s="42">
        <f>+IFERROR(ROUND((SUM(e!BJ856:BK856)-SUM(e!BL856:BO856))/SUM(e!T856:V856),1),0)</f>
        <v>112.2</v>
      </c>
      <c r="AC858" s="30">
        <f>+IFERROR(ROUND(e!BP856/e!BQ856*100,1),0)</f>
        <v>229.9</v>
      </c>
      <c r="AD858" s="101">
        <f>+e!BR856</f>
        <v>0</v>
      </c>
      <c r="AF858" s="5"/>
      <c r="AG858" s="29"/>
      <c r="BG858" s="5"/>
      <c r="BH858" s="29"/>
      <c r="CH858" s="5"/>
      <c r="CI858" s="29"/>
    </row>
    <row r="859" spans="2:87">
      <c r="B859" s="40" t="s">
        <v>2287</v>
      </c>
      <c r="C859" s="30" t="s">
        <v>2288</v>
      </c>
      <c r="D859" s="30" t="s">
        <v>1340</v>
      </c>
      <c r="E859" s="30" t="s">
        <v>2307</v>
      </c>
      <c r="F859" s="30" t="str">
        <f t="shared" si="103"/>
        <v>滋賀県多賀町</v>
      </c>
      <c r="G859" s="41">
        <f>+e!F857</f>
        <v>7526</v>
      </c>
      <c r="H859" s="41">
        <f>+e!G857</f>
        <v>3</v>
      </c>
      <c r="I859" s="41">
        <f>+SUM(e!H857:K857)</f>
        <v>5</v>
      </c>
      <c r="J859" s="41">
        <f>+SUM(e!L857:O857)</f>
        <v>139427</v>
      </c>
      <c r="K859" s="41">
        <f>+e!P857</f>
        <v>241917</v>
      </c>
      <c r="L859" s="41">
        <f>+SUM(e!Q857:R857)</f>
        <v>2877374</v>
      </c>
      <c r="M859" s="31">
        <f>+IFERROR(ROUND(e!P857/e!S857,0),0)</f>
        <v>80639</v>
      </c>
      <c r="N859" s="30">
        <f>+IFERROR(ROUND(SUM(e!T857:V857)/e!S857,0),0)</f>
        <v>457</v>
      </c>
      <c r="O859" s="30">
        <f>+IFERROR(ROUND(e!W857/e!G857*100,1),0)</f>
        <v>66.7</v>
      </c>
      <c r="P859" s="41">
        <f>+e!X857</f>
        <v>5</v>
      </c>
      <c r="Q859" s="30">
        <f>+IFERROR(ROUND(e!Z857/e!Y857*100,1),0)</f>
        <v>0</v>
      </c>
      <c r="R859" s="30">
        <f>+IFERROR(ROUND(e!AB857/e!AA857*100,1),0)</f>
        <v>4.2</v>
      </c>
      <c r="S859" s="30">
        <f>+IFERROR(ROUND(SUM(e!AC857:AF857)/J859*100,1),0)</f>
        <v>10.8</v>
      </c>
      <c r="T859" s="30">
        <f>+IFERROR(ROUND(e!AG857/e!Y857*100,1),0)</f>
        <v>18</v>
      </c>
      <c r="U859" s="30">
        <f>+IFERROR(ROUND(e!AH857/SUM(e!AH857:AJ857)*100,1),0)</f>
        <v>0</v>
      </c>
      <c r="V859" s="30">
        <f>+IFERROR(ROUND(e!AK857/SUM(e!AK857:AQ857)*100,1),0)</f>
        <v>0</v>
      </c>
      <c r="W859" s="30">
        <f>+IFERROR(ROUND(SUM(e!AR857:BG857)/J859*100,1),0)</f>
        <v>22.6</v>
      </c>
      <c r="X859" s="30">
        <f>+IFERROR(ROUND(SUM(e!BH857:BI857)/SUM(e!BJ857:BK857)*100,1),0)</f>
        <v>99.6</v>
      </c>
      <c r="Y859" s="30">
        <f t="shared" si="104"/>
        <v>1189.4000000000001</v>
      </c>
      <c r="Z859" s="30">
        <f t="shared" si="105"/>
        <v>83.4</v>
      </c>
      <c r="AA859" s="30">
        <f>+IFERROR(ROUND(K859/SUM(e!T857:V857),1),0)</f>
        <v>176.3</v>
      </c>
      <c r="AB859" s="42">
        <f>+IFERROR(ROUND((SUM(e!BJ857:BK857)-SUM(e!BL857:BO857))/SUM(e!T857:V857),1),0)</f>
        <v>211.3</v>
      </c>
      <c r="AC859" s="30">
        <f>+IFERROR(ROUND(e!BP857/e!BQ857*100,1),0)</f>
        <v>325.3</v>
      </c>
      <c r="AD859" s="101">
        <f>+e!BR857</f>
        <v>0</v>
      </c>
      <c r="AF859" s="5"/>
      <c r="AG859" s="29"/>
      <c r="BG859" s="5"/>
      <c r="BH859" s="29"/>
      <c r="CH859" s="5"/>
      <c r="CI859" s="29"/>
    </row>
    <row r="860" spans="2:87">
      <c r="B860" s="40" t="s">
        <v>2287</v>
      </c>
      <c r="C860" s="30" t="s">
        <v>2288</v>
      </c>
      <c r="D860" s="30" t="s">
        <v>1346</v>
      </c>
      <c r="E860" s="30" t="s">
        <v>2308</v>
      </c>
      <c r="F860" s="30" t="str">
        <f t="shared" si="103"/>
        <v>滋賀県竜王町</v>
      </c>
      <c r="G860" s="41">
        <f>+e!F858</f>
        <v>11545</v>
      </c>
      <c r="H860" s="41">
        <f>+e!G858</f>
        <v>4</v>
      </c>
      <c r="I860" s="41">
        <f>+SUM(e!H858:K858)</f>
        <v>1</v>
      </c>
      <c r="J860" s="41">
        <f>+SUM(e!L858:O858)</f>
        <v>138648</v>
      </c>
      <c r="K860" s="41">
        <f>+e!P858</f>
        <v>275297</v>
      </c>
      <c r="L860" s="41">
        <f>+SUM(e!Q858:R858)</f>
        <v>922849</v>
      </c>
      <c r="M860" s="31">
        <f>+IFERROR(ROUND(e!P858/e!S858,0),0)</f>
        <v>91766</v>
      </c>
      <c r="N860" s="30">
        <f>+IFERROR(ROUND(SUM(e!T858:V858)/e!S858,0),0)</f>
        <v>496</v>
      </c>
      <c r="O860" s="30">
        <f>+IFERROR(ROUND(e!W858/e!G858*100,1),0)</f>
        <v>0</v>
      </c>
      <c r="P860" s="41">
        <f>+e!X858</f>
        <v>2</v>
      </c>
      <c r="Q860" s="30">
        <f>+IFERROR(ROUND(e!Z858/e!Y858*100,1),0)</f>
        <v>0</v>
      </c>
      <c r="R860" s="30">
        <f>+IFERROR(ROUND(e!AB858/e!AA858*100,1),0)</f>
        <v>0</v>
      </c>
      <c r="S860" s="30">
        <f>+IFERROR(ROUND(SUM(e!AC858:AF858)/J860*100,1),0)</f>
        <v>18.2</v>
      </c>
      <c r="T860" s="30">
        <f>+IFERROR(ROUND(e!AG858/e!Y858*100,1),0)</f>
        <v>0</v>
      </c>
      <c r="U860" s="30">
        <f>+IFERROR(ROUND(e!AH858/SUM(e!AH858:AJ858)*100,1),0)</f>
        <v>0</v>
      </c>
      <c r="V860" s="30">
        <f>+IFERROR(ROUND(e!AK858/SUM(e!AK858:AQ858)*100,1),0)</f>
        <v>95.6</v>
      </c>
      <c r="W860" s="30">
        <f>+IFERROR(ROUND(SUM(e!AR858:BG858)/J860*100,1),0)</f>
        <v>7</v>
      </c>
      <c r="X860" s="30">
        <f>+IFERROR(ROUND(SUM(e!BH858:BI858)/SUM(e!BJ858:BK858)*100,1),0)</f>
        <v>104.9</v>
      </c>
      <c r="Y860" s="30">
        <f t="shared" si="104"/>
        <v>335.2</v>
      </c>
      <c r="Z860" s="30">
        <f t="shared" si="105"/>
        <v>92.8</v>
      </c>
      <c r="AA860" s="30">
        <f>+IFERROR(ROUND(K860/SUM(e!T858:V858),1),0)</f>
        <v>184.9</v>
      </c>
      <c r="AB860" s="42">
        <f>+IFERROR(ROUND((SUM(e!BJ858:BK858)-SUM(e!BL858:BO858))/SUM(e!T858:V858),1),0)</f>
        <v>199.2</v>
      </c>
      <c r="AC860" s="30">
        <f>+IFERROR(ROUND(e!BP858/e!BQ858*100,1),0)</f>
        <v>374.3</v>
      </c>
      <c r="AD860" s="101">
        <f>+e!BR858</f>
        <v>0</v>
      </c>
      <c r="AF860" s="5"/>
      <c r="AG860" s="29"/>
      <c r="BG860" s="5"/>
      <c r="BH860" s="29"/>
      <c r="CH860" s="5"/>
      <c r="CI860" s="29"/>
    </row>
    <row r="861" spans="2:87">
      <c r="B861" s="40" t="s">
        <v>2287</v>
      </c>
      <c r="C861" s="30" t="s">
        <v>2288</v>
      </c>
      <c r="D861" s="30" t="s">
        <v>1350</v>
      </c>
      <c r="E861" s="30" t="s">
        <v>2309</v>
      </c>
      <c r="F861" s="30" t="str">
        <f t="shared" si="103"/>
        <v>滋賀県長浜水道企業団（浅井）</v>
      </c>
      <c r="G861" s="41">
        <f>+e!F859</f>
        <v>12854</v>
      </c>
      <c r="H861" s="41">
        <f>+e!G859</f>
        <v>2</v>
      </c>
      <c r="I861" s="41">
        <f>+SUM(e!H859:K859)</f>
        <v>3</v>
      </c>
      <c r="J861" s="41">
        <f>+SUM(e!L859:O859)</f>
        <v>186791</v>
      </c>
      <c r="K861" s="41">
        <f>+e!P859</f>
        <v>181485</v>
      </c>
      <c r="L861" s="41">
        <f>+SUM(e!Q859:R859)</f>
        <v>1507357</v>
      </c>
      <c r="M861" s="31">
        <f>+IFERROR(ROUND(e!P859/e!S859,0),0)</f>
        <v>90743</v>
      </c>
      <c r="N861" s="30">
        <f>+IFERROR(ROUND(SUM(e!T859:V859)/e!S859,0),0)</f>
        <v>629</v>
      </c>
      <c r="O861" s="30">
        <f>+IFERROR(ROUND(e!W859/e!G859*100,1),0)</f>
        <v>100</v>
      </c>
      <c r="P861" s="41">
        <f>+e!X859</f>
        <v>12</v>
      </c>
      <c r="Q861" s="30">
        <f>+IFERROR(ROUND(e!Z859/e!Y859*100,1),0)</f>
        <v>0</v>
      </c>
      <c r="R861" s="30">
        <f>+IFERROR(ROUND(e!AB859/e!AA859*100,1),0)</f>
        <v>0</v>
      </c>
      <c r="S861" s="30">
        <f>+IFERROR(ROUND(SUM(e!AC859:AF859)/J861*100,1),0)</f>
        <v>0</v>
      </c>
      <c r="T861" s="30">
        <f>+IFERROR(ROUND(e!AG859/e!Y859*100,1),0)</f>
        <v>0</v>
      </c>
      <c r="U861" s="30">
        <f>+IFERROR(ROUND(e!AH859/SUM(e!AH859:AJ859)*100,1),0)</f>
        <v>0</v>
      </c>
      <c r="V861" s="30">
        <f>+IFERROR(ROUND(e!AK859/SUM(e!AK859:AQ859)*100,1),0)</f>
        <v>0</v>
      </c>
      <c r="W861" s="30">
        <f>+IFERROR(ROUND(SUM(e!AR859:BG859)/J861*100,1),0)</f>
        <v>0.4</v>
      </c>
      <c r="X861" s="30">
        <f>+IFERROR(ROUND(SUM(e!BH859:BI859)/SUM(e!BJ859:BK859)*100,1),0)</f>
        <v>111.6</v>
      </c>
      <c r="Y861" s="30">
        <f t="shared" si="104"/>
        <v>830.6</v>
      </c>
      <c r="Z861" s="30">
        <f t="shared" si="105"/>
        <v>99.1</v>
      </c>
      <c r="AA861" s="30">
        <f>+IFERROR(ROUND(K861/SUM(e!T859:V859),1),0)</f>
        <v>144.4</v>
      </c>
      <c r="AB861" s="42">
        <f>+IFERROR(ROUND((SUM(e!BJ859:BK859)-SUM(e!BL859:BO859))/SUM(e!T859:V859),1),0)</f>
        <v>145.69999999999999</v>
      </c>
      <c r="AC861" s="30">
        <f>+IFERROR(ROUND(e!BP859/e!BQ859*100,1),0)</f>
        <v>679</v>
      </c>
      <c r="AD861" s="101">
        <f>+e!BR859</f>
        <v>0</v>
      </c>
      <c r="AF861" s="5"/>
      <c r="AG861" s="29"/>
      <c r="BG861" s="5"/>
      <c r="BH861" s="29"/>
      <c r="CH861" s="5"/>
      <c r="CI861" s="29"/>
    </row>
    <row r="862" spans="2:87">
      <c r="B862" s="40" t="s">
        <v>2287</v>
      </c>
      <c r="C862" s="30" t="s">
        <v>2288</v>
      </c>
      <c r="D862" s="30" t="s">
        <v>1352</v>
      </c>
      <c r="E862" s="30" t="s">
        <v>2310</v>
      </c>
      <c r="F862" s="30" t="str">
        <f t="shared" si="103"/>
        <v>滋賀県近江八幡市</v>
      </c>
      <c r="G862" s="41">
        <f>+e!F860</f>
        <v>81746</v>
      </c>
      <c r="H862" s="41">
        <f>+e!G860</f>
        <v>19</v>
      </c>
      <c r="I862" s="41">
        <f>+SUM(e!H860:K860)</f>
        <v>1</v>
      </c>
      <c r="J862" s="41">
        <f>+SUM(e!L860:O860)</f>
        <v>553138</v>
      </c>
      <c r="K862" s="41">
        <f>+e!P860</f>
        <v>1435389</v>
      </c>
      <c r="L862" s="41">
        <f>+SUM(e!Q860:R860)</f>
        <v>3990583</v>
      </c>
      <c r="M862" s="31">
        <f>+IFERROR(ROUND(e!P860/e!S860,0),0)</f>
        <v>75547</v>
      </c>
      <c r="N862" s="30">
        <f>+IFERROR(ROUND(SUM(e!T860:V860)/e!S860,0),0)</f>
        <v>455</v>
      </c>
      <c r="O862" s="30">
        <f>+IFERROR(ROUND(e!W860/e!G860*100,1),0)</f>
        <v>31.6</v>
      </c>
      <c r="P862" s="41">
        <f>+e!X860</f>
        <v>5</v>
      </c>
      <c r="Q862" s="30">
        <f>+IFERROR(ROUND(e!Z860/e!Y860*100,1),0)</f>
        <v>0</v>
      </c>
      <c r="R862" s="30">
        <f>+IFERROR(ROUND(e!AB860/e!AA860*100,1),0)</f>
        <v>58.4</v>
      </c>
      <c r="S862" s="30">
        <f>+IFERROR(ROUND(SUM(e!AC860:AF860)/J862*100,1),0)</f>
        <v>17.600000000000001</v>
      </c>
      <c r="T862" s="30">
        <f>+IFERROR(ROUND(e!AG860/e!Y860*100,1),0)</f>
        <v>26.8</v>
      </c>
      <c r="U862" s="30">
        <f>+IFERROR(ROUND(e!AH860/SUM(e!AH860:AJ860)*100,1),0)</f>
        <v>0</v>
      </c>
      <c r="V862" s="30">
        <f>+IFERROR(ROUND(e!AK860/SUM(e!AK860:AQ860)*100,1),0)</f>
        <v>60.3</v>
      </c>
      <c r="W862" s="30">
        <f>+IFERROR(ROUND(SUM(e!AR860:BG860)/J862*100,1),0)</f>
        <v>14.3</v>
      </c>
      <c r="X862" s="30">
        <f>+IFERROR(ROUND(SUM(e!BH860:BI860)/SUM(e!BJ860:BK860)*100,1),0)</f>
        <v>110.4</v>
      </c>
      <c r="Y862" s="30">
        <f t="shared" si="104"/>
        <v>278</v>
      </c>
      <c r="Z862" s="30">
        <f t="shared" si="105"/>
        <v>105.9</v>
      </c>
      <c r="AA862" s="30">
        <f>+IFERROR(ROUND(K862/SUM(e!T860:V860),1),0)</f>
        <v>166</v>
      </c>
      <c r="AB862" s="42">
        <f>+IFERROR(ROUND((SUM(e!BJ860:BK860)-SUM(e!BL860:BO860))/SUM(e!T860:V860),1),0)</f>
        <v>156.80000000000001</v>
      </c>
      <c r="AC862" s="30">
        <f>+IFERROR(ROUND(e!BP860/e!BQ860*100,1),0)</f>
        <v>557.29999999999995</v>
      </c>
      <c r="AD862" s="101">
        <f>+e!BR860</f>
        <v>26420</v>
      </c>
      <c r="AF862" s="5"/>
      <c r="AG862" s="29"/>
      <c r="BG862" s="5"/>
      <c r="BH862" s="29"/>
      <c r="CH862" s="5"/>
      <c r="CI862" s="29"/>
    </row>
    <row r="863" spans="2:87">
      <c r="B863" s="40" t="s">
        <v>2287</v>
      </c>
      <c r="C863" s="30" t="s">
        <v>2288</v>
      </c>
      <c r="D863" s="30" t="s">
        <v>1354</v>
      </c>
      <c r="E863" s="30" t="s">
        <v>2311</v>
      </c>
      <c r="F863" s="30" t="str">
        <f t="shared" si="103"/>
        <v>滋賀県豊郷町</v>
      </c>
      <c r="G863" s="41">
        <f>+e!F861</f>
        <v>6783</v>
      </c>
      <c r="H863" s="41">
        <f>+e!G861</f>
        <v>3</v>
      </c>
      <c r="I863" s="41">
        <f>+SUM(e!H861:K861)</f>
        <v>4</v>
      </c>
      <c r="J863" s="41">
        <f>+SUM(e!L861:O861)</f>
        <v>90561</v>
      </c>
      <c r="K863" s="41">
        <f>+e!P861</f>
        <v>113003</v>
      </c>
      <c r="L863" s="41">
        <f>+SUM(e!Q861:R861)</f>
        <v>1152319</v>
      </c>
      <c r="M863" s="31">
        <f>+IFERROR(ROUND(e!P861/e!S861,0),0)</f>
        <v>37668</v>
      </c>
      <c r="N863" s="30">
        <f>+IFERROR(ROUND(SUM(e!T861:V861)/e!S861,0),0)</f>
        <v>235</v>
      </c>
      <c r="O863" s="30">
        <f>+IFERROR(ROUND(e!W861/e!G861*100,1),0)</f>
        <v>0</v>
      </c>
      <c r="P863" s="41">
        <f>+e!X861</f>
        <v>2</v>
      </c>
      <c r="Q863" s="30">
        <f>+IFERROR(ROUND(e!Z861/e!Y861*100,1),0)</f>
        <v>0</v>
      </c>
      <c r="R863" s="30">
        <f>+IFERROR(ROUND(e!AB861/e!AA861*100,1),0)</f>
        <v>0</v>
      </c>
      <c r="S863" s="30">
        <f>+IFERROR(ROUND(SUM(e!AC861:AF861)/J863*100,1),0)</f>
        <v>0</v>
      </c>
      <c r="T863" s="30">
        <f>+IFERROR(ROUND(e!AG861/e!Y861*100,1),0)</f>
        <v>0</v>
      </c>
      <c r="U863" s="30">
        <f>+IFERROR(ROUND(e!AH861/SUM(e!AH861:AJ861)*100,1),0)</f>
        <v>0</v>
      </c>
      <c r="V863" s="30">
        <f>+IFERROR(ROUND(e!AK861/SUM(e!AK861:AQ861)*100,1),0)</f>
        <v>0</v>
      </c>
      <c r="W863" s="30">
        <f>+IFERROR(ROUND(SUM(e!AR861:BG861)/J863*100,1),0)</f>
        <v>11.2</v>
      </c>
      <c r="X863" s="30">
        <f>+IFERROR(ROUND(SUM(e!BH861:BI861)/SUM(e!BJ861:BK861)*100,1),0)</f>
        <v>77.8</v>
      </c>
      <c r="Y863" s="30">
        <f t="shared" si="104"/>
        <v>1019.7</v>
      </c>
      <c r="Z863" s="30">
        <f t="shared" si="105"/>
        <v>55.6</v>
      </c>
      <c r="AA863" s="30">
        <f>+IFERROR(ROUND(K863/SUM(e!T861:V861),1),0)</f>
        <v>160.5</v>
      </c>
      <c r="AB863" s="42">
        <f>+IFERROR(ROUND((SUM(e!BJ861:BK861)-SUM(e!BL861:BO861))/SUM(e!T861:V861),1),0)</f>
        <v>288.8</v>
      </c>
      <c r="AC863" s="30">
        <f>+IFERROR(ROUND(e!BP861/e!BQ861*100,1),0)</f>
        <v>285.10000000000002</v>
      </c>
      <c r="AD863" s="101">
        <f>+e!BR861</f>
        <v>0</v>
      </c>
      <c r="AF863" s="5"/>
      <c r="AG863" s="29"/>
      <c r="BG863" s="5"/>
      <c r="BH863" s="29"/>
      <c r="CH863" s="5"/>
      <c r="CI863" s="29"/>
    </row>
    <row r="864" spans="2:87">
      <c r="B864" s="40" t="s">
        <v>2287</v>
      </c>
      <c r="C864" s="30" t="s">
        <v>2288</v>
      </c>
      <c r="D864" s="30" t="s">
        <v>1470</v>
      </c>
      <c r="E864" s="30" t="s">
        <v>2288</v>
      </c>
      <c r="F864" s="30" t="str">
        <f t="shared" si="103"/>
        <v>滋賀県滋賀県</v>
      </c>
      <c r="G864" s="41">
        <f>+e!F862</f>
        <v>0</v>
      </c>
      <c r="H864" s="41">
        <f>+e!G862</f>
        <v>61</v>
      </c>
      <c r="I864" s="41">
        <f>+SUM(e!H862:K862)</f>
        <v>3</v>
      </c>
      <c r="J864" s="41">
        <f>+SUM(e!L862:O862)</f>
        <v>206915</v>
      </c>
      <c r="K864" s="41">
        <f>+e!P862</f>
        <v>4450440</v>
      </c>
      <c r="L864" s="41">
        <f>+SUM(e!Q862:R862)</f>
        <v>8865631</v>
      </c>
      <c r="M864" s="31">
        <f>+IFERROR(ROUND(e!P862/e!S862,0),0)</f>
        <v>123623</v>
      </c>
      <c r="N864" s="30">
        <f>+IFERROR(ROUND(SUM(e!T862:V862)/e!S862,0),0)</f>
        <v>1393</v>
      </c>
      <c r="O864" s="30">
        <f>+IFERROR(ROUND(e!W862/e!G862*100,1),0)</f>
        <v>68.900000000000006</v>
      </c>
      <c r="P864" s="41">
        <f>+e!X862</f>
        <v>24</v>
      </c>
      <c r="Q864" s="30">
        <f>+IFERROR(ROUND(e!Z862/e!Y862*100,1),0)</f>
        <v>0</v>
      </c>
      <c r="R864" s="30">
        <f>+IFERROR(ROUND(e!AB862/e!AA862*100,1),0)</f>
        <v>11</v>
      </c>
      <c r="S864" s="30">
        <f>+IFERROR(ROUND(SUM(e!AC862:AF862)/J864*100,1),0)</f>
        <v>41.1</v>
      </c>
      <c r="T864" s="30">
        <f>+IFERROR(ROUND(e!AG862/e!Y862*100,1),0)</f>
        <v>0</v>
      </c>
      <c r="U864" s="30">
        <f>+IFERROR(ROUND(e!AH862/SUM(e!AH862:AJ862)*100,1),0)</f>
        <v>40.700000000000003</v>
      </c>
      <c r="V864" s="30">
        <f>+IFERROR(ROUND(e!AK862/SUM(e!AK862:AQ862)*100,1),0)</f>
        <v>100</v>
      </c>
      <c r="W864" s="30">
        <f>+IFERROR(ROUND(SUM(e!AR862:BG862)/J864*100,1),0)</f>
        <v>35</v>
      </c>
      <c r="X864" s="30">
        <f>+IFERROR(ROUND(SUM(e!BH862:BI862)/SUM(e!BJ862:BK862)*100,1),0)</f>
        <v>122.4</v>
      </c>
      <c r="Y864" s="30">
        <f t="shared" si="104"/>
        <v>199.2</v>
      </c>
      <c r="Z864" s="30">
        <f t="shared" si="105"/>
        <v>123</v>
      </c>
      <c r="AA864" s="30">
        <f>+IFERROR(ROUND(K864/SUM(e!T862:V862),1),0)</f>
        <v>88.8</v>
      </c>
      <c r="AB864" s="42">
        <f>+IFERROR(ROUND((SUM(e!BJ862:BK862)-SUM(e!BL862:BO862))/SUM(e!T862:V862),1),0)</f>
        <v>72.2</v>
      </c>
      <c r="AC864" s="30">
        <f>+IFERROR(ROUND(e!BP862/e!BQ862*100,1),0)</f>
        <v>624.5</v>
      </c>
      <c r="AD864" s="101">
        <f>+e!BR862</f>
        <v>0</v>
      </c>
      <c r="AF864" s="5"/>
      <c r="AG864" s="29"/>
      <c r="BG864" s="5"/>
      <c r="BH864" s="29"/>
      <c r="CH864" s="5"/>
      <c r="CI864" s="29"/>
    </row>
    <row r="865" spans="2:87">
      <c r="B865" s="40" t="s">
        <v>2312</v>
      </c>
      <c r="C865" s="30" t="s">
        <v>2313</v>
      </c>
      <c r="D865" s="30" t="s">
        <v>1282</v>
      </c>
      <c r="E865" s="30" t="s">
        <v>2314</v>
      </c>
      <c r="F865" s="30" t="str">
        <f t="shared" si="103"/>
        <v>京都府京都市</v>
      </c>
      <c r="G865" s="41">
        <f>+e!F863</f>
        <v>1461571</v>
      </c>
      <c r="H865" s="41">
        <f>+e!G863</f>
        <v>779</v>
      </c>
      <c r="I865" s="41">
        <f>+SUM(e!H863:K863)</f>
        <v>21</v>
      </c>
      <c r="J865" s="41">
        <f>+SUM(e!L863:O863)</f>
        <v>4259607</v>
      </c>
      <c r="K865" s="41">
        <f>+e!P863</f>
        <v>27490894</v>
      </c>
      <c r="L865" s="41">
        <f>+SUM(e!Q863:R863)</f>
        <v>163810762</v>
      </c>
      <c r="M865" s="31">
        <f>+IFERROR(ROUND(e!P863/e!S863,0),0)</f>
        <v>50815</v>
      </c>
      <c r="N865" s="30">
        <f>+IFERROR(ROUND(SUM(e!T863:V863)/e!S863,0),0)</f>
        <v>306</v>
      </c>
      <c r="O865" s="30">
        <f>+IFERROR(ROUND(e!W863/e!G863*100,1),0)</f>
        <v>44</v>
      </c>
      <c r="P865" s="41">
        <f>+e!X863</f>
        <v>22</v>
      </c>
      <c r="Q865" s="30">
        <f>+IFERROR(ROUND(e!Z863/e!Y863*100,1),0)</f>
        <v>0.1</v>
      </c>
      <c r="R865" s="30">
        <f>+IFERROR(ROUND(e!AB863/e!AA863*100,1),0)</f>
        <v>31.6</v>
      </c>
      <c r="S865" s="30">
        <f>+IFERROR(ROUND(SUM(e!AC863:AF863)/J865*100,1),0)</f>
        <v>34.299999999999997</v>
      </c>
      <c r="T865" s="30">
        <f>+IFERROR(ROUND(e!AG863/e!Y863*100,1),0)</f>
        <v>51</v>
      </c>
      <c r="U865" s="30">
        <f>+IFERROR(ROUND(e!AH863/SUM(e!AH863:AJ863)*100,1),0)</f>
        <v>62.4</v>
      </c>
      <c r="V865" s="30">
        <f>+IFERROR(ROUND(e!AK863/SUM(e!AK863:AQ863)*100,1),0)</f>
        <v>26.5</v>
      </c>
      <c r="W865" s="30">
        <f>+IFERROR(ROUND(SUM(e!AR863:BG863)/J865*100,1),0)</f>
        <v>18.600000000000001</v>
      </c>
      <c r="X865" s="30">
        <f>+IFERROR(ROUND(SUM(e!BH863:BI863)/SUM(e!BJ863:BK863)*100,1),0)</f>
        <v>119</v>
      </c>
      <c r="Y865" s="30">
        <f t="shared" si="104"/>
        <v>595.9</v>
      </c>
      <c r="Z865" s="30">
        <f t="shared" si="105"/>
        <v>109.7</v>
      </c>
      <c r="AA865" s="30">
        <f>+IFERROR(ROUND(K865/SUM(e!T863:V863),1),0)</f>
        <v>166.3</v>
      </c>
      <c r="AB865" s="42">
        <f>+IFERROR(ROUND((SUM(e!BJ863:BK863)-SUM(e!BL863:BO863))/SUM(e!T863:V863),1),0)</f>
        <v>151.6</v>
      </c>
      <c r="AC865" s="30">
        <f>+IFERROR(ROUND(e!BP863/e!BQ863*100,1),0)</f>
        <v>68.900000000000006</v>
      </c>
      <c r="AD865" s="101">
        <f>+e!BR863</f>
        <v>0</v>
      </c>
      <c r="AF865" s="5"/>
      <c r="AG865" s="29"/>
      <c r="BG865" s="5"/>
      <c r="BH865" s="29"/>
      <c r="CH865" s="5"/>
      <c r="CI865" s="29"/>
    </row>
    <row r="866" spans="2:87">
      <c r="B866" s="40" t="s">
        <v>2312</v>
      </c>
      <c r="C866" s="30" t="s">
        <v>2313</v>
      </c>
      <c r="D866" s="30" t="s">
        <v>1284</v>
      </c>
      <c r="E866" s="30" t="s">
        <v>2315</v>
      </c>
      <c r="F866" s="30" t="str">
        <f t="shared" si="103"/>
        <v>京都府長岡京市</v>
      </c>
      <c r="G866" s="41">
        <f>+e!F864</f>
        <v>80569</v>
      </c>
      <c r="H866" s="41">
        <f>+e!G864</f>
        <v>29</v>
      </c>
      <c r="I866" s="41">
        <f>+SUM(e!H864:K864)</f>
        <v>1</v>
      </c>
      <c r="J866" s="41">
        <f>+SUM(e!L864:O864)</f>
        <v>285381</v>
      </c>
      <c r="K866" s="41">
        <f>+e!P864</f>
        <v>1747312</v>
      </c>
      <c r="L866" s="41">
        <f>+SUM(e!Q864:R864)</f>
        <v>4502864</v>
      </c>
      <c r="M866" s="31">
        <f>+IFERROR(ROUND(e!P864/e!S864,0),0)</f>
        <v>91964</v>
      </c>
      <c r="N866" s="30">
        <f>+IFERROR(ROUND(SUM(e!T864:V864)/e!S864,0),0)</f>
        <v>462</v>
      </c>
      <c r="O866" s="30">
        <f>+IFERROR(ROUND(e!W864/e!G864*100,1),0)</f>
        <v>48.3</v>
      </c>
      <c r="P866" s="41">
        <f>+e!X864</f>
        <v>18</v>
      </c>
      <c r="Q866" s="30">
        <f>+IFERROR(ROUND(e!Z864/e!Y864*100,1),0)</f>
        <v>0</v>
      </c>
      <c r="R866" s="30">
        <f>+IFERROR(ROUND(e!AB864/e!AA864*100,1),0)</f>
        <v>13.3</v>
      </c>
      <c r="S866" s="30">
        <f>+IFERROR(ROUND(SUM(e!AC864:AF864)/J866*100,1),0)</f>
        <v>17.2</v>
      </c>
      <c r="T866" s="30">
        <f>+IFERROR(ROUND(e!AG864/e!Y864*100,1),0)</f>
        <v>0</v>
      </c>
      <c r="U866" s="30">
        <f>+IFERROR(ROUND(e!AH864/SUM(e!AH864:AJ864)*100,1),0)</f>
        <v>63.4</v>
      </c>
      <c r="V866" s="30">
        <f>+IFERROR(ROUND(e!AK864/SUM(e!AK864:AQ864)*100,1),0)</f>
        <v>98.6</v>
      </c>
      <c r="W866" s="30">
        <f>+IFERROR(ROUND(SUM(e!AR864:BG864)/J866*100,1),0)</f>
        <v>13.5</v>
      </c>
      <c r="X866" s="30">
        <f>+IFERROR(ROUND(SUM(e!BH864:BI864)/SUM(e!BJ864:BK864)*100,1),0)</f>
        <v>107.9</v>
      </c>
      <c r="Y866" s="30">
        <f t="shared" si="104"/>
        <v>257.7</v>
      </c>
      <c r="Z866" s="30">
        <f t="shared" si="105"/>
        <v>102.5</v>
      </c>
      <c r="AA866" s="30">
        <f>+IFERROR(ROUND(K866/SUM(e!T864:V864),1),0)</f>
        <v>199.1</v>
      </c>
      <c r="AB866" s="42">
        <f>+IFERROR(ROUND((SUM(e!BJ864:BK864)-SUM(e!BL864:BO864))/SUM(e!T864:V864),1),0)</f>
        <v>194.2</v>
      </c>
      <c r="AC866" s="30">
        <f>+IFERROR(ROUND(e!BP864/e!BQ864*100,1),0)</f>
        <v>322.89999999999998</v>
      </c>
      <c r="AD866" s="101">
        <f>+e!BR864</f>
        <v>26000</v>
      </c>
      <c r="AF866" s="5"/>
      <c r="AG866" s="29"/>
      <c r="BG866" s="5"/>
      <c r="BH866" s="29"/>
      <c r="CH866" s="5"/>
      <c r="CI866" s="29"/>
    </row>
    <row r="867" spans="2:87">
      <c r="B867" s="40" t="s">
        <v>2312</v>
      </c>
      <c r="C867" s="30" t="s">
        <v>2313</v>
      </c>
      <c r="D867" s="30" t="s">
        <v>1286</v>
      </c>
      <c r="E867" s="30" t="s">
        <v>2316</v>
      </c>
      <c r="F867" s="30" t="str">
        <f t="shared" si="103"/>
        <v>京都府向日市</v>
      </c>
      <c r="G867" s="41">
        <f>+e!F865</f>
        <v>57490</v>
      </c>
      <c r="H867" s="41">
        <f>+e!G865</f>
        <v>18</v>
      </c>
      <c r="I867" s="41">
        <f>+SUM(e!H865:K865)</f>
        <v>0</v>
      </c>
      <c r="J867" s="41">
        <f>+SUM(e!L865:O865)</f>
        <v>167949</v>
      </c>
      <c r="K867" s="41">
        <f>+e!P865</f>
        <v>1092101</v>
      </c>
      <c r="L867" s="41">
        <f>+SUM(e!Q865:R865)</f>
        <v>2697067</v>
      </c>
      <c r="M867" s="31">
        <f>+IFERROR(ROUND(e!P865/e!S865,0),0)</f>
        <v>78007</v>
      </c>
      <c r="N867" s="30">
        <f>+IFERROR(ROUND(SUM(e!T865:V865)/e!S865,0),0)</f>
        <v>390</v>
      </c>
      <c r="O867" s="30">
        <f>+IFERROR(ROUND(e!W865/e!G865*100,1),0)</f>
        <v>38.9</v>
      </c>
      <c r="P867" s="41">
        <f>+e!X865</f>
        <v>19</v>
      </c>
      <c r="Q867" s="30">
        <f>+IFERROR(ROUND(e!Z865/e!Y865*100,1),0)</f>
        <v>0</v>
      </c>
      <c r="R867" s="30">
        <f>+IFERROR(ROUND(e!AB865/e!AA865*100,1),0)</f>
        <v>68.5</v>
      </c>
      <c r="S867" s="30">
        <f>+IFERROR(ROUND(SUM(e!AC865:AF865)/J867*100,1),0)</f>
        <v>13.9</v>
      </c>
      <c r="T867" s="30">
        <f>+IFERROR(ROUND(e!AG865/e!Y865*100,1),0)</f>
        <v>0</v>
      </c>
      <c r="U867" s="30">
        <f>+IFERROR(ROUND(e!AH865/SUM(e!AH865:AJ865)*100,1),0)</f>
        <v>0</v>
      </c>
      <c r="V867" s="30">
        <f>+IFERROR(ROUND(e!AK865/SUM(e!AK865:AQ865)*100,1),0)</f>
        <v>70.400000000000006</v>
      </c>
      <c r="W867" s="30">
        <f>+IFERROR(ROUND(SUM(e!AR865:BG865)/J867*100,1),0)</f>
        <v>9.4</v>
      </c>
      <c r="X867" s="30">
        <f>+IFERROR(ROUND(SUM(e!BH865:BI865)/SUM(e!BJ865:BK865)*100,1),0)</f>
        <v>117.6</v>
      </c>
      <c r="Y867" s="30">
        <f t="shared" si="104"/>
        <v>247</v>
      </c>
      <c r="Z867" s="30">
        <f t="shared" si="105"/>
        <v>113.3</v>
      </c>
      <c r="AA867" s="30">
        <f>+IFERROR(ROUND(K867/SUM(e!T865:V865),1),0)</f>
        <v>200</v>
      </c>
      <c r="AB867" s="42">
        <f>+IFERROR(ROUND((SUM(e!BJ865:BK865)-SUM(e!BL865:BO865))/SUM(e!T865:V865),1),0)</f>
        <v>176.5</v>
      </c>
      <c r="AC867" s="30">
        <f>+IFERROR(ROUND(e!BP865/e!BQ865*100,1),0)</f>
        <v>299.7</v>
      </c>
      <c r="AD867" s="101">
        <f>+e!BR865</f>
        <v>7700</v>
      </c>
      <c r="AF867" s="5"/>
      <c r="AG867" s="29"/>
      <c r="BG867" s="5"/>
      <c r="BH867" s="29"/>
      <c r="CH867" s="5"/>
      <c r="CI867" s="29"/>
    </row>
    <row r="868" spans="2:87">
      <c r="B868" s="40" t="s">
        <v>2312</v>
      </c>
      <c r="C868" s="30" t="s">
        <v>2313</v>
      </c>
      <c r="D868" s="30" t="s">
        <v>1288</v>
      </c>
      <c r="E868" s="30" t="s">
        <v>2317</v>
      </c>
      <c r="F868" s="30" t="str">
        <f t="shared" si="103"/>
        <v>京都府宇治市</v>
      </c>
      <c r="G868" s="41">
        <f>+e!F866</f>
        <v>180815</v>
      </c>
      <c r="H868" s="41">
        <f>+e!G866</f>
        <v>81</v>
      </c>
      <c r="I868" s="41">
        <f>+SUM(e!H866:K866)</f>
        <v>6</v>
      </c>
      <c r="J868" s="41">
        <f>+SUM(e!L866:O866)</f>
        <v>696564</v>
      </c>
      <c r="K868" s="41">
        <f>+e!P866</f>
        <v>2958518</v>
      </c>
      <c r="L868" s="41">
        <f>+SUM(e!Q866:R866)</f>
        <v>5980869</v>
      </c>
      <c r="M868" s="31">
        <f>+IFERROR(ROUND(e!P866/e!S866,0),0)</f>
        <v>54787</v>
      </c>
      <c r="N868" s="30">
        <f>+IFERROR(ROUND(SUM(e!T866:V866)/e!S866,0),0)</f>
        <v>349</v>
      </c>
      <c r="O868" s="30">
        <f>+IFERROR(ROUND(e!W866/e!G866*100,1),0)</f>
        <v>53.1</v>
      </c>
      <c r="P868" s="41">
        <f>+e!X866</f>
        <v>6</v>
      </c>
      <c r="Q868" s="30">
        <f>+IFERROR(ROUND(e!Z866/e!Y866*100,1),0)</f>
        <v>0</v>
      </c>
      <c r="R868" s="30">
        <f>+IFERROR(ROUND(e!AB866/e!AA866*100,1),0)</f>
        <v>67.400000000000006</v>
      </c>
      <c r="S868" s="30">
        <f>+IFERROR(ROUND(SUM(e!AC866:AF866)/J868*100,1),0)</f>
        <v>22.4</v>
      </c>
      <c r="T868" s="30">
        <f>+IFERROR(ROUND(e!AG866/e!Y866*100,1),0)</f>
        <v>0</v>
      </c>
      <c r="U868" s="30">
        <f>+IFERROR(ROUND(e!AH866/SUM(e!AH866:AJ866)*100,1),0)</f>
        <v>33.4</v>
      </c>
      <c r="V868" s="30">
        <f>+IFERROR(ROUND(e!AK866/SUM(e!AK866:AQ866)*100,1),0)</f>
        <v>22.3</v>
      </c>
      <c r="W868" s="30">
        <f>+IFERROR(ROUND(SUM(e!AR866:BG866)/J868*100,1),0)</f>
        <v>8.4</v>
      </c>
      <c r="X868" s="30">
        <f>+IFERROR(ROUND(SUM(e!BH866:BI866)/SUM(e!BJ866:BK866)*100,1),0)</f>
        <v>106</v>
      </c>
      <c r="Y868" s="30">
        <f t="shared" si="104"/>
        <v>202.2</v>
      </c>
      <c r="Z868" s="30">
        <f t="shared" si="105"/>
        <v>97.4</v>
      </c>
      <c r="AA868" s="30">
        <f>+IFERROR(ROUND(K868/SUM(e!T866:V866),1),0)</f>
        <v>157</v>
      </c>
      <c r="AB868" s="42">
        <f>+IFERROR(ROUND((SUM(e!BJ866:BK866)-SUM(e!BL866:BO866))/SUM(e!T866:V866),1),0)</f>
        <v>161.19999999999999</v>
      </c>
      <c r="AC868" s="30">
        <f>+IFERROR(ROUND(e!BP866/e!BQ866*100,1),0)</f>
        <v>213.2</v>
      </c>
      <c r="AD868" s="101">
        <f>+e!BR866</f>
        <v>62800</v>
      </c>
      <c r="AF868" s="5"/>
      <c r="AG868" s="29"/>
      <c r="BG868" s="5"/>
      <c r="BH868" s="29"/>
      <c r="CH868" s="5"/>
      <c r="CI868" s="29"/>
    </row>
    <row r="869" spans="2:87">
      <c r="B869" s="40" t="s">
        <v>2312</v>
      </c>
      <c r="C869" s="30" t="s">
        <v>2313</v>
      </c>
      <c r="D869" s="30" t="s">
        <v>1290</v>
      </c>
      <c r="E869" s="30" t="s">
        <v>2318</v>
      </c>
      <c r="F869" s="30" t="str">
        <f t="shared" si="103"/>
        <v>京都府城陽市</v>
      </c>
      <c r="G869" s="41">
        <f>+e!F867</f>
        <v>74516</v>
      </c>
      <c r="H869" s="41">
        <f>+e!G867</f>
        <v>41</v>
      </c>
      <c r="I869" s="41">
        <f>+SUM(e!H867:K867)</f>
        <v>3</v>
      </c>
      <c r="J869" s="41">
        <f>+SUM(e!L867:O867)</f>
        <v>313948</v>
      </c>
      <c r="K869" s="41">
        <f>+e!P867</f>
        <v>1071949</v>
      </c>
      <c r="L869" s="41">
        <f>+SUM(e!Q867:R867)</f>
        <v>4762146</v>
      </c>
      <c r="M869" s="31">
        <f>+IFERROR(ROUND(e!P867/e!S867,0),0)</f>
        <v>30627</v>
      </c>
      <c r="N869" s="30">
        <f>+IFERROR(ROUND(SUM(e!T867:V867)/e!S867,0),0)</f>
        <v>222</v>
      </c>
      <c r="O869" s="30">
        <f>+IFERROR(ROUND(e!W867/e!G867*100,1),0)</f>
        <v>39</v>
      </c>
      <c r="P869" s="41">
        <f>+e!X867</f>
        <v>20</v>
      </c>
      <c r="Q869" s="30">
        <f>+IFERROR(ROUND(e!Z867/e!Y867*100,1),0)</f>
        <v>0</v>
      </c>
      <c r="R869" s="30">
        <f>+IFERROR(ROUND(e!AB867/e!AA867*100,1),0)</f>
        <v>52.6</v>
      </c>
      <c r="S869" s="30">
        <f>+IFERROR(ROUND(SUM(e!AC867:AF867)/J869*100,1),0)</f>
        <v>25.5</v>
      </c>
      <c r="T869" s="30">
        <f>+IFERROR(ROUND(e!AG867/e!Y867*100,1),0)</f>
        <v>78.2</v>
      </c>
      <c r="U869" s="30">
        <f>+IFERROR(ROUND(e!AH867/SUM(e!AH867:AJ867)*100,1),0)</f>
        <v>93</v>
      </c>
      <c r="V869" s="30">
        <f>+IFERROR(ROUND(e!AK867/SUM(e!AK867:AQ867)*100,1),0)</f>
        <v>73.2</v>
      </c>
      <c r="W869" s="30">
        <f>+IFERROR(ROUND(SUM(e!AR867:BG867)/J869*100,1),0)</f>
        <v>11.4</v>
      </c>
      <c r="X869" s="30">
        <f>+IFERROR(ROUND(SUM(e!BH867:BI867)/SUM(e!BJ867:BK867)*100,1),0)</f>
        <v>107.2</v>
      </c>
      <c r="Y869" s="30">
        <f t="shared" si="104"/>
        <v>444.3</v>
      </c>
      <c r="Z869" s="30">
        <f t="shared" si="105"/>
        <v>94.8</v>
      </c>
      <c r="AA869" s="30">
        <f>+IFERROR(ROUND(K869/SUM(e!T867:V867),1),0)</f>
        <v>137.9</v>
      </c>
      <c r="AB869" s="42">
        <f>+IFERROR(ROUND((SUM(e!BJ867:BK867)-SUM(e!BL867:BO867))/SUM(e!T867:V867),1),0)</f>
        <v>145.5</v>
      </c>
      <c r="AC869" s="30">
        <f>+IFERROR(ROUND(e!BP867/e!BQ867*100,1),0)</f>
        <v>319</v>
      </c>
      <c r="AD869" s="101">
        <f>+e!BR867</f>
        <v>14500</v>
      </c>
      <c r="AF869" s="5"/>
      <c r="AG869" s="29"/>
      <c r="BG869" s="5"/>
      <c r="BH869" s="29"/>
      <c r="CH869" s="5"/>
      <c r="CI869" s="29"/>
    </row>
    <row r="870" spans="2:87">
      <c r="B870" s="40" t="s">
        <v>2312</v>
      </c>
      <c r="C870" s="30" t="s">
        <v>2313</v>
      </c>
      <c r="D870" s="30" t="s">
        <v>1292</v>
      </c>
      <c r="E870" s="30" t="s">
        <v>2319</v>
      </c>
      <c r="F870" s="30" t="str">
        <f t="shared" si="103"/>
        <v>京都府八幡市</v>
      </c>
      <c r="G870" s="41">
        <f>+e!F868</f>
        <v>71148</v>
      </c>
      <c r="H870" s="41">
        <f>+e!G868</f>
        <v>21</v>
      </c>
      <c r="I870" s="41">
        <f>+SUM(e!H868:K868)</f>
        <v>1</v>
      </c>
      <c r="J870" s="41">
        <f>+SUM(e!L868:O868)</f>
        <v>284326</v>
      </c>
      <c r="K870" s="41">
        <f>+e!P868</f>
        <v>1194164</v>
      </c>
      <c r="L870" s="41">
        <f>+SUM(e!Q868:R868)</f>
        <v>4065381</v>
      </c>
      <c r="M870" s="31">
        <f>+IFERROR(ROUND(e!P868/e!S868,0),0)</f>
        <v>79611</v>
      </c>
      <c r="N870" s="30">
        <f>+IFERROR(ROUND(SUM(e!T868:V868)/e!S868,0),0)</f>
        <v>483</v>
      </c>
      <c r="O870" s="30">
        <f>+IFERROR(ROUND(e!W868/e!G868*100,1),0)</f>
        <v>33.299999999999997</v>
      </c>
      <c r="P870" s="41">
        <f>+e!X868</f>
        <v>7</v>
      </c>
      <c r="Q870" s="30">
        <f>+IFERROR(ROUND(e!Z868/e!Y868*100,1),0)</f>
        <v>0</v>
      </c>
      <c r="R870" s="30">
        <f>+IFERROR(ROUND(e!AB868/e!AA868*100,1),0)</f>
        <v>15</v>
      </c>
      <c r="S870" s="30">
        <f>+IFERROR(ROUND(SUM(e!AC868:AF868)/J870*100,1),0)</f>
        <v>24.6</v>
      </c>
      <c r="T870" s="30">
        <f>+IFERROR(ROUND(e!AG868/e!Y868*100,1),0)</f>
        <v>100</v>
      </c>
      <c r="U870" s="30">
        <f>+IFERROR(ROUND(e!AH868/SUM(e!AH868:AJ868)*100,1),0)</f>
        <v>85</v>
      </c>
      <c r="V870" s="30">
        <f>+IFERROR(ROUND(e!AK868/SUM(e!AK868:AQ868)*100,1),0)</f>
        <v>96.8</v>
      </c>
      <c r="W870" s="30">
        <f>+IFERROR(ROUND(SUM(e!AR868:BG868)/J870*100,1),0)</f>
        <v>15.6</v>
      </c>
      <c r="X870" s="30">
        <f>+IFERROR(ROUND(SUM(e!BH868:BI868)/SUM(e!BJ868:BK868)*100,1),0)</f>
        <v>98.2</v>
      </c>
      <c r="Y870" s="30">
        <f t="shared" si="104"/>
        <v>340.4</v>
      </c>
      <c r="Z870" s="30">
        <f t="shared" si="105"/>
        <v>90.6</v>
      </c>
      <c r="AA870" s="30">
        <f>+IFERROR(ROUND(K870/SUM(e!T868:V868),1),0)</f>
        <v>164.8</v>
      </c>
      <c r="AB870" s="42">
        <f>+IFERROR(ROUND((SUM(e!BJ868:BK868)-SUM(e!BL868:BO868))/SUM(e!T868:V868),1),0)</f>
        <v>181.8</v>
      </c>
      <c r="AC870" s="30">
        <f>+IFERROR(ROUND(e!BP868/e!BQ868*100,1),0)</f>
        <v>211.2</v>
      </c>
      <c r="AD870" s="101">
        <f>+e!BR868</f>
        <v>19900</v>
      </c>
      <c r="AF870" s="5"/>
      <c r="AG870" s="29"/>
      <c r="BG870" s="5"/>
      <c r="BH870" s="29"/>
      <c r="CH870" s="5"/>
      <c r="CI870" s="29"/>
    </row>
    <row r="871" spans="2:87">
      <c r="B871" s="40" t="s">
        <v>2312</v>
      </c>
      <c r="C871" s="30" t="s">
        <v>2313</v>
      </c>
      <c r="D871" s="30" t="s">
        <v>1294</v>
      </c>
      <c r="E871" s="30" t="s">
        <v>2320</v>
      </c>
      <c r="F871" s="30" t="str">
        <f t="shared" si="103"/>
        <v>京都府京田辺市</v>
      </c>
      <c r="G871" s="41">
        <f>+e!F869</f>
        <v>69281</v>
      </c>
      <c r="H871" s="41">
        <f>+e!G869</f>
        <v>35</v>
      </c>
      <c r="I871" s="41">
        <f>+SUM(e!H869:K869)</f>
        <v>3</v>
      </c>
      <c r="J871" s="41">
        <f>+SUM(e!L869:O869)</f>
        <v>356109</v>
      </c>
      <c r="K871" s="41">
        <f>+e!P869</f>
        <v>1052430</v>
      </c>
      <c r="L871" s="41">
        <f>+SUM(e!Q869:R869)</f>
        <v>138508</v>
      </c>
      <c r="M871" s="31">
        <f>+IFERROR(ROUND(e!P869/e!S869,0),0)</f>
        <v>58468</v>
      </c>
      <c r="N871" s="30">
        <f>+IFERROR(ROUND(SUM(e!T869:V869)/e!S869,0),0)</f>
        <v>423</v>
      </c>
      <c r="O871" s="30">
        <f>+IFERROR(ROUND(e!W869/e!G869*100,1),0)</f>
        <v>48.6</v>
      </c>
      <c r="P871" s="41">
        <f>+e!X869</f>
        <v>18</v>
      </c>
      <c r="Q871" s="30">
        <f>+IFERROR(ROUND(e!Z869/e!Y869*100,1),0)</f>
        <v>0</v>
      </c>
      <c r="R871" s="30">
        <f>+IFERROR(ROUND(e!AB869/e!AA869*100,1),0)</f>
        <v>23.8</v>
      </c>
      <c r="S871" s="30">
        <f>+IFERROR(ROUND(SUM(e!AC869:AF869)/J871*100,1),0)</f>
        <v>15.9</v>
      </c>
      <c r="T871" s="30">
        <f>+IFERROR(ROUND(e!AG869/e!Y869*100,1),0)</f>
        <v>79.400000000000006</v>
      </c>
      <c r="U871" s="30">
        <f>+IFERROR(ROUND(e!AH869/SUM(e!AH869:AJ869)*100,1),0)</f>
        <v>56.7</v>
      </c>
      <c r="V871" s="30">
        <f>+IFERROR(ROUND(e!AK869/SUM(e!AK869:AQ869)*100,1),0)</f>
        <v>53.4</v>
      </c>
      <c r="W871" s="30">
        <f>+IFERROR(ROUND(SUM(e!AR869:BG869)/J871*100,1),0)</f>
        <v>15.9</v>
      </c>
      <c r="X871" s="30">
        <f>+IFERROR(ROUND(SUM(e!BH869:BI869)/SUM(e!BJ869:BK869)*100,1),0)</f>
        <v>100.5</v>
      </c>
      <c r="Y871" s="30">
        <f t="shared" si="104"/>
        <v>13.2</v>
      </c>
      <c r="Z871" s="30">
        <f t="shared" si="105"/>
        <v>85.5</v>
      </c>
      <c r="AA871" s="30">
        <f>+IFERROR(ROUND(K871/SUM(e!T869:V869),1),0)</f>
        <v>138.1</v>
      </c>
      <c r="AB871" s="42">
        <f>+IFERROR(ROUND((SUM(e!BJ869:BK869)-SUM(e!BL869:BO869))/SUM(e!T869:V869),1),0)</f>
        <v>161.6</v>
      </c>
      <c r="AC871" s="30">
        <f>+IFERROR(ROUND(e!BP869/e!BQ869*100,1),0)</f>
        <v>1564.2</v>
      </c>
      <c r="AD871" s="101">
        <f>+e!BR869</f>
        <v>12200</v>
      </c>
      <c r="AF871" s="5"/>
      <c r="AG871" s="29"/>
      <c r="BG871" s="5"/>
      <c r="BH871" s="29"/>
      <c r="CH871" s="5"/>
      <c r="CI871" s="29"/>
    </row>
    <row r="872" spans="2:87">
      <c r="B872" s="40" t="s">
        <v>2312</v>
      </c>
      <c r="C872" s="30" t="s">
        <v>2313</v>
      </c>
      <c r="D872" s="30" t="s">
        <v>1298</v>
      </c>
      <c r="E872" s="30" t="s">
        <v>2321</v>
      </c>
      <c r="F872" s="30" t="str">
        <f t="shared" si="103"/>
        <v>京都府木津川市</v>
      </c>
      <c r="G872" s="41">
        <f>+e!F870</f>
        <v>77463</v>
      </c>
      <c r="H872" s="41">
        <f>+e!G870</f>
        <v>28</v>
      </c>
      <c r="I872" s="41">
        <f>+SUM(e!H870:K870)</f>
        <v>5</v>
      </c>
      <c r="J872" s="41">
        <f>+SUM(e!L870:O870)</f>
        <v>534503</v>
      </c>
      <c r="K872" s="41">
        <f>+e!P870</f>
        <v>1105460</v>
      </c>
      <c r="L872" s="41">
        <f>+SUM(e!Q870:R870)</f>
        <v>1906442</v>
      </c>
      <c r="M872" s="31">
        <f>+IFERROR(ROUND(e!P870/e!S870,0),0)</f>
        <v>69091</v>
      </c>
      <c r="N872" s="30">
        <f>+IFERROR(ROUND(SUM(e!T870:V870)/e!S870,0),0)</f>
        <v>454</v>
      </c>
      <c r="O872" s="30">
        <f>+IFERROR(ROUND(e!W870/e!G870*100,1),0)</f>
        <v>60.7</v>
      </c>
      <c r="P872" s="41">
        <f>+e!X870</f>
        <v>9</v>
      </c>
      <c r="Q872" s="30">
        <f>+IFERROR(ROUND(e!Z870/e!Y870*100,1),0)</f>
        <v>0</v>
      </c>
      <c r="R872" s="30">
        <f>+IFERROR(ROUND(e!AB870/e!AA870*100,1),0)</f>
        <v>85.2</v>
      </c>
      <c r="S872" s="30">
        <f>+IFERROR(ROUND(SUM(e!AC870:AF870)/J872*100,1),0)</f>
        <v>3.1</v>
      </c>
      <c r="T872" s="30">
        <f>+IFERROR(ROUND(e!AG870/e!Y870*100,1),0)</f>
        <v>33.1</v>
      </c>
      <c r="U872" s="30">
        <f>+IFERROR(ROUND(e!AH870/SUM(e!AH870:AJ870)*100,1),0)</f>
        <v>0</v>
      </c>
      <c r="V872" s="30">
        <f>+IFERROR(ROUND(e!AK870/SUM(e!AK870:AQ870)*100,1),0)</f>
        <v>46.9</v>
      </c>
      <c r="W872" s="30">
        <f>+IFERROR(ROUND(SUM(e!AR870:BG870)/J872*100,1),0)</f>
        <v>22.7</v>
      </c>
      <c r="X872" s="30">
        <f>+IFERROR(ROUND(SUM(e!BH870:BI870)/SUM(e!BJ870:BK870)*100,1),0)</f>
        <v>96</v>
      </c>
      <c r="Y872" s="30">
        <f t="shared" si="104"/>
        <v>172.5</v>
      </c>
      <c r="Z872" s="30">
        <f t="shared" si="105"/>
        <v>82.5</v>
      </c>
      <c r="AA872" s="30">
        <f>+IFERROR(ROUND(K872/SUM(e!T870:V870),1),0)</f>
        <v>152.30000000000001</v>
      </c>
      <c r="AB872" s="42">
        <f>+IFERROR(ROUND((SUM(e!BJ870:BK870)-SUM(e!BL870:BO870))/SUM(e!T870:V870),1),0)</f>
        <v>184.5</v>
      </c>
      <c r="AC872" s="30">
        <f>+IFERROR(ROUND(e!BP870/e!BQ870*100,1),0)</f>
        <v>866.3</v>
      </c>
      <c r="AD872" s="101">
        <f>+e!BR870</f>
        <v>13000</v>
      </c>
      <c r="AF872" s="5"/>
      <c r="AG872" s="29"/>
      <c r="BG872" s="5"/>
      <c r="BH872" s="29"/>
      <c r="CH872" s="5"/>
      <c r="CI872" s="29"/>
    </row>
    <row r="873" spans="2:87">
      <c r="B873" s="40" t="s">
        <v>2312</v>
      </c>
      <c r="C873" s="30" t="s">
        <v>2313</v>
      </c>
      <c r="D873" s="30" t="s">
        <v>1300</v>
      </c>
      <c r="E873" s="30" t="s">
        <v>2322</v>
      </c>
      <c r="F873" s="30" t="str">
        <f t="shared" si="103"/>
        <v>京都府精華町</v>
      </c>
      <c r="G873" s="41">
        <f>+e!F871</f>
        <v>37339</v>
      </c>
      <c r="H873" s="41">
        <f>+e!G871</f>
        <v>16</v>
      </c>
      <c r="I873" s="41">
        <f>+SUM(e!H871:K871)</f>
        <v>3</v>
      </c>
      <c r="J873" s="41">
        <f>+SUM(e!L871:O871)</f>
        <v>235643</v>
      </c>
      <c r="K873" s="41">
        <f>+e!P871</f>
        <v>475074</v>
      </c>
      <c r="L873" s="41">
        <f>+SUM(e!Q871:R871)</f>
        <v>8994</v>
      </c>
      <c r="M873" s="31">
        <f>+IFERROR(ROUND(e!P871/e!S871,0),0)</f>
        <v>31672</v>
      </c>
      <c r="N873" s="30">
        <f>+IFERROR(ROUND(SUM(e!T871:V871)/e!S871,0),0)</f>
        <v>261</v>
      </c>
      <c r="O873" s="30">
        <f>+IFERROR(ROUND(e!W871/e!G871*100,1),0)</f>
        <v>50</v>
      </c>
      <c r="P873" s="41">
        <f>+e!X871</f>
        <v>19</v>
      </c>
      <c r="Q873" s="30">
        <f>+IFERROR(ROUND(e!Z871/e!Y871*100,1),0)</f>
        <v>0</v>
      </c>
      <c r="R873" s="30">
        <f>+IFERROR(ROUND(e!AB871/e!AA871*100,1),0)</f>
        <v>50</v>
      </c>
      <c r="S873" s="30">
        <f>+IFERROR(ROUND(SUM(e!AC871:AF871)/J873*100,1),0)</f>
        <v>0.2</v>
      </c>
      <c r="T873" s="30">
        <f>+IFERROR(ROUND(e!AG871/e!Y871*100,1),0)</f>
        <v>0</v>
      </c>
      <c r="U873" s="30">
        <f>+IFERROR(ROUND(e!AH871/SUM(e!AH871:AJ871)*100,1),0)</f>
        <v>0</v>
      </c>
      <c r="V873" s="30">
        <f>+IFERROR(ROUND(e!AK871/SUM(e!AK871:AQ871)*100,1),0)</f>
        <v>31.1</v>
      </c>
      <c r="W873" s="30">
        <f>+IFERROR(ROUND(SUM(e!AR871:BG871)/J873*100,1),0)</f>
        <v>15.5</v>
      </c>
      <c r="X873" s="30">
        <f>+IFERROR(ROUND(SUM(e!BH871:BI871)/SUM(e!BJ871:BK871)*100,1),0)</f>
        <v>100.1</v>
      </c>
      <c r="Y873" s="30">
        <f t="shared" si="104"/>
        <v>1.9</v>
      </c>
      <c r="Z873" s="30">
        <f t="shared" si="105"/>
        <v>62.2</v>
      </c>
      <c r="AA873" s="30">
        <f>+IFERROR(ROUND(K873/SUM(e!T871:V871),1),0)</f>
        <v>121.4</v>
      </c>
      <c r="AB873" s="42">
        <f>+IFERROR(ROUND((SUM(e!BJ871:BK871)-SUM(e!BL871:BO871))/SUM(e!T871:V871),1),0)</f>
        <v>195.2</v>
      </c>
      <c r="AC873" s="30">
        <f>+IFERROR(ROUND(e!BP871/e!BQ871*100,1),0)</f>
        <v>1995.4</v>
      </c>
      <c r="AD873" s="101">
        <f>+e!BR871</f>
        <v>0</v>
      </c>
      <c r="AF873" s="5"/>
      <c r="AG873" s="29"/>
      <c r="BG873" s="5"/>
      <c r="BH873" s="29"/>
      <c r="CH873" s="5"/>
      <c r="CI873" s="29"/>
    </row>
    <row r="874" spans="2:87">
      <c r="B874" s="40" t="s">
        <v>2312</v>
      </c>
      <c r="C874" s="30" t="s">
        <v>2313</v>
      </c>
      <c r="D874" s="30" t="s">
        <v>1302</v>
      </c>
      <c r="E874" s="30" t="s">
        <v>2323</v>
      </c>
      <c r="F874" s="30" t="str">
        <f t="shared" si="103"/>
        <v>京都府亀岡市</v>
      </c>
      <c r="G874" s="41">
        <f>+e!F872</f>
        <v>87001</v>
      </c>
      <c r="H874" s="41">
        <f>+e!G872</f>
        <v>33</v>
      </c>
      <c r="I874" s="41">
        <f>+SUM(e!H872:K872)</f>
        <v>5</v>
      </c>
      <c r="J874" s="41">
        <f>+SUM(e!L872:O872)</f>
        <v>647083</v>
      </c>
      <c r="K874" s="41">
        <f>+e!P872</f>
        <v>1132919</v>
      </c>
      <c r="L874" s="41">
        <f>+SUM(e!Q872:R872)</f>
        <v>7246923</v>
      </c>
      <c r="M874" s="31">
        <f>+IFERROR(ROUND(e!P872/e!S872,0),0)</f>
        <v>47205</v>
      </c>
      <c r="N874" s="30">
        <f>+IFERROR(ROUND(SUM(e!T872:V872)/e!S872,0),0)</f>
        <v>380</v>
      </c>
      <c r="O874" s="30">
        <f>+IFERROR(ROUND(e!W872/e!G872*100,1),0)</f>
        <v>39.4</v>
      </c>
      <c r="P874" s="41">
        <f>+e!X872</f>
        <v>5</v>
      </c>
      <c r="Q874" s="30">
        <f>+IFERROR(ROUND(e!Z872/e!Y872*100,1),0)</f>
        <v>0</v>
      </c>
      <c r="R874" s="30">
        <f>+IFERROR(ROUND(e!AB872/e!AA872*100,1),0)</f>
        <v>5.3</v>
      </c>
      <c r="S874" s="30">
        <f>+IFERROR(ROUND(SUM(e!AC872:AF872)/J874*100,1),0)</f>
        <v>13.1</v>
      </c>
      <c r="T874" s="30">
        <f>+IFERROR(ROUND(e!AG872/e!Y872*100,1),0)</f>
        <v>99.5</v>
      </c>
      <c r="U874" s="30">
        <f>+IFERROR(ROUND(e!AH872/SUM(e!AH872:AJ872)*100,1),0)</f>
        <v>62.2</v>
      </c>
      <c r="V874" s="30">
        <f>+IFERROR(ROUND(e!AK872/SUM(e!AK872:AQ872)*100,1),0)</f>
        <v>98.4</v>
      </c>
      <c r="W874" s="30">
        <f>+IFERROR(ROUND(SUM(e!AR872:BG872)/J874*100,1),0)</f>
        <v>18.8</v>
      </c>
      <c r="X874" s="30">
        <f>+IFERROR(ROUND(SUM(e!BH872:BI872)/SUM(e!BJ872:BK872)*100,1),0)</f>
        <v>104.2</v>
      </c>
      <c r="Y874" s="30">
        <f t="shared" si="104"/>
        <v>639.70000000000005</v>
      </c>
      <c r="Z874" s="30">
        <f t="shared" si="105"/>
        <v>90.3</v>
      </c>
      <c r="AA874" s="30">
        <f>+IFERROR(ROUND(K874/SUM(e!T872:V872),1),0)</f>
        <v>124.1</v>
      </c>
      <c r="AB874" s="42">
        <f>+IFERROR(ROUND((SUM(e!BJ872:BK872)-SUM(e!BL872:BO872))/SUM(e!T872:V872),1),0)</f>
        <v>137.5</v>
      </c>
      <c r="AC874" s="30">
        <f>+IFERROR(ROUND(e!BP872/e!BQ872*100,1),0)</f>
        <v>411.5</v>
      </c>
      <c r="AD874" s="101">
        <f>+e!BR872</f>
        <v>0</v>
      </c>
      <c r="AF874" s="5"/>
      <c r="AG874" s="29"/>
      <c r="BG874" s="5"/>
      <c r="BH874" s="29"/>
      <c r="CH874" s="5"/>
      <c r="CI874" s="29"/>
    </row>
    <row r="875" spans="2:87">
      <c r="B875" s="40" t="s">
        <v>2312</v>
      </c>
      <c r="C875" s="30" t="s">
        <v>2313</v>
      </c>
      <c r="D875" s="30" t="s">
        <v>1523</v>
      </c>
      <c r="E875" s="30" t="s">
        <v>2324</v>
      </c>
      <c r="F875" s="30" t="str">
        <f t="shared" si="103"/>
        <v>京都府南丹市</v>
      </c>
      <c r="G875" s="41">
        <f>+e!F873</f>
        <v>31704</v>
      </c>
      <c r="H875" s="41">
        <f>+e!G873</f>
        <v>12</v>
      </c>
      <c r="I875" s="41">
        <f>+SUM(e!H873:K873)</f>
        <v>3</v>
      </c>
      <c r="J875" s="41">
        <f>+SUM(e!L873:O873)</f>
        <v>543079</v>
      </c>
      <c r="K875" s="41">
        <f>+e!P873</f>
        <v>713026</v>
      </c>
      <c r="L875" s="41">
        <f>+SUM(e!Q873:R873)</f>
        <v>4224541</v>
      </c>
      <c r="M875" s="31">
        <f>+IFERROR(ROUND(e!P873/e!S873,0),0)</f>
        <v>89128</v>
      </c>
      <c r="N875" s="30">
        <f>+IFERROR(ROUND(SUM(e!T873:V873)/e!S873,0),0)</f>
        <v>487</v>
      </c>
      <c r="O875" s="30">
        <f>+IFERROR(ROUND(e!W873/e!G873*100,1),0)</f>
        <v>50</v>
      </c>
      <c r="P875" s="41">
        <f>+e!X873</f>
        <v>9</v>
      </c>
      <c r="Q875" s="30">
        <f>+IFERROR(ROUND(e!Z873/e!Y873*100,1),0)</f>
        <v>0</v>
      </c>
      <c r="R875" s="30">
        <f>+IFERROR(ROUND(e!AB873/e!AA873*100,1),0)</f>
        <v>100</v>
      </c>
      <c r="S875" s="30">
        <f>+IFERROR(ROUND(SUM(e!AC873:AF873)/J875*100,1),0)</f>
        <v>66.099999999999994</v>
      </c>
      <c r="T875" s="30">
        <f>+IFERROR(ROUND(e!AG873/e!Y873*100,1),0)</f>
        <v>0</v>
      </c>
      <c r="U875" s="30">
        <f>+IFERROR(ROUND(e!AH873/SUM(e!AH873:AJ873)*100,1),0)</f>
        <v>100</v>
      </c>
      <c r="V875" s="30">
        <f>+IFERROR(ROUND(e!AK873/SUM(e!AK873:AQ873)*100,1),0)</f>
        <v>0</v>
      </c>
      <c r="W875" s="30">
        <f>+IFERROR(ROUND(SUM(e!AR873:BG873)/J875*100,1),0)</f>
        <v>2.7</v>
      </c>
      <c r="X875" s="30">
        <f>+IFERROR(ROUND(SUM(e!BH873:BI873)/SUM(e!BJ873:BK873)*100,1),0)</f>
        <v>110.7</v>
      </c>
      <c r="Y875" s="30">
        <f t="shared" si="104"/>
        <v>592.5</v>
      </c>
      <c r="Z875" s="30">
        <f t="shared" si="105"/>
        <v>106.2</v>
      </c>
      <c r="AA875" s="30">
        <f>+IFERROR(ROUND(K875/SUM(e!T873:V873),1),0)</f>
        <v>183.1</v>
      </c>
      <c r="AB875" s="42">
        <f>+IFERROR(ROUND((SUM(e!BJ873:BK873)-SUM(e!BL873:BO873))/SUM(e!T873:V873),1),0)</f>
        <v>172.4</v>
      </c>
      <c r="AC875" s="30">
        <f>+IFERROR(ROUND(e!BP873/e!BQ873*100,1),0)</f>
        <v>636.79999999999995</v>
      </c>
      <c r="AD875" s="101">
        <f>+e!BR873</f>
        <v>0</v>
      </c>
      <c r="AF875" s="5"/>
      <c r="AG875" s="29"/>
      <c r="BG875" s="5"/>
      <c r="BH875" s="29"/>
      <c r="CH875" s="5"/>
      <c r="CI875" s="29"/>
    </row>
    <row r="876" spans="2:87">
      <c r="B876" s="40" t="s">
        <v>2312</v>
      </c>
      <c r="C876" s="30" t="s">
        <v>2313</v>
      </c>
      <c r="D876" s="30" t="s">
        <v>1304</v>
      </c>
      <c r="E876" s="30" t="s">
        <v>2325</v>
      </c>
      <c r="F876" s="30" t="str">
        <f t="shared" si="103"/>
        <v>京都府綾部市</v>
      </c>
      <c r="G876" s="41">
        <f>+e!F874</f>
        <v>27196</v>
      </c>
      <c r="H876" s="41">
        <f>+e!G874</f>
        <v>11</v>
      </c>
      <c r="I876" s="41">
        <f>+SUM(e!H874:K874)</f>
        <v>3</v>
      </c>
      <c r="J876" s="41">
        <f>+SUM(e!L874:O874)</f>
        <v>385249</v>
      </c>
      <c r="K876" s="41">
        <f>+e!P874</f>
        <v>693913</v>
      </c>
      <c r="L876" s="41">
        <f>+SUM(e!Q874:R874)</f>
        <v>2734860</v>
      </c>
      <c r="M876" s="31">
        <f>+IFERROR(ROUND(e!P874/e!S874,0),0)</f>
        <v>77101</v>
      </c>
      <c r="N876" s="30">
        <f>+IFERROR(ROUND(SUM(e!T874:V874)/e!S874,0),0)</f>
        <v>351</v>
      </c>
      <c r="O876" s="30">
        <f>+IFERROR(ROUND(e!W874/e!G874*100,1),0)</f>
        <v>45.5</v>
      </c>
      <c r="P876" s="41">
        <f>+e!X874</f>
        <v>25</v>
      </c>
      <c r="Q876" s="30">
        <f>+IFERROR(ROUND(e!Z874/e!Y874*100,1),0)</f>
        <v>0</v>
      </c>
      <c r="R876" s="30">
        <f>+IFERROR(ROUND(e!AB874/e!AA874*100,1),0)</f>
        <v>10</v>
      </c>
      <c r="S876" s="30">
        <f>+IFERROR(ROUND(SUM(e!AC874:AF874)/J876*100,1),0)</f>
        <v>31</v>
      </c>
      <c r="T876" s="30">
        <f>+IFERROR(ROUND(e!AG874/e!Y874*100,1),0)</f>
        <v>66.900000000000006</v>
      </c>
      <c r="U876" s="30">
        <f>+IFERROR(ROUND(e!AH874/SUM(e!AH874:AJ874)*100,1),0)</f>
        <v>47.7</v>
      </c>
      <c r="V876" s="30">
        <f>+IFERROR(ROUND(e!AK874/SUM(e!AK874:AQ874)*100,1),0)</f>
        <v>80.099999999999994</v>
      </c>
      <c r="W876" s="30">
        <f>+IFERROR(ROUND(SUM(e!AR874:BG874)/J876*100,1),0)</f>
        <v>9.3000000000000007</v>
      </c>
      <c r="X876" s="30">
        <f>+IFERROR(ROUND(SUM(e!BH874:BI874)/SUM(e!BJ874:BK874)*100,1),0)</f>
        <v>109.4</v>
      </c>
      <c r="Y876" s="30">
        <f t="shared" si="104"/>
        <v>394.1</v>
      </c>
      <c r="Z876" s="30">
        <f t="shared" si="105"/>
        <v>102.9</v>
      </c>
      <c r="AA876" s="30">
        <f>+IFERROR(ROUND(K876/SUM(e!T874:V874),1),0)</f>
        <v>219.6</v>
      </c>
      <c r="AB876" s="42">
        <f>+IFERROR(ROUND((SUM(e!BJ874:BK874)-SUM(e!BL874:BO874))/SUM(e!T874:V874),1),0)</f>
        <v>213.4</v>
      </c>
      <c r="AC876" s="30">
        <f>+IFERROR(ROUND(e!BP874/e!BQ874*100,1),0)</f>
        <v>319.60000000000002</v>
      </c>
      <c r="AD876" s="101">
        <f>+e!BR874</f>
        <v>0</v>
      </c>
      <c r="AF876" s="5"/>
      <c r="AG876" s="29"/>
      <c r="BG876" s="5"/>
      <c r="BH876" s="29"/>
      <c r="CH876" s="5"/>
      <c r="CI876" s="29"/>
    </row>
    <row r="877" spans="2:87">
      <c r="B877" s="40" t="s">
        <v>2312</v>
      </c>
      <c r="C877" s="30" t="s">
        <v>2313</v>
      </c>
      <c r="D877" s="30" t="s">
        <v>1306</v>
      </c>
      <c r="E877" s="30" t="s">
        <v>2326</v>
      </c>
      <c r="F877" s="30" t="str">
        <f t="shared" si="103"/>
        <v>京都府福知山市</v>
      </c>
      <c r="G877" s="41">
        <f>+e!F875</f>
        <v>77468</v>
      </c>
      <c r="H877" s="41">
        <f>+e!G875</f>
        <v>49</v>
      </c>
      <c r="I877" s="41">
        <f>+SUM(e!H875:K875)</f>
        <v>26</v>
      </c>
      <c r="J877" s="41">
        <f>+SUM(e!L875:O875)</f>
        <v>1081375</v>
      </c>
      <c r="K877" s="41">
        <f>+e!P875</f>
        <v>1687612</v>
      </c>
      <c r="L877" s="41">
        <f>+SUM(e!Q875:R875)</f>
        <v>11628351</v>
      </c>
      <c r="M877" s="31">
        <f>+IFERROR(ROUND(e!P875/e!S875,0),0)</f>
        <v>41161</v>
      </c>
      <c r="N877" s="30">
        <f>+IFERROR(ROUND(SUM(e!T875:V875)/e!S875,0),0)</f>
        <v>230</v>
      </c>
      <c r="O877" s="30">
        <f>+IFERROR(ROUND(e!W875/e!G875*100,1),0)</f>
        <v>42.9</v>
      </c>
      <c r="P877" s="41">
        <f>+e!X875</f>
        <v>18</v>
      </c>
      <c r="Q877" s="30">
        <f>+IFERROR(ROUND(e!Z875/e!Y875*100,1),0)</f>
        <v>0</v>
      </c>
      <c r="R877" s="30">
        <f>+IFERROR(ROUND(e!AB875/e!AA875*100,1),0)</f>
        <v>48</v>
      </c>
      <c r="S877" s="30">
        <f>+IFERROR(ROUND(SUM(e!AC875:AF875)/J877*100,1),0)</f>
        <v>9</v>
      </c>
      <c r="T877" s="30">
        <f>+IFERROR(ROUND(e!AG875/e!Y875*100,1),0)</f>
        <v>37.1</v>
      </c>
      <c r="U877" s="30">
        <f>+IFERROR(ROUND(e!AH875/SUM(e!AH875:AJ875)*100,1),0)</f>
        <v>23</v>
      </c>
      <c r="V877" s="30">
        <f>+IFERROR(ROUND(e!AK875/SUM(e!AK875:AQ875)*100,1),0)</f>
        <v>66.2</v>
      </c>
      <c r="W877" s="30">
        <f>+IFERROR(ROUND(SUM(e!AR875:BG875)/J877*100,1),0)</f>
        <v>21.2</v>
      </c>
      <c r="X877" s="30">
        <f>+IFERROR(ROUND(SUM(e!BH875:BI875)/SUM(e!BJ875:BK875)*100,1),0)</f>
        <v>101.8</v>
      </c>
      <c r="Y877" s="30">
        <f t="shared" si="104"/>
        <v>689</v>
      </c>
      <c r="Z877" s="30">
        <f t="shared" si="105"/>
        <v>92.4</v>
      </c>
      <c r="AA877" s="30">
        <f>+IFERROR(ROUND(K877/SUM(e!T875:V875),1),0)</f>
        <v>178.8</v>
      </c>
      <c r="AB877" s="42">
        <f>+IFERROR(ROUND((SUM(e!BJ875:BK875)-SUM(e!BL875:BO875))/SUM(e!T875:V875),1),0)</f>
        <v>193.6</v>
      </c>
      <c r="AC877" s="30">
        <f>+IFERROR(ROUND(e!BP875/e!BQ875*100,1),0)</f>
        <v>121.8</v>
      </c>
      <c r="AD877" s="101">
        <f>+e!BR875</f>
        <v>0</v>
      </c>
      <c r="AF877" s="5"/>
      <c r="AG877" s="29"/>
      <c r="BG877" s="5"/>
      <c r="BH877" s="29"/>
      <c r="CH877" s="5"/>
      <c r="CI877" s="29"/>
    </row>
    <row r="878" spans="2:87">
      <c r="B878" s="40" t="s">
        <v>2312</v>
      </c>
      <c r="C878" s="30" t="s">
        <v>2313</v>
      </c>
      <c r="D878" s="30" t="s">
        <v>1308</v>
      </c>
      <c r="E878" s="30" t="s">
        <v>2327</v>
      </c>
      <c r="F878" s="30" t="str">
        <f t="shared" si="103"/>
        <v>京都府舞鶴市</v>
      </c>
      <c r="G878" s="41">
        <f>+e!F876</f>
        <v>81702</v>
      </c>
      <c r="H878" s="41">
        <f>+e!G876</f>
        <v>57</v>
      </c>
      <c r="I878" s="41">
        <f>+SUM(e!H876:K876)</f>
        <v>15</v>
      </c>
      <c r="J878" s="41">
        <f>+SUM(e!L876:O876)</f>
        <v>652861</v>
      </c>
      <c r="K878" s="41">
        <f>+e!P876</f>
        <v>1491797</v>
      </c>
      <c r="L878" s="41">
        <f>+SUM(e!Q876:R876)</f>
        <v>7971885</v>
      </c>
      <c r="M878" s="31">
        <f>+IFERROR(ROUND(e!P876/e!S876,0),0)</f>
        <v>30445</v>
      </c>
      <c r="N878" s="30">
        <f>+IFERROR(ROUND(SUM(e!T876:V876)/e!S876,0),0)</f>
        <v>206</v>
      </c>
      <c r="O878" s="30">
        <f>+IFERROR(ROUND(e!W876/e!G876*100,1),0)</f>
        <v>42.1</v>
      </c>
      <c r="P878" s="41">
        <f>+e!X876</f>
        <v>8</v>
      </c>
      <c r="Q878" s="30">
        <f>+IFERROR(ROUND(e!Z876/e!Y876*100,1),0)</f>
        <v>0</v>
      </c>
      <c r="R878" s="30">
        <f>+IFERROR(ROUND(e!AB876/e!AA876*100,1),0)</f>
        <v>83.8</v>
      </c>
      <c r="S878" s="30">
        <f>+IFERROR(ROUND(SUM(e!AC876:AF876)/J878*100,1),0)</f>
        <v>20.399999999999999</v>
      </c>
      <c r="T878" s="30">
        <f>+IFERROR(ROUND(e!AG876/e!Y876*100,1),0)</f>
        <v>59</v>
      </c>
      <c r="U878" s="30">
        <f>+IFERROR(ROUND(e!AH876/SUM(e!AH876:AJ876)*100,1),0)</f>
        <v>31.3</v>
      </c>
      <c r="V878" s="30">
        <f>+IFERROR(ROUND(e!AK876/SUM(e!AK876:AQ876)*100,1),0)</f>
        <v>47.1</v>
      </c>
      <c r="W878" s="30">
        <f>+IFERROR(ROUND(SUM(e!AR876:BG876)/J878*100,1),0)</f>
        <v>22.1</v>
      </c>
      <c r="X878" s="30">
        <f>+IFERROR(ROUND(SUM(e!BH876:BI876)/SUM(e!BJ876:BK876)*100,1),0)</f>
        <v>115.2</v>
      </c>
      <c r="Y878" s="30">
        <f t="shared" si="104"/>
        <v>534.4</v>
      </c>
      <c r="Z878" s="30">
        <f t="shared" si="105"/>
        <v>114.1</v>
      </c>
      <c r="AA878" s="30">
        <f>+IFERROR(ROUND(K878/SUM(e!T876:V876),1),0)</f>
        <v>147.69999999999999</v>
      </c>
      <c r="AB878" s="42">
        <f>+IFERROR(ROUND((SUM(e!BJ876:BK876)-SUM(e!BL876:BO876))/SUM(e!T876:V876),1),0)</f>
        <v>129.4</v>
      </c>
      <c r="AC878" s="30">
        <f>+IFERROR(ROUND(e!BP876/e!BQ876*100,1),0)</f>
        <v>142.19999999999999</v>
      </c>
      <c r="AD878" s="101">
        <f>+e!BR876</f>
        <v>0</v>
      </c>
      <c r="AF878" s="5"/>
      <c r="AG878" s="29"/>
      <c r="BG878" s="5"/>
      <c r="BH878" s="29"/>
      <c r="CH878" s="5"/>
      <c r="CI878" s="29"/>
    </row>
    <row r="879" spans="2:87">
      <c r="B879" s="40" t="s">
        <v>2312</v>
      </c>
      <c r="C879" s="30" t="s">
        <v>2313</v>
      </c>
      <c r="D879" s="30" t="s">
        <v>1310</v>
      </c>
      <c r="E879" s="30" t="s">
        <v>2328</v>
      </c>
      <c r="F879" s="30" t="str">
        <f t="shared" si="103"/>
        <v>京都府宮津市</v>
      </c>
      <c r="G879" s="41">
        <f>+e!F877</f>
        <v>17886</v>
      </c>
      <c r="H879" s="41">
        <f>+e!G877</f>
        <v>11</v>
      </c>
      <c r="I879" s="41">
        <f>+SUM(e!H877:K877)</f>
        <v>2</v>
      </c>
      <c r="J879" s="41">
        <f>+SUM(e!L877:O877)</f>
        <v>206047</v>
      </c>
      <c r="K879" s="41">
        <f>+e!P877</f>
        <v>402834</v>
      </c>
      <c r="L879" s="41">
        <f>+SUM(e!Q877:R877)</f>
        <v>4025074</v>
      </c>
      <c r="M879" s="31">
        <f>+IFERROR(ROUND(e!P877/e!S877,0),0)</f>
        <v>44759</v>
      </c>
      <c r="N879" s="30">
        <f>+IFERROR(ROUND(SUM(e!T877:V877)/e!S877,0),0)</f>
        <v>265</v>
      </c>
      <c r="O879" s="30">
        <f>+IFERROR(ROUND(e!W877/e!G877*100,1),0)</f>
        <v>63.6</v>
      </c>
      <c r="P879" s="41">
        <f>+e!X877</f>
        <v>22</v>
      </c>
      <c r="Q879" s="30">
        <f>+IFERROR(ROUND(e!Z877/e!Y877*100,1),0)</f>
        <v>28.4</v>
      </c>
      <c r="R879" s="30">
        <f>+IFERROR(ROUND(e!AB877/e!AA877*100,1),0)</f>
        <v>0</v>
      </c>
      <c r="S879" s="30">
        <f>+IFERROR(ROUND(SUM(e!AC877:AF877)/J879*100,1),0)</f>
        <v>18.600000000000001</v>
      </c>
      <c r="T879" s="30">
        <f>+IFERROR(ROUND(e!AG877/e!Y877*100,1),0)</f>
        <v>42.3</v>
      </c>
      <c r="U879" s="30">
        <f>+IFERROR(ROUND(e!AH877/SUM(e!AH877:AJ877)*100,1),0)</f>
        <v>0</v>
      </c>
      <c r="V879" s="30">
        <f>+IFERROR(ROUND(e!AK877/SUM(e!AK877:AQ877)*100,1),0)</f>
        <v>19.899999999999999</v>
      </c>
      <c r="W879" s="30">
        <f>+IFERROR(ROUND(SUM(e!AR877:BG877)/J879*100,1),0)</f>
        <v>16.399999999999999</v>
      </c>
      <c r="X879" s="30">
        <f>+IFERROR(ROUND(SUM(e!BH877:BI877)/SUM(e!BJ877:BK877)*100,1),0)</f>
        <v>99.3</v>
      </c>
      <c r="Y879" s="30">
        <f t="shared" si="104"/>
        <v>999.2</v>
      </c>
      <c r="Z879" s="30">
        <f t="shared" si="105"/>
        <v>92.1</v>
      </c>
      <c r="AA879" s="30">
        <f>+IFERROR(ROUND(K879/SUM(e!T877:V877),1),0)</f>
        <v>168.9</v>
      </c>
      <c r="AB879" s="42">
        <f>+IFERROR(ROUND((SUM(e!BJ877:BK877)-SUM(e!BL877:BO877))/SUM(e!T877:V877),1),0)</f>
        <v>183.3</v>
      </c>
      <c r="AC879" s="30">
        <f>+IFERROR(ROUND(e!BP877/e!BQ877*100,1),0)</f>
        <v>94.3</v>
      </c>
      <c r="AD879" s="101">
        <f>+e!BR877</f>
        <v>12200</v>
      </c>
      <c r="AF879" s="5"/>
      <c r="AG879" s="29"/>
      <c r="BG879" s="5"/>
      <c r="BH879" s="29"/>
      <c r="CH879" s="5"/>
      <c r="CI879" s="29"/>
    </row>
    <row r="880" spans="2:87">
      <c r="B880" s="40" t="s">
        <v>2312</v>
      </c>
      <c r="C880" s="30" t="s">
        <v>2313</v>
      </c>
      <c r="D880" s="30" t="s">
        <v>1314</v>
      </c>
      <c r="E880" s="30" t="s">
        <v>2329</v>
      </c>
      <c r="F880" s="30" t="str">
        <f t="shared" si="103"/>
        <v>京都府与謝野町</v>
      </c>
      <c r="G880" s="41">
        <f>+e!F878</f>
        <v>20299</v>
      </c>
      <c r="H880" s="41">
        <f>+e!G878</f>
        <v>7</v>
      </c>
      <c r="I880" s="41">
        <f>+SUM(e!H878:K878)</f>
        <v>17</v>
      </c>
      <c r="J880" s="41">
        <f>+SUM(e!L878:O878)</f>
        <v>234550</v>
      </c>
      <c r="K880" s="41">
        <f>+e!P878</f>
        <v>427335</v>
      </c>
      <c r="L880" s="41">
        <f>+SUM(e!Q878:R878)</f>
        <v>6302152</v>
      </c>
      <c r="M880" s="31">
        <f>+IFERROR(ROUND(e!P878/e!S878,0),0)</f>
        <v>61048</v>
      </c>
      <c r="N880" s="30">
        <f>+IFERROR(ROUND(SUM(e!T878:V878)/e!S878,0),0)</f>
        <v>336</v>
      </c>
      <c r="O880" s="30">
        <f>+IFERROR(ROUND(e!W878/e!G878*100,1),0)</f>
        <v>28.6</v>
      </c>
      <c r="P880" s="41">
        <f>+e!X878</f>
        <v>19</v>
      </c>
      <c r="Q880" s="30">
        <f>+IFERROR(ROUND(e!Z878/e!Y878*100,1),0)</f>
        <v>0</v>
      </c>
      <c r="R880" s="30">
        <f>+IFERROR(ROUND(e!AB878/e!AA878*100,1),0)</f>
        <v>7.4</v>
      </c>
      <c r="S880" s="30">
        <f>+IFERROR(ROUND(SUM(e!AC878:AF878)/J880*100,1),0)</f>
        <v>0.6</v>
      </c>
      <c r="T880" s="30">
        <f>+IFERROR(ROUND(e!AG878/e!Y878*100,1),0)</f>
        <v>45.5</v>
      </c>
      <c r="U880" s="30">
        <f>+IFERROR(ROUND(e!AH878/SUM(e!AH878:AJ878)*100,1),0)</f>
        <v>100</v>
      </c>
      <c r="V880" s="30">
        <f>+IFERROR(ROUND(e!AK878/SUM(e!AK878:AQ878)*100,1),0)</f>
        <v>69.5</v>
      </c>
      <c r="W880" s="30">
        <f>+IFERROR(ROUND(SUM(e!AR878:BG878)/J880*100,1),0)</f>
        <v>9.9</v>
      </c>
      <c r="X880" s="30">
        <f>+IFERROR(ROUND(SUM(e!BH878:BI878)/SUM(e!BJ878:BK878)*100,1),0)</f>
        <v>99.2</v>
      </c>
      <c r="Y880" s="30">
        <f t="shared" si="104"/>
        <v>1474.8</v>
      </c>
      <c r="Z880" s="30">
        <f t="shared" si="105"/>
        <v>85.4</v>
      </c>
      <c r="AA880" s="30">
        <f>+IFERROR(ROUND(K880/SUM(e!T878:V878),1),0)</f>
        <v>181.5</v>
      </c>
      <c r="AB880" s="42">
        <f>+IFERROR(ROUND((SUM(e!BJ878:BK878)-SUM(e!BL878:BO878))/SUM(e!T878:V878),1),0)</f>
        <v>212.6</v>
      </c>
      <c r="AC880" s="30">
        <f>+IFERROR(ROUND(e!BP878/e!BQ878*100,1),0)</f>
        <v>229.7</v>
      </c>
      <c r="AD880" s="101">
        <f>+e!BR878</f>
        <v>0</v>
      </c>
      <c r="AF880" s="5"/>
      <c r="AG880" s="29"/>
      <c r="BG880" s="5"/>
      <c r="BH880" s="29"/>
      <c r="CH880" s="5"/>
      <c r="CI880" s="29"/>
    </row>
    <row r="881" spans="2:87">
      <c r="B881" s="40" t="s">
        <v>2312</v>
      </c>
      <c r="C881" s="30" t="s">
        <v>2313</v>
      </c>
      <c r="D881" s="30" t="s">
        <v>1531</v>
      </c>
      <c r="E881" s="30" t="s">
        <v>2330</v>
      </c>
      <c r="F881" s="30" t="str">
        <f t="shared" si="103"/>
        <v>京都府大山崎町</v>
      </c>
      <c r="G881" s="41">
        <f>+e!F879</f>
        <v>16005</v>
      </c>
      <c r="H881" s="41">
        <f>+e!G879</f>
        <v>8</v>
      </c>
      <c r="I881" s="41">
        <f>+SUM(e!H879:K879)</f>
        <v>1</v>
      </c>
      <c r="J881" s="41">
        <f>+SUM(e!L879:O879)</f>
        <v>51946</v>
      </c>
      <c r="K881" s="41">
        <f>+e!P879</f>
        <v>358039</v>
      </c>
      <c r="L881" s="41">
        <f>+SUM(e!Q879:R879)</f>
        <v>955439</v>
      </c>
      <c r="M881" s="31">
        <f>+IFERROR(ROUND(e!P879/e!S879,0),0)</f>
        <v>51148</v>
      </c>
      <c r="N881" s="30">
        <f>+IFERROR(ROUND(SUM(e!T879:V879)/e!S879,0),0)</f>
        <v>225</v>
      </c>
      <c r="O881" s="30">
        <f>+IFERROR(ROUND(e!W879/e!G879*100,1),0)</f>
        <v>62.5</v>
      </c>
      <c r="P881" s="41">
        <f>+e!X879</f>
        <v>28</v>
      </c>
      <c r="Q881" s="30">
        <f>+IFERROR(ROUND(e!Z879/e!Y879*100,1),0)</f>
        <v>0</v>
      </c>
      <c r="R881" s="30">
        <f>+IFERROR(ROUND(e!AB879/e!AA879*100,1),0)</f>
        <v>0</v>
      </c>
      <c r="S881" s="30">
        <f>+IFERROR(ROUND(SUM(e!AC879:AF879)/J881*100,1),0)</f>
        <v>32.799999999999997</v>
      </c>
      <c r="T881" s="30">
        <f>+IFERROR(ROUND(e!AG879/e!Y879*100,1),0)</f>
        <v>0</v>
      </c>
      <c r="U881" s="30">
        <f>+IFERROR(ROUND(e!AH879/SUM(e!AH879:AJ879)*100,1),0)</f>
        <v>0</v>
      </c>
      <c r="V881" s="30">
        <f>+IFERROR(ROUND(e!AK879/SUM(e!AK879:AQ879)*100,1),0)</f>
        <v>0</v>
      </c>
      <c r="W881" s="30">
        <f>+IFERROR(ROUND(SUM(e!AR879:BG879)/J881*100,1),0)</f>
        <v>13.4</v>
      </c>
      <c r="X881" s="30">
        <f>+IFERROR(ROUND(SUM(e!BH879:BI879)/SUM(e!BJ879:BK879)*100,1),0)</f>
        <v>96.4</v>
      </c>
      <c r="Y881" s="30">
        <f t="shared" si="104"/>
        <v>266.89999999999998</v>
      </c>
      <c r="Z881" s="30">
        <f t="shared" si="105"/>
        <v>91.3</v>
      </c>
      <c r="AA881" s="30">
        <f>+IFERROR(ROUND(K881/SUM(e!T879:V879),1),0)</f>
        <v>227.5</v>
      </c>
      <c r="AB881" s="42">
        <f>+IFERROR(ROUND((SUM(e!BJ879:BK879)-SUM(e!BL879:BO879))/SUM(e!T879:V879),1),0)</f>
        <v>249.1</v>
      </c>
      <c r="AC881" s="30">
        <f>+IFERROR(ROUND(e!BP879/e!BQ879*100,1),0)</f>
        <v>472.5</v>
      </c>
      <c r="AD881" s="101">
        <f>+e!BR879</f>
        <v>0</v>
      </c>
      <c r="AF881" s="5"/>
      <c r="AG881" s="29"/>
      <c r="BG881" s="5"/>
      <c r="BH881" s="29"/>
      <c r="CH881" s="5"/>
      <c r="CI881" s="29"/>
    </row>
    <row r="882" spans="2:87">
      <c r="B882" s="40" t="s">
        <v>2312</v>
      </c>
      <c r="C882" s="30" t="s">
        <v>2313</v>
      </c>
      <c r="D882" s="30" t="s">
        <v>1485</v>
      </c>
      <c r="E882" s="30" t="s">
        <v>2331</v>
      </c>
      <c r="F882" s="30" t="str">
        <f t="shared" si="103"/>
        <v>京都府久御山町</v>
      </c>
      <c r="G882" s="41">
        <f>+e!F880</f>
        <v>15442</v>
      </c>
      <c r="H882" s="41">
        <f>+e!G880</f>
        <v>10</v>
      </c>
      <c r="I882" s="41">
        <f>+SUM(e!H880:K880)</f>
        <v>3</v>
      </c>
      <c r="J882" s="41">
        <f>+SUM(e!L880:O880)</f>
        <v>108022</v>
      </c>
      <c r="K882" s="41">
        <f>+e!P880</f>
        <v>391623</v>
      </c>
      <c r="L882" s="41">
        <f>+SUM(e!Q880:R880)</f>
        <v>880141</v>
      </c>
      <c r="M882" s="31">
        <f>+IFERROR(ROUND(e!P880/e!S880,0),0)</f>
        <v>65271</v>
      </c>
      <c r="N882" s="30">
        <f>+IFERROR(ROUND(SUM(e!T880:V880)/e!S880,0),0)</f>
        <v>445</v>
      </c>
      <c r="O882" s="30">
        <f>+IFERROR(ROUND(e!W880/e!G880*100,1),0)</f>
        <v>30</v>
      </c>
      <c r="P882" s="41">
        <f>+e!X880</f>
        <v>16</v>
      </c>
      <c r="Q882" s="30">
        <f>+IFERROR(ROUND(e!Z880/e!Y880*100,1),0)</f>
        <v>0</v>
      </c>
      <c r="R882" s="30">
        <f>+IFERROR(ROUND(e!AB880/e!AA880*100,1),0)</f>
        <v>0</v>
      </c>
      <c r="S882" s="30">
        <f>+IFERROR(ROUND(SUM(e!AC880:AF880)/J882*100,1),0)</f>
        <v>17.399999999999999</v>
      </c>
      <c r="T882" s="30">
        <f>+IFERROR(ROUND(e!AG880/e!Y880*100,1),0)</f>
        <v>100</v>
      </c>
      <c r="U882" s="30">
        <f>+IFERROR(ROUND(e!AH880/SUM(e!AH880:AJ880)*100,1),0)</f>
        <v>0</v>
      </c>
      <c r="V882" s="30">
        <f>+IFERROR(ROUND(e!AK880/SUM(e!AK880:AQ880)*100,1),0)</f>
        <v>100</v>
      </c>
      <c r="W882" s="30">
        <f>+IFERROR(ROUND(SUM(e!AR880:BG880)/J882*100,1),0)</f>
        <v>23.6</v>
      </c>
      <c r="X882" s="30">
        <f>+IFERROR(ROUND(SUM(e!BH880:BI880)/SUM(e!BJ880:BK880)*100,1),0)</f>
        <v>91.4</v>
      </c>
      <c r="Y882" s="30">
        <f t="shared" si="104"/>
        <v>224.7</v>
      </c>
      <c r="Z882" s="30">
        <f t="shared" si="105"/>
        <v>82.1</v>
      </c>
      <c r="AA882" s="30">
        <f>+IFERROR(ROUND(K882/SUM(e!T880:V880),1),0)</f>
        <v>146.80000000000001</v>
      </c>
      <c r="AB882" s="42">
        <f>+IFERROR(ROUND((SUM(e!BJ880:BK880)-SUM(e!BL880:BO880))/SUM(e!T880:V880),1),0)</f>
        <v>178.9</v>
      </c>
      <c r="AC882" s="30">
        <f>+IFERROR(ROUND(e!BP880/e!BQ880*100,1),0)</f>
        <v>276.2</v>
      </c>
      <c r="AD882" s="101">
        <f>+e!BR880</f>
        <v>11200</v>
      </c>
      <c r="AF882" s="5"/>
      <c r="AG882" s="29"/>
      <c r="BG882" s="5"/>
      <c r="BH882" s="29"/>
      <c r="CH882" s="5"/>
      <c r="CI882" s="29"/>
    </row>
    <row r="883" spans="2:87">
      <c r="B883" s="40" t="s">
        <v>2312</v>
      </c>
      <c r="C883" s="30" t="s">
        <v>2313</v>
      </c>
      <c r="D883" s="30" t="s">
        <v>1324</v>
      </c>
      <c r="E883" s="30" t="s">
        <v>2332</v>
      </c>
      <c r="F883" s="30" t="str">
        <f t="shared" si="103"/>
        <v>京都府宇治田原町</v>
      </c>
      <c r="G883" s="41">
        <f>+e!F881</f>
        <v>8810</v>
      </c>
      <c r="H883" s="41">
        <f>+e!G881</f>
        <v>8</v>
      </c>
      <c r="I883" s="41">
        <f>+SUM(e!H881:K881)</f>
        <v>3</v>
      </c>
      <c r="J883" s="41">
        <f>+SUM(e!L881:O881)</f>
        <v>98024</v>
      </c>
      <c r="K883" s="41">
        <f>+e!P881</f>
        <v>196511</v>
      </c>
      <c r="L883" s="41">
        <f>+SUM(e!Q881:R881)</f>
        <v>681221</v>
      </c>
      <c r="M883" s="31">
        <f>+IFERROR(ROUND(e!P881/e!S881,0),0)</f>
        <v>49128</v>
      </c>
      <c r="N883" s="30">
        <f>+IFERROR(ROUND(SUM(e!T881:V881)/e!S881,0),0)</f>
        <v>324</v>
      </c>
      <c r="O883" s="30">
        <f>+IFERROR(ROUND(e!W881/e!G881*100,1),0)</f>
        <v>12.5</v>
      </c>
      <c r="P883" s="41">
        <f>+e!X881</f>
        <v>25</v>
      </c>
      <c r="Q883" s="30">
        <f>+IFERROR(ROUND(e!Z881/e!Y881*100,1),0)</f>
        <v>0</v>
      </c>
      <c r="R883" s="30">
        <f>+IFERROR(ROUND(e!AB881/e!AA881*100,1),0)</f>
        <v>88.2</v>
      </c>
      <c r="S883" s="30">
        <f>+IFERROR(ROUND(SUM(e!AC881:AF881)/J883*100,1),0)</f>
        <v>12.5</v>
      </c>
      <c r="T883" s="30">
        <f>+IFERROR(ROUND(e!AG881/e!Y881*100,1),0)</f>
        <v>0</v>
      </c>
      <c r="U883" s="30">
        <f>+IFERROR(ROUND(e!AH881/SUM(e!AH881:AJ881)*100,1),0)</f>
        <v>0</v>
      </c>
      <c r="V883" s="30">
        <f>+IFERROR(ROUND(e!AK881/SUM(e!AK881:AQ881)*100,1),0)</f>
        <v>47.8</v>
      </c>
      <c r="W883" s="30">
        <f>+IFERROR(ROUND(SUM(e!AR881:BG881)/J883*100,1),0)</f>
        <v>13.4</v>
      </c>
      <c r="X883" s="30">
        <f>+IFERROR(ROUND(SUM(e!BH881:BI881)/SUM(e!BJ881:BK881)*100,1),0)</f>
        <v>112.8</v>
      </c>
      <c r="Y883" s="30">
        <f t="shared" si="104"/>
        <v>346.7</v>
      </c>
      <c r="Z883" s="30">
        <f t="shared" si="105"/>
        <v>94.3</v>
      </c>
      <c r="AA883" s="30">
        <f>+IFERROR(ROUND(K883/SUM(e!T881:V881),1),0)</f>
        <v>151.5</v>
      </c>
      <c r="AB883" s="42">
        <f>+IFERROR(ROUND((SUM(e!BJ881:BK881)-SUM(e!BL881:BO881))/SUM(e!T881:V881),1),0)</f>
        <v>160.6</v>
      </c>
      <c r="AC883" s="30">
        <f>+IFERROR(ROUND(e!BP881/e!BQ881*100,1),0)</f>
        <v>144.69999999999999</v>
      </c>
      <c r="AD883" s="101">
        <f>+e!BR881</f>
        <v>0</v>
      </c>
      <c r="AF883" s="5"/>
      <c r="AG883" s="29"/>
      <c r="BG883" s="5"/>
      <c r="BH883" s="29"/>
      <c r="CH883" s="5"/>
      <c r="CI883" s="29"/>
    </row>
    <row r="884" spans="2:87">
      <c r="B884" s="40" t="s">
        <v>2312</v>
      </c>
      <c r="C884" s="30" t="s">
        <v>2313</v>
      </c>
      <c r="D884" s="30" t="s">
        <v>1330</v>
      </c>
      <c r="E884" s="30" t="s">
        <v>2333</v>
      </c>
      <c r="F884" s="30" t="str">
        <f t="shared" si="103"/>
        <v>京都府井手町</v>
      </c>
      <c r="G884" s="41">
        <f>+e!F882</f>
        <v>5199</v>
      </c>
      <c r="H884" s="41">
        <f>+e!G882</f>
        <v>2</v>
      </c>
      <c r="I884" s="41">
        <f>+SUM(e!H882:K882)</f>
        <v>0</v>
      </c>
      <c r="J884" s="41">
        <f>+SUM(e!L882:O882)</f>
        <v>31884</v>
      </c>
      <c r="K884" s="41">
        <f>+e!P882</f>
        <v>87968</v>
      </c>
      <c r="L884" s="41">
        <f>+SUM(e!Q882:R882)</f>
        <v>171162</v>
      </c>
      <c r="M884" s="31">
        <f>+IFERROR(ROUND(e!P882/e!S882,0),0)</f>
        <v>87968</v>
      </c>
      <c r="N884" s="30">
        <f>+IFERROR(ROUND(SUM(e!T882:V882)/e!S882,0),0)</f>
        <v>556</v>
      </c>
      <c r="O884" s="30">
        <f>+IFERROR(ROUND(e!W882/e!G882*100,1),0)</f>
        <v>50</v>
      </c>
      <c r="P884" s="41">
        <f>+e!X882</f>
        <v>7</v>
      </c>
      <c r="Q884" s="30">
        <f>+IFERROR(ROUND(e!Z882/e!Y882*100,1),0)</f>
        <v>0</v>
      </c>
      <c r="R884" s="30">
        <f>+IFERROR(ROUND(e!AB882/e!AA882*100,1),0)</f>
        <v>50</v>
      </c>
      <c r="S884" s="30">
        <f>+IFERROR(ROUND(SUM(e!AC882:AF882)/J884*100,1),0)</f>
        <v>27.2</v>
      </c>
      <c r="T884" s="30">
        <f>+IFERROR(ROUND(e!AG882/e!Y882*100,1),0)</f>
        <v>0</v>
      </c>
      <c r="U884" s="30">
        <f>+IFERROR(ROUND(e!AH882/SUM(e!AH882:AJ882)*100,1),0)</f>
        <v>0</v>
      </c>
      <c r="V884" s="30">
        <f>+IFERROR(ROUND(e!AK882/SUM(e!AK882:AQ882)*100,1),0)</f>
        <v>0</v>
      </c>
      <c r="W884" s="30">
        <f>+IFERROR(ROUND(SUM(e!AR882:BG882)/J884*100,1),0)</f>
        <v>6.4</v>
      </c>
      <c r="X884" s="30">
        <f>+IFERROR(ROUND(SUM(e!BH882:BI882)/SUM(e!BJ882:BK882)*100,1),0)</f>
        <v>123</v>
      </c>
      <c r="Y884" s="30">
        <f t="shared" si="104"/>
        <v>194.6</v>
      </c>
      <c r="Z884" s="30">
        <f t="shared" si="105"/>
        <v>118.7</v>
      </c>
      <c r="AA884" s="30">
        <f>+IFERROR(ROUND(K884/SUM(e!T882:V882),1),0)</f>
        <v>158.19999999999999</v>
      </c>
      <c r="AB884" s="42">
        <f>+IFERROR(ROUND((SUM(e!BJ882:BK882)-SUM(e!BL882:BO882))/SUM(e!T882:V882),1),0)</f>
        <v>133.30000000000001</v>
      </c>
      <c r="AC884" s="30">
        <f>+IFERROR(ROUND(e!BP882/e!BQ882*100,1),0)</f>
        <v>613.29999999999995</v>
      </c>
      <c r="AD884" s="101">
        <f>+e!BR882</f>
        <v>3800</v>
      </c>
      <c r="AF884" s="5"/>
      <c r="AG884" s="29"/>
      <c r="BG884" s="5"/>
      <c r="BH884" s="29"/>
      <c r="CH884" s="5"/>
      <c r="CI884" s="29"/>
    </row>
    <row r="885" spans="2:87">
      <c r="B885" s="40" t="s">
        <v>2312</v>
      </c>
      <c r="C885" s="30" t="s">
        <v>2313</v>
      </c>
      <c r="D885" s="30" t="s">
        <v>1334</v>
      </c>
      <c r="E885" s="30" t="s">
        <v>2334</v>
      </c>
      <c r="F885" s="30" t="str">
        <f t="shared" si="103"/>
        <v>京都府京丹後市</v>
      </c>
      <c r="G885" s="41">
        <f>+e!F883</f>
        <v>29294</v>
      </c>
      <c r="H885" s="41">
        <f>+e!G883</f>
        <v>12</v>
      </c>
      <c r="I885" s="41">
        <f>+SUM(e!H883:K883)</f>
        <v>10</v>
      </c>
      <c r="J885" s="41">
        <f>+SUM(e!L883:O883)</f>
        <v>362149</v>
      </c>
      <c r="K885" s="41">
        <f>+e!P883</f>
        <v>617860</v>
      </c>
      <c r="L885" s="41">
        <f>+SUM(e!Q883:R883)</f>
        <v>2946155</v>
      </c>
      <c r="M885" s="31">
        <f>+IFERROR(ROUND(e!P883/e!S883,0),0)</f>
        <v>51488</v>
      </c>
      <c r="N885" s="30">
        <f>+IFERROR(ROUND(SUM(e!T883:V883)/e!S883,0),0)</f>
        <v>278</v>
      </c>
      <c r="O885" s="30">
        <f>+IFERROR(ROUND(e!W883/e!G883*100,1),0)</f>
        <v>66.7</v>
      </c>
      <c r="P885" s="41">
        <f>+e!X883</f>
        <v>27</v>
      </c>
      <c r="Q885" s="30">
        <f>+IFERROR(ROUND(e!Z883/e!Y883*100,1),0)</f>
        <v>0</v>
      </c>
      <c r="R885" s="30">
        <f>+IFERROR(ROUND(e!AB883/e!AA883*100,1),0)</f>
        <v>0</v>
      </c>
      <c r="S885" s="30">
        <f>+IFERROR(ROUND(SUM(e!AC883:AF883)/J885*100,1),0)</f>
        <v>21.9</v>
      </c>
      <c r="T885" s="30">
        <f>+IFERROR(ROUND(e!AG883/e!Y883*100,1),0)</f>
        <v>31.8</v>
      </c>
      <c r="U885" s="30">
        <f>+IFERROR(ROUND(e!AH883/SUM(e!AH883:AJ883)*100,1),0)</f>
        <v>14.3</v>
      </c>
      <c r="V885" s="30">
        <f>+IFERROR(ROUND(e!AK883/SUM(e!AK883:AQ883)*100,1),0)</f>
        <v>19.100000000000001</v>
      </c>
      <c r="W885" s="30">
        <f>+IFERROR(ROUND(SUM(e!AR883:BG883)/J885*100,1),0)</f>
        <v>4.5999999999999996</v>
      </c>
      <c r="X885" s="30">
        <f>+IFERROR(ROUND(SUM(e!BH883:BI883)/SUM(e!BJ883:BK883)*100,1),0)</f>
        <v>93.8</v>
      </c>
      <c r="Y885" s="30">
        <f t="shared" si="104"/>
        <v>476.8</v>
      </c>
      <c r="Z885" s="30">
        <f t="shared" si="105"/>
        <v>91.7</v>
      </c>
      <c r="AA885" s="30">
        <f>+IFERROR(ROUND(K885/SUM(e!T883:V883),1),0)</f>
        <v>184.9</v>
      </c>
      <c r="AB885" s="42">
        <f>+IFERROR(ROUND((SUM(e!BJ883:BK883)-SUM(e!BL883:BO883))/SUM(e!T883:V883),1),0)</f>
        <v>201.7</v>
      </c>
      <c r="AC885" s="30">
        <f>+IFERROR(ROUND(e!BP883/e!BQ883*100,1),0)</f>
        <v>253.8</v>
      </c>
      <c r="AD885" s="101">
        <f>+e!BR883</f>
        <v>0</v>
      </c>
      <c r="AF885" s="5"/>
      <c r="AG885" s="29"/>
      <c r="BG885" s="5"/>
      <c r="BH885" s="29"/>
      <c r="CH885" s="5"/>
      <c r="CI885" s="29"/>
    </row>
    <row r="886" spans="2:87">
      <c r="B886" s="40" t="s">
        <v>2312</v>
      </c>
      <c r="C886" s="30" t="s">
        <v>2313</v>
      </c>
      <c r="D886" s="30" t="s">
        <v>1609</v>
      </c>
      <c r="E886" s="30" t="s">
        <v>2335</v>
      </c>
      <c r="F886" s="30" t="str">
        <f t="shared" si="103"/>
        <v>京都府京丹波町</v>
      </c>
      <c r="G886" s="41">
        <f>+e!F884</f>
        <v>13229</v>
      </c>
      <c r="H886" s="41">
        <f>+e!G884</f>
        <v>12</v>
      </c>
      <c r="I886" s="41">
        <f>+SUM(e!H884:K884)</f>
        <v>0</v>
      </c>
      <c r="J886" s="41">
        <f>+SUM(e!L884:O884)</f>
        <v>476293</v>
      </c>
      <c r="K886" s="41">
        <f>+e!P884</f>
        <v>484838</v>
      </c>
      <c r="L886" s="41">
        <f>+SUM(e!Q884:R884)</f>
        <v>8134568</v>
      </c>
      <c r="M886" s="31">
        <f>+IFERROR(ROUND(e!P884/e!S884,0),0)</f>
        <v>121210</v>
      </c>
      <c r="N886" s="30">
        <f>+IFERROR(ROUND(SUM(e!T884:V884)/e!S884,0),0)</f>
        <v>498</v>
      </c>
      <c r="O886" s="30">
        <f>+IFERROR(ROUND(e!W884/e!G884*100,1),0)</f>
        <v>41.7</v>
      </c>
      <c r="P886" s="41">
        <f>+e!X884</f>
        <v>4</v>
      </c>
      <c r="Q886" s="30">
        <f>+IFERROR(ROUND(e!Z884/e!Y884*100,1),0)</f>
        <v>0</v>
      </c>
      <c r="R886" s="30">
        <f>+IFERROR(ROUND(e!AB884/e!AA884*100,1),0)</f>
        <v>0</v>
      </c>
      <c r="S886" s="30">
        <f>+IFERROR(ROUND(SUM(e!AC884:AF884)/J886*100,1),0)</f>
        <v>22.9</v>
      </c>
      <c r="T886" s="30">
        <f>+IFERROR(ROUND(e!AG884/e!Y884*100,1),0)</f>
        <v>0</v>
      </c>
      <c r="U886" s="30">
        <f>+IFERROR(ROUND(e!AH884/SUM(e!AH884:AJ884)*100,1),0)</f>
        <v>0</v>
      </c>
      <c r="V886" s="30">
        <f>+IFERROR(ROUND(e!AK884/SUM(e!AK884:AQ884)*100,1),0)</f>
        <v>0</v>
      </c>
      <c r="W886" s="30">
        <f>+IFERROR(ROUND(SUM(e!AR884:BG884)/J886*100,1),0)</f>
        <v>11.8</v>
      </c>
      <c r="X886" s="30">
        <f>+IFERROR(ROUND(SUM(e!BH884:BI884)/SUM(e!BJ884:BK884)*100,1),0)</f>
        <v>105.2</v>
      </c>
      <c r="Y886" s="30">
        <f t="shared" si="104"/>
        <v>1677.8</v>
      </c>
      <c r="Z886" s="30">
        <f t="shared" si="105"/>
        <v>46.6</v>
      </c>
      <c r="AA886" s="30">
        <f>+IFERROR(ROUND(K886/SUM(e!T884:V884),1),0)</f>
        <v>243.3</v>
      </c>
      <c r="AB886" s="42">
        <f>+IFERROR(ROUND((SUM(e!BJ884:BK884)-SUM(e!BL884:BO884))/SUM(e!T884:V884),1),0)</f>
        <v>522.20000000000005</v>
      </c>
      <c r="AC886" s="30">
        <f>+IFERROR(ROUND(e!BP884/e!BQ884*100,1),0)</f>
        <v>39.700000000000003</v>
      </c>
      <c r="AD886" s="101">
        <f>+e!BR884</f>
        <v>0</v>
      </c>
      <c r="AF886" s="5"/>
      <c r="AG886" s="29"/>
      <c r="BG886" s="5"/>
      <c r="BH886" s="29"/>
      <c r="CH886" s="5"/>
      <c r="CI886" s="29"/>
    </row>
    <row r="887" spans="2:87">
      <c r="B887" s="40" t="s">
        <v>2312</v>
      </c>
      <c r="C887" s="30" t="s">
        <v>2313</v>
      </c>
      <c r="D887" s="30" t="s">
        <v>1470</v>
      </c>
      <c r="E887" s="30" t="s">
        <v>2313</v>
      </c>
      <c r="F887" s="30" t="str">
        <f t="shared" si="103"/>
        <v>京都府京都府</v>
      </c>
      <c r="G887" s="41">
        <f>+e!F885</f>
        <v>0</v>
      </c>
      <c r="H887" s="41">
        <f>+e!G885</f>
        <v>59</v>
      </c>
      <c r="I887" s="41">
        <f>+SUM(e!H885:K885)</f>
        <v>3</v>
      </c>
      <c r="J887" s="41">
        <f>+SUM(e!L885:O885)</f>
        <v>88893</v>
      </c>
      <c r="K887" s="41">
        <f>+e!P885</f>
        <v>4494319</v>
      </c>
      <c r="L887" s="41">
        <f>+SUM(e!Q885:R885)</f>
        <v>26678457</v>
      </c>
      <c r="M887" s="31">
        <f>+IFERROR(ROUND(e!P885/e!S885,0),0)</f>
        <v>86429</v>
      </c>
      <c r="N887" s="30">
        <f>+IFERROR(ROUND(SUM(e!T885:V885)/e!S885,0),0)</f>
        <v>768</v>
      </c>
      <c r="O887" s="30">
        <f>+IFERROR(ROUND(e!W885/e!G885*100,1),0)</f>
        <v>67.8</v>
      </c>
      <c r="P887" s="41">
        <f>+e!X885</f>
        <v>10</v>
      </c>
      <c r="Q887" s="30">
        <f>+IFERROR(ROUND(e!Z885/e!Y885*100,1),0)</f>
        <v>0</v>
      </c>
      <c r="R887" s="30">
        <f>+IFERROR(ROUND(e!AB885/e!AA885*100,1),0)</f>
        <v>44.3</v>
      </c>
      <c r="S887" s="30">
        <f>+IFERROR(ROUND(SUM(e!AC885:AF885)/J887*100,1),0)</f>
        <v>24.3</v>
      </c>
      <c r="T887" s="30">
        <f>+IFERROR(ROUND(e!AG885/e!Y885*100,1),0)</f>
        <v>100</v>
      </c>
      <c r="U887" s="30">
        <f>+IFERROR(ROUND(e!AH885/SUM(e!AH885:AJ885)*100,1),0)</f>
        <v>100</v>
      </c>
      <c r="V887" s="30">
        <f>+IFERROR(ROUND(e!AK885/SUM(e!AK885:AQ885)*100,1),0)</f>
        <v>100</v>
      </c>
      <c r="W887" s="30">
        <f>+IFERROR(ROUND(SUM(e!AR885:BG885)/J887*100,1),0)</f>
        <v>46.8</v>
      </c>
      <c r="X887" s="30">
        <f>+IFERROR(ROUND(SUM(e!BH885:BI885)/SUM(e!BJ885:BK885)*100,1),0)</f>
        <v>101.4</v>
      </c>
      <c r="Y887" s="30">
        <f t="shared" si="104"/>
        <v>593.6</v>
      </c>
      <c r="Z887" s="30">
        <f t="shared" si="105"/>
        <v>100.2</v>
      </c>
      <c r="AA887" s="30">
        <f>+IFERROR(ROUND(K887/SUM(e!T885:V885),1),0)</f>
        <v>112.5</v>
      </c>
      <c r="AB887" s="42">
        <f>+IFERROR(ROUND((SUM(e!BJ885:BK885)-SUM(e!BL885:BO885))/SUM(e!T885:V885),1),0)</f>
        <v>112.3</v>
      </c>
      <c r="AC887" s="30">
        <f>+IFERROR(ROUND(e!BP885/e!BQ885*100,1),0)</f>
        <v>92.7</v>
      </c>
      <c r="AD887" s="101">
        <f>+e!BR885</f>
        <v>0</v>
      </c>
      <c r="AF887" s="5"/>
      <c r="AG887" s="29"/>
      <c r="BG887" s="5"/>
      <c r="BH887" s="29"/>
      <c r="CH887" s="5"/>
      <c r="CI887" s="29"/>
    </row>
    <row r="888" spans="2:87">
      <c r="B888" s="40" t="s">
        <v>2336</v>
      </c>
      <c r="C888" s="30" t="s">
        <v>2337</v>
      </c>
      <c r="D888" s="30" t="s">
        <v>1280</v>
      </c>
      <c r="E888" s="30" t="s">
        <v>2338</v>
      </c>
      <c r="F888" s="30" t="str">
        <f t="shared" si="103"/>
        <v>大阪府大阪市</v>
      </c>
      <c r="G888" s="41">
        <f>+e!F886</f>
        <v>2728981</v>
      </c>
      <c r="H888" s="41">
        <f>+e!G886</f>
        <v>1339</v>
      </c>
      <c r="I888" s="41">
        <f>+SUM(e!H886:K886)</f>
        <v>3</v>
      </c>
      <c r="J888" s="41">
        <f>+SUM(e!L886:O886)</f>
        <v>5227220</v>
      </c>
      <c r="K888" s="41">
        <f>+e!P886</f>
        <v>59553519</v>
      </c>
      <c r="L888" s="41">
        <f>+SUM(e!Q886:R886)</f>
        <v>132505985</v>
      </c>
      <c r="M888" s="31">
        <f>+IFERROR(ROUND(e!P886/e!S886,0),0)</f>
        <v>45151</v>
      </c>
      <c r="N888" s="30">
        <f>+IFERROR(ROUND(SUM(e!T886:V886)/e!S886,0),0)</f>
        <v>282</v>
      </c>
      <c r="O888" s="30">
        <f>+IFERROR(ROUND(e!W886/e!G886*100,1),0)</f>
        <v>32.299999999999997</v>
      </c>
      <c r="P888" s="41">
        <f>+e!X886</f>
        <v>24</v>
      </c>
      <c r="Q888" s="30">
        <f>+IFERROR(ROUND(e!Z886/e!Y886*100,1),0)</f>
        <v>18.5</v>
      </c>
      <c r="R888" s="30">
        <f>+IFERROR(ROUND(e!AB886/e!AA886*100,1),0)</f>
        <v>51.6</v>
      </c>
      <c r="S888" s="30">
        <f>+IFERROR(ROUND(SUM(e!AC886:AF886)/J888*100,1),0)</f>
        <v>48</v>
      </c>
      <c r="T888" s="30">
        <f>+IFERROR(ROUND(e!AG886/e!Y886*100,1),0)</f>
        <v>9.9</v>
      </c>
      <c r="U888" s="30">
        <f>+IFERROR(ROUND(e!AH886/SUM(e!AH886:AJ886)*100,1),0)</f>
        <v>86</v>
      </c>
      <c r="V888" s="30">
        <f>+IFERROR(ROUND(e!AK886/SUM(e!AK886:AQ886)*100,1),0)</f>
        <v>24.3</v>
      </c>
      <c r="W888" s="30">
        <f>+IFERROR(ROUND(SUM(e!AR886:BG886)/J888*100,1),0)</f>
        <v>29.8</v>
      </c>
      <c r="X888" s="30">
        <f>+IFERROR(ROUND(SUM(e!BH886:BI886)/SUM(e!BJ886:BK886)*100,1),0)</f>
        <v>129.80000000000001</v>
      </c>
      <c r="Y888" s="30">
        <f t="shared" si="104"/>
        <v>222.5</v>
      </c>
      <c r="Z888" s="30">
        <f t="shared" si="105"/>
        <v>124.1</v>
      </c>
      <c r="AA888" s="30">
        <f>+IFERROR(ROUND(K888/SUM(e!T886:V886),1),0)</f>
        <v>160.30000000000001</v>
      </c>
      <c r="AB888" s="42">
        <f>+IFERROR(ROUND((SUM(e!BJ886:BK886)-SUM(e!BL886:BO886))/SUM(e!T886:V886),1),0)</f>
        <v>129.19999999999999</v>
      </c>
      <c r="AC888" s="30">
        <f>+IFERROR(ROUND(e!BP886/e!BQ886*100,1),0)</f>
        <v>165.2</v>
      </c>
      <c r="AD888" s="101">
        <f>+e!BR886</f>
        <v>0</v>
      </c>
      <c r="AF888" s="5"/>
      <c r="AG888" s="29"/>
      <c r="BG888" s="5"/>
      <c r="BH888" s="29"/>
      <c r="CH888" s="5"/>
      <c r="CI888" s="29"/>
    </row>
    <row r="889" spans="2:87">
      <c r="B889" s="40" t="s">
        <v>2336</v>
      </c>
      <c r="C889" s="30" t="s">
        <v>2337</v>
      </c>
      <c r="D889" s="30" t="s">
        <v>1282</v>
      </c>
      <c r="E889" s="30" t="s">
        <v>2339</v>
      </c>
      <c r="F889" s="30" t="str">
        <f t="shared" si="103"/>
        <v>大阪府堺市</v>
      </c>
      <c r="G889" s="41">
        <f>+e!F887</f>
        <v>830234</v>
      </c>
      <c r="H889" s="41">
        <f>+e!G887</f>
        <v>257</v>
      </c>
      <c r="I889" s="41">
        <f>+SUM(e!H887:K887)</f>
        <v>0</v>
      </c>
      <c r="J889" s="41">
        <f>+SUM(e!L887:O887)</f>
        <v>2422023</v>
      </c>
      <c r="K889" s="41">
        <f>+e!P887</f>
        <v>14457015</v>
      </c>
      <c r="L889" s="41">
        <f>+SUM(e!Q887:R887)</f>
        <v>32804572</v>
      </c>
      <c r="M889" s="31">
        <f>+IFERROR(ROUND(e!P887/e!S887,0),0)</f>
        <v>73760</v>
      </c>
      <c r="N889" s="30">
        <f>+IFERROR(ROUND(SUM(e!T887:V887)/e!S887,0),0)</f>
        <v>447</v>
      </c>
      <c r="O889" s="30">
        <f>+IFERROR(ROUND(e!W887/e!G887*100,1),0)</f>
        <v>54.5</v>
      </c>
      <c r="P889" s="41">
        <f>+e!X887</f>
        <v>19</v>
      </c>
      <c r="Q889" s="30">
        <f>+IFERROR(ROUND(e!Z887/e!Y887*100,1),0)</f>
        <v>0</v>
      </c>
      <c r="R889" s="30">
        <f>+IFERROR(ROUND(e!AB887/e!AA887*100,1),0)</f>
        <v>0</v>
      </c>
      <c r="S889" s="30">
        <f>+IFERROR(ROUND(SUM(e!AC887:AF887)/J889*100,1),0)</f>
        <v>18.5</v>
      </c>
      <c r="T889" s="30">
        <f>+IFERROR(ROUND(e!AG887/e!Y887*100,1),0)</f>
        <v>0</v>
      </c>
      <c r="U889" s="30">
        <f>+IFERROR(ROUND(e!AH887/SUM(e!AH887:AJ887)*100,1),0)</f>
        <v>100</v>
      </c>
      <c r="V889" s="30">
        <f>+IFERROR(ROUND(e!AK887/SUM(e!AK887:AQ887)*100,1),0)</f>
        <v>70.900000000000006</v>
      </c>
      <c r="W889" s="30">
        <f>+IFERROR(ROUND(SUM(e!AR887:BG887)/J889*100,1),0)</f>
        <v>26.5</v>
      </c>
      <c r="X889" s="30">
        <f>+IFERROR(ROUND(SUM(e!BH887:BI887)/SUM(e!BJ887:BK887)*100,1),0)</f>
        <v>110.3</v>
      </c>
      <c r="Y889" s="30">
        <f t="shared" si="104"/>
        <v>226.9</v>
      </c>
      <c r="Z889" s="30">
        <f t="shared" si="105"/>
        <v>105.6</v>
      </c>
      <c r="AA889" s="30">
        <f>+IFERROR(ROUND(K889/SUM(e!T887:V887),1),0)</f>
        <v>164.9</v>
      </c>
      <c r="AB889" s="42">
        <f>+IFERROR(ROUND((SUM(e!BJ887:BK887)-SUM(e!BL887:BO887))/SUM(e!T887:V887),1),0)</f>
        <v>156.19999999999999</v>
      </c>
      <c r="AC889" s="30">
        <f>+IFERROR(ROUND(e!BP887/e!BQ887*100,1),0)</f>
        <v>251</v>
      </c>
      <c r="AD889" s="101">
        <f>+e!BR887</f>
        <v>405800</v>
      </c>
      <c r="AF889" s="5"/>
      <c r="AG889" s="29"/>
      <c r="BG889" s="5"/>
      <c r="BH889" s="29"/>
      <c r="CH889" s="5"/>
      <c r="CI889" s="29"/>
    </row>
    <row r="890" spans="2:87">
      <c r="B890" s="40" t="s">
        <v>2336</v>
      </c>
      <c r="C890" s="30" t="s">
        <v>2337</v>
      </c>
      <c r="D890" s="30" t="s">
        <v>1284</v>
      </c>
      <c r="E890" s="30" t="s">
        <v>2340</v>
      </c>
      <c r="F890" s="30" t="str">
        <f t="shared" si="103"/>
        <v>大阪府池田市</v>
      </c>
      <c r="G890" s="41">
        <f>+e!F888</f>
        <v>104080</v>
      </c>
      <c r="H890" s="41">
        <f>+e!G888</f>
        <v>44</v>
      </c>
      <c r="I890" s="41">
        <f>+SUM(e!H888:K888)</f>
        <v>1</v>
      </c>
      <c r="J890" s="41">
        <f>+SUM(e!L888:O888)</f>
        <v>316130</v>
      </c>
      <c r="K890" s="41">
        <f>+e!P888</f>
        <v>1992249</v>
      </c>
      <c r="L890" s="41">
        <f>+SUM(e!Q888:R888)</f>
        <v>8865561</v>
      </c>
      <c r="M890" s="31">
        <f>+IFERROR(ROUND(e!P888/e!S888,0),0)</f>
        <v>53845</v>
      </c>
      <c r="N890" s="30">
        <f>+IFERROR(ROUND(SUM(e!T888:V888)/e!S888,0),0)</f>
        <v>304</v>
      </c>
      <c r="O890" s="30">
        <f>+IFERROR(ROUND(e!W888/e!G888*100,1),0)</f>
        <v>47.7</v>
      </c>
      <c r="P890" s="41">
        <f>+e!X888</f>
        <v>18</v>
      </c>
      <c r="Q890" s="30">
        <f>+IFERROR(ROUND(e!Z888/e!Y888*100,1),0)</f>
        <v>0</v>
      </c>
      <c r="R890" s="30">
        <f>+IFERROR(ROUND(e!AB888/e!AA888*100,1),0)</f>
        <v>25.1</v>
      </c>
      <c r="S890" s="30">
        <f>+IFERROR(ROUND(SUM(e!AC888:AF888)/J890*100,1),0)</f>
        <v>45.4</v>
      </c>
      <c r="T890" s="30">
        <f>+IFERROR(ROUND(e!AG888/e!Y888*100,1),0)</f>
        <v>83.1</v>
      </c>
      <c r="U890" s="30">
        <f>+IFERROR(ROUND(e!AH888/SUM(e!AH888:AJ888)*100,1),0)</f>
        <v>0</v>
      </c>
      <c r="V890" s="30">
        <f>+IFERROR(ROUND(e!AK888/SUM(e!AK888:AQ888)*100,1),0)</f>
        <v>69</v>
      </c>
      <c r="W890" s="30">
        <f>+IFERROR(ROUND(SUM(e!AR888:BG888)/J890*100,1),0)</f>
        <v>11.7</v>
      </c>
      <c r="X890" s="30">
        <f>+IFERROR(ROUND(SUM(e!BH888:BI888)/SUM(e!BJ888:BK888)*100,1),0)</f>
        <v>118</v>
      </c>
      <c r="Y890" s="30">
        <f t="shared" si="104"/>
        <v>445</v>
      </c>
      <c r="Z890" s="30">
        <f t="shared" si="105"/>
        <v>103.5</v>
      </c>
      <c r="AA890" s="30">
        <f>+IFERROR(ROUND(K890/SUM(e!T888:V888),1),0)</f>
        <v>177.4</v>
      </c>
      <c r="AB890" s="42">
        <f>+IFERROR(ROUND((SUM(e!BJ888:BK888)-SUM(e!BL888:BO888))/SUM(e!T888:V888),1),0)</f>
        <v>171.4</v>
      </c>
      <c r="AC890" s="30">
        <f>+IFERROR(ROUND(e!BP888/e!BQ888*100,1),0)</f>
        <v>329.3</v>
      </c>
      <c r="AD890" s="101">
        <f>+e!BR888</f>
        <v>11500</v>
      </c>
      <c r="AF890" s="5"/>
      <c r="AG890" s="29"/>
      <c r="BG890" s="5"/>
      <c r="BH890" s="29"/>
      <c r="CH890" s="5"/>
      <c r="CI890" s="29"/>
    </row>
    <row r="891" spans="2:87">
      <c r="B891" s="40" t="s">
        <v>2336</v>
      </c>
      <c r="C891" s="30" t="s">
        <v>2337</v>
      </c>
      <c r="D891" s="30" t="s">
        <v>1286</v>
      </c>
      <c r="E891" s="30" t="s">
        <v>2341</v>
      </c>
      <c r="F891" s="30" t="str">
        <f t="shared" si="103"/>
        <v>大阪府箕面市</v>
      </c>
      <c r="G891" s="41">
        <f>+e!F889</f>
        <v>136108</v>
      </c>
      <c r="H891" s="41">
        <f>+e!G889</f>
        <v>31</v>
      </c>
      <c r="I891" s="41">
        <f>+SUM(e!H889:K889)</f>
        <v>2</v>
      </c>
      <c r="J891" s="41">
        <f>+SUM(e!L889:O889)</f>
        <v>512663</v>
      </c>
      <c r="K891" s="41">
        <f>+e!P889</f>
        <v>2305347</v>
      </c>
      <c r="L891" s="41">
        <f>+SUM(e!Q889:R889)</f>
        <v>3061097</v>
      </c>
      <c r="M891" s="31">
        <f>+IFERROR(ROUND(e!P889/e!S889,0),0)</f>
        <v>100232</v>
      </c>
      <c r="N891" s="30">
        <f>+IFERROR(ROUND(SUM(e!T889:V889)/e!S889,0),0)</f>
        <v>611</v>
      </c>
      <c r="O891" s="30">
        <f>+IFERROR(ROUND(e!W889/e!G889*100,1),0)</f>
        <v>29</v>
      </c>
      <c r="P891" s="41">
        <f>+e!X889</f>
        <v>25</v>
      </c>
      <c r="Q891" s="30">
        <f>+IFERROR(ROUND(e!Z889/e!Y889*100,1),0)</f>
        <v>0</v>
      </c>
      <c r="R891" s="30">
        <f>+IFERROR(ROUND(e!AB889/e!AA889*100,1),0)</f>
        <v>0</v>
      </c>
      <c r="S891" s="30">
        <f>+IFERROR(ROUND(SUM(e!AC889:AF889)/J891*100,1),0)</f>
        <v>35.299999999999997</v>
      </c>
      <c r="T891" s="30">
        <f>+IFERROR(ROUND(e!AG889/e!Y889*100,1),0)</f>
        <v>37.700000000000003</v>
      </c>
      <c r="U891" s="30">
        <f>+IFERROR(ROUND(e!AH889/SUM(e!AH889:AJ889)*100,1),0)</f>
        <v>53.6</v>
      </c>
      <c r="V891" s="30">
        <f>+IFERROR(ROUND(e!AK889/SUM(e!AK889:AQ889)*100,1),0)</f>
        <v>86.7</v>
      </c>
      <c r="W891" s="30">
        <f>+IFERROR(ROUND(SUM(e!AR889:BG889)/J891*100,1),0)</f>
        <v>18.5</v>
      </c>
      <c r="X891" s="30">
        <f>+IFERROR(ROUND(SUM(e!BH889:BI889)/SUM(e!BJ889:BK889)*100,1),0)</f>
        <v>116.6</v>
      </c>
      <c r="Y891" s="30">
        <f t="shared" si="104"/>
        <v>132.80000000000001</v>
      </c>
      <c r="Z891" s="30">
        <f t="shared" si="105"/>
        <v>106.1</v>
      </c>
      <c r="AA891" s="30">
        <f>+IFERROR(ROUND(K891/SUM(e!T889:V889),1),0)</f>
        <v>164</v>
      </c>
      <c r="AB891" s="42">
        <f>+IFERROR(ROUND((SUM(e!BJ889:BK889)-SUM(e!BL889:BO889))/SUM(e!T889:V889),1),0)</f>
        <v>154.5</v>
      </c>
      <c r="AC891" s="30">
        <f>+IFERROR(ROUND(e!BP889/e!BQ889*100,1),0)</f>
        <v>320.39999999999998</v>
      </c>
      <c r="AD891" s="101">
        <f>+e!BR889</f>
        <v>42600</v>
      </c>
      <c r="AF891" s="5"/>
      <c r="AG891" s="29"/>
      <c r="BG891" s="5"/>
      <c r="BH891" s="29"/>
      <c r="CH891" s="5"/>
      <c r="CI891" s="29"/>
    </row>
    <row r="892" spans="2:87">
      <c r="B892" s="40" t="s">
        <v>2336</v>
      </c>
      <c r="C892" s="30" t="s">
        <v>2337</v>
      </c>
      <c r="D892" s="30" t="s">
        <v>1292</v>
      </c>
      <c r="E892" s="30" t="s">
        <v>2342</v>
      </c>
      <c r="F892" s="30" t="str">
        <f t="shared" si="103"/>
        <v>大阪府豊中市</v>
      </c>
      <c r="G892" s="41">
        <f>+e!F890</f>
        <v>398471</v>
      </c>
      <c r="H892" s="41">
        <f>+e!G890</f>
        <v>150</v>
      </c>
      <c r="I892" s="41">
        <f>+SUM(e!H890:K890)</f>
        <v>1</v>
      </c>
      <c r="J892" s="41">
        <f>+SUM(e!L890:O890)</f>
        <v>809593</v>
      </c>
      <c r="K892" s="41">
        <f>+e!P890</f>
        <v>6797924</v>
      </c>
      <c r="L892" s="41">
        <f>+SUM(e!Q890:R890)</f>
        <v>22967329</v>
      </c>
      <c r="M892" s="31">
        <f>+IFERROR(ROUND(e!P890/e!S890,0),0)</f>
        <v>50731</v>
      </c>
      <c r="N892" s="30">
        <f>+IFERROR(ROUND(SUM(e!T890:V890)/e!S890,0),0)</f>
        <v>315</v>
      </c>
      <c r="O892" s="30">
        <f>+IFERROR(ROUND(e!W890/e!G890*100,1),0)</f>
        <v>51.3</v>
      </c>
      <c r="P892" s="41">
        <f>+e!X890</f>
        <v>23</v>
      </c>
      <c r="Q892" s="30">
        <f>+IFERROR(ROUND(e!Z890/e!Y890*100,1),0)</f>
        <v>0</v>
      </c>
      <c r="R892" s="30">
        <f>+IFERROR(ROUND(e!AB890/e!AA890*100,1),0)</f>
        <v>28.6</v>
      </c>
      <c r="S892" s="30">
        <f>+IFERROR(ROUND(SUM(e!AC890:AF890)/J892*100,1),0)</f>
        <v>25.9</v>
      </c>
      <c r="T892" s="30">
        <f>+IFERROR(ROUND(e!AG890/e!Y890*100,1),0)</f>
        <v>0</v>
      </c>
      <c r="U892" s="30">
        <f>+IFERROR(ROUND(e!AH890/SUM(e!AH890:AJ890)*100,1),0)</f>
        <v>11.3</v>
      </c>
      <c r="V892" s="30">
        <f>+IFERROR(ROUND(e!AK890/SUM(e!AK890:AQ890)*100,1),0)</f>
        <v>89.4</v>
      </c>
      <c r="W892" s="30">
        <f>+IFERROR(ROUND(SUM(e!AR890:BG890)/J892*100,1),0)</f>
        <v>23.5</v>
      </c>
      <c r="X892" s="30">
        <f>+IFERROR(ROUND(SUM(e!BH890:BI890)/SUM(e!BJ890:BK890)*100,1),0)</f>
        <v>109.5</v>
      </c>
      <c r="Y892" s="30">
        <f t="shared" si="104"/>
        <v>337.9</v>
      </c>
      <c r="Z892" s="30">
        <f t="shared" si="105"/>
        <v>99.4</v>
      </c>
      <c r="AA892" s="30">
        <f>+IFERROR(ROUND(K892/SUM(e!T890:V890),1),0)</f>
        <v>161.1</v>
      </c>
      <c r="AB892" s="42">
        <f>+IFERROR(ROUND((SUM(e!BJ890:BK890)-SUM(e!BL890:BO890))/SUM(e!T890:V890),1),0)</f>
        <v>162</v>
      </c>
      <c r="AC892" s="30">
        <f>+IFERROR(ROUND(e!BP890/e!BQ890*100,1),0)</f>
        <v>152.1</v>
      </c>
      <c r="AD892" s="101">
        <f>+e!BR890</f>
        <v>194590</v>
      </c>
      <c r="AF892" s="5"/>
      <c r="AG892" s="29"/>
      <c r="BG892" s="5"/>
      <c r="BH892" s="29"/>
      <c r="CH892" s="5"/>
      <c r="CI892" s="29"/>
    </row>
    <row r="893" spans="2:87">
      <c r="B893" s="40" t="s">
        <v>2336</v>
      </c>
      <c r="C893" s="30" t="s">
        <v>2337</v>
      </c>
      <c r="D893" s="30" t="s">
        <v>1294</v>
      </c>
      <c r="E893" s="30" t="s">
        <v>2343</v>
      </c>
      <c r="F893" s="30" t="str">
        <f t="shared" si="103"/>
        <v>大阪府吹田市</v>
      </c>
      <c r="G893" s="41">
        <f>+e!F891</f>
        <v>379448</v>
      </c>
      <c r="H893" s="41">
        <f>+e!G891</f>
        <v>155</v>
      </c>
      <c r="I893" s="41">
        <f>+SUM(e!H891:K891)</f>
        <v>2</v>
      </c>
      <c r="J893" s="41">
        <f>+SUM(e!L891:O891)</f>
        <v>725887</v>
      </c>
      <c r="K893" s="41">
        <f>+e!P891</f>
        <v>6051572</v>
      </c>
      <c r="L893" s="41">
        <f>+SUM(e!Q891:R891)</f>
        <v>11320108</v>
      </c>
      <c r="M893" s="31">
        <f>+IFERROR(ROUND(e!P891/e!S891,0),0)</f>
        <v>52169</v>
      </c>
      <c r="N893" s="30">
        <f>+IFERROR(ROUND(SUM(e!T891:V891)/e!S891,0),0)</f>
        <v>345</v>
      </c>
      <c r="O893" s="30">
        <f>+IFERROR(ROUND(e!W891/e!G891*100,1),0)</f>
        <v>62.6</v>
      </c>
      <c r="P893" s="41">
        <f>+e!X891</f>
        <v>19</v>
      </c>
      <c r="Q893" s="30">
        <f>+IFERROR(ROUND(e!Z891/e!Y891*100,1),0)</f>
        <v>0</v>
      </c>
      <c r="R893" s="30">
        <f>+IFERROR(ROUND(e!AB891/e!AA891*100,1),0)</f>
        <v>78.900000000000006</v>
      </c>
      <c r="S893" s="30">
        <f>+IFERROR(ROUND(SUM(e!AC891:AF891)/J893*100,1),0)</f>
        <v>37.700000000000003</v>
      </c>
      <c r="T893" s="30">
        <f>+IFERROR(ROUND(e!AG891/e!Y891*100,1),0)</f>
        <v>0</v>
      </c>
      <c r="U893" s="30">
        <f>+IFERROR(ROUND(e!AH891/SUM(e!AH891:AJ891)*100,1),0)</f>
        <v>97.7</v>
      </c>
      <c r="V893" s="30">
        <f>+IFERROR(ROUND(e!AK891/SUM(e!AK891:AQ891)*100,1),0)</f>
        <v>90.3</v>
      </c>
      <c r="W893" s="30">
        <f>+IFERROR(ROUND(SUM(e!AR891:BG891)/J893*100,1),0)</f>
        <v>18.7</v>
      </c>
      <c r="X893" s="30">
        <f>+IFERROR(ROUND(SUM(e!BH891:BI891)/SUM(e!BJ891:BK891)*100,1),0)</f>
        <v>118.8</v>
      </c>
      <c r="Y893" s="30">
        <f t="shared" si="104"/>
        <v>187.1</v>
      </c>
      <c r="Z893" s="30">
        <f t="shared" si="105"/>
        <v>107.2</v>
      </c>
      <c r="AA893" s="30">
        <f>+IFERROR(ROUND(K893/SUM(e!T891:V891),1),0)</f>
        <v>151.1</v>
      </c>
      <c r="AB893" s="42">
        <f>+IFERROR(ROUND((SUM(e!BJ891:BK891)-SUM(e!BL891:BO891))/SUM(e!T891:V891),1),0)</f>
        <v>140.9</v>
      </c>
      <c r="AC893" s="30">
        <f>+IFERROR(ROUND(e!BP891/e!BQ891*100,1),0)</f>
        <v>199.2</v>
      </c>
      <c r="AD893" s="101">
        <f>+e!BR891</f>
        <v>92700</v>
      </c>
      <c r="AF893" s="5"/>
      <c r="AG893" s="29"/>
      <c r="BG893" s="5"/>
      <c r="BH893" s="29"/>
      <c r="CH893" s="5"/>
      <c r="CI893" s="29"/>
    </row>
    <row r="894" spans="2:87">
      <c r="B894" s="40" t="s">
        <v>2336</v>
      </c>
      <c r="C894" s="30" t="s">
        <v>2337</v>
      </c>
      <c r="D894" s="30" t="s">
        <v>1296</v>
      </c>
      <c r="E894" s="30" t="s">
        <v>2344</v>
      </c>
      <c r="F894" s="30" t="str">
        <f t="shared" si="103"/>
        <v>大阪府摂津市</v>
      </c>
      <c r="G894" s="41">
        <f>+e!F892</f>
        <v>85570</v>
      </c>
      <c r="H894" s="41">
        <f>+e!G892</f>
        <v>34</v>
      </c>
      <c r="I894" s="41">
        <f>+SUM(e!H892:K892)</f>
        <v>1</v>
      </c>
      <c r="J894" s="41">
        <f>+SUM(e!L892:O892)</f>
        <v>239489</v>
      </c>
      <c r="K894" s="41">
        <f>+e!P892</f>
        <v>1772020</v>
      </c>
      <c r="L894" s="41">
        <f>+SUM(e!Q892:R892)</f>
        <v>3664560</v>
      </c>
      <c r="M894" s="31">
        <f>+IFERROR(ROUND(e!P892/e!S892,0),0)</f>
        <v>55376</v>
      </c>
      <c r="N894" s="30">
        <f>+IFERROR(ROUND(SUM(e!T892:V892)/e!S892,0),0)</f>
        <v>290</v>
      </c>
      <c r="O894" s="30">
        <f>+IFERROR(ROUND(e!W892/e!G892*100,1),0)</f>
        <v>29.4</v>
      </c>
      <c r="P894" s="41">
        <f>+e!X892</f>
        <v>17</v>
      </c>
      <c r="Q894" s="30">
        <f>+IFERROR(ROUND(e!Z892/e!Y892*100,1),0)</f>
        <v>0</v>
      </c>
      <c r="R894" s="30">
        <f>+IFERROR(ROUND(e!AB892/e!AA892*100,1),0)</f>
        <v>68.8</v>
      </c>
      <c r="S894" s="30">
        <f>+IFERROR(ROUND(SUM(e!AC892:AF892)/J894*100,1),0)</f>
        <v>41.9</v>
      </c>
      <c r="T894" s="30">
        <f>+IFERROR(ROUND(e!AG892/e!Y892*100,1),0)</f>
        <v>96</v>
      </c>
      <c r="U894" s="30">
        <f>+IFERROR(ROUND(e!AH892/SUM(e!AH892:AJ892)*100,1),0)</f>
        <v>87.9</v>
      </c>
      <c r="V894" s="30">
        <f>+IFERROR(ROUND(e!AK892/SUM(e!AK892:AQ892)*100,1),0)</f>
        <v>54.5</v>
      </c>
      <c r="W894" s="30">
        <f>+IFERROR(ROUND(SUM(e!AR892:BG892)/J894*100,1),0)</f>
        <v>8.6</v>
      </c>
      <c r="X894" s="30">
        <f>+IFERROR(ROUND(SUM(e!BH892:BI892)/SUM(e!BJ892:BK892)*100,1),0)</f>
        <v>104.5</v>
      </c>
      <c r="Y894" s="30">
        <f t="shared" si="104"/>
        <v>206.8</v>
      </c>
      <c r="Z894" s="30">
        <f t="shared" si="105"/>
        <v>93</v>
      </c>
      <c r="AA894" s="30">
        <f>+IFERROR(ROUND(K894/SUM(e!T892:V892),1),0)</f>
        <v>190.9</v>
      </c>
      <c r="AB894" s="42">
        <f>+IFERROR(ROUND((SUM(e!BJ892:BK892)-SUM(e!BL892:BO892))/SUM(e!T892:V892),1),0)</f>
        <v>205.3</v>
      </c>
      <c r="AC894" s="30">
        <f>+IFERROR(ROUND(e!BP892/e!BQ892*100,1),0)</f>
        <v>312.2</v>
      </c>
      <c r="AD894" s="101">
        <f>+e!BR892</f>
        <v>50600</v>
      </c>
      <c r="AF894" s="5"/>
      <c r="AG894" s="29"/>
      <c r="BG894" s="5"/>
      <c r="BH894" s="29"/>
      <c r="CH894" s="5"/>
      <c r="CI894" s="29"/>
    </row>
    <row r="895" spans="2:87">
      <c r="B895" s="40" t="s">
        <v>2336</v>
      </c>
      <c r="C895" s="30" t="s">
        <v>2337</v>
      </c>
      <c r="D895" s="30" t="s">
        <v>1298</v>
      </c>
      <c r="E895" s="30" t="s">
        <v>2345</v>
      </c>
      <c r="F895" s="30" t="str">
        <f t="shared" si="103"/>
        <v>大阪府茨木市</v>
      </c>
      <c r="G895" s="41">
        <f>+e!F893</f>
        <v>281888</v>
      </c>
      <c r="H895" s="41">
        <f>+e!G893</f>
        <v>82</v>
      </c>
      <c r="I895" s="41">
        <f>+SUM(e!H893:K893)</f>
        <v>2</v>
      </c>
      <c r="J895" s="41">
        <f>+SUM(e!L893:O893)</f>
        <v>795953</v>
      </c>
      <c r="K895" s="41">
        <f>+e!P893</f>
        <v>4259988</v>
      </c>
      <c r="L895" s="41">
        <f>+SUM(e!Q893:R893)</f>
        <v>4381099</v>
      </c>
      <c r="M895" s="31">
        <f>+IFERROR(ROUND(e!P893/e!S893,0),0)</f>
        <v>92608</v>
      </c>
      <c r="N895" s="30">
        <f>+IFERROR(ROUND(SUM(e!T893:V893)/e!S893,0),0)</f>
        <v>627</v>
      </c>
      <c r="O895" s="30">
        <f>+IFERROR(ROUND(e!W893/e!G893*100,1),0)</f>
        <v>30.5</v>
      </c>
      <c r="P895" s="41">
        <f>+e!X893</f>
        <v>15</v>
      </c>
      <c r="Q895" s="30">
        <f>+IFERROR(ROUND(e!Z893/e!Y893*100,1),0)</f>
        <v>0</v>
      </c>
      <c r="R895" s="30">
        <f>+IFERROR(ROUND(e!AB893/e!AA893*100,1),0)</f>
        <v>44.4</v>
      </c>
      <c r="S895" s="30">
        <f>+IFERROR(ROUND(SUM(e!AC893:AF893)/J895*100,1),0)</f>
        <v>14.5</v>
      </c>
      <c r="T895" s="30">
        <f>+IFERROR(ROUND(e!AG893/e!Y893*100,1),0)</f>
        <v>29.4</v>
      </c>
      <c r="U895" s="30">
        <f>+IFERROR(ROUND(e!AH893/SUM(e!AH893:AJ893)*100,1),0)</f>
        <v>100</v>
      </c>
      <c r="V895" s="30">
        <f>+IFERROR(ROUND(e!AK893/SUM(e!AK893:AQ893)*100,1),0)</f>
        <v>92.4</v>
      </c>
      <c r="W895" s="30">
        <f>+IFERROR(ROUND(SUM(e!AR893:BG893)/J895*100,1),0)</f>
        <v>18.7</v>
      </c>
      <c r="X895" s="30">
        <f>+IFERROR(ROUND(SUM(e!BH893:BI893)/SUM(e!BJ893:BK893)*100,1),0)</f>
        <v>114.9</v>
      </c>
      <c r="Y895" s="30">
        <f t="shared" si="104"/>
        <v>102.8</v>
      </c>
      <c r="Z895" s="30">
        <f t="shared" si="105"/>
        <v>103.4</v>
      </c>
      <c r="AA895" s="30">
        <f>+IFERROR(ROUND(K895/SUM(e!T893:V893),1),0)</f>
        <v>147.69999999999999</v>
      </c>
      <c r="AB895" s="42">
        <f>+IFERROR(ROUND((SUM(e!BJ893:BK893)-SUM(e!BL893:BO893))/SUM(e!T893:V893),1),0)</f>
        <v>142.80000000000001</v>
      </c>
      <c r="AC895" s="30">
        <f>+IFERROR(ROUND(e!BP893/e!BQ893*100,1),0)</f>
        <v>289.7</v>
      </c>
      <c r="AD895" s="101">
        <f>+e!BR893</f>
        <v>94000</v>
      </c>
      <c r="AF895" s="5"/>
      <c r="AG895" s="29"/>
      <c r="BG895" s="5"/>
      <c r="BH895" s="29"/>
      <c r="CH895" s="5"/>
      <c r="CI895" s="29"/>
    </row>
    <row r="896" spans="2:87">
      <c r="B896" s="40" t="s">
        <v>2336</v>
      </c>
      <c r="C896" s="30" t="s">
        <v>2337</v>
      </c>
      <c r="D896" s="30" t="s">
        <v>1300</v>
      </c>
      <c r="E896" s="30" t="s">
        <v>2346</v>
      </c>
      <c r="F896" s="30" t="str">
        <f t="shared" si="103"/>
        <v>大阪府高槻市</v>
      </c>
      <c r="G896" s="41">
        <f>+e!F894</f>
        <v>348272</v>
      </c>
      <c r="H896" s="41">
        <f>+e!G894</f>
        <v>107</v>
      </c>
      <c r="I896" s="41">
        <f>+SUM(e!H894:K894)</f>
        <v>3</v>
      </c>
      <c r="J896" s="41">
        <f>+SUM(e!L894:O894)</f>
        <v>1071977</v>
      </c>
      <c r="K896" s="41">
        <f>+e!P894</f>
        <v>5231418</v>
      </c>
      <c r="L896" s="41">
        <f>+SUM(e!Q894:R894)</f>
        <v>1076064</v>
      </c>
      <c r="M896" s="31">
        <f>+IFERROR(ROUND(e!P894/e!S894,0),0)</f>
        <v>69752</v>
      </c>
      <c r="N896" s="30">
        <f>+IFERROR(ROUND(SUM(e!T894:V894)/e!S894,0),0)</f>
        <v>468</v>
      </c>
      <c r="O896" s="30">
        <f>+IFERROR(ROUND(e!W894/e!G894*100,1),0)</f>
        <v>51.4</v>
      </c>
      <c r="P896" s="41">
        <f>+e!X894</f>
        <v>15</v>
      </c>
      <c r="Q896" s="30">
        <f>+IFERROR(ROUND(e!Z894/e!Y894*100,1),0)</f>
        <v>97.4</v>
      </c>
      <c r="R896" s="30">
        <f>+IFERROR(ROUND(e!AB894/e!AA894*100,1),0)</f>
        <v>50.6</v>
      </c>
      <c r="S896" s="30">
        <f>+IFERROR(ROUND(SUM(e!AC894:AF894)/J896*100,1),0)</f>
        <v>14.6</v>
      </c>
      <c r="T896" s="30">
        <f>+IFERROR(ROUND(e!AG894/e!Y894*100,1),0)</f>
        <v>100</v>
      </c>
      <c r="U896" s="30">
        <f>+IFERROR(ROUND(e!AH894/SUM(e!AH894:AJ894)*100,1),0)</f>
        <v>86.7</v>
      </c>
      <c r="V896" s="30">
        <f>+IFERROR(ROUND(e!AK894/SUM(e!AK894:AQ894)*100,1),0)</f>
        <v>99.8</v>
      </c>
      <c r="W896" s="30">
        <f>+IFERROR(ROUND(SUM(e!AR894:BG894)/J896*100,1),0)</f>
        <v>16.5</v>
      </c>
      <c r="X896" s="30">
        <f>+IFERROR(ROUND(SUM(e!BH894:BI894)/SUM(e!BJ894:BK894)*100,1),0)</f>
        <v>121.1</v>
      </c>
      <c r="Y896" s="30">
        <f t="shared" si="104"/>
        <v>20.6</v>
      </c>
      <c r="Z896" s="30">
        <f t="shared" si="105"/>
        <v>114.4</v>
      </c>
      <c r="AA896" s="30">
        <f>+IFERROR(ROUND(K896/SUM(e!T894:V894),1),0)</f>
        <v>149</v>
      </c>
      <c r="AB896" s="42">
        <f>+IFERROR(ROUND((SUM(e!BJ894:BK894)-SUM(e!BL894:BO894))/SUM(e!T894:V894),1),0)</f>
        <v>130.30000000000001</v>
      </c>
      <c r="AC896" s="30">
        <f>+IFERROR(ROUND(e!BP894/e!BQ894*100,1),0)</f>
        <v>594.29999999999995</v>
      </c>
      <c r="AD896" s="101">
        <f>+e!BR894</f>
        <v>73900</v>
      </c>
      <c r="AF896" s="5"/>
      <c r="AG896" s="29"/>
      <c r="BG896" s="5"/>
      <c r="BH896" s="29"/>
      <c r="CH896" s="5"/>
      <c r="CI896" s="29"/>
    </row>
    <row r="897" spans="2:87">
      <c r="B897" s="40" t="s">
        <v>2336</v>
      </c>
      <c r="C897" s="30" t="s">
        <v>2337</v>
      </c>
      <c r="D897" s="30" t="s">
        <v>1302</v>
      </c>
      <c r="E897" s="30" t="s">
        <v>2347</v>
      </c>
      <c r="F897" s="30" t="str">
        <f t="shared" si="103"/>
        <v>大阪府島本町</v>
      </c>
      <c r="G897" s="41">
        <f>+e!F895</f>
        <v>30530</v>
      </c>
      <c r="H897" s="41">
        <f>+e!G895</f>
        <v>10</v>
      </c>
      <c r="I897" s="41">
        <f>+SUM(e!H895:K895)</f>
        <v>1</v>
      </c>
      <c r="J897" s="41">
        <f>+SUM(e!L895:O895)</f>
        <v>90767</v>
      </c>
      <c r="K897" s="41">
        <f>+e!P895</f>
        <v>488444</v>
      </c>
      <c r="L897" s="41">
        <f>+SUM(e!Q895:R895)</f>
        <v>384764</v>
      </c>
      <c r="M897" s="31">
        <f>+IFERROR(ROUND(e!P895/e!S895,0),0)</f>
        <v>54272</v>
      </c>
      <c r="N897" s="30">
        <f>+IFERROR(ROUND(SUM(e!T895:V895)/e!S895,0),0)</f>
        <v>334</v>
      </c>
      <c r="O897" s="30">
        <f>+IFERROR(ROUND(e!W895/e!G895*100,1),0)</f>
        <v>20</v>
      </c>
      <c r="P897" s="41">
        <f>+e!X895</f>
        <v>9</v>
      </c>
      <c r="Q897" s="30">
        <f>+IFERROR(ROUND(e!Z895/e!Y895*100,1),0)</f>
        <v>0</v>
      </c>
      <c r="R897" s="30">
        <f>+IFERROR(ROUND(e!AB895/e!AA895*100,1),0)</f>
        <v>93.8</v>
      </c>
      <c r="S897" s="30">
        <f>+IFERROR(ROUND(SUM(e!AC895:AF895)/J897*100,1),0)</f>
        <v>37.6</v>
      </c>
      <c r="T897" s="30">
        <f>+IFERROR(ROUND(e!AG895/e!Y895*100,1),0)</f>
        <v>62</v>
      </c>
      <c r="U897" s="30">
        <f>+IFERROR(ROUND(e!AH895/SUM(e!AH895:AJ895)*100,1),0)</f>
        <v>0</v>
      </c>
      <c r="V897" s="30">
        <f>+IFERROR(ROUND(e!AK895/SUM(e!AK895:AQ895)*100,1),0)</f>
        <v>98.5</v>
      </c>
      <c r="W897" s="30">
        <f>+IFERROR(ROUND(SUM(e!AR895:BG895)/J897*100,1),0)</f>
        <v>14.8</v>
      </c>
      <c r="X897" s="30">
        <f>+IFERROR(ROUND(SUM(e!BH895:BI895)/SUM(e!BJ895:BK895)*100,1),0)</f>
        <v>127.2</v>
      </c>
      <c r="Y897" s="30">
        <f t="shared" si="104"/>
        <v>78.8</v>
      </c>
      <c r="Z897" s="30">
        <f t="shared" si="105"/>
        <v>104.6</v>
      </c>
      <c r="AA897" s="30">
        <f>+IFERROR(ROUND(K897/SUM(e!T895:V895),1),0)</f>
        <v>162.5</v>
      </c>
      <c r="AB897" s="42">
        <f>+IFERROR(ROUND((SUM(e!BJ895:BK895)-SUM(e!BL895:BO895))/SUM(e!T895:V895),1),0)</f>
        <v>155.4</v>
      </c>
      <c r="AC897" s="30">
        <f>+IFERROR(ROUND(e!BP895/e!BQ895*100,1),0)</f>
        <v>742.9</v>
      </c>
      <c r="AD897" s="101">
        <f>+e!BR895</f>
        <v>2000</v>
      </c>
      <c r="AF897" s="5"/>
      <c r="AG897" s="29"/>
      <c r="BG897" s="5"/>
      <c r="BH897" s="29"/>
      <c r="CH897" s="5"/>
      <c r="CI897" s="29"/>
    </row>
    <row r="898" spans="2:87">
      <c r="B898" s="40" t="s">
        <v>2336</v>
      </c>
      <c r="C898" s="30" t="s">
        <v>2337</v>
      </c>
      <c r="D898" s="30" t="s">
        <v>1523</v>
      </c>
      <c r="E898" s="30" t="s">
        <v>2348</v>
      </c>
      <c r="F898" s="30" t="str">
        <f t="shared" si="103"/>
        <v>大阪府枚方市</v>
      </c>
      <c r="G898" s="41">
        <f>+e!F896</f>
        <v>398975</v>
      </c>
      <c r="H898" s="41">
        <f>+e!G896</f>
        <v>120</v>
      </c>
      <c r="I898" s="41">
        <f>+SUM(e!H896:K896)</f>
        <v>1</v>
      </c>
      <c r="J898" s="41">
        <f>+SUM(e!L896:O896)</f>
        <v>1167550</v>
      </c>
      <c r="K898" s="41">
        <f>+e!P896</f>
        <v>5766085</v>
      </c>
      <c r="L898" s="41">
        <f>+SUM(e!Q896:R896)</f>
        <v>20019972</v>
      </c>
      <c r="M898" s="31">
        <f>+IFERROR(ROUND(e!P896/e!S896,0),0)</f>
        <v>75870</v>
      </c>
      <c r="N898" s="30">
        <f>+IFERROR(ROUND(SUM(e!T896:V896)/e!S896,0),0)</f>
        <v>554</v>
      </c>
      <c r="O898" s="30">
        <f>+IFERROR(ROUND(e!W896/e!G896*100,1),0)</f>
        <v>51.7</v>
      </c>
      <c r="P898" s="41">
        <f>+e!X896</f>
        <v>22</v>
      </c>
      <c r="Q898" s="30">
        <f>+IFERROR(ROUND(e!Z896/e!Y896*100,1),0)</f>
        <v>0</v>
      </c>
      <c r="R898" s="30">
        <f>+IFERROR(ROUND(e!AB896/e!AA896*100,1),0)</f>
        <v>46.2</v>
      </c>
      <c r="S898" s="30">
        <f>+IFERROR(ROUND(SUM(e!AC896:AF896)/J898*100,1),0)</f>
        <v>25</v>
      </c>
      <c r="T898" s="30">
        <f>+IFERROR(ROUND(e!AG896/e!Y896*100,1),0)</f>
        <v>0</v>
      </c>
      <c r="U898" s="30">
        <f>+IFERROR(ROUND(e!AH896/SUM(e!AH896:AJ896)*100,1),0)</f>
        <v>93.8</v>
      </c>
      <c r="V898" s="30">
        <f>+IFERROR(ROUND(e!AK896/SUM(e!AK896:AQ896)*100,1),0)</f>
        <v>52.8</v>
      </c>
      <c r="W898" s="30">
        <f>+IFERROR(ROUND(SUM(e!AR896:BG896)/J898*100,1),0)</f>
        <v>24.9</v>
      </c>
      <c r="X898" s="30">
        <f>+IFERROR(ROUND(SUM(e!BH896:BI896)/SUM(e!BJ896:BK896)*100,1),0)</f>
        <v>125.4</v>
      </c>
      <c r="Y898" s="30">
        <f t="shared" si="104"/>
        <v>347.2</v>
      </c>
      <c r="Z898" s="30">
        <f t="shared" si="105"/>
        <v>119.3</v>
      </c>
      <c r="AA898" s="30">
        <f>+IFERROR(ROUND(K898/SUM(e!T896:V896),1),0)</f>
        <v>136.9</v>
      </c>
      <c r="AB898" s="42">
        <f>+IFERROR(ROUND((SUM(e!BJ896:BK896)-SUM(e!BL896:BO896))/SUM(e!T896:V896),1),0)</f>
        <v>114.8</v>
      </c>
      <c r="AC898" s="30">
        <f>+IFERROR(ROUND(e!BP896/e!BQ896*100,1),0)</f>
        <v>247.5</v>
      </c>
      <c r="AD898" s="101">
        <f>+e!BR896</f>
        <v>79400</v>
      </c>
      <c r="AF898" s="5"/>
      <c r="AG898" s="29"/>
      <c r="BG898" s="5"/>
      <c r="BH898" s="29"/>
      <c r="CH898" s="5"/>
      <c r="CI898" s="29"/>
    </row>
    <row r="899" spans="2:87">
      <c r="B899" s="40" t="s">
        <v>2336</v>
      </c>
      <c r="C899" s="30" t="s">
        <v>2337</v>
      </c>
      <c r="D899" s="30" t="s">
        <v>1304</v>
      </c>
      <c r="E899" s="30" t="s">
        <v>2349</v>
      </c>
      <c r="F899" s="30" t="str">
        <f t="shared" si="103"/>
        <v>大阪府寝屋川市</v>
      </c>
      <c r="G899" s="41">
        <f>+e!F897</f>
        <v>230820</v>
      </c>
      <c r="H899" s="41">
        <f>+e!G897</f>
        <v>48</v>
      </c>
      <c r="I899" s="41">
        <f>+SUM(e!H897:K897)</f>
        <v>1</v>
      </c>
      <c r="J899" s="41">
        <f>+SUM(e!L897:O897)</f>
        <v>621828</v>
      </c>
      <c r="K899" s="41">
        <f>+e!P897</f>
        <v>3550501</v>
      </c>
      <c r="L899" s="41">
        <f>+SUM(e!Q897:R897)</f>
        <v>9770283</v>
      </c>
      <c r="M899" s="31">
        <f>+IFERROR(ROUND(e!P897/e!S897,0),0)</f>
        <v>91038</v>
      </c>
      <c r="N899" s="30">
        <f>+IFERROR(ROUND(SUM(e!T897:V897)/e!S897,0),0)</f>
        <v>600</v>
      </c>
      <c r="O899" s="30">
        <f>+IFERROR(ROUND(e!W897/e!G897*100,1),0)</f>
        <v>41.7</v>
      </c>
      <c r="P899" s="41">
        <f>+e!X897</f>
        <v>12</v>
      </c>
      <c r="Q899" s="30">
        <f>+IFERROR(ROUND(e!Z897/e!Y897*100,1),0)</f>
        <v>0</v>
      </c>
      <c r="R899" s="30">
        <f>+IFERROR(ROUND(e!AB897/e!AA897*100,1),0)</f>
        <v>100</v>
      </c>
      <c r="S899" s="30">
        <f>+IFERROR(ROUND(SUM(e!AC897:AF897)/J899*100,1),0)</f>
        <v>21.6</v>
      </c>
      <c r="T899" s="30">
        <f>+IFERROR(ROUND(e!AG897/e!Y897*100,1),0)</f>
        <v>100</v>
      </c>
      <c r="U899" s="30">
        <f>+IFERROR(ROUND(e!AH897/SUM(e!AH897:AJ897)*100,1),0)</f>
        <v>95.6</v>
      </c>
      <c r="V899" s="30">
        <f>+IFERROR(ROUND(e!AK897/SUM(e!AK897:AQ897)*100,1),0)</f>
        <v>100</v>
      </c>
      <c r="W899" s="30">
        <f>+IFERROR(ROUND(SUM(e!AR897:BG897)/J899*100,1),0)</f>
        <v>9</v>
      </c>
      <c r="X899" s="30">
        <f>+IFERROR(ROUND(SUM(e!BH897:BI897)/SUM(e!BJ897:BK897)*100,1),0)</f>
        <v>108.5</v>
      </c>
      <c r="Y899" s="30">
        <f t="shared" si="104"/>
        <v>275.2</v>
      </c>
      <c r="Z899" s="30">
        <f t="shared" si="105"/>
        <v>102.2</v>
      </c>
      <c r="AA899" s="30">
        <f>+IFERROR(ROUND(K899/SUM(e!T897:V897),1),0)</f>
        <v>151.80000000000001</v>
      </c>
      <c r="AB899" s="42">
        <f>+IFERROR(ROUND((SUM(e!BJ897:BK897)-SUM(e!BL897:BO897))/SUM(e!T897:V897),1),0)</f>
        <v>148.5</v>
      </c>
      <c r="AC899" s="30">
        <f>+IFERROR(ROUND(e!BP897/e!BQ897*100,1),0)</f>
        <v>613.1</v>
      </c>
      <c r="AD899" s="101">
        <f>+e!BR897</f>
        <v>116300</v>
      </c>
      <c r="AF899" s="5"/>
      <c r="AG899" s="29"/>
      <c r="BG899" s="5"/>
      <c r="BH899" s="29"/>
      <c r="CH899" s="5"/>
      <c r="CI899" s="29"/>
    </row>
    <row r="900" spans="2:87">
      <c r="B900" s="40" t="s">
        <v>2336</v>
      </c>
      <c r="C900" s="30" t="s">
        <v>2337</v>
      </c>
      <c r="D900" s="30" t="s">
        <v>1306</v>
      </c>
      <c r="E900" s="30" t="s">
        <v>2350</v>
      </c>
      <c r="F900" s="30" t="str">
        <f t="shared" si="103"/>
        <v>大阪府守口市</v>
      </c>
      <c r="G900" s="41">
        <f>+e!F898</f>
        <v>141863</v>
      </c>
      <c r="H900" s="41">
        <f>+e!G898</f>
        <v>46</v>
      </c>
      <c r="I900" s="41">
        <f>+SUM(e!H898:K898)</f>
        <v>1</v>
      </c>
      <c r="J900" s="41">
        <f>+SUM(e!L898:O898)</f>
        <v>314134</v>
      </c>
      <c r="K900" s="41">
        <f>+e!P898</f>
        <v>2372923</v>
      </c>
      <c r="L900" s="41">
        <f>+SUM(e!Q898:R898)</f>
        <v>11077474</v>
      </c>
      <c r="M900" s="31">
        <f>+IFERROR(ROUND(e!P898/e!S898,0),0)</f>
        <v>64133</v>
      </c>
      <c r="N900" s="30">
        <f>+IFERROR(ROUND(SUM(e!T898:V898)/e!S898,0),0)</f>
        <v>415</v>
      </c>
      <c r="O900" s="30">
        <f>+IFERROR(ROUND(e!W898/e!G898*100,1),0)</f>
        <v>67.400000000000006</v>
      </c>
      <c r="P900" s="41">
        <f>+e!X898</f>
        <v>22</v>
      </c>
      <c r="Q900" s="30">
        <f>+IFERROR(ROUND(e!Z898/e!Y898*100,1),0)</f>
        <v>0</v>
      </c>
      <c r="R900" s="30">
        <f>+IFERROR(ROUND(e!AB898/e!AA898*100,1),0)</f>
        <v>88.9</v>
      </c>
      <c r="S900" s="30">
        <f>+IFERROR(ROUND(SUM(e!AC898:AF898)/J900*100,1),0)</f>
        <v>39</v>
      </c>
      <c r="T900" s="30">
        <f>+IFERROR(ROUND(e!AG898/e!Y898*100,1),0)</f>
        <v>0</v>
      </c>
      <c r="U900" s="30">
        <f>+IFERROR(ROUND(e!AH898/SUM(e!AH898:AJ898)*100,1),0)</f>
        <v>0</v>
      </c>
      <c r="V900" s="30">
        <f>+IFERROR(ROUND(e!AK898/SUM(e!AK898:AQ898)*100,1),0)</f>
        <v>16.8</v>
      </c>
      <c r="W900" s="30">
        <f>+IFERROR(ROUND(SUM(e!AR898:BG898)/J900*100,1),0)</f>
        <v>30.7</v>
      </c>
      <c r="X900" s="30">
        <f>+IFERROR(ROUND(SUM(e!BH898:BI898)/SUM(e!BJ898:BK898)*100,1),0)</f>
        <v>113.3</v>
      </c>
      <c r="Y900" s="30">
        <f t="shared" si="104"/>
        <v>466.8</v>
      </c>
      <c r="Z900" s="30">
        <f t="shared" si="105"/>
        <v>104.7</v>
      </c>
      <c r="AA900" s="30">
        <f>+IFERROR(ROUND(K900/SUM(e!T898:V898),1),0)</f>
        <v>154.4</v>
      </c>
      <c r="AB900" s="42">
        <f>+IFERROR(ROUND((SUM(e!BJ898:BK898)-SUM(e!BL898:BO898))/SUM(e!T898:V898),1),0)</f>
        <v>147.4</v>
      </c>
      <c r="AC900" s="30">
        <f>+IFERROR(ROUND(e!BP898/e!BQ898*100,1),0)</f>
        <v>177.5</v>
      </c>
      <c r="AD900" s="101">
        <f>+e!BR898</f>
        <v>5900</v>
      </c>
      <c r="AF900" s="5"/>
      <c r="AG900" s="29"/>
      <c r="BG900" s="5"/>
      <c r="BH900" s="29"/>
      <c r="CH900" s="5"/>
      <c r="CI900" s="29"/>
    </row>
    <row r="901" spans="2:87">
      <c r="B901" s="40" t="s">
        <v>2336</v>
      </c>
      <c r="C901" s="30" t="s">
        <v>2337</v>
      </c>
      <c r="D901" s="30" t="s">
        <v>1308</v>
      </c>
      <c r="E901" s="30" t="s">
        <v>2351</v>
      </c>
      <c r="F901" s="30" t="str">
        <f t="shared" si="103"/>
        <v>大阪府門真市</v>
      </c>
      <c r="G901" s="41">
        <f>+e!F899</f>
        <v>120263</v>
      </c>
      <c r="H901" s="41">
        <f>+e!G899</f>
        <v>32</v>
      </c>
      <c r="I901" s="41">
        <f>+SUM(e!H899:K899)</f>
        <v>0</v>
      </c>
      <c r="J901" s="41">
        <f>+SUM(e!L899:O899)</f>
        <v>224439</v>
      </c>
      <c r="K901" s="41">
        <f>+e!P899</f>
        <v>2415825</v>
      </c>
      <c r="L901" s="41">
        <f>+SUM(e!Q899:R899)</f>
        <v>3517858</v>
      </c>
      <c r="M901" s="31">
        <f>+IFERROR(ROUND(e!P899/e!S899,0),0)</f>
        <v>100659</v>
      </c>
      <c r="N901" s="30">
        <f>+IFERROR(ROUND(SUM(e!T899:V899)/e!S899,0),0)</f>
        <v>546</v>
      </c>
      <c r="O901" s="30">
        <f>+IFERROR(ROUND(e!W899/e!G899*100,1),0)</f>
        <v>37.5</v>
      </c>
      <c r="P901" s="41">
        <f>+e!X899</f>
        <v>11</v>
      </c>
      <c r="Q901" s="30">
        <f>+IFERROR(ROUND(e!Z899/e!Y899*100,1),0)</f>
        <v>0</v>
      </c>
      <c r="R901" s="30">
        <f>+IFERROR(ROUND(e!AB899/e!AA899*100,1),0)</f>
        <v>0</v>
      </c>
      <c r="S901" s="30">
        <f>+IFERROR(ROUND(SUM(e!AC899:AF899)/J901*100,1),0)</f>
        <v>48.4</v>
      </c>
      <c r="T901" s="30">
        <f>+IFERROR(ROUND(e!AG899/e!Y899*100,1),0)</f>
        <v>0</v>
      </c>
      <c r="U901" s="30">
        <f>+IFERROR(ROUND(e!AH899/SUM(e!AH899:AJ899)*100,1),0)</f>
        <v>77.099999999999994</v>
      </c>
      <c r="V901" s="30">
        <f>+IFERROR(ROUND(e!AK899/SUM(e!AK899:AQ899)*100,1),0)</f>
        <v>56.3</v>
      </c>
      <c r="W901" s="30">
        <f>+IFERROR(ROUND(SUM(e!AR899:BG899)/J901*100,1),0)</f>
        <v>20.8</v>
      </c>
      <c r="X901" s="30">
        <f>+IFERROR(ROUND(SUM(e!BH899:BI899)/SUM(e!BJ899:BK899)*100,1),0)</f>
        <v>127.3</v>
      </c>
      <c r="Y901" s="30">
        <f t="shared" si="104"/>
        <v>145.6</v>
      </c>
      <c r="Z901" s="30">
        <f t="shared" si="105"/>
        <v>121.2</v>
      </c>
      <c r="AA901" s="30">
        <f>+IFERROR(ROUND(K901/SUM(e!T899:V899),1),0)</f>
        <v>184.4</v>
      </c>
      <c r="AB901" s="42">
        <f>+IFERROR(ROUND((SUM(e!BJ899:BK899)-SUM(e!BL899:BO899))/SUM(e!T899:V899),1),0)</f>
        <v>152.19999999999999</v>
      </c>
      <c r="AC901" s="30">
        <f>+IFERROR(ROUND(e!BP899/e!BQ899*100,1),0)</f>
        <v>548.6</v>
      </c>
      <c r="AD901" s="101">
        <f>+e!BR899</f>
        <v>72000</v>
      </c>
      <c r="AF901" s="5"/>
      <c r="AG901" s="29"/>
      <c r="BG901" s="5"/>
      <c r="BH901" s="29"/>
      <c r="CH901" s="5"/>
      <c r="CI901" s="29"/>
    </row>
    <row r="902" spans="2:87">
      <c r="B902" s="40" t="s">
        <v>2336</v>
      </c>
      <c r="C902" s="30" t="s">
        <v>2337</v>
      </c>
      <c r="D902" s="30" t="s">
        <v>1310</v>
      </c>
      <c r="E902" s="30" t="s">
        <v>2352</v>
      </c>
      <c r="F902" s="30" t="str">
        <f t="shared" ref="F902:F965" si="106">+C902&amp;E902</f>
        <v>大阪府大東市</v>
      </c>
      <c r="G902" s="41">
        <f>+e!F900</f>
        <v>120445</v>
      </c>
      <c r="H902" s="41">
        <f>+e!G900</f>
        <v>28</v>
      </c>
      <c r="I902" s="41">
        <f>+SUM(e!H900:K900)</f>
        <v>0</v>
      </c>
      <c r="J902" s="41">
        <f>+SUM(e!L900:O900)</f>
        <v>255084</v>
      </c>
      <c r="K902" s="41">
        <f>+e!P900</f>
        <v>2095474</v>
      </c>
      <c r="L902" s="41">
        <f>+SUM(e!Q900:R900)</f>
        <v>2303332</v>
      </c>
      <c r="M902" s="31">
        <f>+IFERROR(ROUND(e!P900/e!S900,0),0)</f>
        <v>80595</v>
      </c>
      <c r="N902" s="30">
        <f>+IFERROR(ROUND(SUM(e!T900:V900)/e!S900,0),0)</f>
        <v>494</v>
      </c>
      <c r="O902" s="30">
        <f>+IFERROR(ROUND(e!W900/e!G900*100,1),0)</f>
        <v>35.700000000000003</v>
      </c>
      <c r="P902" s="41">
        <f>+e!X900</f>
        <v>20</v>
      </c>
      <c r="Q902" s="30">
        <f>+IFERROR(ROUND(e!Z900/e!Y900*100,1),0)</f>
        <v>0</v>
      </c>
      <c r="R902" s="30">
        <f>+IFERROR(ROUND(e!AB900/e!AA900*100,1),0)</f>
        <v>0</v>
      </c>
      <c r="S902" s="30">
        <f>+IFERROR(ROUND(SUM(e!AC900:AF900)/J902*100,1),0)</f>
        <v>25.1</v>
      </c>
      <c r="T902" s="30">
        <f>+IFERROR(ROUND(e!AG900/e!Y900*100,1),0)</f>
        <v>0</v>
      </c>
      <c r="U902" s="30">
        <f>+IFERROR(ROUND(e!AH900/SUM(e!AH900:AJ900)*100,1),0)</f>
        <v>0</v>
      </c>
      <c r="V902" s="30">
        <f>+IFERROR(ROUND(e!AK900/SUM(e!AK900:AQ900)*100,1),0)</f>
        <v>26</v>
      </c>
      <c r="W902" s="30">
        <f>+IFERROR(ROUND(SUM(e!AR900:BG900)/J902*100,1),0)</f>
        <v>20.8</v>
      </c>
      <c r="X902" s="30">
        <f>+IFERROR(ROUND(SUM(e!BH900:BI900)/SUM(e!BJ900:BK900)*100,1),0)</f>
        <v>111.1</v>
      </c>
      <c r="Y902" s="30">
        <f t="shared" ref="Y902:Y965" si="107">+IFERROR(ROUND(L902/K902*100,1),0)</f>
        <v>109.9</v>
      </c>
      <c r="Z902" s="30">
        <f t="shared" ref="Z902:Z965" si="108">+IFERROR(ROUND(AA902/AB902*100,1),0)</f>
        <v>104.2</v>
      </c>
      <c r="AA902" s="30">
        <f>+IFERROR(ROUND(K902/SUM(e!T900:V900),1),0)</f>
        <v>163.1</v>
      </c>
      <c r="AB902" s="42">
        <f>+IFERROR(ROUND((SUM(e!BJ900:BK900)-SUM(e!BL900:BO900))/SUM(e!T900:V900),1),0)</f>
        <v>156.5</v>
      </c>
      <c r="AC902" s="30">
        <f>+IFERROR(ROUND(e!BP900/e!BQ900*100,1),0)</f>
        <v>581.79999999999995</v>
      </c>
      <c r="AD902" s="101">
        <f>+e!BR900</f>
        <v>64000</v>
      </c>
      <c r="AF902" s="5"/>
      <c r="AG902" s="29"/>
      <c r="BG902" s="5"/>
      <c r="BH902" s="29"/>
      <c r="CH902" s="5"/>
      <c r="CI902" s="29"/>
    </row>
    <row r="903" spans="2:87">
      <c r="B903" s="40" t="s">
        <v>2336</v>
      </c>
      <c r="C903" s="30" t="s">
        <v>2337</v>
      </c>
      <c r="D903" s="30" t="s">
        <v>1312</v>
      </c>
      <c r="E903" s="30" t="s">
        <v>2353</v>
      </c>
      <c r="F903" s="30" t="str">
        <f t="shared" si="106"/>
        <v>大阪府交野市</v>
      </c>
      <c r="G903" s="41">
        <f>+e!F901</f>
        <v>76290</v>
      </c>
      <c r="H903" s="41">
        <f>+e!G901</f>
        <v>34</v>
      </c>
      <c r="I903" s="41">
        <f>+SUM(e!H901:K901)</f>
        <v>1</v>
      </c>
      <c r="J903" s="41">
        <f>+SUM(e!L901:O901)</f>
        <v>272307</v>
      </c>
      <c r="K903" s="41">
        <f>+e!P901</f>
        <v>1166520</v>
      </c>
      <c r="L903" s="41">
        <f>+SUM(e!Q901:R901)</f>
        <v>8920880</v>
      </c>
      <c r="M903" s="31">
        <f>+IFERROR(ROUND(e!P901/e!S901,0),0)</f>
        <v>61396</v>
      </c>
      <c r="N903" s="30">
        <f>+IFERROR(ROUND(SUM(e!T901:V901)/e!S901,0),0)</f>
        <v>390</v>
      </c>
      <c r="O903" s="30">
        <f>+IFERROR(ROUND(e!W901/e!G901*100,1),0)</f>
        <v>23.5</v>
      </c>
      <c r="P903" s="41">
        <f>+e!X901</f>
        <v>5</v>
      </c>
      <c r="Q903" s="30">
        <f>+IFERROR(ROUND(e!Z901/e!Y901*100,1),0)</f>
        <v>0</v>
      </c>
      <c r="R903" s="30">
        <f>+IFERROR(ROUND(e!AB901/e!AA901*100,1),0)</f>
        <v>0</v>
      </c>
      <c r="S903" s="30">
        <f>+IFERROR(ROUND(SUM(e!AC901:AF901)/J903*100,1),0)</f>
        <v>37.299999999999997</v>
      </c>
      <c r="T903" s="30">
        <f>+IFERROR(ROUND(e!AG901/e!Y901*100,1),0)</f>
        <v>100</v>
      </c>
      <c r="U903" s="30">
        <f>+IFERROR(ROUND(e!AH901/SUM(e!AH901:AJ901)*100,1),0)</f>
        <v>45.5</v>
      </c>
      <c r="V903" s="30">
        <f>+IFERROR(ROUND(e!AK901/SUM(e!AK901:AQ901)*100,1),0)</f>
        <v>100</v>
      </c>
      <c r="W903" s="30">
        <f>+IFERROR(ROUND(SUM(e!AR901:BG901)/J903*100,1),0)</f>
        <v>6.8</v>
      </c>
      <c r="X903" s="30">
        <f>+IFERROR(ROUND(SUM(e!BH901:BI901)/SUM(e!BJ901:BK901)*100,1),0)</f>
        <v>101.5</v>
      </c>
      <c r="Y903" s="30">
        <f t="shared" si="107"/>
        <v>764.7</v>
      </c>
      <c r="Z903" s="30">
        <f t="shared" si="108"/>
        <v>92.4</v>
      </c>
      <c r="AA903" s="30">
        <f>+IFERROR(ROUND(K903/SUM(e!T901:V901),1),0)</f>
        <v>157.30000000000001</v>
      </c>
      <c r="AB903" s="42">
        <f>+IFERROR(ROUND((SUM(e!BJ901:BK901)-SUM(e!BL901:BO901))/SUM(e!T901:V901),1),0)</f>
        <v>170.3</v>
      </c>
      <c r="AC903" s="30">
        <f>+IFERROR(ROUND(e!BP901/e!BQ901*100,1),0)</f>
        <v>474.2</v>
      </c>
      <c r="AD903" s="101">
        <f>+e!BR901</f>
        <v>16000</v>
      </c>
      <c r="AF903" s="5"/>
      <c r="AG903" s="29"/>
      <c r="BG903" s="5"/>
      <c r="BH903" s="29"/>
      <c r="CH903" s="5"/>
      <c r="CI903" s="29"/>
    </row>
    <row r="904" spans="2:87">
      <c r="B904" s="40" t="s">
        <v>2336</v>
      </c>
      <c r="C904" s="30" t="s">
        <v>2337</v>
      </c>
      <c r="D904" s="30" t="s">
        <v>1316</v>
      </c>
      <c r="E904" s="30" t="s">
        <v>2354</v>
      </c>
      <c r="F904" s="30" t="str">
        <f t="shared" si="106"/>
        <v>大阪府東大阪市</v>
      </c>
      <c r="G904" s="41">
        <f>+e!F902</f>
        <v>494839</v>
      </c>
      <c r="H904" s="41">
        <f>+e!G902</f>
        <v>177</v>
      </c>
      <c r="I904" s="41">
        <f>+SUM(e!H902:K902)</f>
        <v>2</v>
      </c>
      <c r="J904" s="41">
        <f>+SUM(e!L902:O902)</f>
        <v>1038680</v>
      </c>
      <c r="K904" s="41">
        <f>+e!P902</f>
        <v>8320825</v>
      </c>
      <c r="L904" s="41">
        <f>+SUM(e!Q902:R902)</f>
        <v>17277920</v>
      </c>
      <c r="M904" s="31">
        <f>+IFERROR(ROUND(e!P902/e!S902,0),0)</f>
        <v>54742</v>
      </c>
      <c r="N904" s="30">
        <f>+IFERROR(ROUND(SUM(e!T902:V902)/e!S902,0),0)</f>
        <v>350</v>
      </c>
      <c r="O904" s="30">
        <f>+IFERROR(ROUND(e!W902/e!G902*100,1),0)</f>
        <v>50.3</v>
      </c>
      <c r="P904" s="41">
        <f>+e!X902</f>
        <v>20</v>
      </c>
      <c r="Q904" s="30">
        <f>+IFERROR(ROUND(e!Z902/e!Y902*100,1),0)</f>
        <v>0</v>
      </c>
      <c r="R904" s="30">
        <f>+IFERROR(ROUND(e!AB902/e!AA902*100,1),0)</f>
        <v>16.7</v>
      </c>
      <c r="S904" s="30">
        <f>+IFERROR(ROUND(SUM(e!AC902:AF902)/J904*100,1),0)</f>
        <v>35.1</v>
      </c>
      <c r="T904" s="30">
        <f>+IFERROR(ROUND(e!AG902/e!Y902*100,1),0)</f>
        <v>100</v>
      </c>
      <c r="U904" s="30">
        <f>+IFERROR(ROUND(e!AH902/SUM(e!AH902:AJ902)*100,1),0)</f>
        <v>53.6</v>
      </c>
      <c r="V904" s="30">
        <f>+IFERROR(ROUND(e!AK902/SUM(e!AK902:AQ902)*100,1),0)</f>
        <v>45.5</v>
      </c>
      <c r="W904" s="30">
        <f>+IFERROR(ROUND(SUM(e!AR902:BG902)/J904*100,1),0)</f>
        <v>15</v>
      </c>
      <c r="X904" s="30">
        <f>+IFERROR(ROUND(SUM(e!BH902:BI902)/SUM(e!BJ902:BK902)*100,1),0)</f>
        <v>106</v>
      </c>
      <c r="Y904" s="30">
        <f t="shared" si="107"/>
        <v>207.6</v>
      </c>
      <c r="Z904" s="30">
        <f t="shared" si="108"/>
        <v>97.5</v>
      </c>
      <c r="AA904" s="30">
        <f>+IFERROR(ROUND(K904/SUM(e!T902:V902),1),0)</f>
        <v>156.4</v>
      </c>
      <c r="AB904" s="42">
        <f>+IFERROR(ROUND((SUM(e!BJ902:BK902)-SUM(e!BL902:BO902))/SUM(e!T902:V902),1),0)</f>
        <v>160.4</v>
      </c>
      <c r="AC904" s="30">
        <f>+IFERROR(ROUND(e!BP902/e!BQ902*100,1),0)</f>
        <v>211.9</v>
      </c>
      <c r="AD904" s="101">
        <f>+e!BR902</f>
        <v>279300</v>
      </c>
      <c r="AF904" s="5"/>
      <c r="AG904" s="29"/>
      <c r="BG904" s="5"/>
      <c r="BH904" s="29"/>
      <c r="CH904" s="5"/>
      <c r="CI904" s="29"/>
    </row>
    <row r="905" spans="2:87">
      <c r="B905" s="40" t="s">
        <v>2336</v>
      </c>
      <c r="C905" s="30" t="s">
        <v>2337</v>
      </c>
      <c r="D905" s="30" t="s">
        <v>1318</v>
      </c>
      <c r="E905" s="30" t="s">
        <v>2355</v>
      </c>
      <c r="F905" s="30" t="str">
        <f t="shared" si="106"/>
        <v>大阪府八尾市</v>
      </c>
      <c r="G905" s="41">
        <f>+e!F903</f>
        <v>266836</v>
      </c>
      <c r="H905" s="41">
        <f>+e!G903</f>
        <v>90</v>
      </c>
      <c r="I905" s="41">
        <f>+SUM(e!H903:K903)</f>
        <v>0</v>
      </c>
      <c r="J905" s="41">
        <f>+SUM(e!L903:O903)</f>
        <v>739341</v>
      </c>
      <c r="K905" s="41">
        <f>+e!P903</f>
        <v>5049708</v>
      </c>
      <c r="L905" s="41">
        <f>+SUM(e!Q903:R903)</f>
        <v>13718913</v>
      </c>
      <c r="M905" s="31">
        <f>+IFERROR(ROUND(e!P903/e!S903,0),0)</f>
        <v>67329</v>
      </c>
      <c r="N905" s="30">
        <f>+IFERROR(ROUND(SUM(e!T903:V903)/e!S903,0),0)</f>
        <v>394</v>
      </c>
      <c r="O905" s="30">
        <f>+IFERROR(ROUND(e!W903/e!G903*100,1),0)</f>
        <v>56.7</v>
      </c>
      <c r="P905" s="41">
        <f>+e!X903</f>
        <v>16</v>
      </c>
      <c r="Q905" s="30">
        <f>+IFERROR(ROUND(e!Z903/e!Y903*100,1),0)</f>
        <v>0</v>
      </c>
      <c r="R905" s="30">
        <f>+IFERROR(ROUND(e!AB903/e!AA903*100,1),0)</f>
        <v>0</v>
      </c>
      <c r="S905" s="30">
        <f>+IFERROR(ROUND(SUM(e!AC903:AF903)/J905*100,1),0)</f>
        <v>27.5</v>
      </c>
      <c r="T905" s="30">
        <f>+IFERROR(ROUND(e!AG903/e!Y903*100,1),0)</f>
        <v>0</v>
      </c>
      <c r="U905" s="30">
        <f>+IFERROR(ROUND(e!AH903/SUM(e!AH903:AJ903)*100,1),0)</f>
        <v>49.8</v>
      </c>
      <c r="V905" s="30">
        <f>+IFERROR(ROUND(e!AK903/SUM(e!AK903:AQ903)*100,1),0)</f>
        <v>46.5</v>
      </c>
      <c r="W905" s="30">
        <f>+IFERROR(ROUND(SUM(e!AR903:BG903)/J905*100,1),0)</f>
        <v>20.6</v>
      </c>
      <c r="X905" s="30">
        <f>+IFERROR(ROUND(SUM(e!BH903:BI903)/SUM(e!BJ903:BK903)*100,1),0)</f>
        <v>111.8</v>
      </c>
      <c r="Y905" s="30">
        <f t="shared" si="107"/>
        <v>271.7</v>
      </c>
      <c r="Z905" s="30">
        <f t="shared" si="108"/>
        <v>105.6</v>
      </c>
      <c r="AA905" s="30">
        <f>+IFERROR(ROUND(K905/SUM(e!T903:V903),1),0)</f>
        <v>170.9</v>
      </c>
      <c r="AB905" s="42">
        <f>+IFERROR(ROUND((SUM(e!BJ903:BK903)-SUM(e!BL903:BO903))/SUM(e!T903:V903),1),0)</f>
        <v>161.80000000000001</v>
      </c>
      <c r="AC905" s="30">
        <f>+IFERROR(ROUND(e!BP903/e!BQ903*100,1),0)</f>
        <v>248.7</v>
      </c>
      <c r="AD905" s="101">
        <f>+e!BR903</f>
        <v>0</v>
      </c>
      <c r="AF905" s="5"/>
      <c r="AG905" s="29"/>
      <c r="BG905" s="5"/>
      <c r="BH905" s="29"/>
      <c r="CH905" s="5"/>
      <c r="CI905" s="29"/>
    </row>
    <row r="906" spans="2:87">
      <c r="B906" s="40" t="s">
        <v>2336</v>
      </c>
      <c r="C906" s="30" t="s">
        <v>2337</v>
      </c>
      <c r="D906" s="30" t="s">
        <v>1320</v>
      </c>
      <c r="E906" s="30" t="s">
        <v>2356</v>
      </c>
      <c r="F906" s="30" t="str">
        <f t="shared" si="106"/>
        <v>大阪府柏原市</v>
      </c>
      <c r="G906" s="41">
        <f>+e!F904</f>
        <v>69619</v>
      </c>
      <c r="H906" s="41">
        <f>+e!G904</f>
        <v>32</v>
      </c>
      <c r="I906" s="41">
        <f>+SUM(e!H904:K904)</f>
        <v>1</v>
      </c>
      <c r="J906" s="41">
        <f>+SUM(e!L904:O904)</f>
        <v>257083</v>
      </c>
      <c r="K906" s="41">
        <f>+e!P904</f>
        <v>1281388</v>
      </c>
      <c r="L906" s="41">
        <f>+SUM(e!Q904:R904)</f>
        <v>1895695</v>
      </c>
      <c r="M906" s="31">
        <f>+IFERROR(ROUND(e!P904/e!S904,0),0)</f>
        <v>67441</v>
      </c>
      <c r="N906" s="30">
        <f>+IFERROR(ROUND(SUM(e!T904:V904)/e!S904,0),0)</f>
        <v>419</v>
      </c>
      <c r="O906" s="30">
        <f>+IFERROR(ROUND(e!W904/e!G904*100,1),0)</f>
        <v>53.1</v>
      </c>
      <c r="P906" s="41">
        <f>+e!X904</f>
        <v>13</v>
      </c>
      <c r="Q906" s="30">
        <f>+IFERROR(ROUND(e!Z904/e!Y904*100,1),0)</f>
        <v>0</v>
      </c>
      <c r="R906" s="30">
        <f>+IFERROR(ROUND(e!AB904/e!AA904*100,1),0)</f>
        <v>13.3</v>
      </c>
      <c r="S906" s="30">
        <f>+IFERROR(ROUND(SUM(e!AC904:AF904)/J906*100,1),0)</f>
        <v>39.6</v>
      </c>
      <c r="T906" s="30">
        <f>+IFERROR(ROUND(e!AG904/e!Y904*100,1),0)</f>
        <v>100</v>
      </c>
      <c r="U906" s="30">
        <f>+IFERROR(ROUND(e!AH904/SUM(e!AH904:AJ904)*100,1),0)</f>
        <v>71.099999999999994</v>
      </c>
      <c r="V906" s="30">
        <f>+IFERROR(ROUND(e!AK904/SUM(e!AK904:AQ904)*100,1),0)</f>
        <v>44.4</v>
      </c>
      <c r="W906" s="30">
        <f>+IFERROR(ROUND(SUM(e!AR904:BG904)/J906*100,1),0)</f>
        <v>24.2</v>
      </c>
      <c r="X906" s="30">
        <f>+IFERROR(ROUND(SUM(e!BH904:BI904)/SUM(e!BJ904:BK904)*100,1),0)</f>
        <v>120.8</v>
      </c>
      <c r="Y906" s="30">
        <f t="shared" si="107"/>
        <v>147.9</v>
      </c>
      <c r="Z906" s="30">
        <f t="shared" si="108"/>
        <v>119.5</v>
      </c>
      <c r="AA906" s="30">
        <f>+IFERROR(ROUND(K906/SUM(e!T904:V904),1),0)</f>
        <v>161.1</v>
      </c>
      <c r="AB906" s="42">
        <f>+IFERROR(ROUND((SUM(e!BJ904:BK904)-SUM(e!BL904:BO904))/SUM(e!T904:V904),1),0)</f>
        <v>134.80000000000001</v>
      </c>
      <c r="AC906" s="30">
        <f>+IFERROR(ROUND(e!BP904/e!BQ904*100,1),0)</f>
        <v>520.4</v>
      </c>
      <c r="AD906" s="101">
        <f>+e!BR904</f>
        <v>22500</v>
      </c>
      <c r="AF906" s="5"/>
      <c r="AG906" s="29"/>
      <c r="BG906" s="5"/>
      <c r="BH906" s="29"/>
      <c r="CH906" s="5"/>
      <c r="CI906" s="29"/>
    </row>
    <row r="907" spans="2:87">
      <c r="B907" s="40" t="s">
        <v>2336</v>
      </c>
      <c r="C907" s="30" t="s">
        <v>2337</v>
      </c>
      <c r="D907" s="30" t="s">
        <v>1485</v>
      </c>
      <c r="E907" s="30" t="s">
        <v>2357</v>
      </c>
      <c r="F907" s="30" t="str">
        <f t="shared" si="106"/>
        <v>大阪府松原市</v>
      </c>
      <c r="G907" s="41">
        <f>+e!F905</f>
        <v>118369</v>
      </c>
      <c r="H907" s="41">
        <f>+e!G905</f>
        <v>21</v>
      </c>
      <c r="I907" s="41">
        <f>+SUM(e!H905:K905)</f>
        <v>0</v>
      </c>
      <c r="J907" s="41">
        <f>+SUM(e!L905:O905)</f>
        <v>465557</v>
      </c>
      <c r="K907" s="41">
        <f>+e!P905</f>
        <v>2042512</v>
      </c>
      <c r="L907" s="41">
        <f>+SUM(e!Q905:R905)</f>
        <v>551476</v>
      </c>
      <c r="M907" s="31">
        <f>+IFERROR(ROUND(e!P905/e!S905,0),0)</f>
        <v>127657</v>
      </c>
      <c r="N907" s="30">
        <f>+IFERROR(ROUND(SUM(e!T905:V905)/e!S905,0),0)</f>
        <v>738</v>
      </c>
      <c r="O907" s="30">
        <f>+IFERROR(ROUND(e!W905/e!G905*100,1),0)</f>
        <v>52.4</v>
      </c>
      <c r="P907" s="41">
        <f>+e!X905</f>
        <v>19</v>
      </c>
      <c r="Q907" s="30">
        <f>+IFERROR(ROUND(e!Z905/e!Y905*100,1),0)</f>
        <v>0</v>
      </c>
      <c r="R907" s="30">
        <f>+IFERROR(ROUND(e!AB905/e!AA905*100,1),0)</f>
        <v>0</v>
      </c>
      <c r="S907" s="30">
        <f>+IFERROR(ROUND(SUM(e!AC905:AF905)/J907*100,1),0)</f>
        <v>16.899999999999999</v>
      </c>
      <c r="T907" s="30">
        <f>+IFERROR(ROUND(e!AG905/e!Y905*100,1),0)</f>
        <v>0</v>
      </c>
      <c r="U907" s="30">
        <f>+IFERROR(ROUND(e!AH905/SUM(e!AH905:AJ905)*100,1),0)</f>
        <v>100</v>
      </c>
      <c r="V907" s="30">
        <f>+IFERROR(ROUND(e!AK905/SUM(e!AK905:AQ905)*100,1),0)</f>
        <v>97.6</v>
      </c>
      <c r="W907" s="30">
        <f>+IFERROR(ROUND(SUM(e!AR905:BG905)/J907*100,1),0)</f>
        <v>16.399999999999999</v>
      </c>
      <c r="X907" s="30">
        <f>+IFERROR(ROUND(SUM(e!BH905:BI905)/SUM(e!BJ905:BK905)*100,1),0)</f>
        <v>120.9</v>
      </c>
      <c r="Y907" s="30">
        <f t="shared" si="107"/>
        <v>27</v>
      </c>
      <c r="Z907" s="30">
        <f t="shared" si="108"/>
        <v>121.6</v>
      </c>
      <c r="AA907" s="30">
        <f>+IFERROR(ROUND(K907/SUM(e!T905:V905),1),0)</f>
        <v>173</v>
      </c>
      <c r="AB907" s="42">
        <f>+IFERROR(ROUND((SUM(e!BJ905:BK905)-SUM(e!BL905:BO905))/SUM(e!T905:V905),1),0)</f>
        <v>142.30000000000001</v>
      </c>
      <c r="AC907" s="30">
        <f>+IFERROR(ROUND(e!BP905/e!BQ905*100,1),0)</f>
        <v>820.7</v>
      </c>
      <c r="AD907" s="101">
        <f>+e!BR905</f>
        <v>33211</v>
      </c>
      <c r="AF907" s="5"/>
      <c r="AG907" s="29"/>
      <c r="BG907" s="5"/>
      <c r="BH907" s="29"/>
      <c r="CH907" s="5"/>
      <c r="CI907" s="29"/>
    </row>
    <row r="908" spans="2:87">
      <c r="B908" s="40" t="s">
        <v>2336</v>
      </c>
      <c r="C908" s="30" t="s">
        <v>2337</v>
      </c>
      <c r="D908" s="30" t="s">
        <v>1324</v>
      </c>
      <c r="E908" s="30" t="s">
        <v>2358</v>
      </c>
      <c r="F908" s="30" t="str">
        <f t="shared" si="106"/>
        <v>大阪府羽曵野市</v>
      </c>
      <c r="G908" s="41">
        <f>+e!F906</f>
        <v>107493</v>
      </c>
      <c r="H908" s="41">
        <f>+e!G906</f>
        <v>30</v>
      </c>
      <c r="I908" s="41">
        <f>+SUM(e!H906:K906)</f>
        <v>2</v>
      </c>
      <c r="J908" s="41">
        <f>+SUM(e!L906:O906)</f>
        <v>461619</v>
      </c>
      <c r="K908" s="41">
        <f>+e!P906</f>
        <v>1823100</v>
      </c>
      <c r="L908" s="41">
        <f>+SUM(e!Q906:R906)</f>
        <v>769131</v>
      </c>
      <c r="M908" s="31">
        <f>+IFERROR(ROUND(e!P906/e!S906,0),0)</f>
        <v>79265</v>
      </c>
      <c r="N908" s="30">
        <f>+IFERROR(ROUND(SUM(e!T906:V906)/e!S906,0),0)</f>
        <v>499</v>
      </c>
      <c r="O908" s="30">
        <f>+IFERROR(ROUND(e!W906/e!G906*100,1),0)</f>
        <v>53.3</v>
      </c>
      <c r="P908" s="41">
        <f>+e!X906</f>
        <v>10</v>
      </c>
      <c r="Q908" s="30">
        <f>+IFERROR(ROUND(e!Z906/e!Y906*100,1),0)</f>
        <v>0</v>
      </c>
      <c r="R908" s="30">
        <f>+IFERROR(ROUND(e!AB906/e!AA906*100,1),0)</f>
        <v>11.8</v>
      </c>
      <c r="S908" s="30">
        <f>+IFERROR(ROUND(SUM(e!AC906:AF906)/J908*100,1),0)</f>
        <v>26.4</v>
      </c>
      <c r="T908" s="30">
        <f>+IFERROR(ROUND(e!AG906/e!Y906*100,1),0)</f>
        <v>71.400000000000006</v>
      </c>
      <c r="U908" s="30">
        <f>+IFERROR(ROUND(e!AH906/SUM(e!AH906:AJ906)*100,1),0)</f>
        <v>0</v>
      </c>
      <c r="V908" s="30">
        <f>+IFERROR(ROUND(e!AK906/SUM(e!AK906:AQ906)*100,1),0)</f>
        <v>80</v>
      </c>
      <c r="W908" s="30">
        <f>+IFERROR(ROUND(SUM(e!AR906:BG906)/J908*100,1),0)</f>
        <v>27.3</v>
      </c>
      <c r="X908" s="30">
        <f>+IFERROR(ROUND(SUM(e!BH906:BI906)/SUM(e!BJ906:BK906)*100,1),0)</f>
        <v>121.4</v>
      </c>
      <c r="Y908" s="30">
        <f t="shared" si="107"/>
        <v>42.2</v>
      </c>
      <c r="Z908" s="30">
        <f t="shared" si="108"/>
        <v>118.9</v>
      </c>
      <c r="AA908" s="30">
        <f>+IFERROR(ROUND(K908/SUM(e!T906:V906),1),0)</f>
        <v>158.69999999999999</v>
      </c>
      <c r="AB908" s="42">
        <f>+IFERROR(ROUND((SUM(e!BJ906:BK906)-SUM(e!BL906:BO906))/SUM(e!T906:V906),1),0)</f>
        <v>133.5</v>
      </c>
      <c r="AC908" s="30">
        <f>+IFERROR(ROUND(e!BP906/e!BQ906*100,1),0)</f>
        <v>411.5</v>
      </c>
      <c r="AD908" s="101">
        <f>+e!BR906</f>
        <v>29050</v>
      </c>
      <c r="AF908" s="5"/>
      <c r="AG908" s="29"/>
      <c r="BG908" s="5"/>
      <c r="BH908" s="29"/>
      <c r="CH908" s="5"/>
      <c r="CI908" s="29"/>
    </row>
    <row r="909" spans="2:87">
      <c r="B909" s="40" t="s">
        <v>2336</v>
      </c>
      <c r="C909" s="30" t="s">
        <v>2337</v>
      </c>
      <c r="D909" s="30" t="s">
        <v>1326</v>
      </c>
      <c r="E909" s="30" t="s">
        <v>2359</v>
      </c>
      <c r="F909" s="30" t="str">
        <f t="shared" si="106"/>
        <v>大阪府藤井寺市</v>
      </c>
      <c r="G909" s="41">
        <f>+e!F907</f>
        <v>64874</v>
      </c>
      <c r="H909" s="41">
        <f>+e!G907</f>
        <v>21</v>
      </c>
      <c r="I909" s="41">
        <f>+SUM(e!H907:K907)</f>
        <v>2</v>
      </c>
      <c r="J909" s="41">
        <f>+SUM(e!L907:O907)</f>
        <v>147864</v>
      </c>
      <c r="K909" s="41">
        <f>+e!P907</f>
        <v>1070598</v>
      </c>
      <c r="L909" s="41">
        <f>+SUM(e!Q907:R907)</f>
        <v>2475429</v>
      </c>
      <c r="M909" s="31">
        <f>+IFERROR(ROUND(e!P907/e!S907,0),0)</f>
        <v>66912</v>
      </c>
      <c r="N909" s="30">
        <f>+IFERROR(ROUND(SUM(e!T907:V907)/e!S907,0),0)</f>
        <v>421</v>
      </c>
      <c r="O909" s="30">
        <f>+IFERROR(ROUND(e!W907/e!G907*100,1),0)</f>
        <v>57.1</v>
      </c>
      <c r="P909" s="41">
        <f>+e!X907</f>
        <v>19</v>
      </c>
      <c r="Q909" s="30">
        <f>+IFERROR(ROUND(e!Z907/e!Y907*100,1),0)</f>
        <v>0</v>
      </c>
      <c r="R909" s="30">
        <f>+IFERROR(ROUND(e!AB907/e!AA907*100,1),0)</f>
        <v>71.8</v>
      </c>
      <c r="S909" s="30">
        <f>+IFERROR(ROUND(SUM(e!AC907:AF907)/J909*100,1),0)</f>
        <v>16.7</v>
      </c>
      <c r="T909" s="30">
        <f>+IFERROR(ROUND(e!AG907/e!Y907*100,1),0)</f>
        <v>0</v>
      </c>
      <c r="U909" s="30">
        <f>+IFERROR(ROUND(e!AH907/SUM(e!AH907:AJ907)*100,1),0)</f>
        <v>0</v>
      </c>
      <c r="V909" s="30">
        <f>+IFERROR(ROUND(e!AK907/SUM(e!AK907:AQ907)*100,1),0)</f>
        <v>11.6</v>
      </c>
      <c r="W909" s="30">
        <f>+IFERROR(ROUND(SUM(e!AR907:BG907)/J909*100,1),0)</f>
        <v>28</v>
      </c>
      <c r="X909" s="30">
        <f>+IFERROR(ROUND(SUM(e!BH907:BI907)/SUM(e!BJ907:BK907)*100,1),0)</f>
        <v>116.3</v>
      </c>
      <c r="Y909" s="30">
        <f t="shared" si="107"/>
        <v>231.2</v>
      </c>
      <c r="Z909" s="30">
        <f t="shared" si="108"/>
        <v>111.7</v>
      </c>
      <c r="AA909" s="30">
        <f>+IFERROR(ROUND(K909/SUM(e!T907:V907),1),0)</f>
        <v>158.80000000000001</v>
      </c>
      <c r="AB909" s="42">
        <f>+IFERROR(ROUND((SUM(e!BJ907:BK907)-SUM(e!BL907:BO907))/SUM(e!T907:V907),1),0)</f>
        <v>142.19999999999999</v>
      </c>
      <c r="AC909" s="30">
        <f>+IFERROR(ROUND(e!BP907/e!BQ907*100,1),0)</f>
        <v>336.8</v>
      </c>
      <c r="AD909" s="101">
        <f>+e!BR907</f>
        <v>12620</v>
      </c>
      <c r="AF909" s="5"/>
      <c r="AG909" s="29"/>
      <c r="BG909" s="5"/>
      <c r="BH909" s="29"/>
      <c r="CH909" s="5"/>
      <c r="CI909" s="29"/>
    </row>
    <row r="910" spans="2:87">
      <c r="B910" s="40" t="s">
        <v>2336</v>
      </c>
      <c r="C910" s="30" t="s">
        <v>2337</v>
      </c>
      <c r="D910" s="30" t="s">
        <v>1328</v>
      </c>
      <c r="E910" s="30" t="s">
        <v>2360</v>
      </c>
      <c r="F910" s="30" t="str">
        <f t="shared" si="106"/>
        <v>大阪府大阪狭山市</v>
      </c>
      <c r="G910" s="41">
        <f>+e!F908</f>
        <v>58512</v>
      </c>
      <c r="H910" s="41">
        <f>+e!G908</f>
        <v>17</v>
      </c>
      <c r="I910" s="41">
        <f>+SUM(e!H908:K908)</f>
        <v>0</v>
      </c>
      <c r="J910" s="41">
        <f>+SUM(e!L908:O908)</f>
        <v>230362</v>
      </c>
      <c r="K910" s="41">
        <f>+e!P908</f>
        <v>1005358</v>
      </c>
      <c r="L910" s="41">
        <f>+SUM(e!Q908:R908)</f>
        <v>1954274</v>
      </c>
      <c r="M910" s="31">
        <f>+IFERROR(ROUND(e!P908/e!S908,0),0)</f>
        <v>77335</v>
      </c>
      <c r="N910" s="30">
        <f>+IFERROR(ROUND(SUM(e!T908:V908)/e!S908,0),0)</f>
        <v>472</v>
      </c>
      <c r="O910" s="30">
        <f>+IFERROR(ROUND(e!W908/e!G908*100,1),0)</f>
        <v>47.1</v>
      </c>
      <c r="P910" s="41">
        <f>+e!X908</f>
        <v>10</v>
      </c>
      <c r="Q910" s="30">
        <f>+IFERROR(ROUND(e!Z908/e!Y908*100,1),0)</f>
        <v>0</v>
      </c>
      <c r="R910" s="30">
        <f>+IFERROR(ROUND(e!AB908/e!AA908*100,1),0)</f>
        <v>0</v>
      </c>
      <c r="S910" s="30">
        <f>+IFERROR(ROUND(SUM(e!AC908:AF908)/J910*100,1),0)</f>
        <v>29.7</v>
      </c>
      <c r="T910" s="30">
        <f>+IFERROR(ROUND(e!AG908/e!Y908*100,1),0)</f>
        <v>0</v>
      </c>
      <c r="U910" s="30">
        <f>+IFERROR(ROUND(e!AH908/SUM(e!AH908:AJ908)*100,1),0)</f>
        <v>100</v>
      </c>
      <c r="V910" s="30">
        <f>+IFERROR(ROUND(e!AK908/SUM(e!AK908:AQ908)*100,1),0)</f>
        <v>100</v>
      </c>
      <c r="W910" s="30">
        <f>+IFERROR(ROUND(SUM(e!AR908:BG908)/J910*100,1),0)</f>
        <v>30.1</v>
      </c>
      <c r="X910" s="30">
        <f>+IFERROR(ROUND(SUM(e!BH908:BI908)/SUM(e!BJ908:BK908)*100,1),0)</f>
        <v>108.7</v>
      </c>
      <c r="Y910" s="30">
        <f t="shared" si="107"/>
        <v>194.4</v>
      </c>
      <c r="Z910" s="30">
        <f t="shared" si="108"/>
        <v>103.2</v>
      </c>
      <c r="AA910" s="30">
        <f>+IFERROR(ROUND(K910/SUM(e!T908:V908),1),0)</f>
        <v>163.80000000000001</v>
      </c>
      <c r="AB910" s="42">
        <f>+IFERROR(ROUND((SUM(e!BJ908:BK908)-SUM(e!BL908:BO908))/SUM(e!T908:V908),1),0)</f>
        <v>158.69999999999999</v>
      </c>
      <c r="AC910" s="30">
        <f>+IFERROR(ROUND(e!BP908/e!BQ908*100,1),0)</f>
        <v>487.8</v>
      </c>
      <c r="AD910" s="101">
        <f>+e!BR908</f>
        <v>26700</v>
      </c>
      <c r="AF910" s="5"/>
      <c r="AG910" s="29"/>
      <c r="BG910" s="5"/>
      <c r="BH910" s="29"/>
      <c r="CH910" s="5"/>
      <c r="CI910" s="29"/>
    </row>
    <row r="911" spans="2:87">
      <c r="B911" s="40" t="s">
        <v>2336</v>
      </c>
      <c r="C911" s="30" t="s">
        <v>2337</v>
      </c>
      <c r="D911" s="30" t="s">
        <v>1535</v>
      </c>
      <c r="E911" s="30" t="s">
        <v>2361</v>
      </c>
      <c r="F911" s="30" t="str">
        <f t="shared" si="106"/>
        <v>大阪府富田林市</v>
      </c>
      <c r="G911" s="41">
        <f>+e!F909</f>
        <v>110482</v>
      </c>
      <c r="H911" s="41">
        <f>+e!G909</f>
        <v>34</v>
      </c>
      <c r="I911" s="41">
        <f>+SUM(e!H909:K909)</f>
        <v>2</v>
      </c>
      <c r="J911" s="41">
        <f>+SUM(e!L909:O909)</f>
        <v>496540</v>
      </c>
      <c r="K911" s="41">
        <f>+e!P909</f>
        <v>1707490</v>
      </c>
      <c r="L911" s="41">
        <f>+SUM(e!Q909:R909)</f>
        <v>3365358</v>
      </c>
      <c r="M911" s="31">
        <f>+IFERROR(ROUND(e!P909/e!S909,0),0)</f>
        <v>63240</v>
      </c>
      <c r="N911" s="30">
        <f>+IFERROR(ROUND(SUM(e!T909:V909)/e!S909,0),0)</f>
        <v>436</v>
      </c>
      <c r="O911" s="30">
        <f>+IFERROR(ROUND(e!W909/e!G909*100,1),0)</f>
        <v>76.5</v>
      </c>
      <c r="P911" s="41">
        <f>+e!X909</f>
        <v>11</v>
      </c>
      <c r="Q911" s="30">
        <f>+IFERROR(ROUND(e!Z909/e!Y909*100,1),0)</f>
        <v>0</v>
      </c>
      <c r="R911" s="30">
        <f>+IFERROR(ROUND(e!AB909/e!AA909*100,1),0)</f>
        <v>84.1</v>
      </c>
      <c r="S911" s="30">
        <f>+IFERROR(ROUND(SUM(e!AC909:AF909)/J911*100,1),0)</f>
        <v>29</v>
      </c>
      <c r="T911" s="30">
        <f>+IFERROR(ROUND(e!AG909/e!Y909*100,1),0)</f>
        <v>0</v>
      </c>
      <c r="U911" s="30">
        <f>+IFERROR(ROUND(e!AH909/SUM(e!AH909:AJ909)*100,1),0)</f>
        <v>96</v>
      </c>
      <c r="V911" s="30">
        <f>+IFERROR(ROUND(e!AK909/SUM(e!AK909:AQ909)*100,1),0)</f>
        <v>91.4</v>
      </c>
      <c r="W911" s="30">
        <f>+IFERROR(ROUND(SUM(e!AR909:BG909)/J911*100,1),0)</f>
        <v>26.7</v>
      </c>
      <c r="X911" s="30">
        <f>+IFERROR(ROUND(SUM(e!BH909:BI909)/SUM(e!BJ909:BK909)*100,1),0)</f>
        <v>115.5</v>
      </c>
      <c r="Y911" s="30">
        <f t="shared" si="107"/>
        <v>197.1</v>
      </c>
      <c r="Z911" s="30">
        <f t="shared" si="108"/>
        <v>114.4</v>
      </c>
      <c r="AA911" s="30">
        <f>+IFERROR(ROUND(K911/SUM(e!T909:V909),1),0)</f>
        <v>145.1</v>
      </c>
      <c r="AB911" s="42">
        <f>+IFERROR(ROUND((SUM(e!BJ909:BK909)-SUM(e!BL909:BO909))/SUM(e!T909:V909),1),0)</f>
        <v>126.8</v>
      </c>
      <c r="AC911" s="30">
        <f>+IFERROR(ROUND(e!BP909/e!BQ909*100,1),0)</f>
        <v>359.5</v>
      </c>
      <c r="AD911" s="101">
        <f>+e!BR909</f>
        <v>21875</v>
      </c>
      <c r="AF911" s="5"/>
      <c r="AG911" s="29"/>
      <c r="BG911" s="5"/>
      <c r="BH911" s="29"/>
      <c r="CH911" s="5"/>
      <c r="CI911" s="29"/>
    </row>
    <row r="912" spans="2:87">
      <c r="B912" s="40" t="s">
        <v>2336</v>
      </c>
      <c r="C912" s="30" t="s">
        <v>2337</v>
      </c>
      <c r="D912" s="30" t="s">
        <v>1332</v>
      </c>
      <c r="E912" s="30" t="s">
        <v>2362</v>
      </c>
      <c r="F912" s="30" t="str">
        <f t="shared" si="106"/>
        <v>大阪府河内長野市</v>
      </c>
      <c r="G912" s="41">
        <f>+e!F910</f>
        <v>102600</v>
      </c>
      <c r="H912" s="41">
        <f>+e!G910</f>
        <v>26</v>
      </c>
      <c r="I912" s="41">
        <f>+SUM(e!H910:K910)</f>
        <v>4</v>
      </c>
      <c r="J912" s="41">
        <f>+SUM(e!L910:O910)</f>
        <v>528111</v>
      </c>
      <c r="K912" s="41">
        <f>+e!P910</f>
        <v>1689932</v>
      </c>
      <c r="L912" s="41">
        <f>+SUM(e!Q910:R910)</f>
        <v>4594526</v>
      </c>
      <c r="M912" s="31">
        <f>+IFERROR(ROUND(e!P910/e!S910,0),0)</f>
        <v>105621</v>
      </c>
      <c r="N912" s="30">
        <f>+IFERROR(ROUND(SUM(e!T910:V910)/e!S910,0),0)</f>
        <v>655</v>
      </c>
      <c r="O912" s="30">
        <f>+IFERROR(ROUND(e!W910/e!G910*100,1),0)</f>
        <v>42.3</v>
      </c>
      <c r="P912" s="41">
        <f>+e!X910</f>
        <v>12</v>
      </c>
      <c r="Q912" s="30">
        <f>+IFERROR(ROUND(e!Z910/e!Y910*100,1),0)</f>
        <v>13.6</v>
      </c>
      <c r="R912" s="30">
        <f>+IFERROR(ROUND(e!AB910/e!AA910*100,1),0)</f>
        <v>61.5</v>
      </c>
      <c r="S912" s="30">
        <f>+IFERROR(ROUND(SUM(e!AC910:AF910)/J912*100,1),0)</f>
        <v>30.9</v>
      </c>
      <c r="T912" s="30">
        <f>+IFERROR(ROUND(e!AG910/e!Y910*100,1),0)</f>
        <v>0</v>
      </c>
      <c r="U912" s="30">
        <f>+IFERROR(ROUND(e!AH910/SUM(e!AH910:AJ910)*100,1),0)</f>
        <v>35.799999999999997</v>
      </c>
      <c r="V912" s="30">
        <f>+IFERROR(ROUND(e!AK910/SUM(e!AK910:AQ910)*100,1),0)</f>
        <v>36.5</v>
      </c>
      <c r="W912" s="30">
        <f>+IFERROR(ROUND(SUM(e!AR910:BG910)/J912*100,1),0)</f>
        <v>25.3</v>
      </c>
      <c r="X912" s="30">
        <f>+IFERROR(ROUND(SUM(e!BH910:BI910)/SUM(e!BJ910:BK910)*100,1),0)</f>
        <v>106.4</v>
      </c>
      <c r="Y912" s="30">
        <f t="shared" si="107"/>
        <v>271.89999999999998</v>
      </c>
      <c r="Z912" s="30">
        <f t="shared" si="108"/>
        <v>92.3</v>
      </c>
      <c r="AA912" s="30">
        <f>+IFERROR(ROUND(K912/SUM(e!T910:V910),1),0)</f>
        <v>161.19999999999999</v>
      </c>
      <c r="AB912" s="42">
        <f>+IFERROR(ROUND((SUM(e!BJ910:BK910)-SUM(e!BL910:BO910))/SUM(e!T910:V910),1),0)</f>
        <v>174.7</v>
      </c>
      <c r="AC912" s="30">
        <f>+IFERROR(ROUND(e!BP910/e!BQ910*100,1),0)</f>
        <v>503.6</v>
      </c>
      <c r="AD912" s="101">
        <f>+e!BR910</f>
        <v>26000</v>
      </c>
      <c r="AF912" s="5"/>
      <c r="AG912" s="29"/>
      <c r="BG912" s="5"/>
      <c r="BH912" s="29"/>
      <c r="CH912" s="5"/>
      <c r="CI912" s="29"/>
    </row>
    <row r="913" spans="2:87">
      <c r="B913" s="40" t="s">
        <v>2336</v>
      </c>
      <c r="C913" s="30" t="s">
        <v>2337</v>
      </c>
      <c r="D913" s="30" t="s">
        <v>1334</v>
      </c>
      <c r="E913" s="30" t="s">
        <v>2363</v>
      </c>
      <c r="F913" s="30" t="str">
        <f t="shared" si="106"/>
        <v>大阪府河南町</v>
      </c>
      <c r="G913" s="41">
        <f>+e!F911</f>
        <v>15781</v>
      </c>
      <c r="H913" s="41">
        <f>+e!G911</f>
        <v>7</v>
      </c>
      <c r="I913" s="41">
        <f>+SUM(e!H911:K911)</f>
        <v>1</v>
      </c>
      <c r="J913" s="41">
        <f>+SUM(e!L911:O911)</f>
        <v>122690</v>
      </c>
      <c r="K913" s="41">
        <f>+e!P911</f>
        <v>278957</v>
      </c>
      <c r="L913" s="41">
        <f>+SUM(e!Q911:R911)</f>
        <v>447954</v>
      </c>
      <c r="M913" s="31">
        <f>+IFERROR(ROUND(e!P911/e!S911,0),0)</f>
        <v>39851</v>
      </c>
      <c r="N913" s="30">
        <f>+IFERROR(ROUND(SUM(e!T911:V911)/e!S911,0),0)</f>
        <v>237</v>
      </c>
      <c r="O913" s="30">
        <f>+IFERROR(ROUND(e!W911/e!G911*100,1),0)</f>
        <v>57.1</v>
      </c>
      <c r="P913" s="41">
        <f>+e!X911</f>
        <v>20</v>
      </c>
      <c r="Q913" s="30">
        <f>+IFERROR(ROUND(e!Z911/e!Y911*100,1),0)</f>
        <v>0</v>
      </c>
      <c r="R913" s="30">
        <f>+IFERROR(ROUND(e!AB911/e!AA911*100,1),0)</f>
        <v>0</v>
      </c>
      <c r="S913" s="30">
        <f>+IFERROR(ROUND(SUM(e!AC911:AF911)/J913*100,1),0)</f>
        <v>27.1</v>
      </c>
      <c r="T913" s="30">
        <f>+IFERROR(ROUND(e!AG911/e!Y911*100,1),0)</f>
        <v>0</v>
      </c>
      <c r="U913" s="30">
        <f>+IFERROR(ROUND(e!AH911/SUM(e!AH911:AJ911)*100,1),0)</f>
        <v>0</v>
      </c>
      <c r="V913" s="30">
        <f>+IFERROR(ROUND(e!AK911/SUM(e!AK911:AQ911)*100,1),0)</f>
        <v>61.5</v>
      </c>
      <c r="W913" s="30">
        <f>+IFERROR(ROUND(SUM(e!AR911:BG911)/J913*100,1),0)</f>
        <v>18</v>
      </c>
      <c r="X913" s="30">
        <f>+IFERROR(ROUND(SUM(e!BH911:BI911)/SUM(e!BJ911:BK911)*100,1),0)</f>
        <v>97.1</v>
      </c>
      <c r="Y913" s="30">
        <f t="shared" si="107"/>
        <v>160.6</v>
      </c>
      <c r="Z913" s="30">
        <f t="shared" si="108"/>
        <v>80.8</v>
      </c>
      <c r="AA913" s="30">
        <f>+IFERROR(ROUND(K913/SUM(e!T911:V911),1),0)</f>
        <v>168</v>
      </c>
      <c r="AB913" s="42">
        <f>+IFERROR(ROUND((SUM(e!BJ911:BK911)-SUM(e!BL911:BO911))/SUM(e!T911:V911),1),0)</f>
        <v>207.8</v>
      </c>
      <c r="AC913" s="30">
        <f>+IFERROR(ROUND(e!BP911/e!BQ911*100,1),0)</f>
        <v>1527.7</v>
      </c>
      <c r="AD913" s="101">
        <f>+e!BR911</f>
        <v>10748</v>
      </c>
      <c r="AF913" s="5"/>
      <c r="AG913" s="29"/>
      <c r="BG913" s="5"/>
      <c r="BH913" s="29"/>
      <c r="CH913" s="5"/>
      <c r="CI913" s="29"/>
    </row>
    <row r="914" spans="2:87">
      <c r="B914" s="40" t="s">
        <v>2336</v>
      </c>
      <c r="C914" s="30" t="s">
        <v>2337</v>
      </c>
      <c r="D914" s="30" t="s">
        <v>1338</v>
      </c>
      <c r="E914" s="30" t="s">
        <v>2364</v>
      </c>
      <c r="F914" s="30" t="str">
        <f t="shared" si="106"/>
        <v>大阪府和泉市</v>
      </c>
      <c r="G914" s="41">
        <f>+e!F912</f>
        <v>183847</v>
      </c>
      <c r="H914" s="41">
        <f>+e!G912</f>
        <v>33</v>
      </c>
      <c r="I914" s="41">
        <f>+SUM(e!H912:K912)</f>
        <v>2</v>
      </c>
      <c r="J914" s="41">
        <f>+SUM(e!L912:O912)</f>
        <v>573347</v>
      </c>
      <c r="K914" s="41">
        <f>+e!P912</f>
        <v>2679573</v>
      </c>
      <c r="L914" s="41">
        <f>+SUM(e!Q912:R912)</f>
        <v>2744951</v>
      </c>
      <c r="M914" s="31">
        <f>+IFERROR(ROUND(e!P912/e!S912,0),0)</f>
        <v>95699</v>
      </c>
      <c r="N914" s="30">
        <f>+IFERROR(ROUND(SUM(e!T912:V912)/e!S912,0),0)</f>
        <v>653</v>
      </c>
      <c r="O914" s="30">
        <f>+IFERROR(ROUND(e!W912/e!G912*100,1),0)</f>
        <v>33.299999999999997</v>
      </c>
      <c r="P914" s="41">
        <f>+e!X912</f>
        <v>17</v>
      </c>
      <c r="Q914" s="30">
        <f>+IFERROR(ROUND(e!Z912/e!Y912*100,1),0)</f>
        <v>0</v>
      </c>
      <c r="R914" s="30">
        <f>+IFERROR(ROUND(e!AB912/e!AA912*100,1),0)</f>
        <v>51.8</v>
      </c>
      <c r="S914" s="30">
        <f>+IFERROR(ROUND(SUM(e!AC912:AF912)/J914*100,1),0)</f>
        <v>22.1</v>
      </c>
      <c r="T914" s="30">
        <f>+IFERROR(ROUND(e!AG912/e!Y912*100,1),0)</f>
        <v>83.3</v>
      </c>
      <c r="U914" s="30">
        <f>+IFERROR(ROUND(e!AH912/SUM(e!AH912:AJ912)*100,1),0)</f>
        <v>94.5</v>
      </c>
      <c r="V914" s="30">
        <f>+IFERROR(ROUND(e!AK912/SUM(e!AK912:AQ912)*100,1),0)</f>
        <v>82.9</v>
      </c>
      <c r="W914" s="30">
        <f>+IFERROR(ROUND(SUM(e!AR912:BG912)/J914*100,1),0)</f>
        <v>21.8</v>
      </c>
      <c r="X914" s="30">
        <f>+IFERROR(ROUND(SUM(e!BH912:BI912)/SUM(e!BJ912:BK912)*100,1),0)</f>
        <v>113.8</v>
      </c>
      <c r="Y914" s="30">
        <f t="shared" si="107"/>
        <v>102.4</v>
      </c>
      <c r="Z914" s="30">
        <f t="shared" si="108"/>
        <v>109</v>
      </c>
      <c r="AA914" s="30">
        <f>+IFERROR(ROUND(K914/SUM(e!T912:V912),1),0)</f>
        <v>146.4</v>
      </c>
      <c r="AB914" s="42">
        <f>+IFERROR(ROUND((SUM(e!BJ912:BK912)-SUM(e!BL912:BO912))/SUM(e!T912:V912),1),0)</f>
        <v>134.30000000000001</v>
      </c>
      <c r="AC914" s="30">
        <f>+IFERROR(ROUND(e!BP912/e!BQ912*100,1),0)</f>
        <v>306.5</v>
      </c>
      <c r="AD914" s="101">
        <f>+e!BR912</f>
        <v>65400</v>
      </c>
      <c r="AF914" s="5"/>
      <c r="AG914" s="29"/>
      <c r="BG914" s="5"/>
      <c r="BH914" s="29"/>
      <c r="CH914" s="5"/>
      <c r="CI914" s="29"/>
    </row>
    <row r="915" spans="2:87">
      <c r="B915" s="40" t="s">
        <v>2336</v>
      </c>
      <c r="C915" s="30" t="s">
        <v>2337</v>
      </c>
      <c r="D915" s="30" t="s">
        <v>1340</v>
      </c>
      <c r="E915" s="30" t="s">
        <v>2365</v>
      </c>
      <c r="F915" s="30" t="str">
        <f t="shared" si="106"/>
        <v>大阪府泉大津市</v>
      </c>
      <c r="G915" s="41">
        <f>+e!F913</f>
        <v>74586</v>
      </c>
      <c r="H915" s="41">
        <f>+e!G913</f>
        <v>18</v>
      </c>
      <c r="I915" s="41">
        <f>+SUM(e!H913:K913)</f>
        <v>0</v>
      </c>
      <c r="J915" s="41">
        <f>+SUM(e!L913:O913)</f>
        <v>260935</v>
      </c>
      <c r="K915" s="41">
        <f>+e!P913</f>
        <v>1489322</v>
      </c>
      <c r="L915" s="41">
        <f>+SUM(e!Q913:R913)</f>
        <v>3221649</v>
      </c>
      <c r="M915" s="31">
        <f>+IFERROR(ROUND(e!P913/e!S913,0),0)</f>
        <v>93083</v>
      </c>
      <c r="N915" s="30">
        <f>+IFERROR(ROUND(SUM(e!T913:V913)/e!S913,0),0)</f>
        <v>493</v>
      </c>
      <c r="O915" s="30">
        <f>+IFERROR(ROUND(e!W913/e!G913*100,1),0)</f>
        <v>33.299999999999997</v>
      </c>
      <c r="P915" s="41">
        <f>+e!X913</f>
        <v>12</v>
      </c>
      <c r="Q915" s="30">
        <f>+IFERROR(ROUND(e!Z913/e!Y913*100,1),0)</f>
        <v>0</v>
      </c>
      <c r="R915" s="30">
        <f>+IFERROR(ROUND(e!AB913/e!AA913*100,1),0)</f>
        <v>0</v>
      </c>
      <c r="S915" s="30">
        <f>+IFERROR(ROUND(SUM(e!AC913:AF913)/J915*100,1),0)</f>
        <v>27.4</v>
      </c>
      <c r="T915" s="30">
        <f>+IFERROR(ROUND(e!AG913/e!Y913*100,1),0)</f>
        <v>0</v>
      </c>
      <c r="U915" s="30">
        <f>+IFERROR(ROUND(e!AH913/SUM(e!AH913:AJ913)*100,1),0)</f>
        <v>91.7</v>
      </c>
      <c r="V915" s="30">
        <f>+IFERROR(ROUND(e!AK913/SUM(e!AK913:AQ913)*100,1),0)</f>
        <v>73.7</v>
      </c>
      <c r="W915" s="30">
        <f>+IFERROR(ROUND(SUM(e!AR913:BG913)/J915*100,1),0)</f>
        <v>22.2</v>
      </c>
      <c r="X915" s="30">
        <f>+IFERROR(ROUND(SUM(e!BH913:BI913)/SUM(e!BJ913:BK913)*100,1),0)</f>
        <v>127.4</v>
      </c>
      <c r="Y915" s="30">
        <f t="shared" si="107"/>
        <v>216.3</v>
      </c>
      <c r="Z915" s="30">
        <f t="shared" si="108"/>
        <v>117</v>
      </c>
      <c r="AA915" s="30">
        <f>+IFERROR(ROUND(K915/SUM(e!T913:V913),1),0)</f>
        <v>189</v>
      </c>
      <c r="AB915" s="42">
        <f>+IFERROR(ROUND((SUM(e!BJ913:BK913)-SUM(e!BL913:BO913))/SUM(e!T913:V913),1),0)</f>
        <v>161.6</v>
      </c>
      <c r="AC915" s="30">
        <f>+IFERROR(ROUND(e!BP913/e!BQ913*100,1),0)</f>
        <v>595.20000000000005</v>
      </c>
      <c r="AD915" s="101">
        <f>+e!BR913</f>
        <v>43700</v>
      </c>
      <c r="AF915" s="5"/>
      <c r="AG915" s="29"/>
      <c r="BG915" s="5"/>
      <c r="BH915" s="29"/>
      <c r="CH915" s="5"/>
      <c r="CI915" s="29"/>
    </row>
    <row r="916" spans="2:87">
      <c r="B916" s="40" t="s">
        <v>2336</v>
      </c>
      <c r="C916" s="30" t="s">
        <v>2337</v>
      </c>
      <c r="D916" s="30" t="s">
        <v>1342</v>
      </c>
      <c r="E916" s="30" t="s">
        <v>2366</v>
      </c>
      <c r="F916" s="30" t="str">
        <f t="shared" si="106"/>
        <v>大阪府高石市</v>
      </c>
      <c r="G916" s="41">
        <f>+e!F914</f>
        <v>56205</v>
      </c>
      <c r="H916" s="41">
        <f>+e!G914</f>
        <v>13</v>
      </c>
      <c r="I916" s="41">
        <f>+SUM(e!H914:K914)</f>
        <v>0</v>
      </c>
      <c r="J916" s="41">
        <f>+SUM(e!L914:O914)</f>
        <v>174135</v>
      </c>
      <c r="K916" s="41">
        <f>+e!P914</f>
        <v>1122470</v>
      </c>
      <c r="L916" s="41">
        <f>+SUM(e!Q914:R914)</f>
        <v>1296232</v>
      </c>
      <c r="M916" s="31">
        <f>+IFERROR(ROUND(e!P914/e!S914,0),0)</f>
        <v>93539</v>
      </c>
      <c r="N916" s="30">
        <f>+IFERROR(ROUND(SUM(e!T914:V914)/e!S914,0),0)</f>
        <v>530</v>
      </c>
      <c r="O916" s="30">
        <f>+IFERROR(ROUND(e!W914/e!G914*100,1),0)</f>
        <v>61.5</v>
      </c>
      <c r="P916" s="41">
        <f>+e!X914</f>
        <v>12</v>
      </c>
      <c r="Q916" s="30">
        <f>+IFERROR(ROUND(e!Z914/e!Y914*100,1),0)</f>
        <v>0</v>
      </c>
      <c r="R916" s="30">
        <f>+IFERROR(ROUND(e!AB914/e!AA914*100,1),0)</f>
        <v>0</v>
      </c>
      <c r="S916" s="30">
        <f>+IFERROR(ROUND(SUM(e!AC914:AF914)/J916*100,1),0)</f>
        <v>30.6</v>
      </c>
      <c r="T916" s="30">
        <f>+IFERROR(ROUND(e!AG914/e!Y914*100,1),0)</f>
        <v>0</v>
      </c>
      <c r="U916" s="30">
        <f>+IFERROR(ROUND(e!AH914/SUM(e!AH914:AJ914)*100,1),0)</f>
        <v>0</v>
      </c>
      <c r="V916" s="30">
        <f>+IFERROR(ROUND(e!AK914/SUM(e!AK914:AQ914)*100,1),0)</f>
        <v>85.7</v>
      </c>
      <c r="W916" s="30">
        <f>+IFERROR(ROUND(SUM(e!AR914:BG914)/J916*100,1),0)</f>
        <v>13.9</v>
      </c>
      <c r="X916" s="30">
        <f>+IFERROR(ROUND(SUM(e!BH914:BI914)/SUM(e!BJ914:BK914)*100,1),0)</f>
        <v>109.8</v>
      </c>
      <c r="Y916" s="30">
        <f t="shared" si="107"/>
        <v>115.5</v>
      </c>
      <c r="Z916" s="30">
        <f t="shared" si="108"/>
        <v>104.5</v>
      </c>
      <c r="AA916" s="30">
        <f>+IFERROR(ROUND(K916/SUM(e!T914:V914),1),0)</f>
        <v>176.4</v>
      </c>
      <c r="AB916" s="42">
        <f>+IFERROR(ROUND((SUM(e!BJ914:BK914)-SUM(e!BL914:BO914))/SUM(e!T914:V914),1),0)</f>
        <v>168.8</v>
      </c>
      <c r="AC916" s="30">
        <f>+IFERROR(ROUND(e!BP914/e!BQ914*100,1),0)</f>
        <v>624.9</v>
      </c>
      <c r="AD916" s="101">
        <f>+e!BR914</f>
        <v>37900</v>
      </c>
      <c r="AF916" s="5"/>
      <c r="AG916" s="29"/>
      <c r="BG916" s="5"/>
      <c r="BH916" s="29"/>
      <c r="CH916" s="5"/>
      <c r="CI916" s="29"/>
    </row>
    <row r="917" spans="2:87">
      <c r="B917" s="40" t="s">
        <v>2336</v>
      </c>
      <c r="C917" s="30" t="s">
        <v>2337</v>
      </c>
      <c r="D917" s="30" t="s">
        <v>1489</v>
      </c>
      <c r="E917" s="30" t="s">
        <v>2367</v>
      </c>
      <c r="F917" s="30" t="str">
        <f t="shared" si="106"/>
        <v>大阪府忠岡町</v>
      </c>
      <c r="G917" s="41">
        <f>+e!F915</f>
        <v>16869</v>
      </c>
      <c r="H917" s="41">
        <f>+e!G915</f>
        <v>4</v>
      </c>
      <c r="I917" s="41">
        <f>+SUM(e!H915:K915)</f>
        <v>0</v>
      </c>
      <c r="J917" s="41">
        <f>+SUM(e!L915:O915)</f>
        <v>35589</v>
      </c>
      <c r="K917" s="41">
        <f>+e!P915</f>
        <v>289728</v>
      </c>
      <c r="L917" s="41">
        <f>+SUM(e!Q915:R915)</f>
        <v>393976</v>
      </c>
      <c r="M917" s="31">
        <f>+IFERROR(ROUND(e!P915/e!S915,0),0)</f>
        <v>72432</v>
      </c>
      <c r="N917" s="30">
        <f>+IFERROR(ROUND(SUM(e!T915:V915)/e!S915,0),0)</f>
        <v>463</v>
      </c>
      <c r="O917" s="30">
        <f>+IFERROR(ROUND(e!W915/e!G915*100,1),0)</f>
        <v>25</v>
      </c>
      <c r="P917" s="41">
        <f>+e!X915</f>
        <v>23</v>
      </c>
      <c r="Q917" s="30">
        <f>+IFERROR(ROUND(e!Z915/e!Y915*100,1),0)</f>
        <v>0</v>
      </c>
      <c r="R917" s="30">
        <f>+IFERROR(ROUND(e!AB915/e!AA915*100,1),0)</f>
        <v>0</v>
      </c>
      <c r="S917" s="30">
        <f>+IFERROR(ROUND(SUM(e!AC915:AF915)/J917*100,1),0)</f>
        <v>36.1</v>
      </c>
      <c r="T917" s="30">
        <f>+IFERROR(ROUND(e!AG915/e!Y915*100,1),0)</f>
        <v>0</v>
      </c>
      <c r="U917" s="30">
        <f>+IFERROR(ROUND(e!AH915/SUM(e!AH915:AJ915)*100,1),0)</f>
        <v>0</v>
      </c>
      <c r="V917" s="30">
        <f>+IFERROR(ROUND(e!AK915/SUM(e!AK915:AQ915)*100,1),0)</f>
        <v>46.6</v>
      </c>
      <c r="W917" s="30">
        <f>+IFERROR(ROUND(SUM(e!AR915:BG915)/J917*100,1),0)</f>
        <v>6.1</v>
      </c>
      <c r="X917" s="30">
        <f>+IFERROR(ROUND(SUM(e!BH915:BI915)/SUM(e!BJ915:BK915)*100,1),0)</f>
        <v>92.8</v>
      </c>
      <c r="Y917" s="30">
        <f t="shared" si="107"/>
        <v>136</v>
      </c>
      <c r="Z917" s="30">
        <f t="shared" si="108"/>
        <v>86</v>
      </c>
      <c r="AA917" s="30">
        <f>+IFERROR(ROUND(K917/SUM(e!T915:V915),1),0)</f>
        <v>156.4</v>
      </c>
      <c r="AB917" s="42">
        <f>+IFERROR(ROUND((SUM(e!BJ915:BK915)-SUM(e!BL915:BO915))/SUM(e!T915:V915),1),0)</f>
        <v>181.9</v>
      </c>
      <c r="AC917" s="30">
        <f>+IFERROR(ROUND(e!BP915/e!BQ915*100,1),0)</f>
        <v>582.29999999999995</v>
      </c>
      <c r="AD917" s="101">
        <f>+e!BR915</f>
        <v>8800</v>
      </c>
      <c r="AF917" s="5"/>
      <c r="AG917" s="29"/>
      <c r="BG917" s="5"/>
      <c r="BH917" s="29"/>
      <c r="CH917" s="5"/>
      <c r="CI917" s="29"/>
    </row>
    <row r="918" spans="2:87">
      <c r="B918" s="40" t="s">
        <v>2336</v>
      </c>
      <c r="C918" s="30" t="s">
        <v>2337</v>
      </c>
      <c r="D918" s="30" t="s">
        <v>1344</v>
      </c>
      <c r="E918" s="30" t="s">
        <v>2368</v>
      </c>
      <c r="F918" s="30" t="str">
        <f t="shared" si="106"/>
        <v>大阪府岸和田市</v>
      </c>
      <c r="G918" s="41">
        <f>+e!F916</f>
        <v>190218</v>
      </c>
      <c r="H918" s="41">
        <f>+e!G916</f>
        <v>62</v>
      </c>
      <c r="I918" s="41">
        <f>+SUM(e!H916:K916)</f>
        <v>1</v>
      </c>
      <c r="J918" s="41">
        <f>+SUM(e!L916:O916)</f>
        <v>739030</v>
      </c>
      <c r="K918" s="41">
        <f>+e!P916</f>
        <v>3308526</v>
      </c>
      <c r="L918" s="41">
        <f>+SUM(e!Q916:R916)</f>
        <v>12430946</v>
      </c>
      <c r="M918" s="31">
        <f>+IFERROR(ROUND(e!P916/e!S916,0),0)</f>
        <v>73523</v>
      </c>
      <c r="N918" s="30">
        <f>+IFERROR(ROUND(SUM(e!T916:V916)/e!S916,0),0)</f>
        <v>475</v>
      </c>
      <c r="O918" s="30">
        <f>+IFERROR(ROUND(e!W916/e!G916*100,1),0)</f>
        <v>40.299999999999997</v>
      </c>
      <c r="P918" s="41">
        <f>+e!X916</f>
        <v>9</v>
      </c>
      <c r="Q918" s="30">
        <f>+IFERROR(ROUND(e!Z916/e!Y916*100,1),0)</f>
        <v>100</v>
      </c>
      <c r="R918" s="30">
        <f>+IFERROR(ROUND(e!AB916/e!AA916*100,1),0)</f>
        <v>37.5</v>
      </c>
      <c r="S918" s="30">
        <f>+IFERROR(ROUND(SUM(e!AC916:AF916)/J918*100,1),0)</f>
        <v>32.700000000000003</v>
      </c>
      <c r="T918" s="30">
        <f>+IFERROR(ROUND(e!AG916/e!Y916*100,1),0)</f>
        <v>100</v>
      </c>
      <c r="U918" s="30">
        <f>+IFERROR(ROUND(e!AH916/SUM(e!AH916:AJ916)*100,1),0)</f>
        <v>86.6</v>
      </c>
      <c r="V918" s="30">
        <f>+IFERROR(ROUND(e!AK916/SUM(e!AK916:AQ916)*100,1),0)</f>
        <v>19</v>
      </c>
      <c r="W918" s="30">
        <f>+IFERROR(ROUND(SUM(e!AR916:BG916)/J918*100,1),0)</f>
        <v>16.7</v>
      </c>
      <c r="X918" s="30">
        <f>+IFERROR(ROUND(SUM(e!BH916:BI916)/SUM(e!BJ916:BK916)*100,1),0)</f>
        <v>103.2</v>
      </c>
      <c r="Y918" s="30">
        <f t="shared" si="107"/>
        <v>375.7</v>
      </c>
      <c r="Z918" s="30">
        <f t="shared" si="108"/>
        <v>94.6</v>
      </c>
      <c r="AA918" s="30">
        <f>+IFERROR(ROUND(K918/SUM(e!T916:V916),1),0)</f>
        <v>154.69999999999999</v>
      </c>
      <c r="AB918" s="42">
        <f>+IFERROR(ROUND((SUM(e!BJ916:BK916)-SUM(e!BL916:BO916))/SUM(e!T916:V916),1),0)</f>
        <v>163.5</v>
      </c>
      <c r="AC918" s="30">
        <f>+IFERROR(ROUND(e!BP916/e!BQ916*100,1),0)</f>
        <v>242.7</v>
      </c>
      <c r="AD918" s="101">
        <f>+e!BR916</f>
        <v>99500</v>
      </c>
      <c r="AF918" s="5"/>
      <c r="AG918" s="29"/>
      <c r="BG918" s="5"/>
      <c r="BH918" s="29"/>
      <c r="CH918" s="5"/>
      <c r="CI918" s="29"/>
    </row>
    <row r="919" spans="2:87">
      <c r="B919" s="40" t="s">
        <v>2336</v>
      </c>
      <c r="C919" s="30" t="s">
        <v>2337</v>
      </c>
      <c r="D919" s="30" t="s">
        <v>1346</v>
      </c>
      <c r="E919" s="30" t="s">
        <v>2369</v>
      </c>
      <c r="F919" s="30" t="str">
        <f t="shared" si="106"/>
        <v>大阪府貝塚市</v>
      </c>
      <c r="G919" s="41">
        <f>+e!F917</f>
        <v>86166</v>
      </c>
      <c r="H919" s="41">
        <f>+e!G917</f>
        <v>41</v>
      </c>
      <c r="I919" s="41">
        <f>+SUM(e!H917:K917)</f>
        <v>2</v>
      </c>
      <c r="J919" s="41">
        <f>+SUM(e!L917:O917)</f>
        <v>377336</v>
      </c>
      <c r="K919" s="41">
        <f>+e!P917</f>
        <v>1410309</v>
      </c>
      <c r="L919" s="41">
        <f>+SUM(e!Q917:R917)</f>
        <v>3906996</v>
      </c>
      <c r="M919" s="31">
        <f>+IFERROR(ROUND(e!P917/e!S917,0),0)</f>
        <v>38116</v>
      </c>
      <c r="N919" s="30">
        <f>+IFERROR(ROUND(SUM(e!T917:V917)/e!S917,0),0)</f>
        <v>254</v>
      </c>
      <c r="O919" s="30">
        <f>+IFERROR(ROUND(e!W917/e!G917*100,1),0)</f>
        <v>46.3</v>
      </c>
      <c r="P919" s="41">
        <f>+e!X917</f>
        <v>23</v>
      </c>
      <c r="Q919" s="30">
        <f>+IFERROR(ROUND(e!Z917/e!Y917*100,1),0)</f>
        <v>0</v>
      </c>
      <c r="R919" s="30">
        <f>+IFERROR(ROUND(e!AB917/e!AA917*100,1),0)</f>
        <v>18.600000000000001</v>
      </c>
      <c r="S919" s="30">
        <f>+IFERROR(ROUND(SUM(e!AC917:AF917)/J919*100,1),0)</f>
        <v>22.8</v>
      </c>
      <c r="T919" s="30">
        <f>+IFERROR(ROUND(e!AG917/e!Y917*100,1),0)</f>
        <v>98.9</v>
      </c>
      <c r="U919" s="30">
        <f>+IFERROR(ROUND(e!AH917/SUM(e!AH917:AJ917)*100,1),0)</f>
        <v>100</v>
      </c>
      <c r="V919" s="30">
        <f>+IFERROR(ROUND(e!AK917/SUM(e!AK917:AQ917)*100,1),0)</f>
        <v>71.7</v>
      </c>
      <c r="W919" s="30">
        <f>+IFERROR(ROUND(SUM(e!AR917:BG917)/J919*100,1),0)</f>
        <v>30</v>
      </c>
      <c r="X919" s="30">
        <f>+IFERROR(ROUND(SUM(e!BH917:BI917)/SUM(e!BJ917:BK917)*100,1),0)</f>
        <v>101.3</v>
      </c>
      <c r="Y919" s="30">
        <f t="shared" si="107"/>
        <v>277</v>
      </c>
      <c r="Z919" s="30">
        <f t="shared" si="108"/>
        <v>94.3</v>
      </c>
      <c r="AA919" s="30">
        <f>+IFERROR(ROUND(K919/SUM(e!T917:V917),1),0)</f>
        <v>150</v>
      </c>
      <c r="AB919" s="42">
        <f>+IFERROR(ROUND((SUM(e!BJ917:BK917)-SUM(e!BL917:BO917))/SUM(e!T917:V917),1),0)</f>
        <v>159</v>
      </c>
      <c r="AC919" s="30">
        <f>+IFERROR(ROUND(e!BP917/e!BQ917*100,1),0)</f>
        <v>477</v>
      </c>
      <c r="AD919" s="101">
        <f>+e!BR917</f>
        <v>17430</v>
      </c>
      <c r="AF919" s="5"/>
      <c r="AG919" s="29"/>
      <c r="BG919" s="5"/>
      <c r="BH919" s="29"/>
      <c r="CH919" s="5"/>
      <c r="CI919" s="29"/>
    </row>
    <row r="920" spans="2:87">
      <c r="B920" s="40" t="s">
        <v>2336</v>
      </c>
      <c r="C920" s="30" t="s">
        <v>2337</v>
      </c>
      <c r="D920" s="30" t="s">
        <v>1348</v>
      </c>
      <c r="E920" s="30" t="s">
        <v>2370</v>
      </c>
      <c r="F920" s="30" t="str">
        <f t="shared" si="106"/>
        <v>大阪府泉佐野市</v>
      </c>
      <c r="G920" s="41">
        <f>+e!F918</f>
        <v>100354</v>
      </c>
      <c r="H920" s="41">
        <f>+e!G918</f>
        <v>25</v>
      </c>
      <c r="I920" s="41">
        <f>+SUM(e!H918:K918)</f>
        <v>1</v>
      </c>
      <c r="J920" s="41">
        <f>+SUM(e!L918:O918)</f>
        <v>462471</v>
      </c>
      <c r="K920" s="41">
        <f>+e!P918</f>
        <v>2512746</v>
      </c>
      <c r="L920" s="41">
        <f>+SUM(e!Q918:R918)</f>
        <v>7817957</v>
      </c>
      <c r="M920" s="31">
        <f>+IFERROR(ROUND(e!P918/e!S918,0),0)</f>
        <v>147809</v>
      </c>
      <c r="N920" s="30">
        <f>+IFERROR(ROUND(SUM(e!T918:V918)/e!S918,0),0)</f>
        <v>739</v>
      </c>
      <c r="O920" s="30">
        <f>+IFERROR(ROUND(e!W918/e!G918*100,1),0)</f>
        <v>36</v>
      </c>
      <c r="P920" s="41">
        <f>+e!X918</f>
        <v>26</v>
      </c>
      <c r="Q920" s="30">
        <f>+IFERROR(ROUND(e!Z918/e!Y918*100,1),0)</f>
        <v>0</v>
      </c>
      <c r="R920" s="30">
        <f>+IFERROR(ROUND(e!AB918/e!AA918*100,1),0)</f>
        <v>70.400000000000006</v>
      </c>
      <c r="S920" s="30">
        <f>+IFERROR(ROUND(SUM(e!AC918:AF918)/J920*100,1),0)</f>
        <v>23.6</v>
      </c>
      <c r="T920" s="30">
        <f>+IFERROR(ROUND(e!AG918/e!Y918*100,1),0)</f>
        <v>0</v>
      </c>
      <c r="U920" s="30">
        <f>+IFERROR(ROUND(e!AH918/SUM(e!AH918:AJ918)*100,1),0)</f>
        <v>0</v>
      </c>
      <c r="V920" s="30">
        <f>+IFERROR(ROUND(e!AK918/SUM(e!AK918:AQ918)*100,1),0)</f>
        <v>92.9</v>
      </c>
      <c r="W920" s="30">
        <f>+IFERROR(ROUND(SUM(e!AR918:BG918)/J920*100,1),0)</f>
        <v>25.7</v>
      </c>
      <c r="X920" s="30">
        <f>+IFERROR(ROUND(SUM(e!BH918:BI918)/SUM(e!BJ918:BK918)*100,1),0)</f>
        <v>115.1</v>
      </c>
      <c r="Y920" s="30">
        <f t="shared" si="107"/>
        <v>311.10000000000002</v>
      </c>
      <c r="Z920" s="30">
        <f t="shared" si="108"/>
        <v>111.2</v>
      </c>
      <c r="AA920" s="30">
        <f>+IFERROR(ROUND(K920/SUM(e!T918:V918),1),0)</f>
        <v>200</v>
      </c>
      <c r="AB920" s="42">
        <f>+IFERROR(ROUND((SUM(e!BJ918:BK918)-SUM(e!BL918:BO918))/SUM(e!T918:V918),1),0)</f>
        <v>179.8</v>
      </c>
      <c r="AC920" s="30">
        <f>+IFERROR(ROUND(e!BP918/e!BQ918*100,1),0)</f>
        <v>97.1</v>
      </c>
      <c r="AD920" s="101">
        <f>+e!BR918</f>
        <v>61730</v>
      </c>
      <c r="AF920" s="5"/>
      <c r="AG920" s="29"/>
      <c r="BG920" s="5"/>
      <c r="BH920" s="29"/>
      <c r="CH920" s="5"/>
      <c r="CI920" s="29"/>
    </row>
    <row r="921" spans="2:87">
      <c r="B921" s="40" t="s">
        <v>2336</v>
      </c>
      <c r="C921" s="30" t="s">
        <v>2337</v>
      </c>
      <c r="D921" s="30" t="s">
        <v>1539</v>
      </c>
      <c r="E921" s="30" t="s">
        <v>2371</v>
      </c>
      <c r="F921" s="30" t="str">
        <f t="shared" si="106"/>
        <v>大阪府熊取町</v>
      </c>
      <c r="G921" s="41">
        <f>+e!F919</f>
        <v>43380</v>
      </c>
      <c r="H921" s="41">
        <f>+e!G919</f>
        <v>16</v>
      </c>
      <c r="I921" s="41">
        <f>+SUM(e!H919:K919)</f>
        <v>0</v>
      </c>
      <c r="J921" s="41">
        <f>+SUM(e!L919:O919)</f>
        <v>197887</v>
      </c>
      <c r="K921" s="41">
        <f>+e!P919</f>
        <v>730029</v>
      </c>
      <c r="L921" s="41">
        <f>+SUM(e!Q919:R919)</f>
        <v>1308551</v>
      </c>
      <c r="M921" s="31">
        <f>+IFERROR(ROUND(e!P919/e!S919,0),0)</f>
        <v>48669</v>
      </c>
      <c r="N921" s="30">
        <f>+IFERROR(ROUND(SUM(e!T919:V919)/e!S919,0),0)</f>
        <v>298</v>
      </c>
      <c r="O921" s="30">
        <f>+IFERROR(ROUND(e!W919/e!G919*100,1),0)</f>
        <v>37.5</v>
      </c>
      <c r="P921" s="41">
        <f>+e!X919</f>
        <v>8</v>
      </c>
      <c r="Q921" s="30">
        <f>+IFERROR(ROUND(e!Z919/e!Y919*100,1),0)</f>
        <v>0</v>
      </c>
      <c r="R921" s="30">
        <f>+IFERROR(ROUND(e!AB919/e!AA919*100,1),0)</f>
        <v>0</v>
      </c>
      <c r="S921" s="30">
        <f>+IFERROR(ROUND(SUM(e!AC919:AF919)/J921*100,1),0)</f>
        <v>20.9</v>
      </c>
      <c r="T921" s="30">
        <f>+IFERROR(ROUND(e!AG919/e!Y919*100,1),0)</f>
        <v>0</v>
      </c>
      <c r="U921" s="30">
        <f>+IFERROR(ROUND(e!AH919/SUM(e!AH919:AJ919)*100,1),0)</f>
        <v>100</v>
      </c>
      <c r="V921" s="30">
        <f>+IFERROR(ROUND(e!AK919/SUM(e!AK919:AQ919)*100,1),0)</f>
        <v>84.6</v>
      </c>
      <c r="W921" s="30">
        <f>+IFERROR(ROUND(SUM(e!AR919:BG919)/J921*100,1),0)</f>
        <v>16.600000000000001</v>
      </c>
      <c r="X921" s="30">
        <f>+IFERROR(ROUND(SUM(e!BH919:BI919)/SUM(e!BJ919:BK919)*100,1),0)</f>
        <v>106.4</v>
      </c>
      <c r="Y921" s="30">
        <f t="shared" si="107"/>
        <v>179.2</v>
      </c>
      <c r="Z921" s="30">
        <f t="shared" si="108"/>
        <v>103</v>
      </c>
      <c r="AA921" s="30">
        <f>+IFERROR(ROUND(K921/SUM(e!T919:V919),1),0)</f>
        <v>163.30000000000001</v>
      </c>
      <c r="AB921" s="42">
        <f>+IFERROR(ROUND((SUM(e!BJ919:BK919)-SUM(e!BL919:BO919))/SUM(e!T919:V919),1),0)</f>
        <v>158.5</v>
      </c>
      <c r="AC921" s="30">
        <f>+IFERROR(ROUND(e!BP919/e!BQ919*100,1),0)</f>
        <v>213.7</v>
      </c>
      <c r="AD921" s="101">
        <f>+e!BR919</f>
        <v>2600</v>
      </c>
      <c r="AF921" s="5"/>
      <c r="AG921" s="29"/>
      <c r="BG921" s="5"/>
      <c r="BH921" s="29"/>
      <c r="CH921" s="5"/>
      <c r="CI921" s="29"/>
    </row>
    <row r="922" spans="2:87">
      <c r="B922" s="40" t="s">
        <v>2336</v>
      </c>
      <c r="C922" s="30" t="s">
        <v>2337</v>
      </c>
      <c r="D922" s="30" t="s">
        <v>1350</v>
      </c>
      <c r="E922" s="30" t="s">
        <v>2372</v>
      </c>
      <c r="F922" s="30" t="str">
        <f t="shared" si="106"/>
        <v>大阪府田尻町</v>
      </c>
      <c r="G922" s="41">
        <f>+e!F920</f>
        <v>8799</v>
      </c>
      <c r="H922" s="41">
        <f>+e!G920</f>
        <v>8</v>
      </c>
      <c r="I922" s="41">
        <f>+SUM(e!H920:K920)</f>
        <v>0</v>
      </c>
      <c r="J922" s="41">
        <f>+SUM(e!L920:O920)</f>
        <v>41459</v>
      </c>
      <c r="K922" s="41">
        <f>+e!P920</f>
        <v>200343</v>
      </c>
      <c r="L922" s="41">
        <f>+SUM(e!Q920:R920)</f>
        <v>76876</v>
      </c>
      <c r="M922" s="31">
        <f>+IFERROR(ROUND(e!P920/e!S920,0),0)</f>
        <v>25043</v>
      </c>
      <c r="N922" s="30">
        <f>+IFERROR(ROUND(SUM(e!T920:V920)/e!S920,0),0)</f>
        <v>124</v>
      </c>
      <c r="O922" s="30">
        <f>+IFERROR(ROUND(e!W920/e!G920*100,1),0)</f>
        <v>25</v>
      </c>
      <c r="P922" s="41">
        <f>+e!X920</f>
        <v>9</v>
      </c>
      <c r="Q922" s="30">
        <f>+IFERROR(ROUND(e!Z920/e!Y920*100,1),0)</f>
        <v>0</v>
      </c>
      <c r="R922" s="30">
        <f>+IFERROR(ROUND(e!AB920/e!AA920*100,1),0)</f>
        <v>36.4</v>
      </c>
      <c r="S922" s="30">
        <f>+IFERROR(ROUND(SUM(e!AC920:AF920)/J922*100,1),0)</f>
        <v>1</v>
      </c>
      <c r="T922" s="30">
        <f>+IFERROR(ROUND(e!AG920/e!Y920*100,1),0)</f>
        <v>0</v>
      </c>
      <c r="U922" s="30">
        <f>+IFERROR(ROUND(e!AH920/SUM(e!AH920:AJ920)*100,1),0)</f>
        <v>0</v>
      </c>
      <c r="V922" s="30">
        <f>+IFERROR(ROUND(e!AK920/SUM(e!AK920:AQ920)*100,1),0)</f>
        <v>0</v>
      </c>
      <c r="W922" s="30">
        <f>+IFERROR(ROUND(SUM(e!AR920:BG920)/J922*100,1),0)</f>
        <v>17.100000000000001</v>
      </c>
      <c r="X922" s="30">
        <f>+IFERROR(ROUND(SUM(e!BH920:BI920)/SUM(e!BJ920:BK920)*100,1),0)</f>
        <v>114.7</v>
      </c>
      <c r="Y922" s="30">
        <f t="shared" si="107"/>
        <v>38.4</v>
      </c>
      <c r="Z922" s="30">
        <f t="shared" si="108"/>
        <v>110.6</v>
      </c>
      <c r="AA922" s="30">
        <f>+IFERROR(ROUND(K922/SUM(e!T920:V920),1),0)</f>
        <v>201.8</v>
      </c>
      <c r="AB922" s="42">
        <f>+IFERROR(ROUND((SUM(e!BJ920:BK920)-SUM(e!BL920:BO920))/SUM(e!T920:V920),1),0)</f>
        <v>182.5</v>
      </c>
      <c r="AC922" s="30">
        <f>+IFERROR(ROUND(e!BP920/e!BQ920*100,1),0)</f>
        <v>1064.5</v>
      </c>
      <c r="AD922" s="101">
        <f>+e!BR920</f>
        <v>6800</v>
      </c>
      <c r="AF922" s="5"/>
      <c r="AG922" s="29"/>
      <c r="BG922" s="5"/>
      <c r="BH922" s="29"/>
      <c r="CH922" s="5"/>
      <c r="CI922" s="29"/>
    </row>
    <row r="923" spans="2:87">
      <c r="B923" s="40" t="s">
        <v>2336</v>
      </c>
      <c r="C923" s="30" t="s">
        <v>2337</v>
      </c>
      <c r="D923" s="30" t="s">
        <v>1352</v>
      </c>
      <c r="E923" s="30" t="s">
        <v>2373</v>
      </c>
      <c r="F923" s="30" t="str">
        <f t="shared" si="106"/>
        <v>大阪府泉南市</v>
      </c>
      <c r="G923" s="41">
        <f>+e!F921</f>
        <v>60315</v>
      </c>
      <c r="H923" s="41">
        <f>+e!G921</f>
        <v>20</v>
      </c>
      <c r="I923" s="41">
        <f>+SUM(e!H921:K921)</f>
        <v>0</v>
      </c>
      <c r="J923" s="41">
        <f>+SUM(e!L921:O921)</f>
        <v>395071</v>
      </c>
      <c r="K923" s="41">
        <f>+e!P921</f>
        <v>1301876</v>
      </c>
      <c r="L923" s="41">
        <f>+SUM(e!Q921:R921)</f>
        <v>2918762</v>
      </c>
      <c r="M923" s="31">
        <f>+IFERROR(ROUND(e!P921/e!S921,0),0)</f>
        <v>86792</v>
      </c>
      <c r="N923" s="30">
        <f>+IFERROR(ROUND(SUM(e!T921:V921)/e!S921,0),0)</f>
        <v>441</v>
      </c>
      <c r="O923" s="30">
        <f>+IFERROR(ROUND(e!W921/e!G921*100,1),0)</f>
        <v>45</v>
      </c>
      <c r="P923" s="41">
        <f>+e!X921</f>
        <v>23</v>
      </c>
      <c r="Q923" s="30">
        <f>+IFERROR(ROUND(e!Z921/e!Y921*100,1),0)</f>
        <v>0</v>
      </c>
      <c r="R923" s="30">
        <f>+IFERROR(ROUND(e!AB921/e!AA921*100,1),0)</f>
        <v>0</v>
      </c>
      <c r="S923" s="30">
        <f>+IFERROR(ROUND(SUM(e!AC921:AF921)/J923*100,1),0)</f>
        <v>31.3</v>
      </c>
      <c r="T923" s="30">
        <f>+IFERROR(ROUND(e!AG921/e!Y921*100,1),0)</f>
        <v>0</v>
      </c>
      <c r="U923" s="30">
        <f>+IFERROR(ROUND(e!AH921/SUM(e!AH921:AJ921)*100,1),0)</f>
        <v>0</v>
      </c>
      <c r="V923" s="30">
        <f>+IFERROR(ROUND(e!AK921/SUM(e!AK921:AQ921)*100,1),0)</f>
        <v>89.2</v>
      </c>
      <c r="W923" s="30">
        <f>+IFERROR(ROUND(SUM(e!AR921:BG921)/J923*100,1),0)</f>
        <v>21.4</v>
      </c>
      <c r="X923" s="30">
        <f>+IFERROR(ROUND(SUM(e!BH921:BI921)/SUM(e!BJ921:BK921)*100,1),0)</f>
        <v>90.4</v>
      </c>
      <c r="Y923" s="30">
        <f t="shared" si="107"/>
        <v>224.2</v>
      </c>
      <c r="Z923" s="30">
        <f t="shared" si="108"/>
        <v>84.9</v>
      </c>
      <c r="AA923" s="30">
        <f>+IFERROR(ROUND(K923/SUM(e!T921:V921),1),0)</f>
        <v>197</v>
      </c>
      <c r="AB923" s="42">
        <f>+IFERROR(ROUND((SUM(e!BJ921:BK921)-SUM(e!BL921:BO921))/SUM(e!T921:V921),1),0)</f>
        <v>232</v>
      </c>
      <c r="AC923" s="30">
        <f>+IFERROR(ROUND(e!BP921/e!BQ921*100,1),0)</f>
        <v>405.6</v>
      </c>
      <c r="AD923" s="101">
        <f>+e!BR921</f>
        <v>27800</v>
      </c>
      <c r="AF923" s="5"/>
      <c r="AG923" s="29"/>
      <c r="BG923" s="5"/>
      <c r="BH923" s="29"/>
      <c r="CH923" s="5"/>
      <c r="CI923" s="29"/>
    </row>
    <row r="924" spans="2:87">
      <c r="B924" s="40" t="s">
        <v>2336</v>
      </c>
      <c r="C924" s="30" t="s">
        <v>2337</v>
      </c>
      <c r="D924" s="30" t="s">
        <v>1354</v>
      </c>
      <c r="E924" s="30" t="s">
        <v>2374</v>
      </c>
      <c r="F924" s="30" t="str">
        <f t="shared" si="106"/>
        <v>大阪府岬町</v>
      </c>
      <c r="G924" s="41">
        <f>+e!F922</f>
        <v>15206</v>
      </c>
      <c r="H924" s="41">
        <f>+e!G922</f>
        <v>7</v>
      </c>
      <c r="I924" s="41">
        <f>+SUM(e!H922:K922)</f>
        <v>1</v>
      </c>
      <c r="J924" s="41">
        <f>+SUM(e!L922:O922)</f>
        <v>154525</v>
      </c>
      <c r="K924" s="41">
        <f>+e!P922</f>
        <v>446459</v>
      </c>
      <c r="L924" s="41">
        <f>+SUM(e!Q922:R922)</f>
        <v>990736</v>
      </c>
      <c r="M924" s="31">
        <f>+IFERROR(ROUND(e!P922/e!S922,0),0)</f>
        <v>89292</v>
      </c>
      <c r="N924" s="30">
        <f>+IFERROR(ROUND(SUM(e!T922:V922)/e!S922,0),0)</f>
        <v>357</v>
      </c>
      <c r="O924" s="30">
        <f>+IFERROR(ROUND(e!W922/e!G922*100,1),0)</f>
        <v>42.9</v>
      </c>
      <c r="P924" s="41">
        <f>+e!X922</f>
        <v>11</v>
      </c>
      <c r="Q924" s="30">
        <f>+IFERROR(ROUND(e!Z922/e!Y922*100,1),0)</f>
        <v>0</v>
      </c>
      <c r="R924" s="30">
        <f>+IFERROR(ROUND(e!AB922/e!AA922*100,1),0)</f>
        <v>90.9</v>
      </c>
      <c r="S924" s="30">
        <f>+IFERROR(ROUND(SUM(e!AC922:AF922)/J924*100,1),0)</f>
        <v>15.4</v>
      </c>
      <c r="T924" s="30">
        <f>+IFERROR(ROUND(e!AG922/e!Y922*100,1),0)</f>
        <v>0</v>
      </c>
      <c r="U924" s="30">
        <f>+IFERROR(ROUND(e!AH922/SUM(e!AH922:AJ922)*100,1),0)</f>
        <v>1.9</v>
      </c>
      <c r="V924" s="30">
        <f>+IFERROR(ROUND(e!AK922/SUM(e!AK922:AQ922)*100,1),0)</f>
        <v>18.2</v>
      </c>
      <c r="W924" s="30">
        <f>+IFERROR(ROUND(SUM(e!AR922:BG922)/J924*100,1),0)</f>
        <v>15.2</v>
      </c>
      <c r="X924" s="30">
        <f>+IFERROR(ROUND(SUM(e!BH922:BI922)/SUM(e!BJ922:BK922)*100,1),0)</f>
        <v>115.6</v>
      </c>
      <c r="Y924" s="30">
        <f t="shared" si="107"/>
        <v>221.9</v>
      </c>
      <c r="Z924" s="30">
        <f t="shared" si="108"/>
        <v>113.4</v>
      </c>
      <c r="AA924" s="30">
        <f>+IFERROR(ROUND(K924/SUM(e!T922:V922),1),0)</f>
        <v>250.1</v>
      </c>
      <c r="AB924" s="42">
        <f>+IFERROR(ROUND((SUM(e!BJ922:BK922)-SUM(e!BL922:BO922))/SUM(e!T922:V922),1),0)</f>
        <v>220.5</v>
      </c>
      <c r="AC924" s="30">
        <f>+IFERROR(ROUND(e!BP922/e!BQ922*100,1),0)</f>
        <v>97.9</v>
      </c>
      <c r="AD924" s="101">
        <f>+e!BR922</f>
        <v>13700</v>
      </c>
      <c r="AF924" s="5"/>
      <c r="AG924" s="29"/>
      <c r="BG924" s="5"/>
      <c r="BH924" s="29"/>
      <c r="CH924" s="5"/>
      <c r="CI924" s="29"/>
    </row>
    <row r="925" spans="2:87">
      <c r="B925" s="40" t="s">
        <v>2336</v>
      </c>
      <c r="C925" s="30" t="s">
        <v>2337</v>
      </c>
      <c r="D925" s="30" t="s">
        <v>1356</v>
      </c>
      <c r="E925" s="30" t="s">
        <v>2375</v>
      </c>
      <c r="F925" s="30" t="str">
        <f t="shared" si="106"/>
        <v>大阪府阪南市</v>
      </c>
      <c r="G925" s="41">
        <f>+e!F923</f>
        <v>51990</v>
      </c>
      <c r="H925" s="41">
        <f>+e!G923</f>
        <v>22</v>
      </c>
      <c r="I925" s="41">
        <f>+SUM(e!H923:K923)</f>
        <v>0</v>
      </c>
      <c r="J925" s="41">
        <f>+SUM(e!L923:O923)</f>
        <v>281208</v>
      </c>
      <c r="K925" s="41">
        <f>+e!P923</f>
        <v>1005365</v>
      </c>
      <c r="L925" s="41">
        <f>+SUM(e!Q923:R923)</f>
        <v>2512353</v>
      </c>
      <c r="M925" s="31">
        <f>+IFERROR(ROUND(e!P923/e!S923,0),0)</f>
        <v>77336</v>
      </c>
      <c r="N925" s="30">
        <f>+IFERROR(ROUND(SUM(e!T923:V923)/e!S923,0),0)</f>
        <v>422</v>
      </c>
      <c r="O925" s="30">
        <f>+IFERROR(ROUND(e!W923/e!G923*100,1),0)</f>
        <v>40.9</v>
      </c>
      <c r="P925" s="41">
        <f>+e!X923</f>
        <v>29</v>
      </c>
      <c r="Q925" s="30">
        <f>+IFERROR(ROUND(e!Z923/e!Y923*100,1),0)</f>
        <v>0</v>
      </c>
      <c r="R925" s="30">
        <f>+IFERROR(ROUND(e!AB923/e!AA923*100,1),0)</f>
        <v>100</v>
      </c>
      <c r="S925" s="30">
        <f>+IFERROR(ROUND(SUM(e!AC923:AF923)/J925*100,1),0)</f>
        <v>48.2</v>
      </c>
      <c r="T925" s="30">
        <f>+IFERROR(ROUND(e!AG923/e!Y923*100,1),0)</f>
        <v>0</v>
      </c>
      <c r="U925" s="30">
        <f>+IFERROR(ROUND(e!AH923/SUM(e!AH923:AJ923)*100,1),0)</f>
        <v>7.1</v>
      </c>
      <c r="V925" s="30">
        <f>+IFERROR(ROUND(e!AK923/SUM(e!AK923:AQ923)*100,1),0)</f>
        <v>46.6</v>
      </c>
      <c r="W925" s="30">
        <f>+IFERROR(ROUND(SUM(e!AR923:BG923)/J925*100,1),0)</f>
        <v>15.4</v>
      </c>
      <c r="X925" s="30">
        <f>+IFERROR(ROUND(SUM(e!BH923:BI923)/SUM(e!BJ923:BK923)*100,1),0)</f>
        <v>84.6</v>
      </c>
      <c r="Y925" s="30">
        <f t="shared" si="107"/>
        <v>249.9</v>
      </c>
      <c r="Z925" s="30">
        <f t="shared" si="108"/>
        <v>78.599999999999994</v>
      </c>
      <c r="AA925" s="30">
        <f>+IFERROR(ROUND(K925/SUM(e!T923:V923),1),0)</f>
        <v>183.4</v>
      </c>
      <c r="AB925" s="42">
        <f>+IFERROR(ROUND((SUM(e!BJ923:BK923)-SUM(e!BL923:BO923))/SUM(e!T923:V923),1),0)</f>
        <v>233.3</v>
      </c>
      <c r="AC925" s="30">
        <f>+IFERROR(ROUND(e!BP923/e!BQ923*100,1),0)</f>
        <v>309</v>
      </c>
      <c r="AD925" s="101">
        <f>+e!BR923</f>
        <v>38000</v>
      </c>
      <c r="AF925" s="5"/>
      <c r="AG925" s="29"/>
      <c r="BG925" s="5"/>
      <c r="BH925" s="29"/>
      <c r="CH925" s="5"/>
      <c r="CI925" s="29"/>
    </row>
    <row r="926" spans="2:87">
      <c r="B926" s="40" t="s">
        <v>2336</v>
      </c>
      <c r="C926" s="30" t="s">
        <v>2337</v>
      </c>
      <c r="D926" s="30" t="s">
        <v>1358</v>
      </c>
      <c r="E926" s="30" t="s">
        <v>2376</v>
      </c>
      <c r="F926" s="30" t="str">
        <f t="shared" si="106"/>
        <v>大阪府豊能町</v>
      </c>
      <c r="G926" s="41">
        <f>+e!F924</f>
        <v>18615</v>
      </c>
      <c r="H926" s="41">
        <f>+e!G924</f>
        <v>8</v>
      </c>
      <c r="I926" s="41">
        <f>+SUM(e!H924:K924)</f>
        <v>1</v>
      </c>
      <c r="J926" s="41">
        <f>+SUM(e!L924:O924)</f>
        <v>204087</v>
      </c>
      <c r="K926" s="41">
        <f>+e!P924</f>
        <v>453388</v>
      </c>
      <c r="L926" s="41">
        <f>+SUM(e!Q924:R924)</f>
        <v>2137420</v>
      </c>
      <c r="M926" s="31">
        <f>+IFERROR(ROUND(e!P924/e!S924,0),0)</f>
        <v>56674</v>
      </c>
      <c r="N926" s="30">
        <f>+IFERROR(ROUND(SUM(e!T924:V924)/e!S924,0),0)</f>
        <v>220</v>
      </c>
      <c r="O926" s="30">
        <f>+IFERROR(ROUND(e!W924/e!G924*100,1),0)</f>
        <v>50</v>
      </c>
      <c r="P926" s="41">
        <f>+e!X924</f>
        <v>33</v>
      </c>
      <c r="Q926" s="30">
        <f>+IFERROR(ROUND(e!Z924/e!Y924*100,1),0)</f>
        <v>0</v>
      </c>
      <c r="R926" s="30">
        <f>+IFERROR(ROUND(e!AB924/e!AA924*100,1),0)</f>
        <v>25.1</v>
      </c>
      <c r="S926" s="30">
        <f>+IFERROR(ROUND(SUM(e!AC924:AF924)/J926*100,1),0)</f>
        <v>11.3</v>
      </c>
      <c r="T926" s="30">
        <f>+IFERROR(ROUND(e!AG924/e!Y924*100,1),0)</f>
        <v>83.8</v>
      </c>
      <c r="U926" s="30">
        <f>+IFERROR(ROUND(e!AH924/SUM(e!AH924:AJ924)*100,1),0)</f>
        <v>0</v>
      </c>
      <c r="V926" s="30">
        <f>+IFERROR(ROUND(e!AK924/SUM(e!AK924:AQ924)*100,1),0)</f>
        <v>74.2</v>
      </c>
      <c r="W926" s="30">
        <f>+IFERROR(ROUND(SUM(e!AR924:BG924)/J926*100,1),0)</f>
        <v>3.9</v>
      </c>
      <c r="X926" s="30">
        <f>+IFERROR(ROUND(SUM(e!BH924:BI924)/SUM(e!BJ924:BK924)*100,1),0)</f>
        <v>107.1</v>
      </c>
      <c r="Y926" s="30">
        <f t="shared" si="107"/>
        <v>471.4</v>
      </c>
      <c r="Z926" s="30">
        <f t="shared" si="108"/>
        <v>90.6</v>
      </c>
      <c r="AA926" s="30">
        <f>+IFERROR(ROUND(K926/SUM(e!T924:V924),1),0)</f>
        <v>257.5</v>
      </c>
      <c r="AB926" s="42">
        <f>+IFERROR(ROUND((SUM(e!BJ924:BK924)-SUM(e!BL924:BO924))/SUM(e!T924:V924),1),0)</f>
        <v>284.3</v>
      </c>
      <c r="AC926" s="30">
        <f>+IFERROR(ROUND(e!BP924/e!BQ924*100,1),0)</f>
        <v>189.3</v>
      </c>
      <c r="AD926" s="101">
        <f>+e!BR924</f>
        <v>8000</v>
      </c>
      <c r="AF926" s="5"/>
      <c r="AG926" s="29"/>
      <c r="BG926" s="5"/>
      <c r="BH926" s="29"/>
      <c r="CH926" s="5"/>
      <c r="CI926" s="29"/>
    </row>
    <row r="927" spans="2:87">
      <c r="B927" s="40" t="s">
        <v>2336</v>
      </c>
      <c r="C927" s="30" t="s">
        <v>2337</v>
      </c>
      <c r="D927" s="30" t="s">
        <v>1720</v>
      </c>
      <c r="E927" s="30" t="s">
        <v>2377</v>
      </c>
      <c r="F927" s="30" t="str">
        <f t="shared" si="106"/>
        <v>大阪府能勢町</v>
      </c>
      <c r="G927" s="41">
        <f>+e!F925</f>
        <v>9213</v>
      </c>
      <c r="H927" s="41">
        <f>+e!G925</f>
        <v>4</v>
      </c>
      <c r="I927" s="41">
        <f>+SUM(e!H925:K925)</f>
        <v>3</v>
      </c>
      <c r="J927" s="41">
        <f>+SUM(e!L925:O925)</f>
        <v>208161</v>
      </c>
      <c r="K927" s="41">
        <f>+e!P925</f>
        <v>220376</v>
      </c>
      <c r="L927" s="41">
        <f>+SUM(e!Q925:R925)</f>
        <v>2486453</v>
      </c>
      <c r="M927" s="31">
        <f>+IFERROR(ROUND(e!P925/e!S925,0),0)</f>
        <v>73459</v>
      </c>
      <c r="N927" s="30">
        <f>+IFERROR(ROUND(SUM(e!T925:V925)/e!S925,0),0)</f>
        <v>277</v>
      </c>
      <c r="O927" s="30">
        <f>+IFERROR(ROUND(e!W925/e!G925*100,1),0)</f>
        <v>25</v>
      </c>
      <c r="P927" s="41">
        <f>+e!X925</f>
        <v>24</v>
      </c>
      <c r="Q927" s="30">
        <f>+IFERROR(ROUND(e!Z925/e!Y925*100,1),0)</f>
        <v>0</v>
      </c>
      <c r="R927" s="30">
        <f>+IFERROR(ROUND(e!AB925/e!AA925*100,1),0)</f>
        <v>50.8</v>
      </c>
      <c r="S927" s="30">
        <f>+IFERROR(ROUND(SUM(e!AC925:AF925)/J927*100,1),0)</f>
        <v>8.6999999999999993</v>
      </c>
      <c r="T927" s="30">
        <f>+IFERROR(ROUND(e!AG925/e!Y925*100,1),0)</f>
        <v>0</v>
      </c>
      <c r="U927" s="30">
        <f>+IFERROR(ROUND(e!AH925/SUM(e!AH925:AJ925)*100,1),0)</f>
        <v>100</v>
      </c>
      <c r="V927" s="30">
        <f>+IFERROR(ROUND(e!AK925/SUM(e!AK925:AQ925)*100,1),0)</f>
        <v>49.4</v>
      </c>
      <c r="W927" s="30">
        <f>+IFERROR(ROUND(SUM(e!AR925:BG925)/J927*100,1),0)</f>
        <v>17.2</v>
      </c>
      <c r="X927" s="30">
        <f>+IFERROR(ROUND(SUM(e!BH925:BI925)/SUM(e!BJ925:BK925)*100,1),0)</f>
        <v>92.7</v>
      </c>
      <c r="Y927" s="30">
        <f t="shared" si="107"/>
        <v>1128.3</v>
      </c>
      <c r="Z927" s="30">
        <f t="shared" si="108"/>
        <v>54.7</v>
      </c>
      <c r="AA927" s="30">
        <f>+IFERROR(ROUND(K927/SUM(e!T925:V925),1),0)</f>
        <v>265.2</v>
      </c>
      <c r="AB927" s="42">
        <f>+IFERROR(ROUND((SUM(e!BJ925:BK925)-SUM(e!BL925:BO925))/SUM(e!T925:V925),1),0)</f>
        <v>484.4</v>
      </c>
      <c r="AC927" s="30">
        <f>+IFERROR(ROUND(e!BP925/e!BQ925*100,1),0)</f>
        <v>456.2</v>
      </c>
      <c r="AD927" s="101">
        <f>+e!BR925</f>
        <v>3500</v>
      </c>
      <c r="AF927" s="5"/>
      <c r="AG927" s="29"/>
      <c r="BG927" s="5"/>
      <c r="BH927" s="29"/>
      <c r="CH927" s="5"/>
      <c r="CI927" s="29"/>
    </row>
    <row r="928" spans="2:87">
      <c r="B928" s="40" t="s">
        <v>2336</v>
      </c>
      <c r="C928" s="30" t="s">
        <v>2337</v>
      </c>
      <c r="D928" s="30" t="s">
        <v>1362</v>
      </c>
      <c r="E928" s="30" t="s">
        <v>2378</v>
      </c>
      <c r="F928" s="30" t="str">
        <f t="shared" si="106"/>
        <v>大阪府大阪広域水道企業団（四條畷）</v>
      </c>
      <c r="G928" s="41">
        <f>+e!F926</f>
        <v>55432</v>
      </c>
      <c r="H928" s="41">
        <f>+e!G926</f>
        <v>21</v>
      </c>
      <c r="I928" s="41">
        <f>+SUM(e!H926:K926)</f>
        <v>1</v>
      </c>
      <c r="J928" s="41">
        <f>+SUM(e!L926:O926)</f>
        <v>198986</v>
      </c>
      <c r="K928" s="41">
        <f>+e!P926</f>
        <v>979592</v>
      </c>
      <c r="L928" s="41">
        <f>+SUM(e!Q926:R926)</f>
        <v>2293317</v>
      </c>
      <c r="M928" s="31">
        <f>+IFERROR(ROUND(e!P926/e!S926,0),0)</f>
        <v>54422</v>
      </c>
      <c r="N928" s="30">
        <f>+IFERROR(ROUND(SUM(e!T926:V926)/e!S926,0),0)</f>
        <v>312</v>
      </c>
      <c r="O928" s="30">
        <f>+IFERROR(ROUND(e!W926/e!G926*100,1),0)</f>
        <v>47.6</v>
      </c>
      <c r="P928" s="41">
        <f>+e!X926</f>
        <v>26</v>
      </c>
      <c r="Q928" s="30">
        <f>+IFERROR(ROUND(e!Z926/e!Y926*100,1),0)</f>
        <v>0</v>
      </c>
      <c r="R928" s="30">
        <f>+IFERROR(ROUND(e!AB926/e!AA926*100,1),0)</f>
        <v>73.3</v>
      </c>
      <c r="S928" s="30">
        <f>+IFERROR(ROUND(SUM(e!AC926:AF926)/J928*100,1),0)</f>
        <v>14.1</v>
      </c>
      <c r="T928" s="30">
        <f>+IFERROR(ROUND(e!AG926/e!Y926*100,1),0)</f>
        <v>0</v>
      </c>
      <c r="U928" s="30">
        <f>+IFERROR(ROUND(e!AH926/SUM(e!AH926:AJ926)*100,1),0)</f>
        <v>18.5</v>
      </c>
      <c r="V928" s="30">
        <f>+IFERROR(ROUND(e!AK926/SUM(e!AK926:AQ926)*100,1),0)</f>
        <v>1.5</v>
      </c>
      <c r="W928" s="30">
        <f>+IFERROR(ROUND(SUM(e!AR926:BG926)/J928*100,1),0)</f>
        <v>13.1</v>
      </c>
      <c r="X928" s="30">
        <f>+IFERROR(ROUND(SUM(e!BH926:BI926)/SUM(e!BJ926:BK926)*100,1),0)</f>
        <v>108.7</v>
      </c>
      <c r="Y928" s="30">
        <f t="shared" si="107"/>
        <v>234.1</v>
      </c>
      <c r="Z928" s="30">
        <f t="shared" si="108"/>
        <v>100.1</v>
      </c>
      <c r="AA928" s="30">
        <f>+IFERROR(ROUND(K928/SUM(e!T926:V926),1),0)</f>
        <v>174.4</v>
      </c>
      <c r="AB928" s="42">
        <f>+IFERROR(ROUND((SUM(e!BJ926:BK926)-SUM(e!BL926:BO926))/SUM(e!T926:V926),1),0)</f>
        <v>174.3</v>
      </c>
      <c r="AC928" s="30">
        <f>+IFERROR(ROUND(e!BP926/e!BQ926*100,1),0)</f>
        <v>251.6</v>
      </c>
      <c r="AD928" s="101">
        <f>+e!BR926</f>
        <v>18410</v>
      </c>
      <c r="AF928" s="5"/>
      <c r="AG928" s="29"/>
      <c r="BG928" s="5"/>
      <c r="BH928" s="29"/>
      <c r="CH928" s="5"/>
      <c r="CI928" s="29"/>
    </row>
    <row r="929" spans="2:87">
      <c r="B929" s="40" t="s">
        <v>2336</v>
      </c>
      <c r="C929" s="30" t="s">
        <v>2337</v>
      </c>
      <c r="D929" s="30" t="s">
        <v>1364</v>
      </c>
      <c r="E929" s="30" t="s">
        <v>2379</v>
      </c>
      <c r="F929" s="30" t="str">
        <f t="shared" si="106"/>
        <v>大阪府大阪広域水道企業団（太子）</v>
      </c>
      <c r="G929" s="41">
        <f>+e!F927</f>
        <v>13243</v>
      </c>
      <c r="H929" s="41">
        <f>+e!G927</f>
        <v>5</v>
      </c>
      <c r="I929" s="41">
        <f>+SUM(e!H927:K927)</f>
        <v>1</v>
      </c>
      <c r="J929" s="41">
        <f>+SUM(e!L927:O927)</f>
        <v>79982</v>
      </c>
      <c r="K929" s="41">
        <f>+e!P927</f>
        <v>224396</v>
      </c>
      <c r="L929" s="41">
        <f>+SUM(e!Q927:R927)</f>
        <v>225197</v>
      </c>
      <c r="M929" s="31">
        <f>+IFERROR(ROUND(e!P927/e!S927,0),0)</f>
        <v>74799</v>
      </c>
      <c r="N929" s="30">
        <f>+IFERROR(ROUND(SUM(e!T927:V927)/e!S927,0),0)</f>
        <v>432</v>
      </c>
      <c r="O929" s="30">
        <f>+IFERROR(ROUND(e!W927/e!G927*100,1),0)</f>
        <v>60</v>
      </c>
      <c r="P929" s="41">
        <f>+e!X927</f>
        <v>30</v>
      </c>
      <c r="Q929" s="30">
        <f>+IFERROR(ROUND(e!Z927/e!Y927*100,1),0)</f>
        <v>0</v>
      </c>
      <c r="R929" s="30">
        <f>+IFERROR(ROUND(e!AB927/e!AA927*100,1),0)</f>
        <v>60</v>
      </c>
      <c r="S929" s="30">
        <f>+IFERROR(ROUND(SUM(e!AC927:AF927)/J929*100,1),0)</f>
        <v>16.8</v>
      </c>
      <c r="T929" s="30">
        <f>+IFERROR(ROUND(e!AG927/e!Y927*100,1),0)</f>
        <v>0</v>
      </c>
      <c r="U929" s="30">
        <f>+IFERROR(ROUND(e!AH927/SUM(e!AH927:AJ927)*100,1),0)</f>
        <v>0</v>
      </c>
      <c r="V929" s="30">
        <f>+IFERROR(ROUND(e!AK927/SUM(e!AK927:AQ927)*100,1),0)</f>
        <v>17.7</v>
      </c>
      <c r="W929" s="30">
        <f>+IFERROR(ROUND(SUM(e!AR927:BG927)/J929*100,1),0)</f>
        <v>5.6</v>
      </c>
      <c r="X929" s="30">
        <f>+IFERROR(ROUND(SUM(e!BH927:BI927)/SUM(e!BJ927:BK927)*100,1),0)</f>
        <v>111</v>
      </c>
      <c r="Y929" s="30">
        <f t="shared" si="107"/>
        <v>100.4</v>
      </c>
      <c r="Z929" s="30">
        <f t="shared" si="108"/>
        <v>106.4</v>
      </c>
      <c r="AA929" s="30">
        <f>+IFERROR(ROUND(K929/SUM(e!T927:V927),1),0)</f>
        <v>173.1</v>
      </c>
      <c r="AB929" s="42">
        <f>+IFERROR(ROUND((SUM(e!BJ927:BK927)-SUM(e!BL927:BO927))/SUM(e!T927:V927),1),0)</f>
        <v>162.69999999999999</v>
      </c>
      <c r="AC929" s="30">
        <f>+IFERROR(ROUND(e!BP927/e!BQ927*100,1),0)</f>
        <v>1023.2</v>
      </c>
      <c r="AD929" s="101">
        <f>+e!BR927</f>
        <v>1420</v>
      </c>
      <c r="AF929" s="5"/>
      <c r="AG929" s="29"/>
      <c r="BG929" s="5"/>
      <c r="BH929" s="29"/>
      <c r="CH929" s="5"/>
      <c r="CI929" s="29"/>
    </row>
    <row r="930" spans="2:87">
      <c r="B930" s="40" t="s">
        <v>2336</v>
      </c>
      <c r="C930" s="30" t="s">
        <v>2337</v>
      </c>
      <c r="D930" s="30" t="s">
        <v>1366</v>
      </c>
      <c r="E930" s="30" t="s">
        <v>2380</v>
      </c>
      <c r="F930" s="30" t="str">
        <f t="shared" si="106"/>
        <v>大阪府大阪広域水道企業団（千早赤阪)</v>
      </c>
      <c r="G930" s="41">
        <f>+e!F928</f>
        <v>4930</v>
      </c>
      <c r="H930" s="41">
        <f>+e!G928</f>
        <v>4</v>
      </c>
      <c r="I930" s="41">
        <f>+SUM(e!H928:K928)</f>
        <v>2</v>
      </c>
      <c r="J930" s="41">
        <f>+SUM(e!L928:O928)</f>
        <v>71438</v>
      </c>
      <c r="K930" s="41">
        <f>+e!P928</f>
        <v>107876</v>
      </c>
      <c r="L930" s="41">
        <f>+SUM(e!Q928:R928)</f>
        <v>598704</v>
      </c>
      <c r="M930" s="31">
        <f>+IFERROR(ROUND(e!P928/e!S928,0),0)</f>
        <v>26969</v>
      </c>
      <c r="N930" s="30">
        <f>+IFERROR(ROUND(SUM(e!T928:V928)/e!S928,0),0)</f>
        <v>140</v>
      </c>
      <c r="O930" s="30">
        <f>+IFERROR(ROUND(e!W928/e!G928*100,1),0)</f>
        <v>25</v>
      </c>
      <c r="P930" s="41">
        <f>+e!X928</f>
        <v>27</v>
      </c>
      <c r="Q930" s="30">
        <f>+IFERROR(ROUND(e!Z928/e!Y928*100,1),0)</f>
        <v>0</v>
      </c>
      <c r="R930" s="30">
        <f>+IFERROR(ROUND(e!AB928/e!AA928*100,1),0)</f>
        <v>20</v>
      </c>
      <c r="S930" s="30">
        <f>+IFERROR(ROUND(SUM(e!AC928:AF928)/J930*100,1),0)</f>
        <v>43.1</v>
      </c>
      <c r="T930" s="30">
        <f>+IFERROR(ROUND(e!AG928/e!Y928*100,1),0)</f>
        <v>16.2</v>
      </c>
      <c r="U930" s="30">
        <f>+IFERROR(ROUND(e!AH928/SUM(e!AH928:AJ928)*100,1),0)</f>
        <v>0</v>
      </c>
      <c r="V930" s="30">
        <f>+IFERROR(ROUND(e!AK928/SUM(e!AK928:AQ928)*100,1),0)</f>
        <v>0</v>
      </c>
      <c r="W930" s="30">
        <f>+IFERROR(ROUND(SUM(e!AR928:BG928)/J930*100,1),0)</f>
        <v>9.1999999999999993</v>
      </c>
      <c r="X930" s="30">
        <f>+IFERROR(ROUND(SUM(e!BH928:BI928)/SUM(e!BJ928:BK928)*100,1),0)</f>
        <v>109.6</v>
      </c>
      <c r="Y930" s="30">
        <f t="shared" si="107"/>
        <v>555</v>
      </c>
      <c r="Z930" s="30">
        <f t="shared" si="108"/>
        <v>81.7</v>
      </c>
      <c r="AA930" s="30">
        <f>+IFERROR(ROUND(K930/SUM(e!T928:V928),1),0)</f>
        <v>193.3</v>
      </c>
      <c r="AB930" s="42">
        <f>+IFERROR(ROUND((SUM(e!BJ928:BK928)-SUM(e!BL928:BO928))/SUM(e!T928:V928),1),0)</f>
        <v>236.7</v>
      </c>
      <c r="AC930" s="30">
        <f>+IFERROR(ROUND(e!BP928/e!BQ928*100,1),0)</f>
        <v>137.1</v>
      </c>
      <c r="AD930" s="101">
        <f>+e!BR928</f>
        <v>800</v>
      </c>
      <c r="AF930" s="5"/>
      <c r="AG930" s="29"/>
      <c r="BG930" s="5"/>
      <c r="BH930" s="29"/>
      <c r="CH930" s="5"/>
      <c r="CI930" s="29"/>
    </row>
    <row r="931" spans="2:87">
      <c r="B931" s="40" t="s">
        <v>2336</v>
      </c>
      <c r="C931" s="30" t="s">
        <v>2337</v>
      </c>
      <c r="D931" s="30" t="s">
        <v>1466</v>
      </c>
      <c r="E931" s="30" t="s">
        <v>2381</v>
      </c>
      <c r="F931" s="30" t="str">
        <f t="shared" si="106"/>
        <v>大阪府大阪広域水道企業団</v>
      </c>
      <c r="G931" s="41">
        <f>+e!F929</f>
        <v>0</v>
      </c>
      <c r="H931" s="41">
        <f>+e!G929</f>
        <v>367</v>
      </c>
      <c r="I931" s="41">
        <f>+SUM(e!H929:K929)</f>
        <v>3</v>
      </c>
      <c r="J931" s="41">
        <f>+SUM(e!L929:O929)</f>
        <v>571112</v>
      </c>
      <c r="K931" s="41">
        <f>+e!P929</f>
        <v>37047882</v>
      </c>
      <c r="L931" s="41">
        <f>+SUM(e!Q929:R929)</f>
        <v>109325526</v>
      </c>
      <c r="M931" s="31">
        <f>+IFERROR(ROUND(e!P929/e!S929,0),0)</f>
        <v>122675</v>
      </c>
      <c r="N931" s="30">
        <f>+IFERROR(ROUND(SUM(e!T929:V929)/e!S929,0),0)</f>
        <v>1704</v>
      </c>
      <c r="O931" s="30">
        <f>+IFERROR(ROUND(e!W929/e!G929*100,1),0)</f>
        <v>81.2</v>
      </c>
      <c r="P931" s="41">
        <f>+e!X929</f>
        <v>21</v>
      </c>
      <c r="Q931" s="30">
        <f>+IFERROR(ROUND(e!Z929/e!Y929*100,1),0)</f>
        <v>0</v>
      </c>
      <c r="R931" s="30">
        <f>+IFERROR(ROUND(e!AB929/e!AA929*100,1),0)</f>
        <v>74.2</v>
      </c>
      <c r="S931" s="30">
        <f>+IFERROR(ROUND(SUM(e!AC929:AF929)/J931*100,1),0)</f>
        <v>62.8</v>
      </c>
      <c r="T931" s="30">
        <f>+IFERROR(ROUND(e!AG929/e!Y929*100,1),0)</f>
        <v>32.299999999999997</v>
      </c>
      <c r="U931" s="30">
        <f>+IFERROR(ROUND(e!AH929/SUM(e!AH929:AJ929)*100,1),0)</f>
        <v>7.3</v>
      </c>
      <c r="V931" s="30">
        <f>+IFERROR(ROUND(e!AK929/SUM(e!AK929:AQ929)*100,1),0)</f>
        <v>11.6</v>
      </c>
      <c r="W931" s="30">
        <f>+IFERROR(ROUND(SUM(e!AR929:BG929)/J931*100,1),0)</f>
        <v>31.6</v>
      </c>
      <c r="X931" s="30">
        <f>+IFERROR(ROUND(SUM(e!BH929:BI929)/SUM(e!BJ929:BK929)*100,1),0)</f>
        <v>118.9</v>
      </c>
      <c r="Y931" s="30">
        <f t="shared" si="107"/>
        <v>295.10000000000002</v>
      </c>
      <c r="Z931" s="30">
        <f t="shared" si="108"/>
        <v>118.8</v>
      </c>
      <c r="AA931" s="30">
        <f>+IFERROR(ROUND(K931/SUM(e!T929:V929),1),0)</f>
        <v>72</v>
      </c>
      <c r="AB931" s="42">
        <f>+IFERROR(ROUND((SUM(e!BJ929:BK929)-SUM(e!BL929:BO929))/SUM(e!T929:V929),1),0)</f>
        <v>60.6</v>
      </c>
      <c r="AC931" s="30">
        <f>+IFERROR(ROUND(e!BP929/e!BQ929*100,1),0)</f>
        <v>131.69999999999999</v>
      </c>
      <c r="AD931" s="101">
        <f>+e!BR929</f>
        <v>0</v>
      </c>
      <c r="AF931" s="5"/>
      <c r="AG931" s="29"/>
      <c r="BG931" s="5"/>
      <c r="BH931" s="29"/>
      <c r="CH931" s="5"/>
      <c r="CI931" s="29"/>
    </row>
    <row r="932" spans="2:87">
      <c r="B932" s="40" t="s">
        <v>2336</v>
      </c>
      <c r="C932" s="30" t="s">
        <v>2337</v>
      </c>
      <c r="D932" s="30" t="s">
        <v>1468</v>
      </c>
      <c r="E932" s="30" t="s">
        <v>2382</v>
      </c>
      <c r="F932" s="30" t="str">
        <f t="shared" si="106"/>
        <v>大阪府泉北水道企業団</v>
      </c>
      <c r="G932" s="41">
        <f>+e!F930</f>
        <v>0</v>
      </c>
      <c r="H932" s="41">
        <f>+e!G930</f>
        <v>10</v>
      </c>
      <c r="I932" s="41">
        <f>+SUM(e!H930:K930)</f>
        <v>1</v>
      </c>
      <c r="J932" s="41">
        <f>+SUM(e!L930:O930)</f>
        <v>5981</v>
      </c>
      <c r="K932" s="41">
        <f>+e!P930</f>
        <v>297972</v>
      </c>
      <c r="L932" s="41">
        <f>+SUM(e!Q930:R930)</f>
        <v>0</v>
      </c>
      <c r="M932" s="31">
        <f>+IFERROR(ROUND(e!P930/e!S930,0),0)</f>
        <v>29797</v>
      </c>
      <c r="N932" s="30">
        <f>+IFERROR(ROUND(SUM(e!T930:V930)/e!S930,0),0)</f>
        <v>521</v>
      </c>
      <c r="O932" s="30">
        <f>+IFERROR(ROUND(e!W930/e!G930*100,1),0)</f>
        <v>40</v>
      </c>
      <c r="P932" s="41">
        <f>+e!X930</f>
        <v>23</v>
      </c>
      <c r="Q932" s="30">
        <f>+IFERROR(ROUND(e!Z930/e!Y930*100,1),0)</f>
        <v>0</v>
      </c>
      <c r="R932" s="30">
        <f>+IFERROR(ROUND(e!AB930/e!AA930*100,1),0)</f>
        <v>69</v>
      </c>
      <c r="S932" s="30">
        <f>+IFERROR(ROUND(SUM(e!AC930:AF930)/J932*100,1),0)</f>
        <v>100</v>
      </c>
      <c r="T932" s="30">
        <f>+IFERROR(ROUND(e!AG930/e!Y930*100,1),0)</f>
        <v>0</v>
      </c>
      <c r="U932" s="30">
        <f>+IFERROR(ROUND(e!AH930/SUM(e!AH930:AJ930)*100,1),0)</f>
        <v>0</v>
      </c>
      <c r="V932" s="30">
        <f>+IFERROR(ROUND(e!AK930/SUM(e!AK930:AQ930)*100,1),0)</f>
        <v>0</v>
      </c>
      <c r="W932" s="30">
        <f>+IFERROR(ROUND(SUM(e!AR930:BG930)/J932*100,1),0)</f>
        <v>0.9</v>
      </c>
      <c r="X932" s="30">
        <f>+IFERROR(ROUND(SUM(e!BH930:BI930)/SUM(e!BJ930:BK930)*100,1),0)</f>
        <v>101.3</v>
      </c>
      <c r="Y932" s="30">
        <f t="shared" si="107"/>
        <v>0</v>
      </c>
      <c r="Z932" s="30">
        <f t="shared" si="108"/>
        <v>100.9</v>
      </c>
      <c r="AA932" s="30">
        <f>+IFERROR(ROUND(K932/SUM(e!T930:V930),1),0)</f>
        <v>57.2</v>
      </c>
      <c r="AB932" s="42">
        <f>+IFERROR(ROUND((SUM(e!BJ930:BK930)-SUM(e!BL930:BO930))/SUM(e!T930:V930),1),0)</f>
        <v>56.7</v>
      </c>
      <c r="AC932" s="30">
        <f>+IFERROR(ROUND(e!BP930/e!BQ930*100,1),0)</f>
        <v>1356.2</v>
      </c>
      <c r="AD932" s="101">
        <f>+e!BR930</f>
        <v>0</v>
      </c>
      <c r="AF932" s="5"/>
      <c r="AG932" s="29"/>
      <c r="BG932" s="5"/>
      <c r="BH932" s="29"/>
      <c r="CH932" s="5"/>
      <c r="CI932" s="29"/>
    </row>
    <row r="933" spans="2:87">
      <c r="B933" s="40" t="s">
        <v>2383</v>
      </c>
      <c r="C933" s="30" t="s">
        <v>2384</v>
      </c>
      <c r="D933" s="30" t="s">
        <v>1280</v>
      </c>
      <c r="E933" s="30" t="s">
        <v>2385</v>
      </c>
      <c r="F933" s="30" t="str">
        <f t="shared" si="106"/>
        <v>兵庫県神戸市（市街地）</v>
      </c>
      <c r="G933" s="41">
        <f>+e!F931</f>
        <v>1518685</v>
      </c>
      <c r="H933" s="41">
        <f>+e!G931</f>
        <v>753</v>
      </c>
      <c r="I933" s="41">
        <f>+SUM(e!H931:K931)</f>
        <v>5</v>
      </c>
      <c r="J933" s="41">
        <f>+SUM(e!L931:O931)</f>
        <v>5101812</v>
      </c>
      <c r="K933" s="41">
        <f>+e!P931</f>
        <v>29949945</v>
      </c>
      <c r="L933" s="41">
        <f>+SUM(e!Q931:R931)</f>
        <v>27443778</v>
      </c>
      <c r="M933" s="31">
        <f>+IFERROR(ROUND(e!P931/e!S931,0),0)</f>
        <v>49917</v>
      </c>
      <c r="N933" s="30">
        <f>+IFERROR(ROUND(SUM(e!T931:V931)/e!S931,0),0)</f>
        <v>287</v>
      </c>
      <c r="O933" s="30">
        <f>+IFERROR(ROUND(e!W931/e!G931*100,1),0)</f>
        <v>30.1</v>
      </c>
      <c r="P933" s="41">
        <f>+e!X931</f>
        <v>17</v>
      </c>
      <c r="Q933" s="30">
        <f>+IFERROR(ROUND(e!Z931/e!Y931*100,1),0)</f>
        <v>28.5</v>
      </c>
      <c r="R933" s="30">
        <f>+IFERROR(ROUND(e!AB931/e!AA931*100,1),0)</f>
        <v>62.7</v>
      </c>
      <c r="S933" s="30">
        <f>+IFERROR(ROUND(SUM(e!AC931:AF931)/J933*100,1),0)</f>
        <v>28</v>
      </c>
      <c r="T933" s="30">
        <f>+IFERROR(ROUND(e!AG931/e!Y931*100,1),0)</f>
        <v>0.8</v>
      </c>
      <c r="U933" s="30">
        <f>+IFERROR(ROUND(e!AH931/SUM(e!AH931:AJ931)*100,1),0)</f>
        <v>64.5</v>
      </c>
      <c r="V933" s="30">
        <f>+IFERROR(ROUND(e!AK931/SUM(e!AK931:AQ931)*100,1),0)</f>
        <v>82.8</v>
      </c>
      <c r="W933" s="30">
        <f>+IFERROR(ROUND(SUM(e!AR931:BG931)/J933*100,1),0)</f>
        <v>38.5</v>
      </c>
      <c r="X933" s="30">
        <f>+IFERROR(ROUND(SUM(e!BH931:BI931)/SUM(e!BJ931:BK931)*100,1),0)</f>
        <v>109.5</v>
      </c>
      <c r="Y933" s="30">
        <f t="shared" si="107"/>
        <v>91.6</v>
      </c>
      <c r="Z933" s="30">
        <f t="shared" si="108"/>
        <v>102.1</v>
      </c>
      <c r="AA933" s="30">
        <f>+IFERROR(ROUND(K933/SUM(e!T931:V931),1),0)</f>
        <v>173.7</v>
      </c>
      <c r="AB933" s="42">
        <f>+IFERROR(ROUND((SUM(e!BJ931:BK931)-SUM(e!BL931:BO931))/SUM(e!T931:V931),1),0)</f>
        <v>170.1</v>
      </c>
      <c r="AC933" s="30">
        <f>+IFERROR(ROUND(e!BP931/e!BQ931*100,1),0)</f>
        <v>237.8</v>
      </c>
      <c r="AD933" s="101">
        <f>+e!BR931</f>
        <v>666381</v>
      </c>
      <c r="AF933" s="5"/>
      <c r="AG933" s="29"/>
      <c r="BG933" s="5"/>
      <c r="BH933" s="29"/>
      <c r="CH933" s="5"/>
      <c r="CI933" s="29"/>
    </row>
    <row r="934" spans="2:87">
      <c r="B934" s="40" t="s">
        <v>2383</v>
      </c>
      <c r="C934" s="30" t="s">
        <v>2384</v>
      </c>
      <c r="D934" s="30" t="s">
        <v>1282</v>
      </c>
      <c r="E934" s="30" t="s">
        <v>2386</v>
      </c>
      <c r="F934" s="30" t="str">
        <f t="shared" si="106"/>
        <v>兵庫県尼崎市</v>
      </c>
      <c r="G934" s="41">
        <f>+e!F932</f>
        <v>451179</v>
      </c>
      <c r="H934" s="41">
        <f>+e!G932</f>
        <v>134</v>
      </c>
      <c r="I934" s="41">
        <f>+SUM(e!H932:K932)</f>
        <v>1</v>
      </c>
      <c r="J934" s="41">
        <f>+SUM(e!L932:O932)</f>
        <v>1030165</v>
      </c>
      <c r="K934" s="41">
        <f>+e!P932</f>
        <v>8154849</v>
      </c>
      <c r="L934" s="41">
        <f>+SUM(e!Q932:R932)</f>
        <v>12932169</v>
      </c>
      <c r="M934" s="31">
        <f>+IFERROR(ROUND(e!P932/e!S932,0),0)</f>
        <v>78412</v>
      </c>
      <c r="N934" s="30">
        <f>+IFERROR(ROUND(SUM(e!T932:V932)/e!S932,0),0)</f>
        <v>483</v>
      </c>
      <c r="O934" s="30">
        <f>+IFERROR(ROUND(e!W932/e!G932*100,1),0)</f>
        <v>48.5</v>
      </c>
      <c r="P934" s="41">
        <f>+e!X932</f>
        <v>11</v>
      </c>
      <c r="Q934" s="30">
        <f>+IFERROR(ROUND(e!Z932/e!Y932*100,1),0)</f>
        <v>0</v>
      </c>
      <c r="R934" s="30">
        <f>+IFERROR(ROUND(e!AB932/e!AA932*100,1),0)</f>
        <v>65.599999999999994</v>
      </c>
      <c r="S934" s="30">
        <f>+IFERROR(ROUND(SUM(e!AC932:AF932)/J934*100,1),0)</f>
        <v>38</v>
      </c>
      <c r="T934" s="30">
        <f>+IFERROR(ROUND(e!AG932/e!Y932*100,1),0)</f>
        <v>0</v>
      </c>
      <c r="U934" s="30">
        <f>+IFERROR(ROUND(e!AH932/SUM(e!AH932:AJ932)*100,1),0)</f>
        <v>0</v>
      </c>
      <c r="V934" s="30">
        <f>+IFERROR(ROUND(e!AK932/SUM(e!AK932:AQ932)*100,1),0)</f>
        <v>74.2</v>
      </c>
      <c r="W934" s="30">
        <f>+IFERROR(ROUND(SUM(e!AR932:BG932)/J934*100,1),0)</f>
        <v>23.4</v>
      </c>
      <c r="X934" s="30">
        <f>+IFERROR(ROUND(SUM(e!BH932:BI932)/SUM(e!BJ932:BK932)*100,1),0)</f>
        <v>115.4</v>
      </c>
      <c r="Y934" s="30">
        <f t="shared" si="107"/>
        <v>158.6</v>
      </c>
      <c r="Z934" s="30">
        <f t="shared" si="108"/>
        <v>105.2</v>
      </c>
      <c r="AA934" s="30">
        <f>+IFERROR(ROUND(K934/SUM(e!T932:V932),1),0)</f>
        <v>162.4</v>
      </c>
      <c r="AB934" s="42">
        <f>+IFERROR(ROUND((SUM(e!BJ932:BK932)-SUM(e!BL932:BO932))/SUM(e!T932:V932),1),0)</f>
        <v>154.30000000000001</v>
      </c>
      <c r="AC934" s="30">
        <f>+IFERROR(ROUND(e!BP932/e!BQ932*100,1),0)</f>
        <v>491.5</v>
      </c>
      <c r="AD934" s="101">
        <f>+e!BR932</f>
        <v>233923</v>
      </c>
      <c r="AF934" s="5"/>
      <c r="AG934" s="29"/>
      <c r="BG934" s="5"/>
      <c r="BH934" s="29"/>
      <c r="CH934" s="5"/>
      <c r="CI934" s="29"/>
    </row>
    <row r="935" spans="2:87">
      <c r="B935" s="40" t="s">
        <v>2383</v>
      </c>
      <c r="C935" s="30" t="s">
        <v>2384</v>
      </c>
      <c r="D935" s="30" t="s">
        <v>1284</v>
      </c>
      <c r="E935" s="30" t="s">
        <v>2387</v>
      </c>
      <c r="F935" s="30" t="str">
        <f t="shared" si="106"/>
        <v>兵庫県高砂市</v>
      </c>
      <c r="G935" s="41">
        <f>+e!F933</f>
        <v>93100</v>
      </c>
      <c r="H935" s="41">
        <f>+e!G933</f>
        <v>23</v>
      </c>
      <c r="I935" s="41">
        <f>+SUM(e!H933:K933)</f>
        <v>3</v>
      </c>
      <c r="J935" s="41">
        <f>+SUM(e!L933:O933)</f>
        <v>443015</v>
      </c>
      <c r="K935" s="41">
        <f>+e!P933</f>
        <v>1128546</v>
      </c>
      <c r="L935" s="41">
        <f>+SUM(e!Q933:R933)</f>
        <v>5182287</v>
      </c>
      <c r="M935" s="31">
        <f>+IFERROR(ROUND(e!P933/e!S933,0),0)</f>
        <v>59397</v>
      </c>
      <c r="N935" s="30">
        <f>+IFERROR(ROUND(SUM(e!T933:V933)/e!S933,0),0)</f>
        <v>585</v>
      </c>
      <c r="O935" s="30">
        <f>+IFERROR(ROUND(e!W933/e!G933*100,1),0)</f>
        <v>43.5</v>
      </c>
      <c r="P935" s="41">
        <f>+e!X933</f>
        <v>17</v>
      </c>
      <c r="Q935" s="30">
        <f>+IFERROR(ROUND(e!Z933/e!Y933*100,1),0)</f>
        <v>0</v>
      </c>
      <c r="R935" s="30">
        <f>+IFERROR(ROUND(e!AB933/e!AA933*100,1),0)</f>
        <v>71</v>
      </c>
      <c r="S935" s="30">
        <f>+IFERROR(ROUND(SUM(e!AC933:AF933)/J935*100,1),0)</f>
        <v>27.1</v>
      </c>
      <c r="T935" s="30">
        <f>+IFERROR(ROUND(e!AG933/e!Y933*100,1),0)</f>
        <v>0</v>
      </c>
      <c r="U935" s="30">
        <f>+IFERROR(ROUND(e!AH933/SUM(e!AH933:AJ933)*100,1),0)</f>
        <v>0</v>
      </c>
      <c r="V935" s="30">
        <f>+IFERROR(ROUND(e!AK933/SUM(e!AK933:AQ933)*100,1),0)</f>
        <v>100</v>
      </c>
      <c r="W935" s="30">
        <f>+IFERROR(ROUND(SUM(e!AR933:BG933)/J935*100,1),0)</f>
        <v>4.3</v>
      </c>
      <c r="X935" s="30">
        <f>+IFERROR(ROUND(SUM(e!BH933:BI933)/SUM(e!BJ933:BK933)*100,1),0)</f>
        <v>109.7</v>
      </c>
      <c r="Y935" s="30">
        <f t="shared" si="107"/>
        <v>459.2</v>
      </c>
      <c r="Z935" s="30">
        <f t="shared" si="108"/>
        <v>104.5</v>
      </c>
      <c r="AA935" s="30">
        <f>+IFERROR(ROUND(K935/SUM(e!T933:V933),1),0)</f>
        <v>101.5</v>
      </c>
      <c r="AB935" s="42">
        <f>+IFERROR(ROUND((SUM(e!BJ933:BK933)-SUM(e!BL933:BO933))/SUM(e!T933:V933),1),0)</f>
        <v>97.1</v>
      </c>
      <c r="AC935" s="30">
        <f>+IFERROR(ROUND(e!BP933/e!BQ933*100,1),0)</f>
        <v>221.2</v>
      </c>
      <c r="AD935" s="101">
        <f>+e!BR933</f>
        <v>5000</v>
      </c>
      <c r="AF935" s="5"/>
      <c r="AG935" s="29"/>
      <c r="BG935" s="5"/>
      <c r="BH935" s="29"/>
      <c r="CH935" s="5"/>
      <c r="CI935" s="29"/>
    </row>
    <row r="936" spans="2:87">
      <c r="B936" s="40" t="s">
        <v>2383</v>
      </c>
      <c r="C936" s="30" t="s">
        <v>2384</v>
      </c>
      <c r="D936" s="30" t="s">
        <v>1286</v>
      </c>
      <c r="E936" s="30" t="s">
        <v>2388</v>
      </c>
      <c r="F936" s="30" t="str">
        <f t="shared" si="106"/>
        <v>兵庫県豊岡市</v>
      </c>
      <c r="G936" s="41">
        <f>+e!F934</f>
        <v>78631</v>
      </c>
      <c r="H936" s="41">
        <f>+e!G934</f>
        <v>25</v>
      </c>
      <c r="I936" s="41">
        <f>+SUM(e!H934:K934)</f>
        <v>34</v>
      </c>
      <c r="J936" s="41">
        <f>+SUM(e!L934:O934)</f>
        <v>1028349</v>
      </c>
      <c r="K936" s="41">
        <f>+e!P934</f>
        <v>1638413</v>
      </c>
      <c r="L936" s="41">
        <f>+SUM(e!Q934:R934)</f>
        <v>12136472</v>
      </c>
      <c r="M936" s="31">
        <f>+IFERROR(ROUND(e!P934/e!S934,0),0)</f>
        <v>91023</v>
      </c>
      <c r="N936" s="30">
        <f>+IFERROR(ROUND(SUM(e!T934:V934)/e!S934,0),0)</f>
        <v>582</v>
      </c>
      <c r="O936" s="30">
        <f>+IFERROR(ROUND(e!W934/e!G934*100,1),0)</f>
        <v>40</v>
      </c>
      <c r="P936" s="41">
        <f>+e!X934</f>
        <v>8</v>
      </c>
      <c r="Q936" s="30">
        <f>+IFERROR(ROUND(e!Z934/e!Y934*100,1),0)</f>
        <v>5.3</v>
      </c>
      <c r="R936" s="30">
        <f>+IFERROR(ROUND(e!AB934/e!AA934*100,1),0)</f>
        <v>65.2</v>
      </c>
      <c r="S936" s="30">
        <f>+IFERROR(ROUND(SUM(e!AC934:AF934)/J936*100,1),0)</f>
        <v>7.5</v>
      </c>
      <c r="T936" s="30">
        <f>+IFERROR(ROUND(e!AG934/e!Y934*100,1),0)</f>
        <v>49.6</v>
      </c>
      <c r="U936" s="30">
        <f>+IFERROR(ROUND(e!AH934/SUM(e!AH934:AJ934)*100,1),0)</f>
        <v>44</v>
      </c>
      <c r="V936" s="30">
        <f>+IFERROR(ROUND(e!AK934/SUM(e!AK934:AQ934)*100,1),0)</f>
        <v>43.4</v>
      </c>
      <c r="W936" s="30">
        <f>+IFERROR(ROUND(SUM(e!AR934:BG934)/J936*100,1),0)</f>
        <v>5.9</v>
      </c>
      <c r="X936" s="30">
        <f>+IFERROR(ROUND(SUM(e!BH934:BI934)/SUM(e!BJ934:BK934)*100,1),0)</f>
        <v>112.9</v>
      </c>
      <c r="Y936" s="30">
        <f t="shared" si="107"/>
        <v>740.7</v>
      </c>
      <c r="Z936" s="30">
        <f t="shared" si="108"/>
        <v>93.8</v>
      </c>
      <c r="AA936" s="30">
        <f>+IFERROR(ROUND(K936/SUM(e!T934:V934),1),0)</f>
        <v>156.30000000000001</v>
      </c>
      <c r="AB936" s="42">
        <f>+IFERROR(ROUND((SUM(e!BJ934:BK934)-SUM(e!BL934:BO934))/SUM(e!T934:V934),1),0)</f>
        <v>166.7</v>
      </c>
      <c r="AC936" s="30">
        <f>+IFERROR(ROUND(e!BP934/e!BQ934*100,1),0)</f>
        <v>295.3</v>
      </c>
      <c r="AD936" s="101">
        <f>+e!BR934</f>
        <v>0</v>
      </c>
      <c r="AF936" s="5"/>
      <c r="AG936" s="29"/>
      <c r="BG936" s="5"/>
      <c r="BH936" s="29"/>
      <c r="CH936" s="5"/>
      <c r="CI936" s="29"/>
    </row>
    <row r="937" spans="2:87">
      <c r="B937" s="40" t="s">
        <v>2383</v>
      </c>
      <c r="C937" s="30" t="s">
        <v>2384</v>
      </c>
      <c r="D937" s="30" t="s">
        <v>1288</v>
      </c>
      <c r="E937" s="30" t="s">
        <v>2389</v>
      </c>
      <c r="F937" s="30" t="str">
        <f t="shared" si="106"/>
        <v>兵庫県西宮市</v>
      </c>
      <c r="G937" s="41">
        <f>+e!F935</f>
        <v>486559</v>
      </c>
      <c r="H937" s="41">
        <f>+e!G935</f>
        <v>185</v>
      </c>
      <c r="I937" s="41">
        <f>+SUM(e!H935:K935)</f>
        <v>3</v>
      </c>
      <c r="J937" s="41">
        <f>+SUM(e!L935:O935)</f>
        <v>1195601</v>
      </c>
      <c r="K937" s="41">
        <f>+e!P935</f>
        <v>8857274</v>
      </c>
      <c r="L937" s="41">
        <f>+SUM(e!Q935:R935)</f>
        <v>19054022</v>
      </c>
      <c r="M937" s="31">
        <f>+IFERROR(ROUND(e!P935/e!S935,0),0)</f>
        <v>68133</v>
      </c>
      <c r="N937" s="30">
        <f>+IFERROR(ROUND(SUM(e!T935:V935)/e!S935,0),0)</f>
        <v>390</v>
      </c>
      <c r="O937" s="30">
        <f>+IFERROR(ROUND(e!W935/e!G935*100,1),0)</f>
        <v>27.6</v>
      </c>
      <c r="P937" s="41">
        <f>+e!X935</f>
        <v>17</v>
      </c>
      <c r="Q937" s="30">
        <f>+IFERROR(ROUND(e!Z935/e!Y935*100,1),0)</f>
        <v>0</v>
      </c>
      <c r="R937" s="30">
        <f>+IFERROR(ROUND(e!AB935/e!AA935*100,1),0)</f>
        <v>40</v>
      </c>
      <c r="S937" s="30">
        <f>+IFERROR(ROUND(SUM(e!AC935:AF935)/J937*100,1),0)</f>
        <v>23.1</v>
      </c>
      <c r="T937" s="30">
        <f>+IFERROR(ROUND(e!AG935/e!Y935*100,1),0)</f>
        <v>0</v>
      </c>
      <c r="U937" s="30">
        <f>+IFERROR(ROUND(e!AH935/SUM(e!AH935:AJ935)*100,1),0)</f>
        <v>9.1999999999999993</v>
      </c>
      <c r="V937" s="30">
        <f>+IFERROR(ROUND(e!AK935/SUM(e!AK935:AQ935)*100,1),0)</f>
        <v>53</v>
      </c>
      <c r="W937" s="30">
        <f>+IFERROR(ROUND(SUM(e!AR935:BG935)/J937*100,1),0)</f>
        <v>23.1</v>
      </c>
      <c r="X937" s="30">
        <f>+IFERROR(ROUND(SUM(e!BH935:BI935)/SUM(e!BJ935:BK935)*100,1),0)</f>
        <v>109.8</v>
      </c>
      <c r="Y937" s="30">
        <f t="shared" si="107"/>
        <v>215.1</v>
      </c>
      <c r="Z937" s="30">
        <f t="shared" si="108"/>
        <v>102.1</v>
      </c>
      <c r="AA937" s="30">
        <f>+IFERROR(ROUND(K937/SUM(e!T935:V935),1),0)</f>
        <v>174.8</v>
      </c>
      <c r="AB937" s="42">
        <f>+IFERROR(ROUND((SUM(e!BJ935:BK935)-SUM(e!BL935:BO935))/SUM(e!T935:V935),1),0)</f>
        <v>171.2</v>
      </c>
      <c r="AC937" s="30">
        <f>+IFERROR(ROUND(e!BP935/e!BQ935*100,1),0)</f>
        <v>199.7</v>
      </c>
      <c r="AD937" s="101">
        <f>+e!BR935</f>
        <v>157960</v>
      </c>
      <c r="AF937" s="5"/>
      <c r="AG937" s="29"/>
      <c r="BG937" s="5"/>
      <c r="BH937" s="29"/>
      <c r="CH937" s="5"/>
      <c r="CI937" s="29"/>
    </row>
    <row r="938" spans="2:87">
      <c r="B938" s="40" t="s">
        <v>2383</v>
      </c>
      <c r="C938" s="30" t="s">
        <v>2384</v>
      </c>
      <c r="D938" s="30" t="s">
        <v>1292</v>
      </c>
      <c r="E938" s="30" t="s">
        <v>2390</v>
      </c>
      <c r="F938" s="30" t="str">
        <f t="shared" si="106"/>
        <v>兵庫県篠山市</v>
      </c>
      <c r="G938" s="41">
        <f>+e!F936</f>
        <v>40141</v>
      </c>
      <c r="H938" s="41">
        <f>+e!G936</f>
        <v>18</v>
      </c>
      <c r="I938" s="41">
        <f>+SUM(e!H936:K936)</f>
        <v>7</v>
      </c>
      <c r="J938" s="41">
        <f>+SUM(e!L936:O936)</f>
        <v>668840</v>
      </c>
      <c r="K938" s="41">
        <f>+e!P936</f>
        <v>1196049</v>
      </c>
      <c r="L938" s="41">
        <f>+SUM(e!Q936:R936)</f>
        <v>11725452</v>
      </c>
      <c r="M938" s="31">
        <f>+IFERROR(ROUND(e!P936/e!S936,0),0)</f>
        <v>85432</v>
      </c>
      <c r="N938" s="30">
        <f>+IFERROR(ROUND(SUM(e!T936:V936)/e!S936,0),0)</f>
        <v>301</v>
      </c>
      <c r="O938" s="30">
        <f>+IFERROR(ROUND(e!W936/e!G936*100,1),0)</f>
        <v>0</v>
      </c>
      <c r="P938" s="41">
        <f>+e!X936</f>
        <v>7</v>
      </c>
      <c r="Q938" s="30">
        <f>+IFERROR(ROUND(e!Z936/e!Y936*100,1),0)</f>
        <v>0</v>
      </c>
      <c r="R938" s="30">
        <f>+IFERROR(ROUND(e!AB936/e!AA936*100,1),0)</f>
        <v>55.5</v>
      </c>
      <c r="S938" s="30">
        <f>+IFERROR(ROUND(SUM(e!AC936:AF936)/J938*100,1),0)</f>
        <v>8.8000000000000007</v>
      </c>
      <c r="T938" s="30">
        <f>+IFERROR(ROUND(e!AG936/e!Y936*100,1),0)</f>
        <v>26.4</v>
      </c>
      <c r="U938" s="30">
        <f>+IFERROR(ROUND(e!AH936/SUM(e!AH936:AJ936)*100,1),0)</f>
        <v>100</v>
      </c>
      <c r="V938" s="30">
        <f>+IFERROR(ROUND(e!AK936/SUM(e!AK936:AQ936)*100,1),0)</f>
        <v>85</v>
      </c>
      <c r="W938" s="30">
        <f>+IFERROR(ROUND(SUM(e!AR936:BG936)/J938*100,1),0)</f>
        <v>5.5</v>
      </c>
      <c r="X938" s="30">
        <f>+IFERROR(ROUND(SUM(e!BH936:BI936)/SUM(e!BJ936:BK936)*100,1),0)</f>
        <v>107.1</v>
      </c>
      <c r="Y938" s="30">
        <f t="shared" si="107"/>
        <v>980.3</v>
      </c>
      <c r="Z938" s="30">
        <f t="shared" si="108"/>
        <v>75.599999999999994</v>
      </c>
      <c r="AA938" s="30">
        <f>+IFERROR(ROUND(K938/SUM(e!T936:V936),1),0)</f>
        <v>283.60000000000002</v>
      </c>
      <c r="AB938" s="42">
        <f>+IFERROR(ROUND((SUM(e!BJ936:BK936)-SUM(e!BL936:BO936))/SUM(e!T936:V936),1),0)</f>
        <v>374.9</v>
      </c>
      <c r="AC938" s="30">
        <f>+IFERROR(ROUND(e!BP936/e!BQ936*100,1),0)</f>
        <v>181.7</v>
      </c>
      <c r="AD938" s="101">
        <f>+e!BR936</f>
        <v>10700</v>
      </c>
      <c r="AF938" s="5"/>
      <c r="AG938" s="29"/>
      <c r="BG938" s="5"/>
      <c r="BH938" s="29"/>
      <c r="CH938" s="5"/>
      <c r="CI938" s="29"/>
    </row>
    <row r="939" spans="2:87">
      <c r="B939" s="40" t="s">
        <v>2383</v>
      </c>
      <c r="C939" s="30" t="s">
        <v>2384</v>
      </c>
      <c r="D939" s="30" t="s">
        <v>1294</v>
      </c>
      <c r="E939" s="30" t="s">
        <v>2391</v>
      </c>
      <c r="F939" s="30" t="str">
        <f t="shared" si="106"/>
        <v>兵庫県姫路市</v>
      </c>
      <c r="G939" s="41">
        <f>+e!F937</f>
        <v>528363</v>
      </c>
      <c r="H939" s="41">
        <f>+e!G937</f>
        <v>109</v>
      </c>
      <c r="I939" s="41">
        <f>+SUM(e!H937:K937)</f>
        <v>23</v>
      </c>
      <c r="J939" s="41">
        <f>+SUM(e!L937:O937)</f>
        <v>2959192</v>
      </c>
      <c r="K939" s="41">
        <f>+e!P937</f>
        <v>9040706</v>
      </c>
      <c r="L939" s="41">
        <f>+SUM(e!Q937:R937)</f>
        <v>18565639</v>
      </c>
      <c r="M939" s="31">
        <f>+IFERROR(ROUND(e!P937/e!S937,0),0)</f>
        <v>105124</v>
      </c>
      <c r="N939" s="30">
        <f>+IFERROR(ROUND(SUM(e!T937:V937)/e!S937,0),0)</f>
        <v>640</v>
      </c>
      <c r="O939" s="30">
        <f>+IFERROR(ROUND(e!W937/e!G937*100,1),0)</f>
        <v>30.3</v>
      </c>
      <c r="P939" s="41">
        <f>+e!X937</f>
        <v>13</v>
      </c>
      <c r="Q939" s="30">
        <f>+IFERROR(ROUND(e!Z937/e!Y937*100,1),0)</f>
        <v>33.4</v>
      </c>
      <c r="R939" s="30">
        <f>+IFERROR(ROUND(e!AB937/e!AA937*100,1),0)</f>
        <v>33.1</v>
      </c>
      <c r="S939" s="30">
        <f>+IFERROR(ROUND(SUM(e!AC937:AF937)/J939*100,1),0)</f>
        <v>24</v>
      </c>
      <c r="T939" s="30">
        <f>+IFERROR(ROUND(e!AG937/e!Y937*100,1),0)</f>
        <v>11.6</v>
      </c>
      <c r="U939" s="30">
        <f>+IFERROR(ROUND(e!AH937/SUM(e!AH937:AJ937)*100,1),0)</f>
        <v>12.8</v>
      </c>
      <c r="V939" s="30">
        <f>+IFERROR(ROUND(e!AK937/SUM(e!AK937:AQ937)*100,1),0)</f>
        <v>37.5</v>
      </c>
      <c r="W939" s="30">
        <f>+IFERROR(ROUND(SUM(e!AR937:BG937)/J939*100,1),0)</f>
        <v>10</v>
      </c>
      <c r="X939" s="30">
        <f>+IFERROR(ROUND(SUM(e!BH937:BI937)/SUM(e!BJ937:BK937)*100,1),0)</f>
        <v>119.2</v>
      </c>
      <c r="Y939" s="30">
        <f t="shared" si="107"/>
        <v>205.4</v>
      </c>
      <c r="Z939" s="30">
        <f t="shared" si="108"/>
        <v>111.5</v>
      </c>
      <c r="AA939" s="30">
        <f>+IFERROR(ROUND(K939/SUM(e!T937:V937),1),0)</f>
        <v>164.3</v>
      </c>
      <c r="AB939" s="42">
        <f>+IFERROR(ROUND((SUM(e!BJ937:BK937)-SUM(e!BL937:BO937))/SUM(e!T937:V937),1),0)</f>
        <v>147.4</v>
      </c>
      <c r="AC939" s="30">
        <f>+IFERROR(ROUND(e!BP937/e!BQ937*100,1),0)</f>
        <v>436.2</v>
      </c>
      <c r="AD939" s="101">
        <f>+e!BR937</f>
        <v>86530</v>
      </c>
      <c r="AF939" s="5"/>
      <c r="AG939" s="29"/>
      <c r="BG939" s="5"/>
      <c r="BH939" s="29"/>
      <c r="CH939" s="5"/>
      <c r="CI939" s="29"/>
    </row>
    <row r="940" spans="2:87">
      <c r="B940" s="40" t="s">
        <v>2383</v>
      </c>
      <c r="C940" s="30" t="s">
        <v>2384</v>
      </c>
      <c r="D940" s="30" t="s">
        <v>1296</v>
      </c>
      <c r="E940" s="30" t="s">
        <v>2392</v>
      </c>
      <c r="F940" s="30" t="str">
        <f t="shared" si="106"/>
        <v>兵庫県明石市</v>
      </c>
      <c r="G940" s="41">
        <f>+e!F938</f>
        <v>298376</v>
      </c>
      <c r="H940" s="41">
        <f>+e!G938</f>
        <v>78</v>
      </c>
      <c r="I940" s="41">
        <f>+SUM(e!H938:K938)</f>
        <v>3</v>
      </c>
      <c r="J940" s="41">
        <f>+SUM(e!L938:O938)</f>
        <v>910029</v>
      </c>
      <c r="K940" s="41">
        <f>+e!P938</f>
        <v>5380711</v>
      </c>
      <c r="L940" s="41">
        <f>+SUM(e!Q938:R938)</f>
        <v>8071256</v>
      </c>
      <c r="M940" s="31">
        <f>+IFERROR(ROUND(e!P938/e!S938,0),0)</f>
        <v>77981</v>
      </c>
      <c r="N940" s="30">
        <f>+IFERROR(ROUND(SUM(e!T938:V938)/e!S938,0),0)</f>
        <v>467</v>
      </c>
      <c r="O940" s="30">
        <f>+IFERROR(ROUND(e!W938/e!G938*100,1),0)</f>
        <v>42.3</v>
      </c>
      <c r="P940" s="41">
        <f>+e!X938</f>
        <v>13</v>
      </c>
      <c r="Q940" s="30">
        <f>+IFERROR(ROUND(e!Z938/e!Y938*100,1),0)</f>
        <v>0</v>
      </c>
      <c r="R940" s="30">
        <f>+IFERROR(ROUND(e!AB938/e!AA938*100,1),0)</f>
        <v>47.7</v>
      </c>
      <c r="S940" s="30">
        <f>+IFERROR(ROUND(SUM(e!AC938:AF938)/J940*100,1),0)</f>
        <v>26.7</v>
      </c>
      <c r="T940" s="30">
        <f>+IFERROR(ROUND(e!AG938/e!Y938*100,1),0)</f>
        <v>33.700000000000003</v>
      </c>
      <c r="U940" s="30">
        <f>+IFERROR(ROUND(e!AH938/SUM(e!AH938:AJ938)*100,1),0)</f>
        <v>100</v>
      </c>
      <c r="V940" s="30">
        <f>+IFERROR(ROUND(e!AK938/SUM(e!AK938:AQ938)*100,1),0)</f>
        <v>88.5</v>
      </c>
      <c r="W940" s="30">
        <f>+IFERROR(ROUND(SUM(e!AR938:BG938)/J940*100,1),0)</f>
        <v>9.8000000000000007</v>
      </c>
      <c r="X940" s="30">
        <f>+IFERROR(ROUND(SUM(e!BH938:BI938)/SUM(e!BJ938:BK938)*100,1),0)</f>
        <v>115.9</v>
      </c>
      <c r="Y940" s="30">
        <f t="shared" si="107"/>
        <v>150</v>
      </c>
      <c r="Z940" s="30">
        <f t="shared" si="108"/>
        <v>108.2</v>
      </c>
      <c r="AA940" s="30">
        <f>+IFERROR(ROUND(K940/SUM(e!T938:V938),1),0)</f>
        <v>167.1</v>
      </c>
      <c r="AB940" s="42">
        <f>+IFERROR(ROUND((SUM(e!BJ938:BK938)-SUM(e!BL938:BO938))/SUM(e!T938:V938),1),0)</f>
        <v>154.5</v>
      </c>
      <c r="AC940" s="30">
        <f>+IFERROR(ROUND(e!BP938/e!BQ938*100,1),0)</f>
        <v>268.89999999999998</v>
      </c>
      <c r="AD940" s="101">
        <f>+e!BR938</f>
        <v>33800</v>
      </c>
      <c r="AF940" s="5"/>
      <c r="AG940" s="29"/>
      <c r="BG940" s="5"/>
      <c r="BH940" s="29"/>
      <c r="CH940" s="5"/>
      <c r="CI940" s="29"/>
    </row>
    <row r="941" spans="2:87">
      <c r="B941" s="40" t="s">
        <v>2383</v>
      </c>
      <c r="C941" s="30" t="s">
        <v>2384</v>
      </c>
      <c r="D941" s="30" t="s">
        <v>1298</v>
      </c>
      <c r="E941" s="30" t="s">
        <v>2393</v>
      </c>
      <c r="F941" s="30" t="str">
        <f t="shared" si="106"/>
        <v>兵庫県宍粟市</v>
      </c>
      <c r="G941" s="41">
        <f>+e!F939</f>
        <v>34555</v>
      </c>
      <c r="H941" s="41">
        <f>+e!G939</f>
        <v>17</v>
      </c>
      <c r="I941" s="41">
        <f>+SUM(e!H939:K939)</f>
        <v>17</v>
      </c>
      <c r="J941" s="41">
        <f>+SUM(e!L939:O939)</f>
        <v>620240</v>
      </c>
      <c r="K941" s="41">
        <f>+e!P939</f>
        <v>670182</v>
      </c>
      <c r="L941" s="41">
        <f>+SUM(e!Q939:R939)</f>
        <v>7924425</v>
      </c>
      <c r="M941" s="31">
        <f>+IFERROR(ROUND(e!P939/e!S939,0),0)</f>
        <v>67018</v>
      </c>
      <c r="N941" s="30">
        <f>+IFERROR(ROUND(SUM(e!T939:V939)/e!S939,0),0)</f>
        <v>365</v>
      </c>
      <c r="O941" s="30">
        <f>+IFERROR(ROUND(e!W939/e!G939*100,1),0)</f>
        <v>41.2</v>
      </c>
      <c r="P941" s="41">
        <f>+e!X939</f>
        <v>22</v>
      </c>
      <c r="Q941" s="30">
        <f>+IFERROR(ROUND(e!Z939/e!Y939*100,1),0)</f>
        <v>0</v>
      </c>
      <c r="R941" s="30">
        <f>+IFERROR(ROUND(e!AB939/e!AA939*100,1),0)</f>
        <v>31.3</v>
      </c>
      <c r="S941" s="30">
        <f>+IFERROR(ROUND(SUM(e!AC939:AF939)/J941*100,1),0)</f>
        <v>0.6</v>
      </c>
      <c r="T941" s="30">
        <f>+IFERROR(ROUND(e!AG939/e!Y939*100,1),0)</f>
        <v>11.4</v>
      </c>
      <c r="U941" s="30">
        <f>+IFERROR(ROUND(e!AH939/SUM(e!AH939:AJ939)*100,1),0)</f>
        <v>0</v>
      </c>
      <c r="V941" s="30">
        <f>+IFERROR(ROUND(e!AK939/SUM(e!AK939:AQ939)*100,1),0)</f>
        <v>31.2</v>
      </c>
      <c r="W941" s="30">
        <f>+IFERROR(ROUND(SUM(e!AR939:BG939)/J941*100,1),0)</f>
        <v>2.7</v>
      </c>
      <c r="X941" s="30">
        <f>+IFERROR(ROUND(SUM(e!BH939:BI939)/SUM(e!BJ939:BK939)*100,1),0)</f>
        <v>89.6</v>
      </c>
      <c r="Y941" s="30">
        <f t="shared" si="107"/>
        <v>1182.4000000000001</v>
      </c>
      <c r="Z941" s="30">
        <f t="shared" si="108"/>
        <v>62.3</v>
      </c>
      <c r="AA941" s="30">
        <f>+IFERROR(ROUND(K941/SUM(e!T939:V939),1),0)</f>
        <v>183.7</v>
      </c>
      <c r="AB941" s="42">
        <f>+IFERROR(ROUND((SUM(e!BJ939:BK939)-SUM(e!BL939:BO939))/SUM(e!T939:V939),1),0)</f>
        <v>294.89999999999998</v>
      </c>
      <c r="AC941" s="30">
        <f>+IFERROR(ROUND(e!BP939/e!BQ939*100,1),0)</f>
        <v>86</v>
      </c>
      <c r="AD941" s="101">
        <f>+e!BR939</f>
        <v>0</v>
      </c>
      <c r="AF941" s="5"/>
      <c r="AG941" s="29"/>
      <c r="BG941" s="5"/>
      <c r="BH941" s="29"/>
      <c r="CH941" s="5"/>
      <c r="CI941" s="29"/>
    </row>
    <row r="942" spans="2:87">
      <c r="B942" s="40" t="s">
        <v>2383</v>
      </c>
      <c r="C942" s="30" t="s">
        <v>2384</v>
      </c>
      <c r="D942" s="30" t="s">
        <v>1523</v>
      </c>
      <c r="E942" s="30" t="s">
        <v>2394</v>
      </c>
      <c r="F942" s="30" t="str">
        <f t="shared" si="106"/>
        <v>兵庫県伊丹市</v>
      </c>
      <c r="G942" s="41">
        <f>+e!F940</f>
        <v>197973</v>
      </c>
      <c r="H942" s="41">
        <f>+e!G940</f>
        <v>50</v>
      </c>
      <c r="I942" s="41">
        <f>+SUM(e!H940:K940)</f>
        <v>1</v>
      </c>
      <c r="J942" s="41">
        <f>+SUM(e!L940:O940)</f>
        <v>563922</v>
      </c>
      <c r="K942" s="41">
        <f>+e!P940</f>
        <v>3013207</v>
      </c>
      <c r="L942" s="41">
        <f>+SUM(e!Q940:R940)</f>
        <v>12534344</v>
      </c>
      <c r="M942" s="31">
        <f>+IFERROR(ROUND(e!P940/e!S940,0),0)</f>
        <v>77262</v>
      </c>
      <c r="N942" s="30">
        <f>+IFERROR(ROUND(SUM(e!T940:V940)/e!S940,0),0)</f>
        <v>536</v>
      </c>
      <c r="O942" s="30">
        <f>+IFERROR(ROUND(e!W940/e!G940*100,1),0)</f>
        <v>54</v>
      </c>
      <c r="P942" s="41">
        <f>+e!X940</f>
        <v>15</v>
      </c>
      <c r="Q942" s="30">
        <f>+IFERROR(ROUND(e!Z940/e!Y940*100,1),0)</f>
        <v>0</v>
      </c>
      <c r="R942" s="30">
        <f>+IFERROR(ROUND(e!AB940/e!AA940*100,1),0)</f>
        <v>44.3</v>
      </c>
      <c r="S942" s="30">
        <f>+IFERROR(ROUND(SUM(e!AC940:AF940)/J942*100,1),0)</f>
        <v>20.9</v>
      </c>
      <c r="T942" s="30">
        <f>+IFERROR(ROUND(e!AG940/e!Y940*100,1),0)</f>
        <v>0</v>
      </c>
      <c r="U942" s="30">
        <f>+IFERROR(ROUND(e!AH940/SUM(e!AH940:AJ940)*100,1),0)</f>
        <v>0</v>
      </c>
      <c r="V942" s="30">
        <f>+IFERROR(ROUND(e!AK940/SUM(e!AK940:AQ940)*100,1),0)</f>
        <v>49.3</v>
      </c>
      <c r="W942" s="30">
        <f>+IFERROR(ROUND(SUM(e!AR940:BG940)/J942*100,1),0)</f>
        <v>12.1</v>
      </c>
      <c r="X942" s="30">
        <f>+IFERROR(ROUND(SUM(e!BH940:BI940)/SUM(e!BJ940:BK940)*100,1),0)</f>
        <v>111.1</v>
      </c>
      <c r="Y942" s="30">
        <f t="shared" si="107"/>
        <v>416</v>
      </c>
      <c r="Z942" s="30">
        <f t="shared" si="108"/>
        <v>101.6</v>
      </c>
      <c r="AA942" s="30">
        <f>+IFERROR(ROUND(K942/SUM(e!T940:V940),1),0)</f>
        <v>144.1</v>
      </c>
      <c r="AB942" s="42">
        <f>+IFERROR(ROUND((SUM(e!BJ940:BK940)-SUM(e!BL940:BO940))/SUM(e!T940:V940),1),0)</f>
        <v>141.9</v>
      </c>
      <c r="AC942" s="30">
        <f>+IFERROR(ROUND(e!BP940/e!BQ940*100,1),0)</f>
        <v>185.5</v>
      </c>
      <c r="AD942" s="101">
        <f>+e!BR940</f>
        <v>4800</v>
      </c>
      <c r="AF942" s="5"/>
      <c r="AG942" s="29"/>
      <c r="BG942" s="5"/>
      <c r="BH942" s="29"/>
      <c r="CH942" s="5"/>
      <c r="CI942" s="29"/>
    </row>
    <row r="943" spans="2:87">
      <c r="B943" s="40" t="s">
        <v>2383</v>
      </c>
      <c r="C943" s="30" t="s">
        <v>2384</v>
      </c>
      <c r="D943" s="30" t="s">
        <v>1304</v>
      </c>
      <c r="E943" s="30" t="s">
        <v>2395</v>
      </c>
      <c r="F943" s="30" t="str">
        <f t="shared" si="106"/>
        <v>兵庫県芦屋市</v>
      </c>
      <c r="G943" s="41">
        <f>+e!F941</f>
        <v>94222</v>
      </c>
      <c r="H943" s="41">
        <f>+e!G941</f>
        <v>35</v>
      </c>
      <c r="I943" s="41">
        <f>+SUM(e!H941:K941)</f>
        <v>2</v>
      </c>
      <c r="J943" s="41">
        <f>+SUM(e!L941:O941)</f>
        <v>254058</v>
      </c>
      <c r="K943" s="41">
        <f>+e!P941</f>
        <v>1733979</v>
      </c>
      <c r="L943" s="41">
        <f>+SUM(e!Q941:R941)</f>
        <v>4858040</v>
      </c>
      <c r="M943" s="31">
        <f>+IFERROR(ROUND(e!P941/e!S941,0),0)</f>
        <v>64221</v>
      </c>
      <c r="N943" s="30">
        <f>+IFERROR(ROUND(SUM(e!T941:V941)/e!S941,0),0)</f>
        <v>376</v>
      </c>
      <c r="O943" s="30">
        <f>+IFERROR(ROUND(e!W941/e!G941*100,1),0)</f>
        <v>65.7</v>
      </c>
      <c r="P943" s="41">
        <f>+e!X941</f>
        <v>15</v>
      </c>
      <c r="Q943" s="30">
        <f>+IFERROR(ROUND(e!Z941/e!Y941*100,1),0)</f>
        <v>82.4</v>
      </c>
      <c r="R943" s="30">
        <f>+IFERROR(ROUND(e!AB941/e!AA941*100,1),0)</f>
        <v>31.6</v>
      </c>
      <c r="S943" s="30">
        <f>+IFERROR(ROUND(SUM(e!AC941:AF941)/J943*100,1),0)</f>
        <v>29</v>
      </c>
      <c r="T943" s="30">
        <f>+IFERROR(ROUND(e!AG941/e!Y941*100,1),0)</f>
        <v>17.600000000000001</v>
      </c>
      <c r="U943" s="30">
        <f>+IFERROR(ROUND(e!AH941/SUM(e!AH941:AJ941)*100,1),0)</f>
        <v>0</v>
      </c>
      <c r="V943" s="30">
        <f>+IFERROR(ROUND(e!AK941/SUM(e!AK941:AQ941)*100,1),0)</f>
        <v>39.4</v>
      </c>
      <c r="W943" s="30">
        <f>+IFERROR(ROUND(SUM(e!AR941:BG941)/J943*100,1),0)</f>
        <v>40.5</v>
      </c>
      <c r="X943" s="30">
        <f>+IFERROR(ROUND(SUM(e!BH941:BI941)/SUM(e!BJ941:BK941)*100,1),0)</f>
        <v>108.7</v>
      </c>
      <c r="Y943" s="30">
        <f t="shared" si="107"/>
        <v>280.2</v>
      </c>
      <c r="Z943" s="30">
        <f t="shared" si="108"/>
        <v>100.8</v>
      </c>
      <c r="AA943" s="30">
        <f>+IFERROR(ROUND(K943/SUM(e!T941:V941),1),0)</f>
        <v>170.7</v>
      </c>
      <c r="AB943" s="42">
        <f>+IFERROR(ROUND((SUM(e!BJ941:BK941)-SUM(e!BL941:BO941))/SUM(e!T941:V941),1),0)</f>
        <v>169.4</v>
      </c>
      <c r="AC943" s="30">
        <f>+IFERROR(ROUND(e!BP941/e!BQ941*100,1),0)</f>
        <v>229.4</v>
      </c>
      <c r="AD943" s="101">
        <f>+e!BR941</f>
        <v>41242</v>
      </c>
      <c r="AF943" s="5"/>
      <c r="AG943" s="29"/>
      <c r="BG943" s="5"/>
      <c r="BH943" s="29"/>
      <c r="CH943" s="5"/>
      <c r="CI943" s="29"/>
    </row>
    <row r="944" spans="2:87">
      <c r="B944" s="40" t="s">
        <v>2383</v>
      </c>
      <c r="C944" s="30" t="s">
        <v>2384</v>
      </c>
      <c r="D944" s="30" t="s">
        <v>1308</v>
      </c>
      <c r="E944" s="30" t="s">
        <v>2396</v>
      </c>
      <c r="F944" s="30" t="str">
        <f t="shared" si="106"/>
        <v>兵庫県三田市</v>
      </c>
      <c r="G944" s="41">
        <f>+e!F942</f>
        <v>109590</v>
      </c>
      <c r="H944" s="41">
        <f>+e!G942</f>
        <v>34</v>
      </c>
      <c r="I944" s="41">
        <f>+SUM(e!H942:K942)</f>
        <v>3</v>
      </c>
      <c r="J944" s="41">
        <f>+SUM(e!L942:O942)</f>
        <v>698162</v>
      </c>
      <c r="K944" s="41">
        <f>+e!P942</f>
        <v>2372376</v>
      </c>
      <c r="L944" s="41">
        <f>+SUM(e!Q942:R942)</f>
        <v>553067</v>
      </c>
      <c r="M944" s="31">
        <f>+IFERROR(ROUND(e!P942/e!S942,0),0)</f>
        <v>81806</v>
      </c>
      <c r="N944" s="30">
        <f>+IFERROR(ROUND(SUM(e!T942:V942)/e!S942,0),0)</f>
        <v>406</v>
      </c>
      <c r="O944" s="30">
        <f>+IFERROR(ROUND(e!W942/e!G942*100,1),0)</f>
        <v>23.5</v>
      </c>
      <c r="P944" s="41">
        <f>+e!X942</f>
        <v>13</v>
      </c>
      <c r="Q944" s="30">
        <f>+IFERROR(ROUND(e!Z942/e!Y942*100,1),0)</f>
        <v>0</v>
      </c>
      <c r="R944" s="30">
        <f>+IFERROR(ROUND(e!AB942/e!AA942*100,1),0)</f>
        <v>52.7</v>
      </c>
      <c r="S944" s="30">
        <f>+IFERROR(ROUND(SUM(e!AC942:AF942)/J944*100,1),0)</f>
        <v>2.9</v>
      </c>
      <c r="T944" s="30">
        <f>+IFERROR(ROUND(e!AG942/e!Y942*100,1),0)</f>
        <v>45</v>
      </c>
      <c r="U944" s="30">
        <f>+IFERROR(ROUND(e!AH942/SUM(e!AH942:AJ942)*100,1),0)</f>
        <v>62</v>
      </c>
      <c r="V944" s="30">
        <f>+IFERROR(ROUND(e!AK942/SUM(e!AK942:AQ942)*100,1),0)</f>
        <v>59</v>
      </c>
      <c r="W944" s="30">
        <f>+IFERROR(ROUND(SUM(e!AR942:BG942)/J944*100,1),0)</f>
        <v>8</v>
      </c>
      <c r="X944" s="30">
        <f>+IFERROR(ROUND(SUM(e!BH942:BI942)/SUM(e!BJ942:BK942)*100,1),0)</f>
        <v>124.9</v>
      </c>
      <c r="Y944" s="30">
        <f t="shared" si="107"/>
        <v>23.3</v>
      </c>
      <c r="Z944" s="30">
        <f t="shared" si="108"/>
        <v>122.2</v>
      </c>
      <c r="AA944" s="30">
        <f>+IFERROR(ROUND(K944/SUM(e!T942:V942),1),0)</f>
        <v>201.5</v>
      </c>
      <c r="AB944" s="42">
        <f>+IFERROR(ROUND((SUM(e!BJ942:BK942)-SUM(e!BL942:BO942))/SUM(e!T942:V942),1),0)</f>
        <v>164.9</v>
      </c>
      <c r="AC944" s="30">
        <f>+IFERROR(ROUND(e!BP942/e!BQ942*100,1),0)</f>
        <v>1173</v>
      </c>
      <c r="AD944" s="101">
        <f>+e!BR942</f>
        <v>39200</v>
      </c>
      <c r="AF944" s="5"/>
      <c r="AG944" s="29"/>
      <c r="BG944" s="5"/>
      <c r="BH944" s="29"/>
      <c r="CH944" s="5"/>
      <c r="CI944" s="29"/>
    </row>
    <row r="945" spans="2:87">
      <c r="B945" s="40" t="s">
        <v>2383</v>
      </c>
      <c r="C945" s="30" t="s">
        <v>2384</v>
      </c>
      <c r="D945" s="30" t="s">
        <v>1312</v>
      </c>
      <c r="E945" s="30" t="s">
        <v>2397</v>
      </c>
      <c r="F945" s="30" t="str">
        <f t="shared" si="106"/>
        <v>兵庫県西播磨水道企業団</v>
      </c>
      <c r="G945" s="41">
        <f>+e!F943</f>
        <v>51015</v>
      </c>
      <c r="H945" s="41">
        <f>+e!G943</f>
        <v>39</v>
      </c>
      <c r="I945" s="41">
        <f>+SUM(e!H943:K943)</f>
        <v>5</v>
      </c>
      <c r="J945" s="41">
        <f>+SUM(e!L943:O943)</f>
        <v>399093</v>
      </c>
      <c r="K945" s="41">
        <f>+e!P943</f>
        <v>921538</v>
      </c>
      <c r="L945" s="41">
        <f>+SUM(e!Q943:R943)</f>
        <v>1859161</v>
      </c>
      <c r="M945" s="31">
        <f>+IFERROR(ROUND(e!P943/e!S943,0),0)</f>
        <v>34131</v>
      </c>
      <c r="N945" s="30">
        <f>+IFERROR(ROUND(SUM(e!T943:V943)/e!S943,0),0)</f>
        <v>259</v>
      </c>
      <c r="O945" s="30">
        <f>+IFERROR(ROUND(e!W943/e!G943*100,1),0)</f>
        <v>17.899999999999999</v>
      </c>
      <c r="P945" s="41">
        <f>+e!X943</f>
        <v>18</v>
      </c>
      <c r="Q945" s="30">
        <f>+IFERROR(ROUND(e!Z943/e!Y943*100,1),0)</f>
        <v>0</v>
      </c>
      <c r="R945" s="30">
        <f>+IFERROR(ROUND(e!AB943/e!AA943*100,1),0)</f>
        <v>45.7</v>
      </c>
      <c r="S945" s="30">
        <f>+IFERROR(ROUND(SUM(e!AC943:AF943)/J945*100,1),0)</f>
        <v>9.3000000000000007</v>
      </c>
      <c r="T945" s="30">
        <f>+IFERROR(ROUND(e!AG943/e!Y943*100,1),0)</f>
        <v>87.3</v>
      </c>
      <c r="U945" s="30">
        <f>+IFERROR(ROUND(e!AH943/SUM(e!AH943:AJ943)*100,1),0)</f>
        <v>100</v>
      </c>
      <c r="V945" s="30">
        <f>+IFERROR(ROUND(e!AK943/SUM(e!AK943:AQ943)*100,1),0)</f>
        <v>64.400000000000006</v>
      </c>
      <c r="W945" s="30">
        <f>+IFERROR(ROUND(SUM(e!AR943:BG943)/J945*100,1),0)</f>
        <v>2.2000000000000002</v>
      </c>
      <c r="X945" s="30">
        <f>+IFERROR(ROUND(SUM(e!BH943:BI943)/SUM(e!BJ943:BK943)*100,1),0)</f>
        <v>119.8</v>
      </c>
      <c r="Y945" s="30">
        <f t="shared" si="107"/>
        <v>201.7</v>
      </c>
      <c r="Z945" s="30">
        <f t="shared" si="108"/>
        <v>111</v>
      </c>
      <c r="AA945" s="30">
        <f>+IFERROR(ROUND(K945/SUM(e!T943:V943),1),0)</f>
        <v>131.9</v>
      </c>
      <c r="AB945" s="42">
        <f>+IFERROR(ROUND((SUM(e!BJ943:BK943)-SUM(e!BL943:BO943))/SUM(e!T943:V943),1),0)</f>
        <v>118.8</v>
      </c>
      <c r="AC945" s="30">
        <f>+IFERROR(ROUND(e!BP943/e!BQ943*100,1),0)</f>
        <v>1461.1</v>
      </c>
      <c r="AD945" s="101">
        <f>+e!BR943</f>
        <v>0</v>
      </c>
      <c r="AF945" s="5"/>
      <c r="AG945" s="29"/>
      <c r="BG945" s="5"/>
      <c r="BH945" s="29"/>
      <c r="CH945" s="5"/>
      <c r="CI945" s="29"/>
    </row>
    <row r="946" spans="2:87">
      <c r="B946" s="40" t="s">
        <v>2383</v>
      </c>
      <c r="C946" s="30" t="s">
        <v>2384</v>
      </c>
      <c r="D946" s="30" t="s">
        <v>1314</v>
      </c>
      <c r="E946" s="30" t="s">
        <v>2398</v>
      </c>
      <c r="F946" s="30" t="str">
        <f t="shared" si="106"/>
        <v>兵庫県赤穂市</v>
      </c>
      <c r="G946" s="41">
        <f>+e!F944</f>
        <v>46471</v>
      </c>
      <c r="H946" s="41">
        <f>+e!G944</f>
        <v>28</v>
      </c>
      <c r="I946" s="41">
        <f>+SUM(e!H944:K944)</f>
        <v>7</v>
      </c>
      <c r="J946" s="41">
        <f>+SUM(e!L944:O944)</f>
        <v>341316</v>
      </c>
      <c r="K946" s="41">
        <f>+e!P944</f>
        <v>741755</v>
      </c>
      <c r="L946" s="41">
        <f>+SUM(e!Q944:R944)</f>
        <v>2541812</v>
      </c>
      <c r="M946" s="31">
        <f>+IFERROR(ROUND(e!P944/e!S944,0),0)</f>
        <v>35322</v>
      </c>
      <c r="N946" s="30">
        <f>+IFERROR(ROUND(SUM(e!T944:V944)/e!S944,0),0)</f>
        <v>542</v>
      </c>
      <c r="O946" s="30">
        <f>+IFERROR(ROUND(e!W944/e!G944*100,1),0)</f>
        <v>14.3</v>
      </c>
      <c r="P946" s="41">
        <f>+e!X944</f>
        <v>13</v>
      </c>
      <c r="Q946" s="30">
        <f>+IFERROR(ROUND(e!Z944/e!Y944*100,1),0)</f>
        <v>0</v>
      </c>
      <c r="R946" s="30">
        <f>+IFERROR(ROUND(e!AB944/e!AA944*100,1),0)</f>
        <v>38.1</v>
      </c>
      <c r="S946" s="30">
        <f>+IFERROR(ROUND(SUM(e!AC944:AF944)/J946*100,1),0)</f>
        <v>31.3</v>
      </c>
      <c r="T946" s="30">
        <f>+IFERROR(ROUND(e!AG944/e!Y944*100,1),0)</f>
        <v>1.9</v>
      </c>
      <c r="U946" s="30">
        <f>+IFERROR(ROUND(e!AH944/SUM(e!AH944:AJ944)*100,1),0)</f>
        <v>41.2</v>
      </c>
      <c r="V946" s="30">
        <f>+IFERROR(ROUND(e!AK944/SUM(e!AK944:AQ944)*100,1),0)</f>
        <v>72.099999999999994</v>
      </c>
      <c r="W946" s="30">
        <f>+IFERROR(ROUND(SUM(e!AR944:BG944)/J946*100,1),0)</f>
        <v>12</v>
      </c>
      <c r="X946" s="30">
        <f>+IFERROR(ROUND(SUM(e!BH944:BI944)/SUM(e!BJ944:BK944)*100,1),0)</f>
        <v>105</v>
      </c>
      <c r="Y946" s="30">
        <f t="shared" si="107"/>
        <v>342.7</v>
      </c>
      <c r="Z946" s="30">
        <f t="shared" si="108"/>
        <v>98.5</v>
      </c>
      <c r="AA946" s="30">
        <f>+IFERROR(ROUND(K946/SUM(e!T944:V944),1),0)</f>
        <v>65.2</v>
      </c>
      <c r="AB946" s="42">
        <f>+IFERROR(ROUND((SUM(e!BJ944:BK944)-SUM(e!BL944:BO944))/SUM(e!T944:V944),1),0)</f>
        <v>66.2</v>
      </c>
      <c r="AC946" s="30">
        <f>+IFERROR(ROUND(e!BP944/e!BQ944*100,1),0)</f>
        <v>236.1</v>
      </c>
      <c r="AD946" s="101">
        <f>+e!BR944</f>
        <v>0</v>
      </c>
      <c r="AF946" s="5"/>
      <c r="AG946" s="29"/>
      <c r="BG946" s="5"/>
      <c r="BH946" s="29"/>
      <c r="CH946" s="5"/>
      <c r="CI946" s="29"/>
    </row>
    <row r="947" spans="2:87">
      <c r="B947" s="40" t="s">
        <v>2383</v>
      </c>
      <c r="C947" s="30" t="s">
        <v>2384</v>
      </c>
      <c r="D947" s="30" t="s">
        <v>1316</v>
      </c>
      <c r="E947" s="30" t="s">
        <v>2399</v>
      </c>
      <c r="F947" s="30" t="str">
        <f t="shared" si="106"/>
        <v>兵庫県宝塚市</v>
      </c>
      <c r="G947" s="41">
        <f>+e!F945</f>
        <v>225051</v>
      </c>
      <c r="H947" s="41">
        <f>+e!G945</f>
        <v>101</v>
      </c>
      <c r="I947" s="41">
        <f>+SUM(e!H945:K945)</f>
        <v>3</v>
      </c>
      <c r="J947" s="41">
        <f>+SUM(e!L945:O945)</f>
        <v>806307</v>
      </c>
      <c r="K947" s="41">
        <f>+e!P945</f>
        <v>3523169</v>
      </c>
      <c r="L947" s="41">
        <f>+SUM(e!Q945:R945)</f>
        <v>12832196</v>
      </c>
      <c r="M947" s="31">
        <f>+IFERROR(ROUND(e!P945/e!S945,0),0)</f>
        <v>47610</v>
      </c>
      <c r="N947" s="30">
        <f>+IFERROR(ROUND(SUM(e!T945:V945)/e!S945,0),0)</f>
        <v>314</v>
      </c>
      <c r="O947" s="30">
        <f>+IFERROR(ROUND(e!W945/e!G945*100,1),0)</f>
        <v>42.6</v>
      </c>
      <c r="P947" s="41">
        <f>+e!X945</f>
        <v>12</v>
      </c>
      <c r="Q947" s="30">
        <f>+IFERROR(ROUND(e!Z945/e!Y945*100,1),0)</f>
        <v>0</v>
      </c>
      <c r="R947" s="30">
        <f>+IFERROR(ROUND(e!AB945/e!AA945*100,1),0)</f>
        <v>85.9</v>
      </c>
      <c r="S947" s="30">
        <f>+IFERROR(ROUND(SUM(e!AC945:AF945)/J947*100,1),0)</f>
        <v>29</v>
      </c>
      <c r="T947" s="30">
        <f>+IFERROR(ROUND(e!AG945/e!Y945*100,1),0)</f>
        <v>68.3</v>
      </c>
      <c r="U947" s="30">
        <f>+IFERROR(ROUND(e!AH945/SUM(e!AH945:AJ945)*100,1),0)</f>
        <v>20.9</v>
      </c>
      <c r="V947" s="30">
        <f>+IFERROR(ROUND(e!AK945/SUM(e!AK945:AQ945)*100,1),0)</f>
        <v>33.299999999999997</v>
      </c>
      <c r="W947" s="30">
        <f>+IFERROR(ROUND(SUM(e!AR945:BG945)/J947*100,1),0)</f>
        <v>9.4</v>
      </c>
      <c r="X947" s="30">
        <f>+IFERROR(ROUND(SUM(e!BH945:BI945)/SUM(e!BJ945:BK945)*100,1),0)</f>
        <v>97.3</v>
      </c>
      <c r="Y947" s="30">
        <f t="shared" si="107"/>
        <v>364.2</v>
      </c>
      <c r="Z947" s="30">
        <f t="shared" si="108"/>
        <v>77</v>
      </c>
      <c r="AA947" s="30">
        <f>+IFERROR(ROUND(K947/SUM(e!T945:V945),1),0)</f>
        <v>151.80000000000001</v>
      </c>
      <c r="AB947" s="42">
        <f>+IFERROR(ROUND((SUM(e!BJ945:BK945)-SUM(e!BL945:BO945))/SUM(e!T945:V945),1),0)</f>
        <v>197.1</v>
      </c>
      <c r="AC947" s="30">
        <f>+IFERROR(ROUND(e!BP945/e!BQ945*100,1),0)</f>
        <v>287.2</v>
      </c>
      <c r="AD947" s="101">
        <f>+e!BR945</f>
        <v>52900</v>
      </c>
      <c r="AF947" s="5"/>
      <c r="AG947" s="29"/>
      <c r="BG947" s="5"/>
      <c r="BH947" s="29"/>
      <c r="CH947" s="5"/>
      <c r="CI947" s="29"/>
    </row>
    <row r="948" spans="2:87">
      <c r="B948" s="40" t="s">
        <v>2383</v>
      </c>
      <c r="C948" s="30" t="s">
        <v>2384</v>
      </c>
      <c r="D948" s="30" t="s">
        <v>1318</v>
      </c>
      <c r="E948" s="30" t="s">
        <v>2400</v>
      </c>
      <c r="F948" s="30" t="str">
        <f t="shared" si="106"/>
        <v>兵庫県加古川市</v>
      </c>
      <c r="G948" s="41">
        <f>+e!F946</f>
        <v>255270</v>
      </c>
      <c r="H948" s="41">
        <f>+e!G946</f>
        <v>57</v>
      </c>
      <c r="I948" s="41">
        <f>+SUM(e!H946:K946)</f>
        <v>7</v>
      </c>
      <c r="J948" s="41">
        <f>+SUM(e!L946:O946)</f>
        <v>1113071</v>
      </c>
      <c r="K948" s="41">
        <f>+e!P946</f>
        <v>4046800</v>
      </c>
      <c r="L948" s="41">
        <f>+SUM(e!Q946:R946)</f>
        <v>11562368</v>
      </c>
      <c r="M948" s="31">
        <f>+IFERROR(ROUND(e!P946/e!S946,0),0)</f>
        <v>103764</v>
      </c>
      <c r="N948" s="30">
        <f>+IFERROR(ROUND(SUM(e!T946:V946)/e!S946,0),0)</f>
        <v>669</v>
      </c>
      <c r="O948" s="30">
        <f>+IFERROR(ROUND(e!W946/e!G946*100,1),0)</f>
        <v>71.900000000000006</v>
      </c>
      <c r="P948" s="41">
        <f>+e!X946</f>
        <v>13</v>
      </c>
      <c r="Q948" s="30">
        <f>+IFERROR(ROUND(e!Z946/e!Y946*100,1),0)</f>
        <v>0</v>
      </c>
      <c r="R948" s="30">
        <f>+IFERROR(ROUND(e!AB946/e!AA946*100,1),0)</f>
        <v>38.799999999999997</v>
      </c>
      <c r="S948" s="30">
        <f>+IFERROR(ROUND(SUM(e!AC946:AF946)/J948*100,1),0)</f>
        <v>13.6</v>
      </c>
      <c r="T948" s="30">
        <f>+IFERROR(ROUND(e!AG946/e!Y946*100,1),0)</f>
        <v>12.1</v>
      </c>
      <c r="U948" s="30">
        <f>+IFERROR(ROUND(e!AH946/SUM(e!AH946:AJ946)*100,1),0)</f>
        <v>100</v>
      </c>
      <c r="V948" s="30">
        <f>+IFERROR(ROUND(e!AK946/SUM(e!AK946:AQ946)*100,1),0)</f>
        <v>20.8</v>
      </c>
      <c r="W948" s="30">
        <f>+IFERROR(ROUND(SUM(e!AR946:BG946)/J948*100,1),0)</f>
        <v>27.8</v>
      </c>
      <c r="X948" s="30">
        <f>+IFERROR(ROUND(SUM(e!BH946:BI946)/SUM(e!BJ946:BK946)*100,1),0)</f>
        <v>118.4</v>
      </c>
      <c r="Y948" s="30">
        <f t="shared" si="107"/>
        <v>285.7</v>
      </c>
      <c r="Z948" s="30">
        <f t="shared" si="108"/>
        <v>97.7</v>
      </c>
      <c r="AA948" s="30">
        <f>+IFERROR(ROUND(K948/SUM(e!T946:V946),1),0)</f>
        <v>155.19999999999999</v>
      </c>
      <c r="AB948" s="42">
        <f>+IFERROR(ROUND((SUM(e!BJ946:BK946)-SUM(e!BL946:BO946))/SUM(e!T946:V946),1),0)</f>
        <v>158.80000000000001</v>
      </c>
      <c r="AC948" s="30">
        <f>+IFERROR(ROUND(e!BP946/e!BQ946*100,1),0)</f>
        <v>426.9</v>
      </c>
      <c r="AD948" s="101">
        <f>+e!BR946</f>
        <v>43600</v>
      </c>
      <c r="AF948" s="5"/>
      <c r="AG948" s="29"/>
      <c r="BG948" s="5"/>
      <c r="BH948" s="29"/>
      <c r="CH948" s="5"/>
      <c r="CI948" s="29"/>
    </row>
    <row r="949" spans="2:87">
      <c r="B949" s="40" t="s">
        <v>2383</v>
      </c>
      <c r="C949" s="30" t="s">
        <v>2384</v>
      </c>
      <c r="D949" s="30" t="s">
        <v>1320</v>
      </c>
      <c r="E949" s="30" t="s">
        <v>2401</v>
      </c>
      <c r="F949" s="30" t="str">
        <f t="shared" si="106"/>
        <v>兵庫県たつの市</v>
      </c>
      <c r="G949" s="41">
        <f>+e!F947</f>
        <v>52701</v>
      </c>
      <c r="H949" s="41">
        <f>+e!G947</f>
        <v>18</v>
      </c>
      <c r="I949" s="41">
        <f>+SUM(e!H947:K947)</f>
        <v>10</v>
      </c>
      <c r="J949" s="41">
        <f>+SUM(e!L947:O947)</f>
        <v>588270</v>
      </c>
      <c r="K949" s="41">
        <f>+e!P947</f>
        <v>731930</v>
      </c>
      <c r="L949" s="41">
        <f>+SUM(e!Q947:R947)</f>
        <v>1955205</v>
      </c>
      <c r="M949" s="31">
        <f>+IFERROR(ROUND(e!P947/e!S947,0),0)</f>
        <v>45746</v>
      </c>
      <c r="N949" s="30">
        <f>+IFERROR(ROUND(SUM(e!T947:V947)/e!S947,0),0)</f>
        <v>372</v>
      </c>
      <c r="O949" s="30">
        <f>+IFERROR(ROUND(e!W947/e!G947*100,1),0)</f>
        <v>16.7</v>
      </c>
      <c r="P949" s="41">
        <f>+e!X947</f>
        <v>15</v>
      </c>
      <c r="Q949" s="30">
        <f>+IFERROR(ROUND(e!Z947/e!Y947*100,1),0)</f>
        <v>7.2</v>
      </c>
      <c r="R949" s="30">
        <f>+IFERROR(ROUND(e!AB947/e!AA947*100,1),0)</f>
        <v>35.5</v>
      </c>
      <c r="S949" s="30">
        <f>+IFERROR(ROUND(SUM(e!AC947:AF947)/J949*100,1),0)</f>
        <v>11.1</v>
      </c>
      <c r="T949" s="30">
        <f>+IFERROR(ROUND(e!AG947/e!Y947*100,1),0)</f>
        <v>51.9</v>
      </c>
      <c r="U949" s="30">
        <f>+IFERROR(ROUND(e!AH947/SUM(e!AH947:AJ947)*100,1),0)</f>
        <v>0</v>
      </c>
      <c r="V949" s="30">
        <f>+IFERROR(ROUND(e!AK947/SUM(e!AK947:AQ947)*100,1),0)</f>
        <v>18.2</v>
      </c>
      <c r="W949" s="30">
        <f>+IFERROR(ROUND(SUM(e!AR947:BG947)/J949*100,1),0)</f>
        <v>4.9000000000000004</v>
      </c>
      <c r="X949" s="30">
        <f>+IFERROR(ROUND(SUM(e!BH947:BI947)/SUM(e!BJ947:BK947)*100,1),0)</f>
        <v>113.6</v>
      </c>
      <c r="Y949" s="30">
        <f t="shared" si="107"/>
        <v>267.10000000000002</v>
      </c>
      <c r="Z949" s="30">
        <f t="shared" si="108"/>
        <v>110.5</v>
      </c>
      <c r="AA949" s="30">
        <f>+IFERROR(ROUND(K949/SUM(e!T947:V947),1),0)</f>
        <v>123.1</v>
      </c>
      <c r="AB949" s="42">
        <f>+IFERROR(ROUND((SUM(e!BJ947:BK947)-SUM(e!BL947:BO947))/SUM(e!T947:V947),1),0)</f>
        <v>111.4</v>
      </c>
      <c r="AC949" s="30">
        <f>+IFERROR(ROUND(e!BP947/e!BQ947*100,1),0)</f>
        <v>355.4</v>
      </c>
      <c r="AD949" s="101">
        <f>+e!BR947</f>
        <v>0</v>
      </c>
      <c r="AF949" s="5"/>
      <c r="AG949" s="29"/>
      <c r="BG949" s="5"/>
      <c r="BH949" s="29"/>
      <c r="CH949" s="5"/>
      <c r="CI949" s="29"/>
    </row>
    <row r="950" spans="2:87">
      <c r="B950" s="40" t="s">
        <v>2383</v>
      </c>
      <c r="C950" s="30" t="s">
        <v>2384</v>
      </c>
      <c r="D950" s="30" t="s">
        <v>1531</v>
      </c>
      <c r="E950" s="30" t="s">
        <v>2402</v>
      </c>
      <c r="F950" s="30" t="str">
        <f t="shared" si="106"/>
        <v>兵庫県香美町</v>
      </c>
      <c r="G950" s="41">
        <f>+e!F948</f>
        <v>16449</v>
      </c>
      <c r="H950" s="41">
        <f>+e!G948</f>
        <v>9</v>
      </c>
      <c r="I950" s="41">
        <f>+SUM(e!H948:K948)</f>
        <v>26</v>
      </c>
      <c r="J950" s="41">
        <f>+SUM(e!L948:O948)</f>
        <v>263498</v>
      </c>
      <c r="K950" s="41">
        <f>+e!P948</f>
        <v>320444</v>
      </c>
      <c r="L950" s="41">
        <f>+SUM(e!Q948:R948)</f>
        <v>2947233</v>
      </c>
      <c r="M950" s="31">
        <f>+IFERROR(ROUND(e!P948/e!S948,0),0)</f>
        <v>35605</v>
      </c>
      <c r="N950" s="30">
        <f>+IFERROR(ROUND(SUM(e!T948:V948)/e!S948,0),0)</f>
        <v>252</v>
      </c>
      <c r="O950" s="30">
        <f>+IFERROR(ROUND(e!W948/e!G948*100,1),0)</f>
        <v>33.299999999999997</v>
      </c>
      <c r="P950" s="41">
        <f>+e!X948</f>
        <v>4</v>
      </c>
      <c r="Q950" s="30">
        <f>+IFERROR(ROUND(e!Z948/e!Y948*100,1),0)</f>
        <v>0</v>
      </c>
      <c r="R950" s="30">
        <f>+IFERROR(ROUND(e!AB948/e!AA948*100,1),0)</f>
        <v>41.9</v>
      </c>
      <c r="S950" s="30">
        <f>+IFERROR(ROUND(SUM(e!AC948:AF948)/J950*100,1),0)</f>
        <v>5.0999999999999996</v>
      </c>
      <c r="T950" s="30">
        <f>+IFERROR(ROUND(e!AG948/e!Y948*100,1),0)</f>
        <v>57.4</v>
      </c>
      <c r="U950" s="30">
        <f>+IFERROR(ROUND(e!AH948/SUM(e!AH948:AJ948)*100,1),0)</f>
        <v>33.5</v>
      </c>
      <c r="V950" s="30">
        <f>+IFERROR(ROUND(e!AK948/SUM(e!AK948:AQ948)*100,1),0)</f>
        <v>15.5</v>
      </c>
      <c r="W950" s="30">
        <f>+IFERROR(ROUND(SUM(e!AR948:BG948)/J950*100,1),0)</f>
        <v>0.8</v>
      </c>
      <c r="X950" s="30">
        <f>+IFERROR(ROUND(SUM(e!BH948:BI948)/SUM(e!BJ948:BK948)*100,1),0)</f>
        <v>78.3</v>
      </c>
      <c r="Y950" s="30">
        <f t="shared" si="107"/>
        <v>919.7</v>
      </c>
      <c r="Z950" s="30">
        <f t="shared" si="108"/>
        <v>65.7</v>
      </c>
      <c r="AA950" s="30">
        <f>+IFERROR(ROUND(K950/SUM(e!T948:V948),1),0)</f>
        <v>141.19999999999999</v>
      </c>
      <c r="AB950" s="42">
        <f>+IFERROR(ROUND((SUM(e!BJ948:BK948)-SUM(e!BL948:BO948))/SUM(e!T948:V948),1),0)</f>
        <v>214.9</v>
      </c>
      <c r="AC950" s="30">
        <f>+IFERROR(ROUND(e!BP948/e!BQ948*100,1),0)</f>
        <v>90.1</v>
      </c>
      <c r="AD950" s="101">
        <f>+e!BR948</f>
        <v>0</v>
      </c>
      <c r="AF950" s="5"/>
      <c r="AG950" s="29"/>
      <c r="BG950" s="5"/>
      <c r="BH950" s="29"/>
      <c r="CH950" s="5"/>
      <c r="CI950" s="29"/>
    </row>
    <row r="951" spans="2:87">
      <c r="B951" s="40" t="s">
        <v>2383</v>
      </c>
      <c r="C951" s="30" t="s">
        <v>2384</v>
      </c>
      <c r="D951" s="30" t="s">
        <v>1322</v>
      </c>
      <c r="E951" s="30" t="s">
        <v>2403</v>
      </c>
      <c r="F951" s="30" t="str">
        <f t="shared" si="106"/>
        <v>兵庫県養父市</v>
      </c>
      <c r="G951" s="41">
        <f>+e!F949</f>
        <v>22575</v>
      </c>
      <c r="H951" s="41">
        <f>+e!G949</f>
        <v>9</v>
      </c>
      <c r="I951" s="41">
        <f>+SUM(e!H949:K949)</f>
        <v>22</v>
      </c>
      <c r="J951" s="41">
        <f>+SUM(e!L949:O949)</f>
        <v>417123</v>
      </c>
      <c r="K951" s="41">
        <f>+e!P949</f>
        <v>517614</v>
      </c>
      <c r="L951" s="41">
        <f>+SUM(e!Q949:R949)</f>
        <v>4723642</v>
      </c>
      <c r="M951" s="31">
        <f>+IFERROR(ROUND(e!P949/e!S949,0),0)</f>
        <v>57513</v>
      </c>
      <c r="N951" s="30">
        <f>+IFERROR(ROUND(SUM(e!T949:V949)/e!S949,0),0)</f>
        <v>286</v>
      </c>
      <c r="O951" s="30">
        <f>+IFERROR(ROUND(e!W949/e!G949*100,1),0)</f>
        <v>66.7</v>
      </c>
      <c r="P951" s="41">
        <f>+e!X949</f>
        <v>11</v>
      </c>
      <c r="Q951" s="30">
        <f>+IFERROR(ROUND(e!Z949/e!Y949*100,1),0)</f>
        <v>0</v>
      </c>
      <c r="R951" s="30">
        <f>+IFERROR(ROUND(e!AB949/e!AA949*100,1),0)</f>
        <v>0</v>
      </c>
      <c r="S951" s="30">
        <f>+IFERROR(ROUND(SUM(e!AC949:AF949)/J951*100,1),0)</f>
        <v>7</v>
      </c>
      <c r="T951" s="30">
        <f>+IFERROR(ROUND(e!AG949/e!Y949*100,1),0)</f>
        <v>84.3</v>
      </c>
      <c r="U951" s="30">
        <f>+IFERROR(ROUND(e!AH949/SUM(e!AH949:AJ949)*100,1),0)</f>
        <v>31.6</v>
      </c>
      <c r="V951" s="30">
        <f>+IFERROR(ROUND(e!AK949/SUM(e!AK949:AQ949)*100,1),0)</f>
        <v>47.4</v>
      </c>
      <c r="W951" s="30">
        <f>+IFERROR(ROUND(SUM(e!AR949:BG949)/J951*100,1),0)</f>
        <v>0.7</v>
      </c>
      <c r="X951" s="30">
        <f>+IFERROR(ROUND(SUM(e!BH949:BI949)/SUM(e!BJ949:BK949)*100,1),0)</f>
        <v>90.2</v>
      </c>
      <c r="Y951" s="30">
        <f t="shared" si="107"/>
        <v>912.6</v>
      </c>
      <c r="Z951" s="30">
        <f t="shared" si="108"/>
        <v>60.8</v>
      </c>
      <c r="AA951" s="30">
        <f>+IFERROR(ROUND(K951/SUM(e!T949:V949),1),0)</f>
        <v>201.3</v>
      </c>
      <c r="AB951" s="42">
        <f>+IFERROR(ROUND((SUM(e!BJ949:BK949)-SUM(e!BL949:BO949))/SUM(e!T949:V949),1),0)</f>
        <v>331.2</v>
      </c>
      <c r="AC951" s="30">
        <f>+IFERROR(ROUND(e!BP949/e!BQ949*100,1),0)</f>
        <v>225.6</v>
      </c>
      <c r="AD951" s="101">
        <f>+e!BR949</f>
        <v>0</v>
      </c>
      <c r="AF951" s="5"/>
      <c r="AG951" s="29"/>
      <c r="BG951" s="5"/>
      <c r="BH951" s="29"/>
      <c r="CH951" s="5"/>
      <c r="CI951" s="29"/>
    </row>
    <row r="952" spans="2:87">
      <c r="B952" s="40" t="s">
        <v>2383</v>
      </c>
      <c r="C952" s="30" t="s">
        <v>2384</v>
      </c>
      <c r="D952" s="30" t="s">
        <v>1485</v>
      </c>
      <c r="E952" s="30" t="s">
        <v>2404</v>
      </c>
      <c r="F952" s="30" t="str">
        <f t="shared" si="106"/>
        <v>兵庫県川西市</v>
      </c>
      <c r="G952" s="41">
        <f>+e!F950</f>
        <v>153467</v>
      </c>
      <c r="H952" s="41">
        <f>+e!G950</f>
        <v>61</v>
      </c>
      <c r="I952" s="41">
        <f>+SUM(e!H950:K950)</f>
        <v>1</v>
      </c>
      <c r="J952" s="41">
        <f>+SUM(e!L950:O950)</f>
        <v>621448</v>
      </c>
      <c r="K952" s="41">
        <f>+e!P950</f>
        <v>2853621</v>
      </c>
      <c r="L952" s="41">
        <f>+SUM(e!Q950:R950)</f>
        <v>2122755</v>
      </c>
      <c r="M952" s="31">
        <f>+IFERROR(ROUND(e!P950/e!S950,0),0)</f>
        <v>67943</v>
      </c>
      <c r="N952" s="30">
        <f>+IFERROR(ROUND(SUM(e!T950:V950)/e!S950,0),0)</f>
        <v>355</v>
      </c>
      <c r="O952" s="30">
        <f>+IFERROR(ROUND(e!W950/e!G950*100,1),0)</f>
        <v>54.1</v>
      </c>
      <c r="P952" s="41">
        <f>+e!X950</f>
        <v>9</v>
      </c>
      <c r="Q952" s="30">
        <f>+IFERROR(ROUND(e!Z950/e!Y950*100,1),0)</f>
        <v>0</v>
      </c>
      <c r="R952" s="30">
        <f>+IFERROR(ROUND(e!AB950/e!AA950*100,1),0)</f>
        <v>100</v>
      </c>
      <c r="S952" s="30">
        <f>+IFERROR(ROUND(SUM(e!AC950:AF950)/J952*100,1),0)</f>
        <v>41.1</v>
      </c>
      <c r="T952" s="30">
        <f>+IFERROR(ROUND(e!AG950/e!Y950*100,1),0)</f>
        <v>100</v>
      </c>
      <c r="U952" s="30">
        <f>+IFERROR(ROUND(e!AH950/SUM(e!AH950:AJ950)*100,1),0)</f>
        <v>100</v>
      </c>
      <c r="V952" s="30">
        <f>+IFERROR(ROUND(e!AK950/SUM(e!AK950:AQ950)*100,1),0)</f>
        <v>60</v>
      </c>
      <c r="W952" s="30">
        <f>+IFERROR(ROUND(SUM(e!AR950:BG950)/J952*100,1),0)</f>
        <v>3.8</v>
      </c>
      <c r="X952" s="30">
        <f>+IFERROR(ROUND(SUM(e!BH950:BI950)/SUM(e!BJ950:BK950)*100,1),0)</f>
        <v>106.5</v>
      </c>
      <c r="Y952" s="30">
        <f t="shared" si="107"/>
        <v>74.400000000000006</v>
      </c>
      <c r="Z952" s="30">
        <f t="shared" si="108"/>
        <v>97.8</v>
      </c>
      <c r="AA952" s="30">
        <f>+IFERROR(ROUND(K952/SUM(e!T950:V950),1),0)</f>
        <v>191.2</v>
      </c>
      <c r="AB952" s="42">
        <f>+IFERROR(ROUND((SUM(e!BJ950:BK950)-SUM(e!BL950:BO950))/SUM(e!T950:V950),1),0)</f>
        <v>195.6</v>
      </c>
      <c r="AC952" s="30">
        <f>+IFERROR(ROUND(e!BP950/e!BQ950*100,1),0)</f>
        <v>779.9</v>
      </c>
      <c r="AD952" s="101">
        <f>+e!BR950</f>
        <v>36700</v>
      </c>
      <c r="AF952" s="5"/>
      <c r="AG952" s="29"/>
      <c r="BG952" s="5"/>
      <c r="BH952" s="29"/>
      <c r="CH952" s="5"/>
      <c r="CI952" s="29"/>
    </row>
    <row r="953" spans="2:87">
      <c r="B953" s="40" t="s">
        <v>2383</v>
      </c>
      <c r="C953" s="30" t="s">
        <v>2384</v>
      </c>
      <c r="D953" s="30" t="s">
        <v>1326</v>
      </c>
      <c r="E953" s="30" t="s">
        <v>2405</v>
      </c>
      <c r="F953" s="30" t="str">
        <f t="shared" si="106"/>
        <v>兵庫県西脇市（西脇）</v>
      </c>
      <c r="G953" s="41">
        <f>+e!F951</f>
        <v>32403</v>
      </c>
      <c r="H953" s="41">
        <f>+e!G951</f>
        <v>8</v>
      </c>
      <c r="I953" s="41">
        <f>+SUM(e!H951:K951)</f>
        <v>3</v>
      </c>
      <c r="J953" s="41">
        <f>+SUM(e!L951:O951)</f>
        <v>314826</v>
      </c>
      <c r="K953" s="41">
        <f>+e!P951</f>
        <v>710022</v>
      </c>
      <c r="L953" s="41">
        <f>+SUM(e!Q951:R951)</f>
        <v>1227674</v>
      </c>
      <c r="M953" s="31">
        <f>+IFERROR(ROUND(e!P951/e!S951,0),0)</f>
        <v>118337</v>
      </c>
      <c r="N953" s="30">
        <f>+IFERROR(ROUND(SUM(e!T951:V951)/e!S951,0),0)</f>
        <v>552</v>
      </c>
      <c r="O953" s="30">
        <f>+IFERROR(ROUND(e!W951/e!G951*100,1),0)</f>
        <v>25</v>
      </c>
      <c r="P953" s="41">
        <f>+e!X951</f>
        <v>13</v>
      </c>
      <c r="Q953" s="30">
        <f>+IFERROR(ROUND(e!Z951/e!Y951*100,1),0)</f>
        <v>0</v>
      </c>
      <c r="R953" s="30">
        <f>+IFERROR(ROUND(e!AB951/e!AA951*100,1),0)</f>
        <v>64.7</v>
      </c>
      <c r="S953" s="30">
        <f>+IFERROR(ROUND(SUM(e!AC951:AF951)/J953*100,1),0)</f>
        <v>11.6</v>
      </c>
      <c r="T953" s="30">
        <f>+IFERROR(ROUND(e!AG951/e!Y951*100,1),0)</f>
        <v>0</v>
      </c>
      <c r="U953" s="30">
        <f>+IFERROR(ROUND(e!AH951/SUM(e!AH951:AJ951)*100,1),0)</f>
        <v>0</v>
      </c>
      <c r="V953" s="30">
        <f>+IFERROR(ROUND(e!AK951/SUM(e!AK951:AQ951)*100,1),0)</f>
        <v>81.599999999999994</v>
      </c>
      <c r="W953" s="30">
        <f>+IFERROR(ROUND(SUM(e!AR951:BG951)/J953*100,1),0)</f>
        <v>32.799999999999997</v>
      </c>
      <c r="X953" s="30">
        <f>+IFERROR(ROUND(SUM(e!BH951:BI951)/SUM(e!BJ951:BK951)*100,1),0)</f>
        <v>101.1</v>
      </c>
      <c r="Y953" s="30">
        <f t="shared" si="107"/>
        <v>172.9</v>
      </c>
      <c r="Z953" s="30">
        <f t="shared" si="108"/>
        <v>95.8</v>
      </c>
      <c r="AA953" s="30">
        <f>+IFERROR(ROUND(K953/SUM(e!T951:V951),1),0)</f>
        <v>214.4</v>
      </c>
      <c r="AB953" s="42">
        <f>+IFERROR(ROUND((SUM(e!BJ951:BK951)-SUM(e!BL951:BO951))/SUM(e!T951:V951),1),0)</f>
        <v>223.9</v>
      </c>
      <c r="AC953" s="30">
        <f>+IFERROR(ROUND(e!BP951/e!BQ951*100,1),0)</f>
        <v>125.5</v>
      </c>
      <c r="AD953" s="101">
        <f>+e!BR951</f>
        <v>4000</v>
      </c>
      <c r="AF953" s="5"/>
      <c r="AG953" s="29"/>
      <c r="BG953" s="5"/>
      <c r="BH953" s="29"/>
      <c r="CH953" s="5"/>
      <c r="CI953" s="29"/>
    </row>
    <row r="954" spans="2:87">
      <c r="B954" s="40" t="s">
        <v>2383</v>
      </c>
      <c r="C954" s="30" t="s">
        <v>2384</v>
      </c>
      <c r="D954" s="30" t="s">
        <v>1334</v>
      </c>
      <c r="E954" s="30" t="s">
        <v>2406</v>
      </c>
      <c r="F954" s="30" t="str">
        <f t="shared" si="106"/>
        <v>兵庫県加東市</v>
      </c>
      <c r="G954" s="41">
        <f>+e!F952</f>
        <v>40103</v>
      </c>
      <c r="H954" s="41">
        <f>+e!G952</f>
        <v>6</v>
      </c>
      <c r="I954" s="41">
        <f>+SUM(e!H952:K952)</f>
        <v>3</v>
      </c>
      <c r="J954" s="41">
        <f>+SUM(e!L952:O952)</f>
        <v>448560</v>
      </c>
      <c r="K954" s="41">
        <f>+e!P952</f>
        <v>1069918</v>
      </c>
      <c r="L954" s="41">
        <f>+SUM(e!Q952:R952)</f>
        <v>201816</v>
      </c>
      <c r="M954" s="31">
        <f>+IFERROR(ROUND(e!P952/e!S952,0),0)</f>
        <v>213984</v>
      </c>
      <c r="N954" s="30">
        <f>+IFERROR(ROUND(SUM(e!T952:V952)/e!S952,0),0)</f>
        <v>999</v>
      </c>
      <c r="O954" s="30">
        <f>+IFERROR(ROUND(e!W952/e!G952*100,1),0)</f>
        <v>33.299999999999997</v>
      </c>
      <c r="P954" s="41">
        <f>+e!X952</f>
        <v>5</v>
      </c>
      <c r="Q954" s="30">
        <f>+IFERROR(ROUND(e!Z952/e!Y952*100,1),0)</f>
        <v>0</v>
      </c>
      <c r="R954" s="30">
        <f>+IFERROR(ROUND(e!AB952/e!AA952*100,1),0)</f>
        <v>47.3</v>
      </c>
      <c r="S954" s="30">
        <f>+IFERROR(ROUND(SUM(e!AC952:AF952)/J954*100,1),0)</f>
        <v>5</v>
      </c>
      <c r="T954" s="30">
        <f>+IFERROR(ROUND(e!AG952/e!Y952*100,1),0)</f>
        <v>0</v>
      </c>
      <c r="U954" s="30">
        <f>+IFERROR(ROUND(e!AH952/SUM(e!AH952:AJ952)*100,1),0)</f>
        <v>0</v>
      </c>
      <c r="V954" s="30">
        <f>+IFERROR(ROUND(e!AK952/SUM(e!AK952:AQ952)*100,1),0)</f>
        <v>6.3</v>
      </c>
      <c r="W954" s="30">
        <f>+IFERROR(ROUND(SUM(e!AR952:BG952)/J954*100,1),0)</f>
        <v>13.1</v>
      </c>
      <c r="X954" s="30">
        <f>+IFERROR(ROUND(SUM(e!BH952:BI952)/SUM(e!BJ952:BK952)*100,1),0)</f>
        <v>120.5</v>
      </c>
      <c r="Y954" s="30">
        <f t="shared" si="107"/>
        <v>18.899999999999999</v>
      </c>
      <c r="Z954" s="30">
        <f t="shared" si="108"/>
        <v>116.6</v>
      </c>
      <c r="AA954" s="30">
        <f>+IFERROR(ROUND(K954/SUM(e!T952:V952),1),0)</f>
        <v>214.2</v>
      </c>
      <c r="AB954" s="42">
        <f>+IFERROR(ROUND((SUM(e!BJ952:BK952)-SUM(e!BL952:BO952))/SUM(e!T952:V952),1),0)</f>
        <v>183.7</v>
      </c>
      <c r="AC954" s="30">
        <f>+IFERROR(ROUND(e!BP952/e!BQ952*100,1),0)</f>
        <v>857.3</v>
      </c>
      <c r="AD954" s="101">
        <f>+e!BR952</f>
        <v>11550</v>
      </c>
      <c r="AF954" s="5"/>
      <c r="AG954" s="29"/>
      <c r="BG954" s="5"/>
      <c r="BH954" s="29"/>
      <c r="CH954" s="5"/>
      <c r="CI954" s="29"/>
    </row>
    <row r="955" spans="2:87">
      <c r="B955" s="40" t="s">
        <v>2383</v>
      </c>
      <c r="C955" s="30" t="s">
        <v>2384</v>
      </c>
      <c r="D955" s="30" t="s">
        <v>1340</v>
      </c>
      <c r="E955" s="30" t="s">
        <v>2407</v>
      </c>
      <c r="F955" s="30" t="str">
        <f t="shared" si="106"/>
        <v>兵庫県加西市</v>
      </c>
      <c r="G955" s="41">
        <f>+e!F953</f>
        <v>42552</v>
      </c>
      <c r="H955" s="41">
        <f>+e!G953</f>
        <v>11</v>
      </c>
      <c r="I955" s="41">
        <f>+SUM(e!H953:K953)</f>
        <v>0</v>
      </c>
      <c r="J955" s="41">
        <f>+SUM(e!L953:O953)</f>
        <v>458066</v>
      </c>
      <c r="K955" s="41">
        <f>+e!P953</f>
        <v>906192</v>
      </c>
      <c r="L955" s="41">
        <f>+SUM(e!Q953:R953)</f>
        <v>2004304</v>
      </c>
      <c r="M955" s="31">
        <f>+IFERROR(ROUND(e!P953/e!S953,0),0)</f>
        <v>100688</v>
      </c>
      <c r="N955" s="30">
        <f>+IFERROR(ROUND(SUM(e!T953:V953)/e!S953,0),0)</f>
        <v>506</v>
      </c>
      <c r="O955" s="30">
        <f>+IFERROR(ROUND(e!W953/e!G953*100,1),0)</f>
        <v>18.2</v>
      </c>
      <c r="P955" s="41">
        <f>+e!X953</f>
        <v>8</v>
      </c>
      <c r="Q955" s="30">
        <f>+IFERROR(ROUND(e!Z953/e!Y953*100,1),0)</f>
        <v>0</v>
      </c>
      <c r="R955" s="30">
        <f>+IFERROR(ROUND(e!AB953/e!AA953*100,1),0)</f>
        <v>0</v>
      </c>
      <c r="S955" s="30">
        <f>+IFERROR(ROUND(SUM(e!AC953:AF953)/J955*100,1),0)</f>
        <v>11.9</v>
      </c>
      <c r="T955" s="30">
        <f>+IFERROR(ROUND(e!AG953/e!Y953*100,1),0)</f>
        <v>0</v>
      </c>
      <c r="U955" s="30">
        <f>+IFERROR(ROUND(e!AH953/SUM(e!AH953:AJ953)*100,1),0)</f>
        <v>0</v>
      </c>
      <c r="V955" s="30">
        <f>+IFERROR(ROUND(e!AK953/SUM(e!AK953:AQ953)*100,1),0)</f>
        <v>0</v>
      </c>
      <c r="W955" s="30">
        <f>+IFERROR(ROUND(SUM(e!AR953:BG953)/J955*100,1),0)</f>
        <v>5.5</v>
      </c>
      <c r="X955" s="30">
        <f>+IFERROR(ROUND(SUM(e!BH953:BI953)/SUM(e!BJ953:BK953)*100,1),0)</f>
        <v>103.8</v>
      </c>
      <c r="Y955" s="30">
        <f t="shared" si="107"/>
        <v>221.2</v>
      </c>
      <c r="Z955" s="30">
        <f t="shared" si="108"/>
        <v>100.2</v>
      </c>
      <c r="AA955" s="30">
        <f>+IFERROR(ROUND(K955/SUM(e!T953:V953),1),0)</f>
        <v>199.2</v>
      </c>
      <c r="AB955" s="42">
        <f>+IFERROR(ROUND((SUM(e!BJ953:BK953)-SUM(e!BL953:BO953))/SUM(e!T953:V953),1),0)</f>
        <v>198.9</v>
      </c>
      <c r="AC955" s="30">
        <f>+IFERROR(ROUND(e!BP953/e!BQ953*100,1),0)</f>
        <v>569.1</v>
      </c>
      <c r="AD955" s="101">
        <f>+e!BR953</f>
        <v>17600</v>
      </c>
      <c r="AF955" s="5"/>
      <c r="AG955" s="29"/>
      <c r="BG955" s="5"/>
      <c r="BH955" s="29"/>
      <c r="CH955" s="5"/>
      <c r="CI955" s="29"/>
    </row>
    <row r="956" spans="2:87">
      <c r="B956" s="40" t="s">
        <v>2383</v>
      </c>
      <c r="C956" s="30" t="s">
        <v>2384</v>
      </c>
      <c r="D956" s="30" t="s">
        <v>1342</v>
      </c>
      <c r="E956" s="30" t="s">
        <v>2408</v>
      </c>
      <c r="F956" s="30" t="str">
        <f t="shared" si="106"/>
        <v>兵庫県三木市</v>
      </c>
      <c r="G956" s="41">
        <f>+e!F954</f>
        <v>75288</v>
      </c>
      <c r="H956" s="41">
        <f>+e!G954</f>
        <v>20</v>
      </c>
      <c r="I956" s="41">
        <f>+SUM(e!H954:K954)</f>
        <v>7</v>
      </c>
      <c r="J956" s="41">
        <f>+SUM(e!L954:O954)</f>
        <v>623362</v>
      </c>
      <c r="K956" s="41">
        <f>+e!P954</f>
        <v>1493488</v>
      </c>
      <c r="L956" s="41">
        <f>+SUM(e!Q954:R954)</f>
        <v>0</v>
      </c>
      <c r="M956" s="31">
        <f>+IFERROR(ROUND(e!P954/e!S954,0),0)</f>
        <v>74674</v>
      </c>
      <c r="N956" s="30">
        <f>+IFERROR(ROUND(SUM(e!T954:V954)/e!S954,0),0)</f>
        <v>475</v>
      </c>
      <c r="O956" s="30">
        <f>+IFERROR(ROUND(e!W954/e!G954*100,1),0)</f>
        <v>75</v>
      </c>
      <c r="P956" s="41">
        <f>+e!X954</f>
        <v>3</v>
      </c>
      <c r="Q956" s="30">
        <f>+IFERROR(ROUND(e!Z954/e!Y954*100,1),0)</f>
        <v>0</v>
      </c>
      <c r="R956" s="30">
        <f>+IFERROR(ROUND(e!AB954/e!AA954*100,1),0)</f>
        <v>66.7</v>
      </c>
      <c r="S956" s="30">
        <f>+IFERROR(ROUND(SUM(e!AC954:AF954)/J956*100,1),0)</f>
        <v>17.3</v>
      </c>
      <c r="T956" s="30">
        <f>+IFERROR(ROUND(e!AG954/e!Y954*100,1),0)</f>
        <v>41.1</v>
      </c>
      <c r="U956" s="30">
        <f>+IFERROR(ROUND(e!AH954/SUM(e!AH954:AJ954)*100,1),0)</f>
        <v>37</v>
      </c>
      <c r="V956" s="30">
        <f>+IFERROR(ROUND(e!AK954/SUM(e!AK954:AQ954)*100,1),0)</f>
        <v>94.8</v>
      </c>
      <c r="W956" s="30">
        <f>+IFERROR(ROUND(SUM(e!AR954:BG954)/J956*100,1),0)</f>
        <v>14.6</v>
      </c>
      <c r="X956" s="30">
        <f>+IFERROR(ROUND(SUM(e!BH954:BI954)/SUM(e!BJ954:BK954)*100,1),0)</f>
        <v>115.5</v>
      </c>
      <c r="Y956" s="30">
        <f t="shared" si="107"/>
        <v>0</v>
      </c>
      <c r="Z956" s="30">
        <f t="shared" si="108"/>
        <v>110.3</v>
      </c>
      <c r="AA956" s="30">
        <f>+IFERROR(ROUND(K956/SUM(e!T954:V954),1),0)</f>
        <v>157.1</v>
      </c>
      <c r="AB956" s="42">
        <f>+IFERROR(ROUND((SUM(e!BJ954:BK954)-SUM(e!BL954:BO954))/SUM(e!T954:V954),1),0)</f>
        <v>142.4</v>
      </c>
      <c r="AC956" s="30">
        <f>+IFERROR(ROUND(e!BP954/e!BQ954*100,1),0)</f>
        <v>864.7</v>
      </c>
      <c r="AD956" s="101">
        <f>+e!BR954</f>
        <v>17600</v>
      </c>
      <c r="AF956" s="5"/>
      <c r="AG956" s="29"/>
      <c r="BG956" s="5"/>
      <c r="BH956" s="29"/>
      <c r="CH956" s="5"/>
      <c r="CI956" s="29"/>
    </row>
    <row r="957" spans="2:87">
      <c r="B957" s="40" t="s">
        <v>2383</v>
      </c>
      <c r="C957" s="30" t="s">
        <v>2384</v>
      </c>
      <c r="D957" s="30" t="s">
        <v>1489</v>
      </c>
      <c r="E957" s="30" t="s">
        <v>2409</v>
      </c>
      <c r="F957" s="30" t="str">
        <f t="shared" si="106"/>
        <v>兵庫県小野市</v>
      </c>
      <c r="G957" s="41">
        <f>+e!F955</f>
        <v>47889</v>
      </c>
      <c r="H957" s="41">
        <f>+e!G955</f>
        <v>14</v>
      </c>
      <c r="I957" s="41">
        <f>+SUM(e!H955:K955)</f>
        <v>4</v>
      </c>
      <c r="J957" s="41">
        <f>+SUM(e!L955:O955)</f>
        <v>328635</v>
      </c>
      <c r="K957" s="41">
        <f>+e!P955</f>
        <v>1112161</v>
      </c>
      <c r="L957" s="41">
        <f>+SUM(e!Q955:R955)</f>
        <v>236850</v>
      </c>
      <c r="M957" s="31">
        <f>+IFERROR(ROUND(e!P955/e!S955,0),0)</f>
        <v>158880</v>
      </c>
      <c r="N957" s="30">
        <f>+IFERROR(ROUND(SUM(e!T955:V955)/e!S955,0),0)</f>
        <v>928</v>
      </c>
      <c r="O957" s="30">
        <f>+IFERROR(ROUND(e!W955/e!G955*100,1),0)</f>
        <v>35.700000000000003</v>
      </c>
      <c r="P957" s="41">
        <f>+e!X955</f>
        <v>6</v>
      </c>
      <c r="Q957" s="30">
        <f>+IFERROR(ROUND(e!Z955/e!Y955*100,1),0)</f>
        <v>0</v>
      </c>
      <c r="R957" s="30">
        <f>+IFERROR(ROUND(e!AB955/e!AA955*100,1),0)</f>
        <v>4.7</v>
      </c>
      <c r="S957" s="30">
        <f>+IFERROR(ROUND(SUM(e!AC955:AF955)/J957*100,1),0)</f>
        <v>4.2</v>
      </c>
      <c r="T957" s="30">
        <f>+IFERROR(ROUND(e!AG955/e!Y955*100,1),0)</f>
        <v>81.2</v>
      </c>
      <c r="U957" s="30">
        <f>+IFERROR(ROUND(e!AH955/SUM(e!AH955:AJ955)*100,1),0)</f>
        <v>0</v>
      </c>
      <c r="V957" s="30">
        <f>+IFERROR(ROUND(e!AK955/SUM(e!AK955:AQ955)*100,1),0)</f>
        <v>69.099999999999994</v>
      </c>
      <c r="W957" s="30">
        <f>+IFERROR(ROUND(SUM(e!AR955:BG955)/J957*100,1),0)</f>
        <v>15.1</v>
      </c>
      <c r="X957" s="30">
        <f>+IFERROR(ROUND(SUM(e!BH955:BI955)/SUM(e!BJ955:BK955)*100,1),0)</f>
        <v>122.2</v>
      </c>
      <c r="Y957" s="30">
        <f t="shared" si="107"/>
        <v>21.3</v>
      </c>
      <c r="Z957" s="30">
        <f t="shared" si="108"/>
        <v>122</v>
      </c>
      <c r="AA957" s="30">
        <f>+IFERROR(ROUND(K957/SUM(e!T955:V955),1),0)</f>
        <v>171.3</v>
      </c>
      <c r="AB957" s="42">
        <f>+IFERROR(ROUND((SUM(e!BJ955:BK955)-SUM(e!BL955:BO955))/SUM(e!T955:V955),1),0)</f>
        <v>140.4</v>
      </c>
      <c r="AC957" s="30">
        <f>+IFERROR(ROUND(e!BP955/e!BQ955*100,1),0)</f>
        <v>1680.7</v>
      </c>
      <c r="AD957" s="101">
        <f>+e!BR955</f>
        <v>8800</v>
      </c>
      <c r="AF957" s="5"/>
      <c r="AG957" s="29"/>
      <c r="BG957" s="5"/>
      <c r="BH957" s="29"/>
      <c r="CH957" s="5"/>
      <c r="CI957" s="29"/>
    </row>
    <row r="958" spans="2:87">
      <c r="B958" s="40" t="s">
        <v>2383</v>
      </c>
      <c r="C958" s="30" t="s">
        <v>2384</v>
      </c>
      <c r="D958" s="30" t="s">
        <v>1344</v>
      </c>
      <c r="E958" s="30" t="s">
        <v>2410</v>
      </c>
      <c r="F958" s="30" t="str">
        <f t="shared" si="106"/>
        <v>兵庫県太子町</v>
      </c>
      <c r="G958" s="41">
        <f>+e!F956</f>
        <v>33141</v>
      </c>
      <c r="H958" s="41">
        <f>+e!G956</f>
        <v>9</v>
      </c>
      <c r="I958" s="41">
        <f>+SUM(e!H956:K956)</f>
        <v>3</v>
      </c>
      <c r="J958" s="41">
        <f>+SUM(e!L956:O956)</f>
        <v>218626</v>
      </c>
      <c r="K958" s="41">
        <f>+e!P956</f>
        <v>366803</v>
      </c>
      <c r="L958" s="41">
        <f>+SUM(e!Q956:R956)</f>
        <v>713414</v>
      </c>
      <c r="M958" s="31">
        <f>+IFERROR(ROUND(e!P956/e!S956,0),0)</f>
        <v>40756</v>
      </c>
      <c r="N958" s="30">
        <f>+IFERROR(ROUND(SUM(e!T956:V956)/e!S956,0),0)</f>
        <v>386</v>
      </c>
      <c r="O958" s="30">
        <f>+IFERROR(ROUND(e!W956/e!G956*100,1),0)</f>
        <v>33.299999999999997</v>
      </c>
      <c r="P958" s="41">
        <f>+e!X956</f>
        <v>8</v>
      </c>
      <c r="Q958" s="30">
        <f>+IFERROR(ROUND(e!Z956/e!Y956*100,1),0)</f>
        <v>0</v>
      </c>
      <c r="R958" s="30">
        <f>+IFERROR(ROUND(e!AB956/e!AA956*100,1),0)</f>
        <v>44.6</v>
      </c>
      <c r="S958" s="30">
        <f>+IFERROR(ROUND(SUM(e!AC956:AF956)/J958*100,1),0)</f>
        <v>4.8</v>
      </c>
      <c r="T958" s="30">
        <f>+IFERROR(ROUND(e!AG956/e!Y956*100,1),0)</f>
        <v>100</v>
      </c>
      <c r="U958" s="30">
        <f>+IFERROR(ROUND(e!AH956/SUM(e!AH956:AJ956)*100,1),0)</f>
        <v>53.8</v>
      </c>
      <c r="V958" s="30">
        <f>+IFERROR(ROUND(e!AK956/SUM(e!AK956:AQ956)*100,1),0)</f>
        <v>100</v>
      </c>
      <c r="W958" s="30">
        <f>+IFERROR(ROUND(SUM(e!AR956:BG956)/J958*100,1),0)</f>
        <v>4.3</v>
      </c>
      <c r="X958" s="30">
        <f>+IFERROR(ROUND(SUM(e!BH956:BI956)/SUM(e!BJ956:BK956)*100,1),0)</f>
        <v>107.1</v>
      </c>
      <c r="Y958" s="30">
        <f t="shared" si="107"/>
        <v>194.5</v>
      </c>
      <c r="Z958" s="30">
        <f t="shared" si="108"/>
        <v>98.1</v>
      </c>
      <c r="AA958" s="30">
        <f>+IFERROR(ROUND(K958/SUM(e!T956:V956),1),0)</f>
        <v>105.6</v>
      </c>
      <c r="AB958" s="42">
        <f>+IFERROR(ROUND((SUM(e!BJ956:BK956)-SUM(e!BL956:BO956))/SUM(e!T956:V956),1),0)</f>
        <v>107.7</v>
      </c>
      <c r="AC958" s="30">
        <f>+IFERROR(ROUND(e!BP956/e!BQ956*100,1),0)</f>
        <v>431.2</v>
      </c>
      <c r="AD958" s="101">
        <f>+e!BR956</f>
        <v>4900</v>
      </c>
      <c r="AF958" s="5"/>
      <c r="AG958" s="29"/>
      <c r="BG958" s="5"/>
      <c r="BH958" s="29"/>
      <c r="CH958" s="5"/>
      <c r="CI958" s="29"/>
    </row>
    <row r="959" spans="2:87">
      <c r="B959" s="40" t="s">
        <v>2383</v>
      </c>
      <c r="C959" s="30" t="s">
        <v>2384</v>
      </c>
      <c r="D959" s="30" t="s">
        <v>1354</v>
      </c>
      <c r="E959" s="30" t="s">
        <v>2411</v>
      </c>
      <c r="F959" s="30" t="str">
        <f t="shared" si="106"/>
        <v>兵庫県丹波市（中央）</v>
      </c>
      <c r="G959" s="41">
        <f>+e!F957</f>
        <v>42506</v>
      </c>
      <c r="H959" s="41">
        <f>+e!G957</f>
        <v>16</v>
      </c>
      <c r="I959" s="41">
        <f>+SUM(e!H957:K957)</f>
        <v>11</v>
      </c>
      <c r="J959" s="41">
        <f>+SUM(e!L957:O957)</f>
        <v>607751</v>
      </c>
      <c r="K959" s="41">
        <f>+e!P957</f>
        <v>1408011</v>
      </c>
      <c r="L959" s="41">
        <f>+SUM(e!Q957:R957)</f>
        <v>10544272</v>
      </c>
      <c r="M959" s="31">
        <f>+IFERROR(ROUND(e!P957/e!S957,0),0)</f>
        <v>117334</v>
      </c>
      <c r="N959" s="30">
        <f>+IFERROR(ROUND(SUM(e!T957:V957)/e!S957,0),0)</f>
        <v>395</v>
      </c>
      <c r="O959" s="30">
        <f>+IFERROR(ROUND(e!W957/e!G957*100,1),0)</f>
        <v>25</v>
      </c>
      <c r="P959" s="41">
        <f>+e!X957</f>
        <v>6</v>
      </c>
      <c r="Q959" s="30">
        <f>+IFERROR(ROUND(e!Z957/e!Y957*100,1),0)</f>
        <v>0</v>
      </c>
      <c r="R959" s="30">
        <f>+IFERROR(ROUND(e!AB957/e!AA957*100,1),0)</f>
        <v>65.099999999999994</v>
      </c>
      <c r="S959" s="30">
        <f>+IFERROR(ROUND(SUM(e!AC957:AF957)/J959*100,1),0)</f>
        <v>27.1</v>
      </c>
      <c r="T959" s="30">
        <f>+IFERROR(ROUND(e!AG957/e!Y957*100,1),0)</f>
        <v>57</v>
      </c>
      <c r="U959" s="30">
        <f>+IFERROR(ROUND(e!AH957/SUM(e!AH957:AJ957)*100,1),0)</f>
        <v>14.4</v>
      </c>
      <c r="V959" s="30">
        <f>+IFERROR(ROUND(e!AK957/SUM(e!AK957:AQ957)*100,1),0)</f>
        <v>38.1</v>
      </c>
      <c r="W959" s="30">
        <f>+IFERROR(ROUND(SUM(e!AR957:BG957)/J959*100,1),0)</f>
        <v>13.1</v>
      </c>
      <c r="X959" s="30">
        <f>+IFERROR(ROUND(SUM(e!BH957:BI957)/SUM(e!BJ957:BK957)*100,1),0)</f>
        <v>96.8</v>
      </c>
      <c r="Y959" s="30">
        <f t="shared" si="107"/>
        <v>748.9</v>
      </c>
      <c r="Z959" s="30">
        <f t="shared" si="108"/>
        <v>84.8</v>
      </c>
      <c r="AA959" s="30">
        <f>+IFERROR(ROUND(K959/SUM(e!T957:V957),1),0)</f>
        <v>296.8</v>
      </c>
      <c r="AB959" s="42">
        <f>+IFERROR(ROUND((SUM(e!BJ957:BK957)-SUM(e!BL957:BO957))/SUM(e!T957:V957),1),0)</f>
        <v>350.1</v>
      </c>
      <c r="AC959" s="30">
        <f>+IFERROR(ROUND(e!BP957/e!BQ957*100,1),0)</f>
        <v>440.6</v>
      </c>
      <c r="AD959" s="101">
        <f>+e!BR957</f>
        <v>0</v>
      </c>
      <c r="AF959" s="5"/>
      <c r="AG959" s="29"/>
      <c r="BG959" s="5"/>
      <c r="BH959" s="29"/>
      <c r="CH959" s="5"/>
      <c r="CI959" s="29"/>
    </row>
    <row r="960" spans="2:87">
      <c r="B960" s="40" t="s">
        <v>2383</v>
      </c>
      <c r="C960" s="30" t="s">
        <v>2384</v>
      </c>
      <c r="D960" s="30" t="s">
        <v>1368</v>
      </c>
      <c r="E960" s="30" t="s">
        <v>2412</v>
      </c>
      <c r="F960" s="30" t="str">
        <f t="shared" si="106"/>
        <v>兵庫県上郡町</v>
      </c>
      <c r="G960" s="41">
        <f>+e!F958</f>
        <v>13933</v>
      </c>
      <c r="H960" s="41">
        <f>+e!G958</f>
        <v>7</v>
      </c>
      <c r="I960" s="41">
        <f>+SUM(e!H958:K958)</f>
        <v>2</v>
      </c>
      <c r="J960" s="41">
        <f>+SUM(e!L958:O958)</f>
        <v>205674</v>
      </c>
      <c r="K960" s="41">
        <f>+e!P958</f>
        <v>302225</v>
      </c>
      <c r="L960" s="41">
        <f>+SUM(e!Q958:R958)</f>
        <v>615084</v>
      </c>
      <c r="M960" s="31">
        <f>+IFERROR(ROUND(e!P958/e!S958,0),0)</f>
        <v>100742</v>
      </c>
      <c r="N960" s="30">
        <f>+IFERROR(ROUND(SUM(e!T958:V958)/e!S958,0),0)</f>
        <v>640</v>
      </c>
      <c r="O960" s="30">
        <f>+IFERROR(ROUND(e!W958/e!G958*100,1),0)</f>
        <v>42.9</v>
      </c>
      <c r="P960" s="41">
        <f>+e!X958</f>
        <v>10</v>
      </c>
      <c r="Q960" s="30">
        <f>+IFERROR(ROUND(e!Z958/e!Y958*100,1),0)</f>
        <v>0</v>
      </c>
      <c r="R960" s="30">
        <f>+IFERROR(ROUND(e!AB958/e!AA958*100,1),0)</f>
        <v>0</v>
      </c>
      <c r="S960" s="30">
        <f>+IFERROR(ROUND(SUM(e!AC958:AF958)/J960*100,1),0)</f>
        <v>18.399999999999999</v>
      </c>
      <c r="T960" s="30">
        <f>+IFERROR(ROUND(e!AG958/e!Y958*100,1),0)</f>
        <v>84</v>
      </c>
      <c r="U960" s="30">
        <f>+IFERROR(ROUND(e!AH958/SUM(e!AH958:AJ958)*100,1),0)</f>
        <v>11.9</v>
      </c>
      <c r="V960" s="30">
        <f>+IFERROR(ROUND(e!AK958/SUM(e!AK958:AQ958)*100,1),0)</f>
        <v>56.1</v>
      </c>
      <c r="W960" s="30">
        <f>+IFERROR(ROUND(SUM(e!AR958:BG958)/J960*100,1),0)</f>
        <v>6</v>
      </c>
      <c r="X960" s="30">
        <f>+IFERROR(ROUND(SUM(e!BH958:BI958)/SUM(e!BJ958:BK958)*100,1),0)</f>
        <v>118.6</v>
      </c>
      <c r="Y960" s="30">
        <f t="shared" si="107"/>
        <v>203.5</v>
      </c>
      <c r="Z960" s="30">
        <f t="shared" si="108"/>
        <v>111.9</v>
      </c>
      <c r="AA960" s="30">
        <f>+IFERROR(ROUND(K960/SUM(e!T958:V958),1),0)</f>
        <v>157.5</v>
      </c>
      <c r="AB960" s="42">
        <f>+IFERROR(ROUND((SUM(e!BJ958:BK958)-SUM(e!BL958:BO958))/SUM(e!T958:V958),1),0)</f>
        <v>140.80000000000001</v>
      </c>
      <c r="AC960" s="30">
        <f>+IFERROR(ROUND(e!BP958/e!BQ958*100,1),0)</f>
        <v>539.20000000000005</v>
      </c>
      <c r="AD960" s="101">
        <f>+e!BR958</f>
        <v>0</v>
      </c>
      <c r="AF960" s="5"/>
      <c r="AG960" s="29"/>
      <c r="BG960" s="5"/>
      <c r="BH960" s="29"/>
      <c r="CH960" s="5"/>
      <c r="CI960" s="29"/>
    </row>
    <row r="961" spans="2:87">
      <c r="B961" s="40" t="s">
        <v>2383</v>
      </c>
      <c r="C961" s="30" t="s">
        <v>2384</v>
      </c>
      <c r="D961" s="30" t="s">
        <v>1370</v>
      </c>
      <c r="E961" s="30" t="s">
        <v>2413</v>
      </c>
      <c r="F961" s="30" t="str">
        <f t="shared" si="106"/>
        <v>兵庫県福崎町</v>
      </c>
      <c r="G961" s="41">
        <f>+e!F959</f>
        <v>19314</v>
      </c>
      <c r="H961" s="41">
        <f>+e!G959</f>
        <v>9</v>
      </c>
      <c r="I961" s="41">
        <f>+SUM(e!H959:K959)</f>
        <v>2</v>
      </c>
      <c r="J961" s="41">
        <f>+SUM(e!L959:O959)</f>
        <v>192254</v>
      </c>
      <c r="K961" s="41">
        <f>+e!P959</f>
        <v>305549</v>
      </c>
      <c r="L961" s="41">
        <f>+SUM(e!Q959:R959)</f>
        <v>989156</v>
      </c>
      <c r="M961" s="31">
        <f>+IFERROR(ROUND(e!P959/e!S959,0),0)</f>
        <v>43650</v>
      </c>
      <c r="N961" s="30">
        <f>+IFERROR(ROUND(SUM(e!T959:V959)/e!S959,0),0)</f>
        <v>364</v>
      </c>
      <c r="O961" s="30">
        <f>+IFERROR(ROUND(e!W959/e!G959*100,1),0)</f>
        <v>44.4</v>
      </c>
      <c r="P961" s="41">
        <f>+e!X959</f>
        <v>3</v>
      </c>
      <c r="Q961" s="30">
        <f>+IFERROR(ROUND(e!Z959/e!Y959*100,1),0)</f>
        <v>0</v>
      </c>
      <c r="R961" s="30">
        <f>+IFERROR(ROUND(e!AB959/e!AA959*100,1),0)</f>
        <v>77.3</v>
      </c>
      <c r="S961" s="30">
        <f>+IFERROR(ROUND(SUM(e!AC959:AF959)/J961*100,1),0)</f>
        <v>1.9</v>
      </c>
      <c r="T961" s="30">
        <f>+IFERROR(ROUND(e!AG959/e!Y959*100,1),0)</f>
        <v>86.6</v>
      </c>
      <c r="U961" s="30">
        <f>+IFERROR(ROUND(e!AH959/SUM(e!AH959:AJ959)*100,1),0)</f>
        <v>86.6</v>
      </c>
      <c r="V961" s="30">
        <f>+IFERROR(ROUND(e!AK959/SUM(e!AK959:AQ959)*100,1),0)</f>
        <v>26.2</v>
      </c>
      <c r="W961" s="30">
        <f>+IFERROR(ROUND(SUM(e!AR959:BG959)/J961*100,1),0)</f>
        <v>7.5</v>
      </c>
      <c r="X961" s="30">
        <f>+IFERROR(ROUND(SUM(e!BH959:BI959)/SUM(e!BJ959:BK959)*100,1),0)</f>
        <v>104.9</v>
      </c>
      <c r="Y961" s="30">
        <f t="shared" si="107"/>
        <v>323.7</v>
      </c>
      <c r="Z961" s="30">
        <f t="shared" si="108"/>
        <v>99.3</v>
      </c>
      <c r="AA961" s="30">
        <f>+IFERROR(ROUND(K961/SUM(e!T959:V959),1),0)</f>
        <v>120</v>
      </c>
      <c r="AB961" s="42">
        <f>+IFERROR(ROUND((SUM(e!BJ959:BK959)-SUM(e!BL959:BO959))/SUM(e!T959:V959),1),0)</f>
        <v>120.8</v>
      </c>
      <c r="AC961" s="30">
        <f>+IFERROR(ROUND(e!BP959/e!BQ959*100,1),0)</f>
        <v>259.39999999999998</v>
      </c>
      <c r="AD961" s="101">
        <f>+e!BR959</f>
        <v>2300</v>
      </c>
      <c r="AF961" s="5"/>
      <c r="AG961" s="29"/>
      <c r="BG961" s="5"/>
      <c r="BH961" s="29"/>
      <c r="CH961" s="5"/>
      <c r="CI961" s="29"/>
    </row>
    <row r="962" spans="2:87">
      <c r="B962" s="40" t="s">
        <v>2383</v>
      </c>
      <c r="C962" s="30" t="s">
        <v>2384</v>
      </c>
      <c r="D962" s="30" t="s">
        <v>1376</v>
      </c>
      <c r="E962" s="30" t="s">
        <v>2414</v>
      </c>
      <c r="F962" s="30" t="str">
        <f t="shared" si="106"/>
        <v>兵庫県市川町</v>
      </c>
      <c r="G962" s="41">
        <f>+e!F960</f>
        <v>11493</v>
      </c>
      <c r="H962" s="41">
        <f>+e!G960</f>
        <v>1</v>
      </c>
      <c r="I962" s="41">
        <f>+SUM(e!H960:K960)</f>
        <v>4</v>
      </c>
      <c r="J962" s="41">
        <f>+SUM(e!L960:O960)</f>
        <v>179990</v>
      </c>
      <c r="K962" s="41">
        <f>+e!P960</f>
        <v>163358</v>
      </c>
      <c r="L962" s="41">
        <f>+SUM(e!Q960:R960)</f>
        <v>1332397</v>
      </c>
      <c r="M962" s="31">
        <f>+IFERROR(ROUND(e!P960/e!S960,0),0)</f>
        <v>163358</v>
      </c>
      <c r="N962" s="30">
        <f>+IFERROR(ROUND(SUM(e!T960:V960)/e!S960,0),0)</f>
        <v>1249</v>
      </c>
      <c r="O962" s="30">
        <f>+IFERROR(ROUND(e!W960/e!G960*100,1),0)</f>
        <v>100</v>
      </c>
      <c r="P962" s="41">
        <f>+e!X960</f>
        <v>2</v>
      </c>
      <c r="Q962" s="30">
        <f>+IFERROR(ROUND(e!Z960/e!Y960*100,1),0)</f>
        <v>0</v>
      </c>
      <c r="R962" s="30">
        <f>+IFERROR(ROUND(e!AB960/e!AA960*100,1),0)</f>
        <v>0</v>
      </c>
      <c r="S962" s="30">
        <f>+IFERROR(ROUND(SUM(e!AC960:AF960)/J962*100,1),0)</f>
        <v>18.600000000000001</v>
      </c>
      <c r="T962" s="30">
        <f>+IFERROR(ROUND(e!AG960/e!Y960*100,1),0)</f>
        <v>45.5</v>
      </c>
      <c r="U962" s="30">
        <f>+IFERROR(ROUND(e!AH960/SUM(e!AH960:AJ960)*100,1),0)</f>
        <v>100</v>
      </c>
      <c r="V962" s="30">
        <f>+IFERROR(ROUND(e!AK960/SUM(e!AK960:AQ960)*100,1),0)</f>
        <v>0</v>
      </c>
      <c r="W962" s="30">
        <f>+IFERROR(ROUND(SUM(e!AR960:BG960)/J962*100,1),0)</f>
        <v>8.1</v>
      </c>
      <c r="X962" s="30">
        <f>+IFERROR(ROUND(SUM(e!BH960:BI960)/SUM(e!BJ960:BK960)*100,1),0)</f>
        <v>89.8</v>
      </c>
      <c r="Y962" s="30">
        <f t="shared" si="107"/>
        <v>815.6</v>
      </c>
      <c r="Z962" s="30">
        <f t="shared" si="108"/>
        <v>79.5</v>
      </c>
      <c r="AA962" s="30">
        <f>+IFERROR(ROUND(K962/SUM(e!T960:V960),1),0)</f>
        <v>130.80000000000001</v>
      </c>
      <c r="AB962" s="42">
        <f>+IFERROR(ROUND((SUM(e!BJ960:BK960)-SUM(e!BL960:BO960))/SUM(e!T960:V960),1),0)</f>
        <v>164.5</v>
      </c>
      <c r="AC962" s="30">
        <f>+IFERROR(ROUND(e!BP960/e!BQ960*100,1),0)</f>
        <v>-729.3</v>
      </c>
      <c r="AD962" s="101">
        <f>+e!BR960</f>
        <v>0</v>
      </c>
      <c r="AF962" s="5"/>
      <c r="AG962" s="29"/>
      <c r="BG962" s="5"/>
      <c r="BH962" s="29"/>
      <c r="CH962" s="5"/>
      <c r="CI962" s="29"/>
    </row>
    <row r="963" spans="2:87">
      <c r="B963" s="40" t="s">
        <v>2383</v>
      </c>
      <c r="C963" s="30" t="s">
        <v>2384</v>
      </c>
      <c r="D963" s="30" t="s">
        <v>1384</v>
      </c>
      <c r="E963" s="30" t="s">
        <v>2415</v>
      </c>
      <c r="F963" s="30" t="str">
        <f t="shared" si="106"/>
        <v>兵庫県朝来市</v>
      </c>
      <c r="G963" s="41">
        <f>+e!F961</f>
        <v>29076</v>
      </c>
      <c r="H963" s="41">
        <f>+e!G961</f>
        <v>5</v>
      </c>
      <c r="I963" s="41">
        <f>+SUM(e!H961:K961)</f>
        <v>17</v>
      </c>
      <c r="J963" s="41">
        <f>+SUM(e!L961:O961)</f>
        <v>416470</v>
      </c>
      <c r="K963" s="41">
        <f>+e!P961</f>
        <v>585973</v>
      </c>
      <c r="L963" s="41">
        <f>+SUM(e!Q961:R961)</f>
        <v>3332020</v>
      </c>
      <c r="M963" s="31">
        <f>+IFERROR(ROUND(e!P961/e!S961,0),0)</f>
        <v>117195</v>
      </c>
      <c r="N963" s="30">
        <f>+IFERROR(ROUND(SUM(e!T961:V961)/e!S961,0),0)</f>
        <v>733</v>
      </c>
      <c r="O963" s="30">
        <f>+IFERROR(ROUND(e!W961/e!G961*100,1),0)</f>
        <v>0</v>
      </c>
      <c r="P963" s="41">
        <f>+e!X961</f>
        <v>5</v>
      </c>
      <c r="Q963" s="30">
        <f>+IFERROR(ROUND(e!Z961/e!Y961*100,1),0)</f>
        <v>0</v>
      </c>
      <c r="R963" s="30">
        <f>+IFERROR(ROUND(e!AB961/e!AA961*100,1),0)</f>
        <v>68.8</v>
      </c>
      <c r="S963" s="30">
        <f>+IFERROR(ROUND(SUM(e!AC961:AF961)/J963*100,1),0)</f>
        <v>6.9</v>
      </c>
      <c r="T963" s="30">
        <f>+IFERROR(ROUND(e!AG961/e!Y961*100,1),0)</f>
        <v>21.4</v>
      </c>
      <c r="U963" s="30">
        <f>+IFERROR(ROUND(e!AH961/SUM(e!AH961:AJ961)*100,1),0)</f>
        <v>0</v>
      </c>
      <c r="V963" s="30">
        <f>+IFERROR(ROUND(e!AK961/SUM(e!AK961:AQ961)*100,1),0)</f>
        <v>19.600000000000001</v>
      </c>
      <c r="W963" s="30">
        <f>+IFERROR(ROUND(SUM(e!AR961:BG961)/J963*100,1),0)</f>
        <v>5.3</v>
      </c>
      <c r="X963" s="30">
        <f>+IFERROR(ROUND(SUM(e!BH961:BI961)/SUM(e!BJ961:BK961)*100,1),0)</f>
        <v>112.7</v>
      </c>
      <c r="Y963" s="30">
        <f t="shared" si="107"/>
        <v>568.6</v>
      </c>
      <c r="Z963" s="30">
        <f t="shared" si="108"/>
        <v>107.4</v>
      </c>
      <c r="AA963" s="30">
        <f>+IFERROR(ROUND(K963/SUM(e!T961:V961),1),0)</f>
        <v>159.9</v>
      </c>
      <c r="AB963" s="42">
        <f>+IFERROR(ROUND((SUM(e!BJ961:BK961)-SUM(e!BL961:BO961))/SUM(e!T961:V961),1),0)</f>
        <v>148.9</v>
      </c>
      <c r="AC963" s="30">
        <f>+IFERROR(ROUND(e!BP961/e!BQ961*100,1),0)</f>
        <v>409.8</v>
      </c>
      <c r="AD963" s="101">
        <f>+e!BR961</f>
        <v>0</v>
      </c>
      <c r="AF963" s="5"/>
      <c r="AG963" s="29"/>
      <c r="BG963" s="5"/>
      <c r="BH963" s="29"/>
      <c r="CH963" s="5"/>
      <c r="CI963" s="29"/>
    </row>
    <row r="964" spans="2:87">
      <c r="B964" s="40" t="s">
        <v>2383</v>
      </c>
      <c r="C964" s="30" t="s">
        <v>2384</v>
      </c>
      <c r="D964" s="30" t="s">
        <v>1388</v>
      </c>
      <c r="E964" s="30" t="s">
        <v>2416</v>
      </c>
      <c r="F964" s="30" t="str">
        <f t="shared" si="106"/>
        <v>兵庫県西脇市（黒田庄）</v>
      </c>
      <c r="G964" s="41">
        <f>+e!F962</f>
        <v>6471</v>
      </c>
      <c r="H964" s="41">
        <f>+e!G962</f>
        <v>0</v>
      </c>
      <c r="I964" s="41">
        <f>+SUM(e!H962:K962)</f>
        <v>3</v>
      </c>
      <c r="J964" s="41">
        <f>+SUM(e!L962:O962)</f>
        <v>80299</v>
      </c>
      <c r="K964" s="41">
        <f>+e!P962</f>
        <v>126838</v>
      </c>
      <c r="L964" s="41">
        <f>+SUM(e!Q962:R962)</f>
        <v>559402</v>
      </c>
      <c r="M964" s="31">
        <f>+IFERROR(ROUND(e!P962/e!S962,0),0)</f>
        <v>0</v>
      </c>
      <c r="N964" s="30">
        <f>+IFERROR(ROUND(SUM(e!T962:V962)/e!S962,0),0)</f>
        <v>0</v>
      </c>
      <c r="O964" s="30">
        <f>+IFERROR(ROUND(e!W962/e!G962*100,1),0)</f>
        <v>0</v>
      </c>
      <c r="P964" s="41">
        <f>+e!X962</f>
        <v>0</v>
      </c>
      <c r="Q964" s="30">
        <f>+IFERROR(ROUND(e!Z962/e!Y962*100,1),0)</f>
        <v>0</v>
      </c>
      <c r="R964" s="30">
        <f>+IFERROR(ROUND(e!AB962/e!AA962*100,1),0)</f>
        <v>59.4</v>
      </c>
      <c r="S964" s="30">
        <f>+IFERROR(ROUND(SUM(e!AC962:AF962)/J964*100,1),0)</f>
        <v>2.4</v>
      </c>
      <c r="T964" s="30">
        <f>+IFERROR(ROUND(e!AG962/e!Y962*100,1),0)</f>
        <v>100</v>
      </c>
      <c r="U964" s="30">
        <f>+IFERROR(ROUND(e!AH962/SUM(e!AH962:AJ962)*100,1),0)</f>
        <v>0</v>
      </c>
      <c r="V964" s="30">
        <f>+IFERROR(ROUND(e!AK962/SUM(e!AK962:AQ962)*100,1),0)</f>
        <v>0</v>
      </c>
      <c r="W964" s="30">
        <f>+IFERROR(ROUND(SUM(e!AR962:BG962)/J964*100,1),0)</f>
        <v>6.9</v>
      </c>
      <c r="X964" s="30">
        <f>+IFERROR(ROUND(SUM(e!BH962:BI962)/SUM(e!BJ962:BK962)*100,1),0)</f>
        <v>104</v>
      </c>
      <c r="Y964" s="30">
        <f t="shared" si="107"/>
        <v>441</v>
      </c>
      <c r="Z964" s="30">
        <f t="shared" si="108"/>
        <v>101</v>
      </c>
      <c r="AA964" s="30">
        <f>+IFERROR(ROUND(K964/SUM(e!T962:V962),1),0)</f>
        <v>203.6</v>
      </c>
      <c r="AB964" s="42">
        <f>+IFERROR(ROUND((SUM(e!BJ962:BK962)-SUM(e!BL962:BO962))/SUM(e!T962:V962),1),0)</f>
        <v>201.6</v>
      </c>
      <c r="AC964" s="30">
        <f>+IFERROR(ROUND(e!BP962/e!BQ962*100,1),0)</f>
        <v>422.1</v>
      </c>
      <c r="AD964" s="101">
        <f>+e!BR962</f>
        <v>0</v>
      </c>
      <c r="AF964" s="5"/>
      <c r="AG964" s="29"/>
      <c r="BG964" s="5"/>
      <c r="BH964" s="29"/>
      <c r="CH964" s="5"/>
      <c r="CI964" s="29"/>
    </row>
    <row r="965" spans="2:87">
      <c r="B965" s="40" t="s">
        <v>2383</v>
      </c>
      <c r="C965" s="30" t="s">
        <v>2384</v>
      </c>
      <c r="D965" s="30" t="s">
        <v>1394</v>
      </c>
      <c r="E965" s="30" t="s">
        <v>2417</v>
      </c>
      <c r="F965" s="30" t="str">
        <f t="shared" si="106"/>
        <v>兵庫県稲美町</v>
      </c>
      <c r="G965" s="41">
        <f>+e!F963</f>
        <v>30474</v>
      </c>
      <c r="H965" s="41">
        <f>+e!G963</f>
        <v>11</v>
      </c>
      <c r="I965" s="41">
        <f>+SUM(e!H963:K963)</f>
        <v>2</v>
      </c>
      <c r="J965" s="41">
        <f>+SUM(e!L963:O963)</f>
        <v>285478</v>
      </c>
      <c r="K965" s="41">
        <f>+e!P963</f>
        <v>489055</v>
      </c>
      <c r="L965" s="41">
        <f>+SUM(e!Q963:R963)</f>
        <v>1505453</v>
      </c>
      <c r="M965" s="31">
        <f>+IFERROR(ROUND(e!P963/e!S963,0),0)</f>
        <v>44460</v>
      </c>
      <c r="N965" s="30">
        <f>+IFERROR(ROUND(SUM(e!T963:V963)/e!S963,0),0)</f>
        <v>282</v>
      </c>
      <c r="O965" s="30">
        <f>+IFERROR(ROUND(e!W963/e!G963*100,1),0)</f>
        <v>0</v>
      </c>
      <c r="P965" s="41">
        <f>+e!X963</f>
        <v>5</v>
      </c>
      <c r="Q965" s="30">
        <f>+IFERROR(ROUND(e!Z963/e!Y963*100,1),0)</f>
        <v>4.2</v>
      </c>
      <c r="R965" s="30">
        <f>+IFERROR(ROUND(e!AB963/e!AA963*100,1),0)</f>
        <v>100</v>
      </c>
      <c r="S965" s="30">
        <f>+IFERROR(ROUND(SUM(e!AC963:AF963)/J965*100,1),0)</f>
        <v>21.6</v>
      </c>
      <c r="T965" s="30">
        <f>+IFERROR(ROUND(e!AG963/e!Y963*100,1),0)</f>
        <v>7.7</v>
      </c>
      <c r="U965" s="30">
        <f>+IFERROR(ROUND(e!AH963/SUM(e!AH963:AJ963)*100,1),0)</f>
        <v>7.7</v>
      </c>
      <c r="V965" s="30">
        <f>+IFERROR(ROUND(e!AK963/SUM(e!AK963:AQ963)*100,1),0)</f>
        <v>67.3</v>
      </c>
      <c r="W965" s="30">
        <f>+IFERROR(ROUND(SUM(e!AR963:BG963)/J965*100,1),0)</f>
        <v>3.3</v>
      </c>
      <c r="X965" s="30">
        <f>+IFERROR(ROUND(SUM(e!BH963:BI963)/SUM(e!BJ963:BK963)*100,1),0)</f>
        <v>112.5</v>
      </c>
      <c r="Y965" s="30">
        <f t="shared" si="107"/>
        <v>307.8</v>
      </c>
      <c r="Z965" s="30">
        <f t="shared" si="108"/>
        <v>109.7</v>
      </c>
      <c r="AA965" s="30">
        <f>+IFERROR(ROUND(K965/SUM(e!T963:V963),1),0)</f>
        <v>157.4</v>
      </c>
      <c r="AB965" s="42">
        <f>+IFERROR(ROUND((SUM(e!BJ963:BK963)-SUM(e!BL963:BO963))/SUM(e!T963:V963),1),0)</f>
        <v>143.5</v>
      </c>
      <c r="AC965" s="30">
        <f>+IFERROR(ROUND(e!BP963/e!BQ963*100,1),0)</f>
        <v>654.1</v>
      </c>
      <c r="AD965" s="101">
        <f>+e!BR963</f>
        <v>1300</v>
      </c>
      <c r="AF965" s="5"/>
      <c r="AG965" s="29"/>
      <c r="BG965" s="5"/>
      <c r="BH965" s="29"/>
      <c r="CH965" s="5"/>
      <c r="CI965" s="29"/>
    </row>
    <row r="966" spans="2:87">
      <c r="B966" s="40" t="s">
        <v>2383</v>
      </c>
      <c r="C966" s="30" t="s">
        <v>2384</v>
      </c>
      <c r="D966" s="30" t="s">
        <v>1579</v>
      </c>
      <c r="E966" s="30" t="s">
        <v>2418</v>
      </c>
      <c r="F966" s="30" t="str">
        <f t="shared" ref="F966:F1029" si="109">+C966&amp;E966</f>
        <v>兵庫県神戸市（六甲山）</v>
      </c>
      <c r="G966" s="41">
        <f>+e!F964</f>
        <v>901</v>
      </c>
      <c r="H966" s="41">
        <f>+e!G964</f>
        <v>0</v>
      </c>
      <c r="I966" s="41">
        <f>+SUM(e!H964:K964)</f>
        <v>1</v>
      </c>
      <c r="J966" s="41">
        <f>+SUM(e!L964:O964)</f>
        <v>27594</v>
      </c>
      <c r="K966" s="41">
        <f>+e!P964</f>
        <v>106363</v>
      </c>
      <c r="L966" s="41">
        <f>+SUM(e!Q964:R964)</f>
        <v>0</v>
      </c>
      <c r="M966" s="31">
        <f>+IFERROR(ROUND(e!P964/e!S964,0),0)</f>
        <v>0</v>
      </c>
      <c r="N966" s="30">
        <f>+IFERROR(ROUND(SUM(e!T964:V964)/e!S964,0),0)</f>
        <v>0</v>
      </c>
      <c r="O966" s="30">
        <f>+IFERROR(ROUND(e!W964/e!G964*100,1),0)</f>
        <v>0</v>
      </c>
      <c r="P966" s="41">
        <f>+e!X964</f>
        <v>0</v>
      </c>
      <c r="Q966" s="30">
        <f>+IFERROR(ROUND(e!Z964/e!Y964*100,1),0)</f>
        <v>0</v>
      </c>
      <c r="R966" s="30">
        <f>+IFERROR(ROUND(e!AB964/e!AA964*100,1),0)</f>
        <v>48.9</v>
      </c>
      <c r="S966" s="30">
        <f>+IFERROR(ROUND(SUM(e!AC964:AF964)/J966*100,1),0)</f>
        <v>78.2</v>
      </c>
      <c r="T966" s="30">
        <f>+IFERROR(ROUND(e!AG964/e!Y964*100,1),0)</f>
        <v>0</v>
      </c>
      <c r="U966" s="30">
        <f>+IFERROR(ROUND(e!AH964/SUM(e!AH964:AJ964)*100,1),0)</f>
        <v>0</v>
      </c>
      <c r="V966" s="30">
        <f>+IFERROR(ROUND(e!AK964/SUM(e!AK964:AQ964)*100,1),0)</f>
        <v>100</v>
      </c>
      <c r="W966" s="30">
        <f>+IFERROR(ROUND(SUM(e!AR964:BG964)/J966*100,1),0)</f>
        <v>35.799999999999997</v>
      </c>
      <c r="X966" s="30">
        <f>+IFERROR(ROUND(SUM(e!BH964:BI964)/SUM(e!BJ964:BK964)*100,1),0)</f>
        <v>80.900000000000006</v>
      </c>
      <c r="Y966" s="30">
        <f t="shared" ref="Y966:Y1029" si="110">+IFERROR(ROUND(L966/K966*100,1),0)</f>
        <v>0</v>
      </c>
      <c r="Z966" s="30">
        <f t="shared" ref="Z966:Z1029" si="111">+IFERROR(ROUND(AA966/AB966*100,1),0)</f>
        <v>80.7</v>
      </c>
      <c r="AA966" s="30">
        <f>+IFERROR(ROUND(K966/SUM(e!T964:V964),1),0)</f>
        <v>392.5</v>
      </c>
      <c r="AB966" s="42">
        <f>+IFERROR(ROUND((SUM(e!BJ964:BK964)-SUM(e!BL964:BO964))/SUM(e!T964:V964),1),0)</f>
        <v>486.3</v>
      </c>
      <c r="AC966" s="30">
        <f>+IFERROR(ROUND(e!BP964/e!BQ964*100,1),0)</f>
        <v>0</v>
      </c>
      <c r="AD966" s="101">
        <f>+e!BR964</f>
        <v>3300</v>
      </c>
      <c r="AF966" s="5"/>
      <c r="AG966" s="29"/>
      <c r="BG966" s="5"/>
      <c r="BH966" s="29"/>
      <c r="CH966" s="5"/>
      <c r="CI966" s="29"/>
    </row>
    <row r="967" spans="2:87">
      <c r="B967" s="40" t="s">
        <v>2383</v>
      </c>
      <c r="C967" s="30" t="s">
        <v>2384</v>
      </c>
      <c r="D967" s="30" t="s">
        <v>1400</v>
      </c>
      <c r="E967" s="30" t="s">
        <v>2419</v>
      </c>
      <c r="F967" s="30" t="str">
        <f t="shared" si="109"/>
        <v>兵庫県猪名川町</v>
      </c>
      <c r="G967" s="41">
        <f>+e!F965</f>
        <v>30245</v>
      </c>
      <c r="H967" s="41">
        <f>+e!G965</f>
        <v>6</v>
      </c>
      <c r="I967" s="41">
        <f>+SUM(e!H965:K965)</f>
        <v>2</v>
      </c>
      <c r="J967" s="41">
        <f>+SUM(e!L965:O965)</f>
        <v>242394</v>
      </c>
      <c r="K967" s="41">
        <f>+e!P965</f>
        <v>519972</v>
      </c>
      <c r="L967" s="41">
        <f>+SUM(e!Q965:R965)</f>
        <v>547560</v>
      </c>
      <c r="M967" s="31">
        <f>+IFERROR(ROUND(e!P965/e!S965,0),0)</f>
        <v>103994</v>
      </c>
      <c r="N967" s="30">
        <f>+IFERROR(ROUND(SUM(e!T965:V965)/e!S965,0),0)</f>
        <v>597</v>
      </c>
      <c r="O967" s="30">
        <f>+IFERROR(ROUND(e!W965/e!G965*100,1),0)</f>
        <v>66.7</v>
      </c>
      <c r="P967" s="41">
        <f>+e!X965</f>
        <v>3</v>
      </c>
      <c r="Q967" s="30">
        <f>+IFERROR(ROUND(e!Z965/e!Y965*100,1),0)</f>
        <v>0</v>
      </c>
      <c r="R967" s="30">
        <f>+IFERROR(ROUND(e!AB965/e!AA965*100,1),0)</f>
        <v>71.3</v>
      </c>
      <c r="S967" s="30">
        <f>+IFERROR(ROUND(SUM(e!AC965:AF965)/J967*100,1),0)</f>
        <v>20.6</v>
      </c>
      <c r="T967" s="30">
        <f>+IFERROR(ROUND(e!AG965/e!Y965*100,1),0)</f>
        <v>18.2</v>
      </c>
      <c r="U967" s="30">
        <f>+IFERROR(ROUND(e!AH965/SUM(e!AH965:AJ965)*100,1),0)</f>
        <v>0</v>
      </c>
      <c r="V967" s="30">
        <f>+IFERROR(ROUND(e!AK965/SUM(e!AK965:AQ965)*100,1),0)</f>
        <v>73.3</v>
      </c>
      <c r="W967" s="30">
        <f>+IFERROR(ROUND(SUM(e!AR965:BG965)/J967*100,1),0)</f>
        <v>10.1</v>
      </c>
      <c r="X967" s="30">
        <f>+IFERROR(ROUND(SUM(e!BH965:BI965)/SUM(e!BJ965:BK965)*100,1),0)</f>
        <v>81.400000000000006</v>
      </c>
      <c r="Y967" s="30">
        <f t="shared" si="110"/>
        <v>105.3</v>
      </c>
      <c r="Z967" s="30">
        <f t="shared" si="111"/>
        <v>68</v>
      </c>
      <c r="AA967" s="30">
        <f>+IFERROR(ROUND(K967/SUM(e!T965:V965),1),0)</f>
        <v>174.3</v>
      </c>
      <c r="AB967" s="42">
        <f>+IFERROR(ROUND((SUM(e!BJ965:BK965)-SUM(e!BL965:BO965))/SUM(e!T965:V965),1),0)</f>
        <v>256.39999999999998</v>
      </c>
      <c r="AC967" s="30">
        <f>+IFERROR(ROUND(e!BP965/e!BQ965*100,1),0)</f>
        <v>142.80000000000001</v>
      </c>
      <c r="AD967" s="101">
        <f>+e!BR965</f>
        <v>10600</v>
      </c>
      <c r="AF967" s="5"/>
      <c r="AG967" s="29"/>
      <c r="BG967" s="5"/>
      <c r="BH967" s="29"/>
      <c r="CH967" s="5"/>
      <c r="CI967" s="29"/>
    </row>
    <row r="968" spans="2:87">
      <c r="B968" s="40" t="s">
        <v>2383</v>
      </c>
      <c r="C968" s="30" t="s">
        <v>2384</v>
      </c>
      <c r="D968" s="30" t="s">
        <v>1402</v>
      </c>
      <c r="E968" s="30" t="s">
        <v>2420</v>
      </c>
      <c r="F968" s="30" t="str">
        <f t="shared" si="109"/>
        <v>兵庫県多可町</v>
      </c>
      <c r="G968" s="41">
        <f>+e!F966</f>
        <v>19770</v>
      </c>
      <c r="H968" s="41">
        <f>+e!G966</f>
        <v>4</v>
      </c>
      <c r="I968" s="41">
        <f>+SUM(e!H966:K966)</f>
        <v>10</v>
      </c>
      <c r="J968" s="41">
        <f>+SUM(e!L966:O966)</f>
        <v>274036</v>
      </c>
      <c r="K968" s="41">
        <f>+e!P966</f>
        <v>364067</v>
      </c>
      <c r="L968" s="41">
        <f>+SUM(e!Q966:R966)</f>
        <v>1997925</v>
      </c>
      <c r="M968" s="31">
        <f>+IFERROR(ROUND(e!P966/e!S966,0),0)</f>
        <v>91017</v>
      </c>
      <c r="N968" s="30">
        <f>+IFERROR(ROUND(SUM(e!T966:V966)/e!S966,0),0)</f>
        <v>474</v>
      </c>
      <c r="O968" s="30">
        <f>+IFERROR(ROUND(e!W966/e!G966*100,1),0)</f>
        <v>25</v>
      </c>
      <c r="P968" s="41">
        <f>+e!X966</f>
        <v>10</v>
      </c>
      <c r="Q968" s="30">
        <f>+IFERROR(ROUND(e!Z966/e!Y966*100,1),0)</f>
        <v>0</v>
      </c>
      <c r="R968" s="30">
        <f>+IFERROR(ROUND(e!AB966/e!AA966*100,1),0)</f>
        <v>67.8</v>
      </c>
      <c r="S968" s="30">
        <f>+IFERROR(ROUND(SUM(e!AC966:AF966)/J968*100,1),0)</f>
        <v>16.3</v>
      </c>
      <c r="T968" s="30">
        <f>+IFERROR(ROUND(e!AG966/e!Y966*100,1),0)</f>
        <v>63.9</v>
      </c>
      <c r="U968" s="30">
        <f>+IFERROR(ROUND(e!AH966/SUM(e!AH966:AJ966)*100,1),0)</f>
        <v>67</v>
      </c>
      <c r="V968" s="30">
        <f>+IFERROR(ROUND(e!AK966/SUM(e!AK966:AQ966)*100,1),0)</f>
        <v>31.4</v>
      </c>
      <c r="W968" s="30">
        <f>+IFERROR(ROUND(SUM(e!AR966:BG966)/J968*100,1),0)</f>
        <v>6.3</v>
      </c>
      <c r="X968" s="30">
        <f>+IFERROR(ROUND(SUM(e!BH966:BI966)/SUM(e!BJ966:BK966)*100,1),0)</f>
        <v>112.2</v>
      </c>
      <c r="Y968" s="30">
        <f t="shared" si="110"/>
        <v>548.79999999999995</v>
      </c>
      <c r="Z968" s="30">
        <f t="shared" si="111"/>
        <v>101.9</v>
      </c>
      <c r="AA968" s="30">
        <f>+IFERROR(ROUND(K968/SUM(e!T966:V966),1),0)</f>
        <v>191.9</v>
      </c>
      <c r="AB968" s="42">
        <f>+IFERROR(ROUND((SUM(e!BJ966:BK966)-SUM(e!BL966:BO966))/SUM(e!T966:V966),1),0)</f>
        <v>188.3</v>
      </c>
      <c r="AC968" s="30">
        <f>+IFERROR(ROUND(e!BP966/e!BQ966*100,1),0)</f>
        <v>400.5</v>
      </c>
      <c r="AD968" s="101">
        <f>+e!BR966</f>
        <v>0</v>
      </c>
      <c r="AF968" s="5"/>
      <c r="AG968" s="29"/>
      <c r="BG968" s="5"/>
      <c r="BH968" s="29"/>
      <c r="CH968" s="5"/>
      <c r="CI968" s="29"/>
    </row>
    <row r="969" spans="2:87">
      <c r="B969" s="40" t="s">
        <v>2383</v>
      </c>
      <c r="C969" s="30" t="s">
        <v>2384</v>
      </c>
      <c r="D969" s="30" t="s">
        <v>1730</v>
      </c>
      <c r="E969" s="30" t="s">
        <v>2421</v>
      </c>
      <c r="F969" s="30" t="str">
        <f t="shared" si="109"/>
        <v>兵庫県新温泉町</v>
      </c>
      <c r="G969" s="41">
        <f>+e!F967</f>
        <v>13747</v>
      </c>
      <c r="H969" s="41">
        <f>+e!G967</f>
        <v>7</v>
      </c>
      <c r="I969" s="41">
        <f>+SUM(e!H967:K967)</f>
        <v>22</v>
      </c>
      <c r="J969" s="41">
        <f>+SUM(e!L967:O967)</f>
        <v>181187</v>
      </c>
      <c r="K969" s="41">
        <f>+e!P967</f>
        <v>287042</v>
      </c>
      <c r="L969" s="41">
        <f>+SUM(e!Q967:R967)</f>
        <v>2776930</v>
      </c>
      <c r="M969" s="31">
        <f>+IFERROR(ROUND(e!P967/e!S967,0),0)</f>
        <v>41006</v>
      </c>
      <c r="N969" s="30">
        <f>+IFERROR(ROUND(SUM(e!T967:V967)/e!S967,0),0)</f>
        <v>225</v>
      </c>
      <c r="O969" s="30">
        <f>+IFERROR(ROUND(e!W967/e!G967*100,1),0)</f>
        <v>0</v>
      </c>
      <c r="P969" s="41">
        <f>+e!X967</f>
        <v>5</v>
      </c>
      <c r="Q969" s="30">
        <f>+IFERROR(ROUND(e!Z967/e!Y967*100,1),0)</f>
        <v>0</v>
      </c>
      <c r="R969" s="30">
        <f>+IFERROR(ROUND(e!AB967/e!AA967*100,1),0)</f>
        <v>53</v>
      </c>
      <c r="S969" s="30">
        <f>+IFERROR(ROUND(SUM(e!AC967:AF967)/J969*100,1),0)</f>
        <v>54.4</v>
      </c>
      <c r="T969" s="30">
        <f>+IFERROR(ROUND(e!AG967/e!Y967*100,1),0)</f>
        <v>22.1</v>
      </c>
      <c r="U969" s="30">
        <f>+IFERROR(ROUND(e!AH967/SUM(e!AH967:AJ967)*100,1),0)</f>
        <v>0</v>
      </c>
      <c r="V969" s="30">
        <f>+IFERROR(ROUND(e!AK967/SUM(e!AK967:AQ967)*100,1),0)</f>
        <v>47.1</v>
      </c>
      <c r="W969" s="30">
        <f>+IFERROR(ROUND(SUM(e!AR967:BG967)/J969*100,1),0)</f>
        <v>4.0999999999999996</v>
      </c>
      <c r="X969" s="30">
        <f>+IFERROR(ROUND(SUM(e!BH967:BI967)/SUM(e!BJ967:BK967)*100,1),0)</f>
        <v>91</v>
      </c>
      <c r="Y969" s="30">
        <f t="shared" si="110"/>
        <v>967.4</v>
      </c>
      <c r="Z969" s="30">
        <f t="shared" si="111"/>
        <v>80.5</v>
      </c>
      <c r="AA969" s="30">
        <f>+IFERROR(ROUND(K969/SUM(e!T967:V967),1),0)</f>
        <v>181.9</v>
      </c>
      <c r="AB969" s="42">
        <f>+IFERROR(ROUND((SUM(e!BJ967:BK967)-SUM(e!BL967:BO967))/SUM(e!T967:V967),1),0)</f>
        <v>226.1</v>
      </c>
      <c r="AC969" s="30">
        <f>+IFERROR(ROUND(e!BP967/e!BQ967*100,1),0)</f>
        <v>445.5</v>
      </c>
      <c r="AD969" s="101">
        <f>+e!BR967</f>
        <v>0</v>
      </c>
      <c r="AF969" s="5"/>
      <c r="AG969" s="29"/>
      <c r="BG969" s="5"/>
      <c r="BH969" s="29"/>
      <c r="CH969" s="5"/>
      <c r="CI969" s="29"/>
    </row>
    <row r="970" spans="2:87">
      <c r="B970" s="40" t="s">
        <v>2383</v>
      </c>
      <c r="C970" s="30" t="s">
        <v>2384</v>
      </c>
      <c r="D970" s="30" t="s">
        <v>1732</v>
      </c>
      <c r="E970" s="30" t="s">
        <v>2422</v>
      </c>
      <c r="F970" s="30" t="str">
        <f t="shared" si="109"/>
        <v>兵庫県播磨町</v>
      </c>
      <c r="G970" s="41">
        <f>+e!F968</f>
        <v>33723</v>
      </c>
      <c r="H970" s="41">
        <f>+e!G968</f>
        <v>6</v>
      </c>
      <c r="I970" s="41">
        <f>+SUM(e!H968:K968)</f>
        <v>2</v>
      </c>
      <c r="J970" s="41">
        <f>+SUM(e!L968:O968)</f>
        <v>173555</v>
      </c>
      <c r="K970" s="41">
        <f>+e!P968</f>
        <v>511007</v>
      </c>
      <c r="L970" s="41">
        <f>+SUM(e!Q968:R968)</f>
        <v>964560</v>
      </c>
      <c r="M970" s="31">
        <f>+IFERROR(ROUND(e!P968/e!S968,0),0)</f>
        <v>127752</v>
      </c>
      <c r="N970" s="30">
        <f>+IFERROR(ROUND(SUM(e!T968:V968)/e!S968,0),0)</f>
        <v>891</v>
      </c>
      <c r="O970" s="30">
        <f>+IFERROR(ROUND(e!W968/e!G968*100,1),0)</f>
        <v>16.7</v>
      </c>
      <c r="P970" s="41">
        <f>+e!X968</f>
        <v>9</v>
      </c>
      <c r="Q970" s="30">
        <f>+IFERROR(ROUND(e!Z968/e!Y968*100,1),0)</f>
        <v>0</v>
      </c>
      <c r="R970" s="30">
        <f>+IFERROR(ROUND(e!AB968/e!AA968*100,1),0)</f>
        <v>28</v>
      </c>
      <c r="S970" s="30">
        <f>+IFERROR(ROUND(SUM(e!AC968:AF968)/J970*100,1),0)</f>
        <v>14.8</v>
      </c>
      <c r="T970" s="30">
        <f>+IFERROR(ROUND(e!AG968/e!Y968*100,1),0)</f>
        <v>96.8</v>
      </c>
      <c r="U970" s="30">
        <f>+IFERROR(ROUND(e!AH968/SUM(e!AH968:AJ968)*100,1),0)</f>
        <v>0</v>
      </c>
      <c r="V970" s="30">
        <f>+IFERROR(ROUND(e!AK968/SUM(e!AK968:AQ968)*100,1),0)</f>
        <v>14.8</v>
      </c>
      <c r="W970" s="30">
        <f>+IFERROR(ROUND(SUM(e!AR968:BG968)/J970*100,1),0)</f>
        <v>7.6</v>
      </c>
      <c r="X970" s="30">
        <f>+IFERROR(ROUND(SUM(e!BH968:BI968)/SUM(e!BJ968:BK968)*100,1),0)</f>
        <v>121.3</v>
      </c>
      <c r="Y970" s="30">
        <f t="shared" si="110"/>
        <v>188.8</v>
      </c>
      <c r="Z970" s="30">
        <f t="shared" si="111"/>
        <v>120.2</v>
      </c>
      <c r="AA970" s="30">
        <f>+IFERROR(ROUND(K970/SUM(e!T968:V968),1),0)</f>
        <v>143.4</v>
      </c>
      <c r="AB970" s="42">
        <f>+IFERROR(ROUND((SUM(e!BJ968:BK968)-SUM(e!BL968:BO968))/SUM(e!T968:V968),1),0)</f>
        <v>119.3</v>
      </c>
      <c r="AC970" s="30">
        <f>+IFERROR(ROUND(e!BP968/e!BQ968*100,1),0)</f>
        <v>625.70000000000005</v>
      </c>
      <c r="AD970" s="101">
        <f>+e!BR968</f>
        <v>1800</v>
      </c>
      <c r="AF970" s="5"/>
      <c r="AG970" s="29"/>
      <c r="BG970" s="5"/>
      <c r="BH970" s="29"/>
      <c r="CH970" s="5"/>
      <c r="CI970" s="29"/>
    </row>
    <row r="971" spans="2:87">
      <c r="B971" s="40" t="s">
        <v>2383</v>
      </c>
      <c r="C971" s="30" t="s">
        <v>2384</v>
      </c>
      <c r="D971" s="30" t="s">
        <v>1406</v>
      </c>
      <c r="E971" s="30" t="s">
        <v>2423</v>
      </c>
      <c r="F971" s="30" t="str">
        <f t="shared" si="109"/>
        <v>兵庫県丹波市（山南）</v>
      </c>
      <c r="G971" s="41">
        <f>+e!F969</f>
        <v>10787</v>
      </c>
      <c r="H971" s="41">
        <f>+e!G969</f>
        <v>4</v>
      </c>
      <c r="I971" s="41">
        <f>+SUM(e!H969:K969)</f>
        <v>2</v>
      </c>
      <c r="J971" s="41">
        <f>+SUM(e!L969:O969)</f>
        <v>159284</v>
      </c>
      <c r="K971" s="41">
        <f>+e!P969</f>
        <v>0</v>
      </c>
      <c r="L971" s="41">
        <f>+SUM(e!Q969:R969)</f>
        <v>0</v>
      </c>
      <c r="M971" s="31">
        <f>+IFERROR(ROUND(e!P969/e!S969,0),0)</f>
        <v>0</v>
      </c>
      <c r="N971" s="30">
        <f>+IFERROR(ROUND(SUM(e!T969:V969)/e!S969,0),0)</f>
        <v>354</v>
      </c>
      <c r="O971" s="30">
        <f>+IFERROR(ROUND(e!W969/e!G969*100,1),0)</f>
        <v>25</v>
      </c>
      <c r="P971" s="41">
        <f>+e!X969</f>
        <v>6</v>
      </c>
      <c r="Q971" s="30">
        <f>+IFERROR(ROUND(e!Z969/e!Y969*100,1),0)</f>
        <v>0</v>
      </c>
      <c r="R971" s="30">
        <f>+IFERROR(ROUND(e!AB969/e!AA969*100,1),0)</f>
        <v>41.7</v>
      </c>
      <c r="S971" s="30">
        <f>+IFERROR(ROUND(SUM(e!AC969:AF969)/J971*100,1),0)</f>
        <v>54.9</v>
      </c>
      <c r="T971" s="30">
        <f>+IFERROR(ROUND(e!AG969/e!Y969*100,1),0)</f>
        <v>100</v>
      </c>
      <c r="U971" s="30">
        <f>+IFERROR(ROUND(e!AH969/SUM(e!AH969:AJ969)*100,1),0)</f>
        <v>0</v>
      </c>
      <c r="V971" s="30">
        <f>+IFERROR(ROUND(e!AK969/SUM(e!AK969:AQ969)*100,1),0)</f>
        <v>30.5</v>
      </c>
      <c r="W971" s="30">
        <f>+IFERROR(ROUND(SUM(e!AR969:BG969)/J971*100,1),0)</f>
        <v>6.7</v>
      </c>
      <c r="X971" s="30">
        <f>+IFERROR(ROUND(SUM(e!BH969:BI969)/SUM(e!BJ969:BK969)*100,1),0)</f>
        <v>0</v>
      </c>
      <c r="Y971" s="30">
        <f t="shared" si="110"/>
        <v>0</v>
      </c>
      <c r="Z971" s="30">
        <f t="shared" si="111"/>
        <v>0</v>
      </c>
      <c r="AA971" s="30">
        <f>+IFERROR(ROUND(K971/SUM(e!T969:V969),1),0)</f>
        <v>0</v>
      </c>
      <c r="AB971" s="42">
        <f>+IFERROR(ROUND((SUM(e!BJ969:BK969)-SUM(e!BL969:BO969))/SUM(e!T969:V969),1),0)</f>
        <v>0</v>
      </c>
      <c r="AC971" s="30">
        <f>+IFERROR(ROUND(e!BP969/e!BQ969*100,1),0)</f>
        <v>0</v>
      </c>
      <c r="AD971" s="101">
        <f>+e!BR969</f>
        <v>0</v>
      </c>
      <c r="AF971" s="5"/>
      <c r="AG971" s="29"/>
      <c r="BG971" s="5"/>
      <c r="BH971" s="29"/>
      <c r="CH971" s="5"/>
      <c r="CI971" s="29"/>
    </row>
    <row r="972" spans="2:87">
      <c r="B972" s="40" t="s">
        <v>2383</v>
      </c>
      <c r="C972" s="30" t="s">
        <v>2384</v>
      </c>
      <c r="D972" s="30" t="s">
        <v>1408</v>
      </c>
      <c r="E972" s="30" t="s">
        <v>2424</v>
      </c>
      <c r="F972" s="30" t="str">
        <f t="shared" si="109"/>
        <v>兵庫県佐用町</v>
      </c>
      <c r="G972" s="41">
        <f>+e!F970</f>
        <v>3691</v>
      </c>
      <c r="H972" s="41">
        <f>+e!G970</f>
        <v>2</v>
      </c>
      <c r="I972" s="41">
        <f>+SUM(e!H970:K970)</f>
        <v>2</v>
      </c>
      <c r="J972" s="41">
        <f>+SUM(e!L970:O970)</f>
        <v>135893</v>
      </c>
      <c r="K972" s="41">
        <f>+e!P970</f>
        <v>100387</v>
      </c>
      <c r="L972" s="41">
        <f>+SUM(e!Q970:R970)</f>
        <v>489427</v>
      </c>
      <c r="M972" s="31">
        <f>+IFERROR(ROUND(e!P970/e!S970,0),0)</f>
        <v>100387</v>
      </c>
      <c r="N972" s="30">
        <f>+IFERROR(ROUND(SUM(e!T970:V970)/e!S970,0),0)</f>
        <v>536</v>
      </c>
      <c r="O972" s="30">
        <f>+IFERROR(ROUND(e!W970/e!G970*100,1),0)</f>
        <v>0</v>
      </c>
      <c r="P972" s="41">
        <f>+e!X970</f>
        <v>3</v>
      </c>
      <c r="Q972" s="30">
        <f>+IFERROR(ROUND(e!Z970/e!Y970*100,1),0)</f>
        <v>0</v>
      </c>
      <c r="R972" s="30">
        <f>+IFERROR(ROUND(e!AB970/e!AA970*100,1),0)</f>
        <v>55.7</v>
      </c>
      <c r="S972" s="30">
        <f>+IFERROR(ROUND(SUM(e!AC970:AF970)/J972*100,1),0)</f>
        <v>0</v>
      </c>
      <c r="T972" s="30">
        <f>+IFERROR(ROUND(e!AG970/e!Y970*100,1),0)</f>
        <v>33.299999999999997</v>
      </c>
      <c r="U972" s="30">
        <f>+IFERROR(ROUND(e!AH970/SUM(e!AH970:AJ970)*100,1),0)</f>
        <v>0</v>
      </c>
      <c r="V972" s="30">
        <f>+IFERROR(ROUND(e!AK970/SUM(e!AK970:AQ970)*100,1),0)</f>
        <v>0</v>
      </c>
      <c r="W972" s="30">
        <f>+IFERROR(ROUND(SUM(e!AR970:BG970)/J972*100,1),0)</f>
        <v>5.7</v>
      </c>
      <c r="X972" s="30">
        <f>+IFERROR(ROUND(SUM(e!BH970:BI970)/SUM(e!BJ970:BK970)*100,1),0)</f>
        <v>81.900000000000006</v>
      </c>
      <c r="Y972" s="30">
        <f t="shared" si="110"/>
        <v>487.5</v>
      </c>
      <c r="Z972" s="30">
        <f t="shared" si="111"/>
        <v>58.5</v>
      </c>
      <c r="AA972" s="30">
        <f>+IFERROR(ROUND(K972/SUM(e!T970:V970),1),0)</f>
        <v>187.3</v>
      </c>
      <c r="AB972" s="42">
        <f>+IFERROR(ROUND((SUM(e!BJ970:BK970)-SUM(e!BL970:BO970))/SUM(e!T970:V970),1),0)</f>
        <v>320.39999999999998</v>
      </c>
      <c r="AC972" s="30">
        <f>+IFERROR(ROUND(e!BP970/e!BQ970*100,1),0)</f>
        <v>639.4</v>
      </c>
      <c r="AD972" s="101">
        <f>+e!BR970</f>
        <v>0</v>
      </c>
      <c r="AF972" s="5"/>
      <c r="AG972" s="29"/>
      <c r="BG972" s="5"/>
      <c r="BH972" s="29"/>
      <c r="CH972" s="5"/>
      <c r="CI972" s="29"/>
    </row>
    <row r="973" spans="2:87">
      <c r="B973" s="40" t="s">
        <v>2383</v>
      </c>
      <c r="C973" s="30" t="s">
        <v>2384</v>
      </c>
      <c r="D973" s="30" t="s">
        <v>1745</v>
      </c>
      <c r="E973" s="30" t="s">
        <v>2425</v>
      </c>
      <c r="F973" s="30" t="str">
        <f t="shared" si="109"/>
        <v>兵庫県播磨高原広域事務組合</v>
      </c>
      <c r="G973" s="41">
        <f>+e!F971</f>
        <v>708</v>
      </c>
      <c r="H973" s="41">
        <f>+e!G971</f>
        <v>3</v>
      </c>
      <c r="I973" s="41">
        <f>+SUM(e!H971:K971)</f>
        <v>3</v>
      </c>
      <c r="J973" s="41">
        <f>+SUM(e!L971:O971)</f>
        <v>61623</v>
      </c>
      <c r="K973" s="41">
        <f>+e!P971</f>
        <v>179891</v>
      </c>
      <c r="L973" s="41">
        <f>+SUM(e!Q971:R971)</f>
        <v>2528511</v>
      </c>
      <c r="M973" s="31">
        <f>+IFERROR(ROUND(e!P971/e!S971,0),0)</f>
        <v>59964</v>
      </c>
      <c r="N973" s="30">
        <f>+IFERROR(ROUND(SUM(e!T971:V971)/e!S971,0),0)</f>
        <v>205</v>
      </c>
      <c r="O973" s="30">
        <f>+IFERROR(ROUND(e!W971/e!G971*100,1),0)</f>
        <v>66.7</v>
      </c>
      <c r="P973" s="41">
        <f>+e!X971</f>
        <v>26</v>
      </c>
      <c r="Q973" s="30">
        <f>+IFERROR(ROUND(e!Z971/e!Y971*100,1),0)</f>
        <v>0</v>
      </c>
      <c r="R973" s="30">
        <f>+IFERROR(ROUND(e!AB971/e!AA971*100,1),0)</f>
        <v>64.3</v>
      </c>
      <c r="S973" s="30">
        <f>+IFERROR(ROUND(SUM(e!AC971:AF971)/J973*100,1),0)</f>
        <v>5.8</v>
      </c>
      <c r="T973" s="30">
        <f>+IFERROR(ROUND(e!AG971/e!Y971*100,1),0)</f>
        <v>100</v>
      </c>
      <c r="U973" s="30">
        <f>+IFERROR(ROUND(e!AH971/SUM(e!AH971:AJ971)*100,1),0)</f>
        <v>100</v>
      </c>
      <c r="V973" s="30">
        <f>+IFERROR(ROUND(e!AK971/SUM(e!AK971:AQ971)*100,1),0)</f>
        <v>31.7</v>
      </c>
      <c r="W973" s="30">
        <f>+IFERROR(ROUND(SUM(e!AR971:BG971)/J973*100,1),0)</f>
        <v>7.4</v>
      </c>
      <c r="X973" s="30">
        <f>+IFERROR(ROUND(SUM(e!BH971:BI971)/SUM(e!BJ971:BK971)*100,1),0)</f>
        <v>101.6</v>
      </c>
      <c r="Y973" s="30">
        <f t="shared" si="110"/>
        <v>1405.6</v>
      </c>
      <c r="Z973" s="30">
        <f t="shared" si="111"/>
        <v>52.2</v>
      </c>
      <c r="AA973" s="30">
        <f>+IFERROR(ROUND(K973/SUM(e!T971:V971),1),0)</f>
        <v>292</v>
      </c>
      <c r="AB973" s="42">
        <f>+IFERROR(ROUND((SUM(e!BJ971:BK971)-SUM(e!BL971:BO971))/SUM(e!T971:V971),1),0)</f>
        <v>559.5</v>
      </c>
      <c r="AC973" s="30">
        <f>+IFERROR(ROUND(e!BP971/e!BQ971*100,1),0)</f>
        <v>61.1</v>
      </c>
      <c r="AD973" s="101">
        <f>+e!BR971</f>
        <v>0</v>
      </c>
      <c r="AF973" s="5"/>
      <c r="AG973" s="29"/>
      <c r="BG973" s="5"/>
      <c r="BH973" s="29"/>
      <c r="CH973" s="5"/>
      <c r="CI973" s="29"/>
    </row>
    <row r="974" spans="2:87">
      <c r="B974" s="40" t="s">
        <v>2383</v>
      </c>
      <c r="C974" s="30" t="s">
        <v>2384</v>
      </c>
      <c r="D974" s="30" t="s">
        <v>1747</v>
      </c>
      <c r="E974" s="30" t="s">
        <v>2426</v>
      </c>
      <c r="F974" s="30" t="str">
        <f t="shared" si="109"/>
        <v>兵庫県神河町</v>
      </c>
      <c r="G974" s="41">
        <f>+e!F972</f>
        <v>10842</v>
      </c>
      <c r="H974" s="41">
        <f>+e!G972</f>
        <v>4</v>
      </c>
      <c r="I974" s="41">
        <f>+SUM(e!H972:K972)</f>
        <v>12</v>
      </c>
      <c r="J974" s="41">
        <f>+SUM(e!L972:O972)</f>
        <v>196707</v>
      </c>
      <c r="K974" s="41">
        <f>+e!P972</f>
        <v>242189</v>
      </c>
      <c r="L974" s="41">
        <f>+SUM(e!Q972:R972)</f>
        <v>2346816</v>
      </c>
      <c r="M974" s="31">
        <f>+IFERROR(ROUND(e!P972/e!S972,0),0)</f>
        <v>60547</v>
      </c>
      <c r="N974" s="30">
        <f>+IFERROR(ROUND(SUM(e!T972:V972)/e!S972,0),0)</f>
        <v>275</v>
      </c>
      <c r="O974" s="30">
        <f>+IFERROR(ROUND(e!W972/e!G972*100,1),0)</f>
        <v>25</v>
      </c>
      <c r="P974" s="41">
        <f>+e!X972</f>
        <v>13</v>
      </c>
      <c r="Q974" s="30">
        <f>+IFERROR(ROUND(e!Z972/e!Y972*100,1),0)</f>
        <v>0</v>
      </c>
      <c r="R974" s="30">
        <f>+IFERROR(ROUND(e!AB972/e!AA972*100,1),0)</f>
        <v>0</v>
      </c>
      <c r="S974" s="30">
        <f>+IFERROR(ROUND(SUM(e!AC972:AF972)/J974*100,1),0)</f>
        <v>0</v>
      </c>
      <c r="T974" s="30">
        <f>+IFERROR(ROUND(e!AG972/e!Y972*100,1),0)</f>
        <v>67.3</v>
      </c>
      <c r="U974" s="30">
        <f>+IFERROR(ROUND(e!AH972/SUM(e!AH972:AJ972)*100,1),0)</f>
        <v>0</v>
      </c>
      <c r="V974" s="30">
        <f>+IFERROR(ROUND(e!AK972/SUM(e!AK972:AQ972)*100,1),0)</f>
        <v>36.5</v>
      </c>
      <c r="W974" s="30">
        <f>+IFERROR(ROUND(SUM(e!AR972:BG972)/J974*100,1),0)</f>
        <v>0.5</v>
      </c>
      <c r="X974" s="30">
        <f>+IFERROR(ROUND(SUM(e!BH972:BI972)/SUM(e!BJ972:BK972)*100,1),0)</f>
        <v>100.7</v>
      </c>
      <c r="Y974" s="30">
        <f t="shared" si="110"/>
        <v>969</v>
      </c>
      <c r="Z974" s="30">
        <f t="shared" si="111"/>
        <v>77.099999999999994</v>
      </c>
      <c r="AA974" s="30">
        <f>+IFERROR(ROUND(K974/SUM(e!T972:V972),1),0)</f>
        <v>220.6</v>
      </c>
      <c r="AB974" s="42">
        <f>+IFERROR(ROUND((SUM(e!BJ972:BK972)-SUM(e!BL972:BO972))/SUM(e!T972:V972),1),0)</f>
        <v>286.3</v>
      </c>
      <c r="AC974" s="30">
        <f>+IFERROR(ROUND(e!BP972/e!BQ972*100,1),0)</f>
        <v>126.2</v>
      </c>
      <c r="AD974" s="101">
        <f>+e!BR972</f>
        <v>0</v>
      </c>
      <c r="AF974" s="5"/>
      <c r="AG974" s="29"/>
      <c r="BG974" s="5"/>
      <c r="BH974" s="29"/>
      <c r="CH974" s="5"/>
      <c r="CI974" s="29"/>
    </row>
    <row r="975" spans="2:87">
      <c r="B975" s="40" t="s">
        <v>2383</v>
      </c>
      <c r="C975" s="30" t="s">
        <v>2384</v>
      </c>
      <c r="D975" s="30" t="s">
        <v>1751</v>
      </c>
      <c r="E975" s="30" t="s">
        <v>2427</v>
      </c>
      <c r="F975" s="30" t="str">
        <f t="shared" si="109"/>
        <v>兵庫県淡路広域水道企業団</v>
      </c>
      <c r="G975" s="41">
        <f>+e!F973</f>
        <v>127488</v>
      </c>
      <c r="H975" s="41">
        <f>+e!G973</f>
        <v>63</v>
      </c>
      <c r="I975" s="41">
        <f>+SUM(e!H973:K973)</f>
        <v>49</v>
      </c>
      <c r="J975" s="41">
        <f>+SUM(e!L973:O973)</f>
        <v>1984868</v>
      </c>
      <c r="K975" s="41">
        <f>+e!P973</f>
        <v>4496500</v>
      </c>
      <c r="L975" s="41">
        <f>+SUM(e!Q973:R973)</f>
        <v>31603912</v>
      </c>
      <c r="M975" s="31">
        <f>+IFERROR(ROUND(e!P973/e!S973,0),0)</f>
        <v>86471</v>
      </c>
      <c r="N975" s="30">
        <f>+IFERROR(ROUND(SUM(e!T973:V973)/e!S973,0),0)</f>
        <v>283</v>
      </c>
      <c r="O975" s="30">
        <f>+IFERROR(ROUND(e!W973/e!G973*100,1),0)</f>
        <v>66.7</v>
      </c>
      <c r="P975" s="41">
        <f>+e!X973</f>
        <v>10</v>
      </c>
      <c r="Q975" s="30">
        <f>+IFERROR(ROUND(e!Z973/e!Y973*100,1),0)</f>
        <v>12.7</v>
      </c>
      <c r="R975" s="30">
        <f>+IFERROR(ROUND(e!AB973/e!AA973*100,1),0)</f>
        <v>63.8</v>
      </c>
      <c r="S975" s="30">
        <f>+IFERROR(ROUND(SUM(e!AC973:AF973)/J975*100,1),0)</f>
        <v>10.3</v>
      </c>
      <c r="T975" s="30">
        <f>+IFERROR(ROUND(e!AG973/e!Y973*100,1),0)</f>
        <v>26.5</v>
      </c>
      <c r="U975" s="30">
        <f>+IFERROR(ROUND(e!AH973/SUM(e!AH973:AJ973)*100,1),0)</f>
        <v>46</v>
      </c>
      <c r="V975" s="30">
        <f>+IFERROR(ROUND(e!AK973/SUM(e!AK973:AQ973)*100,1),0)</f>
        <v>52.8</v>
      </c>
      <c r="W975" s="30">
        <f>+IFERROR(ROUND(SUM(e!AR973:BG973)/J975*100,1),0)</f>
        <v>14.1</v>
      </c>
      <c r="X975" s="30">
        <f>+IFERROR(ROUND(SUM(e!BH973:BI973)/SUM(e!BJ973:BK973)*100,1),0)</f>
        <v>105.3</v>
      </c>
      <c r="Y975" s="30">
        <f t="shared" si="110"/>
        <v>702.9</v>
      </c>
      <c r="Z975" s="30">
        <f t="shared" si="111"/>
        <v>79.2</v>
      </c>
      <c r="AA975" s="30">
        <f>+IFERROR(ROUND(K975/SUM(e!T973:V973),1),0)</f>
        <v>306</v>
      </c>
      <c r="AB975" s="42">
        <f>+IFERROR(ROUND((SUM(e!BJ973:BK973)-SUM(e!BL973:BO973))/SUM(e!T973:V973),1),0)</f>
        <v>386.4</v>
      </c>
      <c r="AC975" s="30">
        <f>+IFERROR(ROUND(e!BP973/e!BQ973*100,1),0)</f>
        <v>190.1</v>
      </c>
      <c r="AD975" s="101">
        <f>+e!BR973</f>
        <v>28800</v>
      </c>
      <c r="AF975" s="5"/>
      <c r="AG975" s="29"/>
      <c r="BG975" s="5"/>
      <c r="BH975" s="29"/>
      <c r="CH975" s="5"/>
      <c r="CI975" s="29"/>
    </row>
    <row r="976" spans="2:87">
      <c r="B976" s="40" t="s">
        <v>2383</v>
      </c>
      <c r="C976" s="30" t="s">
        <v>2384</v>
      </c>
      <c r="D976" s="30" t="s">
        <v>1410</v>
      </c>
      <c r="E976" s="30" t="s">
        <v>2428</v>
      </c>
      <c r="F976" s="30" t="str">
        <f t="shared" si="109"/>
        <v>兵庫県丹波市（市島）</v>
      </c>
      <c r="G976" s="41">
        <f>+e!F974</f>
        <v>8426</v>
      </c>
      <c r="H976" s="41">
        <f>+e!G974</f>
        <v>3</v>
      </c>
      <c r="I976" s="41">
        <f>+SUM(e!H974:K974)</f>
        <v>4</v>
      </c>
      <c r="J976" s="41">
        <f>+SUM(e!L974:O974)</f>
        <v>153563</v>
      </c>
      <c r="K976" s="41">
        <f>+e!P974</f>
        <v>0</v>
      </c>
      <c r="L976" s="41">
        <f>+SUM(e!Q974:R974)</f>
        <v>0</v>
      </c>
      <c r="M976" s="31">
        <f>+IFERROR(ROUND(e!P974/e!S974,0),0)</f>
        <v>0</v>
      </c>
      <c r="N976" s="30">
        <f>+IFERROR(ROUND(SUM(e!T974:V974)/e!S974,0),0)</f>
        <v>305</v>
      </c>
      <c r="O976" s="30">
        <f>+IFERROR(ROUND(e!W974/e!G974*100,1),0)</f>
        <v>33.299999999999997</v>
      </c>
      <c r="P976" s="41">
        <f>+e!X974</f>
        <v>6</v>
      </c>
      <c r="Q976" s="30">
        <f>+IFERROR(ROUND(e!Z974/e!Y974*100,1),0)</f>
        <v>0</v>
      </c>
      <c r="R976" s="30">
        <f>+IFERROR(ROUND(e!AB974/e!AA974*100,1),0)</f>
        <v>55.4</v>
      </c>
      <c r="S976" s="30">
        <f>+IFERROR(ROUND(SUM(e!AC974:AF974)/J976*100,1),0)</f>
        <v>8.1</v>
      </c>
      <c r="T976" s="30">
        <f>+IFERROR(ROUND(e!AG974/e!Y974*100,1),0)</f>
        <v>53</v>
      </c>
      <c r="U976" s="30">
        <f>+IFERROR(ROUND(e!AH974/SUM(e!AH974:AJ974)*100,1),0)</f>
        <v>78.8</v>
      </c>
      <c r="V976" s="30">
        <f>+IFERROR(ROUND(e!AK974/SUM(e!AK974:AQ974)*100,1),0)</f>
        <v>29.7</v>
      </c>
      <c r="W976" s="30">
        <f>+IFERROR(ROUND(SUM(e!AR974:BG974)/J976*100,1),0)</f>
        <v>10</v>
      </c>
      <c r="X976" s="30">
        <f>+IFERROR(ROUND(SUM(e!BH974:BI974)/SUM(e!BJ974:BK974)*100,1),0)</f>
        <v>0</v>
      </c>
      <c r="Y976" s="30">
        <f t="shared" si="110"/>
        <v>0</v>
      </c>
      <c r="Z976" s="30">
        <f t="shared" si="111"/>
        <v>0</v>
      </c>
      <c r="AA976" s="30">
        <f>+IFERROR(ROUND(K976/SUM(e!T974:V974),1),0)</f>
        <v>0</v>
      </c>
      <c r="AB976" s="42">
        <f>+IFERROR(ROUND((SUM(e!BJ974:BK974)-SUM(e!BL974:BO974))/SUM(e!T974:V974),1),0)</f>
        <v>0</v>
      </c>
      <c r="AC976" s="30">
        <f>+IFERROR(ROUND(e!BP974/e!BQ974*100,1),0)</f>
        <v>0</v>
      </c>
      <c r="AD976" s="101">
        <f>+e!BR974</f>
        <v>0</v>
      </c>
      <c r="AF976" s="5"/>
      <c r="AG976" s="29"/>
      <c r="BG976" s="5"/>
      <c r="BH976" s="29"/>
      <c r="CH976" s="5"/>
      <c r="CI976" s="29"/>
    </row>
    <row r="977" spans="2:87">
      <c r="B977" s="40" t="s">
        <v>2383</v>
      </c>
      <c r="C977" s="30" t="s">
        <v>2384</v>
      </c>
      <c r="D977" s="30" t="s">
        <v>1466</v>
      </c>
      <c r="E977" s="30" t="s">
        <v>2429</v>
      </c>
      <c r="F977" s="30" t="str">
        <f t="shared" si="109"/>
        <v>兵庫県阪神水道企業団</v>
      </c>
      <c r="G977" s="41">
        <f>+e!F975</f>
        <v>0</v>
      </c>
      <c r="H977" s="41">
        <f>+e!G975</f>
        <v>234</v>
      </c>
      <c r="I977" s="41">
        <f>+SUM(e!H975:K975)</f>
        <v>2</v>
      </c>
      <c r="J977" s="41">
        <f>+SUM(e!L975:O975)</f>
        <v>164737</v>
      </c>
      <c r="K977" s="41">
        <f>+e!P975</f>
        <v>17757159</v>
      </c>
      <c r="L977" s="41">
        <f>+SUM(e!Q975:R975)</f>
        <v>46858451</v>
      </c>
      <c r="M977" s="31">
        <f>+IFERROR(ROUND(e!P975/e!S975,0),0)</f>
        <v>84157</v>
      </c>
      <c r="N977" s="30">
        <f>+IFERROR(ROUND(SUM(e!T975:V975)/e!S975,0),0)</f>
        <v>1297</v>
      </c>
      <c r="O977" s="30">
        <f>+IFERROR(ROUND(e!W975/e!G975*100,1),0)</f>
        <v>73.900000000000006</v>
      </c>
      <c r="P977" s="41">
        <f>+e!X975</f>
        <v>28</v>
      </c>
      <c r="Q977" s="30">
        <f>+IFERROR(ROUND(e!Z975/e!Y975*100,1),0)</f>
        <v>0</v>
      </c>
      <c r="R977" s="30">
        <f>+IFERROR(ROUND(e!AB975/e!AA975*100,1),0)</f>
        <v>62</v>
      </c>
      <c r="S977" s="30">
        <f>+IFERROR(ROUND(SUM(e!AC975:AF975)/J977*100,1),0)</f>
        <v>29.1</v>
      </c>
      <c r="T977" s="30">
        <f>+IFERROR(ROUND(e!AG975/e!Y975*100,1),0)</f>
        <v>28.9</v>
      </c>
      <c r="U977" s="30">
        <f>+IFERROR(ROUND(e!AH975/SUM(e!AH975:AJ975)*100,1),0)</f>
        <v>42.6</v>
      </c>
      <c r="V977" s="30">
        <f>+IFERROR(ROUND(e!AK975/SUM(e!AK975:AQ975)*100,1),0)</f>
        <v>52.9</v>
      </c>
      <c r="W977" s="30">
        <f>+IFERROR(ROUND(SUM(e!AR975:BG975)/J977*100,1),0)</f>
        <v>65.2</v>
      </c>
      <c r="X977" s="30">
        <f>+IFERROR(ROUND(SUM(e!BH975:BI975)/SUM(e!BJ975:BK975)*100,1),0)</f>
        <v>113.4</v>
      </c>
      <c r="Y977" s="30">
        <f t="shared" si="110"/>
        <v>263.89999999999998</v>
      </c>
      <c r="Z977" s="30">
        <f t="shared" si="111"/>
        <v>113.3</v>
      </c>
      <c r="AA977" s="30">
        <f>+IFERROR(ROUND(K977/SUM(e!T975:V975),1),0)</f>
        <v>64.900000000000006</v>
      </c>
      <c r="AB977" s="42">
        <f>+IFERROR(ROUND((SUM(e!BJ975:BK975)-SUM(e!BL975:BO975))/SUM(e!T975:V975),1),0)</f>
        <v>57.3</v>
      </c>
      <c r="AC977" s="30">
        <f>+IFERROR(ROUND(e!BP975/e!BQ975*100,1),0)</f>
        <v>156.9</v>
      </c>
      <c r="AD977" s="101">
        <f>+e!BR975</f>
        <v>0</v>
      </c>
      <c r="AF977" s="5"/>
      <c r="AG977" s="29"/>
      <c r="BG977" s="5"/>
      <c r="BH977" s="29"/>
      <c r="CH977" s="5"/>
      <c r="CI977" s="29"/>
    </row>
    <row r="978" spans="2:87">
      <c r="B978" s="40" t="s">
        <v>2383</v>
      </c>
      <c r="C978" s="30" t="s">
        <v>2384</v>
      </c>
      <c r="D978" s="30" t="s">
        <v>1468</v>
      </c>
      <c r="E978" s="30" t="s">
        <v>2414</v>
      </c>
      <c r="F978" s="30" t="str">
        <f t="shared" si="109"/>
        <v>兵庫県市川町</v>
      </c>
      <c r="G978" s="41">
        <f>+e!F976</f>
        <v>0</v>
      </c>
      <c r="H978" s="41">
        <f>+e!G976</f>
        <v>1</v>
      </c>
      <c r="I978" s="41">
        <f>+SUM(e!H976:K976)</f>
        <v>1</v>
      </c>
      <c r="J978" s="41">
        <f>+SUM(e!L976:O976)</f>
        <v>4854</v>
      </c>
      <c r="K978" s="41">
        <f>+e!P976</f>
        <v>150477</v>
      </c>
      <c r="L978" s="41">
        <f>+SUM(e!Q976:R976)</f>
        <v>160774</v>
      </c>
      <c r="M978" s="31">
        <f>+IFERROR(ROUND(e!P976/e!S976,0),0)</f>
        <v>150477</v>
      </c>
      <c r="N978" s="30">
        <f>+IFERROR(ROUND(SUM(e!T976:V976)/e!S976,0),0)</f>
        <v>1696</v>
      </c>
      <c r="O978" s="30">
        <f>+IFERROR(ROUND(e!W976/e!G976*100,1),0)</f>
        <v>0</v>
      </c>
      <c r="P978" s="41">
        <f>+e!X976</f>
        <v>6</v>
      </c>
      <c r="Q978" s="30">
        <f>+IFERROR(ROUND(e!Z976/e!Y976*100,1),0)</f>
        <v>0</v>
      </c>
      <c r="R978" s="30">
        <f>+IFERROR(ROUND(e!AB976/e!AA976*100,1),0)</f>
        <v>0</v>
      </c>
      <c r="S978" s="30">
        <f>+IFERROR(ROUND(SUM(e!AC976:AF976)/J978*100,1),0)</f>
        <v>3.5</v>
      </c>
      <c r="T978" s="30">
        <f>+IFERROR(ROUND(e!AG976/e!Y976*100,1),0)</f>
        <v>0</v>
      </c>
      <c r="U978" s="30">
        <f>+IFERROR(ROUND(e!AH976/SUM(e!AH976:AJ976)*100,1),0)</f>
        <v>0</v>
      </c>
      <c r="V978" s="30">
        <f>+IFERROR(ROUND(e!AK976/SUM(e!AK976:AQ976)*100,1),0)</f>
        <v>0</v>
      </c>
      <c r="W978" s="30">
        <f>+IFERROR(ROUND(SUM(e!AR976:BG976)/J978*100,1),0)</f>
        <v>88.5</v>
      </c>
      <c r="X978" s="30">
        <f>+IFERROR(ROUND(SUM(e!BH976:BI976)/SUM(e!BJ976:BK976)*100,1),0)</f>
        <v>166.6</v>
      </c>
      <c r="Y978" s="30">
        <f t="shared" si="110"/>
        <v>106.8</v>
      </c>
      <c r="Z978" s="30">
        <f t="shared" si="111"/>
        <v>166.1</v>
      </c>
      <c r="AA978" s="30">
        <f>+IFERROR(ROUND(K978/SUM(e!T976:V976),1),0)</f>
        <v>88.7</v>
      </c>
      <c r="AB978" s="42">
        <f>+IFERROR(ROUND((SUM(e!BJ976:BK976)-SUM(e!BL976:BO976))/SUM(e!T976:V976),1),0)</f>
        <v>53.4</v>
      </c>
      <c r="AC978" s="30">
        <f>+IFERROR(ROUND(e!BP976/e!BQ976*100,1),0)</f>
        <v>7897.2</v>
      </c>
      <c r="AD978" s="101">
        <f>+e!BR976</f>
        <v>0</v>
      </c>
      <c r="AF978" s="5"/>
      <c r="AG978" s="29"/>
      <c r="BG978" s="5"/>
      <c r="BH978" s="29"/>
      <c r="CH978" s="5"/>
      <c r="CI978" s="29"/>
    </row>
    <row r="979" spans="2:87">
      <c r="B979" s="40" t="s">
        <v>2383</v>
      </c>
      <c r="C979" s="30" t="s">
        <v>2384</v>
      </c>
      <c r="D979" s="30" t="s">
        <v>1474</v>
      </c>
      <c r="E979" s="30" t="s">
        <v>2384</v>
      </c>
      <c r="F979" s="30" t="str">
        <f t="shared" si="109"/>
        <v>兵庫県兵庫県</v>
      </c>
      <c r="G979" s="41">
        <f>+e!F977</f>
        <v>0</v>
      </c>
      <c r="H979" s="41">
        <f>+e!G977</f>
        <v>78</v>
      </c>
      <c r="I979" s="41">
        <f>+SUM(e!H977:K977)</f>
        <v>5</v>
      </c>
      <c r="J979" s="41">
        <f>+SUM(e!L977:O977)</f>
        <v>266625</v>
      </c>
      <c r="K979" s="41">
        <f>+e!P977</f>
        <v>13424196</v>
      </c>
      <c r="L979" s="41">
        <f>+SUM(e!Q977:R977)</f>
        <v>27419956</v>
      </c>
      <c r="M979" s="31">
        <f>+IFERROR(ROUND(e!P977/e!S977,0),0)</f>
        <v>183893</v>
      </c>
      <c r="N979" s="30">
        <f>+IFERROR(ROUND(SUM(e!T977:V977)/e!S977,0),0)</f>
        <v>1463</v>
      </c>
      <c r="O979" s="30">
        <f>+IFERROR(ROUND(e!W977/e!G977*100,1),0)</f>
        <v>67.900000000000006</v>
      </c>
      <c r="P979" s="41">
        <f>+e!X977</f>
        <v>19</v>
      </c>
      <c r="Q979" s="30">
        <f>+IFERROR(ROUND(e!Z977/e!Y977*100,1),0)</f>
        <v>0</v>
      </c>
      <c r="R979" s="30">
        <f>+IFERROR(ROUND(e!AB977/e!AA977*100,1),0)</f>
        <v>59.9</v>
      </c>
      <c r="S979" s="30">
        <f>+IFERROR(ROUND(SUM(e!AC977:AF977)/J979*100,1),0)</f>
        <v>37.9</v>
      </c>
      <c r="T979" s="30">
        <f>+IFERROR(ROUND(e!AG977/e!Y977*100,1),0)</f>
        <v>100</v>
      </c>
      <c r="U979" s="30">
        <f>+IFERROR(ROUND(e!AH977/SUM(e!AH977:AJ977)*100,1),0)</f>
        <v>100</v>
      </c>
      <c r="V979" s="30">
        <f>+IFERROR(ROUND(e!AK977/SUM(e!AK977:AQ977)*100,1),0)</f>
        <v>100</v>
      </c>
      <c r="W979" s="30">
        <f>+IFERROR(ROUND(SUM(e!AR977:BG977)/J979*100,1),0)</f>
        <v>37.6</v>
      </c>
      <c r="X979" s="30">
        <f>+IFERROR(ROUND(SUM(e!BH977:BI977)/SUM(e!BJ977:BK977)*100,1),0)</f>
        <v>125</v>
      </c>
      <c r="Y979" s="30">
        <f t="shared" si="110"/>
        <v>204.3</v>
      </c>
      <c r="Z979" s="30">
        <f t="shared" si="111"/>
        <v>124</v>
      </c>
      <c r="AA979" s="30">
        <f>+IFERROR(ROUND(K979/SUM(e!T977:V977),1),0)</f>
        <v>125.7</v>
      </c>
      <c r="AB979" s="42">
        <f>+IFERROR(ROUND((SUM(e!BJ977:BK977)-SUM(e!BL977:BO977))/SUM(e!T977:V977),1),0)</f>
        <v>101.4</v>
      </c>
      <c r="AC979" s="30">
        <f>+IFERROR(ROUND(e!BP977/e!BQ977*100,1),0)</f>
        <v>250.6</v>
      </c>
      <c r="AD979" s="101">
        <f>+e!BR977</f>
        <v>549735</v>
      </c>
      <c r="AF979" s="5"/>
      <c r="AG979" s="29"/>
      <c r="BG979" s="5"/>
      <c r="BH979" s="29"/>
      <c r="CH979" s="5"/>
      <c r="CI979" s="29"/>
    </row>
    <row r="980" spans="2:87">
      <c r="B980" s="40" t="s">
        <v>2383</v>
      </c>
      <c r="C980" s="30" t="s">
        <v>2384</v>
      </c>
      <c r="D980" s="30" t="s">
        <v>2430</v>
      </c>
      <c r="E980" s="30" t="s">
        <v>2431</v>
      </c>
      <c r="F980" s="30" t="str">
        <f t="shared" si="109"/>
        <v>兵庫県安室ダム水道用水供給企業団</v>
      </c>
      <c r="G980" s="41">
        <f>+e!F978</f>
        <v>0</v>
      </c>
      <c r="H980" s="41">
        <f>+e!G978</f>
        <v>0</v>
      </c>
      <c r="I980" s="41">
        <f>+SUM(e!H978:K978)</f>
        <v>0</v>
      </c>
      <c r="J980" s="41">
        <f>+SUM(e!L978:O978)</f>
        <v>0</v>
      </c>
      <c r="K980" s="41">
        <f>+e!P978</f>
        <v>0</v>
      </c>
      <c r="L980" s="41">
        <f>+SUM(e!Q978:R978)</f>
        <v>318439</v>
      </c>
      <c r="M980" s="31">
        <f>+IFERROR(ROUND(e!P978/e!S978,0),0)</f>
        <v>0</v>
      </c>
      <c r="N980" s="30">
        <f>+IFERROR(ROUND(SUM(e!T978:V978)/e!S978,0),0)</f>
        <v>0</v>
      </c>
      <c r="O980" s="30">
        <f>+IFERROR(ROUND(e!W978/e!G978*100,1),0)</f>
        <v>0</v>
      </c>
      <c r="P980" s="41">
        <f>+e!X978</f>
        <v>0</v>
      </c>
      <c r="Q980" s="30">
        <f>+IFERROR(ROUND(e!Z978/e!Y978*100,1),0)</f>
        <v>0</v>
      </c>
      <c r="R980" s="30">
        <f>+IFERROR(ROUND(e!AB978/e!AA978*100,1),0)</f>
        <v>0</v>
      </c>
      <c r="S980" s="30">
        <f>+IFERROR(ROUND(SUM(e!AC978:AF978)/J980*100,1),0)</f>
        <v>0</v>
      </c>
      <c r="T980" s="30">
        <f>+IFERROR(ROUND(e!AG978/e!Y978*100,1),0)</f>
        <v>0</v>
      </c>
      <c r="U980" s="30">
        <f>+IFERROR(ROUND(e!AH978/SUM(e!AH978:AJ978)*100,1),0)</f>
        <v>0</v>
      </c>
      <c r="V980" s="30">
        <f>+IFERROR(ROUND(e!AK978/SUM(e!AK978:AQ978)*100,1),0)</f>
        <v>0</v>
      </c>
      <c r="W980" s="30">
        <f>+IFERROR(ROUND(SUM(e!AR978:BG978)/J980*100,1),0)</f>
        <v>0</v>
      </c>
      <c r="X980" s="30">
        <f>+IFERROR(ROUND(SUM(e!BH978:BI978)/SUM(e!BJ978:BK978)*100,1),0)</f>
        <v>0</v>
      </c>
      <c r="Y980" s="30">
        <f t="shared" si="110"/>
        <v>0</v>
      </c>
      <c r="Z980" s="30">
        <f t="shared" si="111"/>
        <v>0</v>
      </c>
      <c r="AA980" s="30">
        <f>+IFERROR(ROUND(K980/SUM(e!T978:V978),1),0)</f>
        <v>0</v>
      </c>
      <c r="AB980" s="42">
        <f>+IFERROR(ROUND((SUM(e!BJ978:BK978)-SUM(e!BL978:BO978))/SUM(e!T978:V978),1),0)</f>
        <v>0</v>
      </c>
      <c r="AC980" s="30">
        <f>+IFERROR(ROUND(e!BP978/e!BQ978*100,1),0)</f>
        <v>6.3</v>
      </c>
      <c r="AD980" s="101">
        <f>+e!BR978</f>
        <v>0</v>
      </c>
      <c r="AF980" s="5"/>
      <c r="AG980" s="29"/>
      <c r="BG980" s="5"/>
      <c r="BH980" s="29"/>
      <c r="CH980" s="5"/>
      <c r="CI980" s="29"/>
    </row>
    <row r="981" spans="2:87">
      <c r="B981" s="40" t="s">
        <v>2432</v>
      </c>
      <c r="C981" s="30" t="s">
        <v>2433</v>
      </c>
      <c r="D981" s="30" t="s">
        <v>1280</v>
      </c>
      <c r="E981" s="30" t="s">
        <v>2434</v>
      </c>
      <c r="F981" s="30" t="str">
        <f t="shared" si="109"/>
        <v>奈良県奈良市</v>
      </c>
      <c r="G981" s="41">
        <f>+e!F979</f>
        <v>348050</v>
      </c>
      <c r="H981" s="41">
        <f>+e!G979</f>
        <v>165</v>
      </c>
      <c r="I981" s="41">
        <f>+SUM(e!H979:K979)</f>
        <v>4</v>
      </c>
      <c r="J981" s="41">
        <f>+SUM(e!L979:O979)</f>
        <v>1807061</v>
      </c>
      <c r="K981" s="41">
        <f>+e!P979</f>
        <v>7064327</v>
      </c>
      <c r="L981" s="41">
        <f>+SUM(e!Q979:R979)</f>
        <v>12804213</v>
      </c>
      <c r="M981" s="31">
        <f>+IFERROR(ROUND(e!P979/e!S979,0),0)</f>
        <v>62516</v>
      </c>
      <c r="N981" s="30">
        <f>+IFERROR(ROUND(SUM(e!T979:V979)/e!S979,0),0)</f>
        <v>342</v>
      </c>
      <c r="O981" s="30">
        <f>+IFERROR(ROUND(e!W979/e!G979*100,1),0)</f>
        <v>55.8</v>
      </c>
      <c r="P981" s="41">
        <f>+e!X979</f>
        <v>20</v>
      </c>
      <c r="Q981" s="30">
        <f>+IFERROR(ROUND(e!Z979/e!Y979*100,1),0)</f>
        <v>10.4</v>
      </c>
      <c r="R981" s="30">
        <f>+IFERROR(ROUND(e!AB979/e!AA979*100,1),0)</f>
        <v>35.1</v>
      </c>
      <c r="S981" s="30">
        <f>+IFERROR(ROUND(SUM(e!AC979:AF979)/J981*100,1),0)</f>
        <v>36.299999999999997</v>
      </c>
      <c r="T981" s="30">
        <f>+IFERROR(ROUND(e!AG979/e!Y979*100,1),0)</f>
        <v>46.1</v>
      </c>
      <c r="U981" s="30">
        <f>+IFERROR(ROUND(e!AH979/SUM(e!AH979:AJ979)*100,1),0)</f>
        <v>68.7</v>
      </c>
      <c r="V981" s="30">
        <f>+IFERROR(ROUND(e!AK979/SUM(e!AK979:AQ979)*100,1),0)</f>
        <v>84.3</v>
      </c>
      <c r="W981" s="30">
        <f>+IFERROR(ROUND(SUM(e!AR979:BG979)/J981*100,1),0)</f>
        <v>18.7</v>
      </c>
      <c r="X981" s="30">
        <f>+IFERROR(ROUND(SUM(e!BH979:BI979)/SUM(e!BJ979:BK979)*100,1),0)</f>
        <v>114.6</v>
      </c>
      <c r="Y981" s="30">
        <f t="shared" si="110"/>
        <v>181.3</v>
      </c>
      <c r="Z981" s="30">
        <f t="shared" si="111"/>
        <v>116.3</v>
      </c>
      <c r="AA981" s="30">
        <f>+IFERROR(ROUND(K981/SUM(e!T979:V979),1),0)</f>
        <v>183.1</v>
      </c>
      <c r="AB981" s="42">
        <f>+IFERROR(ROUND((SUM(e!BJ979:BK979)-SUM(e!BL979:BO979))/SUM(e!T979:V979),1),0)</f>
        <v>157.5</v>
      </c>
      <c r="AC981" s="30">
        <f>+IFERROR(ROUND(e!BP979/e!BQ979*100,1),0)</f>
        <v>304.39999999999998</v>
      </c>
      <c r="AD981" s="101">
        <f>+e!BR979</f>
        <v>19600</v>
      </c>
      <c r="AF981" s="5"/>
      <c r="AG981" s="29"/>
      <c r="BG981" s="5"/>
      <c r="BH981" s="29"/>
      <c r="CH981" s="5"/>
      <c r="CI981" s="29"/>
    </row>
    <row r="982" spans="2:87">
      <c r="B982" s="40" t="s">
        <v>2432</v>
      </c>
      <c r="C982" s="30" t="s">
        <v>2433</v>
      </c>
      <c r="D982" s="30" t="s">
        <v>1282</v>
      </c>
      <c r="E982" s="30" t="s">
        <v>2435</v>
      </c>
      <c r="F982" s="30" t="str">
        <f t="shared" si="109"/>
        <v>奈良県大和郡山市</v>
      </c>
      <c r="G982" s="41">
        <f>+e!F980</f>
        <v>86040</v>
      </c>
      <c r="H982" s="41">
        <f>+e!G980</f>
        <v>33</v>
      </c>
      <c r="I982" s="41">
        <f>+SUM(e!H980:K980)</f>
        <v>2</v>
      </c>
      <c r="J982" s="41">
        <f>+SUM(e!L980:O980)</f>
        <v>527828</v>
      </c>
      <c r="K982" s="41">
        <f>+e!P980</f>
        <v>1834668</v>
      </c>
      <c r="L982" s="41">
        <f>+SUM(e!Q980:R980)</f>
        <v>27724</v>
      </c>
      <c r="M982" s="31">
        <f>+IFERROR(ROUND(e!P980/e!S980,0),0)</f>
        <v>57333</v>
      </c>
      <c r="N982" s="30">
        <f>+IFERROR(ROUND(SUM(e!T980:V980)/e!S980,0),0)</f>
        <v>305</v>
      </c>
      <c r="O982" s="30">
        <f>+IFERROR(ROUND(e!W980/e!G980*100,1),0)</f>
        <v>45.5</v>
      </c>
      <c r="P982" s="41">
        <f>+e!X980</f>
        <v>11</v>
      </c>
      <c r="Q982" s="30">
        <f>+IFERROR(ROUND(e!Z980/e!Y980*100,1),0)</f>
        <v>0</v>
      </c>
      <c r="R982" s="30">
        <f>+IFERROR(ROUND(e!AB980/e!AA980*100,1),0)</f>
        <v>42.9</v>
      </c>
      <c r="S982" s="30">
        <f>+IFERROR(ROUND(SUM(e!AC980:AF980)/J982*100,1),0)</f>
        <v>22.6</v>
      </c>
      <c r="T982" s="30">
        <f>+IFERROR(ROUND(e!AG980/e!Y980*100,1),0)</f>
        <v>0</v>
      </c>
      <c r="U982" s="30">
        <f>+IFERROR(ROUND(e!AH980/SUM(e!AH980:AJ980)*100,1),0)</f>
        <v>0</v>
      </c>
      <c r="V982" s="30">
        <f>+IFERROR(ROUND(e!AK980/SUM(e!AK980:AQ980)*100,1),0)</f>
        <v>13.9</v>
      </c>
      <c r="W982" s="30">
        <f>+IFERROR(ROUND(SUM(e!AR980:BG980)/J982*100,1),0)</f>
        <v>10.6</v>
      </c>
      <c r="X982" s="30">
        <f>+IFERROR(ROUND(SUM(e!BH980:BI980)/SUM(e!BJ980:BK980)*100,1),0)</f>
        <v>123.5</v>
      </c>
      <c r="Y982" s="30">
        <f t="shared" si="110"/>
        <v>1.5</v>
      </c>
      <c r="Z982" s="30">
        <f t="shared" si="111"/>
        <v>123.6</v>
      </c>
      <c r="AA982" s="30">
        <f>+IFERROR(ROUND(K982/SUM(e!T980:V980),1),0)</f>
        <v>188.2</v>
      </c>
      <c r="AB982" s="42">
        <f>+IFERROR(ROUND((SUM(e!BJ980:BK980)-SUM(e!BL980:BO980))/SUM(e!T980:V980),1),0)</f>
        <v>152.30000000000001</v>
      </c>
      <c r="AC982" s="30">
        <f>+IFERROR(ROUND(e!BP980/e!BQ980*100,1),0)</f>
        <v>2489</v>
      </c>
      <c r="AD982" s="101">
        <f>+e!BR980</f>
        <v>34700</v>
      </c>
      <c r="AF982" s="5"/>
      <c r="AG982" s="29"/>
      <c r="BG982" s="5"/>
      <c r="BH982" s="29"/>
      <c r="CH982" s="5"/>
      <c r="CI982" s="29"/>
    </row>
    <row r="983" spans="2:87">
      <c r="B983" s="40" t="s">
        <v>2432</v>
      </c>
      <c r="C983" s="30" t="s">
        <v>2433</v>
      </c>
      <c r="D983" s="30" t="s">
        <v>1284</v>
      </c>
      <c r="E983" s="30" t="s">
        <v>2436</v>
      </c>
      <c r="F983" s="30" t="str">
        <f t="shared" si="109"/>
        <v>奈良県橿原市</v>
      </c>
      <c r="G983" s="41">
        <f>+e!F981</f>
        <v>122036</v>
      </c>
      <c r="H983" s="41">
        <f>+e!G981</f>
        <v>30</v>
      </c>
      <c r="I983" s="41">
        <f>+SUM(e!H981:K981)</f>
        <v>0</v>
      </c>
      <c r="J983" s="41">
        <f>+SUM(e!L981:O981)</f>
        <v>597217</v>
      </c>
      <c r="K983" s="41">
        <f>+e!P981</f>
        <v>2689977</v>
      </c>
      <c r="L983" s="41">
        <f>+SUM(e!Q981:R981)</f>
        <v>2029379</v>
      </c>
      <c r="M983" s="31">
        <f>+IFERROR(ROUND(e!P981/e!S981,0),0)</f>
        <v>122272</v>
      </c>
      <c r="N983" s="30">
        <f>+IFERROR(ROUND(SUM(e!T981:V981)/e!S981,0),0)</f>
        <v>572</v>
      </c>
      <c r="O983" s="30">
        <f>+IFERROR(ROUND(e!W981/e!G981*100,1),0)</f>
        <v>40</v>
      </c>
      <c r="P983" s="41">
        <f>+e!X981</f>
        <v>15</v>
      </c>
      <c r="Q983" s="30">
        <f>+IFERROR(ROUND(e!Z981/e!Y981*100,1),0)</f>
        <v>0</v>
      </c>
      <c r="R983" s="30">
        <f>+IFERROR(ROUND(e!AB981/e!AA981*100,1),0)</f>
        <v>57.1</v>
      </c>
      <c r="S983" s="30">
        <f>+IFERROR(ROUND(SUM(e!AC981:AF981)/J983*100,1),0)</f>
        <v>12.2</v>
      </c>
      <c r="T983" s="30">
        <f>+IFERROR(ROUND(e!AG981/e!Y981*100,1),0)</f>
        <v>0</v>
      </c>
      <c r="U983" s="30">
        <f>+IFERROR(ROUND(e!AH981/SUM(e!AH981:AJ981)*100,1),0)</f>
        <v>0</v>
      </c>
      <c r="V983" s="30">
        <f>+IFERROR(ROUND(e!AK981/SUM(e!AK981:AQ981)*100,1),0)</f>
        <v>85.2</v>
      </c>
      <c r="W983" s="30">
        <f>+IFERROR(ROUND(SUM(e!AR981:BG981)/J983*100,1),0)</f>
        <v>8.6</v>
      </c>
      <c r="X983" s="30">
        <f>+IFERROR(ROUND(SUM(e!BH981:BI981)/SUM(e!BJ981:BK981)*100,1),0)</f>
        <v>112.5</v>
      </c>
      <c r="Y983" s="30">
        <f t="shared" si="110"/>
        <v>75.400000000000006</v>
      </c>
      <c r="Z983" s="30">
        <f t="shared" si="111"/>
        <v>111.2</v>
      </c>
      <c r="AA983" s="30">
        <f>+IFERROR(ROUND(K983/SUM(e!T981:V981),1),0)</f>
        <v>213.6</v>
      </c>
      <c r="AB983" s="42">
        <f>+IFERROR(ROUND((SUM(e!BJ981:BK981)-SUM(e!BL981:BO981))/SUM(e!T981:V981),1),0)</f>
        <v>192.1</v>
      </c>
      <c r="AC983" s="30">
        <f>+IFERROR(ROUND(e!BP981/e!BQ981*100,1),0)</f>
        <v>493.5</v>
      </c>
      <c r="AD983" s="101">
        <f>+e!BR981</f>
        <v>61000</v>
      </c>
      <c r="AF983" s="5"/>
      <c r="AG983" s="29"/>
      <c r="BG983" s="5"/>
      <c r="BH983" s="29"/>
      <c r="CH983" s="5"/>
      <c r="CI983" s="29"/>
    </row>
    <row r="984" spans="2:87">
      <c r="B984" s="40" t="s">
        <v>2432</v>
      </c>
      <c r="C984" s="30" t="s">
        <v>2433</v>
      </c>
      <c r="D984" s="30" t="s">
        <v>1286</v>
      </c>
      <c r="E984" s="30" t="s">
        <v>2437</v>
      </c>
      <c r="F984" s="30" t="str">
        <f t="shared" si="109"/>
        <v>奈良県大和高田市</v>
      </c>
      <c r="G984" s="41">
        <f>+e!F982</f>
        <v>62189</v>
      </c>
      <c r="H984" s="41">
        <f>+e!G982</f>
        <v>21</v>
      </c>
      <c r="I984" s="41">
        <f>+SUM(e!H982:K982)</f>
        <v>0</v>
      </c>
      <c r="J984" s="41">
        <f>+SUM(e!L982:O982)</f>
        <v>219667</v>
      </c>
      <c r="K984" s="41">
        <f>+e!P982</f>
        <v>1553314</v>
      </c>
      <c r="L984" s="41">
        <f>+SUM(e!Q982:R982)</f>
        <v>2040177</v>
      </c>
      <c r="M984" s="31">
        <f>+IFERROR(ROUND(e!P982/e!S982,0),0)</f>
        <v>119486</v>
      </c>
      <c r="N984" s="30">
        <f>+IFERROR(ROUND(SUM(e!T982:V982)/e!S982,0),0)</f>
        <v>488</v>
      </c>
      <c r="O984" s="30">
        <f>+IFERROR(ROUND(e!W982/e!G982*100,1),0)</f>
        <v>38.1</v>
      </c>
      <c r="P984" s="41">
        <f>+e!X982</f>
        <v>5</v>
      </c>
      <c r="Q984" s="30">
        <f>+IFERROR(ROUND(e!Z982/e!Y982*100,1),0)</f>
        <v>0</v>
      </c>
      <c r="R984" s="30">
        <f>+IFERROR(ROUND(e!AB982/e!AA982*100,1),0)</f>
        <v>0</v>
      </c>
      <c r="S984" s="30">
        <f>+IFERROR(ROUND(SUM(e!AC982:AF982)/J984*100,1),0)</f>
        <v>18.2</v>
      </c>
      <c r="T984" s="30">
        <f>+IFERROR(ROUND(e!AG982/e!Y982*100,1),0)</f>
        <v>0</v>
      </c>
      <c r="U984" s="30">
        <f>+IFERROR(ROUND(e!AH982/SUM(e!AH982:AJ982)*100,1),0)</f>
        <v>0</v>
      </c>
      <c r="V984" s="30">
        <f>+IFERROR(ROUND(e!AK982/SUM(e!AK982:AQ982)*100,1),0)</f>
        <v>1.6</v>
      </c>
      <c r="W984" s="30">
        <f>+IFERROR(ROUND(SUM(e!AR982:BG982)/J984*100,1),0)</f>
        <v>13.9</v>
      </c>
      <c r="X984" s="30">
        <f>+IFERROR(ROUND(SUM(e!BH982:BI982)/SUM(e!BJ982:BK982)*100,1),0)</f>
        <v>115.4</v>
      </c>
      <c r="Y984" s="30">
        <f t="shared" si="110"/>
        <v>131.30000000000001</v>
      </c>
      <c r="Z984" s="30">
        <f t="shared" si="111"/>
        <v>110.6</v>
      </c>
      <c r="AA984" s="30">
        <f>+IFERROR(ROUND(K984/SUM(e!T982:V982),1),0)</f>
        <v>245</v>
      </c>
      <c r="AB984" s="42">
        <f>+IFERROR(ROUND((SUM(e!BJ982:BK982)-SUM(e!BL982:BO982))/SUM(e!T982:V982),1),0)</f>
        <v>221.5</v>
      </c>
      <c r="AC984" s="30">
        <f>+IFERROR(ROUND(e!BP982/e!BQ982*100,1),0)</f>
        <v>334.2</v>
      </c>
      <c r="AD984" s="101">
        <f>+e!BR982</f>
        <v>38000</v>
      </c>
      <c r="AF984" s="5"/>
      <c r="AG984" s="29"/>
      <c r="BG984" s="5"/>
      <c r="BH984" s="29"/>
      <c r="CH984" s="5"/>
      <c r="CI984" s="29"/>
    </row>
    <row r="985" spans="2:87">
      <c r="B985" s="40" t="s">
        <v>2432</v>
      </c>
      <c r="C985" s="30" t="s">
        <v>2433</v>
      </c>
      <c r="D985" s="30" t="s">
        <v>1288</v>
      </c>
      <c r="E985" s="30" t="s">
        <v>2438</v>
      </c>
      <c r="F985" s="30" t="str">
        <f t="shared" si="109"/>
        <v>奈良県天理市</v>
      </c>
      <c r="G985" s="41">
        <f>+e!F983</f>
        <v>65021</v>
      </c>
      <c r="H985" s="41">
        <f>+e!G983</f>
        <v>26</v>
      </c>
      <c r="I985" s="41">
        <f>+SUM(e!H983:K983)</f>
        <v>2</v>
      </c>
      <c r="J985" s="41">
        <f>+SUM(e!L983:O983)</f>
        <v>469056</v>
      </c>
      <c r="K985" s="41">
        <f>+e!P983</f>
        <v>1867479</v>
      </c>
      <c r="L985" s="41">
        <f>+SUM(e!Q983:R983)</f>
        <v>2050631</v>
      </c>
      <c r="M985" s="31">
        <f>+IFERROR(ROUND(e!P983/e!S983,0),0)</f>
        <v>88928</v>
      </c>
      <c r="N985" s="30">
        <f>+IFERROR(ROUND(SUM(e!T983:V983)/e!S983,0),0)</f>
        <v>371</v>
      </c>
      <c r="O985" s="30">
        <f>+IFERROR(ROUND(e!W983/e!G983*100,1),0)</f>
        <v>65.400000000000006</v>
      </c>
      <c r="P985" s="41">
        <f>+e!X983</f>
        <v>14</v>
      </c>
      <c r="Q985" s="30">
        <f>+IFERROR(ROUND(e!Z983/e!Y983*100,1),0)</f>
        <v>25.6</v>
      </c>
      <c r="R985" s="30">
        <f>+IFERROR(ROUND(e!AB983/e!AA983*100,1),0)</f>
        <v>60</v>
      </c>
      <c r="S985" s="30">
        <f>+IFERROR(ROUND(SUM(e!AC983:AF983)/J985*100,1),0)</f>
        <v>24.7</v>
      </c>
      <c r="T985" s="30">
        <f>+IFERROR(ROUND(e!AG983/e!Y983*100,1),0)</f>
        <v>0</v>
      </c>
      <c r="U985" s="30">
        <f>+IFERROR(ROUND(e!AH983/SUM(e!AH983:AJ983)*100,1),0)</f>
        <v>8</v>
      </c>
      <c r="V985" s="30">
        <f>+IFERROR(ROUND(e!AK983/SUM(e!AK983:AQ983)*100,1),0)</f>
        <v>65.400000000000006</v>
      </c>
      <c r="W985" s="30">
        <f>+IFERROR(ROUND(SUM(e!AR983:BG983)/J985*100,1),0)</f>
        <v>12.5</v>
      </c>
      <c r="X985" s="30">
        <f>+IFERROR(ROUND(SUM(e!BH983:BI983)/SUM(e!BJ983:BK983)*100,1),0)</f>
        <v>117.2</v>
      </c>
      <c r="Y985" s="30">
        <f t="shared" si="110"/>
        <v>109.8</v>
      </c>
      <c r="Z985" s="30">
        <f t="shared" si="111"/>
        <v>118.1</v>
      </c>
      <c r="AA985" s="30">
        <f>+IFERROR(ROUND(K985/SUM(e!T983:V983),1),0)</f>
        <v>239.5</v>
      </c>
      <c r="AB985" s="42">
        <f>+IFERROR(ROUND((SUM(e!BJ983:BK983)-SUM(e!BL983:BO983))/SUM(e!T983:V983),1),0)</f>
        <v>202.8</v>
      </c>
      <c r="AC985" s="30">
        <f>+IFERROR(ROUND(e!BP983/e!BQ983*100,1),0)</f>
        <v>294.5</v>
      </c>
      <c r="AD985" s="101">
        <f>+e!BR983</f>
        <v>27100</v>
      </c>
      <c r="AF985" s="5"/>
      <c r="AG985" s="29"/>
      <c r="BG985" s="5"/>
      <c r="BH985" s="29"/>
      <c r="CH985" s="5"/>
      <c r="CI985" s="29"/>
    </row>
    <row r="986" spans="2:87">
      <c r="B986" s="40" t="s">
        <v>2432</v>
      </c>
      <c r="C986" s="30" t="s">
        <v>2433</v>
      </c>
      <c r="D986" s="30" t="s">
        <v>1290</v>
      </c>
      <c r="E986" s="30" t="s">
        <v>2439</v>
      </c>
      <c r="F986" s="30" t="str">
        <f t="shared" si="109"/>
        <v>奈良県桜井市</v>
      </c>
      <c r="G986" s="41">
        <f>+e!F984</f>
        <v>54288</v>
      </c>
      <c r="H986" s="41">
        <f>+e!G984</f>
        <v>14</v>
      </c>
      <c r="I986" s="41">
        <f>+SUM(e!H984:K984)</f>
        <v>2</v>
      </c>
      <c r="J986" s="41">
        <f>+SUM(e!L984:O984)</f>
        <v>379195</v>
      </c>
      <c r="K986" s="41">
        <f>+e!P984</f>
        <v>1087043</v>
      </c>
      <c r="L986" s="41">
        <f>+SUM(e!Q984:R984)</f>
        <v>1296109</v>
      </c>
      <c r="M986" s="31">
        <f>+IFERROR(ROUND(e!P984/e!S984,0),0)</f>
        <v>77646</v>
      </c>
      <c r="N986" s="30">
        <f>+IFERROR(ROUND(SUM(e!T984:V984)/e!S984,0),0)</f>
        <v>402</v>
      </c>
      <c r="O986" s="30">
        <f>+IFERROR(ROUND(e!W984/e!G984*100,1),0)</f>
        <v>71.400000000000006</v>
      </c>
      <c r="P986" s="41">
        <f>+e!X984</f>
        <v>15</v>
      </c>
      <c r="Q986" s="30">
        <f>+IFERROR(ROUND(e!Z984/e!Y984*100,1),0)</f>
        <v>0</v>
      </c>
      <c r="R986" s="30">
        <f>+IFERROR(ROUND(e!AB984/e!AA984*100,1),0)</f>
        <v>55</v>
      </c>
      <c r="S986" s="30">
        <f>+IFERROR(ROUND(SUM(e!AC984:AF984)/J986*100,1),0)</f>
        <v>19.5</v>
      </c>
      <c r="T986" s="30">
        <f>+IFERROR(ROUND(e!AG984/e!Y984*100,1),0)</f>
        <v>100</v>
      </c>
      <c r="U986" s="30">
        <f>+IFERROR(ROUND(e!AH984/SUM(e!AH984:AJ984)*100,1),0)</f>
        <v>100</v>
      </c>
      <c r="V986" s="30">
        <f>+IFERROR(ROUND(e!AK984/SUM(e!AK984:AQ984)*100,1),0)</f>
        <v>95.6</v>
      </c>
      <c r="W986" s="30">
        <f>+IFERROR(ROUND(SUM(e!AR984:BG984)/J986*100,1),0)</f>
        <v>12</v>
      </c>
      <c r="X986" s="30">
        <f>+IFERROR(ROUND(SUM(e!BH984:BI984)/SUM(e!BJ984:BK984)*100,1),0)</f>
        <v>103</v>
      </c>
      <c r="Y986" s="30">
        <f t="shared" si="110"/>
        <v>119.2</v>
      </c>
      <c r="Z986" s="30">
        <f t="shared" si="111"/>
        <v>100.8</v>
      </c>
      <c r="AA986" s="30">
        <f>+IFERROR(ROUND(K986/SUM(e!T984:V984),1),0)</f>
        <v>193</v>
      </c>
      <c r="AB986" s="42">
        <f>+IFERROR(ROUND((SUM(e!BJ984:BK984)-SUM(e!BL984:BO984))/SUM(e!T984:V984),1),0)</f>
        <v>191.4</v>
      </c>
      <c r="AC986" s="30">
        <f>+IFERROR(ROUND(e!BP984/e!BQ984*100,1),0)</f>
        <v>521.70000000000005</v>
      </c>
      <c r="AD986" s="101">
        <f>+e!BR984</f>
        <v>8612</v>
      </c>
      <c r="AF986" s="5"/>
      <c r="AG986" s="29"/>
      <c r="BG986" s="5"/>
      <c r="BH986" s="29"/>
      <c r="CH986" s="5"/>
      <c r="CI986" s="29"/>
    </row>
    <row r="987" spans="2:87">
      <c r="B987" s="40" t="s">
        <v>2432</v>
      </c>
      <c r="C987" s="30" t="s">
        <v>2433</v>
      </c>
      <c r="D987" s="30" t="s">
        <v>1294</v>
      </c>
      <c r="E987" s="30" t="s">
        <v>2440</v>
      </c>
      <c r="F987" s="30" t="str">
        <f t="shared" si="109"/>
        <v>奈良県御所市</v>
      </c>
      <c r="G987" s="41">
        <f>+e!F985</f>
        <v>22589</v>
      </c>
      <c r="H987" s="41">
        <f>+e!G985</f>
        <v>17</v>
      </c>
      <c r="I987" s="41">
        <f>+SUM(e!H985:K985)</f>
        <v>0</v>
      </c>
      <c r="J987" s="41">
        <f>+SUM(e!L985:O985)</f>
        <v>281515</v>
      </c>
      <c r="K987" s="41">
        <f>+e!P985</f>
        <v>576650</v>
      </c>
      <c r="L987" s="41">
        <f>+SUM(e!Q985:R985)</f>
        <v>2260489</v>
      </c>
      <c r="M987" s="31">
        <f>+IFERROR(ROUND(e!P985/e!S985,0),0)</f>
        <v>41189</v>
      </c>
      <c r="N987" s="30">
        <f>+IFERROR(ROUND(SUM(e!T985:V985)/e!S985,0),0)</f>
        <v>187</v>
      </c>
      <c r="O987" s="30">
        <f>+IFERROR(ROUND(e!W985/e!G985*100,1),0)</f>
        <v>58.8</v>
      </c>
      <c r="P987" s="41">
        <f>+e!X985</f>
        <v>7</v>
      </c>
      <c r="Q987" s="30">
        <f>+IFERROR(ROUND(e!Z985/e!Y985*100,1),0)</f>
        <v>100</v>
      </c>
      <c r="R987" s="30">
        <f>+IFERROR(ROUND(e!AB985/e!AA985*100,1),0)</f>
        <v>31.4</v>
      </c>
      <c r="S987" s="30">
        <f>+IFERROR(ROUND(SUM(e!AC985:AF985)/J987*100,1),0)</f>
        <v>11.1</v>
      </c>
      <c r="T987" s="30">
        <f>+IFERROR(ROUND(e!AG985/e!Y985*100,1),0)</f>
        <v>0</v>
      </c>
      <c r="U987" s="30">
        <f>+IFERROR(ROUND(e!AH985/SUM(e!AH985:AJ985)*100,1),0)</f>
        <v>10.199999999999999</v>
      </c>
      <c r="V987" s="30">
        <f>+IFERROR(ROUND(e!AK985/SUM(e!AK985:AQ985)*100,1),0)</f>
        <v>49.3</v>
      </c>
      <c r="W987" s="30">
        <f>+IFERROR(ROUND(SUM(e!AR985:BG985)/J987*100,1),0)</f>
        <v>9.6999999999999993</v>
      </c>
      <c r="X987" s="30">
        <f>+IFERROR(ROUND(SUM(e!BH985:BI985)/SUM(e!BJ985:BK985)*100,1),0)</f>
        <v>102.9</v>
      </c>
      <c r="Y987" s="30">
        <f t="shared" si="110"/>
        <v>392</v>
      </c>
      <c r="Z987" s="30">
        <f t="shared" si="111"/>
        <v>76.2</v>
      </c>
      <c r="AA987" s="30">
        <f>+IFERROR(ROUND(K987/SUM(e!T985:V985),1),0)</f>
        <v>220.3</v>
      </c>
      <c r="AB987" s="42">
        <f>+IFERROR(ROUND((SUM(e!BJ985:BK985)-SUM(e!BL985:BO985))/SUM(e!T985:V985),1),0)</f>
        <v>289</v>
      </c>
      <c r="AC987" s="30">
        <f>+IFERROR(ROUND(e!BP985/e!BQ985*100,1),0)</f>
        <v>255.8</v>
      </c>
      <c r="AD987" s="101">
        <f>+e!BR985</f>
        <v>6550</v>
      </c>
      <c r="AF987" s="5"/>
      <c r="AG987" s="29"/>
      <c r="BG987" s="5"/>
      <c r="BH987" s="29"/>
      <c r="CH987" s="5"/>
      <c r="CI987" s="29"/>
    </row>
    <row r="988" spans="2:87">
      <c r="B988" s="40" t="s">
        <v>2432</v>
      </c>
      <c r="C988" s="30" t="s">
        <v>2433</v>
      </c>
      <c r="D988" s="30" t="s">
        <v>1296</v>
      </c>
      <c r="E988" s="30" t="s">
        <v>2441</v>
      </c>
      <c r="F988" s="30" t="str">
        <f t="shared" si="109"/>
        <v>奈良県生駒市</v>
      </c>
      <c r="G988" s="41">
        <f>+e!F986</f>
        <v>117119</v>
      </c>
      <c r="H988" s="41">
        <f>+e!G986</f>
        <v>43</v>
      </c>
      <c r="I988" s="41">
        <f>+SUM(e!H986:K986)</f>
        <v>2</v>
      </c>
      <c r="J988" s="41">
        <f>+SUM(e!L986:O986)</f>
        <v>672688</v>
      </c>
      <c r="K988" s="41">
        <f>+e!P986</f>
        <v>2274256</v>
      </c>
      <c r="L988" s="41">
        <f>+SUM(e!Q986:R986)</f>
        <v>0</v>
      </c>
      <c r="M988" s="31">
        <f>+IFERROR(ROUND(e!P986/e!S986,0),0)</f>
        <v>94761</v>
      </c>
      <c r="N988" s="30">
        <f>+IFERROR(ROUND(SUM(e!T986:V986)/e!S986,0),0)</f>
        <v>488</v>
      </c>
      <c r="O988" s="30">
        <f>+IFERROR(ROUND(e!W986/e!G986*100,1),0)</f>
        <v>32.6</v>
      </c>
      <c r="P988" s="41">
        <f>+e!X986</f>
        <v>6</v>
      </c>
      <c r="Q988" s="30">
        <f>+IFERROR(ROUND(e!Z986/e!Y986*100,1),0)</f>
        <v>0</v>
      </c>
      <c r="R988" s="30">
        <f>+IFERROR(ROUND(e!AB986/e!AA986*100,1),0)</f>
        <v>83.1</v>
      </c>
      <c r="S988" s="30">
        <f>+IFERROR(ROUND(SUM(e!AC986:AF986)/J988*100,1),0)</f>
        <v>28.9</v>
      </c>
      <c r="T988" s="30">
        <f>+IFERROR(ROUND(e!AG986/e!Y986*100,1),0)</f>
        <v>48.5</v>
      </c>
      <c r="U988" s="30">
        <f>+IFERROR(ROUND(e!AH986/SUM(e!AH986:AJ986)*100,1),0)</f>
        <v>27.2</v>
      </c>
      <c r="V988" s="30">
        <f>+IFERROR(ROUND(e!AK986/SUM(e!AK986:AQ986)*100,1),0)</f>
        <v>87.6</v>
      </c>
      <c r="W988" s="30">
        <f>+IFERROR(ROUND(SUM(e!AR986:BG986)/J988*100,1),0)</f>
        <v>10.4</v>
      </c>
      <c r="X988" s="30">
        <f>+IFERROR(ROUND(SUM(e!BH986:BI986)/SUM(e!BJ986:BK986)*100,1),0)</f>
        <v>109.6</v>
      </c>
      <c r="Y988" s="30">
        <f t="shared" si="110"/>
        <v>0</v>
      </c>
      <c r="Z988" s="30">
        <f t="shared" si="111"/>
        <v>109.8</v>
      </c>
      <c r="AA988" s="30">
        <f>+IFERROR(ROUND(K988/SUM(e!T986:V986),1),0)</f>
        <v>194.3</v>
      </c>
      <c r="AB988" s="42">
        <f>+IFERROR(ROUND((SUM(e!BJ986:BK986)-SUM(e!BL986:BO986))/SUM(e!T986:V986),1),0)</f>
        <v>176.9</v>
      </c>
      <c r="AC988" s="30">
        <f>+IFERROR(ROUND(e!BP986/e!BQ986*100,1),0)</f>
        <v>2099.4</v>
      </c>
      <c r="AD988" s="101">
        <f>+e!BR986</f>
        <v>36500</v>
      </c>
      <c r="AF988" s="5"/>
      <c r="AG988" s="29"/>
      <c r="BG988" s="5"/>
      <c r="BH988" s="29"/>
      <c r="CH988" s="5"/>
      <c r="CI988" s="29"/>
    </row>
    <row r="989" spans="2:87">
      <c r="B989" s="40" t="s">
        <v>2432</v>
      </c>
      <c r="C989" s="30" t="s">
        <v>2433</v>
      </c>
      <c r="D989" s="30" t="s">
        <v>1298</v>
      </c>
      <c r="E989" s="30" t="s">
        <v>2442</v>
      </c>
      <c r="F989" s="30" t="str">
        <f t="shared" si="109"/>
        <v>奈良県広陵町</v>
      </c>
      <c r="G989" s="41">
        <f>+e!F987</f>
        <v>33519</v>
      </c>
      <c r="H989" s="41">
        <f>+e!G987</f>
        <v>9</v>
      </c>
      <c r="I989" s="41">
        <f>+SUM(e!H987:K987)</f>
        <v>0</v>
      </c>
      <c r="J989" s="41">
        <f>+SUM(e!L987:O987)</f>
        <v>240842</v>
      </c>
      <c r="K989" s="41">
        <f>+e!P987</f>
        <v>648951</v>
      </c>
      <c r="L989" s="41">
        <f>+SUM(e!Q987:R987)</f>
        <v>11241</v>
      </c>
      <c r="M989" s="31">
        <f>+IFERROR(ROUND(e!P987/e!S987,0),0)</f>
        <v>129790</v>
      </c>
      <c r="N989" s="30">
        <f>+IFERROR(ROUND(SUM(e!T987:V987)/e!S987,0),0)</f>
        <v>695</v>
      </c>
      <c r="O989" s="30">
        <f>+IFERROR(ROUND(e!W987/e!G987*100,1),0)</f>
        <v>44.4</v>
      </c>
      <c r="P989" s="41">
        <f>+e!X987</f>
        <v>7</v>
      </c>
      <c r="Q989" s="30">
        <f>+IFERROR(ROUND(e!Z987/e!Y987*100,1),0)</f>
        <v>0</v>
      </c>
      <c r="R989" s="30">
        <f>+IFERROR(ROUND(e!AB987/e!AA987*100,1),0)</f>
        <v>0</v>
      </c>
      <c r="S989" s="30">
        <f>+IFERROR(ROUND(SUM(e!AC987:AF987)/J989*100,1),0)</f>
        <v>26.4</v>
      </c>
      <c r="T989" s="30">
        <f>+IFERROR(ROUND(e!AG987/e!Y987*100,1),0)</f>
        <v>0</v>
      </c>
      <c r="U989" s="30">
        <f>+IFERROR(ROUND(e!AH987/SUM(e!AH987:AJ987)*100,1),0)</f>
        <v>0</v>
      </c>
      <c r="V989" s="30">
        <f>+IFERROR(ROUND(e!AK987/SUM(e!AK987:AQ987)*100,1),0)</f>
        <v>25.4</v>
      </c>
      <c r="W989" s="30">
        <f>+IFERROR(ROUND(SUM(e!AR987:BG987)/J989*100,1),0)</f>
        <v>9.8000000000000007</v>
      </c>
      <c r="X989" s="30">
        <f>+IFERROR(ROUND(SUM(e!BH987:BI987)/SUM(e!BJ987:BK987)*100,1),0)</f>
        <v>106.1</v>
      </c>
      <c r="Y989" s="30">
        <f t="shared" si="110"/>
        <v>1.7</v>
      </c>
      <c r="Z989" s="30">
        <f t="shared" si="111"/>
        <v>97.1</v>
      </c>
      <c r="AA989" s="30">
        <f>+IFERROR(ROUND(K989/SUM(e!T987:V987),1),0)</f>
        <v>186.8</v>
      </c>
      <c r="AB989" s="42">
        <f>+IFERROR(ROUND((SUM(e!BJ987:BK987)-SUM(e!BL987:BO987))/SUM(e!T987:V987),1),0)</f>
        <v>192.4</v>
      </c>
      <c r="AC989" s="30">
        <f>+IFERROR(ROUND(e!BP987/e!BQ987*100,1),0)</f>
        <v>922.4</v>
      </c>
      <c r="AD989" s="101">
        <f>+e!BR987</f>
        <v>18000</v>
      </c>
      <c r="AF989" s="5"/>
      <c r="AG989" s="29"/>
      <c r="BG989" s="5"/>
      <c r="BH989" s="29"/>
      <c r="CH989" s="5"/>
      <c r="CI989" s="29"/>
    </row>
    <row r="990" spans="2:87">
      <c r="B990" s="40" t="s">
        <v>2432</v>
      </c>
      <c r="C990" s="30" t="s">
        <v>2433</v>
      </c>
      <c r="D990" s="30" t="s">
        <v>1300</v>
      </c>
      <c r="E990" s="30" t="s">
        <v>2443</v>
      </c>
      <c r="F990" s="30" t="str">
        <f t="shared" si="109"/>
        <v>奈良県田原本町</v>
      </c>
      <c r="G990" s="41">
        <f>+e!F988</f>
        <v>31083</v>
      </c>
      <c r="H990" s="41">
        <f>+e!G988</f>
        <v>14</v>
      </c>
      <c r="I990" s="41">
        <f>+SUM(e!H988:K988)</f>
        <v>0</v>
      </c>
      <c r="J990" s="41">
        <f>+SUM(e!L988:O988)</f>
        <v>219893</v>
      </c>
      <c r="K990" s="41">
        <f>+e!P988</f>
        <v>676450</v>
      </c>
      <c r="L990" s="41">
        <f>+SUM(e!Q988:R988)</f>
        <v>1525890</v>
      </c>
      <c r="M990" s="31">
        <f>+IFERROR(ROUND(e!P988/e!S988,0),0)</f>
        <v>56371</v>
      </c>
      <c r="N990" s="30">
        <f>+IFERROR(ROUND(SUM(e!T988:V988)/e!S988,0),0)</f>
        <v>259</v>
      </c>
      <c r="O990" s="30">
        <f>+IFERROR(ROUND(e!W988/e!G988*100,1),0)</f>
        <v>14.3</v>
      </c>
      <c r="P990" s="41">
        <f>+e!X988</f>
        <v>5</v>
      </c>
      <c r="Q990" s="30">
        <f>+IFERROR(ROUND(e!Z988/e!Y988*100,1),0)</f>
        <v>0</v>
      </c>
      <c r="R990" s="30">
        <f>+IFERROR(ROUND(e!AB988/e!AA988*100,1),0)</f>
        <v>30.4</v>
      </c>
      <c r="S990" s="30">
        <f>+IFERROR(ROUND(SUM(e!AC988:AF988)/J990*100,1),0)</f>
        <v>1.7</v>
      </c>
      <c r="T990" s="30">
        <f>+IFERROR(ROUND(e!AG988/e!Y988*100,1),0)</f>
        <v>0</v>
      </c>
      <c r="U990" s="30">
        <f>+IFERROR(ROUND(e!AH988/SUM(e!AH988:AJ988)*100,1),0)</f>
        <v>0</v>
      </c>
      <c r="V990" s="30">
        <f>+IFERROR(ROUND(e!AK988/SUM(e!AK988:AQ988)*100,1),0)</f>
        <v>0</v>
      </c>
      <c r="W990" s="30">
        <f>+IFERROR(ROUND(SUM(e!AR988:BG988)/J990*100,1),0)</f>
        <v>0</v>
      </c>
      <c r="X990" s="30">
        <f>+IFERROR(ROUND(SUM(e!BH988:BI988)/SUM(e!BJ988:BK988)*100,1),0)</f>
        <v>95.4</v>
      </c>
      <c r="Y990" s="30">
        <f t="shared" si="110"/>
        <v>225.6</v>
      </c>
      <c r="Z990" s="30">
        <f t="shared" si="111"/>
        <v>89.4</v>
      </c>
      <c r="AA990" s="30">
        <f>+IFERROR(ROUND(K990/SUM(e!T988:V988),1),0)</f>
        <v>217.8</v>
      </c>
      <c r="AB990" s="42">
        <f>+IFERROR(ROUND((SUM(e!BJ988:BK988)-SUM(e!BL988:BO988))/SUM(e!T988:V988),1),0)</f>
        <v>243.5</v>
      </c>
      <c r="AC990" s="30">
        <f>+IFERROR(ROUND(e!BP988/e!BQ988*100,1),0)</f>
        <v>341.2</v>
      </c>
      <c r="AD990" s="101">
        <f>+e!BR988</f>
        <v>5000</v>
      </c>
      <c r="AF990" s="5"/>
      <c r="AG990" s="29"/>
      <c r="BG990" s="5"/>
      <c r="BH990" s="29"/>
      <c r="CH990" s="5"/>
      <c r="CI990" s="29"/>
    </row>
    <row r="991" spans="2:87">
      <c r="B991" s="40" t="s">
        <v>2432</v>
      </c>
      <c r="C991" s="30" t="s">
        <v>2433</v>
      </c>
      <c r="D991" s="30" t="s">
        <v>1302</v>
      </c>
      <c r="E991" s="30" t="s">
        <v>2444</v>
      </c>
      <c r="F991" s="30" t="str">
        <f t="shared" si="109"/>
        <v>奈良県五條市</v>
      </c>
      <c r="G991" s="41">
        <f>+e!F989</f>
        <v>27411</v>
      </c>
      <c r="H991" s="41">
        <f>+e!G989</f>
        <v>20</v>
      </c>
      <c r="I991" s="41">
        <f>+SUM(e!H989:K989)</f>
        <v>9</v>
      </c>
      <c r="J991" s="41">
        <f>+SUM(e!L989:O989)</f>
        <v>431215</v>
      </c>
      <c r="K991" s="41">
        <f>+e!P989</f>
        <v>694576</v>
      </c>
      <c r="L991" s="41">
        <f>+SUM(e!Q989:R989)</f>
        <v>2993361</v>
      </c>
      <c r="M991" s="31">
        <f>+IFERROR(ROUND(e!P989/e!S989,0),0)</f>
        <v>34729</v>
      </c>
      <c r="N991" s="30">
        <f>+IFERROR(ROUND(SUM(e!T989:V989)/e!S989,0),0)</f>
        <v>176</v>
      </c>
      <c r="O991" s="30">
        <f>+IFERROR(ROUND(e!W989/e!G989*100,1),0)</f>
        <v>10</v>
      </c>
      <c r="P991" s="41">
        <f>+e!X989</f>
        <v>6</v>
      </c>
      <c r="Q991" s="30">
        <f>+IFERROR(ROUND(e!Z989/e!Y989*100,1),0)</f>
        <v>0</v>
      </c>
      <c r="R991" s="30">
        <f>+IFERROR(ROUND(e!AB989/e!AA989*100,1),0)</f>
        <v>19.3</v>
      </c>
      <c r="S991" s="30">
        <f>+IFERROR(ROUND(SUM(e!AC989:AF989)/J991*100,1),0)</f>
        <v>30.6</v>
      </c>
      <c r="T991" s="30">
        <f>+IFERROR(ROUND(e!AG989/e!Y989*100,1),0)</f>
        <v>0</v>
      </c>
      <c r="U991" s="30">
        <f>+IFERROR(ROUND(e!AH989/SUM(e!AH989:AJ989)*100,1),0)</f>
        <v>0</v>
      </c>
      <c r="V991" s="30">
        <f>+IFERROR(ROUND(e!AK989/SUM(e!AK989:AQ989)*100,1),0)</f>
        <v>26.4</v>
      </c>
      <c r="W991" s="30">
        <f>+IFERROR(ROUND(SUM(e!AR989:BG989)/J991*100,1),0)</f>
        <v>3</v>
      </c>
      <c r="X991" s="30">
        <f>+IFERROR(ROUND(SUM(e!BH989:BI989)/SUM(e!BJ989:BK989)*100,1),0)</f>
        <v>94.6</v>
      </c>
      <c r="Y991" s="30">
        <f t="shared" si="110"/>
        <v>431</v>
      </c>
      <c r="Z991" s="30">
        <f t="shared" si="111"/>
        <v>79.599999999999994</v>
      </c>
      <c r="AA991" s="30">
        <f>+IFERROR(ROUND(K991/SUM(e!T989:V989),1),0)</f>
        <v>197.5</v>
      </c>
      <c r="AB991" s="42">
        <f>+IFERROR(ROUND((SUM(e!BJ989:BK989)-SUM(e!BL989:BO989))/SUM(e!T989:V989),1),0)</f>
        <v>248.2</v>
      </c>
      <c r="AC991" s="30">
        <f>+IFERROR(ROUND(e!BP989/e!BQ989*100,1),0)</f>
        <v>104.1</v>
      </c>
      <c r="AD991" s="101">
        <f>+e!BR989</f>
        <v>0</v>
      </c>
      <c r="AF991" s="5"/>
      <c r="AG991" s="29"/>
      <c r="BG991" s="5"/>
      <c r="BH991" s="29"/>
      <c r="CH991" s="5"/>
      <c r="CI991" s="29"/>
    </row>
    <row r="992" spans="2:87">
      <c r="B992" s="40" t="s">
        <v>2432</v>
      </c>
      <c r="C992" s="30" t="s">
        <v>2433</v>
      </c>
      <c r="D992" s="30" t="s">
        <v>1523</v>
      </c>
      <c r="E992" s="30" t="s">
        <v>2445</v>
      </c>
      <c r="F992" s="30" t="str">
        <f t="shared" si="109"/>
        <v>奈良県斑鳩町</v>
      </c>
      <c r="G992" s="41">
        <f>+e!F990</f>
        <v>27351</v>
      </c>
      <c r="H992" s="41">
        <f>+e!G990</f>
        <v>13</v>
      </c>
      <c r="I992" s="41">
        <f>+SUM(e!H990:K990)</f>
        <v>2</v>
      </c>
      <c r="J992" s="41">
        <f>+SUM(e!L990:O990)</f>
        <v>158629</v>
      </c>
      <c r="K992" s="41">
        <f>+e!P990</f>
        <v>612575</v>
      </c>
      <c r="L992" s="41">
        <f>+SUM(e!Q990:R990)</f>
        <v>1321147</v>
      </c>
      <c r="M992" s="31">
        <f>+IFERROR(ROUND(e!P990/e!S990,0),0)</f>
        <v>47121</v>
      </c>
      <c r="N992" s="30">
        <f>+IFERROR(ROUND(SUM(e!T990:V990)/e!S990,0),0)</f>
        <v>218</v>
      </c>
      <c r="O992" s="30">
        <f>+IFERROR(ROUND(e!W990/e!G990*100,1),0)</f>
        <v>30.8</v>
      </c>
      <c r="P992" s="41">
        <f>+e!X990</f>
        <v>13</v>
      </c>
      <c r="Q992" s="30">
        <f>+IFERROR(ROUND(e!Z990/e!Y990*100,1),0)</f>
        <v>0</v>
      </c>
      <c r="R992" s="30">
        <f>+IFERROR(ROUND(e!AB990/e!AA990*100,1),0)</f>
        <v>28.2</v>
      </c>
      <c r="S992" s="30">
        <f>+IFERROR(ROUND(SUM(e!AC990:AF990)/J992*100,1),0)</f>
        <v>31.8</v>
      </c>
      <c r="T992" s="30">
        <f>+IFERROR(ROUND(e!AG990/e!Y990*100,1),0)</f>
        <v>43.9</v>
      </c>
      <c r="U992" s="30">
        <f>+IFERROR(ROUND(e!AH990/SUM(e!AH990:AJ990)*100,1),0)</f>
        <v>0</v>
      </c>
      <c r="V992" s="30">
        <f>+IFERROR(ROUND(e!AK990/SUM(e!AK990:AQ990)*100,1),0)</f>
        <v>0</v>
      </c>
      <c r="W992" s="30">
        <f>+IFERROR(ROUND(SUM(e!AR990:BG990)/J992*100,1),0)</f>
        <v>14</v>
      </c>
      <c r="X992" s="30">
        <f>+IFERROR(ROUND(SUM(e!BH990:BI990)/SUM(e!BJ990:BK990)*100,1),0)</f>
        <v>108.9</v>
      </c>
      <c r="Y992" s="30">
        <f t="shared" si="110"/>
        <v>215.7</v>
      </c>
      <c r="Z992" s="30">
        <f t="shared" si="111"/>
        <v>106.7</v>
      </c>
      <c r="AA992" s="30">
        <f>+IFERROR(ROUND(K992/SUM(e!T990:V990),1),0)</f>
        <v>215.8</v>
      </c>
      <c r="AB992" s="42">
        <f>+IFERROR(ROUND((SUM(e!BJ990:BK990)-SUM(e!BL990:BO990))/SUM(e!T990:V990),1),0)</f>
        <v>202.3</v>
      </c>
      <c r="AC992" s="30">
        <f>+IFERROR(ROUND(e!BP990/e!BQ990*100,1),0)</f>
        <v>263.3</v>
      </c>
      <c r="AD992" s="101">
        <f>+e!BR990</f>
        <v>11500</v>
      </c>
      <c r="AF992" s="5"/>
      <c r="AG992" s="29"/>
      <c r="BG992" s="5"/>
      <c r="BH992" s="29"/>
      <c r="CH992" s="5"/>
      <c r="CI992" s="29"/>
    </row>
    <row r="993" spans="2:87">
      <c r="B993" s="40" t="s">
        <v>2432</v>
      </c>
      <c r="C993" s="30" t="s">
        <v>2433</v>
      </c>
      <c r="D993" s="30" t="s">
        <v>1304</v>
      </c>
      <c r="E993" s="30" t="s">
        <v>2446</v>
      </c>
      <c r="F993" s="30" t="str">
        <f t="shared" si="109"/>
        <v>奈良県王寺町</v>
      </c>
      <c r="G993" s="41">
        <f>+e!F991</f>
        <v>23734</v>
      </c>
      <c r="H993" s="41">
        <f>+e!G991</f>
        <v>7</v>
      </c>
      <c r="I993" s="41">
        <f>+SUM(e!H991:K991)</f>
        <v>0</v>
      </c>
      <c r="J993" s="41">
        <f>+SUM(e!L991:O991)</f>
        <v>111456</v>
      </c>
      <c r="K993" s="41">
        <f>+e!P991</f>
        <v>502880</v>
      </c>
      <c r="L993" s="41">
        <f>+SUM(e!Q991:R991)</f>
        <v>116425</v>
      </c>
      <c r="M993" s="31">
        <f>+IFERROR(ROUND(e!P991/e!S991,0),0)</f>
        <v>71840</v>
      </c>
      <c r="N993" s="30">
        <f>+IFERROR(ROUND(SUM(e!T991:V991)/e!S991,0),0)</f>
        <v>337</v>
      </c>
      <c r="O993" s="30">
        <f>+IFERROR(ROUND(e!W991/e!G991*100,1),0)</f>
        <v>0</v>
      </c>
      <c r="P993" s="41">
        <f>+e!X991</f>
        <v>4</v>
      </c>
      <c r="Q993" s="30">
        <f>+IFERROR(ROUND(e!Z991/e!Y991*100,1),0)</f>
        <v>0</v>
      </c>
      <c r="R993" s="30">
        <f>+IFERROR(ROUND(e!AB991/e!AA991*100,1),0)</f>
        <v>0</v>
      </c>
      <c r="S993" s="30">
        <f>+IFERROR(ROUND(SUM(e!AC991:AF991)/J993*100,1),0)</f>
        <v>7.4</v>
      </c>
      <c r="T993" s="30">
        <f>+IFERROR(ROUND(e!AG991/e!Y991*100,1),0)</f>
        <v>0</v>
      </c>
      <c r="U993" s="30">
        <f>+IFERROR(ROUND(e!AH991/SUM(e!AH991:AJ991)*100,1),0)</f>
        <v>0</v>
      </c>
      <c r="V993" s="30">
        <f>+IFERROR(ROUND(e!AK991/SUM(e!AK991:AQ991)*100,1),0)</f>
        <v>0</v>
      </c>
      <c r="W993" s="30">
        <f>+IFERROR(ROUND(SUM(e!AR991:BG991)/J993*100,1),0)</f>
        <v>11.4</v>
      </c>
      <c r="X993" s="30">
        <f>+IFERROR(ROUND(SUM(e!BH991:BI991)/SUM(e!BJ991:BK991)*100,1),0)</f>
        <v>108.4</v>
      </c>
      <c r="Y993" s="30">
        <f t="shared" si="110"/>
        <v>23.2</v>
      </c>
      <c r="Z993" s="30">
        <f t="shared" si="111"/>
        <v>107.8</v>
      </c>
      <c r="AA993" s="30">
        <f>+IFERROR(ROUND(K993/SUM(e!T991:V991),1),0)</f>
        <v>213.4</v>
      </c>
      <c r="AB993" s="42">
        <f>+IFERROR(ROUND((SUM(e!BJ991:BK991)-SUM(e!BL991:BO991))/SUM(e!T991:V991),1),0)</f>
        <v>197.9</v>
      </c>
      <c r="AC993" s="30">
        <f>+IFERROR(ROUND(e!BP991/e!BQ991*100,1),0)</f>
        <v>1504.5</v>
      </c>
      <c r="AD993" s="101">
        <f>+e!BR991</f>
        <v>19250</v>
      </c>
      <c r="AF993" s="5"/>
      <c r="AG993" s="29"/>
      <c r="BG993" s="5"/>
      <c r="BH993" s="29"/>
      <c r="CH993" s="5"/>
      <c r="CI993" s="29"/>
    </row>
    <row r="994" spans="2:87">
      <c r="B994" s="40" t="s">
        <v>2432</v>
      </c>
      <c r="C994" s="30" t="s">
        <v>2433</v>
      </c>
      <c r="D994" s="30" t="s">
        <v>1306</v>
      </c>
      <c r="E994" s="30" t="s">
        <v>2447</v>
      </c>
      <c r="F994" s="30" t="str">
        <f t="shared" si="109"/>
        <v>奈良県葛城市</v>
      </c>
      <c r="G994" s="41">
        <f>+e!F992</f>
        <v>36953</v>
      </c>
      <c r="H994" s="41">
        <f>+e!G992</f>
        <v>13</v>
      </c>
      <c r="I994" s="41">
        <f>+SUM(e!H992:K992)</f>
        <v>3</v>
      </c>
      <c r="J994" s="41">
        <f>+SUM(e!L992:O992)</f>
        <v>230749</v>
      </c>
      <c r="K994" s="41">
        <f>+e!P992</f>
        <v>552097</v>
      </c>
      <c r="L994" s="41">
        <f>+SUM(e!Q992:R992)</f>
        <v>333713</v>
      </c>
      <c r="M994" s="31">
        <f>+IFERROR(ROUND(e!P992/e!S992,0),0)</f>
        <v>46008</v>
      </c>
      <c r="N994" s="30">
        <f>+IFERROR(ROUND(SUM(e!T992:V992)/e!S992,0),0)</f>
        <v>358</v>
      </c>
      <c r="O994" s="30">
        <f>+IFERROR(ROUND(e!W992/e!G992*100,1),0)</f>
        <v>38.5</v>
      </c>
      <c r="P994" s="41">
        <f>+e!X992</f>
        <v>7</v>
      </c>
      <c r="Q994" s="30">
        <f>+IFERROR(ROUND(e!Z992/e!Y992*100,1),0)</f>
        <v>0</v>
      </c>
      <c r="R994" s="30">
        <f>+IFERROR(ROUND(e!AB992/e!AA992*100,1),0)</f>
        <v>40.6</v>
      </c>
      <c r="S994" s="30">
        <f>+IFERROR(ROUND(SUM(e!AC992:AF992)/J994*100,1),0)</f>
        <v>0</v>
      </c>
      <c r="T994" s="30">
        <f>+IFERROR(ROUND(e!AG992/e!Y992*100,1),0)</f>
        <v>0</v>
      </c>
      <c r="U994" s="30">
        <f>+IFERROR(ROUND(e!AH992/SUM(e!AH992:AJ992)*100,1),0)</f>
        <v>0</v>
      </c>
      <c r="V994" s="30">
        <f>+IFERROR(ROUND(e!AK992/SUM(e!AK992:AQ992)*100,1),0)</f>
        <v>76</v>
      </c>
      <c r="W994" s="30">
        <f>+IFERROR(ROUND(SUM(e!AR992:BG992)/J994*100,1),0)</f>
        <v>8.1999999999999993</v>
      </c>
      <c r="X994" s="30">
        <f>+IFERROR(ROUND(SUM(e!BH992:BI992)/SUM(e!BJ992:BK992)*100,1),0)</f>
        <v>121.9</v>
      </c>
      <c r="Y994" s="30">
        <f t="shared" si="110"/>
        <v>60.4</v>
      </c>
      <c r="Z994" s="30">
        <f t="shared" si="111"/>
        <v>113.7</v>
      </c>
      <c r="AA994" s="30">
        <f>+IFERROR(ROUND(K994/SUM(e!T992:V992),1),0)</f>
        <v>128.69999999999999</v>
      </c>
      <c r="AB994" s="42">
        <f>+IFERROR(ROUND((SUM(e!BJ992:BK992)-SUM(e!BL992:BO992))/SUM(e!T992:V992),1),0)</f>
        <v>113.2</v>
      </c>
      <c r="AC994" s="30">
        <f>+IFERROR(ROUND(e!BP992/e!BQ992*100,1),0)</f>
        <v>885</v>
      </c>
      <c r="AD994" s="101">
        <f>+e!BR992</f>
        <v>18510</v>
      </c>
      <c r="AF994" s="5"/>
      <c r="AG994" s="29"/>
      <c r="BG994" s="5"/>
      <c r="BH994" s="29"/>
      <c r="CH994" s="5"/>
      <c r="CI994" s="29"/>
    </row>
    <row r="995" spans="2:87">
      <c r="B995" s="40" t="s">
        <v>2432</v>
      </c>
      <c r="C995" s="30" t="s">
        <v>2433</v>
      </c>
      <c r="D995" s="30" t="s">
        <v>1308</v>
      </c>
      <c r="E995" s="30" t="s">
        <v>2448</v>
      </c>
      <c r="F995" s="30" t="str">
        <f t="shared" si="109"/>
        <v>奈良県大淀町</v>
      </c>
      <c r="G995" s="41">
        <f>+e!F993</f>
        <v>17025</v>
      </c>
      <c r="H995" s="41">
        <f>+e!G993</f>
        <v>12</v>
      </c>
      <c r="I995" s="41">
        <f>+SUM(e!H993:K993)</f>
        <v>1</v>
      </c>
      <c r="J995" s="41">
        <f>+SUM(e!L993:O993)</f>
        <v>194360</v>
      </c>
      <c r="K995" s="41">
        <f>+e!P993</f>
        <v>329271</v>
      </c>
      <c r="L995" s="41">
        <f>+SUM(e!Q993:R993)</f>
        <v>1250397</v>
      </c>
      <c r="M995" s="31">
        <f>+IFERROR(ROUND(e!P993/e!S993,0),0)</f>
        <v>41159</v>
      </c>
      <c r="N995" s="30">
        <f>+IFERROR(ROUND(SUM(e!T993:V993)/e!S993,0),0)</f>
        <v>330</v>
      </c>
      <c r="O995" s="30">
        <f>+IFERROR(ROUND(e!W993/e!G993*100,1),0)</f>
        <v>41.7</v>
      </c>
      <c r="P995" s="41">
        <f>+e!X993</f>
        <v>11</v>
      </c>
      <c r="Q995" s="30">
        <f>+IFERROR(ROUND(e!Z993/e!Y993*100,1),0)</f>
        <v>0</v>
      </c>
      <c r="R995" s="30">
        <f>+IFERROR(ROUND(e!AB993/e!AA993*100,1),0)</f>
        <v>44.7</v>
      </c>
      <c r="S995" s="30">
        <f>+IFERROR(ROUND(SUM(e!AC993:AF993)/J995*100,1),0)</f>
        <v>0.1</v>
      </c>
      <c r="T995" s="30">
        <f>+IFERROR(ROUND(e!AG993/e!Y993*100,1),0)</f>
        <v>40.700000000000003</v>
      </c>
      <c r="U995" s="30">
        <f>+IFERROR(ROUND(e!AH993/SUM(e!AH993:AJ993)*100,1),0)</f>
        <v>14.4</v>
      </c>
      <c r="V995" s="30">
        <f>+IFERROR(ROUND(e!AK993/SUM(e!AK993:AQ993)*100,1),0)</f>
        <v>24.7</v>
      </c>
      <c r="W995" s="30">
        <f>+IFERROR(ROUND(SUM(e!AR993:BG993)/J995*100,1),0)</f>
        <v>3.9</v>
      </c>
      <c r="X995" s="30">
        <f>+IFERROR(ROUND(SUM(e!BH993:BI993)/SUM(e!BJ993:BK993)*100,1),0)</f>
        <v>106.1</v>
      </c>
      <c r="Y995" s="30">
        <f t="shared" si="110"/>
        <v>379.7</v>
      </c>
      <c r="Z995" s="30">
        <f t="shared" si="111"/>
        <v>102.4</v>
      </c>
      <c r="AA995" s="30">
        <f>+IFERROR(ROUND(K995/SUM(e!T993:V993),1),0)</f>
        <v>124.7</v>
      </c>
      <c r="AB995" s="42">
        <f>+IFERROR(ROUND((SUM(e!BJ993:BK993)-SUM(e!BL993:BO993))/SUM(e!T993:V993),1),0)</f>
        <v>121.8</v>
      </c>
      <c r="AC995" s="30">
        <f>+IFERROR(ROUND(e!BP993/e!BQ993*100,1),0)</f>
        <v>832.5</v>
      </c>
      <c r="AD995" s="101">
        <f>+e!BR993</f>
        <v>0</v>
      </c>
      <c r="AF995" s="5"/>
      <c r="AG995" s="29"/>
      <c r="BG995" s="5"/>
      <c r="BH995" s="29"/>
      <c r="CH995" s="5"/>
      <c r="CI995" s="29"/>
    </row>
    <row r="996" spans="2:87">
      <c r="B996" s="40" t="s">
        <v>2432</v>
      </c>
      <c r="C996" s="30" t="s">
        <v>2433</v>
      </c>
      <c r="D996" s="30" t="s">
        <v>1310</v>
      </c>
      <c r="E996" s="30" t="s">
        <v>2449</v>
      </c>
      <c r="F996" s="30" t="str">
        <f t="shared" si="109"/>
        <v>奈良県下市町</v>
      </c>
      <c r="G996" s="41">
        <f>+e!F994</f>
        <v>5029</v>
      </c>
      <c r="H996" s="41">
        <f>+e!G994</f>
        <v>8</v>
      </c>
      <c r="I996" s="41">
        <f>+SUM(e!H994:K994)</f>
        <v>1</v>
      </c>
      <c r="J996" s="41">
        <f>+SUM(e!L994:O994)</f>
        <v>128027</v>
      </c>
      <c r="K996" s="41">
        <f>+e!P994</f>
        <v>134448</v>
      </c>
      <c r="L996" s="41">
        <f>+SUM(e!Q994:R994)</f>
        <v>1956977</v>
      </c>
      <c r="M996" s="31">
        <f>+IFERROR(ROUND(e!P994/e!S994,0),0)</f>
        <v>16806</v>
      </c>
      <c r="N996" s="30">
        <f>+IFERROR(ROUND(SUM(e!T994:V994)/e!S994,0),0)</f>
        <v>66</v>
      </c>
      <c r="O996" s="30">
        <f>+IFERROR(ROUND(e!W994/e!G994*100,1),0)</f>
        <v>0</v>
      </c>
      <c r="P996" s="41">
        <f>+e!X994</f>
        <v>17</v>
      </c>
      <c r="Q996" s="30">
        <f>+IFERROR(ROUND(e!Z994/e!Y994*100,1),0)</f>
        <v>0</v>
      </c>
      <c r="R996" s="30">
        <f>+IFERROR(ROUND(e!AB994/e!AA994*100,1),0)</f>
        <v>34.5</v>
      </c>
      <c r="S996" s="30">
        <f>+IFERROR(ROUND(SUM(e!AC994:AF994)/J996*100,1),0)</f>
        <v>0</v>
      </c>
      <c r="T996" s="30">
        <f>+IFERROR(ROUND(e!AG994/e!Y994*100,1),0)</f>
        <v>100</v>
      </c>
      <c r="U996" s="30">
        <f>+IFERROR(ROUND(e!AH994/SUM(e!AH994:AJ994)*100,1),0)</f>
        <v>100</v>
      </c>
      <c r="V996" s="30">
        <f>+IFERROR(ROUND(e!AK994/SUM(e!AK994:AQ994)*100,1),0)</f>
        <v>72.7</v>
      </c>
      <c r="W996" s="30">
        <f>+IFERROR(ROUND(SUM(e!AR994:BG994)/J996*100,1),0)</f>
        <v>25</v>
      </c>
      <c r="X996" s="30">
        <f>+IFERROR(ROUND(SUM(e!BH994:BI994)/SUM(e!BJ994:BK994)*100,1),0)</f>
        <v>122.9</v>
      </c>
      <c r="Y996" s="30">
        <f t="shared" si="110"/>
        <v>1455.6</v>
      </c>
      <c r="Z996" s="30">
        <f t="shared" si="111"/>
        <v>61.9</v>
      </c>
      <c r="AA996" s="30">
        <f>+IFERROR(ROUND(K996/SUM(e!T994:V994),1),0)</f>
        <v>254.2</v>
      </c>
      <c r="AB996" s="42">
        <f>+IFERROR(ROUND((SUM(e!BJ994:BK994)-SUM(e!BL994:BO994))/SUM(e!T994:V994),1),0)</f>
        <v>410.9</v>
      </c>
      <c r="AC996" s="30">
        <f>+IFERROR(ROUND(e!BP994/e!BQ994*100,1),0)</f>
        <v>112.2</v>
      </c>
      <c r="AD996" s="101">
        <f>+e!BR994</f>
        <v>0</v>
      </c>
      <c r="AF996" s="5"/>
      <c r="AG996" s="29"/>
      <c r="BG996" s="5"/>
      <c r="BH996" s="29"/>
      <c r="CH996" s="5"/>
      <c r="CI996" s="29"/>
    </row>
    <row r="997" spans="2:87">
      <c r="B997" s="40" t="s">
        <v>2432</v>
      </c>
      <c r="C997" s="30" t="s">
        <v>2433</v>
      </c>
      <c r="D997" s="30" t="s">
        <v>1314</v>
      </c>
      <c r="E997" s="30" t="s">
        <v>2450</v>
      </c>
      <c r="F997" s="30" t="str">
        <f t="shared" si="109"/>
        <v>奈良県三宅町</v>
      </c>
      <c r="G997" s="41">
        <f>+e!F995</f>
        <v>6635</v>
      </c>
      <c r="H997" s="41">
        <f>+e!G995</f>
        <v>2</v>
      </c>
      <c r="I997" s="41">
        <f>+SUM(e!H995:K995)</f>
        <v>0</v>
      </c>
      <c r="J997" s="41">
        <f>+SUM(e!L995:O995)</f>
        <v>52380</v>
      </c>
      <c r="K997" s="41">
        <f>+e!P995</f>
        <v>134248</v>
      </c>
      <c r="L997" s="41">
        <f>+SUM(e!Q995:R995)</f>
        <v>156199</v>
      </c>
      <c r="M997" s="31">
        <f>+IFERROR(ROUND(e!P995/e!S995,0),0)</f>
        <v>67124</v>
      </c>
      <c r="N997" s="30">
        <f>+IFERROR(ROUND(SUM(e!T995:V995)/e!S995,0),0)</f>
        <v>332</v>
      </c>
      <c r="O997" s="30">
        <f>+IFERROR(ROUND(e!W995/e!G995*100,1),0)</f>
        <v>100</v>
      </c>
      <c r="P997" s="41">
        <f>+e!X995</f>
        <v>4</v>
      </c>
      <c r="Q997" s="30">
        <f>+IFERROR(ROUND(e!Z995/e!Y995*100,1),0)</f>
        <v>0</v>
      </c>
      <c r="R997" s="30">
        <f>+IFERROR(ROUND(e!AB995/e!AA995*100,1),0)</f>
        <v>100</v>
      </c>
      <c r="S997" s="30">
        <f>+IFERROR(ROUND(SUM(e!AC995:AF995)/J997*100,1),0)</f>
        <v>0</v>
      </c>
      <c r="T997" s="30">
        <f>+IFERROR(ROUND(e!AG995/e!Y995*100,1),0)</f>
        <v>0</v>
      </c>
      <c r="U997" s="30">
        <f>+IFERROR(ROUND(e!AH995/SUM(e!AH995:AJ995)*100,1),0)</f>
        <v>0</v>
      </c>
      <c r="V997" s="30">
        <f>+IFERROR(ROUND(e!AK995/SUM(e!AK995:AQ995)*100,1),0)</f>
        <v>0</v>
      </c>
      <c r="W997" s="30">
        <f>+IFERROR(ROUND(SUM(e!AR995:BG995)/J997*100,1),0)</f>
        <v>0.6</v>
      </c>
      <c r="X997" s="30">
        <f>+IFERROR(ROUND(SUM(e!BH995:BI995)/SUM(e!BJ995:BK995)*100,1),0)</f>
        <v>103.1</v>
      </c>
      <c r="Y997" s="30">
        <f t="shared" si="110"/>
        <v>116.4</v>
      </c>
      <c r="Z997" s="30">
        <f t="shared" si="111"/>
        <v>99.6</v>
      </c>
      <c r="AA997" s="30">
        <f>+IFERROR(ROUND(K997/SUM(e!T995:V995),1),0)</f>
        <v>202.5</v>
      </c>
      <c r="AB997" s="42">
        <f>+IFERROR(ROUND((SUM(e!BJ995:BK995)-SUM(e!BL995:BO995))/SUM(e!T995:V995),1),0)</f>
        <v>203.4</v>
      </c>
      <c r="AC997" s="30">
        <f>+IFERROR(ROUND(e!BP995/e!BQ995*100,1),0)</f>
        <v>680.1</v>
      </c>
      <c r="AD997" s="101">
        <f>+e!BR995</f>
        <v>1100</v>
      </c>
      <c r="AF997" s="5"/>
      <c r="AG997" s="29"/>
      <c r="BG997" s="5"/>
      <c r="BH997" s="29"/>
      <c r="CH997" s="5"/>
      <c r="CI997" s="29"/>
    </row>
    <row r="998" spans="2:87">
      <c r="B998" s="40" t="s">
        <v>2432</v>
      </c>
      <c r="C998" s="30" t="s">
        <v>2433</v>
      </c>
      <c r="D998" s="30" t="s">
        <v>1316</v>
      </c>
      <c r="E998" s="30" t="s">
        <v>2451</v>
      </c>
      <c r="F998" s="30" t="str">
        <f t="shared" si="109"/>
        <v>奈良県三郷町</v>
      </c>
      <c r="G998" s="41">
        <f>+e!F996</f>
        <v>23340</v>
      </c>
      <c r="H998" s="41">
        <f>+e!G996</f>
        <v>9</v>
      </c>
      <c r="I998" s="41">
        <f>+SUM(e!H996:K996)</f>
        <v>6</v>
      </c>
      <c r="J998" s="41">
        <f>+SUM(e!L996:O996)</f>
        <v>142460</v>
      </c>
      <c r="K998" s="41">
        <f>+e!P996</f>
        <v>473025</v>
      </c>
      <c r="L998" s="41">
        <f>+SUM(e!Q996:R996)</f>
        <v>966164</v>
      </c>
      <c r="M998" s="31">
        <f>+IFERROR(ROUND(e!P996/e!S996,0),0)</f>
        <v>52558</v>
      </c>
      <c r="N998" s="30">
        <f>+IFERROR(ROUND(SUM(e!T996:V996)/e!S996,0),0)</f>
        <v>260</v>
      </c>
      <c r="O998" s="30">
        <f>+IFERROR(ROUND(e!W996/e!G996*100,1),0)</f>
        <v>33.299999999999997</v>
      </c>
      <c r="P998" s="41">
        <f>+e!X996</f>
        <v>6</v>
      </c>
      <c r="Q998" s="30">
        <f>+IFERROR(ROUND(e!Z996/e!Y996*100,1),0)</f>
        <v>0</v>
      </c>
      <c r="R998" s="30">
        <f>+IFERROR(ROUND(e!AB996/e!AA996*100,1),0)</f>
        <v>0</v>
      </c>
      <c r="S998" s="30">
        <f>+IFERROR(ROUND(SUM(e!AC996:AF996)/J998*100,1),0)</f>
        <v>2.9</v>
      </c>
      <c r="T998" s="30">
        <f>+IFERROR(ROUND(e!AG996/e!Y996*100,1),0)</f>
        <v>0</v>
      </c>
      <c r="U998" s="30">
        <f>+IFERROR(ROUND(e!AH996/SUM(e!AH996:AJ996)*100,1),0)</f>
        <v>0</v>
      </c>
      <c r="V998" s="30">
        <f>+IFERROR(ROUND(e!AK996/SUM(e!AK996:AQ996)*100,1),0)</f>
        <v>0</v>
      </c>
      <c r="W998" s="30">
        <f>+IFERROR(ROUND(SUM(e!AR996:BG996)/J998*100,1),0)</f>
        <v>3.6</v>
      </c>
      <c r="X998" s="30">
        <f>+IFERROR(ROUND(SUM(e!BH996:BI996)/SUM(e!BJ996:BK996)*100,1),0)</f>
        <v>89.6</v>
      </c>
      <c r="Y998" s="30">
        <f t="shared" si="110"/>
        <v>204.3</v>
      </c>
      <c r="Z998" s="30">
        <f t="shared" si="111"/>
        <v>85.8</v>
      </c>
      <c r="AA998" s="30">
        <f>+IFERROR(ROUND(K998/SUM(e!T996:V996),1),0)</f>
        <v>202.2</v>
      </c>
      <c r="AB998" s="42">
        <f>+IFERROR(ROUND((SUM(e!BJ996:BK996)-SUM(e!BL996:BO996))/SUM(e!T996:V996),1),0)</f>
        <v>235.6</v>
      </c>
      <c r="AC998" s="30">
        <f>+IFERROR(ROUND(e!BP996/e!BQ996*100,1),0)</f>
        <v>355.2</v>
      </c>
      <c r="AD998" s="101">
        <f>+e!BR996</f>
        <v>11900</v>
      </c>
      <c r="AF998" s="5"/>
      <c r="AG998" s="29"/>
      <c r="BG998" s="5"/>
      <c r="BH998" s="29"/>
      <c r="CH998" s="5"/>
      <c r="CI998" s="29"/>
    </row>
    <row r="999" spans="2:87">
      <c r="B999" s="40" t="s">
        <v>2432</v>
      </c>
      <c r="C999" s="30" t="s">
        <v>2433</v>
      </c>
      <c r="D999" s="30" t="s">
        <v>1318</v>
      </c>
      <c r="E999" s="30" t="s">
        <v>2452</v>
      </c>
      <c r="F999" s="30" t="str">
        <f t="shared" si="109"/>
        <v>奈良県平群町</v>
      </c>
      <c r="G999" s="41">
        <f>+e!F997</f>
        <v>18812</v>
      </c>
      <c r="H999" s="41">
        <f>+e!G997</f>
        <v>7</v>
      </c>
      <c r="I999" s="41">
        <f>+SUM(e!H997:K997)</f>
        <v>0</v>
      </c>
      <c r="J999" s="41">
        <f>+SUM(e!L997:O997)</f>
        <v>151551</v>
      </c>
      <c r="K999" s="41">
        <f>+e!P997</f>
        <v>395806</v>
      </c>
      <c r="L999" s="41">
        <f>+SUM(e!Q997:R997)</f>
        <v>502355</v>
      </c>
      <c r="M999" s="31">
        <f>+IFERROR(ROUND(e!P997/e!S997,0),0)</f>
        <v>65968</v>
      </c>
      <c r="N999" s="30">
        <f>+IFERROR(ROUND(SUM(e!T997:V997)/e!S997,0),0)</f>
        <v>315</v>
      </c>
      <c r="O999" s="30">
        <f>+IFERROR(ROUND(e!W997/e!G997*100,1),0)</f>
        <v>0</v>
      </c>
      <c r="P999" s="41">
        <f>+e!X997</f>
        <v>8</v>
      </c>
      <c r="Q999" s="30">
        <f>+IFERROR(ROUND(e!Z997/e!Y997*100,1),0)</f>
        <v>0</v>
      </c>
      <c r="R999" s="30">
        <f>+IFERROR(ROUND(e!AB997/e!AA997*100,1),0)</f>
        <v>0</v>
      </c>
      <c r="S999" s="30">
        <f>+IFERROR(ROUND(SUM(e!AC997:AF997)/J999*100,1),0)</f>
        <v>19.600000000000001</v>
      </c>
      <c r="T999" s="30">
        <f>+IFERROR(ROUND(e!AG997/e!Y997*100,1),0)</f>
        <v>0</v>
      </c>
      <c r="U999" s="30">
        <f>+IFERROR(ROUND(e!AH997/SUM(e!AH997:AJ997)*100,1),0)</f>
        <v>71.3</v>
      </c>
      <c r="V999" s="30">
        <f>+IFERROR(ROUND(e!AK997/SUM(e!AK997:AQ997)*100,1),0)</f>
        <v>48.9</v>
      </c>
      <c r="W999" s="30">
        <f>+IFERROR(ROUND(SUM(e!AR997:BG997)/J999*100,1),0)</f>
        <v>3.4</v>
      </c>
      <c r="X999" s="30">
        <f>+IFERROR(ROUND(SUM(e!BH997:BI997)/SUM(e!BJ997:BK997)*100,1),0)</f>
        <v>87.9</v>
      </c>
      <c r="Y999" s="30">
        <f t="shared" si="110"/>
        <v>126.9</v>
      </c>
      <c r="Z999" s="30">
        <f t="shared" si="111"/>
        <v>77.7</v>
      </c>
      <c r="AA999" s="30">
        <f>+IFERROR(ROUND(K999/SUM(e!T997:V997),1),0)</f>
        <v>209.6</v>
      </c>
      <c r="AB999" s="42">
        <f>+IFERROR(ROUND((SUM(e!BJ997:BK997)-SUM(e!BL997:BO997))/SUM(e!T997:V997),1),0)</f>
        <v>269.7</v>
      </c>
      <c r="AC999" s="30">
        <f>+IFERROR(ROUND(e!BP997/e!BQ997*100,1),0)</f>
        <v>239.1</v>
      </c>
      <c r="AD999" s="101">
        <f>+e!BR997</f>
        <v>0</v>
      </c>
      <c r="AF999" s="5"/>
      <c r="AG999" s="29"/>
      <c r="BG999" s="5"/>
      <c r="BH999" s="29"/>
      <c r="CH999" s="5"/>
      <c r="CI999" s="29"/>
    </row>
    <row r="1000" spans="2:87">
      <c r="B1000" s="40" t="s">
        <v>2432</v>
      </c>
      <c r="C1000" s="30" t="s">
        <v>2433</v>
      </c>
      <c r="D1000" s="30" t="s">
        <v>1320</v>
      </c>
      <c r="E1000" s="30" t="s">
        <v>2453</v>
      </c>
      <c r="F1000" s="30" t="str">
        <f t="shared" si="109"/>
        <v>奈良県宇陀市</v>
      </c>
      <c r="G1000" s="41">
        <f>+e!F998</f>
        <v>26137</v>
      </c>
      <c r="H1000" s="41">
        <f>+e!G998</f>
        <v>15</v>
      </c>
      <c r="I1000" s="41">
        <f>+SUM(e!H998:K998)</f>
        <v>36</v>
      </c>
      <c r="J1000" s="41">
        <f>+SUM(e!L998:O998)</f>
        <v>668656</v>
      </c>
      <c r="K1000" s="41">
        <f>+e!P998</f>
        <v>591645</v>
      </c>
      <c r="L1000" s="41">
        <f>+SUM(e!Q998:R998)</f>
        <v>3605757</v>
      </c>
      <c r="M1000" s="31">
        <f>+IFERROR(ROUND(e!P998/e!S998,0),0)</f>
        <v>39443</v>
      </c>
      <c r="N1000" s="30">
        <f>+IFERROR(ROUND(SUM(e!T998:V998)/e!S998,0),0)</f>
        <v>161</v>
      </c>
      <c r="O1000" s="30">
        <f>+IFERROR(ROUND(e!W998/e!G998*100,1),0)</f>
        <v>26.7</v>
      </c>
      <c r="P1000" s="41">
        <f>+e!X998</f>
        <v>4</v>
      </c>
      <c r="Q1000" s="30">
        <f>+IFERROR(ROUND(e!Z998/e!Y998*100,1),0)</f>
        <v>0</v>
      </c>
      <c r="R1000" s="30">
        <f>+IFERROR(ROUND(e!AB998/e!AA998*100,1),0)</f>
        <v>0</v>
      </c>
      <c r="S1000" s="30">
        <f>+IFERROR(ROUND(SUM(e!AC998:AF998)/J1000*100,1),0)</f>
        <v>15.6</v>
      </c>
      <c r="T1000" s="30">
        <f>+IFERROR(ROUND(e!AG998/e!Y998*100,1),0)</f>
        <v>0</v>
      </c>
      <c r="U1000" s="30">
        <f>+IFERROR(ROUND(e!AH998/SUM(e!AH998:AJ998)*100,1),0)</f>
        <v>0</v>
      </c>
      <c r="V1000" s="30">
        <f>+IFERROR(ROUND(e!AK998/SUM(e!AK998:AQ998)*100,1),0)</f>
        <v>14</v>
      </c>
      <c r="W1000" s="30">
        <f>+IFERROR(ROUND(SUM(e!AR998:BG998)/J1000*100,1),0)</f>
        <v>15.4</v>
      </c>
      <c r="X1000" s="30">
        <f>+IFERROR(ROUND(SUM(e!BH998:BI998)/SUM(e!BJ998:BK998)*100,1),0)</f>
        <v>100.6</v>
      </c>
      <c r="Y1000" s="30">
        <f t="shared" si="110"/>
        <v>609.4</v>
      </c>
      <c r="Z1000" s="30">
        <f t="shared" si="111"/>
        <v>77.7</v>
      </c>
      <c r="AA1000" s="30">
        <f>+IFERROR(ROUND(K1000/SUM(e!T998:V998),1),0)</f>
        <v>245.6</v>
      </c>
      <c r="AB1000" s="42">
        <f>+IFERROR(ROUND((SUM(e!BJ998:BK998)-SUM(e!BL998:BO998))/SUM(e!T998:V998),1),0)</f>
        <v>316.2</v>
      </c>
      <c r="AC1000" s="30">
        <f>+IFERROR(ROUND(e!BP998/e!BQ998*100,1),0)</f>
        <v>271.7</v>
      </c>
      <c r="AD1000" s="101">
        <f>+e!BR998</f>
        <v>9931</v>
      </c>
      <c r="AF1000" s="5"/>
      <c r="AG1000" s="29"/>
      <c r="BG1000" s="5"/>
      <c r="BH1000" s="29"/>
      <c r="CH1000" s="5"/>
      <c r="CI1000" s="29"/>
    </row>
    <row r="1001" spans="2:87">
      <c r="B1001" s="40" t="s">
        <v>2432</v>
      </c>
      <c r="C1001" s="30" t="s">
        <v>2433</v>
      </c>
      <c r="D1001" s="30" t="s">
        <v>1531</v>
      </c>
      <c r="E1001" s="30" t="s">
        <v>2454</v>
      </c>
      <c r="F1001" s="30" t="str">
        <f t="shared" si="109"/>
        <v>奈良県高取町</v>
      </c>
      <c r="G1001" s="41">
        <f>+e!F999</f>
        <v>6640</v>
      </c>
      <c r="H1001" s="41">
        <f>+e!G999</f>
        <v>2</v>
      </c>
      <c r="I1001" s="41">
        <f>+SUM(e!H999:K999)</f>
        <v>0</v>
      </c>
      <c r="J1001" s="41">
        <f>+SUM(e!L999:O999)</f>
        <v>77318</v>
      </c>
      <c r="K1001" s="41">
        <f>+e!P999</f>
        <v>170651</v>
      </c>
      <c r="L1001" s="41">
        <f>+SUM(e!Q999:R999)</f>
        <v>80012</v>
      </c>
      <c r="M1001" s="31">
        <f>+IFERROR(ROUND(e!P999/e!S999,0),0)</f>
        <v>85326</v>
      </c>
      <c r="N1001" s="30">
        <f>+IFERROR(ROUND(SUM(e!T999:V999)/e!S999,0),0)</f>
        <v>340</v>
      </c>
      <c r="O1001" s="30">
        <f>+IFERROR(ROUND(e!W999/e!G999*100,1),0)</f>
        <v>0</v>
      </c>
      <c r="P1001" s="41">
        <f>+e!X999</f>
        <v>24</v>
      </c>
      <c r="Q1001" s="30">
        <f>+IFERROR(ROUND(e!Z999/e!Y999*100,1),0)</f>
        <v>0</v>
      </c>
      <c r="R1001" s="30">
        <f>+IFERROR(ROUND(e!AB999/e!AA999*100,1),0)</f>
        <v>0</v>
      </c>
      <c r="S1001" s="30">
        <f>+IFERROR(ROUND(SUM(e!AC999:AF999)/J1001*100,1),0)</f>
        <v>19.2</v>
      </c>
      <c r="T1001" s="30">
        <f>+IFERROR(ROUND(e!AG999/e!Y999*100,1),0)</f>
        <v>0</v>
      </c>
      <c r="U1001" s="30">
        <f>+IFERROR(ROUND(e!AH999/SUM(e!AH999:AJ999)*100,1),0)</f>
        <v>0</v>
      </c>
      <c r="V1001" s="30">
        <f>+IFERROR(ROUND(e!AK999/SUM(e!AK999:AQ999)*100,1),0)</f>
        <v>0</v>
      </c>
      <c r="W1001" s="30">
        <f>+IFERROR(ROUND(SUM(e!AR999:BG999)/J1001*100,1),0)</f>
        <v>6.7</v>
      </c>
      <c r="X1001" s="30">
        <f>+IFERROR(ROUND(SUM(e!BH999:BI999)/SUM(e!BJ999:BK999)*100,1),0)</f>
        <v>118.1</v>
      </c>
      <c r="Y1001" s="30">
        <f t="shared" si="110"/>
        <v>46.9</v>
      </c>
      <c r="Z1001" s="30">
        <f t="shared" si="111"/>
        <v>108.9</v>
      </c>
      <c r="AA1001" s="30">
        <f>+IFERROR(ROUND(K1001/SUM(e!T999:V999),1),0)</f>
        <v>251.3</v>
      </c>
      <c r="AB1001" s="42">
        <f>+IFERROR(ROUND((SUM(e!BJ999:BK999)-SUM(e!BL999:BO999))/SUM(e!T999:V999),1),0)</f>
        <v>230.8</v>
      </c>
      <c r="AC1001" s="30">
        <f>+IFERROR(ROUND(e!BP999/e!BQ999*100,1),0)</f>
        <v>1257.3</v>
      </c>
      <c r="AD1001" s="101">
        <f>+e!BR999</f>
        <v>3800</v>
      </c>
      <c r="AF1001" s="5"/>
      <c r="AG1001" s="29"/>
      <c r="BG1001" s="5"/>
      <c r="BH1001" s="29"/>
      <c r="CH1001" s="5"/>
      <c r="CI1001" s="29"/>
    </row>
    <row r="1002" spans="2:87">
      <c r="B1002" s="40" t="s">
        <v>2432</v>
      </c>
      <c r="C1002" s="30" t="s">
        <v>2433</v>
      </c>
      <c r="D1002" s="30" t="s">
        <v>1322</v>
      </c>
      <c r="E1002" s="30" t="s">
        <v>2455</v>
      </c>
      <c r="F1002" s="30" t="str">
        <f t="shared" si="109"/>
        <v>奈良県河合町</v>
      </c>
      <c r="G1002" s="41">
        <f>+e!F1000</f>
        <v>20688</v>
      </c>
      <c r="H1002" s="41">
        <f>+e!G1000</f>
        <v>6</v>
      </c>
      <c r="I1002" s="41">
        <f>+SUM(e!H1000:K1000)</f>
        <v>1</v>
      </c>
      <c r="J1002" s="41">
        <f>+SUM(e!L1000:O1000)</f>
        <v>119991</v>
      </c>
      <c r="K1002" s="41">
        <f>+e!P1000</f>
        <v>475324</v>
      </c>
      <c r="L1002" s="41">
        <f>+SUM(e!Q1000:R1000)</f>
        <v>378355</v>
      </c>
      <c r="M1002" s="31">
        <f>+IFERROR(ROUND(e!P1000/e!S1000,0),0)</f>
        <v>158441</v>
      </c>
      <c r="N1002" s="30">
        <f>+IFERROR(ROUND(SUM(e!T1000:V1000)/e!S1000,0),0)</f>
        <v>755</v>
      </c>
      <c r="O1002" s="30">
        <f>+IFERROR(ROUND(e!W1000/e!G1000*100,1),0)</f>
        <v>33.299999999999997</v>
      </c>
      <c r="P1002" s="41">
        <f>+e!X1000</f>
        <v>11</v>
      </c>
      <c r="Q1002" s="30">
        <f>+IFERROR(ROUND(e!Z1000/e!Y1000*100,1),0)</f>
        <v>0</v>
      </c>
      <c r="R1002" s="30">
        <f>+IFERROR(ROUND(e!AB1000/e!AA1000*100,1),0)</f>
        <v>100</v>
      </c>
      <c r="S1002" s="30">
        <f>+IFERROR(ROUND(SUM(e!AC1000:AF1000)/J1002*100,1),0)</f>
        <v>0</v>
      </c>
      <c r="T1002" s="30">
        <f>+IFERROR(ROUND(e!AG1000/e!Y1000*100,1),0)</f>
        <v>0</v>
      </c>
      <c r="U1002" s="30">
        <f>+IFERROR(ROUND(e!AH1000/SUM(e!AH1000:AJ1000)*100,1),0)</f>
        <v>0</v>
      </c>
      <c r="V1002" s="30">
        <f>+IFERROR(ROUND(e!AK1000/SUM(e!AK1000:AQ1000)*100,1),0)</f>
        <v>0</v>
      </c>
      <c r="W1002" s="30">
        <f>+IFERROR(ROUND(SUM(e!AR1000:BG1000)/J1002*100,1),0)</f>
        <v>0.1</v>
      </c>
      <c r="X1002" s="30">
        <f>+IFERROR(ROUND(SUM(e!BH1000:BI1000)/SUM(e!BJ1000:BK1000)*100,1),0)</f>
        <v>109.2</v>
      </c>
      <c r="Y1002" s="30">
        <f t="shared" si="110"/>
        <v>79.599999999999994</v>
      </c>
      <c r="Z1002" s="30">
        <f t="shared" si="111"/>
        <v>103.9</v>
      </c>
      <c r="AA1002" s="30">
        <f>+IFERROR(ROUND(K1002/SUM(e!T1000:V1000),1),0)</f>
        <v>209.9</v>
      </c>
      <c r="AB1002" s="42">
        <f>+IFERROR(ROUND((SUM(e!BJ1000:BK1000)-SUM(e!BL1000:BO1000))/SUM(e!T1000:V1000),1),0)</f>
        <v>202.1</v>
      </c>
      <c r="AC1002" s="30">
        <f>+IFERROR(ROUND(e!BP1000/e!BQ1000*100,1),0)</f>
        <v>521.79999999999995</v>
      </c>
      <c r="AD1002" s="101">
        <f>+e!BR1000</f>
        <v>11486</v>
      </c>
      <c r="AF1002" s="5"/>
      <c r="AG1002" s="29"/>
      <c r="BG1002" s="5"/>
      <c r="BH1002" s="29"/>
      <c r="CH1002" s="5"/>
      <c r="CI1002" s="29"/>
    </row>
    <row r="1003" spans="2:87">
      <c r="B1003" s="40" t="s">
        <v>2432</v>
      </c>
      <c r="C1003" s="30" t="s">
        <v>2433</v>
      </c>
      <c r="D1003" s="30" t="s">
        <v>1485</v>
      </c>
      <c r="E1003" s="30" t="s">
        <v>2456</v>
      </c>
      <c r="F1003" s="30" t="str">
        <f t="shared" si="109"/>
        <v>奈良県香芝市</v>
      </c>
      <c r="G1003" s="41">
        <f>+e!F1001</f>
        <v>78413</v>
      </c>
      <c r="H1003" s="41">
        <f>+e!G1001</f>
        <v>22</v>
      </c>
      <c r="I1003" s="41">
        <f>+SUM(e!H1001:K1001)</f>
        <v>0</v>
      </c>
      <c r="J1003" s="41">
        <f>+SUM(e!L1001:O1001)</f>
        <v>379606</v>
      </c>
      <c r="K1003" s="41">
        <f>+e!P1001</f>
        <v>1496299</v>
      </c>
      <c r="L1003" s="41">
        <f>+SUM(e!Q1001:R1001)</f>
        <v>128371</v>
      </c>
      <c r="M1003" s="31">
        <f>+IFERROR(ROUND(e!P1001/e!S1001,0),0)</f>
        <v>88018</v>
      </c>
      <c r="N1003" s="30">
        <f>+IFERROR(ROUND(SUM(e!T1001:V1001)/e!S1001,0),0)</f>
        <v>463</v>
      </c>
      <c r="O1003" s="30">
        <f>+IFERROR(ROUND(e!W1001/e!G1001*100,1),0)</f>
        <v>22.7</v>
      </c>
      <c r="P1003" s="41">
        <f>+e!X1001</f>
        <v>16</v>
      </c>
      <c r="Q1003" s="30">
        <f>+IFERROR(ROUND(e!Z1001/e!Y1001*100,1),0)</f>
        <v>0</v>
      </c>
      <c r="R1003" s="30">
        <f>+IFERROR(ROUND(e!AB1001/e!AA1001*100,1),0)</f>
        <v>0</v>
      </c>
      <c r="S1003" s="30">
        <f>+IFERROR(ROUND(SUM(e!AC1001:AF1001)/J1003*100,1),0)</f>
        <v>25.3</v>
      </c>
      <c r="T1003" s="30">
        <f>+IFERROR(ROUND(e!AG1001/e!Y1001*100,1),0)</f>
        <v>0</v>
      </c>
      <c r="U1003" s="30">
        <f>+IFERROR(ROUND(e!AH1001/SUM(e!AH1001:AJ1001)*100,1),0)</f>
        <v>0</v>
      </c>
      <c r="V1003" s="30">
        <f>+IFERROR(ROUND(e!AK1001/SUM(e!AK1001:AQ1001)*100,1),0)</f>
        <v>100</v>
      </c>
      <c r="W1003" s="30">
        <f>+IFERROR(ROUND(SUM(e!AR1001:BG1001)/J1003*100,1),0)</f>
        <v>5.0999999999999996</v>
      </c>
      <c r="X1003" s="30">
        <f>+IFERROR(ROUND(SUM(e!BH1001:BI1001)/SUM(e!BJ1001:BK1001)*100,1),0)</f>
        <v>114.7</v>
      </c>
      <c r="Y1003" s="30">
        <f t="shared" si="110"/>
        <v>8.6</v>
      </c>
      <c r="Z1003" s="30">
        <f t="shared" si="111"/>
        <v>108.4</v>
      </c>
      <c r="AA1003" s="30">
        <f>+IFERROR(ROUND(K1003/SUM(e!T1001:V1001),1),0)</f>
        <v>190</v>
      </c>
      <c r="AB1003" s="42">
        <f>+IFERROR(ROUND((SUM(e!BJ1001:BK1001)-SUM(e!BL1001:BO1001))/SUM(e!T1001:V1001),1),0)</f>
        <v>175.2</v>
      </c>
      <c r="AC1003" s="30">
        <f>+IFERROR(ROUND(e!BP1001/e!BQ1001*100,1),0)</f>
        <v>683.2</v>
      </c>
      <c r="AD1003" s="101">
        <f>+e!BR1001</f>
        <v>28700</v>
      </c>
      <c r="AF1003" s="5"/>
      <c r="AG1003" s="29"/>
      <c r="BG1003" s="5"/>
      <c r="BH1003" s="29"/>
      <c r="CH1003" s="5"/>
      <c r="CI1003" s="29"/>
    </row>
    <row r="1004" spans="2:87">
      <c r="B1004" s="40" t="s">
        <v>2432</v>
      </c>
      <c r="C1004" s="30" t="s">
        <v>2433</v>
      </c>
      <c r="D1004" s="30" t="s">
        <v>1324</v>
      </c>
      <c r="E1004" s="30" t="s">
        <v>2457</v>
      </c>
      <c r="F1004" s="30" t="str">
        <f t="shared" si="109"/>
        <v>奈良県吉野町</v>
      </c>
      <c r="G1004" s="41">
        <f>+e!F1002</f>
        <v>6459</v>
      </c>
      <c r="H1004" s="41">
        <f>+e!G1002</f>
        <v>3</v>
      </c>
      <c r="I1004" s="41">
        <f>+SUM(e!H1002:K1002)</f>
        <v>11</v>
      </c>
      <c r="J1004" s="41">
        <f>+SUM(e!L1002:O1002)</f>
        <v>156052</v>
      </c>
      <c r="K1004" s="41">
        <f>+e!P1002</f>
        <v>181708</v>
      </c>
      <c r="L1004" s="41">
        <f>+SUM(e!Q1002:R1002)</f>
        <v>2537397</v>
      </c>
      <c r="M1004" s="31">
        <f>+IFERROR(ROUND(e!P1002/e!S1002,0),0)</f>
        <v>90854</v>
      </c>
      <c r="N1004" s="30">
        <f>+IFERROR(ROUND(SUM(e!T1002:V1002)/e!S1002,0),0)</f>
        <v>387</v>
      </c>
      <c r="O1004" s="30">
        <f>+IFERROR(ROUND(e!W1002/e!G1002*100,1),0)</f>
        <v>33.299999999999997</v>
      </c>
      <c r="P1004" s="41">
        <f>+e!X1002</f>
        <v>9</v>
      </c>
      <c r="Q1004" s="30">
        <f>+IFERROR(ROUND(e!Z1002/e!Y1002*100,1),0)</f>
        <v>0</v>
      </c>
      <c r="R1004" s="30">
        <f>+IFERROR(ROUND(e!AB1002/e!AA1002*100,1),0)</f>
        <v>23.9</v>
      </c>
      <c r="S1004" s="30">
        <f>+IFERROR(ROUND(SUM(e!AC1002:AF1002)/J1004*100,1),0)</f>
        <v>0</v>
      </c>
      <c r="T1004" s="30">
        <f>+IFERROR(ROUND(e!AG1002/e!Y1002*100,1),0)</f>
        <v>0</v>
      </c>
      <c r="U1004" s="30">
        <f>+IFERROR(ROUND(e!AH1002/SUM(e!AH1002:AJ1002)*100,1),0)</f>
        <v>0</v>
      </c>
      <c r="V1004" s="30">
        <f>+IFERROR(ROUND(e!AK1002/SUM(e!AK1002:AQ1002)*100,1),0)</f>
        <v>0</v>
      </c>
      <c r="W1004" s="30">
        <f>+IFERROR(ROUND(SUM(e!AR1002:BG1002)/J1004*100,1),0)</f>
        <v>25.3</v>
      </c>
      <c r="X1004" s="30">
        <f>+IFERROR(ROUND(SUM(e!BH1002:BI1002)/SUM(e!BJ1002:BK1002)*100,1),0)</f>
        <v>78.900000000000006</v>
      </c>
      <c r="Y1004" s="30">
        <f t="shared" si="110"/>
        <v>1396.4</v>
      </c>
      <c r="Z1004" s="30">
        <f t="shared" si="111"/>
        <v>65.5</v>
      </c>
      <c r="AA1004" s="30">
        <f>+IFERROR(ROUND(K1004/SUM(e!T1002:V1002),1),0)</f>
        <v>234.8</v>
      </c>
      <c r="AB1004" s="42">
        <f>+IFERROR(ROUND((SUM(e!BJ1002:BK1002)-SUM(e!BL1002:BO1002))/SUM(e!T1002:V1002),1),0)</f>
        <v>358.6</v>
      </c>
      <c r="AC1004" s="30">
        <f>+IFERROR(ROUND(e!BP1002/e!BQ1002*100,1),0)</f>
        <v>190.3</v>
      </c>
      <c r="AD1004" s="101">
        <f>+e!BR1002</f>
        <v>0</v>
      </c>
      <c r="AF1004" s="5"/>
      <c r="AG1004" s="29"/>
      <c r="BG1004" s="5"/>
      <c r="BH1004" s="29"/>
      <c r="CH1004" s="5"/>
      <c r="CI1004" s="29"/>
    </row>
    <row r="1005" spans="2:87">
      <c r="B1005" s="40" t="s">
        <v>2432</v>
      </c>
      <c r="C1005" s="30" t="s">
        <v>2433</v>
      </c>
      <c r="D1005" s="30" t="s">
        <v>1326</v>
      </c>
      <c r="E1005" s="30" t="s">
        <v>2458</v>
      </c>
      <c r="F1005" s="30" t="str">
        <f t="shared" si="109"/>
        <v>奈良県上牧町</v>
      </c>
      <c r="G1005" s="41">
        <f>+e!F1003</f>
        <v>17576</v>
      </c>
      <c r="H1005" s="41">
        <f>+e!G1003</f>
        <v>12</v>
      </c>
      <c r="I1005" s="41">
        <f>+SUM(e!H1003:K1003)</f>
        <v>0</v>
      </c>
      <c r="J1005" s="41">
        <f>+SUM(e!L1003:O1003)</f>
        <v>99581</v>
      </c>
      <c r="K1005" s="41">
        <f>+e!P1003</f>
        <v>440400</v>
      </c>
      <c r="L1005" s="41">
        <f>+SUM(e!Q1003:R1003)</f>
        <v>73582</v>
      </c>
      <c r="M1005" s="31">
        <f>+IFERROR(ROUND(e!P1003/e!S1003,0),0)</f>
        <v>36700</v>
      </c>
      <c r="N1005" s="30">
        <f>+IFERROR(ROUND(SUM(e!T1003:V1003)/e!S1003,0),0)</f>
        <v>159</v>
      </c>
      <c r="O1005" s="30">
        <f>+IFERROR(ROUND(e!W1003/e!G1003*100,1),0)</f>
        <v>33.299999999999997</v>
      </c>
      <c r="P1005" s="41">
        <f>+e!X1003</f>
        <v>28</v>
      </c>
      <c r="Q1005" s="30">
        <f>+IFERROR(ROUND(e!Z1003/e!Y1003*100,1),0)</f>
        <v>0</v>
      </c>
      <c r="R1005" s="30">
        <f>+IFERROR(ROUND(e!AB1003/e!AA1003*100,1),0)</f>
        <v>0</v>
      </c>
      <c r="S1005" s="30">
        <f>+IFERROR(ROUND(SUM(e!AC1003:AF1003)/J1005*100,1),0)</f>
        <v>25.8</v>
      </c>
      <c r="T1005" s="30">
        <f>+IFERROR(ROUND(e!AG1003/e!Y1003*100,1),0)</f>
        <v>0</v>
      </c>
      <c r="U1005" s="30">
        <f>+IFERROR(ROUND(e!AH1003/SUM(e!AH1003:AJ1003)*100,1),0)</f>
        <v>0</v>
      </c>
      <c r="V1005" s="30">
        <f>+IFERROR(ROUND(e!AK1003/SUM(e!AK1003:AQ1003)*100,1),0)</f>
        <v>0</v>
      </c>
      <c r="W1005" s="30">
        <f>+IFERROR(ROUND(SUM(e!AR1003:BG1003)/J1005*100,1),0)</f>
        <v>1.3</v>
      </c>
      <c r="X1005" s="30">
        <f>+IFERROR(ROUND(SUM(e!BH1003:BI1003)/SUM(e!BJ1003:BK1003)*100,1),0)</f>
        <v>112</v>
      </c>
      <c r="Y1005" s="30">
        <f t="shared" si="110"/>
        <v>16.7</v>
      </c>
      <c r="Z1005" s="30">
        <f t="shared" si="111"/>
        <v>106.4</v>
      </c>
      <c r="AA1005" s="30">
        <f>+IFERROR(ROUND(K1005/SUM(e!T1003:V1003),1),0)</f>
        <v>231.3</v>
      </c>
      <c r="AB1005" s="42">
        <f>+IFERROR(ROUND((SUM(e!BJ1003:BK1003)-SUM(e!BL1003:BO1003))/SUM(e!T1003:V1003),1),0)</f>
        <v>217.3</v>
      </c>
      <c r="AC1005" s="30">
        <f>+IFERROR(ROUND(e!BP1003/e!BQ1003*100,1),0)</f>
        <v>1458.4</v>
      </c>
      <c r="AD1005" s="101">
        <f>+e!BR1003</f>
        <v>10500</v>
      </c>
      <c r="AF1005" s="5"/>
      <c r="AG1005" s="29"/>
      <c r="BG1005" s="5"/>
      <c r="BH1005" s="29"/>
      <c r="CH1005" s="5"/>
      <c r="CI1005" s="29"/>
    </row>
    <row r="1006" spans="2:87">
      <c r="B1006" s="40" t="s">
        <v>2432</v>
      </c>
      <c r="C1006" s="30" t="s">
        <v>2433</v>
      </c>
      <c r="D1006" s="30" t="s">
        <v>1328</v>
      </c>
      <c r="E1006" s="30" t="s">
        <v>2459</v>
      </c>
      <c r="F1006" s="30" t="str">
        <f t="shared" si="109"/>
        <v>奈良県明日香村</v>
      </c>
      <c r="G1006" s="41">
        <f>+e!F1004</f>
        <v>5254</v>
      </c>
      <c r="H1006" s="41">
        <f>+e!G1004</f>
        <v>3</v>
      </c>
      <c r="I1006" s="41">
        <f>+SUM(e!H1004:K1004)</f>
        <v>0</v>
      </c>
      <c r="J1006" s="41">
        <f>+SUM(e!L1004:O1004)</f>
        <v>68485</v>
      </c>
      <c r="K1006" s="41">
        <f>+e!P1004</f>
        <v>144557</v>
      </c>
      <c r="L1006" s="41">
        <f>+SUM(e!Q1004:R1004)</f>
        <v>632432</v>
      </c>
      <c r="M1006" s="31">
        <f>+IFERROR(ROUND(e!P1004/e!S1004,0),0)</f>
        <v>72279</v>
      </c>
      <c r="N1006" s="30">
        <f>+IFERROR(ROUND(SUM(e!T1004:V1004)/e!S1004,0),0)</f>
        <v>268</v>
      </c>
      <c r="O1006" s="30">
        <f>+IFERROR(ROUND(e!W1004/e!G1004*100,1),0)</f>
        <v>0</v>
      </c>
      <c r="P1006" s="41">
        <f>+e!X1004</f>
        <v>16</v>
      </c>
      <c r="Q1006" s="30">
        <f>+IFERROR(ROUND(e!Z1004/e!Y1004*100,1),0)</f>
        <v>0</v>
      </c>
      <c r="R1006" s="30">
        <f>+IFERROR(ROUND(e!AB1004/e!AA1004*100,1),0)</f>
        <v>0</v>
      </c>
      <c r="S1006" s="30">
        <f>+IFERROR(ROUND(SUM(e!AC1004:AF1004)/J1006*100,1),0)</f>
        <v>21.5</v>
      </c>
      <c r="T1006" s="30">
        <f>+IFERROR(ROUND(e!AG1004/e!Y1004*100,1),0)</f>
        <v>0</v>
      </c>
      <c r="U1006" s="30">
        <f>+IFERROR(ROUND(e!AH1004/SUM(e!AH1004:AJ1004)*100,1),0)</f>
        <v>0</v>
      </c>
      <c r="V1006" s="30">
        <f>+IFERROR(ROUND(e!AK1004/SUM(e!AK1004:AQ1004)*100,1),0)</f>
        <v>0</v>
      </c>
      <c r="W1006" s="30">
        <f>+IFERROR(ROUND(SUM(e!AR1004:BG1004)/J1006*100,1),0)</f>
        <v>12.3</v>
      </c>
      <c r="X1006" s="30">
        <f>+IFERROR(ROUND(SUM(e!BH1004:BI1004)/SUM(e!BJ1004:BK1004)*100,1),0)</f>
        <v>105.9</v>
      </c>
      <c r="Y1006" s="30">
        <f t="shared" si="110"/>
        <v>437.5</v>
      </c>
      <c r="Z1006" s="30">
        <f t="shared" si="111"/>
        <v>103.2</v>
      </c>
      <c r="AA1006" s="30">
        <f>+IFERROR(ROUND(K1006/SUM(e!T1004:V1004),1),0)</f>
        <v>270.2</v>
      </c>
      <c r="AB1006" s="42">
        <f>+IFERROR(ROUND((SUM(e!BJ1004:BK1004)-SUM(e!BL1004:BO1004))/SUM(e!T1004:V1004),1),0)</f>
        <v>261.89999999999998</v>
      </c>
      <c r="AC1006" s="30">
        <f>+IFERROR(ROUND(e!BP1004/e!BQ1004*100,1),0)</f>
        <v>1210.4000000000001</v>
      </c>
      <c r="AD1006" s="101">
        <f>+e!BR1004</f>
        <v>2930</v>
      </c>
      <c r="AF1006" s="5"/>
      <c r="AG1006" s="29"/>
      <c r="BG1006" s="5"/>
      <c r="BH1006" s="29"/>
      <c r="CH1006" s="5"/>
      <c r="CI1006" s="29"/>
    </row>
    <row r="1007" spans="2:87">
      <c r="B1007" s="40" t="s">
        <v>2432</v>
      </c>
      <c r="C1007" s="30" t="s">
        <v>2433</v>
      </c>
      <c r="D1007" s="30" t="s">
        <v>1330</v>
      </c>
      <c r="E1007" s="30" t="s">
        <v>1632</v>
      </c>
      <c r="F1007" s="30" t="str">
        <f t="shared" si="109"/>
        <v>奈良県川西町</v>
      </c>
      <c r="G1007" s="41">
        <f>+e!F1005</f>
        <v>8431</v>
      </c>
      <c r="H1007" s="41">
        <f>+e!G1005</f>
        <v>3</v>
      </c>
      <c r="I1007" s="41">
        <f>+SUM(e!H1005:K1005)</f>
        <v>0</v>
      </c>
      <c r="J1007" s="41">
        <f>+SUM(e!L1005:O1005)</f>
        <v>64762</v>
      </c>
      <c r="K1007" s="41">
        <f>+e!P1005</f>
        <v>175076</v>
      </c>
      <c r="L1007" s="41">
        <f>+SUM(e!Q1005:R1005)</f>
        <v>310027</v>
      </c>
      <c r="M1007" s="31">
        <f>+IFERROR(ROUND(e!P1005/e!S1005,0),0)</f>
        <v>58359</v>
      </c>
      <c r="N1007" s="30">
        <f>+IFERROR(ROUND(SUM(e!T1005:V1005)/e!S1005,0),0)</f>
        <v>284</v>
      </c>
      <c r="O1007" s="30">
        <f>+IFERROR(ROUND(e!W1005/e!G1005*100,1),0)</f>
        <v>0</v>
      </c>
      <c r="P1007" s="41">
        <f>+e!X1005</f>
        <v>3</v>
      </c>
      <c r="Q1007" s="30">
        <f>+IFERROR(ROUND(e!Z1005/e!Y1005*100,1),0)</f>
        <v>0</v>
      </c>
      <c r="R1007" s="30">
        <f>+IFERROR(ROUND(e!AB1005/e!AA1005*100,1),0)</f>
        <v>0</v>
      </c>
      <c r="S1007" s="30">
        <f>+IFERROR(ROUND(SUM(e!AC1005:AF1005)/J1007*100,1),0)</f>
        <v>4.7</v>
      </c>
      <c r="T1007" s="30">
        <f>+IFERROR(ROUND(e!AG1005/e!Y1005*100,1),0)</f>
        <v>0</v>
      </c>
      <c r="U1007" s="30">
        <f>+IFERROR(ROUND(e!AH1005/SUM(e!AH1005:AJ1005)*100,1),0)</f>
        <v>0</v>
      </c>
      <c r="V1007" s="30">
        <f>+IFERROR(ROUND(e!AK1005/SUM(e!AK1005:AQ1005)*100,1),0)</f>
        <v>0</v>
      </c>
      <c r="W1007" s="30">
        <f>+IFERROR(ROUND(SUM(e!AR1005:BG1005)/J1007*100,1),0)</f>
        <v>2.5</v>
      </c>
      <c r="X1007" s="30">
        <f>+IFERROR(ROUND(SUM(e!BH1005:BI1005)/SUM(e!BJ1005:BK1005)*100,1),0)</f>
        <v>108.8</v>
      </c>
      <c r="Y1007" s="30">
        <f t="shared" si="110"/>
        <v>177.1</v>
      </c>
      <c r="Z1007" s="30">
        <f t="shared" si="111"/>
        <v>103.6</v>
      </c>
      <c r="AA1007" s="30">
        <f>+IFERROR(ROUND(K1007/SUM(e!T1005:V1005),1),0)</f>
        <v>205.2</v>
      </c>
      <c r="AB1007" s="42">
        <f>+IFERROR(ROUND((SUM(e!BJ1005:BK1005)-SUM(e!BL1005:BO1005))/SUM(e!T1005:V1005),1),0)</f>
        <v>198.1</v>
      </c>
      <c r="AC1007" s="30">
        <f>+IFERROR(ROUND(e!BP1005/e!BQ1005*100,1),0)</f>
        <v>445</v>
      </c>
      <c r="AD1007" s="101">
        <f>+e!BR1005</f>
        <v>6000</v>
      </c>
      <c r="AF1007" s="5"/>
      <c r="AG1007" s="29"/>
      <c r="BG1007" s="5"/>
      <c r="BH1007" s="29"/>
      <c r="CH1007" s="5"/>
      <c r="CI1007" s="29"/>
    </row>
    <row r="1008" spans="2:87">
      <c r="B1008" s="40" t="s">
        <v>2432</v>
      </c>
      <c r="C1008" s="30" t="s">
        <v>2433</v>
      </c>
      <c r="D1008" s="30" t="s">
        <v>1535</v>
      </c>
      <c r="E1008" s="30" t="s">
        <v>2460</v>
      </c>
      <c r="F1008" s="30" t="str">
        <f t="shared" si="109"/>
        <v>奈良県安堵町</v>
      </c>
      <c r="G1008" s="41">
        <f>+e!F1006</f>
        <v>6455</v>
      </c>
      <c r="H1008" s="41">
        <f>+e!G1006</f>
        <v>4</v>
      </c>
      <c r="I1008" s="41">
        <f>+SUM(e!H1006:K1006)</f>
        <v>1</v>
      </c>
      <c r="J1008" s="41">
        <f>+SUM(e!L1006:O1006)</f>
        <v>48819</v>
      </c>
      <c r="K1008" s="41">
        <f>+e!P1006</f>
        <v>135580</v>
      </c>
      <c r="L1008" s="41">
        <f>+SUM(e!Q1006:R1006)</f>
        <v>45337</v>
      </c>
      <c r="M1008" s="31">
        <f>+IFERROR(ROUND(e!P1006/e!S1006,0),0)</f>
        <v>45193</v>
      </c>
      <c r="N1008" s="30">
        <f>+IFERROR(ROUND(SUM(e!T1006:V1006)/e!S1006,0),0)</f>
        <v>218</v>
      </c>
      <c r="O1008" s="30">
        <f>+IFERROR(ROUND(e!W1006/e!G1006*100,1),0)</f>
        <v>0</v>
      </c>
      <c r="P1008" s="41">
        <f>+e!X1006</f>
        <v>22</v>
      </c>
      <c r="Q1008" s="30">
        <f>+IFERROR(ROUND(e!Z1006/e!Y1006*100,1),0)</f>
        <v>0</v>
      </c>
      <c r="R1008" s="30">
        <f>+IFERROR(ROUND(e!AB1006/e!AA1006*100,1),0)</f>
        <v>53.3</v>
      </c>
      <c r="S1008" s="30">
        <f>+IFERROR(ROUND(SUM(e!AC1006:AF1006)/J1008*100,1),0)</f>
        <v>15.4</v>
      </c>
      <c r="T1008" s="30">
        <f>+IFERROR(ROUND(e!AG1006/e!Y1006*100,1),0)</f>
        <v>0</v>
      </c>
      <c r="U1008" s="30">
        <f>+IFERROR(ROUND(e!AH1006/SUM(e!AH1006:AJ1006)*100,1),0)</f>
        <v>0</v>
      </c>
      <c r="V1008" s="30">
        <f>+IFERROR(ROUND(e!AK1006/SUM(e!AK1006:AQ1006)*100,1),0)</f>
        <v>0</v>
      </c>
      <c r="W1008" s="30">
        <f>+IFERROR(ROUND(SUM(e!AR1006:BG1006)/J1008*100,1),0)</f>
        <v>19.100000000000001</v>
      </c>
      <c r="X1008" s="30">
        <f>+IFERROR(ROUND(SUM(e!BH1006:BI1006)/SUM(e!BJ1006:BK1006)*100,1),0)</f>
        <v>110.4</v>
      </c>
      <c r="Y1008" s="30">
        <f t="shared" si="110"/>
        <v>33.4</v>
      </c>
      <c r="Z1008" s="30">
        <f t="shared" si="111"/>
        <v>107</v>
      </c>
      <c r="AA1008" s="30">
        <f>+IFERROR(ROUND(K1008/SUM(e!T1006:V1006),1),0)</f>
        <v>207.3</v>
      </c>
      <c r="AB1008" s="42">
        <f>+IFERROR(ROUND((SUM(e!BJ1006:BK1006)-SUM(e!BL1006:BO1006))/SUM(e!T1006:V1006),1),0)</f>
        <v>193.8</v>
      </c>
      <c r="AC1008" s="30">
        <f>+IFERROR(ROUND(e!BP1006/e!BQ1006*100,1),0)</f>
        <v>1678.5</v>
      </c>
      <c r="AD1008" s="101">
        <f>+e!BR1006</f>
        <v>1700</v>
      </c>
      <c r="AF1008" s="5"/>
      <c r="AG1008" s="29"/>
      <c r="BG1008" s="5"/>
      <c r="BH1008" s="29"/>
      <c r="CH1008" s="5"/>
      <c r="CI1008" s="29"/>
    </row>
    <row r="1009" spans="2:87">
      <c r="B1009" s="40" t="s">
        <v>2432</v>
      </c>
      <c r="C1009" s="30" t="s">
        <v>2433</v>
      </c>
      <c r="D1009" s="30" t="s">
        <v>1332</v>
      </c>
      <c r="E1009" s="30" t="s">
        <v>2461</v>
      </c>
      <c r="F1009" s="30" t="str">
        <f t="shared" si="109"/>
        <v>奈良県奈良市（都祁上水道）</v>
      </c>
      <c r="G1009" s="41">
        <f>+e!F1007</f>
        <v>4851</v>
      </c>
      <c r="H1009" s="41">
        <f>+e!G1007</f>
        <v>2</v>
      </c>
      <c r="I1009" s="41">
        <f>+SUM(e!H1007:K1007)</f>
        <v>2</v>
      </c>
      <c r="J1009" s="41">
        <f>+SUM(e!L1007:O1007)</f>
        <v>148896</v>
      </c>
      <c r="K1009" s="41">
        <f>+e!P1007</f>
        <v>126062</v>
      </c>
      <c r="L1009" s="41">
        <f>+SUM(e!Q1007:R1007)</f>
        <v>2276576</v>
      </c>
      <c r="M1009" s="31">
        <f>+IFERROR(ROUND(e!P1007/e!S1007,0),0)</f>
        <v>63031</v>
      </c>
      <c r="N1009" s="30">
        <f>+IFERROR(ROUND(SUM(e!T1007:V1007)/e!S1007,0),0)</f>
        <v>339</v>
      </c>
      <c r="O1009" s="30">
        <f>+IFERROR(ROUND(e!W1007/e!G1007*100,1),0)</f>
        <v>100</v>
      </c>
      <c r="P1009" s="41">
        <f>+e!X1007</f>
        <v>13</v>
      </c>
      <c r="Q1009" s="30">
        <f>+IFERROR(ROUND(e!Z1007/e!Y1007*100,1),0)</f>
        <v>0</v>
      </c>
      <c r="R1009" s="30">
        <f>+IFERROR(ROUND(e!AB1007/e!AA1007*100,1),0)</f>
        <v>0</v>
      </c>
      <c r="S1009" s="30">
        <f>+IFERROR(ROUND(SUM(e!AC1007:AF1007)/J1009*100,1),0)</f>
        <v>0</v>
      </c>
      <c r="T1009" s="30">
        <f>+IFERROR(ROUND(e!AG1007/e!Y1007*100,1),0)</f>
        <v>0</v>
      </c>
      <c r="U1009" s="30">
        <f>+IFERROR(ROUND(e!AH1007/SUM(e!AH1007:AJ1007)*100,1),0)</f>
        <v>0</v>
      </c>
      <c r="V1009" s="30">
        <f>+IFERROR(ROUND(e!AK1007/SUM(e!AK1007:AQ1007)*100,1),0)</f>
        <v>0</v>
      </c>
      <c r="W1009" s="30">
        <f>+IFERROR(ROUND(SUM(e!AR1007:BG1007)/J1009*100,1),0)</f>
        <v>7.1</v>
      </c>
      <c r="X1009" s="30">
        <f>+IFERROR(ROUND(SUM(e!BH1007:BI1007)/SUM(e!BJ1007:BK1007)*100,1),0)</f>
        <v>78.400000000000006</v>
      </c>
      <c r="Y1009" s="30">
        <f t="shared" si="110"/>
        <v>1805.9</v>
      </c>
      <c r="Z1009" s="30">
        <f t="shared" si="111"/>
        <v>43.2</v>
      </c>
      <c r="AA1009" s="30">
        <f>+IFERROR(ROUND(K1009/SUM(e!T1007:V1007),1),0)</f>
        <v>186.2</v>
      </c>
      <c r="AB1009" s="42">
        <f>+IFERROR(ROUND((SUM(e!BJ1007:BK1007)-SUM(e!BL1007:BO1007))/SUM(e!T1007:V1007),1),0)</f>
        <v>430.8</v>
      </c>
      <c r="AC1009" s="30">
        <f>+IFERROR(ROUND(e!BP1007/e!BQ1007*100,1),0)</f>
        <v>-15.6</v>
      </c>
      <c r="AD1009" s="101">
        <f>+e!BR1007</f>
        <v>0</v>
      </c>
      <c r="AF1009" s="5"/>
      <c r="AG1009" s="29"/>
      <c r="BG1009" s="5"/>
      <c r="BH1009" s="29"/>
      <c r="CH1009" s="5"/>
      <c r="CI1009" s="29"/>
    </row>
    <row r="1010" spans="2:87">
      <c r="B1010" s="40" t="s">
        <v>2432</v>
      </c>
      <c r="C1010" s="30" t="s">
        <v>2433</v>
      </c>
      <c r="D1010" s="30" t="s">
        <v>1466</v>
      </c>
      <c r="E1010" s="30" t="s">
        <v>2433</v>
      </c>
      <c r="F1010" s="30" t="str">
        <f t="shared" si="109"/>
        <v>奈良県奈良県</v>
      </c>
      <c r="G1010" s="41">
        <f>+e!F1008</f>
        <v>0</v>
      </c>
      <c r="H1010" s="41">
        <f>+e!G1008</f>
        <v>87</v>
      </c>
      <c r="I1010" s="41">
        <f>+SUM(e!H1008:K1008)</f>
        <v>2</v>
      </c>
      <c r="J1010" s="41">
        <f>+SUM(e!L1008:O1008)</f>
        <v>315713</v>
      </c>
      <c r="K1010" s="41">
        <f>+e!P1008</f>
        <v>9982511</v>
      </c>
      <c r="L1010" s="41">
        <f>+SUM(e!Q1008:R1008)</f>
        <v>28189564</v>
      </c>
      <c r="M1010" s="31">
        <f>+IFERROR(ROUND(e!P1008/e!S1008,0),0)</f>
        <v>184861</v>
      </c>
      <c r="N1010" s="30">
        <f>+IFERROR(ROUND(SUM(e!T1008:V1008)/e!S1008,0),0)</f>
        <v>1536</v>
      </c>
      <c r="O1010" s="30">
        <f>+IFERROR(ROUND(e!W1008/e!G1008*100,1),0)</f>
        <v>65.5</v>
      </c>
      <c r="P1010" s="41">
        <f>+e!X1008</f>
        <v>21</v>
      </c>
      <c r="Q1010" s="30">
        <f>+IFERROR(ROUND(e!Z1008/e!Y1008*100,1),0)</f>
        <v>0</v>
      </c>
      <c r="R1010" s="30">
        <f>+IFERROR(ROUND(e!AB1008/e!AA1008*100,1),0)</f>
        <v>69</v>
      </c>
      <c r="S1010" s="30">
        <f>+IFERROR(ROUND(SUM(e!AC1008:AF1008)/J1010*100,1),0)</f>
        <v>42.2</v>
      </c>
      <c r="T1010" s="30">
        <f>+IFERROR(ROUND(e!AG1008/e!Y1008*100,1),0)</f>
        <v>100</v>
      </c>
      <c r="U1010" s="30">
        <f>+IFERROR(ROUND(e!AH1008/SUM(e!AH1008:AJ1008)*100,1),0)</f>
        <v>96.1</v>
      </c>
      <c r="V1010" s="30">
        <f>+IFERROR(ROUND(e!AK1008/SUM(e!AK1008:AQ1008)*100,1),0)</f>
        <v>93.3</v>
      </c>
      <c r="W1010" s="30">
        <f>+IFERROR(ROUND(SUM(e!AR1008:BG1008)/J1010*100,1),0)</f>
        <v>63.2</v>
      </c>
      <c r="X1010" s="30">
        <f>+IFERROR(ROUND(SUM(e!BH1008:BI1008)/SUM(e!BJ1008:BK1008)*100,1),0)</f>
        <v>127.9</v>
      </c>
      <c r="Y1010" s="30">
        <f t="shared" si="110"/>
        <v>282.39999999999998</v>
      </c>
      <c r="Z1010" s="30">
        <f t="shared" si="111"/>
        <v>131.69999999999999</v>
      </c>
      <c r="AA1010" s="30">
        <f>+IFERROR(ROUND(K1010/SUM(e!T1008:V1008),1),0)</f>
        <v>120.4</v>
      </c>
      <c r="AB1010" s="42">
        <f>+IFERROR(ROUND((SUM(e!BJ1008:BK1008)-SUM(e!BL1008:BO1008))/SUM(e!T1008:V1008),1),0)</f>
        <v>91.4</v>
      </c>
      <c r="AC1010" s="30">
        <f>+IFERROR(ROUND(e!BP1008/e!BQ1008*100,1),0)</f>
        <v>501.1</v>
      </c>
      <c r="AD1010" s="101">
        <f>+e!BR1008</f>
        <v>0</v>
      </c>
      <c r="AF1010" s="5"/>
      <c r="AG1010" s="29"/>
      <c r="BG1010" s="5"/>
      <c r="BH1010" s="29"/>
      <c r="CH1010" s="5"/>
      <c r="CI1010" s="29"/>
    </row>
    <row r="1011" spans="2:87">
      <c r="B1011" s="40" t="s">
        <v>2462</v>
      </c>
      <c r="C1011" s="30" t="s">
        <v>2463</v>
      </c>
      <c r="D1011" s="30" t="s">
        <v>1280</v>
      </c>
      <c r="E1011" s="30" t="s">
        <v>2464</v>
      </c>
      <c r="F1011" s="30" t="str">
        <f t="shared" si="109"/>
        <v>和歌山県和歌山市</v>
      </c>
      <c r="G1011" s="41">
        <f>+e!F1009</f>
        <v>350658</v>
      </c>
      <c r="H1011" s="41">
        <f>+e!G1009</f>
        <v>142</v>
      </c>
      <c r="I1011" s="41">
        <f>+SUM(e!H1009:K1009)</f>
        <v>5</v>
      </c>
      <c r="J1011" s="41">
        <f>+SUM(e!L1009:O1009)</f>
        <v>1502431</v>
      </c>
      <c r="K1011" s="41">
        <f>+e!P1009</f>
        <v>6625086</v>
      </c>
      <c r="L1011" s="41">
        <f>+SUM(e!Q1009:R1009)</f>
        <v>46324075</v>
      </c>
      <c r="M1011" s="31">
        <f>+IFERROR(ROUND(e!P1009/e!S1009,0),0)</f>
        <v>60228</v>
      </c>
      <c r="N1011" s="30">
        <f>+IFERROR(ROUND(SUM(e!T1009:V1009)/e!S1009,0),0)</f>
        <v>371</v>
      </c>
      <c r="O1011" s="30">
        <f>+IFERROR(ROUND(e!W1009/e!G1009*100,1),0)</f>
        <v>60.6</v>
      </c>
      <c r="P1011" s="41">
        <f>+e!X1009</f>
        <v>23</v>
      </c>
      <c r="Q1011" s="30">
        <f>+IFERROR(ROUND(e!Z1009/e!Y1009*100,1),0)</f>
        <v>15.8</v>
      </c>
      <c r="R1011" s="30">
        <f>+IFERROR(ROUND(e!AB1009/e!AA1009*100,1),0)</f>
        <v>65.7</v>
      </c>
      <c r="S1011" s="30">
        <f>+IFERROR(ROUND(SUM(e!AC1009:AF1009)/J1011*100,1),0)</f>
        <v>16.899999999999999</v>
      </c>
      <c r="T1011" s="30">
        <f>+IFERROR(ROUND(e!AG1009/e!Y1009*100,1),0)</f>
        <v>0</v>
      </c>
      <c r="U1011" s="30">
        <f>+IFERROR(ROUND(e!AH1009/SUM(e!AH1009:AJ1009)*100,1),0)</f>
        <v>0</v>
      </c>
      <c r="V1011" s="30">
        <f>+IFERROR(ROUND(e!AK1009/SUM(e!AK1009:AQ1009)*100,1),0)</f>
        <v>28.1</v>
      </c>
      <c r="W1011" s="30">
        <f>+IFERROR(ROUND(SUM(e!AR1009:BG1009)/J1011*100,1),0)</f>
        <v>39.299999999999997</v>
      </c>
      <c r="X1011" s="30">
        <f>+IFERROR(ROUND(SUM(e!BH1009:BI1009)/SUM(e!BJ1009:BK1009)*100,1),0)</f>
        <v>109</v>
      </c>
      <c r="Y1011" s="30">
        <f t="shared" si="110"/>
        <v>699.2</v>
      </c>
      <c r="Z1011" s="30">
        <f t="shared" si="111"/>
        <v>103.7</v>
      </c>
      <c r="AA1011" s="30">
        <f>+IFERROR(ROUND(K1011/SUM(e!T1009:V1009),1),0)</f>
        <v>162.19999999999999</v>
      </c>
      <c r="AB1011" s="42">
        <f>+IFERROR(ROUND((SUM(e!BJ1009:BK1009)-SUM(e!BL1009:BO1009))/SUM(e!T1009:V1009),1),0)</f>
        <v>156.4</v>
      </c>
      <c r="AC1011" s="30">
        <f>+IFERROR(ROUND(e!BP1009/e!BQ1009*100,1),0)</f>
        <v>128.30000000000001</v>
      </c>
      <c r="AD1011" s="101">
        <f>+e!BR1009</f>
        <v>0</v>
      </c>
      <c r="AF1011" s="5"/>
      <c r="AG1011" s="29"/>
      <c r="BG1011" s="5"/>
      <c r="BH1011" s="29"/>
      <c r="CH1011" s="5"/>
      <c r="CI1011" s="29"/>
    </row>
    <row r="1012" spans="2:87">
      <c r="B1012" s="40" t="s">
        <v>2462</v>
      </c>
      <c r="C1012" s="30" t="s">
        <v>2463</v>
      </c>
      <c r="D1012" s="30" t="s">
        <v>1282</v>
      </c>
      <c r="E1012" s="30" t="s">
        <v>2465</v>
      </c>
      <c r="F1012" s="30" t="str">
        <f t="shared" si="109"/>
        <v>和歌山県新宮市</v>
      </c>
      <c r="G1012" s="41">
        <f>+e!F1010</f>
        <v>27018</v>
      </c>
      <c r="H1012" s="41">
        <f>+e!G1010</f>
        <v>12</v>
      </c>
      <c r="I1012" s="41">
        <f>+SUM(e!H1010:K1010)</f>
        <v>1</v>
      </c>
      <c r="J1012" s="41">
        <f>+SUM(e!L1010:O1010)</f>
        <v>134544</v>
      </c>
      <c r="K1012" s="41">
        <f>+e!P1010</f>
        <v>620317</v>
      </c>
      <c r="L1012" s="41">
        <f>+SUM(e!Q1010:R1010)</f>
        <v>3508837</v>
      </c>
      <c r="M1012" s="31">
        <f>+IFERROR(ROUND(e!P1010/e!S1010,0),0)</f>
        <v>88617</v>
      </c>
      <c r="N1012" s="30">
        <f>+IFERROR(ROUND(SUM(e!T1010:V1010)/e!S1010,0),0)</f>
        <v>522</v>
      </c>
      <c r="O1012" s="30">
        <f>+IFERROR(ROUND(e!W1010/e!G1010*100,1),0)</f>
        <v>41.7</v>
      </c>
      <c r="P1012" s="41">
        <f>+e!X1010</f>
        <v>7</v>
      </c>
      <c r="Q1012" s="30">
        <f>+IFERROR(ROUND(e!Z1010/e!Y1010*100,1),0)</f>
        <v>0</v>
      </c>
      <c r="R1012" s="30">
        <f>+IFERROR(ROUND(e!AB1010/e!AA1010*100,1),0)</f>
        <v>27.3</v>
      </c>
      <c r="S1012" s="30">
        <f>+IFERROR(ROUND(SUM(e!AC1010:AF1010)/J1012*100,1),0)</f>
        <v>29.6</v>
      </c>
      <c r="T1012" s="30">
        <f>+IFERROR(ROUND(e!AG1010/e!Y1010*100,1),0)</f>
        <v>0</v>
      </c>
      <c r="U1012" s="30">
        <f>+IFERROR(ROUND(e!AH1010/SUM(e!AH1010:AJ1010)*100,1),0)</f>
        <v>0</v>
      </c>
      <c r="V1012" s="30">
        <f>+IFERROR(ROUND(e!AK1010/SUM(e!AK1010:AQ1010)*100,1),0)</f>
        <v>75.099999999999994</v>
      </c>
      <c r="W1012" s="30">
        <f>+IFERROR(ROUND(SUM(e!AR1010:BG1010)/J1012*100,1),0)</f>
        <v>30.2</v>
      </c>
      <c r="X1012" s="30">
        <f>+IFERROR(ROUND(SUM(e!BH1010:BI1010)/SUM(e!BJ1010:BK1010)*100,1),0)</f>
        <v>110</v>
      </c>
      <c r="Y1012" s="30">
        <f t="shared" si="110"/>
        <v>565.70000000000005</v>
      </c>
      <c r="Z1012" s="30">
        <f t="shared" si="111"/>
        <v>110</v>
      </c>
      <c r="AA1012" s="30">
        <f>+IFERROR(ROUND(K1012/SUM(e!T1010:V1010),1),0)</f>
        <v>169.6</v>
      </c>
      <c r="AB1012" s="42">
        <f>+IFERROR(ROUND((SUM(e!BJ1010:BK1010)-SUM(e!BL1010:BO1010))/SUM(e!T1010:V1010),1),0)</f>
        <v>154.19999999999999</v>
      </c>
      <c r="AC1012" s="30">
        <f>+IFERROR(ROUND(e!BP1010/e!BQ1010*100,1),0)</f>
        <v>385.7</v>
      </c>
      <c r="AD1012" s="101">
        <f>+e!BR1010</f>
        <v>0</v>
      </c>
      <c r="AF1012" s="5"/>
      <c r="AG1012" s="29"/>
      <c r="BG1012" s="5"/>
      <c r="BH1012" s="29"/>
      <c r="CH1012" s="5"/>
      <c r="CI1012" s="29"/>
    </row>
    <row r="1013" spans="2:87">
      <c r="B1013" s="40" t="s">
        <v>2462</v>
      </c>
      <c r="C1013" s="30" t="s">
        <v>2463</v>
      </c>
      <c r="D1013" s="30" t="s">
        <v>1286</v>
      </c>
      <c r="E1013" s="30" t="s">
        <v>2466</v>
      </c>
      <c r="F1013" s="30" t="str">
        <f t="shared" si="109"/>
        <v>和歌山県高野町</v>
      </c>
      <c r="G1013" s="41">
        <f>+e!F1011</f>
        <v>2293</v>
      </c>
      <c r="H1013" s="41">
        <f>+e!G1011</f>
        <v>4</v>
      </c>
      <c r="I1013" s="41">
        <f>+SUM(e!H1011:K1011)</f>
        <v>2</v>
      </c>
      <c r="J1013" s="41">
        <f>+SUM(e!L1011:O1011)</f>
        <v>34795</v>
      </c>
      <c r="K1013" s="41">
        <f>+e!P1011</f>
        <v>108875</v>
      </c>
      <c r="L1013" s="41">
        <f>+SUM(e!Q1011:R1011)</f>
        <v>210934</v>
      </c>
      <c r="M1013" s="31">
        <f>+IFERROR(ROUND(e!P1011/e!S1011,0),0)</f>
        <v>27219</v>
      </c>
      <c r="N1013" s="30">
        <f>+IFERROR(ROUND(SUM(e!T1011:V1011)/e!S1011,0),0)</f>
        <v>109</v>
      </c>
      <c r="O1013" s="30">
        <f>+IFERROR(ROUND(e!W1011/e!G1011*100,1),0)</f>
        <v>0</v>
      </c>
      <c r="P1013" s="41">
        <f>+e!X1011</f>
        <v>27</v>
      </c>
      <c r="Q1013" s="30">
        <f>+IFERROR(ROUND(e!Z1011/e!Y1011*100,1),0)</f>
        <v>0</v>
      </c>
      <c r="R1013" s="30">
        <f>+IFERROR(ROUND(e!AB1011/e!AA1011*100,1),0)</f>
        <v>0</v>
      </c>
      <c r="S1013" s="30">
        <f>+IFERROR(ROUND(SUM(e!AC1011:AF1011)/J1013*100,1),0)</f>
        <v>70.5</v>
      </c>
      <c r="T1013" s="30">
        <f>+IFERROR(ROUND(e!AG1011/e!Y1011*100,1),0)</f>
        <v>0</v>
      </c>
      <c r="U1013" s="30">
        <f>+IFERROR(ROUND(e!AH1011/SUM(e!AH1011:AJ1011)*100,1),0)</f>
        <v>0</v>
      </c>
      <c r="V1013" s="30">
        <f>+IFERROR(ROUND(e!AK1011/SUM(e!AK1011:AQ1011)*100,1),0)</f>
        <v>0</v>
      </c>
      <c r="W1013" s="30">
        <f>+IFERROR(ROUND(SUM(e!AR1011:BG1011)/J1013*100,1),0)</f>
        <v>21.1</v>
      </c>
      <c r="X1013" s="30">
        <f>+IFERROR(ROUND(SUM(e!BH1011:BI1011)/SUM(e!BJ1011:BK1011)*100,1),0)</f>
        <v>121.5</v>
      </c>
      <c r="Y1013" s="30">
        <f t="shared" si="110"/>
        <v>193.7</v>
      </c>
      <c r="Z1013" s="30">
        <f t="shared" si="111"/>
        <v>120.4</v>
      </c>
      <c r="AA1013" s="30">
        <f>+IFERROR(ROUND(K1013/SUM(e!T1011:V1011),1),0)</f>
        <v>250.9</v>
      </c>
      <c r="AB1013" s="42">
        <f>+IFERROR(ROUND((SUM(e!BJ1011:BK1011)-SUM(e!BL1011:BO1011))/SUM(e!T1011:V1011),1),0)</f>
        <v>208.4</v>
      </c>
      <c r="AC1013" s="30">
        <f>+IFERROR(ROUND(e!BP1011/e!BQ1011*100,1),0)</f>
        <v>228.5</v>
      </c>
      <c r="AD1013" s="101">
        <f>+e!BR1011</f>
        <v>4500</v>
      </c>
      <c r="AF1013" s="5"/>
      <c r="AG1013" s="29"/>
      <c r="BG1013" s="5"/>
      <c r="BH1013" s="29"/>
      <c r="CH1013" s="5"/>
      <c r="CI1013" s="29"/>
    </row>
    <row r="1014" spans="2:87">
      <c r="B1014" s="40" t="s">
        <v>2462</v>
      </c>
      <c r="C1014" s="30" t="s">
        <v>2463</v>
      </c>
      <c r="D1014" s="30" t="s">
        <v>1288</v>
      </c>
      <c r="E1014" s="30" t="s">
        <v>2467</v>
      </c>
      <c r="F1014" s="30" t="str">
        <f t="shared" si="109"/>
        <v>和歌山県田辺市</v>
      </c>
      <c r="G1014" s="41">
        <f>+e!F1012</f>
        <v>70046</v>
      </c>
      <c r="H1014" s="41">
        <f>+e!G1012</f>
        <v>45</v>
      </c>
      <c r="I1014" s="41">
        <f>+SUM(e!H1012:K1012)</f>
        <v>32</v>
      </c>
      <c r="J1014" s="41">
        <f>+SUM(e!L1012:O1012)</f>
        <v>847827</v>
      </c>
      <c r="K1014" s="41">
        <f>+e!P1012</f>
        <v>1451673</v>
      </c>
      <c r="L1014" s="41">
        <f>+SUM(e!Q1012:R1012)</f>
        <v>3345756</v>
      </c>
      <c r="M1014" s="31">
        <f>+IFERROR(ROUND(e!P1012/e!S1012,0),0)</f>
        <v>35407</v>
      </c>
      <c r="N1014" s="30">
        <f>+IFERROR(ROUND(SUM(e!T1012:V1012)/e!S1012,0),0)</f>
        <v>230</v>
      </c>
      <c r="O1014" s="30">
        <f>+IFERROR(ROUND(e!W1012/e!G1012*100,1),0)</f>
        <v>20</v>
      </c>
      <c r="P1014" s="41">
        <f>+e!X1012</f>
        <v>13</v>
      </c>
      <c r="Q1014" s="30">
        <f>+IFERROR(ROUND(e!Z1012/e!Y1012*100,1),0)</f>
        <v>29.6</v>
      </c>
      <c r="R1014" s="30">
        <f>+IFERROR(ROUND(e!AB1012/e!AA1012*100,1),0)</f>
        <v>1.9</v>
      </c>
      <c r="S1014" s="30">
        <f>+IFERROR(ROUND(SUM(e!AC1012:AF1012)/J1014*100,1),0)</f>
        <v>12.7</v>
      </c>
      <c r="T1014" s="30">
        <f>+IFERROR(ROUND(e!AG1012/e!Y1012*100,1),0)</f>
        <v>24.5</v>
      </c>
      <c r="U1014" s="30">
        <f>+IFERROR(ROUND(e!AH1012/SUM(e!AH1012:AJ1012)*100,1),0)</f>
        <v>17.3</v>
      </c>
      <c r="V1014" s="30">
        <f>+IFERROR(ROUND(e!AK1012/SUM(e!AK1012:AQ1012)*100,1),0)</f>
        <v>80.8</v>
      </c>
      <c r="W1014" s="30">
        <f>+IFERROR(ROUND(SUM(e!AR1012:BG1012)/J1014*100,1),0)</f>
        <v>31.1</v>
      </c>
      <c r="X1014" s="30">
        <f>+IFERROR(ROUND(SUM(e!BH1012:BI1012)/SUM(e!BJ1012:BK1012)*100,1),0)</f>
        <v>116.8</v>
      </c>
      <c r="Y1014" s="30">
        <f t="shared" si="110"/>
        <v>230.5</v>
      </c>
      <c r="Z1014" s="30">
        <f t="shared" si="111"/>
        <v>111.1</v>
      </c>
      <c r="AA1014" s="30">
        <f>+IFERROR(ROUND(K1014/SUM(e!T1012:V1012),1),0)</f>
        <v>154</v>
      </c>
      <c r="AB1014" s="42">
        <f>+IFERROR(ROUND((SUM(e!BJ1012:BK1012)-SUM(e!BL1012:BO1012))/SUM(e!T1012:V1012),1),0)</f>
        <v>138.6</v>
      </c>
      <c r="AC1014" s="30">
        <f>+IFERROR(ROUND(e!BP1012/e!BQ1012*100,1),0)</f>
        <v>667.3</v>
      </c>
      <c r="AD1014" s="101">
        <f>+e!BR1012</f>
        <v>22000</v>
      </c>
      <c r="AF1014" s="5"/>
      <c r="AG1014" s="29"/>
      <c r="BG1014" s="5"/>
      <c r="BH1014" s="29"/>
      <c r="CH1014" s="5"/>
      <c r="CI1014" s="29"/>
    </row>
    <row r="1015" spans="2:87">
      <c r="B1015" s="40" t="s">
        <v>2462</v>
      </c>
      <c r="C1015" s="30" t="s">
        <v>2463</v>
      </c>
      <c r="D1015" s="30" t="s">
        <v>1290</v>
      </c>
      <c r="E1015" s="30" t="s">
        <v>2468</v>
      </c>
      <c r="F1015" s="30" t="str">
        <f t="shared" si="109"/>
        <v>和歌山県橋本市</v>
      </c>
      <c r="G1015" s="41">
        <f>+e!F1013</f>
        <v>61830</v>
      </c>
      <c r="H1015" s="41">
        <f>+e!G1013</f>
        <v>30</v>
      </c>
      <c r="I1015" s="41">
        <f>+SUM(e!H1013:K1013)</f>
        <v>2</v>
      </c>
      <c r="J1015" s="41">
        <f>+SUM(e!L1013:O1013)</f>
        <v>663092</v>
      </c>
      <c r="K1015" s="41">
        <f>+e!P1013</f>
        <v>1189427</v>
      </c>
      <c r="L1015" s="41">
        <f>+SUM(e!Q1013:R1013)</f>
        <v>2009453</v>
      </c>
      <c r="M1015" s="31">
        <f>+IFERROR(ROUND(e!P1013/e!S1013,0),0)</f>
        <v>39648</v>
      </c>
      <c r="N1015" s="30">
        <f>+IFERROR(ROUND(SUM(e!T1013:V1013)/e!S1013,0),0)</f>
        <v>224</v>
      </c>
      <c r="O1015" s="30">
        <f>+IFERROR(ROUND(e!W1013/e!G1013*100,1),0)</f>
        <v>50</v>
      </c>
      <c r="P1015" s="41">
        <f>+e!X1013</f>
        <v>9</v>
      </c>
      <c r="Q1015" s="30">
        <f>+IFERROR(ROUND(e!Z1013/e!Y1013*100,1),0)</f>
        <v>0</v>
      </c>
      <c r="R1015" s="30">
        <f>+IFERROR(ROUND(e!AB1013/e!AA1013*100,1),0)</f>
        <v>94.4</v>
      </c>
      <c r="S1015" s="30">
        <f>+IFERROR(ROUND(SUM(e!AC1013:AF1013)/J1015*100,1),0)</f>
        <v>3.8</v>
      </c>
      <c r="T1015" s="30">
        <f>+IFERROR(ROUND(e!AG1013/e!Y1013*100,1),0)</f>
        <v>0</v>
      </c>
      <c r="U1015" s="30">
        <f>+IFERROR(ROUND(e!AH1013/SUM(e!AH1013:AJ1013)*100,1),0)</f>
        <v>0</v>
      </c>
      <c r="V1015" s="30">
        <f>+IFERROR(ROUND(e!AK1013/SUM(e!AK1013:AQ1013)*100,1),0)</f>
        <v>51.4</v>
      </c>
      <c r="W1015" s="30">
        <f>+IFERROR(ROUND(SUM(e!AR1013:BG1013)/J1015*100,1),0)</f>
        <v>10.9</v>
      </c>
      <c r="X1015" s="30">
        <f>+IFERROR(ROUND(SUM(e!BH1013:BI1013)/SUM(e!BJ1013:BK1013)*100,1),0)</f>
        <v>104.1</v>
      </c>
      <c r="Y1015" s="30">
        <f t="shared" si="110"/>
        <v>168.9</v>
      </c>
      <c r="Z1015" s="30">
        <f t="shared" si="111"/>
        <v>98.8</v>
      </c>
      <c r="AA1015" s="30">
        <f>+IFERROR(ROUND(K1015/SUM(e!T1013:V1013),1),0)</f>
        <v>176.6</v>
      </c>
      <c r="AB1015" s="42">
        <f>+IFERROR(ROUND((SUM(e!BJ1013:BK1013)-SUM(e!BL1013:BO1013))/SUM(e!T1013:V1013),1),0)</f>
        <v>178.7</v>
      </c>
      <c r="AC1015" s="30">
        <f>+IFERROR(ROUND(e!BP1013/e!BQ1013*100,1),0)</f>
        <v>911.3</v>
      </c>
      <c r="AD1015" s="101">
        <f>+e!BR1013</f>
        <v>0</v>
      </c>
      <c r="AF1015" s="5"/>
      <c r="AG1015" s="29"/>
      <c r="BG1015" s="5"/>
      <c r="BH1015" s="29"/>
      <c r="CH1015" s="5"/>
      <c r="CI1015" s="29"/>
    </row>
    <row r="1016" spans="2:87">
      <c r="B1016" s="40" t="s">
        <v>2462</v>
      </c>
      <c r="C1016" s="30" t="s">
        <v>2463</v>
      </c>
      <c r="D1016" s="30" t="s">
        <v>1292</v>
      </c>
      <c r="E1016" s="30" t="s">
        <v>2469</v>
      </c>
      <c r="F1016" s="30" t="str">
        <f t="shared" si="109"/>
        <v>和歌山県白浜町</v>
      </c>
      <c r="G1016" s="41">
        <f>+e!F1014</f>
        <v>20306</v>
      </c>
      <c r="H1016" s="41">
        <f>+e!G1014</f>
        <v>18</v>
      </c>
      <c r="I1016" s="41">
        <f>+SUM(e!H1014:K1014)</f>
        <v>3</v>
      </c>
      <c r="J1016" s="41">
        <f>+SUM(e!L1014:O1014)</f>
        <v>261081</v>
      </c>
      <c r="K1016" s="41">
        <f>+e!P1014</f>
        <v>557841</v>
      </c>
      <c r="L1016" s="41">
        <f>+SUM(e!Q1014:R1014)</f>
        <v>1667743</v>
      </c>
      <c r="M1016" s="31">
        <f>+IFERROR(ROUND(e!P1014/e!S1014,0),0)</f>
        <v>30991</v>
      </c>
      <c r="N1016" s="30">
        <f>+IFERROR(ROUND(SUM(e!T1014:V1014)/e!S1014,0),0)</f>
        <v>361</v>
      </c>
      <c r="O1016" s="30">
        <f>+IFERROR(ROUND(e!W1014/e!G1014*100,1),0)</f>
        <v>27.8</v>
      </c>
      <c r="P1016" s="41">
        <f>+e!X1014</f>
        <v>11</v>
      </c>
      <c r="Q1016" s="30">
        <f>+IFERROR(ROUND(e!Z1014/e!Y1014*100,1),0)</f>
        <v>0</v>
      </c>
      <c r="R1016" s="30">
        <f>+IFERROR(ROUND(e!AB1014/e!AA1014*100,1),0)</f>
        <v>62.5</v>
      </c>
      <c r="S1016" s="30">
        <f>+IFERROR(ROUND(SUM(e!AC1014:AF1014)/J1016*100,1),0)</f>
        <v>35.9</v>
      </c>
      <c r="T1016" s="30">
        <f>+IFERROR(ROUND(e!AG1014/e!Y1014*100,1),0)</f>
        <v>0</v>
      </c>
      <c r="U1016" s="30">
        <f>+IFERROR(ROUND(e!AH1014/SUM(e!AH1014:AJ1014)*100,1),0)</f>
        <v>0</v>
      </c>
      <c r="V1016" s="30">
        <f>+IFERROR(ROUND(e!AK1014/SUM(e!AK1014:AQ1014)*100,1),0)</f>
        <v>40.4</v>
      </c>
      <c r="W1016" s="30">
        <f>+IFERROR(ROUND(SUM(e!AR1014:BG1014)/J1016*100,1),0)</f>
        <v>4</v>
      </c>
      <c r="X1016" s="30">
        <f>+IFERROR(ROUND(SUM(e!BH1014:BI1014)/SUM(e!BJ1014:BK1014)*100,1),0)</f>
        <v>111.5</v>
      </c>
      <c r="Y1016" s="30">
        <f t="shared" si="110"/>
        <v>299</v>
      </c>
      <c r="Z1016" s="30">
        <f t="shared" si="111"/>
        <v>102.9</v>
      </c>
      <c r="AA1016" s="30">
        <f>+IFERROR(ROUND(K1016/SUM(e!T1014:V1014),1),0)</f>
        <v>85.9</v>
      </c>
      <c r="AB1016" s="42">
        <f>+IFERROR(ROUND((SUM(e!BJ1014:BK1014)-SUM(e!BL1014:BO1014))/SUM(e!T1014:V1014),1),0)</f>
        <v>83.5</v>
      </c>
      <c r="AC1016" s="30">
        <f>+IFERROR(ROUND(e!BP1014/e!BQ1014*100,1),0)</f>
        <v>852.2</v>
      </c>
      <c r="AD1016" s="101">
        <f>+e!BR1014</f>
        <v>10000</v>
      </c>
      <c r="AF1016" s="5"/>
      <c r="AG1016" s="29"/>
      <c r="BG1016" s="5"/>
      <c r="BH1016" s="29"/>
      <c r="CH1016" s="5"/>
      <c r="CI1016" s="29"/>
    </row>
    <row r="1017" spans="2:87">
      <c r="B1017" s="40" t="s">
        <v>2462</v>
      </c>
      <c r="C1017" s="30" t="s">
        <v>2463</v>
      </c>
      <c r="D1017" s="30" t="s">
        <v>1294</v>
      </c>
      <c r="E1017" s="30" t="s">
        <v>2470</v>
      </c>
      <c r="F1017" s="30" t="str">
        <f t="shared" si="109"/>
        <v>和歌山県海南市（下津）</v>
      </c>
      <c r="G1017" s="41">
        <f>+e!F1015</f>
        <v>11085</v>
      </c>
      <c r="H1017" s="41">
        <f>+e!G1015</f>
        <v>3</v>
      </c>
      <c r="I1017" s="41">
        <f>+SUM(e!H1015:K1015)</f>
        <v>4</v>
      </c>
      <c r="J1017" s="41">
        <f>+SUM(e!L1015:O1015)</f>
        <v>103303</v>
      </c>
      <c r="K1017" s="41">
        <f>+e!P1015</f>
        <v>0</v>
      </c>
      <c r="L1017" s="41">
        <f>+SUM(e!Q1015:R1015)</f>
        <v>0</v>
      </c>
      <c r="M1017" s="31">
        <f>+IFERROR(ROUND(e!P1015/e!S1015,0),0)</f>
        <v>0</v>
      </c>
      <c r="N1017" s="30">
        <f>+IFERROR(ROUND(SUM(e!T1015:V1015)/e!S1015,0),0)</f>
        <v>1074</v>
      </c>
      <c r="O1017" s="30">
        <f>+IFERROR(ROUND(e!W1015/e!G1015*100,1),0)</f>
        <v>33.299999999999997</v>
      </c>
      <c r="P1017" s="41">
        <f>+e!X1015</f>
        <v>10</v>
      </c>
      <c r="Q1017" s="30">
        <f>+IFERROR(ROUND(e!Z1015/e!Y1015*100,1),0)</f>
        <v>0</v>
      </c>
      <c r="R1017" s="30">
        <f>+IFERROR(ROUND(e!AB1015/e!AA1015*100,1),0)</f>
        <v>79.2</v>
      </c>
      <c r="S1017" s="30">
        <f>+IFERROR(ROUND(SUM(e!AC1015:AF1015)/J1017*100,1),0)</f>
        <v>15.4</v>
      </c>
      <c r="T1017" s="30">
        <f>+IFERROR(ROUND(e!AG1015/e!Y1015*100,1),0)</f>
        <v>0</v>
      </c>
      <c r="U1017" s="30">
        <f>+IFERROR(ROUND(e!AH1015/SUM(e!AH1015:AJ1015)*100,1),0)</f>
        <v>0</v>
      </c>
      <c r="V1017" s="30">
        <f>+IFERROR(ROUND(e!AK1015/SUM(e!AK1015:AQ1015)*100,1),0)</f>
        <v>32.200000000000003</v>
      </c>
      <c r="W1017" s="30">
        <f>+IFERROR(ROUND(SUM(e!AR1015:BG1015)/J1017*100,1),0)</f>
        <v>10.3</v>
      </c>
      <c r="X1017" s="30">
        <f>+IFERROR(ROUND(SUM(e!BH1015:BI1015)/SUM(e!BJ1015:BK1015)*100,1),0)</f>
        <v>0</v>
      </c>
      <c r="Y1017" s="30">
        <f t="shared" si="110"/>
        <v>0</v>
      </c>
      <c r="Z1017" s="30">
        <f t="shared" si="111"/>
        <v>0</v>
      </c>
      <c r="AA1017" s="30">
        <f>+IFERROR(ROUND(K1017/SUM(e!T1015:V1015),1),0)</f>
        <v>0</v>
      </c>
      <c r="AB1017" s="42">
        <f>+IFERROR(ROUND((SUM(e!BJ1015:BK1015)-SUM(e!BL1015:BO1015))/SUM(e!T1015:V1015),1),0)</f>
        <v>0</v>
      </c>
      <c r="AC1017" s="30">
        <f>+IFERROR(ROUND(e!BP1015/e!BQ1015*100,1),0)</f>
        <v>0</v>
      </c>
      <c r="AD1017" s="101">
        <f>+e!BR1015</f>
        <v>0</v>
      </c>
      <c r="AF1017" s="5"/>
      <c r="AG1017" s="29"/>
      <c r="BG1017" s="5"/>
      <c r="BH1017" s="29"/>
      <c r="CH1017" s="5"/>
      <c r="CI1017" s="29"/>
    </row>
    <row r="1018" spans="2:87">
      <c r="B1018" s="40" t="s">
        <v>2462</v>
      </c>
      <c r="C1018" s="30" t="s">
        <v>2463</v>
      </c>
      <c r="D1018" s="30" t="s">
        <v>1298</v>
      </c>
      <c r="E1018" s="30" t="s">
        <v>2471</v>
      </c>
      <c r="F1018" s="30" t="str">
        <f t="shared" si="109"/>
        <v>和歌山県串本町</v>
      </c>
      <c r="G1018" s="41">
        <f>+e!F1016</f>
        <v>16784</v>
      </c>
      <c r="H1018" s="41">
        <f>+e!G1016</f>
        <v>13</v>
      </c>
      <c r="I1018" s="41">
        <f>+SUM(e!H1016:K1016)</f>
        <v>8</v>
      </c>
      <c r="J1018" s="41">
        <f>+SUM(e!L1016:O1016)</f>
        <v>231412</v>
      </c>
      <c r="K1018" s="41">
        <f>+e!P1016</f>
        <v>444370</v>
      </c>
      <c r="L1018" s="41">
        <f>+SUM(e!Q1016:R1016)</f>
        <v>1759844</v>
      </c>
      <c r="M1018" s="31">
        <f>+IFERROR(ROUND(e!P1016/e!S1016,0),0)</f>
        <v>40397</v>
      </c>
      <c r="N1018" s="30">
        <f>+IFERROR(ROUND(SUM(e!T1016:V1016)/e!S1016,0),0)</f>
        <v>217</v>
      </c>
      <c r="O1018" s="30">
        <f>+IFERROR(ROUND(e!W1016/e!G1016*100,1),0)</f>
        <v>30.8</v>
      </c>
      <c r="P1018" s="41">
        <f>+e!X1016</f>
        <v>8</v>
      </c>
      <c r="Q1018" s="30">
        <f>+IFERROR(ROUND(e!Z1016/e!Y1016*100,1),0)</f>
        <v>0</v>
      </c>
      <c r="R1018" s="30">
        <f>+IFERROR(ROUND(e!AB1016/e!AA1016*100,1),0)</f>
        <v>57.2</v>
      </c>
      <c r="S1018" s="30">
        <f>+IFERROR(ROUND(SUM(e!AC1016:AF1016)/J1018*100,1),0)</f>
        <v>12.2</v>
      </c>
      <c r="T1018" s="30">
        <f>+IFERROR(ROUND(e!AG1016/e!Y1016*100,1),0)</f>
        <v>86</v>
      </c>
      <c r="U1018" s="30">
        <f>+IFERROR(ROUND(e!AH1016/SUM(e!AH1016:AJ1016)*100,1),0)</f>
        <v>82.5</v>
      </c>
      <c r="V1018" s="30">
        <f>+IFERROR(ROUND(e!AK1016/SUM(e!AK1016:AQ1016)*100,1),0)</f>
        <v>56.8</v>
      </c>
      <c r="W1018" s="30">
        <f>+IFERROR(ROUND(SUM(e!AR1016:BG1016)/J1018*100,1),0)</f>
        <v>5.5</v>
      </c>
      <c r="X1018" s="30">
        <f>+IFERROR(ROUND(SUM(e!BH1016:BI1016)/SUM(e!BJ1016:BK1016)*100,1),0)</f>
        <v>102.5</v>
      </c>
      <c r="Y1018" s="30">
        <f t="shared" si="110"/>
        <v>396</v>
      </c>
      <c r="Z1018" s="30">
        <f t="shared" si="111"/>
        <v>99.8</v>
      </c>
      <c r="AA1018" s="30">
        <f>+IFERROR(ROUND(K1018/SUM(e!T1016:V1016),1),0)</f>
        <v>186.5</v>
      </c>
      <c r="AB1018" s="42">
        <f>+IFERROR(ROUND((SUM(e!BJ1016:BK1016)-SUM(e!BL1016:BO1016))/SUM(e!T1016:V1016),1),0)</f>
        <v>186.9</v>
      </c>
      <c r="AC1018" s="30">
        <f>+IFERROR(ROUND(e!BP1016/e!BQ1016*100,1),0)</f>
        <v>456.9</v>
      </c>
      <c r="AD1018" s="101">
        <f>+e!BR1016</f>
        <v>0</v>
      </c>
      <c r="AF1018" s="5"/>
      <c r="AG1018" s="29"/>
      <c r="BG1018" s="5"/>
      <c r="BH1018" s="29"/>
      <c r="CH1018" s="5"/>
      <c r="CI1018" s="29"/>
    </row>
    <row r="1019" spans="2:87">
      <c r="B1019" s="40" t="s">
        <v>2462</v>
      </c>
      <c r="C1019" s="30" t="s">
        <v>2463</v>
      </c>
      <c r="D1019" s="30" t="s">
        <v>1300</v>
      </c>
      <c r="E1019" s="30" t="s">
        <v>2472</v>
      </c>
      <c r="F1019" s="30" t="str">
        <f t="shared" si="109"/>
        <v>和歌山県有田市</v>
      </c>
      <c r="G1019" s="41">
        <f>+e!F1017</f>
        <v>27905</v>
      </c>
      <c r="H1019" s="41">
        <f>+e!G1017</f>
        <v>10</v>
      </c>
      <c r="I1019" s="41">
        <f>+SUM(e!H1017:K1017)</f>
        <v>5</v>
      </c>
      <c r="J1019" s="41">
        <f>+SUM(e!L1017:O1017)</f>
        <v>230195</v>
      </c>
      <c r="K1019" s="41">
        <f>+e!P1017</f>
        <v>497009</v>
      </c>
      <c r="L1019" s="41">
        <f>+SUM(e!Q1017:R1017)</f>
        <v>1718957</v>
      </c>
      <c r="M1019" s="31">
        <f>+IFERROR(ROUND(e!P1017/e!S1017,0),0)</f>
        <v>71001</v>
      </c>
      <c r="N1019" s="30">
        <f>+IFERROR(ROUND(SUM(e!T1017:V1017)/e!S1017,0),0)</f>
        <v>561</v>
      </c>
      <c r="O1019" s="30">
        <f>+IFERROR(ROUND(e!W1017/e!G1017*100,1),0)</f>
        <v>40</v>
      </c>
      <c r="P1019" s="41">
        <f>+e!X1017</f>
        <v>9</v>
      </c>
      <c r="Q1019" s="30">
        <f>+IFERROR(ROUND(e!Z1017/e!Y1017*100,1),0)</f>
        <v>0</v>
      </c>
      <c r="R1019" s="30">
        <f>+IFERROR(ROUND(e!AB1017/e!AA1017*100,1),0)</f>
        <v>18.5</v>
      </c>
      <c r="S1019" s="30">
        <f>+IFERROR(ROUND(SUM(e!AC1017:AF1017)/J1019*100,1),0)</f>
        <v>16.7</v>
      </c>
      <c r="T1019" s="30">
        <f>+IFERROR(ROUND(e!AG1017/e!Y1017*100,1),0)</f>
        <v>94.5</v>
      </c>
      <c r="U1019" s="30">
        <f>+IFERROR(ROUND(e!AH1017/SUM(e!AH1017:AJ1017)*100,1),0)</f>
        <v>0</v>
      </c>
      <c r="V1019" s="30">
        <f>+IFERROR(ROUND(e!AK1017/SUM(e!AK1017:AQ1017)*100,1),0)</f>
        <v>99.2</v>
      </c>
      <c r="W1019" s="30">
        <f>+IFERROR(ROUND(SUM(e!AR1017:BG1017)/J1019*100,1),0)</f>
        <v>4.4000000000000004</v>
      </c>
      <c r="X1019" s="30">
        <f>+IFERROR(ROUND(SUM(e!BH1017:BI1017)/SUM(e!BJ1017:BK1017)*100,1),0)</f>
        <v>128.69999999999999</v>
      </c>
      <c r="Y1019" s="30">
        <f t="shared" si="110"/>
        <v>345.9</v>
      </c>
      <c r="Z1019" s="30">
        <f t="shared" si="111"/>
        <v>128.19999999999999</v>
      </c>
      <c r="AA1019" s="30">
        <f>+IFERROR(ROUND(K1019/SUM(e!T1017:V1017),1),0)</f>
        <v>126.5</v>
      </c>
      <c r="AB1019" s="42">
        <f>+IFERROR(ROUND((SUM(e!BJ1017:BK1017)-SUM(e!BL1017:BO1017))/SUM(e!T1017:V1017),1),0)</f>
        <v>98.7</v>
      </c>
      <c r="AC1019" s="30">
        <f>+IFERROR(ROUND(e!BP1017/e!BQ1017*100,1),0)</f>
        <v>228.6</v>
      </c>
      <c r="AD1019" s="101">
        <f>+e!BR1017</f>
        <v>0</v>
      </c>
      <c r="AF1019" s="5"/>
      <c r="AG1019" s="29"/>
      <c r="BG1019" s="5"/>
      <c r="BH1019" s="29"/>
      <c r="CH1019" s="5"/>
      <c r="CI1019" s="29"/>
    </row>
    <row r="1020" spans="2:87">
      <c r="B1020" s="40" t="s">
        <v>2462</v>
      </c>
      <c r="C1020" s="30" t="s">
        <v>2463</v>
      </c>
      <c r="D1020" s="30" t="s">
        <v>1302</v>
      </c>
      <c r="E1020" s="30" t="s">
        <v>2473</v>
      </c>
      <c r="F1020" s="30" t="str">
        <f t="shared" si="109"/>
        <v>和歌山県海南市（海南）</v>
      </c>
      <c r="G1020" s="41">
        <f>+e!F1018</f>
        <v>38844</v>
      </c>
      <c r="H1020" s="41">
        <f>+e!G1018</f>
        <v>29</v>
      </c>
      <c r="I1020" s="41">
        <f>+SUM(e!H1018:K1018)</f>
        <v>1</v>
      </c>
      <c r="J1020" s="41">
        <f>+SUM(e!L1018:O1018)</f>
        <v>400815</v>
      </c>
      <c r="K1020" s="41">
        <f>+e!P1018</f>
        <v>919754</v>
      </c>
      <c r="L1020" s="41">
        <f>+SUM(e!Q1018:R1018)</f>
        <v>5632287</v>
      </c>
      <c r="M1020" s="31">
        <f>+IFERROR(ROUND(e!P1018/e!S1018,0),0)</f>
        <v>57485</v>
      </c>
      <c r="N1020" s="30">
        <f>+IFERROR(ROUND(SUM(e!T1018:V1018)/e!S1018,0),0)</f>
        <v>286</v>
      </c>
      <c r="O1020" s="30">
        <f>+IFERROR(ROUND(e!W1018/e!G1018*100,1),0)</f>
        <v>58.6</v>
      </c>
      <c r="P1020" s="41">
        <f>+e!X1018</f>
        <v>6</v>
      </c>
      <c r="Q1020" s="30">
        <f>+IFERROR(ROUND(e!Z1018/e!Y1018*100,1),0)</f>
        <v>100</v>
      </c>
      <c r="R1020" s="30">
        <f>+IFERROR(ROUND(e!AB1018/e!AA1018*100,1),0)</f>
        <v>27.8</v>
      </c>
      <c r="S1020" s="30">
        <f>+IFERROR(ROUND(SUM(e!AC1018:AF1018)/J1020*100,1),0)</f>
        <v>23.8</v>
      </c>
      <c r="T1020" s="30">
        <f>+IFERROR(ROUND(e!AG1018/e!Y1018*100,1),0)</f>
        <v>0</v>
      </c>
      <c r="U1020" s="30">
        <f>+IFERROR(ROUND(e!AH1018/SUM(e!AH1018:AJ1018)*100,1),0)</f>
        <v>0</v>
      </c>
      <c r="V1020" s="30">
        <f>+IFERROR(ROUND(e!AK1018/SUM(e!AK1018:AQ1018)*100,1),0)</f>
        <v>50.2</v>
      </c>
      <c r="W1020" s="30">
        <f>+IFERROR(ROUND(SUM(e!AR1018:BG1018)/J1020*100,1),0)</f>
        <v>20.8</v>
      </c>
      <c r="X1020" s="30">
        <f>+IFERROR(ROUND(SUM(e!BH1018:BI1018)/SUM(e!BJ1018:BK1018)*100,1),0)</f>
        <v>102.7</v>
      </c>
      <c r="Y1020" s="30">
        <f t="shared" si="110"/>
        <v>612.4</v>
      </c>
      <c r="Z1020" s="30">
        <f t="shared" si="111"/>
        <v>98</v>
      </c>
      <c r="AA1020" s="30">
        <f>+IFERROR(ROUND(K1020/SUM(e!T1018:V1018),1),0)</f>
        <v>200.8</v>
      </c>
      <c r="AB1020" s="42">
        <f>+IFERROR(ROUND((SUM(e!BJ1018:BK1018)-SUM(e!BL1018:BO1018))/SUM(e!T1018:V1018),1),0)</f>
        <v>204.8</v>
      </c>
      <c r="AC1020" s="30">
        <f>+IFERROR(ROUND(e!BP1018/e!BQ1018*100,1),0)</f>
        <v>181.2</v>
      </c>
      <c r="AD1020" s="101">
        <f>+e!BR1018</f>
        <v>0</v>
      </c>
      <c r="AF1020" s="5"/>
      <c r="AG1020" s="29"/>
      <c r="BG1020" s="5"/>
      <c r="BH1020" s="29"/>
      <c r="CH1020" s="5"/>
      <c r="CI1020" s="29"/>
    </row>
    <row r="1021" spans="2:87">
      <c r="B1021" s="40" t="s">
        <v>2462</v>
      </c>
      <c r="C1021" s="30" t="s">
        <v>2463</v>
      </c>
      <c r="D1021" s="30" t="s">
        <v>1304</v>
      </c>
      <c r="E1021" s="30" t="s">
        <v>2474</v>
      </c>
      <c r="F1021" s="30" t="str">
        <f t="shared" si="109"/>
        <v>和歌山県御坊市</v>
      </c>
      <c r="G1021" s="41">
        <f>+e!F1019</f>
        <v>23303</v>
      </c>
      <c r="H1021" s="41">
        <f>+e!G1019</f>
        <v>19</v>
      </c>
      <c r="I1021" s="41">
        <f>+SUM(e!H1019:K1019)</f>
        <v>3</v>
      </c>
      <c r="J1021" s="41">
        <f>+SUM(e!L1019:O1019)</f>
        <v>229805</v>
      </c>
      <c r="K1021" s="41">
        <f>+e!P1019</f>
        <v>439346</v>
      </c>
      <c r="L1021" s="41">
        <f>+SUM(e!Q1019:R1019)</f>
        <v>1670970</v>
      </c>
      <c r="M1021" s="31">
        <f>+IFERROR(ROUND(e!P1019/e!S1019,0),0)</f>
        <v>39941</v>
      </c>
      <c r="N1021" s="30">
        <f>+IFERROR(ROUND(SUM(e!T1019:V1019)/e!S1019,0),0)</f>
        <v>271</v>
      </c>
      <c r="O1021" s="30">
        <f>+IFERROR(ROUND(e!W1019/e!G1019*100,1),0)</f>
        <v>42.1</v>
      </c>
      <c r="P1021" s="41">
        <f>+e!X1019</f>
        <v>10</v>
      </c>
      <c r="Q1021" s="30">
        <f>+IFERROR(ROUND(e!Z1019/e!Y1019*100,1),0)</f>
        <v>0</v>
      </c>
      <c r="R1021" s="30">
        <f>+IFERROR(ROUND(e!AB1019/e!AA1019*100,1),0)</f>
        <v>39.4</v>
      </c>
      <c r="S1021" s="30">
        <f>+IFERROR(ROUND(SUM(e!AC1019:AF1019)/J1021*100,1),0)</f>
        <v>18.100000000000001</v>
      </c>
      <c r="T1021" s="30">
        <f>+IFERROR(ROUND(e!AG1019/e!Y1019*100,1),0)</f>
        <v>22.9</v>
      </c>
      <c r="U1021" s="30">
        <f>+IFERROR(ROUND(e!AH1019/SUM(e!AH1019:AJ1019)*100,1),0)</f>
        <v>100</v>
      </c>
      <c r="V1021" s="30">
        <f>+IFERROR(ROUND(e!AK1019/SUM(e!AK1019:AQ1019)*100,1),0)</f>
        <v>94.8</v>
      </c>
      <c r="W1021" s="30">
        <f>+IFERROR(ROUND(SUM(e!AR1019:BG1019)/J1021*100,1),0)</f>
        <v>12.6</v>
      </c>
      <c r="X1021" s="30">
        <f>+IFERROR(ROUND(SUM(e!BH1019:BI1019)/SUM(e!BJ1019:BK1019)*100,1),0)</f>
        <v>118.9</v>
      </c>
      <c r="Y1021" s="30">
        <f t="shared" si="110"/>
        <v>380.3</v>
      </c>
      <c r="Z1021" s="30">
        <f t="shared" si="111"/>
        <v>118.1</v>
      </c>
      <c r="AA1021" s="30">
        <f>+IFERROR(ROUND(K1021/SUM(e!T1019:V1019),1),0)</f>
        <v>147.4</v>
      </c>
      <c r="AB1021" s="42">
        <f>+IFERROR(ROUND((SUM(e!BJ1019:BK1019)-SUM(e!BL1019:BO1019))/SUM(e!T1019:V1019),1),0)</f>
        <v>124.8</v>
      </c>
      <c r="AC1021" s="30">
        <f>+IFERROR(ROUND(e!BP1019/e!BQ1019*100,1),0)</f>
        <v>222.9</v>
      </c>
      <c r="AD1021" s="101">
        <f>+e!BR1019</f>
        <v>0</v>
      </c>
      <c r="AF1021" s="5"/>
      <c r="AG1021" s="29"/>
      <c r="BG1021" s="5"/>
      <c r="BH1021" s="29"/>
      <c r="CH1021" s="5"/>
      <c r="CI1021" s="29"/>
    </row>
    <row r="1022" spans="2:87">
      <c r="B1022" s="40" t="s">
        <v>2462</v>
      </c>
      <c r="C1022" s="30" t="s">
        <v>2463</v>
      </c>
      <c r="D1022" s="30" t="s">
        <v>1306</v>
      </c>
      <c r="E1022" s="30" t="s">
        <v>2475</v>
      </c>
      <c r="F1022" s="30" t="str">
        <f t="shared" si="109"/>
        <v>和歌山県那智勝浦町</v>
      </c>
      <c r="G1022" s="41">
        <f>+e!F1020</f>
        <v>14549</v>
      </c>
      <c r="H1022" s="41">
        <f>+e!G1020</f>
        <v>16</v>
      </c>
      <c r="I1022" s="41">
        <f>+SUM(e!H1020:K1020)</f>
        <v>3</v>
      </c>
      <c r="J1022" s="41">
        <f>+SUM(e!L1020:O1020)</f>
        <v>172024</v>
      </c>
      <c r="K1022" s="41">
        <f>+e!P1020</f>
        <v>382586</v>
      </c>
      <c r="L1022" s="41">
        <f>+SUM(e!Q1020:R1020)</f>
        <v>3931931</v>
      </c>
      <c r="M1022" s="31">
        <f>+IFERROR(ROUND(e!P1020/e!S1020,0),0)</f>
        <v>23912</v>
      </c>
      <c r="N1022" s="30">
        <f>+IFERROR(ROUND(SUM(e!T1020:V1020)/e!S1020,0),0)</f>
        <v>135</v>
      </c>
      <c r="O1022" s="30">
        <f>+IFERROR(ROUND(e!W1020/e!G1020*100,1),0)</f>
        <v>31.3</v>
      </c>
      <c r="P1022" s="41">
        <f>+e!X1020</f>
        <v>7</v>
      </c>
      <c r="Q1022" s="30">
        <f>+IFERROR(ROUND(e!Z1020/e!Y1020*100,1),0)</f>
        <v>0</v>
      </c>
      <c r="R1022" s="30">
        <f>+IFERROR(ROUND(e!AB1020/e!AA1020*100,1),0)</f>
        <v>32.700000000000003</v>
      </c>
      <c r="S1022" s="30">
        <f>+IFERROR(ROUND(SUM(e!AC1020:AF1020)/J1022*100,1),0)</f>
        <v>20.399999999999999</v>
      </c>
      <c r="T1022" s="30">
        <f>+IFERROR(ROUND(e!AG1020/e!Y1020*100,1),0)</f>
        <v>10.6</v>
      </c>
      <c r="U1022" s="30">
        <f>+IFERROR(ROUND(e!AH1020/SUM(e!AH1020:AJ1020)*100,1),0)</f>
        <v>11.8</v>
      </c>
      <c r="V1022" s="30">
        <f>+IFERROR(ROUND(e!AK1020/SUM(e!AK1020:AQ1020)*100,1),0)</f>
        <v>18.600000000000001</v>
      </c>
      <c r="W1022" s="30">
        <f>+IFERROR(ROUND(SUM(e!AR1020:BG1020)/J1022*100,1),0)</f>
        <v>13.6</v>
      </c>
      <c r="X1022" s="30">
        <f>+IFERROR(ROUND(SUM(e!BH1020:BI1020)/SUM(e!BJ1020:BK1020)*100,1),0)</f>
        <v>87.4</v>
      </c>
      <c r="Y1022" s="30">
        <f t="shared" si="110"/>
        <v>1027.7</v>
      </c>
      <c r="Z1022" s="30">
        <f t="shared" si="111"/>
        <v>84.4</v>
      </c>
      <c r="AA1022" s="30">
        <f>+IFERROR(ROUND(K1022/SUM(e!T1020:V1020),1),0)</f>
        <v>177.7</v>
      </c>
      <c r="AB1022" s="42">
        <f>+IFERROR(ROUND((SUM(e!BJ1020:BK1020)-SUM(e!BL1020:BO1020))/SUM(e!T1020:V1020),1),0)</f>
        <v>210.6</v>
      </c>
      <c r="AC1022" s="30">
        <f>+IFERROR(ROUND(e!BP1020/e!BQ1020*100,1),0)</f>
        <v>307.2</v>
      </c>
      <c r="AD1022" s="101">
        <f>+e!BR1020</f>
        <v>0</v>
      </c>
      <c r="AF1022" s="5"/>
      <c r="AG1022" s="29"/>
      <c r="BG1022" s="5"/>
      <c r="BH1022" s="29"/>
      <c r="CH1022" s="5"/>
      <c r="CI1022" s="29"/>
    </row>
    <row r="1023" spans="2:87">
      <c r="B1023" s="40" t="s">
        <v>2462</v>
      </c>
      <c r="C1023" s="30" t="s">
        <v>2463</v>
      </c>
      <c r="D1023" s="30" t="s">
        <v>1312</v>
      </c>
      <c r="E1023" s="30" t="s">
        <v>2034</v>
      </c>
      <c r="F1023" s="30" t="str">
        <f t="shared" si="109"/>
        <v>和歌山県美浜町</v>
      </c>
      <c r="G1023" s="41">
        <f>+e!F1021</f>
        <v>7153</v>
      </c>
      <c r="H1023" s="41">
        <f>+e!G1021</f>
        <v>6</v>
      </c>
      <c r="I1023" s="41">
        <f>+SUM(e!H1021:K1021)</f>
        <v>1</v>
      </c>
      <c r="J1023" s="41">
        <f>+SUM(e!L1021:O1021)</f>
        <v>63007</v>
      </c>
      <c r="K1023" s="41">
        <f>+e!P1021</f>
        <v>108116</v>
      </c>
      <c r="L1023" s="41">
        <f>+SUM(e!Q1021:R1021)</f>
        <v>322665</v>
      </c>
      <c r="M1023" s="31">
        <f>+IFERROR(ROUND(e!P1021/e!S1021,0),0)</f>
        <v>27029</v>
      </c>
      <c r="N1023" s="30">
        <f>+IFERROR(ROUND(SUM(e!T1021:V1021)/e!S1021,0),0)</f>
        <v>211</v>
      </c>
      <c r="O1023" s="30">
        <f>+IFERROR(ROUND(e!W1021/e!G1021*100,1),0)</f>
        <v>33.299999999999997</v>
      </c>
      <c r="P1023" s="41">
        <f>+e!X1021</f>
        <v>4</v>
      </c>
      <c r="Q1023" s="30">
        <f>+IFERROR(ROUND(e!Z1021/e!Y1021*100,1),0)</f>
        <v>0</v>
      </c>
      <c r="R1023" s="30">
        <f>+IFERROR(ROUND(e!AB1021/e!AA1021*100,1),0)</f>
        <v>34.200000000000003</v>
      </c>
      <c r="S1023" s="30">
        <f>+IFERROR(ROUND(SUM(e!AC1021:AF1021)/J1023*100,1),0)</f>
        <v>12.7</v>
      </c>
      <c r="T1023" s="30">
        <f>+IFERROR(ROUND(e!AG1021/e!Y1021*100,1),0)</f>
        <v>0</v>
      </c>
      <c r="U1023" s="30">
        <f>+IFERROR(ROUND(e!AH1021/SUM(e!AH1021:AJ1021)*100,1),0)</f>
        <v>100</v>
      </c>
      <c r="V1023" s="30">
        <f>+IFERROR(ROUND(e!AK1021/SUM(e!AK1021:AQ1021)*100,1),0)</f>
        <v>52.4</v>
      </c>
      <c r="W1023" s="30">
        <f>+IFERROR(ROUND(SUM(e!AR1021:BG1021)/J1023*100,1),0)</f>
        <v>0.6</v>
      </c>
      <c r="X1023" s="30">
        <f>+IFERROR(ROUND(SUM(e!BH1021:BI1021)/SUM(e!BJ1021:BK1021)*100,1),0)</f>
        <v>108.9</v>
      </c>
      <c r="Y1023" s="30">
        <f t="shared" si="110"/>
        <v>298.39999999999998</v>
      </c>
      <c r="Z1023" s="30">
        <f t="shared" si="111"/>
        <v>103.3</v>
      </c>
      <c r="AA1023" s="30">
        <f>+IFERROR(ROUND(K1023/SUM(e!T1021:V1021),1),0)</f>
        <v>127.9</v>
      </c>
      <c r="AB1023" s="42">
        <f>+IFERROR(ROUND((SUM(e!BJ1021:BK1021)-SUM(e!BL1021:BO1021))/SUM(e!T1021:V1021),1),0)</f>
        <v>123.8</v>
      </c>
      <c r="AC1023" s="30">
        <f>+IFERROR(ROUND(e!BP1021/e!BQ1021*100,1),0)</f>
        <v>566.9</v>
      </c>
      <c r="AD1023" s="101">
        <f>+e!BR1021</f>
        <v>0</v>
      </c>
      <c r="AF1023" s="5"/>
      <c r="AG1023" s="29"/>
      <c r="BG1023" s="5"/>
      <c r="BH1023" s="29"/>
      <c r="CH1023" s="5"/>
      <c r="CI1023" s="29"/>
    </row>
    <row r="1024" spans="2:87">
      <c r="B1024" s="40" t="s">
        <v>2462</v>
      </c>
      <c r="C1024" s="30" t="s">
        <v>2463</v>
      </c>
      <c r="D1024" s="30" t="s">
        <v>1314</v>
      </c>
      <c r="E1024" s="30" t="s">
        <v>2476</v>
      </c>
      <c r="F1024" s="30" t="str">
        <f t="shared" si="109"/>
        <v>和歌山県かつらぎ町</v>
      </c>
      <c r="G1024" s="41">
        <f>+e!F1022</f>
        <v>12271</v>
      </c>
      <c r="H1024" s="41">
        <f>+e!G1022</f>
        <v>6</v>
      </c>
      <c r="I1024" s="41">
        <f>+SUM(e!H1022:K1022)</f>
        <v>2</v>
      </c>
      <c r="J1024" s="41">
        <f>+SUM(e!L1022:O1022)</f>
        <v>122501</v>
      </c>
      <c r="K1024" s="41">
        <f>+e!P1022</f>
        <v>232041</v>
      </c>
      <c r="L1024" s="41">
        <f>+SUM(e!Q1022:R1022)</f>
        <v>617588</v>
      </c>
      <c r="M1024" s="31">
        <f>+IFERROR(ROUND(e!P1022/e!S1022,0),0)</f>
        <v>33149</v>
      </c>
      <c r="N1024" s="30">
        <f>+IFERROR(ROUND(SUM(e!T1022:V1022)/e!S1022,0),0)</f>
        <v>178</v>
      </c>
      <c r="O1024" s="30">
        <f>+IFERROR(ROUND(e!W1022/e!G1022*100,1),0)</f>
        <v>50</v>
      </c>
      <c r="P1024" s="41">
        <f>+e!X1022</f>
        <v>3</v>
      </c>
      <c r="Q1024" s="30">
        <f>+IFERROR(ROUND(e!Z1022/e!Y1022*100,1),0)</f>
        <v>0</v>
      </c>
      <c r="R1024" s="30">
        <f>+IFERROR(ROUND(e!AB1022/e!AA1022*100,1),0)</f>
        <v>0</v>
      </c>
      <c r="S1024" s="30">
        <f>+IFERROR(ROUND(SUM(e!AC1022:AF1022)/J1024*100,1),0)</f>
        <v>1.2</v>
      </c>
      <c r="T1024" s="30">
        <f>+IFERROR(ROUND(e!AG1022/e!Y1022*100,1),0)</f>
        <v>83.3</v>
      </c>
      <c r="U1024" s="30">
        <f>+IFERROR(ROUND(e!AH1022/SUM(e!AH1022:AJ1022)*100,1),0)</f>
        <v>100</v>
      </c>
      <c r="V1024" s="30">
        <f>+IFERROR(ROUND(e!AK1022/SUM(e!AK1022:AQ1022)*100,1),0)</f>
        <v>70.900000000000006</v>
      </c>
      <c r="W1024" s="30">
        <f>+IFERROR(ROUND(SUM(e!AR1022:BG1022)/J1024*100,1),0)</f>
        <v>12.9</v>
      </c>
      <c r="X1024" s="30">
        <f>+IFERROR(ROUND(SUM(e!BH1022:BI1022)/SUM(e!BJ1022:BK1022)*100,1),0)</f>
        <v>125.5</v>
      </c>
      <c r="Y1024" s="30">
        <f t="shared" si="110"/>
        <v>266.2</v>
      </c>
      <c r="Z1024" s="30">
        <f t="shared" si="111"/>
        <v>122.6</v>
      </c>
      <c r="AA1024" s="30">
        <f>+IFERROR(ROUND(K1024/SUM(e!T1022:V1022),1),0)</f>
        <v>185.8</v>
      </c>
      <c r="AB1024" s="42">
        <f>+IFERROR(ROUND((SUM(e!BJ1022:BK1022)-SUM(e!BL1022:BO1022))/SUM(e!T1022:V1022),1),0)</f>
        <v>151.5</v>
      </c>
      <c r="AC1024" s="30">
        <f>+IFERROR(ROUND(e!BP1022/e!BQ1022*100,1),0)</f>
        <v>2779.2</v>
      </c>
      <c r="AD1024" s="101">
        <f>+e!BR1022</f>
        <v>6600</v>
      </c>
      <c r="AF1024" s="5"/>
      <c r="AG1024" s="29"/>
      <c r="BG1024" s="5"/>
      <c r="BH1024" s="29"/>
      <c r="CH1024" s="5"/>
      <c r="CI1024" s="29"/>
    </row>
    <row r="1025" spans="2:87">
      <c r="B1025" s="40" t="s">
        <v>2462</v>
      </c>
      <c r="C1025" s="30" t="s">
        <v>2463</v>
      </c>
      <c r="D1025" s="30" t="s">
        <v>1316</v>
      </c>
      <c r="E1025" s="30" t="s">
        <v>2477</v>
      </c>
      <c r="F1025" s="30" t="str">
        <f t="shared" si="109"/>
        <v>和歌山県すさみ町</v>
      </c>
      <c r="G1025" s="41">
        <f>+e!F1023</f>
        <v>2537</v>
      </c>
      <c r="H1025" s="41">
        <f>+e!G1023</f>
        <v>3</v>
      </c>
      <c r="I1025" s="41">
        <f>+SUM(e!H1023:K1023)</f>
        <v>1</v>
      </c>
      <c r="J1025" s="41">
        <f>+SUM(e!L1023:O1023)</f>
        <v>24199</v>
      </c>
      <c r="K1025" s="41">
        <f>+e!P1023</f>
        <v>57136</v>
      </c>
      <c r="L1025" s="41">
        <f>+SUM(e!Q1023:R1023)</f>
        <v>13525</v>
      </c>
      <c r="M1025" s="31">
        <f>+IFERROR(ROUND(e!P1023/e!S1023,0),0)</f>
        <v>28568</v>
      </c>
      <c r="N1025" s="30">
        <f>+IFERROR(ROUND(SUM(e!T1023:V1023)/e!S1023,0),0)</f>
        <v>186</v>
      </c>
      <c r="O1025" s="30">
        <f>+IFERROR(ROUND(e!W1023/e!G1023*100,1),0)</f>
        <v>33.299999999999997</v>
      </c>
      <c r="P1025" s="41">
        <f>+e!X1023</f>
        <v>12</v>
      </c>
      <c r="Q1025" s="30">
        <f>+IFERROR(ROUND(e!Z1023/e!Y1023*100,1),0)</f>
        <v>0</v>
      </c>
      <c r="R1025" s="30">
        <f>+IFERROR(ROUND(e!AB1023/e!AA1023*100,1),0)</f>
        <v>0</v>
      </c>
      <c r="S1025" s="30">
        <f>+IFERROR(ROUND(SUM(e!AC1023:AF1023)/J1025*100,1),0)</f>
        <v>57.3</v>
      </c>
      <c r="T1025" s="30">
        <f>+IFERROR(ROUND(e!AG1023/e!Y1023*100,1),0)</f>
        <v>0</v>
      </c>
      <c r="U1025" s="30">
        <f>+IFERROR(ROUND(e!AH1023/SUM(e!AH1023:AJ1023)*100,1),0)</f>
        <v>0</v>
      </c>
      <c r="V1025" s="30">
        <f>+IFERROR(ROUND(e!AK1023/SUM(e!AK1023:AQ1023)*100,1),0)</f>
        <v>100</v>
      </c>
      <c r="W1025" s="30">
        <f>+IFERROR(ROUND(SUM(e!AR1023:BG1023)/J1025*100,1),0)</f>
        <v>9.6</v>
      </c>
      <c r="X1025" s="30">
        <f>+IFERROR(ROUND(SUM(e!BH1023:BI1023)/SUM(e!BJ1023:BK1023)*100,1),0)</f>
        <v>113.5</v>
      </c>
      <c r="Y1025" s="30">
        <f t="shared" si="110"/>
        <v>23.7</v>
      </c>
      <c r="Z1025" s="30">
        <f t="shared" si="111"/>
        <v>159.30000000000001</v>
      </c>
      <c r="AA1025" s="30">
        <f>+IFERROR(ROUND(K1025/SUM(e!T1023:V1023),1),0)</f>
        <v>153.6</v>
      </c>
      <c r="AB1025" s="42">
        <f>+IFERROR(ROUND((SUM(e!BJ1023:BK1023)-SUM(e!BL1023:BO1023))/SUM(e!T1023:V1023),1),0)</f>
        <v>96.4</v>
      </c>
      <c r="AC1025" s="30">
        <f>+IFERROR(ROUND(e!BP1023/e!BQ1023*100,1),0)</f>
        <v>2441.5</v>
      </c>
      <c r="AD1025" s="101">
        <f>+e!BR1023</f>
        <v>0</v>
      </c>
      <c r="AF1025" s="5"/>
      <c r="AG1025" s="29"/>
      <c r="BG1025" s="5"/>
      <c r="BH1025" s="29"/>
      <c r="CH1025" s="5"/>
      <c r="CI1025" s="29"/>
    </row>
    <row r="1026" spans="2:87">
      <c r="B1026" s="40" t="s">
        <v>2462</v>
      </c>
      <c r="C1026" s="30" t="s">
        <v>2463</v>
      </c>
      <c r="D1026" s="30" t="s">
        <v>1318</v>
      </c>
      <c r="E1026" s="30" t="s">
        <v>2478</v>
      </c>
      <c r="F1026" s="30" t="str">
        <f t="shared" si="109"/>
        <v>和歌山県紀美野町</v>
      </c>
      <c r="G1026" s="41">
        <f>+e!F1024</f>
        <v>4756</v>
      </c>
      <c r="H1026" s="41">
        <f>+e!G1024</f>
        <v>4</v>
      </c>
      <c r="I1026" s="41">
        <f>+SUM(e!H1024:K1024)</f>
        <v>1</v>
      </c>
      <c r="J1026" s="41">
        <f>+SUM(e!L1024:O1024)</f>
        <v>38707</v>
      </c>
      <c r="K1026" s="41">
        <f>+e!P1024</f>
        <v>94096</v>
      </c>
      <c r="L1026" s="41">
        <f>+SUM(e!Q1024:R1024)</f>
        <v>190496</v>
      </c>
      <c r="M1026" s="31">
        <f>+IFERROR(ROUND(e!P1024/e!S1024,0),0)</f>
        <v>23524</v>
      </c>
      <c r="N1026" s="30">
        <f>+IFERROR(ROUND(SUM(e!T1024:V1024)/e!S1024,0),0)</f>
        <v>141</v>
      </c>
      <c r="O1026" s="30">
        <f>+IFERROR(ROUND(e!W1024/e!G1024*100,1),0)</f>
        <v>50</v>
      </c>
      <c r="P1026" s="41">
        <f>+e!X1024</f>
        <v>8</v>
      </c>
      <c r="Q1026" s="30">
        <f>+IFERROR(ROUND(e!Z1024/e!Y1024*100,1),0)</f>
        <v>0</v>
      </c>
      <c r="R1026" s="30">
        <f>+IFERROR(ROUND(e!AB1024/e!AA1024*100,1),0)</f>
        <v>0</v>
      </c>
      <c r="S1026" s="30">
        <f>+IFERROR(ROUND(SUM(e!AC1024:AF1024)/J1026*100,1),0)</f>
        <v>0</v>
      </c>
      <c r="T1026" s="30">
        <f>+IFERROR(ROUND(e!AG1024/e!Y1024*100,1),0)</f>
        <v>0</v>
      </c>
      <c r="U1026" s="30">
        <f>+IFERROR(ROUND(e!AH1024/SUM(e!AH1024:AJ1024)*100,1),0)</f>
        <v>0</v>
      </c>
      <c r="V1026" s="30">
        <f>+IFERROR(ROUND(e!AK1024/SUM(e!AK1024:AQ1024)*100,1),0)</f>
        <v>0</v>
      </c>
      <c r="W1026" s="30">
        <f>+IFERROR(ROUND(SUM(e!AR1024:BG1024)/J1026*100,1),0)</f>
        <v>7</v>
      </c>
      <c r="X1026" s="30">
        <f>+IFERROR(ROUND(SUM(e!BH1024:BI1024)/SUM(e!BJ1024:BK1024)*100,1),0)</f>
        <v>104.9</v>
      </c>
      <c r="Y1026" s="30">
        <f t="shared" si="110"/>
        <v>202.4</v>
      </c>
      <c r="Z1026" s="30">
        <f t="shared" si="111"/>
        <v>103.9</v>
      </c>
      <c r="AA1026" s="30">
        <f>+IFERROR(ROUND(K1026/SUM(e!T1024:V1024),1),0)</f>
        <v>167.1</v>
      </c>
      <c r="AB1026" s="42">
        <f>+IFERROR(ROUND((SUM(e!BJ1024:BK1024)-SUM(e!BL1024:BO1024))/SUM(e!T1024:V1024),1),0)</f>
        <v>160.9</v>
      </c>
      <c r="AC1026" s="30">
        <f>+IFERROR(ROUND(e!BP1024/e!BQ1024*100,1),0)</f>
        <v>1220.8</v>
      </c>
      <c r="AD1026" s="101">
        <f>+e!BR1024</f>
        <v>0</v>
      </c>
      <c r="AF1026" s="5"/>
      <c r="AG1026" s="29"/>
      <c r="BG1026" s="5"/>
      <c r="BH1026" s="29"/>
      <c r="CH1026" s="5"/>
      <c r="CI1026" s="29"/>
    </row>
    <row r="1027" spans="2:87">
      <c r="B1027" s="40" t="s">
        <v>2462</v>
      </c>
      <c r="C1027" s="30" t="s">
        <v>2463</v>
      </c>
      <c r="D1027" s="30" t="s">
        <v>1531</v>
      </c>
      <c r="E1027" s="30" t="s">
        <v>2479</v>
      </c>
      <c r="F1027" s="30" t="str">
        <f t="shared" si="109"/>
        <v>和歌山県岩出市</v>
      </c>
      <c r="G1027" s="41">
        <f>+e!F1025</f>
        <v>53711</v>
      </c>
      <c r="H1027" s="41">
        <f>+e!G1025</f>
        <v>17</v>
      </c>
      <c r="I1027" s="41">
        <f>+SUM(e!H1025:K1025)</f>
        <v>4</v>
      </c>
      <c r="J1027" s="41">
        <f>+SUM(e!L1025:O1025)</f>
        <v>388789</v>
      </c>
      <c r="K1027" s="41">
        <f>+e!P1025</f>
        <v>739464</v>
      </c>
      <c r="L1027" s="41">
        <f>+SUM(e!Q1025:R1025)</f>
        <v>356260</v>
      </c>
      <c r="M1027" s="31">
        <f>+IFERROR(ROUND(e!P1025/e!S1025,0),0)</f>
        <v>43498</v>
      </c>
      <c r="N1027" s="30">
        <f>+IFERROR(ROUND(SUM(e!T1025:V1025)/e!S1025,0),0)</f>
        <v>344</v>
      </c>
      <c r="O1027" s="30">
        <f>+IFERROR(ROUND(e!W1025/e!G1025*100,1),0)</f>
        <v>35.299999999999997</v>
      </c>
      <c r="P1027" s="41">
        <f>+e!X1025</f>
        <v>6</v>
      </c>
      <c r="Q1027" s="30">
        <f>+IFERROR(ROUND(e!Z1025/e!Y1025*100,1),0)</f>
        <v>0</v>
      </c>
      <c r="R1027" s="30">
        <f>+IFERROR(ROUND(e!AB1025/e!AA1025*100,1),0)</f>
        <v>53.8</v>
      </c>
      <c r="S1027" s="30">
        <f>+IFERROR(ROUND(SUM(e!AC1025:AF1025)/J1027*100,1),0)</f>
        <v>26.3</v>
      </c>
      <c r="T1027" s="30">
        <f>+IFERROR(ROUND(e!AG1025/e!Y1025*100,1),0)</f>
        <v>22.6</v>
      </c>
      <c r="U1027" s="30">
        <f>+IFERROR(ROUND(e!AH1025/SUM(e!AH1025:AJ1025)*100,1),0)</f>
        <v>0</v>
      </c>
      <c r="V1027" s="30">
        <f>+IFERROR(ROUND(e!AK1025/SUM(e!AK1025:AQ1025)*100,1),0)</f>
        <v>100</v>
      </c>
      <c r="W1027" s="30">
        <f>+IFERROR(ROUND(SUM(e!AR1025:BG1025)/J1027*100,1),0)</f>
        <v>20.399999999999999</v>
      </c>
      <c r="X1027" s="30">
        <f>+IFERROR(ROUND(SUM(e!BH1025:BI1025)/SUM(e!BJ1025:BK1025)*100,1),0)</f>
        <v>121.9</v>
      </c>
      <c r="Y1027" s="30">
        <f t="shared" si="110"/>
        <v>48.2</v>
      </c>
      <c r="Z1027" s="30">
        <f t="shared" si="111"/>
        <v>126.8</v>
      </c>
      <c r="AA1027" s="30">
        <f>+IFERROR(ROUND(K1027/SUM(e!T1025:V1025),1),0)</f>
        <v>126.3</v>
      </c>
      <c r="AB1027" s="42">
        <f>+IFERROR(ROUND((SUM(e!BJ1025:BK1025)-SUM(e!BL1025:BO1025))/SUM(e!T1025:V1025),1),0)</f>
        <v>99.6</v>
      </c>
      <c r="AC1027" s="30">
        <f>+IFERROR(ROUND(e!BP1025/e!BQ1025*100,1),0)</f>
        <v>1077.7</v>
      </c>
      <c r="AD1027" s="101">
        <f>+e!BR1025</f>
        <v>21212</v>
      </c>
      <c r="AF1027" s="5"/>
      <c r="AG1027" s="29"/>
      <c r="BG1027" s="5"/>
      <c r="BH1027" s="29"/>
      <c r="CH1027" s="5"/>
      <c r="CI1027" s="29"/>
    </row>
    <row r="1028" spans="2:87">
      <c r="B1028" s="40" t="s">
        <v>2462</v>
      </c>
      <c r="C1028" s="30" t="s">
        <v>2463</v>
      </c>
      <c r="D1028" s="30" t="s">
        <v>1324</v>
      </c>
      <c r="E1028" s="30" t="s">
        <v>2480</v>
      </c>
      <c r="F1028" s="30" t="str">
        <f t="shared" si="109"/>
        <v>和歌山県紀の川市（河北）</v>
      </c>
      <c r="G1028" s="41">
        <f>+e!F1026</f>
        <v>30441</v>
      </c>
      <c r="H1028" s="41">
        <f>+e!G1026</f>
        <v>10</v>
      </c>
      <c r="I1028" s="41">
        <f>+SUM(e!H1026:K1026)</f>
        <v>3</v>
      </c>
      <c r="J1028" s="41">
        <f>+SUM(e!L1026:O1026)</f>
        <v>361560</v>
      </c>
      <c r="K1028" s="41">
        <f>+e!P1026</f>
        <v>1040759</v>
      </c>
      <c r="L1028" s="41">
        <f>+SUM(e!Q1026:R1026)</f>
        <v>7080814</v>
      </c>
      <c r="M1028" s="31">
        <f>+IFERROR(ROUND(e!P1026/e!S1026,0),0)</f>
        <v>115640</v>
      </c>
      <c r="N1028" s="30">
        <f>+IFERROR(ROUND(SUM(e!T1026:V1026)/e!S1026,0),0)</f>
        <v>378</v>
      </c>
      <c r="O1028" s="30">
        <f>+IFERROR(ROUND(e!W1026/e!G1026*100,1),0)</f>
        <v>70</v>
      </c>
      <c r="P1028" s="41">
        <f>+e!X1026</f>
        <v>11</v>
      </c>
      <c r="Q1028" s="30">
        <f>+IFERROR(ROUND(e!Z1026/e!Y1026*100,1),0)</f>
        <v>0</v>
      </c>
      <c r="R1028" s="30">
        <f>+IFERROR(ROUND(e!AB1026/e!AA1026*100,1),0)</f>
        <v>0</v>
      </c>
      <c r="S1028" s="30">
        <f>+IFERROR(ROUND(SUM(e!AC1026:AF1026)/J1028*100,1),0)</f>
        <v>19.5</v>
      </c>
      <c r="T1028" s="30">
        <f>+IFERROR(ROUND(e!AG1026/e!Y1026*100,1),0)</f>
        <v>0</v>
      </c>
      <c r="U1028" s="30">
        <f>+IFERROR(ROUND(e!AH1026/SUM(e!AH1026:AJ1026)*100,1),0)</f>
        <v>33.5</v>
      </c>
      <c r="V1028" s="30">
        <f>+IFERROR(ROUND(e!AK1026/SUM(e!AK1026:AQ1026)*100,1),0)</f>
        <v>35.4</v>
      </c>
      <c r="W1028" s="30">
        <f>+IFERROR(ROUND(SUM(e!AR1026:BG1026)/J1028*100,1),0)</f>
        <v>1.9</v>
      </c>
      <c r="X1028" s="30">
        <f>+IFERROR(ROUND(SUM(e!BH1026:BI1026)/SUM(e!BJ1026:BK1026)*100,1),0)</f>
        <v>107.7</v>
      </c>
      <c r="Y1028" s="30">
        <f t="shared" si="110"/>
        <v>680.4</v>
      </c>
      <c r="Z1028" s="30">
        <f t="shared" si="111"/>
        <v>100.1</v>
      </c>
      <c r="AA1028" s="30">
        <f>+IFERROR(ROUND(K1028/SUM(e!T1026:V1026),1),0)</f>
        <v>305.89999999999998</v>
      </c>
      <c r="AB1028" s="42">
        <f>+IFERROR(ROUND((SUM(e!BJ1026:BK1026)-SUM(e!BL1026:BO1026))/SUM(e!T1026:V1026),1),0)</f>
        <v>305.5</v>
      </c>
      <c r="AC1028" s="30">
        <f>+IFERROR(ROUND(e!BP1026/e!BQ1026*100,1),0)</f>
        <v>357.6</v>
      </c>
      <c r="AD1028" s="101">
        <f>+e!BR1026</f>
        <v>0</v>
      </c>
      <c r="AF1028" s="5"/>
      <c r="AG1028" s="29"/>
      <c r="BG1028" s="5"/>
      <c r="BH1028" s="29"/>
      <c r="CH1028" s="5"/>
      <c r="CI1028" s="29"/>
    </row>
    <row r="1029" spans="2:87">
      <c r="B1029" s="40" t="s">
        <v>2462</v>
      </c>
      <c r="C1029" s="30" t="s">
        <v>2463</v>
      </c>
      <c r="D1029" s="30" t="s">
        <v>1326</v>
      </c>
      <c r="E1029" s="30" t="s">
        <v>2481</v>
      </c>
      <c r="F1029" s="30" t="str">
        <f t="shared" si="109"/>
        <v>和歌山県みなべ町</v>
      </c>
      <c r="G1029" s="41">
        <f>+e!F1027</f>
        <v>7171</v>
      </c>
      <c r="H1029" s="41">
        <f>+e!G1027</f>
        <v>4</v>
      </c>
      <c r="I1029" s="41">
        <f>+SUM(e!H1027:K1027)</f>
        <v>2</v>
      </c>
      <c r="J1029" s="41">
        <f>+SUM(e!L1027:O1027)</f>
        <v>88233</v>
      </c>
      <c r="K1029" s="41">
        <f>+e!P1027</f>
        <v>139392</v>
      </c>
      <c r="L1029" s="41">
        <f>+SUM(e!Q1027:R1027)</f>
        <v>325305</v>
      </c>
      <c r="M1029" s="31">
        <f>+IFERROR(ROUND(e!P1027/e!S1027,0),0)</f>
        <v>34848</v>
      </c>
      <c r="N1029" s="30">
        <f>+IFERROR(ROUND(SUM(e!T1027:V1027)/e!S1027,0),0)</f>
        <v>276</v>
      </c>
      <c r="O1029" s="30">
        <f>+IFERROR(ROUND(e!W1027/e!G1027*100,1),0)</f>
        <v>50</v>
      </c>
      <c r="P1029" s="41">
        <f>+e!X1027</f>
        <v>3</v>
      </c>
      <c r="Q1029" s="30">
        <f>+IFERROR(ROUND(e!Z1027/e!Y1027*100,1),0)</f>
        <v>0</v>
      </c>
      <c r="R1029" s="30">
        <f>+IFERROR(ROUND(e!AB1027/e!AA1027*100,1),0)</f>
        <v>28.6</v>
      </c>
      <c r="S1029" s="30">
        <f>+IFERROR(ROUND(SUM(e!AC1027:AF1027)/J1029*100,1),0)</f>
        <v>61.5</v>
      </c>
      <c r="T1029" s="30">
        <f>+IFERROR(ROUND(e!AG1027/e!Y1027*100,1),0)</f>
        <v>0</v>
      </c>
      <c r="U1029" s="30">
        <f>+IFERROR(ROUND(e!AH1027/SUM(e!AH1027:AJ1027)*100,1),0)</f>
        <v>0</v>
      </c>
      <c r="V1029" s="30">
        <f>+IFERROR(ROUND(e!AK1027/SUM(e!AK1027:AQ1027)*100,1),0)</f>
        <v>75.8</v>
      </c>
      <c r="W1029" s="30">
        <f>+IFERROR(ROUND(SUM(e!AR1027:BG1027)/J1029*100,1),0)</f>
        <v>13.1</v>
      </c>
      <c r="X1029" s="30">
        <f>+IFERROR(ROUND(SUM(e!BH1027:BI1027)/SUM(e!BJ1027:BK1027)*100,1),0)</f>
        <v>125.2</v>
      </c>
      <c r="Y1029" s="30">
        <f t="shared" si="110"/>
        <v>233.4</v>
      </c>
      <c r="Z1029" s="30">
        <f t="shared" si="111"/>
        <v>125.6</v>
      </c>
      <c r="AA1029" s="30">
        <f>+IFERROR(ROUND(K1029/SUM(e!T1027:V1027),1),0)</f>
        <v>126.5</v>
      </c>
      <c r="AB1029" s="42">
        <f>+IFERROR(ROUND((SUM(e!BJ1027:BK1027)-SUM(e!BL1027:BO1027))/SUM(e!T1027:V1027),1),0)</f>
        <v>100.7</v>
      </c>
      <c r="AC1029" s="30">
        <f>+IFERROR(ROUND(e!BP1027/e!BQ1027*100,1),0)</f>
        <v>548.4</v>
      </c>
      <c r="AD1029" s="101">
        <f>+e!BR1027</f>
        <v>5625</v>
      </c>
      <c r="AF1029" s="5"/>
      <c r="AG1029" s="29"/>
      <c r="BG1029" s="5"/>
      <c r="BH1029" s="29"/>
      <c r="CH1029" s="5"/>
      <c r="CI1029" s="29"/>
    </row>
    <row r="1030" spans="2:87">
      <c r="B1030" s="40" t="s">
        <v>2462</v>
      </c>
      <c r="C1030" s="30" t="s">
        <v>2463</v>
      </c>
      <c r="D1030" s="30" t="s">
        <v>1328</v>
      </c>
      <c r="E1030" s="30" t="s">
        <v>2482</v>
      </c>
      <c r="F1030" s="30" t="str">
        <f t="shared" ref="F1030:F1093" si="112">+C1030&amp;E1030</f>
        <v>和歌山県上富田町</v>
      </c>
      <c r="G1030" s="41">
        <f>+e!F1028</f>
        <v>15502</v>
      </c>
      <c r="H1030" s="41">
        <f>+e!G1028</f>
        <v>9</v>
      </c>
      <c r="I1030" s="41">
        <f>+SUM(e!H1028:K1028)</f>
        <v>2</v>
      </c>
      <c r="J1030" s="41">
        <f>+SUM(e!L1028:O1028)</f>
        <v>81478</v>
      </c>
      <c r="K1030" s="41">
        <f>+e!P1028</f>
        <v>431536</v>
      </c>
      <c r="L1030" s="41">
        <f>+SUM(e!Q1028:R1028)</f>
        <v>842220</v>
      </c>
      <c r="M1030" s="31">
        <f>+IFERROR(ROUND(e!P1028/e!S1028,0),0)</f>
        <v>61648</v>
      </c>
      <c r="N1030" s="30">
        <f>+IFERROR(ROUND(SUM(e!T1028:V1028)/e!S1028,0),0)</f>
        <v>301</v>
      </c>
      <c r="O1030" s="30">
        <f>+IFERROR(ROUND(e!W1028/e!G1028*100,1),0)</f>
        <v>33.299999999999997</v>
      </c>
      <c r="P1030" s="41">
        <f>+e!X1028</f>
        <v>7</v>
      </c>
      <c r="Q1030" s="30">
        <f>+IFERROR(ROUND(e!Z1028/e!Y1028*100,1),0)</f>
        <v>0</v>
      </c>
      <c r="R1030" s="30">
        <f>+IFERROR(ROUND(e!AB1028/e!AA1028*100,1),0)</f>
        <v>25</v>
      </c>
      <c r="S1030" s="30">
        <f>+IFERROR(ROUND(SUM(e!AC1028:AF1028)/J1030*100,1),0)</f>
        <v>15</v>
      </c>
      <c r="T1030" s="30">
        <f>+IFERROR(ROUND(e!AG1028/e!Y1028*100,1),0)</f>
        <v>0</v>
      </c>
      <c r="U1030" s="30">
        <f>+IFERROR(ROUND(e!AH1028/SUM(e!AH1028:AJ1028)*100,1),0)</f>
        <v>0</v>
      </c>
      <c r="V1030" s="30">
        <f>+IFERROR(ROUND(e!AK1028/SUM(e!AK1028:AQ1028)*100,1),0)</f>
        <v>76.099999999999994</v>
      </c>
      <c r="W1030" s="30">
        <f>+IFERROR(ROUND(SUM(e!AR1028:BG1028)/J1030*100,1),0)</f>
        <v>3.6</v>
      </c>
      <c r="X1030" s="30">
        <f>+IFERROR(ROUND(SUM(e!BH1028:BI1028)/SUM(e!BJ1028:BK1028)*100,1),0)</f>
        <v>146.19999999999999</v>
      </c>
      <c r="Y1030" s="30">
        <f t="shared" ref="Y1030:Y1093" si="113">+IFERROR(ROUND(L1030/K1030*100,1),0)</f>
        <v>195.2</v>
      </c>
      <c r="Z1030" s="30">
        <f t="shared" ref="Z1030:Z1093" si="114">+IFERROR(ROUND(AA1030/AB1030*100,1),0)</f>
        <v>152.4</v>
      </c>
      <c r="AA1030" s="30">
        <f>+IFERROR(ROUND(K1030/SUM(e!T1028:V1028),1),0)</f>
        <v>204.7</v>
      </c>
      <c r="AB1030" s="42">
        <f>+IFERROR(ROUND((SUM(e!BJ1028:BK1028)-SUM(e!BL1028:BO1028))/SUM(e!T1028:V1028),1),0)</f>
        <v>134.30000000000001</v>
      </c>
      <c r="AC1030" s="30">
        <f>+IFERROR(ROUND(e!BP1028/e!BQ1028*100,1),0)</f>
        <v>316.5</v>
      </c>
      <c r="AD1030" s="101">
        <f>+e!BR1028</f>
        <v>26400</v>
      </c>
      <c r="AF1030" s="5"/>
      <c r="AG1030" s="29"/>
      <c r="BG1030" s="5"/>
      <c r="BH1030" s="29"/>
      <c r="CH1030" s="5"/>
      <c r="CI1030" s="29"/>
    </row>
    <row r="1031" spans="2:87">
      <c r="B1031" s="40" t="s">
        <v>2462</v>
      </c>
      <c r="C1031" s="30" t="s">
        <v>2463</v>
      </c>
      <c r="D1031" s="30" t="s">
        <v>1535</v>
      </c>
      <c r="E1031" s="30" t="s">
        <v>2483</v>
      </c>
      <c r="F1031" s="30" t="str">
        <f t="shared" si="112"/>
        <v>和歌山県由良町</v>
      </c>
      <c r="G1031" s="41">
        <f>+e!F1029</f>
        <v>5733</v>
      </c>
      <c r="H1031" s="41">
        <f>+e!G1029</f>
        <v>4</v>
      </c>
      <c r="I1031" s="41">
        <f>+SUM(e!H1029:K1029)</f>
        <v>1</v>
      </c>
      <c r="J1031" s="41">
        <f>+SUM(e!L1029:O1029)</f>
        <v>109587</v>
      </c>
      <c r="K1031" s="41">
        <f>+e!P1029</f>
        <v>197705</v>
      </c>
      <c r="L1031" s="41">
        <f>+SUM(e!Q1029:R1029)</f>
        <v>211947</v>
      </c>
      <c r="M1031" s="31">
        <f>+IFERROR(ROUND(e!P1029/e!S1029,0),0)</f>
        <v>49426</v>
      </c>
      <c r="N1031" s="30">
        <f>+IFERROR(ROUND(SUM(e!T1029:V1029)/e!S1029,0),0)</f>
        <v>198</v>
      </c>
      <c r="O1031" s="30">
        <f>+IFERROR(ROUND(e!W1029/e!G1029*100,1),0)</f>
        <v>50</v>
      </c>
      <c r="P1031" s="41">
        <f>+e!X1029</f>
        <v>22</v>
      </c>
      <c r="Q1031" s="30">
        <f>+IFERROR(ROUND(e!Z1029/e!Y1029*100,1),0)</f>
        <v>0</v>
      </c>
      <c r="R1031" s="30">
        <f>+IFERROR(ROUND(e!AB1029/e!AA1029*100,1),0)</f>
        <v>12.5</v>
      </c>
      <c r="S1031" s="30">
        <f>+IFERROR(ROUND(SUM(e!AC1029:AF1029)/J1031*100,1),0)</f>
        <v>43.7</v>
      </c>
      <c r="T1031" s="30">
        <f>+IFERROR(ROUND(e!AG1029/e!Y1029*100,1),0)</f>
        <v>0</v>
      </c>
      <c r="U1031" s="30">
        <f>+IFERROR(ROUND(e!AH1029/SUM(e!AH1029:AJ1029)*100,1),0)</f>
        <v>0</v>
      </c>
      <c r="V1031" s="30">
        <f>+IFERROR(ROUND(e!AK1029/SUM(e!AK1029:AQ1029)*100,1),0)</f>
        <v>74.2</v>
      </c>
      <c r="W1031" s="30">
        <f>+IFERROR(ROUND(SUM(e!AR1029:BG1029)/J1031*100,1),0)</f>
        <v>7.1</v>
      </c>
      <c r="X1031" s="30">
        <f>+IFERROR(ROUND(SUM(e!BH1029:BI1029)/SUM(e!BJ1029:BK1029)*100,1),0)</f>
        <v>110.4</v>
      </c>
      <c r="Y1031" s="30">
        <f t="shared" si="113"/>
        <v>107.2</v>
      </c>
      <c r="Z1031" s="30">
        <f t="shared" si="114"/>
        <v>108.6</v>
      </c>
      <c r="AA1031" s="30">
        <f>+IFERROR(ROUND(K1031/SUM(e!T1029:V1029),1),0)</f>
        <v>249.9</v>
      </c>
      <c r="AB1031" s="42">
        <f>+IFERROR(ROUND((SUM(e!BJ1029:BK1029)-SUM(e!BL1029:BO1029))/SUM(e!T1029:V1029),1),0)</f>
        <v>230.1</v>
      </c>
      <c r="AC1031" s="30">
        <f>+IFERROR(ROUND(e!BP1029/e!BQ1029*100,1),0)</f>
        <v>1395.3</v>
      </c>
      <c r="AD1031" s="101">
        <f>+e!BR1029</f>
        <v>0</v>
      </c>
      <c r="AF1031" s="5"/>
      <c r="AG1031" s="29"/>
      <c r="BG1031" s="5"/>
      <c r="BH1031" s="29"/>
      <c r="CH1031" s="5"/>
      <c r="CI1031" s="29"/>
    </row>
    <row r="1032" spans="2:87">
      <c r="B1032" s="40" t="s">
        <v>2462</v>
      </c>
      <c r="C1032" s="30" t="s">
        <v>2463</v>
      </c>
      <c r="D1032" s="30" t="s">
        <v>1332</v>
      </c>
      <c r="E1032" s="30" t="s">
        <v>2484</v>
      </c>
      <c r="F1032" s="30" t="str">
        <f t="shared" si="112"/>
        <v>和歌山県有田川町</v>
      </c>
      <c r="G1032" s="41">
        <f>+e!F1030</f>
        <v>16319</v>
      </c>
      <c r="H1032" s="41">
        <f>+e!G1030</f>
        <v>6</v>
      </c>
      <c r="I1032" s="41">
        <f>+SUM(e!H1030:K1030)</f>
        <v>1</v>
      </c>
      <c r="J1032" s="41">
        <f>+SUM(e!L1030:O1030)</f>
        <v>233655</v>
      </c>
      <c r="K1032" s="41">
        <f>+e!P1030</f>
        <v>340393</v>
      </c>
      <c r="L1032" s="41">
        <f>+SUM(e!Q1030:R1030)</f>
        <v>549900</v>
      </c>
      <c r="M1032" s="31">
        <f>+IFERROR(ROUND(e!P1030/e!S1030,0),0)</f>
        <v>56732</v>
      </c>
      <c r="N1032" s="30">
        <f>+IFERROR(ROUND(SUM(e!T1030:V1030)/e!S1030,0),0)</f>
        <v>340</v>
      </c>
      <c r="O1032" s="30">
        <f>+IFERROR(ROUND(e!W1030/e!G1030*100,1),0)</f>
        <v>66.7</v>
      </c>
      <c r="P1032" s="41">
        <f>+e!X1030</f>
        <v>8</v>
      </c>
      <c r="Q1032" s="30">
        <f>+IFERROR(ROUND(e!Z1030/e!Y1030*100,1),0)</f>
        <v>0</v>
      </c>
      <c r="R1032" s="30">
        <f>+IFERROR(ROUND(e!AB1030/e!AA1030*100,1),0)</f>
        <v>88.9</v>
      </c>
      <c r="S1032" s="30">
        <f>+IFERROR(ROUND(SUM(e!AC1030:AF1030)/J1032*100,1),0)</f>
        <v>21.3</v>
      </c>
      <c r="T1032" s="30">
        <f>+IFERROR(ROUND(e!AG1030/e!Y1030*100,1),0)</f>
        <v>100</v>
      </c>
      <c r="U1032" s="30">
        <f>+IFERROR(ROUND(e!AH1030/SUM(e!AH1030:AJ1030)*100,1),0)</f>
        <v>60.8</v>
      </c>
      <c r="V1032" s="30">
        <f>+IFERROR(ROUND(e!AK1030/SUM(e!AK1030:AQ1030)*100,1),0)</f>
        <v>54.9</v>
      </c>
      <c r="W1032" s="30">
        <f>+IFERROR(ROUND(SUM(e!AR1030:BG1030)/J1032*100,1),0)</f>
        <v>6.1</v>
      </c>
      <c r="X1032" s="30">
        <f>+IFERROR(ROUND(SUM(e!BH1030:BI1030)/SUM(e!BJ1030:BK1030)*100,1),0)</f>
        <v>132</v>
      </c>
      <c r="Y1032" s="30">
        <f t="shared" si="113"/>
        <v>161.5</v>
      </c>
      <c r="Z1032" s="30">
        <f t="shared" si="114"/>
        <v>123.2</v>
      </c>
      <c r="AA1032" s="30">
        <f>+IFERROR(ROUND(K1032/SUM(e!T1030:V1030),1),0)</f>
        <v>167</v>
      </c>
      <c r="AB1032" s="42">
        <f>+IFERROR(ROUND((SUM(e!BJ1030:BK1030)-SUM(e!BL1030:BO1030))/SUM(e!T1030:V1030),1),0)</f>
        <v>135.6</v>
      </c>
      <c r="AC1032" s="30">
        <f>+IFERROR(ROUND(e!BP1030/e!BQ1030*100,1),0)</f>
        <v>428.2</v>
      </c>
      <c r="AD1032" s="101">
        <f>+e!BR1030</f>
        <v>0</v>
      </c>
      <c r="AF1032" s="5"/>
      <c r="AG1032" s="29"/>
      <c r="BG1032" s="5"/>
      <c r="BH1032" s="29"/>
      <c r="CH1032" s="5"/>
      <c r="CI1032" s="29"/>
    </row>
    <row r="1033" spans="2:87">
      <c r="B1033" s="40" t="s">
        <v>2462</v>
      </c>
      <c r="C1033" s="30" t="s">
        <v>2463</v>
      </c>
      <c r="D1033" s="30" t="s">
        <v>1334</v>
      </c>
      <c r="E1033" s="30" t="s">
        <v>2485</v>
      </c>
      <c r="F1033" s="30" t="str">
        <f t="shared" si="112"/>
        <v>和歌山県湯浅町</v>
      </c>
      <c r="G1033" s="41">
        <f>+e!F1031</f>
        <v>14334</v>
      </c>
      <c r="H1033" s="41">
        <f>+e!G1031</f>
        <v>9</v>
      </c>
      <c r="I1033" s="41">
        <f>+SUM(e!H1031:K1031)</f>
        <v>3</v>
      </c>
      <c r="J1033" s="41">
        <f>+SUM(e!L1031:O1031)</f>
        <v>65863</v>
      </c>
      <c r="K1033" s="41">
        <f>+e!P1031</f>
        <v>231265</v>
      </c>
      <c r="L1033" s="41">
        <f>+SUM(e!Q1031:R1031)</f>
        <v>614769</v>
      </c>
      <c r="M1033" s="31">
        <f>+IFERROR(ROUND(e!P1031/e!S1031,0),0)</f>
        <v>25696</v>
      </c>
      <c r="N1033" s="30">
        <f>+IFERROR(ROUND(SUM(e!T1031:V1031)/e!S1031,0),0)</f>
        <v>184</v>
      </c>
      <c r="O1033" s="30">
        <f>+IFERROR(ROUND(e!W1031/e!G1031*100,1),0)</f>
        <v>22.2</v>
      </c>
      <c r="P1033" s="41">
        <f>+e!X1031</f>
        <v>15</v>
      </c>
      <c r="Q1033" s="30">
        <f>+IFERROR(ROUND(e!Z1031/e!Y1031*100,1),0)</f>
        <v>0</v>
      </c>
      <c r="R1033" s="30">
        <f>+IFERROR(ROUND(e!AB1031/e!AA1031*100,1),0)</f>
        <v>38.9</v>
      </c>
      <c r="S1033" s="30">
        <f>+IFERROR(ROUND(SUM(e!AC1031:AF1031)/J1033*100,1),0)</f>
        <v>8.3000000000000007</v>
      </c>
      <c r="T1033" s="30">
        <f>+IFERROR(ROUND(e!AG1031/e!Y1031*100,1),0)</f>
        <v>60.4</v>
      </c>
      <c r="U1033" s="30">
        <f>+IFERROR(ROUND(e!AH1031/SUM(e!AH1031:AJ1031)*100,1),0)</f>
        <v>0</v>
      </c>
      <c r="V1033" s="30">
        <f>+IFERROR(ROUND(e!AK1031/SUM(e!AK1031:AQ1031)*100,1),0)</f>
        <v>0</v>
      </c>
      <c r="W1033" s="30">
        <f>+IFERROR(ROUND(SUM(e!AR1031:BG1031)/J1033*100,1),0)</f>
        <v>1.9</v>
      </c>
      <c r="X1033" s="30">
        <f>+IFERROR(ROUND(SUM(e!BH1031:BI1031)/SUM(e!BJ1031:BK1031)*100,1),0)</f>
        <v>110.7</v>
      </c>
      <c r="Y1033" s="30">
        <f t="shared" si="113"/>
        <v>265.8</v>
      </c>
      <c r="Z1033" s="30">
        <f t="shared" si="114"/>
        <v>109</v>
      </c>
      <c r="AA1033" s="30">
        <f>+IFERROR(ROUND(K1033/SUM(e!T1031:V1031),1),0)</f>
        <v>139.9</v>
      </c>
      <c r="AB1033" s="42">
        <f>+IFERROR(ROUND((SUM(e!BJ1031:BK1031)-SUM(e!BL1031:BO1031))/SUM(e!T1031:V1031),1),0)</f>
        <v>128.30000000000001</v>
      </c>
      <c r="AC1033" s="30">
        <f>+IFERROR(ROUND(e!BP1031/e!BQ1031*100,1),0)</f>
        <v>144.1</v>
      </c>
      <c r="AD1033" s="101">
        <f>+e!BR1031</f>
        <v>3000</v>
      </c>
      <c r="AF1033" s="5"/>
      <c r="AG1033" s="29"/>
      <c r="BG1033" s="5"/>
      <c r="BH1033" s="29"/>
      <c r="CH1033" s="5"/>
      <c r="CI1033" s="29"/>
    </row>
    <row r="1034" spans="2:87">
      <c r="B1034" s="40" t="s">
        <v>2462</v>
      </c>
      <c r="C1034" s="30" t="s">
        <v>2463</v>
      </c>
      <c r="D1034" s="30" t="s">
        <v>1609</v>
      </c>
      <c r="E1034" s="30" t="s">
        <v>2486</v>
      </c>
      <c r="F1034" s="30" t="str">
        <f t="shared" si="112"/>
        <v>和歌山県紀の川市（河南）</v>
      </c>
      <c r="G1034" s="41">
        <f>+e!F1032</f>
        <v>26187</v>
      </c>
      <c r="H1034" s="41">
        <f>+e!G1032</f>
        <v>10</v>
      </c>
      <c r="I1034" s="41">
        <f>+SUM(e!H1032:K1032)</f>
        <v>7</v>
      </c>
      <c r="J1034" s="41">
        <f>+SUM(e!L1032:O1032)</f>
        <v>373012</v>
      </c>
      <c r="K1034" s="41">
        <f>+e!P1032</f>
        <v>0</v>
      </c>
      <c r="L1034" s="41">
        <f>+SUM(e!Q1032:R1032)</f>
        <v>0</v>
      </c>
      <c r="M1034" s="31">
        <f>+IFERROR(ROUND(e!P1032/e!S1032,0),0)</f>
        <v>0</v>
      </c>
      <c r="N1034" s="30">
        <f>+IFERROR(ROUND(SUM(e!T1032:V1032)/e!S1032,0),0)</f>
        <v>335</v>
      </c>
      <c r="O1034" s="30">
        <f>+IFERROR(ROUND(e!W1032/e!G1032*100,1),0)</f>
        <v>50</v>
      </c>
      <c r="P1034" s="41">
        <f>+e!X1032</f>
        <v>5</v>
      </c>
      <c r="Q1034" s="30">
        <f>+IFERROR(ROUND(e!Z1032/e!Y1032*100,1),0)</f>
        <v>0</v>
      </c>
      <c r="R1034" s="30">
        <f>+IFERROR(ROUND(e!AB1032/e!AA1032*100,1),0)</f>
        <v>0</v>
      </c>
      <c r="S1034" s="30">
        <f>+IFERROR(ROUND(SUM(e!AC1032:AF1032)/J1034*100,1),0)</f>
        <v>32.799999999999997</v>
      </c>
      <c r="T1034" s="30">
        <f>+IFERROR(ROUND(e!AG1032/e!Y1032*100,1),0)</f>
        <v>0</v>
      </c>
      <c r="U1034" s="30">
        <f>+IFERROR(ROUND(e!AH1032/SUM(e!AH1032:AJ1032)*100,1),0)</f>
        <v>0</v>
      </c>
      <c r="V1034" s="30">
        <f>+IFERROR(ROUND(e!AK1032/SUM(e!AK1032:AQ1032)*100,1),0)</f>
        <v>44.5</v>
      </c>
      <c r="W1034" s="30">
        <f>+IFERROR(ROUND(SUM(e!AR1032:BG1032)/J1034*100,1),0)</f>
        <v>11.7</v>
      </c>
      <c r="X1034" s="30">
        <f>+IFERROR(ROUND(SUM(e!BH1032:BI1032)/SUM(e!BJ1032:BK1032)*100,1),0)</f>
        <v>0</v>
      </c>
      <c r="Y1034" s="30">
        <f t="shared" si="113"/>
        <v>0</v>
      </c>
      <c r="Z1034" s="30">
        <f t="shared" si="114"/>
        <v>0</v>
      </c>
      <c r="AA1034" s="30">
        <f>+IFERROR(ROUND(K1034/SUM(e!T1032:V1032),1),0)</f>
        <v>0</v>
      </c>
      <c r="AB1034" s="42">
        <f>+IFERROR(ROUND((SUM(e!BJ1032:BK1032)-SUM(e!BL1032:BO1032))/SUM(e!T1032:V1032),1),0)</f>
        <v>0</v>
      </c>
      <c r="AC1034" s="30">
        <f>+IFERROR(ROUND(e!BP1032/e!BQ1032*100,1),0)</f>
        <v>0</v>
      </c>
      <c r="AD1034" s="101">
        <f>+e!BR1032</f>
        <v>0</v>
      </c>
      <c r="AF1034" s="5"/>
      <c r="AG1034" s="29"/>
      <c r="BG1034" s="5"/>
      <c r="BH1034" s="29"/>
      <c r="CH1034" s="5"/>
      <c r="CI1034" s="29"/>
    </row>
    <row r="1035" spans="2:87">
      <c r="B1035" s="40" t="s">
        <v>2462</v>
      </c>
      <c r="C1035" s="30" t="s">
        <v>2463</v>
      </c>
      <c r="D1035" s="30" t="s">
        <v>1336</v>
      </c>
      <c r="E1035" s="30" t="s">
        <v>1405</v>
      </c>
      <c r="F1035" s="30" t="str">
        <f t="shared" si="112"/>
        <v>和歌山県日高町</v>
      </c>
      <c r="G1035" s="41">
        <f>+e!F1033</f>
        <v>7930</v>
      </c>
      <c r="H1035" s="41">
        <f>+e!G1033</f>
        <v>3</v>
      </c>
      <c r="I1035" s="41">
        <f>+SUM(e!H1033:K1033)</f>
        <v>1</v>
      </c>
      <c r="J1035" s="41">
        <f>+SUM(e!L1033:O1033)</f>
        <v>89269</v>
      </c>
      <c r="K1035" s="41">
        <f>+e!P1033</f>
        <v>180084</v>
      </c>
      <c r="L1035" s="41">
        <f>+SUM(e!Q1033:R1033)</f>
        <v>783887</v>
      </c>
      <c r="M1035" s="31">
        <f>+IFERROR(ROUND(e!P1033/e!S1033,0),0)</f>
        <v>90042</v>
      </c>
      <c r="N1035" s="30">
        <f>+IFERROR(ROUND(SUM(e!T1033:V1033)/e!S1033,0),0)</f>
        <v>401</v>
      </c>
      <c r="O1035" s="30">
        <f>+IFERROR(ROUND(e!W1033/e!G1033*100,1),0)</f>
        <v>33.299999999999997</v>
      </c>
      <c r="P1035" s="41">
        <f>+e!X1033</f>
        <v>9</v>
      </c>
      <c r="Q1035" s="30">
        <f>+IFERROR(ROUND(e!Z1033/e!Y1033*100,1),0)</f>
        <v>0</v>
      </c>
      <c r="R1035" s="30">
        <f>+IFERROR(ROUND(e!AB1033/e!AA1033*100,1),0)</f>
        <v>27.3</v>
      </c>
      <c r="S1035" s="30">
        <f>+IFERROR(ROUND(SUM(e!AC1033:AF1033)/J1035*100,1),0)</f>
        <v>24.8</v>
      </c>
      <c r="T1035" s="30">
        <f>+IFERROR(ROUND(e!AG1033/e!Y1033*100,1),0)</f>
        <v>0</v>
      </c>
      <c r="U1035" s="30">
        <f>+IFERROR(ROUND(e!AH1033/SUM(e!AH1033:AJ1033)*100,1),0)</f>
        <v>0</v>
      </c>
      <c r="V1035" s="30">
        <f>+IFERROR(ROUND(e!AK1033/SUM(e!AK1033:AQ1033)*100,1),0)</f>
        <v>100</v>
      </c>
      <c r="W1035" s="30">
        <f>+IFERROR(ROUND(SUM(e!AR1033:BG1033)/J1035*100,1),0)</f>
        <v>1.6</v>
      </c>
      <c r="X1035" s="30">
        <f>+IFERROR(ROUND(SUM(e!BH1033:BI1033)/SUM(e!BJ1033:BK1033)*100,1),0)</f>
        <v>93.3</v>
      </c>
      <c r="Y1035" s="30">
        <f t="shared" si="113"/>
        <v>435.3</v>
      </c>
      <c r="Z1035" s="30">
        <f t="shared" si="114"/>
        <v>85.9</v>
      </c>
      <c r="AA1035" s="30">
        <f>+IFERROR(ROUND(K1035/SUM(e!T1033:V1033),1),0)</f>
        <v>224.5</v>
      </c>
      <c r="AB1035" s="42">
        <f>+IFERROR(ROUND((SUM(e!BJ1033:BK1033)-SUM(e!BL1033:BO1033))/SUM(e!T1033:V1033),1),0)</f>
        <v>261.5</v>
      </c>
      <c r="AC1035" s="30">
        <f>+IFERROR(ROUND(e!BP1033/e!BQ1033*100,1),0)</f>
        <v>352.9</v>
      </c>
      <c r="AD1035" s="101">
        <f>+e!BR1033</f>
        <v>3570</v>
      </c>
      <c r="AF1035" s="5"/>
      <c r="AG1035" s="29"/>
      <c r="BG1035" s="5"/>
      <c r="BH1035" s="29"/>
      <c r="CH1035" s="5"/>
      <c r="CI1035" s="29"/>
    </row>
    <row r="1036" spans="2:87">
      <c r="B1036" s="40" t="s">
        <v>2462</v>
      </c>
      <c r="C1036" s="30" t="s">
        <v>2463</v>
      </c>
      <c r="D1036" s="30" t="s">
        <v>1338</v>
      </c>
      <c r="E1036" s="30" t="s">
        <v>2487</v>
      </c>
      <c r="F1036" s="30" t="str">
        <f t="shared" si="112"/>
        <v>和歌山県日高川町</v>
      </c>
      <c r="G1036" s="41">
        <f>+e!F1034</f>
        <v>9411</v>
      </c>
      <c r="H1036" s="41">
        <f>+e!G1034</f>
        <v>6</v>
      </c>
      <c r="I1036" s="41">
        <f>+SUM(e!H1034:K1034)</f>
        <v>2</v>
      </c>
      <c r="J1036" s="41">
        <f>+SUM(e!L1034:O1034)</f>
        <v>217504</v>
      </c>
      <c r="K1036" s="41">
        <f>+e!P1034</f>
        <v>153104</v>
      </c>
      <c r="L1036" s="41">
        <f>+SUM(e!Q1034:R1034)</f>
        <v>2911597</v>
      </c>
      <c r="M1036" s="31">
        <f>+IFERROR(ROUND(e!P1034/e!S1034,0),0)</f>
        <v>76552</v>
      </c>
      <c r="N1036" s="30">
        <f>+IFERROR(ROUND(SUM(e!T1034:V1034)/e!S1034,0),0)</f>
        <v>611</v>
      </c>
      <c r="O1036" s="30">
        <f>+IFERROR(ROUND(e!W1034/e!G1034*100,1),0)</f>
        <v>50</v>
      </c>
      <c r="P1036" s="41">
        <f>+e!X1034</f>
        <v>11</v>
      </c>
      <c r="Q1036" s="30">
        <f>+IFERROR(ROUND(e!Z1034/e!Y1034*100,1),0)</f>
        <v>0</v>
      </c>
      <c r="R1036" s="30">
        <f>+IFERROR(ROUND(e!AB1034/e!AA1034*100,1),0)</f>
        <v>7.9</v>
      </c>
      <c r="S1036" s="30">
        <f>+IFERROR(ROUND(SUM(e!AC1034:AF1034)/J1036*100,1),0)</f>
        <v>16.899999999999999</v>
      </c>
      <c r="T1036" s="30">
        <f>+IFERROR(ROUND(e!AG1034/e!Y1034*100,1),0)</f>
        <v>100</v>
      </c>
      <c r="U1036" s="30">
        <f>+IFERROR(ROUND(e!AH1034/SUM(e!AH1034:AJ1034)*100,1),0)</f>
        <v>100</v>
      </c>
      <c r="V1036" s="30">
        <f>+IFERROR(ROUND(e!AK1034/SUM(e!AK1034:AQ1034)*100,1),0)</f>
        <v>77.900000000000006</v>
      </c>
      <c r="W1036" s="30">
        <f>+IFERROR(ROUND(SUM(e!AR1034:BG1034)/J1036*100,1),0)</f>
        <v>17.3</v>
      </c>
      <c r="X1036" s="30">
        <f>+IFERROR(ROUND(SUM(e!BH1034:BI1034)/SUM(e!BJ1034:BK1034)*100,1),0)</f>
        <v>62.6</v>
      </c>
      <c r="Y1036" s="30">
        <f t="shared" si="113"/>
        <v>1901.7</v>
      </c>
      <c r="Z1036" s="30">
        <f t="shared" si="114"/>
        <v>47.1</v>
      </c>
      <c r="AA1036" s="30">
        <f>+IFERROR(ROUND(K1036/SUM(e!T1034:V1034),1),0)</f>
        <v>125.4</v>
      </c>
      <c r="AB1036" s="42">
        <f>+IFERROR(ROUND((SUM(e!BJ1034:BK1034)-SUM(e!BL1034:BO1034))/SUM(e!T1034:V1034),1),0)</f>
        <v>266.2</v>
      </c>
      <c r="AC1036" s="30">
        <f>+IFERROR(ROUND(e!BP1034/e!BQ1034*100,1),0)</f>
        <v>137.69999999999999</v>
      </c>
      <c r="AD1036" s="101">
        <f>+e!BR1034</f>
        <v>0</v>
      </c>
      <c r="AF1036" s="5"/>
      <c r="AG1036" s="29"/>
      <c r="BG1036" s="5"/>
      <c r="BH1036" s="29"/>
      <c r="CH1036" s="5"/>
      <c r="CI1036" s="29"/>
    </row>
    <row r="1037" spans="2:87">
      <c r="B1037" s="40" t="s">
        <v>2462</v>
      </c>
      <c r="C1037" s="30" t="s">
        <v>2463</v>
      </c>
      <c r="D1037" s="30" t="s">
        <v>1340</v>
      </c>
      <c r="E1037" s="30" t="s">
        <v>2488</v>
      </c>
      <c r="F1037" s="30" t="str">
        <f t="shared" si="112"/>
        <v>和歌山県印南町</v>
      </c>
      <c r="G1037" s="41">
        <f>+e!F1035</f>
        <v>8151</v>
      </c>
      <c r="H1037" s="41">
        <f>+e!G1035</f>
        <v>2</v>
      </c>
      <c r="I1037" s="41">
        <f>+SUM(e!H1035:K1035)</f>
        <v>4</v>
      </c>
      <c r="J1037" s="41">
        <f>+SUM(e!L1035:O1035)</f>
        <v>171605</v>
      </c>
      <c r="K1037" s="41">
        <f>+e!P1035</f>
        <v>122926</v>
      </c>
      <c r="L1037" s="41">
        <f>+SUM(e!Q1035:R1035)</f>
        <v>1261871</v>
      </c>
      <c r="M1037" s="31">
        <f>+IFERROR(ROUND(e!P1035/e!S1035,0),0)</f>
        <v>61463</v>
      </c>
      <c r="N1037" s="30">
        <f>+IFERROR(ROUND(SUM(e!T1035:V1035)/e!S1035,0),0)</f>
        <v>489</v>
      </c>
      <c r="O1037" s="30">
        <f>+IFERROR(ROUND(e!W1035/e!G1035*100,1),0)</f>
        <v>100</v>
      </c>
      <c r="P1037" s="41">
        <f>+e!X1035</f>
        <v>3</v>
      </c>
      <c r="Q1037" s="30">
        <f>+IFERROR(ROUND(e!Z1035/e!Y1035*100,1),0)</f>
        <v>0</v>
      </c>
      <c r="R1037" s="30">
        <f>+IFERROR(ROUND(e!AB1035/e!AA1035*100,1),0)</f>
        <v>0</v>
      </c>
      <c r="S1037" s="30">
        <f>+IFERROR(ROUND(SUM(e!AC1035:AF1035)/J1037*100,1),0)</f>
        <v>32.9</v>
      </c>
      <c r="T1037" s="30">
        <f>+IFERROR(ROUND(e!AG1035/e!Y1035*100,1),0)</f>
        <v>0</v>
      </c>
      <c r="U1037" s="30">
        <f>+IFERROR(ROUND(e!AH1035/SUM(e!AH1035:AJ1035)*100,1),0)</f>
        <v>0</v>
      </c>
      <c r="V1037" s="30">
        <f>+IFERROR(ROUND(e!AK1035/SUM(e!AK1035:AQ1035)*100,1),0)</f>
        <v>0</v>
      </c>
      <c r="W1037" s="30">
        <f>+IFERROR(ROUND(SUM(e!AR1035:BG1035)/J1037*100,1),0)</f>
        <v>19.2</v>
      </c>
      <c r="X1037" s="30">
        <f>+IFERROR(ROUND(SUM(e!BH1035:BI1035)/SUM(e!BJ1035:BK1035)*100,1),0)</f>
        <v>87</v>
      </c>
      <c r="Y1037" s="30">
        <f t="shared" si="113"/>
        <v>1026.5</v>
      </c>
      <c r="Z1037" s="30">
        <f t="shared" si="114"/>
        <v>73</v>
      </c>
      <c r="AA1037" s="30">
        <f>+IFERROR(ROUND(K1037/SUM(e!T1035:V1035),1),0)</f>
        <v>125.7</v>
      </c>
      <c r="AB1037" s="42">
        <f>+IFERROR(ROUND((SUM(e!BJ1035:BK1035)-SUM(e!BL1035:BO1035))/SUM(e!T1035:V1035),1),0)</f>
        <v>172.3</v>
      </c>
      <c r="AC1037" s="30">
        <f>+IFERROR(ROUND(e!BP1035/e!BQ1035*100,1),0)</f>
        <v>200.9</v>
      </c>
      <c r="AD1037" s="101">
        <f>+e!BR1035</f>
        <v>0</v>
      </c>
      <c r="AF1037" s="5"/>
      <c r="AG1037" s="29"/>
      <c r="BG1037" s="5"/>
      <c r="BH1037" s="29"/>
      <c r="CH1037" s="5"/>
      <c r="CI1037" s="29"/>
    </row>
    <row r="1038" spans="2:87">
      <c r="B1038" s="40" t="s">
        <v>2462</v>
      </c>
      <c r="C1038" s="30" t="s">
        <v>2463</v>
      </c>
      <c r="D1038" s="30" t="s">
        <v>1468</v>
      </c>
      <c r="E1038" s="30" t="s">
        <v>2482</v>
      </c>
      <c r="F1038" s="30" t="str">
        <f t="shared" si="112"/>
        <v>和歌山県上富田町</v>
      </c>
      <c r="G1038" s="41">
        <f>+e!F1036</f>
        <v>0</v>
      </c>
      <c r="H1038" s="41">
        <f>+e!G1036</f>
        <v>0</v>
      </c>
      <c r="I1038" s="41">
        <f>+SUM(e!H1036:K1036)</f>
        <v>1</v>
      </c>
      <c r="J1038" s="41">
        <f>+SUM(e!L1036:O1036)</f>
        <v>2421</v>
      </c>
      <c r="K1038" s="41">
        <f>+e!P1036</f>
        <v>0</v>
      </c>
      <c r="L1038" s="41">
        <f>+SUM(e!Q1036:R1036)</f>
        <v>0</v>
      </c>
      <c r="M1038" s="31">
        <f>+IFERROR(ROUND(e!P1036/e!S1036,0),0)</f>
        <v>0</v>
      </c>
      <c r="N1038" s="30">
        <f>+IFERROR(ROUND(SUM(e!T1036:V1036)/e!S1036,0),0)</f>
        <v>0</v>
      </c>
      <c r="O1038" s="30">
        <f>+IFERROR(ROUND(e!W1036/e!G1036*100,1),0)</f>
        <v>0</v>
      </c>
      <c r="P1038" s="41">
        <f>+e!X1036</f>
        <v>0</v>
      </c>
      <c r="Q1038" s="30">
        <f>+IFERROR(ROUND(e!Z1036/e!Y1036*100,1),0)</f>
        <v>0</v>
      </c>
      <c r="R1038" s="30">
        <f>+IFERROR(ROUND(e!AB1036/e!AA1036*100,1),0)</f>
        <v>40</v>
      </c>
      <c r="S1038" s="30">
        <f>+IFERROR(ROUND(SUM(e!AC1036:AF1036)/J1038*100,1),0)</f>
        <v>100</v>
      </c>
      <c r="T1038" s="30">
        <f>+IFERROR(ROUND(e!AG1036/e!Y1036*100,1),0)</f>
        <v>0</v>
      </c>
      <c r="U1038" s="30">
        <f>+IFERROR(ROUND(e!AH1036/SUM(e!AH1036:AJ1036)*100,1),0)</f>
        <v>0</v>
      </c>
      <c r="V1038" s="30">
        <f>+IFERROR(ROUND(e!AK1036/SUM(e!AK1036:AQ1036)*100,1),0)</f>
        <v>100</v>
      </c>
      <c r="W1038" s="30">
        <f>+IFERROR(ROUND(SUM(e!AR1036:BG1036)/J1038*100,1),0)</f>
        <v>0</v>
      </c>
      <c r="X1038" s="30">
        <f>+IFERROR(ROUND(SUM(e!BH1036:BI1036)/SUM(e!BJ1036:BK1036)*100,1),0)</f>
        <v>0</v>
      </c>
      <c r="Y1038" s="30">
        <f t="shared" si="113"/>
        <v>0</v>
      </c>
      <c r="Z1038" s="30">
        <f t="shared" si="114"/>
        <v>0</v>
      </c>
      <c r="AA1038" s="30">
        <f>+IFERROR(ROUND(K1038/SUM(e!T1036:V1036),1),0)</f>
        <v>0</v>
      </c>
      <c r="AB1038" s="42">
        <f>+IFERROR(ROUND((SUM(e!BJ1036:BK1036)-SUM(e!BL1036:BO1036))/SUM(e!T1036:V1036),1),0)</f>
        <v>0</v>
      </c>
      <c r="AC1038" s="30">
        <f>+IFERROR(ROUND(e!BP1036/e!BQ1036*100,1),0)</f>
        <v>0</v>
      </c>
      <c r="AD1038" s="101">
        <f>+e!BR1036</f>
        <v>20000</v>
      </c>
      <c r="AF1038" s="5"/>
      <c r="AG1038" s="29"/>
      <c r="BG1038" s="5"/>
      <c r="BH1038" s="29"/>
      <c r="CH1038" s="5"/>
      <c r="CI1038" s="29"/>
    </row>
    <row r="1039" spans="2:87">
      <c r="B1039" s="40" t="s">
        <v>2462</v>
      </c>
      <c r="C1039" s="30" t="s">
        <v>2463</v>
      </c>
      <c r="D1039" s="30" t="s">
        <v>1470</v>
      </c>
      <c r="E1039" s="30" t="s">
        <v>2469</v>
      </c>
      <c r="F1039" s="30" t="str">
        <f t="shared" si="112"/>
        <v>和歌山県白浜町</v>
      </c>
      <c r="G1039" s="41">
        <f>+e!F1037</f>
        <v>0</v>
      </c>
      <c r="H1039" s="41">
        <f>+e!G1037</f>
        <v>0</v>
      </c>
      <c r="I1039" s="41">
        <f>+SUM(e!H1037:K1037)</f>
        <v>1</v>
      </c>
      <c r="J1039" s="41">
        <f>+SUM(e!L1037:O1037)</f>
        <v>11698</v>
      </c>
      <c r="K1039" s="41">
        <f>+e!P1037</f>
        <v>0</v>
      </c>
      <c r="L1039" s="41">
        <f>+SUM(e!Q1037:R1037)</f>
        <v>0</v>
      </c>
      <c r="M1039" s="31">
        <f>+IFERROR(ROUND(e!P1037/e!S1037,0),0)</f>
        <v>0</v>
      </c>
      <c r="N1039" s="30">
        <f>+IFERROR(ROUND(SUM(e!T1037:V1037)/e!S1037,0),0)</f>
        <v>0</v>
      </c>
      <c r="O1039" s="30">
        <f>+IFERROR(ROUND(e!W1037/e!G1037*100,1),0)</f>
        <v>0</v>
      </c>
      <c r="P1039" s="41">
        <f>+e!X1037</f>
        <v>0</v>
      </c>
      <c r="Q1039" s="30">
        <f>+IFERROR(ROUND(e!Z1037/e!Y1037*100,1),0)</f>
        <v>0</v>
      </c>
      <c r="R1039" s="30">
        <f>+IFERROR(ROUND(e!AB1037/e!AA1037*100,1),0)</f>
        <v>85.7</v>
      </c>
      <c r="S1039" s="30">
        <f>+IFERROR(ROUND(SUM(e!AC1037:AF1037)/J1039*100,1),0)</f>
        <v>35.9</v>
      </c>
      <c r="T1039" s="30">
        <f>+IFERROR(ROUND(e!AG1037/e!Y1037*100,1),0)</f>
        <v>0</v>
      </c>
      <c r="U1039" s="30">
        <f>+IFERROR(ROUND(e!AH1037/SUM(e!AH1037:AJ1037)*100,1),0)</f>
        <v>0</v>
      </c>
      <c r="V1039" s="30">
        <f>+IFERROR(ROUND(e!AK1037/SUM(e!AK1037:AQ1037)*100,1),0)</f>
        <v>100</v>
      </c>
      <c r="W1039" s="30">
        <f>+IFERROR(ROUND(SUM(e!AR1037:BG1037)/J1039*100,1),0)</f>
        <v>3.2</v>
      </c>
      <c r="X1039" s="30">
        <f>+IFERROR(ROUND(SUM(e!BH1037:BI1037)/SUM(e!BJ1037:BK1037)*100,1),0)</f>
        <v>0</v>
      </c>
      <c r="Y1039" s="30">
        <f t="shared" si="113"/>
        <v>0</v>
      </c>
      <c r="Z1039" s="30">
        <f t="shared" si="114"/>
        <v>0</v>
      </c>
      <c r="AA1039" s="30">
        <f>+IFERROR(ROUND(K1039/SUM(e!T1037:V1037),1),0)</f>
        <v>0</v>
      </c>
      <c r="AB1039" s="42">
        <f>+IFERROR(ROUND((SUM(e!BJ1037:BK1037)-SUM(e!BL1037:BO1037))/SUM(e!T1037:V1037),1),0)</f>
        <v>0</v>
      </c>
      <c r="AC1039" s="30">
        <f>+IFERROR(ROUND(e!BP1037/e!BQ1037*100,1),0)</f>
        <v>0</v>
      </c>
      <c r="AD1039" s="101">
        <f>+e!BR1037</f>
        <v>0</v>
      </c>
      <c r="AF1039" s="5"/>
      <c r="AG1039" s="29"/>
      <c r="BG1039" s="5"/>
      <c r="BH1039" s="29"/>
      <c r="CH1039" s="5"/>
      <c r="CI1039" s="29"/>
    </row>
    <row r="1040" spans="2:87">
      <c r="B1040" s="40" t="s">
        <v>2489</v>
      </c>
      <c r="C1040" s="30" t="s">
        <v>2490</v>
      </c>
      <c r="D1040" s="30" t="s">
        <v>1280</v>
      </c>
      <c r="E1040" s="30" t="s">
        <v>2491</v>
      </c>
      <c r="F1040" s="30" t="str">
        <f t="shared" si="112"/>
        <v>鳥取県鳥取市</v>
      </c>
      <c r="G1040" s="41">
        <f>+e!F1038</f>
        <v>185264</v>
      </c>
      <c r="H1040" s="41">
        <f>+e!G1038</f>
        <v>116</v>
      </c>
      <c r="I1040" s="41">
        <f>+SUM(e!H1038:K1038)</f>
        <v>89</v>
      </c>
      <c r="J1040" s="41">
        <f>+SUM(e!L1038:O1038)</f>
        <v>1749930</v>
      </c>
      <c r="K1040" s="41">
        <f>+e!P1038</f>
        <v>3283734</v>
      </c>
      <c r="L1040" s="41">
        <f>+SUM(e!Q1038:R1038)</f>
        <v>21244445</v>
      </c>
      <c r="M1040" s="31">
        <f>+IFERROR(ROUND(e!P1038/e!S1038,0),0)</f>
        <v>37744</v>
      </c>
      <c r="N1040" s="30">
        <f>+IFERROR(ROUND(SUM(e!T1038:V1038)/e!S1038,0),0)</f>
        <v>241</v>
      </c>
      <c r="O1040" s="30">
        <f>+IFERROR(ROUND(e!W1038/e!G1038*100,1),0)</f>
        <v>55.2</v>
      </c>
      <c r="P1040" s="41">
        <f>+e!X1038</f>
        <v>22</v>
      </c>
      <c r="Q1040" s="30">
        <f>+IFERROR(ROUND(e!Z1038/e!Y1038*100,1),0)</f>
        <v>0</v>
      </c>
      <c r="R1040" s="30">
        <f>+IFERROR(ROUND(e!AB1038/e!AA1038*100,1),0)</f>
        <v>54</v>
      </c>
      <c r="S1040" s="30">
        <f>+IFERROR(ROUND(SUM(e!AC1038:AF1038)/J1040*100,1),0)</f>
        <v>16.600000000000001</v>
      </c>
      <c r="T1040" s="30">
        <f>+IFERROR(ROUND(e!AG1038/e!Y1038*100,1),0)</f>
        <v>88.2</v>
      </c>
      <c r="U1040" s="30">
        <f>+IFERROR(ROUND(e!AH1038/SUM(e!AH1038:AJ1038)*100,1),0)</f>
        <v>64.2</v>
      </c>
      <c r="V1040" s="30">
        <f>+IFERROR(ROUND(e!AK1038/SUM(e!AK1038:AQ1038)*100,1),0)</f>
        <v>70.900000000000006</v>
      </c>
      <c r="W1040" s="30">
        <f>+IFERROR(ROUND(SUM(e!AR1038:BG1038)/J1040*100,1),0)</f>
        <v>28.2</v>
      </c>
      <c r="X1040" s="30">
        <f>+IFERROR(ROUND(SUM(e!BH1038:BI1038)/SUM(e!BJ1038:BK1038)*100,1),0)</f>
        <v>107.3</v>
      </c>
      <c r="Y1040" s="30">
        <f t="shared" si="113"/>
        <v>647</v>
      </c>
      <c r="Z1040" s="30">
        <f t="shared" si="114"/>
        <v>87.3</v>
      </c>
      <c r="AA1040" s="30">
        <f>+IFERROR(ROUND(K1040/SUM(e!T1038:V1038),1),0)</f>
        <v>156.4</v>
      </c>
      <c r="AB1040" s="42">
        <f>+IFERROR(ROUND((SUM(e!BJ1038:BK1038)-SUM(e!BL1038:BO1038))/SUM(e!T1038:V1038),1),0)</f>
        <v>179.1</v>
      </c>
      <c r="AC1040" s="30">
        <f>+IFERROR(ROUND(e!BP1038/e!BQ1038*100,1),0)</f>
        <v>150.6</v>
      </c>
      <c r="AD1040" s="101">
        <f>+e!BR1038</f>
        <v>0</v>
      </c>
      <c r="AF1040" s="5"/>
      <c r="AG1040" s="29"/>
      <c r="BG1040" s="5"/>
      <c r="BH1040" s="29"/>
      <c r="CH1040" s="5"/>
      <c r="CI1040" s="29"/>
    </row>
    <row r="1041" spans="2:87">
      <c r="B1041" s="40" t="s">
        <v>2489</v>
      </c>
      <c r="C1041" s="30" t="s">
        <v>2490</v>
      </c>
      <c r="D1041" s="30" t="s">
        <v>1282</v>
      </c>
      <c r="E1041" s="30" t="s">
        <v>2492</v>
      </c>
      <c r="F1041" s="30" t="str">
        <f t="shared" si="112"/>
        <v>鳥取県米子市</v>
      </c>
      <c r="G1041" s="41">
        <f>+e!F1039</f>
        <v>183487</v>
      </c>
      <c r="H1041" s="41">
        <f>+e!G1039</f>
        <v>116</v>
      </c>
      <c r="I1041" s="41">
        <f>+SUM(e!H1039:K1039)</f>
        <v>10</v>
      </c>
      <c r="J1041" s="41">
        <f>+SUM(e!L1039:O1039)</f>
        <v>1355433</v>
      </c>
      <c r="K1041" s="41">
        <f>+e!P1039</f>
        <v>2859937</v>
      </c>
      <c r="L1041" s="41">
        <f>+SUM(e!Q1039:R1039)</f>
        <v>12801902</v>
      </c>
      <c r="M1041" s="31">
        <f>+IFERROR(ROUND(e!P1039/e!S1039,0),0)</f>
        <v>30752</v>
      </c>
      <c r="N1041" s="30">
        <f>+IFERROR(ROUND(SUM(e!T1039:V1039)/e!S1039,0),0)</f>
        <v>223</v>
      </c>
      <c r="O1041" s="30">
        <f>+IFERROR(ROUND(e!W1039/e!G1039*100,1),0)</f>
        <v>63.8</v>
      </c>
      <c r="P1041" s="41">
        <f>+e!X1039</f>
        <v>24</v>
      </c>
      <c r="Q1041" s="30">
        <f>+IFERROR(ROUND(e!Z1039/e!Y1039*100,1),0)</f>
        <v>0</v>
      </c>
      <c r="R1041" s="30">
        <f>+IFERROR(ROUND(e!AB1039/e!AA1039*100,1),0)</f>
        <v>60.5</v>
      </c>
      <c r="S1041" s="30">
        <f>+IFERROR(ROUND(SUM(e!AC1039:AF1039)/J1041*100,1),0)</f>
        <v>6.6</v>
      </c>
      <c r="T1041" s="30">
        <f>+IFERROR(ROUND(e!AG1039/e!Y1039*100,1),0)</f>
        <v>27.1</v>
      </c>
      <c r="U1041" s="30">
        <f>+IFERROR(ROUND(e!AH1039/SUM(e!AH1039:AJ1039)*100,1),0)</f>
        <v>4.2</v>
      </c>
      <c r="V1041" s="30">
        <f>+IFERROR(ROUND(e!AK1039/SUM(e!AK1039:AQ1039)*100,1),0)</f>
        <v>36.4</v>
      </c>
      <c r="W1041" s="30">
        <f>+IFERROR(ROUND(SUM(e!AR1039:BG1039)/J1041*100,1),0)</f>
        <v>16.2</v>
      </c>
      <c r="X1041" s="30">
        <f>+IFERROR(ROUND(SUM(e!BH1039:BI1039)/SUM(e!BJ1039:BK1039)*100,1),0)</f>
        <v>113.6</v>
      </c>
      <c r="Y1041" s="30">
        <f t="shared" si="113"/>
        <v>447.6</v>
      </c>
      <c r="Z1041" s="30">
        <f t="shared" si="114"/>
        <v>109.5</v>
      </c>
      <c r="AA1041" s="30">
        <f>+IFERROR(ROUND(K1041/SUM(e!T1039:V1039),1),0)</f>
        <v>137.6</v>
      </c>
      <c r="AB1041" s="42">
        <f>+IFERROR(ROUND((SUM(e!BJ1039:BK1039)-SUM(e!BL1039:BO1039))/SUM(e!T1039:V1039),1),0)</f>
        <v>125.7</v>
      </c>
      <c r="AC1041" s="30">
        <f>+IFERROR(ROUND(e!BP1039/e!BQ1039*100,1),0)</f>
        <v>452.5</v>
      </c>
      <c r="AD1041" s="101">
        <f>+e!BR1039</f>
        <v>0</v>
      </c>
      <c r="AF1041" s="5"/>
      <c r="AG1041" s="29"/>
      <c r="BG1041" s="5"/>
      <c r="BH1041" s="29"/>
      <c r="CH1041" s="5"/>
      <c r="CI1041" s="29"/>
    </row>
    <row r="1042" spans="2:87">
      <c r="B1042" s="40" t="s">
        <v>2489</v>
      </c>
      <c r="C1042" s="30" t="s">
        <v>2490</v>
      </c>
      <c r="D1042" s="30" t="s">
        <v>1284</v>
      </c>
      <c r="E1042" s="30" t="s">
        <v>2493</v>
      </c>
      <c r="F1042" s="30" t="str">
        <f t="shared" si="112"/>
        <v>鳥取県倉吉市</v>
      </c>
      <c r="G1042" s="41">
        <f>+e!F1040</f>
        <v>39817</v>
      </c>
      <c r="H1042" s="41">
        <f>+e!G1040</f>
        <v>31</v>
      </c>
      <c r="I1042" s="41">
        <f>+SUM(e!H1040:K1040)</f>
        <v>8</v>
      </c>
      <c r="J1042" s="41">
        <f>+SUM(e!L1040:O1040)</f>
        <v>378679</v>
      </c>
      <c r="K1042" s="41">
        <f>+e!P1040</f>
        <v>654409</v>
      </c>
      <c r="L1042" s="41">
        <f>+SUM(e!Q1040:R1040)</f>
        <v>2083419</v>
      </c>
      <c r="M1042" s="31">
        <f>+IFERROR(ROUND(e!P1040/e!S1040,0),0)</f>
        <v>23372</v>
      </c>
      <c r="N1042" s="30">
        <f>+IFERROR(ROUND(SUM(e!T1040:V1040)/e!S1040,0),0)</f>
        <v>175</v>
      </c>
      <c r="O1042" s="30">
        <f>+IFERROR(ROUND(e!W1040/e!G1040*100,1),0)</f>
        <v>61.3</v>
      </c>
      <c r="P1042" s="41">
        <f>+e!X1040</f>
        <v>21</v>
      </c>
      <c r="Q1042" s="30">
        <f>+IFERROR(ROUND(e!Z1040/e!Y1040*100,1),0)</f>
        <v>20.9</v>
      </c>
      <c r="R1042" s="30">
        <f>+IFERROR(ROUND(e!AB1040/e!AA1040*100,1),0)</f>
        <v>41.7</v>
      </c>
      <c r="S1042" s="30">
        <f>+IFERROR(ROUND(SUM(e!AC1040:AF1040)/J1042*100,1),0)</f>
        <v>39.799999999999997</v>
      </c>
      <c r="T1042" s="30">
        <f>+IFERROR(ROUND(e!AG1040/e!Y1040*100,1),0)</f>
        <v>0</v>
      </c>
      <c r="U1042" s="30">
        <f>+IFERROR(ROUND(e!AH1040/SUM(e!AH1040:AJ1040)*100,1),0)</f>
        <v>0</v>
      </c>
      <c r="V1042" s="30">
        <f>+IFERROR(ROUND(e!AK1040/SUM(e!AK1040:AQ1040)*100,1),0)</f>
        <v>0</v>
      </c>
      <c r="W1042" s="30">
        <f>+IFERROR(ROUND(SUM(e!AR1040:BG1040)/J1042*100,1),0)</f>
        <v>6.8</v>
      </c>
      <c r="X1042" s="30">
        <f>+IFERROR(ROUND(SUM(e!BH1040:BI1040)/SUM(e!BJ1040:BK1040)*100,1),0)</f>
        <v>107.1</v>
      </c>
      <c r="Y1042" s="30">
        <f t="shared" si="113"/>
        <v>318.39999999999998</v>
      </c>
      <c r="Z1042" s="30">
        <f t="shared" si="114"/>
        <v>93.5</v>
      </c>
      <c r="AA1042" s="30">
        <f>+IFERROR(ROUND(K1042/SUM(e!T1040:V1040),1),0)</f>
        <v>133.4</v>
      </c>
      <c r="AB1042" s="42">
        <f>+IFERROR(ROUND((SUM(e!BJ1040:BK1040)-SUM(e!BL1040:BO1040))/SUM(e!T1040:V1040),1),0)</f>
        <v>142.6</v>
      </c>
      <c r="AC1042" s="30">
        <f>+IFERROR(ROUND(e!BP1040/e!BQ1040*100,1),0)</f>
        <v>362.3</v>
      </c>
      <c r="AD1042" s="101">
        <f>+e!BR1040</f>
        <v>0</v>
      </c>
      <c r="AF1042" s="5"/>
      <c r="AG1042" s="29"/>
      <c r="BG1042" s="5"/>
      <c r="BH1042" s="29"/>
      <c r="CH1042" s="5"/>
      <c r="CI1042" s="29"/>
    </row>
    <row r="1043" spans="2:87">
      <c r="B1043" s="40" t="s">
        <v>2489</v>
      </c>
      <c r="C1043" s="30" t="s">
        <v>2490</v>
      </c>
      <c r="D1043" s="30" t="s">
        <v>1286</v>
      </c>
      <c r="E1043" s="30" t="s">
        <v>2494</v>
      </c>
      <c r="F1043" s="30" t="str">
        <f t="shared" si="112"/>
        <v>鳥取県智頭町</v>
      </c>
      <c r="G1043" s="41">
        <f>+e!F1041</f>
        <v>2432</v>
      </c>
      <c r="H1043" s="41">
        <f>+e!G1041</f>
        <v>2</v>
      </c>
      <c r="I1043" s="41">
        <f>+SUM(e!H1041:K1041)</f>
        <v>3</v>
      </c>
      <c r="J1043" s="41">
        <f>+SUM(e!L1041:O1041)</f>
        <v>27113</v>
      </c>
      <c r="K1043" s="41">
        <f>+e!P1041</f>
        <v>60775</v>
      </c>
      <c r="L1043" s="41">
        <f>+SUM(e!Q1041:R1041)</f>
        <v>33840</v>
      </c>
      <c r="M1043" s="31">
        <f>+IFERROR(ROUND(e!P1041/e!S1041,0),0)</f>
        <v>60775</v>
      </c>
      <c r="N1043" s="30">
        <f>+IFERROR(ROUND(SUM(e!T1041:V1041)/e!S1041,0),0)</f>
        <v>262</v>
      </c>
      <c r="O1043" s="30">
        <f>+IFERROR(ROUND(e!W1041/e!G1041*100,1),0)</f>
        <v>50</v>
      </c>
      <c r="P1043" s="41">
        <f>+e!X1041</f>
        <v>5</v>
      </c>
      <c r="Q1043" s="30">
        <f>+IFERROR(ROUND(e!Z1041/e!Y1041*100,1),0)</f>
        <v>0</v>
      </c>
      <c r="R1043" s="30">
        <f>+IFERROR(ROUND(e!AB1041/e!AA1041*100,1),0)</f>
        <v>87</v>
      </c>
      <c r="S1043" s="30">
        <f>+IFERROR(ROUND(SUM(e!AC1041:AF1041)/J1043*100,1),0)</f>
        <v>15.1</v>
      </c>
      <c r="T1043" s="30">
        <f>+IFERROR(ROUND(e!AG1041/e!Y1041*100,1),0)</f>
        <v>0</v>
      </c>
      <c r="U1043" s="30">
        <f>+IFERROR(ROUND(e!AH1041/SUM(e!AH1041:AJ1041)*100,1),0)</f>
        <v>0</v>
      </c>
      <c r="V1043" s="30">
        <f>+IFERROR(ROUND(e!AK1041/SUM(e!AK1041:AQ1041)*100,1),0)</f>
        <v>0</v>
      </c>
      <c r="W1043" s="30">
        <f>+IFERROR(ROUND(SUM(e!AR1041:BG1041)/J1043*100,1),0)</f>
        <v>6.8</v>
      </c>
      <c r="X1043" s="30">
        <f>+IFERROR(ROUND(SUM(e!BH1041:BI1041)/SUM(e!BJ1041:BK1041)*100,1),0)</f>
        <v>103.1</v>
      </c>
      <c r="Y1043" s="30">
        <f t="shared" si="113"/>
        <v>55.7</v>
      </c>
      <c r="Z1043" s="30">
        <f t="shared" si="114"/>
        <v>102.7</v>
      </c>
      <c r="AA1043" s="30">
        <f>+IFERROR(ROUND(K1043/SUM(e!T1041:V1041),1),0)</f>
        <v>232</v>
      </c>
      <c r="AB1043" s="42">
        <f>+IFERROR(ROUND((SUM(e!BJ1041:BK1041)-SUM(e!BL1041:BO1041))/SUM(e!T1041:V1041),1),0)</f>
        <v>225.8</v>
      </c>
      <c r="AC1043" s="30">
        <f>+IFERROR(ROUND(e!BP1041/e!BQ1041*100,1),0)</f>
        <v>2288.6999999999998</v>
      </c>
      <c r="AD1043" s="101">
        <f>+e!BR1041</f>
        <v>0</v>
      </c>
      <c r="AF1043" s="5"/>
      <c r="AG1043" s="29"/>
      <c r="BG1043" s="5"/>
      <c r="BH1043" s="29"/>
      <c r="CH1043" s="5"/>
      <c r="CI1043" s="29"/>
    </row>
    <row r="1044" spans="2:87">
      <c r="B1044" s="40" t="s">
        <v>2489</v>
      </c>
      <c r="C1044" s="30" t="s">
        <v>2490</v>
      </c>
      <c r="D1044" s="30" t="s">
        <v>1290</v>
      </c>
      <c r="E1044" s="30" t="s">
        <v>2495</v>
      </c>
      <c r="F1044" s="30" t="str">
        <f t="shared" si="112"/>
        <v>鳥取県琴浦町</v>
      </c>
      <c r="G1044" s="41">
        <f>+e!F1042</f>
        <v>15874</v>
      </c>
      <c r="H1044" s="41">
        <f>+e!G1042</f>
        <v>4</v>
      </c>
      <c r="I1044" s="41">
        <f>+SUM(e!H1042:K1042)</f>
        <v>12</v>
      </c>
      <c r="J1044" s="41">
        <f>+SUM(e!L1042:O1042)</f>
        <v>167012</v>
      </c>
      <c r="K1044" s="41">
        <f>+e!P1042</f>
        <v>275179</v>
      </c>
      <c r="L1044" s="41">
        <f>+SUM(e!Q1042:R1042)</f>
        <v>1421023</v>
      </c>
      <c r="M1044" s="31">
        <f>+IFERROR(ROUND(e!P1042/e!S1042,0),0)</f>
        <v>68795</v>
      </c>
      <c r="N1044" s="30">
        <f>+IFERROR(ROUND(SUM(e!T1042:V1042)/e!S1042,0),0)</f>
        <v>382</v>
      </c>
      <c r="O1044" s="30">
        <f>+IFERROR(ROUND(e!W1042/e!G1042*100,1),0)</f>
        <v>25</v>
      </c>
      <c r="P1044" s="41">
        <f>+e!X1042</f>
        <v>3</v>
      </c>
      <c r="Q1044" s="30">
        <f>+IFERROR(ROUND(e!Z1042/e!Y1042*100,1),0)</f>
        <v>0</v>
      </c>
      <c r="R1044" s="30">
        <f>+IFERROR(ROUND(e!AB1042/e!AA1042*100,1),0)</f>
        <v>0</v>
      </c>
      <c r="S1044" s="30">
        <f>+IFERROR(ROUND(SUM(e!AC1042:AF1042)/J1044*100,1),0)</f>
        <v>6.6</v>
      </c>
      <c r="T1044" s="30">
        <f>+IFERROR(ROUND(e!AG1042/e!Y1042*100,1),0)</f>
        <v>0</v>
      </c>
      <c r="U1044" s="30">
        <f>+IFERROR(ROUND(e!AH1042/SUM(e!AH1042:AJ1042)*100,1),0)</f>
        <v>0</v>
      </c>
      <c r="V1044" s="30">
        <f>+IFERROR(ROUND(e!AK1042/SUM(e!AK1042:AQ1042)*100,1),0)</f>
        <v>14.3</v>
      </c>
      <c r="W1044" s="30">
        <f>+IFERROR(ROUND(SUM(e!AR1042:BG1042)/J1044*100,1),0)</f>
        <v>1.5</v>
      </c>
      <c r="X1044" s="30">
        <f>+IFERROR(ROUND(SUM(e!BH1042:BI1042)/SUM(e!BJ1042:BK1042)*100,1),0)</f>
        <v>117.9</v>
      </c>
      <c r="Y1044" s="30">
        <f t="shared" si="113"/>
        <v>516.4</v>
      </c>
      <c r="Z1044" s="30">
        <f t="shared" si="114"/>
        <v>117.3</v>
      </c>
      <c r="AA1044" s="30">
        <f>+IFERROR(ROUND(K1044/SUM(e!T1042:V1042),1),0)</f>
        <v>180</v>
      </c>
      <c r="AB1044" s="42">
        <f>+IFERROR(ROUND((SUM(e!BJ1042:BK1042)-SUM(e!BL1042:BO1042))/SUM(e!T1042:V1042),1),0)</f>
        <v>153.4</v>
      </c>
      <c r="AC1044" s="30">
        <f>+IFERROR(ROUND(e!BP1042/e!BQ1042*100,1),0)</f>
        <v>229.4</v>
      </c>
      <c r="AD1044" s="101">
        <f>+e!BR1042</f>
        <v>0</v>
      </c>
      <c r="AF1044" s="5"/>
      <c r="AG1044" s="29"/>
      <c r="BG1044" s="5"/>
      <c r="BH1044" s="29"/>
      <c r="CH1044" s="5"/>
      <c r="CI1044" s="29"/>
    </row>
    <row r="1045" spans="2:87">
      <c r="B1045" s="40" t="s">
        <v>2489</v>
      </c>
      <c r="C1045" s="30" t="s">
        <v>2490</v>
      </c>
      <c r="D1045" s="30" t="s">
        <v>1298</v>
      </c>
      <c r="E1045" s="30" t="s">
        <v>2496</v>
      </c>
      <c r="F1045" s="30" t="str">
        <f t="shared" si="112"/>
        <v>鳥取県三朝町</v>
      </c>
      <c r="G1045" s="41">
        <f>+e!F1043</f>
        <v>4559</v>
      </c>
      <c r="H1045" s="41">
        <f>+e!G1043</f>
        <v>5</v>
      </c>
      <c r="I1045" s="41">
        <f>+SUM(e!H1043:K1043)</f>
        <v>2</v>
      </c>
      <c r="J1045" s="41">
        <f>+SUM(e!L1043:O1043)</f>
        <v>57375</v>
      </c>
      <c r="K1045" s="41">
        <f>+e!P1043</f>
        <v>99261</v>
      </c>
      <c r="L1045" s="41">
        <f>+SUM(e!Q1043:R1043)</f>
        <v>63646</v>
      </c>
      <c r="M1045" s="31">
        <f>+IFERROR(ROUND(e!P1043/e!S1043,0),0)</f>
        <v>19852</v>
      </c>
      <c r="N1045" s="30">
        <f>+IFERROR(ROUND(SUM(e!T1043:V1043)/e!S1043,0),0)</f>
        <v>152</v>
      </c>
      <c r="O1045" s="30">
        <f>+IFERROR(ROUND(e!W1043/e!G1043*100,1),0)</f>
        <v>60</v>
      </c>
      <c r="P1045" s="41">
        <f>+e!X1043</f>
        <v>22</v>
      </c>
      <c r="Q1045" s="30">
        <f>+IFERROR(ROUND(e!Z1043/e!Y1043*100,1),0)</f>
        <v>0</v>
      </c>
      <c r="R1045" s="30">
        <f>+IFERROR(ROUND(e!AB1043/e!AA1043*100,1),0)</f>
        <v>76.900000000000006</v>
      </c>
      <c r="S1045" s="30">
        <f>+IFERROR(ROUND(SUM(e!AC1043:AF1043)/J1045*100,1),0)</f>
        <v>0</v>
      </c>
      <c r="T1045" s="30">
        <f>+IFERROR(ROUND(e!AG1043/e!Y1043*100,1),0)</f>
        <v>79.2</v>
      </c>
      <c r="U1045" s="30">
        <f>+IFERROR(ROUND(e!AH1043/SUM(e!AH1043:AJ1043)*100,1),0)</f>
        <v>0</v>
      </c>
      <c r="V1045" s="30">
        <f>+IFERROR(ROUND(e!AK1043/SUM(e!AK1043:AQ1043)*100,1),0)</f>
        <v>0</v>
      </c>
      <c r="W1045" s="30">
        <f>+IFERROR(ROUND(SUM(e!AR1043:BG1043)/J1045*100,1),0)</f>
        <v>3.2</v>
      </c>
      <c r="X1045" s="30">
        <f>+IFERROR(ROUND(SUM(e!BH1043:BI1043)/SUM(e!BJ1043:BK1043)*100,1),0)</f>
        <v>109.4</v>
      </c>
      <c r="Y1045" s="30">
        <f t="shared" si="113"/>
        <v>64.099999999999994</v>
      </c>
      <c r="Z1045" s="30">
        <f t="shared" si="114"/>
        <v>102.4</v>
      </c>
      <c r="AA1045" s="30">
        <f>+IFERROR(ROUND(K1045/SUM(e!T1043:V1043),1),0)</f>
        <v>131</v>
      </c>
      <c r="AB1045" s="42">
        <f>+IFERROR(ROUND((SUM(e!BJ1043:BK1043)-SUM(e!BL1043:BO1043))/SUM(e!T1043:V1043),1),0)</f>
        <v>127.9</v>
      </c>
      <c r="AC1045" s="30">
        <f>+IFERROR(ROUND(e!BP1043/e!BQ1043*100,1),0)</f>
        <v>3023.7</v>
      </c>
      <c r="AD1045" s="101">
        <f>+e!BR1043</f>
        <v>0</v>
      </c>
      <c r="AF1045" s="5"/>
      <c r="AG1045" s="29"/>
      <c r="BG1045" s="5"/>
      <c r="BH1045" s="29"/>
      <c r="CH1045" s="5"/>
      <c r="CI1045" s="29"/>
    </row>
    <row r="1046" spans="2:87">
      <c r="B1046" s="40" t="s">
        <v>2489</v>
      </c>
      <c r="C1046" s="30" t="s">
        <v>2490</v>
      </c>
      <c r="D1046" s="30" t="s">
        <v>1304</v>
      </c>
      <c r="E1046" s="30" t="s">
        <v>2497</v>
      </c>
      <c r="F1046" s="30" t="str">
        <f t="shared" si="112"/>
        <v>鳥取県岩美町</v>
      </c>
      <c r="G1046" s="41">
        <f>+e!F1044</f>
        <v>11394</v>
      </c>
      <c r="H1046" s="41">
        <f>+e!G1044</f>
        <v>5</v>
      </c>
      <c r="I1046" s="41">
        <f>+SUM(e!H1044:K1044)</f>
        <v>10</v>
      </c>
      <c r="J1046" s="41">
        <f>+SUM(e!L1044:O1044)</f>
        <v>122228</v>
      </c>
      <c r="K1046" s="41">
        <f>+e!P1044</f>
        <v>194281</v>
      </c>
      <c r="L1046" s="41">
        <f>+SUM(e!Q1044:R1044)</f>
        <v>1757143</v>
      </c>
      <c r="M1046" s="31">
        <f>+IFERROR(ROUND(e!P1044/e!S1044,0),0)</f>
        <v>97141</v>
      </c>
      <c r="N1046" s="30">
        <f>+IFERROR(ROUND(SUM(e!T1044:V1044)/e!S1044,0),0)</f>
        <v>564</v>
      </c>
      <c r="O1046" s="30">
        <f>+IFERROR(ROUND(e!W1044/e!G1044*100,1),0)</f>
        <v>0</v>
      </c>
      <c r="P1046" s="41">
        <f>+e!X1044</f>
        <v>6</v>
      </c>
      <c r="Q1046" s="30">
        <f>+IFERROR(ROUND(e!Z1044/e!Y1044*100,1),0)</f>
        <v>19.100000000000001</v>
      </c>
      <c r="R1046" s="30">
        <f>+IFERROR(ROUND(e!AB1044/e!AA1044*100,1),0)</f>
        <v>45.5</v>
      </c>
      <c r="S1046" s="30">
        <f>+IFERROR(ROUND(SUM(e!AC1044:AF1044)/J1046*100,1),0)</f>
        <v>0.5</v>
      </c>
      <c r="T1046" s="30">
        <f>+IFERROR(ROUND(e!AG1044/e!Y1044*100,1),0)</f>
        <v>57.2</v>
      </c>
      <c r="U1046" s="30">
        <f>+IFERROR(ROUND(e!AH1044/SUM(e!AH1044:AJ1044)*100,1),0)</f>
        <v>0</v>
      </c>
      <c r="V1046" s="30">
        <f>+IFERROR(ROUND(e!AK1044/SUM(e!AK1044:AQ1044)*100,1),0)</f>
        <v>24.9</v>
      </c>
      <c r="W1046" s="30">
        <f>+IFERROR(ROUND(SUM(e!AR1044:BG1044)/J1046*100,1),0)</f>
        <v>20.3</v>
      </c>
      <c r="X1046" s="30">
        <f>+IFERROR(ROUND(SUM(e!BH1044:BI1044)/SUM(e!BJ1044:BK1044)*100,1),0)</f>
        <v>102.1</v>
      </c>
      <c r="Y1046" s="30">
        <f t="shared" si="113"/>
        <v>904.4</v>
      </c>
      <c r="Z1046" s="30">
        <f t="shared" si="114"/>
        <v>98.2</v>
      </c>
      <c r="AA1046" s="30">
        <f>+IFERROR(ROUND(K1046/SUM(e!T1044:V1044),1),0)</f>
        <v>172.2</v>
      </c>
      <c r="AB1046" s="42">
        <f>+IFERROR(ROUND((SUM(e!BJ1044:BK1044)-SUM(e!BL1044:BO1044))/SUM(e!T1044:V1044),1),0)</f>
        <v>175.3</v>
      </c>
      <c r="AC1046" s="30">
        <f>+IFERROR(ROUND(e!BP1044/e!BQ1044*100,1),0)</f>
        <v>237.2</v>
      </c>
      <c r="AD1046" s="101">
        <f>+e!BR1044</f>
        <v>0</v>
      </c>
      <c r="AF1046" s="5"/>
      <c r="AG1046" s="29"/>
      <c r="BG1046" s="5"/>
      <c r="BH1046" s="29"/>
      <c r="CH1046" s="5"/>
      <c r="CI1046" s="29"/>
    </row>
    <row r="1047" spans="2:87">
      <c r="B1047" s="40" t="s">
        <v>2489</v>
      </c>
      <c r="C1047" s="30" t="s">
        <v>2490</v>
      </c>
      <c r="D1047" s="30" t="s">
        <v>1310</v>
      </c>
      <c r="E1047" s="30" t="s">
        <v>2498</v>
      </c>
      <c r="F1047" s="30" t="str">
        <f t="shared" si="112"/>
        <v>鳥取県南部町</v>
      </c>
      <c r="G1047" s="41">
        <f>+e!F1045</f>
        <v>10821</v>
      </c>
      <c r="H1047" s="41">
        <f>+e!G1045</f>
        <v>1</v>
      </c>
      <c r="I1047" s="41">
        <f>+SUM(e!H1045:K1045)</f>
        <v>5</v>
      </c>
      <c r="J1047" s="41">
        <f>+SUM(e!L1045:O1045)</f>
        <v>127733</v>
      </c>
      <c r="K1047" s="41">
        <f>+e!P1045</f>
        <v>143731</v>
      </c>
      <c r="L1047" s="41">
        <f>+SUM(e!Q1045:R1045)</f>
        <v>948291</v>
      </c>
      <c r="M1047" s="31">
        <f>+IFERROR(ROUND(e!P1045/e!S1045,0),0)</f>
        <v>143731</v>
      </c>
      <c r="N1047" s="30">
        <f>+IFERROR(ROUND(SUM(e!T1045:V1045)/e!S1045,0),0)</f>
        <v>1146</v>
      </c>
      <c r="O1047" s="30">
        <f>+IFERROR(ROUND(e!W1045/e!G1045*100,1),0)</f>
        <v>0</v>
      </c>
      <c r="P1047" s="41">
        <f>+e!X1045</f>
        <v>3</v>
      </c>
      <c r="Q1047" s="30">
        <f>+IFERROR(ROUND(e!Z1045/e!Y1045*100,1),0)</f>
        <v>0</v>
      </c>
      <c r="R1047" s="30">
        <f>+IFERROR(ROUND(e!AB1045/e!AA1045*100,1),0)</f>
        <v>28.6</v>
      </c>
      <c r="S1047" s="30">
        <f>+IFERROR(ROUND(SUM(e!AC1045:AF1045)/J1047*100,1),0)</f>
        <v>30.2</v>
      </c>
      <c r="T1047" s="30">
        <f>+IFERROR(ROUND(e!AG1045/e!Y1045*100,1),0)</f>
        <v>0</v>
      </c>
      <c r="U1047" s="30">
        <f>+IFERROR(ROUND(e!AH1045/SUM(e!AH1045:AJ1045)*100,1),0)</f>
        <v>0</v>
      </c>
      <c r="V1047" s="30">
        <f>+IFERROR(ROUND(e!AK1045/SUM(e!AK1045:AQ1045)*100,1),0)</f>
        <v>27.4</v>
      </c>
      <c r="W1047" s="30">
        <f>+IFERROR(ROUND(SUM(e!AR1045:BG1045)/J1047*100,1),0)</f>
        <v>0.6</v>
      </c>
      <c r="X1047" s="30">
        <f>+IFERROR(ROUND(SUM(e!BH1045:BI1045)/SUM(e!BJ1045:BK1045)*100,1),0)</f>
        <v>86.6</v>
      </c>
      <c r="Y1047" s="30">
        <f t="shared" si="113"/>
        <v>659.8</v>
      </c>
      <c r="Z1047" s="30">
        <f t="shared" si="114"/>
        <v>80.400000000000006</v>
      </c>
      <c r="AA1047" s="30">
        <f>+IFERROR(ROUND(K1047/SUM(e!T1045:V1045),1),0)</f>
        <v>125.4</v>
      </c>
      <c r="AB1047" s="42">
        <f>+IFERROR(ROUND((SUM(e!BJ1045:BK1045)-SUM(e!BL1045:BO1045))/SUM(e!T1045:V1045),1),0)</f>
        <v>156</v>
      </c>
      <c r="AC1047" s="30">
        <f>+IFERROR(ROUND(e!BP1045/e!BQ1045*100,1),0)</f>
        <v>91</v>
      </c>
      <c r="AD1047" s="101">
        <f>+e!BR1045</f>
        <v>0</v>
      </c>
      <c r="AF1047" s="5"/>
      <c r="AG1047" s="29"/>
      <c r="BG1047" s="5"/>
      <c r="BH1047" s="29"/>
      <c r="CH1047" s="5"/>
      <c r="CI1047" s="29"/>
    </row>
    <row r="1048" spans="2:87">
      <c r="B1048" s="40" t="s">
        <v>2489</v>
      </c>
      <c r="C1048" s="30" t="s">
        <v>2490</v>
      </c>
      <c r="D1048" s="30" t="s">
        <v>1314</v>
      </c>
      <c r="E1048" s="30" t="s">
        <v>2499</v>
      </c>
      <c r="F1048" s="30" t="str">
        <f t="shared" si="112"/>
        <v>鳥取県伯耆町</v>
      </c>
      <c r="G1048" s="41">
        <f>+e!F1046</f>
        <v>10371</v>
      </c>
      <c r="H1048" s="41">
        <f>+e!G1046</f>
        <v>1</v>
      </c>
      <c r="I1048" s="41">
        <f>+SUM(e!H1046:K1046)</f>
        <v>24</v>
      </c>
      <c r="J1048" s="41">
        <f>+SUM(e!L1046:O1046)</f>
        <v>193748</v>
      </c>
      <c r="K1048" s="41">
        <f>+e!P1046</f>
        <v>117202</v>
      </c>
      <c r="L1048" s="41">
        <f>+SUM(e!Q1046:R1046)</f>
        <v>1539919</v>
      </c>
      <c r="M1048" s="31">
        <f>+IFERROR(ROUND(e!P1046/e!S1046,0),0)</f>
        <v>117202</v>
      </c>
      <c r="N1048" s="30">
        <f>+IFERROR(ROUND(SUM(e!T1046:V1046)/e!S1046,0),0)</f>
        <v>1108</v>
      </c>
      <c r="O1048" s="30">
        <f>+IFERROR(ROUND(e!W1046/e!G1046*100,1),0)</f>
        <v>0</v>
      </c>
      <c r="P1048" s="41">
        <f>+e!X1046</f>
        <v>2</v>
      </c>
      <c r="Q1048" s="30">
        <f>+IFERROR(ROUND(e!Z1046/e!Y1046*100,1),0)</f>
        <v>0</v>
      </c>
      <c r="R1048" s="30">
        <f>+IFERROR(ROUND(e!AB1046/e!AA1046*100,1),0)</f>
        <v>34.799999999999997</v>
      </c>
      <c r="S1048" s="30">
        <f>+IFERROR(ROUND(SUM(e!AC1046:AF1046)/J1048*100,1),0)</f>
        <v>0.9</v>
      </c>
      <c r="T1048" s="30">
        <f>+IFERROR(ROUND(e!AG1046/e!Y1046*100,1),0)</f>
        <v>38.4</v>
      </c>
      <c r="U1048" s="30">
        <f>+IFERROR(ROUND(e!AH1046/SUM(e!AH1046:AJ1046)*100,1),0)</f>
        <v>0</v>
      </c>
      <c r="V1048" s="30">
        <f>+IFERROR(ROUND(e!AK1046/SUM(e!AK1046:AQ1046)*100,1),0)</f>
        <v>31.1</v>
      </c>
      <c r="W1048" s="30">
        <f>+IFERROR(ROUND(SUM(e!AR1046:BG1046)/J1048*100,1),0)</f>
        <v>1.6</v>
      </c>
      <c r="X1048" s="30">
        <f>+IFERROR(ROUND(SUM(e!BH1046:BI1046)/SUM(e!BJ1046:BK1046)*100,1),0)</f>
        <v>84.6</v>
      </c>
      <c r="Y1048" s="30">
        <f t="shared" si="113"/>
        <v>1313.9</v>
      </c>
      <c r="Z1048" s="30">
        <f t="shared" si="114"/>
        <v>61.1</v>
      </c>
      <c r="AA1048" s="30">
        <f>+IFERROR(ROUND(K1048/SUM(e!T1046:V1046),1),0)</f>
        <v>105.8</v>
      </c>
      <c r="AB1048" s="42">
        <f>+IFERROR(ROUND((SUM(e!BJ1046:BK1046)-SUM(e!BL1046:BO1046))/SUM(e!T1046:V1046),1),0)</f>
        <v>173.3</v>
      </c>
      <c r="AC1048" s="30">
        <f>+IFERROR(ROUND(e!BP1046/e!BQ1046*100,1),0)</f>
        <v>97.5</v>
      </c>
      <c r="AD1048" s="101">
        <f>+e!BR1046</f>
        <v>0</v>
      </c>
      <c r="AF1048" s="5"/>
      <c r="AG1048" s="29"/>
      <c r="BG1048" s="5"/>
      <c r="BH1048" s="29"/>
      <c r="CH1048" s="5"/>
      <c r="CI1048" s="29"/>
    </row>
    <row r="1049" spans="2:87">
      <c r="B1049" s="40" t="s">
        <v>2489</v>
      </c>
      <c r="C1049" s="30" t="s">
        <v>2490</v>
      </c>
      <c r="D1049" s="30" t="s">
        <v>1318</v>
      </c>
      <c r="E1049" s="30" t="s">
        <v>2500</v>
      </c>
      <c r="F1049" s="30" t="str">
        <f t="shared" si="112"/>
        <v>鳥取県湯梨浜町</v>
      </c>
      <c r="G1049" s="41">
        <f>+e!F1047</f>
        <v>13898</v>
      </c>
      <c r="H1049" s="41">
        <f>+e!G1047</f>
        <v>4</v>
      </c>
      <c r="I1049" s="41">
        <f>+SUM(e!H1047:K1047)</f>
        <v>7</v>
      </c>
      <c r="J1049" s="41">
        <f>+SUM(e!L1047:O1047)</f>
        <v>107964</v>
      </c>
      <c r="K1049" s="41">
        <f>+e!P1047</f>
        <v>165205</v>
      </c>
      <c r="L1049" s="41">
        <f>+SUM(e!Q1047:R1047)</f>
        <v>136525</v>
      </c>
      <c r="M1049" s="31">
        <f>+IFERROR(ROUND(e!P1047/e!S1047,0),0)</f>
        <v>41301</v>
      </c>
      <c r="N1049" s="30">
        <f>+IFERROR(ROUND(SUM(e!T1047:V1047)/e!S1047,0),0)</f>
        <v>400</v>
      </c>
      <c r="O1049" s="30">
        <f>+IFERROR(ROUND(e!W1047/e!G1047*100,1),0)</f>
        <v>0</v>
      </c>
      <c r="P1049" s="41">
        <f>+e!X1047</f>
        <v>19</v>
      </c>
      <c r="Q1049" s="30">
        <f>+IFERROR(ROUND(e!Z1047/e!Y1047*100,1),0)</f>
        <v>0</v>
      </c>
      <c r="R1049" s="30">
        <f>+IFERROR(ROUND(e!AB1047/e!AA1047*100,1),0)</f>
        <v>0</v>
      </c>
      <c r="S1049" s="30">
        <f>+IFERROR(ROUND(SUM(e!AC1047:AF1047)/J1049*100,1),0)</f>
        <v>18</v>
      </c>
      <c r="T1049" s="30">
        <f>+IFERROR(ROUND(e!AG1047/e!Y1047*100,1),0)</f>
        <v>58.8</v>
      </c>
      <c r="U1049" s="30">
        <f>+IFERROR(ROUND(e!AH1047/SUM(e!AH1047:AJ1047)*100,1),0)</f>
        <v>0</v>
      </c>
      <c r="V1049" s="30">
        <f>+IFERROR(ROUND(e!AK1047/SUM(e!AK1047:AQ1047)*100,1),0)</f>
        <v>39.5</v>
      </c>
      <c r="W1049" s="30">
        <f>+IFERROR(ROUND(SUM(e!AR1047:BG1047)/J1049*100,1),0)</f>
        <v>9</v>
      </c>
      <c r="X1049" s="30">
        <f>+IFERROR(ROUND(SUM(e!BH1047:BI1047)/SUM(e!BJ1047:BK1047)*100,1),0)</f>
        <v>103.4</v>
      </c>
      <c r="Y1049" s="30">
        <f t="shared" si="113"/>
        <v>82.6</v>
      </c>
      <c r="Z1049" s="30">
        <f t="shared" si="114"/>
        <v>99.1</v>
      </c>
      <c r="AA1049" s="30">
        <f>+IFERROR(ROUND(K1049/SUM(e!T1047:V1047),1),0)</f>
        <v>103.2</v>
      </c>
      <c r="AB1049" s="42">
        <f>+IFERROR(ROUND((SUM(e!BJ1047:BK1047)-SUM(e!BL1047:BO1047))/SUM(e!T1047:V1047),1),0)</f>
        <v>104.1</v>
      </c>
      <c r="AC1049" s="30">
        <f>+IFERROR(ROUND(e!BP1047/e!BQ1047*100,1),0)</f>
        <v>1077</v>
      </c>
      <c r="AD1049" s="101">
        <f>+e!BR1047</f>
        <v>0</v>
      </c>
      <c r="AF1049" s="5"/>
      <c r="AG1049" s="29"/>
      <c r="BG1049" s="5"/>
      <c r="BH1049" s="29"/>
      <c r="CH1049" s="5"/>
      <c r="CI1049" s="29"/>
    </row>
    <row r="1050" spans="2:87">
      <c r="B1050" s="40" t="s">
        <v>2489</v>
      </c>
      <c r="C1050" s="30" t="s">
        <v>2490</v>
      </c>
      <c r="D1050" s="30" t="s">
        <v>1320</v>
      </c>
      <c r="E1050" s="30" t="s">
        <v>2501</v>
      </c>
      <c r="F1050" s="30" t="str">
        <f t="shared" si="112"/>
        <v>鳥取県北栄町</v>
      </c>
      <c r="G1050" s="41">
        <f>+e!F1048</f>
        <v>14960</v>
      </c>
      <c r="H1050" s="41">
        <f>+e!G1048</f>
        <v>3</v>
      </c>
      <c r="I1050" s="41">
        <f>+SUM(e!H1048:K1048)</f>
        <v>6</v>
      </c>
      <c r="J1050" s="41">
        <f>+SUM(e!L1048:O1048)</f>
        <v>189739</v>
      </c>
      <c r="K1050" s="41">
        <f>+e!P1048</f>
        <v>230741</v>
      </c>
      <c r="L1050" s="41">
        <f>+SUM(e!Q1048:R1048)</f>
        <v>988740</v>
      </c>
      <c r="M1050" s="31">
        <f>+IFERROR(ROUND(e!P1048/e!S1048,0),0)</f>
        <v>115371</v>
      </c>
      <c r="N1050" s="30">
        <f>+IFERROR(ROUND(SUM(e!T1048:V1048)/e!S1048,0),0)</f>
        <v>757</v>
      </c>
      <c r="O1050" s="30">
        <f>+IFERROR(ROUND(e!W1048/e!G1048*100,1),0)</f>
        <v>33.299999999999997</v>
      </c>
      <c r="P1050" s="41">
        <f>+e!X1048</f>
        <v>3</v>
      </c>
      <c r="Q1050" s="30">
        <f>+IFERROR(ROUND(e!Z1048/e!Y1048*100,1),0)</f>
        <v>2.2000000000000002</v>
      </c>
      <c r="R1050" s="30">
        <f>+IFERROR(ROUND(e!AB1048/e!AA1048*100,1),0)</f>
        <v>57.9</v>
      </c>
      <c r="S1050" s="30">
        <f>+IFERROR(ROUND(SUM(e!AC1048:AF1048)/J1050*100,1),0)</f>
        <v>4.0999999999999996</v>
      </c>
      <c r="T1050" s="30">
        <f>+IFERROR(ROUND(e!AG1048/e!Y1048*100,1),0)</f>
        <v>0</v>
      </c>
      <c r="U1050" s="30">
        <f>+IFERROR(ROUND(e!AH1048/SUM(e!AH1048:AJ1048)*100,1),0)</f>
        <v>0</v>
      </c>
      <c r="V1050" s="30">
        <f>+IFERROR(ROUND(e!AK1048/SUM(e!AK1048:AQ1048)*100,1),0)</f>
        <v>32.5</v>
      </c>
      <c r="W1050" s="30">
        <f>+IFERROR(ROUND(SUM(e!AR1048:BG1048)/J1050*100,1),0)</f>
        <v>12.7</v>
      </c>
      <c r="X1050" s="30">
        <f>+IFERROR(ROUND(SUM(e!BH1048:BI1048)/SUM(e!BJ1048:BK1048)*100,1),0)</f>
        <v>124.5</v>
      </c>
      <c r="Y1050" s="30">
        <f t="shared" si="113"/>
        <v>428.5</v>
      </c>
      <c r="Z1050" s="30">
        <f t="shared" si="114"/>
        <v>128</v>
      </c>
      <c r="AA1050" s="30">
        <f>+IFERROR(ROUND(K1050/SUM(e!T1048:V1048),1),0)</f>
        <v>152.5</v>
      </c>
      <c r="AB1050" s="42">
        <f>+IFERROR(ROUND((SUM(e!BJ1048:BK1048)-SUM(e!BL1048:BO1048))/SUM(e!T1048:V1048),1),0)</f>
        <v>119.1</v>
      </c>
      <c r="AC1050" s="30">
        <f>+IFERROR(ROUND(e!BP1048/e!BQ1048*100,1),0)</f>
        <v>186.2</v>
      </c>
      <c r="AD1050" s="101">
        <f>+e!BR1048</f>
        <v>0</v>
      </c>
      <c r="AF1050" s="5"/>
      <c r="AG1050" s="29"/>
      <c r="BG1050" s="5"/>
      <c r="BH1050" s="29"/>
      <c r="CH1050" s="5"/>
      <c r="CI1050" s="29"/>
    </row>
    <row r="1051" spans="2:87">
      <c r="B1051" s="40" t="s">
        <v>2489</v>
      </c>
      <c r="C1051" s="30" t="s">
        <v>2490</v>
      </c>
      <c r="D1051" s="30" t="s">
        <v>1531</v>
      </c>
      <c r="E1051" s="30" t="s">
        <v>2502</v>
      </c>
      <c r="F1051" s="30" t="str">
        <f t="shared" si="112"/>
        <v>鳥取県大山町</v>
      </c>
      <c r="G1051" s="41">
        <f>+e!F1049</f>
        <v>14532</v>
      </c>
      <c r="H1051" s="41">
        <f>+e!G1049</f>
        <v>4</v>
      </c>
      <c r="I1051" s="41">
        <f>+SUM(e!H1049:K1049)</f>
        <v>22</v>
      </c>
      <c r="J1051" s="41">
        <f>+SUM(e!L1049:O1049)</f>
        <v>212484</v>
      </c>
      <c r="K1051" s="41">
        <f>+e!P1049</f>
        <v>201681</v>
      </c>
      <c r="L1051" s="41">
        <f>+SUM(e!Q1049:R1049)</f>
        <v>901120</v>
      </c>
      <c r="M1051" s="31">
        <f>+IFERROR(ROUND(e!P1049/e!S1049,0),0)</f>
        <v>67227</v>
      </c>
      <c r="N1051" s="30">
        <f>+IFERROR(ROUND(SUM(e!T1049:V1049)/e!S1049,0),0)</f>
        <v>484</v>
      </c>
      <c r="O1051" s="30">
        <f>+IFERROR(ROUND(e!W1049/e!G1049*100,1),0)</f>
        <v>0</v>
      </c>
      <c r="P1051" s="41">
        <f>+e!X1049</f>
        <v>3</v>
      </c>
      <c r="Q1051" s="30">
        <f>+IFERROR(ROUND(e!Z1049/e!Y1049*100,1),0)</f>
        <v>0</v>
      </c>
      <c r="R1051" s="30">
        <f>+IFERROR(ROUND(e!AB1049/e!AA1049*100,1),0)</f>
        <v>80.7</v>
      </c>
      <c r="S1051" s="30">
        <f>+IFERROR(ROUND(SUM(e!AC1049:AF1049)/J1051*100,1),0)</f>
        <v>4.5999999999999996</v>
      </c>
      <c r="T1051" s="30">
        <f>+IFERROR(ROUND(e!AG1049/e!Y1049*100,1),0)</f>
        <v>0</v>
      </c>
      <c r="U1051" s="30">
        <f>+IFERROR(ROUND(e!AH1049/SUM(e!AH1049:AJ1049)*100,1),0)</f>
        <v>0</v>
      </c>
      <c r="V1051" s="30">
        <f>+IFERROR(ROUND(e!AK1049/SUM(e!AK1049:AQ1049)*100,1),0)</f>
        <v>0</v>
      </c>
      <c r="W1051" s="30">
        <f>+IFERROR(ROUND(SUM(e!AR1049:BG1049)/J1051*100,1),0)</f>
        <v>1.9</v>
      </c>
      <c r="X1051" s="30">
        <f>+IFERROR(ROUND(SUM(e!BH1049:BI1049)/SUM(e!BJ1049:BK1049)*100,1),0)</f>
        <v>108.4</v>
      </c>
      <c r="Y1051" s="30">
        <f t="shared" si="113"/>
        <v>446.8</v>
      </c>
      <c r="Z1051" s="30">
        <f t="shared" si="114"/>
        <v>104.1</v>
      </c>
      <c r="AA1051" s="30">
        <f>+IFERROR(ROUND(K1051/SUM(e!T1049:V1049),1),0)</f>
        <v>139</v>
      </c>
      <c r="AB1051" s="42">
        <f>+IFERROR(ROUND((SUM(e!BJ1049:BK1049)-SUM(e!BL1049:BO1049))/SUM(e!T1049:V1049),1),0)</f>
        <v>133.5</v>
      </c>
      <c r="AC1051" s="30">
        <f>+IFERROR(ROUND(e!BP1049/e!BQ1049*100,1),0)</f>
        <v>208.3</v>
      </c>
      <c r="AD1051" s="101">
        <f>+e!BR1049</f>
        <v>0</v>
      </c>
      <c r="AF1051" s="5"/>
      <c r="AG1051" s="29"/>
      <c r="BG1051" s="5"/>
      <c r="BH1051" s="29"/>
      <c r="CH1051" s="5"/>
      <c r="CI1051" s="29"/>
    </row>
    <row r="1052" spans="2:87">
      <c r="B1052" s="40" t="s">
        <v>2503</v>
      </c>
      <c r="C1052" s="30" t="s">
        <v>2504</v>
      </c>
      <c r="D1052" s="30" t="s">
        <v>1280</v>
      </c>
      <c r="E1052" s="30" t="s">
        <v>2505</v>
      </c>
      <c r="F1052" s="30" t="str">
        <f t="shared" si="112"/>
        <v>島根県松江市（松江）</v>
      </c>
      <c r="G1052" s="41">
        <f>+e!F1050</f>
        <v>190217</v>
      </c>
      <c r="H1052" s="41">
        <f>+e!G1050</f>
        <v>111</v>
      </c>
      <c r="I1052" s="41">
        <f>+SUM(e!H1050:K1050)</f>
        <v>17</v>
      </c>
      <c r="J1052" s="41">
        <f>+SUM(e!L1050:O1050)</f>
        <v>1559495</v>
      </c>
      <c r="K1052" s="41">
        <f>+e!P1050</f>
        <v>4326471</v>
      </c>
      <c r="L1052" s="41">
        <f>+SUM(e!Q1050:R1050)</f>
        <v>17771399</v>
      </c>
      <c r="M1052" s="31">
        <f>+IFERROR(ROUND(e!P1050/e!S1050,0),0)</f>
        <v>64574</v>
      </c>
      <c r="N1052" s="30">
        <f>+IFERROR(ROUND(SUM(e!T1050:V1050)/e!S1050,0),0)</f>
        <v>300</v>
      </c>
      <c r="O1052" s="30">
        <f>+IFERROR(ROUND(e!W1050/e!G1050*100,1),0)</f>
        <v>44.1</v>
      </c>
      <c r="P1052" s="41">
        <f>+e!X1050</f>
        <v>23</v>
      </c>
      <c r="Q1052" s="30">
        <f>+IFERROR(ROUND(e!Z1050/e!Y1050*100,1),0)</f>
        <v>67.5</v>
      </c>
      <c r="R1052" s="30">
        <f>+IFERROR(ROUND(e!AB1050/e!AA1050*100,1),0)</f>
        <v>8.1</v>
      </c>
      <c r="S1052" s="30">
        <f>+IFERROR(ROUND(SUM(e!AC1050:AF1050)/J1052*100,1),0)</f>
        <v>23.7</v>
      </c>
      <c r="T1052" s="30">
        <f>+IFERROR(ROUND(e!AG1050/e!Y1050*100,1),0)</f>
        <v>16.5</v>
      </c>
      <c r="U1052" s="30">
        <f>+IFERROR(ROUND(e!AH1050/SUM(e!AH1050:AJ1050)*100,1),0)</f>
        <v>0</v>
      </c>
      <c r="V1052" s="30">
        <f>+IFERROR(ROUND(e!AK1050/SUM(e!AK1050:AQ1050)*100,1),0)</f>
        <v>90.3</v>
      </c>
      <c r="W1052" s="30">
        <f>+IFERROR(ROUND(SUM(e!AR1050:BG1050)/J1052*100,1),0)</f>
        <v>31.9</v>
      </c>
      <c r="X1052" s="30">
        <f>+IFERROR(ROUND(SUM(e!BH1050:BI1050)/SUM(e!BJ1050:BK1050)*100,1),0)</f>
        <v>111</v>
      </c>
      <c r="Y1052" s="30">
        <f t="shared" si="113"/>
        <v>410.8</v>
      </c>
      <c r="Z1052" s="30">
        <f t="shared" si="114"/>
        <v>97.6</v>
      </c>
      <c r="AA1052" s="30">
        <f>+IFERROR(ROUND(K1052/SUM(e!T1050:V1050),1),0)</f>
        <v>215.3</v>
      </c>
      <c r="AB1052" s="42">
        <f>+IFERROR(ROUND((SUM(e!BJ1050:BK1050)-SUM(e!BL1050:BO1050))/SUM(e!T1050:V1050),1),0)</f>
        <v>220.7</v>
      </c>
      <c r="AC1052" s="30">
        <f>+IFERROR(ROUND(e!BP1050/e!BQ1050*100,1),0)</f>
        <v>307</v>
      </c>
      <c r="AD1052" s="101">
        <f>+e!BR1050</f>
        <v>70747</v>
      </c>
      <c r="AF1052" s="5"/>
      <c r="AG1052" s="29"/>
      <c r="BG1052" s="5"/>
      <c r="BH1052" s="29"/>
      <c r="CH1052" s="5"/>
      <c r="CI1052" s="29"/>
    </row>
    <row r="1053" spans="2:87">
      <c r="B1053" s="40" t="s">
        <v>2503</v>
      </c>
      <c r="C1053" s="30" t="s">
        <v>2504</v>
      </c>
      <c r="D1053" s="30" t="s">
        <v>1282</v>
      </c>
      <c r="E1053" s="30" t="s">
        <v>2506</v>
      </c>
      <c r="F1053" s="30" t="str">
        <f t="shared" si="112"/>
        <v>島根県益田市</v>
      </c>
      <c r="G1053" s="41">
        <f>+e!F1051</f>
        <v>44476</v>
      </c>
      <c r="H1053" s="41">
        <f>+e!G1051</f>
        <v>32</v>
      </c>
      <c r="I1053" s="41">
        <f>+SUM(e!H1051:K1051)</f>
        <v>22</v>
      </c>
      <c r="J1053" s="41">
        <f>+SUM(e!L1051:O1051)</f>
        <v>698257</v>
      </c>
      <c r="K1053" s="41">
        <f>+e!P1051</f>
        <v>829312</v>
      </c>
      <c r="L1053" s="41">
        <f>+SUM(e!Q1051:R1051)</f>
        <v>3876376</v>
      </c>
      <c r="M1053" s="31">
        <f>+IFERROR(ROUND(e!P1051/e!S1051,0),0)</f>
        <v>36057</v>
      </c>
      <c r="N1053" s="30">
        <f>+IFERROR(ROUND(SUM(e!T1051:V1051)/e!S1051,0),0)</f>
        <v>223</v>
      </c>
      <c r="O1053" s="30">
        <f>+IFERROR(ROUND(e!W1051/e!G1051*100,1),0)</f>
        <v>53.1</v>
      </c>
      <c r="P1053" s="41">
        <f>+e!X1051</f>
        <v>6</v>
      </c>
      <c r="Q1053" s="30">
        <f>+IFERROR(ROUND(e!Z1051/e!Y1051*100,1),0)</f>
        <v>0</v>
      </c>
      <c r="R1053" s="30">
        <f>+IFERROR(ROUND(e!AB1051/e!AA1051*100,1),0)</f>
        <v>65</v>
      </c>
      <c r="S1053" s="30">
        <f>+IFERROR(ROUND(SUM(e!AC1051:AF1051)/J1053*100,1),0)</f>
        <v>30.3</v>
      </c>
      <c r="T1053" s="30">
        <f>+IFERROR(ROUND(e!AG1051/e!Y1051*100,1),0)</f>
        <v>11.3</v>
      </c>
      <c r="U1053" s="30">
        <f>+IFERROR(ROUND(e!AH1051/SUM(e!AH1051:AJ1051)*100,1),0)</f>
        <v>0</v>
      </c>
      <c r="V1053" s="30">
        <f>+IFERROR(ROUND(e!AK1051/SUM(e!AK1051:AQ1051)*100,1),0)</f>
        <v>0</v>
      </c>
      <c r="W1053" s="30">
        <f>+IFERROR(ROUND(SUM(e!AR1051:BG1051)/J1053*100,1),0)</f>
        <v>9.9</v>
      </c>
      <c r="X1053" s="30">
        <f>+IFERROR(ROUND(SUM(e!BH1051:BI1051)/SUM(e!BJ1051:BK1051)*100,1),0)</f>
        <v>104</v>
      </c>
      <c r="Y1053" s="30">
        <f t="shared" si="113"/>
        <v>467.4</v>
      </c>
      <c r="Z1053" s="30">
        <f t="shared" si="114"/>
        <v>90.9</v>
      </c>
      <c r="AA1053" s="30">
        <f>+IFERROR(ROUND(K1053/SUM(e!T1051:V1051),1),0)</f>
        <v>161.80000000000001</v>
      </c>
      <c r="AB1053" s="42">
        <f>+IFERROR(ROUND((SUM(e!BJ1051:BK1051)-SUM(e!BL1051:BO1051))/SUM(e!T1051:V1051),1),0)</f>
        <v>177.9</v>
      </c>
      <c r="AC1053" s="30">
        <f>+IFERROR(ROUND(e!BP1051/e!BQ1051*100,1),0)</f>
        <v>359.5</v>
      </c>
      <c r="AD1053" s="101">
        <f>+e!BR1051</f>
        <v>0</v>
      </c>
      <c r="AF1053" s="5"/>
      <c r="AG1053" s="29"/>
      <c r="BG1053" s="5"/>
      <c r="BH1053" s="29"/>
      <c r="CH1053" s="5"/>
      <c r="CI1053" s="29"/>
    </row>
    <row r="1054" spans="2:87">
      <c r="B1054" s="40" t="s">
        <v>2503</v>
      </c>
      <c r="C1054" s="30" t="s">
        <v>2504</v>
      </c>
      <c r="D1054" s="30" t="s">
        <v>1284</v>
      </c>
      <c r="E1054" s="30" t="s">
        <v>2507</v>
      </c>
      <c r="F1054" s="30" t="str">
        <f t="shared" si="112"/>
        <v>島根県浜田市</v>
      </c>
      <c r="G1054" s="41">
        <f>+e!F1052</f>
        <v>52491</v>
      </c>
      <c r="H1054" s="41">
        <f>+e!G1052</f>
        <v>36</v>
      </c>
      <c r="I1054" s="41">
        <f>+SUM(e!H1052:K1052)</f>
        <v>14</v>
      </c>
      <c r="J1054" s="41">
        <f>+SUM(e!L1052:O1052)</f>
        <v>1165148</v>
      </c>
      <c r="K1054" s="41">
        <f>+e!P1052</f>
        <v>1069216</v>
      </c>
      <c r="L1054" s="41">
        <f>+SUM(e!Q1052:R1052)</f>
        <v>9295505</v>
      </c>
      <c r="M1054" s="31">
        <f>+IFERROR(ROUND(e!P1052/e!S1052,0),0)</f>
        <v>33413</v>
      </c>
      <c r="N1054" s="30">
        <f>+IFERROR(ROUND(SUM(e!T1052:V1052)/e!S1052,0),0)</f>
        <v>200</v>
      </c>
      <c r="O1054" s="30">
        <f>+IFERROR(ROUND(e!W1052/e!G1052*100,1),0)</f>
        <v>38.9</v>
      </c>
      <c r="P1054" s="41">
        <f>+e!X1052</f>
        <v>24</v>
      </c>
      <c r="Q1054" s="30">
        <f>+IFERROR(ROUND(e!Z1052/e!Y1052*100,1),0)</f>
        <v>0</v>
      </c>
      <c r="R1054" s="30">
        <f>+IFERROR(ROUND(e!AB1052/e!AA1052*100,1),0)</f>
        <v>57.1</v>
      </c>
      <c r="S1054" s="30">
        <f>+IFERROR(ROUND(SUM(e!AC1052:AF1052)/J1054*100,1),0)</f>
        <v>13.2</v>
      </c>
      <c r="T1054" s="30">
        <f>+IFERROR(ROUND(e!AG1052/e!Y1052*100,1),0)</f>
        <v>34.5</v>
      </c>
      <c r="U1054" s="30">
        <f>+IFERROR(ROUND(e!AH1052/SUM(e!AH1052:AJ1052)*100,1),0)</f>
        <v>19.100000000000001</v>
      </c>
      <c r="V1054" s="30">
        <f>+IFERROR(ROUND(e!AK1052/SUM(e!AK1052:AQ1052)*100,1),0)</f>
        <v>34.799999999999997</v>
      </c>
      <c r="W1054" s="30">
        <f>+IFERROR(ROUND(SUM(e!AR1052:BG1052)/J1054*100,1),0)</f>
        <v>5.4</v>
      </c>
      <c r="X1054" s="30">
        <f>+IFERROR(ROUND(SUM(e!BH1052:BI1052)/SUM(e!BJ1052:BK1052)*100,1),0)</f>
        <v>112.3</v>
      </c>
      <c r="Y1054" s="30">
        <f t="shared" si="113"/>
        <v>869.4</v>
      </c>
      <c r="Z1054" s="30">
        <f t="shared" si="114"/>
        <v>78.599999999999994</v>
      </c>
      <c r="AA1054" s="30">
        <f>+IFERROR(ROUND(K1054/SUM(e!T1052:V1052),1),0)</f>
        <v>167.1</v>
      </c>
      <c r="AB1054" s="42">
        <f>+IFERROR(ROUND((SUM(e!BJ1052:BK1052)-SUM(e!BL1052:BO1052))/SUM(e!T1052:V1052),1),0)</f>
        <v>212.5</v>
      </c>
      <c r="AC1054" s="30">
        <f>+IFERROR(ROUND(e!BP1052/e!BQ1052*100,1),0)</f>
        <v>107.2</v>
      </c>
      <c r="AD1054" s="101">
        <f>+e!BR1052</f>
        <v>0</v>
      </c>
      <c r="AF1054" s="5"/>
      <c r="AG1054" s="29"/>
      <c r="BG1054" s="5"/>
      <c r="BH1054" s="29"/>
      <c r="CH1054" s="5"/>
      <c r="CI1054" s="29"/>
    </row>
    <row r="1055" spans="2:87">
      <c r="B1055" s="40" t="s">
        <v>2503</v>
      </c>
      <c r="C1055" s="30" t="s">
        <v>2504</v>
      </c>
      <c r="D1055" s="30" t="s">
        <v>1286</v>
      </c>
      <c r="E1055" s="30" t="s">
        <v>2508</v>
      </c>
      <c r="F1055" s="30" t="str">
        <f t="shared" si="112"/>
        <v>島根県安来市</v>
      </c>
      <c r="G1055" s="41">
        <f>+e!F1053</f>
        <v>37282</v>
      </c>
      <c r="H1055" s="41">
        <f>+e!G1053</f>
        <v>21</v>
      </c>
      <c r="I1055" s="41">
        <f>+SUM(e!H1053:K1053)</f>
        <v>9</v>
      </c>
      <c r="J1055" s="41">
        <f>+SUM(e!L1053:O1053)</f>
        <v>635983</v>
      </c>
      <c r="K1055" s="41">
        <f>+e!P1053</f>
        <v>754103</v>
      </c>
      <c r="L1055" s="41">
        <f>+SUM(e!Q1053:R1053)</f>
        <v>6167577</v>
      </c>
      <c r="M1055" s="31">
        <f>+IFERROR(ROUND(e!P1053/e!S1053,0),0)</f>
        <v>58008</v>
      </c>
      <c r="N1055" s="30">
        <f>+IFERROR(ROUND(SUM(e!T1053:V1053)/e!S1053,0),0)</f>
        <v>319</v>
      </c>
      <c r="O1055" s="30">
        <f>+IFERROR(ROUND(e!W1053/e!G1053*100,1),0)</f>
        <v>42.9</v>
      </c>
      <c r="P1055" s="41">
        <f>+e!X1053</f>
        <v>7</v>
      </c>
      <c r="Q1055" s="30">
        <f>+IFERROR(ROUND(e!Z1053/e!Y1053*100,1),0)</f>
        <v>0</v>
      </c>
      <c r="R1055" s="30">
        <f>+IFERROR(ROUND(e!AB1053/e!AA1053*100,1),0)</f>
        <v>43.3</v>
      </c>
      <c r="S1055" s="30">
        <f>+IFERROR(ROUND(SUM(e!AC1053:AF1053)/J1055*100,1),0)</f>
        <v>4.5</v>
      </c>
      <c r="T1055" s="30">
        <f>+IFERROR(ROUND(e!AG1053/e!Y1053*100,1),0)</f>
        <v>0</v>
      </c>
      <c r="U1055" s="30">
        <f>+IFERROR(ROUND(e!AH1053/SUM(e!AH1053:AJ1053)*100,1),0)</f>
        <v>0</v>
      </c>
      <c r="V1055" s="30">
        <f>+IFERROR(ROUND(e!AK1053/SUM(e!AK1053:AQ1053)*100,1),0)</f>
        <v>53.2</v>
      </c>
      <c r="W1055" s="30">
        <f>+IFERROR(ROUND(SUM(e!AR1053:BG1053)/J1055*100,1),0)</f>
        <v>9.4</v>
      </c>
      <c r="X1055" s="30">
        <f>+IFERROR(ROUND(SUM(e!BH1053:BI1053)/SUM(e!BJ1053:BK1053)*100,1),0)</f>
        <v>98.3</v>
      </c>
      <c r="Y1055" s="30">
        <f t="shared" si="113"/>
        <v>817.9</v>
      </c>
      <c r="Z1055" s="30">
        <f t="shared" si="114"/>
        <v>84</v>
      </c>
      <c r="AA1055" s="30">
        <f>+IFERROR(ROUND(K1055/SUM(e!T1053:V1053),1),0)</f>
        <v>181.8</v>
      </c>
      <c r="AB1055" s="42">
        <f>+IFERROR(ROUND((SUM(e!BJ1053:BK1053)-SUM(e!BL1053:BO1053))/SUM(e!T1053:V1053),1),0)</f>
        <v>216.3</v>
      </c>
      <c r="AC1055" s="30">
        <f>+IFERROR(ROUND(e!BP1053/e!BQ1053*100,1),0)</f>
        <v>184</v>
      </c>
      <c r="AD1055" s="101">
        <f>+e!BR1053</f>
        <v>12000</v>
      </c>
      <c r="AF1055" s="5"/>
      <c r="AG1055" s="29"/>
      <c r="BG1055" s="5"/>
      <c r="BH1055" s="29"/>
      <c r="CH1055" s="5"/>
      <c r="CI1055" s="29"/>
    </row>
    <row r="1056" spans="2:87">
      <c r="B1056" s="40" t="s">
        <v>2503</v>
      </c>
      <c r="C1056" s="30" t="s">
        <v>2504</v>
      </c>
      <c r="D1056" s="30" t="s">
        <v>1288</v>
      </c>
      <c r="E1056" s="30" t="s">
        <v>2509</v>
      </c>
      <c r="F1056" s="30" t="str">
        <f t="shared" si="112"/>
        <v>島根県大田市</v>
      </c>
      <c r="G1056" s="41">
        <f>+e!F1054</f>
        <v>30087</v>
      </c>
      <c r="H1056" s="41">
        <f>+e!G1054</f>
        <v>22</v>
      </c>
      <c r="I1056" s="41">
        <f>+SUM(e!H1054:K1054)</f>
        <v>12</v>
      </c>
      <c r="J1056" s="41">
        <f>+SUM(e!L1054:O1054)</f>
        <v>578494</v>
      </c>
      <c r="K1056" s="41">
        <f>+e!P1054</f>
        <v>783799</v>
      </c>
      <c r="L1056" s="41">
        <f>+SUM(e!Q1054:R1054)</f>
        <v>6169269</v>
      </c>
      <c r="M1056" s="31">
        <f>+IFERROR(ROUND(e!P1054/e!S1054,0),0)</f>
        <v>46106</v>
      </c>
      <c r="N1056" s="30">
        <f>+IFERROR(ROUND(SUM(e!T1054:V1054)/e!S1054,0),0)</f>
        <v>181</v>
      </c>
      <c r="O1056" s="30">
        <f>+IFERROR(ROUND(e!W1054/e!G1054*100,1),0)</f>
        <v>40.9</v>
      </c>
      <c r="P1056" s="41">
        <f>+e!X1054</f>
        <v>16</v>
      </c>
      <c r="Q1056" s="30">
        <f>+IFERROR(ROUND(e!Z1054/e!Y1054*100,1),0)</f>
        <v>32.4</v>
      </c>
      <c r="R1056" s="30">
        <f>+IFERROR(ROUND(e!AB1054/e!AA1054*100,1),0)</f>
        <v>27</v>
      </c>
      <c r="S1056" s="30">
        <f>+IFERROR(ROUND(SUM(e!AC1054:AF1054)/J1056*100,1),0)</f>
        <v>19.600000000000001</v>
      </c>
      <c r="T1056" s="30">
        <f>+IFERROR(ROUND(e!AG1054/e!Y1054*100,1),0)</f>
        <v>0</v>
      </c>
      <c r="U1056" s="30">
        <f>+IFERROR(ROUND(e!AH1054/SUM(e!AH1054:AJ1054)*100,1),0)</f>
        <v>0</v>
      </c>
      <c r="V1056" s="30">
        <f>+IFERROR(ROUND(e!AK1054/SUM(e!AK1054:AQ1054)*100,1),0)</f>
        <v>10.199999999999999</v>
      </c>
      <c r="W1056" s="30">
        <f>+IFERROR(ROUND(SUM(e!AR1054:BG1054)/J1056*100,1),0)</f>
        <v>13.5</v>
      </c>
      <c r="X1056" s="30">
        <f>+IFERROR(ROUND(SUM(e!BH1054:BI1054)/SUM(e!BJ1054:BK1054)*100,1),0)</f>
        <v>101.8</v>
      </c>
      <c r="Y1056" s="30">
        <f t="shared" si="113"/>
        <v>787.1</v>
      </c>
      <c r="Z1056" s="30">
        <f t="shared" si="114"/>
        <v>85</v>
      </c>
      <c r="AA1056" s="30">
        <f>+IFERROR(ROUND(K1056/SUM(e!T1054:V1054),1),0)</f>
        <v>254.9</v>
      </c>
      <c r="AB1056" s="42">
        <f>+IFERROR(ROUND((SUM(e!BJ1054:BK1054)-SUM(e!BL1054:BO1054))/SUM(e!T1054:V1054),1),0)</f>
        <v>299.89999999999998</v>
      </c>
      <c r="AC1056" s="30">
        <f>+IFERROR(ROUND(e!BP1054/e!BQ1054*100,1),0)</f>
        <v>114.3</v>
      </c>
      <c r="AD1056" s="101">
        <f>+e!BR1054</f>
        <v>9500</v>
      </c>
      <c r="AF1056" s="5"/>
      <c r="AG1056" s="29"/>
      <c r="BG1056" s="5"/>
      <c r="BH1056" s="29"/>
      <c r="CH1056" s="5"/>
      <c r="CI1056" s="29"/>
    </row>
    <row r="1057" spans="2:87">
      <c r="B1057" s="40" t="s">
        <v>2503</v>
      </c>
      <c r="C1057" s="30" t="s">
        <v>2504</v>
      </c>
      <c r="D1057" s="30" t="s">
        <v>1292</v>
      </c>
      <c r="E1057" s="30" t="s">
        <v>2510</v>
      </c>
      <c r="F1057" s="30" t="str">
        <f t="shared" si="112"/>
        <v>島根県津和野町</v>
      </c>
      <c r="G1057" s="41">
        <f>+e!F1055</f>
        <v>6819</v>
      </c>
      <c r="H1057" s="41">
        <f>+e!G1055</f>
        <v>6</v>
      </c>
      <c r="I1057" s="41">
        <f>+SUM(e!H1055:K1055)</f>
        <v>20</v>
      </c>
      <c r="J1057" s="41">
        <f>+SUM(e!L1055:O1055)</f>
        <v>195490</v>
      </c>
      <c r="K1057" s="41">
        <f>+e!P1055</f>
        <v>158010</v>
      </c>
      <c r="L1057" s="41">
        <f>+SUM(e!Q1055:R1055)</f>
        <v>1965372</v>
      </c>
      <c r="M1057" s="31">
        <f>+IFERROR(ROUND(e!P1055/e!S1055,0),0)</f>
        <v>26335</v>
      </c>
      <c r="N1057" s="30">
        <f>+IFERROR(ROUND(SUM(e!T1055:V1055)/e!S1055,0),0)</f>
        <v>138</v>
      </c>
      <c r="O1057" s="30">
        <f>+IFERROR(ROUND(e!W1055/e!G1055*100,1),0)</f>
        <v>50</v>
      </c>
      <c r="P1057" s="41">
        <f>+e!X1055</f>
        <v>5</v>
      </c>
      <c r="Q1057" s="30">
        <f>+IFERROR(ROUND(e!Z1055/e!Y1055*100,1),0)</f>
        <v>0</v>
      </c>
      <c r="R1057" s="30">
        <f>+IFERROR(ROUND(e!AB1055/e!AA1055*100,1),0)</f>
        <v>70.7</v>
      </c>
      <c r="S1057" s="30">
        <f>+IFERROR(ROUND(SUM(e!AC1055:AF1055)/J1057*100,1),0)</f>
        <v>19.600000000000001</v>
      </c>
      <c r="T1057" s="30">
        <f>+IFERROR(ROUND(e!AG1055/e!Y1055*100,1),0)</f>
        <v>47.2</v>
      </c>
      <c r="U1057" s="30">
        <f>+IFERROR(ROUND(e!AH1055/SUM(e!AH1055:AJ1055)*100,1),0)</f>
        <v>0</v>
      </c>
      <c r="V1057" s="30">
        <f>+IFERROR(ROUND(e!AK1055/SUM(e!AK1055:AQ1055)*100,1),0)</f>
        <v>33.799999999999997</v>
      </c>
      <c r="W1057" s="30">
        <f>+IFERROR(ROUND(SUM(e!AR1055:BG1055)/J1057*100,1),0)</f>
        <v>11.7</v>
      </c>
      <c r="X1057" s="30">
        <f>+IFERROR(ROUND(SUM(e!BH1055:BI1055)/SUM(e!BJ1055:BK1055)*100,1),0)</f>
        <v>104.7</v>
      </c>
      <c r="Y1057" s="30">
        <f t="shared" si="113"/>
        <v>1243.8</v>
      </c>
      <c r="Z1057" s="30">
        <f t="shared" si="114"/>
        <v>69.400000000000006</v>
      </c>
      <c r="AA1057" s="30">
        <f>+IFERROR(ROUND(K1057/SUM(e!T1055:V1055),1),0)</f>
        <v>190.8</v>
      </c>
      <c r="AB1057" s="42">
        <f>+IFERROR(ROUND((SUM(e!BJ1055:BK1055)-SUM(e!BL1055:BO1055))/SUM(e!T1055:V1055),1),0)</f>
        <v>274.8</v>
      </c>
      <c r="AC1057" s="30">
        <f>+IFERROR(ROUND(e!BP1055/e!BQ1055*100,1),0)</f>
        <v>65</v>
      </c>
      <c r="AD1057" s="101">
        <f>+e!BR1055</f>
        <v>0</v>
      </c>
      <c r="AF1057" s="5"/>
      <c r="AG1057" s="29"/>
      <c r="BG1057" s="5"/>
      <c r="BH1057" s="29"/>
      <c r="CH1057" s="5"/>
      <c r="CI1057" s="29"/>
    </row>
    <row r="1058" spans="2:87">
      <c r="B1058" s="40" t="s">
        <v>2503</v>
      </c>
      <c r="C1058" s="30" t="s">
        <v>2504</v>
      </c>
      <c r="D1058" s="30" t="s">
        <v>1296</v>
      </c>
      <c r="E1058" s="30" t="s">
        <v>2511</v>
      </c>
      <c r="F1058" s="30" t="str">
        <f t="shared" si="112"/>
        <v>島根県隠岐の島町</v>
      </c>
      <c r="G1058" s="41">
        <f>+e!F1056</f>
        <v>13843</v>
      </c>
      <c r="H1058" s="41">
        <f>+e!G1056</f>
        <v>7</v>
      </c>
      <c r="I1058" s="41">
        <f>+SUM(e!H1056:K1056)</f>
        <v>21</v>
      </c>
      <c r="J1058" s="41">
        <f>+SUM(e!L1056:O1056)</f>
        <v>259650</v>
      </c>
      <c r="K1058" s="41">
        <f>+e!P1056</f>
        <v>421287</v>
      </c>
      <c r="L1058" s="41">
        <f>+SUM(e!Q1056:R1056)</f>
        <v>3145155</v>
      </c>
      <c r="M1058" s="31">
        <f>+IFERROR(ROUND(e!P1056/e!S1056,0),0)</f>
        <v>60184</v>
      </c>
      <c r="N1058" s="30">
        <f>+IFERROR(ROUND(SUM(e!T1056:V1056)/e!S1056,0),0)</f>
        <v>233</v>
      </c>
      <c r="O1058" s="30">
        <f>+IFERROR(ROUND(e!W1056/e!G1056*100,1),0)</f>
        <v>28.6</v>
      </c>
      <c r="P1058" s="41">
        <f>+e!X1056</f>
        <v>9</v>
      </c>
      <c r="Q1058" s="30">
        <f>+IFERROR(ROUND(e!Z1056/e!Y1056*100,1),0)</f>
        <v>0</v>
      </c>
      <c r="R1058" s="30">
        <f>+IFERROR(ROUND(e!AB1056/e!AA1056*100,1),0)</f>
        <v>9.5</v>
      </c>
      <c r="S1058" s="30">
        <f>+IFERROR(ROUND(SUM(e!AC1056:AF1056)/J1058*100,1),0)</f>
        <v>15.3</v>
      </c>
      <c r="T1058" s="30">
        <f>+IFERROR(ROUND(e!AG1056/e!Y1056*100,1),0)</f>
        <v>82.2</v>
      </c>
      <c r="U1058" s="30">
        <f>+IFERROR(ROUND(e!AH1056/SUM(e!AH1056:AJ1056)*100,1),0)</f>
        <v>61.5</v>
      </c>
      <c r="V1058" s="30">
        <f>+IFERROR(ROUND(e!AK1056/SUM(e!AK1056:AQ1056)*100,1),0)</f>
        <v>17.7</v>
      </c>
      <c r="W1058" s="30">
        <f>+IFERROR(ROUND(SUM(e!AR1056:BG1056)/J1058*100,1),0)</f>
        <v>5.0999999999999996</v>
      </c>
      <c r="X1058" s="30">
        <f>+IFERROR(ROUND(SUM(e!BH1056:BI1056)/SUM(e!BJ1056:BK1056)*100,1),0)</f>
        <v>100.7</v>
      </c>
      <c r="Y1058" s="30">
        <f t="shared" si="113"/>
        <v>746.6</v>
      </c>
      <c r="Z1058" s="30">
        <f t="shared" si="114"/>
        <v>89.2</v>
      </c>
      <c r="AA1058" s="30">
        <f>+IFERROR(ROUND(K1058/SUM(e!T1056:V1056),1),0)</f>
        <v>258</v>
      </c>
      <c r="AB1058" s="42">
        <f>+IFERROR(ROUND((SUM(e!BJ1056:BK1056)-SUM(e!BL1056:BO1056))/SUM(e!T1056:V1056),1),0)</f>
        <v>289.3</v>
      </c>
      <c r="AC1058" s="30">
        <f>+IFERROR(ROUND(e!BP1056/e!BQ1056*100,1),0)</f>
        <v>94.4</v>
      </c>
      <c r="AD1058" s="101">
        <f>+e!BR1056</f>
        <v>0</v>
      </c>
      <c r="AF1058" s="5"/>
      <c r="AG1058" s="29"/>
      <c r="BG1058" s="5"/>
      <c r="BH1058" s="29"/>
      <c r="CH1058" s="5"/>
      <c r="CI1058" s="29"/>
    </row>
    <row r="1059" spans="2:87">
      <c r="B1059" s="40" t="s">
        <v>2503</v>
      </c>
      <c r="C1059" s="30" t="s">
        <v>2504</v>
      </c>
      <c r="D1059" s="30" t="s">
        <v>1302</v>
      </c>
      <c r="E1059" s="30" t="s">
        <v>2512</v>
      </c>
      <c r="F1059" s="30" t="str">
        <f t="shared" si="112"/>
        <v>島根県出雲市</v>
      </c>
      <c r="G1059" s="41">
        <f>+e!F1057</f>
        <v>142798</v>
      </c>
      <c r="H1059" s="41">
        <f>+e!G1057</f>
        <v>50</v>
      </c>
      <c r="I1059" s="41">
        <f>+SUM(e!H1057:K1057)</f>
        <v>12</v>
      </c>
      <c r="J1059" s="41">
        <f>+SUM(e!L1057:O1057)</f>
        <v>1776836</v>
      </c>
      <c r="K1059" s="41">
        <f>+e!P1057</f>
        <v>2502051</v>
      </c>
      <c r="L1059" s="41">
        <f>+SUM(e!Q1057:R1057)</f>
        <v>14372210</v>
      </c>
      <c r="M1059" s="31">
        <f>+IFERROR(ROUND(e!P1057/e!S1057,0),0)</f>
        <v>65843</v>
      </c>
      <c r="N1059" s="30">
        <f>+IFERROR(ROUND(SUM(e!T1057:V1057)/e!S1057,0),0)</f>
        <v>411</v>
      </c>
      <c r="O1059" s="30">
        <f>+IFERROR(ROUND(e!W1057/e!G1057*100,1),0)</f>
        <v>46</v>
      </c>
      <c r="P1059" s="41">
        <f>+e!X1057</f>
        <v>21</v>
      </c>
      <c r="Q1059" s="30">
        <f>+IFERROR(ROUND(e!Z1057/e!Y1057*100,1),0)</f>
        <v>0</v>
      </c>
      <c r="R1059" s="30">
        <f>+IFERROR(ROUND(e!AB1057/e!AA1057*100,1),0)</f>
        <v>38.1</v>
      </c>
      <c r="S1059" s="30">
        <f>+IFERROR(ROUND(SUM(e!AC1057:AF1057)/J1059*100,1),0)</f>
        <v>24.9</v>
      </c>
      <c r="T1059" s="30">
        <f>+IFERROR(ROUND(e!AG1057/e!Y1057*100,1),0)</f>
        <v>78</v>
      </c>
      <c r="U1059" s="30">
        <f>+IFERROR(ROUND(e!AH1057/SUM(e!AH1057:AJ1057)*100,1),0)</f>
        <v>79.400000000000006</v>
      </c>
      <c r="V1059" s="30">
        <f>+IFERROR(ROUND(e!AK1057/SUM(e!AK1057:AQ1057)*100,1),0)</f>
        <v>76.8</v>
      </c>
      <c r="W1059" s="30">
        <f>+IFERROR(ROUND(SUM(e!AR1057:BG1057)/J1059*100,1),0)</f>
        <v>10.8</v>
      </c>
      <c r="X1059" s="30">
        <f>+IFERROR(ROUND(SUM(e!BH1057:BI1057)/SUM(e!BJ1057:BK1057)*100,1),0)</f>
        <v>105.4</v>
      </c>
      <c r="Y1059" s="30">
        <f t="shared" si="113"/>
        <v>574.4</v>
      </c>
      <c r="Z1059" s="30">
        <f t="shared" si="114"/>
        <v>96.8</v>
      </c>
      <c r="AA1059" s="30">
        <f>+IFERROR(ROUND(K1059/SUM(e!T1057:V1057),1),0)</f>
        <v>160.19999999999999</v>
      </c>
      <c r="AB1059" s="42">
        <f>+IFERROR(ROUND((SUM(e!BJ1057:BK1057)-SUM(e!BL1057:BO1057))/SUM(e!T1057:V1057),1),0)</f>
        <v>165.5</v>
      </c>
      <c r="AC1059" s="30">
        <f>+IFERROR(ROUND(e!BP1057/e!BQ1057*100,1),0)</f>
        <v>134.30000000000001</v>
      </c>
      <c r="AD1059" s="101">
        <f>+e!BR1057</f>
        <v>2890</v>
      </c>
      <c r="AF1059" s="5"/>
      <c r="AG1059" s="29"/>
      <c r="BG1059" s="5"/>
      <c r="BH1059" s="29"/>
      <c r="CH1059" s="5"/>
      <c r="CI1059" s="29"/>
    </row>
    <row r="1060" spans="2:87">
      <c r="B1060" s="40" t="s">
        <v>2503</v>
      </c>
      <c r="C1060" s="30" t="s">
        <v>2504</v>
      </c>
      <c r="D1060" s="30" t="s">
        <v>1523</v>
      </c>
      <c r="E1060" s="30" t="s">
        <v>2513</v>
      </c>
      <c r="F1060" s="30" t="str">
        <f t="shared" si="112"/>
        <v>島根県江津市</v>
      </c>
      <c r="G1060" s="41">
        <f>+e!F1058</f>
        <v>21983</v>
      </c>
      <c r="H1060" s="41">
        <f>+e!G1058</f>
        <v>12</v>
      </c>
      <c r="I1060" s="41">
        <f>+SUM(e!H1058:K1058)</f>
        <v>6</v>
      </c>
      <c r="J1060" s="41">
        <f>+SUM(e!L1058:O1058)</f>
        <v>396618</v>
      </c>
      <c r="K1060" s="41">
        <f>+e!P1058</f>
        <v>530468</v>
      </c>
      <c r="L1060" s="41">
        <f>+SUM(e!Q1058:R1058)</f>
        <v>3214381</v>
      </c>
      <c r="M1060" s="31">
        <f>+IFERROR(ROUND(e!P1058/e!S1058,0),0)</f>
        <v>66309</v>
      </c>
      <c r="N1060" s="30">
        <f>+IFERROR(ROUND(SUM(e!T1058:V1058)/e!S1058,0),0)</f>
        <v>280</v>
      </c>
      <c r="O1060" s="30">
        <f>+IFERROR(ROUND(e!W1058/e!G1058*100,1),0)</f>
        <v>50</v>
      </c>
      <c r="P1060" s="41">
        <f>+e!X1058</f>
        <v>7</v>
      </c>
      <c r="Q1060" s="30">
        <f>+IFERROR(ROUND(e!Z1058/e!Y1058*100,1),0)</f>
        <v>0</v>
      </c>
      <c r="R1060" s="30">
        <f>+IFERROR(ROUND(e!AB1058/e!AA1058*100,1),0)</f>
        <v>47.4</v>
      </c>
      <c r="S1060" s="30">
        <f>+IFERROR(ROUND(SUM(e!AC1058:AF1058)/J1060*100,1),0)</f>
        <v>12</v>
      </c>
      <c r="T1060" s="30">
        <f>+IFERROR(ROUND(e!AG1058/e!Y1058*100,1),0)</f>
        <v>90.4</v>
      </c>
      <c r="U1060" s="30">
        <f>+IFERROR(ROUND(e!AH1058/SUM(e!AH1058:AJ1058)*100,1),0)</f>
        <v>0</v>
      </c>
      <c r="V1060" s="30">
        <f>+IFERROR(ROUND(e!AK1058/SUM(e!AK1058:AQ1058)*100,1),0)</f>
        <v>52.7</v>
      </c>
      <c r="W1060" s="30">
        <f>+IFERROR(ROUND(SUM(e!AR1058:BG1058)/J1060*100,1),0)</f>
        <v>6.1</v>
      </c>
      <c r="X1060" s="30">
        <f>+IFERROR(ROUND(SUM(e!BH1058:BI1058)/SUM(e!BJ1058:BK1058)*100,1),0)</f>
        <v>105.1</v>
      </c>
      <c r="Y1060" s="30">
        <f t="shared" si="113"/>
        <v>606</v>
      </c>
      <c r="Z1060" s="30">
        <f t="shared" si="114"/>
        <v>81.7</v>
      </c>
      <c r="AA1060" s="30">
        <f>+IFERROR(ROUND(K1060/SUM(e!T1058:V1058),1),0)</f>
        <v>237.1</v>
      </c>
      <c r="AB1060" s="42">
        <f>+IFERROR(ROUND((SUM(e!BJ1058:BK1058)-SUM(e!BL1058:BO1058))/SUM(e!T1058:V1058),1),0)</f>
        <v>290.10000000000002</v>
      </c>
      <c r="AC1060" s="30">
        <f>+IFERROR(ROUND(e!BP1058/e!BQ1058*100,1),0)</f>
        <v>155.6</v>
      </c>
      <c r="AD1060" s="101">
        <f>+e!BR1058</f>
        <v>8100</v>
      </c>
      <c r="AF1060" s="5"/>
      <c r="AG1060" s="29"/>
      <c r="BG1060" s="5"/>
      <c r="BH1060" s="29"/>
      <c r="CH1060" s="5"/>
      <c r="CI1060" s="29"/>
    </row>
    <row r="1061" spans="2:87">
      <c r="B1061" s="40" t="s">
        <v>2503</v>
      </c>
      <c r="C1061" s="30" t="s">
        <v>2504</v>
      </c>
      <c r="D1061" s="30" t="s">
        <v>1306</v>
      </c>
      <c r="E1061" s="30" t="s">
        <v>2514</v>
      </c>
      <c r="F1061" s="30" t="str">
        <f t="shared" si="112"/>
        <v>島根県斐川宍道水道企業団</v>
      </c>
      <c r="G1061" s="41">
        <f>+e!F1059</f>
        <v>37898</v>
      </c>
      <c r="H1061" s="41">
        <f>+e!G1059</f>
        <v>13</v>
      </c>
      <c r="I1061" s="41">
        <f>+SUM(e!H1059:K1059)</f>
        <v>3</v>
      </c>
      <c r="J1061" s="41">
        <f>+SUM(e!L1059:O1059)</f>
        <v>475379</v>
      </c>
      <c r="K1061" s="41">
        <f>+e!P1059</f>
        <v>585281</v>
      </c>
      <c r="L1061" s="41">
        <f>+SUM(e!Q1059:R1059)</f>
        <v>3709431</v>
      </c>
      <c r="M1061" s="31">
        <f>+IFERROR(ROUND(e!P1059/e!S1059,0),0)</f>
        <v>97547</v>
      </c>
      <c r="N1061" s="30">
        <f>+IFERROR(ROUND(SUM(e!T1059:V1059)/e!S1059,0),0)</f>
        <v>678</v>
      </c>
      <c r="O1061" s="30">
        <f>+IFERROR(ROUND(e!W1059/e!G1059*100,1),0)</f>
        <v>30.8</v>
      </c>
      <c r="P1061" s="41">
        <f>+e!X1059</f>
        <v>8</v>
      </c>
      <c r="Q1061" s="30">
        <f>+IFERROR(ROUND(e!Z1059/e!Y1059*100,1),0)</f>
        <v>0</v>
      </c>
      <c r="R1061" s="30">
        <f>+IFERROR(ROUND(e!AB1059/e!AA1059*100,1),0)</f>
        <v>26.7</v>
      </c>
      <c r="S1061" s="30">
        <f>+IFERROR(ROUND(SUM(e!AC1059:AF1059)/J1061*100,1),0)</f>
        <v>8.4</v>
      </c>
      <c r="T1061" s="30">
        <f>+IFERROR(ROUND(e!AG1059/e!Y1059*100,1),0)</f>
        <v>98.9</v>
      </c>
      <c r="U1061" s="30">
        <f>+IFERROR(ROUND(e!AH1059/SUM(e!AH1059:AJ1059)*100,1),0)</f>
        <v>100</v>
      </c>
      <c r="V1061" s="30">
        <f>+IFERROR(ROUND(e!AK1059/SUM(e!AK1059:AQ1059)*100,1),0)</f>
        <v>96</v>
      </c>
      <c r="W1061" s="30">
        <f>+IFERROR(ROUND(SUM(e!AR1059:BG1059)/J1061*100,1),0)</f>
        <v>4.8</v>
      </c>
      <c r="X1061" s="30">
        <f>+IFERROR(ROUND(SUM(e!BH1059:BI1059)/SUM(e!BJ1059:BK1059)*100,1),0)</f>
        <v>112.6</v>
      </c>
      <c r="Y1061" s="30">
        <f t="shared" si="113"/>
        <v>633.79999999999995</v>
      </c>
      <c r="Z1061" s="30">
        <f t="shared" si="114"/>
        <v>98.4</v>
      </c>
      <c r="AA1061" s="30">
        <f>+IFERROR(ROUND(K1061/SUM(e!T1059:V1059),1),0)</f>
        <v>143.80000000000001</v>
      </c>
      <c r="AB1061" s="42">
        <f>+IFERROR(ROUND((SUM(e!BJ1059:BK1059)-SUM(e!BL1059:BO1059))/SUM(e!T1059:V1059),1),0)</f>
        <v>146.1</v>
      </c>
      <c r="AC1061" s="30">
        <f>+IFERROR(ROUND(e!BP1059/e!BQ1059*100,1),0)</f>
        <v>190.3</v>
      </c>
      <c r="AD1061" s="101">
        <f>+e!BR1059</f>
        <v>33</v>
      </c>
      <c r="AF1061" s="5"/>
      <c r="AG1061" s="29"/>
      <c r="BG1061" s="5"/>
      <c r="BH1061" s="29"/>
      <c r="CH1061" s="5"/>
      <c r="CI1061" s="29"/>
    </row>
    <row r="1062" spans="2:87">
      <c r="B1062" s="40" t="s">
        <v>2503</v>
      </c>
      <c r="C1062" s="30" t="s">
        <v>2504</v>
      </c>
      <c r="D1062" s="30" t="s">
        <v>1316</v>
      </c>
      <c r="E1062" s="30" t="s">
        <v>2515</v>
      </c>
      <c r="F1062" s="30" t="str">
        <f t="shared" si="112"/>
        <v>島根県雲南市</v>
      </c>
      <c r="G1062" s="41">
        <f>+e!F1060</f>
        <v>34850</v>
      </c>
      <c r="H1062" s="41">
        <f>+e!G1060</f>
        <v>21</v>
      </c>
      <c r="I1062" s="41">
        <f>+SUM(e!H1060:K1060)</f>
        <v>34</v>
      </c>
      <c r="J1062" s="41">
        <f>+SUM(e!L1060:O1060)</f>
        <v>919781</v>
      </c>
      <c r="K1062" s="41">
        <f>+e!P1060</f>
        <v>820552</v>
      </c>
      <c r="L1062" s="41">
        <f>+SUM(e!Q1060:R1060)</f>
        <v>6972246</v>
      </c>
      <c r="M1062" s="31">
        <f>+IFERROR(ROUND(e!P1060/e!S1060,0),0)</f>
        <v>58611</v>
      </c>
      <c r="N1062" s="30">
        <f>+IFERROR(ROUND(SUM(e!T1060:V1060)/e!S1060,0),0)</f>
        <v>247</v>
      </c>
      <c r="O1062" s="30">
        <f>+IFERROR(ROUND(e!W1060/e!G1060*100,1),0)</f>
        <v>19</v>
      </c>
      <c r="P1062" s="41">
        <f>+e!X1060</f>
        <v>8</v>
      </c>
      <c r="Q1062" s="30">
        <f>+IFERROR(ROUND(e!Z1060/e!Y1060*100,1),0)</f>
        <v>0</v>
      </c>
      <c r="R1062" s="30">
        <f>+IFERROR(ROUND(e!AB1060/e!AA1060*100,1),0)</f>
        <v>0</v>
      </c>
      <c r="S1062" s="30">
        <f>+IFERROR(ROUND(SUM(e!AC1060:AF1060)/J1062*100,1),0)</f>
        <v>9.6999999999999993</v>
      </c>
      <c r="T1062" s="30">
        <f>+IFERROR(ROUND(e!AG1060/e!Y1060*100,1),0)</f>
        <v>64.2</v>
      </c>
      <c r="U1062" s="30">
        <f>+IFERROR(ROUND(e!AH1060/SUM(e!AH1060:AJ1060)*100,1),0)</f>
        <v>0</v>
      </c>
      <c r="V1062" s="30">
        <f>+IFERROR(ROUND(e!AK1060/SUM(e!AK1060:AQ1060)*100,1),0)</f>
        <v>32.299999999999997</v>
      </c>
      <c r="W1062" s="30">
        <f>+IFERROR(ROUND(SUM(e!AR1060:BG1060)/J1062*100,1),0)</f>
        <v>3.2</v>
      </c>
      <c r="X1062" s="30">
        <f>+IFERROR(ROUND(SUM(e!BH1060:BI1060)/SUM(e!BJ1060:BK1060)*100,1),0)</f>
        <v>105.4</v>
      </c>
      <c r="Y1062" s="30">
        <f t="shared" si="113"/>
        <v>849.7</v>
      </c>
      <c r="Z1062" s="30">
        <f t="shared" si="114"/>
        <v>74.5</v>
      </c>
      <c r="AA1062" s="30">
        <f>+IFERROR(ROUND(K1062/SUM(e!T1060:V1060),1),0)</f>
        <v>237.4</v>
      </c>
      <c r="AB1062" s="42">
        <f>+IFERROR(ROUND((SUM(e!BJ1060:BK1060)-SUM(e!BL1060:BO1060))/SUM(e!T1060:V1060),1),0)</f>
        <v>318.5</v>
      </c>
      <c r="AC1062" s="30">
        <f>+IFERROR(ROUND(e!BP1060/e!BQ1060*100,1),0)</f>
        <v>324.8</v>
      </c>
      <c r="AD1062" s="101">
        <f>+e!BR1060</f>
        <v>800</v>
      </c>
      <c r="AF1062" s="5"/>
      <c r="AG1062" s="29"/>
      <c r="BG1062" s="5"/>
      <c r="BH1062" s="29"/>
      <c r="CH1062" s="5"/>
      <c r="CI1062" s="29"/>
    </row>
    <row r="1063" spans="2:87">
      <c r="B1063" s="40" t="s">
        <v>2503</v>
      </c>
      <c r="C1063" s="30" t="s">
        <v>2504</v>
      </c>
      <c r="D1063" s="30" t="s">
        <v>1485</v>
      </c>
      <c r="E1063" s="30" t="s">
        <v>2516</v>
      </c>
      <c r="F1063" s="30" t="str">
        <f t="shared" si="112"/>
        <v>島根県奥出雲町</v>
      </c>
      <c r="G1063" s="41">
        <f>+e!F1061</f>
        <v>11838</v>
      </c>
      <c r="H1063" s="41">
        <f>+e!G1061</f>
        <v>8</v>
      </c>
      <c r="I1063" s="41">
        <f>+SUM(e!H1061:K1061)</f>
        <v>29</v>
      </c>
      <c r="J1063" s="41">
        <f>+SUM(e!L1061:O1061)</f>
        <v>478015</v>
      </c>
      <c r="K1063" s="41">
        <f>+e!P1061</f>
        <v>213441</v>
      </c>
      <c r="L1063" s="41">
        <f>+SUM(e!Q1061:R1061)</f>
        <v>4238538</v>
      </c>
      <c r="M1063" s="31">
        <f>+IFERROR(ROUND(e!P1061/e!S1061,0),0)</f>
        <v>53360</v>
      </c>
      <c r="N1063" s="30">
        <f>+IFERROR(ROUND(SUM(e!T1061:V1061)/e!S1061,0),0)</f>
        <v>304</v>
      </c>
      <c r="O1063" s="30">
        <f>+IFERROR(ROUND(e!W1061/e!G1061*100,1),0)</f>
        <v>12.5</v>
      </c>
      <c r="P1063" s="41">
        <f>+e!X1061</f>
        <v>21</v>
      </c>
      <c r="Q1063" s="30">
        <f>+IFERROR(ROUND(e!Z1061/e!Y1061*100,1),0)</f>
        <v>0</v>
      </c>
      <c r="R1063" s="30">
        <f>+IFERROR(ROUND(e!AB1061/e!AA1061*100,1),0)</f>
        <v>6.5</v>
      </c>
      <c r="S1063" s="30">
        <f>+IFERROR(ROUND(SUM(e!AC1061:AF1061)/J1063*100,1),0)</f>
        <v>3.7</v>
      </c>
      <c r="T1063" s="30">
        <f>+IFERROR(ROUND(e!AG1061/e!Y1061*100,1),0)</f>
        <v>0</v>
      </c>
      <c r="U1063" s="30">
        <f>+IFERROR(ROUND(e!AH1061/SUM(e!AH1061:AJ1061)*100,1),0)</f>
        <v>0</v>
      </c>
      <c r="V1063" s="30">
        <f>+IFERROR(ROUND(e!AK1061/SUM(e!AK1061:AQ1061)*100,1),0)</f>
        <v>0</v>
      </c>
      <c r="W1063" s="30">
        <f>+IFERROR(ROUND(SUM(e!AR1061:BG1061)/J1063*100,1),0)</f>
        <v>28.2</v>
      </c>
      <c r="X1063" s="30">
        <f>+IFERROR(ROUND(SUM(e!BH1061:BI1061)/SUM(e!BJ1061:BK1061)*100,1),0)</f>
        <v>99.9</v>
      </c>
      <c r="Y1063" s="30">
        <f t="shared" si="113"/>
        <v>1985.8</v>
      </c>
      <c r="Z1063" s="30">
        <f t="shared" si="114"/>
        <v>55.1</v>
      </c>
      <c r="AA1063" s="30">
        <f>+IFERROR(ROUND(K1063/SUM(e!T1061:V1061),1),0)</f>
        <v>175.4</v>
      </c>
      <c r="AB1063" s="42">
        <f>+IFERROR(ROUND((SUM(e!BJ1061:BK1061)-SUM(e!BL1061:BO1061))/SUM(e!T1061:V1061),1),0)</f>
        <v>318.60000000000002</v>
      </c>
      <c r="AC1063" s="30">
        <f>+IFERROR(ROUND(e!BP1061/e!BQ1061*100,1),0)</f>
        <v>30</v>
      </c>
      <c r="AD1063" s="101">
        <f>+e!BR1061</f>
        <v>0</v>
      </c>
      <c r="AF1063" s="5"/>
      <c r="AG1063" s="29"/>
      <c r="BG1063" s="5"/>
      <c r="BH1063" s="29"/>
      <c r="CH1063" s="5"/>
      <c r="CI1063" s="29"/>
    </row>
    <row r="1064" spans="2:87">
      <c r="B1064" s="40" t="s">
        <v>2503</v>
      </c>
      <c r="C1064" s="30" t="s">
        <v>2504</v>
      </c>
      <c r="D1064" s="30" t="s">
        <v>1324</v>
      </c>
      <c r="E1064" s="30" t="s">
        <v>2517</v>
      </c>
      <c r="F1064" s="30" t="str">
        <f t="shared" si="112"/>
        <v>島根県吉賀町</v>
      </c>
      <c r="G1064" s="41">
        <f>+e!F1062</f>
        <v>5882</v>
      </c>
      <c r="H1064" s="41">
        <f>+e!G1062</f>
        <v>2</v>
      </c>
      <c r="I1064" s="41">
        <f>+SUM(e!H1062:K1062)</f>
        <v>16</v>
      </c>
      <c r="J1064" s="41">
        <f>+SUM(e!L1062:O1062)</f>
        <v>170213</v>
      </c>
      <c r="K1064" s="41">
        <f>+e!P1062</f>
        <v>102597</v>
      </c>
      <c r="L1064" s="41">
        <f>+SUM(e!Q1062:R1062)</f>
        <v>1437032</v>
      </c>
      <c r="M1064" s="31">
        <f>+IFERROR(ROUND(e!P1062/e!S1062,0),0)</f>
        <v>51299</v>
      </c>
      <c r="N1064" s="30">
        <f>+IFERROR(ROUND(SUM(e!T1062:V1062)/e!S1062,0),0)</f>
        <v>334</v>
      </c>
      <c r="O1064" s="30">
        <f>+IFERROR(ROUND(e!W1062/e!G1062*100,1),0)</f>
        <v>0</v>
      </c>
      <c r="P1064" s="41">
        <f>+e!X1062</f>
        <v>7</v>
      </c>
      <c r="Q1064" s="30">
        <f>+IFERROR(ROUND(e!Z1062/e!Y1062*100,1),0)</f>
        <v>0</v>
      </c>
      <c r="R1064" s="30">
        <f>+IFERROR(ROUND(e!AB1062/e!AA1062*100,1),0)</f>
        <v>0</v>
      </c>
      <c r="S1064" s="30">
        <f>+IFERROR(ROUND(SUM(e!AC1062:AF1062)/J1064*100,1),0)</f>
        <v>9.6999999999999993</v>
      </c>
      <c r="T1064" s="30">
        <f>+IFERROR(ROUND(e!AG1062/e!Y1062*100,1),0)</f>
        <v>35.5</v>
      </c>
      <c r="U1064" s="30">
        <f>+IFERROR(ROUND(e!AH1062/SUM(e!AH1062:AJ1062)*100,1),0)</f>
        <v>0</v>
      </c>
      <c r="V1064" s="30">
        <f>+IFERROR(ROUND(e!AK1062/SUM(e!AK1062:AQ1062)*100,1),0)</f>
        <v>0</v>
      </c>
      <c r="W1064" s="30">
        <f>+IFERROR(ROUND(SUM(e!AR1062:BG1062)/J1064*100,1),0)</f>
        <v>3.4</v>
      </c>
      <c r="X1064" s="30">
        <f>+IFERROR(ROUND(SUM(e!BH1062:BI1062)/SUM(e!BJ1062:BK1062)*100,1),0)</f>
        <v>103.5</v>
      </c>
      <c r="Y1064" s="30">
        <f t="shared" si="113"/>
        <v>1400.7</v>
      </c>
      <c r="Z1064" s="30">
        <f t="shared" si="114"/>
        <v>54.8</v>
      </c>
      <c r="AA1064" s="30">
        <f>+IFERROR(ROUND(K1064/SUM(e!T1062:V1062),1),0)</f>
        <v>153.80000000000001</v>
      </c>
      <c r="AB1064" s="42">
        <f>+IFERROR(ROUND((SUM(e!BJ1062:BK1062)-SUM(e!BL1062:BO1062))/SUM(e!T1062:V1062),1),0)</f>
        <v>280.7</v>
      </c>
      <c r="AC1064" s="30">
        <f>+IFERROR(ROUND(e!BP1062/e!BQ1062*100,1),0)</f>
        <v>149.4</v>
      </c>
      <c r="AD1064" s="101">
        <f>+e!BR1062</f>
        <v>0</v>
      </c>
      <c r="AF1064" s="5"/>
      <c r="AG1064" s="29"/>
      <c r="BG1064" s="5"/>
      <c r="BH1064" s="29"/>
      <c r="CH1064" s="5"/>
      <c r="CI1064" s="29"/>
    </row>
    <row r="1065" spans="2:87">
      <c r="B1065" s="40" t="s">
        <v>2503</v>
      </c>
      <c r="C1065" s="30" t="s">
        <v>2504</v>
      </c>
      <c r="D1065" s="30" t="s">
        <v>1326</v>
      </c>
      <c r="E1065" s="30" t="s">
        <v>2518</v>
      </c>
      <c r="F1065" s="30" t="str">
        <f t="shared" si="112"/>
        <v>島根県邑南町</v>
      </c>
      <c r="G1065" s="41">
        <f>+e!F1063</f>
        <v>9278</v>
      </c>
      <c r="H1065" s="41">
        <f>+e!G1063</f>
        <v>9</v>
      </c>
      <c r="I1065" s="41">
        <f>+SUM(e!H1063:K1063)</f>
        <v>21</v>
      </c>
      <c r="J1065" s="41">
        <f>+SUM(e!L1063:O1063)</f>
        <v>341387</v>
      </c>
      <c r="K1065" s="41">
        <f>+e!P1063</f>
        <v>202938</v>
      </c>
      <c r="L1065" s="41">
        <f>+SUM(e!Q1063:R1063)</f>
        <v>3160428</v>
      </c>
      <c r="M1065" s="31">
        <f>+IFERROR(ROUND(e!P1063/e!S1063,0),0)</f>
        <v>25367</v>
      </c>
      <c r="N1065" s="30">
        <f>+IFERROR(ROUND(SUM(e!T1063:V1063)/e!S1063,0),0)</f>
        <v>118</v>
      </c>
      <c r="O1065" s="30">
        <f>+IFERROR(ROUND(e!W1063/e!G1063*100,1),0)</f>
        <v>0</v>
      </c>
      <c r="P1065" s="41">
        <f>+e!X1063</f>
        <v>5</v>
      </c>
      <c r="Q1065" s="30">
        <f>+IFERROR(ROUND(e!Z1063/e!Y1063*100,1),0)</f>
        <v>0</v>
      </c>
      <c r="R1065" s="30">
        <f>+IFERROR(ROUND(e!AB1063/e!AA1063*100,1),0)</f>
        <v>0</v>
      </c>
      <c r="S1065" s="30">
        <f>+IFERROR(ROUND(SUM(e!AC1063:AF1063)/J1065*100,1),0)</f>
        <v>0</v>
      </c>
      <c r="T1065" s="30">
        <f>+IFERROR(ROUND(e!AG1063/e!Y1063*100,1),0)</f>
        <v>0</v>
      </c>
      <c r="U1065" s="30">
        <f>+IFERROR(ROUND(e!AH1063/SUM(e!AH1063:AJ1063)*100,1),0)</f>
        <v>0</v>
      </c>
      <c r="V1065" s="30">
        <f>+IFERROR(ROUND(e!AK1063/SUM(e!AK1063:AQ1063)*100,1),0)</f>
        <v>0</v>
      </c>
      <c r="W1065" s="30">
        <f>+IFERROR(ROUND(SUM(e!AR1063:BG1063)/J1065*100,1),0)</f>
        <v>6.9</v>
      </c>
      <c r="X1065" s="30">
        <f>+IFERROR(ROUND(SUM(e!BH1063:BI1063)/SUM(e!BJ1063:BK1063)*100,1),0)</f>
        <v>88</v>
      </c>
      <c r="Y1065" s="30">
        <f t="shared" si="113"/>
        <v>1557.3</v>
      </c>
      <c r="Z1065" s="30">
        <f t="shared" si="114"/>
        <v>51.9</v>
      </c>
      <c r="AA1065" s="30">
        <f>+IFERROR(ROUND(K1065/SUM(e!T1063:V1063),1),0)</f>
        <v>215.2</v>
      </c>
      <c r="AB1065" s="42">
        <f>+IFERROR(ROUND((SUM(e!BJ1063:BK1063)-SUM(e!BL1063:BO1063))/SUM(e!T1063:V1063),1),0)</f>
        <v>414.4</v>
      </c>
      <c r="AC1065" s="30">
        <f>+IFERROR(ROUND(e!BP1063/e!BQ1063*100,1),0)</f>
        <v>39.799999999999997</v>
      </c>
      <c r="AD1065" s="101">
        <f>+e!BR1063</f>
        <v>0</v>
      </c>
      <c r="AF1065" s="5"/>
      <c r="AG1065" s="29"/>
      <c r="BG1065" s="5"/>
      <c r="BH1065" s="29"/>
      <c r="CH1065" s="5"/>
      <c r="CI1065" s="29"/>
    </row>
    <row r="1066" spans="2:87">
      <c r="B1066" s="40" t="s">
        <v>2503</v>
      </c>
      <c r="C1066" s="30" t="s">
        <v>2504</v>
      </c>
      <c r="D1066" s="30" t="s">
        <v>1466</v>
      </c>
      <c r="E1066" s="30" t="s">
        <v>2519</v>
      </c>
      <c r="F1066" s="30" t="str">
        <f t="shared" si="112"/>
        <v>島根県島根県（島根県）</v>
      </c>
      <c r="G1066" s="41">
        <f>+e!F1064</f>
        <v>0</v>
      </c>
      <c r="H1066" s="41">
        <f>+e!G1064</f>
        <v>32</v>
      </c>
      <c r="I1066" s="41">
        <f>+SUM(e!H1064:K1064)</f>
        <v>2</v>
      </c>
      <c r="J1066" s="41">
        <f>+SUM(e!L1064:O1064)</f>
        <v>123141</v>
      </c>
      <c r="K1066" s="41">
        <f>+e!P1064</f>
        <v>1611844</v>
      </c>
      <c r="L1066" s="41">
        <f>+SUM(e!Q1064:R1064)</f>
        <v>7916929</v>
      </c>
      <c r="M1066" s="31">
        <f>+IFERROR(ROUND(e!P1064/e!S1064,0),0)</f>
        <v>76754</v>
      </c>
      <c r="N1066" s="30">
        <f>+IFERROR(ROUND(SUM(e!T1064:V1064)/e!S1064,0),0)</f>
        <v>956</v>
      </c>
      <c r="O1066" s="30">
        <f>+IFERROR(ROUND(e!W1064/e!G1064*100,1),0)</f>
        <v>50</v>
      </c>
      <c r="P1066" s="41">
        <f>+e!X1064</f>
        <v>12</v>
      </c>
      <c r="Q1066" s="30">
        <f>+IFERROR(ROUND(e!Z1064/e!Y1064*100,1),0)</f>
        <v>0</v>
      </c>
      <c r="R1066" s="30">
        <f>+IFERROR(ROUND(e!AB1064/e!AA1064*100,1),0)</f>
        <v>14.6</v>
      </c>
      <c r="S1066" s="30">
        <f>+IFERROR(ROUND(SUM(e!AC1064:AF1064)/J1066*100,1),0)</f>
        <v>0.1</v>
      </c>
      <c r="T1066" s="30">
        <f>+IFERROR(ROUND(e!AG1064/e!Y1064*100,1),0)</f>
        <v>40.5</v>
      </c>
      <c r="U1066" s="30">
        <f>+IFERROR(ROUND(e!AH1064/SUM(e!AH1064:AJ1064)*100,1),0)</f>
        <v>0</v>
      </c>
      <c r="V1066" s="30">
        <f>+IFERROR(ROUND(e!AK1064/SUM(e!AK1064:AQ1064)*100,1),0)</f>
        <v>100</v>
      </c>
      <c r="W1066" s="30">
        <f>+IFERROR(ROUND(SUM(e!AR1064:BG1064)/J1066*100,1),0)</f>
        <v>45.3</v>
      </c>
      <c r="X1066" s="30">
        <f>+IFERROR(ROUND(SUM(e!BH1064:BI1064)/SUM(e!BJ1064:BK1064)*100,1),0)</f>
        <v>101.8</v>
      </c>
      <c r="Y1066" s="30">
        <f t="shared" si="113"/>
        <v>491.2</v>
      </c>
      <c r="Z1066" s="30">
        <f t="shared" si="114"/>
        <v>100.9</v>
      </c>
      <c r="AA1066" s="30">
        <f>+IFERROR(ROUND(K1066/SUM(e!T1064:V1064),1),0)</f>
        <v>80.3</v>
      </c>
      <c r="AB1066" s="42">
        <f>+IFERROR(ROUND((SUM(e!BJ1064:BK1064)-SUM(e!BL1064:BO1064))/SUM(e!T1064:V1064),1),0)</f>
        <v>79.599999999999994</v>
      </c>
      <c r="AC1066" s="30">
        <f>+IFERROR(ROUND(e!BP1064/e!BQ1064*100,1),0)</f>
        <v>202.5</v>
      </c>
      <c r="AD1066" s="101">
        <f>+e!BR1064</f>
        <v>0</v>
      </c>
      <c r="AF1066" s="5"/>
      <c r="AG1066" s="29"/>
      <c r="BG1066" s="5"/>
      <c r="BH1066" s="29"/>
      <c r="CH1066" s="5"/>
      <c r="CI1066" s="29"/>
    </row>
    <row r="1067" spans="2:87">
      <c r="B1067" s="40" t="s">
        <v>2503</v>
      </c>
      <c r="C1067" s="30" t="s">
        <v>2504</v>
      </c>
      <c r="D1067" s="30" t="s">
        <v>1468</v>
      </c>
      <c r="E1067" s="30" t="s">
        <v>2520</v>
      </c>
      <c r="F1067" s="30" t="str">
        <f t="shared" si="112"/>
        <v>島根県島根県（江の川）</v>
      </c>
      <c r="G1067" s="41">
        <f>+e!F1065</f>
        <v>0</v>
      </c>
      <c r="H1067" s="41">
        <f>+e!G1065</f>
        <v>0</v>
      </c>
      <c r="I1067" s="41">
        <f>+SUM(e!H1065:K1065)</f>
        <v>1</v>
      </c>
      <c r="J1067" s="41">
        <f>+SUM(e!L1065:O1065)</f>
        <v>15752</v>
      </c>
      <c r="K1067" s="41">
        <f>+e!P1065</f>
        <v>0</v>
      </c>
      <c r="L1067" s="41">
        <f>+SUM(e!Q1065:R1065)</f>
        <v>0</v>
      </c>
      <c r="M1067" s="31">
        <f>+IFERROR(ROUND(e!P1065/e!S1065,0),0)</f>
        <v>0</v>
      </c>
      <c r="N1067" s="30">
        <f>+IFERROR(ROUND(SUM(e!T1065:V1065)/e!S1065,0),0)</f>
        <v>0</v>
      </c>
      <c r="O1067" s="30">
        <f>+IFERROR(ROUND(e!W1065/e!G1065*100,1),0)</f>
        <v>0</v>
      </c>
      <c r="P1067" s="41">
        <f>+e!X1065</f>
        <v>0</v>
      </c>
      <c r="Q1067" s="30">
        <f>+IFERROR(ROUND(e!Z1065/e!Y1065*100,1),0)</f>
        <v>0</v>
      </c>
      <c r="R1067" s="30">
        <f>+IFERROR(ROUND(e!AB1065/e!AA1065*100,1),0)</f>
        <v>75.400000000000006</v>
      </c>
      <c r="S1067" s="30">
        <f>+IFERROR(ROUND(SUM(e!AC1065:AF1065)/J1067*100,1),0)</f>
        <v>0</v>
      </c>
      <c r="T1067" s="30">
        <f>+IFERROR(ROUND(e!AG1065/e!Y1065*100,1),0)</f>
        <v>100</v>
      </c>
      <c r="U1067" s="30">
        <f>+IFERROR(ROUND(e!AH1065/SUM(e!AH1065:AJ1065)*100,1),0)</f>
        <v>100</v>
      </c>
      <c r="V1067" s="30">
        <f>+IFERROR(ROUND(e!AK1065/SUM(e!AK1065:AQ1065)*100,1),0)</f>
        <v>100</v>
      </c>
      <c r="W1067" s="30">
        <f>+IFERROR(ROUND(SUM(e!AR1065:BG1065)/J1067*100,1),0)</f>
        <v>9.4</v>
      </c>
      <c r="X1067" s="30">
        <f>+IFERROR(ROUND(SUM(e!BH1065:BI1065)/SUM(e!BJ1065:BK1065)*100,1),0)</f>
        <v>0</v>
      </c>
      <c r="Y1067" s="30">
        <f t="shared" si="113"/>
        <v>0</v>
      </c>
      <c r="Z1067" s="30">
        <f t="shared" si="114"/>
        <v>0</v>
      </c>
      <c r="AA1067" s="30">
        <f>+IFERROR(ROUND(K1067/SUM(e!T1065:V1065),1),0)</f>
        <v>0</v>
      </c>
      <c r="AB1067" s="42">
        <f>+IFERROR(ROUND((SUM(e!BJ1065:BK1065)-SUM(e!BL1065:BO1065))/SUM(e!T1065:V1065),1),0)</f>
        <v>0</v>
      </c>
      <c r="AC1067" s="30">
        <f>+IFERROR(ROUND(e!BP1065/e!BQ1065*100,1),0)</f>
        <v>0</v>
      </c>
      <c r="AD1067" s="101">
        <f>+e!BR1065</f>
        <v>0</v>
      </c>
      <c r="AF1067" s="5"/>
      <c r="AG1067" s="29"/>
      <c r="BG1067" s="5"/>
      <c r="BH1067" s="29"/>
      <c r="CH1067" s="5"/>
      <c r="CI1067" s="29"/>
    </row>
    <row r="1068" spans="2:87">
      <c r="B1068" s="40" t="s">
        <v>2521</v>
      </c>
      <c r="C1068" s="30" t="s">
        <v>2522</v>
      </c>
      <c r="D1068" s="30" t="s">
        <v>1282</v>
      </c>
      <c r="E1068" s="30" t="s">
        <v>2523</v>
      </c>
      <c r="F1068" s="30" t="str">
        <f t="shared" si="112"/>
        <v>岡山県和気町</v>
      </c>
      <c r="G1068" s="41">
        <f>+e!F1066</f>
        <v>4938</v>
      </c>
      <c r="H1068" s="41">
        <f>+e!G1066</f>
        <v>3</v>
      </c>
      <c r="I1068" s="41">
        <f>+SUM(e!H1066:K1066)</f>
        <v>3</v>
      </c>
      <c r="J1068" s="41">
        <f>+SUM(e!L1066:O1066)</f>
        <v>59144</v>
      </c>
      <c r="K1068" s="41">
        <f>+e!P1066</f>
        <v>74524</v>
      </c>
      <c r="L1068" s="41">
        <f>+SUM(e!Q1066:R1066)</f>
        <v>24865</v>
      </c>
      <c r="M1068" s="31">
        <f>+IFERROR(ROUND(e!P1066/e!S1066,0),0)</f>
        <v>37262</v>
      </c>
      <c r="N1068" s="30">
        <f>+IFERROR(ROUND(SUM(e!T1066:V1066)/e!S1066,0),0)</f>
        <v>285</v>
      </c>
      <c r="O1068" s="30">
        <f>+IFERROR(ROUND(e!W1066/e!G1066*100,1),0)</f>
        <v>66.7</v>
      </c>
      <c r="P1068" s="41">
        <f>+e!X1066</f>
        <v>5</v>
      </c>
      <c r="Q1068" s="30">
        <f>+IFERROR(ROUND(e!Z1066/e!Y1066*100,1),0)</f>
        <v>0</v>
      </c>
      <c r="R1068" s="30">
        <f>+IFERROR(ROUND(e!AB1066/e!AA1066*100,1),0)</f>
        <v>0</v>
      </c>
      <c r="S1068" s="30">
        <f>+IFERROR(ROUND(SUM(e!AC1066:AF1066)/J1068*100,1),0)</f>
        <v>0</v>
      </c>
      <c r="T1068" s="30">
        <f>+IFERROR(ROUND(e!AG1066/e!Y1066*100,1),0)</f>
        <v>0</v>
      </c>
      <c r="U1068" s="30">
        <f>+IFERROR(ROUND(e!AH1066/SUM(e!AH1066:AJ1066)*100,1),0)</f>
        <v>0</v>
      </c>
      <c r="V1068" s="30">
        <f>+IFERROR(ROUND(e!AK1066/SUM(e!AK1066:AQ1066)*100,1),0)</f>
        <v>0</v>
      </c>
      <c r="W1068" s="30">
        <f>+IFERROR(ROUND(SUM(e!AR1066:BG1066)/J1068*100,1),0)</f>
        <v>11.3</v>
      </c>
      <c r="X1068" s="30">
        <f>+IFERROR(ROUND(SUM(e!BH1066:BI1066)/SUM(e!BJ1066:BK1066)*100,1),0)</f>
        <v>135.69999999999999</v>
      </c>
      <c r="Y1068" s="30">
        <f t="shared" si="113"/>
        <v>33.4</v>
      </c>
      <c r="Z1068" s="30">
        <f t="shared" si="114"/>
        <v>140.69999999999999</v>
      </c>
      <c r="AA1068" s="30">
        <f>+IFERROR(ROUND(K1068/SUM(e!T1066:V1066),1),0)</f>
        <v>130.69999999999999</v>
      </c>
      <c r="AB1068" s="42">
        <f>+IFERROR(ROUND((SUM(e!BJ1066:BK1066)-SUM(e!BL1066:BO1066))/SUM(e!T1066:V1066),1),0)</f>
        <v>92.9</v>
      </c>
      <c r="AC1068" s="30">
        <f>+IFERROR(ROUND(e!BP1066/e!BQ1066*100,1),0)</f>
        <v>3868.5</v>
      </c>
      <c r="AD1068" s="101">
        <f>+e!BR1066</f>
        <v>0</v>
      </c>
      <c r="AF1068" s="5"/>
      <c r="AG1068" s="29"/>
      <c r="BG1068" s="5"/>
      <c r="BH1068" s="29"/>
      <c r="CH1068" s="5"/>
      <c r="CI1068" s="29"/>
    </row>
    <row r="1069" spans="2:87">
      <c r="B1069" s="40" t="s">
        <v>2521</v>
      </c>
      <c r="C1069" s="30" t="s">
        <v>2522</v>
      </c>
      <c r="D1069" s="30" t="s">
        <v>1288</v>
      </c>
      <c r="E1069" s="30" t="s">
        <v>2524</v>
      </c>
      <c r="F1069" s="30" t="str">
        <f t="shared" si="112"/>
        <v>岡山県新見市</v>
      </c>
      <c r="G1069" s="41">
        <f>+e!F1067</f>
        <v>13501</v>
      </c>
      <c r="H1069" s="41">
        <f>+e!G1067</f>
        <v>5</v>
      </c>
      <c r="I1069" s="41">
        <f>+SUM(e!H1067:K1067)</f>
        <v>1</v>
      </c>
      <c r="J1069" s="41">
        <f>+SUM(e!L1067:O1067)</f>
        <v>127105</v>
      </c>
      <c r="K1069" s="41">
        <f>+e!P1067</f>
        <v>293277</v>
      </c>
      <c r="L1069" s="41">
        <f>+SUM(e!Q1067:R1067)</f>
        <v>448016</v>
      </c>
      <c r="M1069" s="31">
        <f>+IFERROR(ROUND(e!P1067/e!S1067,0),0)</f>
        <v>58655</v>
      </c>
      <c r="N1069" s="30">
        <f>+IFERROR(ROUND(SUM(e!T1067:V1067)/e!S1067,0),0)</f>
        <v>300</v>
      </c>
      <c r="O1069" s="30">
        <f>+IFERROR(ROUND(e!W1067/e!G1067*100,1),0)</f>
        <v>40</v>
      </c>
      <c r="P1069" s="41">
        <f>+e!X1067</f>
        <v>2</v>
      </c>
      <c r="Q1069" s="30">
        <f>+IFERROR(ROUND(e!Z1067/e!Y1067*100,1),0)</f>
        <v>0</v>
      </c>
      <c r="R1069" s="30">
        <f>+IFERROR(ROUND(e!AB1067/e!AA1067*100,1),0)</f>
        <v>0</v>
      </c>
      <c r="S1069" s="30">
        <f>+IFERROR(ROUND(SUM(e!AC1067:AF1067)/J1069*100,1),0)</f>
        <v>3.8</v>
      </c>
      <c r="T1069" s="30">
        <f>+IFERROR(ROUND(e!AG1067/e!Y1067*100,1),0)</f>
        <v>0</v>
      </c>
      <c r="U1069" s="30">
        <f>+IFERROR(ROUND(e!AH1067/SUM(e!AH1067:AJ1067)*100,1),0)</f>
        <v>0</v>
      </c>
      <c r="V1069" s="30">
        <f>+IFERROR(ROUND(e!AK1067/SUM(e!AK1067:AQ1067)*100,1),0)</f>
        <v>0</v>
      </c>
      <c r="W1069" s="30">
        <f>+IFERROR(ROUND(SUM(e!AR1067:BG1067)/J1069*100,1),0)</f>
        <v>3.5</v>
      </c>
      <c r="X1069" s="30">
        <f>+IFERROR(ROUND(SUM(e!BH1067:BI1067)/SUM(e!BJ1067:BK1067)*100,1),0)</f>
        <v>123.8</v>
      </c>
      <c r="Y1069" s="30">
        <f t="shared" si="113"/>
        <v>152.80000000000001</v>
      </c>
      <c r="Z1069" s="30">
        <f t="shared" si="114"/>
        <v>121</v>
      </c>
      <c r="AA1069" s="30">
        <f>+IFERROR(ROUND(K1069/SUM(e!T1067:V1067),1),0)</f>
        <v>195.8</v>
      </c>
      <c r="AB1069" s="42">
        <f>+IFERROR(ROUND((SUM(e!BJ1067:BK1067)-SUM(e!BL1067:BO1067))/SUM(e!T1067:V1067),1),0)</f>
        <v>161.80000000000001</v>
      </c>
      <c r="AC1069" s="30">
        <f>+IFERROR(ROUND(e!BP1067/e!BQ1067*100,1),0)</f>
        <v>1133.0999999999999</v>
      </c>
      <c r="AD1069" s="101">
        <f>+e!BR1067</f>
        <v>0</v>
      </c>
      <c r="AF1069" s="5"/>
      <c r="AG1069" s="29"/>
      <c r="BG1069" s="5"/>
      <c r="BH1069" s="29"/>
      <c r="CH1069" s="5"/>
      <c r="CI1069" s="29"/>
    </row>
    <row r="1070" spans="2:87">
      <c r="B1070" s="40" t="s">
        <v>2521</v>
      </c>
      <c r="C1070" s="30" t="s">
        <v>2522</v>
      </c>
      <c r="D1070" s="30" t="s">
        <v>1292</v>
      </c>
      <c r="E1070" s="30" t="s">
        <v>2525</v>
      </c>
      <c r="F1070" s="30" t="str">
        <f t="shared" si="112"/>
        <v>岡山県早島町</v>
      </c>
      <c r="G1070" s="41">
        <f>+e!F1068</f>
        <v>12453</v>
      </c>
      <c r="H1070" s="41">
        <f>+e!G1068</f>
        <v>3</v>
      </c>
      <c r="I1070" s="41">
        <f>+SUM(e!H1068:K1068)</f>
        <v>0</v>
      </c>
      <c r="J1070" s="41">
        <f>+SUM(e!L1068:O1068)</f>
        <v>73345</v>
      </c>
      <c r="K1070" s="41">
        <f>+e!P1068</f>
        <v>145294</v>
      </c>
      <c r="L1070" s="41">
        <f>+SUM(e!Q1068:R1068)</f>
        <v>303086</v>
      </c>
      <c r="M1070" s="31">
        <f>+IFERROR(ROUND(e!P1068/e!S1068,0),0)</f>
        <v>48431</v>
      </c>
      <c r="N1070" s="30">
        <f>+IFERROR(ROUND(SUM(e!T1068:V1068)/e!S1068,0),0)</f>
        <v>474</v>
      </c>
      <c r="O1070" s="30">
        <f>+IFERROR(ROUND(e!W1068/e!G1068*100,1),0)</f>
        <v>0</v>
      </c>
      <c r="P1070" s="41">
        <f>+e!X1068</f>
        <v>3</v>
      </c>
      <c r="Q1070" s="30">
        <f>+IFERROR(ROUND(e!Z1068/e!Y1068*100,1),0)</f>
        <v>0</v>
      </c>
      <c r="R1070" s="30">
        <f>+IFERROR(ROUND(e!AB1068/e!AA1068*100,1),0)</f>
        <v>0</v>
      </c>
      <c r="S1070" s="30">
        <f>+IFERROR(ROUND(SUM(e!AC1068:AF1068)/J1070*100,1),0)</f>
        <v>12.9</v>
      </c>
      <c r="T1070" s="30">
        <f>+IFERROR(ROUND(e!AG1068/e!Y1068*100,1),0)</f>
        <v>0</v>
      </c>
      <c r="U1070" s="30">
        <f>+IFERROR(ROUND(e!AH1068/SUM(e!AH1068:AJ1068)*100,1),0)</f>
        <v>0</v>
      </c>
      <c r="V1070" s="30">
        <f>+IFERROR(ROUND(e!AK1068/SUM(e!AK1068:AQ1068)*100,1),0)</f>
        <v>0</v>
      </c>
      <c r="W1070" s="30">
        <f>+IFERROR(ROUND(SUM(e!AR1068:BG1068)/J1070*100,1),0)</f>
        <v>8.6</v>
      </c>
      <c r="X1070" s="30">
        <f>+IFERROR(ROUND(SUM(e!BH1068:BI1068)/SUM(e!BJ1068:BK1068)*100,1),0)</f>
        <v>112.4</v>
      </c>
      <c r="Y1070" s="30">
        <f t="shared" si="113"/>
        <v>208.6</v>
      </c>
      <c r="Z1070" s="30">
        <f t="shared" si="114"/>
        <v>94.3</v>
      </c>
      <c r="AA1070" s="30">
        <f>+IFERROR(ROUND(K1070/SUM(e!T1068:V1068),1),0)</f>
        <v>102.2</v>
      </c>
      <c r="AB1070" s="42">
        <f>+IFERROR(ROUND((SUM(e!BJ1068:BK1068)-SUM(e!BL1068:BO1068))/SUM(e!T1068:V1068),1),0)</f>
        <v>108.4</v>
      </c>
      <c r="AC1070" s="30">
        <f>+IFERROR(ROUND(e!BP1068/e!BQ1068*100,1),0)</f>
        <v>346.6</v>
      </c>
      <c r="AD1070" s="101">
        <f>+e!BR1068</f>
        <v>8750</v>
      </c>
      <c r="AF1070" s="5"/>
      <c r="AG1070" s="29"/>
      <c r="BG1070" s="5"/>
      <c r="BH1070" s="29"/>
      <c r="CH1070" s="5"/>
      <c r="CI1070" s="29"/>
    </row>
    <row r="1071" spans="2:87">
      <c r="B1071" s="40" t="s">
        <v>2521</v>
      </c>
      <c r="C1071" s="30" t="s">
        <v>2522</v>
      </c>
      <c r="D1071" s="30" t="s">
        <v>1302</v>
      </c>
      <c r="E1071" s="30" t="s">
        <v>2526</v>
      </c>
      <c r="F1071" s="30" t="str">
        <f t="shared" si="112"/>
        <v>岡山県総社市</v>
      </c>
      <c r="G1071" s="41">
        <f>+e!F1069</f>
        <v>65897</v>
      </c>
      <c r="H1071" s="41">
        <f>+e!G1069</f>
        <v>19</v>
      </c>
      <c r="I1071" s="41">
        <f>+SUM(e!H1069:K1069)</f>
        <v>5</v>
      </c>
      <c r="J1071" s="41">
        <f>+SUM(e!L1069:O1069)</f>
        <v>676969</v>
      </c>
      <c r="K1071" s="41">
        <f>+e!P1069</f>
        <v>972761</v>
      </c>
      <c r="L1071" s="41">
        <f>+SUM(e!Q1069:R1069)</f>
        <v>2965476</v>
      </c>
      <c r="M1071" s="31">
        <f>+IFERROR(ROUND(e!P1069/e!S1069,0),0)</f>
        <v>88433</v>
      </c>
      <c r="N1071" s="30">
        <f>+IFERROR(ROUND(SUM(e!T1069:V1069)/e!S1069,0),0)</f>
        <v>633</v>
      </c>
      <c r="O1071" s="30">
        <f>+IFERROR(ROUND(e!W1069/e!G1069*100,1),0)</f>
        <v>36.799999999999997</v>
      </c>
      <c r="P1071" s="41">
        <f>+e!X1069</f>
        <v>7</v>
      </c>
      <c r="Q1071" s="30">
        <f>+IFERROR(ROUND(e!Z1069/e!Y1069*100,1),0)</f>
        <v>0</v>
      </c>
      <c r="R1071" s="30">
        <f>+IFERROR(ROUND(e!AB1069/e!AA1069*100,1),0)</f>
        <v>52.6</v>
      </c>
      <c r="S1071" s="30">
        <f>+IFERROR(ROUND(SUM(e!AC1069:AF1069)/J1071*100,1),0)</f>
        <v>15.7</v>
      </c>
      <c r="T1071" s="30">
        <f>+IFERROR(ROUND(e!AG1069/e!Y1069*100,1),0)</f>
        <v>0</v>
      </c>
      <c r="U1071" s="30">
        <f>+IFERROR(ROUND(e!AH1069/SUM(e!AH1069:AJ1069)*100,1),0)</f>
        <v>0</v>
      </c>
      <c r="V1071" s="30">
        <f>+IFERROR(ROUND(e!AK1069/SUM(e!AK1069:AQ1069)*100,1),0)</f>
        <v>0</v>
      </c>
      <c r="W1071" s="30">
        <f>+IFERROR(ROUND(SUM(e!AR1069:BG1069)/J1071*100,1),0)</f>
        <v>11.9</v>
      </c>
      <c r="X1071" s="30">
        <f>+IFERROR(ROUND(SUM(e!BH1069:BI1069)/SUM(e!BJ1069:BK1069)*100,1),0)</f>
        <v>128.80000000000001</v>
      </c>
      <c r="Y1071" s="30">
        <f t="shared" si="113"/>
        <v>304.89999999999998</v>
      </c>
      <c r="Z1071" s="30">
        <f t="shared" si="114"/>
        <v>113.1</v>
      </c>
      <c r="AA1071" s="30">
        <f>+IFERROR(ROUND(K1071/SUM(e!T1069:V1069),1),0)</f>
        <v>139.69999999999999</v>
      </c>
      <c r="AB1071" s="42">
        <f>+IFERROR(ROUND((SUM(e!BJ1069:BK1069)-SUM(e!BL1069:BO1069))/SUM(e!T1069:V1069),1),0)</f>
        <v>123.5</v>
      </c>
      <c r="AC1071" s="30">
        <f>+IFERROR(ROUND(e!BP1069/e!BQ1069*100,1),0)</f>
        <v>295.5</v>
      </c>
      <c r="AD1071" s="101">
        <f>+e!BR1069</f>
        <v>10000</v>
      </c>
      <c r="AF1071" s="5"/>
      <c r="AG1071" s="29"/>
      <c r="BG1071" s="5"/>
      <c r="BH1071" s="29"/>
      <c r="CH1071" s="5"/>
      <c r="CI1071" s="29"/>
    </row>
    <row r="1072" spans="2:87">
      <c r="B1072" s="40" t="s">
        <v>2521</v>
      </c>
      <c r="C1072" s="30" t="s">
        <v>2522</v>
      </c>
      <c r="D1072" s="30" t="s">
        <v>1523</v>
      </c>
      <c r="E1072" s="30" t="s">
        <v>2527</v>
      </c>
      <c r="F1072" s="30" t="str">
        <f t="shared" si="112"/>
        <v>岡山県高梁市</v>
      </c>
      <c r="G1072" s="41">
        <f>+e!F1070</f>
        <v>11888</v>
      </c>
      <c r="H1072" s="41">
        <f>+e!G1070</f>
        <v>5</v>
      </c>
      <c r="I1072" s="41">
        <f>+SUM(e!H1070:K1070)</f>
        <v>3</v>
      </c>
      <c r="J1072" s="41">
        <f>+SUM(e!L1070:O1070)</f>
        <v>113583</v>
      </c>
      <c r="K1072" s="41">
        <f>+e!P1070</f>
        <v>249246</v>
      </c>
      <c r="L1072" s="41">
        <f>+SUM(e!Q1070:R1070)</f>
        <v>263678</v>
      </c>
      <c r="M1072" s="31">
        <f>+IFERROR(ROUND(e!P1070/e!S1070,0),0)</f>
        <v>49849</v>
      </c>
      <c r="N1072" s="30">
        <f>+IFERROR(ROUND(SUM(e!T1070:V1070)/e!S1070,0),0)</f>
        <v>302</v>
      </c>
      <c r="O1072" s="30">
        <f>+IFERROR(ROUND(e!W1070/e!G1070*100,1),0)</f>
        <v>20</v>
      </c>
      <c r="P1072" s="41">
        <f>+e!X1070</f>
        <v>3</v>
      </c>
      <c r="Q1072" s="30">
        <f>+IFERROR(ROUND(e!Z1070/e!Y1070*100,1),0)</f>
        <v>0</v>
      </c>
      <c r="R1072" s="30">
        <f>+IFERROR(ROUND(e!AB1070/e!AA1070*100,1),0)</f>
        <v>29.6</v>
      </c>
      <c r="S1072" s="30">
        <f>+IFERROR(ROUND(SUM(e!AC1070:AF1070)/J1072*100,1),0)</f>
        <v>6.8</v>
      </c>
      <c r="T1072" s="30">
        <f>+IFERROR(ROUND(e!AG1070/e!Y1070*100,1),0)</f>
        <v>44.3</v>
      </c>
      <c r="U1072" s="30">
        <f>+IFERROR(ROUND(e!AH1070/SUM(e!AH1070:AJ1070)*100,1),0)</f>
        <v>0</v>
      </c>
      <c r="V1072" s="30">
        <f>+IFERROR(ROUND(e!AK1070/SUM(e!AK1070:AQ1070)*100,1),0)</f>
        <v>30.1</v>
      </c>
      <c r="W1072" s="30">
        <f>+IFERROR(ROUND(SUM(e!AR1070:BG1070)/J1072*100,1),0)</f>
        <v>43.4</v>
      </c>
      <c r="X1072" s="30">
        <f>+IFERROR(ROUND(SUM(e!BH1070:BI1070)/SUM(e!BJ1070:BK1070)*100,1),0)</f>
        <v>90.8</v>
      </c>
      <c r="Y1072" s="30">
        <f t="shared" si="113"/>
        <v>105.8</v>
      </c>
      <c r="Z1072" s="30">
        <f t="shared" si="114"/>
        <v>87.9</v>
      </c>
      <c r="AA1072" s="30">
        <f>+IFERROR(ROUND(K1072/SUM(e!T1070:V1070),1),0)</f>
        <v>165.1</v>
      </c>
      <c r="AB1072" s="42">
        <f>+IFERROR(ROUND((SUM(e!BJ1070:BK1070)-SUM(e!BL1070:BO1070))/SUM(e!T1070:V1070),1),0)</f>
        <v>187.9</v>
      </c>
      <c r="AC1072" s="30">
        <f>+IFERROR(ROUND(e!BP1070/e!BQ1070*100,1),0)</f>
        <v>2040.7</v>
      </c>
      <c r="AD1072" s="101">
        <f>+e!BR1070</f>
        <v>1500</v>
      </c>
      <c r="AF1072" s="5"/>
      <c r="AG1072" s="29"/>
      <c r="BG1072" s="5"/>
      <c r="BH1072" s="29"/>
      <c r="CH1072" s="5"/>
      <c r="CI1072" s="29"/>
    </row>
    <row r="1073" spans="2:87">
      <c r="B1073" s="40" t="s">
        <v>2521</v>
      </c>
      <c r="C1073" s="30" t="s">
        <v>2522</v>
      </c>
      <c r="D1073" s="30" t="s">
        <v>1308</v>
      </c>
      <c r="E1073" s="30" t="s">
        <v>2528</v>
      </c>
      <c r="F1073" s="30" t="str">
        <f t="shared" si="112"/>
        <v>岡山県備前市</v>
      </c>
      <c r="G1073" s="41">
        <f>+e!F1071</f>
        <v>32888</v>
      </c>
      <c r="H1073" s="41">
        <f>+e!G1071</f>
        <v>12</v>
      </c>
      <c r="I1073" s="41">
        <f>+SUM(e!H1071:K1071)</f>
        <v>3</v>
      </c>
      <c r="J1073" s="41">
        <f>+SUM(e!L1071:O1071)</f>
        <v>418533</v>
      </c>
      <c r="K1073" s="41">
        <f>+e!P1071</f>
        <v>727463</v>
      </c>
      <c r="L1073" s="41">
        <f>+SUM(e!Q1071:R1071)</f>
        <v>1237773</v>
      </c>
      <c r="M1073" s="31">
        <f>+IFERROR(ROUND(e!P1071/e!S1071,0),0)</f>
        <v>72746</v>
      </c>
      <c r="N1073" s="30">
        <f>+IFERROR(ROUND(SUM(e!T1071:V1071)/e!S1071,0),0)</f>
        <v>488</v>
      </c>
      <c r="O1073" s="30">
        <f>+IFERROR(ROUND(e!W1071/e!G1071*100,1),0)</f>
        <v>66.7</v>
      </c>
      <c r="P1073" s="41">
        <f>+e!X1071</f>
        <v>8</v>
      </c>
      <c r="Q1073" s="30">
        <f>+IFERROR(ROUND(e!Z1071/e!Y1071*100,1),0)</f>
        <v>0</v>
      </c>
      <c r="R1073" s="30">
        <f>+IFERROR(ROUND(e!AB1071/e!AA1071*100,1),0)</f>
        <v>50.7</v>
      </c>
      <c r="S1073" s="30">
        <f>+IFERROR(ROUND(SUM(e!AC1071:AF1071)/J1073*100,1),0)</f>
        <v>8.3000000000000007</v>
      </c>
      <c r="T1073" s="30">
        <f>+IFERROR(ROUND(e!AG1071/e!Y1071*100,1),0)</f>
        <v>0</v>
      </c>
      <c r="U1073" s="30">
        <f>+IFERROR(ROUND(e!AH1071/SUM(e!AH1071:AJ1071)*100,1),0)</f>
        <v>0</v>
      </c>
      <c r="V1073" s="30">
        <f>+IFERROR(ROUND(e!AK1071/SUM(e!AK1071:AQ1071)*100,1),0)</f>
        <v>49.7</v>
      </c>
      <c r="W1073" s="30">
        <f>+IFERROR(ROUND(SUM(e!AR1071:BG1071)/J1073*100,1),0)</f>
        <v>6.3</v>
      </c>
      <c r="X1073" s="30">
        <f>+IFERROR(ROUND(SUM(e!BH1071:BI1071)/SUM(e!BJ1071:BK1071)*100,1),0)</f>
        <v>106</v>
      </c>
      <c r="Y1073" s="30">
        <f t="shared" si="113"/>
        <v>170.1</v>
      </c>
      <c r="Z1073" s="30">
        <f t="shared" si="114"/>
        <v>101.3</v>
      </c>
      <c r="AA1073" s="30">
        <f>+IFERROR(ROUND(K1073/SUM(e!T1071:V1071),1),0)</f>
        <v>149</v>
      </c>
      <c r="AB1073" s="42">
        <f>+IFERROR(ROUND((SUM(e!BJ1071:BK1071)-SUM(e!BL1071:BO1071))/SUM(e!T1071:V1071),1),0)</f>
        <v>147.1</v>
      </c>
      <c r="AC1073" s="30">
        <f>+IFERROR(ROUND(e!BP1071/e!BQ1071*100,1),0)</f>
        <v>949.6</v>
      </c>
      <c r="AD1073" s="101">
        <f>+e!BR1071</f>
        <v>0</v>
      </c>
      <c r="AF1073" s="5"/>
      <c r="AG1073" s="29"/>
      <c r="BG1073" s="5"/>
      <c r="BH1073" s="29"/>
      <c r="CH1073" s="5"/>
      <c r="CI1073" s="29"/>
    </row>
    <row r="1074" spans="2:87">
      <c r="B1074" s="40" t="s">
        <v>2521</v>
      </c>
      <c r="C1074" s="30" t="s">
        <v>2522</v>
      </c>
      <c r="D1074" s="30" t="s">
        <v>1312</v>
      </c>
      <c r="E1074" s="30" t="s">
        <v>2529</v>
      </c>
      <c r="F1074" s="30" t="str">
        <f t="shared" si="112"/>
        <v>岡山県岡山市</v>
      </c>
      <c r="G1074" s="41">
        <f>+e!F1072</f>
        <v>718649</v>
      </c>
      <c r="H1074" s="41">
        <f>+e!G1072</f>
        <v>369</v>
      </c>
      <c r="I1074" s="41">
        <f>+SUM(e!H1072:K1072)</f>
        <v>9</v>
      </c>
      <c r="J1074" s="41">
        <f>+SUM(e!L1072:O1072)</f>
        <v>4368656</v>
      </c>
      <c r="K1074" s="41">
        <f>+e!P1072</f>
        <v>12610717</v>
      </c>
      <c r="L1074" s="41">
        <f>+SUM(e!Q1072:R1072)</f>
        <v>23632476</v>
      </c>
      <c r="M1074" s="31">
        <f>+IFERROR(ROUND(e!P1072/e!S1072,0),0)</f>
        <v>47055</v>
      </c>
      <c r="N1074" s="30">
        <f>+IFERROR(ROUND(SUM(e!T1072:V1072)/e!S1072,0),0)</f>
        <v>302</v>
      </c>
      <c r="O1074" s="30">
        <f>+IFERROR(ROUND(e!W1072/e!G1072*100,1),0)</f>
        <v>55.6</v>
      </c>
      <c r="P1074" s="41">
        <f>+e!X1072</f>
        <v>22</v>
      </c>
      <c r="Q1074" s="30">
        <f>+IFERROR(ROUND(e!Z1072/e!Y1072*100,1),0)</f>
        <v>10.1</v>
      </c>
      <c r="R1074" s="30">
        <f>+IFERROR(ROUND(e!AB1072/e!AA1072*100,1),0)</f>
        <v>57</v>
      </c>
      <c r="S1074" s="30">
        <f>+IFERROR(ROUND(SUM(e!AC1072:AF1072)/J1074*100,1),0)</f>
        <v>25.1</v>
      </c>
      <c r="T1074" s="30">
        <f>+IFERROR(ROUND(e!AG1072/e!Y1072*100,1),0)</f>
        <v>8.4</v>
      </c>
      <c r="U1074" s="30">
        <f>+IFERROR(ROUND(e!AH1072/SUM(e!AH1072:AJ1072)*100,1),0)</f>
        <v>51.8</v>
      </c>
      <c r="V1074" s="30">
        <f>+IFERROR(ROUND(e!AK1072/SUM(e!AK1072:AQ1072)*100,1),0)</f>
        <v>57.9</v>
      </c>
      <c r="W1074" s="30">
        <f>+IFERROR(ROUND(SUM(e!AR1072:BG1072)/J1074*100,1),0)</f>
        <v>16.3</v>
      </c>
      <c r="X1074" s="30">
        <f>+IFERROR(ROUND(SUM(e!BH1072:BI1072)/SUM(e!BJ1072:BK1072)*100,1),0)</f>
        <v>112.8</v>
      </c>
      <c r="Y1074" s="30">
        <f t="shared" si="113"/>
        <v>187.4</v>
      </c>
      <c r="Z1074" s="30">
        <f t="shared" si="114"/>
        <v>107.9</v>
      </c>
      <c r="AA1074" s="30">
        <f>+IFERROR(ROUND(K1074/SUM(e!T1072:V1072),1),0)</f>
        <v>156.1</v>
      </c>
      <c r="AB1074" s="42">
        <f>+IFERROR(ROUND((SUM(e!BJ1072:BK1072)-SUM(e!BL1072:BO1072))/SUM(e!T1072:V1072),1),0)</f>
        <v>144.69999999999999</v>
      </c>
      <c r="AC1074" s="30">
        <f>+IFERROR(ROUND(e!BP1072/e!BQ1072*100,1),0)</f>
        <v>256.8</v>
      </c>
      <c r="AD1074" s="101">
        <f>+e!BR1072</f>
        <v>48100</v>
      </c>
      <c r="AF1074" s="5"/>
      <c r="AG1074" s="29"/>
      <c r="BG1074" s="5"/>
      <c r="BH1074" s="29"/>
      <c r="CH1074" s="5"/>
      <c r="CI1074" s="29"/>
    </row>
    <row r="1075" spans="2:87">
      <c r="B1075" s="40" t="s">
        <v>2521</v>
      </c>
      <c r="C1075" s="30" t="s">
        <v>2522</v>
      </c>
      <c r="D1075" s="30" t="s">
        <v>1314</v>
      </c>
      <c r="E1075" s="30" t="s">
        <v>2530</v>
      </c>
      <c r="F1075" s="30" t="str">
        <f t="shared" si="112"/>
        <v>岡山県津山市</v>
      </c>
      <c r="G1075" s="41">
        <f>+e!F1073</f>
        <v>100091</v>
      </c>
      <c r="H1075" s="41">
        <f>+e!G1073</f>
        <v>38</v>
      </c>
      <c r="I1075" s="41">
        <f>+SUM(e!H1073:K1073)</f>
        <v>11</v>
      </c>
      <c r="J1075" s="41">
        <f>+SUM(e!L1073:O1073)</f>
        <v>1140363</v>
      </c>
      <c r="K1075" s="41">
        <f>+e!P1073</f>
        <v>2277108</v>
      </c>
      <c r="L1075" s="41">
        <f>+SUM(e!Q1073:R1073)</f>
        <v>6802471</v>
      </c>
      <c r="M1075" s="31">
        <f>+IFERROR(ROUND(e!P1073/e!S1073,0),0)</f>
        <v>99005</v>
      </c>
      <c r="N1075" s="30">
        <f>+IFERROR(ROUND(SUM(e!T1073:V1073)/e!S1073,0),0)</f>
        <v>482</v>
      </c>
      <c r="O1075" s="30">
        <f>+IFERROR(ROUND(e!W1073/e!G1073*100,1),0)</f>
        <v>57.9</v>
      </c>
      <c r="P1075" s="41">
        <f>+e!X1073</f>
        <v>8</v>
      </c>
      <c r="Q1075" s="30">
        <f>+IFERROR(ROUND(e!Z1073/e!Y1073*100,1),0)</f>
        <v>0</v>
      </c>
      <c r="R1075" s="30">
        <f>+IFERROR(ROUND(e!AB1073/e!AA1073*100,1),0)</f>
        <v>15.8</v>
      </c>
      <c r="S1075" s="30">
        <f>+IFERROR(ROUND(SUM(e!AC1073:AF1073)/J1075*100,1),0)</f>
        <v>23.9</v>
      </c>
      <c r="T1075" s="30">
        <f>+IFERROR(ROUND(e!AG1073/e!Y1073*100,1),0)</f>
        <v>52.8</v>
      </c>
      <c r="U1075" s="30">
        <f>+IFERROR(ROUND(e!AH1073/SUM(e!AH1073:AJ1073)*100,1),0)</f>
        <v>100</v>
      </c>
      <c r="V1075" s="30">
        <f>+IFERROR(ROUND(e!AK1073/SUM(e!AK1073:AQ1073)*100,1),0)</f>
        <v>9.4</v>
      </c>
      <c r="W1075" s="30">
        <f>+IFERROR(ROUND(SUM(e!AR1073:BG1073)/J1075*100,1),0)</f>
        <v>4.3</v>
      </c>
      <c r="X1075" s="30">
        <f>+IFERROR(ROUND(SUM(e!BH1073:BI1073)/SUM(e!BJ1073:BK1073)*100,1),0)</f>
        <v>116.6</v>
      </c>
      <c r="Y1075" s="30">
        <f t="shared" si="113"/>
        <v>298.7</v>
      </c>
      <c r="Z1075" s="30">
        <f t="shared" si="114"/>
        <v>101.4</v>
      </c>
      <c r="AA1075" s="30">
        <f>+IFERROR(ROUND(K1075/SUM(e!T1073:V1073),1),0)</f>
        <v>205.2</v>
      </c>
      <c r="AB1075" s="42">
        <f>+IFERROR(ROUND((SUM(e!BJ1073:BK1073)-SUM(e!BL1073:BO1073))/SUM(e!T1073:V1073),1),0)</f>
        <v>202.3</v>
      </c>
      <c r="AC1075" s="30">
        <f>+IFERROR(ROUND(e!BP1073/e!BQ1073*100,1),0)</f>
        <v>408.5</v>
      </c>
      <c r="AD1075" s="101">
        <f>+e!BR1073</f>
        <v>8000</v>
      </c>
      <c r="AF1075" s="5"/>
      <c r="AG1075" s="29"/>
      <c r="BG1075" s="5"/>
      <c r="BH1075" s="29"/>
      <c r="CH1075" s="5"/>
      <c r="CI1075" s="29"/>
    </row>
    <row r="1076" spans="2:87">
      <c r="B1076" s="40" t="s">
        <v>2521</v>
      </c>
      <c r="C1076" s="30" t="s">
        <v>2522</v>
      </c>
      <c r="D1076" s="30" t="s">
        <v>1318</v>
      </c>
      <c r="E1076" s="30" t="s">
        <v>2531</v>
      </c>
      <c r="F1076" s="30" t="str">
        <f t="shared" si="112"/>
        <v>岡山県笠岡市</v>
      </c>
      <c r="G1076" s="41">
        <f>+e!F1074</f>
        <v>46978</v>
      </c>
      <c r="H1076" s="41">
        <f>+e!G1074</f>
        <v>22</v>
      </c>
      <c r="I1076" s="41">
        <f>+SUM(e!H1074:K1074)</f>
        <v>0</v>
      </c>
      <c r="J1076" s="41">
        <f>+SUM(e!L1074:O1074)</f>
        <v>499928</v>
      </c>
      <c r="K1076" s="41">
        <f>+e!P1074</f>
        <v>1094606</v>
      </c>
      <c r="L1076" s="41">
        <f>+SUM(e!Q1074:R1074)</f>
        <v>159339</v>
      </c>
      <c r="M1076" s="31">
        <f>+IFERROR(ROUND(e!P1074/e!S1074,0),0)</f>
        <v>49755</v>
      </c>
      <c r="N1076" s="30">
        <f>+IFERROR(ROUND(SUM(e!T1074:V1074)/e!S1074,0),0)</f>
        <v>216</v>
      </c>
      <c r="O1076" s="30">
        <f>+IFERROR(ROUND(e!W1074/e!G1074*100,1),0)</f>
        <v>40.9</v>
      </c>
      <c r="P1076" s="41">
        <f>+e!X1074</f>
        <v>8</v>
      </c>
      <c r="Q1076" s="30">
        <f>+IFERROR(ROUND(e!Z1074/e!Y1074*100,1),0)</f>
        <v>0</v>
      </c>
      <c r="R1076" s="30">
        <f>+IFERROR(ROUND(e!AB1074/e!AA1074*100,1),0)</f>
        <v>0</v>
      </c>
      <c r="S1076" s="30">
        <f>+IFERROR(ROUND(SUM(e!AC1074:AF1074)/J1076*100,1),0)</f>
        <v>37.9</v>
      </c>
      <c r="T1076" s="30">
        <f>+IFERROR(ROUND(e!AG1074/e!Y1074*100,1),0)</f>
        <v>0</v>
      </c>
      <c r="U1076" s="30">
        <f>+IFERROR(ROUND(e!AH1074/SUM(e!AH1074:AJ1074)*100,1),0)</f>
        <v>100</v>
      </c>
      <c r="V1076" s="30">
        <f>+IFERROR(ROUND(e!AK1074/SUM(e!AK1074:AQ1074)*100,1),0)</f>
        <v>77.3</v>
      </c>
      <c r="W1076" s="30">
        <f>+IFERROR(ROUND(SUM(e!AR1074:BG1074)/J1076*100,1),0)</f>
        <v>9.9</v>
      </c>
      <c r="X1076" s="30">
        <f>+IFERROR(ROUND(SUM(e!BH1074:BI1074)/SUM(e!BJ1074:BK1074)*100,1),0)</f>
        <v>109.1</v>
      </c>
      <c r="Y1076" s="30">
        <f t="shared" si="113"/>
        <v>14.6</v>
      </c>
      <c r="Z1076" s="30">
        <f t="shared" si="114"/>
        <v>106.1</v>
      </c>
      <c r="AA1076" s="30">
        <f>+IFERROR(ROUND(K1076/SUM(e!T1074:V1074),1),0)</f>
        <v>230.1</v>
      </c>
      <c r="AB1076" s="42">
        <f>+IFERROR(ROUND((SUM(e!BJ1074:BK1074)-SUM(e!BL1074:BO1074))/SUM(e!T1074:V1074),1),0)</f>
        <v>216.9</v>
      </c>
      <c r="AC1076" s="30">
        <f>+IFERROR(ROUND(e!BP1074/e!BQ1074*100,1),0)</f>
        <v>708.5</v>
      </c>
      <c r="AD1076" s="101">
        <f>+e!BR1074</f>
        <v>40000</v>
      </c>
      <c r="AF1076" s="5"/>
      <c r="AG1076" s="29"/>
      <c r="BG1076" s="5"/>
      <c r="BH1076" s="29"/>
      <c r="CH1076" s="5"/>
      <c r="CI1076" s="29"/>
    </row>
    <row r="1077" spans="2:87">
      <c r="B1077" s="40" t="s">
        <v>2521</v>
      </c>
      <c r="C1077" s="30" t="s">
        <v>2522</v>
      </c>
      <c r="D1077" s="30" t="s">
        <v>1485</v>
      </c>
      <c r="E1077" s="30" t="s">
        <v>2532</v>
      </c>
      <c r="F1077" s="30" t="str">
        <f t="shared" si="112"/>
        <v>岡山県瀬戸内市</v>
      </c>
      <c r="G1077" s="41">
        <f>+e!F1075</f>
        <v>35980</v>
      </c>
      <c r="H1077" s="41">
        <f>+e!G1075</f>
        <v>28</v>
      </c>
      <c r="I1077" s="41">
        <f>+SUM(e!H1075:K1075)</f>
        <v>3</v>
      </c>
      <c r="J1077" s="41">
        <f>+SUM(e!L1075:O1075)</f>
        <v>372486</v>
      </c>
      <c r="K1077" s="41">
        <f>+e!P1075</f>
        <v>770283</v>
      </c>
      <c r="L1077" s="41">
        <f>+SUM(e!Q1075:R1075)</f>
        <v>3266161</v>
      </c>
      <c r="M1077" s="31">
        <f>+IFERROR(ROUND(e!P1075/e!S1075,0),0)</f>
        <v>38514</v>
      </c>
      <c r="N1077" s="30">
        <f>+IFERROR(ROUND(SUM(e!T1075:V1075)/e!S1075,0),0)</f>
        <v>203</v>
      </c>
      <c r="O1077" s="30">
        <f>+IFERROR(ROUND(e!W1075/e!G1075*100,1),0)</f>
        <v>64.3</v>
      </c>
      <c r="P1077" s="41">
        <f>+e!X1075</f>
        <v>11</v>
      </c>
      <c r="Q1077" s="30">
        <f>+IFERROR(ROUND(e!Z1075/e!Y1075*100,1),0)</f>
        <v>0</v>
      </c>
      <c r="R1077" s="30">
        <f>+IFERROR(ROUND(e!AB1075/e!AA1075*100,1),0)</f>
        <v>49.3</v>
      </c>
      <c r="S1077" s="30">
        <f>+IFERROR(ROUND(SUM(e!AC1075:AF1075)/J1077*100,1),0)</f>
        <v>19.5</v>
      </c>
      <c r="T1077" s="30">
        <f>+IFERROR(ROUND(e!AG1075/e!Y1075*100,1),0)</f>
        <v>25.6</v>
      </c>
      <c r="U1077" s="30">
        <f>+IFERROR(ROUND(e!AH1075/SUM(e!AH1075:AJ1075)*100,1),0)</f>
        <v>27.5</v>
      </c>
      <c r="V1077" s="30">
        <f>+IFERROR(ROUND(e!AK1075/SUM(e!AK1075:AQ1075)*100,1),0)</f>
        <v>65.900000000000006</v>
      </c>
      <c r="W1077" s="30">
        <f>+IFERROR(ROUND(SUM(e!AR1075:BG1075)/J1077*100,1),0)</f>
        <v>13.3</v>
      </c>
      <c r="X1077" s="30">
        <f>+IFERROR(ROUND(SUM(e!BH1075:BI1075)/SUM(e!BJ1075:BK1075)*100,1),0)</f>
        <v>112.4</v>
      </c>
      <c r="Y1077" s="30">
        <f t="shared" si="113"/>
        <v>424</v>
      </c>
      <c r="Z1077" s="30">
        <f t="shared" si="114"/>
        <v>109</v>
      </c>
      <c r="AA1077" s="30">
        <f>+IFERROR(ROUND(K1077/SUM(e!T1075:V1075),1),0)</f>
        <v>190.1</v>
      </c>
      <c r="AB1077" s="42">
        <f>+IFERROR(ROUND((SUM(e!BJ1075:BK1075)-SUM(e!BL1075:BO1075))/SUM(e!T1075:V1075),1),0)</f>
        <v>174.4</v>
      </c>
      <c r="AC1077" s="30">
        <f>+IFERROR(ROUND(e!BP1075/e!BQ1075*100,1),0)</f>
        <v>214.2</v>
      </c>
      <c r="AD1077" s="101">
        <f>+e!BR1075</f>
        <v>5200</v>
      </c>
      <c r="AF1077" s="5"/>
      <c r="AG1077" s="29"/>
      <c r="BG1077" s="5"/>
      <c r="BH1077" s="29"/>
      <c r="CH1077" s="5"/>
      <c r="CI1077" s="29"/>
    </row>
    <row r="1078" spans="2:87">
      <c r="B1078" s="40" t="s">
        <v>2521</v>
      </c>
      <c r="C1078" s="30" t="s">
        <v>2522</v>
      </c>
      <c r="D1078" s="30" t="s">
        <v>1326</v>
      </c>
      <c r="E1078" s="30" t="s">
        <v>2533</v>
      </c>
      <c r="F1078" s="30" t="str">
        <f t="shared" si="112"/>
        <v>岡山県玉野市</v>
      </c>
      <c r="G1078" s="41">
        <f>+e!F1076</f>
        <v>57608</v>
      </c>
      <c r="H1078" s="41">
        <f>+e!G1076</f>
        <v>25</v>
      </c>
      <c r="I1078" s="41">
        <f>+SUM(e!H1076:K1076)</f>
        <v>1</v>
      </c>
      <c r="J1078" s="41">
        <f>+SUM(e!L1076:O1076)</f>
        <v>443096</v>
      </c>
      <c r="K1078" s="41">
        <f>+e!P1076</f>
        <v>1340943</v>
      </c>
      <c r="L1078" s="41">
        <f>+SUM(e!Q1076:R1076)</f>
        <v>132473</v>
      </c>
      <c r="M1078" s="31">
        <f>+IFERROR(ROUND(e!P1076/e!S1076,0),0)</f>
        <v>53638</v>
      </c>
      <c r="N1078" s="30">
        <f>+IFERROR(ROUND(SUM(e!T1076:V1076)/e!S1076,0),0)</f>
        <v>454</v>
      </c>
      <c r="O1078" s="30">
        <f>+IFERROR(ROUND(e!W1076/e!G1076*100,1),0)</f>
        <v>32</v>
      </c>
      <c r="P1078" s="41">
        <f>+e!X1076</f>
        <v>5</v>
      </c>
      <c r="Q1078" s="30">
        <f>+IFERROR(ROUND(e!Z1076/e!Y1076*100,1),0)</f>
        <v>0</v>
      </c>
      <c r="R1078" s="30">
        <f>+IFERROR(ROUND(e!AB1076/e!AA1076*100,1),0)</f>
        <v>0</v>
      </c>
      <c r="S1078" s="30">
        <f>+IFERROR(ROUND(SUM(e!AC1076:AF1076)/J1078*100,1),0)</f>
        <v>24.1</v>
      </c>
      <c r="T1078" s="30">
        <f>+IFERROR(ROUND(e!AG1076/e!Y1076*100,1),0)</f>
        <v>0</v>
      </c>
      <c r="U1078" s="30">
        <f>+IFERROR(ROUND(e!AH1076/SUM(e!AH1076:AJ1076)*100,1),0)</f>
        <v>0</v>
      </c>
      <c r="V1078" s="30">
        <f>+IFERROR(ROUND(e!AK1076/SUM(e!AK1076:AQ1076)*100,1),0)</f>
        <v>81.8</v>
      </c>
      <c r="W1078" s="30">
        <f>+IFERROR(ROUND(SUM(e!AR1076:BG1076)/J1078*100,1),0)</f>
        <v>9.6</v>
      </c>
      <c r="X1078" s="30">
        <f>+IFERROR(ROUND(SUM(e!BH1076:BI1076)/SUM(e!BJ1076:BK1076)*100,1),0)</f>
        <v>112.9</v>
      </c>
      <c r="Y1078" s="30">
        <f t="shared" si="113"/>
        <v>9.9</v>
      </c>
      <c r="Z1078" s="30">
        <f t="shared" si="114"/>
        <v>110</v>
      </c>
      <c r="AA1078" s="30">
        <f>+IFERROR(ROUND(K1078/SUM(e!T1076:V1076),1),0)</f>
        <v>118.2</v>
      </c>
      <c r="AB1078" s="42">
        <f>+IFERROR(ROUND((SUM(e!BJ1076:BK1076)-SUM(e!BL1076:BO1076))/SUM(e!T1076:V1076),1),0)</f>
        <v>107.5</v>
      </c>
      <c r="AC1078" s="30">
        <f>+IFERROR(ROUND(e!BP1076/e!BQ1076*100,1),0)</f>
        <v>845</v>
      </c>
      <c r="AD1078" s="101">
        <f>+e!BR1076</f>
        <v>40000</v>
      </c>
      <c r="AF1078" s="5"/>
      <c r="AG1078" s="29"/>
      <c r="BG1078" s="5"/>
      <c r="BH1078" s="29"/>
      <c r="CH1078" s="5"/>
      <c r="CI1078" s="29"/>
    </row>
    <row r="1079" spans="2:87">
      <c r="B1079" s="40" t="s">
        <v>2521</v>
      </c>
      <c r="C1079" s="30" t="s">
        <v>2522</v>
      </c>
      <c r="D1079" s="30" t="s">
        <v>1330</v>
      </c>
      <c r="E1079" s="30" t="s">
        <v>2534</v>
      </c>
      <c r="F1079" s="30" t="str">
        <f t="shared" si="112"/>
        <v>岡山県美作市</v>
      </c>
      <c r="G1079" s="41">
        <f>+e!F1077</f>
        <v>19282</v>
      </c>
      <c r="H1079" s="41">
        <f>+e!G1077</f>
        <v>13</v>
      </c>
      <c r="I1079" s="41">
        <f>+SUM(e!H1077:K1077)</f>
        <v>9</v>
      </c>
      <c r="J1079" s="41">
        <f>+SUM(e!L1077:O1077)</f>
        <v>583132</v>
      </c>
      <c r="K1079" s="41">
        <f>+e!P1077</f>
        <v>496499</v>
      </c>
      <c r="L1079" s="41">
        <f>+SUM(e!Q1077:R1077)</f>
        <v>428564</v>
      </c>
      <c r="M1079" s="31">
        <f>+IFERROR(ROUND(e!P1077/e!S1077,0),0)</f>
        <v>38192</v>
      </c>
      <c r="N1079" s="30">
        <f>+IFERROR(ROUND(SUM(e!T1077:V1077)/e!S1077,0),0)</f>
        <v>185</v>
      </c>
      <c r="O1079" s="30">
        <f>+IFERROR(ROUND(e!W1077/e!G1077*100,1),0)</f>
        <v>38.5</v>
      </c>
      <c r="P1079" s="41">
        <f>+e!X1077</f>
        <v>3</v>
      </c>
      <c r="Q1079" s="30">
        <f>+IFERROR(ROUND(e!Z1077/e!Y1077*100,1),0)</f>
        <v>0</v>
      </c>
      <c r="R1079" s="30">
        <f>+IFERROR(ROUND(e!AB1077/e!AA1077*100,1),0)</f>
        <v>63.2</v>
      </c>
      <c r="S1079" s="30">
        <f>+IFERROR(ROUND(SUM(e!AC1077:AF1077)/J1079*100,1),0)</f>
        <v>2.6</v>
      </c>
      <c r="T1079" s="30">
        <f>+IFERROR(ROUND(e!AG1077/e!Y1077*100,1),0)</f>
        <v>0</v>
      </c>
      <c r="U1079" s="30">
        <f>+IFERROR(ROUND(e!AH1077/SUM(e!AH1077:AJ1077)*100,1),0)</f>
        <v>0</v>
      </c>
      <c r="V1079" s="30">
        <f>+IFERROR(ROUND(e!AK1077/SUM(e!AK1077:AQ1077)*100,1),0)</f>
        <v>40.200000000000003</v>
      </c>
      <c r="W1079" s="30">
        <f>+IFERROR(ROUND(SUM(e!AR1077:BG1077)/J1079*100,1),0)</f>
        <v>2.4</v>
      </c>
      <c r="X1079" s="30">
        <f>+IFERROR(ROUND(SUM(e!BH1077:BI1077)/SUM(e!BJ1077:BK1077)*100,1),0)</f>
        <v>106.6</v>
      </c>
      <c r="Y1079" s="30">
        <f t="shared" si="113"/>
        <v>86.3</v>
      </c>
      <c r="Z1079" s="30">
        <f t="shared" si="114"/>
        <v>102.8</v>
      </c>
      <c r="AA1079" s="30">
        <f>+IFERROR(ROUND(K1079/SUM(e!T1077:V1077),1),0)</f>
        <v>206.9</v>
      </c>
      <c r="AB1079" s="42">
        <f>+IFERROR(ROUND((SUM(e!BJ1077:BK1077)-SUM(e!BL1077:BO1077))/SUM(e!T1077:V1077),1),0)</f>
        <v>201.2</v>
      </c>
      <c r="AC1079" s="30">
        <f>+IFERROR(ROUND(e!BP1077/e!BQ1077*100,1),0)</f>
        <v>522.6</v>
      </c>
      <c r="AD1079" s="101">
        <f>+e!BR1077</f>
        <v>0</v>
      </c>
      <c r="AF1079" s="5"/>
      <c r="AG1079" s="29"/>
      <c r="BG1079" s="5"/>
      <c r="BH1079" s="29"/>
      <c r="CH1079" s="5"/>
      <c r="CI1079" s="29"/>
    </row>
    <row r="1080" spans="2:87">
      <c r="B1080" s="40" t="s">
        <v>2521</v>
      </c>
      <c r="C1080" s="30" t="s">
        <v>2522</v>
      </c>
      <c r="D1080" s="30" t="s">
        <v>1535</v>
      </c>
      <c r="E1080" s="30" t="s">
        <v>2535</v>
      </c>
      <c r="F1080" s="30" t="str">
        <f t="shared" si="112"/>
        <v>岡山県井原市</v>
      </c>
      <c r="G1080" s="41">
        <f>+e!F1078</f>
        <v>31029</v>
      </c>
      <c r="H1080" s="41">
        <f>+e!G1078</f>
        <v>11</v>
      </c>
      <c r="I1080" s="41">
        <f>+SUM(e!H1078:K1078)</f>
        <v>3</v>
      </c>
      <c r="J1080" s="41">
        <f>+SUM(e!L1078:O1078)</f>
        <v>368235</v>
      </c>
      <c r="K1080" s="41">
        <f>+e!P1078</f>
        <v>443540</v>
      </c>
      <c r="L1080" s="41">
        <f>+SUM(e!Q1078:R1078)</f>
        <v>2680800</v>
      </c>
      <c r="M1080" s="31">
        <f>+IFERROR(ROUND(e!P1078/e!S1078,0),0)</f>
        <v>44354</v>
      </c>
      <c r="N1080" s="30">
        <f>+IFERROR(ROUND(SUM(e!T1078:V1078)/e!S1078,0),0)</f>
        <v>285</v>
      </c>
      <c r="O1080" s="30">
        <f>+IFERROR(ROUND(e!W1078/e!G1078*100,1),0)</f>
        <v>45.5</v>
      </c>
      <c r="P1080" s="41">
        <f>+e!X1078</f>
        <v>6</v>
      </c>
      <c r="Q1080" s="30">
        <f>+IFERROR(ROUND(e!Z1078/e!Y1078*100,1),0)</f>
        <v>0</v>
      </c>
      <c r="R1080" s="30">
        <f>+IFERROR(ROUND(e!AB1078/e!AA1078*100,1),0)</f>
        <v>31.1</v>
      </c>
      <c r="S1080" s="30">
        <f>+IFERROR(ROUND(SUM(e!AC1078:AF1078)/J1080*100,1),0)</f>
        <v>0</v>
      </c>
      <c r="T1080" s="30">
        <f>+IFERROR(ROUND(e!AG1078/e!Y1078*100,1),0)</f>
        <v>26.1</v>
      </c>
      <c r="U1080" s="30">
        <f>+IFERROR(ROUND(e!AH1078/SUM(e!AH1078:AJ1078)*100,1),0)</f>
        <v>0</v>
      </c>
      <c r="V1080" s="30">
        <f>+IFERROR(ROUND(e!AK1078/SUM(e!AK1078:AQ1078)*100,1),0)</f>
        <v>43.1</v>
      </c>
      <c r="W1080" s="30">
        <f>+IFERROR(ROUND(SUM(e!AR1078:BG1078)/J1080*100,1),0)</f>
        <v>1.2</v>
      </c>
      <c r="X1080" s="30">
        <f>+IFERROR(ROUND(SUM(e!BH1078:BI1078)/SUM(e!BJ1078:BK1078)*100,1),0)</f>
        <v>114.2</v>
      </c>
      <c r="Y1080" s="30">
        <f t="shared" si="113"/>
        <v>604.4</v>
      </c>
      <c r="Z1080" s="30">
        <f t="shared" si="114"/>
        <v>105.9</v>
      </c>
      <c r="AA1080" s="30">
        <f>+IFERROR(ROUND(K1080/SUM(e!T1078:V1078),1),0)</f>
        <v>155.5</v>
      </c>
      <c r="AB1080" s="42">
        <f>+IFERROR(ROUND((SUM(e!BJ1078:BK1078)-SUM(e!BL1078:BO1078))/SUM(e!T1078:V1078),1),0)</f>
        <v>146.80000000000001</v>
      </c>
      <c r="AC1080" s="30">
        <f>+IFERROR(ROUND(e!BP1078/e!BQ1078*100,1),0)</f>
        <v>485.1</v>
      </c>
      <c r="AD1080" s="101">
        <f>+e!BR1078</f>
        <v>0</v>
      </c>
      <c r="AF1080" s="5"/>
      <c r="AG1080" s="29"/>
      <c r="BG1080" s="5"/>
      <c r="BH1080" s="29"/>
      <c r="CH1080" s="5"/>
      <c r="CI1080" s="29"/>
    </row>
    <row r="1081" spans="2:87">
      <c r="B1081" s="40" t="s">
        <v>2521</v>
      </c>
      <c r="C1081" s="30" t="s">
        <v>2522</v>
      </c>
      <c r="D1081" s="30" t="s">
        <v>1609</v>
      </c>
      <c r="E1081" s="30" t="s">
        <v>2536</v>
      </c>
      <c r="F1081" s="30" t="str">
        <f t="shared" si="112"/>
        <v>岡山県勝央町</v>
      </c>
      <c r="G1081" s="41">
        <f>+e!F1079</f>
        <v>10956</v>
      </c>
      <c r="H1081" s="41">
        <f>+e!G1079</f>
        <v>4</v>
      </c>
      <c r="I1081" s="41">
        <f>+SUM(e!H1079:K1079)</f>
        <v>0</v>
      </c>
      <c r="J1081" s="41">
        <f>+SUM(e!L1079:O1079)</f>
        <v>190329</v>
      </c>
      <c r="K1081" s="41">
        <f>+e!P1079</f>
        <v>316039</v>
      </c>
      <c r="L1081" s="41">
        <f>+SUM(e!Q1079:R1079)</f>
        <v>785584</v>
      </c>
      <c r="M1081" s="31">
        <f>+IFERROR(ROUND(e!P1079/e!S1079,0),0)</f>
        <v>105346</v>
      </c>
      <c r="N1081" s="30">
        <f>+IFERROR(ROUND(SUM(e!T1079:V1079)/e!S1079,0),0)</f>
        <v>453</v>
      </c>
      <c r="O1081" s="30">
        <f>+IFERROR(ROUND(e!W1079/e!G1079*100,1),0)</f>
        <v>50</v>
      </c>
      <c r="P1081" s="41">
        <f>+e!X1079</f>
        <v>12</v>
      </c>
      <c r="Q1081" s="30">
        <f>+IFERROR(ROUND(e!Z1079/e!Y1079*100,1),0)</f>
        <v>0</v>
      </c>
      <c r="R1081" s="30">
        <f>+IFERROR(ROUND(e!AB1079/e!AA1079*100,1),0)</f>
        <v>0</v>
      </c>
      <c r="S1081" s="30">
        <f>+IFERROR(ROUND(SUM(e!AC1079:AF1079)/J1081*100,1),0)</f>
        <v>4.7</v>
      </c>
      <c r="T1081" s="30">
        <f>+IFERROR(ROUND(e!AG1079/e!Y1079*100,1),0)</f>
        <v>0</v>
      </c>
      <c r="U1081" s="30">
        <f>+IFERROR(ROUND(e!AH1079/SUM(e!AH1079:AJ1079)*100,1),0)</f>
        <v>0</v>
      </c>
      <c r="V1081" s="30">
        <f>+IFERROR(ROUND(e!AK1079/SUM(e!AK1079:AQ1079)*100,1),0)</f>
        <v>0</v>
      </c>
      <c r="W1081" s="30">
        <f>+IFERROR(ROUND(SUM(e!AR1079:BG1079)/J1081*100,1),0)</f>
        <v>3.3</v>
      </c>
      <c r="X1081" s="30">
        <f>+IFERROR(ROUND(SUM(e!BH1079:BI1079)/SUM(e!BJ1079:BK1079)*100,1),0)</f>
        <v>96.1</v>
      </c>
      <c r="Y1081" s="30">
        <f t="shared" si="113"/>
        <v>248.6</v>
      </c>
      <c r="Z1081" s="30">
        <f t="shared" si="114"/>
        <v>79.400000000000006</v>
      </c>
      <c r="AA1081" s="30">
        <f>+IFERROR(ROUND(K1081/SUM(e!T1079:V1079),1),0)</f>
        <v>232.4</v>
      </c>
      <c r="AB1081" s="42">
        <f>+IFERROR(ROUND((SUM(e!BJ1079:BK1079)-SUM(e!BL1079:BO1079))/SUM(e!T1079:V1079),1),0)</f>
        <v>292.60000000000002</v>
      </c>
      <c r="AC1081" s="30">
        <f>+IFERROR(ROUND(e!BP1079/e!BQ1079*100,1),0)</f>
        <v>236.6</v>
      </c>
      <c r="AD1081" s="101">
        <f>+e!BR1079</f>
        <v>7200</v>
      </c>
      <c r="AF1081" s="5"/>
      <c r="AG1081" s="29"/>
      <c r="BG1081" s="5"/>
      <c r="BH1081" s="29"/>
      <c r="CH1081" s="5"/>
      <c r="CI1081" s="29"/>
    </row>
    <row r="1082" spans="2:87">
      <c r="B1082" s="40" t="s">
        <v>2521</v>
      </c>
      <c r="C1082" s="30" t="s">
        <v>2522</v>
      </c>
      <c r="D1082" s="30" t="s">
        <v>1336</v>
      </c>
      <c r="E1082" s="30" t="s">
        <v>2537</v>
      </c>
      <c r="F1082" s="30" t="str">
        <f t="shared" si="112"/>
        <v>岡山県真庭市</v>
      </c>
      <c r="G1082" s="41">
        <f>+e!F1080</f>
        <v>20058</v>
      </c>
      <c r="H1082" s="41">
        <f>+e!G1080</f>
        <v>7</v>
      </c>
      <c r="I1082" s="41">
        <f>+SUM(e!H1080:K1080)</f>
        <v>7</v>
      </c>
      <c r="J1082" s="41">
        <f>+SUM(e!L1080:O1080)</f>
        <v>308923</v>
      </c>
      <c r="K1082" s="41">
        <f>+e!P1080</f>
        <v>468703</v>
      </c>
      <c r="L1082" s="41">
        <f>+SUM(e!Q1080:R1080)</f>
        <v>4213211</v>
      </c>
      <c r="M1082" s="31">
        <f>+IFERROR(ROUND(e!P1080/e!S1080,0),0)</f>
        <v>93741</v>
      </c>
      <c r="N1082" s="30">
        <f>+IFERROR(ROUND(SUM(e!T1080:V1080)/e!S1080,0),0)</f>
        <v>442</v>
      </c>
      <c r="O1082" s="30">
        <f>+IFERROR(ROUND(e!W1080/e!G1080*100,1),0)</f>
        <v>57.1</v>
      </c>
      <c r="P1082" s="41">
        <f>+e!X1080</f>
        <v>7</v>
      </c>
      <c r="Q1082" s="30">
        <f>+IFERROR(ROUND(e!Z1080/e!Y1080*100,1),0)</f>
        <v>0</v>
      </c>
      <c r="R1082" s="30">
        <f>+IFERROR(ROUND(e!AB1080/e!AA1080*100,1),0)</f>
        <v>49.6</v>
      </c>
      <c r="S1082" s="30">
        <f>+IFERROR(ROUND(SUM(e!AC1080:AF1080)/J1082*100,1),0)</f>
        <v>7.6</v>
      </c>
      <c r="T1082" s="30">
        <f>+IFERROR(ROUND(e!AG1080/e!Y1080*100,1),0)</f>
        <v>38</v>
      </c>
      <c r="U1082" s="30">
        <f>+IFERROR(ROUND(e!AH1080/SUM(e!AH1080:AJ1080)*100,1),0)</f>
        <v>38</v>
      </c>
      <c r="V1082" s="30">
        <f>+IFERROR(ROUND(e!AK1080/SUM(e!AK1080:AQ1080)*100,1),0)</f>
        <v>19.600000000000001</v>
      </c>
      <c r="W1082" s="30">
        <f>+IFERROR(ROUND(SUM(e!AR1080:BG1080)/J1082*100,1),0)</f>
        <v>4.4000000000000004</v>
      </c>
      <c r="X1082" s="30">
        <f>+IFERROR(ROUND(SUM(e!BH1080:BI1080)/SUM(e!BJ1080:BK1080)*100,1),0)</f>
        <v>107</v>
      </c>
      <c r="Y1082" s="30">
        <f t="shared" si="113"/>
        <v>898.9</v>
      </c>
      <c r="Z1082" s="30">
        <f t="shared" si="114"/>
        <v>91.6</v>
      </c>
      <c r="AA1082" s="30">
        <f>+IFERROR(ROUND(K1082/SUM(e!T1080:V1080),1),0)</f>
        <v>212</v>
      </c>
      <c r="AB1082" s="42">
        <f>+IFERROR(ROUND((SUM(e!BJ1080:BK1080)-SUM(e!BL1080:BO1080))/SUM(e!T1080:V1080),1),0)</f>
        <v>231.5</v>
      </c>
      <c r="AC1082" s="30">
        <f>+IFERROR(ROUND(e!BP1080/e!BQ1080*100,1),0)</f>
        <v>299.10000000000002</v>
      </c>
      <c r="AD1082" s="101">
        <f>+e!BR1080</f>
        <v>0</v>
      </c>
      <c r="AF1082" s="5"/>
      <c r="AG1082" s="29"/>
      <c r="BG1082" s="5"/>
      <c r="BH1082" s="29"/>
      <c r="CH1082" s="5"/>
      <c r="CI1082" s="29"/>
    </row>
    <row r="1083" spans="2:87">
      <c r="B1083" s="40" t="s">
        <v>2521</v>
      </c>
      <c r="C1083" s="30" t="s">
        <v>2522</v>
      </c>
      <c r="D1083" s="30" t="s">
        <v>1338</v>
      </c>
      <c r="E1083" s="30" t="s">
        <v>2538</v>
      </c>
      <c r="F1083" s="30" t="str">
        <f t="shared" si="112"/>
        <v>岡山県赤磐市</v>
      </c>
      <c r="G1083" s="41">
        <f>+e!F1081</f>
        <v>42449</v>
      </c>
      <c r="H1083" s="41">
        <f>+e!G1081</f>
        <v>11</v>
      </c>
      <c r="I1083" s="41">
        <f>+SUM(e!H1081:K1081)</f>
        <v>6</v>
      </c>
      <c r="J1083" s="41">
        <f>+SUM(e!L1081:O1081)</f>
        <v>413825</v>
      </c>
      <c r="K1083" s="41">
        <f>+e!P1081</f>
        <v>863541</v>
      </c>
      <c r="L1083" s="41">
        <f>+SUM(e!Q1081:R1081)</f>
        <v>1005362</v>
      </c>
      <c r="M1083" s="31">
        <f>+IFERROR(ROUND(e!P1081/e!S1081,0),0)</f>
        <v>95949</v>
      </c>
      <c r="N1083" s="30">
        <f>+IFERROR(ROUND(SUM(e!T1081:V1081)/e!S1081,0),0)</f>
        <v>512</v>
      </c>
      <c r="O1083" s="30">
        <f>+IFERROR(ROUND(e!W1081/e!G1081*100,1),0)</f>
        <v>45.5</v>
      </c>
      <c r="P1083" s="41">
        <f>+e!X1081</f>
        <v>7</v>
      </c>
      <c r="Q1083" s="30">
        <f>+IFERROR(ROUND(e!Z1081/e!Y1081*100,1),0)</f>
        <v>0</v>
      </c>
      <c r="R1083" s="30">
        <f>+IFERROR(ROUND(e!AB1081/e!AA1081*100,1),0)</f>
        <v>86.2</v>
      </c>
      <c r="S1083" s="30">
        <f>+IFERROR(ROUND(SUM(e!AC1081:AF1081)/J1083*100,1),0)</f>
        <v>0</v>
      </c>
      <c r="T1083" s="30">
        <f>+IFERROR(ROUND(e!AG1081/e!Y1081*100,1),0)</f>
        <v>0</v>
      </c>
      <c r="U1083" s="30">
        <f>+IFERROR(ROUND(e!AH1081/SUM(e!AH1081:AJ1081)*100,1),0)</f>
        <v>0</v>
      </c>
      <c r="V1083" s="30">
        <f>+IFERROR(ROUND(e!AK1081/SUM(e!AK1081:AQ1081)*100,1),0)</f>
        <v>1.8</v>
      </c>
      <c r="W1083" s="30">
        <f>+IFERROR(ROUND(SUM(e!AR1081:BG1081)/J1083*100,1),0)</f>
        <v>3.7</v>
      </c>
      <c r="X1083" s="30">
        <f>+IFERROR(ROUND(SUM(e!BH1081:BI1081)/SUM(e!BJ1081:BK1081)*100,1),0)</f>
        <v>108.8</v>
      </c>
      <c r="Y1083" s="30">
        <f t="shared" si="113"/>
        <v>116.4</v>
      </c>
      <c r="Z1083" s="30">
        <f t="shared" si="114"/>
        <v>98.8</v>
      </c>
      <c r="AA1083" s="30">
        <f>+IFERROR(ROUND(K1083/SUM(e!T1081:V1081),1),0)</f>
        <v>187.5</v>
      </c>
      <c r="AB1083" s="42">
        <f>+IFERROR(ROUND((SUM(e!BJ1081:BK1081)-SUM(e!BL1081:BO1081))/SUM(e!T1081:V1081),1),0)</f>
        <v>189.7</v>
      </c>
      <c r="AC1083" s="30">
        <f>+IFERROR(ROUND(e!BP1081/e!BQ1081*100,1),0)</f>
        <v>1084.8</v>
      </c>
      <c r="AD1083" s="101">
        <f>+e!BR1081</f>
        <v>18750</v>
      </c>
      <c r="AF1083" s="5"/>
      <c r="AG1083" s="29"/>
      <c r="BG1083" s="5"/>
      <c r="BH1083" s="29"/>
      <c r="CH1083" s="5"/>
      <c r="CI1083" s="29"/>
    </row>
    <row r="1084" spans="2:87">
      <c r="B1084" s="40" t="s">
        <v>2521</v>
      </c>
      <c r="C1084" s="30" t="s">
        <v>2522</v>
      </c>
      <c r="D1084" s="30" t="s">
        <v>1340</v>
      </c>
      <c r="E1084" s="30" t="s">
        <v>2539</v>
      </c>
      <c r="F1084" s="30" t="str">
        <f t="shared" si="112"/>
        <v>岡山県浅口市</v>
      </c>
      <c r="G1084" s="41">
        <f>+e!F1082</f>
        <v>32264</v>
      </c>
      <c r="H1084" s="41">
        <f>+e!G1082</f>
        <v>7</v>
      </c>
      <c r="I1084" s="41">
        <f>+SUM(e!H1082:K1082)</f>
        <v>0</v>
      </c>
      <c r="J1084" s="41">
        <f>+SUM(e!L1082:O1082)</f>
        <v>263432</v>
      </c>
      <c r="K1084" s="41">
        <f>+e!P1082</f>
        <v>531995</v>
      </c>
      <c r="L1084" s="41">
        <f>+SUM(e!Q1082:R1082)</f>
        <v>596239</v>
      </c>
      <c r="M1084" s="31">
        <f>+IFERROR(ROUND(e!P1082/e!S1082,0),0)</f>
        <v>531995</v>
      </c>
      <c r="N1084" s="30">
        <f>+IFERROR(ROUND(SUM(e!T1082:V1082)/e!S1082,0),0)</f>
        <v>3277</v>
      </c>
      <c r="O1084" s="30">
        <f>+IFERROR(ROUND(e!W1082/e!G1082*100,1),0)</f>
        <v>28.6</v>
      </c>
      <c r="P1084" s="41">
        <f>+e!X1082</f>
        <v>4</v>
      </c>
      <c r="Q1084" s="30">
        <f>+IFERROR(ROUND(e!Z1082/e!Y1082*100,1),0)</f>
        <v>0</v>
      </c>
      <c r="R1084" s="30">
        <f>+IFERROR(ROUND(e!AB1082/e!AA1082*100,1),0)</f>
        <v>0</v>
      </c>
      <c r="S1084" s="30">
        <f>+IFERROR(ROUND(SUM(e!AC1082:AF1082)/J1084*100,1),0)</f>
        <v>0</v>
      </c>
      <c r="T1084" s="30">
        <f>+IFERROR(ROUND(e!AG1082/e!Y1082*100,1),0)</f>
        <v>0</v>
      </c>
      <c r="U1084" s="30">
        <f>+IFERROR(ROUND(e!AH1082/SUM(e!AH1082:AJ1082)*100,1),0)</f>
        <v>0</v>
      </c>
      <c r="V1084" s="30">
        <f>+IFERROR(ROUND(e!AK1082/SUM(e!AK1082:AQ1082)*100,1),0)</f>
        <v>0</v>
      </c>
      <c r="W1084" s="30">
        <f>+IFERROR(ROUND(SUM(e!AR1082:BG1082)/J1084*100,1),0)</f>
        <v>3.9</v>
      </c>
      <c r="X1084" s="30">
        <f>+IFERROR(ROUND(SUM(e!BH1082:BI1082)/SUM(e!BJ1082:BK1082)*100,1),0)</f>
        <v>99</v>
      </c>
      <c r="Y1084" s="30">
        <f t="shared" si="113"/>
        <v>112.1</v>
      </c>
      <c r="Z1084" s="30">
        <f t="shared" si="114"/>
        <v>91.4</v>
      </c>
      <c r="AA1084" s="30">
        <f>+IFERROR(ROUND(K1084/SUM(e!T1082:V1082),1),0)</f>
        <v>162.30000000000001</v>
      </c>
      <c r="AB1084" s="42">
        <f>+IFERROR(ROUND((SUM(e!BJ1082:BK1082)-SUM(e!BL1082:BO1082))/SUM(e!T1082:V1082),1),0)</f>
        <v>177.6</v>
      </c>
      <c r="AC1084" s="30">
        <f>+IFERROR(ROUND(e!BP1082/e!BQ1082*100,1),0)</f>
        <v>488.2</v>
      </c>
      <c r="AD1084" s="101">
        <f>+e!BR1082</f>
        <v>19000</v>
      </c>
      <c r="AF1084" s="5"/>
      <c r="AG1084" s="29"/>
      <c r="BG1084" s="5"/>
      <c r="BH1084" s="29"/>
      <c r="CH1084" s="5"/>
      <c r="CI1084" s="29"/>
    </row>
    <row r="1085" spans="2:87">
      <c r="B1085" s="40" t="s">
        <v>2521</v>
      </c>
      <c r="C1085" s="30" t="s">
        <v>2522</v>
      </c>
      <c r="D1085" s="30" t="s">
        <v>1489</v>
      </c>
      <c r="E1085" s="30" t="s">
        <v>2540</v>
      </c>
      <c r="F1085" s="30" t="str">
        <f t="shared" si="112"/>
        <v>岡山県里庄町</v>
      </c>
      <c r="G1085" s="41">
        <f>+e!F1083</f>
        <v>10520</v>
      </c>
      <c r="H1085" s="41">
        <f>+e!G1083</f>
        <v>2</v>
      </c>
      <c r="I1085" s="41">
        <f>+SUM(e!H1083:K1083)</f>
        <v>0</v>
      </c>
      <c r="J1085" s="41">
        <f>+SUM(e!L1083:O1083)</f>
        <v>101001</v>
      </c>
      <c r="K1085" s="41">
        <f>+e!P1083</f>
        <v>233482</v>
      </c>
      <c r="L1085" s="41">
        <f>+SUM(e!Q1083:R1083)</f>
        <v>62059</v>
      </c>
      <c r="M1085" s="31">
        <f>+IFERROR(ROUND(e!P1083/e!S1083,0),0)</f>
        <v>233482</v>
      </c>
      <c r="N1085" s="30">
        <f>+IFERROR(ROUND(SUM(e!T1083:V1083)/e!S1083,0),0)</f>
        <v>1391</v>
      </c>
      <c r="O1085" s="30">
        <f>+IFERROR(ROUND(e!W1083/e!G1083*100,1),0)</f>
        <v>50</v>
      </c>
      <c r="P1085" s="41">
        <f>+e!X1083</f>
        <v>3</v>
      </c>
      <c r="Q1085" s="30">
        <f>+IFERROR(ROUND(e!Z1083/e!Y1083*100,1),0)</f>
        <v>0</v>
      </c>
      <c r="R1085" s="30">
        <f>+IFERROR(ROUND(e!AB1083/e!AA1083*100,1),0)</f>
        <v>0</v>
      </c>
      <c r="S1085" s="30">
        <f>+IFERROR(ROUND(SUM(e!AC1083:AF1083)/J1085*100,1),0)</f>
        <v>19</v>
      </c>
      <c r="T1085" s="30">
        <f>+IFERROR(ROUND(e!AG1083/e!Y1083*100,1),0)</f>
        <v>0</v>
      </c>
      <c r="U1085" s="30">
        <f>+IFERROR(ROUND(e!AH1083/SUM(e!AH1083:AJ1083)*100,1),0)</f>
        <v>0</v>
      </c>
      <c r="V1085" s="30">
        <f>+IFERROR(ROUND(e!AK1083/SUM(e!AK1083:AQ1083)*100,1),0)</f>
        <v>0</v>
      </c>
      <c r="W1085" s="30">
        <f>+IFERROR(ROUND(SUM(e!AR1083:BG1083)/J1085*100,1),0)</f>
        <v>10.3</v>
      </c>
      <c r="X1085" s="30">
        <f>+IFERROR(ROUND(SUM(e!BH1083:BI1083)/SUM(e!BJ1083:BK1083)*100,1),0)</f>
        <v>114.7</v>
      </c>
      <c r="Y1085" s="30">
        <f t="shared" si="113"/>
        <v>26.6</v>
      </c>
      <c r="Z1085" s="30">
        <f t="shared" si="114"/>
        <v>115.6</v>
      </c>
      <c r="AA1085" s="30">
        <f>+IFERROR(ROUND(K1085/SUM(e!T1083:V1083),1),0)</f>
        <v>167.9</v>
      </c>
      <c r="AB1085" s="42">
        <f>+IFERROR(ROUND((SUM(e!BJ1083:BK1083)-SUM(e!BL1083:BO1083))/SUM(e!T1083:V1083),1),0)</f>
        <v>145.19999999999999</v>
      </c>
      <c r="AC1085" s="30">
        <f>+IFERROR(ROUND(e!BP1083/e!BQ1083*100,1),0)</f>
        <v>403</v>
      </c>
      <c r="AD1085" s="101">
        <f>+e!BR1083</f>
        <v>6000</v>
      </c>
      <c r="AF1085" s="5"/>
      <c r="AG1085" s="29"/>
      <c r="BG1085" s="5"/>
      <c r="BH1085" s="29"/>
      <c r="CH1085" s="5"/>
      <c r="CI1085" s="29"/>
    </row>
    <row r="1086" spans="2:87">
      <c r="B1086" s="40" t="s">
        <v>2521</v>
      </c>
      <c r="C1086" s="30" t="s">
        <v>2522</v>
      </c>
      <c r="D1086" s="30" t="s">
        <v>1346</v>
      </c>
      <c r="E1086" s="30" t="s">
        <v>2541</v>
      </c>
      <c r="F1086" s="30" t="str">
        <f t="shared" si="112"/>
        <v>岡山県鏡野町</v>
      </c>
      <c r="G1086" s="41">
        <f>+e!F1084</f>
        <v>11998</v>
      </c>
      <c r="H1086" s="41">
        <f>+e!G1084</f>
        <v>9</v>
      </c>
      <c r="I1086" s="41">
        <f>+SUM(e!H1084:K1084)</f>
        <v>4</v>
      </c>
      <c r="J1086" s="41">
        <f>+SUM(e!L1084:O1084)</f>
        <v>370254</v>
      </c>
      <c r="K1086" s="41">
        <f>+e!P1084</f>
        <v>288834</v>
      </c>
      <c r="L1086" s="41">
        <f>+SUM(e!Q1084:R1084)</f>
        <v>3325174</v>
      </c>
      <c r="M1086" s="31">
        <f>+IFERROR(ROUND(e!P1084/e!S1084,0),0)</f>
        <v>32093</v>
      </c>
      <c r="N1086" s="30">
        <f>+IFERROR(ROUND(SUM(e!T1084:V1084)/e!S1084,0),0)</f>
        <v>149</v>
      </c>
      <c r="O1086" s="30">
        <f>+IFERROR(ROUND(e!W1084/e!G1084*100,1),0)</f>
        <v>33.299999999999997</v>
      </c>
      <c r="P1086" s="41">
        <f>+e!X1084</f>
        <v>10</v>
      </c>
      <c r="Q1086" s="30">
        <f>+IFERROR(ROUND(e!Z1084/e!Y1084*100,1),0)</f>
        <v>0</v>
      </c>
      <c r="R1086" s="30">
        <f>+IFERROR(ROUND(e!AB1084/e!AA1084*100,1),0)</f>
        <v>17</v>
      </c>
      <c r="S1086" s="30">
        <f>+IFERROR(ROUND(SUM(e!AC1084:AF1084)/J1086*100,1),0)</f>
        <v>10</v>
      </c>
      <c r="T1086" s="30">
        <f>+IFERROR(ROUND(e!AG1084/e!Y1084*100,1),0)</f>
        <v>0</v>
      </c>
      <c r="U1086" s="30">
        <f>+IFERROR(ROUND(e!AH1084/SUM(e!AH1084:AJ1084)*100,1),0)</f>
        <v>0</v>
      </c>
      <c r="V1086" s="30">
        <f>+IFERROR(ROUND(e!AK1084/SUM(e!AK1084:AQ1084)*100,1),0)</f>
        <v>0</v>
      </c>
      <c r="W1086" s="30">
        <f>+IFERROR(ROUND(SUM(e!AR1084:BG1084)/J1086*100,1),0)</f>
        <v>33.200000000000003</v>
      </c>
      <c r="X1086" s="30">
        <f>+IFERROR(ROUND(SUM(e!BH1084:BI1084)/SUM(e!BJ1084:BK1084)*100,1),0)</f>
        <v>97.1</v>
      </c>
      <c r="Y1086" s="30">
        <f t="shared" si="113"/>
        <v>1151.2</v>
      </c>
      <c r="Z1086" s="30">
        <f t="shared" si="114"/>
        <v>59.8</v>
      </c>
      <c r="AA1086" s="30">
        <f>+IFERROR(ROUND(K1086/SUM(e!T1084:V1084),1),0)</f>
        <v>215.5</v>
      </c>
      <c r="AB1086" s="42">
        <f>+IFERROR(ROUND((SUM(e!BJ1084:BK1084)-SUM(e!BL1084:BO1084))/SUM(e!T1084:V1084),1),0)</f>
        <v>360.6</v>
      </c>
      <c r="AC1086" s="30">
        <f>+IFERROR(ROUND(e!BP1084/e!BQ1084*100,1),0)</f>
        <v>414.7</v>
      </c>
      <c r="AD1086" s="101">
        <f>+e!BR1084</f>
        <v>3000</v>
      </c>
      <c r="AF1086" s="5"/>
      <c r="AG1086" s="29"/>
      <c r="BG1086" s="5"/>
      <c r="BH1086" s="29"/>
      <c r="CH1086" s="5"/>
      <c r="CI1086" s="29"/>
    </row>
    <row r="1087" spans="2:87">
      <c r="B1087" s="40" t="s">
        <v>2521</v>
      </c>
      <c r="C1087" s="30" t="s">
        <v>2522</v>
      </c>
      <c r="D1087" s="30" t="s">
        <v>1348</v>
      </c>
      <c r="E1087" s="30" t="s">
        <v>2542</v>
      </c>
      <c r="F1087" s="30" t="str">
        <f t="shared" si="112"/>
        <v>岡山県倉敷市</v>
      </c>
      <c r="G1087" s="41">
        <f>+e!F1085</f>
        <v>474780</v>
      </c>
      <c r="H1087" s="41">
        <f>+e!G1085</f>
        <v>129</v>
      </c>
      <c r="I1087" s="41">
        <f>+SUM(e!H1085:K1085)</f>
        <v>5</v>
      </c>
      <c r="J1087" s="41">
        <f>+SUM(e!L1085:O1085)</f>
        <v>3279516</v>
      </c>
      <c r="K1087" s="41">
        <f>+e!P1085</f>
        <v>6037059</v>
      </c>
      <c r="L1087" s="41">
        <f>+SUM(e!Q1085:R1085)</f>
        <v>15914706</v>
      </c>
      <c r="M1087" s="31">
        <f>+IFERROR(ROUND(e!P1085/e!S1085,0),0)</f>
        <v>66341</v>
      </c>
      <c r="N1087" s="30">
        <f>+IFERROR(ROUND(SUM(e!T1085:V1085)/e!S1085,0),0)</f>
        <v>607</v>
      </c>
      <c r="O1087" s="30">
        <f>+IFERROR(ROUND(e!W1085/e!G1085*100,1),0)</f>
        <v>63.6</v>
      </c>
      <c r="P1087" s="41">
        <f>+e!X1085</f>
        <v>9</v>
      </c>
      <c r="Q1087" s="30">
        <f>+IFERROR(ROUND(e!Z1085/e!Y1085*100,1),0)</f>
        <v>0</v>
      </c>
      <c r="R1087" s="30">
        <f>+IFERROR(ROUND(e!AB1085/e!AA1085*100,1),0)</f>
        <v>38.799999999999997</v>
      </c>
      <c r="S1087" s="30">
        <f>+IFERROR(ROUND(SUM(e!AC1085:AF1085)/J1087*100,1),0)</f>
        <v>15.5</v>
      </c>
      <c r="T1087" s="30">
        <f>+IFERROR(ROUND(e!AG1085/e!Y1085*100,1),0)</f>
        <v>27.2</v>
      </c>
      <c r="U1087" s="30">
        <f>+IFERROR(ROUND(e!AH1085/SUM(e!AH1085:AJ1085)*100,1),0)</f>
        <v>43.7</v>
      </c>
      <c r="V1087" s="30">
        <f>+IFERROR(ROUND(e!AK1085/SUM(e!AK1085:AQ1085)*100,1),0)</f>
        <v>59</v>
      </c>
      <c r="W1087" s="30">
        <f>+IFERROR(ROUND(SUM(e!AR1085:BG1085)/J1087*100,1),0)</f>
        <v>19.100000000000001</v>
      </c>
      <c r="X1087" s="30">
        <f>+IFERROR(ROUND(SUM(e!BH1085:BI1085)/SUM(e!BJ1085:BK1085)*100,1),0)</f>
        <v>112.3</v>
      </c>
      <c r="Y1087" s="30">
        <f t="shared" si="113"/>
        <v>263.60000000000002</v>
      </c>
      <c r="Z1087" s="30">
        <f t="shared" si="114"/>
        <v>101.1</v>
      </c>
      <c r="AA1087" s="30">
        <f>+IFERROR(ROUND(K1087/SUM(e!T1085:V1085),1),0)</f>
        <v>109.3</v>
      </c>
      <c r="AB1087" s="42">
        <f>+IFERROR(ROUND((SUM(e!BJ1085:BK1085)-SUM(e!BL1085:BO1085))/SUM(e!T1085:V1085),1),0)</f>
        <v>108.1</v>
      </c>
      <c r="AC1087" s="30">
        <f>+IFERROR(ROUND(e!BP1085/e!BQ1085*100,1),0)</f>
        <v>243.4</v>
      </c>
      <c r="AD1087" s="101">
        <f>+e!BR1085</f>
        <v>144340</v>
      </c>
      <c r="AF1087" s="5"/>
      <c r="AG1087" s="29"/>
      <c r="BG1087" s="5"/>
      <c r="BH1087" s="29"/>
      <c r="CH1087" s="5"/>
      <c r="CI1087" s="29"/>
    </row>
    <row r="1088" spans="2:87">
      <c r="B1088" s="40" t="s">
        <v>2521</v>
      </c>
      <c r="C1088" s="30" t="s">
        <v>2522</v>
      </c>
      <c r="D1088" s="30" t="s">
        <v>1354</v>
      </c>
      <c r="E1088" s="30" t="s">
        <v>2543</v>
      </c>
      <c r="F1088" s="30" t="str">
        <f t="shared" si="112"/>
        <v>岡山県矢掛町</v>
      </c>
      <c r="G1088" s="41">
        <f>+e!F1086</f>
        <v>13506</v>
      </c>
      <c r="H1088" s="41">
        <f>+e!G1086</f>
        <v>6</v>
      </c>
      <c r="I1088" s="41">
        <f>+SUM(e!H1086:K1086)</f>
        <v>4</v>
      </c>
      <c r="J1088" s="41">
        <f>+SUM(e!L1086:O1086)</f>
        <v>272027</v>
      </c>
      <c r="K1088" s="41">
        <f>+e!P1086</f>
        <v>231660</v>
      </c>
      <c r="L1088" s="41">
        <f>+SUM(e!Q1086:R1086)</f>
        <v>1842140</v>
      </c>
      <c r="M1088" s="31">
        <f>+IFERROR(ROUND(e!P1086/e!S1086,0),0)</f>
        <v>46332</v>
      </c>
      <c r="N1088" s="30">
        <f>+IFERROR(ROUND(SUM(e!T1086:V1086)/e!S1086,0),0)</f>
        <v>281</v>
      </c>
      <c r="O1088" s="30">
        <f>+IFERROR(ROUND(e!W1086/e!G1086*100,1),0)</f>
        <v>33.299999999999997</v>
      </c>
      <c r="P1088" s="41">
        <f>+e!X1086</f>
        <v>3</v>
      </c>
      <c r="Q1088" s="30">
        <f>+IFERROR(ROUND(e!Z1086/e!Y1086*100,1),0)</f>
        <v>0</v>
      </c>
      <c r="R1088" s="30">
        <f>+IFERROR(ROUND(e!AB1086/e!AA1086*100,1),0)</f>
        <v>80</v>
      </c>
      <c r="S1088" s="30">
        <f>+IFERROR(ROUND(SUM(e!AC1086:AF1086)/J1088*100,1),0)</f>
        <v>26.7</v>
      </c>
      <c r="T1088" s="30">
        <f>+IFERROR(ROUND(e!AG1086/e!Y1086*100,1),0)</f>
        <v>0</v>
      </c>
      <c r="U1088" s="30">
        <f>+IFERROR(ROUND(e!AH1086/SUM(e!AH1086:AJ1086)*100,1),0)</f>
        <v>0</v>
      </c>
      <c r="V1088" s="30">
        <f>+IFERROR(ROUND(e!AK1086/SUM(e!AK1086:AQ1086)*100,1),0)</f>
        <v>19.600000000000001</v>
      </c>
      <c r="W1088" s="30">
        <f>+IFERROR(ROUND(SUM(e!AR1086:BG1086)/J1088*100,1),0)</f>
        <v>4.3</v>
      </c>
      <c r="X1088" s="30">
        <f>+IFERROR(ROUND(SUM(e!BH1086:BI1086)/SUM(e!BJ1086:BK1086)*100,1),0)</f>
        <v>113.8</v>
      </c>
      <c r="Y1088" s="30">
        <f t="shared" si="113"/>
        <v>795.2</v>
      </c>
      <c r="Z1088" s="30">
        <f t="shared" si="114"/>
        <v>109.7</v>
      </c>
      <c r="AA1088" s="30">
        <f>+IFERROR(ROUND(K1088/SUM(e!T1086:V1086),1),0)</f>
        <v>164.9</v>
      </c>
      <c r="AB1088" s="42">
        <f>+IFERROR(ROUND((SUM(e!BJ1086:BK1086)-SUM(e!BL1086:BO1086))/SUM(e!T1086:V1086),1),0)</f>
        <v>150.30000000000001</v>
      </c>
      <c r="AC1088" s="30">
        <f>+IFERROR(ROUND(e!BP1086/e!BQ1086*100,1),0)</f>
        <v>286.39999999999998</v>
      </c>
      <c r="AD1088" s="101">
        <f>+e!BR1086</f>
        <v>0</v>
      </c>
      <c r="AF1088" s="5"/>
      <c r="AG1088" s="29"/>
      <c r="BG1088" s="5"/>
      <c r="BH1088" s="29"/>
      <c r="CH1088" s="5"/>
      <c r="CI1088" s="29"/>
    </row>
    <row r="1089" spans="2:87">
      <c r="B1089" s="40" t="s">
        <v>2521</v>
      </c>
      <c r="C1089" s="30" t="s">
        <v>2522</v>
      </c>
      <c r="D1089" s="30" t="s">
        <v>1356</v>
      </c>
      <c r="E1089" s="30" t="s">
        <v>2544</v>
      </c>
      <c r="F1089" s="30" t="str">
        <f t="shared" si="112"/>
        <v>岡山県奈義町</v>
      </c>
      <c r="G1089" s="41">
        <f>+e!F1087</f>
        <v>5542</v>
      </c>
      <c r="H1089" s="41">
        <f>+e!G1087</f>
        <v>3</v>
      </c>
      <c r="I1089" s="41">
        <f>+SUM(e!H1087:K1087)</f>
        <v>0</v>
      </c>
      <c r="J1089" s="41">
        <f>+SUM(e!L1087:O1087)</f>
        <v>144733</v>
      </c>
      <c r="K1089" s="41">
        <f>+e!P1087</f>
        <v>141404</v>
      </c>
      <c r="L1089" s="41">
        <f>+SUM(e!Q1087:R1087)</f>
        <v>585956</v>
      </c>
      <c r="M1089" s="31">
        <f>+IFERROR(ROUND(e!P1087/e!S1087,0),0)</f>
        <v>141404</v>
      </c>
      <c r="N1089" s="30">
        <f>+IFERROR(ROUND(SUM(e!T1087:V1087)/e!S1087,0),0)</f>
        <v>613</v>
      </c>
      <c r="O1089" s="30">
        <f>+IFERROR(ROUND(e!W1087/e!G1087*100,1),0)</f>
        <v>66.7</v>
      </c>
      <c r="P1089" s="41">
        <f>+e!X1087</f>
        <v>3</v>
      </c>
      <c r="Q1089" s="30">
        <f>+IFERROR(ROUND(e!Z1087/e!Y1087*100,1),0)</f>
        <v>0</v>
      </c>
      <c r="R1089" s="30">
        <f>+IFERROR(ROUND(e!AB1087/e!AA1087*100,1),0)</f>
        <v>0</v>
      </c>
      <c r="S1089" s="30">
        <f>+IFERROR(ROUND(SUM(e!AC1087:AF1087)/J1089*100,1),0)</f>
        <v>0</v>
      </c>
      <c r="T1089" s="30">
        <f>+IFERROR(ROUND(e!AG1087/e!Y1087*100,1),0)</f>
        <v>0</v>
      </c>
      <c r="U1089" s="30">
        <f>+IFERROR(ROUND(e!AH1087/SUM(e!AH1087:AJ1087)*100,1),0)</f>
        <v>0</v>
      </c>
      <c r="V1089" s="30">
        <f>+IFERROR(ROUND(e!AK1087/SUM(e!AK1087:AQ1087)*100,1),0)</f>
        <v>0</v>
      </c>
      <c r="W1089" s="30">
        <f>+IFERROR(ROUND(SUM(e!AR1087:BG1087)/J1089*100,1),0)</f>
        <v>7.2</v>
      </c>
      <c r="X1089" s="30">
        <f>+IFERROR(ROUND(SUM(e!BH1087:BI1087)/SUM(e!BJ1087:BK1087)*100,1),0)</f>
        <v>104</v>
      </c>
      <c r="Y1089" s="30">
        <f t="shared" si="113"/>
        <v>414.4</v>
      </c>
      <c r="Z1089" s="30">
        <f t="shared" si="114"/>
        <v>85.7</v>
      </c>
      <c r="AA1089" s="30">
        <f>+IFERROR(ROUND(K1089/SUM(e!T1087:V1087),1),0)</f>
        <v>230.7</v>
      </c>
      <c r="AB1089" s="42">
        <f>+IFERROR(ROUND((SUM(e!BJ1087:BK1087)-SUM(e!BL1087:BO1087))/SUM(e!T1087:V1087),1),0)</f>
        <v>269.10000000000002</v>
      </c>
      <c r="AC1089" s="30">
        <f>+IFERROR(ROUND(e!BP1087/e!BQ1087*100,1),0)</f>
        <v>283.60000000000002</v>
      </c>
      <c r="AD1089" s="101">
        <f>+e!BR1087</f>
        <v>4000</v>
      </c>
      <c r="AF1089" s="5"/>
      <c r="AG1089" s="29"/>
      <c r="BG1089" s="5"/>
      <c r="BH1089" s="29"/>
      <c r="CH1089" s="5"/>
      <c r="CI1089" s="29"/>
    </row>
    <row r="1090" spans="2:87">
      <c r="B1090" s="40" t="s">
        <v>2521</v>
      </c>
      <c r="C1090" s="30" t="s">
        <v>2522</v>
      </c>
      <c r="D1090" s="30" t="s">
        <v>1362</v>
      </c>
      <c r="E1090" s="30" t="s">
        <v>2545</v>
      </c>
      <c r="F1090" s="30" t="str">
        <f t="shared" si="112"/>
        <v>岡山県吉備中央町</v>
      </c>
      <c r="G1090" s="41">
        <f>+e!F1088</f>
        <v>10942</v>
      </c>
      <c r="H1090" s="41">
        <f>+e!G1088</f>
        <v>7</v>
      </c>
      <c r="I1090" s="41">
        <f>+SUM(e!H1088:K1088)</f>
        <v>3</v>
      </c>
      <c r="J1090" s="41">
        <f>+SUM(e!L1088:O1088)</f>
        <v>542637</v>
      </c>
      <c r="K1090" s="41">
        <f>+e!P1088</f>
        <v>341724</v>
      </c>
      <c r="L1090" s="41">
        <f>+SUM(e!Q1088:R1088)</f>
        <v>1681630</v>
      </c>
      <c r="M1090" s="31">
        <f>+IFERROR(ROUND(e!P1088/e!S1088,0),0)</f>
        <v>48818</v>
      </c>
      <c r="N1090" s="30">
        <f>+IFERROR(ROUND(SUM(e!T1088:V1088)/e!S1088,0),0)</f>
        <v>200</v>
      </c>
      <c r="O1090" s="30">
        <f>+IFERROR(ROUND(e!W1088/e!G1088*100,1),0)</f>
        <v>0</v>
      </c>
      <c r="P1090" s="41">
        <f>+e!X1088</f>
        <v>7</v>
      </c>
      <c r="Q1090" s="30">
        <f>+IFERROR(ROUND(e!Z1088/e!Y1088*100,1),0)</f>
        <v>0</v>
      </c>
      <c r="R1090" s="30">
        <f>+IFERROR(ROUND(e!AB1088/e!AA1088*100,1),0)</f>
        <v>0</v>
      </c>
      <c r="S1090" s="30">
        <f>+IFERROR(ROUND(SUM(e!AC1088:AF1088)/J1090*100,1),0)</f>
        <v>0</v>
      </c>
      <c r="T1090" s="30">
        <f>+IFERROR(ROUND(e!AG1088/e!Y1088*100,1),0)</f>
        <v>0</v>
      </c>
      <c r="U1090" s="30">
        <f>+IFERROR(ROUND(e!AH1088/SUM(e!AH1088:AJ1088)*100,1),0)</f>
        <v>0</v>
      </c>
      <c r="V1090" s="30">
        <f>+IFERROR(ROUND(e!AK1088/SUM(e!AK1088:AQ1088)*100,1),0)</f>
        <v>0</v>
      </c>
      <c r="W1090" s="30">
        <f>+IFERROR(ROUND(SUM(e!AR1088:BG1088)/J1090*100,1),0)</f>
        <v>1</v>
      </c>
      <c r="X1090" s="30">
        <f>+IFERROR(ROUND(SUM(e!BH1088:BI1088)/SUM(e!BJ1088:BK1088)*100,1),0)</f>
        <v>116.1</v>
      </c>
      <c r="Y1090" s="30">
        <f t="shared" si="113"/>
        <v>492.1</v>
      </c>
      <c r="Z1090" s="30">
        <f t="shared" si="114"/>
        <v>61.8</v>
      </c>
      <c r="AA1090" s="30">
        <f>+IFERROR(ROUND(K1090/SUM(e!T1088:V1088),1),0)</f>
        <v>243.7</v>
      </c>
      <c r="AB1090" s="42">
        <f>+IFERROR(ROUND((SUM(e!BJ1088:BK1088)-SUM(e!BL1088:BO1088))/SUM(e!T1088:V1088),1),0)</f>
        <v>394.1</v>
      </c>
      <c r="AC1090" s="30">
        <f>+IFERROR(ROUND(e!BP1088/e!BQ1088*100,1),0)</f>
        <v>370.6</v>
      </c>
      <c r="AD1090" s="101">
        <f>+e!BR1088</f>
        <v>11700</v>
      </c>
      <c r="AF1090" s="5"/>
      <c r="AG1090" s="29"/>
      <c r="BG1090" s="5"/>
      <c r="BH1090" s="29"/>
      <c r="CH1090" s="5"/>
      <c r="CI1090" s="29"/>
    </row>
    <row r="1091" spans="2:87">
      <c r="B1091" s="40" t="s">
        <v>2521</v>
      </c>
      <c r="C1091" s="30" t="s">
        <v>2522</v>
      </c>
      <c r="D1091" s="30" t="s">
        <v>1466</v>
      </c>
      <c r="E1091" s="30" t="s">
        <v>2546</v>
      </c>
      <c r="F1091" s="30" t="str">
        <f t="shared" si="112"/>
        <v>岡山県岡山県南部水道企業団</v>
      </c>
      <c r="G1091" s="41">
        <f>+e!F1089</f>
        <v>0</v>
      </c>
      <c r="H1091" s="41">
        <f>+e!G1089</f>
        <v>31</v>
      </c>
      <c r="I1091" s="41">
        <f>+SUM(e!H1089:K1089)</f>
        <v>3</v>
      </c>
      <c r="J1091" s="41">
        <f>+SUM(e!L1089:O1089)</f>
        <v>93279</v>
      </c>
      <c r="K1091" s="41">
        <f>+e!P1089</f>
        <v>1537237</v>
      </c>
      <c r="L1091" s="41">
        <f>+SUM(e!Q1089:R1089)</f>
        <v>2954658</v>
      </c>
      <c r="M1091" s="31">
        <f>+IFERROR(ROUND(e!P1089/e!S1089,0),0)</f>
        <v>59125</v>
      </c>
      <c r="N1091" s="30">
        <f>+IFERROR(ROUND(SUM(e!T1089:V1089)/e!S1089,0),0)</f>
        <v>1056</v>
      </c>
      <c r="O1091" s="30">
        <f>+IFERROR(ROUND(e!W1089/e!G1089*100,1),0)</f>
        <v>77.400000000000006</v>
      </c>
      <c r="P1091" s="41">
        <f>+e!X1089</f>
        <v>15</v>
      </c>
      <c r="Q1091" s="30">
        <f>+IFERROR(ROUND(e!Z1089/e!Y1089*100,1),0)</f>
        <v>25</v>
      </c>
      <c r="R1091" s="30">
        <f>+IFERROR(ROUND(e!AB1089/e!AA1089*100,1),0)</f>
        <v>75.2</v>
      </c>
      <c r="S1091" s="30">
        <f>+IFERROR(ROUND(SUM(e!AC1089:AF1089)/J1091*100,1),0)</f>
        <v>73.8</v>
      </c>
      <c r="T1091" s="30">
        <f>+IFERROR(ROUND(e!AG1089/e!Y1089*100,1),0)</f>
        <v>16.7</v>
      </c>
      <c r="U1091" s="30">
        <f>+IFERROR(ROUND(e!AH1089/SUM(e!AH1089:AJ1089)*100,1),0)</f>
        <v>21.6</v>
      </c>
      <c r="V1091" s="30">
        <f>+IFERROR(ROUND(e!AK1089/SUM(e!AK1089:AQ1089)*100,1),0)</f>
        <v>63.4</v>
      </c>
      <c r="W1091" s="30">
        <f>+IFERROR(ROUND(SUM(e!AR1089:BG1089)/J1091*100,1),0)</f>
        <v>53.9</v>
      </c>
      <c r="X1091" s="30">
        <f>+IFERROR(ROUND(SUM(e!BH1089:BI1089)/SUM(e!BJ1089:BK1089)*100,1),0)</f>
        <v>125.7</v>
      </c>
      <c r="Y1091" s="30">
        <f t="shared" si="113"/>
        <v>192.2</v>
      </c>
      <c r="Z1091" s="30">
        <f t="shared" si="114"/>
        <v>125.3</v>
      </c>
      <c r="AA1091" s="30">
        <f>+IFERROR(ROUND(K1091/SUM(e!T1089:V1089),1),0)</f>
        <v>56</v>
      </c>
      <c r="AB1091" s="42">
        <f>+IFERROR(ROUND((SUM(e!BJ1089:BK1089)-SUM(e!BL1089:BO1089))/SUM(e!T1089:V1089),1),0)</f>
        <v>44.7</v>
      </c>
      <c r="AC1091" s="30">
        <f>+IFERROR(ROUND(e!BP1089/e!BQ1089*100,1),0)</f>
        <v>840.4</v>
      </c>
      <c r="AD1091" s="101">
        <f>+e!BR1089</f>
        <v>0</v>
      </c>
      <c r="AF1091" s="5"/>
      <c r="AG1091" s="29"/>
      <c r="BG1091" s="5"/>
      <c r="BH1091" s="29"/>
      <c r="CH1091" s="5"/>
      <c r="CI1091" s="29"/>
    </row>
    <row r="1092" spans="2:87">
      <c r="B1092" s="40" t="s">
        <v>2521</v>
      </c>
      <c r="C1092" s="30" t="s">
        <v>2522</v>
      </c>
      <c r="D1092" s="30" t="s">
        <v>1468</v>
      </c>
      <c r="E1092" s="30" t="s">
        <v>2547</v>
      </c>
      <c r="F1092" s="30" t="str">
        <f t="shared" si="112"/>
        <v>岡山県備南水道企業団</v>
      </c>
      <c r="G1092" s="41">
        <f>+e!F1090</f>
        <v>0</v>
      </c>
      <c r="H1092" s="41">
        <f>+e!G1090</f>
        <v>13</v>
      </c>
      <c r="I1092" s="41">
        <f>+SUM(e!H1090:K1090)</f>
        <v>1</v>
      </c>
      <c r="J1092" s="41">
        <f>+SUM(e!L1090:O1090)</f>
        <v>24623</v>
      </c>
      <c r="K1092" s="41">
        <f>+e!P1090</f>
        <v>743309</v>
      </c>
      <c r="L1092" s="41">
        <f>+SUM(e!Q1090:R1090)</f>
        <v>3020754</v>
      </c>
      <c r="M1092" s="31">
        <f>+IFERROR(ROUND(e!P1090/e!S1090,0),0)</f>
        <v>74331</v>
      </c>
      <c r="N1092" s="30">
        <f>+IFERROR(ROUND(SUM(e!T1090:V1090)/e!S1090,0),0)</f>
        <v>2655</v>
      </c>
      <c r="O1092" s="30">
        <f>+IFERROR(ROUND(e!W1090/e!G1090*100,1),0)</f>
        <v>61.5</v>
      </c>
      <c r="P1092" s="41">
        <f>+e!X1090</f>
        <v>19</v>
      </c>
      <c r="Q1092" s="30">
        <f>+IFERROR(ROUND(e!Z1090/e!Y1090*100,1),0)</f>
        <v>0</v>
      </c>
      <c r="R1092" s="30">
        <f>+IFERROR(ROUND(e!AB1090/e!AA1090*100,1),0)</f>
        <v>62.1</v>
      </c>
      <c r="S1092" s="30">
        <f>+IFERROR(ROUND(SUM(e!AC1090:AF1090)/J1092*100,1),0)</f>
        <v>71.400000000000006</v>
      </c>
      <c r="T1092" s="30">
        <f>+IFERROR(ROUND(e!AG1090/e!Y1090*100,1),0)</f>
        <v>100</v>
      </c>
      <c r="U1092" s="30">
        <f>+IFERROR(ROUND(e!AH1090/SUM(e!AH1090:AJ1090)*100,1),0)</f>
        <v>100</v>
      </c>
      <c r="V1092" s="30">
        <f>+IFERROR(ROUND(e!AK1090/SUM(e!AK1090:AQ1090)*100,1),0)</f>
        <v>80</v>
      </c>
      <c r="W1092" s="30">
        <f>+IFERROR(ROUND(SUM(e!AR1090:BG1090)/J1092*100,1),0)</f>
        <v>19.399999999999999</v>
      </c>
      <c r="X1092" s="30">
        <f>+IFERROR(ROUND(SUM(e!BH1090:BI1090)/SUM(e!BJ1090:BK1090)*100,1),0)</f>
        <v>136.1</v>
      </c>
      <c r="Y1092" s="30">
        <f t="shared" si="113"/>
        <v>406.4</v>
      </c>
      <c r="Z1092" s="30">
        <f t="shared" si="114"/>
        <v>135.9</v>
      </c>
      <c r="AA1092" s="30">
        <f>+IFERROR(ROUND(K1092/SUM(e!T1090:V1090),1),0)</f>
        <v>28</v>
      </c>
      <c r="AB1092" s="42">
        <f>+IFERROR(ROUND((SUM(e!BJ1090:BK1090)-SUM(e!BL1090:BO1090))/SUM(e!T1090:V1090),1),0)</f>
        <v>20.6</v>
      </c>
      <c r="AC1092" s="30">
        <f>+IFERROR(ROUND(e!BP1090/e!BQ1090*100,1),0)</f>
        <v>1301.3</v>
      </c>
      <c r="AD1092" s="101">
        <f>+e!BR1090</f>
        <v>0</v>
      </c>
      <c r="AF1092" s="5"/>
      <c r="AG1092" s="29"/>
      <c r="BG1092" s="5"/>
      <c r="BH1092" s="29"/>
      <c r="CH1092" s="5"/>
      <c r="CI1092" s="29"/>
    </row>
    <row r="1093" spans="2:87">
      <c r="B1093" s="40" t="s">
        <v>2521</v>
      </c>
      <c r="C1093" s="30" t="s">
        <v>2522</v>
      </c>
      <c r="D1093" s="30" t="s">
        <v>1470</v>
      </c>
      <c r="E1093" s="30" t="s">
        <v>2548</v>
      </c>
      <c r="F1093" s="30" t="str">
        <f t="shared" si="112"/>
        <v>岡山県岡山県西南水道企業団</v>
      </c>
      <c r="G1093" s="41">
        <f>+e!F1091</f>
        <v>0</v>
      </c>
      <c r="H1093" s="41">
        <f>+e!G1091</f>
        <v>17</v>
      </c>
      <c r="I1093" s="41">
        <f>+SUM(e!H1091:K1091)</f>
        <v>2</v>
      </c>
      <c r="J1093" s="41">
        <f>+SUM(e!L1091:O1091)</f>
        <v>29742</v>
      </c>
      <c r="K1093" s="41">
        <f>+e!P1091</f>
        <v>890798</v>
      </c>
      <c r="L1093" s="41">
        <f>+SUM(e!Q1091:R1091)</f>
        <v>608953</v>
      </c>
      <c r="M1093" s="31">
        <f>+IFERROR(ROUND(e!P1091/e!S1091,0),0)</f>
        <v>52400</v>
      </c>
      <c r="N1093" s="30">
        <f>+IFERROR(ROUND(SUM(e!T1091:V1091)/e!S1091,0),0)</f>
        <v>524</v>
      </c>
      <c r="O1093" s="30">
        <f>+IFERROR(ROUND(e!W1091/e!G1091*100,1),0)</f>
        <v>58.8</v>
      </c>
      <c r="P1093" s="41">
        <f>+e!X1091</f>
        <v>10</v>
      </c>
      <c r="Q1093" s="30">
        <f>+IFERROR(ROUND(e!Z1091/e!Y1091*100,1),0)</f>
        <v>0</v>
      </c>
      <c r="R1093" s="30">
        <f>+IFERROR(ROUND(e!AB1091/e!AA1091*100,1),0)</f>
        <v>73.900000000000006</v>
      </c>
      <c r="S1093" s="30">
        <f>+IFERROR(ROUND(SUM(e!AC1091:AF1091)/J1093*100,1),0)</f>
        <v>41.5</v>
      </c>
      <c r="T1093" s="30">
        <f>+IFERROR(ROUND(e!AG1091/e!Y1091*100,1),0)</f>
        <v>50</v>
      </c>
      <c r="U1093" s="30">
        <f>+IFERROR(ROUND(e!AH1091/SUM(e!AH1091:AJ1091)*100,1),0)</f>
        <v>100</v>
      </c>
      <c r="V1093" s="30">
        <f>+IFERROR(ROUND(e!AK1091/SUM(e!AK1091:AQ1091)*100,1),0)</f>
        <v>92.8</v>
      </c>
      <c r="W1093" s="30">
        <f>+IFERROR(ROUND(SUM(e!AR1091:BG1091)/J1093*100,1),0)</f>
        <v>19.5</v>
      </c>
      <c r="X1093" s="30">
        <f>+IFERROR(ROUND(SUM(e!BH1091:BI1091)/SUM(e!BJ1091:BK1091)*100,1),0)</f>
        <v>168.1</v>
      </c>
      <c r="Y1093" s="30">
        <f t="shared" si="113"/>
        <v>68.400000000000006</v>
      </c>
      <c r="Z1093" s="30">
        <f t="shared" si="114"/>
        <v>169.2</v>
      </c>
      <c r="AA1093" s="30">
        <f>+IFERROR(ROUND(K1093/SUM(e!T1091:V1091),1),0)</f>
        <v>100</v>
      </c>
      <c r="AB1093" s="42">
        <f>+IFERROR(ROUND((SUM(e!BJ1091:BK1091)-SUM(e!BL1091:BO1091))/SUM(e!T1091:V1091),1),0)</f>
        <v>59.1</v>
      </c>
      <c r="AC1093" s="30">
        <f>+IFERROR(ROUND(e!BP1091/e!BQ1091*100,1),0)</f>
        <v>456.5</v>
      </c>
      <c r="AD1093" s="101">
        <f>+e!BR1091</f>
        <v>0</v>
      </c>
      <c r="AF1093" s="5"/>
      <c r="AG1093" s="29"/>
      <c r="BG1093" s="5"/>
      <c r="BH1093" s="29"/>
      <c r="CH1093" s="5"/>
      <c r="CI1093" s="29"/>
    </row>
    <row r="1094" spans="2:87">
      <c r="B1094" s="40" t="s">
        <v>2521</v>
      </c>
      <c r="C1094" s="30" t="s">
        <v>2522</v>
      </c>
      <c r="D1094" s="30" t="s">
        <v>1472</v>
      </c>
      <c r="E1094" s="30" t="s">
        <v>2549</v>
      </c>
      <c r="F1094" s="30" t="str">
        <f t="shared" ref="F1094:F1157" si="115">+C1094&amp;E1094</f>
        <v>岡山県岡山県広域水道企業団</v>
      </c>
      <c r="G1094" s="41">
        <f>+e!F1092</f>
        <v>0</v>
      </c>
      <c r="H1094" s="41">
        <f>+e!G1092</f>
        <v>64</v>
      </c>
      <c r="I1094" s="41">
        <f>+SUM(e!H1092:K1092)</f>
        <v>4</v>
      </c>
      <c r="J1094" s="41">
        <f>+SUM(e!L1092:O1092)</f>
        <v>315542</v>
      </c>
      <c r="K1094" s="41">
        <f>+e!P1092</f>
        <v>4376159</v>
      </c>
      <c r="L1094" s="41">
        <f>+SUM(e!Q1092:R1092)</f>
        <v>26112780</v>
      </c>
      <c r="M1094" s="31">
        <f>+IFERROR(ROUND(e!P1092/e!S1092,0),0)</f>
        <v>128711</v>
      </c>
      <c r="N1094" s="30">
        <f>+IFERROR(ROUND(SUM(e!T1092:V1092)/e!S1092,0),0)</f>
        <v>1036</v>
      </c>
      <c r="O1094" s="30">
        <f>+IFERROR(ROUND(e!W1092/e!G1092*100,1),0)</f>
        <v>48.4</v>
      </c>
      <c r="P1094" s="41">
        <f>+e!X1092</f>
        <v>13</v>
      </c>
      <c r="Q1094" s="30">
        <f>+IFERROR(ROUND(e!Z1092/e!Y1092*100,1),0)</f>
        <v>0</v>
      </c>
      <c r="R1094" s="30">
        <f>+IFERROR(ROUND(e!AB1092/e!AA1092*100,1),0)</f>
        <v>45.2</v>
      </c>
      <c r="S1094" s="30">
        <f>+IFERROR(ROUND(SUM(e!AC1092:AF1092)/J1094*100,1),0)</f>
        <v>0</v>
      </c>
      <c r="T1094" s="30">
        <f>+IFERROR(ROUND(e!AG1092/e!Y1092*100,1),0)</f>
        <v>48.8</v>
      </c>
      <c r="U1094" s="30">
        <f>+IFERROR(ROUND(e!AH1092/SUM(e!AH1092:AJ1092)*100,1),0)</f>
        <v>34.700000000000003</v>
      </c>
      <c r="V1094" s="30">
        <f>+IFERROR(ROUND(e!AK1092/SUM(e!AK1092:AQ1092)*100,1),0)</f>
        <v>88.6</v>
      </c>
      <c r="W1094" s="30">
        <f>+IFERROR(ROUND(SUM(e!AR1092:BG1092)/J1094*100,1),0)</f>
        <v>17.399999999999999</v>
      </c>
      <c r="X1094" s="30">
        <f>+IFERROR(ROUND(SUM(e!BH1092:BI1092)/SUM(e!BJ1092:BK1092)*100,1),0)</f>
        <v>87.5</v>
      </c>
      <c r="Y1094" s="30">
        <f t="shared" ref="Y1094:Y1157" si="116">+IFERROR(ROUND(L1094/K1094*100,1),0)</f>
        <v>596.70000000000005</v>
      </c>
      <c r="Z1094" s="30">
        <f t="shared" ref="Z1094:Z1157" si="117">+IFERROR(ROUND(AA1094/AB1094*100,1),0)</f>
        <v>75.5</v>
      </c>
      <c r="AA1094" s="30">
        <f>+IFERROR(ROUND(K1094/SUM(e!T1092:V1092),1),0)</f>
        <v>124.3</v>
      </c>
      <c r="AB1094" s="42">
        <f>+IFERROR(ROUND((SUM(e!BJ1092:BK1092)-SUM(e!BL1092:BO1092))/SUM(e!T1092:V1092),1),0)</f>
        <v>164.7</v>
      </c>
      <c r="AC1094" s="30">
        <f>+IFERROR(ROUND(e!BP1092/e!BQ1092*100,1),0)</f>
        <v>121.4</v>
      </c>
      <c r="AD1094" s="101">
        <f>+e!BR1092</f>
        <v>0</v>
      </c>
      <c r="AF1094" s="5"/>
      <c r="AG1094" s="29"/>
      <c r="BG1094" s="5"/>
      <c r="BH1094" s="29"/>
      <c r="CH1094" s="5"/>
      <c r="CI1094" s="29"/>
    </row>
    <row r="1095" spans="2:87">
      <c r="B1095" s="40" t="s">
        <v>2550</v>
      </c>
      <c r="C1095" s="30" t="s">
        <v>2551</v>
      </c>
      <c r="D1095" s="30" t="s">
        <v>1280</v>
      </c>
      <c r="E1095" s="30" t="s">
        <v>2552</v>
      </c>
      <c r="F1095" s="30" t="str">
        <f t="shared" si="115"/>
        <v>広島県東広島市</v>
      </c>
      <c r="G1095" s="41">
        <f>+e!F1093</f>
        <v>160962</v>
      </c>
      <c r="H1095" s="41">
        <f>+e!G1093</f>
        <v>49</v>
      </c>
      <c r="I1095" s="41">
        <f>+SUM(e!H1093:K1093)</f>
        <v>9</v>
      </c>
      <c r="J1095" s="41">
        <f>+SUM(e!L1093:O1093)</f>
        <v>1309235</v>
      </c>
      <c r="K1095" s="41">
        <f>+e!P1093</f>
        <v>4129123</v>
      </c>
      <c r="L1095" s="41">
        <f>+SUM(e!Q1093:R1093)</f>
        <v>4627129</v>
      </c>
      <c r="M1095" s="31">
        <f>+IFERROR(ROUND(e!P1093/e!S1093,0),0)</f>
        <v>133198</v>
      </c>
      <c r="N1095" s="30">
        <f>+IFERROR(ROUND(SUM(e!T1093:V1093)/e!S1093,0),0)</f>
        <v>543</v>
      </c>
      <c r="O1095" s="30">
        <f>+IFERROR(ROUND(e!W1093/e!G1093*100,1),0)</f>
        <v>38.799999999999997</v>
      </c>
      <c r="P1095" s="41">
        <f>+e!X1093</f>
        <v>6</v>
      </c>
      <c r="Q1095" s="30">
        <f>+IFERROR(ROUND(e!Z1093/e!Y1093*100,1),0)</f>
        <v>12</v>
      </c>
      <c r="R1095" s="30">
        <f>+IFERROR(ROUND(e!AB1093/e!AA1093*100,1),0)</f>
        <v>80.5</v>
      </c>
      <c r="S1095" s="30">
        <f>+IFERROR(ROUND(SUM(e!AC1093:AF1093)/J1095*100,1),0)</f>
        <v>5.0999999999999996</v>
      </c>
      <c r="T1095" s="30">
        <f>+IFERROR(ROUND(e!AG1093/e!Y1093*100,1),0)</f>
        <v>4</v>
      </c>
      <c r="U1095" s="30">
        <f>+IFERROR(ROUND(e!AH1093/SUM(e!AH1093:AJ1093)*100,1),0)</f>
        <v>42.7</v>
      </c>
      <c r="V1095" s="30">
        <f>+IFERROR(ROUND(e!AK1093/SUM(e!AK1093:AQ1093)*100,1),0)</f>
        <v>55.9</v>
      </c>
      <c r="W1095" s="30">
        <f>+IFERROR(ROUND(SUM(e!AR1093:BG1093)/J1095*100,1),0)</f>
        <v>11.2</v>
      </c>
      <c r="X1095" s="30">
        <f>+IFERROR(ROUND(SUM(e!BH1093:BI1093)/SUM(e!BJ1093:BK1093)*100,1),0)</f>
        <v>117</v>
      </c>
      <c r="Y1095" s="30">
        <f t="shared" si="116"/>
        <v>112.1</v>
      </c>
      <c r="Z1095" s="30">
        <f t="shared" si="117"/>
        <v>108.1</v>
      </c>
      <c r="AA1095" s="30">
        <f>+IFERROR(ROUND(K1095/SUM(e!T1093:V1093),1),0)</f>
        <v>245.2</v>
      </c>
      <c r="AB1095" s="42">
        <f>+IFERROR(ROUND((SUM(e!BJ1093:BK1093)-SUM(e!BL1093:BO1093))/SUM(e!T1093:V1093),1),0)</f>
        <v>226.9</v>
      </c>
      <c r="AC1095" s="30">
        <f>+IFERROR(ROUND(e!BP1093/e!BQ1093*100,1),0)</f>
        <v>558.9</v>
      </c>
      <c r="AD1095" s="101">
        <f>+e!BR1093</f>
        <v>62775</v>
      </c>
      <c r="AF1095" s="5"/>
      <c r="AG1095" s="29"/>
      <c r="BG1095" s="5"/>
      <c r="BH1095" s="29"/>
      <c r="CH1095" s="5"/>
      <c r="CI1095" s="29"/>
    </row>
    <row r="1096" spans="2:87">
      <c r="B1096" s="40" t="s">
        <v>2550</v>
      </c>
      <c r="C1096" s="30" t="s">
        <v>2551</v>
      </c>
      <c r="D1096" s="30" t="s">
        <v>1282</v>
      </c>
      <c r="E1096" s="30" t="s">
        <v>2553</v>
      </c>
      <c r="F1096" s="30" t="str">
        <f t="shared" si="115"/>
        <v>広島県大竹市</v>
      </c>
      <c r="G1096" s="41">
        <f>+e!F1094</f>
        <v>26448</v>
      </c>
      <c r="H1096" s="41">
        <f>+e!G1094</f>
        <v>11</v>
      </c>
      <c r="I1096" s="41">
        <f>+SUM(e!H1094:K1094)</f>
        <v>1</v>
      </c>
      <c r="J1096" s="41">
        <f>+SUM(e!L1094:O1094)</f>
        <v>203463</v>
      </c>
      <c r="K1096" s="41">
        <f>+e!P1094</f>
        <v>430822</v>
      </c>
      <c r="L1096" s="41">
        <f>+SUM(e!Q1094:R1094)</f>
        <v>663197</v>
      </c>
      <c r="M1096" s="31">
        <f>+IFERROR(ROUND(e!P1094/e!S1094,0),0)</f>
        <v>61546</v>
      </c>
      <c r="N1096" s="30">
        <f>+IFERROR(ROUND(SUM(e!T1094:V1094)/e!S1094,0),0)</f>
        <v>469</v>
      </c>
      <c r="O1096" s="30">
        <f>+IFERROR(ROUND(e!W1094/e!G1094*100,1),0)</f>
        <v>54.5</v>
      </c>
      <c r="P1096" s="41">
        <f>+e!X1094</f>
        <v>4</v>
      </c>
      <c r="Q1096" s="30">
        <f>+IFERROR(ROUND(e!Z1094/e!Y1094*100,1),0)</f>
        <v>0</v>
      </c>
      <c r="R1096" s="30">
        <f>+IFERROR(ROUND(e!AB1094/e!AA1094*100,1),0)</f>
        <v>37.5</v>
      </c>
      <c r="S1096" s="30">
        <f>+IFERROR(ROUND(SUM(e!AC1094:AF1094)/J1096*100,1),0)</f>
        <v>46.7</v>
      </c>
      <c r="T1096" s="30">
        <f>+IFERROR(ROUND(e!AG1094/e!Y1094*100,1),0)</f>
        <v>0</v>
      </c>
      <c r="U1096" s="30">
        <f>+IFERROR(ROUND(e!AH1094/SUM(e!AH1094:AJ1094)*100,1),0)</f>
        <v>0</v>
      </c>
      <c r="V1096" s="30">
        <f>+IFERROR(ROUND(e!AK1094/SUM(e!AK1094:AQ1094)*100,1),0)</f>
        <v>23.8</v>
      </c>
      <c r="W1096" s="30">
        <f>+IFERROR(ROUND(SUM(e!AR1094:BG1094)/J1096*100,1),0)</f>
        <v>14</v>
      </c>
      <c r="X1096" s="30">
        <f>+IFERROR(ROUND(SUM(e!BH1094:BI1094)/SUM(e!BJ1094:BK1094)*100,1),0)</f>
        <v>112.7</v>
      </c>
      <c r="Y1096" s="30">
        <f t="shared" si="116"/>
        <v>153.9</v>
      </c>
      <c r="Z1096" s="30">
        <f t="shared" si="117"/>
        <v>103.1</v>
      </c>
      <c r="AA1096" s="30">
        <f>+IFERROR(ROUND(K1096/SUM(e!T1094:V1094),1),0)</f>
        <v>131.30000000000001</v>
      </c>
      <c r="AB1096" s="42">
        <f>+IFERROR(ROUND((SUM(e!BJ1094:BK1094)-SUM(e!BL1094:BO1094))/SUM(e!T1094:V1094),1),0)</f>
        <v>127.3</v>
      </c>
      <c r="AC1096" s="30">
        <f>+IFERROR(ROUND(e!BP1094/e!BQ1094*100,1),0)</f>
        <v>609.5</v>
      </c>
      <c r="AD1096" s="101">
        <f>+e!BR1094</f>
        <v>7000</v>
      </c>
      <c r="AF1096" s="5"/>
      <c r="AG1096" s="29"/>
      <c r="BG1096" s="5"/>
      <c r="BH1096" s="29"/>
      <c r="CH1096" s="5"/>
      <c r="CI1096" s="29"/>
    </row>
    <row r="1097" spans="2:87">
      <c r="B1097" s="40" t="s">
        <v>2550</v>
      </c>
      <c r="C1097" s="30" t="s">
        <v>2551</v>
      </c>
      <c r="D1097" s="30" t="s">
        <v>1284</v>
      </c>
      <c r="E1097" s="30" t="s">
        <v>2554</v>
      </c>
      <c r="F1097" s="30" t="str">
        <f t="shared" si="115"/>
        <v>広島県海田町</v>
      </c>
      <c r="G1097" s="41">
        <f>+e!F1095</f>
        <v>29654</v>
      </c>
      <c r="H1097" s="41">
        <f>+e!G1095</f>
        <v>19</v>
      </c>
      <c r="I1097" s="41">
        <f>+SUM(e!H1095:K1095)</f>
        <v>4</v>
      </c>
      <c r="J1097" s="41">
        <f>+SUM(e!L1095:O1095)</f>
        <v>89543</v>
      </c>
      <c r="K1097" s="41">
        <f>+e!P1095</f>
        <v>349395</v>
      </c>
      <c r="L1097" s="41">
        <f>+SUM(e!Q1095:R1095)</f>
        <v>752263</v>
      </c>
      <c r="M1097" s="31">
        <f>+IFERROR(ROUND(e!P1095/e!S1095,0),0)</f>
        <v>58233</v>
      </c>
      <c r="N1097" s="30">
        <f>+IFERROR(ROUND(SUM(e!T1095:V1095)/e!S1095,0),0)</f>
        <v>491</v>
      </c>
      <c r="O1097" s="30">
        <f>+IFERROR(ROUND(e!W1095/e!G1095*100,1),0)</f>
        <v>15.8</v>
      </c>
      <c r="P1097" s="41">
        <f>+e!X1095</f>
        <v>8</v>
      </c>
      <c r="Q1097" s="30">
        <f>+IFERROR(ROUND(e!Z1095/e!Y1095*100,1),0)</f>
        <v>0</v>
      </c>
      <c r="R1097" s="30">
        <f>+IFERROR(ROUND(e!AB1095/e!AA1095*100,1),0)</f>
        <v>5.4</v>
      </c>
      <c r="S1097" s="30">
        <f>+IFERROR(ROUND(SUM(e!AC1095:AF1095)/J1097*100,1),0)</f>
        <v>10.8</v>
      </c>
      <c r="T1097" s="30">
        <f>+IFERROR(ROUND(e!AG1095/e!Y1095*100,1),0)</f>
        <v>0</v>
      </c>
      <c r="U1097" s="30">
        <f>+IFERROR(ROUND(e!AH1095/SUM(e!AH1095:AJ1095)*100,1),0)</f>
        <v>0</v>
      </c>
      <c r="V1097" s="30">
        <f>+IFERROR(ROUND(e!AK1095/SUM(e!AK1095:AQ1095)*100,1),0)</f>
        <v>100</v>
      </c>
      <c r="W1097" s="30">
        <f>+IFERROR(ROUND(SUM(e!AR1095:BG1095)/J1097*100,1),0)</f>
        <v>21.6</v>
      </c>
      <c r="X1097" s="30">
        <f>+IFERROR(ROUND(SUM(e!BH1095:BI1095)/SUM(e!BJ1095:BK1095)*100,1),0)</f>
        <v>110.1</v>
      </c>
      <c r="Y1097" s="30">
        <f t="shared" si="116"/>
        <v>215.3</v>
      </c>
      <c r="Z1097" s="30">
        <f t="shared" si="117"/>
        <v>96.7</v>
      </c>
      <c r="AA1097" s="30">
        <f>+IFERROR(ROUND(K1097/SUM(e!T1095:V1095),1),0)</f>
        <v>118.5</v>
      </c>
      <c r="AB1097" s="42">
        <f>+IFERROR(ROUND((SUM(e!BJ1095:BK1095)-SUM(e!BL1095:BO1095))/SUM(e!T1095:V1095),1),0)</f>
        <v>122.6</v>
      </c>
      <c r="AC1097" s="30">
        <f>+IFERROR(ROUND(e!BP1095/e!BQ1095*100,1),0)</f>
        <v>327.60000000000002</v>
      </c>
      <c r="AD1097" s="101">
        <f>+e!BR1095</f>
        <v>248</v>
      </c>
      <c r="AF1097" s="5"/>
      <c r="AG1097" s="29"/>
      <c r="BG1097" s="5"/>
      <c r="BH1097" s="29"/>
      <c r="CH1097" s="5"/>
      <c r="CI1097" s="29"/>
    </row>
    <row r="1098" spans="2:87">
      <c r="B1098" s="40" t="s">
        <v>2550</v>
      </c>
      <c r="C1098" s="30" t="s">
        <v>2551</v>
      </c>
      <c r="D1098" s="30" t="s">
        <v>1286</v>
      </c>
      <c r="E1098" s="30" t="s">
        <v>2555</v>
      </c>
      <c r="F1098" s="30" t="str">
        <f t="shared" si="115"/>
        <v>広島県廿日市市</v>
      </c>
      <c r="G1098" s="41">
        <f>+e!F1096</f>
        <v>109263</v>
      </c>
      <c r="H1098" s="41">
        <f>+e!G1096</f>
        <v>25</v>
      </c>
      <c r="I1098" s="41">
        <f>+SUM(e!H1096:K1096)</f>
        <v>5</v>
      </c>
      <c r="J1098" s="41">
        <f>+SUM(e!L1096:O1096)</f>
        <v>683820</v>
      </c>
      <c r="K1098" s="41">
        <f>+e!P1096</f>
        <v>2115359</v>
      </c>
      <c r="L1098" s="41">
        <f>+SUM(e!Q1096:R1096)</f>
        <v>4737897</v>
      </c>
      <c r="M1098" s="31">
        <f>+IFERROR(ROUND(e!P1096/e!S1096,0),0)</f>
        <v>124433</v>
      </c>
      <c r="N1098" s="30">
        <f>+IFERROR(ROUND(SUM(e!T1096:V1096)/e!S1096,0),0)</f>
        <v>704</v>
      </c>
      <c r="O1098" s="30">
        <f>+IFERROR(ROUND(e!W1096/e!G1096*100,1),0)</f>
        <v>68</v>
      </c>
      <c r="P1098" s="41">
        <f>+e!X1096</f>
        <v>20</v>
      </c>
      <c r="Q1098" s="30">
        <f>+IFERROR(ROUND(e!Z1096/e!Y1096*100,1),0)</f>
        <v>0</v>
      </c>
      <c r="R1098" s="30">
        <f>+IFERROR(ROUND(e!AB1096/e!AA1096*100,1),0)</f>
        <v>6.9</v>
      </c>
      <c r="S1098" s="30">
        <f>+IFERROR(ROUND(SUM(e!AC1096:AF1096)/J1098*100,1),0)</f>
        <v>19.2</v>
      </c>
      <c r="T1098" s="30">
        <f>+IFERROR(ROUND(e!AG1096/e!Y1096*100,1),0)</f>
        <v>62.8</v>
      </c>
      <c r="U1098" s="30">
        <f>+IFERROR(ROUND(e!AH1096/SUM(e!AH1096:AJ1096)*100,1),0)</f>
        <v>84.6</v>
      </c>
      <c r="V1098" s="30">
        <f>+IFERROR(ROUND(e!AK1096/SUM(e!AK1096:AQ1096)*100,1),0)</f>
        <v>90.9</v>
      </c>
      <c r="W1098" s="30">
        <f>+IFERROR(ROUND(SUM(e!AR1096:BG1096)/J1098*100,1),0)</f>
        <v>22.7</v>
      </c>
      <c r="X1098" s="30">
        <f>+IFERROR(ROUND(SUM(e!BH1096:BI1096)/SUM(e!BJ1096:BK1096)*100,1),0)</f>
        <v>106</v>
      </c>
      <c r="Y1098" s="30">
        <f t="shared" si="116"/>
        <v>224</v>
      </c>
      <c r="Z1098" s="30">
        <f t="shared" si="117"/>
        <v>92.9</v>
      </c>
      <c r="AA1098" s="30">
        <f>+IFERROR(ROUND(K1098/SUM(e!T1096:V1096),1),0)</f>
        <v>176.8</v>
      </c>
      <c r="AB1098" s="42">
        <f>+IFERROR(ROUND((SUM(e!BJ1096:BK1096)-SUM(e!BL1096:BO1096))/SUM(e!T1096:V1096),1),0)</f>
        <v>190.3</v>
      </c>
      <c r="AC1098" s="30">
        <f>+IFERROR(ROUND(e!BP1096/e!BQ1096*100,1),0)</f>
        <v>451.3</v>
      </c>
      <c r="AD1098" s="101">
        <f>+e!BR1096</f>
        <v>33300</v>
      </c>
      <c r="AF1098" s="5"/>
      <c r="AG1098" s="29"/>
      <c r="BG1098" s="5"/>
      <c r="BH1098" s="29"/>
      <c r="CH1098" s="5"/>
      <c r="CI1098" s="29"/>
    </row>
    <row r="1099" spans="2:87">
      <c r="B1099" s="40" t="s">
        <v>2550</v>
      </c>
      <c r="C1099" s="30" t="s">
        <v>2551</v>
      </c>
      <c r="D1099" s="30" t="s">
        <v>1296</v>
      </c>
      <c r="E1099" s="30" t="s">
        <v>2556</v>
      </c>
      <c r="F1099" s="30" t="str">
        <f t="shared" si="115"/>
        <v>広島県広島市</v>
      </c>
      <c r="G1099" s="41">
        <f>+e!F1097</f>
        <v>1232014</v>
      </c>
      <c r="H1099" s="41">
        <f>+e!G1097</f>
        <v>717</v>
      </c>
      <c r="I1099" s="41">
        <f>+SUM(e!H1097:K1097)</f>
        <v>9</v>
      </c>
      <c r="J1099" s="41">
        <f>+SUM(e!L1097:O1097)</f>
        <v>4839999</v>
      </c>
      <c r="K1099" s="41">
        <f>+e!P1097</f>
        <v>19040445</v>
      </c>
      <c r="L1099" s="41">
        <f>+SUM(e!Q1097:R1097)</f>
        <v>69665275</v>
      </c>
      <c r="M1099" s="31">
        <f>+IFERROR(ROUND(e!P1097/e!S1097,0),0)</f>
        <v>35457</v>
      </c>
      <c r="N1099" s="30">
        <f>+IFERROR(ROUND(SUM(e!T1097:V1097)/e!S1097,0),0)</f>
        <v>237</v>
      </c>
      <c r="O1099" s="30">
        <f>+IFERROR(ROUND(e!W1097/e!G1097*100,1),0)</f>
        <v>63.7</v>
      </c>
      <c r="P1099" s="41">
        <f>+e!X1097</f>
        <v>22</v>
      </c>
      <c r="Q1099" s="30">
        <f>+IFERROR(ROUND(e!Z1097/e!Y1097*100,1),0)</f>
        <v>0</v>
      </c>
      <c r="R1099" s="30">
        <f>+IFERROR(ROUND(e!AB1097/e!AA1097*100,1),0)</f>
        <v>60</v>
      </c>
      <c r="S1099" s="30">
        <f>+IFERROR(ROUND(SUM(e!AC1097:AF1097)/J1099*100,1),0)</f>
        <v>22.5</v>
      </c>
      <c r="T1099" s="30">
        <f>+IFERROR(ROUND(e!AG1097/e!Y1097*100,1),0)</f>
        <v>0</v>
      </c>
      <c r="U1099" s="30">
        <f>+IFERROR(ROUND(e!AH1097/SUM(e!AH1097:AJ1097)*100,1),0)</f>
        <v>86.5</v>
      </c>
      <c r="V1099" s="30">
        <f>+IFERROR(ROUND(e!AK1097/SUM(e!AK1097:AQ1097)*100,1),0)</f>
        <v>69.7</v>
      </c>
      <c r="W1099" s="30">
        <f>+IFERROR(ROUND(SUM(e!AR1097:BG1097)/J1099*100,1),0)</f>
        <v>27.1</v>
      </c>
      <c r="X1099" s="30">
        <f>+IFERROR(ROUND(SUM(e!BH1097:BI1097)/SUM(e!BJ1097:BK1097)*100,1),0)</f>
        <v>108.9</v>
      </c>
      <c r="Y1099" s="30">
        <f t="shared" si="116"/>
        <v>365.9</v>
      </c>
      <c r="Z1099" s="30">
        <f t="shared" si="117"/>
        <v>106.1</v>
      </c>
      <c r="AA1099" s="30">
        <f>+IFERROR(ROUND(K1099/SUM(e!T1097:V1097),1),0)</f>
        <v>149.6</v>
      </c>
      <c r="AB1099" s="42">
        <f>+IFERROR(ROUND((SUM(e!BJ1097:BK1097)-SUM(e!BL1097:BO1097))/SUM(e!T1097:V1097),1),0)</f>
        <v>141</v>
      </c>
      <c r="AC1099" s="30">
        <f>+IFERROR(ROUND(e!BP1097/e!BQ1097*100,1),0)</f>
        <v>146.69999999999999</v>
      </c>
      <c r="AD1099" s="101">
        <f>+e!BR1097</f>
        <v>80700</v>
      </c>
      <c r="AF1099" s="5"/>
      <c r="AG1099" s="29"/>
      <c r="BG1099" s="5"/>
      <c r="BH1099" s="29"/>
      <c r="CH1099" s="5"/>
      <c r="CI1099" s="29"/>
    </row>
    <row r="1100" spans="2:87">
      <c r="B1100" s="40" t="s">
        <v>2550</v>
      </c>
      <c r="C1100" s="30" t="s">
        <v>2551</v>
      </c>
      <c r="D1100" s="30" t="s">
        <v>1300</v>
      </c>
      <c r="E1100" s="30" t="s">
        <v>2557</v>
      </c>
      <c r="F1100" s="30" t="str">
        <f t="shared" si="115"/>
        <v>広島県庄原市</v>
      </c>
      <c r="G1100" s="41">
        <f>+e!F1098</f>
        <v>26444</v>
      </c>
      <c r="H1100" s="41">
        <f>+e!G1098</f>
        <v>20</v>
      </c>
      <c r="I1100" s="41">
        <f>+SUM(e!H1098:K1098)</f>
        <v>10</v>
      </c>
      <c r="J1100" s="41">
        <f>+SUM(e!L1098:O1098)</f>
        <v>543637</v>
      </c>
      <c r="K1100" s="41">
        <f>+e!P1098</f>
        <v>677485</v>
      </c>
      <c r="L1100" s="41">
        <f>+SUM(e!Q1098:R1098)</f>
        <v>3881817</v>
      </c>
      <c r="M1100" s="31">
        <f>+IFERROR(ROUND(e!P1098/e!S1098,0),0)</f>
        <v>39852</v>
      </c>
      <c r="N1100" s="30">
        <f>+IFERROR(ROUND(SUM(e!T1098:V1098)/e!S1098,0),0)</f>
        <v>171</v>
      </c>
      <c r="O1100" s="30">
        <f>+IFERROR(ROUND(e!W1098/e!G1098*100,1),0)</f>
        <v>55</v>
      </c>
      <c r="P1100" s="41">
        <f>+e!X1098</f>
        <v>8</v>
      </c>
      <c r="Q1100" s="30">
        <f>+IFERROR(ROUND(e!Z1098/e!Y1098*100,1),0)</f>
        <v>0</v>
      </c>
      <c r="R1100" s="30">
        <f>+IFERROR(ROUND(e!AB1098/e!AA1098*100,1),0)</f>
        <v>34.799999999999997</v>
      </c>
      <c r="S1100" s="30">
        <f>+IFERROR(ROUND(SUM(e!AC1098:AF1098)/J1100*100,1),0)</f>
        <v>1.4</v>
      </c>
      <c r="T1100" s="30">
        <f>+IFERROR(ROUND(e!AG1098/e!Y1098*100,1),0)</f>
        <v>0</v>
      </c>
      <c r="U1100" s="30">
        <f>+IFERROR(ROUND(e!AH1098/SUM(e!AH1098:AJ1098)*100,1),0)</f>
        <v>26.6</v>
      </c>
      <c r="V1100" s="30">
        <f>+IFERROR(ROUND(e!AK1098/SUM(e!AK1098:AQ1098)*100,1),0)</f>
        <v>12.7</v>
      </c>
      <c r="W1100" s="30">
        <f>+IFERROR(ROUND(SUM(e!AR1098:BG1098)/J1100*100,1),0)</f>
        <v>13.1</v>
      </c>
      <c r="X1100" s="30">
        <f>+IFERROR(ROUND(SUM(e!BH1098:BI1098)/SUM(e!BJ1098:BK1098)*100,1),0)</f>
        <v>111.9</v>
      </c>
      <c r="Y1100" s="30">
        <f t="shared" si="116"/>
        <v>573</v>
      </c>
      <c r="Z1100" s="30">
        <f t="shared" si="117"/>
        <v>89.8</v>
      </c>
      <c r="AA1100" s="30">
        <f>+IFERROR(ROUND(K1100/SUM(e!T1098:V1098),1),0)</f>
        <v>232.4</v>
      </c>
      <c r="AB1100" s="42">
        <f>+IFERROR(ROUND((SUM(e!BJ1098:BK1098)-SUM(e!BL1098:BO1098))/SUM(e!T1098:V1098),1),0)</f>
        <v>258.7</v>
      </c>
      <c r="AC1100" s="30">
        <f>+IFERROR(ROUND(e!BP1098/e!BQ1098*100,1),0)</f>
        <v>403.8</v>
      </c>
      <c r="AD1100" s="101">
        <f>+e!BR1098</f>
        <v>0</v>
      </c>
      <c r="AF1100" s="5"/>
      <c r="AG1100" s="29"/>
      <c r="BG1100" s="5"/>
      <c r="BH1100" s="29"/>
      <c r="CH1100" s="5"/>
      <c r="CI1100" s="29"/>
    </row>
    <row r="1101" spans="2:87">
      <c r="B1101" s="40" t="s">
        <v>2550</v>
      </c>
      <c r="C1101" s="30" t="s">
        <v>2551</v>
      </c>
      <c r="D1101" s="30" t="s">
        <v>1302</v>
      </c>
      <c r="E1101" s="30" t="s">
        <v>2558</v>
      </c>
      <c r="F1101" s="30" t="str">
        <f t="shared" si="115"/>
        <v>広島県呉市</v>
      </c>
      <c r="G1101" s="41">
        <f>+e!F1099</f>
        <v>222099</v>
      </c>
      <c r="H1101" s="41">
        <f>+e!G1099</f>
        <v>111</v>
      </c>
      <c r="I1101" s="41">
        <f>+SUM(e!H1099:K1099)</f>
        <v>1</v>
      </c>
      <c r="J1101" s="41">
        <f>+SUM(e!L1099:O1099)</f>
        <v>1416565</v>
      </c>
      <c r="K1101" s="41">
        <f>+e!P1099</f>
        <v>4604249</v>
      </c>
      <c r="L1101" s="41">
        <f>+SUM(e!Q1099:R1099)</f>
        <v>18483076</v>
      </c>
      <c r="M1101" s="31">
        <f>+IFERROR(ROUND(e!P1099/e!S1099,0),0)</f>
        <v>64849</v>
      </c>
      <c r="N1101" s="30">
        <f>+IFERROR(ROUND(SUM(e!T1099:V1099)/e!S1099,0),0)</f>
        <v>305</v>
      </c>
      <c r="O1101" s="30">
        <f>+IFERROR(ROUND(e!W1099/e!G1099*100,1),0)</f>
        <v>62.2</v>
      </c>
      <c r="P1101" s="41">
        <f>+e!X1099</f>
        <v>27</v>
      </c>
      <c r="Q1101" s="30">
        <f>+IFERROR(ROUND(e!Z1099/e!Y1099*100,1),0)</f>
        <v>0</v>
      </c>
      <c r="R1101" s="30">
        <f>+IFERROR(ROUND(e!AB1099/e!AA1099*100,1),0)</f>
        <v>12.1</v>
      </c>
      <c r="S1101" s="30">
        <f>+IFERROR(ROUND(SUM(e!AC1099:AF1099)/J1101*100,1),0)</f>
        <v>13.3</v>
      </c>
      <c r="T1101" s="30">
        <f>+IFERROR(ROUND(e!AG1099/e!Y1099*100,1),0)</f>
        <v>100</v>
      </c>
      <c r="U1101" s="30">
        <f>+IFERROR(ROUND(e!AH1099/SUM(e!AH1099:AJ1099)*100,1),0)</f>
        <v>82.9</v>
      </c>
      <c r="V1101" s="30">
        <f>+IFERROR(ROUND(e!AK1099/SUM(e!AK1099:AQ1099)*100,1),0)</f>
        <v>32.200000000000003</v>
      </c>
      <c r="W1101" s="30">
        <f>+IFERROR(ROUND(SUM(e!AR1099:BG1099)/J1101*100,1),0)</f>
        <v>10.3</v>
      </c>
      <c r="X1101" s="30">
        <f>+IFERROR(ROUND(SUM(e!BH1099:BI1099)/SUM(e!BJ1099:BK1099)*100,1),0)</f>
        <v>99.9</v>
      </c>
      <c r="Y1101" s="30">
        <f t="shared" si="116"/>
        <v>401.4</v>
      </c>
      <c r="Z1101" s="30">
        <f t="shared" si="117"/>
        <v>92.3</v>
      </c>
      <c r="AA1101" s="30">
        <f>+IFERROR(ROUND(K1101/SUM(e!T1099:V1099),1),0)</f>
        <v>212.7</v>
      </c>
      <c r="AB1101" s="42">
        <f>+IFERROR(ROUND((SUM(e!BJ1099:BK1099)-SUM(e!BL1099:BO1099))/SUM(e!T1099:V1099),1),0)</f>
        <v>230.5</v>
      </c>
      <c r="AC1101" s="30">
        <f>+IFERROR(ROUND(e!BP1099/e!BQ1099*100,1),0)</f>
        <v>126.5</v>
      </c>
      <c r="AD1101" s="101">
        <f>+e!BR1099</f>
        <v>36920</v>
      </c>
      <c r="AF1101" s="5"/>
      <c r="AG1101" s="29"/>
      <c r="BG1101" s="5"/>
      <c r="BH1101" s="29"/>
      <c r="CH1101" s="5"/>
      <c r="CI1101" s="29"/>
    </row>
    <row r="1102" spans="2:87">
      <c r="B1102" s="40" t="s">
        <v>2550</v>
      </c>
      <c r="C1102" s="30" t="s">
        <v>2551</v>
      </c>
      <c r="D1102" s="30" t="s">
        <v>1523</v>
      </c>
      <c r="E1102" s="30" t="s">
        <v>2559</v>
      </c>
      <c r="F1102" s="30" t="str">
        <f t="shared" si="115"/>
        <v>広島県江田島市</v>
      </c>
      <c r="G1102" s="41">
        <f>+e!F1100</f>
        <v>22205</v>
      </c>
      <c r="H1102" s="41">
        <f>+e!G1100</f>
        <v>16</v>
      </c>
      <c r="I1102" s="41">
        <f>+SUM(e!H1100:K1100)</f>
        <v>6</v>
      </c>
      <c r="J1102" s="41">
        <f>+SUM(e!L1100:O1100)</f>
        <v>402267</v>
      </c>
      <c r="K1102" s="41">
        <f>+e!P1100</f>
        <v>650547</v>
      </c>
      <c r="L1102" s="41">
        <f>+SUM(e!Q1100:R1100)</f>
        <v>1302594</v>
      </c>
      <c r="M1102" s="31">
        <f>+IFERROR(ROUND(e!P1100/e!S1100,0),0)</f>
        <v>54212</v>
      </c>
      <c r="N1102" s="30">
        <f>+IFERROR(ROUND(SUM(e!T1100:V1100)/e!S1100,0),0)</f>
        <v>197</v>
      </c>
      <c r="O1102" s="30">
        <f>+IFERROR(ROUND(e!W1100/e!G1100*100,1),0)</f>
        <v>37.5</v>
      </c>
      <c r="P1102" s="41">
        <f>+e!X1100</f>
        <v>30</v>
      </c>
      <c r="Q1102" s="30">
        <f>+IFERROR(ROUND(e!Z1100/e!Y1100*100,1),0)</f>
        <v>0</v>
      </c>
      <c r="R1102" s="30">
        <f>+IFERROR(ROUND(e!AB1100/e!AA1100*100,1),0)</f>
        <v>37.5</v>
      </c>
      <c r="S1102" s="30">
        <f>+IFERROR(ROUND(SUM(e!AC1100:AF1100)/J1102*100,1),0)</f>
        <v>11</v>
      </c>
      <c r="T1102" s="30">
        <f>+IFERROR(ROUND(e!AG1100/e!Y1100*100,1),0)</f>
        <v>0</v>
      </c>
      <c r="U1102" s="30">
        <f>+IFERROR(ROUND(e!AH1100/SUM(e!AH1100:AJ1100)*100,1),0)</f>
        <v>0</v>
      </c>
      <c r="V1102" s="30">
        <f>+IFERROR(ROUND(e!AK1100/SUM(e!AK1100:AQ1100)*100,1),0)</f>
        <v>0</v>
      </c>
      <c r="W1102" s="30">
        <f>+IFERROR(ROUND(SUM(e!AR1100:BG1100)/J1102*100,1),0)</f>
        <v>3.5</v>
      </c>
      <c r="X1102" s="30">
        <f>+IFERROR(ROUND(SUM(e!BH1100:BI1100)/SUM(e!BJ1100:BK1100)*100,1),0)</f>
        <v>126.8</v>
      </c>
      <c r="Y1102" s="30">
        <f t="shared" si="116"/>
        <v>200.2</v>
      </c>
      <c r="Z1102" s="30">
        <f t="shared" si="117"/>
        <v>123.4</v>
      </c>
      <c r="AA1102" s="30">
        <f>+IFERROR(ROUND(K1102/SUM(e!T1100:V1100),1),0)</f>
        <v>275.5</v>
      </c>
      <c r="AB1102" s="42">
        <f>+IFERROR(ROUND((SUM(e!BJ1100:BK1100)-SUM(e!BL1100:BO1100))/SUM(e!T1100:V1100),1),0)</f>
        <v>223.3</v>
      </c>
      <c r="AC1102" s="30">
        <f>+IFERROR(ROUND(e!BP1100/e!BQ1100*100,1),0)</f>
        <v>488.3</v>
      </c>
      <c r="AD1102" s="101">
        <f>+e!BR1100</f>
        <v>5000</v>
      </c>
      <c r="AF1102" s="5"/>
      <c r="AG1102" s="29"/>
      <c r="BG1102" s="5"/>
      <c r="BH1102" s="29"/>
      <c r="CH1102" s="5"/>
      <c r="CI1102" s="29"/>
    </row>
    <row r="1103" spans="2:87">
      <c r="B1103" s="40" t="s">
        <v>2550</v>
      </c>
      <c r="C1103" s="30" t="s">
        <v>2551</v>
      </c>
      <c r="D1103" s="30" t="s">
        <v>1304</v>
      </c>
      <c r="E1103" s="30" t="s">
        <v>2560</v>
      </c>
      <c r="F1103" s="30" t="str">
        <f t="shared" si="115"/>
        <v>広島県安芸高田市</v>
      </c>
      <c r="G1103" s="41">
        <f>+e!F1101</f>
        <v>21947</v>
      </c>
      <c r="H1103" s="41">
        <f>+e!G1101</f>
        <v>5</v>
      </c>
      <c r="I1103" s="41">
        <f>+SUM(e!H1101:K1101)</f>
        <v>27</v>
      </c>
      <c r="J1103" s="41">
        <f>+SUM(e!L1101:O1101)</f>
        <v>558594</v>
      </c>
      <c r="K1103" s="41">
        <f>+e!P1101</f>
        <v>418419</v>
      </c>
      <c r="L1103" s="41">
        <f>+SUM(e!Q1101:R1101)</f>
        <v>4299781</v>
      </c>
      <c r="M1103" s="31">
        <f>+IFERROR(ROUND(e!P1101/e!S1101,0),0)</f>
        <v>83684</v>
      </c>
      <c r="N1103" s="30">
        <f>+IFERROR(ROUND(SUM(e!T1101:V1101)/e!S1101,0),0)</f>
        <v>433</v>
      </c>
      <c r="O1103" s="30">
        <f>+IFERROR(ROUND(e!W1101/e!G1101*100,1),0)</f>
        <v>0</v>
      </c>
      <c r="P1103" s="41">
        <f>+e!X1101</f>
        <v>10</v>
      </c>
      <c r="Q1103" s="30">
        <f>+IFERROR(ROUND(e!Z1101/e!Y1101*100,1),0)</f>
        <v>0</v>
      </c>
      <c r="R1103" s="30">
        <f>+IFERROR(ROUND(e!AB1101/e!AA1101*100,1),0)</f>
        <v>4.9000000000000004</v>
      </c>
      <c r="S1103" s="30">
        <f>+IFERROR(ROUND(SUM(e!AC1101:AF1101)/J1103*100,1),0)</f>
        <v>20.3</v>
      </c>
      <c r="T1103" s="30">
        <f>+IFERROR(ROUND(e!AG1101/e!Y1101*100,1),0)</f>
        <v>13.4</v>
      </c>
      <c r="U1103" s="30">
        <f>+IFERROR(ROUND(e!AH1101/SUM(e!AH1101:AJ1101)*100,1),0)</f>
        <v>13.4</v>
      </c>
      <c r="V1103" s="30">
        <f>+IFERROR(ROUND(e!AK1101/SUM(e!AK1101:AQ1101)*100,1),0)</f>
        <v>13.1</v>
      </c>
      <c r="W1103" s="30">
        <f>+IFERROR(ROUND(SUM(e!AR1101:BG1101)/J1103*100,1),0)</f>
        <v>17.3</v>
      </c>
      <c r="X1103" s="30">
        <f>+IFERROR(ROUND(SUM(e!BH1101:BI1101)/SUM(e!BJ1101:BK1101)*100,1),0)</f>
        <v>102.2</v>
      </c>
      <c r="Y1103" s="30">
        <f t="shared" si="116"/>
        <v>1027.5999999999999</v>
      </c>
      <c r="Z1103" s="30">
        <f t="shared" si="117"/>
        <v>55.1</v>
      </c>
      <c r="AA1103" s="30">
        <f>+IFERROR(ROUND(K1103/SUM(e!T1101:V1101),1),0)</f>
        <v>193.4</v>
      </c>
      <c r="AB1103" s="42">
        <f>+IFERROR(ROUND((SUM(e!BJ1101:BK1101)-SUM(e!BL1101:BO1101))/SUM(e!T1101:V1101),1),0)</f>
        <v>350.9</v>
      </c>
      <c r="AC1103" s="30">
        <f>+IFERROR(ROUND(e!BP1101/e!BQ1101*100,1),0)</f>
        <v>127.3</v>
      </c>
      <c r="AD1103" s="101" t="str">
        <f>+e!BR1101</f>
        <v/>
      </c>
      <c r="AF1103" s="5"/>
      <c r="AG1103" s="29"/>
      <c r="BG1103" s="5"/>
      <c r="BH1103" s="29"/>
      <c r="CH1103" s="5"/>
      <c r="CI1103" s="29"/>
    </row>
    <row r="1104" spans="2:87">
      <c r="B1104" s="40" t="s">
        <v>2550</v>
      </c>
      <c r="C1104" s="30" t="s">
        <v>2551</v>
      </c>
      <c r="D1104" s="30" t="s">
        <v>1306</v>
      </c>
      <c r="E1104" s="30" t="s">
        <v>2561</v>
      </c>
      <c r="F1104" s="30" t="str">
        <f t="shared" si="115"/>
        <v>広島県府中市</v>
      </c>
      <c r="G1104" s="41">
        <f>+e!F1102</f>
        <v>29068</v>
      </c>
      <c r="H1104" s="41">
        <f>+e!G1102</f>
        <v>14</v>
      </c>
      <c r="I1104" s="41">
        <f>+SUM(e!H1102:K1102)</f>
        <v>6</v>
      </c>
      <c r="J1104" s="41">
        <f>+SUM(e!L1102:O1102)</f>
        <v>249406</v>
      </c>
      <c r="K1104" s="41">
        <f>+e!P1102</f>
        <v>597783</v>
      </c>
      <c r="L1104" s="41">
        <f>+SUM(e!Q1102:R1102)</f>
        <v>2691771</v>
      </c>
      <c r="M1104" s="31">
        <f>+IFERROR(ROUND(e!P1102/e!S1102,0),0)</f>
        <v>42699</v>
      </c>
      <c r="N1104" s="30">
        <f>+IFERROR(ROUND(SUM(e!T1102:V1102)/e!S1102,0),0)</f>
        <v>182</v>
      </c>
      <c r="O1104" s="30">
        <f>+IFERROR(ROUND(e!W1102/e!G1102*100,1),0)</f>
        <v>57.1</v>
      </c>
      <c r="P1104" s="41">
        <f>+e!X1102</f>
        <v>24</v>
      </c>
      <c r="Q1104" s="30">
        <f>+IFERROR(ROUND(e!Z1102/e!Y1102*100,1),0)</f>
        <v>0</v>
      </c>
      <c r="R1104" s="30">
        <f>+IFERROR(ROUND(e!AB1102/e!AA1102*100,1),0)</f>
        <v>69.7</v>
      </c>
      <c r="S1104" s="30">
        <f>+IFERROR(ROUND(SUM(e!AC1102:AF1102)/J1104*100,1),0)</f>
        <v>19</v>
      </c>
      <c r="T1104" s="30">
        <f>+IFERROR(ROUND(e!AG1102/e!Y1102*100,1),0)</f>
        <v>0</v>
      </c>
      <c r="U1104" s="30">
        <f>+IFERROR(ROUND(e!AH1102/SUM(e!AH1102:AJ1102)*100,1),0)</f>
        <v>0</v>
      </c>
      <c r="V1104" s="30">
        <f>+IFERROR(ROUND(e!AK1102/SUM(e!AK1102:AQ1102)*100,1),0)</f>
        <v>0</v>
      </c>
      <c r="W1104" s="30">
        <f>+IFERROR(ROUND(SUM(e!AR1102:BG1102)/J1104*100,1),0)</f>
        <v>7.5</v>
      </c>
      <c r="X1104" s="30">
        <f>+IFERROR(ROUND(SUM(e!BH1102:BI1102)/SUM(e!BJ1102:BK1102)*100,1),0)</f>
        <v>102.8</v>
      </c>
      <c r="Y1104" s="30">
        <f t="shared" si="116"/>
        <v>450.3</v>
      </c>
      <c r="Z1104" s="30">
        <f t="shared" si="117"/>
        <v>97.6</v>
      </c>
      <c r="AA1104" s="30">
        <f>+IFERROR(ROUND(K1104/SUM(e!T1102:V1102),1),0)</f>
        <v>234.7</v>
      </c>
      <c r="AB1104" s="42">
        <f>+IFERROR(ROUND((SUM(e!BJ1102:BK1102)-SUM(e!BL1102:BO1102))/SUM(e!T1102:V1102),1),0)</f>
        <v>240.4</v>
      </c>
      <c r="AC1104" s="30">
        <f>+IFERROR(ROUND(e!BP1102/e!BQ1102*100,1),0)</f>
        <v>293.7</v>
      </c>
      <c r="AD1104" s="101">
        <f>+e!BR1102</f>
        <v>0</v>
      </c>
      <c r="AF1104" s="5"/>
      <c r="AG1104" s="29"/>
      <c r="BG1104" s="5"/>
      <c r="BH1104" s="29"/>
      <c r="CH1104" s="5"/>
      <c r="CI1104" s="29"/>
    </row>
    <row r="1105" spans="2:87">
      <c r="B1105" s="40" t="s">
        <v>2550</v>
      </c>
      <c r="C1105" s="30" t="s">
        <v>2551</v>
      </c>
      <c r="D1105" s="30" t="s">
        <v>1314</v>
      </c>
      <c r="E1105" s="30" t="s">
        <v>2562</v>
      </c>
      <c r="F1105" s="30" t="str">
        <f t="shared" si="115"/>
        <v>広島県福山市</v>
      </c>
      <c r="G1105" s="41">
        <f>+e!F1103</f>
        <v>448069</v>
      </c>
      <c r="H1105" s="41">
        <f>+e!G1103</f>
        <v>115</v>
      </c>
      <c r="I1105" s="41">
        <f>+SUM(e!H1103:K1103)</f>
        <v>7</v>
      </c>
      <c r="J1105" s="41">
        <f>+SUM(e!L1103:O1103)</f>
        <v>2812282</v>
      </c>
      <c r="K1105" s="41">
        <f>+e!P1103</f>
        <v>7540862</v>
      </c>
      <c r="L1105" s="41">
        <f>+SUM(e!Q1103:R1103)</f>
        <v>37536914</v>
      </c>
      <c r="M1105" s="31">
        <f>+IFERROR(ROUND(e!P1103/e!S1103,0),0)</f>
        <v>106209</v>
      </c>
      <c r="N1105" s="30">
        <f>+IFERROR(ROUND(SUM(e!T1103:V1103)/e!S1103,0),0)</f>
        <v>667</v>
      </c>
      <c r="O1105" s="30">
        <f>+IFERROR(ROUND(e!W1103/e!G1103*100,1),0)</f>
        <v>74.8</v>
      </c>
      <c r="P1105" s="41">
        <f>+e!X1103</f>
        <v>11</v>
      </c>
      <c r="Q1105" s="30">
        <f>+IFERROR(ROUND(e!Z1103/e!Y1103*100,1),0)</f>
        <v>0</v>
      </c>
      <c r="R1105" s="30">
        <f>+IFERROR(ROUND(e!AB1103/e!AA1103*100,1),0)</f>
        <v>35.6</v>
      </c>
      <c r="S1105" s="30">
        <f>+IFERROR(ROUND(SUM(e!AC1103:AF1103)/J1105*100,1),0)</f>
        <v>28.7</v>
      </c>
      <c r="T1105" s="30">
        <f>+IFERROR(ROUND(e!AG1103/e!Y1103*100,1),0)</f>
        <v>44</v>
      </c>
      <c r="U1105" s="30">
        <f>+IFERROR(ROUND(e!AH1103/SUM(e!AH1103:AJ1103)*100,1),0)</f>
        <v>43.1</v>
      </c>
      <c r="V1105" s="30">
        <f>+IFERROR(ROUND(e!AK1103/SUM(e!AK1103:AQ1103)*100,1),0)</f>
        <v>55.4</v>
      </c>
      <c r="W1105" s="30">
        <f>+IFERROR(ROUND(SUM(e!AR1103:BG1103)/J1105*100,1),0)</f>
        <v>23.6</v>
      </c>
      <c r="X1105" s="30">
        <f>+IFERROR(ROUND(SUM(e!BH1103:BI1103)/SUM(e!BJ1103:BK1103)*100,1),0)</f>
        <v>126.3</v>
      </c>
      <c r="Y1105" s="30">
        <f t="shared" si="116"/>
        <v>497.8</v>
      </c>
      <c r="Z1105" s="30">
        <f t="shared" si="117"/>
        <v>121.4</v>
      </c>
      <c r="AA1105" s="30">
        <f>+IFERROR(ROUND(K1105/SUM(e!T1103:V1103),1),0)</f>
        <v>159.30000000000001</v>
      </c>
      <c r="AB1105" s="42">
        <f>+IFERROR(ROUND((SUM(e!BJ1103:BK1103)-SUM(e!BL1103:BO1103))/SUM(e!T1103:V1103),1),0)</f>
        <v>131.19999999999999</v>
      </c>
      <c r="AC1105" s="30">
        <f>+IFERROR(ROUND(e!BP1103/e!BQ1103*100,1),0)</f>
        <v>136.9</v>
      </c>
      <c r="AD1105" s="101">
        <f>+e!BR1103</f>
        <v>13200</v>
      </c>
      <c r="AF1105" s="5"/>
      <c r="AG1105" s="29"/>
      <c r="BG1105" s="5"/>
      <c r="BH1105" s="29"/>
      <c r="CH1105" s="5"/>
      <c r="CI1105" s="29"/>
    </row>
    <row r="1106" spans="2:87">
      <c r="B1106" s="40" t="s">
        <v>2550</v>
      </c>
      <c r="C1106" s="30" t="s">
        <v>2551</v>
      </c>
      <c r="D1106" s="30" t="s">
        <v>1326</v>
      </c>
      <c r="E1106" s="30" t="s">
        <v>2563</v>
      </c>
      <c r="F1106" s="30" t="str">
        <f t="shared" si="115"/>
        <v>広島県尾道市</v>
      </c>
      <c r="G1106" s="41">
        <f>+e!F1104</f>
        <v>127751</v>
      </c>
      <c r="H1106" s="41">
        <f>+e!G1104</f>
        <v>58</v>
      </c>
      <c r="I1106" s="41">
        <f>+SUM(e!H1104:K1104)</f>
        <v>2</v>
      </c>
      <c r="J1106" s="41">
        <f>+SUM(e!L1104:O1104)</f>
        <v>1143582</v>
      </c>
      <c r="K1106" s="41">
        <f>+e!P1104</f>
        <v>3258259</v>
      </c>
      <c r="L1106" s="41">
        <f>+SUM(e!Q1104:R1104)</f>
        <v>4810143</v>
      </c>
      <c r="M1106" s="31">
        <f>+IFERROR(ROUND(e!P1104/e!S1104,0),0)</f>
        <v>74051</v>
      </c>
      <c r="N1106" s="30">
        <f>+IFERROR(ROUND(SUM(e!T1104:V1104)/e!S1104,0),0)</f>
        <v>301</v>
      </c>
      <c r="O1106" s="30">
        <f>+IFERROR(ROUND(e!W1104/e!G1104*100,1),0)</f>
        <v>69</v>
      </c>
      <c r="P1106" s="41">
        <f>+e!X1104</f>
        <v>12</v>
      </c>
      <c r="Q1106" s="30">
        <f>+IFERROR(ROUND(e!Z1104/e!Y1104*100,1),0)</f>
        <v>100</v>
      </c>
      <c r="R1106" s="30">
        <f>+IFERROR(ROUND(e!AB1104/e!AA1104*100,1),0)</f>
        <v>20</v>
      </c>
      <c r="S1106" s="30">
        <f>+IFERROR(ROUND(SUM(e!AC1104:AF1104)/J1106*100,1),0)</f>
        <v>31.1</v>
      </c>
      <c r="T1106" s="30">
        <f>+IFERROR(ROUND(e!AG1104/e!Y1104*100,1),0)</f>
        <v>100</v>
      </c>
      <c r="U1106" s="30">
        <f>+IFERROR(ROUND(e!AH1104/SUM(e!AH1104:AJ1104)*100,1),0)</f>
        <v>66.400000000000006</v>
      </c>
      <c r="V1106" s="30">
        <f>+IFERROR(ROUND(e!AK1104/SUM(e!AK1104:AQ1104)*100,1),0)</f>
        <v>79.8</v>
      </c>
      <c r="W1106" s="30">
        <f>+IFERROR(ROUND(SUM(e!AR1104:BG1104)/J1106*100,1),0)</f>
        <v>23.8</v>
      </c>
      <c r="X1106" s="30">
        <f>+IFERROR(ROUND(SUM(e!BH1104:BI1104)/SUM(e!BJ1104:BK1104)*100,1),0)</f>
        <v>108.1</v>
      </c>
      <c r="Y1106" s="30">
        <f t="shared" si="116"/>
        <v>147.6</v>
      </c>
      <c r="Z1106" s="30">
        <f t="shared" si="117"/>
        <v>105.5</v>
      </c>
      <c r="AA1106" s="30">
        <f>+IFERROR(ROUND(K1106/SUM(e!T1104:V1104),1),0)</f>
        <v>245.9</v>
      </c>
      <c r="AB1106" s="42">
        <f>+IFERROR(ROUND((SUM(e!BJ1104:BK1104)-SUM(e!BL1104:BO1104))/SUM(e!T1104:V1104),1),0)</f>
        <v>233</v>
      </c>
      <c r="AC1106" s="30">
        <f>+IFERROR(ROUND(e!BP1104/e!BQ1104*100,1),0)</f>
        <v>396</v>
      </c>
      <c r="AD1106" s="101">
        <f>+e!BR1104</f>
        <v>56050</v>
      </c>
      <c r="AF1106" s="5"/>
      <c r="AG1106" s="29"/>
      <c r="BG1106" s="5"/>
      <c r="BH1106" s="29"/>
      <c r="CH1106" s="5"/>
      <c r="CI1106" s="29"/>
    </row>
    <row r="1107" spans="2:87">
      <c r="B1107" s="40" t="s">
        <v>2550</v>
      </c>
      <c r="C1107" s="30" t="s">
        <v>2551</v>
      </c>
      <c r="D1107" s="30" t="s">
        <v>1328</v>
      </c>
      <c r="E1107" s="30" t="s">
        <v>2564</v>
      </c>
      <c r="F1107" s="30" t="str">
        <f t="shared" si="115"/>
        <v>広島県三原市</v>
      </c>
      <c r="G1107" s="41">
        <f>+e!F1105</f>
        <v>83980</v>
      </c>
      <c r="H1107" s="41">
        <f>+e!G1105</f>
        <v>41</v>
      </c>
      <c r="I1107" s="41">
        <f>+SUM(e!H1105:K1105)</f>
        <v>8</v>
      </c>
      <c r="J1107" s="41">
        <f>+SUM(e!L1105:O1105)</f>
        <v>921766</v>
      </c>
      <c r="K1107" s="41">
        <f>+e!P1105</f>
        <v>2300759</v>
      </c>
      <c r="L1107" s="41">
        <f>+SUM(e!Q1105:R1105)</f>
        <v>13990350</v>
      </c>
      <c r="M1107" s="31">
        <f>+IFERROR(ROUND(e!P1105/e!S1105,0),0)</f>
        <v>76692</v>
      </c>
      <c r="N1107" s="30">
        <f>+IFERROR(ROUND(SUM(e!T1105:V1105)/e!S1105,0),0)</f>
        <v>313</v>
      </c>
      <c r="O1107" s="30">
        <f>+IFERROR(ROUND(e!W1105/e!G1105*100,1),0)</f>
        <v>63.4</v>
      </c>
      <c r="P1107" s="41">
        <f>+e!X1105</f>
        <v>6</v>
      </c>
      <c r="Q1107" s="30">
        <f>+IFERROR(ROUND(e!Z1105/e!Y1105*100,1),0)</f>
        <v>0</v>
      </c>
      <c r="R1107" s="30">
        <f>+IFERROR(ROUND(e!AB1105/e!AA1105*100,1),0)</f>
        <v>48.3</v>
      </c>
      <c r="S1107" s="30">
        <f>+IFERROR(ROUND(SUM(e!AC1105:AF1105)/J1107*100,1),0)</f>
        <v>33.1</v>
      </c>
      <c r="T1107" s="30">
        <f>+IFERROR(ROUND(e!AG1105/e!Y1105*100,1),0)</f>
        <v>74.7</v>
      </c>
      <c r="U1107" s="30">
        <f>+IFERROR(ROUND(e!AH1105/SUM(e!AH1105:AJ1105)*100,1),0)</f>
        <v>55.2</v>
      </c>
      <c r="V1107" s="30">
        <f>+IFERROR(ROUND(e!AK1105/SUM(e!AK1105:AQ1105)*100,1),0)</f>
        <v>68.3</v>
      </c>
      <c r="W1107" s="30">
        <f>+IFERROR(ROUND(SUM(e!AR1105:BG1105)/J1107*100,1),0)</f>
        <v>30.4</v>
      </c>
      <c r="X1107" s="30">
        <f>+IFERROR(ROUND(SUM(e!BH1105:BI1105)/SUM(e!BJ1105:BK1105)*100,1),0)</f>
        <v>113.6</v>
      </c>
      <c r="Y1107" s="30">
        <f t="shared" si="116"/>
        <v>608.1</v>
      </c>
      <c r="Z1107" s="30">
        <f t="shared" si="117"/>
        <v>102.4</v>
      </c>
      <c r="AA1107" s="30">
        <f>+IFERROR(ROUND(K1107/SUM(e!T1105:V1105),1),0)</f>
        <v>244.8</v>
      </c>
      <c r="AB1107" s="42">
        <f>+IFERROR(ROUND((SUM(e!BJ1105:BK1105)-SUM(e!BL1105:BO1105))/SUM(e!T1105:V1105),1),0)</f>
        <v>239</v>
      </c>
      <c r="AC1107" s="30">
        <f>+IFERROR(ROUND(e!BP1105/e!BQ1105*100,1),0)</f>
        <v>155</v>
      </c>
      <c r="AD1107" s="101">
        <f>+e!BR1105</f>
        <v>15900</v>
      </c>
      <c r="AF1107" s="5"/>
      <c r="AG1107" s="29"/>
      <c r="BG1107" s="5"/>
      <c r="BH1107" s="29"/>
      <c r="CH1107" s="5"/>
      <c r="CI1107" s="29"/>
    </row>
    <row r="1108" spans="2:87">
      <c r="B1108" s="40" t="s">
        <v>2550</v>
      </c>
      <c r="C1108" s="30" t="s">
        <v>2551</v>
      </c>
      <c r="D1108" s="30" t="s">
        <v>1332</v>
      </c>
      <c r="E1108" s="30" t="s">
        <v>2565</v>
      </c>
      <c r="F1108" s="30" t="str">
        <f t="shared" si="115"/>
        <v>広島県竹原市</v>
      </c>
      <c r="G1108" s="41">
        <f>+e!F1106</f>
        <v>25309</v>
      </c>
      <c r="H1108" s="41">
        <f>+e!G1106</f>
        <v>16</v>
      </c>
      <c r="I1108" s="41">
        <f>+SUM(e!H1106:K1106)</f>
        <v>7</v>
      </c>
      <c r="J1108" s="41">
        <f>+SUM(e!L1106:O1106)</f>
        <v>280719</v>
      </c>
      <c r="K1108" s="41">
        <f>+e!P1106</f>
        <v>816208</v>
      </c>
      <c r="L1108" s="41">
        <f>+SUM(e!Q1106:R1106)</f>
        <v>458355</v>
      </c>
      <c r="M1108" s="31">
        <f>+IFERROR(ROUND(e!P1106/e!S1106,0),0)</f>
        <v>51013</v>
      </c>
      <c r="N1108" s="30">
        <f>+IFERROR(ROUND(SUM(e!T1106:V1106)/e!S1106,0),0)</f>
        <v>290</v>
      </c>
      <c r="O1108" s="30">
        <f>+IFERROR(ROUND(e!W1106/e!G1106*100,1),0)</f>
        <v>37.5</v>
      </c>
      <c r="P1108" s="41">
        <f>+e!X1106</f>
        <v>8</v>
      </c>
      <c r="Q1108" s="30">
        <f>+IFERROR(ROUND(e!Z1106/e!Y1106*100,1),0)</f>
        <v>0</v>
      </c>
      <c r="R1108" s="30">
        <f>+IFERROR(ROUND(e!AB1106/e!AA1106*100,1),0)</f>
        <v>83.6</v>
      </c>
      <c r="S1108" s="30">
        <f>+IFERROR(ROUND(SUM(e!AC1106:AF1106)/J1108*100,1),0)</f>
        <v>38.4</v>
      </c>
      <c r="T1108" s="30">
        <f>+IFERROR(ROUND(e!AG1106/e!Y1106*100,1),0)</f>
        <v>0</v>
      </c>
      <c r="U1108" s="30">
        <f>+IFERROR(ROUND(e!AH1106/SUM(e!AH1106:AJ1106)*100,1),0)</f>
        <v>0</v>
      </c>
      <c r="V1108" s="30">
        <f>+IFERROR(ROUND(e!AK1106/SUM(e!AK1106:AQ1106)*100,1),0)</f>
        <v>0</v>
      </c>
      <c r="W1108" s="30">
        <f>+IFERROR(ROUND(SUM(e!AR1106:BG1106)/J1108*100,1),0)</f>
        <v>8.1</v>
      </c>
      <c r="X1108" s="30">
        <f>+IFERROR(ROUND(SUM(e!BH1106:BI1106)/SUM(e!BJ1106:BK1106)*100,1),0)</f>
        <v>119</v>
      </c>
      <c r="Y1108" s="30">
        <f t="shared" si="116"/>
        <v>56.2</v>
      </c>
      <c r="Z1108" s="30">
        <f t="shared" si="117"/>
        <v>117.1</v>
      </c>
      <c r="AA1108" s="30">
        <f>+IFERROR(ROUND(K1108/SUM(e!T1106:V1106),1),0)</f>
        <v>176.1</v>
      </c>
      <c r="AB1108" s="42">
        <f>+IFERROR(ROUND((SUM(e!BJ1106:BK1106)-SUM(e!BL1106:BO1106))/SUM(e!T1106:V1106),1),0)</f>
        <v>150.4</v>
      </c>
      <c r="AC1108" s="30">
        <f>+IFERROR(ROUND(e!BP1106/e!BQ1106*100,1),0)</f>
        <v>522.5</v>
      </c>
      <c r="AD1108" s="101">
        <f>+e!BR1106</f>
        <v>6500</v>
      </c>
      <c r="AF1108" s="5"/>
      <c r="AG1108" s="29"/>
      <c r="BG1108" s="5"/>
      <c r="BH1108" s="29"/>
      <c r="CH1108" s="5"/>
      <c r="CI1108" s="29"/>
    </row>
    <row r="1109" spans="2:87">
      <c r="B1109" s="40" t="s">
        <v>2550</v>
      </c>
      <c r="C1109" s="30" t="s">
        <v>2551</v>
      </c>
      <c r="D1109" s="30" t="s">
        <v>1336</v>
      </c>
      <c r="E1109" s="30" t="s">
        <v>2566</v>
      </c>
      <c r="F1109" s="30" t="str">
        <f t="shared" si="115"/>
        <v>広島県三次市</v>
      </c>
      <c r="G1109" s="41">
        <f>+e!F1107</f>
        <v>45812</v>
      </c>
      <c r="H1109" s="41">
        <f>+e!G1107</f>
        <v>15</v>
      </c>
      <c r="I1109" s="41">
        <f>+SUM(e!H1107:K1107)</f>
        <v>24</v>
      </c>
      <c r="J1109" s="41">
        <f>+SUM(e!L1107:O1107)</f>
        <v>920483</v>
      </c>
      <c r="K1109" s="41">
        <f>+e!P1107</f>
        <v>971724</v>
      </c>
      <c r="L1109" s="41">
        <f>+SUM(e!Q1107:R1107)</f>
        <v>9475052</v>
      </c>
      <c r="M1109" s="31">
        <f>+IFERROR(ROUND(e!P1107/e!S1107,0),0)</f>
        <v>74748</v>
      </c>
      <c r="N1109" s="30">
        <f>+IFERROR(ROUND(SUM(e!T1107:V1107)/e!S1107,0),0)</f>
        <v>367</v>
      </c>
      <c r="O1109" s="30">
        <f>+IFERROR(ROUND(e!W1107/e!G1107*100,1),0)</f>
        <v>46.7</v>
      </c>
      <c r="P1109" s="41">
        <f>+e!X1107</f>
        <v>23</v>
      </c>
      <c r="Q1109" s="30">
        <f>+IFERROR(ROUND(e!Z1107/e!Y1107*100,1),0)</f>
        <v>0</v>
      </c>
      <c r="R1109" s="30">
        <f>+IFERROR(ROUND(e!AB1107/e!AA1107*100,1),0)</f>
        <v>79.5</v>
      </c>
      <c r="S1109" s="30">
        <f>+IFERROR(ROUND(SUM(e!AC1107:AF1107)/J1109*100,1),0)</f>
        <v>10.4</v>
      </c>
      <c r="T1109" s="30">
        <f>+IFERROR(ROUND(e!AG1107/e!Y1107*100,1),0)</f>
        <v>1.7</v>
      </c>
      <c r="U1109" s="30">
        <f>+IFERROR(ROUND(e!AH1107/SUM(e!AH1107:AJ1107)*100,1),0)</f>
        <v>35.799999999999997</v>
      </c>
      <c r="V1109" s="30">
        <f>+IFERROR(ROUND(e!AK1107/SUM(e!AK1107:AQ1107)*100,1),0)</f>
        <v>12.7</v>
      </c>
      <c r="W1109" s="30">
        <f>+IFERROR(ROUND(SUM(e!AR1107:BG1107)/J1109*100,1),0)</f>
        <v>15.2</v>
      </c>
      <c r="X1109" s="30">
        <f>+IFERROR(ROUND(SUM(e!BH1107:BI1107)/SUM(e!BJ1107:BK1107)*100,1),0)</f>
        <v>102.4</v>
      </c>
      <c r="Y1109" s="30">
        <f t="shared" si="116"/>
        <v>975.1</v>
      </c>
      <c r="Z1109" s="30">
        <f t="shared" si="117"/>
        <v>76.599999999999994</v>
      </c>
      <c r="AA1109" s="30">
        <f>+IFERROR(ROUND(K1109/SUM(e!T1107:V1107),1),0)</f>
        <v>203.8</v>
      </c>
      <c r="AB1109" s="42">
        <f>+IFERROR(ROUND((SUM(e!BJ1107:BK1107)-SUM(e!BL1107:BO1107))/SUM(e!T1107:V1107),1),0)</f>
        <v>266.10000000000002</v>
      </c>
      <c r="AC1109" s="30">
        <f>+IFERROR(ROUND(e!BP1107/e!BQ1107*100,1),0)</f>
        <v>153.4</v>
      </c>
      <c r="AD1109" s="101">
        <f>+e!BR1107</f>
        <v>0</v>
      </c>
      <c r="AF1109" s="5"/>
      <c r="AG1109" s="29"/>
      <c r="BG1109" s="5"/>
      <c r="BH1109" s="29"/>
      <c r="CH1109" s="5"/>
      <c r="CI1109" s="29"/>
    </row>
    <row r="1110" spans="2:87">
      <c r="B1110" s="40" t="s">
        <v>2550</v>
      </c>
      <c r="C1110" s="30" t="s">
        <v>2551</v>
      </c>
      <c r="D1110" s="30" t="s">
        <v>1338</v>
      </c>
      <c r="E1110" s="30" t="s">
        <v>2567</v>
      </c>
      <c r="F1110" s="30" t="str">
        <f t="shared" si="115"/>
        <v>広島県熊野町</v>
      </c>
      <c r="G1110" s="41">
        <f>+e!F1108</f>
        <v>21401</v>
      </c>
      <c r="H1110" s="41">
        <f>+e!G1108</f>
        <v>8</v>
      </c>
      <c r="I1110" s="41">
        <f>+SUM(e!H1108:K1108)</f>
        <v>1</v>
      </c>
      <c r="J1110" s="41">
        <f>+SUM(e!L1108:O1108)</f>
        <v>150509</v>
      </c>
      <c r="K1110" s="41">
        <f>+e!P1108</f>
        <v>422225</v>
      </c>
      <c r="L1110" s="41">
        <f>+SUM(e!Q1108:R1108)</f>
        <v>0</v>
      </c>
      <c r="M1110" s="31">
        <f>+IFERROR(ROUND(e!P1108/e!S1108,0),0)</f>
        <v>52778</v>
      </c>
      <c r="N1110" s="30">
        <f>+IFERROR(ROUND(SUM(e!T1108:V1108)/e!S1108,0),0)</f>
        <v>222</v>
      </c>
      <c r="O1110" s="30">
        <f>+IFERROR(ROUND(e!W1108/e!G1108*100,1),0)</f>
        <v>62.5</v>
      </c>
      <c r="P1110" s="41">
        <f>+e!X1108</f>
        <v>5</v>
      </c>
      <c r="Q1110" s="30">
        <f>+IFERROR(ROUND(e!Z1108/e!Y1108*100,1),0)</f>
        <v>0</v>
      </c>
      <c r="R1110" s="30">
        <f>+IFERROR(ROUND(e!AB1108/e!AA1108*100,1),0)</f>
        <v>100</v>
      </c>
      <c r="S1110" s="30">
        <f>+IFERROR(ROUND(SUM(e!AC1108:AF1108)/J1110*100,1),0)</f>
        <v>20.3</v>
      </c>
      <c r="T1110" s="30">
        <f>+IFERROR(ROUND(e!AG1108/e!Y1108*100,1),0)</f>
        <v>0</v>
      </c>
      <c r="U1110" s="30">
        <f>+IFERROR(ROUND(e!AH1108/SUM(e!AH1108:AJ1108)*100,1),0)</f>
        <v>0</v>
      </c>
      <c r="V1110" s="30">
        <f>+IFERROR(ROUND(e!AK1108/SUM(e!AK1108:AQ1108)*100,1),0)</f>
        <v>0.4</v>
      </c>
      <c r="W1110" s="30">
        <f>+IFERROR(ROUND(SUM(e!AR1108:BG1108)/J1110*100,1),0)</f>
        <v>9.6</v>
      </c>
      <c r="X1110" s="30">
        <f>+IFERROR(ROUND(SUM(e!BH1108:BI1108)/SUM(e!BJ1108:BK1108)*100,1),0)</f>
        <v>110.3</v>
      </c>
      <c r="Y1110" s="30">
        <f t="shared" si="116"/>
        <v>0</v>
      </c>
      <c r="Z1110" s="30">
        <f t="shared" si="117"/>
        <v>106.3</v>
      </c>
      <c r="AA1110" s="30">
        <f>+IFERROR(ROUND(K1110/SUM(e!T1108:V1108),1),0)</f>
        <v>237.3</v>
      </c>
      <c r="AB1110" s="42">
        <f>+IFERROR(ROUND((SUM(e!BJ1108:BK1108)-SUM(e!BL1108:BO1108))/SUM(e!T1108:V1108),1),0)</f>
        <v>223.2</v>
      </c>
      <c r="AC1110" s="30">
        <f>+IFERROR(ROUND(e!BP1108/e!BQ1108*100,1),0)</f>
        <v>954.8</v>
      </c>
      <c r="AD1110" s="101">
        <f>+e!BR1108</f>
        <v>6570</v>
      </c>
      <c r="AF1110" s="5"/>
      <c r="AG1110" s="29"/>
      <c r="BG1110" s="5"/>
      <c r="BH1110" s="29"/>
      <c r="CH1110" s="5"/>
      <c r="CI1110" s="29"/>
    </row>
    <row r="1111" spans="2:87">
      <c r="B1111" s="40" t="s">
        <v>2550</v>
      </c>
      <c r="C1111" s="30" t="s">
        <v>2551</v>
      </c>
      <c r="D1111" s="30" t="s">
        <v>1720</v>
      </c>
      <c r="E1111" s="30" t="s">
        <v>2568</v>
      </c>
      <c r="F1111" s="30" t="str">
        <f t="shared" si="115"/>
        <v>広島県世羅町</v>
      </c>
      <c r="G1111" s="41">
        <f>+e!F1109</f>
        <v>8558</v>
      </c>
      <c r="H1111" s="41">
        <f>+e!G1109</f>
        <v>6</v>
      </c>
      <c r="I1111" s="41">
        <f>+SUM(e!H1109:K1109)</f>
        <v>9</v>
      </c>
      <c r="J1111" s="41">
        <f>+SUM(e!L1109:O1109)</f>
        <v>273772</v>
      </c>
      <c r="K1111" s="41">
        <f>+e!P1109</f>
        <v>199294</v>
      </c>
      <c r="L1111" s="41">
        <f>+SUM(e!Q1109:R1109)</f>
        <v>1960215</v>
      </c>
      <c r="M1111" s="31">
        <f>+IFERROR(ROUND(e!P1109/e!S1109,0),0)</f>
        <v>33216</v>
      </c>
      <c r="N1111" s="30">
        <f>+IFERROR(ROUND(SUM(e!T1109:V1109)/e!S1109,0),0)</f>
        <v>158</v>
      </c>
      <c r="O1111" s="30">
        <f>+IFERROR(ROUND(e!W1109/e!G1109*100,1),0)</f>
        <v>0</v>
      </c>
      <c r="P1111" s="41">
        <f>+e!X1109</f>
        <v>8</v>
      </c>
      <c r="Q1111" s="30">
        <f>+IFERROR(ROUND(e!Z1109/e!Y1109*100,1),0)</f>
        <v>0</v>
      </c>
      <c r="R1111" s="30">
        <f>+IFERROR(ROUND(e!AB1109/e!AA1109*100,1),0)</f>
        <v>75</v>
      </c>
      <c r="S1111" s="30">
        <f>+IFERROR(ROUND(SUM(e!AC1109:AF1109)/J1111*100,1),0)</f>
        <v>0</v>
      </c>
      <c r="T1111" s="30">
        <f>+IFERROR(ROUND(e!AG1109/e!Y1109*100,1),0)</f>
        <v>0</v>
      </c>
      <c r="U1111" s="30">
        <f>+IFERROR(ROUND(e!AH1109/SUM(e!AH1109:AJ1109)*100,1),0)</f>
        <v>0</v>
      </c>
      <c r="V1111" s="30">
        <f>+IFERROR(ROUND(e!AK1109/SUM(e!AK1109:AQ1109)*100,1),0)</f>
        <v>58.5</v>
      </c>
      <c r="W1111" s="30">
        <f>+IFERROR(ROUND(SUM(e!AR1109:BG1109)/J1111*100,1),0)</f>
        <v>12.9</v>
      </c>
      <c r="X1111" s="30">
        <f>+IFERROR(ROUND(SUM(e!BH1109:BI1109)/SUM(e!BJ1109:BK1109)*100,1),0)</f>
        <v>93.4</v>
      </c>
      <c r="Y1111" s="30">
        <f t="shared" si="116"/>
        <v>983.6</v>
      </c>
      <c r="Z1111" s="30">
        <f t="shared" si="117"/>
        <v>59.3</v>
      </c>
      <c r="AA1111" s="30">
        <f>+IFERROR(ROUND(K1111/SUM(e!T1109:V1109),1),0)</f>
        <v>209.8</v>
      </c>
      <c r="AB1111" s="42">
        <f>+IFERROR(ROUND((SUM(e!BJ1109:BK1109)-SUM(e!BL1109:BO1109))/SUM(e!T1109:V1109),1),0)</f>
        <v>353.9</v>
      </c>
      <c r="AC1111" s="30">
        <f>+IFERROR(ROUND(e!BP1109/e!BQ1109*100,1),0)</f>
        <v>1174.5999999999999</v>
      </c>
      <c r="AD1111" s="101">
        <f>+e!BR1109</f>
        <v>0</v>
      </c>
      <c r="AF1111" s="5"/>
      <c r="AG1111" s="29"/>
      <c r="BG1111" s="5"/>
      <c r="BH1111" s="29"/>
      <c r="CH1111" s="5"/>
      <c r="CI1111" s="29"/>
    </row>
    <row r="1112" spans="2:87">
      <c r="B1112" s="40" t="s">
        <v>2550</v>
      </c>
      <c r="C1112" s="30" t="s">
        <v>2551</v>
      </c>
      <c r="D1112" s="30" t="s">
        <v>1362</v>
      </c>
      <c r="E1112" s="30" t="s">
        <v>2569</v>
      </c>
      <c r="F1112" s="30" t="str">
        <f t="shared" si="115"/>
        <v>広島県北広島町</v>
      </c>
      <c r="G1112" s="41">
        <f>+e!F1110</f>
        <v>8754</v>
      </c>
      <c r="H1112" s="41">
        <f>+e!G1110</f>
        <v>5</v>
      </c>
      <c r="I1112" s="41">
        <f>+SUM(e!H1110:K1110)</f>
        <v>16</v>
      </c>
      <c r="J1112" s="41">
        <f>+SUM(e!L1110:O1110)</f>
        <v>318907</v>
      </c>
      <c r="K1112" s="41">
        <f>+e!P1110</f>
        <v>229373</v>
      </c>
      <c r="L1112" s="41">
        <f>+SUM(e!Q1110:R1110)</f>
        <v>2096034</v>
      </c>
      <c r="M1112" s="31">
        <f>+IFERROR(ROUND(e!P1110/e!S1110,0),0)</f>
        <v>76458</v>
      </c>
      <c r="N1112" s="30">
        <f>+IFERROR(ROUND(SUM(e!T1110:V1110)/e!S1110,0),0)</f>
        <v>444</v>
      </c>
      <c r="O1112" s="30">
        <f>+IFERROR(ROUND(e!W1110/e!G1110*100,1),0)</f>
        <v>0</v>
      </c>
      <c r="P1112" s="41">
        <f>+e!X1110</f>
        <v>6</v>
      </c>
      <c r="Q1112" s="30">
        <f>+IFERROR(ROUND(e!Z1110/e!Y1110*100,1),0)</f>
        <v>0</v>
      </c>
      <c r="R1112" s="30">
        <f>+IFERROR(ROUND(e!AB1110/e!AA1110*100,1),0)</f>
        <v>63.6</v>
      </c>
      <c r="S1112" s="30">
        <f>+IFERROR(ROUND(SUM(e!AC1110:AF1110)/J1112*100,1),0)</f>
        <v>8</v>
      </c>
      <c r="T1112" s="30">
        <f>+IFERROR(ROUND(e!AG1110/e!Y1110*100,1),0)</f>
        <v>0</v>
      </c>
      <c r="U1112" s="30">
        <f>+IFERROR(ROUND(e!AH1110/SUM(e!AH1110:AJ1110)*100,1),0)</f>
        <v>0</v>
      </c>
      <c r="V1112" s="30">
        <f>+IFERROR(ROUND(e!AK1110/SUM(e!AK1110:AQ1110)*100,1),0)</f>
        <v>0</v>
      </c>
      <c r="W1112" s="30">
        <f>+IFERROR(ROUND(SUM(e!AR1110:BG1110)/J1112*100,1),0)</f>
        <v>2.5</v>
      </c>
      <c r="X1112" s="30">
        <f>+IFERROR(ROUND(SUM(e!BH1110:BI1110)/SUM(e!BJ1110:BK1110)*100,1),0)</f>
        <v>110.8</v>
      </c>
      <c r="Y1112" s="30">
        <f t="shared" si="116"/>
        <v>913.8</v>
      </c>
      <c r="Z1112" s="30">
        <f t="shared" si="117"/>
        <v>55.5</v>
      </c>
      <c r="AA1112" s="30">
        <f>+IFERROR(ROUND(K1112/SUM(e!T1110:V1110),1),0)</f>
        <v>172.2</v>
      </c>
      <c r="AB1112" s="42">
        <f>+IFERROR(ROUND((SUM(e!BJ1110:BK1110)-SUM(e!BL1110:BO1110))/SUM(e!T1110:V1110),1),0)</f>
        <v>310.39999999999998</v>
      </c>
      <c r="AC1112" s="30">
        <f>+IFERROR(ROUND(e!BP1110/e!BQ1110*100,1),0)</f>
        <v>172.4</v>
      </c>
      <c r="AD1112" s="101">
        <f>+e!BR1110</f>
        <v>0</v>
      </c>
      <c r="AF1112" s="5"/>
      <c r="AG1112" s="29"/>
      <c r="BG1112" s="5"/>
      <c r="BH1112" s="29"/>
      <c r="CH1112" s="5"/>
      <c r="CI1112" s="29"/>
    </row>
    <row r="1113" spans="2:87">
      <c r="B1113" s="40" t="s">
        <v>2550</v>
      </c>
      <c r="C1113" s="30" t="s">
        <v>2551</v>
      </c>
      <c r="D1113" s="30" t="s">
        <v>1364</v>
      </c>
      <c r="E1113" s="30" t="s">
        <v>2570</v>
      </c>
      <c r="F1113" s="30" t="str">
        <f t="shared" si="115"/>
        <v>広島県大崎上島町</v>
      </c>
      <c r="G1113" s="41">
        <f>+e!F1111</f>
        <v>7352</v>
      </c>
      <c r="H1113" s="41">
        <f>+e!G1111</f>
        <v>3</v>
      </c>
      <c r="I1113" s="41">
        <f>+SUM(e!H1111:K1111)</f>
        <v>0</v>
      </c>
      <c r="J1113" s="41">
        <f>+SUM(e!L1111:O1111)</f>
        <v>162633</v>
      </c>
      <c r="K1113" s="41">
        <f>+e!P1111</f>
        <v>270629</v>
      </c>
      <c r="L1113" s="41">
        <f>+SUM(e!Q1111:R1111)</f>
        <v>920226</v>
      </c>
      <c r="M1113" s="31">
        <f>+IFERROR(ROUND(e!P1111/e!S1111,0),0)</f>
        <v>90210</v>
      </c>
      <c r="N1113" s="30">
        <f>+IFERROR(ROUND(SUM(e!T1111:V1111)/e!S1111,0),0)</f>
        <v>394</v>
      </c>
      <c r="O1113" s="30">
        <f>+IFERROR(ROUND(e!W1111/e!G1111*100,1),0)</f>
        <v>0</v>
      </c>
      <c r="P1113" s="41">
        <f>+e!X1111</f>
        <v>1</v>
      </c>
      <c r="Q1113" s="30">
        <f>+IFERROR(ROUND(e!Z1111/e!Y1111*100,1),0)</f>
        <v>0</v>
      </c>
      <c r="R1113" s="30">
        <f>+IFERROR(ROUND(e!AB1111/e!AA1111*100,1),0)</f>
        <v>0</v>
      </c>
      <c r="S1113" s="30">
        <f>+IFERROR(ROUND(SUM(e!AC1111:AF1111)/J1113*100,1),0)</f>
        <v>24</v>
      </c>
      <c r="T1113" s="30">
        <f>+IFERROR(ROUND(e!AG1111/e!Y1111*100,1),0)</f>
        <v>0</v>
      </c>
      <c r="U1113" s="30">
        <f>+IFERROR(ROUND(e!AH1111/SUM(e!AH1111:AJ1111)*100,1),0)</f>
        <v>0</v>
      </c>
      <c r="V1113" s="30">
        <f>+IFERROR(ROUND(e!AK1111/SUM(e!AK1111:AQ1111)*100,1),0)</f>
        <v>0</v>
      </c>
      <c r="W1113" s="30">
        <f>+IFERROR(ROUND(SUM(e!AR1111:BG1111)/J1113*100,1),0)</f>
        <v>0</v>
      </c>
      <c r="X1113" s="30">
        <f>+IFERROR(ROUND(SUM(e!BH1111:BI1111)/SUM(e!BJ1111:BK1111)*100,1),0)</f>
        <v>101</v>
      </c>
      <c r="Y1113" s="30">
        <f t="shared" si="116"/>
        <v>340</v>
      </c>
      <c r="Z1113" s="30">
        <f t="shared" si="117"/>
        <v>88.1</v>
      </c>
      <c r="AA1113" s="30">
        <f>+IFERROR(ROUND(K1113/SUM(e!T1111:V1111),1),0)</f>
        <v>228.8</v>
      </c>
      <c r="AB1113" s="42">
        <f>+IFERROR(ROUND((SUM(e!BJ1111:BK1111)-SUM(e!BL1111:BO1111))/SUM(e!T1111:V1111),1),0)</f>
        <v>259.8</v>
      </c>
      <c r="AC1113" s="30">
        <f>+IFERROR(ROUND(e!BP1111/e!BQ1111*100,1),0)</f>
        <v>107.6</v>
      </c>
      <c r="AD1113" s="101">
        <f>+e!BR1111</f>
        <v>5663</v>
      </c>
      <c r="AF1113" s="5"/>
      <c r="AG1113" s="29"/>
      <c r="BG1113" s="5"/>
      <c r="BH1113" s="29"/>
      <c r="CH1113" s="5"/>
      <c r="CI1113" s="29"/>
    </row>
    <row r="1114" spans="2:87">
      <c r="B1114" s="40" t="s">
        <v>2550</v>
      </c>
      <c r="C1114" s="30" t="s">
        <v>2551</v>
      </c>
      <c r="D1114" s="30" t="s">
        <v>1468</v>
      </c>
      <c r="E1114" s="30" t="s">
        <v>2571</v>
      </c>
      <c r="F1114" s="30" t="str">
        <f t="shared" si="115"/>
        <v>広島県広島県（広島）</v>
      </c>
      <c r="G1114" s="41">
        <f>+e!F1112</f>
        <v>0</v>
      </c>
      <c r="H1114" s="41">
        <f>+e!G1112</f>
        <v>44</v>
      </c>
      <c r="I1114" s="41">
        <f>+SUM(e!H1112:K1112)</f>
        <v>2</v>
      </c>
      <c r="J1114" s="41">
        <f>+SUM(e!L1112:O1112)</f>
        <v>199533</v>
      </c>
      <c r="K1114" s="41">
        <f>+e!P1112</f>
        <v>9533113</v>
      </c>
      <c r="L1114" s="41">
        <f>+SUM(e!Q1112:R1112)</f>
        <v>22451085</v>
      </c>
      <c r="M1114" s="31">
        <f>+IFERROR(ROUND(e!P1112/e!S1112,0),0)</f>
        <v>207242</v>
      </c>
      <c r="N1114" s="30">
        <f>+IFERROR(ROUND(SUM(e!T1112:V1112)/e!S1112,0),0)</f>
        <v>934</v>
      </c>
      <c r="O1114" s="30">
        <f>+IFERROR(ROUND(e!W1112/e!G1112*100,1),0)</f>
        <v>45.5</v>
      </c>
      <c r="P1114" s="41">
        <f>+e!X1112</f>
        <v>23</v>
      </c>
      <c r="Q1114" s="30">
        <f>+IFERROR(ROUND(e!Z1112/e!Y1112*100,1),0)</f>
        <v>0</v>
      </c>
      <c r="R1114" s="30">
        <f>+IFERROR(ROUND(e!AB1112/e!AA1112*100,1),0)</f>
        <v>73.5</v>
      </c>
      <c r="S1114" s="30">
        <f>+IFERROR(ROUND(SUM(e!AC1112:AF1112)/J1114*100,1),0)</f>
        <v>30.3</v>
      </c>
      <c r="T1114" s="30">
        <f>+IFERROR(ROUND(e!AG1112/e!Y1112*100,1),0)</f>
        <v>0</v>
      </c>
      <c r="U1114" s="30">
        <f>+IFERROR(ROUND(e!AH1112/SUM(e!AH1112:AJ1112)*100,1),0)</f>
        <v>0</v>
      </c>
      <c r="V1114" s="30">
        <f>+IFERROR(ROUND(e!AK1112/SUM(e!AK1112:AQ1112)*100,1),0)</f>
        <v>30.7</v>
      </c>
      <c r="W1114" s="30">
        <f>+IFERROR(ROUND(SUM(e!AR1112:BG1112)/J1114*100,1),0)</f>
        <v>30.9</v>
      </c>
      <c r="X1114" s="30">
        <f>+IFERROR(ROUND(SUM(e!BH1112:BI1112)/SUM(e!BJ1112:BK1112)*100,1),0)</f>
        <v>120.4</v>
      </c>
      <c r="Y1114" s="30">
        <f t="shared" si="116"/>
        <v>235.5</v>
      </c>
      <c r="Z1114" s="30">
        <f t="shared" si="117"/>
        <v>116.7</v>
      </c>
      <c r="AA1114" s="30">
        <f>+IFERROR(ROUND(K1114/SUM(e!T1112:V1112),1),0)</f>
        <v>221.8</v>
      </c>
      <c r="AB1114" s="42">
        <f>+IFERROR(ROUND((SUM(e!BJ1112:BK1112)-SUM(e!BL1112:BO1112))/SUM(e!T1112:V1112),1),0)</f>
        <v>190</v>
      </c>
      <c r="AC1114" s="30">
        <f>+IFERROR(ROUND(e!BP1112/e!BQ1112*100,1),0)</f>
        <v>444.5</v>
      </c>
      <c r="AD1114" s="101">
        <f>+e!BR1112</f>
        <v>0</v>
      </c>
      <c r="AF1114" s="5"/>
      <c r="AG1114" s="29"/>
      <c r="BG1114" s="5"/>
      <c r="BH1114" s="29"/>
      <c r="CH1114" s="5"/>
      <c r="CI1114" s="29"/>
    </row>
    <row r="1115" spans="2:87">
      <c r="B1115" s="40" t="s">
        <v>2550</v>
      </c>
      <c r="C1115" s="30" t="s">
        <v>2551</v>
      </c>
      <c r="D1115" s="30" t="s">
        <v>1470</v>
      </c>
      <c r="E1115" s="30" t="s">
        <v>2572</v>
      </c>
      <c r="F1115" s="30" t="str">
        <f t="shared" si="115"/>
        <v>広島県広島県（広島西部）</v>
      </c>
      <c r="G1115" s="41">
        <f>+e!F1113</f>
        <v>0</v>
      </c>
      <c r="H1115" s="41">
        <f>+e!G1113</f>
        <v>6</v>
      </c>
      <c r="I1115" s="41">
        <f>+SUM(e!H1113:K1113)</f>
        <v>2</v>
      </c>
      <c r="J1115" s="41">
        <f>+SUM(e!L1113:O1113)</f>
        <v>41061</v>
      </c>
      <c r="K1115" s="41">
        <f>+e!P1113</f>
        <v>0</v>
      </c>
      <c r="L1115" s="41">
        <f>+SUM(e!Q1113:R1113)</f>
        <v>0</v>
      </c>
      <c r="M1115" s="31">
        <f>+IFERROR(ROUND(e!P1113/e!S1113,0),0)</f>
        <v>0</v>
      </c>
      <c r="N1115" s="30">
        <f>+IFERROR(ROUND(SUM(e!T1113:V1113)/e!S1113,0),0)</f>
        <v>3353</v>
      </c>
      <c r="O1115" s="30">
        <f>+IFERROR(ROUND(e!W1113/e!G1113*100,1),0)</f>
        <v>66.7</v>
      </c>
      <c r="P1115" s="41">
        <f>+e!X1113</f>
        <v>18</v>
      </c>
      <c r="Q1115" s="30">
        <f>+IFERROR(ROUND(e!Z1113/e!Y1113*100,1),0)</f>
        <v>0</v>
      </c>
      <c r="R1115" s="30">
        <f>+IFERROR(ROUND(e!AB1113/e!AA1113*100,1),0)</f>
        <v>28</v>
      </c>
      <c r="S1115" s="30">
        <f>+IFERROR(ROUND(SUM(e!AC1113:AF1113)/J1115*100,1),0)</f>
        <v>46.5</v>
      </c>
      <c r="T1115" s="30">
        <f>+IFERROR(ROUND(e!AG1113/e!Y1113*100,1),0)</f>
        <v>0</v>
      </c>
      <c r="U1115" s="30">
        <f>+IFERROR(ROUND(e!AH1113/SUM(e!AH1113:AJ1113)*100,1),0)</f>
        <v>0</v>
      </c>
      <c r="V1115" s="30">
        <f>+IFERROR(ROUND(e!AK1113/SUM(e!AK1113:AQ1113)*100,1),0)</f>
        <v>61.1</v>
      </c>
      <c r="W1115" s="30">
        <f>+IFERROR(ROUND(SUM(e!AR1113:BG1113)/J1115*100,1),0)</f>
        <v>40.4</v>
      </c>
      <c r="X1115" s="30">
        <f>+IFERROR(ROUND(SUM(e!BH1113:BI1113)/SUM(e!BJ1113:BK1113)*100,1),0)</f>
        <v>0</v>
      </c>
      <c r="Y1115" s="30">
        <f t="shared" si="116"/>
        <v>0</v>
      </c>
      <c r="Z1115" s="30">
        <f t="shared" si="117"/>
        <v>0</v>
      </c>
      <c r="AA1115" s="30">
        <f>+IFERROR(ROUND(K1115/SUM(e!T1113:V1113),1),0)</f>
        <v>0</v>
      </c>
      <c r="AB1115" s="42">
        <f>+IFERROR(ROUND((SUM(e!BJ1113:BK1113)-SUM(e!BL1113:BO1113))/SUM(e!T1113:V1113),1),0)</f>
        <v>0</v>
      </c>
      <c r="AC1115" s="30">
        <f>+IFERROR(ROUND(e!BP1113/e!BQ1113*100,1),0)</f>
        <v>0</v>
      </c>
      <c r="AD1115" s="101">
        <f>+e!BR1113</f>
        <v>0</v>
      </c>
      <c r="AF1115" s="5"/>
      <c r="AG1115" s="29"/>
      <c r="BG1115" s="5"/>
      <c r="BH1115" s="29"/>
      <c r="CH1115" s="5"/>
      <c r="CI1115" s="29"/>
    </row>
    <row r="1116" spans="2:87">
      <c r="B1116" s="40" t="s">
        <v>2550</v>
      </c>
      <c r="C1116" s="30" t="s">
        <v>2551</v>
      </c>
      <c r="D1116" s="30" t="s">
        <v>1472</v>
      </c>
      <c r="E1116" s="30" t="s">
        <v>2573</v>
      </c>
      <c r="F1116" s="30" t="str">
        <f t="shared" si="115"/>
        <v>広島県広島県（沼田川）</v>
      </c>
      <c r="G1116" s="41">
        <f>+e!F1114</f>
        <v>0</v>
      </c>
      <c r="H1116" s="41">
        <f>+e!G1114</f>
        <v>5</v>
      </c>
      <c r="I1116" s="41">
        <f>+SUM(e!H1114:K1114)</f>
        <v>3</v>
      </c>
      <c r="J1116" s="41">
        <f>+SUM(e!L1114:O1114)</f>
        <v>121005</v>
      </c>
      <c r="K1116" s="41">
        <f>+e!P1114</f>
        <v>0</v>
      </c>
      <c r="L1116" s="41">
        <f>+SUM(e!Q1114:R1114)</f>
        <v>0</v>
      </c>
      <c r="M1116" s="31">
        <f>+IFERROR(ROUND(e!P1114/e!S1114,0),0)</f>
        <v>0</v>
      </c>
      <c r="N1116" s="30">
        <f>+IFERROR(ROUND(SUM(e!T1114:V1114)/e!S1114,0),0)</f>
        <v>6195</v>
      </c>
      <c r="O1116" s="30">
        <f>+IFERROR(ROUND(e!W1114/e!G1114*100,1),0)</f>
        <v>40</v>
      </c>
      <c r="P1116" s="41">
        <f>+e!X1114</f>
        <v>27</v>
      </c>
      <c r="Q1116" s="30">
        <f>+IFERROR(ROUND(e!Z1114/e!Y1114*100,1),0)</f>
        <v>0</v>
      </c>
      <c r="R1116" s="30">
        <f>+IFERROR(ROUND(e!AB1114/e!AA1114*100,1),0)</f>
        <v>33.1</v>
      </c>
      <c r="S1116" s="30">
        <f>+IFERROR(ROUND(SUM(e!AC1114:AF1114)/J1116*100,1),0)</f>
        <v>57.9</v>
      </c>
      <c r="T1116" s="30">
        <f>+IFERROR(ROUND(e!AG1114/e!Y1114*100,1),0)</f>
        <v>5.6</v>
      </c>
      <c r="U1116" s="30">
        <f>+IFERROR(ROUND(e!AH1114/SUM(e!AH1114:AJ1114)*100,1),0)</f>
        <v>0</v>
      </c>
      <c r="V1116" s="30">
        <f>+IFERROR(ROUND(e!AK1114/SUM(e!AK1114:AQ1114)*100,1),0)</f>
        <v>82.4</v>
      </c>
      <c r="W1116" s="30">
        <f>+IFERROR(ROUND(SUM(e!AR1114:BG1114)/J1116*100,1),0)</f>
        <v>26.8</v>
      </c>
      <c r="X1116" s="30">
        <f>+IFERROR(ROUND(SUM(e!BH1114:BI1114)/SUM(e!BJ1114:BK1114)*100,1),0)</f>
        <v>0</v>
      </c>
      <c r="Y1116" s="30">
        <f t="shared" si="116"/>
        <v>0</v>
      </c>
      <c r="Z1116" s="30">
        <f t="shared" si="117"/>
        <v>0</v>
      </c>
      <c r="AA1116" s="30">
        <f>+IFERROR(ROUND(K1116/SUM(e!T1114:V1114),1),0)</f>
        <v>0</v>
      </c>
      <c r="AB1116" s="42">
        <f>+IFERROR(ROUND((SUM(e!BJ1114:BK1114)-SUM(e!BL1114:BO1114))/SUM(e!T1114:V1114),1),0)</f>
        <v>0</v>
      </c>
      <c r="AC1116" s="30">
        <f>+IFERROR(ROUND(e!BP1114/e!BQ1114*100,1),0)</f>
        <v>0</v>
      </c>
      <c r="AD1116" s="101">
        <f>+e!BR1114</f>
        <v>0</v>
      </c>
      <c r="AF1116" s="5"/>
      <c r="AG1116" s="29"/>
      <c r="BG1116" s="5"/>
      <c r="BH1116" s="29"/>
      <c r="CH1116" s="5"/>
      <c r="CI1116" s="29"/>
    </row>
    <row r="1117" spans="2:87">
      <c r="B1117" s="40" t="s">
        <v>2574</v>
      </c>
      <c r="C1117" s="30" t="s">
        <v>2575</v>
      </c>
      <c r="D1117" s="30" t="s">
        <v>1280</v>
      </c>
      <c r="E1117" s="30" t="s">
        <v>2576</v>
      </c>
      <c r="F1117" s="30" t="str">
        <f t="shared" si="115"/>
        <v>山口県下関市</v>
      </c>
      <c r="G1117" s="41">
        <f>+e!F1115</f>
        <v>249792</v>
      </c>
      <c r="H1117" s="41">
        <f>+e!G1115</f>
        <v>168</v>
      </c>
      <c r="I1117" s="41">
        <f>+SUM(e!H1115:K1115)</f>
        <v>3</v>
      </c>
      <c r="J1117" s="41">
        <f>+SUM(e!L1115:O1115)</f>
        <v>1796201</v>
      </c>
      <c r="K1117" s="41">
        <f>+e!P1115</f>
        <v>5523103</v>
      </c>
      <c r="L1117" s="41">
        <f>+SUM(e!Q1115:R1115)</f>
        <v>12517666</v>
      </c>
      <c r="M1117" s="31">
        <f>+IFERROR(ROUND(e!P1115/e!S1115,0),0)</f>
        <v>40912</v>
      </c>
      <c r="N1117" s="30">
        <f>+IFERROR(ROUND(SUM(e!T1115:V1115)/e!S1115,0),0)</f>
        <v>208</v>
      </c>
      <c r="O1117" s="30">
        <f>+IFERROR(ROUND(e!W1115/e!G1115*100,1),0)</f>
        <v>60.1</v>
      </c>
      <c r="P1117" s="41">
        <f>+e!X1115</f>
        <v>19</v>
      </c>
      <c r="Q1117" s="30">
        <f>+IFERROR(ROUND(e!Z1115/e!Y1115*100,1),0)</f>
        <v>88.9</v>
      </c>
      <c r="R1117" s="30">
        <f>+IFERROR(ROUND(e!AB1115/e!AA1115*100,1),0)</f>
        <v>60.1</v>
      </c>
      <c r="S1117" s="30">
        <f>+IFERROR(ROUND(SUM(e!AC1115:AF1115)/J1117*100,1),0)</f>
        <v>32.9</v>
      </c>
      <c r="T1117" s="30">
        <f>+IFERROR(ROUND(e!AG1115/e!Y1115*100,1),0)</f>
        <v>0</v>
      </c>
      <c r="U1117" s="30">
        <f>+IFERROR(ROUND(e!AH1115/SUM(e!AH1115:AJ1115)*100,1),0)</f>
        <v>16.399999999999999</v>
      </c>
      <c r="V1117" s="30">
        <f>+IFERROR(ROUND(e!AK1115/SUM(e!AK1115:AQ1115)*100,1),0)</f>
        <v>25.5</v>
      </c>
      <c r="W1117" s="30">
        <f>+IFERROR(ROUND(SUM(e!AR1115:BG1115)/J1117*100,1),0)</f>
        <v>7</v>
      </c>
      <c r="X1117" s="30">
        <f>+IFERROR(ROUND(SUM(e!BH1115:BI1115)/SUM(e!BJ1115:BK1115)*100,1),0)</f>
        <v>115</v>
      </c>
      <c r="Y1117" s="30">
        <f t="shared" si="116"/>
        <v>226.6</v>
      </c>
      <c r="Z1117" s="30">
        <f t="shared" si="117"/>
        <v>106.5</v>
      </c>
      <c r="AA1117" s="30">
        <f>+IFERROR(ROUND(K1117/SUM(e!T1115:V1115),1),0)</f>
        <v>196.4</v>
      </c>
      <c r="AB1117" s="42">
        <f>+IFERROR(ROUND((SUM(e!BJ1115:BK1115)-SUM(e!BL1115:BO1115))/SUM(e!T1115:V1115),1),0)</f>
        <v>184.4</v>
      </c>
      <c r="AC1117" s="30">
        <f>+IFERROR(ROUND(e!BP1115/e!BQ1115*100,1),0)</f>
        <v>259.89999999999998</v>
      </c>
      <c r="AD1117" s="101">
        <f>+e!BR1115</f>
        <v>0</v>
      </c>
      <c r="AF1117" s="5"/>
      <c r="AG1117" s="29"/>
      <c r="BG1117" s="5"/>
      <c r="BH1117" s="29"/>
      <c r="CH1117" s="5"/>
      <c r="CI1117" s="29"/>
    </row>
    <row r="1118" spans="2:87">
      <c r="B1118" s="40" t="s">
        <v>2574</v>
      </c>
      <c r="C1118" s="30" t="s">
        <v>2575</v>
      </c>
      <c r="D1118" s="30" t="s">
        <v>1284</v>
      </c>
      <c r="E1118" s="30" t="s">
        <v>2577</v>
      </c>
      <c r="F1118" s="30" t="str">
        <f t="shared" si="115"/>
        <v>山口県宇部市</v>
      </c>
      <c r="G1118" s="41">
        <f>+e!F1116</f>
        <v>163794</v>
      </c>
      <c r="H1118" s="41">
        <f>+e!G1116</f>
        <v>128</v>
      </c>
      <c r="I1118" s="41">
        <f>+SUM(e!H1116:K1116)</f>
        <v>3</v>
      </c>
      <c r="J1118" s="41">
        <f>+SUM(e!L1116:O1116)</f>
        <v>1113988</v>
      </c>
      <c r="K1118" s="41">
        <f>+e!P1116</f>
        <v>3460048</v>
      </c>
      <c r="L1118" s="41">
        <f>+SUM(e!Q1116:R1116)</f>
        <v>9916465</v>
      </c>
      <c r="M1118" s="31">
        <f>+IFERROR(ROUND(e!P1116/e!S1116,0),0)</f>
        <v>32337</v>
      </c>
      <c r="N1118" s="30">
        <f>+IFERROR(ROUND(SUM(e!T1116:V1116)/e!S1116,0),0)</f>
        <v>172</v>
      </c>
      <c r="O1118" s="30">
        <f>+IFERROR(ROUND(e!W1116/e!G1116*100,1),0)</f>
        <v>53.9</v>
      </c>
      <c r="P1118" s="41">
        <f>+e!X1116</f>
        <v>25</v>
      </c>
      <c r="Q1118" s="30">
        <f>+IFERROR(ROUND(e!Z1116/e!Y1116*100,1),0)</f>
        <v>31.7</v>
      </c>
      <c r="R1118" s="30">
        <f>+IFERROR(ROUND(e!AB1116/e!AA1116*100,1),0)</f>
        <v>49.7</v>
      </c>
      <c r="S1118" s="30">
        <f>+IFERROR(ROUND(SUM(e!AC1116:AF1116)/J1118*100,1),0)</f>
        <v>15.8</v>
      </c>
      <c r="T1118" s="30">
        <f>+IFERROR(ROUND(e!AG1116/e!Y1116*100,1),0)</f>
        <v>0</v>
      </c>
      <c r="U1118" s="30">
        <f>+IFERROR(ROUND(e!AH1116/SUM(e!AH1116:AJ1116)*100,1),0)</f>
        <v>30.2</v>
      </c>
      <c r="V1118" s="30">
        <f>+IFERROR(ROUND(e!AK1116/SUM(e!AK1116:AQ1116)*100,1),0)</f>
        <v>34.6</v>
      </c>
      <c r="W1118" s="30">
        <f>+IFERROR(ROUND(SUM(e!AR1116:BG1116)/J1118*100,1),0)</f>
        <v>18.3</v>
      </c>
      <c r="X1118" s="30">
        <f>+IFERROR(ROUND(SUM(e!BH1116:BI1116)/SUM(e!BJ1116:BK1116)*100,1),0)</f>
        <v>118.3</v>
      </c>
      <c r="Y1118" s="30">
        <f t="shared" si="116"/>
        <v>286.60000000000002</v>
      </c>
      <c r="Z1118" s="30">
        <f t="shared" si="117"/>
        <v>110.4</v>
      </c>
      <c r="AA1118" s="30">
        <f>+IFERROR(ROUND(K1118/SUM(e!T1116:V1116),1),0)</f>
        <v>188.1</v>
      </c>
      <c r="AB1118" s="42">
        <f>+IFERROR(ROUND((SUM(e!BJ1116:BK1116)-SUM(e!BL1116:BO1116))/SUM(e!T1116:V1116),1),0)</f>
        <v>170.4</v>
      </c>
      <c r="AC1118" s="30">
        <f>+IFERROR(ROUND(e!BP1116/e!BQ1116*100,1),0)</f>
        <v>265.10000000000002</v>
      </c>
      <c r="AD1118" s="101">
        <f>+e!BR1116</f>
        <v>0</v>
      </c>
      <c r="AF1118" s="5"/>
      <c r="AG1118" s="29"/>
      <c r="BG1118" s="5"/>
      <c r="BH1118" s="29"/>
      <c r="CH1118" s="5"/>
      <c r="CI1118" s="29"/>
    </row>
    <row r="1119" spans="2:87">
      <c r="B1119" s="40" t="s">
        <v>2574</v>
      </c>
      <c r="C1119" s="30" t="s">
        <v>2575</v>
      </c>
      <c r="D1119" s="30" t="s">
        <v>1286</v>
      </c>
      <c r="E1119" s="30" t="s">
        <v>2578</v>
      </c>
      <c r="F1119" s="30" t="str">
        <f t="shared" si="115"/>
        <v>山口県山口市</v>
      </c>
      <c r="G1119" s="41">
        <f>+e!F1117</f>
        <v>173407</v>
      </c>
      <c r="H1119" s="41">
        <f>+e!G1117</f>
        <v>82</v>
      </c>
      <c r="I1119" s="41">
        <f>+SUM(e!H1117:K1117)</f>
        <v>5</v>
      </c>
      <c r="J1119" s="41">
        <f>+SUM(e!L1117:O1117)</f>
        <v>1233845</v>
      </c>
      <c r="K1119" s="41">
        <f>+e!P1117</f>
        <v>3151895</v>
      </c>
      <c r="L1119" s="41">
        <f>+SUM(e!Q1117:R1117)</f>
        <v>14682459</v>
      </c>
      <c r="M1119" s="31">
        <f>+IFERROR(ROUND(e!P1117/e!S1117,0),0)</f>
        <v>60613</v>
      </c>
      <c r="N1119" s="30">
        <f>+IFERROR(ROUND(SUM(e!T1117:V1117)/e!S1117,0),0)</f>
        <v>354</v>
      </c>
      <c r="O1119" s="30">
        <f>+IFERROR(ROUND(e!W1117/e!G1117*100,1),0)</f>
        <v>56.1</v>
      </c>
      <c r="P1119" s="41">
        <f>+e!X1117</f>
        <v>23</v>
      </c>
      <c r="Q1119" s="30">
        <f>+IFERROR(ROUND(e!Z1117/e!Y1117*100,1),0)</f>
        <v>0</v>
      </c>
      <c r="R1119" s="30">
        <f>+IFERROR(ROUND(e!AB1117/e!AA1117*100,1),0)</f>
        <v>55.5</v>
      </c>
      <c r="S1119" s="30">
        <f>+IFERROR(ROUND(SUM(e!AC1117:AF1117)/J1119*100,1),0)</f>
        <v>9.9</v>
      </c>
      <c r="T1119" s="30">
        <f>+IFERROR(ROUND(e!AG1117/e!Y1117*100,1),0)</f>
        <v>47</v>
      </c>
      <c r="U1119" s="30">
        <f>+IFERROR(ROUND(e!AH1117/SUM(e!AH1117:AJ1117)*100,1),0)</f>
        <v>15.3</v>
      </c>
      <c r="V1119" s="30">
        <f>+IFERROR(ROUND(e!AK1117/SUM(e!AK1117:AQ1117)*100,1),0)</f>
        <v>56.5</v>
      </c>
      <c r="W1119" s="30">
        <f>+IFERROR(ROUND(SUM(e!AR1117:BG1117)/J1119*100,1),0)</f>
        <v>13.2</v>
      </c>
      <c r="X1119" s="30">
        <f>+IFERROR(ROUND(SUM(e!BH1117:BI1117)/SUM(e!BJ1117:BK1117)*100,1),0)</f>
        <v>112.1</v>
      </c>
      <c r="Y1119" s="30">
        <f t="shared" si="116"/>
        <v>465.8</v>
      </c>
      <c r="Z1119" s="30">
        <f t="shared" si="117"/>
        <v>108.1</v>
      </c>
      <c r="AA1119" s="30">
        <f>+IFERROR(ROUND(K1119/SUM(e!T1117:V1117),1),0)</f>
        <v>171.4</v>
      </c>
      <c r="AB1119" s="42">
        <f>+IFERROR(ROUND((SUM(e!BJ1117:BK1117)-SUM(e!BL1117:BO1117))/SUM(e!T1117:V1117),1),0)</f>
        <v>158.6</v>
      </c>
      <c r="AC1119" s="30">
        <f>+IFERROR(ROUND(e!BP1117/e!BQ1117*100,1),0)</f>
        <v>234.8</v>
      </c>
      <c r="AD1119" s="101">
        <f>+e!BR1117</f>
        <v>0</v>
      </c>
      <c r="AF1119" s="5"/>
      <c r="AG1119" s="29"/>
      <c r="BG1119" s="5"/>
      <c r="BH1119" s="29"/>
      <c r="CH1119" s="5"/>
      <c r="CI1119" s="29"/>
    </row>
    <row r="1120" spans="2:87">
      <c r="B1120" s="40" t="s">
        <v>2574</v>
      </c>
      <c r="C1120" s="30" t="s">
        <v>2575</v>
      </c>
      <c r="D1120" s="30" t="s">
        <v>1288</v>
      </c>
      <c r="E1120" s="30" t="s">
        <v>2579</v>
      </c>
      <c r="F1120" s="30" t="str">
        <f t="shared" si="115"/>
        <v>山口県萩市</v>
      </c>
      <c r="G1120" s="41">
        <f>+e!F1118</f>
        <v>43874</v>
      </c>
      <c r="H1120" s="41">
        <f>+e!G1118</f>
        <v>20</v>
      </c>
      <c r="I1120" s="41">
        <f>+SUM(e!H1118:K1118)</f>
        <v>31</v>
      </c>
      <c r="J1120" s="41">
        <f>+SUM(e!L1118:O1118)</f>
        <v>670301</v>
      </c>
      <c r="K1120" s="41">
        <f>+e!P1118</f>
        <v>670651</v>
      </c>
      <c r="L1120" s="41">
        <f>+SUM(e!Q1118:R1118)</f>
        <v>4413481</v>
      </c>
      <c r="M1120" s="31">
        <f>+IFERROR(ROUND(e!P1118/e!S1118,0),0)</f>
        <v>33533</v>
      </c>
      <c r="N1120" s="30">
        <f>+IFERROR(ROUND(SUM(e!T1118:V1118)/e!S1118,0),0)</f>
        <v>268</v>
      </c>
      <c r="O1120" s="30">
        <f>+IFERROR(ROUND(e!W1118/e!G1118*100,1),0)</f>
        <v>60</v>
      </c>
      <c r="P1120" s="41">
        <f>+e!X1118</f>
        <v>26</v>
      </c>
      <c r="Q1120" s="30">
        <f>+IFERROR(ROUND(e!Z1118/e!Y1118*100,1),0)</f>
        <v>0</v>
      </c>
      <c r="R1120" s="30">
        <f>+IFERROR(ROUND(e!AB1118/e!AA1118*100,1),0)</f>
        <v>50.1</v>
      </c>
      <c r="S1120" s="30">
        <f>+IFERROR(ROUND(SUM(e!AC1118:AF1118)/J1120*100,1),0)</f>
        <v>15.2</v>
      </c>
      <c r="T1120" s="30">
        <f>+IFERROR(ROUND(e!AG1118/e!Y1118*100,1),0)</f>
        <v>1.6</v>
      </c>
      <c r="U1120" s="30">
        <f>+IFERROR(ROUND(e!AH1118/SUM(e!AH1118:AJ1118)*100,1),0)</f>
        <v>0</v>
      </c>
      <c r="V1120" s="30">
        <f>+IFERROR(ROUND(e!AK1118/SUM(e!AK1118:AQ1118)*100,1),0)</f>
        <v>2.9</v>
      </c>
      <c r="W1120" s="30">
        <f>+IFERROR(ROUND(SUM(e!AR1118:BG1118)/J1120*100,1),0)</f>
        <v>12</v>
      </c>
      <c r="X1120" s="30">
        <f>+IFERROR(ROUND(SUM(e!BH1118:BI1118)/SUM(e!BJ1118:BK1118)*100,1),0)</f>
        <v>104.9</v>
      </c>
      <c r="Y1120" s="30">
        <f t="shared" si="116"/>
        <v>658.1</v>
      </c>
      <c r="Z1120" s="30">
        <f t="shared" si="117"/>
        <v>73.7</v>
      </c>
      <c r="AA1120" s="30">
        <f>+IFERROR(ROUND(K1120/SUM(e!T1118:V1118),1),0)</f>
        <v>125.2</v>
      </c>
      <c r="AB1120" s="42">
        <f>+IFERROR(ROUND((SUM(e!BJ1118:BK1118)-SUM(e!BL1118:BO1118))/SUM(e!T1118:V1118),1),0)</f>
        <v>169.8</v>
      </c>
      <c r="AC1120" s="30">
        <f>+IFERROR(ROUND(e!BP1118/e!BQ1118*100,1),0)</f>
        <v>400.8</v>
      </c>
      <c r="AD1120" s="101">
        <f>+e!BR1118</f>
        <v>0</v>
      </c>
      <c r="AF1120" s="5"/>
      <c r="AG1120" s="29"/>
      <c r="BG1120" s="5"/>
      <c r="BH1120" s="29"/>
      <c r="CH1120" s="5"/>
      <c r="CI1120" s="29"/>
    </row>
    <row r="1121" spans="2:87">
      <c r="B1121" s="40" t="s">
        <v>2574</v>
      </c>
      <c r="C1121" s="30" t="s">
        <v>2575</v>
      </c>
      <c r="D1121" s="30" t="s">
        <v>1290</v>
      </c>
      <c r="E1121" s="30" t="s">
        <v>2580</v>
      </c>
      <c r="F1121" s="30" t="str">
        <f t="shared" si="115"/>
        <v>山口県周南市</v>
      </c>
      <c r="G1121" s="41">
        <f>+e!F1119</f>
        <v>129857</v>
      </c>
      <c r="H1121" s="41">
        <f>+e!G1119</f>
        <v>62</v>
      </c>
      <c r="I1121" s="41">
        <f>+SUM(e!H1119:K1119)</f>
        <v>11</v>
      </c>
      <c r="J1121" s="41">
        <f>+SUM(e!L1119:O1119)</f>
        <v>846302</v>
      </c>
      <c r="K1121" s="41">
        <f>+e!P1119</f>
        <v>2616493</v>
      </c>
      <c r="L1121" s="41">
        <f>+SUM(e!Q1119:R1119)</f>
        <v>14446498</v>
      </c>
      <c r="M1121" s="31">
        <f>+IFERROR(ROUND(e!P1119/e!S1119,0),0)</f>
        <v>51304</v>
      </c>
      <c r="N1121" s="30">
        <f>+IFERROR(ROUND(SUM(e!T1119:V1119)/e!S1119,0),0)</f>
        <v>305</v>
      </c>
      <c r="O1121" s="30">
        <f>+IFERROR(ROUND(e!W1119/e!G1119*100,1),0)</f>
        <v>72.599999999999994</v>
      </c>
      <c r="P1121" s="41">
        <f>+e!X1119</f>
        <v>17</v>
      </c>
      <c r="Q1121" s="30">
        <f>+IFERROR(ROUND(e!Z1119/e!Y1119*100,1),0)</f>
        <v>0</v>
      </c>
      <c r="R1121" s="30">
        <f>+IFERROR(ROUND(e!AB1119/e!AA1119*100,1),0)</f>
        <v>55.4</v>
      </c>
      <c r="S1121" s="30">
        <f>+IFERROR(ROUND(SUM(e!AC1119:AF1119)/J1121*100,1),0)</f>
        <v>24.7</v>
      </c>
      <c r="T1121" s="30">
        <f>+IFERROR(ROUND(e!AG1119/e!Y1119*100,1),0)</f>
        <v>2.4</v>
      </c>
      <c r="U1121" s="30">
        <f>+IFERROR(ROUND(e!AH1119/SUM(e!AH1119:AJ1119)*100,1),0)</f>
        <v>38.6</v>
      </c>
      <c r="V1121" s="30">
        <f>+IFERROR(ROUND(e!AK1119/SUM(e!AK1119:AQ1119)*100,1),0)</f>
        <v>49.6</v>
      </c>
      <c r="W1121" s="30">
        <f>+IFERROR(ROUND(SUM(e!AR1119:BG1119)/J1121*100,1),0)</f>
        <v>29.6</v>
      </c>
      <c r="X1121" s="30">
        <f>+IFERROR(ROUND(SUM(e!BH1119:BI1119)/SUM(e!BJ1119:BK1119)*100,1),0)</f>
        <v>107.7</v>
      </c>
      <c r="Y1121" s="30">
        <f t="shared" si="116"/>
        <v>552.1</v>
      </c>
      <c r="Z1121" s="30">
        <f t="shared" si="117"/>
        <v>95.8</v>
      </c>
      <c r="AA1121" s="30">
        <f>+IFERROR(ROUND(K1121/SUM(e!T1119:V1119),1),0)</f>
        <v>168.3</v>
      </c>
      <c r="AB1121" s="42">
        <f>+IFERROR(ROUND((SUM(e!BJ1119:BK1119)-SUM(e!BL1119:BO1119))/SUM(e!T1119:V1119),1),0)</f>
        <v>175.7</v>
      </c>
      <c r="AC1121" s="30">
        <f>+IFERROR(ROUND(e!BP1119/e!BQ1119*100,1),0)</f>
        <v>183</v>
      </c>
      <c r="AD1121" s="101">
        <f>+e!BR1119</f>
        <v>0</v>
      </c>
      <c r="AF1121" s="5"/>
      <c r="AG1121" s="29"/>
      <c r="BG1121" s="5"/>
      <c r="BH1121" s="29"/>
      <c r="CH1121" s="5"/>
      <c r="CI1121" s="29"/>
    </row>
    <row r="1122" spans="2:87">
      <c r="B1122" s="40" t="s">
        <v>2574</v>
      </c>
      <c r="C1122" s="30" t="s">
        <v>2575</v>
      </c>
      <c r="D1122" s="30" t="s">
        <v>1292</v>
      </c>
      <c r="E1122" s="30" t="s">
        <v>2581</v>
      </c>
      <c r="F1122" s="30" t="str">
        <f t="shared" si="115"/>
        <v>山口県防府市</v>
      </c>
      <c r="G1122" s="41">
        <f>+e!F1120</f>
        <v>107107</v>
      </c>
      <c r="H1122" s="41">
        <f>+e!G1120</f>
        <v>40</v>
      </c>
      <c r="I1122" s="41">
        <f>+SUM(e!H1120:K1120)</f>
        <v>5</v>
      </c>
      <c r="J1122" s="41">
        <f>+SUM(e!L1120:O1120)</f>
        <v>654332</v>
      </c>
      <c r="K1122" s="41">
        <f>+e!P1120</f>
        <v>1902083</v>
      </c>
      <c r="L1122" s="41">
        <f>+SUM(e!Q1120:R1120)</f>
        <v>8399406</v>
      </c>
      <c r="M1122" s="31">
        <f>+IFERROR(ROUND(e!P1120/e!S1120,0),0)</f>
        <v>73157</v>
      </c>
      <c r="N1122" s="30">
        <f>+IFERROR(ROUND(SUM(e!T1120:V1120)/e!S1120,0),0)</f>
        <v>459</v>
      </c>
      <c r="O1122" s="30">
        <f>+IFERROR(ROUND(e!W1120/e!G1120*100,1),0)</f>
        <v>35</v>
      </c>
      <c r="P1122" s="41">
        <f>+e!X1120</f>
        <v>13</v>
      </c>
      <c r="Q1122" s="30">
        <f>+IFERROR(ROUND(e!Z1120/e!Y1120*100,1),0)</f>
        <v>0</v>
      </c>
      <c r="R1122" s="30">
        <f>+IFERROR(ROUND(e!AB1120/e!AA1120*100,1),0)</f>
        <v>29.7</v>
      </c>
      <c r="S1122" s="30">
        <f>+IFERROR(ROUND(SUM(e!AC1120:AF1120)/J1122*100,1),0)</f>
        <v>13.5</v>
      </c>
      <c r="T1122" s="30">
        <f>+IFERROR(ROUND(e!AG1120/e!Y1120*100,1),0)</f>
        <v>57.4</v>
      </c>
      <c r="U1122" s="30">
        <f>+IFERROR(ROUND(e!AH1120/SUM(e!AH1120:AJ1120)*100,1),0)</f>
        <v>86.8</v>
      </c>
      <c r="V1122" s="30">
        <f>+IFERROR(ROUND(e!AK1120/SUM(e!AK1120:AQ1120)*100,1),0)</f>
        <v>82.5</v>
      </c>
      <c r="W1122" s="30">
        <f>+IFERROR(ROUND(SUM(e!AR1120:BG1120)/J1122*100,1),0)</f>
        <v>22.3</v>
      </c>
      <c r="X1122" s="30">
        <f>+IFERROR(ROUND(SUM(e!BH1120:BI1120)/SUM(e!BJ1120:BK1120)*100,1),0)</f>
        <v>123.6</v>
      </c>
      <c r="Y1122" s="30">
        <f t="shared" si="116"/>
        <v>441.6</v>
      </c>
      <c r="Z1122" s="30">
        <f t="shared" si="117"/>
        <v>118.8</v>
      </c>
      <c r="AA1122" s="30">
        <f>+IFERROR(ROUND(K1122/SUM(e!T1120:V1120),1),0)</f>
        <v>159.30000000000001</v>
      </c>
      <c r="AB1122" s="42">
        <f>+IFERROR(ROUND((SUM(e!BJ1120:BK1120)-SUM(e!BL1120:BO1120))/SUM(e!T1120:V1120),1),0)</f>
        <v>134.1</v>
      </c>
      <c r="AC1122" s="30">
        <f>+IFERROR(ROUND(e!BP1120/e!BQ1120*100,1),0)</f>
        <v>296.3</v>
      </c>
      <c r="AD1122" s="101">
        <f>+e!BR1120</f>
        <v>0</v>
      </c>
      <c r="AF1122" s="5"/>
      <c r="AG1122" s="29"/>
      <c r="BG1122" s="5"/>
      <c r="BH1122" s="29"/>
      <c r="CH1122" s="5"/>
      <c r="CI1122" s="29"/>
    </row>
    <row r="1123" spans="2:87">
      <c r="B1123" s="40" t="s">
        <v>2574</v>
      </c>
      <c r="C1123" s="30" t="s">
        <v>2575</v>
      </c>
      <c r="D1123" s="30" t="s">
        <v>1294</v>
      </c>
      <c r="E1123" s="30" t="s">
        <v>2582</v>
      </c>
      <c r="F1123" s="30" t="str">
        <f t="shared" si="115"/>
        <v>山口県下松市</v>
      </c>
      <c r="G1123" s="41">
        <f>+e!F1121</f>
        <v>55300</v>
      </c>
      <c r="H1123" s="41">
        <f>+e!G1121</f>
        <v>25</v>
      </c>
      <c r="I1123" s="41">
        <f>+SUM(e!H1121:K1121)</f>
        <v>1</v>
      </c>
      <c r="J1123" s="41">
        <f>+SUM(e!L1121:O1121)</f>
        <v>290323</v>
      </c>
      <c r="K1123" s="41">
        <f>+e!P1121</f>
        <v>1051391</v>
      </c>
      <c r="L1123" s="41">
        <f>+SUM(e!Q1121:R1121)</f>
        <v>3056629</v>
      </c>
      <c r="M1123" s="31">
        <f>+IFERROR(ROUND(e!P1121/e!S1121,0),0)</f>
        <v>52570</v>
      </c>
      <c r="N1123" s="30">
        <f>+IFERROR(ROUND(SUM(e!T1121:V1121)/e!S1121,0),0)</f>
        <v>652</v>
      </c>
      <c r="O1123" s="30">
        <f>+IFERROR(ROUND(e!W1121/e!G1121*100,1),0)</f>
        <v>56</v>
      </c>
      <c r="P1123" s="41">
        <f>+e!X1121</f>
        <v>21</v>
      </c>
      <c r="Q1123" s="30">
        <f>+IFERROR(ROUND(e!Z1121/e!Y1121*100,1),0)</f>
        <v>0</v>
      </c>
      <c r="R1123" s="30">
        <f>+IFERROR(ROUND(e!AB1121/e!AA1121*100,1),0)</f>
        <v>65.599999999999994</v>
      </c>
      <c r="S1123" s="30">
        <f>+IFERROR(ROUND(SUM(e!AC1121:AF1121)/J1123*100,1),0)</f>
        <v>31.6</v>
      </c>
      <c r="T1123" s="30">
        <f>+IFERROR(ROUND(e!AG1121/e!Y1121*100,1),0)</f>
        <v>0</v>
      </c>
      <c r="U1123" s="30">
        <f>+IFERROR(ROUND(e!AH1121/SUM(e!AH1121:AJ1121)*100,1),0)</f>
        <v>0</v>
      </c>
      <c r="V1123" s="30">
        <f>+IFERROR(ROUND(e!AK1121/SUM(e!AK1121:AQ1121)*100,1),0)</f>
        <v>65.3</v>
      </c>
      <c r="W1123" s="30">
        <f>+IFERROR(ROUND(SUM(e!AR1121:BG1121)/J1123*100,1),0)</f>
        <v>12.6</v>
      </c>
      <c r="X1123" s="30">
        <f>+IFERROR(ROUND(SUM(e!BH1121:BI1121)/SUM(e!BJ1121:BK1121)*100,1),0)</f>
        <v>124.3</v>
      </c>
      <c r="Y1123" s="30">
        <f t="shared" si="116"/>
        <v>290.7</v>
      </c>
      <c r="Z1123" s="30">
        <f t="shared" si="117"/>
        <v>112.9</v>
      </c>
      <c r="AA1123" s="30">
        <f>+IFERROR(ROUND(K1123/SUM(e!T1121:V1121),1),0)</f>
        <v>80.7</v>
      </c>
      <c r="AB1123" s="42">
        <f>+IFERROR(ROUND((SUM(e!BJ1121:BK1121)-SUM(e!BL1121:BO1121))/SUM(e!T1121:V1121),1),0)</f>
        <v>71.5</v>
      </c>
      <c r="AC1123" s="30">
        <f>+IFERROR(ROUND(e!BP1121/e!BQ1121*100,1),0)</f>
        <v>337.6</v>
      </c>
      <c r="AD1123" s="101">
        <f>+e!BR1121</f>
        <v>0</v>
      </c>
      <c r="AF1123" s="5"/>
      <c r="AG1123" s="29"/>
      <c r="BG1123" s="5"/>
      <c r="BH1123" s="29"/>
      <c r="CH1123" s="5"/>
      <c r="CI1123" s="29"/>
    </row>
    <row r="1124" spans="2:87">
      <c r="B1124" s="40" t="s">
        <v>2574</v>
      </c>
      <c r="C1124" s="30" t="s">
        <v>2575</v>
      </c>
      <c r="D1124" s="30" t="s">
        <v>1296</v>
      </c>
      <c r="E1124" s="30" t="s">
        <v>2583</v>
      </c>
      <c r="F1124" s="30" t="str">
        <f t="shared" si="115"/>
        <v>山口県岩国市</v>
      </c>
      <c r="G1124" s="41">
        <f>+e!F1122</f>
        <v>114275</v>
      </c>
      <c r="H1124" s="41">
        <f>+e!G1122</f>
        <v>97</v>
      </c>
      <c r="I1124" s="41">
        <f>+SUM(e!H1122:K1122)</f>
        <v>18</v>
      </c>
      <c r="J1124" s="41">
        <f>+SUM(e!L1122:O1122)</f>
        <v>910163</v>
      </c>
      <c r="K1124" s="41">
        <f>+e!P1122</f>
        <v>1835190</v>
      </c>
      <c r="L1124" s="41">
        <f>+SUM(e!Q1122:R1122)</f>
        <v>5868760</v>
      </c>
      <c r="M1124" s="31">
        <f>+IFERROR(ROUND(e!P1122/e!S1122,0),0)</f>
        <v>23528</v>
      </c>
      <c r="N1124" s="30">
        <f>+IFERROR(ROUND(SUM(e!T1122:V1122)/e!S1122,0),0)</f>
        <v>184</v>
      </c>
      <c r="O1124" s="30">
        <f>+IFERROR(ROUND(e!W1122/e!G1122*100,1),0)</f>
        <v>64.900000000000006</v>
      </c>
      <c r="P1124" s="41">
        <f>+e!X1122</f>
        <v>22</v>
      </c>
      <c r="Q1124" s="30">
        <f>+IFERROR(ROUND(e!Z1122/e!Y1122*100,1),0)</f>
        <v>0</v>
      </c>
      <c r="R1124" s="30">
        <f>+IFERROR(ROUND(e!AB1122/e!AA1122*100,1),0)</f>
        <v>53.8</v>
      </c>
      <c r="S1124" s="30">
        <f>+IFERROR(ROUND(SUM(e!AC1122:AF1122)/J1124*100,1),0)</f>
        <v>34.9</v>
      </c>
      <c r="T1124" s="30">
        <f>+IFERROR(ROUND(e!AG1122/e!Y1122*100,1),0)</f>
        <v>3.9</v>
      </c>
      <c r="U1124" s="30">
        <f>+IFERROR(ROUND(e!AH1122/SUM(e!AH1122:AJ1122)*100,1),0)</f>
        <v>67.5</v>
      </c>
      <c r="V1124" s="30">
        <f>+IFERROR(ROUND(e!AK1122/SUM(e!AK1122:AQ1122)*100,1),0)</f>
        <v>25.8</v>
      </c>
      <c r="W1124" s="30">
        <f>+IFERROR(ROUND(SUM(e!AR1122:BG1122)/J1124*100,1),0)</f>
        <v>15.7</v>
      </c>
      <c r="X1124" s="30">
        <f>+IFERROR(ROUND(SUM(e!BH1122:BI1122)/SUM(e!BJ1122:BK1122)*100,1),0)</f>
        <v>111</v>
      </c>
      <c r="Y1124" s="30">
        <f t="shared" si="116"/>
        <v>319.8</v>
      </c>
      <c r="Z1124" s="30">
        <f t="shared" si="117"/>
        <v>100.6</v>
      </c>
      <c r="AA1124" s="30">
        <f>+IFERROR(ROUND(K1124/SUM(e!T1122:V1122),1),0)</f>
        <v>127.8</v>
      </c>
      <c r="AB1124" s="42">
        <f>+IFERROR(ROUND((SUM(e!BJ1122:BK1122)-SUM(e!BL1122:BO1122))/SUM(e!T1122:V1122),1),0)</f>
        <v>127</v>
      </c>
      <c r="AC1124" s="30">
        <f>+IFERROR(ROUND(e!BP1122/e!BQ1122*100,1),0)</f>
        <v>248.2</v>
      </c>
      <c r="AD1124" s="101">
        <f>+e!BR1122</f>
        <v>330</v>
      </c>
      <c r="AF1124" s="5"/>
      <c r="AG1124" s="29"/>
      <c r="BG1124" s="5"/>
      <c r="BH1124" s="29"/>
      <c r="CH1124" s="5"/>
      <c r="CI1124" s="29"/>
    </row>
    <row r="1125" spans="2:87">
      <c r="B1125" s="40" t="s">
        <v>2574</v>
      </c>
      <c r="C1125" s="30" t="s">
        <v>2575</v>
      </c>
      <c r="D1125" s="30" t="s">
        <v>1298</v>
      </c>
      <c r="E1125" s="30" t="s">
        <v>2584</v>
      </c>
      <c r="F1125" s="30" t="str">
        <f t="shared" si="115"/>
        <v>山口県山陽小野田市</v>
      </c>
      <c r="G1125" s="41">
        <f>+e!F1123</f>
        <v>60546</v>
      </c>
      <c r="H1125" s="41">
        <f>+e!G1123</f>
        <v>56</v>
      </c>
      <c r="I1125" s="41">
        <f>+SUM(e!H1123:K1123)</f>
        <v>4</v>
      </c>
      <c r="J1125" s="41">
        <f>+SUM(e!L1123:O1123)</f>
        <v>425154</v>
      </c>
      <c r="K1125" s="41">
        <f>+e!P1123</f>
        <v>1316341</v>
      </c>
      <c r="L1125" s="41">
        <f>+SUM(e!Q1123:R1123)</f>
        <v>5047313</v>
      </c>
      <c r="M1125" s="31">
        <f>+IFERROR(ROUND(e!P1123/e!S1123,0),0)</f>
        <v>27424</v>
      </c>
      <c r="N1125" s="30">
        <f>+IFERROR(ROUND(SUM(e!T1123:V1123)/e!S1123,0),0)</f>
        <v>155</v>
      </c>
      <c r="O1125" s="30">
        <f>+IFERROR(ROUND(e!W1123/e!G1123*100,1),0)</f>
        <v>58.9</v>
      </c>
      <c r="P1125" s="41">
        <f>+e!X1123</f>
        <v>21</v>
      </c>
      <c r="Q1125" s="30">
        <f>+IFERROR(ROUND(e!Z1123/e!Y1123*100,1),0)</f>
        <v>0</v>
      </c>
      <c r="R1125" s="30">
        <f>+IFERROR(ROUND(e!AB1123/e!AA1123*100,1),0)</f>
        <v>35.200000000000003</v>
      </c>
      <c r="S1125" s="30">
        <f>+IFERROR(ROUND(SUM(e!AC1123:AF1123)/J1125*100,1),0)</f>
        <v>34.700000000000003</v>
      </c>
      <c r="T1125" s="30">
        <f>+IFERROR(ROUND(e!AG1123/e!Y1123*100,1),0)</f>
        <v>0</v>
      </c>
      <c r="U1125" s="30">
        <f>+IFERROR(ROUND(e!AH1123/SUM(e!AH1123:AJ1123)*100,1),0)</f>
        <v>0</v>
      </c>
      <c r="V1125" s="30">
        <f>+IFERROR(ROUND(e!AK1123/SUM(e!AK1123:AQ1123)*100,1),0)</f>
        <v>14.4</v>
      </c>
      <c r="W1125" s="30">
        <f>+IFERROR(ROUND(SUM(e!AR1123:BG1123)/J1125*100,1),0)</f>
        <v>10.3</v>
      </c>
      <c r="X1125" s="30">
        <f>+IFERROR(ROUND(SUM(e!BH1123:BI1123)/SUM(e!BJ1123:BK1123)*100,1),0)</f>
        <v>105.3</v>
      </c>
      <c r="Y1125" s="30">
        <f t="shared" si="116"/>
        <v>383.4</v>
      </c>
      <c r="Z1125" s="30">
        <f t="shared" si="117"/>
        <v>101.8</v>
      </c>
      <c r="AA1125" s="30">
        <f>+IFERROR(ROUND(K1125/SUM(e!T1123:V1123),1),0)</f>
        <v>177.5</v>
      </c>
      <c r="AB1125" s="42">
        <f>+IFERROR(ROUND((SUM(e!BJ1123:BK1123)-SUM(e!BL1123:BO1123))/SUM(e!T1123:V1123),1),0)</f>
        <v>174.3</v>
      </c>
      <c r="AC1125" s="30">
        <f>+IFERROR(ROUND(e!BP1123/e!BQ1123*100,1),0)</f>
        <v>280.10000000000002</v>
      </c>
      <c r="AD1125" s="101">
        <f>+e!BR1123</f>
        <v>0</v>
      </c>
      <c r="AF1125" s="5"/>
      <c r="AG1125" s="29"/>
      <c r="BG1125" s="5"/>
      <c r="BH1125" s="29"/>
      <c r="CH1125" s="5"/>
      <c r="CI1125" s="29"/>
    </row>
    <row r="1126" spans="2:87">
      <c r="B1126" s="40" t="s">
        <v>2574</v>
      </c>
      <c r="C1126" s="30" t="s">
        <v>2575</v>
      </c>
      <c r="D1126" s="30" t="s">
        <v>1300</v>
      </c>
      <c r="E1126" s="30" t="s">
        <v>2585</v>
      </c>
      <c r="F1126" s="30" t="str">
        <f t="shared" si="115"/>
        <v>山口県光市</v>
      </c>
      <c r="G1126" s="41">
        <f>+e!F1124</f>
        <v>46888</v>
      </c>
      <c r="H1126" s="41">
        <f>+e!G1124</f>
        <v>39</v>
      </c>
      <c r="I1126" s="41">
        <f>+SUM(e!H1124:K1124)</f>
        <v>2</v>
      </c>
      <c r="J1126" s="41">
        <f>+SUM(e!L1124:O1124)</f>
        <v>358856</v>
      </c>
      <c r="K1126" s="41">
        <f>+e!P1124</f>
        <v>1030436</v>
      </c>
      <c r="L1126" s="41">
        <f>+SUM(e!Q1124:R1124)</f>
        <v>5383857</v>
      </c>
      <c r="M1126" s="31">
        <f>+IFERROR(ROUND(e!P1124/e!S1124,0),0)</f>
        <v>27850</v>
      </c>
      <c r="N1126" s="30">
        <f>+IFERROR(ROUND(SUM(e!T1124:V1124)/e!S1124,0),0)</f>
        <v>227</v>
      </c>
      <c r="O1126" s="30">
        <f>+IFERROR(ROUND(e!W1124/e!G1124*100,1),0)</f>
        <v>51.3</v>
      </c>
      <c r="P1126" s="41">
        <f>+e!X1124</f>
        <v>17</v>
      </c>
      <c r="Q1126" s="30">
        <f>+IFERROR(ROUND(e!Z1124/e!Y1124*100,1),0)</f>
        <v>0</v>
      </c>
      <c r="R1126" s="30">
        <f>+IFERROR(ROUND(e!AB1124/e!AA1124*100,1),0)</f>
        <v>20</v>
      </c>
      <c r="S1126" s="30">
        <f>+IFERROR(ROUND(SUM(e!AC1124:AF1124)/J1126*100,1),0)</f>
        <v>15.9</v>
      </c>
      <c r="T1126" s="30">
        <f>+IFERROR(ROUND(e!AG1124/e!Y1124*100,1),0)</f>
        <v>0</v>
      </c>
      <c r="U1126" s="30">
        <f>+IFERROR(ROUND(e!AH1124/SUM(e!AH1124:AJ1124)*100,1),0)</f>
        <v>0</v>
      </c>
      <c r="V1126" s="30">
        <f>+IFERROR(ROUND(e!AK1124/SUM(e!AK1124:AQ1124)*100,1),0)</f>
        <v>45.3</v>
      </c>
      <c r="W1126" s="30">
        <f>+IFERROR(ROUND(SUM(e!AR1124:BG1124)/J1126*100,1),0)</f>
        <v>36.299999999999997</v>
      </c>
      <c r="X1126" s="30">
        <f>+IFERROR(ROUND(SUM(e!BH1124:BI1124)/SUM(e!BJ1124:BK1124)*100,1),0)</f>
        <v>117</v>
      </c>
      <c r="Y1126" s="30">
        <f t="shared" si="116"/>
        <v>522.5</v>
      </c>
      <c r="Z1126" s="30">
        <f t="shared" si="117"/>
        <v>105.6</v>
      </c>
      <c r="AA1126" s="30">
        <f>+IFERROR(ROUND(K1126/SUM(e!T1124:V1124),1),0)</f>
        <v>122.7</v>
      </c>
      <c r="AB1126" s="42">
        <f>+IFERROR(ROUND((SUM(e!BJ1124:BK1124)-SUM(e!BL1124:BO1124))/SUM(e!T1124:V1124),1),0)</f>
        <v>116.2</v>
      </c>
      <c r="AC1126" s="30">
        <f>+IFERROR(ROUND(e!BP1124/e!BQ1124*100,1),0)</f>
        <v>273.10000000000002</v>
      </c>
      <c r="AD1126" s="101">
        <f>+e!BR1124</f>
        <v>0</v>
      </c>
      <c r="AF1126" s="5"/>
      <c r="AG1126" s="29"/>
      <c r="BG1126" s="5"/>
      <c r="BH1126" s="29"/>
      <c r="CH1126" s="5"/>
      <c r="CI1126" s="29"/>
    </row>
    <row r="1127" spans="2:87">
      <c r="B1127" s="40" t="s">
        <v>2574</v>
      </c>
      <c r="C1127" s="30" t="s">
        <v>2575</v>
      </c>
      <c r="D1127" s="30" t="s">
        <v>1302</v>
      </c>
      <c r="E1127" s="30" t="s">
        <v>2586</v>
      </c>
      <c r="F1127" s="30" t="str">
        <f t="shared" si="115"/>
        <v>山口県長門市（長門）</v>
      </c>
      <c r="G1127" s="41">
        <f>+e!F1125</f>
        <v>31300</v>
      </c>
      <c r="H1127" s="41">
        <f>+e!G1125</f>
        <v>16</v>
      </c>
      <c r="I1127" s="41">
        <f>+SUM(e!H1125:K1125)</f>
        <v>15</v>
      </c>
      <c r="J1127" s="41">
        <f>+SUM(e!L1125:O1125)</f>
        <v>483296</v>
      </c>
      <c r="K1127" s="41">
        <f>+e!P1125</f>
        <v>510329</v>
      </c>
      <c r="L1127" s="41">
        <f>+SUM(e!Q1125:R1125)</f>
        <v>3361168</v>
      </c>
      <c r="M1127" s="31">
        <f>+IFERROR(ROUND(e!P1125/e!S1125,0),0)</f>
        <v>36452</v>
      </c>
      <c r="N1127" s="30">
        <f>+IFERROR(ROUND(SUM(e!T1125:V1125)/e!S1125,0),0)</f>
        <v>267</v>
      </c>
      <c r="O1127" s="30">
        <f>+IFERROR(ROUND(e!W1125/e!G1125*100,1),0)</f>
        <v>43.8</v>
      </c>
      <c r="P1127" s="41">
        <f>+e!X1125</f>
        <v>7</v>
      </c>
      <c r="Q1127" s="30">
        <f>+IFERROR(ROUND(e!Z1125/e!Y1125*100,1),0)</f>
        <v>0</v>
      </c>
      <c r="R1127" s="30">
        <f>+IFERROR(ROUND(e!AB1125/e!AA1125*100,1),0)</f>
        <v>30.1</v>
      </c>
      <c r="S1127" s="30">
        <f>+IFERROR(ROUND(SUM(e!AC1125:AF1125)/J1127*100,1),0)</f>
        <v>31.2</v>
      </c>
      <c r="T1127" s="30">
        <f>+IFERROR(ROUND(e!AG1125/e!Y1125*100,1),0)</f>
        <v>54.9</v>
      </c>
      <c r="U1127" s="30">
        <f>+IFERROR(ROUND(e!AH1125/SUM(e!AH1125:AJ1125)*100,1),0)</f>
        <v>51</v>
      </c>
      <c r="V1127" s="30">
        <f>+IFERROR(ROUND(e!AK1125/SUM(e!AK1125:AQ1125)*100,1),0)</f>
        <v>52.1</v>
      </c>
      <c r="W1127" s="30">
        <f>+IFERROR(ROUND(SUM(e!AR1125:BG1125)/J1127*100,1),0)</f>
        <v>14.3</v>
      </c>
      <c r="X1127" s="30">
        <f>+IFERROR(ROUND(SUM(e!BH1125:BI1125)/SUM(e!BJ1125:BK1125)*100,1),0)</f>
        <v>102</v>
      </c>
      <c r="Y1127" s="30">
        <f t="shared" si="116"/>
        <v>658.6</v>
      </c>
      <c r="Z1127" s="30">
        <f t="shared" si="117"/>
        <v>80.400000000000006</v>
      </c>
      <c r="AA1127" s="30">
        <f>+IFERROR(ROUND(K1127/SUM(e!T1125:V1125),1),0)</f>
        <v>136.6</v>
      </c>
      <c r="AB1127" s="42">
        <f>+IFERROR(ROUND((SUM(e!BJ1125:BK1125)-SUM(e!BL1125:BO1125))/SUM(e!T1125:V1125),1),0)</f>
        <v>170</v>
      </c>
      <c r="AC1127" s="30">
        <f>+IFERROR(ROUND(e!BP1125/e!BQ1125*100,1),0)</f>
        <v>173.3</v>
      </c>
      <c r="AD1127" s="101">
        <f>+e!BR1125</f>
        <v>0</v>
      </c>
      <c r="AF1127" s="5"/>
      <c r="AG1127" s="29"/>
      <c r="BG1127" s="5"/>
      <c r="BH1127" s="29"/>
      <c r="CH1127" s="5"/>
      <c r="CI1127" s="29"/>
    </row>
    <row r="1128" spans="2:87">
      <c r="B1128" s="40" t="s">
        <v>2574</v>
      </c>
      <c r="C1128" s="30" t="s">
        <v>2575</v>
      </c>
      <c r="D1128" s="30" t="s">
        <v>1523</v>
      </c>
      <c r="E1128" s="30" t="s">
        <v>2587</v>
      </c>
      <c r="F1128" s="30" t="str">
        <f t="shared" si="115"/>
        <v>山口県柳井市</v>
      </c>
      <c r="G1128" s="41">
        <f>+e!F1126</f>
        <v>23970</v>
      </c>
      <c r="H1128" s="41">
        <f>+e!G1126</f>
        <v>10</v>
      </c>
      <c r="I1128" s="41">
        <f>+SUM(e!H1126:K1126)</f>
        <v>0</v>
      </c>
      <c r="J1128" s="41">
        <f>+SUM(e!L1126:O1126)</f>
        <v>161920</v>
      </c>
      <c r="K1128" s="41">
        <f>+e!P1126</f>
        <v>661917</v>
      </c>
      <c r="L1128" s="41">
        <f>+SUM(e!Q1126:R1126)</f>
        <v>2959408</v>
      </c>
      <c r="M1128" s="31">
        <f>+IFERROR(ROUND(e!P1126/e!S1126,0),0)</f>
        <v>66192</v>
      </c>
      <c r="N1128" s="30">
        <f>+IFERROR(ROUND(SUM(e!T1126:V1126)/e!S1126,0),0)</f>
        <v>278</v>
      </c>
      <c r="O1128" s="30">
        <f>+IFERROR(ROUND(e!W1126/e!G1126*100,1),0)</f>
        <v>60</v>
      </c>
      <c r="P1128" s="41">
        <f>+e!X1126</f>
        <v>6</v>
      </c>
      <c r="Q1128" s="30">
        <f>+IFERROR(ROUND(e!Z1126/e!Y1126*100,1),0)</f>
        <v>0</v>
      </c>
      <c r="R1128" s="30">
        <f>+IFERROR(ROUND(e!AB1126/e!AA1126*100,1),0)</f>
        <v>0</v>
      </c>
      <c r="S1128" s="30">
        <f>+IFERROR(ROUND(SUM(e!AC1126:AF1126)/J1128*100,1),0)</f>
        <v>15.5</v>
      </c>
      <c r="T1128" s="30">
        <f>+IFERROR(ROUND(e!AG1126/e!Y1126*100,1),0)</f>
        <v>0</v>
      </c>
      <c r="U1128" s="30">
        <f>+IFERROR(ROUND(e!AH1126/SUM(e!AH1126:AJ1126)*100,1),0)</f>
        <v>0</v>
      </c>
      <c r="V1128" s="30">
        <f>+IFERROR(ROUND(e!AK1126/SUM(e!AK1126:AQ1126)*100,1),0)</f>
        <v>94.9</v>
      </c>
      <c r="W1128" s="30">
        <f>+IFERROR(ROUND(SUM(e!AR1126:BG1126)/J1128*100,1),0)</f>
        <v>14.9</v>
      </c>
      <c r="X1128" s="30">
        <f>+IFERROR(ROUND(SUM(e!BH1126:BI1126)/SUM(e!BJ1126:BK1126)*100,1),0)</f>
        <v>103.9</v>
      </c>
      <c r="Y1128" s="30">
        <f t="shared" si="116"/>
        <v>447.1</v>
      </c>
      <c r="Z1128" s="30">
        <f t="shared" si="117"/>
        <v>76</v>
      </c>
      <c r="AA1128" s="30">
        <f>+IFERROR(ROUND(K1128/SUM(e!T1126:V1126),1),0)</f>
        <v>237.8</v>
      </c>
      <c r="AB1128" s="42">
        <f>+IFERROR(ROUND((SUM(e!BJ1126:BK1126)-SUM(e!BL1126:BO1126))/SUM(e!T1126:V1126),1),0)</f>
        <v>312.8</v>
      </c>
      <c r="AC1128" s="30">
        <f>+IFERROR(ROUND(e!BP1126/e!BQ1126*100,1),0)</f>
        <v>425.7</v>
      </c>
      <c r="AD1128" s="101">
        <f>+e!BR1126</f>
        <v>20812</v>
      </c>
      <c r="AF1128" s="5"/>
      <c r="AG1128" s="29"/>
      <c r="BG1128" s="5"/>
      <c r="BH1128" s="29"/>
      <c r="CH1128" s="5"/>
      <c r="CI1128" s="29"/>
    </row>
    <row r="1129" spans="2:87">
      <c r="B1129" s="40" t="s">
        <v>2574</v>
      </c>
      <c r="C1129" s="30" t="s">
        <v>2575</v>
      </c>
      <c r="D1129" s="30" t="s">
        <v>1304</v>
      </c>
      <c r="E1129" s="30" t="s">
        <v>2588</v>
      </c>
      <c r="F1129" s="30" t="str">
        <f t="shared" si="115"/>
        <v>山口県美祢市</v>
      </c>
      <c r="G1129" s="41">
        <f>+e!F1127</f>
        <v>21971</v>
      </c>
      <c r="H1129" s="41">
        <f>+e!G1127</f>
        <v>13</v>
      </c>
      <c r="I1129" s="41">
        <f>+SUM(e!H1127:K1127)</f>
        <v>6</v>
      </c>
      <c r="J1129" s="41">
        <f>+SUM(e!L1127:O1127)</f>
        <v>535852</v>
      </c>
      <c r="K1129" s="41">
        <f>+e!P1127</f>
        <v>382156</v>
      </c>
      <c r="L1129" s="41">
        <f>+SUM(e!Q1127:R1127)</f>
        <v>3608586</v>
      </c>
      <c r="M1129" s="31">
        <f>+IFERROR(ROUND(e!P1127/e!S1127,0),0)</f>
        <v>31846</v>
      </c>
      <c r="N1129" s="30">
        <f>+IFERROR(ROUND(SUM(e!T1127:V1127)/e!S1127,0),0)</f>
        <v>221</v>
      </c>
      <c r="O1129" s="30">
        <f>+IFERROR(ROUND(e!W1127/e!G1127*100,1),0)</f>
        <v>30.8</v>
      </c>
      <c r="P1129" s="41">
        <f>+e!X1127</f>
        <v>2</v>
      </c>
      <c r="Q1129" s="30">
        <f>+IFERROR(ROUND(e!Z1127/e!Y1127*100,1),0)</f>
        <v>55.3</v>
      </c>
      <c r="R1129" s="30">
        <f>+IFERROR(ROUND(e!AB1127/e!AA1127*100,1),0)</f>
        <v>42.3</v>
      </c>
      <c r="S1129" s="30">
        <f>+IFERROR(ROUND(SUM(e!AC1127:AF1127)/J1129*100,1),0)</f>
        <v>43.6</v>
      </c>
      <c r="T1129" s="30">
        <f>+IFERROR(ROUND(e!AG1127/e!Y1127*100,1),0)</f>
        <v>1.6</v>
      </c>
      <c r="U1129" s="30">
        <f>+IFERROR(ROUND(e!AH1127/SUM(e!AH1127:AJ1127)*100,1),0)</f>
        <v>0</v>
      </c>
      <c r="V1129" s="30">
        <f>+IFERROR(ROUND(e!AK1127/SUM(e!AK1127:AQ1127)*100,1),0)</f>
        <v>23.1</v>
      </c>
      <c r="W1129" s="30">
        <f>+IFERROR(ROUND(SUM(e!AR1127:BG1127)/J1129*100,1),0)</f>
        <v>6.5</v>
      </c>
      <c r="X1129" s="30">
        <f>+IFERROR(ROUND(SUM(e!BH1127:BI1127)/SUM(e!BJ1127:BK1127)*100,1),0)</f>
        <v>98.8</v>
      </c>
      <c r="Y1129" s="30">
        <f t="shared" si="116"/>
        <v>944.3</v>
      </c>
      <c r="Z1129" s="30">
        <f t="shared" si="117"/>
        <v>65.900000000000006</v>
      </c>
      <c r="AA1129" s="30">
        <f>+IFERROR(ROUND(K1129/SUM(e!T1127:V1127),1),0)</f>
        <v>144.4</v>
      </c>
      <c r="AB1129" s="42">
        <f>+IFERROR(ROUND((SUM(e!BJ1127:BK1127)-SUM(e!BL1127:BO1127))/SUM(e!T1127:V1127),1),0)</f>
        <v>219</v>
      </c>
      <c r="AC1129" s="30">
        <f>+IFERROR(ROUND(e!BP1127/e!BQ1127*100,1),0)</f>
        <v>150.30000000000001</v>
      </c>
      <c r="AD1129" s="101">
        <f>+e!BR1127</f>
        <v>0</v>
      </c>
      <c r="AF1129" s="5"/>
      <c r="AG1129" s="29"/>
      <c r="BG1129" s="5"/>
      <c r="BH1129" s="29"/>
      <c r="CH1129" s="5"/>
      <c r="CI1129" s="29"/>
    </row>
    <row r="1130" spans="2:87">
      <c r="B1130" s="40" t="s">
        <v>2574</v>
      </c>
      <c r="C1130" s="30" t="s">
        <v>2575</v>
      </c>
      <c r="D1130" s="30" t="s">
        <v>1316</v>
      </c>
      <c r="E1130" s="30" t="s">
        <v>2589</v>
      </c>
      <c r="F1130" s="30" t="str">
        <f t="shared" si="115"/>
        <v>山口県田布施・平生水道企業団</v>
      </c>
      <c r="G1130" s="41">
        <f>+e!F1128</f>
        <v>18997</v>
      </c>
      <c r="H1130" s="41">
        <f>+e!G1128</f>
        <v>6</v>
      </c>
      <c r="I1130" s="41">
        <f>+SUM(e!H1128:K1128)</f>
        <v>1</v>
      </c>
      <c r="J1130" s="41">
        <f>+SUM(e!L1128:O1128)</f>
        <v>263709</v>
      </c>
      <c r="K1130" s="41">
        <f>+e!P1128</f>
        <v>536625</v>
      </c>
      <c r="L1130" s="41">
        <f>+SUM(e!Q1128:R1128)</f>
        <v>2642292</v>
      </c>
      <c r="M1130" s="31">
        <f>+IFERROR(ROUND(e!P1128/e!S1128,0),0)</f>
        <v>89438</v>
      </c>
      <c r="N1130" s="30">
        <f>+IFERROR(ROUND(SUM(e!T1128:V1128)/e!S1128,0),0)</f>
        <v>411</v>
      </c>
      <c r="O1130" s="30">
        <f>+IFERROR(ROUND(e!W1128/e!G1128*100,1),0)</f>
        <v>50</v>
      </c>
      <c r="P1130" s="41">
        <f>+e!X1128</f>
        <v>9</v>
      </c>
      <c r="Q1130" s="30">
        <f>+IFERROR(ROUND(e!Z1128/e!Y1128*100,1),0)</f>
        <v>0</v>
      </c>
      <c r="R1130" s="30">
        <f>+IFERROR(ROUND(e!AB1128/e!AA1128*100,1),0)</f>
        <v>0</v>
      </c>
      <c r="S1130" s="30">
        <f>+IFERROR(ROUND(SUM(e!AC1128:AF1128)/J1130*100,1),0)</f>
        <v>0</v>
      </c>
      <c r="T1130" s="30">
        <f>+IFERROR(ROUND(e!AG1128/e!Y1128*100,1),0)</f>
        <v>0</v>
      </c>
      <c r="U1130" s="30">
        <f>+IFERROR(ROUND(e!AH1128/SUM(e!AH1128:AJ1128)*100,1),0)</f>
        <v>100</v>
      </c>
      <c r="V1130" s="30">
        <f>+IFERROR(ROUND(e!AK1128/SUM(e!AK1128:AQ1128)*100,1),0)</f>
        <v>76.2</v>
      </c>
      <c r="W1130" s="30">
        <f>+IFERROR(ROUND(SUM(e!AR1128:BG1128)/J1130*100,1),0)</f>
        <v>5.2</v>
      </c>
      <c r="X1130" s="30">
        <f>+IFERROR(ROUND(SUM(e!BH1128:BI1128)/SUM(e!BJ1128:BK1128)*100,1),0)</f>
        <v>111.5</v>
      </c>
      <c r="Y1130" s="30">
        <f t="shared" si="116"/>
        <v>492.4</v>
      </c>
      <c r="Z1130" s="30">
        <f t="shared" si="117"/>
        <v>80.8</v>
      </c>
      <c r="AA1130" s="30">
        <f>+IFERROR(ROUND(K1130/SUM(e!T1128:V1128),1),0)</f>
        <v>217.4</v>
      </c>
      <c r="AB1130" s="42">
        <f>+IFERROR(ROUND((SUM(e!BJ1128:BK1128)-SUM(e!BL1128:BO1128))/SUM(e!T1128:V1128),1),0)</f>
        <v>269.2</v>
      </c>
      <c r="AC1130" s="30">
        <f>+IFERROR(ROUND(e!BP1128/e!BQ1128*100,1),0)</f>
        <v>116</v>
      </c>
      <c r="AD1130" s="101">
        <f>+e!BR1128</f>
        <v>5650</v>
      </c>
      <c r="AF1130" s="5"/>
      <c r="AG1130" s="29"/>
      <c r="BG1130" s="5"/>
      <c r="BH1130" s="29"/>
      <c r="CH1130" s="5"/>
      <c r="CI1130" s="29"/>
    </row>
    <row r="1131" spans="2:87">
      <c r="B1131" s="40" t="s">
        <v>2574</v>
      </c>
      <c r="C1131" s="30" t="s">
        <v>2575</v>
      </c>
      <c r="D1131" s="30" t="s">
        <v>1535</v>
      </c>
      <c r="E1131" s="30" t="s">
        <v>2590</v>
      </c>
      <c r="F1131" s="30" t="str">
        <f t="shared" si="115"/>
        <v>山口県周防大島町</v>
      </c>
      <c r="G1131" s="41">
        <f>+e!F1129</f>
        <v>14289</v>
      </c>
      <c r="H1131" s="41">
        <f>+e!G1129</f>
        <v>13</v>
      </c>
      <c r="I1131" s="41">
        <f>+SUM(e!H1129:K1129)</f>
        <v>2</v>
      </c>
      <c r="J1131" s="41">
        <f>+SUM(e!L1129:O1129)</f>
        <v>306573</v>
      </c>
      <c r="K1131" s="41">
        <f>+e!P1129</f>
        <v>302140</v>
      </c>
      <c r="L1131" s="41">
        <f>+SUM(e!Q1129:R1129)</f>
        <v>1825191</v>
      </c>
      <c r="M1131" s="31">
        <f>+IFERROR(ROUND(e!P1129/e!S1129,0),0)</f>
        <v>23242</v>
      </c>
      <c r="N1131" s="30">
        <f>+IFERROR(ROUND(SUM(e!T1129:V1129)/e!S1129,0),0)</f>
        <v>103</v>
      </c>
      <c r="O1131" s="30">
        <f>+IFERROR(ROUND(e!W1129/e!G1129*100,1),0)</f>
        <v>0</v>
      </c>
      <c r="P1131" s="41">
        <f>+e!X1129</f>
        <v>3</v>
      </c>
      <c r="Q1131" s="30">
        <f>+IFERROR(ROUND(e!Z1129/e!Y1129*100,1),0)</f>
        <v>0</v>
      </c>
      <c r="R1131" s="30">
        <f>+IFERROR(ROUND(e!AB1129/e!AA1129*100,1),0)</f>
        <v>0</v>
      </c>
      <c r="S1131" s="30">
        <f>+IFERROR(ROUND(SUM(e!AC1129:AF1129)/J1131*100,1),0)</f>
        <v>14</v>
      </c>
      <c r="T1131" s="30">
        <f>+IFERROR(ROUND(e!AG1129/e!Y1129*100,1),0)</f>
        <v>0</v>
      </c>
      <c r="U1131" s="30">
        <f>+IFERROR(ROUND(e!AH1129/SUM(e!AH1129:AJ1129)*100,1),0)</f>
        <v>0</v>
      </c>
      <c r="V1131" s="30">
        <f>+IFERROR(ROUND(e!AK1129/SUM(e!AK1129:AQ1129)*100,1),0)</f>
        <v>0.9</v>
      </c>
      <c r="W1131" s="30">
        <f>+IFERROR(ROUND(SUM(e!AR1129:BG1129)/J1131*100,1),0)</f>
        <v>2.8</v>
      </c>
      <c r="X1131" s="30">
        <f>+IFERROR(ROUND(SUM(e!BH1129:BI1129)/SUM(e!BJ1129:BK1129)*100,1),0)</f>
        <v>106.1</v>
      </c>
      <c r="Y1131" s="30">
        <f t="shared" si="116"/>
        <v>604.1</v>
      </c>
      <c r="Z1131" s="30">
        <f t="shared" si="117"/>
        <v>40.799999999999997</v>
      </c>
      <c r="AA1131" s="30">
        <f>+IFERROR(ROUND(K1131/SUM(e!T1129:V1129),1),0)</f>
        <v>226.7</v>
      </c>
      <c r="AB1131" s="42">
        <f>+IFERROR(ROUND((SUM(e!BJ1129:BK1129)-SUM(e!BL1129:BO1129))/SUM(e!T1129:V1129),1),0)</f>
        <v>555.5</v>
      </c>
      <c r="AC1131" s="30">
        <f>+IFERROR(ROUND(e!BP1129/e!BQ1129*100,1),0)</f>
        <v>82.1</v>
      </c>
      <c r="AD1131" s="101">
        <f>+e!BR1129</f>
        <v>8146</v>
      </c>
      <c r="AF1131" s="5"/>
      <c r="AG1131" s="29"/>
      <c r="BG1131" s="5"/>
      <c r="BH1131" s="29"/>
      <c r="CH1131" s="5"/>
      <c r="CI1131" s="29"/>
    </row>
    <row r="1132" spans="2:87">
      <c r="B1132" s="40" t="s">
        <v>2574</v>
      </c>
      <c r="C1132" s="30" t="s">
        <v>2575</v>
      </c>
      <c r="D1132" s="30" t="s">
        <v>1468</v>
      </c>
      <c r="E1132" s="30" t="s">
        <v>2591</v>
      </c>
      <c r="F1132" s="30" t="str">
        <f t="shared" si="115"/>
        <v>山口県柳井地域広域水道企業団</v>
      </c>
      <c r="G1132" s="41">
        <f>+e!F1130</f>
        <v>0</v>
      </c>
      <c r="H1132" s="41">
        <f>+e!G1130</f>
        <v>7</v>
      </c>
      <c r="I1132" s="41">
        <f>+SUM(e!H1130:K1130)</f>
        <v>1</v>
      </c>
      <c r="J1132" s="41">
        <f>+SUM(e!L1130:O1130)</f>
        <v>112118</v>
      </c>
      <c r="K1132" s="41">
        <f>+e!P1130</f>
        <v>1113202</v>
      </c>
      <c r="L1132" s="41">
        <f>+SUM(e!Q1130:R1130)</f>
        <v>5695678</v>
      </c>
      <c r="M1132" s="31">
        <f>+IFERROR(ROUND(e!P1130/e!S1130,0),0)</f>
        <v>159029</v>
      </c>
      <c r="N1132" s="30">
        <f>+IFERROR(ROUND(SUM(e!T1130:V1130)/e!S1130,0),0)</f>
        <v>1034</v>
      </c>
      <c r="O1132" s="30">
        <f>+IFERROR(ROUND(e!W1130/e!G1130*100,1),0)</f>
        <v>42.9</v>
      </c>
      <c r="P1132" s="41">
        <f>+e!X1130</f>
        <v>23</v>
      </c>
      <c r="Q1132" s="30">
        <f>+IFERROR(ROUND(e!Z1130/e!Y1130*100,1),0)</f>
        <v>0</v>
      </c>
      <c r="R1132" s="30">
        <f>+IFERROR(ROUND(e!AB1130/e!AA1130*100,1),0)</f>
        <v>83.3</v>
      </c>
      <c r="S1132" s="30">
        <f>+IFERROR(ROUND(SUM(e!AC1130:AF1130)/J1132*100,1),0)</f>
        <v>0</v>
      </c>
      <c r="T1132" s="30">
        <f>+IFERROR(ROUND(e!AG1130/e!Y1130*100,1),0)</f>
        <v>0</v>
      </c>
      <c r="U1132" s="30">
        <f>+IFERROR(ROUND(e!AH1130/SUM(e!AH1130:AJ1130)*100,1),0)</f>
        <v>0</v>
      </c>
      <c r="V1132" s="30">
        <f>+IFERROR(ROUND(e!AK1130/SUM(e!AK1130:AQ1130)*100,1),0)</f>
        <v>0</v>
      </c>
      <c r="W1132" s="30">
        <f>+IFERROR(ROUND(SUM(e!AR1130:BG1130)/J1132*100,1),0)</f>
        <v>9.4</v>
      </c>
      <c r="X1132" s="30">
        <f>+IFERROR(ROUND(SUM(e!BH1130:BI1130)/SUM(e!BJ1130:BK1130)*100,1),0)</f>
        <v>100.4</v>
      </c>
      <c r="Y1132" s="30">
        <f t="shared" si="116"/>
        <v>511.6</v>
      </c>
      <c r="Z1132" s="30">
        <f t="shared" si="117"/>
        <v>94.5</v>
      </c>
      <c r="AA1132" s="30">
        <f>+IFERROR(ROUND(K1132/SUM(e!T1130:V1130),1),0)</f>
        <v>153.80000000000001</v>
      </c>
      <c r="AB1132" s="42">
        <f>+IFERROR(ROUND((SUM(e!BJ1130:BK1130)-SUM(e!BL1130:BO1130))/SUM(e!T1130:V1130),1),0)</f>
        <v>162.69999999999999</v>
      </c>
      <c r="AC1132" s="30">
        <f>+IFERROR(ROUND(e!BP1130/e!BQ1130*100,1),0)</f>
        <v>191.8</v>
      </c>
      <c r="AD1132" s="101">
        <f>+e!BR1130</f>
        <v>0</v>
      </c>
      <c r="AF1132" s="5"/>
      <c r="AG1132" s="29"/>
      <c r="BG1132" s="5"/>
      <c r="BH1132" s="29"/>
      <c r="CH1132" s="5"/>
      <c r="CI1132" s="29"/>
    </row>
    <row r="1133" spans="2:87">
      <c r="B1133" s="40" t="s">
        <v>2592</v>
      </c>
      <c r="C1133" s="30" t="s">
        <v>2593</v>
      </c>
      <c r="D1133" s="30" t="s">
        <v>1280</v>
      </c>
      <c r="E1133" s="30" t="s">
        <v>2594</v>
      </c>
      <c r="F1133" s="30" t="str">
        <f t="shared" si="115"/>
        <v>徳島県三好市</v>
      </c>
      <c r="G1133" s="41">
        <f>+e!F1131</f>
        <v>21674</v>
      </c>
      <c r="H1133" s="41">
        <f>+e!G1131</f>
        <v>12</v>
      </c>
      <c r="I1133" s="41">
        <f>+SUM(e!H1131:K1131)</f>
        <v>24</v>
      </c>
      <c r="J1133" s="41">
        <f>+SUM(e!L1131:O1131)</f>
        <v>422446</v>
      </c>
      <c r="K1133" s="41">
        <f>+e!P1131</f>
        <v>462300</v>
      </c>
      <c r="L1133" s="41">
        <f>+SUM(e!Q1131:R1131)</f>
        <v>4583912</v>
      </c>
      <c r="M1133" s="31">
        <f>+IFERROR(ROUND(e!P1131/e!S1131,0),0)</f>
        <v>38525</v>
      </c>
      <c r="N1133" s="30">
        <f>+IFERROR(ROUND(SUM(e!T1131:V1131)/e!S1131,0),0)</f>
        <v>216</v>
      </c>
      <c r="O1133" s="30">
        <f>+IFERROR(ROUND(e!W1131/e!G1131*100,1),0)</f>
        <v>16.7</v>
      </c>
      <c r="P1133" s="41">
        <f>+e!X1131</f>
        <v>10</v>
      </c>
      <c r="Q1133" s="30">
        <f>+IFERROR(ROUND(e!Z1131/e!Y1131*100,1),0)</f>
        <v>0</v>
      </c>
      <c r="R1133" s="30">
        <f>+IFERROR(ROUND(e!AB1131/e!AA1131*100,1),0)</f>
        <v>63.1</v>
      </c>
      <c r="S1133" s="30">
        <f>+IFERROR(ROUND(SUM(e!AC1131:AF1131)/J1133*100,1),0)</f>
        <v>3.1</v>
      </c>
      <c r="T1133" s="30">
        <f>+IFERROR(ROUND(e!AG1131/e!Y1131*100,1),0)</f>
        <v>0</v>
      </c>
      <c r="U1133" s="30">
        <f>+IFERROR(ROUND(e!AH1131/SUM(e!AH1131:AJ1131)*100,1),0)</f>
        <v>0</v>
      </c>
      <c r="V1133" s="30">
        <f>+IFERROR(ROUND(e!AK1131/SUM(e!AK1131:AQ1131)*100,1),0)</f>
        <v>0</v>
      </c>
      <c r="W1133" s="30">
        <f>+IFERROR(ROUND(SUM(e!AR1131:BG1131)/J1133*100,1),0)</f>
        <v>10.3</v>
      </c>
      <c r="X1133" s="30">
        <f>+IFERROR(ROUND(SUM(e!BH1131:BI1131)/SUM(e!BJ1131:BK1131)*100,1),0)</f>
        <v>74.099999999999994</v>
      </c>
      <c r="Y1133" s="30">
        <f t="shared" si="116"/>
        <v>991.5</v>
      </c>
      <c r="Z1133" s="30">
        <f t="shared" si="117"/>
        <v>67.5</v>
      </c>
      <c r="AA1133" s="30">
        <f>+IFERROR(ROUND(K1133/SUM(e!T1131:V1131),1),0)</f>
        <v>178.4</v>
      </c>
      <c r="AB1133" s="42">
        <f>+IFERROR(ROUND((SUM(e!BJ1131:BK1131)-SUM(e!BL1131:BO1131))/SUM(e!T1131:V1131),1),0)</f>
        <v>264.39999999999998</v>
      </c>
      <c r="AC1133" s="30">
        <f>+IFERROR(ROUND(e!BP1131/e!BQ1131*100,1),0)</f>
        <v>130</v>
      </c>
      <c r="AD1133" s="101">
        <f>+e!BR1131</f>
        <v>17109</v>
      </c>
      <c r="AF1133" s="5"/>
      <c r="AG1133" s="29"/>
      <c r="BG1133" s="5"/>
      <c r="BH1133" s="29"/>
      <c r="CH1133" s="5"/>
      <c r="CI1133" s="29"/>
    </row>
    <row r="1134" spans="2:87">
      <c r="B1134" s="40" t="s">
        <v>2592</v>
      </c>
      <c r="C1134" s="30" t="s">
        <v>2593</v>
      </c>
      <c r="D1134" s="30" t="s">
        <v>1282</v>
      </c>
      <c r="E1134" s="30" t="s">
        <v>2595</v>
      </c>
      <c r="F1134" s="30" t="str">
        <f t="shared" si="115"/>
        <v>徳島県徳島市</v>
      </c>
      <c r="G1134" s="41">
        <f>+e!F1132</f>
        <v>238510</v>
      </c>
      <c r="H1134" s="41">
        <f>+e!G1132</f>
        <v>141</v>
      </c>
      <c r="I1134" s="41">
        <f>+SUM(e!H1132:K1132)</f>
        <v>6</v>
      </c>
      <c r="J1134" s="41">
        <f>+SUM(e!L1132:O1132)</f>
        <v>1181047</v>
      </c>
      <c r="K1134" s="41">
        <f>+e!P1132</f>
        <v>4208972</v>
      </c>
      <c r="L1134" s="41">
        <f>+SUM(e!Q1132:R1132)</f>
        <v>19804150</v>
      </c>
      <c r="M1134" s="31">
        <f>+IFERROR(ROUND(e!P1132/e!S1132,0),0)</f>
        <v>39336</v>
      </c>
      <c r="N1134" s="30">
        <f>+IFERROR(ROUND(SUM(e!T1132:V1132)/e!S1132,0),0)</f>
        <v>305</v>
      </c>
      <c r="O1134" s="30">
        <f>+IFERROR(ROUND(e!W1132/e!G1132*100,1),0)</f>
        <v>61</v>
      </c>
      <c r="P1134" s="41">
        <f>+e!X1132</f>
        <v>22</v>
      </c>
      <c r="Q1134" s="30">
        <f>+IFERROR(ROUND(e!Z1132/e!Y1132*100,1),0)</f>
        <v>3</v>
      </c>
      <c r="R1134" s="30">
        <f>+IFERROR(ROUND(e!AB1132/e!AA1132*100,1),0)</f>
        <v>12.5</v>
      </c>
      <c r="S1134" s="30">
        <f>+IFERROR(ROUND(SUM(e!AC1132:AF1132)/J1134*100,1),0)</f>
        <v>16.899999999999999</v>
      </c>
      <c r="T1134" s="30">
        <f>+IFERROR(ROUND(e!AG1132/e!Y1132*100,1),0)</f>
        <v>28.3</v>
      </c>
      <c r="U1134" s="30">
        <f>+IFERROR(ROUND(e!AH1132/SUM(e!AH1132:AJ1132)*100,1),0)</f>
        <v>69</v>
      </c>
      <c r="V1134" s="30">
        <f>+IFERROR(ROUND(e!AK1132/SUM(e!AK1132:AQ1132)*100,1),0)</f>
        <v>19.7</v>
      </c>
      <c r="W1134" s="30">
        <f>+IFERROR(ROUND(SUM(e!AR1132:BG1132)/J1134*100,1),0)</f>
        <v>35.200000000000003</v>
      </c>
      <c r="X1134" s="30">
        <f>+IFERROR(ROUND(SUM(e!BH1132:BI1132)/SUM(e!BJ1132:BK1132)*100,1),0)</f>
        <v>115.9</v>
      </c>
      <c r="Y1134" s="30">
        <f t="shared" si="116"/>
        <v>470.5</v>
      </c>
      <c r="Z1134" s="30">
        <f t="shared" si="117"/>
        <v>116.6</v>
      </c>
      <c r="AA1134" s="30">
        <f>+IFERROR(ROUND(K1134/SUM(e!T1132:V1132),1),0)</f>
        <v>129</v>
      </c>
      <c r="AB1134" s="42">
        <f>+IFERROR(ROUND((SUM(e!BJ1132:BK1132)-SUM(e!BL1132:BO1132))/SUM(e!T1132:V1132),1),0)</f>
        <v>110.6</v>
      </c>
      <c r="AC1134" s="30">
        <f>+IFERROR(ROUND(e!BP1132/e!BQ1132*100,1),0)</f>
        <v>297.39999999999998</v>
      </c>
      <c r="AD1134" s="101">
        <f>+e!BR1132</f>
        <v>0</v>
      </c>
      <c r="AF1134" s="5"/>
      <c r="AG1134" s="29"/>
      <c r="BG1134" s="5"/>
      <c r="BH1134" s="29"/>
      <c r="CH1134" s="5"/>
      <c r="CI1134" s="29"/>
    </row>
    <row r="1135" spans="2:87">
      <c r="B1135" s="40" t="s">
        <v>2592</v>
      </c>
      <c r="C1135" s="30" t="s">
        <v>2593</v>
      </c>
      <c r="D1135" s="30" t="s">
        <v>1284</v>
      </c>
      <c r="E1135" s="30" t="s">
        <v>2596</v>
      </c>
      <c r="F1135" s="30" t="str">
        <f t="shared" si="115"/>
        <v>徳島県鳴門市</v>
      </c>
      <c r="G1135" s="41">
        <f>+e!F1133</f>
        <v>56190</v>
      </c>
      <c r="H1135" s="41">
        <f>+e!G1133</f>
        <v>23</v>
      </c>
      <c r="I1135" s="41">
        <f>+SUM(e!H1133:K1133)</f>
        <v>1</v>
      </c>
      <c r="J1135" s="41">
        <f>+SUM(e!L1133:O1133)</f>
        <v>559861</v>
      </c>
      <c r="K1135" s="41">
        <f>+e!P1133</f>
        <v>1059935</v>
      </c>
      <c r="L1135" s="41">
        <f>+SUM(e!Q1133:R1133)</f>
        <v>3287535</v>
      </c>
      <c r="M1135" s="31">
        <f>+IFERROR(ROUND(e!P1133/e!S1133,0),0)</f>
        <v>55786</v>
      </c>
      <c r="N1135" s="30">
        <f>+IFERROR(ROUND(SUM(e!T1133:V1133)/e!S1133,0),0)</f>
        <v>442</v>
      </c>
      <c r="O1135" s="30">
        <f>+IFERROR(ROUND(e!W1133/e!G1133*100,1),0)</f>
        <v>56.5</v>
      </c>
      <c r="P1135" s="41">
        <f>+e!X1133</f>
        <v>11</v>
      </c>
      <c r="Q1135" s="30">
        <f>+IFERROR(ROUND(e!Z1133/e!Y1133*100,1),0)</f>
        <v>0</v>
      </c>
      <c r="R1135" s="30">
        <f>+IFERROR(ROUND(e!AB1133/e!AA1133*100,1),0)</f>
        <v>28.8</v>
      </c>
      <c r="S1135" s="30">
        <f>+IFERROR(ROUND(SUM(e!AC1133:AF1133)/J1135*100,1),0)</f>
        <v>38</v>
      </c>
      <c r="T1135" s="30">
        <f>+IFERROR(ROUND(e!AG1133/e!Y1133*100,1),0)</f>
        <v>0</v>
      </c>
      <c r="U1135" s="30">
        <f>+IFERROR(ROUND(e!AH1133/SUM(e!AH1133:AJ1133)*100,1),0)</f>
        <v>0</v>
      </c>
      <c r="V1135" s="30">
        <f>+IFERROR(ROUND(e!AK1133/SUM(e!AK1133:AQ1133)*100,1),0)</f>
        <v>24.9</v>
      </c>
      <c r="W1135" s="30">
        <f>+IFERROR(ROUND(SUM(e!AR1133:BG1133)/J1135*100,1),0)</f>
        <v>19.399999999999999</v>
      </c>
      <c r="X1135" s="30">
        <f>+IFERROR(ROUND(SUM(e!BH1133:BI1133)/SUM(e!BJ1133:BK1133)*100,1),0)</f>
        <v>103.6</v>
      </c>
      <c r="Y1135" s="30">
        <f t="shared" si="116"/>
        <v>310.2</v>
      </c>
      <c r="Z1135" s="30">
        <f t="shared" si="117"/>
        <v>101</v>
      </c>
      <c r="AA1135" s="30">
        <f>+IFERROR(ROUND(K1135/SUM(e!T1133:V1133),1),0)</f>
        <v>126.3</v>
      </c>
      <c r="AB1135" s="42">
        <f>+IFERROR(ROUND((SUM(e!BJ1133:BK1133)-SUM(e!BL1133:BO1133))/SUM(e!T1133:V1133),1),0)</f>
        <v>125.1</v>
      </c>
      <c r="AC1135" s="30">
        <f>+IFERROR(ROUND(e!BP1133/e!BQ1133*100,1),0)</f>
        <v>337.8</v>
      </c>
      <c r="AD1135" s="101">
        <f>+e!BR1133</f>
        <v>0</v>
      </c>
      <c r="AF1135" s="5"/>
      <c r="AG1135" s="29"/>
      <c r="BG1135" s="5"/>
      <c r="BH1135" s="29"/>
      <c r="CH1135" s="5"/>
      <c r="CI1135" s="29"/>
    </row>
    <row r="1136" spans="2:87">
      <c r="B1136" s="40" t="s">
        <v>2592</v>
      </c>
      <c r="C1136" s="30" t="s">
        <v>2593</v>
      </c>
      <c r="D1136" s="30" t="s">
        <v>1288</v>
      </c>
      <c r="E1136" s="30" t="s">
        <v>2597</v>
      </c>
      <c r="F1136" s="30" t="str">
        <f t="shared" si="115"/>
        <v>徳島県小松島市</v>
      </c>
      <c r="G1136" s="41">
        <f>+e!F1134</f>
        <v>36003</v>
      </c>
      <c r="H1136" s="41">
        <f>+e!G1134</f>
        <v>24</v>
      </c>
      <c r="I1136" s="41">
        <f>+SUM(e!H1134:K1134)</f>
        <v>1</v>
      </c>
      <c r="J1136" s="41">
        <f>+SUM(e!L1134:O1134)</f>
        <v>263010</v>
      </c>
      <c r="K1136" s="41">
        <f>+e!P1134</f>
        <v>717245</v>
      </c>
      <c r="L1136" s="41">
        <f>+SUM(e!Q1134:R1134)</f>
        <v>3077324</v>
      </c>
      <c r="M1136" s="31">
        <f>+IFERROR(ROUND(e!P1134/e!S1134,0),0)</f>
        <v>55173</v>
      </c>
      <c r="N1136" s="30">
        <f>+IFERROR(ROUND(SUM(e!T1134:V1134)/e!S1134,0),0)</f>
        <v>397</v>
      </c>
      <c r="O1136" s="30">
        <f>+IFERROR(ROUND(e!W1134/e!G1134*100,1),0)</f>
        <v>37.5</v>
      </c>
      <c r="P1136" s="41">
        <f>+e!X1134</f>
        <v>20</v>
      </c>
      <c r="Q1136" s="30">
        <f>+IFERROR(ROUND(e!Z1134/e!Y1134*100,1),0)</f>
        <v>0</v>
      </c>
      <c r="R1136" s="30">
        <f>+IFERROR(ROUND(e!AB1134/e!AA1134*100,1),0)</f>
        <v>0</v>
      </c>
      <c r="S1136" s="30">
        <f>+IFERROR(ROUND(SUM(e!AC1134:AF1134)/J1136*100,1),0)</f>
        <v>0.6</v>
      </c>
      <c r="T1136" s="30">
        <f>+IFERROR(ROUND(e!AG1134/e!Y1134*100,1),0)</f>
        <v>100</v>
      </c>
      <c r="U1136" s="30">
        <f>+IFERROR(ROUND(e!AH1134/SUM(e!AH1134:AJ1134)*100,1),0)</f>
        <v>0</v>
      </c>
      <c r="V1136" s="30">
        <f>+IFERROR(ROUND(e!AK1134/SUM(e!AK1134:AQ1134)*100,1),0)</f>
        <v>0</v>
      </c>
      <c r="W1136" s="30">
        <f>+IFERROR(ROUND(SUM(e!AR1134:BG1134)/J1136*100,1),0)</f>
        <v>15.4</v>
      </c>
      <c r="X1136" s="30">
        <f>+IFERROR(ROUND(SUM(e!BH1134:BI1134)/SUM(e!BJ1134:BK1134)*100,1),0)</f>
        <v>126.6</v>
      </c>
      <c r="Y1136" s="30">
        <f t="shared" si="116"/>
        <v>429</v>
      </c>
      <c r="Z1136" s="30">
        <f t="shared" si="117"/>
        <v>129.80000000000001</v>
      </c>
      <c r="AA1136" s="30">
        <f>+IFERROR(ROUND(K1136/SUM(e!T1134:V1134),1),0)</f>
        <v>138.9</v>
      </c>
      <c r="AB1136" s="42">
        <f>+IFERROR(ROUND((SUM(e!BJ1134:BK1134)-SUM(e!BL1134:BO1134))/SUM(e!T1134:V1134),1),0)</f>
        <v>107</v>
      </c>
      <c r="AC1136" s="30">
        <f>+IFERROR(ROUND(e!BP1134/e!BQ1134*100,1),0)</f>
        <v>143.6</v>
      </c>
      <c r="AD1136" s="101">
        <f>+e!BR1134</f>
        <v>0</v>
      </c>
      <c r="AF1136" s="5"/>
      <c r="AG1136" s="29"/>
      <c r="BG1136" s="5"/>
      <c r="BH1136" s="29"/>
      <c r="CH1136" s="5"/>
      <c r="CI1136" s="29"/>
    </row>
    <row r="1137" spans="2:87">
      <c r="B1137" s="40" t="s">
        <v>2592</v>
      </c>
      <c r="C1137" s="30" t="s">
        <v>2593</v>
      </c>
      <c r="D1137" s="30" t="s">
        <v>1290</v>
      </c>
      <c r="E1137" s="30" t="s">
        <v>2598</v>
      </c>
      <c r="F1137" s="30" t="str">
        <f t="shared" si="115"/>
        <v>徳島県美波町</v>
      </c>
      <c r="G1137" s="41">
        <f>+e!F1135</f>
        <v>3248</v>
      </c>
      <c r="H1137" s="41">
        <f>+e!G1135</f>
        <v>4</v>
      </c>
      <c r="I1137" s="41">
        <f>+SUM(e!H1135:K1135)</f>
        <v>1</v>
      </c>
      <c r="J1137" s="41">
        <f>+SUM(e!L1135:O1135)</f>
        <v>41741</v>
      </c>
      <c r="K1137" s="41">
        <f>+e!P1135</f>
        <v>64279</v>
      </c>
      <c r="L1137" s="41">
        <f>+SUM(e!Q1135:R1135)</f>
        <v>175358</v>
      </c>
      <c r="M1137" s="31">
        <f>+IFERROR(ROUND(e!P1135/e!S1135,0),0)</f>
        <v>16070</v>
      </c>
      <c r="N1137" s="30">
        <f>+IFERROR(ROUND(SUM(e!T1135:V1135)/e!S1135,0),0)</f>
        <v>102</v>
      </c>
      <c r="O1137" s="30">
        <f>+IFERROR(ROUND(e!W1135/e!G1135*100,1),0)</f>
        <v>25</v>
      </c>
      <c r="P1137" s="41">
        <f>+e!X1135</f>
        <v>4</v>
      </c>
      <c r="Q1137" s="30">
        <f>+IFERROR(ROUND(e!Z1135/e!Y1135*100,1),0)</f>
        <v>0</v>
      </c>
      <c r="R1137" s="30">
        <f>+IFERROR(ROUND(e!AB1135/e!AA1135*100,1),0)</f>
        <v>0</v>
      </c>
      <c r="S1137" s="30">
        <f>+IFERROR(ROUND(SUM(e!AC1135:AF1135)/J1137*100,1),0)</f>
        <v>0</v>
      </c>
      <c r="T1137" s="30">
        <f>+IFERROR(ROUND(e!AG1135/e!Y1135*100,1),0)</f>
        <v>0</v>
      </c>
      <c r="U1137" s="30">
        <f>+IFERROR(ROUND(e!AH1135/SUM(e!AH1135:AJ1135)*100,1),0)</f>
        <v>0</v>
      </c>
      <c r="V1137" s="30">
        <f>+IFERROR(ROUND(e!AK1135/SUM(e!AK1135:AQ1135)*100,1),0)</f>
        <v>0</v>
      </c>
      <c r="W1137" s="30">
        <f>+IFERROR(ROUND(SUM(e!AR1135:BG1135)/J1137*100,1),0)</f>
        <v>1.6</v>
      </c>
      <c r="X1137" s="30">
        <f>+IFERROR(ROUND(SUM(e!BH1135:BI1135)/SUM(e!BJ1135:BK1135)*100,1),0)</f>
        <v>102.1</v>
      </c>
      <c r="Y1137" s="30">
        <f t="shared" si="116"/>
        <v>272.8</v>
      </c>
      <c r="Z1137" s="30">
        <f t="shared" si="117"/>
        <v>93.2</v>
      </c>
      <c r="AA1137" s="30">
        <f>+IFERROR(ROUND(K1137/SUM(e!T1135:V1135),1),0)</f>
        <v>157.9</v>
      </c>
      <c r="AB1137" s="42">
        <f>+IFERROR(ROUND((SUM(e!BJ1135:BK1135)-SUM(e!BL1135:BO1135))/SUM(e!T1135:V1135),1),0)</f>
        <v>169.4</v>
      </c>
      <c r="AC1137" s="30">
        <f>+IFERROR(ROUND(e!BP1135/e!BQ1135*100,1),0)</f>
        <v>943.1</v>
      </c>
      <c r="AD1137" s="101">
        <f>+e!BR1135</f>
        <v>0</v>
      </c>
      <c r="AF1137" s="5"/>
      <c r="AG1137" s="29"/>
      <c r="BG1137" s="5"/>
      <c r="BH1137" s="29"/>
      <c r="CH1137" s="5"/>
      <c r="CI1137" s="29"/>
    </row>
    <row r="1138" spans="2:87">
      <c r="B1138" s="40" t="s">
        <v>2592</v>
      </c>
      <c r="C1138" s="30" t="s">
        <v>2593</v>
      </c>
      <c r="D1138" s="30" t="s">
        <v>1296</v>
      </c>
      <c r="E1138" s="30" t="s">
        <v>2599</v>
      </c>
      <c r="F1138" s="30" t="str">
        <f t="shared" si="115"/>
        <v>徳島県北島町</v>
      </c>
      <c r="G1138" s="41">
        <f>+e!F1136</f>
        <v>22591</v>
      </c>
      <c r="H1138" s="41">
        <f>+e!G1136</f>
        <v>12</v>
      </c>
      <c r="I1138" s="41">
        <f>+SUM(e!H1136:K1136)</f>
        <v>1</v>
      </c>
      <c r="J1138" s="41">
        <f>+SUM(e!L1136:O1136)</f>
        <v>110947</v>
      </c>
      <c r="K1138" s="41">
        <f>+e!P1136</f>
        <v>379062</v>
      </c>
      <c r="L1138" s="41">
        <f>+SUM(e!Q1136:R1136)</f>
        <v>853869</v>
      </c>
      <c r="M1138" s="31">
        <f>+IFERROR(ROUND(e!P1136/e!S1136,0),0)</f>
        <v>31589</v>
      </c>
      <c r="N1138" s="30">
        <f>+IFERROR(ROUND(SUM(e!T1136:V1136)/e!S1136,0),0)</f>
        <v>240</v>
      </c>
      <c r="O1138" s="30">
        <f>+IFERROR(ROUND(e!W1136/e!G1136*100,1),0)</f>
        <v>8.3000000000000007</v>
      </c>
      <c r="P1138" s="41">
        <f>+e!X1136</f>
        <v>4</v>
      </c>
      <c r="Q1138" s="30">
        <f>+IFERROR(ROUND(e!Z1136/e!Y1136*100,1),0)</f>
        <v>0</v>
      </c>
      <c r="R1138" s="30">
        <f>+IFERROR(ROUND(e!AB1136/e!AA1136*100,1),0)</f>
        <v>91.2</v>
      </c>
      <c r="S1138" s="30">
        <f>+IFERROR(ROUND(SUM(e!AC1136:AF1136)/J1138*100,1),0)</f>
        <v>23.1</v>
      </c>
      <c r="T1138" s="30">
        <f>+IFERROR(ROUND(e!AG1136/e!Y1136*100,1),0)</f>
        <v>0</v>
      </c>
      <c r="U1138" s="30">
        <f>+IFERROR(ROUND(e!AH1136/SUM(e!AH1136:AJ1136)*100,1),0)</f>
        <v>44.6</v>
      </c>
      <c r="V1138" s="30">
        <f>+IFERROR(ROUND(e!AK1136/SUM(e!AK1136:AQ1136)*100,1),0)</f>
        <v>46.8</v>
      </c>
      <c r="W1138" s="30">
        <f>+IFERROR(ROUND(SUM(e!AR1136:BG1136)/J1138*100,1),0)</f>
        <v>12.9</v>
      </c>
      <c r="X1138" s="30">
        <f>+IFERROR(ROUND(SUM(e!BH1136:BI1136)/SUM(e!BJ1136:BK1136)*100,1),0)</f>
        <v>113.1</v>
      </c>
      <c r="Y1138" s="30">
        <f t="shared" si="116"/>
        <v>225.3</v>
      </c>
      <c r="Z1138" s="30">
        <f t="shared" si="117"/>
        <v>107.2</v>
      </c>
      <c r="AA1138" s="30">
        <f>+IFERROR(ROUND(K1138/SUM(e!T1136:V1136),1),0)</f>
        <v>131.69999999999999</v>
      </c>
      <c r="AB1138" s="42">
        <f>+IFERROR(ROUND((SUM(e!BJ1136:BK1136)-SUM(e!BL1136:BO1136))/SUM(e!T1136:V1136),1),0)</f>
        <v>122.9</v>
      </c>
      <c r="AC1138" s="30">
        <f>+IFERROR(ROUND(e!BP1136/e!BQ1136*100,1),0)</f>
        <v>645.6</v>
      </c>
      <c r="AD1138" s="101">
        <f>+e!BR1136</f>
        <v>0</v>
      </c>
      <c r="AF1138" s="5"/>
      <c r="AG1138" s="29"/>
      <c r="BG1138" s="5"/>
      <c r="BH1138" s="29"/>
      <c r="CH1138" s="5"/>
      <c r="CI1138" s="29"/>
    </row>
    <row r="1139" spans="2:87">
      <c r="B1139" s="40" t="s">
        <v>2592</v>
      </c>
      <c r="C1139" s="30" t="s">
        <v>2593</v>
      </c>
      <c r="D1139" s="30" t="s">
        <v>1298</v>
      </c>
      <c r="E1139" s="30" t="s">
        <v>2600</v>
      </c>
      <c r="F1139" s="30" t="str">
        <f t="shared" si="115"/>
        <v>徳島県松茂町</v>
      </c>
      <c r="G1139" s="41">
        <f>+e!F1137</f>
        <v>14826</v>
      </c>
      <c r="H1139" s="41">
        <f>+e!G1137</f>
        <v>7</v>
      </c>
      <c r="I1139" s="41">
        <f>+SUM(e!H1137:K1137)</f>
        <v>1</v>
      </c>
      <c r="J1139" s="41">
        <f>+SUM(e!L1137:O1137)</f>
        <v>106806</v>
      </c>
      <c r="K1139" s="41">
        <f>+e!P1137</f>
        <v>291415</v>
      </c>
      <c r="L1139" s="41">
        <f>+SUM(e!Q1137:R1137)</f>
        <v>1069341</v>
      </c>
      <c r="M1139" s="31">
        <f>+IFERROR(ROUND(e!P1137/e!S1137,0),0)</f>
        <v>58283</v>
      </c>
      <c r="N1139" s="30">
        <f>+IFERROR(ROUND(SUM(e!T1137:V1137)/e!S1137,0),0)</f>
        <v>450</v>
      </c>
      <c r="O1139" s="30">
        <f>+IFERROR(ROUND(e!W1137/e!G1137*100,1),0)</f>
        <v>28.6</v>
      </c>
      <c r="P1139" s="41">
        <f>+e!X1137</f>
        <v>13</v>
      </c>
      <c r="Q1139" s="30">
        <f>+IFERROR(ROUND(e!Z1137/e!Y1137*100,1),0)</f>
        <v>0</v>
      </c>
      <c r="R1139" s="30">
        <f>+IFERROR(ROUND(e!AB1137/e!AA1137*100,1),0)</f>
        <v>37.5</v>
      </c>
      <c r="S1139" s="30">
        <f>+IFERROR(ROUND(SUM(e!AC1137:AF1137)/J1139*100,1),0)</f>
        <v>0.7</v>
      </c>
      <c r="T1139" s="30">
        <f>+IFERROR(ROUND(e!AG1137/e!Y1137*100,1),0)</f>
        <v>53.8</v>
      </c>
      <c r="U1139" s="30">
        <f>+IFERROR(ROUND(e!AH1137/SUM(e!AH1137:AJ1137)*100,1),0)</f>
        <v>53.8</v>
      </c>
      <c r="V1139" s="30">
        <f>+IFERROR(ROUND(e!AK1137/SUM(e!AK1137:AQ1137)*100,1),0)</f>
        <v>100</v>
      </c>
      <c r="W1139" s="30">
        <f>+IFERROR(ROUND(SUM(e!AR1137:BG1137)/J1139*100,1),0)</f>
        <v>31.2</v>
      </c>
      <c r="X1139" s="30">
        <f>+IFERROR(ROUND(SUM(e!BH1137:BI1137)/SUM(e!BJ1137:BK1137)*100,1),0)</f>
        <v>109.9</v>
      </c>
      <c r="Y1139" s="30">
        <f t="shared" si="116"/>
        <v>366.9</v>
      </c>
      <c r="Z1139" s="30">
        <f t="shared" si="117"/>
        <v>109.5</v>
      </c>
      <c r="AA1139" s="30">
        <f>+IFERROR(ROUND(K1139/SUM(e!T1137:V1137),1),0)</f>
        <v>129.5</v>
      </c>
      <c r="AB1139" s="42">
        <f>+IFERROR(ROUND((SUM(e!BJ1137:BK1137)-SUM(e!BL1137:BO1137))/SUM(e!T1137:V1137),1),0)</f>
        <v>118.3</v>
      </c>
      <c r="AC1139" s="30">
        <f>+IFERROR(ROUND(e!BP1137/e!BQ1137*100,1),0)</f>
        <v>2115.4</v>
      </c>
      <c r="AD1139" s="101">
        <f>+e!BR1137</f>
        <v>0</v>
      </c>
      <c r="AF1139" s="5"/>
      <c r="AG1139" s="29"/>
      <c r="BG1139" s="5"/>
      <c r="BH1139" s="29"/>
      <c r="CH1139" s="5"/>
      <c r="CI1139" s="29"/>
    </row>
    <row r="1140" spans="2:87">
      <c r="B1140" s="40" t="s">
        <v>2592</v>
      </c>
      <c r="C1140" s="30" t="s">
        <v>2593</v>
      </c>
      <c r="D1140" s="30" t="s">
        <v>1308</v>
      </c>
      <c r="E1140" s="30" t="s">
        <v>2601</v>
      </c>
      <c r="F1140" s="30" t="str">
        <f t="shared" si="115"/>
        <v>徳島県藍住町</v>
      </c>
      <c r="G1140" s="41">
        <f>+e!F1138</f>
        <v>35013</v>
      </c>
      <c r="H1140" s="41">
        <f>+e!G1138</f>
        <v>7</v>
      </c>
      <c r="I1140" s="41">
        <f>+SUM(e!H1138:K1138)</f>
        <v>2</v>
      </c>
      <c r="J1140" s="41">
        <f>+SUM(e!L1138:O1138)</f>
        <v>245978</v>
      </c>
      <c r="K1140" s="41">
        <f>+e!P1138</f>
        <v>447450</v>
      </c>
      <c r="L1140" s="41">
        <f>+SUM(e!Q1138:R1138)</f>
        <v>355250</v>
      </c>
      <c r="M1140" s="31">
        <f>+IFERROR(ROUND(e!P1138/e!S1138,0),0)</f>
        <v>89490</v>
      </c>
      <c r="N1140" s="30">
        <f>+IFERROR(ROUND(SUM(e!T1138:V1138)/e!S1138,0),0)</f>
        <v>856</v>
      </c>
      <c r="O1140" s="30">
        <f>+IFERROR(ROUND(e!W1138/e!G1138*100,1),0)</f>
        <v>28.6</v>
      </c>
      <c r="P1140" s="41">
        <f>+e!X1138</f>
        <v>6</v>
      </c>
      <c r="Q1140" s="30">
        <f>+IFERROR(ROUND(e!Z1138/e!Y1138*100,1),0)</f>
        <v>0</v>
      </c>
      <c r="R1140" s="30">
        <f>+IFERROR(ROUND(e!AB1138/e!AA1138*100,1),0)</f>
        <v>0</v>
      </c>
      <c r="S1140" s="30">
        <f>+IFERROR(ROUND(SUM(e!AC1138:AF1138)/J1140*100,1),0)</f>
        <v>33.799999999999997</v>
      </c>
      <c r="T1140" s="30">
        <f>+IFERROR(ROUND(e!AG1138/e!Y1138*100,1),0)</f>
        <v>48.4</v>
      </c>
      <c r="U1140" s="30">
        <f>+IFERROR(ROUND(e!AH1138/SUM(e!AH1138:AJ1138)*100,1),0)</f>
        <v>50</v>
      </c>
      <c r="V1140" s="30">
        <f>+IFERROR(ROUND(e!AK1138/SUM(e!AK1138:AQ1138)*100,1),0)</f>
        <v>77.2</v>
      </c>
      <c r="W1140" s="30">
        <f>+IFERROR(ROUND(SUM(e!AR1138:BG1138)/J1140*100,1),0)</f>
        <v>3.4</v>
      </c>
      <c r="X1140" s="30">
        <f>+IFERROR(ROUND(SUM(e!BH1138:BI1138)/SUM(e!BJ1138:BK1138)*100,1),0)</f>
        <v>122.2</v>
      </c>
      <c r="Y1140" s="30">
        <f t="shared" si="116"/>
        <v>79.400000000000006</v>
      </c>
      <c r="Z1140" s="30">
        <f t="shared" si="117"/>
        <v>121.6</v>
      </c>
      <c r="AA1140" s="30">
        <f>+IFERROR(ROUND(K1140/SUM(e!T1138:V1138),1),0)</f>
        <v>104.6</v>
      </c>
      <c r="AB1140" s="42">
        <f>+IFERROR(ROUND((SUM(e!BJ1138:BK1138)-SUM(e!BL1138:BO1138))/SUM(e!T1138:V1138),1),0)</f>
        <v>86</v>
      </c>
      <c r="AC1140" s="30">
        <f>+IFERROR(ROUND(e!BP1138/e!BQ1138*100,1),0)</f>
        <v>1164.8</v>
      </c>
      <c r="AD1140" s="101">
        <f>+e!BR1138</f>
        <v>0</v>
      </c>
      <c r="AF1140" s="5"/>
      <c r="AG1140" s="29"/>
      <c r="BG1140" s="5"/>
      <c r="BH1140" s="29"/>
      <c r="CH1140" s="5"/>
      <c r="CI1140" s="29"/>
    </row>
    <row r="1141" spans="2:87">
      <c r="B1141" s="40" t="s">
        <v>2592</v>
      </c>
      <c r="C1141" s="30" t="s">
        <v>2593</v>
      </c>
      <c r="D1141" s="30" t="s">
        <v>1310</v>
      </c>
      <c r="E1141" s="30" t="s">
        <v>2602</v>
      </c>
      <c r="F1141" s="30" t="str">
        <f t="shared" si="115"/>
        <v>徳島県阿南市</v>
      </c>
      <c r="G1141" s="41">
        <f>+e!F1139</f>
        <v>66235</v>
      </c>
      <c r="H1141" s="41">
        <f>+e!G1139</f>
        <v>23</v>
      </c>
      <c r="I1141" s="41">
        <f>+SUM(e!H1139:K1139)</f>
        <v>12</v>
      </c>
      <c r="J1141" s="41">
        <f>+SUM(e!L1139:O1139)</f>
        <v>701227</v>
      </c>
      <c r="K1141" s="41">
        <f>+e!P1139</f>
        <v>1365863</v>
      </c>
      <c r="L1141" s="41">
        <f>+SUM(e!Q1139:R1139)</f>
        <v>6215922</v>
      </c>
      <c r="M1141" s="31">
        <f>+IFERROR(ROUND(e!P1139/e!S1139,0),0)</f>
        <v>80345</v>
      </c>
      <c r="N1141" s="30">
        <f>+IFERROR(ROUND(SUM(e!T1139:V1139)/e!S1139,0),0)</f>
        <v>531</v>
      </c>
      <c r="O1141" s="30">
        <f>+IFERROR(ROUND(e!W1139/e!G1139*100,1),0)</f>
        <v>26.1</v>
      </c>
      <c r="P1141" s="41">
        <f>+e!X1139</f>
        <v>4</v>
      </c>
      <c r="Q1141" s="30">
        <f>+IFERROR(ROUND(e!Z1139/e!Y1139*100,1),0)</f>
        <v>0</v>
      </c>
      <c r="R1141" s="30">
        <f>+IFERROR(ROUND(e!AB1139/e!AA1139*100,1),0)</f>
        <v>0</v>
      </c>
      <c r="S1141" s="30">
        <f>+IFERROR(ROUND(SUM(e!AC1139:AF1139)/J1141*100,1),0)</f>
        <v>0</v>
      </c>
      <c r="T1141" s="30">
        <f>+IFERROR(ROUND(e!AG1139/e!Y1139*100,1),0)</f>
        <v>22</v>
      </c>
      <c r="U1141" s="30">
        <f>+IFERROR(ROUND(e!AH1139/SUM(e!AH1139:AJ1139)*100,1),0)</f>
        <v>43.8</v>
      </c>
      <c r="V1141" s="30">
        <f>+IFERROR(ROUND(e!AK1139/SUM(e!AK1139:AQ1139)*100,1),0)</f>
        <v>76.8</v>
      </c>
      <c r="W1141" s="30">
        <f>+IFERROR(ROUND(SUM(e!AR1139:BG1139)/J1141*100,1),0)</f>
        <v>5.3</v>
      </c>
      <c r="X1141" s="30">
        <f>+IFERROR(ROUND(SUM(e!BH1139:BI1139)/SUM(e!BJ1139:BK1139)*100,1),0)</f>
        <v>128.1</v>
      </c>
      <c r="Y1141" s="30">
        <f t="shared" si="116"/>
        <v>455.1</v>
      </c>
      <c r="Z1141" s="30">
        <f t="shared" si="117"/>
        <v>128.9</v>
      </c>
      <c r="AA1141" s="30">
        <f>+IFERROR(ROUND(K1141/SUM(e!T1139:V1139),1),0)</f>
        <v>151.19999999999999</v>
      </c>
      <c r="AB1141" s="42">
        <f>+IFERROR(ROUND((SUM(e!BJ1139:BK1139)-SUM(e!BL1139:BO1139))/SUM(e!T1139:V1139),1),0)</f>
        <v>117.3</v>
      </c>
      <c r="AC1141" s="30">
        <f>+IFERROR(ROUND(e!BP1139/e!BQ1139*100,1),0)</f>
        <v>249.6</v>
      </c>
      <c r="AD1141" s="101">
        <f>+e!BR1139</f>
        <v>65400</v>
      </c>
      <c r="AF1141" s="5"/>
      <c r="AG1141" s="29"/>
      <c r="BG1141" s="5"/>
      <c r="BH1141" s="29"/>
      <c r="CH1141" s="5"/>
      <c r="CI1141" s="29"/>
    </row>
    <row r="1142" spans="2:87">
      <c r="B1142" s="40" t="s">
        <v>2592</v>
      </c>
      <c r="C1142" s="30" t="s">
        <v>2593</v>
      </c>
      <c r="D1142" s="30" t="s">
        <v>1531</v>
      </c>
      <c r="E1142" s="30" t="s">
        <v>2603</v>
      </c>
      <c r="F1142" s="30" t="str">
        <f t="shared" si="115"/>
        <v>徳島県石井町</v>
      </c>
      <c r="G1142" s="41">
        <f>+e!F1140</f>
        <v>23244</v>
      </c>
      <c r="H1142" s="41">
        <f>+e!G1140</f>
        <v>7</v>
      </c>
      <c r="I1142" s="41">
        <f>+SUM(e!H1140:K1140)</f>
        <v>0</v>
      </c>
      <c r="J1142" s="41">
        <f>+SUM(e!L1140:O1140)</f>
        <v>204177</v>
      </c>
      <c r="K1142" s="41">
        <f>+e!P1140</f>
        <v>501415</v>
      </c>
      <c r="L1142" s="41">
        <f>+SUM(e!Q1140:R1140)</f>
        <v>1064677</v>
      </c>
      <c r="M1142" s="31">
        <f>+IFERROR(ROUND(e!P1140/e!S1140,0),0)</f>
        <v>71631</v>
      </c>
      <c r="N1142" s="30">
        <f>+IFERROR(ROUND(SUM(e!T1140:V1140)/e!S1140,0),0)</f>
        <v>331</v>
      </c>
      <c r="O1142" s="30">
        <f>+IFERROR(ROUND(e!W1140/e!G1140*100,1),0)</f>
        <v>42.9</v>
      </c>
      <c r="P1142" s="41">
        <f>+e!X1140</f>
        <v>4</v>
      </c>
      <c r="Q1142" s="30">
        <f>+IFERROR(ROUND(e!Z1140/e!Y1140*100,1),0)</f>
        <v>0</v>
      </c>
      <c r="R1142" s="30">
        <f>+IFERROR(ROUND(e!AB1140/e!AA1140*100,1),0)</f>
        <v>0</v>
      </c>
      <c r="S1142" s="30">
        <f>+IFERROR(ROUND(SUM(e!AC1140:AF1140)/J1142*100,1),0)</f>
        <v>60.3</v>
      </c>
      <c r="T1142" s="30">
        <f>+IFERROR(ROUND(e!AG1140/e!Y1140*100,1),0)</f>
        <v>0</v>
      </c>
      <c r="U1142" s="30">
        <f>+IFERROR(ROUND(e!AH1140/SUM(e!AH1140:AJ1140)*100,1),0)</f>
        <v>0</v>
      </c>
      <c r="V1142" s="30">
        <f>+IFERROR(ROUND(e!AK1140/SUM(e!AK1140:AQ1140)*100,1),0)</f>
        <v>100</v>
      </c>
      <c r="W1142" s="30">
        <f>+IFERROR(ROUND(SUM(e!AR1140:BG1140)/J1142*100,1),0)</f>
        <v>1.1000000000000001</v>
      </c>
      <c r="X1142" s="30">
        <f>+IFERROR(ROUND(SUM(e!BH1140:BI1140)/SUM(e!BJ1140:BK1140)*100,1),0)</f>
        <v>139.1</v>
      </c>
      <c r="Y1142" s="30">
        <f t="shared" si="116"/>
        <v>212.3</v>
      </c>
      <c r="Z1142" s="30">
        <f t="shared" si="117"/>
        <v>139.19999999999999</v>
      </c>
      <c r="AA1142" s="30">
        <f>+IFERROR(ROUND(K1142/SUM(e!T1140:V1140),1),0)</f>
        <v>216.4</v>
      </c>
      <c r="AB1142" s="42">
        <f>+IFERROR(ROUND((SUM(e!BJ1140:BK1140)-SUM(e!BL1140:BO1140))/SUM(e!T1140:V1140),1),0)</f>
        <v>155.5</v>
      </c>
      <c r="AC1142" s="30">
        <f>+IFERROR(ROUND(e!BP1140/e!BQ1140*100,1),0)</f>
        <v>156.30000000000001</v>
      </c>
      <c r="AD1142" s="101">
        <f>+e!BR1140</f>
        <v>15000</v>
      </c>
      <c r="AF1142" s="5"/>
      <c r="AG1142" s="29"/>
      <c r="BG1142" s="5"/>
      <c r="BH1142" s="29"/>
      <c r="CH1142" s="5"/>
      <c r="CI1142" s="29"/>
    </row>
    <row r="1143" spans="2:87">
      <c r="B1143" s="40" t="s">
        <v>2592</v>
      </c>
      <c r="C1143" s="30" t="s">
        <v>2593</v>
      </c>
      <c r="D1143" s="30" t="s">
        <v>1485</v>
      </c>
      <c r="E1143" s="30" t="s">
        <v>2604</v>
      </c>
      <c r="F1143" s="30" t="str">
        <f t="shared" si="115"/>
        <v>徳島県板野町</v>
      </c>
      <c r="G1143" s="41">
        <f>+e!F1141</f>
        <v>12929</v>
      </c>
      <c r="H1143" s="41">
        <f>+e!G1141</f>
        <v>4</v>
      </c>
      <c r="I1143" s="41">
        <f>+SUM(e!H1141:K1141)</f>
        <v>1</v>
      </c>
      <c r="J1143" s="41">
        <f>+SUM(e!L1141:O1141)</f>
        <v>138682</v>
      </c>
      <c r="K1143" s="41">
        <f>+e!P1141</f>
        <v>223860</v>
      </c>
      <c r="L1143" s="41">
        <f>+SUM(e!Q1141:R1141)</f>
        <v>846474</v>
      </c>
      <c r="M1143" s="31">
        <f>+IFERROR(ROUND(e!P1141/e!S1141,0),0)</f>
        <v>74620</v>
      </c>
      <c r="N1143" s="30">
        <f>+IFERROR(ROUND(SUM(e!T1141:V1141)/e!S1141,0),0)</f>
        <v>632</v>
      </c>
      <c r="O1143" s="30">
        <f>+IFERROR(ROUND(e!W1141/e!G1141*100,1),0)</f>
        <v>0</v>
      </c>
      <c r="P1143" s="41">
        <f>+e!X1141</f>
        <v>6</v>
      </c>
      <c r="Q1143" s="30">
        <f>+IFERROR(ROUND(e!Z1141/e!Y1141*100,1),0)</f>
        <v>0</v>
      </c>
      <c r="R1143" s="30">
        <f>+IFERROR(ROUND(e!AB1141/e!AA1141*100,1),0)</f>
        <v>14.5</v>
      </c>
      <c r="S1143" s="30">
        <f>+IFERROR(ROUND(SUM(e!AC1141:AF1141)/J1143*100,1),0)</f>
        <v>0</v>
      </c>
      <c r="T1143" s="30">
        <f>+IFERROR(ROUND(e!AG1141/e!Y1141*100,1),0)</f>
        <v>53.1</v>
      </c>
      <c r="U1143" s="30">
        <f>+IFERROR(ROUND(e!AH1141/SUM(e!AH1141:AJ1141)*100,1),0)</f>
        <v>0</v>
      </c>
      <c r="V1143" s="30">
        <f>+IFERROR(ROUND(e!AK1141/SUM(e!AK1141:AQ1141)*100,1),0)</f>
        <v>0</v>
      </c>
      <c r="W1143" s="30">
        <f>+IFERROR(ROUND(SUM(e!AR1141:BG1141)/J1143*100,1),0)</f>
        <v>10.1</v>
      </c>
      <c r="X1143" s="30">
        <f>+IFERROR(ROUND(SUM(e!BH1141:BI1141)/SUM(e!BJ1141:BK1141)*100,1),0)</f>
        <v>110</v>
      </c>
      <c r="Y1143" s="30">
        <f t="shared" si="116"/>
        <v>378.1</v>
      </c>
      <c r="Z1143" s="30">
        <f t="shared" si="117"/>
        <v>110.3</v>
      </c>
      <c r="AA1143" s="30">
        <f>+IFERROR(ROUND(K1143/SUM(e!T1141:V1141),1),0)</f>
        <v>118.1</v>
      </c>
      <c r="AB1143" s="42">
        <f>+IFERROR(ROUND((SUM(e!BJ1141:BK1141)-SUM(e!BL1141:BO1141))/SUM(e!T1141:V1141),1),0)</f>
        <v>107.1</v>
      </c>
      <c r="AC1143" s="30">
        <f>+IFERROR(ROUND(e!BP1141/e!BQ1141*100,1),0)</f>
        <v>563.79999999999995</v>
      </c>
      <c r="AD1143" s="101">
        <f>+e!BR1141</f>
        <v>0</v>
      </c>
      <c r="AF1143" s="5"/>
      <c r="AG1143" s="29"/>
      <c r="BG1143" s="5"/>
      <c r="BH1143" s="29"/>
      <c r="CH1143" s="5"/>
      <c r="CI1143" s="29"/>
    </row>
    <row r="1144" spans="2:87">
      <c r="B1144" s="40" t="s">
        <v>2592</v>
      </c>
      <c r="C1144" s="30" t="s">
        <v>2593</v>
      </c>
      <c r="D1144" s="30" t="s">
        <v>1330</v>
      </c>
      <c r="E1144" s="30" t="s">
        <v>2605</v>
      </c>
      <c r="F1144" s="30" t="str">
        <f t="shared" si="115"/>
        <v>徳島県上板町</v>
      </c>
      <c r="G1144" s="41">
        <f>+e!F1142</f>
        <v>11007</v>
      </c>
      <c r="H1144" s="41">
        <f>+e!G1142</f>
        <v>7</v>
      </c>
      <c r="I1144" s="41">
        <f>+SUM(e!H1142:K1142)</f>
        <v>1</v>
      </c>
      <c r="J1144" s="41">
        <f>+SUM(e!L1142:O1142)</f>
        <v>153374</v>
      </c>
      <c r="K1144" s="41">
        <f>+e!P1142</f>
        <v>186514</v>
      </c>
      <c r="L1144" s="41">
        <f>+SUM(e!Q1142:R1142)</f>
        <v>554891</v>
      </c>
      <c r="M1144" s="31">
        <f>+IFERROR(ROUND(e!P1142/e!S1142,0),0)</f>
        <v>23314</v>
      </c>
      <c r="N1144" s="30">
        <f>+IFERROR(ROUND(SUM(e!T1142:V1142)/e!S1142,0),0)</f>
        <v>179</v>
      </c>
      <c r="O1144" s="30">
        <f>+IFERROR(ROUND(e!W1142/e!G1142*100,1),0)</f>
        <v>0</v>
      </c>
      <c r="P1144" s="41">
        <f>+e!X1142</f>
        <v>6</v>
      </c>
      <c r="Q1144" s="30">
        <f>+IFERROR(ROUND(e!Z1142/e!Y1142*100,1),0)</f>
        <v>14.1</v>
      </c>
      <c r="R1144" s="30">
        <f>+IFERROR(ROUND(e!AB1142/e!AA1142*100,1),0)</f>
        <v>0</v>
      </c>
      <c r="S1144" s="30">
        <f>+IFERROR(ROUND(SUM(e!AC1142:AF1142)/J1144*100,1),0)</f>
        <v>45</v>
      </c>
      <c r="T1144" s="30">
        <f>+IFERROR(ROUND(e!AG1142/e!Y1142*100,1),0)</f>
        <v>0</v>
      </c>
      <c r="U1144" s="30">
        <f>+IFERROR(ROUND(e!AH1142/SUM(e!AH1142:AJ1142)*100,1),0)</f>
        <v>0</v>
      </c>
      <c r="V1144" s="30">
        <f>+IFERROR(ROUND(e!AK1142/SUM(e!AK1142:AQ1142)*100,1),0)</f>
        <v>0</v>
      </c>
      <c r="W1144" s="30">
        <f>+IFERROR(ROUND(SUM(e!AR1142:BG1142)/J1144*100,1),0)</f>
        <v>2.7</v>
      </c>
      <c r="X1144" s="30">
        <f>+IFERROR(ROUND(SUM(e!BH1142:BI1142)/SUM(e!BJ1142:BK1142)*100,1),0)</f>
        <v>122.8</v>
      </c>
      <c r="Y1144" s="30">
        <f t="shared" si="116"/>
        <v>297.5</v>
      </c>
      <c r="Z1144" s="30">
        <f t="shared" si="117"/>
        <v>124.7</v>
      </c>
      <c r="AA1144" s="30">
        <f>+IFERROR(ROUND(K1144/SUM(e!T1142:V1142),1),0)</f>
        <v>130.30000000000001</v>
      </c>
      <c r="AB1144" s="42">
        <f>+IFERROR(ROUND((SUM(e!BJ1142:BK1142)-SUM(e!BL1142:BO1142))/SUM(e!T1142:V1142),1),0)</f>
        <v>104.5</v>
      </c>
      <c r="AC1144" s="30">
        <f>+IFERROR(ROUND(e!BP1142/e!BQ1142*100,1),0)</f>
        <v>478</v>
      </c>
      <c r="AD1144" s="101">
        <f>+e!BR1142</f>
        <v>0</v>
      </c>
      <c r="AF1144" s="5"/>
      <c r="AG1144" s="29"/>
      <c r="BG1144" s="5"/>
      <c r="BH1144" s="29"/>
      <c r="CH1144" s="5"/>
      <c r="CI1144" s="29"/>
    </row>
    <row r="1145" spans="2:87">
      <c r="B1145" s="40" t="s">
        <v>2592</v>
      </c>
      <c r="C1145" s="30" t="s">
        <v>2593</v>
      </c>
      <c r="D1145" s="30" t="s">
        <v>1332</v>
      </c>
      <c r="E1145" s="30" t="s">
        <v>2606</v>
      </c>
      <c r="F1145" s="30" t="str">
        <f t="shared" si="115"/>
        <v>徳島県東みよし町</v>
      </c>
      <c r="G1145" s="41">
        <f>+e!F1143</f>
        <v>11964</v>
      </c>
      <c r="H1145" s="41">
        <f>+e!G1143</f>
        <v>11</v>
      </c>
      <c r="I1145" s="41">
        <f>+SUM(e!H1143:K1143)</f>
        <v>6</v>
      </c>
      <c r="J1145" s="41">
        <f>+SUM(e!L1143:O1143)</f>
        <v>141458</v>
      </c>
      <c r="K1145" s="41">
        <f>+e!P1143</f>
        <v>215300</v>
      </c>
      <c r="L1145" s="41">
        <f>+SUM(e!Q1143:R1143)</f>
        <v>1238627</v>
      </c>
      <c r="M1145" s="31">
        <f>+IFERROR(ROUND(e!P1143/e!S1143,0),0)</f>
        <v>43060</v>
      </c>
      <c r="N1145" s="30">
        <f>+IFERROR(ROUND(SUM(e!T1143:V1143)/e!S1143,0),0)</f>
        <v>287</v>
      </c>
      <c r="O1145" s="30">
        <f>+IFERROR(ROUND(e!W1143/e!G1143*100,1),0)</f>
        <v>0</v>
      </c>
      <c r="P1145" s="41">
        <f>+e!X1143</f>
        <v>10</v>
      </c>
      <c r="Q1145" s="30">
        <f>+IFERROR(ROUND(e!Z1143/e!Y1143*100,1),0)</f>
        <v>0</v>
      </c>
      <c r="R1145" s="30">
        <f>+IFERROR(ROUND(e!AB1143/e!AA1143*100,1),0)</f>
        <v>39.4</v>
      </c>
      <c r="S1145" s="30">
        <f>+IFERROR(ROUND(SUM(e!AC1143:AF1143)/J1145*100,1),0)</f>
        <v>41.6</v>
      </c>
      <c r="T1145" s="30">
        <f>+IFERROR(ROUND(e!AG1143/e!Y1143*100,1),0)</f>
        <v>0</v>
      </c>
      <c r="U1145" s="30">
        <f>+IFERROR(ROUND(e!AH1143/SUM(e!AH1143:AJ1143)*100,1),0)</f>
        <v>0</v>
      </c>
      <c r="V1145" s="30">
        <f>+IFERROR(ROUND(e!AK1143/SUM(e!AK1143:AQ1143)*100,1),0)</f>
        <v>0</v>
      </c>
      <c r="W1145" s="30">
        <f>+IFERROR(ROUND(SUM(e!AR1143:BG1143)/J1145*100,1),0)</f>
        <v>1.3</v>
      </c>
      <c r="X1145" s="30">
        <f>+IFERROR(ROUND(SUM(e!BH1143:BI1143)/SUM(e!BJ1143:BK1143)*100,1),0)</f>
        <v>119.2</v>
      </c>
      <c r="Y1145" s="30">
        <f t="shared" si="116"/>
        <v>575.29999999999995</v>
      </c>
      <c r="Z1145" s="30">
        <f t="shared" si="117"/>
        <v>117.9</v>
      </c>
      <c r="AA1145" s="30">
        <f>+IFERROR(ROUND(K1145/SUM(e!T1143:V1143),1),0)</f>
        <v>150</v>
      </c>
      <c r="AB1145" s="42">
        <f>+IFERROR(ROUND((SUM(e!BJ1143:BK1143)-SUM(e!BL1143:BO1143))/SUM(e!T1143:V1143),1),0)</f>
        <v>127.2</v>
      </c>
      <c r="AC1145" s="30">
        <f>+IFERROR(ROUND(e!BP1143/e!BQ1143*100,1),0)</f>
        <v>829</v>
      </c>
      <c r="AD1145" s="101">
        <f>+e!BR1143</f>
        <v>0</v>
      </c>
      <c r="AF1145" s="5"/>
      <c r="AG1145" s="29"/>
      <c r="BG1145" s="5"/>
      <c r="BH1145" s="29"/>
      <c r="CH1145" s="5"/>
      <c r="CI1145" s="29"/>
    </row>
    <row r="1146" spans="2:87">
      <c r="B1146" s="40" t="s">
        <v>2592</v>
      </c>
      <c r="C1146" s="30" t="s">
        <v>2593</v>
      </c>
      <c r="D1146" s="30" t="s">
        <v>1334</v>
      </c>
      <c r="E1146" s="30" t="s">
        <v>2607</v>
      </c>
      <c r="F1146" s="30" t="str">
        <f t="shared" si="115"/>
        <v>徳島県吉野川市</v>
      </c>
      <c r="G1146" s="41">
        <f>+e!F1144</f>
        <v>37111</v>
      </c>
      <c r="H1146" s="41">
        <f>+e!G1144</f>
        <v>12</v>
      </c>
      <c r="I1146" s="41">
        <f>+SUM(e!H1144:K1144)</f>
        <v>8</v>
      </c>
      <c r="J1146" s="41">
        <f>+SUM(e!L1144:O1144)</f>
        <v>471722</v>
      </c>
      <c r="K1146" s="41">
        <f>+e!P1144</f>
        <v>477306</v>
      </c>
      <c r="L1146" s="41">
        <f>+SUM(e!Q1144:R1144)</f>
        <v>2881243</v>
      </c>
      <c r="M1146" s="31">
        <f>+IFERROR(ROUND(e!P1144/e!S1144,0),0)</f>
        <v>59663</v>
      </c>
      <c r="N1146" s="30">
        <f>+IFERROR(ROUND(SUM(e!T1144:V1144)/e!S1144,0),0)</f>
        <v>455</v>
      </c>
      <c r="O1146" s="30">
        <f>+IFERROR(ROUND(e!W1144/e!G1144*100,1),0)</f>
        <v>66.7</v>
      </c>
      <c r="P1146" s="41">
        <f>+e!X1144</f>
        <v>6</v>
      </c>
      <c r="Q1146" s="30">
        <f>+IFERROR(ROUND(e!Z1144/e!Y1144*100,1),0)</f>
        <v>0</v>
      </c>
      <c r="R1146" s="30">
        <f>+IFERROR(ROUND(e!AB1144/e!AA1144*100,1),0)</f>
        <v>63.8</v>
      </c>
      <c r="S1146" s="30">
        <f>+IFERROR(ROUND(SUM(e!AC1144:AF1144)/J1146*100,1),0)</f>
        <v>22.3</v>
      </c>
      <c r="T1146" s="30">
        <f>+IFERROR(ROUND(e!AG1144/e!Y1144*100,1),0)</f>
        <v>30.2</v>
      </c>
      <c r="U1146" s="30">
        <f>+IFERROR(ROUND(e!AH1144/SUM(e!AH1144:AJ1144)*100,1),0)</f>
        <v>0</v>
      </c>
      <c r="V1146" s="30">
        <f>+IFERROR(ROUND(e!AK1144/SUM(e!AK1144:AQ1144)*100,1),0)</f>
        <v>86.6</v>
      </c>
      <c r="W1146" s="30">
        <f>+IFERROR(ROUND(SUM(e!AR1144:BG1144)/J1146*100,1),0)</f>
        <v>5.3</v>
      </c>
      <c r="X1146" s="30">
        <f>+IFERROR(ROUND(SUM(e!BH1144:BI1144)/SUM(e!BJ1144:BK1144)*100,1),0)</f>
        <v>105.3</v>
      </c>
      <c r="Y1146" s="30">
        <f t="shared" si="116"/>
        <v>603.6</v>
      </c>
      <c r="Z1146" s="30">
        <f t="shared" si="117"/>
        <v>97.3</v>
      </c>
      <c r="AA1146" s="30">
        <f>+IFERROR(ROUND(K1146/SUM(e!T1144:V1144),1),0)</f>
        <v>131.19999999999999</v>
      </c>
      <c r="AB1146" s="42">
        <f>+IFERROR(ROUND((SUM(e!BJ1144:BK1144)-SUM(e!BL1144:BO1144))/SUM(e!T1144:V1144),1),0)</f>
        <v>134.9</v>
      </c>
      <c r="AC1146" s="30">
        <f>+IFERROR(ROUND(e!BP1144/e!BQ1144*100,1),0)</f>
        <v>435.1</v>
      </c>
      <c r="AD1146" s="101">
        <f>+e!BR1144</f>
        <v>0</v>
      </c>
      <c r="AF1146" s="5"/>
      <c r="AG1146" s="29"/>
      <c r="BG1146" s="5"/>
      <c r="BH1146" s="29"/>
      <c r="CH1146" s="5"/>
      <c r="CI1146" s="29"/>
    </row>
    <row r="1147" spans="2:87">
      <c r="B1147" s="40" t="s">
        <v>2592</v>
      </c>
      <c r="C1147" s="30" t="s">
        <v>2593</v>
      </c>
      <c r="D1147" s="30" t="s">
        <v>1609</v>
      </c>
      <c r="E1147" s="30" t="s">
        <v>2608</v>
      </c>
      <c r="F1147" s="30" t="str">
        <f t="shared" si="115"/>
        <v>徳島県美馬市</v>
      </c>
      <c r="G1147" s="41">
        <f>+e!F1145</f>
        <v>27431</v>
      </c>
      <c r="H1147" s="41">
        <f>+e!G1145</f>
        <v>13</v>
      </c>
      <c r="I1147" s="41">
        <f>+SUM(e!H1145:K1145)</f>
        <v>9</v>
      </c>
      <c r="J1147" s="41">
        <f>+SUM(e!L1145:O1145)</f>
        <v>485232</v>
      </c>
      <c r="K1147" s="41">
        <f>+e!P1145</f>
        <v>560076</v>
      </c>
      <c r="L1147" s="41">
        <f>+SUM(e!Q1145:R1145)</f>
        <v>3235444</v>
      </c>
      <c r="M1147" s="31">
        <f>+IFERROR(ROUND(e!P1145/e!S1145,0),0)</f>
        <v>46673</v>
      </c>
      <c r="N1147" s="30">
        <f>+IFERROR(ROUND(SUM(e!T1145:V1145)/e!S1145,0),0)</f>
        <v>261</v>
      </c>
      <c r="O1147" s="30">
        <f>+IFERROR(ROUND(e!W1145/e!G1145*100,1),0)</f>
        <v>46.2</v>
      </c>
      <c r="P1147" s="41">
        <f>+e!X1145</f>
        <v>3</v>
      </c>
      <c r="Q1147" s="30">
        <f>+IFERROR(ROUND(e!Z1145/e!Y1145*100,1),0)</f>
        <v>0</v>
      </c>
      <c r="R1147" s="30">
        <f>+IFERROR(ROUND(e!AB1145/e!AA1145*100,1),0)</f>
        <v>0</v>
      </c>
      <c r="S1147" s="30">
        <f>+IFERROR(ROUND(SUM(e!AC1145:AF1145)/J1147*100,1),0)</f>
        <v>1.2</v>
      </c>
      <c r="T1147" s="30">
        <f>+IFERROR(ROUND(e!AG1145/e!Y1145*100,1),0)</f>
        <v>21.5</v>
      </c>
      <c r="U1147" s="30">
        <f>+IFERROR(ROUND(e!AH1145/SUM(e!AH1145:AJ1145)*100,1),0)</f>
        <v>0</v>
      </c>
      <c r="V1147" s="30">
        <f>+IFERROR(ROUND(e!AK1145/SUM(e!AK1145:AQ1145)*100,1),0)</f>
        <v>48.7</v>
      </c>
      <c r="W1147" s="30">
        <f>+IFERROR(ROUND(SUM(e!AR1145:BG1145)/J1147*100,1),0)</f>
        <v>3.7</v>
      </c>
      <c r="X1147" s="30">
        <f>+IFERROR(ROUND(SUM(e!BH1145:BI1145)/SUM(e!BJ1145:BK1145)*100,1),0)</f>
        <v>106.9</v>
      </c>
      <c r="Y1147" s="30">
        <f t="shared" si="116"/>
        <v>577.70000000000005</v>
      </c>
      <c r="Z1147" s="30">
        <f t="shared" si="117"/>
        <v>104.3</v>
      </c>
      <c r="AA1147" s="30">
        <f>+IFERROR(ROUND(K1147/SUM(e!T1145:V1145),1),0)</f>
        <v>178.9</v>
      </c>
      <c r="AB1147" s="42">
        <f>+IFERROR(ROUND((SUM(e!BJ1145:BK1145)-SUM(e!BL1145:BO1145))/SUM(e!T1145:V1145),1),0)</f>
        <v>171.6</v>
      </c>
      <c r="AC1147" s="30">
        <f>+IFERROR(ROUND(e!BP1145/e!BQ1145*100,1),0)</f>
        <v>211.2</v>
      </c>
      <c r="AD1147" s="101">
        <f>+e!BR1145</f>
        <v>0</v>
      </c>
      <c r="AF1147" s="5"/>
      <c r="AG1147" s="29"/>
      <c r="BG1147" s="5"/>
      <c r="BH1147" s="29"/>
      <c r="CH1147" s="5"/>
      <c r="CI1147" s="29"/>
    </row>
    <row r="1148" spans="2:87">
      <c r="B1148" s="40" t="s">
        <v>2592</v>
      </c>
      <c r="C1148" s="30" t="s">
        <v>2593</v>
      </c>
      <c r="D1148" s="30" t="s">
        <v>1336</v>
      </c>
      <c r="E1148" s="30" t="s">
        <v>2609</v>
      </c>
      <c r="F1148" s="30" t="str">
        <f t="shared" si="115"/>
        <v>徳島県つるぎ町</v>
      </c>
      <c r="G1148" s="41">
        <f>+e!F1146</f>
        <v>6811</v>
      </c>
      <c r="H1148" s="41">
        <f>+e!G1146</f>
        <v>10</v>
      </c>
      <c r="I1148" s="41">
        <f>+SUM(e!H1146:K1146)</f>
        <v>11</v>
      </c>
      <c r="J1148" s="41">
        <f>+SUM(e!L1146:O1146)</f>
        <v>139794</v>
      </c>
      <c r="K1148" s="41">
        <f>+e!P1146</f>
        <v>122953</v>
      </c>
      <c r="L1148" s="41">
        <f>+SUM(e!Q1146:R1146)</f>
        <v>231385</v>
      </c>
      <c r="M1148" s="31">
        <f>+IFERROR(ROUND(e!P1146/e!S1146,0),0)</f>
        <v>12295</v>
      </c>
      <c r="N1148" s="30">
        <f>+IFERROR(ROUND(SUM(e!T1146:V1146)/e!S1146,0),0)</f>
        <v>82</v>
      </c>
      <c r="O1148" s="30">
        <f>+IFERROR(ROUND(e!W1146/e!G1146*100,1),0)</f>
        <v>0</v>
      </c>
      <c r="P1148" s="41">
        <f>+e!X1146</f>
        <v>6</v>
      </c>
      <c r="Q1148" s="30">
        <f>+IFERROR(ROUND(e!Z1146/e!Y1146*100,1),0)</f>
        <v>0</v>
      </c>
      <c r="R1148" s="30">
        <f>+IFERROR(ROUND(e!AB1146/e!AA1146*100,1),0)</f>
        <v>63.8</v>
      </c>
      <c r="S1148" s="30">
        <f>+IFERROR(ROUND(SUM(e!AC1146:AF1146)/J1148*100,1),0)</f>
        <v>42.7</v>
      </c>
      <c r="T1148" s="30">
        <f>+IFERROR(ROUND(e!AG1146/e!Y1146*100,1),0)</f>
        <v>0</v>
      </c>
      <c r="U1148" s="30">
        <f>+IFERROR(ROUND(e!AH1146/SUM(e!AH1146:AJ1146)*100,1),0)</f>
        <v>0</v>
      </c>
      <c r="V1148" s="30">
        <f>+IFERROR(ROUND(e!AK1146/SUM(e!AK1146:AQ1146)*100,1),0)</f>
        <v>50.2</v>
      </c>
      <c r="W1148" s="30">
        <f>+IFERROR(ROUND(SUM(e!AR1146:BG1146)/J1148*100,1),0)</f>
        <v>0.7</v>
      </c>
      <c r="X1148" s="30">
        <f>+IFERROR(ROUND(SUM(e!BH1146:BI1146)/SUM(e!BJ1146:BK1146)*100,1),0)</f>
        <v>96.2</v>
      </c>
      <c r="Y1148" s="30">
        <f t="shared" si="116"/>
        <v>188.2</v>
      </c>
      <c r="Z1148" s="30">
        <f t="shared" si="117"/>
        <v>71.3</v>
      </c>
      <c r="AA1148" s="30">
        <f>+IFERROR(ROUND(K1148/SUM(e!T1146:V1146),1),0)</f>
        <v>150.30000000000001</v>
      </c>
      <c r="AB1148" s="42">
        <f>+IFERROR(ROUND((SUM(e!BJ1146:BK1146)-SUM(e!BL1146:BO1146))/SUM(e!T1146:V1146),1),0)</f>
        <v>210.8</v>
      </c>
      <c r="AC1148" s="30">
        <f>+IFERROR(ROUND(e!BP1146/e!BQ1146*100,1),0)</f>
        <v>288.10000000000002</v>
      </c>
      <c r="AD1148" s="101">
        <f>+e!BR1146</f>
        <v>0</v>
      </c>
      <c r="AF1148" s="5"/>
      <c r="AG1148" s="29"/>
      <c r="BG1148" s="5"/>
      <c r="BH1148" s="29"/>
      <c r="CH1148" s="5"/>
      <c r="CI1148" s="29"/>
    </row>
    <row r="1149" spans="2:87">
      <c r="B1149" s="40" t="s">
        <v>2592</v>
      </c>
      <c r="C1149" s="30" t="s">
        <v>2593</v>
      </c>
      <c r="D1149" s="30" t="s">
        <v>1338</v>
      </c>
      <c r="E1149" s="30" t="s">
        <v>2610</v>
      </c>
      <c r="F1149" s="30" t="str">
        <f t="shared" si="115"/>
        <v>徳島県阿波市</v>
      </c>
      <c r="G1149" s="41">
        <f>+e!F1147</f>
        <v>34284</v>
      </c>
      <c r="H1149" s="41">
        <f>+e!G1147</f>
        <v>11</v>
      </c>
      <c r="I1149" s="41">
        <f>+SUM(e!H1147:K1147)</f>
        <v>6</v>
      </c>
      <c r="J1149" s="41">
        <f>+SUM(e!L1147:O1147)</f>
        <v>483316</v>
      </c>
      <c r="K1149" s="41">
        <f>+e!P1147</f>
        <v>572617</v>
      </c>
      <c r="L1149" s="41">
        <f>+SUM(e!Q1147:R1147)</f>
        <v>1777570</v>
      </c>
      <c r="M1149" s="31">
        <f>+IFERROR(ROUND(e!P1147/e!S1147,0),0)</f>
        <v>71577</v>
      </c>
      <c r="N1149" s="30">
        <f>+IFERROR(ROUND(SUM(e!T1147:V1147)/e!S1147,0),0)</f>
        <v>563</v>
      </c>
      <c r="O1149" s="30">
        <f>+IFERROR(ROUND(e!W1147/e!G1147*100,1),0)</f>
        <v>0</v>
      </c>
      <c r="P1149" s="41">
        <f>+e!X1147</f>
        <v>7</v>
      </c>
      <c r="Q1149" s="30">
        <f>+IFERROR(ROUND(e!Z1147/e!Y1147*100,1),0)</f>
        <v>0</v>
      </c>
      <c r="R1149" s="30">
        <f>+IFERROR(ROUND(e!AB1147/e!AA1147*100,1),0)</f>
        <v>65</v>
      </c>
      <c r="S1149" s="30">
        <f>+IFERROR(ROUND(SUM(e!AC1147:AF1147)/J1149*100,1),0)</f>
        <v>25.3</v>
      </c>
      <c r="T1149" s="30">
        <f>+IFERROR(ROUND(e!AG1147/e!Y1147*100,1),0)</f>
        <v>0</v>
      </c>
      <c r="U1149" s="30">
        <f>+IFERROR(ROUND(e!AH1147/SUM(e!AH1147:AJ1147)*100,1),0)</f>
        <v>0</v>
      </c>
      <c r="V1149" s="30">
        <f>+IFERROR(ROUND(e!AK1147/SUM(e!AK1147:AQ1147)*100,1),0)</f>
        <v>13.3</v>
      </c>
      <c r="W1149" s="30">
        <f>+IFERROR(ROUND(SUM(e!AR1147:BG1147)/J1149*100,1),0)</f>
        <v>6.9</v>
      </c>
      <c r="X1149" s="30">
        <f>+IFERROR(ROUND(SUM(e!BH1147:BI1147)/SUM(e!BJ1147:BK1147)*100,1),0)</f>
        <v>105.7</v>
      </c>
      <c r="Y1149" s="30">
        <f t="shared" si="116"/>
        <v>310.39999999999998</v>
      </c>
      <c r="Z1149" s="30">
        <f t="shared" si="117"/>
        <v>103.2</v>
      </c>
      <c r="AA1149" s="30">
        <f>+IFERROR(ROUND(K1149/SUM(e!T1147:V1147),1),0)</f>
        <v>127.2</v>
      </c>
      <c r="AB1149" s="42">
        <f>+IFERROR(ROUND((SUM(e!BJ1147:BK1147)-SUM(e!BL1147:BO1147))/SUM(e!T1147:V1147),1),0)</f>
        <v>123.3</v>
      </c>
      <c r="AC1149" s="30">
        <f>+IFERROR(ROUND(e!BP1147/e!BQ1147*100,1),0)</f>
        <v>1317.1</v>
      </c>
      <c r="AD1149" s="101">
        <f>+e!BR1147</f>
        <v>0</v>
      </c>
      <c r="AF1149" s="5"/>
      <c r="AG1149" s="29"/>
      <c r="BG1149" s="5"/>
      <c r="BH1149" s="29"/>
      <c r="CH1149" s="5"/>
      <c r="CI1149" s="29"/>
    </row>
    <row r="1150" spans="2:87">
      <c r="B1150" s="40" t="s">
        <v>2592</v>
      </c>
      <c r="C1150" s="30" t="s">
        <v>2593</v>
      </c>
      <c r="D1150" s="30" t="s">
        <v>1340</v>
      </c>
      <c r="E1150" s="30" t="s">
        <v>2611</v>
      </c>
      <c r="F1150" s="30" t="str">
        <f t="shared" si="115"/>
        <v>徳島県海陽町</v>
      </c>
      <c r="G1150" s="41">
        <f>+e!F1148</f>
        <v>6326</v>
      </c>
      <c r="H1150" s="41">
        <f>+e!G1148</f>
        <v>1</v>
      </c>
      <c r="I1150" s="41">
        <f>+SUM(e!H1148:K1148)</f>
        <v>2</v>
      </c>
      <c r="J1150" s="41">
        <f>+SUM(e!L1148:O1148)</f>
        <v>86757</v>
      </c>
      <c r="K1150" s="41">
        <f>+e!P1148</f>
        <v>114662</v>
      </c>
      <c r="L1150" s="41">
        <f>+SUM(e!Q1148:R1148)</f>
        <v>380859</v>
      </c>
      <c r="M1150" s="31">
        <f>+IFERROR(ROUND(e!P1148/e!S1148,0),0)</f>
        <v>114662</v>
      </c>
      <c r="N1150" s="30">
        <f>+IFERROR(ROUND(SUM(e!T1148:V1148)/e!S1148,0),0)</f>
        <v>885</v>
      </c>
      <c r="O1150" s="30">
        <f>+IFERROR(ROUND(e!W1148/e!G1148*100,1),0)</f>
        <v>0</v>
      </c>
      <c r="P1150" s="41">
        <f>+e!X1148</f>
        <v>12</v>
      </c>
      <c r="Q1150" s="30">
        <f>+IFERROR(ROUND(e!Z1148/e!Y1148*100,1),0)</f>
        <v>0</v>
      </c>
      <c r="R1150" s="30">
        <f>+IFERROR(ROUND(e!AB1148/e!AA1148*100,1),0)</f>
        <v>40</v>
      </c>
      <c r="S1150" s="30">
        <f>+IFERROR(ROUND(SUM(e!AC1148:AF1148)/J1150*100,1),0)</f>
        <v>0</v>
      </c>
      <c r="T1150" s="30">
        <f>+IFERROR(ROUND(e!AG1148/e!Y1148*100,1),0)</f>
        <v>0</v>
      </c>
      <c r="U1150" s="30">
        <f>+IFERROR(ROUND(e!AH1148/SUM(e!AH1148:AJ1148)*100,1),0)</f>
        <v>0</v>
      </c>
      <c r="V1150" s="30">
        <f>+IFERROR(ROUND(e!AK1148/SUM(e!AK1148:AQ1148)*100,1),0)</f>
        <v>100</v>
      </c>
      <c r="W1150" s="30">
        <f>+IFERROR(ROUND(SUM(e!AR1148:BG1148)/J1150*100,1),0)</f>
        <v>7.8</v>
      </c>
      <c r="X1150" s="30">
        <f>+IFERROR(ROUND(SUM(e!BH1148:BI1148)/SUM(e!BJ1148:BK1148)*100,1),0)</f>
        <v>115.2</v>
      </c>
      <c r="Y1150" s="30">
        <f t="shared" si="116"/>
        <v>332.2</v>
      </c>
      <c r="Z1150" s="30">
        <f t="shared" si="117"/>
        <v>114.4</v>
      </c>
      <c r="AA1150" s="30">
        <f>+IFERROR(ROUND(K1150/SUM(e!T1148:V1148),1),0)</f>
        <v>129.6</v>
      </c>
      <c r="AB1150" s="42">
        <f>+IFERROR(ROUND((SUM(e!BJ1148:BK1148)-SUM(e!BL1148:BO1148))/SUM(e!T1148:V1148),1),0)</f>
        <v>113.3</v>
      </c>
      <c r="AC1150" s="30">
        <f>+IFERROR(ROUND(e!BP1148/e!BQ1148*100,1),0)</f>
        <v>1625.7</v>
      </c>
      <c r="AD1150" s="101">
        <f>+e!BR1148</f>
        <v>0</v>
      </c>
      <c r="AF1150" s="5"/>
      <c r="AG1150" s="29"/>
      <c r="BG1150" s="5"/>
      <c r="BH1150" s="29"/>
      <c r="CH1150" s="5"/>
      <c r="CI1150" s="29"/>
    </row>
    <row r="1151" spans="2:87">
      <c r="B1151" s="40" t="s">
        <v>2612</v>
      </c>
      <c r="C1151" s="30" t="s">
        <v>2613</v>
      </c>
      <c r="D1151" s="30" t="s">
        <v>1356</v>
      </c>
      <c r="E1151" s="30" t="s">
        <v>2614</v>
      </c>
      <c r="F1151" s="30" t="str">
        <f t="shared" si="115"/>
        <v>香川県香川県広域水道企業団</v>
      </c>
      <c r="G1151" s="41">
        <f>+e!F1149</f>
        <v>948267</v>
      </c>
      <c r="H1151" s="41">
        <f>+e!G1149</f>
        <v>542</v>
      </c>
      <c r="I1151" s="41">
        <f>+SUM(e!H1149:K1149)</f>
        <v>88</v>
      </c>
      <c r="J1151" s="41">
        <f>+SUM(e!L1149:O1149)</f>
        <v>7986939</v>
      </c>
      <c r="K1151" s="41">
        <f>+e!P1149</f>
        <v>20151323</v>
      </c>
      <c r="L1151" s="41">
        <f>+SUM(e!Q1149:R1149)</f>
        <v>55385479</v>
      </c>
      <c r="M1151" s="31">
        <f>+IFERROR(ROUND(e!P1149/e!S1149,0),0)</f>
        <v>50505</v>
      </c>
      <c r="N1151" s="30">
        <f>+IFERROR(ROUND(SUM(e!T1149:V1149)/e!S1149,0),0)</f>
        <v>283</v>
      </c>
      <c r="O1151" s="30">
        <f>+IFERROR(ROUND(e!W1149/e!G1149*100,1),0)</f>
        <v>47.4</v>
      </c>
      <c r="P1151" s="41">
        <f>+e!X1149</f>
        <v>8</v>
      </c>
      <c r="Q1151" s="30">
        <f>+IFERROR(ROUND(e!Z1149/e!Y1149*100,1),0)</f>
        <v>2</v>
      </c>
      <c r="R1151" s="30">
        <f>+IFERROR(ROUND(e!AB1149/e!AA1149*100,1),0)</f>
        <v>44.6</v>
      </c>
      <c r="S1151" s="30">
        <f>+IFERROR(ROUND(SUM(e!AC1149:AF1149)/J1151*100,1),0)</f>
        <v>24</v>
      </c>
      <c r="T1151" s="30">
        <f>+IFERROR(ROUND(e!AG1149/e!Y1149*100,1),0)</f>
        <v>35.299999999999997</v>
      </c>
      <c r="U1151" s="30">
        <f>+IFERROR(ROUND(e!AH1149/SUM(e!AH1149:AJ1149)*100,1),0)</f>
        <v>0.8</v>
      </c>
      <c r="V1151" s="30">
        <f>+IFERROR(ROUND(e!AK1149/SUM(e!AK1149:AQ1149)*100,1),0)</f>
        <v>56.7</v>
      </c>
      <c r="W1151" s="30">
        <f>+IFERROR(ROUND(SUM(e!AR1149:BG1149)/J1151*100,1),0)</f>
        <v>10.6</v>
      </c>
      <c r="X1151" s="30">
        <f>+IFERROR(ROUND(SUM(e!BH1149:BI1149)/SUM(e!BJ1149:BK1149)*100,1),0)</f>
        <v>112.6</v>
      </c>
      <c r="Y1151" s="30">
        <f t="shared" si="116"/>
        <v>274.8</v>
      </c>
      <c r="Z1151" s="30">
        <f t="shared" si="117"/>
        <v>110.3</v>
      </c>
      <c r="AA1151" s="30">
        <f>+IFERROR(ROUND(K1151/SUM(e!T1149:V1149),1),0)</f>
        <v>178.3</v>
      </c>
      <c r="AB1151" s="42">
        <f>+IFERROR(ROUND((SUM(e!BJ1149:BK1149)-SUM(e!BL1149:BO1149))/SUM(e!T1149:V1149),1),0)</f>
        <v>161.6</v>
      </c>
      <c r="AC1151" s="30">
        <f>+IFERROR(ROUND(e!BP1149/e!BQ1149*100,1),0)</f>
        <v>367.1</v>
      </c>
      <c r="AD1151" s="101">
        <f>+e!BR1149</f>
        <v>296381</v>
      </c>
      <c r="AF1151" s="5"/>
      <c r="AG1151" s="29"/>
      <c r="BG1151" s="5"/>
      <c r="BH1151" s="29"/>
      <c r="CH1151" s="5"/>
      <c r="CI1151" s="29"/>
    </row>
    <row r="1152" spans="2:87">
      <c r="B1152" s="40" t="s">
        <v>2615</v>
      </c>
      <c r="C1152" s="30" t="s">
        <v>2616</v>
      </c>
      <c r="D1152" s="30" t="s">
        <v>1280</v>
      </c>
      <c r="E1152" s="30" t="s">
        <v>2617</v>
      </c>
      <c r="F1152" s="30" t="str">
        <f t="shared" si="115"/>
        <v>愛媛県宇和島市</v>
      </c>
      <c r="G1152" s="41">
        <f>+e!F1150</f>
        <v>75600</v>
      </c>
      <c r="H1152" s="41">
        <f>+e!G1150</f>
        <v>46</v>
      </c>
      <c r="I1152" s="41">
        <f>+SUM(e!H1150:K1150)</f>
        <v>11</v>
      </c>
      <c r="J1152" s="41">
        <f>+SUM(e!L1150:O1150)</f>
        <v>863881</v>
      </c>
      <c r="K1152" s="41">
        <f>+e!P1150</f>
        <v>2122907</v>
      </c>
      <c r="L1152" s="41">
        <f>+SUM(e!Q1150:R1150)</f>
        <v>4707499</v>
      </c>
      <c r="M1152" s="31">
        <f>+IFERROR(ROUND(e!P1150/e!S1150,0),0)</f>
        <v>53073</v>
      </c>
      <c r="N1152" s="30">
        <f>+IFERROR(ROUND(SUM(e!T1150:V1150)/e!S1150,0),0)</f>
        <v>201</v>
      </c>
      <c r="O1152" s="30">
        <f>+IFERROR(ROUND(e!W1150/e!G1150*100,1),0)</f>
        <v>41.3</v>
      </c>
      <c r="P1152" s="41">
        <f>+e!X1150</f>
        <v>23</v>
      </c>
      <c r="Q1152" s="30">
        <f>+IFERROR(ROUND(e!Z1150/e!Y1150*100,1),0)</f>
        <v>0</v>
      </c>
      <c r="R1152" s="30">
        <f>+IFERROR(ROUND(e!AB1150/e!AA1150*100,1),0)</f>
        <v>19.600000000000001</v>
      </c>
      <c r="S1152" s="30">
        <f>+IFERROR(ROUND(SUM(e!AC1150:AF1150)/J1152*100,1),0)</f>
        <v>19.8</v>
      </c>
      <c r="T1152" s="30">
        <f>+IFERROR(ROUND(e!AG1150/e!Y1150*100,1),0)</f>
        <v>95.1</v>
      </c>
      <c r="U1152" s="30">
        <f>+IFERROR(ROUND(e!AH1150/SUM(e!AH1150:AJ1150)*100,1),0)</f>
        <v>47</v>
      </c>
      <c r="V1152" s="30">
        <f>+IFERROR(ROUND(e!AK1150/SUM(e!AK1150:AQ1150)*100,1),0)</f>
        <v>29.1</v>
      </c>
      <c r="W1152" s="30">
        <f>+IFERROR(ROUND(SUM(e!AR1150:BG1150)/J1152*100,1),0)</f>
        <v>13.5</v>
      </c>
      <c r="X1152" s="30">
        <f>+IFERROR(ROUND(SUM(e!BH1150:BI1150)/SUM(e!BJ1150:BK1150)*100,1),0)</f>
        <v>114.5</v>
      </c>
      <c r="Y1152" s="30">
        <f t="shared" si="116"/>
        <v>221.7</v>
      </c>
      <c r="Z1152" s="30">
        <f t="shared" si="117"/>
        <v>111.5</v>
      </c>
      <c r="AA1152" s="30">
        <f>+IFERROR(ROUND(K1152/SUM(e!T1150:V1150),1),0)</f>
        <v>263.60000000000002</v>
      </c>
      <c r="AB1152" s="42">
        <f>+IFERROR(ROUND((SUM(e!BJ1150:BK1150)-SUM(e!BL1150:BO1150))/SUM(e!T1150:V1150),1),0)</f>
        <v>236.4</v>
      </c>
      <c r="AC1152" s="30">
        <f>+IFERROR(ROUND(e!BP1150/e!BQ1150*100,1),0)</f>
        <v>377.4</v>
      </c>
      <c r="AD1152" s="101">
        <f>+e!BR1150</f>
        <v>26655</v>
      </c>
      <c r="AF1152" s="5"/>
      <c r="AG1152" s="29"/>
      <c r="BG1152" s="5"/>
      <c r="BH1152" s="29"/>
      <c r="CH1152" s="5"/>
      <c r="CI1152" s="29"/>
    </row>
    <row r="1153" spans="2:87">
      <c r="B1153" s="40" t="s">
        <v>2615</v>
      </c>
      <c r="C1153" s="30" t="s">
        <v>2616</v>
      </c>
      <c r="D1153" s="30" t="s">
        <v>1286</v>
      </c>
      <c r="E1153" s="30" t="s">
        <v>2618</v>
      </c>
      <c r="F1153" s="30" t="str">
        <f t="shared" si="115"/>
        <v>愛媛県松山市</v>
      </c>
      <c r="G1153" s="41">
        <f>+e!F1151</f>
        <v>480293</v>
      </c>
      <c r="H1153" s="41">
        <f>+e!G1151</f>
        <v>154</v>
      </c>
      <c r="I1153" s="41">
        <f>+SUM(e!H1151:K1151)</f>
        <v>8</v>
      </c>
      <c r="J1153" s="41">
        <f>+SUM(e!L1151:O1151)</f>
        <v>2239704</v>
      </c>
      <c r="K1153" s="41">
        <f>+e!P1151</f>
        <v>7754914</v>
      </c>
      <c r="L1153" s="41">
        <f>+SUM(e!Q1151:R1151)</f>
        <v>10282989</v>
      </c>
      <c r="M1153" s="31">
        <f>+IFERROR(ROUND(e!P1151/e!S1151,0),0)</f>
        <v>75290</v>
      </c>
      <c r="N1153" s="30">
        <f>+IFERROR(ROUND(SUM(e!T1151:V1151)/e!S1151,0),0)</f>
        <v>463</v>
      </c>
      <c r="O1153" s="30">
        <f>+IFERROR(ROUND(e!W1151/e!G1151*100,1),0)</f>
        <v>64.900000000000006</v>
      </c>
      <c r="P1153" s="41">
        <f>+e!X1151</f>
        <v>12</v>
      </c>
      <c r="Q1153" s="30">
        <f>+IFERROR(ROUND(e!Z1151/e!Y1151*100,1),0)</f>
        <v>0</v>
      </c>
      <c r="R1153" s="30">
        <f>+IFERROR(ROUND(e!AB1151/e!AA1151*100,1),0)</f>
        <v>48.8</v>
      </c>
      <c r="S1153" s="30">
        <f>+IFERROR(ROUND(SUM(e!AC1151:AF1151)/J1153*100,1),0)</f>
        <v>11.7</v>
      </c>
      <c r="T1153" s="30">
        <f>+IFERROR(ROUND(e!AG1151/e!Y1151*100,1),0)</f>
        <v>90.2</v>
      </c>
      <c r="U1153" s="30">
        <f>+IFERROR(ROUND(e!AH1151/SUM(e!AH1151:AJ1151)*100,1),0)</f>
        <v>65.2</v>
      </c>
      <c r="V1153" s="30">
        <f>+IFERROR(ROUND(e!AK1151/SUM(e!AK1151:AQ1151)*100,1),0)</f>
        <v>79.5</v>
      </c>
      <c r="W1153" s="30">
        <f>+IFERROR(ROUND(SUM(e!AR1151:BG1151)/J1153*100,1),0)</f>
        <v>21.6</v>
      </c>
      <c r="X1153" s="30">
        <f>+IFERROR(ROUND(SUM(e!BH1151:BI1151)/SUM(e!BJ1151:BK1151)*100,1),0)</f>
        <v>125.3</v>
      </c>
      <c r="Y1153" s="30">
        <f t="shared" si="116"/>
        <v>132.6</v>
      </c>
      <c r="Z1153" s="30">
        <f t="shared" si="117"/>
        <v>121.8</v>
      </c>
      <c r="AA1153" s="30">
        <f>+IFERROR(ROUND(K1153/SUM(e!T1151:V1151),1),0)</f>
        <v>162.6</v>
      </c>
      <c r="AB1153" s="42">
        <f>+IFERROR(ROUND((SUM(e!BJ1151:BK1151)-SUM(e!BL1151:BO1151))/SUM(e!T1151:V1151),1),0)</f>
        <v>133.5</v>
      </c>
      <c r="AC1153" s="30">
        <f>+IFERROR(ROUND(e!BP1151/e!BQ1151*100,1),0)</f>
        <v>574.6</v>
      </c>
      <c r="AD1153" s="101">
        <f>+e!BR1151</f>
        <v>0</v>
      </c>
      <c r="AF1153" s="5"/>
      <c r="AG1153" s="29"/>
      <c r="BG1153" s="5"/>
      <c r="BH1153" s="29"/>
      <c r="CH1153" s="5"/>
      <c r="CI1153" s="29"/>
    </row>
    <row r="1154" spans="2:87">
      <c r="B1154" s="40" t="s">
        <v>2615</v>
      </c>
      <c r="C1154" s="30" t="s">
        <v>2616</v>
      </c>
      <c r="D1154" s="30" t="s">
        <v>1288</v>
      </c>
      <c r="E1154" s="30" t="s">
        <v>3227</v>
      </c>
      <c r="F1154" s="30" t="str">
        <f t="shared" si="115"/>
        <v>愛媛県今治市（今治）</v>
      </c>
      <c r="G1154" s="41">
        <f>+e!F1152</f>
        <v>108518</v>
      </c>
      <c r="H1154" s="41">
        <f>+e!G1152</f>
        <v>39</v>
      </c>
      <c r="I1154" s="41">
        <f>+SUM(e!H1152:K1152)</f>
        <v>3</v>
      </c>
      <c r="J1154" s="41">
        <f>+SUM(e!L1152:O1152)</f>
        <v>923330</v>
      </c>
      <c r="K1154" s="41">
        <f>+e!P1152</f>
        <v>2076608</v>
      </c>
      <c r="L1154" s="41">
        <f>+SUM(e!Q1152:R1152)</f>
        <v>4448766</v>
      </c>
      <c r="M1154" s="31">
        <f>+IFERROR(ROUND(e!P1152/e!S1152,0),0)</f>
        <v>71607</v>
      </c>
      <c r="N1154" s="30">
        <f>+IFERROR(ROUND(SUM(e!T1152:V1152)/e!S1152,0),0)</f>
        <v>508</v>
      </c>
      <c r="O1154" s="30">
        <f>+IFERROR(ROUND(e!W1152/e!G1152*100,1),0)</f>
        <v>53.8</v>
      </c>
      <c r="P1154" s="41">
        <f>+e!X1152</f>
        <v>12</v>
      </c>
      <c r="Q1154" s="30">
        <f>+IFERROR(ROUND(e!Z1152/e!Y1152*100,1),0)</f>
        <v>0</v>
      </c>
      <c r="R1154" s="30">
        <f>+IFERROR(ROUND(e!AB1152/e!AA1152*100,1),0)</f>
        <v>20.6</v>
      </c>
      <c r="S1154" s="30">
        <f>+IFERROR(ROUND(SUM(e!AC1152:AF1152)/J1154*100,1),0)</f>
        <v>16.2</v>
      </c>
      <c r="T1154" s="30">
        <f>+IFERROR(ROUND(e!AG1152/e!Y1152*100,1),0)</f>
        <v>42.8</v>
      </c>
      <c r="U1154" s="30">
        <f>+IFERROR(ROUND(e!AH1152/SUM(e!AH1152:AJ1152)*100,1),0)</f>
        <v>30.9</v>
      </c>
      <c r="V1154" s="30">
        <f>+IFERROR(ROUND(e!AK1152/SUM(e!AK1152:AQ1152)*100,1),0)</f>
        <v>75.599999999999994</v>
      </c>
      <c r="W1154" s="30">
        <f>+IFERROR(ROUND(SUM(e!AR1152:BG1152)/J1154*100,1),0)</f>
        <v>12.9</v>
      </c>
      <c r="X1154" s="30">
        <f>+IFERROR(ROUND(SUM(e!BH1152:BI1152)/SUM(e!BJ1152:BK1152)*100,1),0)</f>
        <v>135.30000000000001</v>
      </c>
      <c r="Y1154" s="30">
        <f t="shared" si="116"/>
        <v>214.2</v>
      </c>
      <c r="Z1154" s="30">
        <f t="shared" si="117"/>
        <v>131</v>
      </c>
      <c r="AA1154" s="30">
        <f>+IFERROR(ROUND(K1154/SUM(e!T1152:V1152),1),0)</f>
        <v>141.1</v>
      </c>
      <c r="AB1154" s="42">
        <f>+IFERROR(ROUND((SUM(e!BJ1152:BK1152)-SUM(e!BL1152:BO1152))/SUM(e!T1152:V1152),1),0)</f>
        <v>107.7</v>
      </c>
      <c r="AC1154" s="30">
        <f>+IFERROR(ROUND(e!BP1152/e!BQ1152*100,1),0)</f>
        <v>228.8</v>
      </c>
      <c r="AD1154" s="101">
        <f>+e!BR1152</f>
        <v>0</v>
      </c>
      <c r="AF1154" s="5"/>
      <c r="AG1154" s="29"/>
      <c r="BG1154" s="5"/>
      <c r="BH1154" s="29"/>
      <c r="CH1154" s="5"/>
      <c r="CI1154" s="29"/>
    </row>
    <row r="1155" spans="2:87">
      <c r="B1155" s="40" t="s">
        <v>2615</v>
      </c>
      <c r="C1155" s="30" t="s">
        <v>2616</v>
      </c>
      <c r="D1155" s="30" t="s">
        <v>1292</v>
      </c>
      <c r="E1155" s="30" t="s">
        <v>2619</v>
      </c>
      <c r="F1155" s="30" t="str">
        <f t="shared" si="115"/>
        <v>愛媛県四国中央市（四国中央）</v>
      </c>
      <c r="G1155" s="41">
        <f>+e!F1153</f>
        <v>69574</v>
      </c>
      <c r="H1155" s="41">
        <f>+e!G1153</f>
        <v>27</v>
      </c>
      <c r="I1155" s="41">
        <f>+SUM(e!H1153:K1153)</f>
        <v>1</v>
      </c>
      <c r="J1155" s="41">
        <f>+SUM(e!L1153:O1153)</f>
        <v>565649</v>
      </c>
      <c r="K1155" s="41">
        <f>+e!P1153</f>
        <v>1613914</v>
      </c>
      <c r="L1155" s="41">
        <f>+SUM(e!Q1153:R1153)</f>
        <v>8884691</v>
      </c>
      <c r="M1155" s="31">
        <f>+IFERROR(ROUND(e!P1153/e!S1153,0),0)</f>
        <v>59775</v>
      </c>
      <c r="N1155" s="30">
        <f>+IFERROR(ROUND(SUM(e!T1153:V1153)/e!S1153,0),0)</f>
        <v>311</v>
      </c>
      <c r="O1155" s="30">
        <f>+IFERROR(ROUND(e!W1153/e!G1153*100,1),0)</f>
        <v>51.9</v>
      </c>
      <c r="P1155" s="41">
        <f>+e!X1153</f>
        <v>16</v>
      </c>
      <c r="Q1155" s="30">
        <f>+IFERROR(ROUND(e!Z1153/e!Y1153*100,1),0)</f>
        <v>0</v>
      </c>
      <c r="R1155" s="30">
        <f>+IFERROR(ROUND(e!AB1153/e!AA1153*100,1),0)</f>
        <v>91.1</v>
      </c>
      <c r="S1155" s="30">
        <f>+IFERROR(ROUND(SUM(e!AC1153:AF1153)/J1155*100,1),0)</f>
        <v>20.8</v>
      </c>
      <c r="T1155" s="30">
        <f>+IFERROR(ROUND(e!AG1153/e!Y1153*100,1),0)</f>
        <v>0</v>
      </c>
      <c r="U1155" s="30">
        <f>+IFERROR(ROUND(e!AH1153/SUM(e!AH1153:AJ1153)*100,1),0)</f>
        <v>52.3</v>
      </c>
      <c r="V1155" s="30">
        <f>+IFERROR(ROUND(e!AK1153/SUM(e!AK1153:AQ1153)*100,1),0)</f>
        <v>59.8</v>
      </c>
      <c r="W1155" s="30">
        <f>+IFERROR(ROUND(SUM(e!AR1153:BG1153)/J1155*100,1),0)</f>
        <v>4.3</v>
      </c>
      <c r="X1155" s="30">
        <f>+IFERROR(ROUND(SUM(e!BH1153:BI1153)/SUM(e!BJ1153:BK1153)*100,1),0)</f>
        <v>109.9</v>
      </c>
      <c r="Y1155" s="30">
        <f t="shared" si="116"/>
        <v>550.5</v>
      </c>
      <c r="Z1155" s="30">
        <f t="shared" si="117"/>
        <v>107.9</v>
      </c>
      <c r="AA1155" s="30">
        <f>+IFERROR(ROUND(K1155/SUM(e!T1153:V1153),1),0)</f>
        <v>192.2</v>
      </c>
      <c r="AB1155" s="42">
        <f>+IFERROR(ROUND((SUM(e!BJ1153:BK1153)-SUM(e!BL1153:BO1153))/SUM(e!T1153:V1153),1),0)</f>
        <v>178.1</v>
      </c>
      <c r="AC1155" s="30">
        <f>+IFERROR(ROUND(e!BP1153/e!BQ1153*100,1),0)</f>
        <v>235.3</v>
      </c>
      <c r="AD1155" s="101">
        <f>+e!BR1153</f>
        <v>0</v>
      </c>
      <c r="AF1155" s="5"/>
      <c r="AG1155" s="29"/>
      <c r="BG1155" s="5"/>
      <c r="BH1155" s="29"/>
      <c r="CH1155" s="5"/>
      <c r="CI1155" s="29"/>
    </row>
    <row r="1156" spans="2:87">
      <c r="B1156" s="40" t="s">
        <v>2615</v>
      </c>
      <c r="C1156" s="30" t="s">
        <v>2616</v>
      </c>
      <c r="D1156" s="30" t="s">
        <v>1294</v>
      </c>
      <c r="E1156" s="30" t="s">
        <v>1357</v>
      </c>
      <c r="F1156" s="30" t="str">
        <f t="shared" si="115"/>
        <v>愛媛県松前町</v>
      </c>
      <c r="G1156" s="41">
        <f>+e!F1154</f>
        <v>30197</v>
      </c>
      <c r="H1156" s="41">
        <f>+e!G1154</f>
        <v>5</v>
      </c>
      <c r="I1156" s="41">
        <f>+SUM(e!H1154:K1154)</f>
        <v>3</v>
      </c>
      <c r="J1156" s="41">
        <f>+SUM(e!L1154:O1154)</f>
        <v>187876</v>
      </c>
      <c r="K1156" s="41">
        <f>+e!P1154</f>
        <v>371062</v>
      </c>
      <c r="L1156" s="41">
        <f>+SUM(e!Q1154:R1154)</f>
        <v>2942929</v>
      </c>
      <c r="M1156" s="31">
        <f>+IFERROR(ROUND(e!P1154/e!S1154,0),0)</f>
        <v>74212</v>
      </c>
      <c r="N1156" s="30">
        <f>+IFERROR(ROUND(SUM(e!T1154:V1154)/e!S1154,0),0)</f>
        <v>638</v>
      </c>
      <c r="O1156" s="30">
        <f>+IFERROR(ROUND(e!W1154/e!G1154*100,1),0)</f>
        <v>40</v>
      </c>
      <c r="P1156" s="41">
        <f>+e!X1154</f>
        <v>3</v>
      </c>
      <c r="Q1156" s="30">
        <f>+IFERROR(ROUND(e!Z1154/e!Y1154*100,1),0)</f>
        <v>0</v>
      </c>
      <c r="R1156" s="30">
        <f>+IFERROR(ROUND(e!AB1154/e!AA1154*100,1),0)</f>
        <v>0</v>
      </c>
      <c r="S1156" s="30">
        <f>+IFERROR(ROUND(SUM(e!AC1154:AF1154)/J1156*100,1),0)</f>
        <v>0.9</v>
      </c>
      <c r="T1156" s="30">
        <f>+IFERROR(ROUND(e!AG1154/e!Y1154*100,1),0)</f>
        <v>54.3</v>
      </c>
      <c r="U1156" s="30">
        <f>+IFERROR(ROUND(e!AH1154/SUM(e!AH1154:AJ1154)*100,1),0)</f>
        <v>56.6</v>
      </c>
      <c r="V1156" s="30">
        <f>+IFERROR(ROUND(e!AK1154/SUM(e!AK1154:AQ1154)*100,1),0)</f>
        <v>84.8</v>
      </c>
      <c r="W1156" s="30">
        <f>+IFERROR(ROUND(SUM(e!AR1154:BG1154)/J1156*100,1),0)</f>
        <v>20.9</v>
      </c>
      <c r="X1156" s="30">
        <f>+IFERROR(ROUND(SUM(e!BH1154:BI1154)/SUM(e!BJ1154:BK1154)*100,1),0)</f>
        <v>99.4</v>
      </c>
      <c r="Y1156" s="30">
        <f t="shared" si="116"/>
        <v>793.1</v>
      </c>
      <c r="Z1156" s="30">
        <f t="shared" si="117"/>
        <v>95.4</v>
      </c>
      <c r="AA1156" s="30">
        <f>+IFERROR(ROUND(K1156/SUM(e!T1154:V1154),1),0)</f>
        <v>116.3</v>
      </c>
      <c r="AB1156" s="42">
        <f>+IFERROR(ROUND((SUM(e!BJ1154:BK1154)-SUM(e!BL1154:BO1154))/SUM(e!T1154:V1154),1),0)</f>
        <v>121.9</v>
      </c>
      <c r="AC1156" s="30">
        <f>+IFERROR(ROUND(e!BP1154/e!BQ1154*100,1),0)</f>
        <v>503.7</v>
      </c>
      <c r="AD1156" s="101">
        <f>+e!BR1154</f>
        <v>0</v>
      </c>
      <c r="AF1156" s="5"/>
      <c r="AG1156" s="29"/>
      <c r="BG1156" s="5"/>
      <c r="BH1156" s="29"/>
      <c r="CH1156" s="5"/>
      <c r="CI1156" s="29"/>
    </row>
    <row r="1157" spans="2:87">
      <c r="B1157" s="40" t="s">
        <v>2615</v>
      </c>
      <c r="C1157" s="30" t="s">
        <v>2616</v>
      </c>
      <c r="D1157" s="30" t="s">
        <v>1298</v>
      </c>
      <c r="E1157" s="30" t="s">
        <v>2620</v>
      </c>
      <c r="F1157" s="30" t="str">
        <f t="shared" si="115"/>
        <v>愛媛県新居浜市</v>
      </c>
      <c r="G1157" s="41">
        <f>+e!F1155</f>
        <v>114483</v>
      </c>
      <c r="H1157" s="41">
        <f>+e!G1155</f>
        <v>39</v>
      </c>
      <c r="I1157" s="41">
        <f>+SUM(e!H1155:K1155)</f>
        <v>5</v>
      </c>
      <c r="J1157" s="41">
        <f>+SUM(e!L1155:O1155)</f>
        <v>616696</v>
      </c>
      <c r="K1157" s="41">
        <f>+e!P1155</f>
        <v>1489996</v>
      </c>
      <c r="L1157" s="41">
        <f>+SUM(e!Q1155:R1155)</f>
        <v>6045644</v>
      </c>
      <c r="M1157" s="31">
        <f>+IFERROR(ROUND(e!P1155/e!S1155,0),0)</f>
        <v>55185</v>
      </c>
      <c r="N1157" s="30">
        <f>+IFERROR(ROUND(SUM(e!T1155:V1155)/e!S1155,0),0)</f>
        <v>492</v>
      </c>
      <c r="O1157" s="30">
        <f>+IFERROR(ROUND(e!W1155/e!G1155*100,1),0)</f>
        <v>48.7</v>
      </c>
      <c r="P1157" s="41">
        <f>+e!X1155</f>
        <v>6</v>
      </c>
      <c r="Q1157" s="30">
        <f>+IFERROR(ROUND(e!Z1155/e!Y1155*100,1),0)</f>
        <v>0</v>
      </c>
      <c r="R1157" s="30">
        <f>+IFERROR(ROUND(e!AB1155/e!AA1155*100,1),0)</f>
        <v>25.8</v>
      </c>
      <c r="S1157" s="30">
        <f>+IFERROR(ROUND(SUM(e!AC1155:AF1155)/J1157*100,1),0)</f>
        <v>21.2</v>
      </c>
      <c r="T1157" s="30">
        <f>+IFERROR(ROUND(e!AG1155/e!Y1155*100,1),0)</f>
        <v>8.6</v>
      </c>
      <c r="U1157" s="30">
        <f>+IFERROR(ROUND(e!AH1155/SUM(e!AH1155:AJ1155)*100,1),0)</f>
        <v>6.4</v>
      </c>
      <c r="V1157" s="30">
        <f>+IFERROR(ROUND(e!AK1155/SUM(e!AK1155:AQ1155)*100,1),0)</f>
        <v>54</v>
      </c>
      <c r="W1157" s="30">
        <f>+IFERROR(ROUND(SUM(e!AR1155:BG1155)/J1157*100,1),0)</f>
        <v>17.3</v>
      </c>
      <c r="X1157" s="30">
        <f>+IFERROR(ROUND(SUM(e!BH1155:BI1155)/SUM(e!BJ1155:BK1155)*100,1),0)</f>
        <v>115.1</v>
      </c>
      <c r="Y1157" s="30">
        <f t="shared" si="116"/>
        <v>405.7</v>
      </c>
      <c r="Z1157" s="30">
        <f t="shared" si="117"/>
        <v>104.8</v>
      </c>
      <c r="AA1157" s="30">
        <f>+IFERROR(ROUND(K1157/SUM(e!T1155:V1155),1),0)</f>
        <v>112.1</v>
      </c>
      <c r="AB1157" s="42">
        <f>+IFERROR(ROUND((SUM(e!BJ1155:BK1155)-SUM(e!BL1155:BO1155))/SUM(e!T1155:V1155),1),0)</f>
        <v>107</v>
      </c>
      <c r="AC1157" s="30">
        <f>+IFERROR(ROUND(e!BP1155/e!BQ1155*100,1),0)</f>
        <v>309.60000000000002</v>
      </c>
      <c r="AD1157" s="101">
        <f>+e!BR1155</f>
        <v>0</v>
      </c>
      <c r="AF1157" s="5"/>
      <c r="AG1157" s="29"/>
      <c r="BG1157" s="5"/>
      <c r="BH1157" s="29"/>
      <c r="CH1157" s="5"/>
      <c r="CI1157" s="29"/>
    </row>
    <row r="1158" spans="2:87">
      <c r="B1158" s="40" t="s">
        <v>2615</v>
      </c>
      <c r="C1158" s="30" t="s">
        <v>2616</v>
      </c>
      <c r="D1158" s="30" t="s">
        <v>1300</v>
      </c>
      <c r="E1158" s="30" t="s">
        <v>2621</v>
      </c>
      <c r="F1158" s="30" t="str">
        <f t="shared" ref="F1158:F1221" si="118">+C1158&amp;E1158</f>
        <v>愛媛県今治市（大西）</v>
      </c>
      <c r="G1158" s="41">
        <f>+e!F1156</f>
        <v>7961</v>
      </c>
      <c r="H1158" s="41">
        <f>+e!G1156</f>
        <v>0</v>
      </c>
      <c r="I1158" s="41">
        <f>+SUM(e!H1156:K1156)</f>
        <v>0</v>
      </c>
      <c r="J1158" s="41">
        <f>+SUM(e!L1156:O1156)</f>
        <v>102619</v>
      </c>
      <c r="K1158" s="41">
        <f>+e!P1156</f>
        <v>172325</v>
      </c>
      <c r="L1158" s="41">
        <f>+SUM(e!Q1156:R1156)</f>
        <v>929421</v>
      </c>
      <c r="M1158" s="31">
        <f>+IFERROR(ROUND(e!P1156/e!S1156,0),0)</f>
        <v>0</v>
      </c>
      <c r="N1158" s="30">
        <f>+IFERROR(ROUND(SUM(e!T1156:V1156)/e!S1156,0),0)</f>
        <v>0</v>
      </c>
      <c r="O1158" s="30">
        <f>+IFERROR(ROUND(e!W1156/e!G1156*100,1),0)</f>
        <v>0</v>
      </c>
      <c r="P1158" s="41">
        <f>+e!X1156</f>
        <v>0</v>
      </c>
      <c r="Q1158" s="30">
        <f>+IFERROR(ROUND(e!Z1156/e!Y1156*100,1),0)</f>
        <v>0</v>
      </c>
      <c r="R1158" s="30">
        <f>+IFERROR(ROUND(e!AB1156/e!AA1156*100,1),0)</f>
        <v>0</v>
      </c>
      <c r="S1158" s="30">
        <f>+IFERROR(ROUND(SUM(e!AC1156:AF1156)/J1158*100,1),0)</f>
        <v>27.8</v>
      </c>
      <c r="T1158" s="30">
        <f>+IFERROR(ROUND(e!AG1156/e!Y1156*100,1),0)</f>
        <v>0</v>
      </c>
      <c r="U1158" s="30">
        <f>+IFERROR(ROUND(e!AH1156/SUM(e!AH1156:AJ1156)*100,1),0)</f>
        <v>0</v>
      </c>
      <c r="V1158" s="30">
        <f>+IFERROR(ROUND(e!AK1156/SUM(e!AK1156:AQ1156)*100,1),0)</f>
        <v>92.9</v>
      </c>
      <c r="W1158" s="30">
        <f>+IFERROR(ROUND(SUM(e!AR1156:BG1156)/J1158*100,1),0)</f>
        <v>23.2</v>
      </c>
      <c r="X1158" s="30">
        <f>+IFERROR(ROUND(SUM(e!BH1156:BI1156)/SUM(e!BJ1156:BK1156)*100,1),0)</f>
        <v>93.2</v>
      </c>
      <c r="Y1158" s="30">
        <f t="shared" ref="Y1158:Y1221" si="119">+IFERROR(ROUND(L1158/K1158*100,1),0)</f>
        <v>539.29999999999995</v>
      </c>
      <c r="Z1158" s="30">
        <f t="shared" ref="Z1158:Z1221" si="120">+IFERROR(ROUND(AA1158/AB1158*100,1),0)</f>
        <v>90.7</v>
      </c>
      <c r="AA1158" s="30">
        <f>+IFERROR(ROUND(K1158/SUM(e!T1156:V1156),1),0)</f>
        <v>152.80000000000001</v>
      </c>
      <c r="AB1158" s="42">
        <f>+IFERROR(ROUND((SUM(e!BJ1156:BK1156)-SUM(e!BL1156:BO1156))/SUM(e!T1156:V1156),1),0)</f>
        <v>168.4</v>
      </c>
      <c r="AC1158" s="30">
        <f>+IFERROR(ROUND(e!BP1156/e!BQ1156*100,1),0)</f>
        <v>126.7</v>
      </c>
      <c r="AD1158" s="101">
        <f>+e!BR1156</f>
        <v>4315</v>
      </c>
      <c r="AF1158" s="5"/>
      <c r="AG1158" s="29"/>
      <c r="BG1158" s="5"/>
      <c r="BH1158" s="29"/>
      <c r="CH1158" s="5"/>
      <c r="CI1158" s="29"/>
    </row>
    <row r="1159" spans="2:87">
      <c r="B1159" s="40" t="s">
        <v>2615</v>
      </c>
      <c r="C1159" s="30" t="s">
        <v>2616</v>
      </c>
      <c r="D1159" s="30" t="s">
        <v>1523</v>
      </c>
      <c r="E1159" s="30" t="s">
        <v>2622</v>
      </c>
      <c r="F1159" s="30" t="str">
        <f t="shared" si="118"/>
        <v>愛媛県大洲市</v>
      </c>
      <c r="G1159" s="41">
        <f>+e!F1157</f>
        <v>35479</v>
      </c>
      <c r="H1159" s="41">
        <f>+e!G1157</f>
        <v>17</v>
      </c>
      <c r="I1159" s="41">
        <f>+SUM(e!H1157:K1157)</f>
        <v>8</v>
      </c>
      <c r="J1159" s="41">
        <f>+SUM(e!L1157:O1157)</f>
        <v>366842</v>
      </c>
      <c r="K1159" s="41">
        <f>+e!P1157</f>
        <v>701948</v>
      </c>
      <c r="L1159" s="41">
        <f>+SUM(e!Q1157:R1157)</f>
        <v>3301513</v>
      </c>
      <c r="M1159" s="31">
        <f>+IFERROR(ROUND(e!P1157/e!S1157,0),0)</f>
        <v>63813</v>
      </c>
      <c r="N1159" s="30">
        <f>+IFERROR(ROUND(SUM(e!T1157:V1157)/e!S1157,0),0)</f>
        <v>388</v>
      </c>
      <c r="O1159" s="30">
        <f>+IFERROR(ROUND(e!W1157/e!G1157*100,1),0)</f>
        <v>35.299999999999997</v>
      </c>
      <c r="P1159" s="41">
        <f>+e!X1157</f>
        <v>5</v>
      </c>
      <c r="Q1159" s="30">
        <f>+IFERROR(ROUND(e!Z1157/e!Y1157*100,1),0)</f>
        <v>0</v>
      </c>
      <c r="R1159" s="30">
        <f>+IFERROR(ROUND(e!AB1157/e!AA1157*100,1),0)</f>
        <v>60.3</v>
      </c>
      <c r="S1159" s="30">
        <f>+IFERROR(ROUND(SUM(e!AC1157:AF1157)/J1159*100,1),0)</f>
        <v>32.1</v>
      </c>
      <c r="T1159" s="30">
        <f>+IFERROR(ROUND(e!AG1157/e!Y1157*100,1),0)</f>
        <v>0</v>
      </c>
      <c r="U1159" s="30">
        <f>+IFERROR(ROUND(e!AH1157/SUM(e!AH1157:AJ1157)*100,1),0)</f>
        <v>0</v>
      </c>
      <c r="V1159" s="30">
        <f>+IFERROR(ROUND(e!AK1157/SUM(e!AK1157:AQ1157)*100,1),0)</f>
        <v>63.1</v>
      </c>
      <c r="W1159" s="30">
        <f>+IFERROR(ROUND(SUM(e!AR1157:BG1157)/J1159*100,1),0)</f>
        <v>14</v>
      </c>
      <c r="X1159" s="30">
        <f>+IFERROR(ROUND(SUM(e!BH1157:BI1157)/SUM(e!BJ1157:BK1157)*100,1),0)</f>
        <v>105.3</v>
      </c>
      <c r="Y1159" s="30">
        <f t="shared" si="119"/>
        <v>470.3</v>
      </c>
      <c r="Z1159" s="30">
        <f t="shared" si="120"/>
        <v>100.9</v>
      </c>
      <c r="AA1159" s="30">
        <f>+IFERROR(ROUND(K1159/SUM(e!T1157:V1157),1),0)</f>
        <v>164.4</v>
      </c>
      <c r="AB1159" s="42">
        <f>+IFERROR(ROUND((SUM(e!BJ1157:BK1157)-SUM(e!BL1157:BO1157))/SUM(e!T1157:V1157),1),0)</f>
        <v>163</v>
      </c>
      <c r="AC1159" s="30">
        <f>+IFERROR(ROUND(e!BP1157/e!BQ1157*100,1),0)</f>
        <v>274.5</v>
      </c>
      <c r="AD1159" s="101">
        <f>+e!BR1157</f>
        <v>0</v>
      </c>
      <c r="AF1159" s="5"/>
      <c r="AG1159" s="29"/>
      <c r="BG1159" s="5"/>
      <c r="BH1159" s="29"/>
      <c r="CH1159" s="5"/>
      <c r="CI1159" s="29"/>
    </row>
    <row r="1160" spans="2:87">
      <c r="B1160" s="40" t="s">
        <v>2615</v>
      </c>
      <c r="C1160" s="30" t="s">
        <v>2616</v>
      </c>
      <c r="D1160" s="30" t="s">
        <v>1304</v>
      </c>
      <c r="E1160" s="30" t="s">
        <v>2623</v>
      </c>
      <c r="F1160" s="30" t="str">
        <f t="shared" si="118"/>
        <v>愛媛県伊予市</v>
      </c>
      <c r="G1160" s="41">
        <f>+e!F1158</f>
        <v>31994</v>
      </c>
      <c r="H1160" s="41">
        <f>+e!G1158</f>
        <v>10</v>
      </c>
      <c r="I1160" s="41">
        <f>+SUM(e!H1158:K1158)</f>
        <v>5</v>
      </c>
      <c r="J1160" s="41">
        <f>+SUM(e!L1158:O1158)</f>
        <v>268945</v>
      </c>
      <c r="K1160" s="41">
        <f>+e!P1158</f>
        <v>575936</v>
      </c>
      <c r="L1160" s="41">
        <f>+SUM(e!Q1158:R1158)</f>
        <v>4059853</v>
      </c>
      <c r="M1160" s="31">
        <f>+IFERROR(ROUND(e!P1158/e!S1158,0),0)</f>
        <v>57594</v>
      </c>
      <c r="N1160" s="30">
        <f>+IFERROR(ROUND(SUM(e!T1158:V1158)/e!S1158,0),0)</f>
        <v>359</v>
      </c>
      <c r="O1160" s="30">
        <f>+IFERROR(ROUND(e!W1158/e!G1158*100,1),0)</f>
        <v>50</v>
      </c>
      <c r="P1160" s="41">
        <f>+e!X1158</f>
        <v>9</v>
      </c>
      <c r="Q1160" s="30">
        <f>+IFERROR(ROUND(e!Z1158/e!Y1158*100,1),0)</f>
        <v>0</v>
      </c>
      <c r="R1160" s="30">
        <f>+IFERROR(ROUND(e!AB1158/e!AA1158*100,1),0)</f>
        <v>0</v>
      </c>
      <c r="S1160" s="30">
        <f>+IFERROR(ROUND(SUM(e!AC1158:AF1158)/J1160*100,1),0)</f>
        <v>2.4</v>
      </c>
      <c r="T1160" s="30">
        <f>+IFERROR(ROUND(e!AG1158/e!Y1158*100,1),0)</f>
        <v>83.9</v>
      </c>
      <c r="U1160" s="30">
        <f>+IFERROR(ROUND(e!AH1158/SUM(e!AH1158:AJ1158)*100,1),0)</f>
        <v>7.8</v>
      </c>
      <c r="V1160" s="30">
        <f>+IFERROR(ROUND(e!AK1158/SUM(e!AK1158:AQ1158)*100,1),0)</f>
        <v>69.7</v>
      </c>
      <c r="W1160" s="30">
        <f>+IFERROR(ROUND(SUM(e!AR1158:BG1158)/J1160*100,1),0)</f>
        <v>33.799999999999997</v>
      </c>
      <c r="X1160" s="30">
        <f>+IFERROR(ROUND(SUM(e!BH1158:BI1158)/SUM(e!BJ1158:BK1158)*100,1),0)</f>
        <v>109.7</v>
      </c>
      <c r="Y1160" s="30">
        <f t="shared" si="119"/>
        <v>704.9</v>
      </c>
      <c r="Z1160" s="30">
        <f t="shared" si="120"/>
        <v>105.4</v>
      </c>
      <c r="AA1160" s="30">
        <f>+IFERROR(ROUND(K1160/SUM(e!T1158:V1158),1),0)</f>
        <v>160.30000000000001</v>
      </c>
      <c r="AB1160" s="42">
        <f>+IFERROR(ROUND((SUM(e!BJ1158:BK1158)-SUM(e!BL1158:BO1158))/SUM(e!T1158:V1158),1),0)</f>
        <v>152.1</v>
      </c>
      <c r="AC1160" s="30">
        <f>+IFERROR(ROUND(e!BP1158/e!BQ1158*100,1),0)</f>
        <v>324.10000000000002</v>
      </c>
      <c r="AD1160" s="101">
        <f>+e!BR1158</f>
        <v>0</v>
      </c>
      <c r="AF1160" s="5"/>
      <c r="AG1160" s="29"/>
      <c r="BG1160" s="5"/>
      <c r="BH1160" s="29"/>
      <c r="CH1160" s="5"/>
      <c r="CI1160" s="29"/>
    </row>
    <row r="1161" spans="2:87">
      <c r="B1161" s="40" t="s">
        <v>2615</v>
      </c>
      <c r="C1161" s="30" t="s">
        <v>2616</v>
      </c>
      <c r="D1161" s="30" t="s">
        <v>1310</v>
      </c>
      <c r="E1161" s="30" t="s">
        <v>2624</v>
      </c>
      <c r="F1161" s="30" t="str">
        <f t="shared" si="118"/>
        <v>愛媛県内子町</v>
      </c>
      <c r="G1161" s="41">
        <f>+e!F1159</f>
        <v>14415</v>
      </c>
      <c r="H1161" s="41">
        <f>+e!G1159</f>
        <v>3</v>
      </c>
      <c r="I1161" s="41">
        <f>+SUM(e!H1159:K1159)</f>
        <v>26</v>
      </c>
      <c r="J1161" s="41">
        <f>+SUM(e!L1159:O1159)</f>
        <v>370971</v>
      </c>
      <c r="K1161" s="41">
        <f>+e!P1159</f>
        <v>253609</v>
      </c>
      <c r="L1161" s="41">
        <f>+SUM(e!Q1159:R1159)</f>
        <v>2602146</v>
      </c>
      <c r="M1161" s="31">
        <f>+IFERROR(ROUND(e!P1159/e!S1159,0),0)</f>
        <v>84536</v>
      </c>
      <c r="N1161" s="30">
        <f>+IFERROR(ROUND(SUM(e!T1159:V1159)/e!S1159,0),0)</f>
        <v>543</v>
      </c>
      <c r="O1161" s="30">
        <f>+IFERROR(ROUND(e!W1159/e!G1159*100,1),0)</f>
        <v>0</v>
      </c>
      <c r="P1161" s="41">
        <f>+e!X1159</f>
        <v>7</v>
      </c>
      <c r="Q1161" s="30">
        <f>+IFERROR(ROUND(e!Z1159/e!Y1159*100,1),0)</f>
        <v>0</v>
      </c>
      <c r="R1161" s="30">
        <f>+IFERROR(ROUND(e!AB1159/e!AA1159*100,1),0)</f>
        <v>63.2</v>
      </c>
      <c r="S1161" s="30">
        <f>+IFERROR(ROUND(SUM(e!AC1159:AF1159)/J1161*100,1),0)</f>
        <v>17.399999999999999</v>
      </c>
      <c r="T1161" s="30">
        <f>+IFERROR(ROUND(e!AG1159/e!Y1159*100,1),0)</f>
        <v>16.5</v>
      </c>
      <c r="U1161" s="30">
        <f>+IFERROR(ROUND(e!AH1159/SUM(e!AH1159:AJ1159)*100,1),0)</f>
        <v>16.899999999999999</v>
      </c>
      <c r="V1161" s="30">
        <f>+IFERROR(ROUND(e!AK1159/SUM(e!AK1159:AQ1159)*100,1),0)</f>
        <v>19.5</v>
      </c>
      <c r="W1161" s="30">
        <f>+IFERROR(ROUND(SUM(e!AR1159:BG1159)/J1161*100,1),0)</f>
        <v>16</v>
      </c>
      <c r="X1161" s="30">
        <f>+IFERROR(ROUND(SUM(e!BH1159:BI1159)/SUM(e!BJ1159:BK1159)*100,1),0)</f>
        <v>107.5</v>
      </c>
      <c r="Y1161" s="30">
        <f t="shared" si="119"/>
        <v>1026</v>
      </c>
      <c r="Z1161" s="30">
        <f t="shared" si="120"/>
        <v>81.8</v>
      </c>
      <c r="AA1161" s="30">
        <f>+IFERROR(ROUND(K1161/SUM(e!T1159:V1159),1),0)</f>
        <v>155.6</v>
      </c>
      <c r="AB1161" s="42">
        <f>+IFERROR(ROUND((SUM(e!BJ1159:BK1159)-SUM(e!BL1159:BO1159))/SUM(e!T1159:V1159),1),0)</f>
        <v>190.3</v>
      </c>
      <c r="AC1161" s="30">
        <f>+IFERROR(ROUND(e!BP1159/e!BQ1159*100,1),0)</f>
        <v>238.6</v>
      </c>
      <c r="AD1161" s="101">
        <f>+e!BR1159</f>
        <v>0</v>
      </c>
      <c r="AF1161" s="5"/>
      <c r="AG1161" s="29"/>
      <c r="BG1161" s="5"/>
      <c r="BH1161" s="29"/>
      <c r="CH1161" s="5"/>
      <c r="CI1161" s="29"/>
    </row>
    <row r="1162" spans="2:87">
      <c r="B1162" s="40" t="s">
        <v>2615</v>
      </c>
      <c r="C1162" s="30" t="s">
        <v>2616</v>
      </c>
      <c r="D1162" s="30" t="s">
        <v>1312</v>
      </c>
      <c r="E1162" s="30" t="s">
        <v>2625</v>
      </c>
      <c r="F1162" s="30" t="str">
        <f t="shared" si="118"/>
        <v>愛媛県西条市（東予）</v>
      </c>
      <c r="G1162" s="41">
        <f>+e!F1160</f>
        <v>21063</v>
      </c>
      <c r="H1162" s="41">
        <f>+e!G1160</f>
        <v>6</v>
      </c>
      <c r="I1162" s="41">
        <f>+SUM(e!H1160:K1160)</f>
        <v>2</v>
      </c>
      <c r="J1162" s="41">
        <f>+SUM(e!L1160:O1160)</f>
        <v>193600</v>
      </c>
      <c r="K1162" s="41">
        <f>+e!P1160</f>
        <v>780592</v>
      </c>
      <c r="L1162" s="41">
        <f>+SUM(e!Q1160:R1160)</f>
        <v>5681387</v>
      </c>
      <c r="M1162" s="31">
        <f>+IFERROR(ROUND(e!P1160/e!S1160,0),0)</f>
        <v>156118</v>
      </c>
      <c r="N1162" s="30">
        <f>+IFERROR(ROUND(SUM(e!T1160:V1160)/e!S1160,0),0)</f>
        <v>437</v>
      </c>
      <c r="O1162" s="30">
        <f>+IFERROR(ROUND(e!W1160/e!G1160*100,1),0)</f>
        <v>50</v>
      </c>
      <c r="P1162" s="41">
        <f>+e!X1160</f>
        <v>5</v>
      </c>
      <c r="Q1162" s="30">
        <f>+IFERROR(ROUND(e!Z1160/e!Y1160*100,1),0)</f>
        <v>0</v>
      </c>
      <c r="R1162" s="30">
        <f>+IFERROR(ROUND(e!AB1160/e!AA1160*100,1),0)</f>
        <v>50</v>
      </c>
      <c r="S1162" s="30">
        <f>+IFERROR(ROUND(SUM(e!AC1160:AF1160)/J1162*100,1),0)</f>
        <v>40.799999999999997</v>
      </c>
      <c r="T1162" s="30">
        <f>+IFERROR(ROUND(e!AG1160/e!Y1160*100,1),0)</f>
        <v>17.7</v>
      </c>
      <c r="U1162" s="30">
        <f>+IFERROR(ROUND(e!AH1160/SUM(e!AH1160:AJ1160)*100,1),0)</f>
        <v>0</v>
      </c>
      <c r="V1162" s="30">
        <f>+IFERROR(ROUND(e!AK1160/SUM(e!AK1160:AQ1160)*100,1),0)</f>
        <v>56</v>
      </c>
      <c r="W1162" s="30">
        <f>+IFERROR(ROUND(SUM(e!AR1160:BG1160)/J1162*100,1),0)</f>
        <v>13.7</v>
      </c>
      <c r="X1162" s="30">
        <f>+IFERROR(ROUND(SUM(e!BH1160:BI1160)/SUM(e!BJ1160:BK1160)*100,1),0)</f>
        <v>111.9</v>
      </c>
      <c r="Y1162" s="30">
        <f t="shared" si="119"/>
        <v>727.8</v>
      </c>
      <c r="Z1162" s="30">
        <f t="shared" si="120"/>
        <v>109.8</v>
      </c>
      <c r="AA1162" s="30">
        <f>+IFERROR(ROUND(K1162/SUM(e!T1160:V1160),1),0)</f>
        <v>357.4</v>
      </c>
      <c r="AB1162" s="42">
        <f>+IFERROR(ROUND((SUM(e!BJ1160:BK1160)-SUM(e!BL1160:BO1160))/SUM(e!T1160:V1160),1),0)</f>
        <v>325.5</v>
      </c>
      <c r="AC1162" s="30">
        <f>+IFERROR(ROUND(e!BP1160/e!BQ1160*100,1),0)</f>
        <v>343.3</v>
      </c>
      <c r="AD1162" s="101">
        <f>+e!BR1160</f>
        <v>0</v>
      </c>
      <c r="AF1162" s="5"/>
      <c r="AG1162" s="29"/>
      <c r="BG1162" s="5"/>
      <c r="BH1162" s="29"/>
      <c r="CH1162" s="5"/>
      <c r="CI1162" s="29"/>
    </row>
    <row r="1163" spans="2:87">
      <c r="B1163" s="40" t="s">
        <v>2615</v>
      </c>
      <c r="C1163" s="30" t="s">
        <v>2616</v>
      </c>
      <c r="D1163" s="30" t="s">
        <v>1314</v>
      </c>
      <c r="E1163" s="30" t="s">
        <v>2626</v>
      </c>
      <c r="F1163" s="30" t="str">
        <f t="shared" si="118"/>
        <v>愛媛県西条市（丹原）</v>
      </c>
      <c r="G1163" s="41">
        <f>+e!F1161</f>
        <v>7143</v>
      </c>
      <c r="H1163" s="41">
        <f>+e!G1161</f>
        <v>2</v>
      </c>
      <c r="I1163" s="41">
        <f>+SUM(e!H1161:K1161)</f>
        <v>1</v>
      </c>
      <c r="J1163" s="41">
        <f>+SUM(e!L1161:O1161)</f>
        <v>106256</v>
      </c>
      <c r="K1163" s="41">
        <f>+e!P1161</f>
        <v>0</v>
      </c>
      <c r="L1163" s="41">
        <f>+SUM(e!Q1161:R1161)</f>
        <v>0</v>
      </c>
      <c r="M1163" s="31">
        <f>+IFERROR(ROUND(e!P1161/e!S1161,0),0)</f>
        <v>0</v>
      </c>
      <c r="N1163" s="30">
        <f>+IFERROR(ROUND(SUM(e!T1161:V1161)/e!S1161,0),0)</f>
        <v>381</v>
      </c>
      <c r="O1163" s="30">
        <f>+IFERROR(ROUND(e!W1161/e!G1161*100,1),0)</f>
        <v>0</v>
      </c>
      <c r="P1163" s="41">
        <f>+e!X1161</f>
        <v>8</v>
      </c>
      <c r="Q1163" s="30">
        <f>+IFERROR(ROUND(e!Z1161/e!Y1161*100,1),0)</f>
        <v>0</v>
      </c>
      <c r="R1163" s="30">
        <f>+IFERROR(ROUND(e!AB1161/e!AA1161*100,1),0)</f>
        <v>100</v>
      </c>
      <c r="S1163" s="30">
        <f>+IFERROR(ROUND(SUM(e!AC1161:AF1161)/J1163*100,1),0)</f>
        <v>1.1000000000000001</v>
      </c>
      <c r="T1163" s="30">
        <f>+IFERROR(ROUND(e!AG1161/e!Y1161*100,1),0)</f>
        <v>33.299999999999997</v>
      </c>
      <c r="U1163" s="30">
        <f>+IFERROR(ROUND(e!AH1161/SUM(e!AH1161:AJ1161)*100,1),0)</f>
        <v>44.4</v>
      </c>
      <c r="V1163" s="30">
        <f>+IFERROR(ROUND(e!AK1161/SUM(e!AK1161:AQ1161)*100,1),0)</f>
        <v>100</v>
      </c>
      <c r="W1163" s="30">
        <f>+IFERROR(ROUND(SUM(e!AR1161:BG1161)/J1163*100,1),0)</f>
        <v>15.5</v>
      </c>
      <c r="X1163" s="30">
        <f>+IFERROR(ROUND(SUM(e!BH1161:BI1161)/SUM(e!BJ1161:BK1161)*100,1),0)</f>
        <v>0</v>
      </c>
      <c r="Y1163" s="30">
        <f t="shared" si="119"/>
        <v>0</v>
      </c>
      <c r="Z1163" s="30">
        <f t="shared" si="120"/>
        <v>0</v>
      </c>
      <c r="AA1163" s="30">
        <f>+IFERROR(ROUND(K1163/SUM(e!T1161:V1161),1),0)</f>
        <v>0</v>
      </c>
      <c r="AB1163" s="42">
        <f>+IFERROR(ROUND((SUM(e!BJ1161:BK1161)-SUM(e!BL1161:BO1161))/SUM(e!T1161:V1161),1),0)</f>
        <v>0</v>
      </c>
      <c r="AC1163" s="30">
        <f>+IFERROR(ROUND(e!BP1161/e!BQ1161*100,1),0)</f>
        <v>0</v>
      </c>
      <c r="AD1163" s="101">
        <f>+e!BR1161</f>
        <v>0</v>
      </c>
      <c r="AF1163" s="5"/>
      <c r="AG1163" s="29"/>
      <c r="BG1163" s="5"/>
      <c r="BH1163" s="29"/>
      <c r="CH1163" s="5"/>
      <c r="CI1163" s="29"/>
    </row>
    <row r="1164" spans="2:87">
      <c r="B1164" s="40" t="s">
        <v>2615</v>
      </c>
      <c r="C1164" s="30" t="s">
        <v>2616</v>
      </c>
      <c r="D1164" s="30" t="s">
        <v>1320</v>
      </c>
      <c r="E1164" s="30" t="s">
        <v>2627</v>
      </c>
      <c r="F1164" s="30" t="str">
        <f t="shared" si="118"/>
        <v>愛媛県今治市（朝倉）</v>
      </c>
      <c r="G1164" s="41">
        <f>+e!F1162</f>
        <v>4191</v>
      </c>
      <c r="H1164" s="41">
        <f>+e!G1162</f>
        <v>0</v>
      </c>
      <c r="I1164" s="41">
        <f>+SUM(e!H1162:K1162)</f>
        <v>2</v>
      </c>
      <c r="J1164" s="41">
        <f>+SUM(e!L1162:O1162)</f>
        <v>81516</v>
      </c>
      <c r="K1164" s="41">
        <f>+e!P1162</f>
        <v>67036</v>
      </c>
      <c r="L1164" s="41">
        <f>+SUM(e!Q1162:R1162)</f>
        <v>743978</v>
      </c>
      <c r="M1164" s="31">
        <f>+IFERROR(ROUND(e!P1162/e!S1162,0),0)</f>
        <v>0</v>
      </c>
      <c r="N1164" s="30">
        <f>+IFERROR(ROUND(SUM(e!T1162:V1162)/e!S1162,0),0)</f>
        <v>0</v>
      </c>
      <c r="O1164" s="30">
        <f>+IFERROR(ROUND(e!W1162/e!G1162*100,1),0)</f>
        <v>0</v>
      </c>
      <c r="P1164" s="41">
        <f>+e!X1162</f>
        <v>0</v>
      </c>
      <c r="Q1164" s="30">
        <f>+IFERROR(ROUND(e!Z1162/e!Y1162*100,1),0)</f>
        <v>0</v>
      </c>
      <c r="R1164" s="30">
        <f>+IFERROR(ROUND(e!AB1162/e!AA1162*100,1),0)</f>
        <v>11.8</v>
      </c>
      <c r="S1164" s="30">
        <f>+IFERROR(ROUND(SUM(e!AC1162:AF1162)/J1164*100,1),0)</f>
        <v>10</v>
      </c>
      <c r="T1164" s="30">
        <f>+IFERROR(ROUND(e!AG1162/e!Y1162*100,1),0)</f>
        <v>19</v>
      </c>
      <c r="U1164" s="30">
        <f>+IFERROR(ROUND(e!AH1162/SUM(e!AH1162:AJ1162)*100,1),0)</f>
        <v>73.2</v>
      </c>
      <c r="V1164" s="30">
        <f>+IFERROR(ROUND(e!AK1162/SUM(e!AK1162:AQ1162)*100,1),0)</f>
        <v>87.4</v>
      </c>
      <c r="W1164" s="30">
        <f>+IFERROR(ROUND(SUM(e!AR1162:BG1162)/J1164*100,1),0)</f>
        <v>8.6999999999999993</v>
      </c>
      <c r="X1164" s="30">
        <f>+IFERROR(ROUND(SUM(e!BH1162:BI1162)/SUM(e!BJ1162:BK1162)*100,1),0)</f>
        <v>62.3</v>
      </c>
      <c r="Y1164" s="30">
        <f t="shared" si="119"/>
        <v>1109.8</v>
      </c>
      <c r="Z1164" s="30">
        <f t="shared" si="120"/>
        <v>51.6</v>
      </c>
      <c r="AA1164" s="30">
        <f>+IFERROR(ROUND(K1164/SUM(e!T1162:V1162),1),0)</f>
        <v>157</v>
      </c>
      <c r="AB1164" s="42">
        <f>+IFERROR(ROUND((SUM(e!BJ1162:BK1162)-SUM(e!BL1162:BO1162))/SUM(e!T1162:V1162),1),0)</f>
        <v>304.39999999999998</v>
      </c>
      <c r="AC1164" s="30">
        <f>+IFERROR(ROUND(e!BP1162/e!BQ1162*100,1),0)</f>
        <v>-341.3</v>
      </c>
      <c r="AD1164" s="101">
        <f>+e!BR1162</f>
        <v>0</v>
      </c>
      <c r="AF1164" s="5"/>
      <c r="AG1164" s="29"/>
      <c r="BG1164" s="5"/>
      <c r="BH1164" s="29"/>
      <c r="CH1164" s="5"/>
      <c r="CI1164" s="29"/>
    </row>
    <row r="1165" spans="2:87">
      <c r="B1165" s="40" t="s">
        <v>2615</v>
      </c>
      <c r="C1165" s="30" t="s">
        <v>2616</v>
      </c>
      <c r="D1165" s="30" t="s">
        <v>1322</v>
      </c>
      <c r="E1165" s="30" t="s">
        <v>2628</v>
      </c>
      <c r="F1165" s="30" t="str">
        <f t="shared" si="118"/>
        <v>愛媛県伊方町</v>
      </c>
      <c r="G1165" s="41">
        <f>+e!F1163</f>
        <v>9094</v>
      </c>
      <c r="H1165" s="41">
        <f>+e!G1163</f>
        <v>5</v>
      </c>
      <c r="I1165" s="41">
        <f>+SUM(e!H1163:K1163)</f>
        <v>5</v>
      </c>
      <c r="J1165" s="41">
        <f>+SUM(e!L1163:O1163)</f>
        <v>224415</v>
      </c>
      <c r="K1165" s="41">
        <f>+e!P1163</f>
        <v>226278</v>
      </c>
      <c r="L1165" s="41">
        <f>+SUM(e!Q1163:R1163)</f>
        <v>385931</v>
      </c>
      <c r="M1165" s="31">
        <f>+IFERROR(ROUND(e!P1163/e!S1163,0),0)</f>
        <v>45256</v>
      </c>
      <c r="N1165" s="30">
        <f>+IFERROR(ROUND(SUM(e!T1163:V1163)/e!S1163,0),0)</f>
        <v>218</v>
      </c>
      <c r="O1165" s="30">
        <f>+IFERROR(ROUND(e!W1163/e!G1163*100,1),0)</f>
        <v>40</v>
      </c>
      <c r="P1165" s="41">
        <f>+e!X1163</f>
        <v>8</v>
      </c>
      <c r="Q1165" s="30">
        <f>+IFERROR(ROUND(e!Z1163/e!Y1163*100,1),0)</f>
        <v>0</v>
      </c>
      <c r="R1165" s="30">
        <f>+IFERROR(ROUND(e!AB1163/e!AA1163*100,1),0)</f>
        <v>35</v>
      </c>
      <c r="S1165" s="30">
        <f>+IFERROR(ROUND(SUM(e!AC1163:AF1163)/J1165*100,1),0)</f>
        <v>0.1</v>
      </c>
      <c r="T1165" s="30">
        <f>+IFERROR(ROUND(e!AG1163/e!Y1163*100,1),0)</f>
        <v>0</v>
      </c>
      <c r="U1165" s="30">
        <f>+IFERROR(ROUND(e!AH1163/SUM(e!AH1163:AJ1163)*100,1),0)</f>
        <v>0</v>
      </c>
      <c r="V1165" s="30">
        <f>+IFERROR(ROUND(e!AK1163/SUM(e!AK1163:AQ1163)*100,1),0)</f>
        <v>0</v>
      </c>
      <c r="W1165" s="30">
        <f>+IFERROR(ROUND(SUM(e!AR1163:BG1163)/J1165*100,1),0)</f>
        <v>1.6</v>
      </c>
      <c r="X1165" s="30">
        <f>+IFERROR(ROUND(SUM(e!BH1163:BI1163)/SUM(e!BJ1163:BK1163)*100,1),0)</f>
        <v>102.1</v>
      </c>
      <c r="Y1165" s="30">
        <f t="shared" si="119"/>
        <v>170.6</v>
      </c>
      <c r="Z1165" s="30">
        <f t="shared" si="120"/>
        <v>74.2</v>
      </c>
      <c r="AA1165" s="30">
        <f>+IFERROR(ROUND(K1165/SUM(e!T1163:V1163),1),0)</f>
        <v>207.2</v>
      </c>
      <c r="AB1165" s="42">
        <f>+IFERROR(ROUND((SUM(e!BJ1163:BK1163)-SUM(e!BL1163:BO1163))/SUM(e!T1163:V1163),1),0)</f>
        <v>279.2</v>
      </c>
      <c r="AC1165" s="30">
        <f>+IFERROR(ROUND(e!BP1163/e!BQ1163*100,1),0)</f>
        <v>332.6</v>
      </c>
      <c r="AD1165" s="101">
        <f>+e!BR1163</f>
        <v>4870</v>
      </c>
      <c r="AF1165" s="5"/>
      <c r="AG1165" s="29"/>
      <c r="BG1165" s="5"/>
      <c r="BH1165" s="29"/>
      <c r="CH1165" s="5"/>
      <c r="CI1165" s="29"/>
    </row>
    <row r="1166" spans="2:87">
      <c r="B1166" s="40" t="s">
        <v>2615</v>
      </c>
      <c r="C1166" s="30" t="s">
        <v>2616</v>
      </c>
      <c r="D1166" s="30" t="s">
        <v>1485</v>
      </c>
      <c r="E1166" s="30" t="s">
        <v>2629</v>
      </c>
      <c r="F1166" s="30" t="str">
        <f t="shared" si="118"/>
        <v>愛媛県西条市（小松）</v>
      </c>
      <c r="G1166" s="41">
        <f>+e!F1164</f>
        <v>8438</v>
      </c>
      <c r="H1166" s="41">
        <f>+e!G1164</f>
        <v>4</v>
      </c>
      <c r="I1166" s="41">
        <f>+SUM(e!H1164:K1164)</f>
        <v>2</v>
      </c>
      <c r="J1166" s="41">
        <f>+SUM(e!L1164:O1164)</f>
        <v>65588</v>
      </c>
      <c r="K1166" s="41">
        <f>+e!P1164</f>
        <v>0</v>
      </c>
      <c r="L1166" s="41">
        <f>+SUM(e!Q1164:R1164)</f>
        <v>0</v>
      </c>
      <c r="M1166" s="31">
        <f>+IFERROR(ROUND(e!P1164/e!S1164,0),0)</f>
        <v>0</v>
      </c>
      <c r="N1166" s="30">
        <f>+IFERROR(ROUND(SUM(e!T1164:V1164)/e!S1164,0),0)</f>
        <v>256</v>
      </c>
      <c r="O1166" s="30">
        <f>+IFERROR(ROUND(e!W1164/e!G1164*100,1),0)</f>
        <v>0</v>
      </c>
      <c r="P1166" s="41">
        <f>+e!X1164</f>
        <v>4</v>
      </c>
      <c r="Q1166" s="30">
        <f>+IFERROR(ROUND(e!Z1164/e!Y1164*100,1),0)</f>
        <v>0</v>
      </c>
      <c r="R1166" s="30">
        <f>+IFERROR(ROUND(e!AB1164/e!AA1164*100,1),0)</f>
        <v>40</v>
      </c>
      <c r="S1166" s="30">
        <f>+IFERROR(ROUND(SUM(e!AC1164:AF1164)/J1166*100,1),0)</f>
        <v>1.7</v>
      </c>
      <c r="T1166" s="30">
        <f>+IFERROR(ROUND(e!AG1164/e!Y1164*100,1),0)</f>
        <v>0</v>
      </c>
      <c r="U1166" s="30">
        <f>+IFERROR(ROUND(e!AH1164/SUM(e!AH1164:AJ1164)*100,1),0)</f>
        <v>0</v>
      </c>
      <c r="V1166" s="30">
        <f>+IFERROR(ROUND(e!AK1164/SUM(e!AK1164:AQ1164)*100,1),0)</f>
        <v>9.4</v>
      </c>
      <c r="W1166" s="30">
        <f>+IFERROR(ROUND(SUM(e!AR1164:BG1164)/J1166*100,1),0)</f>
        <v>6.5</v>
      </c>
      <c r="X1166" s="30">
        <f>+IFERROR(ROUND(SUM(e!BH1164:BI1164)/SUM(e!BJ1164:BK1164)*100,1),0)</f>
        <v>0</v>
      </c>
      <c r="Y1166" s="30">
        <f t="shared" si="119"/>
        <v>0</v>
      </c>
      <c r="Z1166" s="30">
        <f t="shared" si="120"/>
        <v>0</v>
      </c>
      <c r="AA1166" s="30">
        <f>+IFERROR(ROUND(K1166/SUM(e!T1164:V1164),1),0)</f>
        <v>0</v>
      </c>
      <c r="AB1166" s="42">
        <f>+IFERROR(ROUND((SUM(e!BJ1164:BK1164)-SUM(e!BL1164:BO1164))/SUM(e!T1164:V1164),1),0)</f>
        <v>0</v>
      </c>
      <c r="AC1166" s="30">
        <f>+IFERROR(ROUND(e!BP1164/e!BQ1164*100,1),0)</f>
        <v>0</v>
      </c>
      <c r="AD1166" s="101">
        <f>+e!BR1164</f>
        <v>0</v>
      </c>
      <c r="AF1166" s="5"/>
      <c r="AG1166" s="29"/>
      <c r="BG1166" s="5"/>
      <c r="BH1166" s="29"/>
      <c r="CH1166" s="5"/>
      <c r="CI1166" s="29"/>
    </row>
    <row r="1167" spans="2:87">
      <c r="B1167" s="40" t="s">
        <v>2615</v>
      </c>
      <c r="C1167" s="30" t="s">
        <v>2616</v>
      </c>
      <c r="D1167" s="30" t="s">
        <v>1328</v>
      </c>
      <c r="E1167" s="30" t="s">
        <v>2630</v>
      </c>
      <c r="F1167" s="30" t="str">
        <f t="shared" si="118"/>
        <v>愛媛県上島町</v>
      </c>
      <c r="G1167" s="41">
        <f>+e!F1165</f>
        <v>6107</v>
      </c>
      <c r="H1167" s="41">
        <f>+e!G1165</f>
        <v>2</v>
      </c>
      <c r="I1167" s="41">
        <f>+SUM(e!H1165:K1165)</f>
        <v>0</v>
      </c>
      <c r="J1167" s="41">
        <f>+SUM(e!L1165:O1165)</f>
        <v>119780</v>
      </c>
      <c r="K1167" s="41">
        <f>+e!P1165</f>
        <v>176960</v>
      </c>
      <c r="L1167" s="41">
        <f>+SUM(e!Q1165:R1165)</f>
        <v>0</v>
      </c>
      <c r="M1167" s="31">
        <f>+IFERROR(ROUND(e!P1165/e!S1165,0),0)</f>
        <v>88480</v>
      </c>
      <c r="N1167" s="30">
        <f>+IFERROR(ROUND(SUM(e!T1165:V1165)/e!S1165,0),0)</f>
        <v>307</v>
      </c>
      <c r="O1167" s="30">
        <f>+IFERROR(ROUND(e!W1165/e!G1165*100,1),0)</f>
        <v>50</v>
      </c>
      <c r="P1167" s="41">
        <f>+e!X1165</f>
        <v>4</v>
      </c>
      <c r="Q1167" s="30">
        <f>+IFERROR(ROUND(e!Z1165/e!Y1165*100,1),0)</f>
        <v>0</v>
      </c>
      <c r="R1167" s="30">
        <f>+IFERROR(ROUND(e!AB1165/e!AA1165*100,1),0)</f>
        <v>0</v>
      </c>
      <c r="S1167" s="30">
        <f>+IFERROR(ROUND(SUM(e!AC1165:AF1165)/J1167*100,1),0)</f>
        <v>0</v>
      </c>
      <c r="T1167" s="30">
        <f>+IFERROR(ROUND(e!AG1165/e!Y1165*100,1),0)</f>
        <v>0</v>
      </c>
      <c r="U1167" s="30">
        <f>+IFERROR(ROUND(e!AH1165/SUM(e!AH1165:AJ1165)*100,1),0)</f>
        <v>0</v>
      </c>
      <c r="V1167" s="30">
        <f>+IFERROR(ROUND(e!AK1165/SUM(e!AK1165:AQ1165)*100,1),0)</f>
        <v>88.9</v>
      </c>
      <c r="W1167" s="30">
        <f>+IFERROR(ROUND(SUM(e!AR1165:BG1165)/J1167*100,1),0)</f>
        <v>2.9</v>
      </c>
      <c r="X1167" s="30">
        <f>+IFERROR(ROUND(SUM(e!BH1165:BI1165)/SUM(e!BJ1165:BK1165)*100,1),0)</f>
        <v>110.4</v>
      </c>
      <c r="Y1167" s="30">
        <f t="shared" si="119"/>
        <v>0</v>
      </c>
      <c r="Z1167" s="30">
        <f t="shared" si="120"/>
        <v>112.8</v>
      </c>
      <c r="AA1167" s="30">
        <f>+IFERROR(ROUND(K1167/SUM(e!T1165:V1165),1),0)</f>
        <v>288.7</v>
      </c>
      <c r="AB1167" s="42">
        <f>+IFERROR(ROUND((SUM(e!BJ1165:BK1165)-SUM(e!BL1165:BO1165))/SUM(e!T1165:V1165),1),0)</f>
        <v>255.9</v>
      </c>
      <c r="AC1167" s="30">
        <f>+IFERROR(ROUND(e!BP1165/e!BQ1165*100,1),0)</f>
        <v>900.4</v>
      </c>
      <c r="AD1167" s="101">
        <f>+e!BR1165</f>
        <v>4600</v>
      </c>
      <c r="AF1167" s="5"/>
      <c r="AG1167" s="29"/>
      <c r="BG1167" s="5"/>
      <c r="BH1167" s="29"/>
      <c r="CH1167" s="5"/>
      <c r="CI1167" s="29"/>
    </row>
    <row r="1168" spans="2:87">
      <c r="B1168" s="40" t="s">
        <v>2615</v>
      </c>
      <c r="C1168" s="30" t="s">
        <v>2616</v>
      </c>
      <c r="D1168" s="30" t="s">
        <v>1330</v>
      </c>
      <c r="E1168" s="30" t="s">
        <v>2631</v>
      </c>
      <c r="F1168" s="30" t="str">
        <f t="shared" si="118"/>
        <v>愛媛県砥部町</v>
      </c>
      <c r="G1168" s="41">
        <f>+e!F1166</f>
        <v>19919</v>
      </c>
      <c r="H1168" s="41">
        <f>+e!G1166</f>
        <v>5</v>
      </c>
      <c r="I1168" s="41">
        <f>+SUM(e!H1166:K1166)</f>
        <v>1</v>
      </c>
      <c r="J1168" s="41">
        <f>+SUM(e!L1166:O1166)</f>
        <v>162711</v>
      </c>
      <c r="K1168" s="41">
        <f>+e!P1166</f>
        <v>269691</v>
      </c>
      <c r="L1168" s="41">
        <f>+SUM(e!Q1166:R1166)</f>
        <v>1664064</v>
      </c>
      <c r="M1168" s="31">
        <f>+IFERROR(ROUND(e!P1166/e!S1166,0),0)</f>
        <v>89897</v>
      </c>
      <c r="N1168" s="30">
        <f>+IFERROR(ROUND(SUM(e!T1166:V1166)/e!S1166,0),0)</f>
        <v>750</v>
      </c>
      <c r="O1168" s="30">
        <f>+IFERROR(ROUND(e!W1166/e!G1166*100,1),0)</f>
        <v>40</v>
      </c>
      <c r="P1168" s="41">
        <f>+e!X1166</f>
        <v>7</v>
      </c>
      <c r="Q1168" s="30">
        <f>+IFERROR(ROUND(e!Z1166/e!Y1166*100,1),0)</f>
        <v>0</v>
      </c>
      <c r="R1168" s="30">
        <f>+IFERROR(ROUND(e!AB1166/e!AA1166*100,1),0)</f>
        <v>35.5</v>
      </c>
      <c r="S1168" s="30">
        <f>+IFERROR(ROUND(SUM(e!AC1166:AF1166)/J1168*100,1),0)</f>
        <v>0</v>
      </c>
      <c r="T1168" s="30">
        <f>+IFERROR(ROUND(e!AG1166/e!Y1166*100,1),0)</f>
        <v>0</v>
      </c>
      <c r="U1168" s="30">
        <f>+IFERROR(ROUND(e!AH1166/SUM(e!AH1166:AJ1166)*100,1),0)</f>
        <v>94.8</v>
      </c>
      <c r="V1168" s="30">
        <f>+IFERROR(ROUND(e!AK1166/SUM(e!AK1166:AQ1166)*100,1),0)</f>
        <v>49.4</v>
      </c>
      <c r="W1168" s="30">
        <f>+IFERROR(ROUND(SUM(e!AR1166:BG1166)/J1168*100,1),0)</f>
        <v>12.5</v>
      </c>
      <c r="X1168" s="30">
        <f>+IFERROR(ROUND(SUM(e!BH1166:BI1166)/SUM(e!BJ1166:BK1166)*100,1),0)</f>
        <v>102.6</v>
      </c>
      <c r="Y1168" s="30">
        <f t="shared" si="119"/>
        <v>617</v>
      </c>
      <c r="Z1168" s="30">
        <f t="shared" si="120"/>
        <v>100.8</v>
      </c>
      <c r="AA1168" s="30">
        <f>+IFERROR(ROUND(K1168/SUM(e!T1166:V1166),1),0)</f>
        <v>119.9</v>
      </c>
      <c r="AB1168" s="42">
        <f>+IFERROR(ROUND((SUM(e!BJ1166:BK1166)-SUM(e!BL1166:BO1166))/SUM(e!T1166:V1166),1),0)</f>
        <v>119</v>
      </c>
      <c r="AC1168" s="30">
        <f>+IFERROR(ROUND(e!BP1166/e!BQ1166*100,1),0)</f>
        <v>311.89999999999998</v>
      </c>
      <c r="AD1168" s="101">
        <f>+e!BR1166</f>
        <v>0</v>
      </c>
      <c r="AF1168" s="5"/>
      <c r="AG1168" s="29"/>
      <c r="BG1168" s="5"/>
      <c r="BH1168" s="29"/>
      <c r="CH1168" s="5"/>
      <c r="CI1168" s="29"/>
    </row>
    <row r="1169" spans="2:87">
      <c r="B1169" s="40" t="s">
        <v>2615</v>
      </c>
      <c r="C1169" s="30" t="s">
        <v>2616</v>
      </c>
      <c r="D1169" s="30" t="s">
        <v>1332</v>
      </c>
      <c r="E1169" s="30" t="s">
        <v>2632</v>
      </c>
      <c r="F1169" s="30" t="str">
        <f t="shared" si="118"/>
        <v>愛媛県今治市（波方）</v>
      </c>
      <c r="G1169" s="41">
        <f>+e!F1167</f>
        <v>7964</v>
      </c>
      <c r="H1169" s="41">
        <f>+e!G1167</f>
        <v>0</v>
      </c>
      <c r="I1169" s="41">
        <f>+SUM(e!H1167:K1167)</f>
        <v>0</v>
      </c>
      <c r="J1169" s="41">
        <f>+SUM(e!L1167:O1167)</f>
        <v>85560</v>
      </c>
      <c r="K1169" s="41">
        <f>+e!P1167</f>
        <v>145097</v>
      </c>
      <c r="L1169" s="41">
        <f>+SUM(e!Q1167:R1167)</f>
        <v>81472</v>
      </c>
      <c r="M1169" s="31">
        <f>+IFERROR(ROUND(e!P1167/e!S1167,0),0)</f>
        <v>0</v>
      </c>
      <c r="N1169" s="30">
        <f>+IFERROR(ROUND(SUM(e!T1167:V1167)/e!S1167,0),0)</f>
        <v>0</v>
      </c>
      <c r="O1169" s="30">
        <f>+IFERROR(ROUND(e!W1167/e!G1167*100,1),0)</f>
        <v>0</v>
      </c>
      <c r="P1169" s="41">
        <f>+e!X1167</f>
        <v>0</v>
      </c>
      <c r="Q1169" s="30">
        <f>+IFERROR(ROUND(e!Z1167/e!Y1167*100,1),0)</f>
        <v>0</v>
      </c>
      <c r="R1169" s="30">
        <f>+IFERROR(ROUND(e!AB1167/e!AA1167*100,1),0)</f>
        <v>0</v>
      </c>
      <c r="S1169" s="30">
        <f>+IFERROR(ROUND(SUM(e!AC1167:AF1167)/J1169*100,1),0)</f>
        <v>11.7</v>
      </c>
      <c r="T1169" s="30">
        <f>+IFERROR(ROUND(e!AG1167/e!Y1167*100,1),0)</f>
        <v>0</v>
      </c>
      <c r="U1169" s="30">
        <f>+IFERROR(ROUND(e!AH1167/SUM(e!AH1167:AJ1167)*100,1),0)</f>
        <v>20.3</v>
      </c>
      <c r="V1169" s="30">
        <f>+IFERROR(ROUND(e!AK1167/SUM(e!AK1167:AQ1167)*100,1),0)</f>
        <v>100</v>
      </c>
      <c r="W1169" s="30">
        <f>+IFERROR(ROUND(SUM(e!AR1167:BG1167)/J1169*100,1),0)</f>
        <v>14.8</v>
      </c>
      <c r="X1169" s="30">
        <f>+IFERROR(ROUND(SUM(e!BH1167:BI1167)/SUM(e!BJ1167:BK1167)*100,1),0)</f>
        <v>109.6</v>
      </c>
      <c r="Y1169" s="30">
        <f t="shared" si="119"/>
        <v>56.2</v>
      </c>
      <c r="Z1169" s="30">
        <f t="shared" si="120"/>
        <v>106.4</v>
      </c>
      <c r="AA1169" s="30">
        <f>+IFERROR(ROUND(K1169/SUM(e!T1167:V1167),1),0)</f>
        <v>162.1</v>
      </c>
      <c r="AB1169" s="42">
        <f>+IFERROR(ROUND((SUM(e!BJ1167:BK1167)-SUM(e!BL1167:BO1167))/SUM(e!T1167:V1167),1),0)</f>
        <v>152.30000000000001</v>
      </c>
      <c r="AC1169" s="30">
        <f>+IFERROR(ROUND(e!BP1167/e!BQ1167*100,1),0)</f>
        <v>48.6</v>
      </c>
      <c r="AD1169" s="101">
        <f>+e!BR1167</f>
        <v>3000</v>
      </c>
      <c r="AF1169" s="5"/>
      <c r="AG1169" s="29"/>
      <c r="BG1169" s="5"/>
      <c r="BH1169" s="29"/>
      <c r="CH1169" s="5"/>
      <c r="CI1169" s="29"/>
    </row>
    <row r="1170" spans="2:87">
      <c r="B1170" s="40" t="s">
        <v>2615</v>
      </c>
      <c r="C1170" s="30" t="s">
        <v>2616</v>
      </c>
      <c r="D1170" s="30" t="s">
        <v>1334</v>
      </c>
      <c r="E1170" s="30" t="s">
        <v>2633</v>
      </c>
      <c r="F1170" s="30" t="str">
        <f t="shared" si="118"/>
        <v>愛媛県今治市（菊間）</v>
      </c>
      <c r="G1170" s="41">
        <f>+e!F1168</f>
        <v>5100</v>
      </c>
      <c r="H1170" s="41">
        <f>+e!G1168</f>
        <v>0</v>
      </c>
      <c r="I1170" s="41">
        <f>+SUM(e!H1168:K1168)</f>
        <v>4</v>
      </c>
      <c r="J1170" s="41">
        <f>+SUM(e!L1168:O1168)</f>
        <v>82636</v>
      </c>
      <c r="K1170" s="41">
        <f>+e!P1168</f>
        <v>89434</v>
      </c>
      <c r="L1170" s="41">
        <f>+SUM(e!Q1168:R1168)</f>
        <v>406067</v>
      </c>
      <c r="M1170" s="31">
        <f>+IFERROR(ROUND(e!P1168/e!S1168,0),0)</f>
        <v>0</v>
      </c>
      <c r="N1170" s="30">
        <f>+IFERROR(ROUND(SUM(e!T1168:V1168)/e!S1168,0),0)</f>
        <v>0</v>
      </c>
      <c r="O1170" s="30">
        <f>+IFERROR(ROUND(e!W1168/e!G1168*100,1),0)</f>
        <v>0</v>
      </c>
      <c r="P1170" s="41">
        <f>+e!X1168</f>
        <v>0</v>
      </c>
      <c r="Q1170" s="30">
        <f>+IFERROR(ROUND(e!Z1168/e!Y1168*100,1),0)</f>
        <v>0</v>
      </c>
      <c r="R1170" s="30">
        <f>+IFERROR(ROUND(e!AB1168/e!AA1168*100,1),0)</f>
        <v>92.1</v>
      </c>
      <c r="S1170" s="30">
        <f>+IFERROR(ROUND(SUM(e!AC1168:AF1168)/J1170*100,1),0)</f>
        <v>23.2</v>
      </c>
      <c r="T1170" s="30">
        <f>+IFERROR(ROUND(e!AG1168/e!Y1168*100,1),0)</f>
        <v>0</v>
      </c>
      <c r="U1170" s="30">
        <f>+IFERROR(ROUND(e!AH1168/SUM(e!AH1168:AJ1168)*100,1),0)</f>
        <v>0</v>
      </c>
      <c r="V1170" s="30">
        <f>+IFERROR(ROUND(e!AK1168/SUM(e!AK1168:AQ1168)*100,1),0)</f>
        <v>98.2</v>
      </c>
      <c r="W1170" s="30">
        <f>+IFERROR(ROUND(SUM(e!AR1168:BG1168)/J1170*100,1),0)</f>
        <v>17.899999999999999</v>
      </c>
      <c r="X1170" s="30">
        <f>+IFERROR(ROUND(SUM(e!BH1168:BI1168)/SUM(e!BJ1168:BK1168)*100,1),0)</f>
        <v>97.6</v>
      </c>
      <c r="Y1170" s="30">
        <f t="shared" si="119"/>
        <v>454</v>
      </c>
      <c r="Z1170" s="30">
        <f t="shared" si="120"/>
        <v>95.1</v>
      </c>
      <c r="AA1170" s="30">
        <f>+IFERROR(ROUND(K1170/SUM(e!T1168:V1168),1),0)</f>
        <v>163.5</v>
      </c>
      <c r="AB1170" s="42">
        <f>+IFERROR(ROUND((SUM(e!BJ1168:BK1168)-SUM(e!BL1168:BO1168))/SUM(e!T1168:V1168),1),0)</f>
        <v>171.9</v>
      </c>
      <c r="AC1170" s="30">
        <f>+IFERROR(ROUND(e!BP1168/e!BQ1168*100,1),0)</f>
        <v>328.6</v>
      </c>
      <c r="AD1170" s="101">
        <f>+e!BR1168</f>
        <v>0</v>
      </c>
      <c r="AF1170" s="5"/>
      <c r="AG1170" s="29"/>
      <c r="BG1170" s="5"/>
      <c r="BH1170" s="29"/>
      <c r="CH1170" s="5"/>
      <c r="CI1170" s="29"/>
    </row>
    <row r="1171" spans="2:87">
      <c r="B1171" s="40" t="s">
        <v>2615</v>
      </c>
      <c r="C1171" s="30" t="s">
        <v>2616</v>
      </c>
      <c r="D1171" s="30" t="s">
        <v>1340</v>
      </c>
      <c r="E1171" s="30" t="s">
        <v>2634</v>
      </c>
      <c r="F1171" s="30" t="str">
        <f t="shared" si="118"/>
        <v>愛媛県今治市（越智諸島）</v>
      </c>
      <c r="G1171" s="41">
        <f>+e!F1169</f>
        <v>15784</v>
      </c>
      <c r="H1171" s="41">
        <f>+e!G1169</f>
        <v>6</v>
      </c>
      <c r="I1171" s="41">
        <f>+SUM(e!H1169:K1169)</f>
        <v>3</v>
      </c>
      <c r="J1171" s="41">
        <f>+SUM(e!L1169:O1169)</f>
        <v>466381</v>
      </c>
      <c r="K1171" s="41">
        <f>+e!P1169</f>
        <v>270495</v>
      </c>
      <c r="L1171" s="41">
        <f>+SUM(e!Q1169:R1169)</f>
        <v>1874844</v>
      </c>
      <c r="M1171" s="31">
        <f>+IFERROR(ROUND(e!P1169/e!S1169,0),0)</f>
        <v>45083</v>
      </c>
      <c r="N1171" s="30">
        <f>+IFERROR(ROUND(SUM(e!T1169:V1169)/e!S1169,0),0)</f>
        <v>271</v>
      </c>
      <c r="O1171" s="30">
        <f>+IFERROR(ROUND(e!W1169/e!G1169*100,1),0)</f>
        <v>100</v>
      </c>
      <c r="P1171" s="41">
        <f>+e!X1169</f>
        <v>20</v>
      </c>
      <c r="Q1171" s="30">
        <f>+IFERROR(ROUND(e!Z1169/e!Y1169*100,1),0)</f>
        <v>0</v>
      </c>
      <c r="R1171" s="30">
        <f>+IFERROR(ROUND(e!AB1169/e!AA1169*100,1),0)</f>
        <v>92.6</v>
      </c>
      <c r="S1171" s="30">
        <f>+IFERROR(ROUND(SUM(e!AC1169:AF1169)/J1171*100,1),0)</f>
        <v>10.8</v>
      </c>
      <c r="T1171" s="30">
        <f>+IFERROR(ROUND(e!AG1169/e!Y1169*100,1),0)</f>
        <v>0</v>
      </c>
      <c r="U1171" s="30">
        <f>+IFERROR(ROUND(e!AH1169/SUM(e!AH1169:AJ1169)*100,1),0)</f>
        <v>25.6</v>
      </c>
      <c r="V1171" s="30">
        <f>+IFERROR(ROUND(e!AK1169/SUM(e!AK1169:AQ1169)*100,1),0)</f>
        <v>53.5</v>
      </c>
      <c r="W1171" s="30">
        <f>+IFERROR(ROUND(SUM(e!AR1169:BG1169)/J1171*100,1),0)</f>
        <v>11.3</v>
      </c>
      <c r="X1171" s="30">
        <f>+IFERROR(ROUND(SUM(e!BH1169:BI1169)/SUM(e!BJ1169:BK1169)*100,1),0)</f>
        <v>82.1</v>
      </c>
      <c r="Y1171" s="30">
        <f t="shared" si="119"/>
        <v>693.1</v>
      </c>
      <c r="Z1171" s="30">
        <f t="shared" si="120"/>
        <v>39.9</v>
      </c>
      <c r="AA1171" s="30">
        <f>+IFERROR(ROUND(K1171/SUM(e!T1169:V1169),1),0)</f>
        <v>166.2</v>
      </c>
      <c r="AB1171" s="42">
        <f>+IFERROR(ROUND((SUM(e!BJ1169:BK1169)-SUM(e!BL1169:BO1169))/SUM(e!T1169:V1169),1),0)</f>
        <v>416.1</v>
      </c>
      <c r="AC1171" s="30">
        <f>+IFERROR(ROUND(e!BP1169/e!BQ1169*100,1),0)</f>
        <v>204.7</v>
      </c>
      <c r="AD1171" s="101">
        <f>+e!BR1169</f>
        <v>3000</v>
      </c>
      <c r="AF1171" s="5"/>
      <c r="AG1171" s="29"/>
      <c r="BG1171" s="5"/>
      <c r="BH1171" s="29"/>
      <c r="CH1171" s="5"/>
      <c r="CI1171" s="29"/>
    </row>
    <row r="1172" spans="2:87">
      <c r="B1172" s="40" t="s">
        <v>2615</v>
      </c>
      <c r="C1172" s="30" t="s">
        <v>2616</v>
      </c>
      <c r="D1172" s="30" t="s">
        <v>1342</v>
      </c>
      <c r="E1172" s="30" t="s">
        <v>2635</v>
      </c>
      <c r="F1172" s="30" t="str">
        <f t="shared" si="118"/>
        <v>愛媛県今治市（玉川）</v>
      </c>
      <c r="G1172" s="41">
        <f>+e!F1170</f>
        <v>4757</v>
      </c>
      <c r="H1172" s="41">
        <f>+e!G1170</f>
        <v>0</v>
      </c>
      <c r="I1172" s="41">
        <f>+SUM(e!H1170:K1170)</f>
        <v>3</v>
      </c>
      <c r="J1172" s="41">
        <f>+SUM(e!L1170:O1170)</f>
        <v>100842</v>
      </c>
      <c r="K1172" s="41">
        <f>+e!P1170</f>
        <v>71124</v>
      </c>
      <c r="L1172" s="41">
        <f>+SUM(e!Q1170:R1170)</f>
        <v>161328</v>
      </c>
      <c r="M1172" s="31">
        <f>+IFERROR(ROUND(e!P1170/e!S1170,0),0)</f>
        <v>0</v>
      </c>
      <c r="N1172" s="30">
        <f>+IFERROR(ROUND(SUM(e!T1170:V1170)/e!S1170,0),0)</f>
        <v>0</v>
      </c>
      <c r="O1172" s="30">
        <f>+IFERROR(ROUND(e!W1170/e!G1170*100,1),0)</f>
        <v>0</v>
      </c>
      <c r="P1172" s="41">
        <f>+e!X1170</f>
        <v>0</v>
      </c>
      <c r="Q1172" s="30">
        <f>+IFERROR(ROUND(e!Z1170/e!Y1170*100,1),0)</f>
        <v>0</v>
      </c>
      <c r="R1172" s="30">
        <f>+IFERROR(ROUND(e!AB1170/e!AA1170*100,1),0)</f>
        <v>64.7</v>
      </c>
      <c r="S1172" s="30">
        <f>+IFERROR(ROUND(SUM(e!AC1170:AF1170)/J1172*100,1),0)</f>
        <v>29.5</v>
      </c>
      <c r="T1172" s="30">
        <f>+IFERROR(ROUND(e!AG1170/e!Y1170*100,1),0)</f>
        <v>0</v>
      </c>
      <c r="U1172" s="30">
        <f>+IFERROR(ROUND(e!AH1170/SUM(e!AH1170:AJ1170)*100,1),0)</f>
        <v>0</v>
      </c>
      <c r="V1172" s="30">
        <f>+IFERROR(ROUND(e!AK1170/SUM(e!AK1170:AQ1170)*100,1),0)</f>
        <v>30.6</v>
      </c>
      <c r="W1172" s="30">
        <f>+IFERROR(ROUND(SUM(e!AR1170:BG1170)/J1172*100,1),0)</f>
        <v>9.6999999999999993</v>
      </c>
      <c r="X1172" s="30">
        <f>+IFERROR(ROUND(SUM(e!BH1170:BI1170)/SUM(e!BJ1170:BK1170)*100,1),0)</f>
        <v>96.2</v>
      </c>
      <c r="Y1172" s="30">
        <f t="shared" si="119"/>
        <v>226.8</v>
      </c>
      <c r="Z1172" s="30">
        <f t="shared" si="120"/>
        <v>91.6</v>
      </c>
      <c r="AA1172" s="30">
        <f>+IFERROR(ROUND(K1172/SUM(e!T1170:V1170),1),0)</f>
        <v>155</v>
      </c>
      <c r="AB1172" s="42">
        <f>+IFERROR(ROUND((SUM(e!BJ1170:BK1170)-SUM(e!BL1170:BO1170))/SUM(e!T1170:V1170),1),0)</f>
        <v>169.2</v>
      </c>
      <c r="AC1172" s="30">
        <f>+IFERROR(ROUND(e!BP1170/e!BQ1170*100,1),0)</f>
        <v>204.6</v>
      </c>
      <c r="AD1172" s="101">
        <f>+e!BR1170</f>
        <v>0</v>
      </c>
      <c r="AF1172" s="5"/>
      <c r="AG1172" s="29"/>
      <c r="BG1172" s="5"/>
      <c r="BH1172" s="29"/>
      <c r="CH1172" s="5"/>
      <c r="CI1172" s="29"/>
    </row>
    <row r="1173" spans="2:87">
      <c r="B1173" s="40" t="s">
        <v>2615</v>
      </c>
      <c r="C1173" s="30" t="s">
        <v>2616</v>
      </c>
      <c r="D1173" s="30" t="s">
        <v>1489</v>
      </c>
      <c r="E1173" s="30" t="s">
        <v>2636</v>
      </c>
      <c r="F1173" s="30" t="str">
        <f t="shared" si="118"/>
        <v>愛媛県鬼北町</v>
      </c>
      <c r="G1173" s="41">
        <f>+e!F1171</f>
        <v>9976</v>
      </c>
      <c r="H1173" s="41">
        <f>+e!G1171</f>
        <v>7</v>
      </c>
      <c r="I1173" s="41">
        <f>+SUM(e!H1171:K1171)</f>
        <v>11</v>
      </c>
      <c r="J1173" s="41">
        <f>+SUM(e!L1171:O1171)</f>
        <v>235029</v>
      </c>
      <c r="K1173" s="41">
        <f>+e!P1171</f>
        <v>265996</v>
      </c>
      <c r="L1173" s="41">
        <f>+SUM(e!Q1171:R1171)</f>
        <v>2187874</v>
      </c>
      <c r="M1173" s="31">
        <f>+IFERROR(ROUND(e!P1171/e!S1171,0),0)</f>
        <v>88665</v>
      </c>
      <c r="N1173" s="30">
        <f>+IFERROR(ROUND(SUM(e!T1171:V1171)/e!S1171,0),0)</f>
        <v>332</v>
      </c>
      <c r="O1173" s="30">
        <f>+IFERROR(ROUND(e!W1171/e!G1171*100,1),0)</f>
        <v>28.6</v>
      </c>
      <c r="P1173" s="41">
        <f>+e!X1171</f>
        <v>6</v>
      </c>
      <c r="Q1173" s="30">
        <f>+IFERROR(ROUND(e!Z1171/e!Y1171*100,1),0)</f>
        <v>0</v>
      </c>
      <c r="R1173" s="30">
        <f>+IFERROR(ROUND(e!AB1171/e!AA1171*100,1),0)</f>
        <v>0</v>
      </c>
      <c r="S1173" s="30">
        <f>+IFERROR(ROUND(SUM(e!AC1171:AF1171)/J1173*100,1),0)</f>
        <v>0</v>
      </c>
      <c r="T1173" s="30">
        <f>+IFERROR(ROUND(e!AG1171/e!Y1171*100,1),0)</f>
        <v>0</v>
      </c>
      <c r="U1173" s="30">
        <f>+IFERROR(ROUND(e!AH1171/SUM(e!AH1171:AJ1171)*100,1),0)</f>
        <v>0</v>
      </c>
      <c r="V1173" s="30">
        <f>+IFERROR(ROUND(e!AK1171/SUM(e!AK1171:AQ1171)*100,1),0)</f>
        <v>30.2</v>
      </c>
      <c r="W1173" s="30">
        <f>+IFERROR(ROUND(SUM(e!AR1171:BG1171)/J1173*100,1),0)</f>
        <v>1.9</v>
      </c>
      <c r="X1173" s="30">
        <f>+IFERROR(ROUND(SUM(e!BH1171:BI1171)/SUM(e!BJ1171:BK1171)*100,1),0)</f>
        <v>126.9</v>
      </c>
      <c r="Y1173" s="30">
        <f t="shared" si="119"/>
        <v>822.5</v>
      </c>
      <c r="Z1173" s="30">
        <f t="shared" si="120"/>
        <v>121.1</v>
      </c>
      <c r="AA1173" s="30">
        <f>+IFERROR(ROUND(K1173/SUM(e!T1171:V1171),1),0)</f>
        <v>267.3</v>
      </c>
      <c r="AB1173" s="42">
        <f>+IFERROR(ROUND((SUM(e!BJ1171:BK1171)-SUM(e!BL1171:BO1171))/SUM(e!T1171:V1171),1),0)</f>
        <v>220.8</v>
      </c>
      <c r="AC1173" s="30">
        <f>+IFERROR(ROUND(e!BP1171/e!BQ1171*100,1),0)</f>
        <v>93.2</v>
      </c>
      <c r="AD1173" s="101">
        <f>+e!BR1171</f>
        <v>0</v>
      </c>
      <c r="AF1173" s="5"/>
      <c r="AG1173" s="29"/>
      <c r="BG1173" s="5"/>
      <c r="BH1173" s="29"/>
      <c r="CH1173" s="5"/>
      <c r="CI1173" s="29"/>
    </row>
    <row r="1174" spans="2:87">
      <c r="B1174" s="40" t="s">
        <v>2615</v>
      </c>
      <c r="C1174" s="30" t="s">
        <v>2616</v>
      </c>
      <c r="D1174" s="30" t="s">
        <v>1344</v>
      </c>
      <c r="E1174" s="30" t="s">
        <v>2637</v>
      </c>
      <c r="F1174" s="30" t="str">
        <f t="shared" si="118"/>
        <v>愛媛県四国中央市（小富士長津）</v>
      </c>
      <c r="G1174" s="41">
        <f>+e!F1172</f>
        <v>6800</v>
      </c>
      <c r="H1174" s="41">
        <f>+e!G1172</f>
        <v>2</v>
      </c>
      <c r="I1174" s="41">
        <f>+SUM(e!H1172:K1172)</f>
        <v>2</v>
      </c>
      <c r="J1174" s="41">
        <f>+SUM(e!L1172:O1172)</f>
        <v>85275</v>
      </c>
      <c r="K1174" s="41">
        <f>+e!P1172</f>
        <v>75908</v>
      </c>
      <c r="L1174" s="41">
        <f>+SUM(e!Q1172:R1172)</f>
        <v>1521013</v>
      </c>
      <c r="M1174" s="31">
        <f>+IFERROR(ROUND(e!P1172/e!S1172,0),0)</f>
        <v>37954</v>
      </c>
      <c r="N1174" s="30">
        <f>+IFERROR(ROUND(SUM(e!T1172:V1172)/e!S1172,0),0)</f>
        <v>336</v>
      </c>
      <c r="O1174" s="30">
        <f>+IFERROR(ROUND(e!W1172/e!G1172*100,1),0)</f>
        <v>50</v>
      </c>
      <c r="P1174" s="41">
        <f>+e!X1172</f>
        <v>7</v>
      </c>
      <c r="Q1174" s="30">
        <f>+IFERROR(ROUND(e!Z1172/e!Y1172*100,1),0)</f>
        <v>0</v>
      </c>
      <c r="R1174" s="30">
        <f>+IFERROR(ROUND(e!AB1172/e!AA1172*100,1),0)</f>
        <v>0</v>
      </c>
      <c r="S1174" s="30">
        <f>+IFERROR(ROUND(SUM(e!AC1172:AF1172)/J1174*100,1),0)</f>
        <v>0</v>
      </c>
      <c r="T1174" s="30">
        <f>+IFERROR(ROUND(e!AG1172/e!Y1172*100,1),0)</f>
        <v>0</v>
      </c>
      <c r="U1174" s="30">
        <f>+IFERROR(ROUND(e!AH1172/SUM(e!AH1172:AJ1172)*100,1),0)</f>
        <v>0</v>
      </c>
      <c r="V1174" s="30">
        <f>+IFERROR(ROUND(e!AK1172/SUM(e!AK1172:AQ1172)*100,1),0)</f>
        <v>100</v>
      </c>
      <c r="W1174" s="30">
        <f>+IFERROR(ROUND(SUM(e!AR1172:BG1172)/J1174*100,1),0)</f>
        <v>52.7</v>
      </c>
      <c r="X1174" s="30">
        <f>+IFERROR(ROUND(SUM(e!BH1172:BI1172)/SUM(e!BJ1172:BK1172)*100,1),0)</f>
        <v>91.7</v>
      </c>
      <c r="Y1174" s="30">
        <f t="shared" si="119"/>
        <v>2003.8</v>
      </c>
      <c r="Z1174" s="30">
        <f t="shared" si="120"/>
        <v>65.900000000000006</v>
      </c>
      <c r="AA1174" s="30">
        <f>+IFERROR(ROUND(K1174/SUM(e!T1172:V1172),1),0)</f>
        <v>113</v>
      </c>
      <c r="AB1174" s="42">
        <f>+IFERROR(ROUND((SUM(e!BJ1172:BK1172)-SUM(e!BL1172:BO1172))/SUM(e!T1172:V1172),1),0)</f>
        <v>171.4</v>
      </c>
      <c r="AC1174" s="30">
        <f>+IFERROR(ROUND(e!BP1172/e!BQ1172*100,1),0)</f>
        <v>281.7</v>
      </c>
      <c r="AD1174" s="101">
        <f>+e!BR1172</f>
        <v>0</v>
      </c>
      <c r="AF1174" s="5"/>
      <c r="AG1174" s="29"/>
      <c r="BG1174" s="5"/>
      <c r="BH1174" s="29"/>
      <c r="CH1174" s="5"/>
      <c r="CI1174" s="29"/>
    </row>
    <row r="1175" spans="2:87">
      <c r="B1175" s="40" t="s">
        <v>2615</v>
      </c>
      <c r="C1175" s="30" t="s">
        <v>2616</v>
      </c>
      <c r="D1175" s="30" t="s">
        <v>1346</v>
      </c>
      <c r="E1175" s="30" t="s">
        <v>2638</v>
      </c>
      <c r="F1175" s="30" t="str">
        <f t="shared" si="118"/>
        <v>愛媛県西条市（西部）</v>
      </c>
      <c r="G1175" s="41">
        <f>+e!F1173</f>
        <v>5734</v>
      </c>
      <c r="H1175" s="41">
        <f>+e!G1173</f>
        <v>1</v>
      </c>
      <c r="I1175" s="41">
        <f>+SUM(e!H1173:K1173)</f>
        <v>2</v>
      </c>
      <c r="J1175" s="41">
        <f>+SUM(e!L1173:O1173)</f>
        <v>55936</v>
      </c>
      <c r="K1175" s="41">
        <f>+e!P1173</f>
        <v>0</v>
      </c>
      <c r="L1175" s="41">
        <f>+SUM(e!Q1173:R1173)</f>
        <v>0</v>
      </c>
      <c r="M1175" s="31">
        <f>+IFERROR(ROUND(e!P1173/e!S1173,0),0)</f>
        <v>0</v>
      </c>
      <c r="N1175" s="30">
        <f>+IFERROR(ROUND(SUM(e!T1173:V1173)/e!S1173,0),0)</f>
        <v>743</v>
      </c>
      <c r="O1175" s="30">
        <f>+IFERROR(ROUND(e!W1173/e!G1173*100,1),0)</f>
        <v>100</v>
      </c>
      <c r="P1175" s="41">
        <f>+e!X1173</f>
        <v>3</v>
      </c>
      <c r="Q1175" s="30">
        <f>+IFERROR(ROUND(e!Z1173/e!Y1173*100,1),0)</f>
        <v>0</v>
      </c>
      <c r="R1175" s="30">
        <f>+IFERROR(ROUND(e!AB1173/e!AA1173*100,1),0)</f>
        <v>66.7</v>
      </c>
      <c r="S1175" s="30">
        <f>+IFERROR(ROUND(SUM(e!AC1173:AF1173)/J1175*100,1),0)</f>
        <v>5.9</v>
      </c>
      <c r="T1175" s="30">
        <f>+IFERROR(ROUND(e!AG1173/e!Y1173*100,1),0)</f>
        <v>70.5</v>
      </c>
      <c r="U1175" s="30">
        <f>+IFERROR(ROUND(e!AH1173/SUM(e!AH1173:AJ1173)*100,1),0)</f>
        <v>70.5</v>
      </c>
      <c r="V1175" s="30">
        <f>+IFERROR(ROUND(e!AK1173/SUM(e!AK1173:AQ1173)*100,1),0)</f>
        <v>66.7</v>
      </c>
      <c r="W1175" s="30">
        <f>+IFERROR(ROUND(SUM(e!AR1173:BG1173)/J1175*100,1),0)</f>
        <v>11.8</v>
      </c>
      <c r="X1175" s="30">
        <f>+IFERROR(ROUND(SUM(e!BH1173:BI1173)/SUM(e!BJ1173:BK1173)*100,1),0)</f>
        <v>0</v>
      </c>
      <c r="Y1175" s="30">
        <f t="shared" si="119"/>
        <v>0</v>
      </c>
      <c r="Z1175" s="30">
        <f t="shared" si="120"/>
        <v>0</v>
      </c>
      <c r="AA1175" s="30">
        <f>+IFERROR(ROUND(K1175/SUM(e!T1173:V1173),1),0)</f>
        <v>0</v>
      </c>
      <c r="AB1175" s="42">
        <f>+IFERROR(ROUND((SUM(e!BJ1173:BK1173)-SUM(e!BL1173:BO1173))/SUM(e!T1173:V1173),1),0)</f>
        <v>0</v>
      </c>
      <c r="AC1175" s="30">
        <f>+IFERROR(ROUND(e!BP1173/e!BQ1173*100,1),0)</f>
        <v>0</v>
      </c>
      <c r="AD1175" s="101">
        <f>+e!BR1173</f>
        <v>0</v>
      </c>
      <c r="AF1175" s="5"/>
      <c r="AG1175" s="29"/>
      <c r="BG1175" s="5"/>
      <c r="BH1175" s="29"/>
      <c r="CH1175" s="5"/>
      <c r="CI1175" s="29"/>
    </row>
    <row r="1176" spans="2:87">
      <c r="B1176" s="40" t="s">
        <v>2615</v>
      </c>
      <c r="C1176" s="30" t="s">
        <v>2616</v>
      </c>
      <c r="D1176" s="30" t="s">
        <v>1539</v>
      </c>
      <c r="E1176" s="30" t="s">
        <v>2639</v>
      </c>
      <c r="F1176" s="30" t="str">
        <f t="shared" si="118"/>
        <v>愛媛県愛南町</v>
      </c>
      <c r="G1176" s="41">
        <f>+e!F1174</f>
        <v>20325</v>
      </c>
      <c r="H1176" s="41">
        <f>+e!G1174</f>
        <v>12</v>
      </c>
      <c r="I1176" s="41">
        <f>+SUM(e!H1174:K1174)</f>
        <v>14</v>
      </c>
      <c r="J1176" s="41">
        <f>+SUM(e!L1174:O1174)</f>
        <v>369153</v>
      </c>
      <c r="K1176" s="41">
        <f>+e!P1174</f>
        <v>456267</v>
      </c>
      <c r="L1176" s="41">
        <f>+SUM(e!Q1174:R1174)</f>
        <v>3618326</v>
      </c>
      <c r="M1176" s="31">
        <f>+IFERROR(ROUND(e!P1174/e!S1174,0),0)</f>
        <v>38022</v>
      </c>
      <c r="N1176" s="30">
        <f>+IFERROR(ROUND(SUM(e!T1174:V1174)/e!S1174,0),0)</f>
        <v>197</v>
      </c>
      <c r="O1176" s="30">
        <f>+IFERROR(ROUND(e!W1174/e!G1174*100,1),0)</f>
        <v>58.3</v>
      </c>
      <c r="P1176" s="41">
        <f>+e!X1174</f>
        <v>9</v>
      </c>
      <c r="Q1176" s="30">
        <f>+IFERROR(ROUND(e!Z1174/e!Y1174*100,1),0)</f>
        <v>0</v>
      </c>
      <c r="R1176" s="30">
        <f>+IFERROR(ROUND(e!AB1174/e!AA1174*100,1),0)</f>
        <v>54.3</v>
      </c>
      <c r="S1176" s="30">
        <f>+IFERROR(ROUND(SUM(e!AC1174:AF1174)/J1176*100,1),0)</f>
        <v>18.399999999999999</v>
      </c>
      <c r="T1176" s="30">
        <f>+IFERROR(ROUND(e!AG1174/e!Y1174*100,1),0)</f>
        <v>70.599999999999994</v>
      </c>
      <c r="U1176" s="30">
        <f>+IFERROR(ROUND(e!AH1174/SUM(e!AH1174:AJ1174)*100,1),0)</f>
        <v>24.4</v>
      </c>
      <c r="V1176" s="30">
        <f>+IFERROR(ROUND(e!AK1174/SUM(e!AK1174:AQ1174)*100,1),0)</f>
        <v>51.8</v>
      </c>
      <c r="W1176" s="30">
        <f>+IFERROR(ROUND(SUM(e!AR1174:BG1174)/J1176*100,1),0)</f>
        <v>14.4</v>
      </c>
      <c r="X1176" s="30">
        <f>+IFERROR(ROUND(SUM(e!BH1174:BI1174)/SUM(e!BJ1174:BK1174)*100,1),0)</f>
        <v>101.2</v>
      </c>
      <c r="Y1176" s="30">
        <f t="shared" si="119"/>
        <v>793</v>
      </c>
      <c r="Z1176" s="30">
        <f t="shared" si="120"/>
        <v>74.5</v>
      </c>
      <c r="AA1176" s="30">
        <f>+IFERROR(ROUND(K1176/SUM(e!T1174:V1174),1),0)</f>
        <v>193.5</v>
      </c>
      <c r="AB1176" s="42">
        <f>+IFERROR(ROUND((SUM(e!BJ1174:BK1174)-SUM(e!BL1174:BO1174))/SUM(e!T1174:V1174),1),0)</f>
        <v>259.8</v>
      </c>
      <c r="AC1176" s="30">
        <f>+IFERROR(ROUND(e!BP1174/e!BQ1174*100,1),0)</f>
        <v>306.2</v>
      </c>
      <c r="AD1176" s="101">
        <f>+e!BR1174</f>
        <v>0</v>
      </c>
      <c r="AF1176" s="5"/>
      <c r="AG1176" s="29"/>
      <c r="BG1176" s="5"/>
      <c r="BH1176" s="29"/>
      <c r="CH1176" s="5"/>
      <c r="CI1176" s="29"/>
    </row>
    <row r="1177" spans="2:87">
      <c r="B1177" s="40" t="s">
        <v>2615</v>
      </c>
      <c r="C1177" s="30" t="s">
        <v>2616</v>
      </c>
      <c r="D1177" s="30" t="s">
        <v>1350</v>
      </c>
      <c r="E1177" s="30" t="s">
        <v>2640</v>
      </c>
      <c r="F1177" s="30" t="str">
        <f t="shared" si="118"/>
        <v>愛媛県八幡浜市</v>
      </c>
      <c r="G1177" s="41">
        <f>+e!F1175</f>
        <v>32022</v>
      </c>
      <c r="H1177" s="41">
        <f>+e!G1175</f>
        <v>15</v>
      </c>
      <c r="I1177" s="41">
        <f>+SUM(e!H1175:K1175)</f>
        <v>7</v>
      </c>
      <c r="J1177" s="41">
        <f>+SUM(e!L1175:O1175)</f>
        <v>291555</v>
      </c>
      <c r="K1177" s="41">
        <f>+e!P1175</f>
        <v>731090</v>
      </c>
      <c r="L1177" s="41">
        <f>+SUM(e!Q1175:R1175)</f>
        <v>1762864</v>
      </c>
      <c r="M1177" s="31">
        <f>+IFERROR(ROUND(e!P1175/e!S1175,0),0)</f>
        <v>48739</v>
      </c>
      <c r="N1177" s="30">
        <f>+IFERROR(ROUND(SUM(e!T1175:V1175)/e!S1175,0),0)</f>
        <v>232</v>
      </c>
      <c r="O1177" s="30">
        <f>+IFERROR(ROUND(e!W1175/e!G1175*100,1),0)</f>
        <v>46.7</v>
      </c>
      <c r="P1177" s="41">
        <f>+e!X1175</f>
        <v>6</v>
      </c>
      <c r="Q1177" s="30">
        <f>+IFERROR(ROUND(e!Z1175/e!Y1175*100,1),0)</f>
        <v>0</v>
      </c>
      <c r="R1177" s="30">
        <f>+IFERROR(ROUND(e!AB1175/e!AA1175*100,1),0)</f>
        <v>18.8</v>
      </c>
      <c r="S1177" s="30">
        <f>+IFERROR(ROUND(SUM(e!AC1175:AF1175)/J1177*100,1),0)</f>
        <v>23.4</v>
      </c>
      <c r="T1177" s="30">
        <f>+IFERROR(ROUND(e!AG1175/e!Y1175*100,1),0)</f>
        <v>1.5</v>
      </c>
      <c r="U1177" s="30">
        <f>+IFERROR(ROUND(e!AH1175/SUM(e!AH1175:AJ1175)*100,1),0)</f>
        <v>51.8</v>
      </c>
      <c r="V1177" s="30">
        <f>+IFERROR(ROUND(e!AK1175/SUM(e!AK1175:AQ1175)*100,1),0)</f>
        <v>20.8</v>
      </c>
      <c r="W1177" s="30">
        <f>+IFERROR(ROUND(SUM(e!AR1175:BG1175)/J1177*100,1),0)</f>
        <v>5.7</v>
      </c>
      <c r="X1177" s="30">
        <f>+IFERROR(ROUND(SUM(e!BH1175:BI1175)/SUM(e!BJ1175:BK1175)*100,1),0)</f>
        <v>110.2</v>
      </c>
      <c r="Y1177" s="30">
        <f t="shared" si="119"/>
        <v>241.1</v>
      </c>
      <c r="Z1177" s="30">
        <f t="shared" si="120"/>
        <v>98.8</v>
      </c>
      <c r="AA1177" s="30">
        <f>+IFERROR(ROUND(K1177/SUM(e!T1175:V1175),1),0)</f>
        <v>209.9</v>
      </c>
      <c r="AB1177" s="42">
        <f>+IFERROR(ROUND((SUM(e!BJ1175:BK1175)-SUM(e!BL1175:BO1175))/SUM(e!T1175:V1175),1),0)</f>
        <v>212.4</v>
      </c>
      <c r="AC1177" s="30">
        <f>+IFERROR(ROUND(e!BP1175/e!BQ1175*100,1),0)</f>
        <v>531.6</v>
      </c>
      <c r="AD1177" s="101">
        <f>+e!BR1175</f>
        <v>5490</v>
      </c>
      <c r="AF1177" s="5"/>
      <c r="AG1177" s="29"/>
      <c r="BG1177" s="5"/>
      <c r="BH1177" s="29"/>
      <c r="CH1177" s="5"/>
      <c r="CI1177" s="29"/>
    </row>
    <row r="1178" spans="2:87">
      <c r="B1178" s="40" t="s">
        <v>2615</v>
      </c>
      <c r="C1178" s="30" t="s">
        <v>2616</v>
      </c>
      <c r="D1178" s="30" t="s">
        <v>1354</v>
      </c>
      <c r="E1178" s="30" t="s">
        <v>2641</v>
      </c>
      <c r="F1178" s="30" t="str">
        <f t="shared" si="118"/>
        <v>愛媛県西条市（東部）</v>
      </c>
      <c r="G1178" s="41">
        <f>+e!F1176</f>
        <v>7043</v>
      </c>
      <c r="H1178" s="41">
        <f>+e!G1176</f>
        <v>2</v>
      </c>
      <c r="I1178" s="41">
        <f>+SUM(e!H1176:K1176)</f>
        <v>2</v>
      </c>
      <c r="J1178" s="41">
        <f>+SUM(e!L1176:O1176)</f>
        <v>72393</v>
      </c>
      <c r="K1178" s="41">
        <f>+e!P1176</f>
        <v>0</v>
      </c>
      <c r="L1178" s="41">
        <f>+SUM(e!Q1176:R1176)</f>
        <v>0</v>
      </c>
      <c r="M1178" s="31">
        <f>+IFERROR(ROUND(e!P1176/e!S1176,0),0)</f>
        <v>0</v>
      </c>
      <c r="N1178" s="30">
        <f>+IFERROR(ROUND(SUM(e!T1176:V1176)/e!S1176,0),0)</f>
        <v>434</v>
      </c>
      <c r="O1178" s="30">
        <f>+IFERROR(ROUND(e!W1176/e!G1176*100,1),0)</f>
        <v>0</v>
      </c>
      <c r="P1178" s="41">
        <f>+e!X1176</f>
        <v>3</v>
      </c>
      <c r="Q1178" s="30">
        <f>+IFERROR(ROUND(e!Z1176/e!Y1176*100,1),0)</f>
        <v>0</v>
      </c>
      <c r="R1178" s="30">
        <f>+IFERROR(ROUND(e!AB1176/e!AA1176*100,1),0)</f>
        <v>50</v>
      </c>
      <c r="S1178" s="30">
        <f>+IFERROR(ROUND(SUM(e!AC1176:AF1176)/J1178*100,1),0)</f>
        <v>29.1</v>
      </c>
      <c r="T1178" s="30">
        <f>+IFERROR(ROUND(e!AG1176/e!Y1176*100,1),0)</f>
        <v>61.4</v>
      </c>
      <c r="U1178" s="30">
        <f>+IFERROR(ROUND(e!AH1176/SUM(e!AH1176:AJ1176)*100,1),0)</f>
        <v>61.4</v>
      </c>
      <c r="V1178" s="30">
        <f>+IFERROR(ROUND(e!AK1176/SUM(e!AK1176:AQ1176)*100,1),0)</f>
        <v>85.3</v>
      </c>
      <c r="W1178" s="30">
        <f>+IFERROR(ROUND(SUM(e!AR1176:BG1176)/J1178*100,1),0)</f>
        <v>54.6</v>
      </c>
      <c r="X1178" s="30">
        <f>+IFERROR(ROUND(SUM(e!BH1176:BI1176)/SUM(e!BJ1176:BK1176)*100,1),0)</f>
        <v>0</v>
      </c>
      <c r="Y1178" s="30">
        <f t="shared" si="119"/>
        <v>0</v>
      </c>
      <c r="Z1178" s="30">
        <f t="shared" si="120"/>
        <v>0</v>
      </c>
      <c r="AA1178" s="30">
        <f>+IFERROR(ROUND(K1178/SUM(e!T1176:V1176),1),0)</f>
        <v>0</v>
      </c>
      <c r="AB1178" s="42">
        <f>+IFERROR(ROUND((SUM(e!BJ1176:BK1176)-SUM(e!BL1176:BO1176))/SUM(e!T1176:V1176),1),0)</f>
        <v>0</v>
      </c>
      <c r="AC1178" s="30">
        <f>+IFERROR(ROUND(e!BP1176/e!BQ1176*100,1),0)</f>
        <v>0</v>
      </c>
      <c r="AD1178" s="101">
        <f>+e!BR1176</f>
        <v>0</v>
      </c>
      <c r="AF1178" s="5"/>
      <c r="AG1178" s="29"/>
      <c r="BG1178" s="5"/>
      <c r="BH1178" s="29"/>
      <c r="CH1178" s="5"/>
      <c r="CI1178" s="29"/>
    </row>
    <row r="1179" spans="2:87">
      <c r="B1179" s="40" t="s">
        <v>2615</v>
      </c>
      <c r="C1179" s="30" t="s">
        <v>2616</v>
      </c>
      <c r="D1179" s="30" t="s">
        <v>1356</v>
      </c>
      <c r="E1179" s="30" t="s">
        <v>2642</v>
      </c>
      <c r="F1179" s="30" t="str">
        <f t="shared" si="118"/>
        <v>愛媛県西予市</v>
      </c>
      <c r="G1179" s="41">
        <f>+e!F1177</f>
        <v>30372</v>
      </c>
      <c r="H1179" s="41">
        <f>+e!G1177</f>
        <v>22</v>
      </c>
      <c r="I1179" s="41">
        <f>+SUM(e!H1177:K1177)</f>
        <v>13</v>
      </c>
      <c r="J1179" s="41">
        <f>+SUM(e!L1177:O1177)</f>
        <v>519182</v>
      </c>
      <c r="K1179" s="41">
        <f>+e!P1177</f>
        <v>558139</v>
      </c>
      <c r="L1179" s="41">
        <f>+SUM(e!Q1177:R1177)</f>
        <v>2061726</v>
      </c>
      <c r="M1179" s="31">
        <f>+IFERROR(ROUND(e!P1177/e!S1177,0),0)</f>
        <v>37209</v>
      </c>
      <c r="N1179" s="30">
        <f>+IFERROR(ROUND(SUM(e!T1177:V1177)/e!S1177,0),0)</f>
        <v>218</v>
      </c>
      <c r="O1179" s="30">
        <f>+IFERROR(ROUND(e!W1177/e!G1177*100,1),0)</f>
        <v>31.8</v>
      </c>
      <c r="P1179" s="41">
        <f>+e!X1177</f>
        <v>13</v>
      </c>
      <c r="Q1179" s="30">
        <f>+IFERROR(ROUND(e!Z1177/e!Y1177*100,1),0)</f>
        <v>0</v>
      </c>
      <c r="R1179" s="30">
        <f>+IFERROR(ROUND(e!AB1177/e!AA1177*100,1),0)</f>
        <v>47.4</v>
      </c>
      <c r="S1179" s="30">
        <f>+IFERROR(ROUND(SUM(e!AC1177:AF1177)/J1179*100,1),0)</f>
        <v>25.9</v>
      </c>
      <c r="T1179" s="30">
        <f>+IFERROR(ROUND(e!AG1177/e!Y1177*100,1),0)</f>
        <v>39.6</v>
      </c>
      <c r="U1179" s="30">
        <f>+IFERROR(ROUND(e!AH1177/SUM(e!AH1177:AJ1177)*100,1),0)</f>
        <v>29.9</v>
      </c>
      <c r="V1179" s="30">
        <f>+IFERROR(ROUND(e!AK1177/SUM(e!AK1177:AQ1177)*100,1),0)</f>
        <v>22.6</v>
      </c>
      <c r="W1179" s="30">
        <f>+IFERROR(ROUND(SUM(e!AR1177:BG1177)/J1179*100,1),0)</f>
        <v>6.6</v>
      </c>
      <c r="X1179" s="30">
        <f>+IFERROR(ROUND(SUM(e!BH1177:BI1177)/SUM(e!BJ1177:BK1177)*100,1),0)</f>
        <v>97.2</v>
      </c>
      <c r="Y1179" s="30">
        <f t="shared" si="119"/>
        <v>369.4</v>
      </c>
      <c r="Z1179" s="30">
        <f t="shared" si="120"/>
        <v>92.6</v>
      </c>
      <c r="AA1179" s="30">
        <f>+IFERROR(ROUND(K1179/SUM(e!T1177:V1177),1),0)</f>
        <v>170.6</v>
      </c>
      <c r="AB1179" s="42">
        <f>+IFERROR(ROUND((SUM(e!BJ1177:BK1177)-SUM(e!BL1177:BO1177))/SUM(e!T1177:V1177),1),0)</f>
        <v>184.3</v>
      </c>
      <c r="AC1179" s="30">
        <f>+IFERROR(ROUND(e!BP1177/e!BQ1177*100,1),0)</f>
        <v>583.6</v>
      </c>
      <c r="AD1179" s="101">
        <f>+e!BR1177</f>
        <v>2620</v>
      </c>
      <c r="AF1179" s="5"/>
      <c r="AG1179" s="29"/>
      <c r="BG1179" s="5"/>
      <c r="BH1179" s="29"/>
      <c r="CH1179" s="5"/>
      <c r="CI1179" s="29"/>
    </row>
    <row r="1180" spans="2:87">
      <c r="B1180" s="40" t="s">
        <v>2615</v>
      </c>
      <c r="C1180" s="30" t="s">
        <v>2616</v>
      </c>
      <c r="D1180" s="30" t="s">
        <v>1544</v>
      </c>
      <c r="E1180" s="30" t="s">
        <v>2643</v>
      </c>
      <c r="F1180" s="30" t="str">
        <f t="shared" si="118"/>
        <v>愛媛県東温市</v>
      </c>
      <c r="G1180" s="41">
        <f>+e!F1178</f>
        <v>33054</v>
      </c>
      <c r="H1180" s="41">
        <f>+e!G1178</f>
        <v>9</v>
      </c>
      <c r="I1180" s="41">
        <f>+SUM(e!H1178:K1178)</f>
        <v>10</v>
      </c>
      <c r="J1180" s="41">
        <f>+SUM(e!L1178:O1178)</f>
        <v>405156</v>
      </c>
      <c r="K1180" s="41">
        <f>+e!P1178</f>
        <v>519265</v>
      </c>
      <c r="L1180" s="41">
        <f>+SUM(e!Q1178:R1178)</f>
        <v>9737338</v>
      </c>
      <c r="M1180" s="31">
        <f>+IFERROR(ROUND(e!P1178/e!S1178,0),0)</f>
        <v>64908</v>
      </c>
      <c r="N1180" s="30">
        <f>+IFERROR(ROUND(SUM(e!T1178:V1178)/e!S1178,0),0)</f>
        <v>444</v>
      </c>
      <c r="O1180" s="30">
        <f>+IFERROR(ROUND(e!W1178/e!G1178*100,1),0)</f>
        <v>44.4</v>
      </c>
      <c r="P1180" s="41">
        <f>+e!X1178</f>
        <v>9</v>
      </c>
      <c r="Q1180" s="30">
        <f>+IFERROR(ROUND(e!Z1178/e!Y1178*100,1),0)</f>
        <v>0</v>
      </c>
      <c r="R1180" s="30">
        <f>+IFERROR(ROUND(e!AB1178/e!AA1178*100,1),0)</f>
        <v>0</v>
      </c>
      <c r="S1180" s="30">
        <f>+IFERROR(ROUND(SUM(e!AC1178:AF1178)/J1180*100,1),0)</f>
        <v>0.4</v>
      </c>
      <c r="T1180" s="30">
        <f>+IFERROR(ROUND(e!AG1178/e!Y1178*100,1),0)</f>
        <v>94.3</v>
      </c>
      <c r="U1180" s="30">
        <f>+IFERROR(ROUND(e!AH1178/SUM(e!AH1178:AJ1178)*100,1),0)</f>
        <v>100</v>
      </c>
      <c r="V1180" s="30">
        <f>+IFERROR(ROUND(e!AK1178/SUM(e!AK1178:AQ1178)*100,1),0)</f>
        <v>89.6</v>
      </c>
      <c r="W1180" s="30">
        <f>+IFERROR(ROUND(SUM(e!AR1178:BG1178)/J1180*100,1),0)</f>
        <v>72</v>
      </c>
      <c r="X1180" s="30">
        <f>+IFERROR(ROUND(SUM(e!BH1178:BI1178)/SUM(e!BJ1178:BK1178)*100,1),0)</f>
        <v>81.400000000000006</v>
      </c>
      <c r="Y1180" s="30">
        <f t="shared" si="119"/>
        <v>1875.2</v>
      </c>
      <c r="Z1180" s="30">
        <f t="shared" si="120"/>
        <v>63.6</v>
      </c>
      <c r="AA1180" s="30">
        <f>+IFERROR(ROUND(K1180/SUM(e!T1178:V1178),1),0)</f>
        <v>146.30000000000001</v>
      </c>
      <c r="AB1180" s="42">
        <f>+IFERROR(ROUND((SUM(e!BJ1178:BK1178)-SUM(e!BL1178:BO1178))/SUM(e!T1178:V1178),1),0)</f>
        <v>229.9</v>
      </c>
      <c r="AC1180" s="30">
        <f>+IFERROR(ROUND(e!BP1178/e!BQ1178*100,1),0)</f>
        <v>397.4</v>
      </c>
      <c r="AD1180" s="101">
        <f>+e!BR1178</f>
        <v>0</v>
      </c>
      <c r="AF1180" s="5"/>
      <c r="AG1180" s="29"/>
      <c r="BG1180" s="5"/>
      <c r="BH1180" s="29"/>
      <c r="CH1180" s="5"/>
      <c r="CI1180" s="29"/>
    </row>
    <row r="1181" spans="2:87">
      <c r="B1181" s="40" t="s">
        <v>2615</v>
      </c>
      <c r="C1181" s="30" t="s">
        <v>2616</v>
      </c>
      <c r="D1181" s="30" t="s">
        <v>1466</v>
      </c>
      <c r="E1181" s="30" t="s">
        <v>2644</v>
      </c>
      <c r="F1181" s="30" t="str">
        <f t="shared" si="118"/>
        <v>愛媛県南予水道企業団</v>
      </c>
      <c r="G1181" s="41">
        <f>+e!F1179</f>
        <v>0</v>
      </c>
      <c r="H1181" s="41">
        <f>+e!G1179</f>
        <v>37</v>
      </c>
      <c r="I1181" s="41">
        <f>+SUM(e!H1179:K1179)</f>
        <v>9</v>
      </c>
      <c r="J1181" s="41">
        <f>+SUM(e!L1179:O1179)</f>
        <v>61286</v>
      </c>
      <c r="K1181" s="41">
        <f>+e!P1179</f>
        <v>690875</v>
      </c>
      <c r="L1181" s="41">
        <f>+SUM(e!Q1179:R1179)</f>
        <v>0</v>
      </c>
      <c r="M1181" s="31">
        <f>+IFERROR(ROUND(e!P1179/e!S1179,0),0)</f>
        <v>18672</v>
      </c>
      <c r="N1181" s="30">
        <f>+IFERROR(ROUND(SUM(e!T1179:V1179)/e!S1179,0),0)</f>
        <v>156</v>
      </c>
      <c r="O1181" s="30">
        <f>+IFERROR(ROUND(e!W1179/e!G1179*100,1),0)</f>
        <v>81.099999999999994</v>
      </c>
      <c r="P1181" s="41">
        <f>+e!X1179</f>
        <v>26</v>
      </c>
      <c r="Q1181" s="30">
        <f>+IFERROR(ROUND(e!Z1179/e!Y1179*100,1),0)</f>
        <v>0</v>
      </c>
      <c r="R1181" s="30">
        <f>+IFERROR(ROUND(e!AB1179/e!AA1179*100,1),0)</f>
        <v>81.8</v>
      </c>
      <c r="S1181" s="30">
        <f>+IFERROR(ROUND(SUM(e!AC1179:AF1179)/J1181*100,1),0)</f>
        <v>0</v>
      </c>
      <c r="T1181" s="30">
        <f>+IFERROR(ROUND(e!AG1179/e!Y1179*100,1),0)</f>
        <v>87.6</v>
      </c>
      <c r="U1181" s="30">
        <f>+IFERROR(ROUND(e!AH1179/SUM(e!AH1179:AJ1179)*100,1),0)</f>
        <v>66.900000000000006</v>
      </c>
      <c r="V1181" s="30">
        <f>+IFERROR(ROUND(e!AK1179/SUM(e!AK1179:AQ1179)*100,1),0)</f>
        <v>89.8</v>
      </c>
      <c r="W1181" s="30">
        <f>+IFERROR(ROUND(SUM(e!AR1179:BG1179)/J1181*100,1),0)</f>
        <v>4.2</v>
      </c>
      <c r="X1181" s="30">
        <f>+IFERROR(ROUND(SUM(e!BH1179:BI1179)/SUM(e!BJ1179:BK1179)*100,1),0)</f>
        <v>105.3</v>
      </c>
      <c r="Y1181" s="30">
        <f t="shared" si="119"/>
        <v>0</v>
      </c>
      <c r="Z1181" s="30">
        <f t="shared" si="120"/>
        <v>101.2</v>
      </c>
      <c r="AA1181" s="30">
        <f>+IFERROR(ROUND(K1181/SUM(e!T1179:V1179),1),0)</f>
        <v>119.8</v>
      </c>
      <c r="AB1181" s="42">
        <f>+IFERROR(ROUND((SUM(e!BJ1179:BK1179)-SUM(e!BL1179:BO1179))/SUM(e!T1179:V1179),1),0)</f>
        <v>118.4</v>
      </c>
      <c r="AC1181" s="30">
        <f>+IFERROR(ROUND(e!BP1179/e!BQ1179*100,1),0)</f>
        <v>171.3</v>
      </c>
      <c r="AD1181" s="101">
        <f>+e!BR1179</f>
        <v>0</v>
      </c>
      <c r="AF1181" s="5"/>
      <c r="AG1181" s="29"/>
      <c r="BG1181" s="5"/>
      <c r="BH1181" s="29"/>
      <c r="CH1181" s="5"/>
      <c r="CI1181" s="29"/>
    </row>
    <row r="1182" spans="2:87">
      <c r="B1182" s="40" t="s">
        <v>2615</v>
      </c>
      <c r="C1182" s="30" t="s">
        <v>2616</v>
      </c>
      <c r="D1182" s="30" t="s">
        <v>1468</v>
      </c>
      <c r="E1182" s="30" t="s">
        <v>2645</v>
      </c>
      <c r="F1182" s="30" t="str">
        <f t="shared" si="118"/>
        <v>愛媛県津島水道企業団</v>
      </c>
      <c r="G1182" s="41">
        <f>+e!F1180</f>
        <v>0</v>
      </c>
      <c r="H1182" s="41">
        <f>+e!G1180</f>
        <v>5</v>
      </c>
      <c r="I1182" s="41">
        <f>+SUM(e!H1180:K1180)</f>
        <v>1</v>
      </c>
      <c r="J1182" s="41">
        <f>+SUM(e!L1180:O1180)</f>
        <v>31655</v>
      </c>
      <c r="K1182" s="41">
        <f>+e!P1180</f>
        <v>143960</v>
      </c>
      <c r="L1182" s="41">
        <f>+SUM(e!Q1180:R1180)</f>
        <v>0</v>
      </c>
      <c r="M1182" s="31">
        <f>+IFERROR(ROUND(e!P1180/e!S1180,0),0)</f>
        <v>28792</v>
      </c>
      <c r="N1182" s="30">
        <f>+IFERROR(ROUND(SUM(e!T1180:V1180)/e!S1180,0),0)</f>
        <v>371</v>
      </c>
      <c r="O1182" s="30">
        <f>+IFERROR(ROUND(e!W1180/e!G1180*100,1),0)</f>
        <v>20</v>
      </c>
      <c r="P1182" s="41">
        <f>+e!X1180</f>
        <v>34</v>
      </c>
      <c r="Q1182" s="30">
        <f>+IFERROR(ROUND(e!Z1180/e!Y1180*100,1),0)</f>
        <v>0</v>
      </c>
      <c r="R1182" s="30">
        <f>+IFERROR(ROUND(e!AB1180/e!AA1180*100,1),0)</f>
        <v>32.1</v>
      </c>
      <c r="S1182" s="30">
        <f>+IFERROR(ROUND(SUM(e!AC1180:AF1180)/J1182*100,1),0)</f>
        <v>0</v>
      </c>
      <c r="T1182" s="30">
        <f>+IFERROR(ROUND(e!AG1180/e!Y1180*100,1),0)</f>
        <v>91</v>
      </c>
      <c r="U1182" s="30">
        <f>+IFERROR(ROUND(e!AH1180/SUM(e!AH1180:AJ1180)*100,1),0)</f>
        <v>0</v>
      </c>
      <c r="V1182" s="30">
        <f>+IFERROR(ROUND(e!AK1180/SUM(e!AK1180:AQ1180)*100,1),0)</f>
        <v>0</v>
      </c>
      <c r="W1182" s="30">
        <f>+IFERROR(ROUND(SUM(e!AR1180:BG1180)/J1182*100,1),0)</f>
        <v>1.8</v>
      </c>
      <c r="X1182" s="30">
        <f>+IFERROR(ROUND(SUM(e!BH1180:BI1180)/SUM(e!BJ1180:BK1180)*100,1),0)</f>
        <v>111.8</v>
      </c>
      <c r="Y1182" s="30">
        <f t="shared" si="119"/>
        <v>0</v>
      </c>
      <c r="Z1182" s="30">
        <f t="shared" si="120"/>
        <v>114.8</v>
      </c>
      <c r="AA1182" s="30">
        <f>+IFERROR(ROUND(K1182/SUM(e!T1180:V1180),1),0)</f>
        <v>77.599999999999994</v>
      </c>
      <c r="AB1182" s="42">
        <f>+IFERROR(ROUND((SUM(e!BJ1180:BK1180)-SUM(e!BL1180:BO1180))/SUM(e!T1180:V1180),1),0)</f>
        <v>67.599999999999994</v>
      </c>
      <c r="AC1182" s="30">
        <f>+IFERROR(ROUND(e!BP1180/e!BQ1180*100,1),0)</f>
        <v>1294.5</v>
      </c>
      <c r="AD1182" s="101">
        <f>+e!BR1180</f>
        <v>0</v>
      </c>
      <c r="AF1182" s="5"/>
      <c r="AG1182" s="29"/>
      <c r="BG1182" s="5"/>
      <c r="BH1182" s="29"/>
      <c r="CH1182" s="5"/>
      <c r="CI1182" s="29"/>
    </row>
    <row r="1183" spans="2:87">
      <c r="B1183" s="40" t="s">
        <v>2646</v>
      </c>
      <c r="C1183" s="30" t="s">
        <v>2647</v>
      </c>
      <c r="D1183" s="30" t="s">
        <v>1280</v>
      </c>
      <c r="E1183" s="30" t="s">
        <v>2648</v>
      </c>
      <c r="F1183" s="30" t="str">
        <f t="shared" si="118"/>
        <v>高知県四万十市</v>
      </c>
      <c r="G1183" s="41">
        <f>+e!F1181</f>
        <v>24707</v>
      </c>
      <c r="H1183" s="41">
        <f>+e!G1181</f>
        <v>10</v>
      </c>
      <c r="I1183" s="41">
        <f>+SUM(e!H1181:K1181)</f>
        <v>2</v>
      </c>
      <c r="J1183" s="41">
        <f>+SUM(e!L1181:O1181)</f>
        <v>239291</v>
      </c>
      <c r="K1183" s="41">
        <f>+e!P1181</f>
        <v>442285</v>
      </c>
      <c r="L1183" s="41">
        <f>+SUM(e!Q1181:R1181)</f>
        <v>2248632</v>
      </c>
      <c r="M1183" s="31">
        <f>+IFERROR(ROUND(e!P1181/e!S1181,0),0)</f>
        <v>55286</v>
      </c>
      <c r="N1183" s="30">
        <f>+IFERROR(ROUND(SUM(e!T1181:V1181)/e!S1181,0),0)</f>
        <v>410</v>
      </c>
      <c r="O1183" s="30">
        <f>+IFERROR(ROUND(e!W1181/e!G1181*100,1),0)</f>
        <v>40</v>
      </c>
      <c r="P1183" s="41">
        <f>+e!X1181</f>
        <v>8</v>
      </c>
      <c r="Q1183" s="30">
        <f>+IFERROR(ROUND(e!Z1181/e!Y1181*100,1),0)</f>
        <v>0</v>
      </c>
      <c r="R1183" s="30">
        <f>+IFERROR(ROUND(e!AB1181/e!AA1181*100,1),0)</f>
        <v>31.6</v>
      </c>
      <c r="S1183" s="30">
        <f>+IFERROR(ROUND(SUM(e!AC1181:AF1181)/J1183*100,1),0)</f>
        <v>0</v>
      </c>
      <c r="T1183" s="30">
        <f>+IFERROR(ROUND(e!AG1181/e!Y1181*100,1),0)</f>
        <v>0</v>
      </c>
      <c r="U1183" s="30">
        <f>+IFERROR(ROUND(e!AH1181/SUM(e!AH1181:AJ1181)*100,1),0)</f>
        <v>0</v>
      </c>
      <c r="V1183" s="30">
        <f>+IFERROR(ROUND(e!AK1181/SUM(e!AK1181:AQ1181)*100,1),0)</f>
        <v>0</v>
      </c>
      <c r="W1183" s="30">
        <f>+IFERROR(ROUND(SUM(e!AR1181:BG1181)/J1183*100,1),0)</f>
        <v>5</v>
      </c>
      <c r="X1183" s="30">
        <f>+IFERROR(ROUND(SUM(e!BH1181:BI1181)/SUM(e!BJ1181:BK1181)*100,1),0)</f>
        <v>128.4</v>
      </c>
      <c r="Y1183" s="30">
        <f t="shared" si="119"/>
        <v>508.4</v>
      </c>
      <c r="Z1183" s="30">
        <f t="shared" si="120"/>
        <v>126.2</v>
      </c>
      <c r="AA1183" s="30">
        <f>+IFERROR(ROUND(K1183/SUM(e!T1181:V1181),1),0)</f>
        <v>134.69999999999999</v>
      </c>
      <c r="AB1183" s="42">
        <f>+IFERROR(ROUND((SUM(e!BJ1181:BK1181)-SUM(e!BL1181:BO1181))/SUM(e!T1181:V1181),1),0)</f>
        <v>106.7</v>
      </c>
      <c r="AC1183" s="30">
        <f>+IFERROR(ROUND(e!BP1181/e!BQ1181*100,1),0)</f>
        <v>205.6</v>
      </c>
      <c r="AD1183" s="101">
        <f>+e!BR1181</f>
        <v>0</v>
      </c>
      <c r="AF1183" s="5"/>
      <c r="AG1183" s="29"/>
      <c r="BG1183" s="5"/>
      <c r="BH1183" s="29"/>
      <c r="CH1183" s="5"/>
      <c r="CI1183" s="29"/>
    </row>
    <row r="1184" spans="2:87">
      <c r="B1184" s="40" t="s">
        <v>2646</v>
      </c>
      <c r="C1184" s="30" t="s">
        <v>2647</v>
      </c>
      <c r="D1184" s="30" t="s">
        <v>1282</v>
      </c>
      <c r="E1184" s="30" t="s">
        <v>2649</v>
      </c>
      <c r="F1184" s="30" t="str">
        <f t="shared" si="118"/>
        <v>高知県高知市</v>
      </c>
      <c r="G1184" s="41">
        <f>+e!F1182</f>
        <v>312958</v>
      </c>
      <c r="H1184" s="41">
        <f>+e!G1182</f>
        <v>148</v>
      </c>
      <c r="I1184" s="41">
        <f>+SUM(e!H1182:K1182)</f>
        <v>11</v>
      </c>
      <c r="J1184" s="41">
        <f>+SUM(e!L1182:O1182)</f>
        <v>1565678</v>
      </c>
      <c r="K1184" s="41">
        <f>+e!P1182</f>
        <v>6174149</v>
      </c>
      <c r="L1184" s="41">
        <f>+SUM(e!Q1182:R1182)</f>
        <v>29833387</v>
      </c>
      <c r="M1184" s="31">
        <f>+IFERROR(ROUND(e!P1182/e!S1182,0),0)</f>
        <v>51884</v>
      </c>
      <c r="N1184" s="30">
        <f>+IFERROR(ROUND(SUM(e!T1182:V1182)/e!S1182,0),0)</f>
        <v>304</v>
      </c>
      <c r="O1184" s="30">
        <f>+IFERROR(ROUND(e!W1182/e!G1182*100,1),0)</f>
        <v>72.3</v>
      </c>
      <c r="P1184" s="41">
        <f>+e!X1182</f>
        <v>16</v>
      </c>
      <c r="Q1184" s="30">
        <f>+IFERROR(ROUND(e!Z1182/e!Y1182*100,1),0)</f>
        <v>0</v>
      </c>
      <c r="R1184" s="30">
        <f>+IFERROR(ROUND(e!AB1182/e!AA1182*100,1),0)</f>
        <v>67.3</v>
      </c>
      <c r="S1184" s="30">
        <f>+IFERROR(ROUND(SUM(e!AC1182:AF1182)/J1184*100,1),0)</f>
        <v>24.7</v>
      </c>
      <c r="T1184" s="30">
        <f>+IFERROR(ROUND(e!AG1182/e!Y1182*100,1),0)</f>
        <v>34.5</v>
      </c>
      <c r="U1184" s="30">
        <f>+IFERROR(ROUND(e!AH1182/SUM(e!AH1182:AJ1182)*100,1),0)</f>
        <v>76.2</v>
      </c>
      <c r="V1184" s="30">
        <f>+IFERROR(ROUND(e!AK1182/SUM(e!AK1182:AQ1182)*100,1),0)</f>
        <v>78.2</v>
      </c>
      <c r="W1184" s="30">
        <f>+IFERROR(ROUND(SUM(e!AR1182:BG1182)/J1184*100,1),0)</f>
        <v>18.2</v>
      </c>
      <c r="X1184" s="30">
        <f>+IFERROR(ROUND(SUM(e!BH1182:BI1182)/SUM(e!BJ1182:BK1182)*100,1),0)</f>
        <v>127.6</v>
      </c>
      <c r="Y1184" s="30">
        <f t="shared" si="119"/>
        <v>483.2</v>
      </c>
      <c r="Z1184" s="30">
        <f t="shared" si="120"/>
        <v>123.4</v>
      </c>
      <c r="AA1184" s="30">
        <f>+IFERROR(ROUND(K1184/SUM(e!T1182:V1182),1),0)</f>
        <v>170.4</v>
      </c>
      <c r="AB1184" s="42">
        <f>+IFERROR(ROUND((SUM(e!BJ1182:BK1182)-SUM(e!BL1182:BO1182))/SUM(e!T1182:V1182),1),0)</f>
        <v>138.1</v>
      </c>
      <c r="AC1184" s="30">
        <f>+IFERROR(ROUND(e!BP1182/e!BQ1182*100,1),0)</f>
        <v>368.3</v>
      </c>
      <c r="AD1184" s="101">
        <f>+e!BR1182</f>
        <v>0</v>
      </c>
      <c r="AF1184" s="5"/>
      <c r="AG1184" s="29"/>
      <c r="BG1184" s="5"/>
      <c r="BH1184" s="29"/>
      <c r="CH1184" s="5"/>
      <c r="CI1184" s="29"/>
    </row>
    <row r="1185" spans="2:87">
      <c r="B1185" s="40" t="s">
        <v>2646</v>
      </c>
      <c r="C1185" s="30" t="s">
        <v>2647</v>
      </c>
      <c r="D1185" s="30" t="s">
        <v>1284</v>
      </c>
      <c r="E1185" s="30" t="s">
        <v>2650</v>
      </c>
      <c r="F1185" s="30" t="str">
        <f t="shared" si="118"/>
        <v>高知県須崎市</v>
      </c>
      <c r="G1185" s="41">
        <f>+e!F1183</f>
        <v>18910</v>
      </c>
      <c r="H1185" s="41">
        <f>+e!G1183</f>
        <v>12</v>
      </c>
      <c r="I1185" s="41">
        <f>+SUM(e!H1183:K1183)</f>
        <v>10</v>
      </c>
      <c r="J1185" s="41">
        <f>+SUM(e!L1183:O1183)</f>
        <v>280529</v>
      </c>
      <c r="K1185" s="41">
        <f>+e!P1183</f>
        <v>514689</v>
      </c>
      <c r="L1185" s="41">
        <f>+SUM(e!Q1183:R1183)</f>
        <v>2933412</v>
      </c>
      <c r="M1185" s="31">
        <f>+IFERROR(ROUND(e!P1183/e!S1183,0),0)</f>
        <v>42891</v>
      </c>
      <c r="N1185" s="30">
        <f>+IFERROR(ROUND(SUM(e!T1183:V1183)/e!S1183,0),0)</f>
        <v>263</v>
      </c>
      <c r="O1185" s="30">
        <f>+IFERROR(ROUND(e!W1183/e!G1183*100,1),0)</f>
        <v>41.7</v>
      </c>
      <c r="P1185" s="41">
        <f>+e!X1183</f>
        <v>5</v>
      </c>
      <c r="Q1185" s="30">
        <f>+IFERROR(ROUND(e!Z1183/e!Y1183*100,1),0)</f>
        <v>2.2999999999999998</v>
      </c>
      <c r="R1185" s="30">
        <f>+IFERROR(ROUND(e!AB1183/e!AA1183*100,1),0)</f>
        <v>61.2</v>
      </c>
      <c r="S1185" s="30">
        <f>+IFERROR(ROUND(SUM(e!AC1183:AF1183)/J1185*100,1),0)</f>
        <v>11.8</v>
      </c>
      <c r="T1185" s="30">
        <f>+IFERROR(ROUND(e!AG1183/e!Y1183*100,1),0)</f>
        <v>0</v>
      </c>
      <c r="U1185" s="30">
        <f>+IFERROR(ROUND(e!AH1183/SUM(e!AH1183:AJ1183)*100,1),0)</f>
        <v>0</v>
      </c>
      <c r="V1185" s="30">
        <f>+IFERROR(ROUND(e!AK1183/SUM(e!AK1183:AQ1183)*100,1),0)</f>
        <v>74.5</v>
      </c>
      <c r="W1185" s="30">
        <f>+IFERROR(ROUND(SUM(e!AR1183:BG1183)/J1185*100,1),0)</f>
        <v>13.6</v>
      </c>
      <c r="X1185" s="30">
        <f>+IFERROR(ROUND(SUM(e!BH1183:BI1183)/SUM(e!BJ1183:BK1183)*100,1),0)</f>
        <v>119.9</v>
      </c>
      <c r="Y1185" s="30">
        <f t="shared" si="119"/>
        <v>569.9</v>
      </c>
      <c r="Z1185" s="30">
        <f t="shared" si="120"/>
        <v>115.8</v>
      </c>
      <c r="AA1185" s="30">
        <f>+IFERROR(ROUND(K1185/SUM(e!T1183:V1183),1),0)</f>
        <v>162.9</v>
      </c>
      <c r="AB1185" s="42">
        <f>+IFERROR(ROUND((SUM(e!BJ1183:BK1183)-SUM(e!BL1183:BO1183))/SUM(e!T1183:V1183),1),0)</f>
        <v>140.69999999999999</v>
      </c>
      <c r="AC1185" s="30">
        <f>+IFERROR(ROUND(e!BP1183/e!BQ1183*100,1),0)</f>
        <v>241.9</v>
      </c>
      <c r="AD1185" s="101">
        <f>+e!BR1183</f>
        <v>0</v>
      </c>
      <c r="AF1185" s="5"/>
      <c r="AG1185" s="29"/>
      <c r="BG1185" s="5"/>
      <c r="BH1185" s="29"/>
      <c r="CH1185" s="5"/>
      <c r="CI1185" s="29"/>
    </row>
    <row r="1186" spans="2:87">
      <c r="B1186" s="40" t="s">
        <v>2646</v>
      </c>
      <c r="C1186" s="30" t="s">
        <v>2647</v>
      </c>
      <c r="D1186" s="30" t="s">
        <v>1286</v>
      </c>
      <c r="E1186" s="30" t="s">
        <v>2651</v>
      </c>
      <c r="F1186" s="30" t="str">
        <f t="shared" si="118"/>
        <v>高知県土佐清水市</v>
      </c>
      <c r="G1186" s="41">
        <f>+e!F1184</f>
        <v>7403</v>
      </c>
      <c r="H1186" s="41">
        <f>+e!G1184</f>
        <v>3</v>
      </c>
      <c r="I1186" s="41">
        <f>+SUM(e!H1184:K1184)</f>
        <v>3</v>
      </c>
      <c r="J1186" s="41">
        <f>+SUM(e!L1184:O1184)</f>
        <v>83324</v>
      </c>
      <c r="K1186" s="41">
        <f>+e!P1184</f>
        <v>140575</v>
      </c>
      <c r="L1186" s="41">
        <f>+SUM(e!Q1184:R1184)</f>
        <v>136064</v>
      </c>
      <c r="M1186" s="31">
        <f>+IFERROR(ROUND(e!P1184/e!S1184,0),0)</f>
        <v>46858</v>
      </c>
      <c r="N1186" s="30">
        <f>+IFERROR(ROUND(SUM(e!T1184:V1184)/e!S1184,0),0)</f>
        <v>344</v>
      </c>
      <c r="O1186" s="30">
        <f>+IFERROR(ROUND(e!W1184/e!G1184*100,1),0)</f>
        <v>33.299999999999997</v>
      </c>
      <c r="P1186" s="41">
        <f>+e!X1184</f>
        <v>3</v>
      </c>
      <c r="Q1186" s="30">
        <f>+IFERROR(ROUND(e!Z1184/e!Y1184*100,1),0)</f>
        <v>0</v>
      </c>
      <c r="R1186" s="30">
        <f>+IFERROR(ROUND(e!AB1184/e!AA1184*100,1),0)</f>
        <v>29.4</v>
      </c>
      <c r="S1186" s="30">
        <f>+IFERROR(ROUND(SUM(e!AC1184:AF1184)/J1186*100,1),0)</f>
        <v>5.9</v>
      </c>
      <c r="T1186" s="30">
        <f>+IFERROR(ROUND(e!AG1184/e!Y1184*100,1),0)</f>
        <v>56.3</v>
      </c>
      <c r="U1186" s="30">
        <f>+IFERROR(ROUND(e!AH1184/SUM(e!AH1184:AJ1184)*100,1),0)</f>
        <v>56.3</v>
      </c>
      <c r="V1186" s="30">
        <f>+IFERROR(ROUND(e!AK1184/SUM(e!AK1184:AQ1184)*100,1),0)</f>
        <v>50.6</v>
      </c>
      <c r="W1186" s="30">
        <f>+IFERROR(ROUND(SUM(e!AR1184:BG1184)/J1186*100,1),0)</f>
        <v>6</v>
      </c>
      <c r="X1186" s="30">
        <f>+IFERROR(ROUND(SUM(e!BH1184:BI1184)/SUM(e!BJ1184:BK1184)*100,1),0)</f>
        <v>130.9</v>
      </c>
      <c r="Y1186" s="30">
        <f t="shared" si="119"/>
        <v>96.8</v>
      </c>
      <c r="Z1186" s="30">
        <f t="shared" si="120"/>
        <v>137.80000000000001</v>
      </c>
      <c r="AA1186" s="30">
        <f>+IFERROR(ROUND(K1186/SUM(e!T1184:V1184),1),0)</f>
        <v>136.30000000000001</v>
      </c>
      <c r="AB1186" s="42">
        <f>+IFERROR(ROUND((SUM(e!BJ1184:BK1184)-SUM(e!BL1184:BO1184))/SUM(e!T1184:V1184),1),0)</f>
        <v>98.9</v>
      </c>
      <c r="AC1186" s="30">
        <f>+IFERROR(ROUND(e!BP1184/e!BQ1184*100,1),0)</f>
        <v>232.2</v>
      </c>
      <c r="AD1186" s="101">
        <f>+e!BR1184</f>
        <v>0</v>
      </c>
      <c r="AF1186" s="5"/>
      <c r="AG1186" s="29"/>
      <c r="BG1186" s="5"/>
      <c r="BH1186" s="29"/>
      <c r="CH1186" s="5"/>
      <c r="CI1186" s="29"/>
    </row>
    <row r="1187" spans="2:87">
      <c r="B1187" s="40" t="s">
        <v>2646</v>
      </c>
      <c r="C1187" s="30" t="s">
        <v>2647</v>
      </c>
      <c r="D1187" s="30" t="s">
        <v>1288</v>
      </c>
      <c r="E1187" s="30" t="s">
        <v>2652</v>
      </c>
      <c r="F1187" s="30" t="str">
        <f t="shared" si="118"/>
        <v>高知県越知町</v>
      </c>
      <c r="G1187" s="41">
        <f>+e!F1185</f>
        <v>4041</v>
      </c>
      <c r="H1187" s="41">
        <f>+e!G1185</f>
        <v>1</v>
      </c>
      <c r="I1187" s="41">
        <f>+SUM(e!H1185:K1185)</f>
        <v>1</v>
      </c>
      <c r="J1187" s="41">
        <f>+SUM(e!L1185:O1185)</f>
        <v>28546</v>
      </c>
      <c r="K1187" s="41">
        <f>+e!P1185</f>
        <v>41916</v>
      </c>
      <c r="L1187" s="41">
        <f>+SUM(e!Q1185:R1185)</f>
        <v>16041</v>
      </c>
      <c r="M1187" s="31">
        <f>+IFERROR(ROUND(e!P1185/e!S1185,0),0)</f>
        <v>41916</v>
      </c>
      <c r="N1187" s="30">
        <f>+IFERROR(ROUND(SUM(e!T1185:V1185)/e!S1185,0),0)</f>
        <v>582</v>
      </c>
      <c r="O1187" s="30">
        <f>+IFERROR(ROUND(e!W1185/e!G1185*100,1),0)</f>
        <v>100</v>
      </c>
      <c r="P1187" s="41">
        <f>+e!X1185</f>
        <v>12</v>
      </c>
      <c r="Q1187" s="30">
        <f>+IFERROR(ROUND(e!Z1185/e!Y1185*100,1),0)</f>
        <v>0</v>
      </c>
      <c r="R1187" s="30">
        <f>+IFERROR(ROUND(e!AB1185/e!AA1185*100,1),0)</f>
        <v>90</v>
      </c>
      <c r="S1187" s="30">
        <f>+IFERROR(ROUND(SUM(e!AC1185:AF1185)/J1187*100,1),0)</f>
        <v>7.5</v>
      </c>
      <c r="T1187" s="30">
        <f>+IFERROR(ROUND(e!AG1185/e!Y1185*100,1),0)</f>
        <v>0</v>
      </c>
      <c r="U1187" s="30">
        <f>+IFERROR(ROUND(e!AH1185/SUM(e!AH1185:AJ1185)*100,1),0)</f>
        <v>0</v>
      </c>
      <c r="V1187" s="30">
        <f>+IFERROR(ROUND(e!AK1185/SUM(e!AK1185:AQ1185)*100,1),0)</f>
        <v>0</v>
      </c>
      <c r="W1187" s="30">
        <f>+IFERROR(ROUND(SUM(e!AR1185:BG1185)/J1187*100,1),0)</f>
        <v>3.9</v>
      </c>
      <c r="X1187" s="30">
        <f>+IFERROR(ROUND(SUM(e!BH1185:BI1185)/SUM(e!BJ1185:BK1185)*100,1),0)</f>
        <v>123.4</v>
      </c>
      <c r="Y1187" s="30">
        <f t="shared" si="119"/>
        <v>38.299999999999997</v>
      </c>
      <c r="Z1187" s="30">
        <f t="shared" si="120"/>
        <v>124.6</v>
      </c>
      <c r="AA1187" s="30">
        <f>+IFERROR(ROUND(K1187/SUM(e!T1185:V1185),1),0)</f>
        <v>72</v>
      </c>
      <c r="AB1187" s="42">
        <f>+IFERROR(ROUND((SUM(e!BJ1185:BK1185)-SUM(e!BL1185:BO1185))/SUM(e!T1185:V1185),1),0)</f>
        <v>57.8</v>
      </c>
      <c r="AC1187" s="30">
        <f>+IFERROR(ROUND(e!BP1185/e!BQ1185*100,1),0)</f>
        <v>4411.5</v>
      </c>
      <c r="AD1187" s="101">
        <f>+e!BR1185</f>
        <v>0</v>
      </c>
      <c r="AF1187" s="5"/>
      <c r="AG1187" s="29"/>
      <c r="BG1187" s="5"/>
      <c r="BH1187" s="29"/>
      <c r="CH1187" s="5"/>
      <c r="CI1187" s="29"/>
    </row>
    <row r="1188" spans="2:87">
      <c r="B1188" s="40" t="s">
        <v>2646</v>
      </c>
      <c r="C1188" s="30" t="s">
        <v>2647</v>
      </c>
      <c r="D1188" s="30" t="s">
        <v>1290</v>
      </c>
      <c r="E1188" s="30" t="s">
        <v>2653</v>
      </c>
      <c r="F1188" s="30" t="str">
        <f t="shared" si="118"/>
        <v>高知県宿毛市（宿毛）</v>
      </c>
      <c r="G1188" s="41">
        <f>+e!F1186</f>
        <v>11891</v>
      </c>
      <c r="H1188" s="41">
        <f>+e!G1186</f>
        <v>12</v>
      </c>
      <c r="I1188" s="41">
        <f>+SUM(e!H1186:K1186)</f>
        <v>1</v>
      </c>
      <c r="J1188" s="41">
        <f>+SUM(e!L1186:O1186)</f>
        <v>135663</v>
      </c>
      <c r="K1188" s="41">
        <f>+e!P1186</f>
        <v>386147</v>
      </c>
      <c r="L1188" s="41">
        <f>+SUM(e!Q1186:R1186)</f>
        <v>2179320</v>
      </c>
      <c r="M1188" s="31">
        <f>+IFERROR(ROUND(e!P1186/e!S1186,0),0)</f>
        <v>35104</v>
      </c>
      <c r="N1188" s="30">
        <f>+IFERROR(ROUND(SUM(e!T1186:V1186)/e!S1186,0),0)</f>
        <v>149</v>
      </c>
      <c r="O1188" s="30">
        <f>+IFERROR(ROUND(e!W1186/e!G1186*100,1),0)</f>
        <v>33.299999999999997</v>
      </c>
      <c r="P1188" s="41">
        <f>+e!X1186</f>
        <v>4</v>
      </c>
      <c r="Q1188" s="30">
        <f>+IFERROR(ROUND(e!Z1186/e!Y1186*100,1),0)</f>
        <v>0</v>
      </c>
      <c r="R1188" s="30">
        <f>+IFERROR(ROUND(e!AB1186/e!AA1186*100,1),0)</f>
        <v>44.4</v>
      </c>
      <c r="S1188" s="30">
        <f>+IFERROR(ROUND(SUM(e!AC1186:AF1186)/J1188*100,1),0)</f>
        <v>12</v>
      </c>
      <c r="T1188" s="30">
        <f>+IFERROR(ROUND(e!AG1186/e!Y1186*100,1),0)</f>
        <v>100</v>
      </c>
      <c r="U1188" s="30">
        <f>+IFERROR(ROUND(e!AH1186/SUM(e!AH1186:AJ1186)*100,1),0)</f>
        <v>0</v>
      </c>
      <c r="V1188" s="30">
        <f>+IFERROR(ROUND(e!AK1186/SUM(e!AK1186:AQ1186)*100,1),0)</f>
        <v>78.2</v>
      </c>
      <c r="W1188" s="30">
        <f>+IFERROR(ROUND(SUM(e!AR1186:BG1186)/J1188*100,1),0)</f>
        <v>7.5</v>
      </c>
      <c r="X1188" s="30">
        <f>+IFERROR(ROUND(SUM(e!BH1186:BI1186)/SUM(e!BJ1186:BK1186)*100,1),0)</f>
        <v>116.1</v>
      </c>
      <c r="Y1188" s="30">
        <f t="shared" si="119"/>
        <v>564.4</v>
      </c>
      <c r="Z1188" s="30">
        <f t="shared" si="120"/>
        <v>116.2</v>
      </c>
      <c r="AA1188" s="30">
        <f>+IFERROR(ROUND(K1188/SUM(e!T1186:V1186),1),0)</f>
        <v>235.3</v>
      </c>
      <c r="AB1188" s="42">
        <f>+IFERROR(ROUND((SUM(e!BJ1186:BK1186)-SUM(e!BL1186:BO1186))/SUM(e!T1186:V1186),1),0)</f>
        <v>202.5</v>
      </c>
      <c r="AC1188" s="30">
        <f>+IFERROR(ROUND(e!BP1186/e!BQ1186*100,1),0)</f>
        <v>481.7</v>
      </c>
      <c r="AD1188" s="101">
        <f>+e!BR1186</f>
        <v>761</v>
      </c>
      <c r="AF1188" s="5"/>
      <c r="AG1188" s="29"/>
      <c r="BG1188" s="5"/>
      <c r="BH1188" s="29"/>
      <c r="CH1188" s="5"/>
      <c r="CI1188" s="29"/>
    </row>
    <row r="1189" spans="2:87">
      <c r="B1189" s="40" t="s">
        <v>2646</v>
      </c>
      <c r="C1189" s="30" t="s">
        <v>2647</v>
      </c>
      <c r="D1189" s="30" t="s">
        <v>1292</v>
      </c>
      <c r="E1189" s="30" t="s">
        <v>2654</v>
      </c>
      <c r="F1189" s="30" t="str">
        <f t="shared" si="118"/>
        <v>高知県安芸市</v>
      </c>
      <c r="G1189" s="41">
        <f>+e!F1187</f>
        <v>15225</v>
      </c>
      <c r="H1189" s="41">
        <f>+e!G1187</f>
        <v>9</v>
      </c>
      <c r="I1189" s="41">
        <f>+SUM(e!H1187:K1187)</f>
        <v>6</v>
      </c>
      <c r="J1189" s="41">
        <f>+SUM(e!L1187:O1187)</f>
        <v>132146</v>
      </c>
      <c r="K1189" s="41">
        <f>+e!P1187</f>
        <v>247264</v>
      </c>
      <c r="L1189" s="41">
        <f>+SUM(e!Q1187:R1187)</f>
        <v>224712</v>
      </c>
      <c r="M1189" s="31">
        <f>+IFERROR(ROUND(e!P1187/e!S1187,0),0)</f>
        <v>41211</v>
      </c>
      <c r="N1189" s="30">
        <f>+IFERROR(ROUND(SUM(e!T1187:V1187)/e!S1187,0),0)</f>
        <v>331</v>
      </c>
      <c r="O1189" s="30">
        <f>+IFERROR(ROUND(e!W1187/e!G1187*100,1),0)</f>
        <v>11.1</v>
      </c>
      <c r="P1189" s="41">
        <f>+e!X1187</f>
        <v>24</v>
      </c>
      <c r="Q1189" s="30">
        <f>+IFERROR(ROUND(e!Z1187/e!Y1187*100,1),0)</f>
        <v>0</v>
      </c>
      <c r="R1189" s="30">
        <f>+IFERROR(ROUND(e!AB1187/e!AA1187*100,1),0)</f>
        <v>71.099999999999994</v>
      </c>
      <c r="S1189" s="30">
        <f>+IFERROR(ROUND(SUM(e!AC1187:AF1187)/J1189*100,1),0)</f>
        <v>8.1999999999999993</v>
      </c>
      <c r="T1189" s="30">
        <f>+IFERROR(ROUND(e!AG1187/e!Y1187*100,1),0)</f>
        <v>0</v>
      </c>
      <c r="U1189" s="30">
        <f>+IFERROR(ROUND(e!AH1187/SUM(e!AH1187:AJ1187)*100,1),0)</f>
        <v>0</v>
      </c>
      <c r="V1189" s="30">
        <f>+IFERROR(ROUND(e!AK1187/SUM(e!AK1187:AQ1187)*100,1),0)</f>
        <v>6.8</v>
      </c>
      <c r="W1189" s="30">
        <f>+IFERROR(ROUND(SUM(e!AR1187:BG1187)/J1189*100,1),0)</f>
        <v>14.3</v>
      </c>
      <c r="X1189" s="30">
        <f>+IFERROR(ROUND(SUM(e!BH1187:BI1187)/SUM(e!BJ1187:BK1187)*100,1),0)</f>
        <v>111.9</v>
      </c>
      <c r="Y1189" s="30">
        <f t="shared" si="119"/>
        <v>90.9</v>
      </c>
      <c r="Z1189" s="30">
        <f t="shared" si="120"/>
        <v>107.4</v>
      </c>
      <c r="AA1189" s="30">
        <f>+IFERROR(ROUND(K1189/SUM(e!T1187:V1187),1),0)</f>
        <v>124.6</v>
      </c>
      <c r="AB1189" s="42">
        <f>+IFERROR(ROUND((SUM(e!BJ1187:BK1187)-SUM(e!BL1187:BO1187))/SUM(e!T1187:V1187),1),0)</f>
        <v>116</v>
      </c>
      <c r="AC1189" s="30">
        <f>+IFERROR(ROUND(e!BP1187/e!BQ1187*100,1),0)</f>
        <v>420.1</v>
      </c>
      <c r="AD1189" s="101">
        <f>+e!BR1187</f>
        <v>0</v>
      </c>
      <c r="AF1189" s="5"/>
      <c r="AG1189" s="29"/>
      <c r="BG1189" s="5"/>
      <c r="BH1189" s="29"/>
      <c r="CH1189" s="5"/>
      <c r="CI1189" s="29"/>
    </row>
    <row r="1190" spans="2:87">
      <c r="B1190" s="40" t="s">
        <v>2646</v>
      </c>
      <c r="C1190" s="30" t="s">
        <v>2647</v>
      </c>
      <c r="D1190" s="30" t="s">
        <v>1294</v>
      </c>
      <c r="E1190" s="30" t="s">
        <v>2655</v>
      </c>
      <c r="F1190" s="30" t="str">
        <f t="shared" si="118"/>
        <v>高知県室戸市</v>
      </c>
      <c r="G1190" s="41">
        <f>+e!F1188</f>
        <v>11881</v>
      </c>
      <c r="H1190" s="41">
        <f>+e!G1188</f>
        <v>8</v>
      </c>
      <c r="I1190" s="41">
        <f>+SUM(e!H1188:K1188)</f>
        <v>14</v>
      </c>
      <c r="J1190" s="41">
        <f>+SUM(e!L1188:O1188)</f>
        <v>190853</v>
      </c>
      <c r="K1190" s="41">
        <f>+e!P1188</f>
        <v>257003</v>
      </c>
      <c r="L1190" s="41">
        <f>+SUM(e!Q1188:R1188)</f>
        <v>1620484</v>
      </c>
      <c r="M1190" s="31">
        <f>+IFERROR(ROUND(e!P1188/e!S1188,0),0)</f>
        <v>36715</v>
      </c>
      <c r="N1190" s="30">
        <f>+IFERROR(ROUND(SUM(e!T1188:V1188)/e!S1188,0),0)</f>
        <v>229</v>
      </c>
      <c r="O1190" s="30">
        <f>+IFERROR(ROUND(e!W1188/e!G1188*100,1),0)</f>
        <v>37.5</v>
      </c>
      <c r="P1190" s="41">
        <f>+e!X1188</f>
        <v>4</v>
      </c>
      <c r="Q1190" s="30">
        <f>+IFERROR(ROUND(e!Z1188/e!Y1188*100,1),0)</f>
        <v>0</v>
      </c>
      <c r="R1190" s="30">
        <f>+IFERROR(ROUND(e!AB1188/e!AA1188*100,1),0)</f>
        <v>41</v>
      </c>
      <c r="S1190" s="30">
        <f>+IFERROR(ROUND(SUM(e!AC1188:AF1188)/J1190*100,1),0)</f>
        <v>14.5</v>
      </c>
      <c r="T1190" s="30">
        <f>+IFERROR(ROUND(e!AG1188/e!Y1188*100,1),0)</f>
        <v>44.4</v>
      </c>
      <c r="U1190" s="30">
        <f>+IFERROR(ROUND(e!AH1188/SUM(e!AH1188:AJ1188)*100,1),0)</f>
        <v>44.4</v>
      </c>
      <c r="V1190" s="30">
        <f>+IFERROR(ROUND(e!AK1188/SUM(e!AK1188:AQ1188)*100,1),0)</f>
        <v>7.4</v>
      </c>
      <c r="W1190" s="30">
        <f>+IFERROR(ROUND(SUM(e!AR1188:BG1188)/J1190*100,1),0)</f>
        <v>8.1999999999999993</v>
      </c>
      <c r="X1190" s="30">
        <f>+IFERROR(ROUND(SUM(e!BH1188:BI1188)/SUM(e!BJ1188:BK1188)*100,1),0)</f>
        <v>115.1</v>
      </c>
      <c r="Y1190" s="30">
        <f t="shared" si="119"/>
        <v>630.5</v>
      </c>
      <c r="Z1190" s="30">
        <f t="shared" si="120"/>
        <v>110.3</v>
      </c>
      <c r="AA1190" s="30">
        <f>+IFERROR(ROUND(K1190/SUM(e!T1188:V1188),1),0)</f>
        <v>160.30000000000001</v>
      </c>
      <c r="AB1190" s="42">
        <f>+IFERROR(ROUND((SUM(e!BJ1188:BK1188)-SUM(e!BL1188:BO1188))/SUM(e!T1188:V1188),1),0)</f>
        <v>145.30000000000001</v>
      </c>
      <c r="AC1190" s="30">
        <f>+IFERROR(ROUND(e!BP1188/e!BQ1188*100,1),0)</f>
        <v>449.2</v>
      </c>
      <c r="AD1190" s="101">
        <f>+e!BR1188</f>
        <v>0</v>
      </c>
      <c r="AF1190" s="5"/>
      <c r="AG1190" s="29"/>
      <c r="BG1190" s="5"/>
      <c r="BH1190" s="29"/>
      <c r="CH1190" s="5"/>
      <c r="CI1190" s="29"/>
    </row>
    <row r="1191" spans="2:87">
      <c r="B1191" s="40" t="s">
        <v>2646</v>
      </c>
      <c r="C1191" s="30" t="s">
        <v>2647</v>
      </c>
      <c r="D1191" s="30" t="s">
        <v>1296</v>
      </c>
      <c r="E1191" s="30" t="s">
        <v>2656</v>
      </c>
      <c r="F1191" s="30" t="str">
        <f t="shared" si="118"/>
        <v>高知県香美市</v>
      </c>
      <c r="G1191" s="41">
        <f>+e!F1189</f>
        <v>13847</v>
      </c>
      <c r="H1191" s="41">
        <f>+e!G1189</f>
        <v>5</v>
      </c>
      <c r="I1191" s="41">
        <f>+SUM(e!H1189:K1189)</f>
        <v>2</v>
      </c>
      <c r="J1191" s="41">
        <f>+SUM(e!L1189:O1189)</f>
        <v>101383</v>
      </c>
      <c r="K1191" s="41">
        <f>+e!P1189</f>
        <v>179995</v>
      </c>
      <c r="L1191" s="41">
        <f>+SUM(e!Q1189:R1189)</f>
        <v>170789</v>
      </c>
      <c r="M1191" s="31">
        <f>+IFERROR(ROUND(e!P1189/e!S1189,0),0)</f>
        <v>35999</v>
      </c>
      <c r="N1191" s="30">
        <f>+IFERROR(ROUND(SUM(e!T1189:V1189)/e!S1189,0),0)</f>
        <v>353</v>
      </c>
      <c r="O1191" s="30">
        <f>+IFERROR(ROUND(e!W1189/e!G1189*100,1),0)</f>
        <v>20</v>
      </c>
      <c r="P1191" s="41">
        <f>+e!X1189</f>
        <v>4</v>
      </c>
      <c r="Q1191" s="30">
        <f>+IFERROR(ROUND(e!Z1189/e!Y1189*100,1),0)</f>
        <v>0</v>
      </c>
      <c r="R1191" s="30">
        <f>+IFERROR(ROUND(e!AB1189/e!AA1189*100,1),0)</f>
        <v>0</v>
      </c>
      <c r="S1191" s="30">
        <f>+IFERROR(ROUND(SUM(e!AC1189:AF1189)/J1191*100,1),0)</f>
        <v>21.5</v>
      </c>
      <c r="T1191" s="30">
        <f>+IFERROR(ROUND(e!AG1189/e!Y1189*100,1),0)</f>
        <v>0</v>
      </c>
      <c r="U1191" s="30">
        <f>+IFERROR(ROUND(e!AH1189/SUM(e!AH1189:AJ1189)*100,1),0)</f>
        <v>0</v>
      </c>
      <c r="V1191" s="30">
        <f>+IFERROR(ROUND(e!AK1189/SUM(e!AK1189:AQ1189)*100,1),0)</f>
        <v>100</v>
      </c>
      <c r="W1191" s="30">
        <f>+IFERROR(ROUND(SUM(e!AR1189:BG1189)/J1191*100,1),0)</f>
        <v>0.3</v>
      </c>
      <c r="X1191" s="30">
        <f>+IFERROR(ROUND(SUM(e!BH1189:BI1189)/SUM(e!BJ1189:BK1189)*100,1),0)</f>
        <v>116.5</v>
      </c>
      <c r="Y1191" s="30">
        <f t="shared" si="119"/>
        <v>94.9</v>
      </c>
      <c r="Z1191" s="30">
        <f t="shared" si="120"/>
        <v>111.2</v>
      </c>
      <c r="AA1191" s="30">
        <f>+IFERROR(ROUND(K1191/SUM(e!T1189:V1189),1),0)</f>
        <v>102</v>
      </c>
      <c r="AB1191" s="42">
        <f>+IFERROR(ROUND((SUM(e!BJ1189:BK1189)-SUM(e!BL1189:BO1189))/SUM(e!T1189:V1189),1),0)</f>
        <v>91.7</v>
      </c>
      <c r="AC1191" s="30">
        <f>+IFERROR(ROUND(e!BP1189/e!BQ1189*100,1),0)</f>
        <v>201.4</v>
      </c>
      <c r="AD1191" s="101">
        <f>+e!BR1189</f>
        <v>0</v>
      </c>
      <c r="AF1191" s="5"/>
      <c r="AG1191" s="29"/>
      <c r="BG1191" s="5"/>
      <c r="BH1191" s="29"/>
      <c r="CH1191" s="5"/>
      <c r="CI1191" s="29"/>
    </row>
    <row r="1192" spans="2:87">
      <c r="B1192" s="40" t="s">
        <v>2646</v>
      </c>
      <c r="C1192" s="30" t="s">
        <v>2647</v>
      </c>
      <c r="D1192" s="30" t="s">
        <v>1298</v>
      </c>
      <c r="E1192" s="30" t="s">
        <v>2657</v>
      </c>
      <c r="F1192" s="30" t="str">
        <f t="shared" si="118"/>
        <v>高知県四万十町</v>
      </c>
      <c r="G1192" s="41">
        <f>+e!F1190</f>
        <v>4941</v>
      </c>
      <c r="H1192" s="41">
        <f>+e!G1190</f>
        <v>2</v>
      </c>
      <c r="I1192" s="41">
        <f>+SUM(e!H1190:K1190)</f>
        <v>1</v>
      </c>
      <c r="J1192" s="41">
        <f>+SUM(e!L1190:O1190)</f>
        <v>50759</v>
      </c>
      <c r="K1192" s="41">
        <f>+e!P1190</f>
        <v>84196</v>
      </c>
      <c r="L1192" s="41">
        <f>+SUM(e!Q1190:R1190)</f>
        <v>1049309</v>
      </c>
      <c r="M1192" s="31">
        <f>+IFERROR(ROUND(e!P1190/e!S1190,0),0)</f>
        <v>42098</v>
      </c>
      <c r="N1192" s="30">
        <f>+IFERROR(ROUND(SUM(e!T1190:V1190)/e!S1190,0),0)</f>
        <v>321</v>
      </c>
      <c r="O1192" s="30">
        <f>+IFERROR(ROUND(e!W1190/e!G1190*100,1),0)</f>
        <v>50</v>
      </c>
      <c r="P1192" s="41">
        <f>+e!X1190</f>
        <v>31</v>
      </c>
      <c r="Q1192" s="30">
        <f>+IFERROR(ROUND(e!Z1190/e!Y1190*100,1),0)</f>
        <v>0</v>
      </c>
      <c r="R1192" s="30">
        <f>+IFERROR(ROUND(e!AB1190/e!AA1190*100,1),0)</f>
        <v>0</v>
      </c>
      <c r="S1192" s="30">
        <f>+IFERROR(ROUND(SUM(e!AC1190:AF1190)/J1192*100,1),0)</f>
        <v>0</v>
      </c>
      <c r="T1192" s="30">
        <f>+IFERROR(ROUND(e!AG1190/e!Y1190*100,1),0)</f>
        <v>100</v>
      </c>
      <c r="U1192" s="30">
        <f>+IFERROR(ROUND(e!AH1190/SUM(e!AH1190:AJ1190)*100,1),0)</f>
        <v>100</v>
      </c>
      <c r="V1192" s="30">
        <f>+IFERROR(ROUND(e!AK1190/SUM(e!AK1190:AQ1190)*100,1),0)</f>
        <v>100</v>
      </c>
      <c r="W1192" s="30">
        <f>+IFERROR(ROUND(SUM(e!AR1190:BG1190)/J1192*100,1),0)</f>
        <v>23.2</v>
      </c>
      <c r="X1192" s="30">
        <f>+IFERROR(ROUND(SUM(e!BH1190:BI1190)/SUM(e!BJ1190:BK1190)*100,1),0)</f>
        <v>111.5</v>
      </c>
      <c r="Y1192" s="30">
        <f t="shared" si="119"/>
        <v>1246.3</v>
      </c>
      <c r="Z1192" s="30">
        <f t="shared" si="120"/>
        <v>88.2</v>
      </c>
      <c r="AA1192" s="30">
        <f>+IFERROR(ROUND(K1192/SUM(e!T1190:V1190),1),0)</f>
        <v>131.4</v>
      </c>
      <c r="AB1192" s="42">
        <f>+IFERROR(ROUND((SUM(e!BJ1190:BK1190)-SUM(e!BL1190:BO1190))/SUM(e!T1190:V1190),1),0)</f>
        <v>149</v>
      </c>
      <c r="AC1192" s="30">
        <f>+IFERROR(ROUND(e!BP1190/e!BQ1190*100,1),0)</f>
        <v>605.79999999999995</v>
      </c>
      <c r="AD1192" s="101">
        <f>+e!BR1190</f>
        <v>3000</v>
      </c>
      <c r="AF1192" s="5"/>
      <c r="AG1192" s="29"/>
      <c r="BG1192" s="5"/>
      <c r="BH1192" s="29"/>
      <c r="CH1192" s="5"/>
      <c r="CI1192" s="29"/>
    </row>
    <row r="1193" spans="2:87">
      <c r="B1193" s="40" t="s">
        <v>2646</v>
      </c>
      <c r="C1193" s="30" t="s">
        <v>2647</v>
      </c>
      <c r="D1193" s="30" t="s">
        <v>1300</v>
      </c>
      <c r="E1193" s="30" t="s">
        <v>2658</v>
      </c>
      <c r="F1193" s="30" t="str">
        <f t="shared" si="118"/>
        <v>高知県いの町（伊野）</v>
      </c>
      <c r="G1193" s="41">
        <f>+e!F1191</f>
        <v>20908</v>
      </c>
      <c r="H1193" s="41">
        <f>+e!G1191</f>
        <v>9</v>
      </c>
      <c r="I1193" s="41">
        <f>+SUM(e!H1191:K1191)</f>
        <v>11</v>
      </c>
      <c r="J1193" s="41">
        <f>+SUM(e!L1191:O1191)</f>
        <v>260599</v>
      </c>
      <c r="K1193" s="41">
        <f>+e!P1191</f>
        <v>250797</v>
      </c>
      <c r="L1193" s="41">
        <f>+SUM(e!Q1191:R1191)</f>
        <v>2166742</v>
      </c>
      <c r="M1193" s="31">
        <f>+IFERROR(ROUND(e!P1191/e!S1191,0),0)</f>
        <v>83599</v>
      </c>
      <c r="N1193" s="30">
        <f>+IFERROR(ROUND(SUM(e!T1191:V1191)/e!S1191,0),0)</f>
        <v>889</v>
      </c>
      <c r="O1193" s="30">
        <f>+IFERROR(ROUND(e!W1191/e!G1191*100,1),0)</f>
        <v>22.2</v>
      </c>
      <c r="P1193" s="41">
        <f>+e!X1191</f>
        <v>4</v>
      </c>
      <c r="Q1193" s="30">
        <f>+IFERROR(ROUND(e!Z1191/e!Y1191*100,1),0)</f>
        <v>0</v>
      </c>
      <c r="R1193" s="30">
        <f>+IFERROR(ROUND(e!AB1191/e!AA1191*100,1),0)</f>
        <v>23.1</v>
      </c>
      <c r="S1193" s="30">
        <f>+IFERROR(ROUND(SUM(e!AC1191:AF1191)/J1193*100,1),0)</f>
        <v>14.6</v>
      </c>
      <c r="T1193" s="30">
        <f>+IFERROR(ROUND(e!AG1191/e!Y1191*100,1),0)</f>
        <v>0</v>
      </c>
      <c r="U1193" s="30">
        <f>+IFERROR(ROUND(e!AH1191/SUM(e!AH1191:AJ1191)*100,1),0)</f>
        <v>0</v>
      </c>
      <c r="V1193" s="30">
        <f>+IFERROR(ROUND(e!AK1191/SUM(e!AK1191:AQ1191)*100,1),0)</f>
        <v>0</v>
      </c>
      <c r="W1193" s="30">
        <f>+IFERROR(ROUND(SUM(e!AR1191:BG1191)/J1193*100,1),0)</f>
        <v>3.7</v>
      </c>
      <c r="X1193" s="30">
        <f>+IFERROR(ROUND(SUM(e!BH1191:BI1191)/SUM(e!BJ1191:BK1191)*100,1),0)</f>
        <v>89.5</v>
      </c>
      <c r="Y1193" s="30">
        <f t="shared" si="119"/>
        <v>863.9</v>
      </c>
      <c r="Z1193" s="30">
        <f t="shared" si="120"/>
        <v>79.099999999999994</v>
      </c>
      <c r="AA1193" s="30">
        <f>+IFERROR(ROUND(K1193/SUM(e!T1191:V1191),1),0)</f>
        <v>94.1</v>
      </c>
      <c r="AB1193" s="42">
        <f>+IFERROR(ROUND((SUM(e!BJ1191:BK1191)-SUM(e!BL1191:BO1191))/SUM(e!T1191:V1191),1),0)</f>
        <v>118.9</v>
      </c>
      <c r="AC1193" s="30">
        <f>+IFERROR(ROUND(e!BP1191/e!BQ1191*100,1),0)</f>
        <v>280.5</v>
      </c>
      <c r="AD1193" s="101">
        <f>+e!BR1191</f>
        <v>0</v>
      </c>
      <c r="AF1193" s="5"/>
      <c r="AG1193" s="29"/>
      <c r="BG1193" s="5"/>
      <c r="BH1193" s="29"/>
      <c r="CH1193" s="5"/>
      <c r="CI1193" s="29"/>
    </row>
    <row r="1194" spans="2:87">
      <c r="B1194" s="40" t="s">
        <v>2646</v>
      </c>
      <c r="C1194" s="30" t="s">
        <v>2647</v>
      </c>
      <c r="D1194" s="30" t="s">
        <v>1523</v>
      </c>
      <c r="E1194" s="30" t="s">
        <v>2659</v>
      </c>
      <c r="F1194" s="30" t="str">
        <f t="shared" si="118"/>
        <v>高知県土佐市</v>
      </c>
      <c r="G1194" s="41">
        <f>+e!F1192</f>
        <v>25321</v>
      </c>
      <c r="H1194" s="41">
        <f>+e!G1192</f>
        <v>11</v>
      </c>
      <c r="I1194" s="41">
        <f>+SUM(e!H1192:K1192)</f>
        <v>5</v>
      </c>
      <c r="J1194" s="41">
        <f>+SUM(e!L1192:O1192)</f>
        <v>283890</v>
      </c>
      <c r="K1194" s="41">
        <f>+e!P1192</f>
        <v>378075</v>
      </c>
      <c r="L1194" s="41">
        <f>+SUM(e!Q1192:R1192)</f>
        <v>2489649</v>
      </c>
      <c r="M1194" s="31">
        <f>+IFERROR(ROUND(e!P1192/e!S1192,0),0)</f>
        <v>42008</v>
      </c>
      <c r="N1194" s="30">
        <f>+IFERROR(ROUND(SUM(e!T1192:V1192)/e!S1192,0),0)</f>
        <v>335</v>
      </c>
      <c r="O1194" s="30">
        <f>+IFERROR(ROUND(e!W1192/e!G1192*100,1),0)</f>
        <v>18.2</v>
      </c>
      <c r="P1194" s="41">
        <f>+e!X1192</f>
        <v>6</v>
      </c>
      <c r="Q1194" s="30">
        <f>+IFERROR(ROUND(e!Z1192/e!Y1192*100,1),0)</f>
        <v>0</v>
      </c>
      <c r="R1194" s="30">
        <f>+IFERROR(ROUND(e!AB1192/e!AA1192*100,1),0)</f>
        <v>65.099999999999994</v>
      </c>
      <c r="S1194" s="30">
        <f>+IFERROR(ROUND(SUM(e!AC1192:AF1192)/J1194*100,1),0)</f>
        <v>1.3</v>
      </c>
      <c r="T1194" s="30">
        <f>+IFERROR(ROUND(e!AG1192/e!Y1192*100,1),0)</f>
        <v>78.2</v>
      </c>
      <c r="U1194" s="30">
        <f>+IFERROR(ROUND(e!AH1192/SUM(e!AH1192:AJ1192)*100,1),0)</f>
        <v>78.2</v>
      </c>
      <c r="V1194" s="30">
        <f>+IFERROR(ROUND(e!AK1192/SUM(e!AK1192:AQ1192)*100,1),0)</f>
        <v>72.599999999999994</v>
      </c>
      <c r="W1194" s="30">
        <f>+IFERROR(ROUND(SUM(e!AR1192:BG1192)/J1194*100,1),0)</f>
        <v>10.4</v>
      </c>
      <c r="X1194" s="30">
        <f>+IFERROR(ROUND(SUM(e!BH1192:BI1192)/SUM(e!BJ1192:BK1192)*100,1),0)</f>
        <v>117.2</v>
      </c>
      <c r="Y1194" s="30">
        <f t="shared" si="119"/>
        <v>658.5</v>
      </c>
      <c r="Z1194" s="30">
        <f t="shared" si="120"/>
        <v>117.3</v>
      </c>
      <c r="AA1194" s="30">
        <f>+IFERROR(ROUND(K1194/SUM(e!T1192:V1192),1),0)</f>
        <v>125.2</v>
      </c>
      <c r="AB1194" s="42">
        <f>+IFERROR(ROUND((SUM(e!BJ1192:BK1192)-SUM(e!BL1192:BO1192))/SUM(e!T1192:V1192),1),0)</f>
        <v>106.7</v>
      </c>
      <c r="AC1194" s="30">
        <f>+IFERROR(ROUND(e!BP1192/e!BQ1192*100,1),0)</f>
        <v>923.5</v>
      </c>
      <c r="AD1194" s="101">
        <f>+e!BR1192</f>
        <v>0</v>
      </c>
      <c r="AF1194" s="5"/>
      <c r="AG1194" s="29"/>
      <c r="BG1194" s="5"/>
      <c r="BH1194" s="29"/>
      <c r="CH1194" s="5"/>
      <c r="CI1194" s="29"/>
    </row>
    <row r="1195" spans="2:87">
      <c r="B1195" s="40" t="s">
        <v>2646</v>
      </c>
      <c r="C1195" s="30" t="s">
        <v>2647</v>
      </c>
      <c r="D1195" s="30" t="s">
        <v>1304</v>
      </c>
      <c r="E1195" s="30" t="s">
        <v>2660</v>
      </c>
      <c r="F1195" s="30" t="str">
        <f t="shared" si="118"/>
        <v>高知県佐川町</v>
      </c>
      <c r="G1195" s="41">
        <f>+e!F1193</f>
        <v>11263</v>
      </c>
      <c r="H1195" s="41">
        <f>+e!G1193</f>
        <v>4</v>
      </c>
      <c r="I1195" s="41">
        <f>+SUM(e!H1193:K1193)</f>
        <v>5</v>
      </c>
      <c r="J1195" s="41">
        <f>+SUM(e!L1193:O1193)</f>
        <v>136571</v>
      </c>
      <c r="K1195" s="41">
        <f>+e!P1193</f>
        <v>144081</v>
      </c>
      <c r="L1195" s="41">
        <f>+SUM(e!Q1193:R1193)</f>
        <v>927343</v>
      </c>
      <c r="M1195" s="31">
        <f>+IFERROR(ROUND(e!P1193/e!S1193,0),0)</f>
        <v>36020</v>
      </c>
      <c r="N1195" s="30">
        <f>+IFERROR(ROUND(SUM(e!T1193:V1193)/e!S1193,0),0)</f>
        <v>349</v>
      </c>
      <c r="O1195" s="30">
        <f>+IFERROR(ROUND(e!W1193/e!G1193*100,1),0)</f>
        <v>50</v>
      </c>
      <c r="P1195" s="41">
        <f>+e!X1193</f>
        <v>12</v>
      </c>
      <c r="Q1195" s="30">
        <f>+IFERROR(ROUND(e!Z1193/e!Y1193*100,1),0)</f>
        <v>0</v>
      </c>
      <c r="R1195" s="30">
        <f>+IFERROR(ROUND(e!AB1193/e!AA1193*100,1),0)</f>
        <v>75</v>
      </c>
      <c r="S1195" s="30">
        <f>+IFERROR(ROUND(SUM(e!AC1193:AF1193)/J1195*100,1),0)</f>
        <v>19.3</v>
      </c>
      <c r="T1195" s="30">
        <f>+IFERROR(ROUND(e!AG1193/e!Y1193*100,1),0)</f>
        <v>97.5</v>
      </c>
      <c r="U1195" s="30">
        <f>+IFERROR(ROUND(e!AH1193/SUM(e!AH1193:AJ1193)*100,1),0)</f>
        <v>97.5</v>
      </c>
      <c r="V1195" s="30">
        <f>+IFERROR(ROUND(e!AK1193/SUM(e!AK1193:AQ1193)*100,1),0)</f>
        <v>85.5</v>
      </c>
      <c r="W1195" s="30">
        <f>+IFERROR(ROUND(SUM(e!AR1193:BG1193)/J1195*100,1),0)</f>
        <v>14.2</v>
      </c>
      <c r="X1195" s="30">
        <f>+IFERROR(ROUND(SUM(e!BH1193:BI1193)/SUM(e!BJ1193:BK1193)*100,1),0)</f>
        <v>115.9</v>
      </c>
      <c r="Y1195" s="30">
        <f t="shared" si="119"/>
        <v>643.6</v>
      </c>
      <c r="Z1195" s="30">
        <f t="shared" si="120"/>
        <v>112.4</v>
      </c>
      <c r="AA1195" s="30">
        <f>+IFERROR(ROUND(K1195/SUM(e!T1193:V1193),1),0)</f>
        <v>103.1</v>
      </c>
      <c r="AB1195" s="42">
        <f>+IFERROR(ROUND((SUM(e!BJ1193:BK1193)-SUM(e!BL1193:BO1193))/SUM(e!T1193:V1193),1),0)</f>
        <v>91.7</v>
      </c>
      <c r="AC1195" s="30">
        <f>+IFERROR(ROUND(e!BP1193/e!BQ1193*100,1),0)</f>
        <v>419.4</v>
      </c>
      <c r="AD1195" s="101">
        <f>+e!BR1193</f>
        <v>0</v>
      </c>
      <c r="AF1195" s="5"/>
      <c r="AG1195" s="29"/>
      <c r="BG1195" s="5"/>
      <c r="BH1195" s="29"/>
      <c r="CH1195" s="5"/>
      <c r="CI1195" s="29"/>
    </row>
    <row r="1196" spans="2:87">
      <c r="B1196" s="40" t="s">
        <v>2646</v>
      </c>
      <c r="C1196" s="30" t="s">
        <v>2647</v>
      </c>
      <c r="D1196" s="30" t="s">
        <v>1308</v>
      </c>
      <c r="E1196" s="30" t="s">
        <v>2661</v>
      </c>
      <c r="F1196" s="30" t="str">
        <f t="shared" si="118"/>
        <v>高知県香南市</v>
      </c>
      <c r="G1196" s="41">
        <f>+e!F1194</f>
        <v>25192</v>
      </c>
      <c r="H1196" s="41">
        <f>+e!G1194</f>
        <v>4</v>
      </c>
      <c r="I1196" s="41">
        <f>+SUM(e!H1194:K1194)</f>
        <v>11</v>
      </c>
      <c r="J1196" s="41">
        <f>+SUM(e!L1194:O1194)</f>
        <v>259914</v>
      </c>
      <c r="K1196" s="41">
        <f>+e!P1194</f>
        <v>354107</v>
      </c>
      <c r="L1196" s="41">
        <f>+SUM(e!Q1194:R1194)</f>
        <v>1370526</v>
      </c>
      <c r="M1196" s="31">
        <f>+IFERROR(ROUND(e!P1194/e!S1194,0),0)</f>
        <v>88527</v>
      </c>
      <c r="N1196" s="30">
        <f>+IFERROR(ROUND(SUM(e!T1194:V1194)/e!S1194,0),0)</f>
        <v>773</v>
      </c>
      <c r="O1196" s="30">
        <f>+IFERROR(ROUND(e!W1194/e!G1194*100,1),0)</f>
        <v>0</v>
      </c>
      <c r="P1196" s="41">
        <f>+e!X1194</f>
        <v>9</v>
      </c>
      <c r="Q1196" s="30">
        <f>+IFERROR(ROUND(e!Z1194/e!Y1194*100,1),0)</f>
        <v>0</v>
      </c>
      <c r="R1196" s="30">
        <f>+IFERROR(ROUND(e!AB1194/e!AA1194*100,1),0)</f>
        <v>14.2</v>
      </c>
      <c r="S1196" s="30">
        <f>+IFERROR(ROUND(SUM(e!AC1194:AF1194)/J1196*100,1),0)</f>
        <v>0</v>
      </c>
      <c r="T1196" s="30">
        <f>+IFERROR(ROUND(e!AG1194/e!Y1194*100,1),0)</f>
        <v>1.6</v>
      </c>
      <c r="U1196" s="30">
        <f>+IFERROR(ROUND(e!AH1194/SUM(e!AH1194:AJ1194)*100,1),0)</f>
        <v>0</v>
      </c>
      <c r="V1196" s="30">
        <f>+IFERROR(ROUND(e!AK1194/SUM(e!AK1194:AQ1194)*100,1),0)</f>
        <v>3.5</v>
      </c>
      <c r="W1196" s="30">
        <f>+IFERROR(ROUND(SUM(e!AR1194:BG1194)/J1196*100,1),0)</f>
        <v>1.7</v>
      </c>
      <c r="X1196" s="30">
        <f>+IFERROR(ROUND(SUM(e!BH1194:BI1194)/SUM(e!BJ1194:BK1194)*100,1),0)</f>
        <v>119.5</v>
      </c>
      <c r="Y1196" s="30">
        <f t="shared" si="119"/>
        <v>387</v>
      </c>
      <c r="Z1196" s="30">
        <f t="shared" si="120"/>
        <v>123.9</v>
      </c>
      <c r="AA1196" s="30">
        <f>+IFERROR(ROUND(K1196/SUM(e!T1194:V1194),1),0)</f>
        <v>114.6</v>
      </c>
      <c r="AB1196" s="42">
        <f>+IFERROR(ROUND((SUM(e!BJ1194:BK1194)-SUM(e!BL1194:BO1194))/SUM(e!T1194:V1194),1),0)</f>
        <v>92.5</v>
      </c>
      <c r="AC1196" s="30">
        <f>+IFERROR(ROUND(e!BP1194/e!BQ1194*100,1),0)</f>
        <v>127.5</v>
      </c>
      <c r="AD1196" s="101">
        <f>+e!BR1194</f>
        <v>0</v>
      </c>
      <c r="AF1196" s="5"/>
      <c r="AG1196" s="29"/>
      <c r="BG1196" s="5"/>
      <c r="BH1196" s="29"/>
      <c r="CH1196" s="5"/>
      <c r="CI1196" s="29"/>
    </row>
    <row r="1197" spans="2:87">
      <c r="B1197" s="40" t="s">
        <v>2646</v>
      </c>
      <c r="C1197" s="30" t="s">
        <v>2647</v>
      </c>
      <c r="D1197" s="30" t="s">
        <v>1310</v>
      </c>
      <c r="E1197" s="30" t="s">
        <v>2662</v>
      </c>
      <c r="F1197" s="30" t="str">
        <f t="shared" si="118"/>
        <v>高知県南国市</v>
      </c>
      <c r="G1197" s="41">
        <f>+e!F1195</f>
        <v>40746</v>
      </c>
      <c r="H1197" s="41">
        <f>+e!G1195</f>
        <v>19</v>
      </c>
      <c r="I1197" s="41">
        <f>+SUM(e!H1195:K1195)</f>
        <v>12</v>
      </c>
      <c r="J1197" s="41">
        <f>+SUM(e!L1195:O1195)</f>
        <v>361207</v>
      </c>
      <c r="K1197" s="41">
        <f>+e!P1195</f>
        <v>585413</v>
      </c>
      <c r="L1197" s="41">
        <f>+SUM(e!Q1195:R1195)</f>
        <v>4214596</v>
      </c>
      <c r="M1197" s="31">
        <f>+IFERROR(ROUND(e!P1195/e!S1195,0),0)</f>
        <v>41815</v>
      </c>
      <c r="N1197" s="30">
        <f>+IFERROR(ROUND(SUM(e!T1195:V1195)/e!S1195,0),0)</f>
        <v>377</v>
      </c>
      <c r="O1197" s="30">
        <f>+IFERROR(ROUND(e!W1195/e!G1195*100,1),0)</f>
        <v>21.1</v>
      </c>
      <c r="P1197" s="41">
        <f>+e!X1195</f>
        <v>5</v>
      </c>
      <c r="Q1197" s="30">
        <f>+IFERROR(ROUND(e!Z1195/e!Y1195*100,1),0)</f>
        <v>0</v>
      </c>
      <c r="R1197" s="30">
        <f>+IFERROR(ROUND(e!AB1195/e!AA1195*100,1),0)</f>
        <v>0</v>
      </c>
      <c r="S1197" s="30">
        <f>+IFERROR(ROUND(SUM(e!AC1195:AF1195)/J1197*100,1),0)</f>
        <v>0</v>
      </c>
      <c r="T1197" s="30">
        <f>+IFERROR(ROUND(e!AG1195/e!Y1195*100,1),0)</f>
        <v>0</v>
      </c>
      <c r="U1197" s="30">
        <f>+IFERROR(ROUND(e!AH1195/SUM(e!AH1195:AJ1195)*100,1),0)</f>
        <v>0</v>
      </c>
      <c r="V1197" s="30">
        <f>+IFERROR(ROUND(e!AK1195/SUM(e!AK1195:AQ1195)*100,1),0)</f>
        <v>92.6</v>
      </c>
      <c r="W1197" s="30">
        <f>+IFERROR(ROUND(SUM(e!AR1195:BG1195)/J1197*100,1),0)</f>
        <v>9.6999999999999993</v>
      </c>
      <c r="X1197" s="30">
        <f>+IFERROR(ROUND(SUM(e!BH1195:BI1195)/SUM(e!BJ1195:BK1195)*100,1),0)</f>
        <v>118.1</v>
      </c>
      <c r="Y1197" s="30">
        <f t="shared" si="119"/>
        <v>719.9</v>
      </c>
      <c r="Z1197" s="30">
        <f t="shared" si="120"/>
        <v>113.1</v>
      </c>
      <c r="AA1197" s="30">
        <f>+IFERROR(ROUND(K1197/SUM(e!T1195:V1195),1),0)</f>
        <v>110.8</v>
      </c>
      <c r="AB1197" s="42">
        <f>+IFERROR(ROUND((SUM(e!BJ1195:BK1195)-SUM(e!BL1195:BO1195))/SUM(e!T1195:V1195),1),0)</f>
        <v>98</v>
      </c>
      <c r="AC1197" s="30">
        <f>+IFERROR(ROUND(e!BP1195/e!BQ1195*100,1),0)</f>
        <v>181.6</v>
      </c>
      <c r="AD1197" s="101">
        <f>+e!BR1195</f>
        <v>0</v>
      </c>
      <c r="AF1197" s="5"/>
      <c r="AG1197" s="29"/>
      <c r="BG1197" s="5"/>
      <c r="BH1197" s="29"/>
      <c r="CH1197" s="5"/>
      <c r="CI1197" s="29"/>
    </row>
    <row r="1198" spans="2:87">
      <c r="B1198" s="40" t="s">
        <v>2646</v>
      </c>
      <c r="C1198" s="30" t="s">
        <v>2647</v>
      </c>
      <c r="D1198" s="30" t="s">
        <v>1314</v>
      </c>
      <c r="E1198" s="30" t="s">
        <v>2663</v>
      </c>
      <c r="F1198" s="30" t="str">
        <f t="shared" si="118"/>
        <v>高知県黒潮町</v>
      </c>
      <c r="G1198" s="41">
        <f>+e!F1196</f>
        <v>7028</v>
      </c>
      <c r="H1198" s="41">
        <f>+e!G1196</f>
        <v>3</v>
      </c>
      <c r="I1198" s="41">
        <f>+SUM(e!H1196:K1196)</f>
        <v>3</v>
      </c>
      <c r="J1198" s="41">
        <f>+SUM(e!L1196:O1196)</f>
        <v>104462</v>
      </c>
      <c r="K1198" s="41">
        <f>+e!P1196</f>
        <v>198277</v>
      </c>
      <c r="L1198" s="41">
        <f>+SUM(e!Q1196:R1196)</f>
        <v>1547144</v>
      </c>
      <c r="M1198" s="31">
        <f>+IFERROR(ROUND(e!P1196/e!S1196,0),0)</f>
        <v>66092</v>
      </c>
      <c r="N1198" s="30">
        <f>+IFERROR(ROUND(SUM(e!T1196:V1196)/e!S1196,0),0)</f>
        <v>282</v>
      </c>
      <c r="O1198" s="30">
        <f>+IFERROR(ROUND(e!W1196/e!G1196*100,1),0)</f>
        <v>0</v>
      </c>
      <c r="P1198" s="41">
        <f>+e!X1196</f>
        <v>9</v>
      </c>
      <c r="Q1198" s="30">
        <f>+IFERROR(ROUND(e!Z1196/e!Y1196*100,1),0)</f>
        <v>0</v>
      </c>
      <c r="R1198" s="30">
        <f>+IFERROR(ROUND(e!AB1196/e!AA1196*100,1),0)</f>
        <v>42.9</v>
      </c>
      <c r="S1198" s="30">
        <f>+IFERROR(ROUND(SUM(e!AC1196:AF1196)/J1198*100,1),0)</f>
        <v>0</v>
      </c>
      <c r="T1198" s="30">
        <f>+IFERROR(ROUND(e!AG1196/e!Y1196*100,1),0)</f>
        <v>0</v>
      </c>
      <c r="U1198" s="30">
        <f>+IFERROR(ROUND(e!AH1196/SUM(e!AH1196:AJ1196)*100,1),0)</f>
        <v>0</v>
      </c>
      <c r="V1198" s="30">
        <f>+IFERROR(ROUND(e!AK1196/SUM(e!AK1196:AQ1196)*100,1),0)</f>
        <v>47.2</v>
      </c>
      <c r="W1198" s="30">
        <f>+IFERROR(ROUND(SUM(e!AR1196:BG1196)/J1198*100,1),0)</f>
        <v>4.9000000000000004</v>
      </c>
      <c r="X1198" s="30">
        <f>+IFERROR(ROUND(SUM(e!BH1196:BI1196)/SUM(e!BJ1196:BK1196)*100,1),0)</f>
        <v>102.1</v>
      </c>
      <c r="Y1198" s="30">
        <f t="shared" si="119"/>
        <v>780.3</v>
      </c>
      <c r="Z1198" s="30">
        <f t="shared" si="120"/>
        <v>98.9</v>
      </c>
      <c r="AA1198" s="30">
        <f>+IFERROR(ROUND(K1198/SUM(e!T1196:V1196),1),0)</f>
        <v>234.1</v>
      </c>
      <c r="AB1198" s="42">
        <f>+IFERROR(ROUND((SUM(e!BJ1196:BK1196)-SUM(e!BL1196:BO1196))/SUM(e!T1196:V1196),1),0)</f>
        <v>236.6</v>
      </c>
      <c r="AC1198" s="30">
        <f>+IFERROR(ROUND(e!BP1196/e!BQ1196*100,1),0)</f>
        <v>184.4</v>
      </c>
      <c r="AD1198" s="101">
        <f>+e!BR1196</f>
        <v>0</v>
      </c>
      <c r="AF1198" s="5"/>
      <c r="AG1198" s="29"/>
      <c r="BG1198" s="5"/>
      <c r="BH1198" s="29"/>
      <c r="CH1198" s="5"/>
      <c r="CI1198" s="29"/>
    </row>
    <row r="1199" spans="2:87">
      <c r="B1199" s="40" t="s">
        <v>2646</v>
      </c>
      <c r="C1199" s="30" t="s">
        <v>2647</v>
      </c>
      <c r="D1199" s="30" t="s">
        <v>1531</v>
      </c>
      <c r="E1199" s="30" t="s">
        <v>2664</v>
      </c>
      <c r="F1199" s="30" t="str">
        <f t="shared" si="118"/>
        <v>高知県宿毛市（東部広域）</v>
      </c>
      <c r="G1199" s="41">
        <f>+e!F1197</f>
        <v>5128</v>
      </c>
      <c r="H1199" s="41">
        <f>+e!G1197</f>
        <v>12</v>
      </c>
      <c r="I1199" s="41">
        <f>+SUM(e!H1197:K1197)</f>
        <v>1</v>
      </c>
      <c r="J1199" s="41">
        <f>+SUM(e!L1197:O1197)</f>
        <v>78905</v>
      </c>
      <c r="K1199" s="41">
        <f>+e!P1197</f>
        <v>0</v>
      </c>
      <c r="L1199" s="41">
        <f>+SUM(e!Q1197:R1197)</f>
        <v>0</v>
      </c>
      <c r="M1199" s="31">
        <f>+IFERROR(ROUND(e!P1197/e!S1197,0),0)</f>
        <v>0</v>
      </c>
      <c r="N1199" s="30">
        <f>+IFERROR(ROUND(SUM(e!T1197:V1197)/e!S1197,0),0)</f>
        <v>91</v>
      </c>
      <c r="O1199" s="30">
        <f>+IFERROR(ROUND(e!W1197/e!G1197*100,1),0)</f>
        <v>33.299999999999997</v>
      </c>
      <c r="P1199" s="41">
        <f>+e!X1197</f>
        <v>4</v>
      </c>
      <c r="Q1199" s="30">
        <f>+IFERROR(ROUND(e!Z1197/e!Y1197*100,1),0)</f>
        <v>0</v>
      </c>
      <c r="R1199" s="30">
        <f>+IFERROR(ROUND(e!AB1197/e!AA1197*100,1),0)</f>
        <v>66.7</v>
      </c>
      <c r="S1199" s="30">
        <f>+IFERROR(ROUND(SUM(e!AC1197:AF1197)/J1199*100,1),0)</f>
        <v>0</v>
      </c>
      <c r="T1199" s="30">
        <f>+IFERROR(ROUND(e!AG1197/e!Y1197*100,1),0)</f>
        <v>100</v>
      </c>
      <c r="U1199" s="30">
        <f>+IFERROR(ROUND(e!AH1197/SUM(e!AH1197:AJ1197)*100,1),0)</f>
        <v>0</v>
      </c>
      <c r="V1199" s="30">
        <f>+IFERROR(ROUND(e!AK1197/SUM(e!AK1197:AQ1197)*100,1),0)</f>
        <v>94.5</v>
      </c>
      <c r="W1199" s="30">
        <f>+IFERROR(ROUND(SUM(e!AR1197:BG1197)/J1199*100,1),0)</f>
        <v>8</v>
      </c>
      <c r="X1199" s="30">
        <f>+IFERROR(ROUND(SUM(e!BH1197:BI1197)/SUM(e!BJ1197:BK1197)*100,1),0)</f>
        <v>0</v>
      </c>
      <c r="Y1199" s="30">
        <f t="shared" si="119"/>
        <v>0</v>
      </c>
      <c r="Z1199" s="30">
        <f t="shared" si="120"/>
        <v>0</v>
      </c>
      <c r="AA1199" s="30">
        <f>+IFERROR(ROUND(K1199/SUM(e!T1197:V1197),1),0)</f>
        <v>0</v>
      </c>
      <c r="AB1199" s="42">
        <f>+IFERROR(ROUND((SUM(e!BJ1197:BK1197)-SUM(e!BL1197:BO1197))/SUM(e!T1197:V1197),1),0)</f>
        <v>0</v>
      </c>
      <c r="AC1199" s="30">
        <f>+IFERROR(ROUND(e!BP1197/e!BQ1197*100,1),0)</f>
        <v>0</v>
      </c>
      <c r="AD1199" s="101">
        <f>+e!BR1197</f>
        <v>0</v>
      </c>
      <c r="AF1199" s="5"/>
      <c r="AG1199" s="29"/>
      <c r="BG1199" s="5"/>
      <c r="BH1199" s="29"/>
      <c r="CH1199" s="5"/>
      <c r="CI1199" s="29"/>
    </row>
    <row r="1200" spans="2:87">
      <c r="B1200" s="40" t="s">
        <v>2665</v>
      </c>
      <c r="C1200" s="30" t="s">
        <v>2666</v>
      </c>
      <c r="D1200" s="30" t="s">
        <v>1280</v>
      </c>
      <c r="E1200" s="30" t="s">
        <v>2667</v>
      </c>
      <c r="F1200" s="30" t="str">
        <f t="shared" si="118"/>
        <v>福岡県北九州市</v>
      </c>
      <c r="G1200" s="41">
        <f>+e!F1198</f>
        <v>976480</v>
      </c>
      <c r="H1200" s="41">
        <f>+e!G1198</f>
        <v>343</v>
      </c>
      <c r="I1200" s="41">
        <f>+SUM(e!H1198:K1198)</f>
        <v>5</v>
      </c>
      <c r="J1200" s="41">
        <f>+SUM(e!L1198:O1198)</f>
        <v>4542564</v>
      </c>
      <c r="K1200" s="41">
        <f>+e!P1198</f>
        <v>14410468</v>
      </c>
      <c r="L1200" s="41">
        <f>+SUM(e!Q1198:R1198)</f>
        <v>57715138</v>
      </c>
      <c r="M1200" s="31">
        <f>+IFERROR(ROUND(e!P1198/e!S1198,0),0)</f>
        <v>49863</v>
      </c>
      <c r="N1200" s="30">
        <f>+IFERROR(ROUND(SUM(e!T1198:V1198)/e!S1198,0),0)</f>
        <v>344</v>
      </c>
      <c r="O1200" s="30">
        <f>+IFERROR(ROUND(e!W1198/e!G1198*100,1),0)</f>
        <v>75.5</v>
      </c>
      <c r="P1200" s="41">
        <f>+e!X1198</f>
        <v>20</v>
      </c>
      <c r="Q1200" s="30">
        <f>+IFERROR(ROUND(e!Z1198/e!Y1198*100,1),0)</f>
        <v>40</v>
      </c>
      <c r="R1200" s="30">
        <f>+IFERROR(ROUND(e!AB1198/e!AA1198*100,1),0)</f>
        <v>69.5</v>
      </c>
      <c r="S1200" s="30">
        <f>+IFERROR(ROUND(SUM(e!AC1198:AF1198)/J1200*100,1),0)</f>
        <v>23.7</v>
      </c>
      <c r="T1200" s="30">
        <f>+IFERROR(ROUND(e!AG1198/e!Y1198*100,1),0)</f>
        <v>33.200000000000003</v>
      </c>
      <c r="U1200" s="30">
        <f>+IFERROR(ROUND(e!AH1198/SUM(e!AH1198:AJ1198)*100,1),0)</f>
        <v>37.799999999999997</v>
      </c>
      <c r="V1200" s="30">
        <f>+IFERROR(ROUND(e!AK1198/SUM(e!AK1198:AQ1198)*100,1),0)</f>
        <v>48</v>
      </c>
      <c r="W1200" s="30">
        <f>+IFERROR(ROUND(SUM(e!AR1198:BG1198)/J1200*100,1),0)</f>
        <v>10.6</v>
      </c>
      <c r="X1200" s="30">
        <f>+IFERROR(ROUND(SUM(e!BH1198:BI1198)/SUM(e!BJ1198:BK1198)*100,1),0)</f>
        <v>105.9</v>
      </c>
      <c r="Y1200" s="30">
        <f t="shared" si="119"/>
        <v>400.5</v>
      </c>
      <c r="Z1200" s="30">
        <f t="shared" si="120"/>
        <v>96.1</v>
      </c>
      <c r="AA1200" s="30">
        <f>+IFERROR(ROUND(K1200/SUM(e!T1198:V1198),1),0)</f>
        <v>145.1</v>
      </c>
      <c r="AB1200" s="42">
        <f>+IFERROR(ROUND((SUM(e!BJ1198:BK1198)-SUM(e!BL1198:BO1198))/SUM(e!T1198:V1198),1),0)</f>
        <v>151</v>
      </c>
      <c r="AC1200" s="30">
        <f>+IFERROR(ROUND(e!BP1198/e!BQ1198*100,1),0)</f>
        <v>182.7</v>
      </c>
      <c r="AD1200" s="101">
        <f>+e!BR1198</f>
        <v>0</v>
      </c>
      <c r="AF1200" s="5"/>
      <c r="AG1200" s="29"/>
      <c r="BG1200" s="5"/>
      <c r="BH1200" s="29"/>
      <c r="CH1200" s="5"/>
      <c r="CI1200" s="29"/>
    </row>
    <row r="1201" spans="2:87">
      <c r="B1201" s="40" t="s">
        <v>2665</v>
      </c>
      <c r="C1201" s="30" t="s">
        <v>2666</v>
      </c>
      <c r="D1201" s="30" t="s">
        <v>1282</v>
      </c>
      <c r="E1201" s="30" t="s">
        <v>2668</v>
      </c>
      <c r="F1201" s="30" t="str">
        <f t="shared" si="118"/>
        <v>福岡県福岡市</v>
      </c>
      <c r="G1201" s="41">
        <f>+e!F1199</f>
        <v>1574500</v>
      </c>
      <c r="H1201" s="41">
        <f>+e!G1199</f>
        <v>618</v>
      </c>
      <c r="I1201" s="41">
        <f>+SUM(e!H1199:K1199)</f>
        <v>5</v>
      </c>
      <c r="J1201" s="41">
        <f>+SUM(e!L1199:O1199)</f>
        <v>4172196</v>
      </c>
      <c r="K1201" s="41">
        <f>+e!P1199</f>
        <v>31874409</v>
      </c>
      <c r="L1201" s="41">
        <f>+SUM(e!Q1199:R1199)</f>
        <v>112016855</v>
      </c>
      <c r="M1201" s="31">
        <f>+IFERROR(ROUND(e!P1199/e!S1199,0),0)</f>
        <v>80900</v>
      </c>
      <c r="N1201" s="30">
        <f>+IFERROR(ROUND(SUM(e!T1199:V1199)/e!S1199,0),0)</f>
        <v>369</v>
      </c>
      <c r="O1201" s="30">
        <f>+IFERROR(ROUND(e!W1199/e!G1199*100,1),0)</f>
        <v>64.2</v>
      </c>
      <c r="P1201" s="41">
        <f>+e!X1199</f>
        <v>21</v>
      </c>
      <c r="Q1201" s="30">
        <f>+IFERROR(ROUND(e!Z1199/e!Y1199*100,1),0)</f>
        <v>0</v>
      </c>
      <c r="R1201" s="30">
        <f>+IFERROR(ROUND(e!AB1199/e!AA1199*100,1),0)</f>
        <v>47.9</v>
      </c>
      <c r="S1201" s="30">
        <f>+IFERROR(ROUND(SUM(e!AC1199:AF1199)/J1201*100,1),0)</f>
        <v>24.8</v>
      </c>
      <c r="T1201" s="30">
        <f>+IFERROR(ROUND(e!AG1199/e!Y1199*100,1),0)</f>
        <v>50</v>
      </c>
      <c r="U1201" s="30">
        <f>+IFERROR(ROUND(e!AH1199/SUM(e!AH1199:AJ1199)*100,1),0)</f>
        <v>0</v>
      </c>
      <c r="V1201" s="30">
        <f>+IFERROR(ROUND(e!AK1199/SUM(e!AK1199:AQ1199)*100,1),0)</f>
        <v>96.3</v>
      </c>
      <c r="W1201" s="30">
        <f>+IFERROR(ROUND(SUM(e!AR1199:BG1199)/J1201*100,1),0)</f>
        <v>19.100000000000001</v>
      </c>
      <c r="X1201" s="30">
        <f>+IFERROR(ROUND(SUM(e!BH1199:BI1199)/SUM(e!BJ1199:BK1199)*100,1),0)</f>
        <v>124.5</v>
      </c>
      <c r="Y1201" s="30">
        <f t="shared" si="119"/>
        <v>351.4</v>
      </c>
      <c r="Z1201" s="30">
        <f t="shared" si="120"/>
        <v>118.6</v>
      </c>
      <c r="AA1201" s="30">
        <f>+IFERROR(ROUND(K1201/SUM(e!T1199:V1199),1),0)</f>
        <v>219.2</v>
      </c>
      <c r="AB1201" s="42">
        <f>+IFERROR(ROUND((SUM(e!BJ1199:BK1199)-SUM(e!BL1199:BO1199))/SUM(e!T1199:V1199),1),0)</f>
        <v>184.9</v>
      </c>
      <c r="AC1201" s="30">
        <f>+IFERROR(ROUND(e!BP1199/e!BQ1199*100,1),0)</f>
        <v>99.1</v>
      </c>
      <c r="AD1201" s="101">
        <f>+e!BR1199</f>
        <v>179200</v>
      </c>
      <c r="AF1201" s="5"/>
      <c r="AG1201" s="29"/>
      <c r="BG1201" s="5"/>
      <c r="BH1201" s="29"/>
      <c r="CH1201" s="5"/>
      <c r="CI1201" s="29"/>
    </row>
    <row r="1202" spans="2:87">
      <c r="B1202" s="40" t="s">
        <v>2665</v>
      </c>
      <c r="C1202" s="30" t="s">
        <v>2666</v>
      </c>
      <c r="D1202" s="30" t="s">
        <v>1284</v>
      </c>
      <c r="E1202" s="30" t="s">
        <v>2669</v>
      </c>
      <c r="F1202" s="30" t="str">
        <f t="shared" si="118"/>
        <v>福岡県大牟田市</v>
      </c>
      <c r="G1202" s="41">
        <f>+e!F1200</f>
        <v>111097</v>
      </c>
      <c r="H1202" s="41">
        <f>+e!G1200</f>
        <v>39</v>
      </c>
      <c r="I1202" s="41">
        <f>+SUM(e!H1200:K1200)</f>
        <v>2</v>
      </c>
      <c r="J1202" s="41">
        <f>+SUM(e!L1200:O1200)</f>
        <v>665842</v>
      </c>
      <c r="K1202" s="41">
        <f>+e!P1200</f>
        <v>2364999</v>
      </c>
      <c r="L1202" s="41">
        <f>+SUM(e!Q1200:R1200)</f>
        <v>8435694</v>
      </c>
      <c r="M1202" s="31">
        <f>+IFERROR(ROUND(e!P1200/e!S1200,0),0)</f>
        <v>78833</v>
      </c>
      <c r="N1202" s="30">
        <f>+IFERROR(ROUND(SUM(e!T1200:V1200)/e!S1200,0),0)</f>
        <v>352</v>
      </c>
      <c r="O1202" s="30">
        <f>+IFERROR(ROUND(e!W1200/e!G1200*100,1),0)</f>
        <v>41</v>
      </c>
      <c r="P1202" s="41">
        <f>+e!X1200</f>
        <v>13</v>
      </c>
      <c r="Q1202" s="30">
        <f>+IFERROR(ROUND(e!Z1200/e!Y1200*100,1),0)</f>
        <v>19.7</v>
      </c>
      <c r="R1202" s="30">
        <f>+IFERROR(ROUND(e!AB1200/e!AA1200*100,1),0)</f>
        <v>27.1</v>
      </c>
      <c r="S1202" s="30">
        <f>+IFERROR(ROUND(SUM(e!AC1200:AF1200)/J1202*100,1),0)</f>
        <v>21.4</v>
      </c>
      <c r="T1202" s="30">
        <f>+IFERROR(ROUND(e!AG1200/e!Y1200*100,1),0)</f>
        <v>80.3</v>
      </c>
      <c r="U1202" s="30">
        <f>+IFERROR(ROUND(e!AH1200/SUM(e!AH1200:AJ1200)*100,1),0)</f>
        <v>100</v>
      </c>
      <c r="V1202" s="30">
        <f>+IFERROR(ROUND(e!AK1200/SUM(e!AK1200:AQ1200)*100,1),0)</f>
        <v>65.7</v>
      </c>
      <c r="W1202" s="30">
        <f>+IFERROR(ROUND(SUM(e!AR1200:BG1200)/J1202*100,1),0)</f>
        <v>13.9</v>
      </c>
      <c r="X1202" s="30">
        <f>+IFERROR(ROUND(SUM(e!BH1200:BI1200)/SUM(e!BJ1200:BK1200)*100,1),0)</f>
        <v>119.8</v>
      </c>
      <c r="Y1202" s="30">
        <f t="shared" si="119"/>
        <v>356.7</v>
      </c>
      <c r="Z1202" s="30">
        <f t="shared" si="120"/>
        <v>114.2</v>
      </c>
      <c r="AA1202" s="30">
        <f>+IFERROR(ROUND(K1202/SUM(e!T1200:V1200),1),0)</f>
        <v>224.2</v>
      </c>
      <c r="AB1202" s="42">
        <f>+IFERROR(ROUND((SUM(e!BJ1200:BK1200)-SUM(e!BL1200:BO1200))/SUM(e!T1200:V1200),1),0)</f>
        <v>196.4</v>
      </c>
      <c r="AC1202" s="30">
        <f>+IFERROR(ROUND(e!BP1200/e!BQ1200*100,1),0)</f>
        <v>246.8</v>
      </c>
      <c r="AD1202" s="101">
        <f>+e!BR1200</f>
        <v>21500</v>
      </c>
      <c r="AF1202" s="5"/>
      <c r="AG1202" s="29"/>
      <c r="BG1202" s="5"/>
      <c r="BH1202" s="29"/>
      <c r="CH1202" s="5"/>
      <c r="CI1202" s="29"/>
    </row>
    <row r="1203" spans="2:87">
      <c r="B1203" s="40" t="s">
        <v>2665</v>
      </c>
      <c r="C1203" s="30" t="s">
        <v>2666</v>
      </c>
      <c r="D1203" s="30" t="s">
        <v>1286</v>
      </c>
      <c r="E1203" s="30" t="s">
        <v>2670</v>
      </c>
      <c r="F1203" s="30" t="str">
        <f t="shared" si="118"/>
        <v>福岡県久留米市</v>
      </c>
      <c r="G1203" s="41">
        <f>+e!F1201</f>
        <v>274939</v>
      </c>
      <c r="H1203" s="41">
        <f>+e!G1201</f>
        <v>87</v>
      </c>
      <c r="I1203" s="41">
        <f>+SUM(e!H1201:K1201)</f>
        <v>1</v>
      </c>
      <c r="J1203" s="41">
        <f>+SUM(e!L1201:O1201)</f>
        <v>1448614</v>
      </c>
      <c r="K1203" s="41">
        <f>+e!P1201</f>
        <v>4307607</v>
      </c>
      <c r="L1203" s="41">
        <f>+SUM(e!Q1201:R1201)</f>
        <v>8800747</v>
      </c>
      <c r="M1203" s="31">
        <f>+IFERROR(ROUND(e!P1201/e!S1201,0),0)</f>
        <v>74269</v>
      </c>
      <c r="N1203" s="30">
        <f>+IFERROR(ROUND(SUM(e!T1201:V1201)/e!S1201,0),0)</f>
        <v>429</v>
      </c>
      <c r="O1203" s="30">
        <f>+IFERROR(ROUND(e!W1201/e!G1201*100,1),0)</f>
        <v>63.2</v>
      </c>
      <c r="P1203" s="41">
        <f>+e!X1201</f>
        <v>6</v>
      </c>
      <c r="Q1203" s="30">
        <f>+IFERROR(ROUND(e!Z1201/e!Y1201*100,1),0)</f>
        <v>0</v>
      </c>
      <c r="R1203" s="30">
        <f>+IFERROR(ROUND(e!AB1201/e!AA1201*100,1),0)</f>
        <v>0</v>
      </c>
      <c r="S1203" s="30">
        <f>+IFERROR(ROUND(SUM(e!AC1201:AF1201)/J1203*100,1),0)</f>
        <v>26.6</v>
      </c>
      <c r="T1203" s="30">
        <f>+IFERROR(ROUND(e!AG1201/e!Y1201*100,1),0)</f>
        <v>61.2</v>
      </c>
      <c r="U1203" s="30">
        <f>+IFERROR(ROUND(e!AH1201/SUM(e!AH1201:AJ1201)*100,1),0)</f>
        <v>85.6</v>
      </c>
      <c r="V1203" s="30">
        <f>+IFERROR(ROUND(e!AK1201/SUM(e!AK1201:AQ1201)*100,1),0)</f>
        <v>70</v>
      </c>
      <c r="W1203" s="30">
        <f>+IFERROR(ROUND(SUM(e!AR1201:BG1201)/J1203*100,1),0)</f>
        <v>23.5</v>
      </c>
      <c r="X1203" s="30">
        <f>+IFERROR(ROUND(SUM(e!BH1201:BI1201)/SUM(e!BJ1201:BK1201)*100,1),0)</f>
        <v>115.2</v>
      </c>
      <c r="Y1203" s="30">
        <f t="shared" si="119"/>
        <v>204.3</v>
      </c>
      <c r="Z1203" s="30">
        <f t="shared" si="120"/>
        <v>114.3</v>
      </c>
      <c r="AA1203" s="30">
        <f>+IFERROR(ROUND(K1203/SUM(e!T1201:V1201),1),0)</f>
        <v>173</v>
      </c>
      <c r="AB1203" s="42">
        <f>+IFERROR(ROUND((SUM(e!BJ1201:BK1201)-SUM(e!BL1201:BO1201))/SUM(e!T1201:V1201),1),0)</f>
        <v>151.4</v>
      </c>
      <c r="AC1203" s="30">
        <f>+IFERROR(ROUND(e!BP1201/e!BQ1201*100,1),0)</f>
        <v>310.5</v>
      </c>
      <c r="AD1203" s="101">
        <f>+e!BR1201</f>
        <v>46000</v>
      </c>
      <c r="AF1203" s="5"/>
      <c r="AG1203" s="29"/>
      <c r="BG1203" s="5"/>
      <c r="BH1203" s="29"/>
      <c r="CH1203" s="5"/>
      <c r="CI1203" s="29"/>
    </row>
    <row r="1204" spans="2:87">
      <c r="B1204" s="40" t="s">
        <v>2665</v>
      </c>
      <c r="C1204" s="30" t="s">
        <v>2666</v>
      </c>
      <c r="D1204" s="30" t="s">
        <v>1288</v>
      </c>
      <c r="E1204" s="30" t="s">
        <v>2671</v>
      </c>
      <c r="F1204" s="30" t="str">
        <f t="shared" si="118"/>
        <v>福岡県直方市</v>
      </c>
      <c r="G1204" s="41">
        <f>+e!F1202</f>
        <v>55459</v>
      </c>
      <c r="H1204" s="41">
        <f>+e!G1202</f>
        <v>27</v>
      </c>
      <c r="I1204" s="41">
        <f>+SUM(e!H1202:K1202)</f>
        <v>4</v>
      </c>
      <c r="J1204" s="41">
        <f>+SUM(e!L1202:O1202)</f>
        <v>489322</v>
      </c>
      <c r="K1204" s="41">
        <f>+e!P1202</f>
        <v>1261531</v>
      </c>
      <c r="L1204" s="41">
        <f>+SUM(e!Q1202:R1202)</f>
        <v>7254611</v>
      </c>
      <c r="M1204" s="31">
        <f>+IFERROR(ROUND(e!P1202/e!S1202,0),0)</f>
        <v>74208</v>
      </c>
      <c r="N1204" s="30">
        <f>+IFERROR(ROUND(SUM(e!T1202:V1202)/e!S1202,0),0)</f>
        <v>334</v>
      </c>
      <c r="O1204" s="30">
        <f>+IFERROR(ROUND(e!W1202/e!G1202*100,1),0)</f>
        <v>55.6</v>
      </c>
      <c r="P1204" s="41">
        <f>+e!X1202</f>
        <v>14</v>
      </c>
      <c r="Q1204" s="30">
        <f>+IFERROR(ROUND(e!Z1202/e!Y1202*100,1),0)</f>
        <v>0</v>
      </c>
      <c r="R1204" s="30">
        <f>+IFERROR(ROUND(e!AB1202/e!AA1202*100,1),0)</f>
        <v>0</v>
      </c>
      <c r="S1204" s="30">
        <f>+IFERROR(ROUND(SUM(e!AC1202:AF1202)/J1204*100,1),0)</f>
        <v>21.2</v>
      </c>
      <c r="T1204" s="30">
        <f>+IFERROR(ROUND(e!AG1202/e!Y1202*100,1),0)</f>
        <v>32.200000000000003</v>
      </c>
      <c r="U1204" s="30">
        <f>+IFERROR(ROUND(e!AH1202/SUM(e!AH1202:AJ1202)*100,1),0)</f>
        <v>85.3</v>
      </c>
      <c r="V1204" s="30">
        <f>+IFERROR(ROUND(e!AK1202/SUM(e!AK1202:AQ1202)*100,1),0)</f>
        <v>50</v>
      </c>
      <c r="W1204" s="30">
        <f>+IFERROR(ROUND(SUM(e!AR1202:BG1202)/J1204*100,1),0)</f>
        <v>9.4</v>
      </c>
      <c r="X1204" s="30">
        <f>+IFERROR(ROUND(SUM(e!BH1202:BI1202)/SUM(e!BJ1202:BK1202)*100,1),0)</f>
        <v>100.3</v>
      </c>
      <c r="Y1204" s="30">
        <f t="shared" si="119"/>
        <v>575.1</v>
      </c>
      <c r="Z1204" s="30">
        <f t="shared" si="120"/>
        <v>103.4</v>
      </c>
      <c r="AA1204" s="30">
        <f>+IFERROR(ROUND(K1204/SUM(e!T1202:V1202),1),0)</f>
        <v>222.3</v>
      </c>
      <c r="AB1204" s="42">
        <f>+IFERROR(ROUND((SUM(e!BJ1202:BK1202)-SUM(e!BL1202:BO1202))/SUM(e!T1202:V1202),1),0)</f>
        <v>214.9</v>
      </c>
      <c r="AC1204" s="30">
        <f>+IFERROR(ROUND(e!BP1202/e!BQ1202*100,1),0)</f>
        <v>319.10000000000002</v>
      </c>
      <c r="AD1204" s="101">
        <f>+e!BR1202</f>
        <v>0</v>
      </c>
      <c r="AF1204" s="5"/>
      <c r="AG1204" s="29"/>
      <c r="BG1204" s="5"/>
      <c r="BH1204" s="29"/>
      <c r="CH1204" s="5"/>
      <c r="CI1204" s="29"/>
    </row>
    <row r="1205" spans="2:87">
      <c r="B1205" s="40" t="s">
        <v>2665</v>
      </c>
      <c r="C1205" s="30" t="s">
        <v>2666</v>
      </c>
      <c r="D1205" s="30" t="s">
        <v>1290</v>
      </c>
      <c r="E1205" s="30" t="s">
        <v>2672</v>
      </c>
      <c r="F1205" s="30" t="str">
        <f t="shared" si="118"/>
        <v>福岡県飯塚市</v>
      </c>
      <c r="G1205" s="41">
        <f>+e!F1203</f>
        <v>122420</v>
      </c>
      <c r="H1205" s="41">
        <f>+e!G1203</f>
        <v>32</v>
      </c>
      <c r="I1205" s="41">
        <f>+SUM(e!H1203:K1203)</f>
        <v>11</v>
      </c>
      <c r="J1205" s="41">
        <f>+SUM(e!L1203:O1203)</f>
        <v>926850</v>
      </c>
      <c r="K1205" s="41">
        <f>+e!P1203</f>
        <v>1790520</v>
      </c>
      <c r="L1205" s="41">
        <f>+SUM(e!Q1203:R1203)</f>
        <v>8387023</v>
      </c>
      <c r="M1205" s="31">
        <f>+IFERROR(ROUND(e!P1203/e!S1203,0),0)</f>
        <v>89526</v>
      </c>
      <c r="N1205" s="30">
        <f>+IFERROR(ROUND(SUM(e!T1203:V1203)/e!S1203,0),0)</f>
        <v>633</v>
      </c>
      <c r="O1205" s="30">
        <f>+IFERROR(ROUND(e!W1203/e!G1203*100,1),0)</f>
        <v>43.8</v>
      </c>
      <c r="P1205" s="41">
        <f>+e!X1203</f>
        <v>6</v>
      </c>
      <c r="Q1205" s="30">
        <f>+IFERROR(ROUND(e!Z1203/e!Y1203*100,1),0)</f>
        <v>0</v>
      </c>
      <c r="R1205" s="30">
        <f>+IFERROR(ROUND(e!AB1203/e!AA1203*100,1),0)</f>
        <v>44</v>
      </c>
      <c r="S1205" s="30">
        <f>+IFERROR(ROUND(SUM(e!AC1203:AF1203)/J1205*100,1),0)</f>
        <v>50.9</v>
      </c>
      <c r="T1205" s="30">
        <f>+IFERROR(ROUND(e!AG1203/e!Y1203*100,1),0)</f>
        <v>12.5</v>
      </c>
      <c r="U1205" s="30">
        <f>+IFERROR(ROUND(e!AH1203/SUM(e!AH1203:AJ1203)*100,1),0)</f>
        <v>0</v>
      </c>
      <c r="V1205" s="30">
        <f>+IFERROR(ROUND(e!AK1203/SUM(e!AK1203:AQ1203)*100,1),0)</f>
        <v>38.1</v>
      </c>
      <c r="W1205" s="30">
        <f>+IFERROR(ROUND(SUM(e!AR1203:BG1203)/J1205*100,1),0)</f>
        <v>2.4</v>
      </c>
      <c r="X1205" s="30">
        <f>+IFERROR(ROUND(SUM(e!BH1203:BI1203)/SUM(e!BJ1203:BK1203)*100,1),0)</f>
        <v>96.6</v>
      </c>
      <c r="Y1205" s="30">
        <f t="shared" si="119"/>
        <v>468.4</v>
      </c>
      <c r="Z1205" s="30">
        <f t="shared" si="120"/>
        <v>95.2</v>
      </c>
      <c r="AA1205" s="30">
        <f>+IFERROR(ROUND(K1205/SUM(e!T1203:V1203),1),0)</f>
        <v>141.4</v>
      </c>
      <c r="AB1205" s="42">
        <f>+IFERROR(ROUND((SUM(e!BJ1203:BK1203)-SUM(e!BL1203:BO1203))/SUM(e!T1203:V1203),1),0)</f>
        <v>148.5</v>
      </c>
      <c r="AC1205" s="30">
        <f>+IFERROR(ROUND(e!BP1203/e!BQ1203*100,1),0)</f>
        <v>182.2</v>
      </c>
      <c r="AD1205" s="101">
        <f>+e!BR1203</f>
        <v>0</v>
      </c>
      <c r="AF1205" s="5"/>
      <c r="AG1205" s="29"/>
      <c r="BG1205" s="5"/>
      <c r="BH1205" s="29"/>
      <c r="CH1205" s="5"/>
      <c r="CI1205" s="29"/>
    </row>
    <row r="1206" spans="2:87">
      <c r="B1206" s="40" t="s">
        <v>2665</v>
      </c>
      <c r="C1206" s="30" t="s">
        <v>2666</v>
      </c>
      <c r="D1206" s="30" t="s">
        <v>1292</v>
      </c>
      <c r="E1206" s="30" t="s">
        <v>2673</v>
      </c>
      <c r="F1206" s="30" t="str">
        <f t="shared" si="118"/>
        <v>福岡県田川市</v>
      </c>
      <c r="G1206" s="41">
        <f>+e!F1204</f>
        <v>46450</v>
      </c>
      <c r="H1206" s="41">
        <f>+e!G1204</f>
        <v>40</v>
      </c>
      <c r="I1206" s="41">
        <f>+SUM(e!H1204:K1204)</f>
        <v>0</v>
      </c>
      <c r="J1206" s="41">
        <f>+SUM(e!L1204:O1204)</f>
        <v>451758</v>
      </c>
      <c r="K1206" s="41">
        <f>+e!P1204</f>
        <v>977987</v>
      </c>
      <c r="L1206" s="41">
        <f>+SUM(e!Q1204:R1204)</f>
        <v>1531776</v>
      </c>
      <c r="M1206" s="31">
        <f>+IFERROR(ROUND(e!P1204/e!S1204,0),0)</f>
        <v>65199</v>
      </c>
      <c r="N1206" s="30">
        <f>+IFERROR(ROUND(SUM(e!T1204:V1204)/e!S1204,0),0)</f>
        <v>357</v>
      </c>
      <c r="O1206" s="30">
        <f>+IFERROR(ROUND(e!W1204/e!G1204*100,1),0)</f>
        <v>10</v>
      </c>
      <c r="P1206" s="41">
        <f>+e!X1204</f>
        <v>7</v>
      </c>
      <c r="Q1206" s="30">
        <f>+IFERROR(ROUND(e!Z1204/e!Y1204*100,1),0)</f>
        <v>0</v>
      </c>
      <c r="R1206" s="30">
        <f>+IFERROR(ROUND(e!AB1204/e!AA1204*100,1),0)</f>
        <v>85</v>
      </c>
      <c r="S1206" s="30">
        <f>+IFERROR(ROUND(SUM(e!AC1204:AF1204)/J1206*100,1),0)</f>
        <v>34.1</v>
      </c>
      <c r="T1206" s="30">
        <f>+IFERROR(ROUND(e!AG1204/e!Y1204*100,1),0)</f>
        <v>0</v>
      </c>
      <c r="U1206" s="30">
        <f>+IFERROR(ROUND(e!AH1204/SUM(e!AH1204:AJ1204)*100,1),0)</f>
        <v>0</v>
      </c>
      <c r="V1206" s="30">
        <f>+IFERROR(ROUND(e!AK1204/SUM(e!AK1204:AQ1204)*100,1),0)</f>
        <v>0</v>
      </c>
      <c r="W1206" s="30">
        <f>+IFERROR(ROUND(SUM(e!AR1204:BG1204)/J1206*100,1),0)</f>
        <v>5.6</v>
      </c>
      <c r="X1206" s="30">
        <f>+IFERROR(ROUND(SUM(e!BH1204:BI1204)/SUM(e!BJ1204:BK1204)*100,1),0)</f>
        <v>106</v>
      </c>
      <c r="Y1206" s="30">
        <f t="shared" si="119"/>
        <v>156.6</v>
      </c>
      <c r="Z1206" s="30">
        <f t="shared" si="120"/>
        <v>105.6</v>
      </c>
      <c r="AA1206" s="30">
        <f>+IFERROR(ROUND(K1206/SUM(e!T1204:V1204),1),0)</f>
        <v>182.4</v>
      </c>
      <c r="AB1206" s="42">
        <f>+IFERROR(ROUND((SUM(e!BJ1204:BK1204)-SUM(e!BL1204:BO1204))/SUM(e!T1204:V1204),1),0)</f>
        <v>172.7</v>
      </c>
      <c r="AC1206" s="30">
        <f>+IFERROR(ROUND(e!BP1204/e!BQ1204*100,1),0)</f>
        <v>136.1</v>
      </c>
      <c r="AD1206" s="101">
        <f>+e!BR1204</f>
        <v>6500</v>
      </c>
      <c r="AF1206" s="5"/>
      <c r="AG1206" s="29"/>
      <c r="BG1206" s="5"/>
      <c r="BH1206" s="29"/>
      <c r="CH1206" s="5"/>
      <c r="CI1206" s="29"/>
    </row>
    <row r="1207" spans="2:87">
      <c r="B1207" s="40" t="s">
        <v>2665</v>
      </c>
      <c r="C1207" s="30" t="s">
        <v>2666</v>
      </c>
      <c r="D1207" s="30" t="s">
        <v>1294</v>
      </c>
      <c r="E1207" s="30" t="s">
        <v>2674</v>
      </c>
      <c r="F1207" s="30" t="str">
        <f t="shared" si="118"/>
        <v>福岡県柳川市</v>
      </c>
      <c r="G1207" s="41">
        <f>+e!F1205</f>
        <v>61176</v>
      </c>
      <c r="H1207" s="41">
        <f>+e!G1205</f>
        <v>10</v>
      </c>
      <c r="I1207" s="41">
        <f>+SUM(e!H1205:K1205)</f>
        <v>2</v>
      </c>
      <c r="J1207" s="41">
        <f>+SUM(e!L1205:O1205)</f>
        <v>448441</v>
      </c>
      <c r="K1207" s="41">
        <f>+e!P1205</f>
        <v>1162825</v>
      </c>
      <c r="L1207" s="41">
        <f>+SUM(e!Q1205:R1205)</f>
        <v>3829479</v>
      </c>
      <c r="M1207" s="31">
        <f>+IFERROR(ROUND(e!P1205/e!S1205,0),0)</f>
        <v>129203</v>
      </c>
      <c r="N1207" s="30">
        <f>+IFERROR(ROUND(SUM(e!T1205:V1205)/e!S1205,0),0)</f>
        <v>710</v>
      </c>
      <c r="O1207" s="30">
        <f>+IFERROR(ROUND(e!W1205/e!G1205*100,1),0)</f>
        <v>30</v>
      </c>
      <c r="P1207" s="41">
        <f>+e!X1205</f>
        <v>6</v>
      </c>
      <c r="Q1207" s="30">
        <f>+IFERROR(ROUND(e!Z1205/e!Y1205*100,1),0)</f>
        <v>62.5</v>
      </c>
      <c r="R1207" s="30">
        <f>+IFERROR(ROUND(e!AB1205/e!AA1205*100,1),0)</f>
        <v>15.4</v>
      </c>
      <c r="S1207" s="30">
        <f>+IFERROR(ROUND(SUM(e!AC1205:AF1205)/J1207*100,1),0)</f>
        <v>16.8</v>
      </c>
      <c r="T1207" s="30">
        <f>+IFERROR(ROUND(e!AG1205/e!Y1205*100,1),0)</f>
        <v>0</v>
      </c>
      <c r="U1207" s="30">
        <f>+IFERROR(ROUND(e!AH1205/SUM(e!AH1205:AJ1205)*100,1),0)</f>
        <v>24.5</v>
      </c>
      <c r="V1207" s="30">
        <f>+IFERROR(ROUND(e!AK1205/SUM(e!AK1205:AQ1205)*100,1),0)</f>
        <v>52.9</v>
      </c>
      <c r="W1207" s="30">
        <f>+IFERROR(ROUND(SUM(e!AR1205:BG1205)/J1207*100,1),0)</f>
        <v>18.7</v>
      </c>
      <c r="X1207" s="30">
        <f>+IFERROR(ROUND(SUM(e!BH1205:BI1205)/SUM(e!BJ1205:BK1205)*100,1),0)</f>
        <v>114.6</v>
      </c>
      <c r="Y1207" s="30">
        <f t="shared" si="119"/>
        <v>329.3</v>
      </c>
      <c r="Z1207" s="30">
        <f t="shared" si="120"/>
        <v>110.2</v>
      </c>
      <c r="AA1207" s="30">
        <f>+IFERROR(ROUND(K1207/SUM(e!T1205:V1205),1),0)</f>
        <v>181.9</v>
      </c>
      <c r="AB1207" s="42">
        <f>+IFERROR(ROUND((SUM(e!BJ1205:BK1205)-SUM(e!BL1205:BO1205))/SUM(e!T1205:V1205),1),0)</f>
        <v>165</v>
      </c>
      <c r="AC1207" s="30">
        <f>+IFERROR(ROUND(e!BP1205/e!BQ1205*100,1),0)</f>
        <v>525.29999999999995</v>
      </c>
      <c r="AD1207" s="101" t="str">
        <f>+e!BR1205</f>
        <v/>
      </c>
      <c r="AF1207" s="5"/>
      <c r="AG1207" s="29"/>
      <c r="BG1207" s="5"/>
      <c r="BH1207" s="29"/>
      <c r="CH1207" s="5"/>
      <c r="CI1207" s="29"/>
    </row>
    <row r="1208" spans="2:87">
      <c r="B1208" s="40" t="s">
        <v>2665</v>
      </c>
      <c r="C1208" s="30" t="s">
        <v>2666</v>
      </c>
      <c r="D1208" s="30" t="s">
        <v>1296</v>
      </c>
      <c r="E1208" s="30" t="s">
        <v>2675</v>
      </c>
      <c r="F1208" s="30" t="str">
        <f t="shared" si="118"/>
        <v>福岡県嘉麻市</v>
      </c>
      <c r="G1208" s="41">
        <f>+e!F1206</f>
        <v>32587</v>
      </c>
      <c r="H1208" s="41">
        <f>+e!G1206</f>
        <v>41</v>
      </c>
      <c r="I1208" s="41">
        <f>+SUM(e!H1206:K1206)</f>
        <v>7</v>
      </c>
      <c r="J1208" s="41">
        <f>+SUM(e!L1206:O1206)</f>
        <v>351560</v>
      </c>
      <c r="K1208" s="41">
        <f>+e!P1206</f>
        <v>538609</v>
      </c>
      <c r="L1208" s="41">
        <f>+SUM(e!Q1206:R1206)</f>
        <v>1965272</v>
      </c>
      <c r="M1208" s="31">
        <f>+IFERROR(ROUND(e!P1206/e!S1206,0),0)</f>
        <v>41431</v>
      </c>
      <c r="N1208" s="30">
        <f>+IFERROR(ROUND(SUM(e!T1206:V1206)/e!S1206,0),0)</f>
        <v>282</v>
      </c>
      <c r="O1208" s="30">
        <f>+IFERROR(ROUND(e!W1206/e!G1206*100,1),0)</f>
        <v>12.2</v>
      </c>
      <c r="P1208" s="41">
        <f>+e!X1206</f>
        <v>21</v>
      </c>
      <c r="Q1208" s="30">
        <f>+IFERROR(ROUND(e!Z1206/e!Y1206*100,1),0)</f>
        <v>0</v>
      </c>
      <c r="R1208" s="30">
        <f>+IFERROR(ROUND(e!AB1206/e!AA1206*100,1),0)</f>
        <v>47.9</v>
      </c>
      <c r="S1208" s="30">
        <f>+IFERROR(ROUND(SUM(e!AC1206:AF1206)/J1208*100,1),0)</f>
        <v>9.6999999999999993</v>
      </c>
      <c r="T1208" s="30">
        <f>+IFERROR(ROUND(e!AG1206/e!Y1206*100,1),0)</f>
        <v>27.1</v>
      </c>
      <c r="U1208" s="30">
        <f>+IFERROR(ROUND(e!AH1206/SUM(e!AH1206:AJ1206)*100,1),0)</f>
        <v>0</v>
      </c>
      <c r="V1208" s="30">
        <f>+IFERROR(ROUND(e!AK1206/SUM(e!AK1206:AQ1206)*100,1),0)</f>
        <v>39</v>
      </c>
      <c r="W1208" s="30">
        <f>+IFERROR(ROUND(SUM(e!AR1206:BG1206)/J1208*100,1),0)</f>
        <v>2.8</v>
      </c>
      <c r="X1208" s="30">
        <f>+IFERROR(ROUND(SUM(e!BH1206:BI1206)/SUM(e!BJ1206:BK1206)*100,1),0)</f>
        <v>117.5</v>
      </c>
      <c r="Y1208" s="30">
        <f t="shared" si="119"/>
        <v>364.9</v>
      </c>
      <c r="Z1208" s="30">
        <f t="shared" si="120"/>
        <v>114.6</v>
      </c>
      <c r="AA1208" s="30">
        <f>+IFERROR(ROUND(K1208/SUM(e!T1206:V1206),1),0)</f>
        <v>147</v>
      </c>
      <c r="AB1208" s="42">
        <f>+IFERROR(ROUND((SUM(e!BJ1206:BK1206)-SUM(e!BL1206:BO1206))/SUM(e!T1206:V1206),1),0)</f>
        <v>128.30000000000001</v>
      </c>
      <c r="AC1208" s="30">
        <f>+IFERROR(ROUND(e!BP1206/e!BQ1206*100,1),0)</f>
        <v>542.70000000000005</v>
      </c>
      <c r="AD1208" s="101">
        <f>+e!BR1206</f>
        <v>0</v>
      </c>
      <c r="AF1208" s="5"/>
      <c r="AG1208" s="29"/>
      <c r="BG1208" s="5"/>
      <c r="BH1208" s="29"/>
      <c r="CH1208" s="5"/>
      <c r="CI1208" s="29"/>
    </row>
    <row r="1209" spans="2:87">
      <c r="B1209" s="40" t="s">
        <v>2665</v>
      </c>
      <c r="C1209" s="30" t="s">
        <v>2666</v>
      </c>
      <c r="D1209" s="30" t="s">
        <v>1298</v>
      </c>
      <c r="E1209" s="30" t="s">
        <v>2676</v>
      </c>
      <c r="F1209" s="30" t="str">
        <f t="shared" si="118"/>
        <v>福岡県朝倉市</v>
      </c>
      <c r="G1209" s="41">
        <f>+e!F1207</f>
        <v>24356</v>
      </c>
      <c r="H1209" s="41">
        <f>+e!G1207</f>
        <v>7</v>
      </c>
      <c r="I1209" s="41">
        <f>+SUM(e!H1207:K1207)</f>
        <v>2</v>
      </c>
      <c r="J1209" s="41">
        <f>+SUM(e!L1207:O1207)</f>
        <v>241163</v>
      </c>
      <c r="K1209" s="41">
        <f>+e!P1207</f>
        <v>433089</v>
      </c>
      <c r="L1209" s="41">
        <f>+SUM(e!Q1207:R1207)</f>
        <v>2012947</v>
      </c>
      <c r="M1209" s="31">
        <f>+IFERROR(ROUND(e!P1207/e!S1207,0),0)</f>
        <v>61870</v>
      </c>
      <c r="N1209" s="30">
        <f>+IFERROR(ROUND(SUM(e!T1207:V1207)/e!S1207,0),0)</f>
        <v>355</v>
      </c>
      <c r="O1209" s="30">
        <f>+IFERROR(ROUND(e!W1207/e!G1207*100,1),0)</f>
        <v>42.9</v>
      </c>
      <c r="P1209" s="41">
        <f>+e!X1207</f>
        <v>3</v>
      </c>
      <c r="Q1209" s="30">
        <f>+IFERROR(ROUND(e!Z1207/e!Y1207*100,1),0)</f>
        <v>0</v>
      </c>
      <c r="R1209" s="30">
        <f>+IFERROR(ROUND(e!AB1207/e!AA1207*100,1),0)</f>
        <v>0</v>
      </c>
      <c r="S1209" s="30">
        <f>+IFERROR(ROUND(SUM(e!AC1207:AF1207)/J1209*100,1),0)</f>
        <v>18.100000000000001</v>
      </c>
      <c r="T1209" s="30">
        <f>+IFERROR(ROUND(e!AG1207/e!Y1207*100,1),0)</f>
        <v>10.5</v>
      </c>
      <c r="U1209" s="30">
        <f>+IFERROR(ROUND(e!AH1207/SUM(e!AH1207:AJ1207)*100,1),0)</f>
        <v>0</v>
      </c>
      <c r="V1209" s="30">
        <f>+IFERROR(ROUND(e!AK1207/SUM(e!AK1207:AQ1207)*100,1),0)</f>
        <v>81.3</v>
      </c>
      <c r="W1209" s="30">
        <f>+IFERROR(ROUND(SUM(e!AR1207:BG1207)/J1209*100,1),0)</f>
        <v>29.9</v>
      </c>
      <c r="X1209" s="30">
        <f>+IFERROR(ROUND(SUM(e!BH1207:BI1207)/SUM(e!BJ1207:BK1207)*100,1),0)</f>
        <v>127.2</v>
      </c>
      <c r="Y1209" s="30">
        <f t="shared" si="119"/>
        <v>464.8</v>
      </c>
      <c r="Z1209" s="30">
        <f t="shared" si="120"/>
        <v>124.1</v>
      </c>
      <c r="AA1209" s="30">
        <f>+IFERROR(ROUND(K1209/SUM(e!T1207:V1207),1),0)</f>
        <v>174.3</v>
      </c>
      <c r="AB1209" s="42">
        <f>+IFERROR(ROUND((SUM(e!BJ1207:BK1207)-SUM(e!BL1207:BO1207))/SUM(e!T1207:V1207),1),0)</f>
        <v>140.4</v>
      </c>
      <c r="AC1209" s="30">
        <f>+IFERROR(ROUND(e!BP1207/e!BQ1207*100,1),0)</f>
        <v>794.3</v>
      </c>
      <c r="AD1209" s="101">
        <f>+e!BR1207</f>
        <v>2100</v>
      </c>
      <c r="AF1209" s="5"/>
      <c r="AG1209" s="29"/>
      <c r="BG1209" s="5"/>
      <c r="BH1209" s="29"/>
      <c r="CH1209" s="5"/>
      <c r="CI1209" s="29"/>
    </row>
    <row r="1210" spans="2:87">
      <c r="B1210" s="40" t="s">
        <v>2665</v>
      </c>
      <c r="C1210" s="30" t="s">
        <v>2666</v>
      </c>
      <c r="D1210" s="30" t="s">
        <v>1300</v>
      </c>
      <c r="E1210" s="30" t="s">
        <v>2677</v>
      </c>
      <c r="F1210" s="30" t="str">
        <f t="shared" si="118"/>
        <v>福岡県八女市</v>
      </c>
      <c r="G1210" s="41">
        <f>+e!F1208</f>
        <v>35852</v>
      </c>
      <c r="H1210" s="41">
        <f>+e!G1208</f>
        <v>11</v>
      </c>
      <c r="I1210" s="41">
        <f>+SUM(e!H1208:K1208)</f>
        <v>1</v>
      </c>
      <c r="J1210" s="41">
        <f>+SUM(e!L1208:O1208)</f>
        <v>377010</v>
      </c>
      <c r="K1210" s="41">
        <f>+e!P1208</f>
        <v>623672</v>
      </c>
      <c r="L1210" s="41">
        <f>+SUM(e!Q1208:R1208)</f>
        <v>1221326</v>
      </c>
      <c r="M1210" s="31">
        <f>+IFERROR(ROUND(e!P1208/e!S1208,0),0)</f>
        <v>103945</v>
      </c>
      <c r="N1210" s="30">
        <f>+IFERROR(ROUND(SUM(e!T1208:V1208)/e!S1208,0),0)</f>
        <v>424</v>
      </c>
      <c r="O1210" s="30">
        <f>+IFERROR(ROUND(e!W1208/e!G1208*100,1),0)</f>
        <v>27.3</v>
      </c>
      <c r="P1210" s="41">
        <f>+e!X1208</f>
        <v>22</v>
      </c>
      <c r="Q1210" s="30">
        <f>+IFERROR(ROUND(e!Z1208/e!Y1208*100,1),0)</f>
        <v>0</v>
      </c>
      <c r="R1210" s="30">
        <f>+IFERROR(ROUND(e!AB1208/e!AA1208*100,1),0)</f>
        <v>0</v>
      </c>
      <c r="S1210" s="30">
        <f>+IFERROR(ROUND(SUM(e!AC1208:AF1208)/J1210*100,1),0)</f>
        <v>0</v>
      </c>
      <c r="T1210" s="30">
        <f>+IFERROR(ROUND(e!AG1208/e!Y1208*100,1),0)</f>
        <v>0</v>
      </c>
      <c r="U1210" s="30">
        <f>+IFERROR(ROUND(e!AH1208/SUM(e!AH1208:AJ1208)*100,1),0)</f>
        <v>72</v>
      </c>
      <c r="V1210" s="30">
        <f>+IFERROR(ROUND(e!AK1208/SUM(e!AK1208:AQ1208)*100,1),0)</f>
        <v>62.1</v>
      </c>
      <c r="W1210" s="30">
        <f>+IFERROR(ROUND(SUM(e!AR1208:BG1208)/J1210*100,1),0)</f>
        <v>4</v>
      </c>
      <c r="X1210" s="30">
        <f>+IFERROR(ROUND(SUM(e!BH1208:BI1208)/SUM(e!BJ1208:BK1208)*100,1),0)</f>
        <v>119.4</v>
      </c>
      <c r="Y1210" s="30">
        <f t="shared" si="119"/>
        <v>195.8</v>
      </c>
      <c r="Z1210" s="30">
        <f t="shared" si="120"/>
        <v>115.4</v>
      </c>
      <c r="AA1210" s="30">
        <f>+IFERROR(ROUND(K1210/SUM(e!T1208:V1208),1),0)</f>
        <v>245.1</v>
      </c>
      <c r="AB1210" s="42">
        <f>+IFERROR(ROUND((SUM(e!BJ1208:BK1208)-SUM(e!BL1208:BO1208))/SUM(e!T1208:V1208),1),0)</f>
        <v>212.3</v>
      </c>
      <c r="AC1210" s="30">
        <f>+IFERROR(ROUND(e!BP1208/e!BQ1208*100,1),0)</f>
        <v>971.8</v>
      </c>
      <c r="AD1210" s="101">
        <f>+e!BR1208</f>
        <v>8900</v>
      </c>
      <c r="AF1210" s="5"/>
      <c r="AG1210" s="29"/>
      <c r="BG1210" s="5"/>
      <c r="BH1210" s="29"/>
      <c r="CH1210" s="5"/>
      <c r="CI1210" s="29"/>
    </row>
    <row r="1211" spans="2:87">
      <c r="B1211" s="40" t="s">
        <v>2665</v>
      </c>
      <c r="C1211" s="30" t="s">
        <v>2666</v>
      </c>
      <c r="D1211" s="30" t="s">
        <v>1302</v>
      </c>
      <c r="E1211" s="30" t="s">
        <v>2678</v>
      </c>
      <c r="F1211" s="30" t="str">
        <f t="shared" si="118"/>
        <v>福岡県筑後市</v>
      </c>
      <c r="G1211" s="41">
        <f>+e!F1209</f>
        <v>39739</v>
      </c>
      <c r="H1211" s="41">
        <f>+e!G1209</f>
        <v>10</v>
      </c>
      <c r="I1211" s="41">
        <f>+SUM(e!H1209:K1209)</f>
        <v>2</v>
      </c>
      <c r="J1211" s="41">
        <f>+SUM(e!L1209:O1209)</f>
        <v>251487</v>
      </c>
      <c r="K1211" s="41">
        <f>+e!P1209</f>
        <v>705692</v>
      </c>
      <c r="L1211" s="41">
        <f>+SUM(e!Q1209:R1209)</f>
        <v>321693</v>
      </c>
      <c r="M1211" s="31">
        <f>+IFERROR(ROUND(e!P1209/e!S1209,0),0)</f>
        <v>70569</v>
      </c>
      <c r="N1211" s="30">
        <f>+IFERROR(ROUND(SUM(e!T1209:V1209)/e!S1209,0),0)</f>
        <v>387</v>
      </c>
      <c r="O1211" s="30">
        <f>+IFERROR(ROUND(e!W1209/e!G1209*100,1),0)</f>
        <v>40</v>
      </c>
      <c r="P1211" s="41">
        <f>+e!X1209</f>
        <v>4</v>
      </c>
      <c r="Q1211" s="30">
        <f>+IFERROR(ROUND(e!Z1209/e!Y1209*100,1),0)</f>
        <v>0</v>
      </c>
      <c r="R1211" s="30">
        <f>+IFERROR(ROUND(e!AB1209/e!AA1209*100,1),0)</f>
        <v>30</v>
      </c>
      <c r="S1211" s="30">
        <f>+IFERROR(ROUND(SUM(e!AC1209:AF1209)/J1211*100,1),0)</f>
        <v>31.3</v>
      </c>
      <c r="T1211" s="30">
        <f>+IFERROR(ROUND(e!AG1209/e!Y1209*100,1),0)</f>
        <v>0</v>
      </c>
      <c r="U1211" s="30">
        <f>+IFERROR(ROUND(e!AH1209/SUM(e!AH1209:AJ1209)*100,1),0)</f>
        <v>0</v>
      </c>
      <c r="V1211" s="30">
        <f>+IFERROR(ROUND(e!AK1209/SUM(e!AK1209:AQ1209)*100,1),0)</f>
        <v>13.7</v>
      </c>
      <c r="W1211" s="30">
        <f>+IFERROR(ROUND(SUM(e!AR1209:BG1209)/J1211*100,1),0)</f>
        <v>4.5999999999999996</v>
      </c>
      <c r="X1211" s="30">
        <f>+IFERROR(ROUND(SUM(e!BH1209:BI1209)/SUM(e!BJ1209:BK1209)*100,1),0)</f>
        <v>132.9</v>
      </c>
      <c r="Y1211" s="30">
        <f t="shared" si="119"/>
        <v>45.6</v>
      </c>
      <c r="Z1211" s="30">
        <f t="shared" si="120"/>
        <v>137.5</v>
      </c>
      <c r="AA1211" s="30">
        <f>+IFERROR(ROUND(K1211/SUM(e!T1209:V1209),1),0)</f>
        <v>182.4</v>
      </c>
      <c r="AB1211" s="42">
        <f>+IFERROR(ROUND((SUM(e!BJ1209:BK1209)-SUM(e!BL1209:BO1209))/SUM(e!T1209:V1209),1),0)</f>
        <v>132.69999999999999</v>
      </c>
      <c r="AC1211" s="30">
        <f>+IFERROR(ROUND(e!BP1209/e!BQ1209*100,1),0)</f>
        <v>685.5</v>
      </c>
      <c r="AD1211" s="101">
        <f>+e!BR1209</f>
        <v>8500</v>
      </c>
      <c r="AF1211" s="5"/>
      <c r="AG1211" s="29"/>
      <c r="BG1211" s="5"/>
      <c r="BH1211" s="29"/>
      <c r="CH1211" s="5"/>
      <c r="CI1211" s="29"/>
    </row>
    <row r="1212" spans="2:87">
      <c r="B1212" s="40" t="s">
        <v>2665</v>
      </c>
      <c r="C1212" s="30" t="s">
        <v>2666</v>
      </c>
      <c r="D1212" s="30" t="s">
        <v>1523</v>
      </c>
      <c r="E1212" s="30" t="s">
        <v>2679</v>
      </c>
      <c r="F1212" s="30" t="str">
        <f t="shared" si="118"/>
        <v>福岡県大川市</v>
      </c>
      <c r="G1212" s="41">
        <f>+e!F1210</f>
        <v>32989</v>
      </c>
      <c r="H1212" s="41">
        <f>+e!G1210</f>
        <v>12</v>
      </c>
      <c r="I1212" s="41">
        <f>+SUM(e!H1210:K1210)</f>
        <v>0</v>
      </c>
      <c r="J1212" s="41">
        <f>+SUM(e!L1210:O1210)</f>
        <v>213085</v>
      </c>
      <c r="K1212" s="41">
        <f>+e!P1210</f>
        <v>698538</v>
      </c>
      <c r="L1212" s="41">
        <f>+SUM(e!Q1210:R1210)</f>
        <v>1702600</v>
      </c>
      <c r="M1212" s="31">
        <f>+IFERROR(ROUND(e!P1210/e!S1210,0),0)</f>
        <v>53734</v>
      </c>
      <c r="N1212" s="30">
        <f>+IFERROR(ROUND(SUM(e!T1210:V1210)/e!S1210,0),0)</f>
        <v>254</v>
      </c>
      <c r="O1212" s="30">
        <f>+IFERROR(ROUND(e!W1210/e!G1210*100,1),0)</f>
        <v>33.299999999999997</v>
      </c>
      <c r="P1212" s="41">
        <f>+e!X1210</f>
        <v>20</v>
      </c>
      <c r="Q1212" s="30">
        <f>+IFERROR(ROUND(e!Z1210/e!Y1210*100,1),0)</f>
        <v>0</v>
      </c>
      <c r="R1212" s="30">
        <f>+IFERROR(ROUND(e!AB1210/e!AA1210*100,1),0)</f>
        <v>0</v>
      </c>
      <c r="S1212" s="30">
        <f>+IFERROR(ROUND(SUM(e!AC1210:AF1210)/J1212*100,1),0)</f>
        <v>28.5</v>
      </c>
      <c r="T1212" s="30">
        <f>+IFERROR(ROUND(e!AG1210/e!Y1210*100,1),0)</f>
        <v>0</v>
      </c>
      <c r="U1212" s="30">
        <f>+IFERROR(ROUND(e!AH1210/SUM(e!AH1210:AJ1210)*100,1),0)</f>
        <v>100</v>
      </c>
      <c r="V1212" s="30">
        <f>+IFERROR(ROUND(e!AK1210/SUM(e!AK1210:AQ1210)*100,1),0)</f>
        <v>0</v>
      </c>
      <c r="W1212" s="30">
        <f>+IFERROR(ROUND(SUM(e!AR1210:BG1210)/J1212*100,1),0)</f>
        <v>6</v>
      </c>
      <c r="X1212" s="30">
        <f>+IFERROR(ROUND(SUM(e!BH1210:BI1210)/SUM(e!BJ1210:BK1210)*100,1),0)</f>
        <v>104.7</v>
      </c>
      <c r="Y1212" s="30">
        <f t="shared" si="119"/>
        <v>243.7</v>
      </c>
      <c r="Z1212" s="30">
        <f t="shared" si="120"/>
        <v>103.5</v>
      </c>
      <c r="AA1212" s="30">
        <f>+IFERROR(ROUND(K1212/SUM(e!T1210:V1210),1),0)</f>
        <v>211.6</v>
      </c>
      <c r="AB1212" s="42">
        <f>+IFERROR(ROUND((SUM(e!BJ1210:BK1210)-SUM(e!BL1210:BO1210))/SUM(e!T1210:V1210),1),0)</f>
        <v>204.4</v>
      </c>
      <c r="AC1212" s="30">
        <f>+IFERROR(ROUND(e!BP1210/e!BQ1210*100,1),0)</f>
        <v>330.7</v>
      </c>
      <c r="AD1212" s="101">
        <f>+e!BR1210</f>
        <v>16170</v>
      </c>
      <c r="AF1212" s="5"/>
      <c r="AG1212" s="29"/>
      <c r="BG1212" s="5"/>
      <c r="BH1212" s="29"/>
      <c r="CH1212" s="5"/>
      <c r="CI1212" s="29"/>
    </row>
    <row r="1213" spans="2:87">
      <c r="B1213" s="40" t="s">
        <v>2665</v>
      </c>
      <c r="C1213" s="30" t="s">
        <v>2666</v>
      </c>
      <c r="D1213" s="30" t="s">
        <v>1304</v>
      </c>
      <c r="E1213" s="30" t="s">
        <v>2680</v>
      </c>
      <c r="F1213" s="30" t="str">
        <f t="shared" si="118"/>
        <v>福岡県行橋市</v>
      </c>
      <c r="G1213" s="41">
        <f>+e!F1211</f>
        <v>56059</v>
      </c>
      <c r="H1213" s="41">
        <f>+e!G1211</f>
        <v>16</v>
      </c>
      <c r="I1213" s="41">
        <f>+SUM(e!H1211:K1211)</f>
        <v>3</v>
      </c>
      <c r="J1213" s="41">
        <f>+SUM(e!L1211:O1211)</f>
        <v>342273</v>
      </c>
      <c r="K1213" s="41">
        <f>+e!P1211</f>
        <v>1150656</v>
      </c>
      <c r="L1213" s="41">
        <f>+SUM(e!Q1211:R1211)</f>
        <v>1789956</v>
      </c>
      <c r="M1213" s="31">
        <f>+IFERROR(ROUND(e!P1211/e!S1211,0),0)</f>
        <v>104605</v>
      </c>
      <c r="N1213" s="30">
        <f>+IFERROR(ROUND(SUM(e!T1211:V1211)/e!S1211,0),0)</f>
        <v>507</v>
      </c>
      <c r="O1213" s="30">
        <f>+IFERROR(ROUND(e!W1211/e!G1211*100,1),0)</f>
        <v>37.5</v>
      </c>
      <c r="P1213" s="41">
        <f>+e!X1211</f>
        <v>4</v>
      </c>
      <c r="Q1213" s="30">
        <f>+IFERROR(ROUND(e!Z1211/e!Y1211*100,1),0)</f>
        <v>0</v>
      </c>
      <c r="R1213" s="30">
        <f>+IFERROR(ROUND(e!AB1211/e!AA1211*100,1),0)</f>
        <v>44.8</v>
      </c>
      <c r="S1213" s="30">
        <f>+IFERROR(ROUND(SUM(e!AC1211:AF1211)/J1213*100,1),0)</f>
        <v>17.600000000000001</v>
      </c>
      <c r="T1213" s="30">
        <f>+IFERROR(ROUND(e!AG1211/e!Y1211*100,1),0)</f>
        <v>0</v>
      </c>
      <c r="U1213" s="30">
        <f>+IFERROR(ROUND(e!AH1211/SUM(e!AH1211:AJ1211)*100,1),0)</f>
        <v>0</v>
      </c>
      <c r="V1213" s="30">
        <f>+IFERROR(ROUND(e!AK1211/SUM(e!AK1211:AQ1211)*100,1),0)</f>
        <v>42.4</v>
      </c>
      <c r="W1213" s="30">
        <f>+IFERROR(ROUND(SUM(e!AR1211:BG1211)/J1213*100,1),0)</f>
        <v>9.6999999999999993</v>
      </c>
      <c r="X1213" s="30">
        <f>+IFERROR(ROUND(SUM(e!BH1211:BI1211)/SUM(e!BJ1211:BK1211)*100,1),0)</f>
        <v>142.30000000000001</v>
      </c>
      <c r="Y1213" s="30">
        <f t="shared" si="119"/>
        <v>155.6</v>
      </c>
      <c r="Z1213" s="30">
        <f t="shared" si="120"/>
        <v>141.4</v>
      </c>
      <c r="AA1213" s="30">
        <f>+IFERROR(ROUND(K1213/SUM(e!T1211:V1211),1),0)</f>
        <v>206.4</v>
      </c>
      <c r="AB1213" s="42">
        <f>+IFERROR(ROUND((SUM(e!BJ1211:BK1211)-SUM(e!BL1211:BO1211))/SUM(e!T1211:V1211),1),0)</f>
        <v>146</v>
      </c>
      <c r="AC1213" s="30">
        <f>+IFERROR(ROUND(e!BP1211/e!BQ1211*100,1),0)</f>
        <v>514</v>
      </c>
      <c r="AD1213" s="101">
        <f>+e!BR1211</f>
        <v>1800</v>
      </c>
      <c r="AF1213" s="5"/>
      <c r="AG1213" s="29"/>
      <c r="BG1213" s="5"/>
      <c r="BH1213" s="29"/>
      <c r="CH1213" s="5"/>
      <c r="CI1213" s="29"/>
    </row>
    <row r="1214" spans="2:87">
      <c r="B1214" s="40" t="s">
        <v>2665</v>
      </c>
      <c r="C1214" s="30" t="s">
        <v>2666</v>
      </c>
      <c r="D1214" s="30" t="s">
        <v>1306</v>
      </c>
      <c r="E1214" s="30" t="s">
        <v>2681</v>
      </c>
      <c r="F1214" s="30" t="str">
        <f t="shared" si="118"/>
        <v>福岡県豊前市</v>
      </c>
      <c r="G1214" s="41">
        <f>+e!F1212</f>
        <v>18009</v>
      </c>
      <c r="H1214" s="41">
        <f>+e!G1212</f>
        <v>3</v>
      </c>
      <c r="I1214" s="41">
        <f>+SUM(e!H1212:K1212)</f>
        <v>2</v>
      </c>
      <c r="J1214" s="41">
        <f>+SUM(e!L1212:O1212)</f>
        <v>173297</v>
      </c>
      <c r="K1214" s="41">
        <f>+e!P1212</f>
        <v>392368</v>
      </c>
      <c r="L1214" s="41">
        <f>+SUM(e!Q1212:R1212)</f>
        <v>958422</v>
      </c>
      <c r="M1214" s="31">
        <f>+IFERROR(ROUND(e!P1212/e!S1212,0),0)</f>
        <v>130789</v>
      </c>
      <c r="N1214" s="30">
        <f>+IFERROR(ROUND(SUM(e!T1212:V1212)/e!S1212,0),0)</f>
        <v>551</v>
      </c>
      <c r="O1214" s="30">
        <f>+IFERROR(ROUND(e!W1212/e!G1212*100,1),0)</f>
        <v>33.299999999999997</v>
      </c>
      <c r="P1214" s="41">
        <f>+e!X1212</f>
        <v>14</v>
      </c>
      <c r="Q1214" s="30">
        <f>+IFERROR(ROUND(e!Z1212/e!Y1212*100,1),0)</f>
        <v>0</v>
      </c>
      <c r="R1214" s="30">
        <f>+IFERROR(ROUND(e!AB1212/e!AA1212*100,1),0)</f>
        <v>72.900000000000006</v>
      </c>
      <c r="S1214" s="30">
        <f>+IFERROR(ROUND(SUM(e!AC1212:AF1212)/J1214*100,1),0)</f>
        <v>9.8000000000000007</v>
      </c>
      <c r="T1214" s="30">
        <f>+IFERROR(ROUND(e!AG1212/e!Y1212*100,1),0)</f>
        <v>0</v>
      </c>
      <c r="U1214" s="30">
        <f>+IFERROR(ROUND(e!AH1212/SUM(e!AH1212:AJ1212)*100,1),0)</f>
        <v>0</v>
      </c>
      <c r="V1214" s="30">
        <f>+IFERROR(ROUND(e!AK1212/SUM(e!AK1212:AQ1212)*100,1),0)</f>
        <v>28.6</v>
      </c>
      <c r="W1214" s="30">
        <f>+IFERROR(ROUND(SUM(e!AR1212:BG1212)/J1214*100,1),0)</f>
        <v>3.9</v>
      </c>
      <c r="X1214" s="30">
        <f>+IFERROR(ROUND(SUM(e!BH1212:BI1212)/SUM(e!BJ1212:BK1212)*100,1),0)</f>
        <v>97.6</v>
      </c>
      <c r="Y1214" s="30">
        <f t="shared" si="119"/>
        <v>244.3</v>
      </c>
      <c r="Z1214" s="30">
        <f t="shared" si="120"/>
        <v>86.6</v>
      </c>
      <c r="AA1214" s="30">
        <f>+IFERROR(ROUND(K1214/SUM(e!T1212:V1212),1),0)</f>
        <v>237.4</v>
      </c>
      <c r="AB1214" s="42">
        <f>+IFERROR(ROUND((SUM(e!BJ1212:BK1212)-SUM(e!BL1212:BO1212))/SUM(e!T1212:V1212),1),0)</f>
        <v>274</v>
      </c>
      <c r="AC1214" s="30">
        <f>+IFERROR(ROUND(e!BP1212/e!BQ1212*100,1),0)</f>
        <v>143.4</v>
      </c>
      <c r="AD1214" s="101">
        <f>+e!BR1212</f>
        <v>3800</v>
      </c>
      <c r="AF1214" s="5"/>
      <c r="AG1214" s="29"/>
      <c r="BG1214" s="5"/>
      <c r="BH1214" s="29"/>
      <c r="CH1214" s="5"/>
      <c r="CI1214" s="29"/>
    </row>
    <row r="1215" spans="2:87">
      <c r="B1215" s="40" t="s">
        <v>2665</v>
      </c>
      <c r="C1215" s="30" t="s">
        <v>2666</v>
      </c>
      <c r="D1215" s="30" t="s">
        <v>1308</v>
      </c>
      <c r="E1215" s="30" t="s">
        <v>2682</v>
      </c>
      <c r="F1215" s="30" t="str">
        <f t="shared" si="118"/>
        <v>福岡県中間市</v>
      </c>
      <c r="G1215" s="41">
        <f>+e!F1213</f>
        <v>58781</v>
      </c>
      <c r="H1215" s="41">
        <f>+e!G1213</f>
        <v>26</v>
      </c>
      <c r="I1215" s="41">
        <f>+SUM(e!H1213:K1213)</f>
        <v>2</v>
      </c>
      <c r="J1215" s="41">
        <f>+SUM(e!L1213:O1213)</f>
        <v>321852</v>
      </c>
      <c r="K1215" s="41">
        <f>+e!P1213</f>
        <v>842499</v>
      </c>
      <c r="L1215" s="41">
        <f>+SUM(e!Q1213:R1213)</f>
        <v>4163526</v>
      </c>
      <c r="M1215" s="31">
        <f>+IFERROR(ROUND(e!P1213/e!S1213,0),0)</f>
        <v>49559</v>
      </c>
      <c r="N1215" s="30">
        <f>+IFERROR(ROUND(SUM(e!T1213:V1213)/e!S1213,0),0)</f>
        <v>329</v>
      </c>
      <c r="O1215" s="30">
        <f>+IFERROR(ROUND(e!W1213/e!G1213*100,1),0)</f>
        <v>50</v>
      </c>
      <c r="P1215" s="41">
        <f>+e!X1213</f>
        <v>24</v>
      </c>
      <c r="Q1215" s="30">
        <f>+IFERROR(ROUND(e!Z1213/e!Y1213*100,1),0)</f>
        <v>60.4</v>
      </c>
      <c r="R1215" s="30">
        <f>+IFERROR(ROUND(e!AB1213/e!AA1213*100,1),0)</f>
        <v>92.3</v>
      </c>
      <c r="S1215" s="30">
        <f>+IFERROR(ROUND(SUM(e!AC1213:AF1213)/J1215*100,1),0)</f>
        <v>25.6</v>
      </c>
      <c r="T1215" s="30">
        <f>+IFERROR(ROUND(e!AG1213/e!Y1213*100,1),0)</f>
        <v>0</v>
      </c>
      <c r="U1215" s="30">
        <f>+IFERROR(ROUND(e!AH1213/SUM(e!AH1213:AJ1213)*100,1),0)</f>
        <v>8.6</v>
      </c>
      <c r="V1215" s="30">
        <f>+IFERROR(ROUND(e!AK1213/SUM(e!AK1213:AQ1213)*100,1),0)</f>
        <v>82.7</v>
      </c>
      <c r="W1215" s="30">
        <f>+IFERROR(ROUND(SUM(e!AR1213:BG1213)/J1215*100,1),0)</f>
        <v>7.8</v>
      </c>
      <c r="X1215" s="30">
        <f>+IFERROR(ROUND(SUM(e!BH1213:BI1213)/SUM(e!BJ1213:BK1213)*100,1),0)</f>
        <v>108.1</v>
      </c>
      <c r="Y1215" s="30">
        <f t="shared" si="119"/>
        <v>494.2</v>
      </c>
      <c r="Z1215" s="30">
        <f t="shared" si="120"/>
        <v>102</v>
      </c>
      <c r="AA1215" s="30">
        <f>+IFERROR(ROUND(K1215/SUM(e!T1213:V1213),1),0)</f>
        <v>150.6</v>
      </c>
      <c r="AB1215" s="42">
        <f>+IFERROR(ROUND((SUM(e!BJ1213:BK1213)-SUM(e!BL1213:BO1213))/SUM(e!T1213:V1213),1),0)</f>
        <v>147.69999999999999</v>
      </c>
      <c r="AC1215" s="30">
        <f>+IFERROR(ROUND(e!BP1213/e!BQ1213*100,1),0)</f>
        <v>424.8</v>
      </c>
      <c r="AD1215" s="101">
        <f>+e!BR1213</f>
        <v>0</v>
      </c>
      <c r="AF1215" s="5"/>
      <c r="AG1215" s="29"/>
      <c r="BG1215" s="5"/>
      <c r="BH1215" s="29"/>
      <c r="CH1215" s="5"/>
      <c r="CI1215" s="29"/>
    </row>
    <row r="1216" spans="2:87">
      <c r="B1216" s="40" t="s">
        <v>2665</v>
      </c>
      <c r="C1216" s="30" t="s">
        <v>2666</v>
      </c>
      <c r="D1216" s="30" t="s">
        <v>1310</v>
      </c>
      <c r="E1216" s="30" t="s">
        <v>2683</v>
      </c>
      <c r="F1216" s="30" t="str">
        <f t="shared" si="118"/>
        <v>福岡県三井水道企業団</v>
      </c>
      <c r="G1216" s="41">
        <f>+e!F1214</f>
        <v>74513</v>
      </c>
      <c r="H1216" s="41">
        <f>+e!G1214</f>
        <v>15</v>
      </c>
      <c r="I1216" s="41">
        <f>+SUM(e!H1214:K1214)</f>
        <v>0</v>
      </c>
      <c r="J1216" s="41">
        <f>+SUM(e!L1214:O1214)</f>
        <v>459133</v>
      </c>
      <c r="K1216" s="41">
        <f>+e!P1214</f>
        <v>1245229</v>
      </c>
      <c r="L1216" s="41">
        <f>+SUM(e!Q1214:R1214)</f>
        <v>243480</v>
      </c>
      <c r="M1216" s="31">
        <f>+IFERROR(ROUND(e!P1214/e!S1214,0),0)</f>
        <v>83015</v>
      </c>
      <c r="N1216" s="30">
        <f>+IFERROR(ROUND(SUM(e!T1214:V1214)/e!S1214,0),0)</f>
        <v>414</v>
      </c>
      <c r="O1216" s="30">
        <f>+IFERROR(ROUND(e!W1214/e!G1214*100,1),0)</f>
        <v>46.7</v>
      </c>
      <c r="P1216" s="41">
        <f>+e!X1214</f>
        <v>26</v>
      </c>
      <c r="Q1216" s="30">
        <f>+IFERROR(ROUND(e!Z1214/e!Y1214*100,1),0)</f>
        <v>0</v>
      </c>
      <c r="R1216" s="30">
        <f>+IFERROR(ROUND(e!AB1214/e!AA1214*100,1),0)</f>
        <v>37.5</v>
      </c>
      <c r="S1216" s="30">
        <f>+IFERROR(ROUND(SUM(e!AC1214:AF1214)/J1216*100,1),0)</f>
        <v>20.100000000000001</v>
      </c>
      <c r="T1216" s="30">
        <f>+IFERROR(ROUND(e!AG1214/e!Y1214*100,1),0)</f>
        <v>0</v>
      </c>
      <c r="U1216" s="30">
        <f>+IFERROR(ROUND(e!AH1214/SUM(e!AH1214:AJ1214)*100,1),0)</f>
        <v>41.2</v>
      </c>
      <c r="V1216" s="30">
        <f>+IFERROR(ROUND(e!AK1214/SUM(e!AK1214:AQ1214)*100,1),0)</f>
        <v>56.7</v>
      </c>
      <c r="W1216" s="30">
        <f>+IFERROR(ROUND(SUM(e!AR1214:BG1214)/J1216*100,1),0)</f>
        <v>7</v>
      </c>
      <c r="X1216" s="30">
        <f>+IFERROR(ROUND(SUM(e!BH1214:BI1214)/SUM(e!BJ1214:BK1214)*100,1),0)</f>
        <v>115.5</v>
      </c>
      <c r="Y1216" s="30">
        <f t="shared" si="119"/>
        <v>19.600000000000001</v>
      </c>
      <c r="Z1216" s="30">
        <f t="shared" si="120"/>
        <v>112.6</v>
      </c>
      <c r="AA1216" s="30">
        <f>+IFERROR(ROUND(K1216/SUM(e!T1214:V1214),1),0)</f>
        <v>200.7</v>
      </c>
      <c r="AB1216" s="42">
        <f>+IFERROR(ROUND((SUM(e!BJ1214:BK1214)-SUM(e!BL1214:BO1214))/SUM(e!T1214:V1214),1),0)</f>
        <v>178.3</v>
      </c>
      <c r="AC1216" s="30">
        <f>+IFERROR(ROUND(e!BP1214/e!BQ1214*100,1),0)</f>
        <v>870.5</v>
      </c>
      <c r="AD1216" s="101">
        <f>+e!BR1214</f>
        <v>25100</v>
      </c>
      <c r="AF1216" s="5"/>
      <c r="AG1216" s="29"/>
      <c r="BG1216" s="5"/>
      <c r="BH1216" s="29"/>
      <c r="CH1216" s="5"/>
      <c r="CI1216" s="29"/>
    </row>
    <row r="1217" spans="2:87">
      <c r="B1217" s="40" t="s">
        <v>2665</v>
      </c>
      <c r="C1217" s="30" t="s">
        <v>2666</v>
      </c>
      <c r="D1217" s="30" t="s">
        <v>1312</v>
      </c>
      <c r="E1217" s="30" t="s">
        <v>2684</v>
      </c>
      <c r="F1217" s="30" t="str">
        <f t="shared" si="118"/>
        <v>福岡県筑紫野市</v>
      </c>
      <c r="G1217" s="41">
        <f>+e!F1215</f>
        <v>87497</v>
      </c>
      <c r="H1217" s="41">
        <f>+e!G1215</f>
        <v>18</v>
      </c>
      <c r="I1217" s="41">
        <f>+SUM(e!H1215:K1215)</f>
        <v>2</v>
      </c>
      <c r="J1217" s="41">
        <f>+SUM(e!L1215:O1215)</f>
        <v>444104</v>
      </c>
      <c r="K1217" s="41">
        <f>+e!P1215</f>
        <v>1621119</v>
      </c>
      <c r="L1217" s="41">
        <f>+SUM(e!Q1215:R1215)</f>
        <v>4992669</v>
      </c>
      <c r="M1217" s="31">
        <f>+IFERROR(ROUND(e!P1215/e!S1215,0),0)</f>
        <v>202640</v>
      </c>
      <c r="N1217" s="30">
        <f>+IFERROR(ROUND(SUM(e!T1215:V1215)/e!S1215,0),0)</f>
        <v>931</v>
      </c>
      <c r="O1217" s="30">
        <f>+IFERROR(ROUND(e!W1215/e!G1215*100,1),0)</f>
        <v>27.8</v>
      </c>
      <c r="P1217" s="41">
        <f>+e!X1215</f>
        <v>4</v>
      </c>
      <c r="Q1217" s="30">
        <f>+IFERROR(ROUND(e!Z1215/e!Y1215*100,1),0)</f>
        <v>0</v>
      </c>
      <c r="R1217" s="30">
        <f>+IFERROR(ROUND(e!AB1215/e!AA1215*100,1),0)</f>
        <v>63.2</v>
      </c>
      <c r="S1217" s="30">
        <f>+IFERROR(ROUND(SUM(e!AC1215:AF1215)/J1217*100,1),0)</f>
        <v>1.4</v>
      </c>
      <c r="T1217" s="30">
        <f>+IFERROR(ROUND(e!AG1215/e!Y1215*100,1),0)</f>
        <v>0</v>
      </c>
      <c r="U1217" s="30">
        <f>+IFERROR(ROUND(e!AH1215/SUM(e!AH1215:AJ1215)*100,1),0)</f>
        <v>0</v>
      </c>
      <c r="V1217" s="30">
        <f>+IFERROR(ROUND(e!AK1215/SUM(e!AK1215:AQ1215)*100,1),0)</f>
        <v>0</v>
      </c>
      <c r="W1217" s="30">
        <f>+IFERROR(ROUND(SUM(e!AR1215:BG1215)/J1217*100,1),0)</f>
        <v>14.5</v>
      </c>
      <c r="X1217" s="30">
        <f>+IFERROR(ROUND(SUM(e!BH1215:BI1215)/SUM(e!BJ1215:BK1215)*100,1),0)</f>
        <v>121.3</v>
      </c>
      <c r="Y1217" s="30">
        <f t="shared" si="119"/>
        <v>308</v>
      </c>
      <c r="Z1217" s="30">
        <f t="shared" si="120"/>
        <v>112.7</v>
      </c>
      <c r="AA1217" s="30">
        <f>+IFERROR(ROUND(K1217/SUM(e!T1215:V1215),1),0)</f>
        <v>217.8</v>
      </c>
      <c r="AB1217" s="42">
        <f>+IFERROR(ROUND((SUM(e!BJ1215:BK1215)-SUM(e!BL1215:BO1215))/SUM(e!T1215:V1215),1),0)</f>
        <v>193.3</v>
      </c>
      <c r="AC1217" s="30">
        <f>+IFERROR(ROUND(e!BP1215/e!BQ1215*100,1),0)</f>
        <v>408.1</v>
      </c>
      <c r="AD1217" s="101">
        <f>+e!BR1215</f>
        <v>28900</v>
      </c>
      <c r="AF1217" s="5"/>
      <c r="AG1217" s="29"/>
      <c r="BG1217" s="5"/>
      <c r="BH1217" s="29"/>
      <c r="CH1217" s="5"/>
      <c r="CI1217" s="29"/>
    </row>
    <row r="1218" spans="2:87">
      <c r="B1218" s="40" t="s">
        <v>2665</v>
      </c>
      <c r="C1218" s="30" t="s">
        <v>2666</v>
      </c>
      <c r="D1218" s="30" t="s">
        <v>1314</v>
      </c>
      <c r="E1218" s="30" t="s">
        <v>2685</v>
      </c>
      <c r="F1218" s="30" t="str">
        <f t="shared" si="118"/>
        <v>福岡県春日那珂川水道企業団</v>
      </c>
      <c r="G1218" s="41">
        <f>+e!F1216</f>
        <v>150727</v>
      </c>
      <c r="H1218" s="41">
        <f>+e!G1216</f>
        <v>48</v>
      </c>
      <c r="I1218" s="41">
        <f>+SUM(e!H1216:K1216)</f>
        <v>3</v>
      </c>
      <c r="J1218" s="41">
        <f>+SUM(e!L1216:O1216)</f>
        <v>472194</v>
      </c>
      <c r="K1218" s="41">
        <f>+e!P1216</f>
        <v>2266619</v>
      </c>
      <c r="L1218" s="41">
        <f>+SUM(e!Q1216:R1216)</f>
        <v>6473194</v>
      </c>
      <c r="M1218" s="31">
        <f>+IFERROR(ROUND(e!P1216/e!S1216,0),0)</f>
        <v>52712</v>
      </c>
      <c r="N1218" s="30">
        <f>+IFERROR(ROUND(SUM(e!T1216:V1216)/e!S1216,0),0)</f>
        <v>288</v>
      </c>
      <c r="O1218" s="30">
        <f>+IFERROR(ROUND(e!W1216/e!G1216*100,1),0)</f>
        <v>41.7</v>
      </c>
      <c r="P1218" s="41">
        <f>+e!X1216</f>
        <v>24</v>
      </c>
      <c r="Q1218" s="30">
        <f>+IFERROR(ROUND(e!Z1216/e!Y1216*100,1),0)</f>
        <v>0</v>
      </c>
      <c r="R1218" s="30">
        <f>+IFERROR(ROUND(e!AB1216/e!AA1216*100,1),0)</f>
        <v>29.3</v>
      </c>
      <c r="S1218" s="30">
        <f>+IFERROR(ROUND(SUM(e!AC1216:AF1216)/J1218*100,1),0)</f>
        <v>7.1</v>
      </c>
      <c r="T1218" s="30">
        <f>+IFERROR(ROUND(e!AG1216/e!Y1216*100,1),0)</f>
        <v>83.5</v>
      </c>
      <c r="U1218" s="30">
        <f>+IFERROR(ROUND(e!AH1216/SUM(e!AH1216:AJ1216)*100,1),0)</f>
        <v>100</v>
      </c>
      <c r="V1218" s="30">
        <f>+IFERROR(ROUND(e!AK1216/SUM(e!AK1216:AQ1216)*100,1),0)</f>
        <v>95.7</v>
      </c>
      <c r="W1218" s="30">
        <f>+IFERROR(ROUND(SUM(e!AR1216:BG1216)/J1218*100,1),0)</f>
        <v>10.8</v>
      </c>
      <c r="X1218" s="30">
        <f>+IFERROR(ROUND(SUM(e!BH1216:BI1216)/SUM(e!BJ1216:BK1216)*100,1),0)</f>
        <v>109</v>
      </c>
      <c r="Y1218" s="30">
        <f t="shared" si="119"/>
        <v>285.60000000000002</v>
      </c>
      <c r="Z1218" s="30">
        <f t="shared" si="120"/>
        <v>97.3</v>
      </c>
      <c r="AA1218" s="30">
        <f>+IFERROR(ROUND(K1218/SUM(e!T1216:V1216),1),0)</f>
        <v>183</v>
      </c>
      <c r="AB1218" s="42">
        <f>+IFERROR(ROUND((SUM(e!BJ1216:BK1216)-SUM(e!BL1216:BO1216))/SUM(e!T1216:V1216),1),0)</f>
        <v>188</v>
      </c>
      <c r="AC1218" s="30">
        <f>+IFERROR(ROUND(e!BP1216/e!BQ1216*100,1),0)</f>
        <v>368.7</v>
      </c>
      <c r="AD1218" s="101">
        <f>+e!BR1216</f>
        <v>14975</v>
      </c>
      <c r="AF1218" s="5"/>
      <c r="AG1218" s="29"/>
      <c r="BG1218" s="5"/>
      <c r="BH1218" s="29"/>
      <c r="CH1218" s="5"/>
      <c r="CI1218" s="29"/>
    </row>
    <row r="1219" spans="2:87">
      <c r="B1219" s="40" t="s">
        <v>2665</v>
      </c>
      <c r="C1219" s="30" t="s">
        <v>2666</v>
      </c>
      <c r="D1219" s="30" t="s">
        <v>1316</v>
      </c>
      <c r="E1219" s="30" t="s">
        <v>2686</v>
      </c>
      <c r="F1219" s="30" t="str">
        <f t="shared" si="118"/>
        <v>福岡県大野城市</v>
      </c>
      <c r="G1219" s="41">
        <f>+e!F1217</f>
        <v>98991</v>
      </c>
      <c r="H1219" s="41">
        <f>+e!G1217</f>
        <v>22</v>
      </c>
      <c r="I1219" s="41">
        <f>+SUM(e!H1217:K1217)</f>
        <v>2</v>
      </c>
      <c r="J1219" s="41">
        <f>+SUM(e!L1217:O1217)</f>
        <v>441698</v>
      </c>
      <c r="K1219" s="41">
        <f>+e!P1217</f>
        <v>1638673</v>
      </c>
      <c r="L1219" s="41">
        <f>+SUM(e!Q1217:R1217)</f>
        <v>6976513</v>
      </c>
      <c r="M1219" s="31">
        <f>+IFERROR(ROUND(e!P1217/e!S1217,0),0)</f>
        <v>126052</v>
      </c>
      <c r="N1219" s="30">
        <f>+IFERROR(ROUND(SUM(e!T1217:V1217)/e!S1217,0),0)</f>
        <v>635</v>
      </c>
      <c r="O1219" s="30">
        <f>+IFERROR(ROUND(e!W1217/e!G1217*100,1),0)</f>
        <v>40.9</v>
      </c>
      <c r="P1219" s="41">
        <f>+e!X1217</f>
        <v>13</v>
      </c>
      <c r="Q1219" s="30">
        <f>+IFERROR(ROUND(e!Z1217/e!Y1217*100,1),0)</f>
        <v>0</v>
      </c>
      <c r="R1219" s="30">
        <f>+IFERROR(ROUND(e!AB1217/e!AA1217*100,1),0)</f>
        <v>81.3</v>
      </c>
      <c r="S1219" s="30">
        <f>+IFERROR(ROUND(SUM(e!AC1217:AF1217)/J1219*100,1),0)</f>
        <v>7.9</v>
      </c>
      <c r="T1219" s="30">
        <f>+IFERROR(ROUND(e!AG1217/e!Y1217*100,1),0)</f>
        <v>0</v>
      </c>
      <c r="U1219" s="30">
        <f>+IFERROR(ROUND(e!AH1217/SUM(e!AH1217:AJ1217)*100,1),0)</f>
        <v>30.9</v>
      </c>
      <c r="V1219" s="30">
        <f>+IFERROR(ROUND(e!AK1217/SUM(e!AK1217:AQ1217)*100,1),0)</f>
        <v>91.7</v>
      </c>
      <c r="W1219" s="30">
        <f>+IFERROR(ROUND(SUM(e!AR1217:BG1217)/J1219*100,1),0)</f>
        <v>15.3</v>
      </c>
      <c r="X1219" s="30">
        <f>+IFERROR(ROUND(SUM(e!BH1217:BI1217)/SUM(e!BJ1217:BK1217)*100,1),0)</f>
        <v>111.3</v>
      </c>
      <c r="Y1219" s="30">
        <f t="shared" si="119"/>
        <v>425.7</v>
      </c>
      <c r="Z1219" s="30">
        <f t="shared" si="120"/>
        <v>95.7</v>
      </c>
      <c r="AA1219" s="30">
        <f>+IFERROR(ROUND(K1219/SUM(e!T1217:V1217),1),0)</f>
        <v>198.6</v>
      </c>
      <c r="AB1219" s="42">
        <f>+IFERROR(ROUND((SUM(e!BJ1217:BK1217)-SUM(e!BL1217:BO1217))/SUM(e!T1217:V1217),1),0)</f>
        <v>207.5</v>
      </c>
      <c r="AC1219" s="30">
        <f>+IFERROR(ROUND(e!BP1217/e!BQ1217*100,1),0)</f>
        <v>284.89999999999998</v>
      </c>
      <c r="AD1219" s="101">
        <f>+e!BR1217</f>
        <v>15550</v>
      </c>
      <c r="AF1219" s="5"/>
      <c r="AG1219" s="29"/>
      <c r="BG1219" s="5"/>
      <c r="BH1219" s="29"/>
      <c r="CH1219" s="5"/>
      <c r="CI1219" s="29"/>
    </row>
    <row r="1220" spans="2:87">
      <c r="B1220" s="40" t="s">
        <v>2665</v>
      </c>
      <c r="C1220" s="30" t="s">
        <v>2666</v>
      </c>
      <c r="D1220" s="30" t="s">
        <v>1318</v>
      </c>
      <c r="E1220" s="30" t="s">
        <v>2687</v>
      </c>
      <c r="F1220" s="30" t="str">
        <f t="shared" si="118"/>
        <v>福岡県太宰府市</v>
      </c>
      <c r="G1220" s="41">
        <f>+e!F1218</f>
        <v>60091</v>
      </c>
      <c r="H1220" s="41">
        <f>+e!G1218</f>
        <v>12</v>
      </c>
      <c r="I1220" s="41">
        <f>+SUM(e!H1218:K1218)</f>
        <v>0</v>
      </c>
      <c r="J1220" s="41">
        <f>+SUM(e!L1218:O1218)</f>
        <v>334546</v>
      </c>
      <c r="K1220" s="41">
        <f>+e!P1218</f>
        <v>1107970</v>
      </c>
      <c r="L1220" s="41">
        <f>+SUM(e!Q1218:R1218)</f>
        <v>928588</v>
      </c>
      <c r="M1220" s="31">
        <f>+IFERROR(ROUND(e!P1218/e!S1218,0),0)</f>
        <v>158281</v>
      </c>
      <c r="N1220" s="30">
        <f>+IFERROR(ROUND(SUM(e!T1218:V1218)/e!S1218,0),0)</f>
        <v>747</v>
      </c>
      <c r="O1220" s="30">
        <f>+IFERROR(ROUND(e!W1218/e!G1218*100,1),0)</f>
        <v>33.299999999999997</v>
      </c>
      <c r="P1220" s="41">
        <f>+e!X1218</f>
        <v>13</v>
      </c>
      <c r="Q1220" s="30">
        <f>+IFERROR(ROUND(e!Z1218/e!Y1218*100,1),0)</f>
        <v>0</v>
      </c>
      <c r="R1220" s="30">
        <f>+IFERROR(ROUND(e!AB1218/e!AA1218*100,1),0)</f>
        <v>60</v>
      </c>
      <c r="S1220" s="30">
        <f>+IFERROR(ROUND(SUM(e!AC1218:AF1218)/J1220*100,1),0)</f>
        <v>9.4</v>
      </c>
      <c r="T1220" s="30">
        <f>+IFERROR(ROUND(e!AG1218/e!Y1218*100,1),0)</f>
        <v>11.9</v>
      </c>
      <c r="U1220" s="30">
        <f>+IFERROR(ROUND(e!AH1218/SUM(e!AH1218:AJ1218)*100,1),0)</f>
        <v>44.6</v>
      </c>
      <c r="V1220" s="30">
        <f>+IFERROR(ROUND(e!AK1218/SUM(e!AK1218:AQ1218)*100,1),0)</f>
        <v>88.4</v>
      </c>
      <c r="W1220" s="30">
        <f>+IFERROR(ROUND(SUM(e!AR1218:BG1218)/J1220*100,1),0)</f>
        <v>9.6</v>
      </c>
      <c r="X1220" s="30">
        <f>+IFERROR(ROUND(SUM(e!BH1218:BI1218)/SUM(e!BJ1218:BK1218)*100,1),0)</f>
        <v>117.6</v>
      </c>
      <c r="Y1220" s="30">
        <f t="shared" si="119"/>
        <v>83.8</v>
      </c>
      <c r="Z1220" s="30">
        <f t="shared" si="120"/>
        <v>110.2</v>
      </c>
      <c r="AA1220" s="30">
        <f>+IFERROR(ROUND(K1220/SUM(e!T1218:V1218),1),0)</f>
        <v>212</v>
      </c>
      <c r="AB1220" s="42">
        <f>+IFERROR(ROUND((SUM(e!BJ1218:BK1218)-SUM(e!BL1218:BO1218))/SUM(e!T1218:V1218),1),0)</f>
        <v>192.4</v>
      </c>
      <c r="AC1220" s="30">
        <f>+IFERROR(ROUND(e!BP1218/e!BQ1218*100,1),0)</f>
        <v>541.5</v>
      </c>
      <c r="AD1220" s="101">
        <f>+e!BR1218</f>
        <v>15200</v>
      </c>
      <c r="AF1220" s="5"/>
      <c r="AG1220" s="29"/>
      <c r="BG1220" s="5"/>
      <c r="BH1220" s="29"/>
      <c r="CH1220" s="5"/>
      <c r="CI1220" s="29"/>
    </row>
    <row r="1221" spans="2:87">
      <c r="B1221" s="40" t="s">
        <v>2665</v>
      </c>
      <c r="C1221" s="30" t="s">
        <v>2666</v>
      </c>
      <c r="D1221" s="30" t="s">
        <v>1531</v>
      </c>
      <c r="E1221" s="30" t="s">
        <v>2688</v>
      </c>
      <c r="F1221" s="30" t="str">
        <f t="shared" si="118"/>
        <v>福岡県宇美町</v>
      </c>
      <c r="G1221" s="41">
        <f>+e!F1219</f>
        <v>36003</v>
      </c>
      <c r="H1221" s="41">
        <f>+e!G1219</f>
        <v>12</v>
      </c>
      <c r="I1221" s="41">
        <f>+SUM(e!H1219:K1219)</f>
        <v>1</v>
      </c>
      <c r="J1221" s="41">
        <f>+SUM(e!L1219:O1219)</f>
        <v>242237</v>
      </c>
      <c r="K1221" s="41">
        <f>+e!P1219</f>
        <v>665408</v>
      </c>
      <c r="L1221" s="41">
        <f>+SUM(e!Q1219:R1219)</f>
        <v>1013005</v>
      </c>
      <c r="M1221" s="31">
        <f>+IFERROR(ROUND(e!P1219/e!S1219,0),0)</f>
        <v>55451</v>
      </c>
      <c r="N1221" s="30">
        <f>+IFERROR(ROUND(SUM(e!T1219:V1219)/e!S1219,0),0)</f>
        <v>239</v>
      </c>
      <c r="O1221" s="30">
        <f>+IFERROR(ROUND(e!W1219/e!G1219*100,1),0)</f>
        <v>25</v>
      </c>
      <c r="P1221" s="41">
        <f>+e!X1219</f>
        <v>11</v>
      </c>
      <c r="Q1221" s="30">
        <f>+IFERROR(ROUND(e!Z1219/e!Y1219*100,1),0)</f>
        <v>0</v>
      </c>
      <c r="R1221" s="30">
        <f>+IFERROR(ROUND(e!AB1219/e!AA1219*100,1),0)</f>
        <v>42.2</v>
      </c>
      <c r="S1221" s="30">
        <f>+IFERROR(ROUND(SUM(e!AC1219:AF1219)/J1221*100,1),0)</f>
        <v>10.1</v>
      </c>
      <c r="T1221" s="30">
        <f>+IFERROR(ROUND(e!AG1219/e!Y1219*100,1),0)</f>
        <v>0</v>
      </c>
      <c r="U1221" s="30">
        <f>+IFERROR(ROUND(e!AH1219/SUM(e!AH1219:AJ1219)*100,1),0)</f>
        <v>0</v>
      </c>
      <c r="V1221" s="30">
        <f>+IFERROR(ROUND(e!AK1219/SUM(e!AK1219:AQ1219)*100,1),0)</f>
        <v>0</v>
      </c>
      <c r="W1221" s="30">
        <f>+IFERROR(ROUND(SUM(e!AR1219:BG1219)/J1221*100,1),0)</f>
        <v>10.6</v>
      </c>
      <c r="X1221" s="30">
        <f>+IFERROR(ROUND(SUM(e!BH1219:BI1219)/SUM(e!BJ1219:BK1219)*100,1),0)</f>
        <v>107.2</v>
      </c>
      <c r="Y1221" s="30">
        <f t="shared" si="119"/>
        <v>152.19999999999999</v>
      </c>
      <c r="Z1221" s="30">
        <f t="shared" si="120"/>
        <v>101.6</v>
      </c>
      <c r="AA1221" s="30">
        <f>+IFERROR(ROUND(K1221/SUM(e!T1219:V1219),1),0)</f>
        <v>232.5</v>
      </c>
      <c r="AB1221" s="42">
        <f>+IFERROR(ROUND((SUM(e!BJ1219:BK1219)-SUM(e!BL1219:BO1219))/SUM(e!T1219:V1219),1),0)</f>
        <v>228.9</v>
      </c>
      <c r="AC1221" s="30">
        <f>+IFERROR(ROUND(e!BP1219/e!BQ1219*100,1),0)</f>
        <v>270.89999999999998</v>
      </c>
      <c r="AD1221" s="101">
        <f>+e!BR1219</f>
        <v>7125</v>
      </c>
      <c r="AF1221" s="5"/>
      <c r="AG1221" s="29"/>
      <c r="BG1221" s="5"/>
      <c r="BH1221" s="29"/>
      <c r="CH1221" s="5"/>
      <c r="CI1221" s="29"/>
    </row>
    <row r="1222" spans="2:87">
      <c r="B1222" s="40" t="s">
        <v>2665</v>
      </c>
      <c r="C1222" s="30" t="s">
        <v>2666</v>
      </c>
      <c r="D1222" s="30" t="s">
        <v>1322</v>
      </c>
      <c r="E1222" s="30" t="s">
        <v>2689</v>
      </c>
      <c r="F1222" s="30" t="str">
        <f t="shared" ref="F1222:F1285" si="121">+C1222&amp;E1222</f>
        <v>福岡県篠栗町</v>
      </c>
      <c r="G1222" s="41">
        <f>+e!F1220</f>
        <v>30409</v>
      </c>
      <c r="H1222" s="41">
        <f>+e!G1220</f>
        <v>6</v>
      </c>
      <c r="I1222" s="41">
        <f>+SUM(e!H1220:K1220)</f>
        <v>3</v>
      </c>
      <c r="J1222" s="41">
        <f>+SUM(e!L1220:O1220)</f>
        <v>101767</v>
      </c>
      <c r="K1222" s="41">
        <f>+e!P1220</f>
        <v>416660</v>
      </c>
      <c r="L1222" s="41">
        <f>+SUM(e!Q1220:R1220)</f>
        <v>908400</v>
      </c>
      <c r="M1222" s="31">
        <f>+IFERROR(ROUND(e!P1220/e!S1220,0),0)</f>
        <v>69443</v>
      </c>
      <c r="N1222" s="30">
        <f>+IFERROR(ROUND(SUM(e!T1220:V1220)/e!S1220,0),0)</f>
        <v>438</v>
      </c>
      <c r="O1222" s="30">
        <f>+IFERROR(ROUND(e!W1220/e!G1220*100,1),0)</f>
        <v>0</v>
      </c>
      <c r="P1222" s="41">
        <f>+e!X1220</f>
        <v>20</v>
      </c>
      <c r="Q1222" s="30">
        <f>+IFERROR(ROUND(e!Z1220/e!Y1220*100,1),0)</f>
        <v>0</v>
      </c>
      <c r="R1222" s="30">
        <f>+IFERROR(ROUND(e!AB1220/e!AA1220*100,1),0)</f>
        <v>53.6</v>
      </c>
      <c r="S1222" s="30">
        <f>+IFERROR(ROUND(SUM(e!AC1220:AF1220)/J1222*100,1),0)</f>
        <v>1.8</v>
      </c>
      <c r="T1222" s="30">
        <f>+IFERROR(ROUND(e!AG1220/e!Y1220*100,1),0)</f>
        <v>0</v>
      </c>
      <c r="U1222" s="30">
        <f>+IFERROR(ROUND(e!AH1220/SUM(e!AH1220:AJ1220)*100,1),0)</f>
        <v>0</v>
      </c>
      <c r="V1222" s="30">
        <f>+IFERROR(ROUND(e!AK1220/SUM(e!AK1220:AQ1220)*100,1),0)</f>
        <v>0</v>
      </c>
      <c r="W1222" s="30">
        <f>+IFERROR(ROUND(SUM(e!AR1220:BG1220)/J1222*100,1),0)</f>
        <v>3.9</v>
      </c>
      <c r="X1222" s="30">
        <f>+IFERROR(ROUND(SUM(e!BH1220:BI1220)/SUM(e!BJ1220:BK1220)*100,1),0)</f>
        <v>91</v>
      </c>
      <c r="Y1222" s="30">
        <f t="shared" ref="Y1222:Y1285" si="122">+IFERROR(ROUND(L1222/K1222*100,1),0)</f>
        <v>218</v>
      </c>
      <c r="Z1222" s="30">
        <f t="shared" ref="Z1222:Z1285" si="123">+IFERROR(ROUND(AA1222/AB1222*100,1),0)</f>
        <v>80.400000000000006</v>
      </c>
      <c r="AA1222" s="30">
        <f>+IFERROR(ROUND(K1222/SUM(e!T1220:V1220),1),0)</f>
        <v>158.4</v>
      </c>
      <c r="AB1222" s="42">
        <f>+IFERROR(ROUND((SUM(e!BJ1220:BK1220)-SUM(e!BL1220:BO1220))/SUM(e!T1220:V1220),1),0)</f>
        <v>197.1</v>
      </c>
      <c r="AC1222" s="30">
        <f>+IFERROR(ROUND(e!BP1220/e!BQ1220*100,1),0)</f>
        <v>420.9</v>
      </c>
      <c r="AD1222" s="101">
        <f>+e!BR1220</f>
        <v>4700</v>
      </c>
      <c r="AF1222" s="5"/>
      <c r="AG1222" s="29"/>
      <c r="BG1222" s="5"/>
      <c r="BH1222" s="29"/>
      <c r="CH1222" s="5"/>
      <c r="CI1222" s="29"/>
    </row>
    <row r="1223" spans="2:87">
      <c r="B1223" s="40" t="s">
        <v>2665</v>
      </c>
      <c r="C1223" s="30" t="s">
        <v>2666</v>
      </c>
      <c r="D1223" s="30" t="s">
        <v>1485</v>
      </c>
      <c r="E1223" s="30" t="s">
        <v>2690</v>
      </c>
      <c r="F1223" s="30" t="str">
        <f t="shared" si="121"/>
        <v>福岡県志免町</v>
      </c>
      <c r="G1223" s="41">
        <f>+e!F1221</f>
        <v>45600</v>
      </c>
      <c r="H1223" s="41">
        <f>+e!G1221</f>
        <v>15</v>
      </c>
      <c r="I1223" s="41">
        <f>+SUM(e!H1221:K1221)</f>
        <v>5</v>
      </c>
      <c r="J1223" s="41">
        <f>+SUM(e!L1221:O1221)</f>
        <v>197857</v>
      </c>
      <c r="K1223" s="41">
        <f>+e!P1221</f>
        <v>880062</v>
      </c>
      <c r="L1223" s="41">
        <f>+SUM(e!Q1221:R1221)</f>
        <v>1677024</v>
      </c>
      <c r="M1223" s="31">
        <f>+IFERROR(ROUND(e!P1221/e!S1221,0),0)</f>
        <v>58671</v>
      </c>
      <c r="N1223" s="30">
        <f>+IFERROR(ROUND(SUM(e!T1221:V1221)/e!S1221,0),0)</f>
        <v>255</v>
      </c>
      <c r="O1223" s="30">
        <f>+IFERROR(ROUND(e!W1221/e!G1221*100,1),0)</f>
        <v>13.3</v>
      </c>
      <c r="P1223" s="41">
        <f>+e!X1221</f>
        <v>22</v>
      </c>
      <c r="Q1223" s="30">
        <f>+IFERROR(ROUND(e!Z1221/e!Y1221*100,1),0)</f>
        <v>0</v>
      </c>
      <c r="R1223" s="30">
        <f>+IFERROR(ROUND(e!AB1221/e!AA1221*100,1),0)</f>
        <v>0</v>
      </c>
      <c r="S1223" s="30">
        <f>+IFERROR(ROUND(SUM(e!AC1221:AF1221)/J1223*100,1),0)</f>
        <v>0</v>
      </c>
      <c r="T1223" s="30">
        <f>+IFERROR(ROUND(e!AG1221/e!Y1221*100,1),0)</f>
        <v>0</v>
      </c>
      <c r="U1223" s="30">
        <f>+IFERROR(ROUND(e!AH1221/SUM(e!AH1221:AJ1221)*100,1),0)</f>
        <v>22.7</v>
      </c>
      <c r="V1223" s="30">
        <f>+IFERROR(ROUND(e!AK1221/SUM(e!AK1221:AQ1221)*100,1),0)</f>
        <v>40.799999999999997</v>
      </c>
      <c r="W1223" s="30">
        <f>+IFERROR(ROUND(SUM(e!AR1221:BG1221)/J1223*100,1),0)</f>
        <v>4.4000000000000004</v>
      </c>
      <c r="X1223" s="30">
        <f>+IFERROR(ROUND(SUM(e!BH1221:BI1221)/SUM(e!BJ1221:BK1221)*100,1),0)</f>
        <v>128.30000000000001</v>
      </c>
      <c r="Y1223" s="30">
        <f t="shared" si="122"/>
        <v>190.6</v>
      </c>
      <c r="Z1223" s="30">
        <f t="shared" si="123"/>
        <v>117.3</v>
      </c>
      <c r="AA1223" s="30">
        <f>+IFERROR(ROUND(K1223/SUM(e!T1221:V1221),1),0)</f>
        <v>229.9</v>
      </c>
      <c r="AB1223" s="42">
        <f>+IFERROR(ROUND((SUM(e!BJ1221:BK1221)-SUM(e!BL1221:BO1221))/SUM(e!T1221:V1221),1),0)</f>
        <v>196</v>
      </c>
      <c r="AC1223" s="30">
        <f>+IFERROR(ROUND(e!BP1221/e!BQ1221*100,1),0)</f>
        <v>671.1</v>
      </c>
      <c r="AD1223" s="101">
        <f>+e!BR1221</f>
        <v>6000</v>
      </c>
      <c r="AF1223" s="5"/>
      <c r="AG1223" s="29"/>
      <c r="BG1223" s="5"/>
      <c r="BH1223" s="29"/>
      <c r="CH1223" s="5"/>
      <c r="CI1223" s="29"/>
    </row>
    <row r="1224" spans="2:87">
      <c r="B1224" s="40" t="s">
        <v>2665</v>
      </c>
      <c r="C1224" s="30" t="s">
        <v>2666</v>
      </c>
      <c r="D1224" s="30" t="s">
        <v>1324</v>
      </c>
      <c r="E1224" s="30" t="s">
        <v>2691</v>
      </c>
      <c r="F1224" s="30" t="str">
        <f t="shared" si="121"/>
        <v>福岡県須恵町</v>
      </c>
      <c r="G1224" s="41">
        <f>+e!F1222</f>
        <v>27963</v>
      </c>
      <c r="H1224" s="41">
        <f>+e!G1222</f>
        <v>15</v>
      </c>
      <c r="I1224" s="41">
        <f>+SUM(e!H1222:K1222)</f>
        <v>2</v>
      </c>
      <c r="J1224" s="41">
        <f>+SUM(e!L1222:O1222)</f>
        <v>191212</v>
      </c>
      <c r="K1224" s="41">
        <f>+e!P1222</f>
        <v>550701</v>
      </c>
      <c r="L1224" s="41">
        <f>+SUM(e!Q1222:R1222)</f>
        <v>1525345</v>
      </c>
      <c r="M1224" s="31">
        <f>+IFERROR(ROUND(e!P1222/e!S1222,0),0)</f>
        <v>36713</v>
      </c>
      <c r="N1224" s="30">
        <f>+IFERROR(ROUND(SUM(e!T1222:V1222)/e!S1222,0),0)</f>
        <v>169</v>
      </c>
      <c r="O1224" s="30">
        <f>+IFERROR(ROUND(e!W1222/e!G1222*100,1),0)</f>
        <v>33.299999999999997</v>
      </c>
      <c r="P1224" s="41">
        <f>+e!X1222</f>
        <v>15</v>
      </c>
      <c r="Q1224" s="30">
        <f>+IFERROR(ROUND(e!Z1222/e!Y1222*100,1),0)</f>
        <v>0</v>
      </c>
      <c r="R1224" s="30">
        <f>+IFERROR(ROUND(e!AB1222/e!AA1222*100,1),0)</f>
        <v>0</v>
      </c>
      <c r="S1224" s="30">
        <f>+IFERROR(ROUND(SUM(e!AC1222:AF1222)/J1224*100,1),0)</f>
        <v>2.4</v>
      </c>
      <c r="T1224" s="30">
        <f>+IFERROR(ROUND(e!AG1222/e!Y1222*100,1),0)</f>
        <v>0</v>
      </c>
      <c r="U1224" s="30">
        <f>+IFERROR(ROUND(e!AH1222/SUM(e!AH1222:AJ1222)*100,1),0)</f>
        <v>100</v>
      </c>
      <c r="V1224" s="30">
        <f>+IFERROR(ROUND(e!AK1222/SUM(e!AK1222:AQ1222)*100,1),0)</f>
        <v>76.900000000000006</v>
      </c>
      <c r="W1224" s="30">
        <f>+IFERROR(ROUND(SUM(e!AR1222:BG1222)/J1224*100,1),0)</f>
        <v>4.3</v>
      </c>
      <c r="X1224" s="30">
        <f>+IFERROR(ROUND(SUM(e!BH1222:BI1222)/SUM(e!BJ1222:BK1222)*100,1),0)</f>
        <v>113.4</v>
      </c>
      <c r="Y1224" s="30">
        <f t="shared" si="122"/>
        <v>277</v>
      </c>
      <c r="Z1224" s="30">
        <f t="shared" si="123"/>
        <v>106.1</v>
      </c>
      <c r="AA1224" s="30">
        <f>+IFERROR(ROUND(K1224/SUM(e!T1222:V1222),1),0)</f>
        <v>217.2</v>
      </c>
      <c r="AB1224" s="42">
        <f>+IFERROR(ROUND((SUM(e!BJ1222:BK1222)-SUM(e!BL1222:BO1222))/SUM(e!T1222:V1222),1),0)</f>
        <v>204.7</v>
      </c>
      <c r="AC1224" s="30">
        <f>+IFERROR(ROUND(e!BP1222/e!BQ1222*100,1),0)</f>
        <v>308</v>
      </c>
      <c r="AD1224" s="101">
        <f>+e!BR1222</f>
        <v>4810</v>
      </c>
      <c r="AF1224" s="5"/>
      <c r="AG1224" s="29"/>
      <c r="BG1224" s="5"/>
      <c r="BH1224" s="29"/>
      <c r="CH1224" s="5"/>
      <c r="CI1224" s="29"/>
    </row>
    <row r="1225" spans="2:87">
      <c r="B1225" s="40" t="s">
        <v>2665</v>
      </c>
      <c r="C1225" s="30" t="s">
        <v>2666</v>
      </c>
      <c r="D1225" s="30" t="s">
        <v>1326</v>
      </c>
      <c r="E1225" s="30" t="s">
        <v>2692</v>
      </c>
      <c r="F1225" s="30" t="str">
        <f t="shared" si="121"/>
        <v>福岡県新宮町</v>
      </c>
      <c r="G1225" s="41">
        <f>+e!F1223</f>
        <v>31605</v>
      </c>
      <c r="H1225" s="41">
        <f>+e!G1223</f>
        <v>7</v>
      </c>
      <c r="I1225" s="41">
        <f>+SUM(e!H1223:K1223)</f>
        <v>1</v>
      </c>
      <c r="J1225" s="41">
        <f>+SUM(e!L1223:O1223)</f>
        <v>168130</v>
      </c>
      <c r="K1225" s="41">
        <f>+e!P1223</f>
        <v>587670</v>
      </c>
      <c r="L1225" s="41">
        <f>+SUM(e!Q1223:R1223)</f>
        <v>1545813</v>
      </c>
      <c r="M1225" s="31">
        <f>+IFERROR(ROUND(e!P1223/e!S1223,0),0)</f>
        <v>83953</v>
      </c>
      <c r="N1225" s="30">
        <f>+IFERROR(ROUND(SUM(e!T1223:V1223)/e!S1223,0),0)</f>
        <v>397</v>
      </c>
      <c r="O1225" s="30">
        <f>+IFERROR(ROUND(e!W1223/e!G1223*100,1),0)</f>
        <v>14.3</v>
      </c>
      <c r="P1225" s="41">
        <f>+e!X1223</f>
        <v>23</v>
      </c>
      <c r="Q1225" s="30">
        <f>+IFERROR(ROUND(e!Z1223/e!Y1223*100,1),0)</f>
        <v>0</v>
      </c>
      <c r="R1225" s="30">
        <f>+IFERROR(ROUND(e!AB1223/e!AA1223*100,1),0)</f>
        <v>2.5</v>
      </c>
      <c r="S1225" s="30">
        <f>+IFERROR(ROUND(SUM(e!AC1223:AF1223)/J1225*100,1),0)</f>
        <v>1</v>
      </c>
      <c r="T1225" s="30">
        <f>+IFERROR(ROUND(e!AG1223/e!Y1223*100,1),0)</f>
        <v>0</v>
      </c>
      <c r="U1225" s="30">
        <f>+IFERROR(ROUND(e!AH1223/SUM(e!AH1223:AJ1223)*100,1),0)</f>
        <v>0</v>
      </c>
      <c r="V1225" s="30">
        <f>+IFERROR(ROUND(e!AK1223/SUM(e!AK1223:AQ1223)*100,1),0)</f>
        <v>74.7</v>
      </c>
      <c r="W1225" s="30">
        <f>+IFERROR(ROUND(SUM(e!AR1223:BG1223)/J1225*100,1),0)</f>
        <v>34.4</v>
      </c>
      <c r="X1225" s="30">
        <f>+IFERROR(ROUND(SUM(e!BH1223:BI1223)/SUM(e!BJ1223:BK1223)*100,1),0)</f>
        <v>122</v>
      </c>
      <c r="Y1225" s="30">
        <f t="shared" si="122"/>
        <v>263</v>
      </c>
      <c r="Z1225" s="30">
        <f t="shared" si="123"/>
        <v>101.1</v>
      </c>
      <c r="AA1225" s="30">
        <f>+IFERROR(ROUND(K1225/SUM(e!T1223:V1223),1),0)</f>
        <v>211.5</v>
      </c>
      <c r="AB1225" s="42">
        <f>+IFERROR(ROUND((SUM(e!BJ1223:BK1223)-SUM(e!BL1223:BO1223))/SUM(e!T1223:V1223),1),0)</f>
        <v>209.3</v>
      </c>
      <c r="AC1225" s="30">
        <f>+IFERROR(ROUND(e!BP1223/e!BQ1223*100,1),0)</f>
        <v>630.5</v>
      </c>
      <c r="AD1225" s="101">
        <f>+e!BR1223</f>
        <v>8475</v>
      </c>
      <c r="AF1225" s="5"/>
      <c r="AG1225" s="29"/>
      <c r="BG1225" s="5"/>
      <c r="BH1225" s="29"/>
      <c r="CH1225" s="5"/>
      <c r="CI1225" s="29"/>
    </row>
    <row r="1226" spans="2:87">
      <c r="B1226" s="40" t="s">
        <v>2665</v>
      </c>
      <c r="C1226" s="30" t="s">
        <v>2666</v>
      </c>
      <c r="D1226" s="30" t="s">
        <v>1328</v>
      </c>
      <c r="E1226" s="30" t="s">
        <v>2693</v>
      </c>
      <c r="F1226" s="30" t="str">
        <f t="shared" si="121"/>
        <v>福岡県古賀市</v>
      </c>
      <c r="G1226" s="41">
        <f>+e!F1224</f>
        <v>45398</v>
      </c>
      <c r="H1226" s="41">
        <f>+e!G1224</f>
        <v>15</v>
      </c>
      <c r="I1226" s="41">
        <f>+SUM(e!H1224:K1224)</f>
        <v>1</v>
      </c>
      <c r="J1226" s="41">
        <f>+SUM(e!L1224:O1224)</f>
        <v>206460</v>
      </c>
      <c r="K1226" s="41">
        <f>+e!P1224</f>
        <v>946013</v>
      </c>
      <c r="L1226" s="41">
        <f>+SUM(e!Q1224:R1224)</f>
        <v>2463163</v>
      </c>
      <c r="M1226" s="31">
        <f>+IFERROR(ROUND(e!P1224/e!S1224,0),0)</f>
        <v>78834</v>
      </c>
      <c r="N1226" s="30">
        <f>+IFERROR(ROUND(SUM(e!T1224:V1224)/e!S1224,0),0)</f>
        <v>364</v>
      </c>
      <c r="O1226" s="30">
        <f>+IFERROR(ROUND(e!W1224/e!G1224*100,1),0)</f>
        <v>0</v>
      </c>
      <c r="P1226" s="41">
        <f>+e!X1224</f>
        <v>5</v>
      </c>
      <c r="Q1226" s="30">
        <f>+IFERROR(ROUND(e!Z1224/e!Y1224*100,1),0)</f>
        <v>0</v>
      </c>
      <c r="R1226" s="30">
        <f>+IFERROR(ROUND(e!AB1224/e!AA1224*100,1),0)</f>
        <v>17.600000000000001</v>
      </c>
      <c r="S1226" s="30">
        <f>+IFERROR(ROUND(SUM(e!AC1224:AF1224)/J1226*100,1),0)</f>
        <v>18.7</v>
      </c>
      <c r="T1226" s="30">
        <f>+IFERROR(ROUND(e!AG1224/e!Y1224*100,1),0)</f>
        <v>0</v>
      </c>
      <c r="U1226" s="30">
        <f>+IFERROR(ROUND(e!AH1224/SUM(e!AH1224:AJ1224)*100,1),0)</f>
        <v>0</v>
      </c>
      <c r="V1226" s="30">
        <f>+IFERROR(ROUND(e!AK1224/SUM(e!AK1224:AQ1224)*100,1),0)</f>
        <v>100</v>
      </c>
      <c r="W1226" s="30">
        <f>+IFERROR(ROUND(SUM(e!AR1224:BG1224)/J1226*100,1),0)</f>
        <v>1.3</v>
      </c>
      <c r="X1226" s="30">
        <f>+IFERROR(ROUND(SUM(e!BH1224:BI1224)/SUM(e!BJ1224:BK1224)*100,1),0)</f>
        <v>116.8</v>
      </c>
      <c r="Y1226" s="30">
        <f t="shared" si="122"/>
        <v>260.39999999999998</v>
      </c>
      <c r="Z1226" s="30">
        <f t="shared" si="123"/>
        <v>106.9</v>
      </c>
      <c r="AA1226" s="30">
        <f>+IFERROR(ROUND(K1226/SUM(e!T1224:V1224),1),0)</f>
        <v>216.5</v>
      </c>
      <c r="AB1226" s="42">
        <f>+IFERROR(ROUND((SUM(e!BJ1224:BK1224)-SUM(e!BL1224:BO1224))/SUM(e!T1224:V1224),1),0)</f>
        <v>202.5</v>
      </c>
      <c r="AC1226" s="30">
        <f>+IFERROR(ROUND(e!BP1224/e!BQ1224*100,1),0)</f>
        <v>594.70000000000005</v>
      </c>
      <c r="AD1226" s="101">
        <f>+e!BR1224</f>
        <v>9099</v>
      </c>
      <c r="AF1226" s="5"/>
      <c r="AG1226" s="29"/>
      <c r="BG1226" s="5"/>
      <c r="BH1226" s="29"/>
      <c r="CH1226" s="5"/>
      <c r="CI1226" s="29"/>
    </row>
    <row r="1227" spans="2:87">
      <c r="B1227" s="40" t="s">
        <v>2665</v>
      </c>
      <c r="C1227" s="30" t="s">
        <v>2666</v>
      </c>
      <c r="D1227" s="30" t="s">
        <v>1330</v>
      </c>
      <c r="E1227" s="30" t="s">
        <v>2694</v>
      </c>
      <c r="F1227" s="30" t="str">
        <f t="shared" si="121"/>
        <v>福岡県久山町</v>
      </c>
      <c r="G1227" s="41">
        <f>+e!F1225</f>
        <v>8669</v>
      </c>
      <c r="H1227" s="41">
        <f>+e!G1225</f>
        <v>5</v>
      </c>
      <c r="I1227" s="41">
        <f>+SUM(e!H1225:K1225)</f>
        <v>1</v>
      </c>
      <c r="J1227" s="41">
        <f>+SUM(e!L1225:O1225)</f>
        <v>98851</v>
      </c>
      <c r="K1227" s="41">
        <f>+e!P1225</f>
        <v>212089</v>
      </c>
      <c r="L1227" s="41">
        <f>+SUM(e!Q1225:R1225)</f>
        <v>1113976</v>
      </c>
      <c r="M1227" s="31">
        <f>+IFERROR(ROUND(e!P1225/e!S1225,0),0)</f>
        <v>42418</v>
      </c>
      <c r="N1227" s="30">
        <f>+IFERROR(ROUND(SUM(e!T1225:V1225)/e!S1225,0),0)</f>
        <v>209</v>
      </c>
      <c r="O1227" s="30">
        <f>+IFERROR(ROUND(e!W1225/e!G1225*100,1),0)</f>
        <v>40</v>
      </c>
      <c r="P1227" s="41">
        <f>+e!X1225</f>
        <v>5</v>
      </c>
      <c r="Q1227" s="30">
        <f>+IFERROR(ROUND(e!Z1225/e!Y1225*100,1),0)</f>
        <v>0</v>
      </c>
      <c r="R1227" s="30">
        <f>+IFERROR(ROUND(e!AB1225/e!AA1225*100,1),0)</f>
        <v>0</v>
      </c>
      <c r="S1227" s="30">
        <f>+IFERROR(ROUND(SUM(e!AC1225:AF1225)/J1227*100,1),0)</f>
        <v>0</v>
      </c>
      <c r="T1227" s="30">
        <f>+IFERROR(ROUND(e!AG1225/e!Y1225*100,1),0)</f>
        <v>0</v>
      </c>
      <c r="U1227" s="30">
        <f>+IFERROR(ROUND(e!AH1225/SUM(e!AH1225:AJ1225)*100,1),0)</f>
        <v>0</v>
      </c>
      <c r="V1227" s="30">
        <f>+IFERROR(ROUND(e!AK1225/SUM(e!AK1225:AQ1225)*100,1),0)</f>
        <v>0</v>
      </c>
      <c r="W1227" s="30">
        <f>+IFERROR(ROUND(SUM(e!AR1225:BG1225)/J1227*100,1),0)</f>
        <v>1.7</v>
      </c>
      <c r="X1227" s="30">
        <f>+IFERROR(ROUND(SUM(e!BH1225:BI1225)/SUM(e!BJ1225:BK1225)*100,1),0)</f>
        <v>136.69999999999999</v>
      </c>
      <c r="Y1227" s="30">
        <f t="shared" si="122"/>
        <v>525.20000000000005</v>
      </c>
      <c r="Z1227" s="30">
        <f t="shared" si="123"/>
        <v>122.5</v>
      </c>
      <c r="AA1227" s="30">
        <f>+IFERROR(ROUND(K1227/SUM(e!T1225:V1225),1),0)</f>
        <v>202.8</v>
      </c>
      <c r="AB1227" s="42">
        <f>+IFERROR(ROUND((SUM(e!BJ1225:BK1225)-SUM(e!BL1225:BO1225))/SUM(e!T1225:V1225),1),0)</f>
        <v>165.5</v>
      </c>
      <c r="AC1227" s="30">
        <f>+IFERROR(ROUND(e!BP1225/e!BQ1225*100,1),0)</f>
        <v>446.3</v>
      </c>
      <c r="AD1227" s="101">
        <f>+e!BR1225</f>
        <v>0</v>
      </c>
      <c r="AF1227" s="5"/>
      <c r="AG1227" s="29"/>
      <c r="BG1227" s="5"/>
      <c r="BH1227" s="29"/>
      <c r="CH1227" s="5"/>
      <c r="CI1227" s="29"/>
    </row>
    <row r="1228" spans="2:87">
      <c r="B1228" s="40" t="s">
        <v>2665</v>
      </c>
      <c r="C1228" s="30" t="s">
        <v>2666</v>
      </c>
      <c r="D1228" s="30" t="s">
        <v>1535</v>
      </c>
      <c r="E1228" s="30" t="s">
        <v>2695</v>
      </c>
      <c r="F1228" s="30" t="str">
        <f t="shared" si="121"/>
        <v>福岡県粕屋町</v>
      </c>
      <c r="G1228" s="41">
        <f>+e!F1226</f>
        <v>45923</v>
      </c>
      <c r="H1228" s="41">
        <f>+e!G1226</f>
        <v>9</v>
      </c>
      <c r="I1228" s="41">
        <f>+SUM(e!H1226:K1226)</f>
        <v>2</v>
      </c>
      <c r="J1228" s="41">
        <f>+SUM(e!L1226:O1226)</f>
        <v>182437</v>
      </c>
      <c r="K1228" s="41">
        <f>+e!P1226</f>
        <v>862144</v>
      </c>
      <c r="L1228" s="41">
        <f>+SUM(e!Q1226:R1226)</f>
        <v>1025718</v>
      </c>
      <c r="M1228" s="31">
        <f>+IFERROR(ROUND(e!P1226/e!S1226,0),0)</f>
        <v>95794</v>
      </c>
      <c r="N1228" s="30">
        <f>+IFERROR(ROUND(SUM(e!T1226:V1226)/e!S1226,0),0)</f>
        <v>440</v>
      </c>
      <c r="O1228" s="30">
        <f>+IFERROR(ROUND(e!W1226/e!G1226*100,1),0)</f>
        <v>44.4</v>
      </c>
      <c r="P1228" s="41">
        <f>+e!X1226</f>
        <v>5</v>
      </c>
      <c r="Q1228" s="30">
        <f>+IFERROR(ROUND(e!Z1226/e!Y1226*100,1),0)</f>
        <v>0</v>
      </c>
      <c r="R1228" s="30">
        <f>+IFERROR(ROUND(e!AB1226/e!AA1226*100,1),0)</f>
        <v>40.799999999999997</v>
      </c>
      <c r="S1228" s="30">
        <f>+IFERROR(ROUND(SUM(e!AC1226:AF1226)/J1228*100,1),0)</f>
        <v>6.5</v>
      </c>
      <c r="T1228" s="30">
        <f>+IFERROR(ROUND(e!AG1226/e!Y1226*100,1),0)</f>
        <v>66.7</v>
      </c>
      <c r="U1228" s="30">
        <f>+IFERROR(ROUND(e!AH1226/SUM(e!AH1226:AJ1226)*100,1),0)</f>
        <v>0</v>
      </c>
      <c r="V1228" s="30">
        <f>+IFERROR(ROUND(e!AK1226/SUM(e!AK1226:AQ1226)*100,1),0)</f>
        <v>77.900000000000006</v>
      </c>
      <c r="W1228" s="30">
        <f>+IFERROR(ROUND(SUM(e!AR1226:BG1226)/J1228*100,1),0)</f>
        <v>6.1</v>
      </c>
      <c r="X1228" s="30">
        <f>+IFERROR(ROUND(SUM(e!BH1226:BI1226)/SUM(e!BJ1226:BK1226)*100,1),0)</f>
        <v>121.7</v>
      </c>
      <c r="Y1228" s="30">
        <f t="shared" si="122"/>
        <v>119</v>
      </c>
      <c r="Z1228" s="30">
        <f t="shared" si="123"/>
        <v>112.9</v>
      </c>
      <c r="AA1228" s="30">
        <f>+IFERROR(ROUND(K1228/SUM(e!T1226:V1226),1),0)</f>
        <v>217.7</v>
      </c>
      <c r="AB1228" s="42">
        <f>+IFERROR(ROUND((SUM(e!BJ1226:BK1226)-SUM(e!BL1226:BO1226))/SUM(e!T1226:V1226),1),0)</f>
        <v>192.9</v>
      </c>
      <c r="AC1228" s="30">
        <f>+IFERROR(ROUND(e!BP1226/e!BQ1226*100,1),0)</f>
        <v>667.1</v>
      </c>
      <c r="AD1228" s="101">
        <f>+e!BR1226</f>
        <v>8575</v>
      </c>
      <c r="AF1228" s="5"/>
      <c r="AG1228" s="29"/>
      <c r="BG1228" s="5"/>
      <c r="BH1228" s="29"/>
      <c r="CH1228" s="5"/>
      <c r="CI1228" s="29"/>
    </row>
    <row r="1229" spans="2:87">
      <c r="B1229" s="40" t="s">
        <v>2665</v>
      </c>
      <c r="C1229" s="30" t="s">
        <v>2666</v>
      </c>
      <c r="D1229" s="30" t="s">
        <v>1489</v>
      </c>
      <c r="E1229" s="30" t="s">
        <v>2696</v>
      </c>
      <c r="F1229" s="30" t="str">
        <f t="shared" si="121"/>
        <v>福岡県岡垣町</v>
      </c>
      <c r="G1229" s="41">
        <f>+e!F1227</f>
        <v>30285</v>
      </c>
      <c r="H1229" s="41">
        <f>+e!G1227</f>
        <v>5</v>
      </c>
      <c r="I1229" s="41">
        <f>+SUM(e!H1227:K1227)</f>
        <v>2</v>
      </c>
      <c r="J1229" s="41">
        <f>+SUM(e!L1227:O1227)</f>
        <v>238832</v>
      </c>
      <c r="K1229" s="41">
        <f>+e!P1227</f>
        <v>415383</v>
      </c>
      <c r="L1229" s="41">
        <f>+SUM(e!Q1227:R1227)</f>
        <v>2524260</v>
      </c>
      <c r="M1229" s="31">
        <f>+IFERROR(ROUND(e!P1227/e!S1227,0),0)</f>
        <v>138461</v>
      </c>
      <c r="N1229" s="30">
        <f>+IFERROR(ROUND(SUM(e!T1227:V1227)/e!S1227,0),0)</f>
        <v>931</v>
      </c>
      <c r="O1229" s="30">
        <f>+IFERROR(ROUND(e!W1227/e!G1227*100,1),0)</f>
        <v>60</v>
      </c>
      <c r="P1229" s="41">
        <f>+e!X1227</f>
        <v>19</v>
      </c>
      <c r="Q1229" s="30">
        <f>+IFERROR(ROUND(e!Z1227/e!Y1227*100,1),0)</f>
        <v>0</v>
      </c>
      <c r="R1229" s="30">
        <f>+IFERROR(ROUND(e!AB1227/e!AA1227*100,1),0)</f>
        <v>0</v>
      </c>
      <c r="S1229" s="30">
        <f>+IFERROR(ROUND(SUM(e!AC1227:AF1227)/J1229*100,1),0)</f>
        <v>23</v>
      </c>
      <c r="T1229" s="30">
        <f>+IFERROR(ROUND(e!AG1227/e!Y1227*100,1),0)</f>
        <v>100</v>
      </c>
      <c r="U1229" s="30">
        <f>+IFERROR(ROUND(e!AH1227/SUM(e!AH1227:AJ1227)*100,1),0)</f>
        <v>0</v>
      </c>
      <c r="V1229" s="30">
        <f>+IFERROR(ROUND(e!AK1227/SUM(e!AK1227:AQ1227)*100,1),0)</f>
        <v>0</v>
      </c>
      <c r="W1229" s="30">
        <f>+IFERROR(ROUND(SUM(e!AR1227:BG1227)/J1229*100,1),0)</f>
        <v>0.7</v>
      </c>
      <c r="X1229" s="30">
        <f>+IFERROR(ROUND(SUM(e!BH1227:BI1227)/SUM(e!BJ1227:BK1227)*100,1),0)</f>
        <v>105.5</v>
      </c>
      <c r="Y1229" s="30">
        <f t="shared" si="122"/>
        <v>607.70000000000005</v>
      </c>
      <c r="Z1229" s="30">
        <f t="shared" si="123"/>
        <v>98</v>
      </c>
      <c r="AA1229" s="30">
        <f>+IFERROR(ROUND(K1229/SUM(e!T1227:V1227),1),0)</f>
        <v>148.69999999999999</v>
      </c>
      <c r="AB1229" s="42">
        <f>+IFERROR(ROUND((SUM(e!BJ1227:BK1227)-SUM(e!BL1227:BO1227))/SUM(e!T1227:V1227),1),0)</f>
        <v>151.69999999999999</v>
      </c>
      <c r="AC1229" s="30">
        <f>+IFERROR(ROUND(e!BP1227/e!BQ1227*100,1),0)</f>
        <v>241.6</v>
      </c>
      <c r="AD1229" s="101">
        <f>+e!BR1227</f>
        <v>1300</v>
      </c>
      <c r="AF1229" s="5"/>
      <c r="AG1229" s="29"/>
      <c r="BG1229" s="5"/>
      <c r="BH1229" s="29"/>
      <c r="CH1229" s="5"/>
      <c r="CI1229" s="29"/>
    </row>
    <row r="1230" spans="2:87">
      <c r="B1230" s="40" t="s">
        <v>2665</v>
      </c>
      <c r="C1230" s="30" t="s">
        <v>2666</v>
      </c>
      <c r="D1230" s="30" t="s">
        <v>1346</v>
      </c>
      <c r="E1230" s="30" t="s">
        <v>2697</v>
      </c>
      <c r="F1230" s="30" t="str">
        <f t="shared" si="121"/>
        <v>福岡県小竹町</v>
      </c>
      <c r="G1230" s="41">
        <f>+e!F1228</f>
        <v>7321</v>
      </c>
      <c r="H1230" s="41">
        <f>+e!G1228</f>
        <v>6</v>
      </c>
      <c r="I1230" s="41">
        <f>+SUM(e!H1228:K1228)</f>
        <v>1</v>
      </c>
      <c r="J1230" s="41">
        <f>+SUM(e!L1228:O1228)</f>
        <v>80892</v>
      </c>
      <c r="K1230" s="41">
        <f>+e!P1228</f>
        <v>153335</v>
      </c>
      <c r="L1230" s="41">
        <f>+SUM(e!Q1228:R1228)</f>
        <v>340507</v>
      </c>
      <c r="M1230" s="31">
        <f>+IFERROR(ROUND(e!P1228/e!S1228,0),0)</f>
        <v>25556</v>
      </c>
      <c r="N1230" s="30">
        <f>+IFERROR(ROUND(SUM(e!T1228:V1228)/e!S1228,0),0)</f>
        <v>119</v>
      </c>
      <c r="O1230" s="30">
        <f>+IFERROR(ROUND(e!W1228/e!G1228*100,1),0)</f>
        <v>50</v>
      </c>
      <c r="P1230" s="41">
        <f>+e!X1228</f>
        <v>4</v>
      </c>
      <c r="Q1230" s="30">
        <f>+IFERROR(ROUND(e!Z1228/e!Y1228*100,1),0)</f>
        <v>0</v>
      </c>
      <c r="R1230" s="30">
        <f>+IFERROR(ROUND(e!AB1228/e!AA1228*100,1),0)</f>
        <v>66.7</v>
      </c>
      <c r="S1230" s="30">
        <f>+IFERROR(ROUND(SUM(e!AC1228:AF1228)/J1230*100,1),0)</f>
        <v>0</v>
      </c>
      <c r="T1230" s="30">
        <f>+IFERROR(ROUND(e!AG1228/e!Y1228*100,1),0)</f>
        <v>0</v>
      </c>
      <c r="U1230" s="30">
        <f>+IFERROR(ROUND(e!AH1228/SUM(e!AH1228:AJ1228)*100,1),0)</f>
        <v>0</v>
      </c>
      <c r="V1230" s="30">
        <f>+IFERROR(ROUND(e!AK1228/SUM(e!AK1228:AQ1228)*100,1),0)</f>
        <v>0</v>
      </c>
      <c r="W1230" s="30">
        <f>+IFERROR(ROUND(SUM(e!AR1228:BG1228)/J1230*100,1),0)</f>
        <v>1.1000000000000001</v>
      </c>
      <c r="X1230" s="30">
        <f>+IFERROR(ROUND(SUM(e!BH1228:BI1228)/SUM(e!BJ1228:BK1228)*100,1),0)</f>
        <v>89.4</v>
      </c>
      <c r="Y1230" s="30">
        <f t="shared" si="122"/>
        <v>222.1</v>
      </c>
      <c r="Z1230" s="30">
        <f t="shared" si="123"/>
        <v>84.3</v>
      </c>
      <c r="AA1230" s="30">
        <f>+IFERROR(ROUND(K1230/SUM(e!T1228:V1228),1),0)</f>
        <v>215.7</v>
      </c>
      <c r="AB1230" s="42">
        <f>+IFERROR(ROUND((SUM(e!BJ1228:BK1228)-SUM(e!BL1228:BO1228))/SUM(e!T1228:V1228),1),0)</f>
        <v>255.9</v>
      </c>
      <c r="AC1230" s="30">
        <f>+IFERROR(ROUND(e!BP1228/e!BQ1228*100,1),0)</f>
        <v>312.3</v>
      </c>
      <c r="AD1230" s="101">
        <f>+e!BR1228</f>
        <v>0</v>
      </c>
      <c r="AF1230" s="5"/>
      <c r="AG1230" s="29"/>
      <c r="BG1230" s="5"/>
      <c r="BH1230" s="29"/>
      <c r="CH1230" s="5"/>
      <c r="CI1230" s="29"/>
    </row>
    <row r="1231" spans="2:87">
      <c r="B1231" s="40" t="s">
        <v>2665</v>
      </c>
      <c r="C1231" s="30" t="s">
        <v>2666</v>
      </c>
      <c r="D1231" s="30" t="s">
        <v>1348</v>
      </c>
      <c r="E1231" s="30" t="s">
        <v>2698</v>
      </c>
      <c r="F1231" s="30" t="str">
        <f t="shared" si="121"/>
        <v>福岡県鞍手町</v>
      </c>
      <c r="G1231" s="41">
        <f>+e!F1229</f>
        <v>13506</v>
      </c>
      <c r="H1231" s="41">
        <f>+e!G1229</f>
        <v>7</v>
      </c>
      <c r="I1231" s="41">
        <f>+SUM(e!H1229:K1229)</f>
        <v>1</v>
      </c>
      <c r="J1231" s="41">
        <f>+SUM(e!L1229:O1229)</f>
        <v>143296</v>
      </c>
      <c r="K1231" s="41">
        <f>+e!P1229</f>
        <v>272448</v>
      </c>
      <c r="L1231" s="41">
        <f>+SUM(e!Q1229:R1229)</f>
        <v>947602</v>
      </c>
      <c r="M1231" s="31">
        <f>+IFERROR(ROUND(e!P1229/e!S1229,0),0)</f>
        <v>38921</v>
      </c>
      <c r="N1231" s="30">
        <f>+IFERROR(ROUND(SUM(e!T1229:V1229)/e!S1229,0),0)</f>
        <v>214</v>
      </c>
      <c r="O1231" s="30">
        <f>+IFERROR(ROUND(e!W1229/e!G1229*100,1),0)</f>
        <v>42.9</v>
      </c>
      <c r="P1231" s="41">
        <f>+e!X1229</f>
        <v>7</v>
      </c>
      <c r="Q1231" s="30">
        <f>+IFERROR(ROUND(e!Z1229/e!Y1229*100,1),0)</f>
        <v>0</v>
      </c>
      <c r="R1231" s="30">
        <f>+IFERROR(ROUND(e!AB1229/e!AA1229*100,1),0)</f>
        <v>27.8</v>
      </c>
      <c r="S1231" s="30">
        <f>+IFERROR(ROUND(SUM(e!AC1229:AF1229)/J1231*100,1),0)</f>
        <v>2.2999999999999998</v>
      </c>
      <c r="T1231" s="30">
        <f>+IFERROR(ROUND(e!AG1229/e!Y1229*100,1),0)</f>
        <v>0</v>
      </c>
      <c r="U1231" s="30">
        <f>+IFERROR(ROUND(e!AH1229/SUM(e!AH1229:AJ1229)*100,1),0)</f>
        <v>0</v>
      </c>
      <c r="V1231" s="30">
        <f>+IFERROR(ROUND(e!AK1229/SUM(e!AK1229:AQ1229)*100,1),0)</f>
        <v>0</v>
      </c>
      <c r="W1231" s="30">
        <f>+IFERROR(ROUND(SUM(e!AR1229:BG1229)/J1231*100,1),0)</f>
        <v>8.8000000000000007</v>
      </c>
      <c r="X1231" s="30">
        <f>+IFERROR(ROUND(SUM(e!BH1229:BI1229)/SUM(e!BJ1229:BK1229)*100,1),0)</f>
        <v>99.1</v>
      </c>
      <c r="Y1231" s="30">
        <f t="shared" si="122"/>
        <v>347.8</v>
      </c>
      <c r="Z1231" s="30">
        <f t="shared" si="123"/>
        <v>95.9</v>
      </c>
      <c r="AA1231" s="30">
        <f>+IFERROR(ROUND(K1231/SUM(e!T1229:V1229),1),0)</f>
        <v>181.8</v>
      </c>
      <c r="AB1231" s="42">
        <f>+IFERROR(ROUND((SUM(e!BJ1229:BK1229)-SUM(e!BL1229:BO1229))/SUM(e!T1229:V1229),1),0)</f>
        <v>189.6</v>
      </c>
      <c r="AC1231" s="30">
        <f>+IFERROR(ROUND(e!BP1229/e!BQ1229*100,1),0)</f>
        <v>315.89999999999998</v>
      </c>
      <c r="AD1231" s="101">
        <f>+e!BR1229</f>
        <v>8800</v>
      </c>
      <c r="AF1231" s="5"/>
      <c r="AG1231" s="29"/>
      <c r="BG1231" s="5"/>
      <c r="BH1231" s="29"/>
      <c r="CH1231" s="5"/>
      <c r="CI1231" s="29"/>
    </row>
    <row r="1232" spans="2:87">
      <c r="B1232" s="40" t="s">
        <v>2665</v>
      </c>
      <c r="C1232" s="30" t="s">
        <v>2666</v>
      </c>
      <c r="D1232" s="30" t="s">
        <v>1539</v>
      </c>
      <c r="E1232" s="30" t="s">
        <v>2699</v>
      </c>
      <c r="F1232" s="30" t="str">
        <f t="shared" si="121"/>
        <v>福岡県宮若市</v>
      </c>
      <c r="G1232" s="41">
        <f>+e!F1230</f>
        <v>17921</v>
      </c>
      <c r="H1232" s="41">
        <f>+e!G1230</f>
        <v>11</v>
      </c>
      <c r="I1232" s="41">
        <f>+SUM(e!H1230:K1230)</f>
        <v>3</v>
      </c>
      <c r="J1232" s="41">
        <f>+SUM(e!L1230:O1230)</f>
        <v>148600</v>
      </c>
      <c r="K1232" s="41">
        <f>+e!P1230</f>
        <v>380747</v>
      </c>
      <c r="L1232" s="41">
        <f>+SUM(e!Q1230:R1230)</f>
        <v>2156603</v>
      </c>
      <c r="M1232" s="31">
        <f>+IFERROR(ROUND(e!P1230/e!S1230,0),0)</f>
        <v>34613</v>
      </c>
      <c r="N1232" s="30">
        <f>+IFERROR(ROUND(SUM(e!T1230:V1230)/e!S1230,0),0)</f>
        <v>173</v>
      </c>
      <c r="O1232" s="30">
        <f>+IFERROR(ROUND(e!W1230/e!G1230*100,1),0)</f>
        <v>0</v>
      </c>
      <c r="P1232" s="41">
        <f>+e!X1230</f>
        <v>33</v>
      </c>
      <c r="Q1232" s="30">
        <f>+IFERROR(ROUND(e!Z1230/e!Y1230*100,1),0)</f>
        <v>0</v>
      </c>
      <c r="R1232" s="30">
        <f>+IFERROR(ROUND(e!AB1230/e!AA1230*100,1),0)</f>
        <v>0</v>
      </c>
      <c r="S1232" s="30">
        <f>+IFERROR(ROUND(SUM(e!AC1230:AF1230)/J1232*100,1),0)</f>
        <v>11.5</v>
      </c>
      <c r="T1232" s="30">
        <f>+IFERROR(ROUND(e!AG1230/e!Y1230*100,1),0)</f>
        <v>0</v>
      </c>
      <c r="U1232" s="30">
        <f>+IFERROR(ROUND(e!AH1230/SUM(e!AH1230:AJ1230)*100,1),0)</f>
        <v>0</v>
      </c>
      <c r="V1232" s="30">
        <f>+IFERROR(ROUND(e!AK1230/SUM(e!AK1230:AQ1230)*100,1),0)</f>
        <v>0</v>
      </c>
      <c r="W1232" s="30">
        <f>+IFERROR(ROUND(SUM(e!AR1230:BG1230)/J1232*100,1),0)</f>
        <v>5</v>
      </c>
      <c r="X1232" s="30">
        <f>+IFERROR(ROUND(SUM(e!BH1230:BI1230)/SUM(e!BJ1230:BK1230)*100,1),0)</f>
        <v>106.9</v>
      </c>
      <c r="Y1232" s="30">
        <f t="shared" si="122"/>
        <v>566.4</v>
      </c>
      <c r="Z1232" s="30">
        <f t="shared" si="123"/>
        <v>100.9</v>
      </c>
      <c r="AA1232" s="30">
        <f>+IFERROR(ROUND(K1232/SUM(e!T1230:V1230),1),0)</f>
        <v>199.9</v>
      </c>
      <c r="AB1232" s="42">
        <f>+IFERROR(ROUND((SUM(e!BJ1230:BK1230)-SUM(e!BL1230:BO1230))/SUM(e!T1230:V1230),1),0)</f>
        <v>198.1</v>
      </c>
      <c r="AC1232" s="30">
        <f>+IFERROR(ROUND(e!BP1230/e!BQ1230*100,1),0)</f>
        <v>209.2</v>
      </c>
      <c r="AD1232" s="101">
        <f>+e!BR1230</f>
        <v>0</v>
      </c>
      <c r="AF1232" s="5"/>
      <c r="AG1232" s="29"/>
      <c r="BG1232" s="5"/>
      <c r="BH1232" s="29"/>
      <c r="CH1232" s="5"/>
      <c r="CI1232" s="29"/>
    </row>
    <row r="1233" spans="2:87">
      <c r="B1233" s="40" t="s">
        <v>2665</v>
      </c>
      <c r="C1233" s="30" t="s">
        <v>2666</v>
      </c>
      <c r="D1233" s="30" t="s">
        <v>1352</v>
      </c>
      <c r="E1233" s="30" t="s">
        <v>2700</v>
      </c>
      <c r="F1233" s="30" t="str">
        <f t="shared" si="121"/>
        <v>福岡県桂川町</v>
      </c>
      <c r="G1233" s="41">
        <f>+e!F1231</f>
        <v>12272</v>
      </c>
      <c r="H1233" s="41">
        <f>+e!G1231</f>
        <v>13</v>
      </c>
      <c r="I1233" s="41">
        <f>+SUM(e!H1231:K1231)</f>
        <v>5</v>
      </c>
      <c r="J1233" s="41">
        <f>+SUM(e!L1231:O1231)</f>
        <v>121487</v>
      </c>
      <c r="K1233" s="41">
        <f>+e!P1231</f>
        <v>196151</v>
      </c>
      <c r="L1233" s="41">
        <f>+SUM(e!Q1231:R1231)</f>
        <v>248834</v>
      </c>
      <c r="M1233" s="31">
        <f>+IFERROR(ROUND(e!P1231/e!S1231,0),0)</f>
        <v>15089</v>
      </c>
      <c r="N1233" s="30">
        <f>+IFERROR(ROUND(SUM(e!T1231:V1231)/e!S1231,0),0)</f>
        <v>101</v>
      </c>
      <c r="O1233" s="30">
        <f>+IFERROR(ROUND(e!W1231/e!G1231*100,1),0)</f>
        <v>23.1</v>
      </c>
      <c r="P1233" s="41">
        <f>+e!X1231</f>
        <v>13</v>
      </c>
      <c r="Q1233" s="30">
        <f>+IFERROR(ROUND(e!Z1231/e!Y1231*100,1),0)</f>
        <v>0</v>
      </c>
      <c r="R1233" s="30">
        <f>+IFERROR(ROUND(e!AB1231/e!AA1231*100,1),0)</f>
        <v>49.6</v>
      </c>
      <c r="S1233" s="30">
        <f>+IFERROR(ROUND(SUM(e!AC1231:AF1231)/J1233*100,1),0)</f>
        <v>50.8</v>
      </c>
      <c r="T1233" s="30">
        <f>+IFERROR(ROUND(e!AG1231/e!Y1231*100,1),0)</f>
        <v>0</v>
      </c>
      <c r="U1233" s="30">
        <f>+IFERROR(ROUND(e!AH1231/SUM(e!AH1231:AJ1231)*100,1),0)</f>
        <v>0</v>
      </c>
      <c r="V1233" s="30">
        <f>+IFERROR(ROUND(e!AK1231/SUM(e!AK1231:AQ1231)*100,1),0)</f>
        <v>100</v>
      </c>
      <c r="W1233" s="30">
        <f>+IFERROR(ROUND(SUM(e!AR1231:BG1231)/J1233*100,1),0)</f>
        <v>0</v>
      </c>
      <c r="X1233" s="30">
        <f>+IFERROR(ROUND(SUM(e!BH1231:BI1231)/SUM(e!BJ1231:BK1231)*100,1),0)</f>
        <v>112.3</v>
      </c>
      <c r="Y1233" s="30">
        <f t="shared" si="122"/>
        <v>126.9</v>
      </c>
      <c r="Z1233" s="30">
        <f t="shared" si="123"/>
        <v>110.9</v>
      </c>
      <c r="AA1233" s="30">
        <f>+IFERROR(ROUND(K1233/SUM(e!T1231:V1231),1),0)</f>
        <v>148.69999999999999</v>
      </c>
      <c r="AB1233" s="42">
        <f>+IFERROR(ROUND((SUM(e!BJ1231:BK1231)-SUM(e!BL1231:BO1231))/SUM(e!T1231:V1231),1),0)</f>
        <v>134.1</v>
      </c>
      <c r="AC1233" s="30">
        <f>+IFERROR(ROUND(e!BP1231/e!BQ1231*100,1),0)</f>
        <v>1311.4</v>
      </c>
      <c r="AD1233" s="101">
        <f>+e!BR1231</f>
        <v>0</v>
      </c>
      <c r="AF1233" s="5"/>
      <c r="AG1233" s="29"/>
      <c r="BG1233" s="5"/>
      <c r="BH1233" s="29"/>
      <c r="CH1233" s="5"/>
      <c r="CI1233" s="29"/>
    </row>
    <row r="1234" spans="2:87">
      <c r="B1234" s="40" t="s">
        <v>2665</v>
      </c>
      <c r="C1234" s="30" t="s">
        <v>2666</v>
      </c>
      <c r="D1234" s="30" t="s">
        <v>1677</v>
      </c>
      <c r="E1234" s="30" t="s">
        <v>2701</v>
      </c>
      <c r="F1234" s="30" t="str">
        <f t="shared" si="121"/>
        <v>福岡県筑前町</v>
      </c>
      <c r="G1234" s="41">
        <f>+e!F1232</f>
        <v>16281</v>
      </c>
      <c r="H1234" s="41">
        <f>+e!G1232</f>
        <v>8</v>
      </c>
      <c r="I1234" s="41">
        <f>+SUM(e!H1232:K1232)</f>
        <v>0</v>
      </c>
      <c r="J1234" s="41">
        <f>+SUM(e!L1232:O1232)</f>
        <v>209909</v>
      </c>
      <c r="K1234" s="41">
        <f>+e!P1232</f>
        <v>248008</v>
      </c>
      <c r="L1234" s="41">
        <f>+SUM(e!Q1232:R1232)</f>
        <v>2567899</v>
      </c>
      <c r="M1234" s="31">
        <f>+IFERROR(ROUND(e!P1232/e!S1232,0),0)</f>
        <v>35430</v>
      </c>
      <c r="N1234" s="30">
        <f>+IFERROR(ROUND(SUM(e!T1232:V1232)/e!S1232,0),0)</f>
        <v>138</v>
      </c>
      <c r="O1234" s="30">
        <f>+IFERROR(ROUND(e!W1232/e!G1232*100,1),0)</f>
        <v>37.5</v>
      </c>
      <c r="P1234" s="41">
        <f>+e!X1232</f>
        <v>4</v>
      </c>
      <c r="Q1234" s="30">
        <f>+IFERROR(ROUND(e!Z1232/e!Y1232*100,1),0)</f>
        <v>0</v>
      </c>
      <c r="R1234" s="30">
        <f>+IFERROR(ROUND(e!AB1232/e!AA1232*100,1),0)</f>
        <v>0</v>
      </c>
      <c r="S1234" s="30">
        <f>+IFERROR(ROUND(SUM(e!AC1232:AF1232)/J1234*100,1),0)</f>
        <v>0</v>
      </c>
      <c r="T1234" s="30">
        <f>+IFERROR(ROUND(e!AG1232/e!Y1232*100,1),0)</f>
        <v>0</v>
      </c>
      <c r="U1234" s="30">
        <f>+IFERROR(ROUND(e!AH1232/SUM(e!AH1232:AJ1232)*100,1),0)</f>
        <v>100</v>
      </c>
      <c r="V1234" s="30">
        <f>+IFERROR(ROUND(e!AK1232/SUM(e!AK1232:AQ1232)*100,1),0)</f>
        <v>100</v>
      </c>
      <c r="W1234" s="30">
        <f>+IFERROR(ROUND(SUM(e!AR1232:BG1232)/J1234*100,1),0)</f>
        <v>82.6</v>
      </c>
      <c r="X1234" s="30">
        <f>+IFERROR(ROUND(SUM(e!BH1232:BI1232)/SUM(e!BJ1232:BK1232)*100,1),0)</f>
        <v>104.3</v>
      </c>
      <c r="Y1234" s="30">
        <f t="shared" si="122"/>
        <v>1035.4000000000001</v>
      </c>
      <c r="Z1234" s="30">
        <f t="shared" si="123"/>
        <v>69.3</v>
      </c>
      <c r="AA1234" s="30">
        <f>+IFERROR(ROUND(K1234/SUM(e!T1232:V1232),1),0)</f>
        <v>257.3</v>
      </c>
      <c r="AB1234" s="42">
        <f>+IFERROR(ROUND((SUM(e!BJ1232:BK1232)-SUM(e!BL1232:BO1232))/SUM(e!T1232:V1232),1),0)</f>
        <v>371.3</v>
      </c>
      <c r="AC1234" s="30">
        <f>+IFERROR(ROUND(e!BP1232/e!BQ1232*100,1),0)</f>
        <v>324.2</v>
      </c>
      <c r="AD1234" s="101">
        <f>+e!BR1232</f>
        <v>5140</v>
      </c>
      <c r="AF1234" s="5"/>
      <c r="AG1234" s="29"/>
      <c r="BG1234" s="5"/>
      <c r="BH1234" s="29"/>
      <c r="CH1234" s="5"/>
      <c r="CI1234" s="29"/>
    </row>
    <row r="1235" spans="2:87">
      <c r="B1235" s="40" t="s">
        <v>2665</v>
      </c>
      <c r="C1235" s="30" t="s">
        <v>2666</v>
      </c>
      <c r="D1235" s="30" t="s">
        <v>1372</v>
      </c>
      <c r="E1235" s="30" t="s">
        <v>2702</v>
      </c>
      <c r="F1235" s="30" t="str">
        <f t="shared" si="121"/>
        <v>福岡県糸島市</v>
      </c>
      <c r="G1235" s="41">
        <f>+e!F1233</f>
        <v>74514</v>
      </c>
      <c r="H1235" s="41">
        <f>+e!G1233</f>
        <v>14</v>
      </c>
      <c r="I1235" s="41">
        <f>+SUM(e!H1233:K1233)</f>
        <v>10</v>
      </c>
      <c r="J1235" s="41">
        <f>+SUM(e!L1233:O1233)</f>
        <v>635274</v>
      </c>
      <c r="K1235" s="41">
        <f>+e!P1233</f>
        <v>1382483</v>
      </c>
      <c r="L1235" s="41">
        <f>+SUM(e!Q1233:R1233)</f>
        <v>3544898</v>
      </c>
      <c r="M1235" s="31">
        <f>+IFERROR(ROUND(e!P1233/e!S1233,0),0)</f>
        <v>172810</v>
      </c>
      <c r="N1235" s="30">
        <f>+IFERROR(ROUND(SUM(e!T1233:V1233)/e!S1233,0),0)</f>
        <v>780</v>
      </c>
      <c r="O1235" s="30">
        <f>+IFERROR(ROUND(e!W1233/e!G1233*100,1),0)</f>
        <v>78.599999999999994</v>
      </c>
      <c r="P1235" s="41">
        <f>+e!X1233</f>
        <v>24</v>
      </c>
      <c r="Q1235" s="30">
        <f>+IFERROR(ROUND(e!Z1233/e!Y1233*100,1),0)</f>
        <v>0</v>
      </c>
      <c r="R1235" s="30">
        <f>+IFERROR(ROUND(e!AB1233/e!AA1233*100,1),0)</f>
        <v>19.899999999999999</v>
      </c>
      <c r="S1235" s="30">
        <f>+IFERROR(ROUND(SUM(e!AC1233:AF1233)/J1235*100,1),0)</f>
        <v>15.3</v>
      </c>
      <c r="T1235" s="30">
        <f>+IFERROR(ROUND(e!AG1233/e!Y1233*100,1),0)</f>
        <v>47</v>
      </c>
      <c r="U1235" s="30">
        <f>+IFERROR(ROUND(e!AH1233/SUM(e!AH1233:AJ1233)*100,1),0)</f>
        <v>0</v>
      </c>
      <c r="V1235" s="30">
        <f>+IFERROR(ROUND(e!AK1233/SUM(e!AK1233:AQ1233)*100,1),0)</f>
        <v>59.9</v>
      </c>
      <c r="W1235" s="30">
        <f>+IFERROR(ROUND(SUM(e!AR1233:BG1233)/J1235*100,1),0)</f>
        <v>3.6</v>
      </c>
      <c r="X1235" s="30">
        <f>+IFERROR(ROUND(SUM(e!BH1233:BI1233)/SUM(e!BJ1233:BK1233)*100,1),0)</f>
        <v>111.7</v>
      </c>
      <c r="Y1235" s="30">
        <f t="shared" si="122"/>
        <v>256.39999999999998</v>
      </c>
      <c r="Z1235" s="30">
        <f t="shared" si="123"/>
        <v>105.6</v>
      </c>
      <c r="AA1235" s="30">
        <f>+IFERROR(ROUND(K1235/SUM(e!T1233:V1233),1),0)</f>
        <v>221.5</v>
      </c>
      <c r="AB1235" s="42">
        <f>+IFERROR(ROUND((SUM(e!BJ1233:BK1233)-SUM(e!BL1233:BO1233))/SUM(e!T1233:V1233),1),0)</f>
        <v>209.8</v>
      </c>
      <c r="AC1235" s="30">
        <f>+IFERROR(ROUND(e!BP1233/e!BQ1233*100,1),0)</f>
        <v>397.6</v>
      </c>
      <c r="AD1235" s="101">
        <f>+e!BR1233</f>
        <v>15175</v>
      </c>
      <c r="AF1235" s="5"/>
      <c r="AG1235" s="29"/>
      <c r="BG1235" s="5"/>
      <c r="BH1235" s="29"/>
      <c r="CH1235" s="5"/>
      <c r="CI1235" s="29"/>
    </row>
    <row r="1236" spans="2:87">
      <c r="B1236" s="40" t="s">
        <v>2665</v>
      </c>
      <c r="C1236" s="30" t="s">
        <v>2666</v>
      </c>
      <c r="D1236" s="30" t="s">
        <v>1682</v>
      </c>
      <c r="E1236" s="30" t="s">
        <v>2703</v>
      </c>
      <c r="F1236" s="30" t="str">
        <f t="shared" si="121"/>
        <v>福岡県大木町</v>
      </c>
      <c r="G1236" s="41">
        <f>+e!F1234</f>
        <v>14065</v>
      </c>
      <c r="H1236" s="41">
        <f>+e!G1234</f>
        <v>3</v>
      </c>
      <c r="I1236" s="41">
        <f>+SUM(e!H1234:K1234)</f>
        <v>0</v>
      </c>
      <c r="J1236" s="41">
        <f>+SUM(e!L1234:O1234)</f>
        <v>113837</v>
      </c>
      <c r="K1236" s="41">
        <f>+e!P1234</f>
        <v>212346</v>
      </c>
      <c r="L1236" s="41">
        <f>+SUM(e!Q1234:R1234)</f>
        <v>598581</v>
      </c>
      <c r="M1236" s="31">
        <f>+IFERROR(ROUND(e!P1234/e!S1234,0),0)</f>
        <v>212346</v>
      </c>
      <c r="N1236" s="30">
        <f>+IFERROR(ROUND(SUM(e!T1234:V1234)/e!S1234,0),0)</f>
        <v>1116</v>
      </c>
      <c r="O1236" s="30">
        <f>+IFERROR(ROUND(e!W1234/e!G1234*100,1),0)</f>
        <v>33.299999999999997</v>
      </c>
      <c r="P1236" s="41">
        <f>+e!X1234</f>
        <v>14</v>
      </c>
      <c r="Q1236" s="30">
        <f>+IFERROR(ROUND(e!Z1234/e!Y1234*100,1),0)</f>
        <v>0</v>
      </c>
      <c r="R1236" s="30">
        <f>+IFERROR(ROUND(e!AB1234/e!AA1234*100,1),0)</f>
        <v>0</v>
      </c>
      <c r="S1236" s="30">
        <f>+IFERROR(ROUND(SUM(e!AC1234:AF1234)/J1236*100,1),0)</f>
        <v>0</v>
      </c>
      <c r="T1236" s="30">
        <f>+IFERROR(ROUND(e!AG1234/e!Y1234*100,1),0)</f>
        <v>0</v>
      </c>
      <c r="U1236" s="30">
        <f>+IFERROR(ROUND(e!AH1234/SUM(e!AH1234:AJ1234)*100,1),0)</f>
        <v>0</v>
      </c>
      <c r="V1236" s="30">
        <f>+IFERROR(ROUND(e!AK1234/SUM(e!AK1234:AQ1234)*100,1),0)</f>
        <v>100</v>
      </c>
      <c r="W1236" s="30">
        <f>+IFERROR(ROUND(SUM(e!AR1234:BG1234)/J1236*100,1),0)</f>
        <v>9.3000000000000007</v>
      </c>
      <c r="X1236" s="30">
        <f>+IFERROR(ROUND(SUM(e!BH1234:BI1234)/SUM(e!BJ1234:BK1234)*100,1),0)</f>
        <v>117.8</v>
      </c>
      <c r="Y1236" s="30">
        <f t="shared" si="122"/>
        <v>281.89999999999998</v>
      </c>
      <c r="Z1236" s="30">
        <f t="shared" si="123"/>
        <v>118.3</v>
      </c>
      <c r="AA1236" s="30">
        <f>+IFERROR(ROUND(K1236/SUM(e!T1234:V1234),1),0)</f>
        <v>190.3</v>
      </c>
      <c r="AB1236" s="42">
        <f>+IFERROR(ROUND((SUM(e!BJ1234:BK1234)-SUM(e!BL1234:BO1234))/SUM(e!T1234:V1234),1),0)</f>
        <v>160.9</v>
      </c>
      <c r="AC1236" s="30">
        <f>+IFERROR(ROUND(e!BP1234/e!BQ1234*100,1),0)</f>
        <v>2988</v>
      </c>
      <c r="AD1236" s="101">
        <f>+e!BR1234</f>
        <v>3897</v>
      </c>
      <c r="AF1236" s="5"/>
      <c r="AG1236" s="29"/>
      <c r="BG1236" s="5"/>
      <c r="BH1236" s="29"/>
      <c r="CH1236" s="5"/>
      <c r="CI1236" s="29"/>
    </row>
    <row r="1237" spans="2:87">
      <c r="B1237" s="40" t="s">
        <v>2665</v>
      </c>
      <c r="C1237" s="30" t="s">
        <v>2666</v>
      </c>
      <c r="D1237" s="30" t="s">
        <v>1396</v>
      </c>
      <c r="E1237" s="30" t="s">
        <v>2704</v>
      </c>
      <c r="F1237" s="30" t="str">
        <f t="shared" si="121"/>
        <v>福岡県広川町</v>
      </c>
      <c r="G1237" s="41">
        <f>+e!F1235</f>
        <v>14208</v>
      </c>
      <c r="H1237" s="41">
        <f>+e!G1235</f>
        <v>5</v>
      </c>
      <c r="I1237" s="41">
        <f>+SUM(e!H1235:K1235)</f>
        <v>0</v>
      </c>
      <c r="J1237" s="41">
        <f>+SUM(e!L1235:O1235)</f>
        <v>130072</v>
      </c>
      <c r="K1237" s="41">
        <f>+e!P1235</f>
        <v>314976</v>
      </c>
      <c r="L1237" s="41">
        <f>+SUM(e!Q1235:R1235)</f>
        <v>422090</v>
      </c>
      <c r="M1237" s="31">
        <f>+IFERROR(ROUND(e!P1235/e!S1235,0),0)</f>
        <v>104992</v>
      </c>
      <c r="N1237" s="30">
        <f>+IFERROR(ROUND(SUM(e!T1235:V1235)/e!S1235,0),0)</f>
        <v>484</v>
      </c>
      <c r="O1237" s="30">
        <f>+IFERROR(ROUND(e!W1235/e!G1235*100,1),0)</f>
        <v>20</v>
      </c>
      <c r="P1237" s="41">
        <f>+e!X1235</f>
        <v>3</v>
      </c>
      <c r="Q1237" s="30">
        <f>+IFERROR(ROUND(e!Z1235/e!Y1235*100,1),0)</f>
        <v>0</v>
      </c>
      <c r="R1237" s="30">
        <f>+IFERROR(ROUND(e!AB1235/e!AA1235*100,1),0)</f>
        <v>0</v>
      </c>
      <c r="S1237" s="30">
        <f>+IFERROR(ROUND(SUM(e!AC1235:AF1235)/J1237*100,1),0)</f>
        <v>0</v>
      </c>
      <c r="T1237" s="30">
        <f>+IFERROR(ROUND(e!AG1235/e!Y1235*100,1),0)</f>
        <v>0</v>
      </c>
      <c r="U1237" s="30">
        <f>+IFERROR(ROUND(e!AH1235/SUM(e!AH1235:AJ1235)*100,1),0)</f>
        <v>0</v>
      </c>
      <c r="V1237" s="30">
        <f>+IFERROR(ROUND(e!AK1235/SUM(e!AK1235:AQ1235)*100,1),0)</f>
        <v>0</v>
      </c>
      <c r="W1237" s="30">
        <f>+IFERROR(ROUND(SUM(e!AR1235:BG1235)/J1237*100,1),0)</f>
        <v>3.8</v>
      </c>
      <c r="X1237" s="30">
        <f>+IFERROR(ROUND(SUM(e!BH1235:BI1235)/SUM(e!BJ1235:BK1235)*100,1),0)</f>
        <v>122.5</v>
      </c>
      <c r="Y1237" s="30">
        <f t="shared" si="122"/>
        <v>134</v>
      </c>
      <c r="Z1237" s="30">
        <f t="shared" si="123"/>
        <v>124.5</v>
      </c>
      <c r="AA1237" s="30">
        <f>+IFERROR(ROUND(K1237/SUM(e!T1235:V1235),1),0)</f>
        <v>217.1</v>
      </c>
      <c r="AB1237" s="42">
        <f>+IFERROR(ROUND((SUM(e!BJ1235:BK1235)-SUM(e!BL1235:BO1235))/SUM(e!T1235:V1235),1),0)</f>
        <v>174.4</v>
      </c>
      <c r="AC1237" s="30">
        <f>+IFERROR(ROUND(e!BP1235/e!BQ1235*100,1),0)</f>
        <v>1142.0999999999999</v>
      </c>
      <c r="AD1237" s="101">
        <f>+e!BR1235</f>
        <v>5720</v>
      </c>
      <c r="AF1237" s="5"/>
      <c r="AG1237" s="29"/>
      <c r="BG1237" s="5"/>
      <c r="BH1237" s="29"/>
      <c r="CH1237" s="5"/>
      <c r="CI1237" s="29"/>
    </row>
    <row r="1238" spans="2:87">
      <c r="B1238" s="40" t="s">
        <v>2665</v>
      </c>
      <c r="C1238" s="30" t="s">
        <v>2666</v>
      </c>
      <c r="D1238" s="30" t="s">
        <v>1579</v>
      </c>
      <c r="E1238" s="30" t="s">
        <v>2705</v>
      </c>
      <c r="F1238" s="30" t="str">
        <f t="shared" si="121"/>
        <v>福岡県みやま市</v>
      </c>
      <c r="G1238" s="41">
        <f>+e!F1236</f>
        <v>29514</v>
      </c>
      <c r="H1238" s="41">
        <f>+e!G1236</f>
        <v>14</v>
      </c>
      <c r="I1238" s="41">
        <f>+SUM(e!H1236:K1236)</f>
        <v>2</v>
      </c>
      <c r="J1238" s="41">
        <f>+SUM(e!L1236:O1236)</f>
        <v>350847</v>
      </c>
      <c r="K1238" s="41">
        <f>+e!P1236</f>
        <v>467262</v>
      </c>
      <c r="L1238" s="41">
        <f>+SUM(e!Q1236:R1236)</f>
        <v>1399277</v>
      </c>
      <c r="M1238" s="31">
        <f>+IFERROR(ROUND(e!P1236/e!S1236,0),0)</f>
        <v>33376</v>
      </c>
      <c r="N1238" s="30">
        <f>+IFERROR(ROUND(SUM(e!T1236:V1236)/e!S1236,0),0)</f>
        <v>179</v>
      </c>
      <c r="O1238" s="30">
        <f>+IFERROR(ROUND(e!W1236/e!G1236*100,1),0)</f>
        <v>35.700000000000003</v>
      </c>
      <c r="P1238" s="41">
        <f>+e!X1236</f>
        <v>6</v>
      </c>
      <c r="Q1238" s="30">
        <f>+IFERROR(ROUND(e!Z1236/e!Y1236*100,1),0)</f>
        <v>0</v>
      </c>
      <c r="R1238" s="30">
        <f>+IFERROR(ROUND(e!AB1236/e!AA1236*100,1),0)</f>
        <v>31.4</v>
      </c>
      <c r="S1238" s="30">
        <f>+IFERROR(ROUND(SUM(e!AC1236:AF1236)/J1238*100,1),0)</f>
        <v>32.700000000000003</v>
      </c>
      <c r="T1238" s="30">
        <f>+IFERROR(ROUND(e!AG1236/e!Y1236*100,1),0)</f>
        <v>0</v>
      </c>
      <c r="U1238" s="30">
        <f>+IFERROR(ROUND(e!AH1236/SUM(e!AH1236:AJ1236)*100,1),0)</f>
        <v>0</v>
      </c>
      <c r="V1238" s="30">
        <f>+IFERROR(ROUND(e!AK1236/SUM(e!AK1236:AQ1236)*100,1),0)</f>
        <v>0</v>
      </c>
      <c r="W1238" s="30">
        <f>+IFERROR(ROUND(SUM(e!AR1236:BG1236)/J1238*100,1),0)</f>
        <v>10.4</v>
      </c>
      <c r="X1238" s="30">
        <f>+IFERROR(ROUND(SUM(e!BH1236:BI1236)/SUM(e!BJ1236:BK1236)*100,1),0)</f>
        <v>112</v>
      </c>
      <c r="Y1238" s="30">
        <f t="shared" si="122"/>
        <v>299.5</v>
      </c>
      <c r="Z1238" s="30">
        <f t="shared" si="123"/>
        <v>103.9</v>
      </c>
      <c r="AA1238" s="30">
        <f>+IFERROR(ROUND(K1238/SUM(e!T1236:V1236),1),0)</f>
        <v>186</v>
      </c>
      <c r="AB1238" s="42">
        <f>+IFERROR(ROUND((SUM(e!BJ1236:BK1236)-SUM(e!BL1236:BO1236))/SUM(e!T1236:V1236),1),0)</f>
        <v>179.1</v>
      </c>
      <c r="AC1238" s="30">
        <f>+IFERROR(ROUND(e!BP1236/e!BQ1236*100,1),0)</f>
        <v>433.2</v>
      </c>
      <c r="AD1238" s="101">
        <f>+e!BR1236</f>
        <v>5000</v>
      </c>
      <c r="AF1238" s="5"/>
      <c r="AG1238" s="29"/>
      <c r="BG1238" s="5"/>
      <c r="BH1238" s="29"/>
      <c r="CH1238" s="5"/>
      <c r="CI1238" s="29"/>
    </row>
    <row r="1239" spans="2:87">
      <c r="B1239" s="40" t="s">
        <v>2665</v>
      </c>
      <c r="C1239" s="30" t="s">
        <v>2666</v>
      </c>
      <c r="D1239" s="30" t="s">
        <v>1402</v>
      </c>
      <c r="E1239" s="30" t="s">
        <v>2706</v>
      </c>
      <c r="F1239" s="30" t="str">
        <f t="shared" si="121"/>
        <v>福岡県香春町</v>
      </c>
      <c r="G1239" s="41">
        <f>+e!F1237</f>
        <v>9576</v>
      </c>
      <c r="H1239" s="41">
        <f>+e!G1237</f>
        <v>10</v>
      </c>
      <c r="I1239" s="41">
        <f>+SUM(e!H1237:K1237)</f>
        <v>1</v>
      </c>
      <c r="J1239" s="41">
        <f>+SUM(e!L1237:O1237)</f>
        <v>137099</v>
      </c>
      <c r="K1239" s="41">
        <f>+e!P1237</f>
        <v>185307</v>
      </c>
      <c r="L1239" s="41">
        <f>+SUM(e!Q1237:R1237)</f>
        <v>619954</v>
      </c>
      <c r="M1239" s="31">
        <f>+IFERROR(ROUND(e!P1237/e!S1237,0),0)</f>
        <v>46327</v>
      </c>
      <c r="N1239" s="30">
        <f>+IFERROR(ROUND(SUM(e!T1237:V1237)/e!S1237,0),0)</f>
        <v>220</v>
      </c>
      <c r="O1239" s="30">
        <f>+IFERROR(ROUND(e!W1237/e!G1237*100,1),0)</f>
        <v>20</v>
      </c>
      <c r="P1239" s="41">
        <f>+e!X1237</f>
        <v>3</v>
      </c>
      <c r="Q1239" s="30">
        <f>+IFERROR(ROUND(e!Z1237/e!Y1237*100,1),0)</f>
        <v>0</v>
      </c>
      <c r="R1239" s="30">
        <f>+IFERROR(ROUND(e!AB1237/e!AA1237*100,1),0)</f>
        <v>0</v>
      </c>
      <c r="S1239" s="30">
        <f>+IFERROR(ROUND(SUM(e!AC1237:AF1237)/J1239*100,1),0)</f>
        <v>36.1</v>
      </c>
      <c r="T1239" s="30">
        <f>+IFERROR(ROUND(e!AG1237/e!Y1237*100,1),0)</f>
        <v>0</v>
      </c>
      <c r="U1239" s="30">
        <f>+IFERROR(ROUND(e!AH1237/SUM(e!AH1237:AJ1237)*100,1),0)</f>
        <v>0</v>
      </c>
      <c r="V1239" s="30">
        <f>+IFERROR(ROUND(e!AK1237/SUM(e!AK1237:AQ1237)*100,1),0)</f>
        <v>12.6</v>
      </c>
      <c r="W1239" s="30">
        <f>+IFERROR(ROUND(SUM(e!AR1237:BG1237)/J1239*100,1),0)</f>
        <v>4.4000000000000004</v>
      </c>
      <c r="X1239" s="30">
        <f>+IFERROR(ROUND(SUM(e!BH1237:BI1237)/SUM(e!BJ1237:BK1237)*100,1),0)</f>
        <v>93.6</v>
      </c>
      <c r="Y1239" s="30">
        <f t="shared" si="122"/>
        <v>334.6</v>
      </c>
      <c r="Z1239" s="30">
        <f t="shared" si="123"/>
        <v>91.8</v>
      </c>
      <c r="AA1239" s="30">
        <f>+IFERROR(ROUND(K1239/SUM(e!T1237:V1237),1),0)</f>
        <v>211.1</v>
      </c>
      <c r="AB1239" s="42">
        <f>+IFERROR(ROUND((SUM(e!BJ1237:BK1237)-SUM(e!BL1237:BO1237))/SUM(e!T1237:V1237),1),0)</f>
        <v>229.9</v>
      </c>
      <c r="AC1239" s="30">
        <f>+IFERROR(ROUND(e!BP1237/e!BQ1237*100,1),0)</f>
        <v>1156.5999999999999</v>
      </c>
      <c r="AD1239" s="101">
        <f>+e!BR1237</f>
        <v>1000</v>
      </c>
      <c r="AF1239" s="5"/>
      <c r="AG1239" s="29"/>
      <c r="BG1239" s="5"/>
      <c r="BH1239" s="29"/>
      <c r="CH1239" s="5"/>
      <c r="CI1239" s="29"/>
    </row>
    <row r="1240" spans="2:87">
      <c r="B1240" s="40" t="s">
        <v>2665</v>
      </c>
      <c r="C1240" s="30" t="s">
        <v>2666</v>
      </c>
      <c r="D1240" s="30" t="s">
        <v>2113</v>
      </c>
      <c r="E1240" s="30" t="s">
        <v>2707</v>
      </c>
      <c r="F1240" s="30" t="str">
        <f t="shared" si="121"/>
        <v>福岡県添田町</v>
      </c>
      <c r="G1240" s="41">
        <f>+e!F1238</f>
        <v>7611</v>
      </c>
      <c r="H1240" s="41">
        <f>+e!G1238</f>
        <v>9</v>
      </c>
      <c r="I1240" s="41">
        <f>+SUM(e!H1238:K1238)</f>
        <v>1</v>
      </c>
      <c r="J1240" s="41">
        <f>+SUM(e!L1238:O1238)</f>
        <v>50696</v>
      </c>
      <c r="K1240" s="41">
        <f>+e!P1238</f>
        <v>145125</v>
      </c>
      <c r="L1240" s="41">
        <f>+SUM(e!Q1238:R1238)</f>
        <v>346118</v>
      </c>
      <c r="M1240" s="31">
        <f>+IFERROR(ROUND(e!P1238/e!S1238,0),0)</f>
        <v>16125</v>
      </c>
      <c r="N1240" s="30">
        <f>+IFERROR(ROUND(SUM(e!T1238:V1238)/e!S1238,0),0)</f>
        <v>79</v>
      </c>
      <c r="O1240" s="30">
        <f>+IFERROR(ROUND(e!W1238/e!G1238*100,1),0)</f>
        <v>33.299999999999997</v>
      </c>
      <c r="P1240" s="41">
        <f>+e!X1238</f>
        <v>18</v>
      </c>
      <c r="Q1240" s="30">
        <f>+IFERROR(ROUND(e!Z1238/e!Y1238*100,1),0)</f>
        <v>0</v>
      </c>
      <c r="R1240" s="30">
        <f>+IFERROR(ROUND(e!AB1238/e!AA1238*100,1),0)</f>
        <v>58.7</v>
      </c>
      <c r="S1240" s="30">
        <f>+IFERROR(ROUND(SUM(e!AC1238:AF1238)/J1240*100,1),0)</f>
        <v>0</v>
      </c>
      <c r="T1240" s="30">
        <f>+IFERROR(ROUND(e!AG1238/e!Y1238*100,1),0)</f>
        <v>44.4</v>
      </c>
      <c r="U1240" s="30">
        <f>+IFERROR(ROUND(e!AH1238/SUM(e!AH1238:AJ1238)*100,1),0)</f>
        <v>0</v>
      </c>
      <c r="V1240" s="30">
        <f>+IFERROR(ROUND(e!AK1238/SUM(e!AK1238:AQ1238)*100,1),0)</f>
        <v>0</v>
      </c>
      <c r="W1240" s="30">
        <f>+IFERROR(ROUND(SUM(e!AR1238:BG1238)/J1240*100,1),0)</f>
        <v>33.6</v>
      </c>
      <c r="X1240" s="30">
        <f>+IFERROR(ROUND(SUM(e!BH1238:BI1238)/SUM(e!BJ1238:BK1238)*100,1),0)</f>
        <v>98</v>
      </c>
      <c r="Y1240" s="30">
        <f t="shared" si="122"/>
        <v>238.5</v>
      </c>
      <c r="Z1240" s="30">
        <f t="shared" si="123"/>
        <v>95.3</v>
      </c>
      <c r="AA1240" s="30">
        <f>+IFERROR(ROUND(K1240/SUM(e!T1238:V1238),1),0)</f>
        <v>203.3</v>
      </c>
      <c r="AB1240" s="42">
        <f>+IFERROR(ROUND((SUM(e!BJ1238:BK1238)-SUM(e!BL1238:BO1238))/SUM(e!T1238:V1238),1),0)</f>
        <v>213.3</v>
      </c>
      <c r="AC1240" s="30">
        <f>+IFERROR(ROUND(e!BP1238/e!BQ1238*100,1),0)</f>
        <v>987.7</v>
      </c>
      <c r="AD1240" s="101">
        <f>+e!BR1238</f>
        <v>4500</v>
      </c>
      <c r="AF1240" s="5"/>
      <c r="AG1240" s="29"/>
      <c r="BG1240" s="5"/>
      <c r="BH1240" s="29"/>
      <c r="CH1240" s="5"/>
      <c r="CI1240" s="29"/>
    </row>
    <row r="1241" spans="2:87">
      <c r="B1241" s="40" t="s">
        <v>2665</v>
      </c>
      <c r="C1241" s="30" t="s">
        <v>2666</v>
      </c>
      <c r="D1241" s="30" t="s">
        <v>1728</v>
      </c>
      <c r="E1241" s="30" t="s">
        <v>2708</v>
      </c>
      <c r="F1241" s="30" t="str">
        <f t="shared" si="121"/>
        <v>福岡県福智町</v>
      </c>
      <c r="G1241" s="41">
        <f>+e!F1239</f>
        <v>21203</v>
      </c>
      <c r="H1241" s="41">
        <f>+e!G1239</f>
        <v>13</v>
      </c>
      <c r="I1241" s="41">
        <f>+SUM(e!H1239:K1239)</f>
        <v>12</v>
      </c>
      <c r="J1241" s="41">
        <f>+SUM(e!L1239:O1239)</f>
        <v>234662</v>
      </c>
      <c r="K1241" s="41">
        <f>+e!P1239</f>
        <v>461953</v>
      </c>
      <c r="L1241" s="41">
        <f>+SUM(e!Q1239:R1239)</f>
        <v>1397154</v>
      </c>
      <c r="M1241" s="31">
        <f>+IFERROR(ROUND(e!P1239/e!S1239,0),0)</f>
        <v>35535</v>
      </c>
      <c r="N1241" s="30">
        <f>+IFERROR(ROUND(SUM(e!T1239:V1239)/e!S1239,0),0)</f>
        <v>160</v>
      </c>
      <c r="O1241" s="30">
        <f>+IFERROR(ROUND(e!W1239/e!G1239*100,1),0)</f>
        <v>30.8</v>
      </c>
      <c r="P1241" s="41">
        <f>+e!X1239</f>
        <v>4</v>
      </c>
      <c r="Q1241" s="30">
        <f>+IFERROR(ROUND(e!Z1239/e!Y1239*100,1),0)</f>
        <v>0</v>
      </c>
      <c r="R1241" s="30">
        <f>+IFERROR(ROUND(e!AB1239/e!AA1239*100,1),0)</f>
        <v>0</v>
      </c>
      <c r="S1241" s="30">
        <f>+IFERROR(ROUND(SUM(e!AC1239:AF1239)/J1241*100,1),0)</f>
        <v>0</v>
      </c>
      <c r="T1241" s="30">
        <f>+IFERROR(ROUND(e!AG1239/e!Y1239*100,1),0)</f>
        <v>0</v>
      </c>
      <c r="U1241" s="30">
        <f>+IFERROR(ROUND(e!AH1239/SUM(e!AH1239:AJ1239)*100,1),0)</f>
        <v>0</v>
      </c>
      <c r="V1241" s="30">
        <f>+IFERROR(ROUND(e!AK1239/SUM(e!AK1239:AQ1239)*100,1),0)</f>
        <v>0</v>
      </c>
      <c r="W1241" s="30">
        <f>+IFERROR(ROUND(SUM(e!AR1239:BG1239)/J1241*100,1),0)</f>
        <v>2.1</v>
      </c>
      <c r="X1241" s="30">
        <f>+IFERROR(ROUND(SUM(e!BH1239:BI1239)/SUM(e!BJ1239:BK1239)*100,1),0)</f>
        <v>118.5</v>
      </c>
      <c r="Y1241" s="30">
        <f t="shared" si="122"/>
        <v>302.39999999999998</v>
      </c>
      <c r="Z1241" s="30">
        <f t="shared" si="123"/>
        <v>92.3</v>
      </c>
      <c r="AA1241" s="30">
        <f>+IFERROR(ROUND(K1241/SUM(e!T1239:V1239),1),0)</f>
        <v>221.5</v>
      </c>
      <c r="AB1241" s="42">
        <f>+IFERROR(ROUND((SUM(e!BJ1239:BK1239)-SUM(e!BL1239:BO1239))/SUM(e!T1239:V1239),1),0)</f>
        <v>240</v>
      </c>
      <c r="AC1241" s="30">
        <f>+IFERROR(ROUND(e!BP1239/e!BQ1239*100,1),0)</f>
        <v>224</v>
      </c>
      <c r="AD1241" s="101">
        <f>+e!BR1239</f>
        <v>4500</v>
      </c>
      <c r="AF1241" s="5"/>
      <c r="AG1241" s="29"/>
      <c r="BG1241" s="5"/>
      <c r="BH1241" s="29"/>
      <c r="CH1241" s="5"/>
      <c r="CI1241" s="29"/>
    </row>
    <row r="1242" spans="2:87">
      <c r="B1242" s="40" t="s">
        <v>2665</v>
      </c>
      <c r="C1242" s="30" t="s">
        <v>2666</v>
      </c>
      <c r="D1242" s="30" t="s">
        <v>1908</v>
      </c>
      <c r="E1242" s="30" t="s">
        <v>2709</v>
      </c>
      <c r="F1242" s="30" t="str">
        <f t="shared" si="121"/>
        <v>福岡県糸田町</v>
      </c>
      <c r="G1242" s="41">
        <f>+e!F1240</f>
        <v>7987</v>
      </c>
      <c r="H1242" s="41">
        <f>+e!G1240</f>
        <v>6</v>
      </c>
      <c r="I1242" s="41">
        <f>+SUM(e!H1240:K1240)</f>
        <v>1</v>
      </c>
      <c r="J1242" s="41">
        <f>+SUM(e!L1240:O1240)</f>
        <v>55286</v>
      </c>
      <c r="K1242" s="41">
        <f>+e!P1240</f>
        <v>176515</v>
      </c>
      <c r="L1242" s="41">
        <f>+SUM(e!Q1240:R1240)</f>
        <v>0</v>
      </c>
      <c r="M1242" s="31">
        <f>+IFERROR(ROUND(e!P1240/e!S1240,0),0)</f>
        <v>29419</v>
      </c>
      <c r="N1242" s="30">
        <f>+IFERROR(ROUND(SUM(e!T1240:V1240)/e!S1240,0),0)</f>
        <v>117</v>
      </c>
      <c r="O1242" s="30">
        <f>+IFERROR(ROUND(e!W1240/e!G1240*100,1),0)</f>
        <v>0</v>
      </c>
      <c r="P1242" s="41">
        <f>+e!X1240</f>
        <v>24</v>
      </c>
      <c r="Q1242" s="30">
        <f>+IFERROR(ROUND(e!Z1240/e!Y1240*100,1),0)</f>
        <v>0</v>
      </c>
      <c r="R1242" s="30">
        <f>+IFERROR(ROUND(e!AB1240/e!AA1240*100,1),0)</f>
        <v>100</v>
      </c>
      <c r="S1242" s="30">
        <f>+IFERROR(ROUND(SUM(e!AC1240:AF1240)/J1242*100,1),0)</f>
        <v>25</v>
      </c>
      <c r="T1242" s="30">
        <f>+IFERROR(ROUND(e!AG1240/e!Y1240*100,1),0)</f>
        <v>0</v>
      </c>
      <c r="U1242" s="30">
        <f>+IFERROR(ROUND(e!AH1240/SUM(e!AH1240:AJ1240)*100,1),0)</f>
        <v>0</v>
      </c>
      <c r="V1242" s="30">
        <f>+IFERROR(ROUND(e!AK1240/SUM(e!AK1240:AQ1240)*100,1),0)</f>
        <v>0</v>
      </c>
      <c r="W1242" s="30">
        <f>+IFERROR(ROUND(SUM(e!AR1240:BG1240)/J1242*100,1),0)</f>
        <v>0</v>
      </c>
      <c r="X1242" s="30">
        <f>+IFERROR(ROUND(SUM(e!BH1240:BI1240)/SUM(e!BJ1240:BK1240)*100,1),0)</f>
        <v>102.7</v>
      </c>
      <c r="Y1242" s="30">
        <f t="shared" si="122"/>
        <v>0</v>
      </c>
      <c r="Z1242" s="30">
        <f t="shared" si="123"/>
        <v>102.2</v>
      </c>
      <c r="AA1242" s="30">
        <f>+IFERROR(ROUND(K1242/SUM(e!T1240:V1240),1),0)</f>
        <v>251.8</v>
      </c>
      <c r="AB1242" s="42">
        <f>+IFERROR(ROUND((SUM(e!BJ1240:BK1240)-SUM(e!BL1240:BO1240))/SUM(e!T1240:V1240),1),0)</f>
        <v>246.5</v>
      </c>
      <c r="AC1242" s="30">
        <f>+IFERROR(ROUND(e!BP1240/e!BQ1240*100,1),0)</f>
        <v>166.2</v>
      </c>
      <c r="AD1242" s="101">
        <f>+e!BR1240</f>
        <v>3000</v>
      </c>
      <c r="AF1242" s="5"/>
      <c r="AG1242" s="29"/>
      <c r="BG1242" s="5"/>
      <c r="BH1242" s="29"/>
      <c r="CH1242" s="5"/>
      <c r="CI1242" s="29"/>
    </row>
    <row r="1243" spans="2:87">
      <c r="B1243" s="40" t="s">
        <v>2665</v>
      </c>
      <c r="C1243" s="30" t="s">
        <v>2666</v>
      </c>
      <c r="D1243" s="30" t="s">
        <v>1867</v>
      </c>
      <c r="E1243" s="30" t="s">
        <v>1572</v>
      </c>
      <c r="F1243" s="30" t="str">
        <f t="shared" si="121"/>
        <v>福岡県川崎町</v>
      </c>
      <c r="G1243" s="41">
        <f>+e!F1241</f>
        <v>14890</v>
      </c>
      <c r="H1243" s="41">
        <f>+e!G1241</f>
        <v>7</v>
      </c>
      <c r="I1243" s="41">
        <f>+SUM(e!H1241:K1241)</f>
        <v>1</v>
      </c>
      <c r="J1243" s="41">
        <f>+SUM(e!L1241:O1241)</f>
        <v>142306</v>
      </c>
      <c r="K1243" s="41">
        <f>+e!P1241</f>
        <v>325738</v>
      </c>
      <c r="L1243" s="41">
        <f>+SUM(e!Q1241:R1241)</f>
        <v>322489</v>
      </c>
      <c r="M1243" s="31">
        <f>+IFERROR(ROUND(e!P1241/e!S1241,0),0)</f>
        <v>46534</v>
      </c>
      <c r="N1243" s="30">
        <f>+IFERROR(ROUND(SUM(e!T1241:V1241)/e!S1241,0),0)</f>
        <v>200</v>
      </c>
      <c r="O1243" s="30">
        <f>+IFERROR(ROUND(e!W1241/e!G1241*100,1),0)</f>
        <v>42.9</v>
      </c>
      <c r="P1243" s="41">
        <f>+e!X1241</f>
        <v>5</v>
      </c>
      <c r="Q1243" s="30">
        <f>+IFERROR(ROUND(e!Z1241/e!Y1241*100,1),0)</f>
        <v>0</v>
      </c>
      <c r="R1243" s="30">
        <f>+IFERROR(ROUND(e!AB1241/e!AA1241*100,1),0)</f>
        <v>60</v>
      </c>
      <c r="S1243" s="30">
        <f>+IFERROR(ROUND(SUM(e!AC1241:AF1241)/J1243*100,1),0)</f>
        <v>56.9</v>
      </c>
      <c r="T1243" s="30">
        <f>+IFERROR(ROUND(e!AG1241/e!Y1241*100,1),0)</f>
        <v>0</v>
      </c>
      <c r="U1243" s="30">
        <f>+IFERROR(ROUND(e!AH1241/SUM(e!AH1241:AJ1241)*100,1),0)</f>
        <v>0</v>
      </c>
      <c r="V1243" s="30">
        <f>+IFERROR(ROUND(e!AK1241/SUM(e!AK1241:AQ1241)*100,1),0)</f>
        <v>81.3</v>
      </c>
      <c r="W1243" s="30">
        <f>+IFERROR(ROUND(SUM(e!AR1241:BG1241)/J1243*100,1),0)</f>
        <v>5.9</v>
      </c>
      <c r="X1243" s="30">
        <f>+IFERROR(ROUND(SUM(e!BH1241:BI1241)/SUM(e!BJ1241:BK1241)*100,1),0)</f>
        <v>143.19999999999999</v>
      </c>
      <c r="Y1243" s="30">
        <f t="shared" si="122"/>
        <v>99</v>
      </c>
      <c r="Z1243" s="30">
        <f t="shared" si="123"/>
        <v>89.2</v>
      </c>
      <c r="AA1243" s="30">
        <f>+IFERROR(ROUND(K1243/SUM(e!T1241:V1241),1),0)</f>
        <v>232.5</v>
      </c>
      <c r="AB1243" s="42">
        <f>+IFERROR(ROUND((SUM(e!BJ1241:BK1241)-SUM(e!BL1241:BO1241))/SUM(e!T1241:V1241),1),0)</f>
        <v>260.60000000000002</v>
      </c>
      <c r="AC1243" s="30">
        <f>+IFERROR(ROUND(e!BP1241/e!BQ1241*100,1),0)</f>
        <v>278.7</v>
      </c>
      <c r="AD1243" s="101">
        <f>+e!BR1241</f>
        <v>5000</v>
      </c>
      <c r="AF1243" s="5"/>
      <c r="AG1243" s="29"/>
      <c r="BG1243" s="5"/>
      <c r="BH1243" s="29"/>
      <c r="CH1243" s="5"/>
      <c r="CI1243" s="29"/>
    </row>
    <row r="1244" spans="2:87">
      <c r="B1244" s="40" t="s">
        <v>2665</v>
      </c>
      <c r="C1244" s="30" t="s">
        <v>2666</v>
      </c>
      <c r="D1244" s="30" t="s">
        <v>1734</v>
      </c>
      <c r="E1244" s="30" t="s">
        <v>2710</v>
      </c>
      <c r="F1244" s="30" t="str">
        <f t="shared" si="121"/>
        <v>福岡県大任町</v>
      </c>
      <c r="G1244" s="41">
        <f>+e!F1242</f>
        <v>5250</v>
      </c>
      <c r="H1244" s="41">
        <f>+e!G1242</f>
        <v>9</v>
      </c>
      <c r="I1244" s="41">
        <f>+SUM(e!H1242:K1242)</f>
        <v>3</v>
      </c>
      <c r="J1244" s="41">
        <f>+SUM(e!L1242:O1242)</f>
        <v>50567</v>
      </c>
      <c r="K1244" s="41">
        <f>+e!P1242</f>
        <v>127016</v>
      </c>
      <c r="L1244" s="41">
        <f>+SUM(e!Q1242:R1242)</f>
        <v>1398938</v>
      </c>
      <c r="M1244" s="31">
        <f>+IFERROR(ROUND(e!P1242/e!S1242,0),0)</f>
        <v>31754</v>
      </c>
      <c r="N1244" s="30">
        <f>+IFERROR(ROUND(SUM(e!T1242:V1242)/e!S1242,0),0)</f>
        <v>135</v>
      </c>
      <c r="O1244" s="30">
        <f>+IFERROR(ROUND(e!W1242/e!G1242*100,1),0)</f>
        <v>22.2</v>
      </c>
      <c r="P1244" s="41">
        <f>+e!X1242</f>
        <v>14</v>
      </c>
      <c r="Q1244" s="30">
        <f>+IFERROR(ROUND(e!Z1242/e!Y1242*100,1),0)</f>
        <v>0</v>
      </c>
      <c r="R1244" s="30">
        <f>+IFERROR(ROUND(e!AB1242/e!AA1242*100,1),0)</f>
        <v>0</v>
      </c>
      <c r="S1244" s="30">
        <f>+IFERROR(ROUND(SUM(e!AC1242:AF1242)/J1244*100,1),0)</f>
        <v>0</v>
      </c>
      <c r="T1244" s="30">
        <f>+IFERROR(ROUND(e!AG1242/e!Y1242*100,1),0)</f>
        <v>0</v>
      </c>
      <c r="U1244" s="30">
        <f>+IFERROR(ROUND(e!AH1242/SUM(e!AH1242:AJ1242)*100,1),0)</f>
        <v>0</v>
      </c>
      <c r="V1244" s="30">
        <f>+IFERROR(ROUND(e!AK1242/SUM(e!AK1242:AQ1242)*100,1),0)</f>
        <v>0</v>
      </c>
      <c r="W1244" s="30">
        <f>+IFERROR(ROUND(SUM(e!AR1242:BG1242)/J1244*100,1),0)</f>
        <v>11.1</v>
      </c>
      <c r="X1244" s="30">
        <f>+IFERROR(ROUND(SUM(e!BH1242:BI1242)/SUM(e!BJ1242:BK1242)*100,1),0)</f>
        <v>114.2</v>
      </c>
      <c r="Y1244" s="30">
        <f t="shared" si="122"/>
        <v>1101.4000000000001</v>
      </c>
      <c r="Z1244" s="30">
        <f t="shared" si="123"/>
        <v>102.8</v>
      </c>
      <c r="AA1244" s="30">
        <f>+IFERROR(ROUND(K1244/SUM(e!T1242:V1242),1),0)</f>
        <v>235.2</v>
      </c>
      <c r="AB1244" s="42">
        <f>+IFERROR(ROUND((SUM(e!BJ1242:BK1242)-SUM(e!BL1242:BO1242))/SUM(e!T1242:V1242),1),0)</f>
        <v>228.7</v>
      </c>
      <c r="AC1244" s="30">
        <f>+IFERROR(ROUND(e!BP1242/e!BQ1242*100,1),0)</f>
        <v>343.1</v>
      </c>
      <c r="AD1244" s="101" t="str">
        <f>+e!BR1242</f>
        <v/>
      </c>
      <c r="AF1244" s="5"/>
      <c r="AG1244" s="29"/>
      <c r="BG1244" s="5"/>
      <c r="BH1244" s="29"/>
      <c r="CH1244" s="5"/>
      <c r="CI1244" s="29"/>
    </row>
    <row r="1245" spans="2:87">
      <c r="B1245" s="40" t="s">
        <v>2665</v>
      </c>
      <c r="C1245" s="30" t="s">
        <v>2666</v>
      </c>
      <c r="D1245" s="30" t="s">
        <v>1404</v>
      </c>
      <c r="E1245" s="30" t="s">
        <v>2711</v>
      </c>
      <c r="F1245" s="30" t="str">
        <f t="shared" si="121"/>
        <v>福岡県苅田町</v>
      </c>
      <c r="G1245" s="41">
        <f>+e!F1243</f>
        <v>36379</v>
      </c>
      <c r="H1245" s="41">
        <f>+e!G1243</f>
        <v>21</v>
      </c>
      <c r="I1245" s="41">
        <f>+SUM(e!H1243:K1243)</f>
        <v>7</v>
      </c>
      <c r="J1245" s="41">
        <f>+SUM(e!L1243:O1243)</f>
        <v>242692</v>
      </c>
      <c r="K1245" s="41">
        <f>+e!P1243</f>
        <v>787584</v>
      </c>
      <c r="L1245" s="41">
        <f>+SUM(e!Q1243:R1243)</f>
        <v>3714403</v>
      </c>
      <c r="M1245" s="31">
        <f>+IFERROR(ROUND(e!P1243/e!S1243,0),0)</f>
        <v>71599</v>
      </c>
      <c r="N1245" s="30">
        <f>+IFERROR(ROUND(SUM(e!T1243:V1243)/e!S1243,0),0)</f>
        <v>331</v>
      </c>
      <c r="O1245" s="30">
        <f>+IFERROR(ROUND(e!W1243/e!G1243*100,1),0)</f>
        <v>33.299999999999997</v>
      </c>
      <c r="P1245" s="41">
        <f>+e!X1243</f>
        <v>7</v>
      </c>
      <c r="Q1245" s="30">
        <f>+IFERROR(ROUND(e!Z1243/e!Y1243*100,1),0)</f>
        <v>0</v>
      </c>
      <c r="R1245" s="30">
        <f>+IFERROR(ROUND(e!AB1243/e!AA1243*100,1),0)</f>
        <v>11.5</v>
      </c>
      <c r="S1245" s="30">
        <f>+IFERROR(ROUND(SUM(e!AC1243:AF1243)/J1245*100,1),0)</f>
        <v>10.5</v>
      </c>
      <c r="T1245" s="30">
        <f>+IFERROR(ROUND(e!AG1243/e!Y1243*100,1),0)</f>
        <v>71.400000000000006</v>
      </c>
      <c r="U1245" s="30">
        <f>+IFERROR(ROUND(e!AH1243/SUM(e!AH1243:AJ1243)*100,1),0)</f>
        <v>0</v>
      </c>
      <c r="V1245" s="30">
        <f>+IFERROR(ROUND(e!AK1243/SUM(e!AK1243:AQ1243)*100,1),0)</f>
        <v>33.299999999999997</v>
      </c>
      <c r="W1245" s="30">
        <f>+IFERROR(ROUND(SUM(e!AR1243:BG1243)/J1245*100,1),0)</f>
        <v>2.1</v>
      </c>
      <c r="X1245" s="30">
        <f>+IFERROR(ROUND(SUM(e!BH1243:BI1243)/SUM(e!BJ1243:BK1243)*100,1),0)</f>
        <v>116.2</v>
      </c>
      <c r="Y1245" s="30">
        <f t="shared" si="122"/>
        <v>471.6</v>
      </c>
      <c r="Z1245" s="30">
        <f t="shared" si="123"/>
        <v>108.5</v>
      </c>
      <c r="AA1245" s="30">
        <f>+IFERROR(ROUND(K1245/SUM(e!T1243:V1243),1),0)</f>
        <v>216</v>
      </c>
      <c r="AB1245" s="42">
        <f>+IFERROR(ROUND((SUM(e!BJ1243:BK1243)-SUM(e!BL1243:BO1243))/SUM(e!T1243:V1243),1),0)</f>
        <v>199.1</v>
      </c>
      <c r="AC1245" s="30">
        <f>+IFERROR(ROUND(e!BP1243/e!BQ1243*100,1),0)</f>
        <v>302.39999999999998</v>
      </c>
      <c r="AD1245" s="101">
        <f>+e!BR1243</f>
        <v>2200</v>
      </c>
      <c r="AF1245" s="5"/>
      <c r="AG1245" s="29"/>
      <c r="BG1245" s="5"/>
      <c r="BH1245" s="29"/>
      <c r="CH1245" s="5"/>
      <c r="CI1245" s="29"/>
    </row>
    <row r="1246" spans="2:87">
      <c r="B1246" s="40" t="s">
        <v>2665</v>
      </c>
      <c r="C1246" s="30" t="s">
        <v>2666</v>
      </c>
      <c r="D1246" s="30" t="s">
        <v>1741</v>
      </c>
      <c r="E1246" s="30" t="s">
        <v>2712</v>
      </c>
      <c r="F1246" s="30" t="str">
        <f t="shared" si="121"/>
        <v>福岡県みやこ町</v>
      </c>
      <c r="G1246" s="41">
        <f>+e!F1244</f>
        <v>5310</v>
      </c>
      <c r="H1246" s="41">
        <f>+e!G1244</f>
        <v>4</v>
      </c>
      <c r="I1246" s="41">
        <f>+SUM(e!H1244:K1244)</f>
        <v>0</v>
      </c>
      <c r="J1246" s="41">
        <f>+SUM(e!L1244:O1244)</f>
        <v>225990</v>
      </c>
      <c r="K1246" s="41">
        <f>+e!P1244</f>
        <v>145754</v>
      </c>
      <c r="L1246" s="41">
        <f>+SUM(e!Q1244:R1244)</f>
        <v>2932675</v>
      </c>
      <c r="M1246" s="31">
        <f>+IFERROR(ROUND(e!P1244/e!S1244,0),0)</f>
        <v>36439</v>
      </c>
      <c r="N1246" s="30">
        <f>+IFERROR(ROUND(SUM(e!T1244:V1244)/e!S1244,0),0)</f>
        <v>165</v>
      </c>
      <c r="O1246" s="30">
        <f>+IFERROR(ROUND(e!W1244/e!G1244*100,1),0)</f>
        <v>75</v>
      </c>
      <c r="P1246" s="41">
        <f>+e!X1244</f>
        <v>4</v>
      </c>
      <c r="Q1246" s="30">
        <f>+IFERROR(ROUND(e!Z1244/e!Y1244*100,1),0)</f>
        <v>0</v>
      </c>
      <c r="R1246" s="30">
        <f>+IFERROR(ROUND(e!AB1244/e!AA1244*100,1),0)</f>
        <v>0</v>
      </c>
      <c r="S1246" s="30">
        <f>+IFERROR(ROUND(SUM(e!AC1244:AF1244)/J1246*100,1),0)</f>
        <v>0</v>
      </c>
      <c r="T1246" s="30">
        <f>+IFERROR(ROUND(e!AG1244/e!Y1244*100,1),0)</f>
        <v>46</v>
      </c>
      <c r="U1246" s="30">
        <f>+IFERROR(ROUND(e!AH1244/SUM(e!AH1244:AJ1244)*100,1),0)</f>
        <v>0</v>
      </c>
      <c r="V1246" s="30">
        <f>+IFERROR(ROUND(e!AK1244/SUM(e!AK1244:AQ1244)*100,1),0)</f>
        <v>14.2</v>
      </c>
      <c r="W1246" s="30">
        <f>+IFERROR(ROUND(SUM(e!AR1244:BG1244)/J1246*100,1),0)</f>
        <v>57.1</v>
      </c>
      <c r="X1246" s="30">
        <f>+IFERROR(ROUND(SUM(e!BH1244:BI1244)/SUM(e!BJ1244:BK1244)*100,1),0)</f>
        <v>102.1</v>
      </c>
      <c r="Y1246" s="30">
        <f t="shared" si="122"/>
        <v>2012.1</v>
      </c>
      <c r="Z1246" s="30">
        <f t="shared" si="123"/>
        <v>53.4</v>
      </c>
      <c r="AA1246" s="30">
        <f>+IFERROR(ROUND(K1246/SUM(e!T1244:V1244),1),0)</f>
        <v>220.5</v>
      </c>
      <c r="AB1246" s="42">
        <f>+IFERROR(ROUND((SUM(e!BJ1244:BK1244)-SUM(e!BL1244:BO1244))/SUM(e!T1244:V1244),1),0)</f>
        <v>413.2</v>
      </c>
      <c r="AC1246" s="30">
        <f>+IFERROR(ROUND(e!BP1244/e!BQ1244*100,1),0)</f>
        <v>212.7</v>
      </c>
      <c r="AD1246" s="101">
        <f>+e!BR1244</f>
        <v>800</v>
      </c>
      <c r="AF1246" s="5"/>
      <c r="AG1246" s="29"/>
      <c r="BG1246" s="5"/>
      <c r="BH1246" s="29"/>
      <c r="CH1246" s="5"/>
      <c r="CI1246" s="29"/>
    </row>
    <row r="1247" spans="2:87">
      <c r="B1247" s="40" t="s">
        <v>2665</v>
      </c>
      <c r="C1247" s="30" t="s">
        <v>2666</v>
      </c>
      <c r="D1247" s="30" t="s">
        <v>1743</v>
      </c>
      <c r="E1247" s="30" t="s">
        <v>2713</v>
      </c>
      <c r="F1247" s="30" t="str">
        <f t="shared" si="121"/>
        <v>福岡県築上町</v>
      </c>
      <c r="G1247" s="41">
        <f>+e!F1245</f>
        <v>12291</v>
      </c>
      <c r="H1247" s="41">
        <f>+e!G1245</f>
        <v>6</v>
      </c>
      <c r="I1247" s="41">
        <f>+SUM(e!H1245:K1245)</f>
        <v>10</v>
      </c>
      <c r="J1247" s="41">
        <f>+SUM(e!L1245:O1245)</f>
        <v>156199</v>
      </c>
      <c r="K1247" s="41">
        <f>+e!P1245</f>
        <v>304573</v>
      </c>
      <c r="L1247" s="41">
        <f>+SUM(e!Q1245:R1245)</f>
        <v>1134338</v>
      </c>
      <c r="M1247" s="31">
        <f>+IFERROR(ROUND(e!P1245/e!S1245,0),0)</f>
        <v>76143</v>
      </c>
      <c r="N1247" s="30">
        <f>+IFERROR(ROUND(SUM(e!T1245:V1245)/e!S1245,0),0)</f>
        <v>307</v>
      </c>
      <c r="O1247" s="30">
        <f>+IFERROR(ROUND(e!W1245/e!G1245*100,1),0)</f>
        <v>0</v>
      </c>
      <c r="P1247" s="41">
        <f>+e!X1245</f>
        <v>9</v>
      </c>
      <c r="Q1247" s="30">
        <f>+IFERROR(ROUND(e!Z1245/e!Y1245*100,1),0)</f>
        <v>0</v>
      </c>
      <c r="R1247" s="30">
        <f>+IFERROR(ROUND(e!AB1245/e!AA1245*100,1),0)</f>
        <v>0</v>
      </c>
      <c r="S1247" s="30">
        <f>+IFERROR(ROUND(SUM(e!AC1245:AF1245)/J1247*100,1),0)</f>
        <v>4.4000000000000004</v>
      </c>
      <c r="T1247" s="30">
        <f>+IFERROR(ROUND(e!AG1245/e!Y1245*100,1),0)</f>
        <v>36.799999999999997</v>
      </c>
      <c r="U1247" s="30">
        <f>+IFERROR(ROUND(e!AH1245/SUM(e!AH1245:AJ1245)*100,1),0)</f>
        <v>36.4</v>
      </c>
      <c r="V1247" s="30">
        <f>+IFERROR(ROUND(e!AK1245/SUM(e!AK1245:AQ1245)*100,1),0)</f>
        <v>27.4</v>
      </c>
      <c r="W1247" s="30">
        <f>+IFERROR(ROUND(SUM(e!AR1245:BG1245)/J1247*100,1),0)</f>
        <v>15.5</v>
      </c>
      <c r="X1247" s="30">
        <f>+IFERROR(ROUND(SUM(e!BH1245:BI1245)/SUM(e!BJ1245:BK1245)*100,1),0)</f>
        <v>112.9</v>
      </c>
      <c r="Y1247" s="30">
        <f t="shared" si="122"/>
        <v>372.4</v>
      </c>
      <c r="Z1247" s="30">
        <f t="shared" si="123"/>
        <v>107.5</v>
      </c>
      <c r="AA1247" s="30">
        <f>+IFERROR(ROUND(K1247/SUM(e!T1245:V1245),1),0)</f>
        <v>247.8</v>
      </c>
      <c r="AB1247" s="42">
        <f>+IFERROR(ROUND((SUM(e!BJ1245:BK1245)-SUM(e!BL1245:BO1245))/SUM(e!T1245:V1245),1),0)</f>
        <v>230.6</v>
      </c>
      <c r="AC1247" s="30">
        <f>+IFERROR(ROUND(e!BP1245/e!BQ1245*100,1),0)</f>
        <v>224</v>
      </c>
      <c r="AD1247" s="101">
        <f>+e!BR1245</f>
        <v>1400</v>
      </c>
      <c r="AF1247" s="5"/>
      <c r="AG1247" s="29"/>
      <c r="BG1247" s="5"/>
      <c r="BH1247" s="29"/>
      <c r="CH1247" s="5"/>
      <c r="CI1247" s="29"/>
    </row>
    <row r="1248" spans="2:87">
      <c r="B1248" s="40" t="s">
        <v>2665</v>
      </c>
      <c r="C1248" s="30" t="s">
        <v>2666</v>
      </c>
      <c r="D1248" s="30" t="s">
        <v>1745</v>
      </c>
      <c r="E1248" s="30" t="s">
        <v>2714</v>
      </c>
      <c r="F1248" s="30" t="str">
        <f t="shared" si="121"/>
        <v>福岡県吉富町</v>
      </c>
      <c r="G1248" s="41">
        <f>+e!F1246</f>
        <v>6217</v>
      </c>
      <c r="H1248" s="41">
        <f>+e!G1246</f>
        <v>4</v>
      </c>
      <c r="I1248" s="41">
        <f>+SUM(e!H1246:K1246)</f>
        <v>2</v>
      </c>
      <c r="J1248" s="41">
        <f>+SUM(e!L1246:O1246)</f>
        <v>53319</v>
      </c>
      <c r="K1248" s="41">
        <f>+e!P1246</f>
        <v>123174</v>
      </c>
      <c r="L1248" s="41">
        <f>+SUM(e!Q1246:R1246)</f>
        <v>567191</v>
      </c>
      <c r="M1248" s="31">
        <f>+IFERROR(ROUND(e!P1246/e!S1246,0),0)</f>
        <v>30794</v>
      </c>
      <c r="N1248" s="30">
        <f>+IFERROR(ROUND(SUM(e!T1246:V1246)/e!S1246,0),0)</f>
        <v>153</v>
      </c>
      <c r="O1248" s="30">
        <f>+IFERROR(ROUND(e!W1246/e!G1246*100,1),0)</f>
        <v>50</v>
      </c>
      <c r="P1248" s="41">
        <f>+e!X1246</f>
        <v>20</v>
      </c>
      <c r="Q1248" s="30">
        <f>+IFERROR(ROUND(e!Z1246/e!Y1246*100,1),0)</f>
        <v>0</v>
      </c>
      <c r="R1248" s="30">
        <f>+IFERROR(ROUND(e!AB1246/e!AA1246*100,1),0)</f>
        <v>51.9</v>
      </c>
      <c r="S1248" s="30">
        <f>+IFERROR(ROUND(SUM(e!AC1246:AF1246)/J1248*100,1),0)</f>
        <v>2.1</v>
      </c>
      <c r="T1248" s="30">
        <f>+IFERROR(ROUND(e!AG1246/e!Y1246*100,1),0)</f>
        <v>0</v>
      </c>
      <c r="U1248" s="30">
        <f>+IFERROR(ROUND(e!AH1246/SUM(e!AH1246:AJ1246)*100,1),0)</f>
        <v>0</v>
      </c>
      <c r="V1248" s="30">
        <f>+IFERROR(ROUND(e!AK1246/SUM(e!AK1246:AQ1246)*100,1),0)</f>
        <v>72.2</v>
      </c>
      <c r="W1248" s="30">
        <f>+IFERROR(ROUND(SUM(e!AR1246:BG1246)/J1248*100,1),0)</f>
        <v>4</v>
      </c>
      <c r="X1248" s="30">
        <f>+IFERROR(ROUND(SUM(e!BH1246:BI1246)/SUM(e!BJ1246:BK1246)*100,1),0)</f>
        <v>112</v>
      </c>
      <c r="Y1248" s="30">
        <f t="shared" si="122"/>
        <v>460.5</v>
      </c>
      <c r="Z1248" s="30">
        <f t="shared" si="123"/>
        <v>107</v>
      </c>
      <c r="AA1248" s="30">
        <f>+IFERROR(ROUND(K1248/SUM(e!T1246:V1246),1),0)</f>
        <v>201.6</v>
      </c>
      <c r="AB1248" s="42">
        <f>+IFERROR(ROUND((SUM(e!BJ1246:BK1246)-SUM(e!BL1246:BO1246))/SUM(e!T1246:V1246),1),0)</f>
        <v>188.4</v>
      </c>
      <c r="AC1248" s="30">
        <f>+IFERROR(ROUND(e!BP1246/e!BQ1246*100,1),0)</f>
        <v>287.5</v>
      </c>
      <c r="AD1248" s="101">
        <f>+e!BR1246</f>
        <v>500</v>
      </c>
      <c r="AF1248" s="5"/>
      <c r="AG1248" s="29"/>
      <c r="BG1248" s="5"/>
      <c r="BH1248" s="29"/>
      <c r="CH1248" s="5"/>
      <c r="CI1248" s="29"/>
    </row>
    <row r="1249" spans="2:87">
      <c r="B1249" s="40" t="s">
        <v>2665</v>
      </c>
      <c r="C1249" s="30" t="s">
        <v>2666</v>
      </c>
      <c r="D1249" s="30" t="s">
        <v>1749</v>
      </c>
      <c r="E1249" s="30" t="s">
        <v>2715</v>
      </c>
      <c r="F1249" s="30" t="str">
        <f t="shared" si="121"/>
        <v>福岡県宗像地区事務組合</v>
      </c>
      <c r="G1249" s="41">
        <f>+e!F1247</f>
        <v>139746</v>
      </c>
      <c r="H1249" s="41">
        <f>+e!G1247</f>
        <v>13</v>
      </c>
      <c r="I1249" s="41">
        <f>+SUM(e!H1247:K1247)</f>
        <v>2</v>
      </c>
      <c r="J1249" s="41">
        <f>+SUM(e!L1247:O1247)</f>
        <v>977102</v>
      </c>
      <c r="K1249" s="41">
        <f>+e!P1247</f>
        <v>2497160</v>
      </c>
      <c r="L1249" s="41">
        <f>+SUM(e!Q1247:R1247)</f>
        <v>3518253</v>
      </c>
      <c r="M1249" s="31">
        <f>+IFERROR(ROUND(e!P1247/e!S1247,0),0)</f>
        <v>499432</v>
      </c>
      <c r="N1249" s="30">
        <f>+IFERROR(ROUND(SUM(e!T1247:V1247)/e!S1247,0),0)</f>
        <v>2421</v>
      </c>
      <c r="O1249" s="30">
        <f>+IFERROR(ROUND(e!W1247/e!G1247*100,1),0)</f>
        <v>38.5</v>
      </c>
      <c r="P1249" s="41">
        <f>+e!X1247</f>
        <v>6</v>
      </c>
      <c r="Q1249" s="30">
        <f>+IFERROR(ROUND(e!Z1247/e!Y1247*100,1),0)</f>
        <v>0</v>
      </c>
      <c r="R1249" s="30">
        <f>+IFERROR(ROUND(e!AB1247/e!AA1247*100,1),0)</f>
        <v>43.6</v>
      </c>
      <c r="S1249" s="30">
        <f>+IFERROR(ROUND(SUM(e!AC1247:AF1247)/J1249*100,1),0)</f>
        <v>9.1</v>
      </c>
      <c r="T1249" s="30">
        <f>+IFERROR(ROUND(e!AG1247/e!Y1247*100,1),0)</f>
        <v>0</v>
      </c>
      <c r="U1249" s="30">
        <f>+IFERROR(ROUND(e!AH1247/SUM(e!AH1247:AJ1247)*100,1),0)</f>
        <v>0</v>
      </c>
      <c r="V1249" s="30">
        <f>+IFERROR(ROUND(e!AK1247/SUM(e!AK1247:AQ1247)*100,1),0)</f>
        <v>22.3</v>
      </c>
      <c r="W1249" s="30">
        <f>+IFERROR(ROUND(SUM(e!AR1247:BG1247)/J1249*100,1),0)</f>
        <v>9.1</v>
      </c>
      <c r="X1249" s="30">
        <f>+IFERROR(ROUND(SUM(e!BH1247:BI1247)/SUM(e!BJ1247:BK1247)*100,1),0)</f>
        <v>117.8</v>
      </c>
      <c r="Y1249" s="30">
        <f t="shared" si="122"/>
        <v>140.9</v>
      </c>
      <c r="Z1249" s="30">
        <f t="shared" si="123"/>
        <v>107.8</v>
      </c>
      <c r="AA1249" s="30">
        <f>+IFERROR(ROUND(K1249/SUM(e!T1247:V1247),1),0)</f>
        <v>206.3</v>
      </c>
      <c r="AB1249" s="42">
        <f>+IFERROR(ROUND((SUM(e!BJ1247:BK1247)-SUM(e!BL1247:BO1247))/SUM(e!T1247:V1247),1),0)</f>
        <v>191.4</v>
      </c>
      <c r="AC1249" s="30">
        <f>+IFERROR(ROUND(e!BP1247/e!BQ1247*100,1),0)</f>
        <v>422.6</v>
      </c>
      <c r="AD1249" s="101">
        <f>+e!BR1247</f>
        <v>15400</v>
      </c>
      <c r="AF1249" s="5"/>
      <c r="AG1249" s="29"/>
      <c r="BG1249" s="5"/>
      <c r="BH1249" s="29"/>
      <c r="CH1249" s="5"/>
      <c r="CI1249" s="29"/>
    </row>
    <row r="1250" spans="2:87">
      <c r="B1250" s="40" t="s">
        <v>2665</v>
      </c>
      <c r="C1250" s="30" t="s">
        <v>2666</v>
      </c>
      <c r="D1250" s="30" t="s">
        <v>1466</v>
      </c>
      <c r="E1250" s="30" t="s">
        <v>2716</v>
      </c>
      <c r="F1250" s="30" t="str">
        <f t="shared" si="121"/>
        <v>福岡県山神水道企業団</v>
      </c>
      <c r="G1250" s="41">
        <f>+e!F1248</f>
        <v>0</v>
      </c>
      <c r="H1250" s="41">
        <f>+e!G1248</f>
        <v>10</v>
      </c>
      <c r="I1250" s="41">
        <f>+SUM(e!H1248:K1248)</f>
        <v>1</v>
      </c>
      <c r="J1250" s="41">
        <f>+SUM(e!L1248:O1248)</f>
        <v>18019</v>
      </c>
      <c r="K1250" s="41">
        <f>+e!P1248</f>
        <v>505339</v>
      </c>
      <c r="L1250" s="41">
        <f>+SUM(e!Q1248:R1248)</f>
        <v>2221207</v>
      </c>
      <c r="M1250" s="31">
        <f>+IFERROR(ROUND(e!P1248/e!S1248,0),0)</f>
        <v>72191</v>
      </c>
      <c r="N1250" s="30">
        <f>+IFERROR(ROUND(SUM(e!T1248:V1248)/e!S1248,0),0)</f>
        <v>915</v>
      </c>
      <c r="O1250" s="30">
        <f>+IFERROR(ROUND(e!W1248/e!G1248*100,1),0)</f>
        <v>50</v>
      </c>
      <c r="P1250" s="41">
        <f>+e!X1248</f>
        <v>24</v>
      </c>
      <c r="Q1250" s="30">
        <f>+IFERROR(ROUND(e!Z1248/e!Y1248*100,1),0)</f>
        <v>0</v>
      </c>
      <c r="R1250" s="30">
        <f>+IFERROR(ROUND(e!AB1248/e!AA1248*100,1),0)</f>
        <v>55.3</v>
      </c>
      <c r="S1250" s="30">
        <f>+IFERROR(ROUND(SUM(e!AC1248:AF1248)/J1250*100,1),0)</f>
        <v>93.8</v>
      </c>
      <c r="T1250" s="30">
        <f>+IFERROR(ROUND(e!AG1248/e!Y1248*100,1),0)</f>
        <v>86.2</v>
      </c>
      <c r="U1250" s="30">
        <f>+IFERROR(ROUND(e!AH1248/SUM(e!AH1248:AJ1248)*100,1),0)</f>
        <v>0</v>
      </c>
      <c r="V1250" s="30">
        <f>+IFERROR(ROUND(e!AK1248/SUM(e!AK1248:AQ1248)*100,1),0)</f>
        <v>100</v>
      </c>
      <c r="W1250" s="30">
        <f>+IFERROR(ROUND(SUM(e!AR1248:BG1248)/J1250*100,1),0)</f>
        <v>0</v>
      </c>
      <c r="X1250" s="30">
        <f>+IFERROR(ROUND(SUM(e!BH1248:BI1248)/SUM(e!BJ1248:BK1248)*100,1),0)</f>
        <v>108.1</v>
      </c>
      <c r="Y1250" s="30">
        <f t="shared" si="122"/>
        <v>439.5</v>
      </c>
      <c r="Z1250" s="30">
        <f t="shared" si="123"/>
        <v>108.2</v>
      </c>
      <c r="AA1250" s="30">
        <f>+IFERROR(ROUND(K1250/SUM(e!T1248:V1248),1),0)</f>
        <v>78.900000000000006</v>
      </c>
      <c r="AB1250" s="42">
        <f>+IFERROR(ROUND((SUM(e!BJ1248:BK1248)-SUM(e!BL1248:BO1248))/SUM(e!T1248:V1248),1),0)</f>
        <v>72.900000000000006</v>
      </c>
      <c r="AC1250" s="30">
        <f>+IFERROR(ROUND(e!BP1248/e!BQ1248*100,1),0)</f>
        <v>520.6</v>
      </c>
      <c r="AD1250" s="101">
        <f>+e!BR1248</f>
        <v>0</v>
      </c>
      <c r="AF1250" s="5"/>
      <c r="AG1250" s="29"/>
      <c r="BG1250" s="5"/>
      <c r="BH1250" s="29"/>
      <c r="CH1250" s="5"/>
      <c r="CI1250" s="29"/>
    </row>
    <row r="1251" spans="2:87">
      <c r="B1251" s="40" t="s">
        <v>2665</v>
      </c>
      <c r="C1251" s="30" t="s">
        <v>2666</v>
      </c>
      <c r="D1251" s="30" t="s">
        <v>1468</v>
      </c>
      <c r="E1251" s="30" t="s">
        <v>2717</v>
      </c>
      <c r="F1251" s="30" t="str">
        <f t="shared" si="121"/>
        <v>福岡県福岡県南広域水道企業団</v>
      </c>
      <c r="G1251" s="41">
        <f>+e!F1249</f>
        <v>0</v>
      </c>
      <c r="H1251" s="41">
        <f>+e!G1249</f>
        <v>57</v>
      </c>
      <c r="I1251" s="41">
        <f>+SUM(e!H1249:K1249)</f>
        <v>1</v>
      </c>
      <c r="J1251" s="41">
        <f>+SUM(e!L1249:O1249)</f>
        <v>156932</v>
      </c>
      <c r="K1251" s="41">
        <f>+e!P1249</f>
        <v>2880183</v>
      </c>
      <c r="L1251" s="41">
        <f>+SUM(e!Q1249:R1249)</f>
        <v>8226120</v>
      </c>
      <c r="M1251" s="31">
        <f>+IFERROR(ROUND(e!P1249/e!S1249,0),0)</f>
        <v>120008</v>
      </c>
      <c r="N1251" s="30">
        <f>+IFERROR(ROUND(SUM(e!T1249:V1249)/e!S1249,0),0)</f>
        <v>1518</v>
      </c>
      <c r="O1251" s="30">
        <f>+IFERROR(ROUND(e!W1249/e!G1249*100,1),0)</f>
        <v>29.8</v>
      </c>
      <c r="P1251" s="41">
        <f>+e!X1249</f>
        <v>17</v>
      </c>
      <c r="Q1251" s="30">
        <f>+IFERROR(ROUND(e!Z1249/e!Y1249*100,1),0)</f>
        <v>0</v>
      </c>
      <c r="R1251" s="30">
        <f>+IFERROR(ROUND(e!AB1249/e!AA1249*100,1),0)</f>
        <v>39</v>
      </c>
      <c r="S1251" s="30">
        <f>+IFERROR(ROUND(SUM(e!AC1249:AF1249)/J1251*100,1),0)</f>
        <v>15.6</v>
      </c>
      <c r="T1251" s="30">
        <f>+IFERROR(ROUND(e!AG1249/e!Y1249*100,1),0)</f>
        <v>50</v>
      </c>
      <c r="U1251" s="30">
        <f>+IFERROR(ROUND(e!AH1249/SUM(e!AH1249:AJ1249)*100,1),0)</f>
        <v>100</v>
      </c>
      <c r="V1251" s="30">
        <f>+IFERROR(ROUND(e!AK1249/SUM(e!AK1249:AQ1249)*100,1),0)</f>
        <v>83.6</v>
      </c>
      <c r="W1251" s="30">
        <f>+IFERROR(ROUND(SUM(e!AR1249:BG1249)/J1251*100,1),0)</f>
        <v>11.7</v>
      </c>
      <c r="X1251" s="30">
        <f>+IFERROR(ROUND(SUM(e!BH1249:BI1249)/SUM(e!BJ1249:BK1249)*100,1),0)</f>
        <v>113.1</v>
      </c>
      <c r="Y1251" s="30">
        <f t="shared" si="122"/>
        <v>285.60000000000002</v>
      </c>
      <c r="Z1251" s="30">
        <f t="shared" si="123"/>
        <v>93.8</v>
      </c>
      <c r="AA1251" s="30">
        <f>+IFERROR(ROUND(K1251/SUM(e!T1249:V1249),1),0)</f>
        <v>79.099999999999994</v>
      </c>
      <c r="AB1251" s="42">
        <f>+IFERROR(ROUND((SUM(e!BJ1249:BK1249)-SUM(e!BL1249:BO1249))/SUM(e!T1249:V1249),1),0)</f>
        <v>84.3</v>
      </c>
      <c r="AC1251" s="30">
        <f>+IFERROR(ROUND(e!BP1249/e!BQ1249*100,1),0)</f>
        <v>125.8</v>
      </c>
      <c r="AD1251" s="101" t="str">
        <f>+e!BR1249</f>
        <v/>
      </c>
      <c r="AF1251" s="5"/>
      <c r="AG1251" s="29"/>
      <c r="BG1251" s="5"/>
      <c r="BH1251" s="29"/>
      <c r="CH1251" s="5"/>
      <c r="CI1251" s="29"/>
    </row>
    <row r="1252" spans="2:87">
      <c r="B1252" s="40" t="s">
        <v>2665</v>
      </c>
      <c r="C1252" s="30" t="s">
        <v>2666</v>
      </c>
      <c r="D1252" s="30" t="s">
        <v>1470</v>
      </c>
      <c r="E1252" s="30" t="s">
        <v>2718</v>
      </c>
      <c r="F1252" s="30" t="str">
        <f t="shared" si="121"/>
        <v>福岡県福岡地区水道企業団</v>
      </c>
      <c r="G1252" s="41">
        <f>+e!F1250</f>
        <v>0</v>
      </c>
      <c r="H1252" s="41">
        <f>+e!G1250</f>
        <v>105</v>
      </c>
      <c r="I1252" s="41">
        <f>+SUM(e!H1250:K1250)</f>
        <v>1</v>
      </c>
      <c r="J1252" s="41">
        <f>+SUM(e!L1250:O1250)</f>
        <v>178960</v>
      </c>
      <c r="K1252" s="41">
        <f>+e!P1250</f>
        <v>10299847</v>
      </c>
      <c r="L1252" s="41">
        <f>+SUM(e!Q1250:R1250)</f>
        <v>15644753</v>
      </c>
      <c r="M1252" s="31">
        <f>+IFERROR(ROUND(e!P1250/e!S1250,0),0)</f>
        <v>149273</v>
      </c>
      <c r="N1252" s="30">
        <f>+IFERROR(ROUND(SUM(e!T1250:V1250)/e!S1250,0),0)</f>
        <v>1291</v>
      </c>
      <c r="O1252" s="30">
        <f>+IFERROR(ROUND(e!W1250/e!G1250*100,1),0)</f>
        <v>49.5</v>
      </c>
      <c r="P1252" s="41">
        <f>+e!X1250</f>
        <v>3</v>
      </c>
      <c r="Q1252" s="30">
        <f>+IFERROR(ROUND(e!Z1250/e!Y1250*100,1),0)</f>
        <v>0</v>
      </c>
      <c r="R1252" s="30">
        <f>+IFERROR(ROUND(e!AB1250/e!AA1250*100,1),0)</f>
        <v>0</v>
      </c>
      <c r="S1252" s="30">
        <f>+IFERROR(ROUND(SUM(e!AC1250:AF1250)/J1252*100,1),0)</f>
        <v>22.1</v>
      </c>
      <c r="T1252" s="30">
        <f>+IFERROR(ROUND(e!AG1250/e!Y1250*100,1),0)</f>
        <v>100</v>
      </c>
      <c r="U1252" s="30">
        <f>+IFERROR(ROUND(e!AH1250/SUM(e!AH1250:AJ1250)*100,1),0)</f>
        <v>0</v>
      </c>
      <c r="V1252" s="30">
        <f>+IFERROR(ROUND(e!AK1250/SUM(e!AK1250:AQ1250)*100,1),0)</f>
        <v>0</v>
      </c>
      <c r="W1252" s="30">
        <f>+IFERROR(ROUND(SUM(e!AR1250:BG1250)/J1252*100,1),0)</f>
        <v>18.399999999999999</v>
      </c>
      <c r="X1252" s="30">
        <f>+IFERROR(ROUND(SUM(e!BH1250:BI1250)/SUM(e!BJ1250:BK1250)*100,1),0)</f>
        <v>116.5</v>
      </c>
      <c r="Y1252" s="30">
        <f t="shared" si="122"/>
        <v>151.9</v>
      </c>
      <c r="Z1252" s="30">
        <f t="shared" si="123"/>
        <v>115.1</v>
      </c>
      <c r="AA1252" s="30">
        <f>+IFERROR(ROUND(K1252/SUM(e!T1250:V1250),1),0)</f>
        <v>115.6</v>
      </c>
      <c r="AB1252" s="42">
        <f>+IFERROR(ROUND((SUM(e!BJ1250:BK1250)-SUM(e!BL1250:BO1250))/SUM(e!T1250:V1250),1),0)</f>
        <v>100.4</v>
      </c>
      <c r="AC1252" s="30">
        <f>+IFERROR(ROUND(e!BP1250/e!BQ1250*100,1),0)</f>
        <v>185.5</v>
      </c>
      <c r="AD1252" s="101">
        <f>+e!BR1250</f>
        <v>230800</v>
      </c>
      <c r="AF1252" s="5"/>
      <c r="AG1252" s="29"/>
      <c r="BG1252" s="5"/>
      <c r="BH1252" s="29"/>
      <c r="CH1252" s="5"/>
      <c r="CI1252" s="29"/>
    </row>
    <row r="1253" spans="2:87">
      <c r="B1253" s="40" t="s">
        <v>2665</v>
      </c>
      <c r="C1253" s="30" t="s">
        <v>2666</v>
      </c>
      <c r="D1253" s="30" t="s">
        <v>1693</v>
      </c>
      <c r="E1253" s="30" t="s">
        <v>2719</v>
      </c>
      <c r="F1253" s="30" t="str">
        <f t="shared" si="121"/>
        <v>福岡県田川地区水道企業団</v>
      </c>
      <c r="G1253" s="41">
        <f>+e!F1251</f>
        <v>0</v>
      </c>
      <c r="H1253" s="41">
        <f>+e!G1251</f>
        <v>8</v>
      </c>
      <c r="I1253" s="41">
        <f>+SUM(e!H1251:K1251)</f>
        <v>1</v>
      </c>
      <c r="J1253" s="41">
        <f>+SUM(e!L1251:O1251)</f>
        <v>60404</v>
      </c>
      <c r="K1253" s="41">
        <f>+e!P1251</f>
        <v>609733</v>
      </c>
      <c r="L1253" s="41">
        <f>+SUM(e!Q1251:R1251)</f>
        <v>2067352</v>
      </c>
      <c r="M1253" s="31">
        <f>+IFERROR(ROUND(e!P1251/e!S1251,0),0)</f>
        <v>87105</v>
      </c>
      <c r="N1253" s="30">
        <f>+IFERROR(ROUND(SUM(e!T1251:V1251)/e!S1251,0),0)</f>
        <v>1054</v>
      </c>
      <c r="O1253" s="30">
        <f>+IFERROR(ROUND(e!W1251/e!G1251*100,1),0)</f>
        <v>12.5</v>
      </c>
      <c r="P1253" s="41">
        <f>+e!X1251</f>
        <v>3</v>
      </c>
      <c r="Q1253" s="30">
        <f>+IFERROR(ROUND(e!Z1251/e!Y1251*100,1),0)</f>
        <v>0</v>
      </c>
      <c r="R1253" s="30">
        <f>+IFERROR(ROUND(e!AB1251/e!AA1251*100,1),0)</f>
        <v>53.6</v>
      </c>
      <c r="S1253" s="30">
        <f>+IFERROR(ROUND(SUM(e!AC1251:AF1251)/J1253*100,1),0)</f>
        <v>0</v>
      </c>
      <c r="T1253" s="30">
        <f>+IFERROR(ROUND(e!AG1251/e!Y1251*100,1),0)</f>
        <v>0</v>
      </c>
      <c r="U1253" s="30">
        <f>+IFERROR(ROUND(e!AH1251/SUM(e!AH1251:AJ1251)*100,1),0)</f>
        <v>0</v>
      </c>
      <c r="V1253" s="30">
        <f>+IFERROR(ROUND(e!AK1251/SUM(e!AK1251:AQ1251)*100,1),0)</f>
        <v>0</v>
      </c>
      <c r="W1253" s="30">
        <f>+IFERROR(ROUND(SUM(e!AR1251:BG1251)/J1253*100,1),0)</f>
        <v>4.4000000000000004</v>
      </c>
      <c r="X1253" s="30">
        <f>+IFERROR(ROUND(SUM(e!BH1251:BI1251)/SUM(e!BJ1251:BK1251)*100,1),0)</f>
        <v>95.6</v>
      </c>
      <c r="Y1253" s="30">
        <f t="shared" si="122"/>
        <v>339.1</v>
      </c>
      <c r="Z1253" s="30">
        <f t="shared" si="123"/>
        <v>88.3</v>
      </c>
      <c r="AA1253" s="30">
        <f>+IFERROR(ROUND(K1253/SUM(e!T1251:V1251),1),0)</f>
        <v>82.6</v>
      </c>
      <c r="AB1253" s="42">
        <f>+IFERROR(ROUND((SUM(e!BJ1251:BK1251)-SUM(e!BL1251:BO1251))/SUM(e!T1251:V1251),1),0)</f>
        <v>93.5</v>
      </c>
      <c r="AC1253" s="30">
        <f>+IFERROR(ROUND(e!BP1251/e!BQ1251*100,1),0)</f>
        <v>563.79999999999995</v>
      </c>
      <c r="AD1253" s="101">
        <f>+e!BR1251</f>
        <v>0</v>
      </c>
      <c r="AF1253" s="5"/>
      <c r="AG1253" s="29"/>
      <c r="BG1253" s="5"/>
      <c r="BH1253" s="29"/>
      <c r="CH1253" s="5"/>
      <c r="CI1253" s="29"/>
    </row>
    <row r="1254" spans="2:87">
      <c r="B1254" s="40" t="s">
        <v>2665</v>
      </c>
      <c r="C1254" s="30" t="s">
        <v>2666</v>
      </c>
      <c r="D1254" s="30" t="s">
        <v>1474</v>
      </c>
      <c r="E1254" s="30" t="s">
        <v>2720</v>
      </c>
      <c r="F1254" s="30" t="str">
        <f t="shared" si="121"/>
        <v>福岡県京築地区水道企業団</v>
      </c>
      <c r="G1254" s="41">
        <f>+e!F1252</f>
        <v>0</v>
      </c>
      <c r="H1254" s="41">
        <f>+e!G1252</f>
        <v>7</v>
      </c>
      <c r="I1254" s="41">
        <f>+SUM(e!H1252:K1252)</f>
        <v>1</v>
      </c>
      <c r="J1254" s="41">
        <f>+SUM(e!L1252:O1252)</f>
        <v>69978</v>
      </c>
      <c r="K1254" s="41">
        <f>+e!P1252</f>
        <v>638176</v>
      </c>
      <c r="L1254" s="41">
        <f>+SUM(e!Q1252:R1252)</f>
        <v>4192084</v>
      </c>
      <c r="M1254" s="31">
        <f>+IFERROR(ROUND(e!P1252/e!S1252,0),0)</f>
        <v>159544</v>
      </c>
      <c r="N1254" s="30">
        <f>+IFERROR(ROUND(SUM(e!T1252:V1252)/e!S1252,0),0)</f>
        <v>897</v>
      </c>
      <c r="O1254" s="30">
        <f>+IFERROR(ROUND(e!W1252/e!G1252*100,1),0)</f>
        <v>57.1</v>
      </c>
      <c r="P1254" s="41">
        <f>+e!X1252</f>
        <v>20</v>
      </c>
      <c r="Q1254" s="30">
        <f>+IFERROR(ROUND(e!Z1252/e!Y1252*100,1),0)</f>
        <v>0</v>
      </c>
      <c r="R1254" s="30">
        <f>+IFERROR(ROUND(e!AB1252/e!AA1252*100,1),0)</f>
        <v>78.599999999999994</v>
      </c>
      <c r="S1254" s="30">
        <f>+IFERROR(ROUND(SUM(e!AC1252:AF1252)/J1254*100,1),0)</f>
        <v>0</v>
      </c>
      <c r="T1254" s="30">
        <f>+IFERROR(ROUND(e!AG1252/e!Y1252*100,1),0)</f>
        <v>0</v>
      </c>
      <c r="U1254" s="30">
        <f>+IFERROR(ROUND(e!AH1252/SUM(e!AH1252:AJ1252)*100,1),0)</f>
        <v>0</v>
      </c>
      <c r="V1254" s="30">
        <f>+IFERROR(ROUND(e!AK1252/SUM(e!AK1252:AQ1252)*100,1),0)</f>
        <v>0</v>
      </c>
      <c r="W1254" s="30">
        <f>+IFERROR(ROUND(SUM(e!AR1252:BG1252)/J1254*100,1),0)</f>
        <v>3.2</v>
      </c>
      <c r="X1254" s="30">
        <f>+IFERROR(ROUND(SUM(e!BH1252:BI1252)/SUM(e!BJ1252:BK1252)*100,1),0)</f>
        <v>140.80000000000001</v>
      </c>
      <c r="Y1254" s="30">
        <f t="shared" si="122"/>
        <v>656.9</v>
      </c>
      <c r="Z1254" s="30">
        <f t="shared" si="123"/>
        <v>146.1</v>
      </c>
      <c r="AA1254" s="30">
        <f>+IFERROR(ROUND(K1254/SUM(e!T1252:V1252),1),0)</f>
        <v>178</v>
      </c>
      <c r="AB1254" s="42">
        <f>+IFERROR(ROUND((SUM(e!BJ1252:BK1252)-SUM(e!BL1252:BO1252))/SUM(e!T1252:V1252),1),0)</f>
        <v>121.8</v>
      </c>
      <c r="AC1254" s="30">
        <f>+IFERROR(ROUND(e!BP1252/e!BQ1252*100,1),0)</f>
        <v>182.5</v>
      </c>
      <c r="AD1254" s="101">
        <f>+e!BR1252</f>
        <v>0</v>
      </c>
      <c r="AF1254" s="5"/>
      <c r="AG1254" s="29"/>
      <c r="BG1254" s="5"/>
      <c r="BH1254" s="29"/>
      <c r="CH1254" s="5"/>
      <c r="CI1254" s="29"/>
    </row>
    <row r="1255" spans="2:87">
      <c r="B1255" s="40" t="s">
        <v>2665</v>
      </c>
      <c r="C1255" s="30" t="s">
        <v>2666</v>
      </c>
      <c r="D1255" s="30" t="s">
        <v>2430</v>
      </c>
      <c r="E1255" s="30" t="s">
        <v>2667</v>
      </c>
      <c r="F1255" s="30" t="str">
        <f t="shared" si="121"/>
        <v>福岡県北九州市</v>
      </c>
      <c r="G1255" s="41">
        <f>+e!F1253</f>
        <v>0</v>
      </c>
      <c r="H1255" s="41">
        <f>+e!G1253</f>
        <v>8</v>
      </c>
      <c r="I1255" s="41">
        <f>+SUM(e!H1253:K1253)</f>
        <v>0</v>
      </c>
      <c r="J1255" s="41">
        <f>+SUM(e!L1253:O1253)</f>
        <v>59179</v>
      </c>
      <c r="K1255" s="41">
        <f>+e!P1253</f>
        <v>617140</v>
      </c>
      <c r="L1255" s="41">
        <f>+SUM(e!Q1253:R1253)</f>
        <v>4035595</v>
      </c>
      <c r="M1255" s="31">
        <f>+IFERROR(ROUND(e!P1253/e!S1253,0),0)</f>
        <v>77143</v>
      </c>
      <c r="N1255" s="30">
        <f>+IFERROR(ROUND(SUM(e!T1253:V1253)/e!S1253,0),0)</f>
        <v>865</v>
      </c>
      <c r="O1255" s="30">
        <f>+IFERROR(ROUND(e!W1253/e!G1253*100,1),0)</f>
        <v>87.5</v>
      </c>
      <c r="P1255" s="41">
        <f>+e!X1253</f>
        <v>4</v>
      </c>
      <c r="Q1255" s="30">
        <f>+IFERROR(ROUND(e!Z1253/e!Y1253*100,1),0)</f>
        <v>0</v>
      </c>
      <c r="R1255" s="30">
        <f>+IFERROR(ROUND(e!AB1253/e!AA1253*100,1),0)</f>
        <v>0</v>
      </c>
      <c r="S1255" s="30">
        <f>+IFERROR(ROUND(SUM(e!AC1253:AF1253)/J1255*100,1),0)</f>
        <v>0</v>
      </c>
      <c r="T1255" s="30">
        <f>+IFERROR(ROUND(e!AG1253/e!Y1253*100,1),0)</f>
        <v>4.3</v>
      </c>
      <c r="U1255" s="30">
        <f>+IFERROR(ROUND(e!AH1253/SUM(e!AH1253:AJ1253)*100,1),0)</f>
        <v>0</v>
      </c>
      <c r="V1255" s="30">
        <f>+IFERROR(ROUND(e!AK1253/SUM(e!AK1253:AQ1253)*100,1),0)</f>
        <v>100</v>
      </c>
      <c r="W1255" s="30">
        <f>+IFERROR(ROUND(SUM(e!AR1253:BG1253)/J1255*100,1),0)</f>
        <v>100</v>
      </c>
      <c r="X1255" s="30">
        <f>+IFERROR(ROUND(SUM(e!BH1253:BI1253)/SUM(e!BJ1253:BK1253)*100,1),0)</f>
        <v>102.6</v>
      </c>
      <c r="Y1255" s="30">
        <f t="shared" si="122"/>
        <v>653.9</v>
      </c>
      <c r="Z1255" s="30">
        <f t="shared" si="123"/>
        <v>102.6</v>
      </c>
      <c r="AA1255" s="30">
        <f>+IFERROR(ROUND(K1255/SUM(e!T1253:V1253),1),0)</f>
        <v>89.2</v>
      </c>
      <c r="AB1255" s="42">
        <f>+IFERROR(ROUND((SUM(e!BJ1253:BK1253)-SUM(e!BL1253:BO1253))/SUM(e!T1253:V1253),1),0)</f>
        <v>86.9</v>
      </c>
      <c r="AC1255" s="30">
        <f>+IFERROR(ROUND(e!BP1253/e!BQ1253*100,1),0)</f>
        <v>-37.200000000000003</v>
      </c>
      <c r="AD1255" s="101">
        <f>+e!BR1253</f>
        <v>0</v>
      </c>
      <c r="AF1255" s="5"/>
      <c r="AG1255" s="29"/>
      <c r="BG1255" s="5"/>
      <c r="BH1255" s="29"/>
      <c r="CH1255" s="5"/>
      <c r="CI1255" s="29"/>
    </row>
    <row r="1256" spans="2:87">
      <c r="B1256" s="40" t="s">
        <v>2721</v>
      </c>
      <c r="C1256" s="30" t="s">
        <v>2722</v>
      </c>
      <c r="D1256" s="30" t="s">
        <v>1280</v>
      </c>
      <c r="E1256" s="30" t="s">
        <v>2723</v>
      </c>
      <c r="F1256" s="30" t="str">
        <f t="shared" si="121"/>
        <v>佐賀県佐賀市</v>
      </c>
      <c r="G1256" s="41">
        <f>+e!F1254</f>
        <v>189847</v>
      </c>
      <c r="H1256" s="41">
        <f>+e!G1254</f>
        <v>78</v>
      </c>
      <c r="I1256" s="41">
        <f>+SUM(e!H1254:K1254)</f>
        <v>11</v>
      </c>
      <c r="J1256" s="41">
        <f>+SUM(e!L1254:O1254)</f>
        <v>993861</v>
      </c>
      <c r="K1256" s="41">
        <f>+e!P1254</f>
        <v>3639562</v>
      </c>
      <c r="L1256" s="41">
        <f>+SUM(e!Q1254:R1254)</f>
        <v>4898240</v>
      </c>
      <c r="M1256" s="31">
        <f>+IFERROR(ROUND(e!P1254/e!S1254,0),0)</f>
        <v>58703</v>
      </c>
      <c r="N1256" s="30">
        <f>+IFERROR(ROUND(SUM(e!T1254:V1254)/e!S1254,0),0)</f>
        <v>318</v>
      </c>
      <c r="O1256" s="30">
        <f>+IFERROR(ROUND(e!W1254/e!G1254*100,1),0)</f>
        <v>43.6</v>
      </c>
      <c r="P1256" s="41">
        <f>+e!X1254</f>
        <v>22</v>
      </c>
      <c r="Q1256" s="30">
        <f>+IFERROR(ROUND(e!Z1254/e!Y1254*100,1),0)</f>
        <v>0</v>
      </c>
      <c r="R1256" s="30">
        <f>+IFERROR(ROUND(e!AB1254/e!AA1254*100,1),0)</f>
        <v>72.7</v>
      </c>
      <c r="S1256" s="30">
        <f>+IFERROR(ROUND(SUM(e!AC1254:AF1254)/J1256*100,1),0)</f>
        <v>13.8</v>
      </c>
      <c r="T1256" s="30">
        <f>+IFERROR(ROUND(e!AG1254/e!Y1254*100,1),0)</f>
        <v>3.1</v>
      </c>
      <c r="U1256" s="30">
        <f>+IFERROR(ROUND(e!AH1254/SUM(e!AH1254:AJ1254)*100,1),0)</f>
        <v>29.5</v>
      </c>
      <c r="V1256" s="30">
        <f>+IFERROR(ROUND(e!AK1254/SUM(e!AK1254:AQ1254)*100,1),0)</f>
        <v>8</v>
      </c>
      <c r="W1256" s="30">
        <f>+IFERROR(ROUND(SUM(e!AR1254:BG1254)/J1256*100,1),0)</f>
        <v>13</v>
      </c>
      <c r="X1256" s="30">
        <f>+IFERROR(ROUND(SUM(e!BH1254:BI1254)/SUM(e!BJ1254:BK1254)*100,1),0)</f>
        <v>117.9</v>
      </c>
      <c r="Y1256" s="30">
        <f t="shared" si="122"/>
        <v>134.6</v>
      </c>
      <c r="Z1256" s="30">
        <f t="shared" si="123"/>
        <v>109.5</v>
      </c>
      <c r="AA1256" s="30">
        <f>+IFERROR(ROUND(K1256/SUM(e!T1254:V1254),1),0)</f>
        <v>184.8</v>
      </c>
      <c r="AB1256" s="42">
        <f>+IFERROR(ROUND((SUM(e!BJ1254:BK1254)-SUM(e!BL1254:BO1254))/SUM(e!T1254:V1254),1),0)</f>
        <v>168.8</v>
      </c>
      <c r="AC1256" s="30">
        <f>+IFERROR(ROUND(e!BP1254/e!BQ1254*100,1),0)</f>
        <v>477.8</v>
      </c>
      <c r="AD1256" s="101">
        <f>+e!BR1254</f>
        <v>39703</v>
      </c>
      <c r="AF1256" s="5"/>
      <c r="AG1256" s="29"/>
      <c r="BG1256" s="5"/>
      <c r="BH1256" s="29"/>
      <c r="CH1256" s="5"/>
      <c r="CI1256" s="29"/>
    </row>
    <row r="1257" spans="2:87">
      <c r="B1257" s="40" t="s">
        <v>2721</v>
      </c>
      <c r="C1257" s="30" t="s">
        <v>2722</v>
      </c>
      <c r="D1257" s="30" t="s">
        <v>1282</v>
      </c>
      <c r="E1257" s="30" t="s">
        <v>2724</v>
      </c>
      <c r="F1257" s="30" t="str">
        <f t="shared" si="121"/>
        <v>佐賀県唐津市</v>
      </c>
      <c r="G1257" s="41">
        <f>+e!F1255</f>
        <v>107834</v>
      </c>
      <c r="H1257" s="41">
        <f>+e!G1255</f>
        <v>27</v>
      </c>
      <c r="I1257" s="41">
        <f>+SUM(e!H1255:K1255)</f>
        <v>20</v>
      </c>
      <c r="J1257" s="41">
        <f>+SUM(e!L1255:O1255)</f>
        <v>1298244</v>
      </c>
      <c r="K1257" s="41">
        <f>+e!P1255</f>
        <v>2546514</v>
      </c>
      <c r="L1257" s="41">
        <f>+SUM(e!Q1255:R1255)</f>
        <v>12576959</v>
      </c>
      <c r="M1257" s="31">
        <f>+IFERROR(ROUND(e!P1255/e!S1255,0),0)</f>
        <v>101861</v>
      </c>
      <c r="N1257" s="30">
        <f>+IFERROR(ROUND(SUM(e!T1255:V1255)/e!S1255,0),0)</f>
        <v>452</v>
      </c>
      <c r="O1257" s="30">
        <f>+IFERROR(ROUND(e!W1255/e!G1255*100,1),0)</f>
        <v>51.9</v>
      </c>
      <c r="P1257" s="41">
        <f>+e!X1255</f>
        <v>10</v>
      </c>
      <c r="Q1257" s="30">
        <f>+IFERROR(ROUND(e!Z1255/e!Y1255*100,1),0)</f>
        <v>0</v>
      </c>
      <c r="R1257" s="30">
        <f>+IFERROR(ROUND(e!AB1255/e!AA1255*100,1),0)</f>
        <v>68.599999999999994</v>
      </c>
      <c r="S1257" s="30">
        <f>+IFERROR(ROUND(SUM(e!AC1255:AF1255)/J1257*100,1),0)</f>
        <v>17.899999999999999</v>
      </c>
      <c r="T1257" s="30">
        <f>+IFERROR(ROUND(e!AG1255/e!Y1255*100,1),0)</f>
        <v>5</v>
      </c>
      <c r="U1257" s="30">
        <f>+IFERROR(ROUND(e!AH1255/SUM(e!AH1255:AJ1255)*100,1),0)</f>
        <v>10.5</v>
      </c>
      <c r="V1257" s="30">
        <f>+IFERROR(ROUND(e!AK1255/SUM(e!AK1255:AQ1255)*100,1),0)</f>
        <v>74</v>
      </c>
      <c r="W1257" s="30">
        <f>+IFERROR(ROUND(SUM(e!AR1255:BG1255)/J1257*100,1),0)</f>
        <v>16.8</v>
      </c>
      <c r="X1257" s="30">
        <f>+IFERROR(ROUND(SUM(e!BH1255:BI1255)/SUM(e!BJ1255:BK1255)*100,1),0)</f>
        <v>115.9</v>
      </c>
      <c r="Y1257" s="30">
        <f t="shared" si="122"/>
        <v>493.9</v>
      </c>
      <c r="Z1257" s="30">
        <f t="shared" si="123"/>
        <v>111.5</v>
      </c>
      <c r="AA1257" s="30">
        <f>+IFERROR(ROUND(K1257/SUM(e!T1255:V1255),1),0)</f>
        <v>225.4</v>
      </c>
      <c r="AB1257" s="42">
        <f>+IFERROR(ROUND((SUM(e!BJ1255:BK1255)-SUM(e!BL1255:BO1255))/SUM(e!T1255:V1255),1),0)</f>
        <v>202.1</v>
      </c>
      <c r="AC1257" s="30">
        <f>+IFERROR(ROUND(e!BP1255/e!BQ1255*100,1),0)</f>
        <v>145.5</v>
      </c>
      <c r="AD1257" s="101">
        <f>+e!BR1255</f>
        <v>0</v>
      </c>
      <c r="AF1257" s="5"/>
      <c r="AG1257" s="29"/>
      <c r="BG1257" s="5"/>
      <c r="BH1257" s="29"/>
      <c r="CH1257" s="5"/>
      <c r="CI1257" s="29"/>
    </row>
    <row r="1258" spans="2:87">
      <c r="B1258" s="40" t="s">
        <v>2721</v>
      </c>
      <c r="C1258" s="30" t="s">
        <v>2722</v>
      </c>
      <c r="D1258" s="30" t="s">
        <v>1284</v>
      </c>
      <c r="E1258" s="30" t="s">
        <v>2725</v>
      </c>
      <c r="F1258" s="30" t="str">
        <f t="shared" si="121"/>
        <v>佐賀県伊万里市</v>
      </c>
      <c r="G1258" s="41">
        <f>+e!F1256</f>
        <v>51781</v>
      </c>
      <c r="H1258" s="41">
        <f>+e!G1256</f>
        <v>31</v>
      </c>
      <c r="I1258" s="41">
        <f>+SUM(e!H1256:K1256)</f>
        <v>9</v>
      </c>
      <c r="J1258" s="41">
        <f>+SUM(e!L1256:O1256)</f>
        <v>541062</v>
      </c>
      <c r="K1258" s="41">
        <f>+e!P1256</f>
        <v>1145828</v>
      </c>
      <c r="L1258" s="41">
        <f>+SUM(e!Q1256:R1256)</f>
        <v>5566612</v>
      </c>
      <c r="M1258" s="31">
        <f>+IFERROR(ROUND(e!P1256/e!S1256,0),0)</f>
        <v>54563</v>
      </c>
      <c r="N1258" s="30">
        <f>+IFERROR(ROUND(SUM(e!T1256:V1256)/e!S1256,0),0)</f>
        <v>239</v>
      </c>
      <c r="O1258" s="30">
        <f>+IFERROR(ROUND(e!W1256/e!G1256*100,1),0)</f>
        <v>35.5</v>
      </c>
      <c r="P1258" s="41">
        <f>+e!X1256</f>
        <v>10</v>
      </c>
      <c r="Q1258" s="30">
        <f>+IFERROR(ROUND(e!Z1256/e!Y1256*100,1),0)</f>
        <v>0</v>
      </c>
      <c r="R1258" s="30">
        <f>+IFERROR(ROUND(e!AB1256/e!AA1256*100,1),0)</f>
        <v>50.8</v>
      </c>
      <c r="S1258" s="30">
        <f>+IFERROR(ROUND(SUM(e!AC1256:AF1256)/J1258*100,1),0)</f>
        <v>11</v>
      </c>
      <c r="T1258" s="30">
        <f>+IFERROR(ROUND(e!AG1256/e!Y1256*100,1),0)</f>
        <v>99.1</v>
      </c>
      <c r="U1258" s="30">
        <f>+IFERROR(ROUND(e!AH1256/SUM(e!AH1256:AJ1256)*100,1),0)</f>
        <v>20.6</v>
      </c>
      <c r="V1258" s="30">
        <f>+IFERROR(ROUND(e!AK1256/SUM(e!AK1256:AQ1256)*100,1),0)</f>
        <v>36.9</v>
      </c>
      <c r="W1258" s="30">
        <f>+IFERROR(ROUND(SUM(e!AR1256:BG1256)/J1258*100,1),0)</f>
        <v>14.6</v>
      </c>
      <c r="X1258" s="30">
        <f>+IFERROR(ROUND(SUM(e!BH1256:BI1256)/SUM(e!BJ1256:BK1256)*100,1),0)</f>
        <v>102.8</v>
      </c>
      <c r="Y1258" s="30">
        <f t="shared" si="122"/>
        <v>485.8</v>
      </c>
      <c r="Z1258" s="30">
        <f t="shared" si="123"/>
        <v>98.9</v>
      </c>
      <c r="AA1258" s="30">
        <f>+IFERROR(ROUND(K1258/SUM(e!T1256:V1256),1),0)</f>
        <v>228.7</v>
      </c>
      <c r="AB1258" s="42">
        <f>+IFERROR(ROUND((SUM(e!BJ1256:BK1256)-SUM(e!BL1256:BO1256))/SUM(e!T1256:V1256),1),0)</f>
        <v>231.2</v>
      </c>
      <c r="AC1258" s="30">
        <f>+IFERROR(ROUND(e!BP1256/e!BQ1256*100,1),0)</f>
        <v>231.1</v>
      </c>
      <c r="AD1258" s="101">
        <f>+e!BR1256</f>
        <v>0</v>
      </c>
      <c r="AF1258" s="5"/>
      <c r="AG1258" s="29"/>
      <c r="BG1258" s="5"/>
      <c r="BH1258" s="29"/>
      <c r="CH1258" s="5"/>
      <c r="CI1258" s="29"/>
    </row>
    <row r="1259" spans="2:87">
      <c r="B1259" s="40" t="s">
        <v>2721</v>
      </c>
      <c r="C1259" s="30" t="s">
        <v>2722</v>
      </c>
      <c r="D1259" s="30" t="s">
        <v>1286</v>
      </c>
      <c r="E1259" s="30" t="s">
        <v>2726</v>
      </c>
      <c r="F1259" s="30" t="str">
        <f t="shared" si="121"/>
        <v>佐賀県西佐賀水道企業団</v>
      </c>
      <c r="G1259" s="41">
        <f>+e!F1257</f>
        <v>38548</v>
      </c>
      <c r="H1259" s="41">
        <f>+e!G1257</f>
        <v>19</v>
      </c>
      <c r="I1259" s="41">
        <f>+SUM(e!H1257:K1257)</f>
        <v>1</v>
      </c>
      <c r="J1259" s="41">
        <f>+SUM(e!L1257:O1257)</f>
        <v>307089</v>
      </c>
      <c r="K1259" s="41">
        <f>+e!P1257</f>
        <v>748615</v>
      </c>
      <c r="L1259" s="41">
        <f>+SUM(e!Q1257:R1257)</f>
        <v>915126</v>
      </c>
      <c r="M1259" s="31">
        <f>+IFERROR(ROUND(e!P1257/e!S1257,0),0)</f>
        <v>39401</v>
      </c>
      <c r="N1259" s="30">
        <f>+IFERROR(ROUND(SUM(e!T1257:V1257)/e!S1257,0),0)</f>
        <v>174</v>
      </c>
      <c r="O1259" s="30">
        <f>+IFERROR(ROUND(e!W1257/e!G1257*100,1),0)</f>
        <v>42.1</v>
      </c>
      <c r="P1259" s="41">
        <f>+e!X1257</f>
        <v>18</v>
      </c>
      <c r="Q1259" s="30">
        <f>+IFERROR(ROUND(e!Z1257/e!Y1257*100,1),0)</f>
        <v>100</v>
      </c>
      <c r="R1259" s="30">
        <f>+IFERROR(ROUND(e!AB1257/e!AA1257*100,1),0)</f>
        <v>58.8</v>
      </c>
      <c r="S1259" s="30">
        <f>+IFERROR(ROUND(SUM(e!AC1257:AF1257)/J1259*100,1),0)</f>
        <v>6.7</v>
      </c>
      <c r="T1259" s="30">
        <f>+IFERROR(ROUND(e!AG1257/e!Y1257*100,1),0)</f>
        <v>0</v>
      </c>
      <c r="U1259" s="30">
        <f>+IFERROR(ROUND(e!AH1257/SUM(e!AH1257:AJ1257)*100,1),0)</f>
        <v>0</v>
      </c>
      <c r="V1259" s="30">
        <f>+IFERROR(ROUND(e!AK1257/SUM(e!AK1257:AQ1257)*100,1),0)</f>
        <v>100</v>
      </c>
      <c r="W1259" s="30">
        <f>+IFERROR(ROUND(SUM(e!AR1257:BG1257)/J1259*100,1),0)</f>
        <v>9.1999999999999993</v>
      </c>
      <c r="X1259" s="30">
        <f>+IFERROR(ROUND(SUM(e!BH1257:BI1257)/SUM(e!BJ1257:BK1257)*100,1),0)</f>
        <v>111.1</v>
      </c>
      <c r="Y1259" s="30">
        <f t="shared" si="122"/>
        <v>122.2</v>
      </c>
      <c r="Z1259" s="30">
        <f t="shared" si="123"/>
        <v>105.5</v>
      </c>
      <c r="AA1259" s="30">
        <f>+IFERROR(ROUND(K1259/SUM(e!T1257:V1257),1),0)</f>
        <v>226</v>
      </c>
      <c r="AB1259" s="42">
        <f>+IFERROR(ROUND((SUM(e!BJ1257:BK1257)-SUM(e!BL1257:BO1257))/SUM(e!T1257:V1257),1),0)</f>
        <v>214.3</v>
      </c>
      <c r="AC1259" s="30">
        <f>+IFERROR(ROUND(e!BP1257/e!BQ1257*100,1),0)</f>
        <v>1043.4000000000001</v>
      </c>
      <c r="AD1259" s="101">
        <f>+e!BR1257</f>
        <v>0</v>
      </c>
      <c r="AF1259" s="5"/>
      <c r="AG1259" s="29"/>
      <c r="BG1259" s="5"/>
      <c r="BH1259" s="29"/>
      <c r="CH1259" s="5"/>
      <c r="CI1259" s="29"/>
    </row>
    <row r="1260" spans="2:87">
      <c r="B1260" s="40" t="s">
        <v>2721</v>
      </c>
      <c r="C1260" s="30" t="s">
        <v>2722</v>
      </c>
      <c r="D1260" s="30" t="s">
        <v>1288</v>
      </c>
      <c r="E1260" s="30" t="s">
        <v>2727</v>
      </c>
      <c r="F1260" s="30" t="str">
        <f t="shared" si="121"/>
        <v>佐賀県鹿島市</v>
      </c>
      <c r="G1260" s="41">
        <f>+e!F1258</f>
        <v>25369</v>
      </c>
      <c r="H1260" s="41">
        <f>+e!G1258</f>
        <v>10</v>
      </c>
      <c r="I1260" s="41">
        <f>+SUM(e!H1258:K1258)</f>
        <v>8</v>
      </c>
      <c r="J1260" s="41">
        <f>+SUM(e!L1258:O1258)</f>
        <v>219811</v>
      </c>
      <c r="K1260" s="41">
        <f>+e!P1258</f>
        <v>473001</v>
      </c>
      <c r="L1260" s="41">
        <f>+SUM(e!Q1258:R1258)</f>
        <v>1789898</v>
      </c>
      <c r="M1260" s="31">
        <f>+IFERROR(ROUND(e!P1258/e!S1258,0),0)</f>
        <v>59125</v>
      </c>
      <c r="N1260" s="30">
        <f>+IFERROR(ROUND(SUM(e!T1258:V1258)/e!S1258,0),0)</f>
        <v>289</v>
      </c>
      <c r="O1260" s="30">
        <f>+IFERROR(ROUND(e!W1258/e!G1258*100,1),0)</f>
        <v>40</v>
      </c>
      <c r="P1260" s="41">
        <f>+e!X1258</f>
        <v>3</v>
      </c>
      <c r="Q1260" s="30">
        <f>+IFERROR(ROUND(e!Z1258/e!Y1258*100,1),0)</f>
        <v>0</v>
      </c>
      <c r="R1260" s="30">
        <f>+IFERROR(ROUND(e!AB1258/e!AA1258*100,1),0)</f>
        <v>0</v>
      </c>
      <c r="S1260" s="30">
        <f>+IFERROR(ROUND(SUM(e!AC1258:AF1258)/J1260*100,1),0)</f>
        <v>6.3</v>
      </c>
      <c r="T1260" s="30">
        <f>+IFERROR(ROUND(e!AG1258/e!Y1258*100,1),0)</f>
        <v>0</v>
      </c>
      <c r="U1260" s="30">
        <f>+IFERROR(ROUND(e!AH1258/SUM(e!AH1258:AJ1258)*100,1),0)</f>
        <v>28.4</v>
      </c>
      <c r="V1260" s="30">
        <f>+IFERROR(ROUND(e!AK1258/SUM(e!AK1258:AQ1258)*100,1),0)</f>
        <v>30.6</v>
      </c>
      <c r="W1260" s="30">
        <f>+IFERROR(ROUND(SUM(e!AR1258:BG1258)/J1260*100,1),0)</f>
        <v>0.1</v>
      </c>
      <c r="X1260" s="30">
        <f>+IFERROR(ROUND(SUM(e!BH1258:BI1258)/SUM(e!BJ1258:BK1258)*100,1),0)</f>
        <v>125.5</v>
      </c>
      <c r="Y1260" s="30">
        <f t="shared" si="122"/>
        <v>378.4</v>
      </c>
      <c r="Z1260" s="30">
        <f t="shared" si="123"/>
        <v>122.6</v>
      </c>
      <c r="AA1260" s="30">
        <f>+IFERROR(ROUND(K1260/SUM(e!T1258:V1258),1),0)</f>
        <v>204.7</v>
      </c>
      <c r="AB1260" s="42">
        <f>+IFERROR(ROUND((SUM(e!BJ1258:BK1258)-SUM(e!BL1258:BO1258))/SUM(e!T1258:V1258),1),0)</f>
        <v>167</v>
      </c>
      <c r="AC1260" s="30">
        <f>+IFERROR(ROUND(e!BP1258/e!BQ1258*100,1),0)</f>
        <v>278.8</v>
      </c>
      <c r="AD1260" s="101">
        <f>+e!BR1258</f>
        <v>0</v>
      </c>
      <c r="AF1260" s="5"/>
      <c r="AG1260" s="29"/>
      <c r="BG1260" s="5"/>
      <c r="BH1260" s="29"/>
      <c r="CH1260" s="5"/>
      <c r="CI1260" s="29"/>
    </row>
    <row r="1261" spans="2:87">
      <c r="B1261" s="40" t="s">
        <v>2721</v>
      </c>
      <c r="C1261" s="30" t="s">
        <v>2722</v>
      </c>
      <c r="D1261" s="30" t="s">
        <v>1290</v>
      </c>
      <c r="E1261" s="30" t="s">
        <v>2728</v>
      </c>
      <c r="F1261" s="30" t="str">
        <f t="shared" si="121"/>
        <v>佐賀県有田町</v>
      </c>
      <c r="G1261" s="41">
        <f>+e!F1259</f>
        <v>19789</v>
      </c>
      <c r="H1261" s="41">
        <f>+e!G1259</f>
        <v>7</v>
      </c>
      <c r="I1261" s="41">
        <f>+SUM(e!H1259:K1259)</f>
        <v>4</v>
      </c>
      <c r="J1261" s="41">
        <f>+SUM(e!L1259:O1259)</f>
        <v>175611</v>
      </c>
      <c r="K1261" s="41">
        <f>+e!P1259</f>
        <v>368809</v>
      </c>
      <c r="L1261" s="41">
        <f>+SUM(e!Q1259:R1259)</f>
        <v>1313800</v>
      </c>
      <c r="M1261" s="31">
        <f>+IFERROR(ROUND(e!P1259/e!S1259,0),0)</f>
        <v>52687</v>
      </c>
      <c r="N1261" s="30">
        <f>+IFERROR(ROUND(SUM(e!T1259:V1259)/e!S1259,0),0)</f>
        <v>272</v>
      </c>
      <c r="O1261" s="30">
        <f>+IFERROR(ROUND(e!W1259/e!G1259*100,1),0)</f>
        <v>42.9</v>
      </c>
      <c r="P1261" s="41">
        <f>+e!X1259</f>
        <v>18</v>
      </c>
      <c r="Q1261" s="30">
        <f>+IFERROR(ROUND(e!Z1259/e!Y1259*100,1),0)</f>
        <v>0</v>
      </c>
      <c r="R1261" s="30">
        <f>+IFERROR(ROUND(e!AB1259/e!AA1259*100,1),0)</f>
        <v>19</v>
      </c>
      <c r="S1261" s="30">
        <f>+IFERROR(ROUND(SUM(e!AC1259:AF1259)/J1261*100,1),0)</f>
        <v>36.5</v>
      </c>
      <c r="T1261" s="30">
        <f>+IFERROR(ROUND(e!AG1259/e!Y1259*100,1),0)</f>
        <v>90.5</v>
      </c>
      <c r="U1261" s="30">
        <f>+IFERROR(ROUND(e!AH1259/SUM(e!AH1259:AJ1259)*100,1),0)</f>
        <v>39.700000000000003</v>
      </c>
      <c r="V1261" s="30">
        <f>+IFERROR(ROUND(e!AK1259/SUM(e!AK1259:AQ1259)*100,1),0)</f>
        <v>82.8</v>
      </c>
      <c r="W1261" s="30">
        <f>+IFERROR(ROUND(SUM(e!AR1259:BG1259)/J1261*100,1),0)</f>
        <v>5.2</v>
      </c>
      <c r="X1261" s="30">
        <f>+IFERROR(ROUND(SUM(e!BH1259:BI1259)/SUM(e!BJ1259:BK1259)*100,1),0)</f>
        <v>109.5</v>
      </c>
      <c r="Y1261" s="30">
        <f t="shared" si="122"/>
        <v>356.2</v>
      </c>
      <c r="Z1261" s="30">
        <f t="shared" si="123"/>
        <v>106.7</v>
      </c>
      <c r="AA1261" s="30">
        <f>+IFERROR(ROUND(K1261/SUM(e!T1259:V1259),1),0)</f>
        <v>193.4</v>
      </c>
      <c r="AB1261" s="42">
        <f>+IFERROR(ROUND((SUM(e!BJ1259:BK1259)-SUM(e!BL1259:BO1259))/SUM(e!T1259:V1259),1),0)</f>
        <v>181.2</v>
      </c>
      <c r="AC1261" s="30">
        <f>+IFERROR(ROUND(e!BP1259/e!BQ1259*100,1),0)</f>
        <v>613</v>
      </c>
      <c r="AD1261" s="101">
        <f>+e!BR1259</f>
        <v>0</v>
      </c>
      <c r="AF1261" s="5"/>
      <c r="AG1261" s="29"/>
      <c r="BG1261" s="5"/>
      <c r="BH1261" s="29"/>
      <c r="CH1261" s="5"/>
      <c r="CI1261" s="29"/>
    </row>
    <row r="1262" spans="2:87">
      <c r="B1262" s="40" t="s">
        <v>2721</v>
      </c>
      <c r="C1262" s="30" t="s">
        <v>2722</v>
      </c>
      <c r="D1262" s="30" t="s">
        <v>1294</v>
      </c>
      <c r="E1262" s="30" t="s">
        <v>2729</v>
      </c>
      <c r="F1262" s="30" t="str">
        <f t="shared" si="121"/>
        <v>佐賀県武雄市</v>
      </c>
      <c r="G1262" s="41">
        <f>+e!F1260</f>
        <v>48453</v>
      </c>
      <c r="H1262" s="41">
        <f>+e!G1260</f>
        <v>15</v>
      </c>
      <c r="I1262" s="41">
        <f>+SUM(e!H1260:K1260)</f>
        <v>3</v>
      </c>
      <c r="J1262" s="41">
        <f>+SUM(e!L1260:O1260)</f>
        <v>502033</v>
      </c>
      <c r="K1262" s="41">
        <f>+e!P1260</f>
        <v>1025778</v>
      </c>
      <c r="L1262" s="41">
        <f>+SUM(e!Q1260:R1260)</f>
        <v>1691769</v>
      </c>
      <c r="M1262" s="31">
        <f>+IFERROR(ROUND(e!P1260/e!S1260,0),0)</f>
        <v>93253</v>
      </c>
      <c r="N1262" s="30">
        <f>+IFERROR(ROUND(SUM(e!T1260:V1260)/e!S1260,0),0)</f>
        <v>415</v>
      </c>
      <c r="O1262" s="30">
        <f>+IFERROR(ROUND(e!W1260/e!G1260*100,1),0)</f>
        <v>33.299999999999997</v>
      </c>
      <c r="P1262" s="41">
        <f>+e!X1260</f>
        <v>6</v>
      </c>
      <c r="Q1262" s="30">
        <f>+IFERROR(ROUND(e!Z1260/e!Y1260*100,1),0)</f>
        <v>0</v>
      </c>
      <c r="R1262" s="30">
        <f>+IFERROR(ROUND(e!AB1260/e!AA1260*100,1),0)</f>
        <v>62.6</v>
      </c>
      <c r="S1262" s="30">
        <f>+IFERROR(ROUND(SUM(e!AC1260:AF1260)/J1262*100,1),0)</f>
        <v>5.2</v>
      </c>
      <c r="T1262" s="30">
        <f>+IFERROR(ROUND(e!AG1260/e!Y1260*100,1),0)</f>
        <v>44.1</v>
      </c>
      <c r="U1262" s="30">
        <f>+IFERROR(ROUND(e!AH1260/SUM(e!AH1260:AJ1260)*100,1),0)</f>
        <v>100</v>
      </c>
      <c r="V1262" s="30">
        <f>+IFERROR(ROUND(e!AK1260/SUM(e!AK1260:AQ1260)*100,1),0)</f>
        <v>90.8</v>
      </c>
      <c r="W1262" s="30">
        <f>+IFERROR(ROUND(SUM(e!AR1260:BG1260)/J1262*100,1),0)</f>
        <v>12.8</v>
      </c>
      <c r="X1262" s="30">
        <f>+IFERROR(ROUND(SUM(e!BH1260:BI1260)/SUM(e!BJ1260:BK1260)*100,1),0)</f>
        <v>108</v>
      </c>
      <c r="Y1262" s="30">
        <f t="shared" si="122"/>
        <v>164.9</v>
      </c>
      <c r="Z1262" s="30">
        <f t="shared" si="123"/>
        <v>104.9</v>
      </c>
      <c r="AA1262" s="30">
        <f>+IFERROR(ROUND(K1262/SUM(e!T1260:V1260),1),0)</f>
        <v>224.5</v>
      </c>
      <c r="AB1262" s="42">
        <f>+IFERROR(ROUND((SUM(e!BJ1260:BK1260)-SUM(e!BL1260:BO1260))/SUM(e!T1260:V1260),1),0)</f>
        <v>214</v>
      </c>
      <c r="AC1262" s="30">
        <f>+IFERROR(ROUND(e!BP1260/e!BQ1260*100,1),0)</f>
        <v>440.5</v>
      </c>
      <c r="AD1262" s="101">
        <f>+e!BR1260</f>
        <v>9304</v>
      </c>
      <c r="AF1262" s="5"/>
      <c r="AG1262" s="29"/>
      <c r="BG1262" s="5"/>
      <c r="BH1262" s="29"/>
      <c r="CH1262" s="5"/>
      <c r="CI1262" s="29"/>
    </row>
    <row r="1263" spans="2:87">
      <c r="B1263" s="40" t="s">
        <v>2721</v>
      </c>
      <c r="C1263" s="30" t="s">
        <v>2722</v>
      </c>
      <c r="D1263" s="30" t="s">
        <v>1298</v>
      </c>
      <c r="E1263" s="30" t="s">
        <v>2730</v>
      </c>
      <c r="F1263" s="30" t="str">
        <f t="shared" si="121"/>
        <v>佐賀県大町町</v>
      </c>
      <c r="G1263" s="41">
        <f>+e!F1261</f>
        <v>6455</v>
      </c>
      <c r="H1263" s="41">
        <f>+e!G1261</f>
        <v>3</v>
      </c>
      <c r="I1263" s="41">
        <f>+SUM(e!H1261:K1261)</f>
        <v>0</v>
      </c>
      <c r="J1263" s="41">
        <f>+SUM(e!L1261:O1261)</f>
        <v>47774</v>
      </c>
      <c r="K1263" s="41">
        <f>+e!P1261</f>
        <v>158756</v>
      </c>
      <c r="L1263" s="41">
        <f>+SUM(e!Q1261:R1261)</f>
        <v>96108</v>
      </c>
      <c r="M1263" s="31">
        <f>+IFERROR(ROUND(e!P1261/e!S1261,0),0)</f>
        <v>52919</v>
      </c>
      <c r="N1263" s="30">
        <f>+IFERROR(ROUND(SUM(e!T1261:V1261)/e!S1261,0),0)</f>
        <v>175</v>
      </c>
      <c r="O1263" s="30">
        <f>+IFERROR(ROUND(e!W1261/e!G1261*100,1),0)</f>
        <v>0</v>
      </c>
      <c r="P1263" s="41">
        <f>+e!X1261</f>
        <v>13</v>
      </c>
      <c r="Q1263" s="30">
        <f>+IFERROR(ROUND(e!Z1261/e!Y1261*100,1),0)</f>
        <v>0</v>
      </c>
      <c r="R1263" s="30">
        <f>+IFERROR(ROUND(e!AB1261/e!AA1261*100,1),0)</f>
        <v>20</v>
      </c>
      <c r="S1263" s="30">
        <f>+IFERROR(ROUND(SUM(e!AC1261:AF1261)/J1263*100,1),0)</f>
        <v>0</v>
      </c>
      <c r="T1263" s="30">
        <f>+IFERROR(ROUND(e!AG1261/e!Y1261*100,1),0)</f>
        <v>0</v>
      </c>
      <c r="U1263" s="30">
        <f>+IFERROR(ROUND(e!AH1261/SUM(e!AH1261:AJ1261)*100,1),0)</f>
        <v>100</v>
      </c>
      <c r="V1263" s="30">
        <f>+IFERROR(ROUND(e!AK1261/SUM(e!AK1261:AQ1261)*100,1),0)</f>
        <v>43.7</v>
      </c>
      <c r="W1263" s="30">
        <f>+IFERROR(ROUND(SUM(e!AR1261:BG1261)/J1263*100,1),0)</f>
        <v>0.5</v>
      </c>
      <c r="X1263" s="30">
        <f>+IFERROR(ROUND(SUM(e!BH1261:BI1261)/SUM(e!BJ1261:BK1261)*100,1),0)</f>
        <v>102.7</v>
      </c>
      <c r="Y1263" s="30">
        <f t="shared" si="122"/>
        <v>60.5</v>
      </c>
      <c r="Z1263" s="30">
        <f t="shared" si="123"/>
        <v>93.1</v>
      </c>
      <c r="AA1263" s="30">
        <f>+IFERROR(ROUND(K1263/SUM(e!T1261:V1261),1),0)</f>
        <v>301.8</v>
      </c>
      <c r="AB1263" s="42">
        <f>+IFERROR(ROUND((SUM(e!BJ1261:BK1261)-SUM(e!BL1261:BO1261))/SUM(e!T1261:V1261),1),0)</f>
        <v>324.3</v>
      </c>
      <c r="AC1263" s="30">
        <f>+IFERROR(ROUND(e!BP1261/e!BQ1261*100,1),0)</f>
        <v>1075.2</v>
      </c>
      <c r="AD1263" s="101">
        <f>+e!BR1261</f>
        <v>5610</v>
      </c>
      <c r="AF1263" s="5"/>
      <c r="AG1263" s="29"/>
      <c r="BG1263" s="5"/>
      <c r="BH1263" s="29"/>
      <c r="CH1263" s="5"/>
      <c r="CI1263" s="29"/>
    </row>
    <row r="1264" spans="2:87">
      <c r="B1264" s="40" t="s">
        <v>2721</v>
      </c>
      <c r="C1264" s="30" t="s">
        <v>2722</v>
      </c>
      <c r="D1264" s="30" t="s">
        <v>1300</v>
      </c>
      <c r="E1264" s="30" t="s">
        <v>2731</v>
      </c>
      <c r="F1264" s="30" t="str">
        <f t="shared" si="121"/>
        <v>佐賀県江北町</v>
      </c>
      <c r="G1264" s="41">
        <f>+e!F1262</f>
        <v>9678</v>
      </c>
      <c r="H1264" s="41">
        <f>+e!G1262</f>
        <v>6</v>
      </c>
      <c r="I1264" s="41">
        <f>+SUM(e!H1262:K1262)</f>
        <v>0</v>
      </c>
      <c r="J1264" s="41">
        <f>+SUM(e!L1262:O1262)</f>
        <v>99932</v>
      </c>
      <c r="K1264" s="41">
        <f>+e!P1262</f>
        <v>192809</v>
      </c>
      <c r="L1264" s="41">
        <f>+SUM(e!Q1262:R1262)</f>
        <v>61162</v>
      </c>
      <c r="M1264" s="31">
        <f>+IFERROR(ROUND(e!P1262/e!S1262,0),0)</f>
        <v>32135</v>
      </c>
      <c r="N1264" s="30">
        <f>+IFERROR(ROUND(SUM(e!T1262:V1262)/e!S1262,0),0)</f>
        <v>133</v>
      </c>
      <c r="O1264" s="30">
        <f>+IFERROR(ROUND(e!W1262/e!G1262*100,1),0)</f>
        <v>0</v>
      </c>
      <c r="P1264" s="41">
        <f>+e!X1262</f>
        <v>1</v>
      </c>
      <c r="Q1264" s="30">
        <f>+IFERROR(ROUND(e!Z1262/e!Y1262*100,1),0)</f>
        <v>0</v>
      </c>
      <c r="R1264" s="30">
        <f>+IFERROR(ROUND(e!AB1262/e!AA1262*100,1),0)</f>
        <v>0</v>
      </c>
      <c r="S1264" s="30">
        <f>+IFERROR(ROUND(SUM(e!AC1262:AF1262)/J1264*100,1),0)</f>
        <v>17.2</v>
      </c>
      <c r="T1264" s="30">
        <f>+IFERROR(ROUND(e!AG1262/e!Y1262*100,1),0)</f>
        <v>0</v>
      </c>
      <c r="U1264" s="30">
        <f>+IFERROR(ROUND(e!AH1262/SUM(e!AH1262:AJ1262)*100,1),0)</f>
        <v>0</v>
      </c>
      <c r="V1264" s="30">
        <f>+IFERROR(ROUND(e!AK1262/SUM(e!AK1262:AQ1262)*100,1),0)</f>
        <v>37.299999999999997</v>
      </c>
      <c r="W1264" s="30">
        <f>+IFERROR(ROUND(SUM(e!AR1262:BG1262)/J1264*100,1),0)</f>
        <v>13.6</v>
      </c>
      <c r="X1264" s="30">
        <f>+IFERROR(ROUND(SUM(e!BH1262:BI1262)/SUM(e!BJ1262:BK1262)*100,1),0)</f>
        <v>77.5</v>
      </c>
      <c r="Y1264" s="30">
        <f t="shared" si="122"/>
        <v>31.7</v>
      </c>
      <c r="Z1264" s="30">
        <f t="shared" si="123"/>
        <v>71.900000000000006</v>
      </c>
      <c r="AA1264" s="30">
        <f>+IFERROR(ROUND(K1264/SUM(e!T1262:V1262),1),0)</f>
        <v>241</v>
      </c>
      <c r="AB1264" s="42">
        <f>+IFERROR(ROUND((SUM(e!BJ1262:BK1262)-SUM(e!BL1262:BO1262))/SUM(e!T1262:V1262),1),0)</f>
        <v>335</v>
      </c>
      <c r="AC1264" s="30">
        <f>+IFERROR(ROUND(e!BP1262/e!BQ1262*100,1),0)</f>
        <v>1467.7</v>
      </c>
      <c r="AD1264" s="101">
        <f>+e!BR1262</f>
        <v>4327</v>
      </c>
      <c r="AF1264" s="5"/>
      <c r="AG1264" s="29"/>
      <c r="BG1264" s="5"/>
      <c r="BH1264" s="29"/>
      <c r="CH1264" s="5"/>
      <c r="CI1264" s="29"/>
    </row>
    <row r="1265" spans="2:87">
      <c r="B1265" s="40" t="s">
        <v>2721</v>
      </c>
      <c r="C1265" s="30" t="s">
        <v>2722</v>
      </c>
      <c r="D1265" s="30" t="s">
        <v>1314</v>
      </c>
      <c r="E1265" s="30" t="s">
        <v>2732</v>
      </c>
      <c r="F1265" s="30" t="str">
        <f t="shared" si="121"/>
        <v>佐賀県鳥栖市</v>
      </c>
      <c r="G1265" s="41">
        <f>+e!F1263</f>
        <v>71703</v>
      </c>
      <c r="H1265" s="41">
        <f>+e!G1263</f>
        <v>21</v>
      </c>
      <c r="I1265" s="41">
        <f>+SUM(e!H1263:K1263)</f>
        <v>1</v>
      </c>
      <c r="J1265" s="41">
        <f>+SUM(e!L1263:O1263)</f>
        <v>426944</v>
      </c>
      <c r="K1265" s="41">
        <f>+e!P1263</f>
        <v>1295489</v>
      </c>
      <c r="L1265" s="41">
        <f>+SUM(e!Q1263:R1263)</f>
        <v>4113660</v>
      </c>
      <c r="M1265" s="31">
        <f>+IFERROR(ROUND(e!P1263/e!S1263,0),0)</f>
        <v>68184</v>
      </c>
      <c r="N1265" s="30">
        <f>+IFERROR(ROUND(SUM(e!T1263:V1263)/e!S1263,0),0)</f>
        <v>396</v>
      </c>
      <c r="O1265" s="30">
        <f>+IFERROR(ROUND(e!W1263/e!G1263*100,1),0)</f>
        <v>52.4</v>
      </c>
      <c r="P1265" s="41">
        <f>+e!X1263</f>
        <v>19</v>
      </c>
      <c r="Q1265" s="30">
        <f>+IFERROR(ROUND(e!Z1263/e!Y1263*100,1),0)</f>
        <v>0</v>
      </c>
      <c r="R1265" s="30">
        <f>+IFERROR(ROUND(e!AB1263/e!AA1263*100,1),0)</f>
        <v>21.2</v>
      </c>
      <c r="S1265" s="30">
        <f>+IFERROR(ROUND(SUM(e!AC1263:AF1263)/J1265*100,1),0)</f>
        <v>5.3</v>
      </c>
      <c r="T1265" s="30">
        <f>+IFERROR(ROUND(e!AG1263/e!Y1263*100,1),0)</f>
        <v>0</v>
      </c>
      <c r="U1265" s="30">
        <f>+IFERROR(ROUND(e!AH1263/SUM(e!AH1263:AJ1263)*100,1),0)</f>
        <v>100</v>
      </c>
      <c r="V1265" s="30">
        <f>+IFERROR(ROUND(e!AK1263/SUM(e!AK1263:AQ1263)*100,1),0)</f>
        <v>36.4</v>
      </c>
      <c r="W1265" s="30">
        <f>+IFERROR(ROUND(SUM(e!AR1263:BG1263)/J1265*100,1),0)</f>
        <v>16.899999999999999</v>
      </c>
      <c r="X1265" s="30">
        <f>+IFERROR(ROUND(SUM(e!BH1263:BI1263)/SUM(e!BJ1263:BK1263)*100,1),0)</f>
        <v>129.6</v>
      </c>
      <c r="Y1265" s="30">
        <f t="shared" si="122"/>
        <v>317.5</v>
      </c>
      <c r="Z1265" s="30">
        <f t="shared" si="123"/>
        <v>125.2</v>
      </c>
      <c r="AA1265" s="30">
        <f>+IFERROR(ROUND(K1265/SUM(e!T1263:V1263),1),0)</f>
        <v>172.2</v>
      </c>
      <c r="AB1265" s="42">
        <f>+IFERROR(ROUND((SUM(e!BJ1263:BK1263)-SUM(e!BL1263:BO1263))/SUM(e!T1263:V1263),1),0)</f>
        <v>137.5</v>
      </c>
      <c r="AC1265" s="30">
        <f>+IFERROR(ROUND(e!BP1263/e!BQ1263*100,1),0)</f>
        <v>447.8</v>
      </c>
      <c r="AD1265" s="101">
        <f>+e!BR1263</f>
        <v>0</v>
      </c>
      <c r="AF1265" s="5"/>
      <c r="AG1265" s="29"/>
      <c r="BG1265" s="5"/>
      <c r="BH1265" s="29"/>
      <c r="CH1265" s="5"/>
      <c r="CI1265" s="29"/>
    </row>
    <row r="1266" spans="2:87">
      <c r="B1266" s="40" t="s">
        <v>2721</v>
      </c>
      <c r="C1266" s="30" t="s">
        <v>2722</v>
      </c>
      <c r="D1266" s="30" t="s">
        <v>1316</v>
      </c>
      <c r="E1266" s="30" t="s">
        <v>2733</v>
      </c>
      <c r="F1266" s="30" t="str">
        <f t="shared" si="121"/>
        <v>佐賀県多久市</v>
      </c>
      <c r="G1266" s="41">
        <f>+e!F1264</f>
        <v>19122</v>
      </c>
      <c r="H1266" s="41">
        <f>+e!G1264</f>
        <v>11</v>
      </c>
      <c r="I1266" s="41">
        <f>+SUM(e!H1264:K1264)</f>
        <v>3</v>
      </c>
      <c r="J1266" s="41">
        <f>+SUM(e!L1264:O1264)</f>
        <v>248424</v>
      </c>
      <c r="K1266" s="41">
        <f>+e!P1264</f>
        <v>444078</v>
      </c>
      <c r="L1266" s="41">
        <f>+SUM(e!Q1264:R1264)</f>
        <v>1913219</v>
      </c>
      <c r="M1266" s="31">
        <f>+IFERROR(ROUND(e!P1264/e!S1264,0),0)</f>
        <v>40371</v>
      </c>
      <c r="N1266" s="30">
        <f>+IFERROR(ROUND(SUM(e!T1264:V1264)/e!S1264,0),0)</f>
        <v>150</v>
      </c>
      <c r="O1266" s="30">
        <f>+IFERROR(ROUND(e!W1264/e!G1264*100,1),0)</f>
        <v>36.4</v>
      </c>
      <c r="P1266" s="41">
        <f>+e!X1264</f>
        <v>4</v>
      </c>
      <c r="Q1266" s="30">
        <f>+IFERROR(ROUND(e!Z1264/e!Y1264*100,1),0)</f>
        <v>0</v>
      </c>
      <c r="R1266" s="30">
        <f>+IFERROR(ROUND(e!AB1264/e!AA1264*100,1),0)</f>
        <v>0</v>
      </c>
      <c r="S1266" s="30">
        <f>+IFERROR(ROUND(SUM(e!AC1264:AF1264)/J1266*100,1),0)</f>
        <v>23.5</v>
      </c>
      <c r="T1266" s="30">
        <f>+IFERROR(ROUND(e!AG1264/e!Y1264*100,1),0)</f>
        <v>0</v>
      </c>
      <c r="U1266" s="30">
        <f>+IFERROR(ROUND(e!AH1264/SUM(e!AH1264:AJ1264)*100,1),0)</f>
        <v>0</v>
      </c>
      <c r="V1266" s="30">
        <f>+IFERROR(ROUND(e!AK1264/SUM(e!AK1264:AQ1264)*100,1),0)</f>
        <v>43.1</v>
      </c>
      <c r="W1266" s="30">
        <f>+IFERROR(ROUND(SUM(e!AR1264:BG1264)/J1266*100,1),0)</f>
        <v>4</v>
      </c>
      <c r="X1266" s="30">
        <f>+IFERROR(ROUND(SUM(e!BH1264:BI1264)/SUM(e!BJ1264:BK1264)*100,1),0)</f>
        <v>104.2</v>
      </c>
      <c r="Y1266" s="30">
        <f t="shared" si="122"/>
        <v>430.8</v>
      </c>
      <c r="Z1266" s="30">
        <f t="shared" si="123"/>
        <v>92.1</v>
      </c>
      <c r="AA1266" s="30">
        <f>+IFERROR(ROUND(K1266/SUM(e!T1264:V1264),1),0)</f>
        <v>269.5</v>
      </c>
      <c r="AB1266" s="42">
        <f>+IFERROR(ROUND((SUM(e!BJ1264:BK1264)-SUM(e!BL1264:BO1264))/SUM(e!T1264:V1264),1),0)</f>
        <v>292.5</v>
      </c>
      <c r="AC1266" s="30">
        <f>+IFERROR(ROUND(e!BP1264/e!BQ1264*100,1),0)</f>
        <v>296.7</v>
      </c>
      <c r="AD1266" s="101">
        <f>+e!BR1264</f>
        <v>5185</v>
      </c>
      <c r="AF1266" s="5"/>
      <c r="AG1266" s="29"/>
      <c r="BG1266" s="5"/>
      <c r="BH1266" s="29"/>
      <c r="CH1266" s="5"/>
      <c r="CI1266" s="29"/>
    </row>
    <row r="1267" spans="2:87">
      <c r="B1267" s="40" t="s">
        <v>2721</v>
      </c>
      <c r="C1267" s="30" t="s">
        <v>2722</v>
      </c>
      <c r="D1267" s="30" t="s">
        <v>1318</v>
      </c>
      <c r="E1267" s="30" t="s">
        <v>2734</v>
      </c>
      <c r="F1267" s="30" t="str">
        <f t="shared" si="121"/>
        <v>佐賀県小城市</v>
      </c>
      <c r="G1267" s="41">
        <f>+e!F1265</f>
        <v>18030</v>
      </c>
      <c r="H1267" s="41">
        <f>+e!G1265</f>
        <v>7</v>
      </c>
      <c r="I1267" s="41">
        <f>+SUM(e!H1265:K1265)</f>
        <v>5</v>
      </c>
      <c r="J1267" s="41">
        <f>+SUM(e!L1265:O1265)</f>
        <v>105562</v>
      </c>
      <c r="K1267" s="41">
        <f>+e!P1265</f>
        <v>260927</v>
      </c>
      <c r="L1267" s="41">
        <f>+SUM(e!Q1265:R1265)</f>
        <v>407007</v>
      </c>
      <c r="M1267" s="31">
        <f>+IFERROR(ROUND(e!P1265/e!S1265,0),0)</f>
        <v>43488</v>
      </c>
      <c r="N1267" s="30">
        <f>+IFERROR(ROUND(SUM(e!T1265:V1265)/e!S1265,0),0)</f>
        <v>262</v>
      </c>
      <c r="O1267" s="30">
        <f>+IFERROR(ROUND(e!W1265/e!G1265*100,1),0)</f>
        <v>14.3</v>
      </c>
      <c r="P1267" s="41">
        <f>+e!X1265</f>
        <v>4</v>
      </c>
      <c r="Q1267" s="30">
        <f>+IFERROR(ROUND(e!Z1265/e!Y1265*100,1),0)</f>
        <v>0</v>
      </c>
      <c r="R1267" s="30">
        <f>+IFERROR(ROUND(e!AB1265/e!AA1265*100,1),0)</f>
        <v>10</v>
      </c>
      <c r="S1267" s="30">
        <f>+IFERROR(ROUND(SUM(e!AC1265:AF1265)/J1267*100,1),0)</f>
        <v>0.6</v>
      </c>
      <c r="T1267" s="30">
        <f>+IFERROR(ROUND(e!AG1265/e!Y1265*100,1),0)</f>
        <v>0</v>
      </c>
      <c r="U1267" s="30">
        <f>+IFERROR(ROUND(e!AH1265/SUM(e!AH1265:AJ1265)*100,1),0)</f>
        <v>0</v>
      </c>
      <c r="V1267" s="30">
        <f>+IFERROR(ROUND(e!AK1265/SUM(e!AK1265:AQ1265)*100,1),0)</f>
        <v>0</v>
      </c>
      <c r="W1267" s="30">
        <f>+IFERROR(ROUND(SUM(e!AR1265:BG1265)/J1267*100,1),0)</f>
        <v>0.4</v>
      </c>
      <c r="X1267" s="30">
        <f>+IFERROR(ROUND(SUM(e!BH1265:BI1265)/SUM(e!BJ1265:BK1265)*100,1),0)</f>
        <v>115.4</v>
      </c>
      <c r="Y1267" s="30">
        <f t="shared" si="122"/>
        <v>156</v>
      </c>
      <c r="Z1267" s="30">
        <f t="shared" si="123"/>
        <v>108.9</v>
      </c>
      <c r="AA1267" s="30">
        <f>+IFERROR(ROUND(K1267/SUM(e!T1265:V1265),1),0)</f>
        <v>166.1</v>
      </c>
      <c r="AB1267" s="42">
        <f>+IFERROR(ROUND((SUM(e!BJ1265:BK1265)-SUM(e!BL1265:BO1265))/SUM(e!T1265:V1265),1),0)</f>
        <v>152.5</v>
      </c>
      <c r="AC1267" s="30">
        <f>+IFERROR(ROUND(e!BP1265/e!BQ1265*100,1),0)</f>
        <v>1350.8</v>
      </c>
      <c r="AD1267" s="101">
        <f>+e!BR1265</f>
        <v>2331</v>
      </c>
      <c r="AF1267" s="5"/>
      <c r="AG1267" s="29"/>
      <c r="BG1267" s="5"/>
      <c r="BH1267" s="29"/>
      <c r="CH1267" s="5"/>
      <c r="CI1267" s="29"/>
    </row>
    <row r="1268" spans="2:87">
      <c r="B1268" s="40" t="s">
        <v>2721</v>
      </c>
      <c r="C1268" s="30" t="s">
        <v>2722</v>
      </c>
      <c r="D1268" s="30" t="s">
        <v>1326</v>
      </c>
      <c r="E1268" s="30" t="s">
        <v>2735</v>
      </c>
      <c r="F1268" s="30" t="str">
        <f t="shared" si="121"/>
        <v>佐賀県太良町</v>
      </c>
      <c r="G1268" s="41">
        <f>+e!F1266</f>
        <v>3687</v>
      </c>
      <c r="H1268" s="41">
        <f>+e!G1266</f>
        <v>2</v>
      </c>
      <c r="I1268" s="41">
        <f>+SUM(e!H1266:K1266)</f>
        <v>3</v>
      </c>
      <c r="J1268" s="41">
        <f>+SUM(e!L1266:O1266)</f>
        <v>35125</v>
      </c>
      <c r="K1268" s="41">
        <f>+e!P1266</f>
        <v>50734</v>
      </c>
      <c r="L1268" s="41">
        <f>+SUM(e!Q1266:R1266)</f>
        <v>74964</v>
      </c>
      <c r="M1268" s="31">
        <f>+IFERROR(ROUND(e!P1266/e!S1266,0),0)</f>
        <v>25367</v>
      </c>
      <c r="N1268" s="30">
        <f>+IFERROR(ROUND(SUM(e!T1266:V1266)/e!S1266,0),0)</f>
        <v>152</v>
      </c>
      <c r="O1268" s="30">
        <f>+IFERROR(ROUND(e!W1266/e!G1266*100,1),0)</f>
        <v>50</v>
      </c>
      <c r="P1268" s="41">
        <f>+e!X1266</f>
        <v>4</v>
      </c>
      <c r="Q1268" s="30">
        <f>+IFERROR(ROUND(e!Z1266/e!Y1266*100,1),0)</f>
        <v>0</v>
      </c>
      <c r="R1268" s="30">
        <f>+IFERROR(ROUND(e!AB1266/e!AA1266*100,1),0)</f>
        <v>0</v>
      </c>
      <c r="S1268" s="30">
        <f>+IFERROR(ROUND(SUM(e!AC1266:AF1266)/J1268*100,1),0)</f>
        <v>15</v>
      </c>
      <c r="T1268" s="30">
        <f>+IFERROR(ROUND(e!AG1266/e!Y1266*100,1),0)</f>
        <v>0</v>
      </c>
      <c r="U1268" s="30">
        <f>+IFERROR(ROUND(e!AH1266/SUM(e!AH1266:AJ1266)*100,1),0)</f>
        <v>0</v>
      </c>
      <c r="V1268" s="30">
        <f>+IFERROR(ROUND(e!AK1266/SUM(e!AK1266:AQ1266)*100,1),0)</f>
        <v>0</v>
      </c>
      <c r="W1268" s="30">
        <f>+IFERROR(ROUND(SUM(e!AR1266:BG1266)/J1268*100,1),0)</f>
        <v>12.5</v>
      </c>
      <c r="X1268" s="30">
        <f>+IFERROR(ROUND(SUM(e!BH1266:BI1266)/SUM(e!BJ1266:BK1266)*100,1),0)</f>
        <v>117.4</v>
      </c>
      <c r="Y1268" s="30">
        <f t="shared" si="122"/>
        <v>147.80000000000001</v>
      </c>
      <c r="Z1268" s="30">
        <f t="shared" si="123"/>
        <v>117.1</v>
      </c>
      <c r="AA1268" s="30">
        <f>+IFERROR(ROUND(K1268/SUM(e!T1266:V1266),1),0)</f>
        <v>167.4</v>
      </c>
      <c r="AB1268" s="42">
        <f>+IFERROR(ROUND((SUM(e!BJ1266:BK1266)-SUM(e!BL1266:BO1266))/SUM(e!T1266:V1266),1),0)</f>
        <v>142.9</v>
      </c>
      <c r="AC1268" s="30">
        <f>+IFERROR(ROUND(e!BP1266/e!BQ1266*100,1),0)</f>
        <v>1549.1</v>
      </c>
      <c r="AD1268" s="101">
        <f>+e!BR1266</f>
        <v>0</v>
      </c>
      <c r="AF1268" s="5"/>
      <c r="AG1268" s="29"/>
      <c r="BG1268" s="5"/>
      <c r="BH1268" s="29"/>
      <c r="CH1268" s="5"/>
      <c r="CI1268" s="29"/>
    </row>
    <row r="1269" spans="2:87">
      <c r="B1269" s="40" t="s">
        <v>2721</v>
      </c>
      <c r="C1269" s="30" t="s">
        <v>2722</v>
      </c>
      <c r="D1269" s="30" t="s">
        <v>1332</v>
      </c>
      <c r="E1269" s="30" t="s">
        <v>2736</v>
      </c>
      <c r="F1269" s="30" t="str">
        <f t="shared" si="121"/>
        <v>佐賀県佐賀東部水道企業団</v>
      </c>
      <c r="G1269" s="41">
        <f>+e!F1267</f>
        <v>114321</v>
      </c>
      <c r="H1269" s="41">
        <f>+e!G1267</f>
        <v>56</v>
      </c>
      <c r="I1269" s="41">
        <f>+SUM(e!H1267:K1267)</f>
        <v>0</v>
      </c>
      <c r="J1269" s="41">
        <f>+SUM(e!L1267:O1267)</f>
        <v>905145</v>
      </c>
      <c r="K1269" s="41">
        <f>+e!P1267</f>
        <v>2183562</v>
      </c>
      <c r="L1269" s="41">
        <f>+SUM(e!Q1267:R1267)</f>
        <v>1305122</v>
      </c>
      <c r="M1269" s="31">
        <f>+IFERROR(ROUND(e!P1267/e!S1267,0),0)</f>
        <v>41992</v>
      </c>
      <c r="N1269" s="30">
        <f>+IFERROR(ROUND(SUM(e!T1267:V1267)/e!S1267,0),0)</f>
        <v>211</v>
      </c>
      <c r="O1269" s="30">
        <f>+IFERROR(ROUND(e!W1267/e!G1267*100,1),0)</f>
        <v>46.4</v>
      </c>
      <c r="P1269" s="41">
        <f>+e!X1267</f>
        <v>17</v>
      </c>
      <c r="Q1269" s="30">
        <f>+IFERROR(ROUND(e!Z1267/e!Y1267*100,1),0)</f>
        <v>0</v>
      </c>
      <c r="R1269" s="30">
        <f>+IFERROR(ROUND(e!AB1267/e!AA1267*100,1),0)</f>
        <v>0</v>
      </c>
      <c r="S1269" s="30">
        <f>+IFERROR(ROUND(SUM(e!AC1267:AF1267)/J1269*100,1),0)</f>
        <v>12.8</v>
      </c>
      <c r="T1269" s="30">
        <f>+IFERROR(ROUND(e!AG1267/e!Y1267*100,1),0)</f>
        <v>0</v>
      </c>
      <c r="U1269" s="30">
        <f>+IFERROR(ROUND(e!AH1267/SUM(e!AH1267:AJ1267)*100,1),0)</f>
        <v>100</v>
      </c>
      <c r="V1269" s="30">
        <f>+IFERROR(ROUND(e!AK1267/SUM(e!AK1267:AQ1267)*100,1),0)</f>
        <v>86.3</v>
      </c>
      <c r="W1269" s="30">
        <f>+IFERROR(ROUND(SUM(e!AR1267:BG1267)/J1269*100,1),0)</f>
        <v>6.1</v>
      </c>
      <c r="X1269" s="30">
        <f>+IFERROR(ROUND(SUM(e!BH1267:BI1267)/SUM(e!BJ1267:BK1267)*100,1),0)</f>
        <v>107</v>
      </c>
      <c r="Y1269" s="30">
        <f t="shared" si="122"/>
        <v>59.8</v>
      </c>
      <c r="Z1269" s="30">
        <f t="shared" si="123"/>
        <v>101.1</v>
      </c>
      <c r="AA1269" s="30">
        <f>+IFERROR(ROUND(K1269/SUM(e!T1267:V1267),1),0)</f>
        <v>199</v>
      </c>
      <c r="AB1269" s="42">
        <f>+IFERROR(ROUND((SUM(e!BJ1267:BK1267)-SUM(e!BL1267:BO1267))/SUM(e!T1267:V1267),1),0)</f>
        <v>196.9</v>
      </c>
      <c r="AC1269" s="30">
        <f>+IFERROR(ROUND(e!BP1267/e!BQ1267*100,1),0)</f>
        <v>422.9</v>
      </c>
      <c r="AD1269" s="101">
        <f>+e!BR1267</f>
        <v>52297</v>
      </c>
      <c r="AF1269" s="5"/>
      <c r="AG1269" s="29"/>
      <c r="BG1269" s="5"/>
      <c r="BH1269" s="29"/>
      <c r="CH1269" s="5"/>
      <c r="CI1269" s="29"/>
    </row>
    <row r="1270" spans="2:87">
      <c r="B1270" s="40" t="s">
        <v>2721</v>
      </c>
      <c r="C1270" s="30" t="s">
        <v>2722</v>
      </c>
      <c r="D1270" s="30" t="s">
        <v>1334</v>
      </c>
      <c r="E1270" s="30" t="s">
        <v>2737</v>
      </c>
      <c r="F1270" s="30" t="str">
        <f t="shared" si="121"/>
        <v>佐賀県白石町</v>
      </c>
      <c r="G1270" s="41">
        <f>+e!F1268</f>
        <v>18751</v>
      </c>
      <c r="H1270" s="41">
        <f>+e!G1268</f>
        <v>8</v>
      </c>
      <c r="I1270" s="41">
        <f>+SUM(e!H1268:K1268)</f>
        <v>0</v>
      </c>
      <c r="J1270" s="41">
        <f>+SUM(e!L1268:O1268)</f>
        <v>266137</v>
      </c>
      <c r="K1270" s="41">
        <f>+e!P1268</f>
        <v>435551</v>
      </c>
      <c r="L1270" s="41">
        <f>+SUM(e!Q1268:R1268)</f>
        <v>424044</v>
      </c>
      <c r="M1270" s="31">
        <f>+IFERROR(ROUND(e!P1268/e!S1268,0),0)</f>
        <v>54444</v>
      </c>
      <c r="N1270" s="30">
        <f>+IFERROR(ROUND(SUM(e!T1268:V1268)/e!S1268,0),0)</f>
        <v>200</v>
      </c>
      <c r="O1270" s="30">
        <f>+IFERROR(ROUND(e!W1268/e!G1268*100,1),0)</f>
        <v>0</v>
      </c>
      <c r="P1270" s="41">
        <f>+e!X1268</f>
        <v>5</v>
      </c>
      <c r="Q1270" s="30">
        <f>+IFERROR(ROUND(e!Z1268/e!Y1268*100,1),0)</f>
        <v>0</v>
      </c>
      <c r="R1270" s="30">
        <f>+IFERROR(ROUND(e!AB1268/e!AA1268*100,1),0)</f>
        <v>0</v>
      </c>
      <c r="S1270" s="30">
        <f>+IFERROR(ROUND(SUM(e!AC1268:AF1268)/J1270*100,1),0)</f>
        <v>8.6999999999999993</v>
      </c>
      <c r="T1270" s="30">
        <f>+IFERROR(ROUND(e!AG1268/e!Y1268*100,1),0)</f>
        <v>0</v>
      </c>
      <c r="U1270" s="30">
        <f>+IFERROR(ROUND(e!AH1268/SUM(e!AH1268:AJ1268)*100,1),0)</f>
        <v>0</v>
      </c>
      <c r="V1270" s="30">
        <f>+IFERROR(ROUND(e!AK1268/SUM(e!AK1268:AQ1268)*100,1),0)</f>
        <v>99.5</v>
      </c>
      <c r="W1270" s="30">
        <f>+IFERROR(ROUND(SUM(e!AR1268:BG1268)/J1270*100,1),0)</f>
        <v>2.6</v>
      </c>
      <c r="X1270" s="30">
        <f>+IFERROR(ROUND(SUM(e!BH1268:BI1268)/SUM(e!BJ1268:BK1268)*100,1),0)</f>
        <v>92</v>
      </c>
      <c r="Y1270" s="30">
        <f t="shared" si="122"/>
        <v>97.4</v>
      </c>
      <c r="Z1270" s="30">
        <f t="shared" si="123"/>
        <v>84.9</v>
      </c>
      <c r="AA1270" s="30">
        <f>+IFERROR(ROUND(K1270/SUM(e!T1268:V1268),1),0)</f>
        <v>272.60000000000002</v>
      </c>
      <c r="AB1270" s="42">
        <f>+IFERROR(ROUND((SUM(e!BJ1268:BK1268)-SUM(e!BL1268:BO1268))/SUM(e!T1268:V1268),1),0)</f>
        <v>320.89999999999998</v>
      </c>
      <c r="AC1270" s="30">
        <f>+IFERROR(ROUND(e!BP1268/e!BQ1268*100,1),0)</f>
        <v>1697.6</v>
      </c>
      <c r="AD1270" s="101">
        <f>+e!BR1268</f>
        <v>13210</v>
      </c>
      <c r="AF1270" s="5"/>
      <c r="AG1270" s="29"/>
      <c r="BG1270" s="5"/>
      <c r="BH1270" s="29"/>
      <c r="CH1270" s="5"/>
      <c r="CI1270" s="29"/>
    </row>
    <row r="1271" spans="2:87">
      <c r="B1271" s="40" t="s">
        <v>2721</v>
      </c>
      <c r="C1271" s="30" t="s">
        <v>2722</v>
      </c>
      <c r="D1271" s="30" t="s">
        <v>1609</v>
      </c>
      <c r="E1271" s="30" t="s">
        <v>2738</v>
      </c>
      <c r="F1271" s="30" t="str">
        <f t="shared" si="121"/>
        <v>佐賀県玄海町</v>
      </c>
      <c r="G1271" s="41">
        <f>+e!F1269</f>
        <v>5485</v>
      </c>
      <c r="H1271" s="41">
        <f>+e!G1269</f>
        <v>3</v>
      </c>
      <c r="I1271" s="41">
        <f>+SUM(e!H1269:K1269)</f>
        <v>4</v>
      </c>
      <c r="J1271" s="41">
        <f>+SUM(e!L1269:O1269)</f>
        <v>106831</v>
      </c>
      <c r="K1271" s="41">
        <f>+e!P1269</f>
        <v>103379</v>
      </c>
      <c r="L1271" s="41">
        <f>+SUM(e!Q1269:R1269)</f>
        <v>1199192</v>
      </c>
      <c r="M1271" s="31">
        <f>+IFERROR(ROUND(e!P1269/e!S1269,0),0)</f>
        <v>34460</v>
      </c>
      <c r="N1271" s="30">
        <f>+IFERROR(ROUND(SUM(e!T1269:V1269)/e!S1269,0),0)</f>
        <v>162</v>
      </c>
      <c r="O1271" s="30">
        <f>+IFERROR(ROUND(e!W1269/e!G1269*100,1),0)</f>
        <v>33.299999999999997</v>
      </c>
      <c r="P1271" s="41">
        <f>+e!X1269</f>
        <v>3</v>
      </c>
      <c r="Q1271" s="30">
        <f>+IFERROR(ROUND(e!Z1269/e!Y1269*100,1),0)</f>
        <v>0</v>
      </c>
      <c r="R1271" s="30">
        <f>+IFERROR(ROUND(e!AB1269/e!AA1269*100,1),0)</f>
        <v>0</v>
      </c>
      <c r="S1271" s="30">
        <f>+IFERROR(ROUND(SUM(e!AC1269:AF1269)/J1271*100,1),0)</f>
        <v>0.7</v>
      </c>
      <c r="T1271" s="30">
        <f>+IFERROR(ROUND(e!AG1269/e!Y1269*100,1),0)</f>
        <v>92.6</v>
      </c>
      <c r="U1271" s="30">
        <f>+IFERROR(ROUND(e!AH1269/SUM(e!AH1269:AJ1269)*100,1),0)</f>
        <v>100</v>
      </c>
      <c r="V1271" s="30">
        <f>+IFERROR(ROUND(e!AK1269/SUM(e!AK1269:AQ1269)*100,1),0)</f>
        <v>73.8</v>
      </c>
      <c r="W1271" s="30">
        <f>+IFERROR(ROUND(SUM(e!AR1269:BG1269)/J1271*100,1),0)</f>
        <v>7.1</v>
      </c>
      <c r="X1271" s="30">
        <f>+IFERROR(ROUND(SUM(e!BH1269:BI1269)/SUM(e!BJ1269:BK1269)*100,1),0)</f>
        <v>102.7</v>
      </c>
      <c r="Y1271" s="30">
        <f t="shared" si="122"/>
        <v>1160</v>
      </c>
      <c r="Z1271" s="30">
        <f t="shared" si="123"/>
        <v>44.7</v>
      </c>
      <c r="AA1271" s="30">
        <f>+IFERROR(ROUND(K1271/SUM(e!T1269:V1269),1),0)</f>
        <v>212.3</v>
      </c>
      <c r="AB1271" s="42">
        <f>+IFERROR(ROUND((SUM(e!BJ1269:BK1269)-SUM(e!BL1269:BO1269))/SUM(e!T1269:V1269),1),0)</f>
        <v>475.3</v>
      </c>
      <c r="AC1271" s="30">
        <f>+IFERROR(ROUND(e!BP1269/e!BQ1269*100,1),0)</f>
        <v>207</v>
      </c>
      <c r="AD1271" s="101">
        <f>+e!BR1269</f>
        <v>0</v>
      </c>
      <c r="AF1271" s="5"/>
      <c r="AG1271" s="29"/>
      <c r="BG1271" s="5"/>
      <c r="BH1271" s="29"/>
      <c r="CH1271" s="5"/>
      <c r="CI1271" s="29"/>
    </row>
    <row r="1272" spans="2:87">
      <c r="B1272" s="40" t="s">
        <v>2721</v>
      </c>
      <c r="C1272" s="30" t="s">
        <v>2722</v>
      </c>
      <c r="D1272" s="30" t="s">
        <v>1344</v>
      </c>
      <c r="E1272" s="30" t="s">
        <v>2739</v>
      </c>
      <c r="F1272" s="30" t="str">
        <f t="shared" si="121"/>
        <v>佐賀県嬉野市</v>
      </c>
      <c r="G1272" s="41">
        <f>+e!F1270</f>
        <v>24666</v>
      </c>
      <c r="H1272" s="41">
        <f>+e!G1270</f>
        <v>12</v>
      </c>
      <c r="I1272" s="41">
        <f>+SUM(e!H1270:K1270)</f>
        <v>3</v>
      </c>
      <c r="J1272" s="41">
        <f>+SUM(e!L1270:O1270)</f>
        <v>341447</v>
      </c>
      <c r="K1272" s="41">
        <f>+e!P1270</f>
        <v>479923</v>
      </c>
      <c r="L1272" s="41">
        <f>+SUM(e!Q1270:R1270)</f>
        <v>1024519</v>
      </c>
      <c r="M1272" s="31">
        <f>+IFERROR(ROUND(e!P1270/e!S1270,0),0)</f>
        <v>68560</v>
      </c>
      <c r="N1272" s="30">
        <f>+IFERROR(ROUND(SUM(e!T1270:V1270)/e!S1270,0),0)</f>
        <v>378</v>
      </c>
      <c r="O1272" s="30">
        <f>+IFERROR(ROUND(e!W1270/e!G1270*100,1),0)</f>
        <v>25</v>
      </c>
      <c r="P1272" s="41">
        <f>+e!X1270</f>
        <v>19</v>
      </c>
      <c r="Q1272" s="30">
        <f>+IFERROR(ROUND(e!Z1270/e!Y1270*100,1),0)</f>
        <v>0</v>
      </c>
      <c r="R1272" s="30">
        <f>+IFERROR(ROUND(e!AB1270/e!AA1270*100,1),0)</f>
        <v>45.8</v>
      </c>
      <c r="S1272" s="30">
        <f>+IFERROR(ROUND(SUM(e!AC1270:AF1270)/J1272*100,1),0)</f>
        <v>14.6</v>
      </c>
      <c r="T1272" s="30">
        <f>+IFERROR(ROUND(e!AG1270/e!Y1270*100,1),0)</f>
        <v>0</v>
      </c>
      <c r="U1272" s="30">
        <f>+IFERROR(ROUND(e!AH1270/SUM(e!AH1270:AJ1270)*100,1),0)</f>
        <v>19.3</v>
      </c>
      <c r="V1272" s="30">
        <f>+IFERROR(ROUND(e!AK1270/SUM(e!AK1270:AQ1270)*100,1),0)</f>
        <v>18</v>
      </c>
      <c r="W1272" s="30">
        <f>+IFERROR(ROUND(SUM(e!AR1270:BG1270)/J1272*100,1),0)</f>
        <v>5.0999999999999996</v>
      </c>
      <c r="X1272" s="30">
        <f>+IFERROR(ROUND(SUM(e!BH1270:BI1270)/SUM(e!BJ1270:BK1270)*100,1),0)</f>
        <v>94.5</v>
      </c>
      <c r="Y1272" s="30">
        <f t="shared" si="122"/>
        <v>213.5</v>
      </c>
      <c r="Z1272" s="30">
        <f t="shared" si="123"/>
        <v>86</v>
      </c>
      <c r="AA1272" s="30">
        <f>+IFERROR(ROUND(K1272/SUM(e!T1270:V1270),1),0)</f>
        <v>181.2</v>
      </c>
      <c r="AB1272" s="42">
        <f>+IFERROR(ROUND((SUM(e!BJ1270:BK1270)-SUM(e!BL1270:BO1270))/SUM(e!T1270:V1270),1),0)</f>
        <v>210.8</v>
      </c>
      <c r="AC1272" s="30">
        <f>+IFERROR(ROUND(e!BP1270/e!BQ1270*100,1),0)</f>
        <v>576.4</v>
      </c>
      <c r="AD1272" s="101">
        <f>+e!BR1270</f>
        <v>5890</v>
      </c>
      <c r="AF1272" s="5"/>
      <c r="AG1272" s="29"/>
      <c r="BG1272" s="5"/>
      <c r="BH1272" s="29"/>
      <c r="CH1272" s="5"/>
      <c r="CI1272" s="29"/>
    </row>
    <row r="1273" spans="2:87">
      <c r="B1273" s="40" t="s">
        <v>2721</v>
      </c>
      <c r="C1273" s="30" t="s">
        <v>2722</v>
      </c>
      <c r="D1273" s="30" t="s">
        <v>1466</v>
      </c>
      <c r="E1273" s="30" t="s">
        <v>2736</v>
      </c>
      <c r="F1273" s="30" t="str">
        <f t="shared" si="121"/>
        <v>佐賀県佐賀東部水道企業団</v>
      </c>
      <c r="G1273" s="41">
        <f>+e!F1271</f>
        <v>0</v>
      </c>
      <c r="H1273" s="41">
        <f>+e!G1271</f>
        <v>26</v>
      </c>
      <c r="I1273" s="41">
        <f>+SUM(e!H1271:K1271)</f>
        <v>2</v>
      </c>
      <c r="J1273" s="41">
        <f>+SUM(e!L1271:O1271)</f>
        <v>121470</v>
      </c>
      <c r="K1273" s="41">
        <f>+e!P1271</f>
        <v>2238127</v>
      </c>
      <c r="L1273" s="41">
        <f>+SUM(e!Q1271:R1271)</f>
        <v>5934678</v>
      </c>
      <c r="M1273" s="31">
        <f>+IFERROR(ROUND(e!P1271/e!S1271,0),0)</f>
        <v>101733</v>
      </c>
      <c r="N1273" s="30">
        <f>+IFERROR(ROUND(SUM(e!T1271:V1271)/e!S1271,0),0)</f>
        <v>908</v>
      </c>
      <c r="O1273" s="30">
        <f>+IFERROR(ROUND(e!W1271/e!G1271*100,1),0)</f>
        <v>57.7</v>
      </c>
      <c r="P1273" s="41">
        <f>+e!X1271</f>
        <v>19</v>
      </c>
      <c r="Q1273" s="30">
        <f>+IFERROR(ROUND(e!Z1271/e!Y1271*100,1),0)</f>
        <v>0</v>
      </c>
      <c r="R1273" s="30">
        <f>+IFERROR(ROUND(e!AB1271/e!AA1271*100,1),0)</f>
        <v>79.400000000000006</v>
      </c>
      <c r="S1273" s="30">
        <f>+IFERROR(ROUND(SUM(e!AC1271:AF1271)/J1273*100,1),0)</f>
        <v>0</v>
      </c>
      <c r="T1273" s="30">
        <f>+IFERROR(ROUND(e!AG1271/e!Y1271*100,1),0)</f>
        <v>100</v>
      </c>
      <c r="U1273" s="30">
        <f>+IFERROR(ROUND(e!AH1271/SUM(e!AH1271:AJ1271)*100,1),0)</f>
        <v>100</v>
      </c>
      <c r="V1273" s="30">
        <f>+IFERROR(ROUND(e!AK1271/SUM(e!AK1271:AQ1271)*100,1),0)</f>
        <v>100</v>
      </c>
      <c r="W1273" s="30">
        <f>+IFERROR(ROUND(SUM(e!AR1271:BG1271)/J1273*100,1),0)</f>
        <v>35.799999999999997</v>
      </c>
      <c r="X1273" s="30">
        <f>+IFERROR(ROUND(SUM(e!BH1271:BI1271)/SUM(e!BJ1271:BK1271)*100,1),0)</f>
        <v>107.6</v>
      </c>
      <c r="Y1273" s="30">
        <f t="shared" si="122"/>
        <v>265.2</v>
      </c>
      <c r="Z1273" s="30">
        <f t="shared" si="123"/>
        <v>106.3</v>
      </c>
      <c r="AA1273" s="30">
        <f>+IFERROR(ROUND(K1273/SUM(e!T1271:V1271),1),0)</f>
        <v>112.1</v>
      </c>
      <c r="AB1273" s="42">
        <f>+IFERROR(ROUND((SUM(e!BJ1271:BK1271)-SUM(e!BL1271:BO1271))/SUM(e!T1271:V1271),1),0)</f>
        <v>105.5</v>
      </c>
      <c r="AC1273" s="30">
        <f>+IFERROR(ROUND(e!BP1271/e!BQ1271*100,1),0)</f>
        <v>158.19999999999999</v>
      </c>
      <c r="AD1273" s="101">
        <f>+e!BR1271</f>
        <v>0</v>
      </c>
      <c r="AF1273" s="5"/>
      <c r="AG1273" s="29"/>
      <c r="BG1273" s="5"/>
      <c r="BH1273" s="29"/>
      <c r="CH1273" s="5"/>
      <c r="CI1273" s="29"/>
    </row>
    <row r="1274" spans="2:87">
      <c r="B1274" s="40" t="s">
        <v>2721</v>
      </c>
      <c r="C1274" s="30" t="s">
        <v>2722</v>
      </c>
      <c r="D1274" s="30" t="s">
        <v>1468</v>
      </c>
      <c r="E1274" s="30" t="s">
        <v>2740</v>
      </c>
      <c r="F1274" s="30" t="str">
        <f t="shared" si="121"/>
        <v>佐賀県佐賀西部広域水道企業団</v>
      </c>
      <c r="G1274" s="41">
        <f>+e!F1272</f>
        <v>0</v>
      </c>
      <c r="H1274" s="41">
        <f>+e!G1272</f>
        <v>17</v>
      </c>
      <c r="I1274" s="41">
        <f>+SUM(e!H1272:K1272)</f>
        <v>1</v>
      </c>
      <c r="J1274" s="41">
        <f>+SUM(e!L1272:O1272)</f>
        <v>86107</v>
      </c>
      <c r="K1274" s="41">
        <f>+e!P1272</f>
        <v>1218171</v>
      </c>
      <c r="L1274" s="41">
        <f>+SUM(e!Q1272:R1272)</f>
        <v>5224259</v>
      </c>
      <c r="M1274" s="31">
        <f>+IFERROR(ROUND(e!P1272/e!S1272,0),0)</f>
        <v>71657</v>
      </c>
      <c r="N1274" s="30">
        <f>+IFERROR(ROUND(SUM(e!T1272:V1272)/e!S1272,0),0)</f>
        <v>715</v>
      </c>
      <c r="O1274" s="30">
        <f>+IFERROR(ROUND(e!W1272/e!G1272*100,1),0)</f>
        <v>70.599999999999994</v>
      </c>
      <c r="P1274" s="41">
        <f>+e!X1272</f>
        <v>23</v>
      </c>
      <c r="Q1274" s="30">
        <f>+IFERROR(ROUND(e!Z1272/e!Y1272*100,1),0)</f>
        <v>0</v>
      </c>
      <c r="R1274" s="30">
        <f>+IFERROR(ROUND(e!AB1272/e!AA1272*100,1),0)</f>
        <v>91.2</v>
      </c>
      <c r="S1274" s="30">
        <f>+IFERROR(ROUND(SUM(e!AC1272:AF1272)/J1274*100,1),0)</f>
        <v>0</v>
      </c>
      <c r="T1274" s="30">
        <f>+IFERROR(ROUND(e!AG1272/e!Y1272*100,1),0)</f>
        <v>100</v>
      </c>
      <c r="U1274" s="30">
        <f>+IFERROR(ROUND(e!AH1272/SUM(e!AH1272:AJ1272)*100,1),0)</f>
        <v>100</v>
      </c>
      <c r="V1274" s="30">
        <f>+IFERROR(ROUND(e!AK1272/SUM(e!AK1272:AQ1272)*100,1),0)</f>
        <v>100</v>
      </c>
      <c r="W1274" s="30">
        <f>+IFERROR(ROUND(SUM(e!AR1272:BG1272)/J1274*100,1),0)</f>
        <v>46.4</v>
      </c>
      <c r="X1274" s="30">
        <f>+IFERROR(ROUND(SUM(e!BH1272:BI1272)/SUM(e!BJ1272:BK1272)*100,1),0)</f>
        <v>97</v>
      </c>
      <c r="Y1274" s="30">
        <f t="shared" si="122"/>
        <v>428.9</v>
      </c>
      <c r="Z1274" s="30">
        <f t="shared" si="123"/>
        <v>93.7</v>
      </c>
      <c r="AA1274" s="30">
        <f>+IFERROR(ROUND(K1274/SUM(e!T1272:V1272),1),0)</f>
        <v>100.2</v>
      </c>
      <c r="AB1274" s="42">
        <f>+IFERROR(ROUND((SUM(e!BJ1272:BK1272)-SUM(e!BL1272:BO1272))/SUM(e!T1272:V1272),1),0)</f>
        <v>106.9</v>
      </c>
      <c r="AC1274" s="30">
        <f>+IFERROR(ROUND(e!BP1272/e!BQ1272*100,1),0)</f>
        <v>225.2</v>
      </c>
      <c r="AD1274" s="101">
        <f>+e!BR1272</f>
        <v>0</v>
      </c>
      <c r="AF1274" s="5"/>
      <c r="AG1274" s="29"/>
      <c r="BG1274" s="5"/>
      <c r="BH1274" s="29"/>
      <c r="CH1274" s="5"/>
      <c r="CI1274" s="29"/>
    </row>
    <row r="1275" spans="2:87">
      <c r="B1275" s="40" t="s">
        <v>2741</v>
      </c>
      <c r="C1275" s="30" t="s">
        <v>2742</v>
      </c>
      <c r="D1275" s="30" t="s">
        <v>1280</v>
      </c>
      <c r="E1275" s="30" t="s">
        <v>2743</v>
      </c>
      <c r="F1275" s="30" t="str">
        <f t="shared" si="121"/>
        <v>長崎県長崎市（長崎）</v>
      </c>
      <c r="G1275" s="41">
        <f>+e!F1273</f>
        <v>374145</v>
      </c>
      <c r="H1275" s="41">
        <f>+e!G1273</f>
        <v>190</v>
      </c>
      <c r="I1275" s="41">
        <f>+SUM(e!H1273:K1273)</f>
        <v>7</v>
      </c>
      <c r="J1275" s="41">
        <f>+SUM(e!L1273:O1273)</f>
        <v>2029104</v>
      </c>
      <c r="K1275" s="41">
        <f>+e!P1273</f>
        <v>9153294</v>
      </c>
      <c r="L1275" s="41">
        <f>+SUM(e!Q1273:R1273)</f>
        <v>13411867</v>
      </c>
      <c r="M1275" s="31">
        <f>+IFERROR(ROUND(e!P1273/e!S1273,0),0)</f>
        <v>62267</v>
      </c>
      <c r="N1275" s="30">
        <f>+IFERROR(ROUND(SUM(e!T1273:V1273)/e!S1273,0),0)</f>
        <v>246</v>
      </c>
      <c r="O1275" s="30">
        <f>+IFERROR(ROUND(e!W1273/e!G1273*100,1),0)</f>
        <v>47.9</v>
      </c>
      <c r="P1275" s="41">
        <f>+e!X1273</f>
        <v>15</v>
      </c>
      <c r="Q1275" s="30">
        <f>+IFERROR(ROUND(e!Z1273/e!Y1273*100,1),0)</f>
        <v>12.2</v>
      </c>
      <c r="R1275" s="30">
        <f>+IFERROR(ROUND(e!AB1273/e!AA1273*100,1),0)</f>
        <v>34.6</v>
      </c>
      <c r="S1275" s="30">
        <f>+IFERROR(ROUND(SUM(e!AC1273:AF1273)/J1275*100,1),0)</f>
        <v>17.600000000000001</v>
      </c>
      <c r="T1275" s="30">
        <f>+IFERROR(ROUND(e!AG1273/e!Y1273*100,1),0)</f>
        <v>11</v>
      </c>
      <c r="U1275" s="30">
        <f>+IFERROR(ROUND(e!AH1273/SUM(e!AH1273:AJ1273)*100,1),0)</f>
        <v>11.5</v>
      </c>
      <c r="V1275" s="30">
        <f>+IFERROR(ROUND(e!AK1273/SUM(e!AK1273:AQ1273)*100,1),0)</f>
        <v>34.5</v>
      </c>
      <c r="W1275" s="30">
        <f>+IFERROR(ROUND(SUM(e!AR1273:BG1273)/J1275*100,1),0)</f>
        <v>15.3</v>
      </c>
      <c r="X1275" s="30">
        <f>+IFERROR(ROUND(SUM(e!BH1273:BI1273)/SUM(e!BJ1273:BK1273)*100,1),0)</f>
        <v>117.6</v>
      </c>
      <c r="Y1275" s="30">
        <f t="shared" si="122"/>
        <v>146.5</v>
      </c>
      <c r="Z1275" s="30">
        <f t="shared" si="123"/>
        <v>111.2</v>
      </c>
      <c r="AA1275" s="30">
        <f>+IFERROR(ROUND(K1275/SUM(e!T1273:V1273),1),0)</f>
        <v>252.7</v>
      </c>
      <c r="AB1275" s="42">
        <f>+IFERROR(ROUND((SUM(e!BJ1273:BK1273)-SUM(e!BL1273:BO1273))/SUM(e!T1273:V1273),1),0)</f>
        <v>227.3</v>
      </c>
      <c r="AC1275" s="30">
        <f>+IFERROR(ROUND(e!BP1273/e!BQ1273*100,1),0)</f>
        <v>554.70000000000005</v>
      </c>
      <c r="AD1275" s="101">
        <f>+e!BR1273</f>
        <v>0</v>
      </c>
      <c r="AF1275" s="5"/>
      <c r="AG1275" s="29"/>
      <c r="BG1275" s="5"/>
      <c r="BH1275" s="29"/>
      <c r="CH1275" s="5"/>
      <c r="CI1275" s="29"/>
    </row>
    <row r="1276" spans="2:87">
      <c r="B1276" s="40" t="s">
        <v>2741</v>
      </c>
      <c r="C1276" s="30" t="s">
        <v>2742</v>
      </c>
      <c r="D1276" s="30" t="s">
        <v>1282</v>
      </c>
      <c r="E1276" s="30" t="s">
        <v>2744</v>
      </c>
      <c r="F1276" s="30" t="str">
        <f t="shared" si="121"/>
        <v>長崎県佐世保市</v>
      </c>
      <c r="G1276" s="41">
        <f>+e!F1274</f>
        <v>227663</v>
      </c>
      <c r="H1276" s="41">
        <f>+e!G1274</f>
        <v>184</v>
      </c>
      <c r="I1276" s="41">
        <f>+SUM(e!H1274:K1274)</f>
        <v>9</v>
      </c>
      <c r="J1276" s="41">
        <f>+SUM(e!L1274:O1274)</f>
        <v>1506372</v>
      </c>
      <c r="K1276" s="41">
        <f>+e!P1274</f>
        <v>5596782</v>
      </c>
      <c r="L1276" s="41">
        <f>+SUM(e!Q1274:R1274)</f>
        <v>27372043</v>
      </c>
      <c r="M1276" s="31">
        <f>+IFERROR(ROUND(e!P1274/e!S1274,0),0)</f>
        <v>45502</v>
      </c>
      <c r="N1276" s="30">
        <f>+IFERROR(ROUND(SUM(e!T1274:V1274)/e!S1274,0),0)</f>
        <v>193</v>
      </c>
      <c r="O1276" s="30">
        <f>+IFERROR(ROUND(e!W1274/e!G1274*100,1),0)</f>
        <v>73.400000000000006</v>
      </c>
      <c r="P1276" s="41">
        <f>+e!X1274</f>
        <v>17</v>
      </c>
      <c r="Q1276" s="30">
        <f>+IFERROR(ROUND(e!Z1274/e!Y1274*100,1),0)</f>
        <v>0</v>
      </c>
      <c r="R1276" s="30">
        <f>+IFERROR(ROUND(e!AB1274/e!AA1274*100,1),0)</f>
        <v>35.4</v>
      </c>
      <c r="S1276" s="30">
        <f>+IFERROR(ROUND(SUM(e!AC1274:AF1274)/J1276*100,1),0)</f>
        <v>25.4</v>
      </c>
      <c r="T1276" s="30">
        <f>+IFERROR(ROUND(e!AG1274/e!Y1274*100,1),0)</f>
        <v>45.9</v>
      </c>
      <c r="U1276" s="30">
        <f>+IFERROR(ROUND(e!AH1274/SUM(e!AH1274:AJ1274)*100,1),0)</f>
        <v>27.1</v>
      </c>
      <c r="V1276" s="30">
        <f>+IFERROR(ROUND(e!AK1274/SUM(e!AK1274:AQ1274)*100,1),0)</f>
        <v>11.7</v>
      </c>
      <c r="W1276" s="30">
        <f>+IFERROR(ROUND(SUM(e!AR1274:BG1274)/J1276*100,1),0)</f>
        <v>6.6</v>
      </c>
      <c r="X1276" s="30">
        <f>+IFERROR(ROUND(SUM(e!BH1274:BI1274)/SUM(e!BJ1274:BK1274)*100,1),0)</f>
        <v>111.2</v>
      </c>
      <c r="Y1276" s="30">
        <f t="shared" si="122"/>
        <v>489.1</v>
      </c>
      <c r="Z1276" s="30">
        <f t="shared" si="123"/>
        <v>108</v>
      </c>
      <c r="AA1276" s="30">
        <f>+IFERROR(ROUND(K1276/SUM(e!T1274:V1274),1),0)</f>
        <v>235.4</v>
      </c>
      <c r="AB1276" s="42">
        <f>+IFERROR(ROUND((SUM(e!BJ1274:BK1274)-SUM(e!BL1274:BO1274))/SUM(e!T1274:V1274),1),0)</f>
        <v>217.9</v>
      </c>
      <c r="AC1276" s="30">
        <f>+IFERROR(ROUND(e!BP1274/e!BQ1274*100,1),0)</f>
        <v>186.8</v>
      </c>
      <c r="AD1276" s="101">
        <f>+e!BR1274</f>
        <v>0</v>
      </c>
      <c r="AF1276" s="5"/>
      <c r="AG1276" s="29"/>
      <c r="BG1276" s="5"/>
      <c r="BH1276" s="29"/>
      <c r="CH1276" s="5"/>
      <c r="CI1276" s="29"/>
    </row>
    <row r="1277" spans="2:87">
      <c r="B1277" s="40" t="s">
        <v>2741</v>
      </c>
      <c r="C1277" s="30" t="s">
        <v>2742</v>
      </c>
      <c r="D1277" s="30" t="s">
        <v>1284</v>
      </c>
      <c r="E1277" s="30" t="s">
        <v>2745</v>
      </c>
      <c r="F1277" s="30" t="str">
        <f t="shared" si="121"/>
        <v>長崎県平戸市</v>
      </c>
      <c r="G1277" s="41">
        <f>+e!F1275</f>
        <v>29234</v>
      </c>
      <c r="H1277" s="41">
        <f>+e!G1275</f>
        <v>18</v>
      </c>
      <c r="I1277" s="41">
        <f>+SUM(e!H1275:K1275)</f>
        <v>17</v>
      </c>
      <c r="J1277" s="41">
        <f>+SUM(e!L1275:O1275)</f>
        <v>669528</v>
      </c>
      <c r="K1277" s="41">
        <f>+e!P1275</f>
        <v>755805</v>
      </c>
      <c r="L1277" s="41">
        <f>+SUM(e!Q1275:R1275)</f>
        <v>5791715</v>
      </c>
      <c r="M1277" s="31">
        <f>+IFERROR(ROUND(e!P1275/e!S1275,0),0)</f>
        <v>50387</v>
      </c>
      <c r="N1277" s="30">
        <f>+IFERROR(ROUND(SUM(e!T1275:V1275)/e!S1275,0),0)</f>
        <v>196</v>
      </c>
      <c r="O1277" s="30">
        <f>+IFERROR(ROUND(e!W1275/e!G1275*100,1),0)</f>
        <v>72.2</v>
      </c>
      <c r="P1277" s="41">
        <f>+e!X1275</f>
        <v>11</v>
      </c>
      <c r="Q1277" s="30">
        <f>+IFERROR(ROUND(e!Z1275/e!Y1275*100,1),0)</f>
        <v>0</v>
      </c>
      <c r="R1277" s="30">
        <f>+IFERROR(ROUND(e!AB1275/e!AA1275*100,1),0)</f>
        <v>64.8</v>
      </c>
      <c r="S1277" s="30">
        <f>+IFERROR(ROUND(SUM(e!AC1275:AF1275)/J1277*100,1),0)</f>
        <v>18.8</v>
      </c>
      <c r="T1277" s="30">
        <f>+IFERROR(ROUND(e!AG1275/e!Y1275*100,1),0)</f>
        <v>17.899999999999999</v>
      </c>
      <c r="U1277" s="30">
        <f>+IFERROR(ROUND(e!AH1275/SUM(e!AH1275:AJ1275)*100,1),0)</f>
        <v>0</v>
      </c>
      <c r="V1277" s="30">
        <f>+IFERROR(ROUND(e!AK1275/SUM(e!AK1275:AQ1275)*100,1),0)</f>
        <v>4</v>
      </c>
      <c r="W1277" s="30">
        <f>+IFERROR(ROUND(SUM(e!AR1275:BG1275)/J1277*100,1),0)</f>
        <v>0.3</v>
      </c>
      <c r="X1277" s="30">
        <f>+IFERROR(ROUND(SUM(e!BH1275:BI1275)/SUM(e!BJ1275:BK1275)*100,1),0)</f>
        <v>114.7</v>
      </c>
      <c r="Y1277" s="30">
        <f t="shared" si="122"/>
        <v>766.3</v>
      </c>
      <c r="Z1277" s="30">
        <f t="shared" si="123"/>
        <v>109.8</v>
      </c>
      <c r="AA1277" s="30">
        <f>+IFERROR(ROUND(K1277/SUM(e!T1275:V1275),1),0)</f>
        <v>256.7</v>
      </c>
      <c r="AB1277" s="42">
        <f>+IFERROR(ROUND((SUM(e!BJ1275:BK1275)-SUM(e!BL1275:BO1275))/SUM(e!T1275:V1275),1),0)</f>
        <v>233.7</v>
      </c>
      <c r="AC1277" s="30">
        <f>+IFERROR(ROUND(e!BP1275/e!BQ1275*100,1),0)</f>
        <v>275.89999999999998</v>
      </c>
      <c r="AD1277" s="101">
        <f>+e!BR1275</f>
        <v>0</v>
      </c>
      <c r="AF1277" s="5"/>
      <c r="AG1277" s="29"/>
      <c r="BG1277" s="5"/>
      <c r="BH1277" s="29"/>
      <c r="CH1277" s="5"/>
      <c r="CI1277" s="29"/>
    </row>
    <row r="1278" spans="2:87">
      <c r="B1278" s="40" t="s">
        <v>2741</v>
      </c>
      <c r="C1278" s="30" t="s">
        <v>2742</v>
      </c>
      <c r="D1278" s="30" t="s">
        <v>1288</v>
      </c>
      <c r="E1278" s="30" t="s">
        <v>2746</v>
      </c>
      <c r="F1278" s="30" t="str">
        <f t="shared" si="121"/>
        <v>長崎県大村市</v>
      </c>
      <c r="G1278" s="41">
        <f>+e!F1276</f>
        <v>92771</v>
      </c>
      <c r="H1278" s="41">
        <f>+e!G1276</f>
        <v>30</v>
      </c>
      <c r="I1278" s="41">
        <f>+SUM(e!H1276:K1276)</f>
        <v>27</v>
      </c>
      <c r="J1278" s="41">
        <f>+SUM(e!L1276:O1276)</f>
        <v>645755</v>
      </c>
      <c r="K1278" s="41">
        <f>+e!P1276</f>
        <v>1933174</v>
      </c>
      <c r="L1278" s="41">
        <f>+SUM(e!Q1276:R1276)</f>
        <v>11003009</v>
      </c>
      <c r="M1278" s="31">
        <f>+IFERROR(ROUND(e!P1276/e!S1276,0),0)</f>
        <v>74353</v>
      </c>
      <c r="N1278" s="30">
        <f>+IFERROR(ROUND(SUM(e!T1276:V1276)/e!S1276,0),0)</f>
        <v>365</v>
      </c>
      <c r="O1278" s="30">
        <f>+IFERROR(ROUND(e!W1276/e!G1276*100,1),0)</f>
        <v>83.3</v>
      </c>
      <c r="P1278" s="41">
        <f>+e!X1276</f>
        <v>7</v>
      </c>
      <c r="Q1278" s="30">
        <f>+IFERROR(ROUND(e!Z1276/e!Y1276*100,1),0)</f>
        <v>2.5</v>
      </c>
      <c r="R1278" s="30">
        <f>+IFERROR(ROUND(e!AB1276/e!AA1276*100,1),0)</f>
        <v>75.900000000000006</v>
      </c>
      <c r="S1278" s="30">
        <f>+IFERROR(ROUND(SUM(e!AC1276:AF1276)/J1278*100,1),0)</f>
        <v>10</v>
      </c>
      <c r="T1278" s="30">
        <f>+IFERROR(ROUND(e!AG1276/e!Y1276*100,1),0)</f>
        <v>0</v>
      </c>
      <c r="U1278" s="30">
        <f>+IFERROR(ROUND(e!AH1276/SUM(e!AH1276:AJ1276)*100,1),0)</f>
        <v>18.600000000000001</v>
      </c>
      <c r="V1278" s="30">
        <f>+IFERROR(ROUND(e!AK1276/SUM(e!AK1276:AQ1276)*100,1),0)</f>
        <v>55.5</v>
      </c>
      <c r="W1278" s="30">
        <f>+IFERROR(ROUND(SUM(e!AR1276:BG1276)/J1278*100,1),0)</f>
        <v>12.9</v>
      </c>
      <c r="X1278" s="30">
        <f>+IFERROR(ROUND(SUM(e!BH1276:BI1276)/SUM(e!BJ1276:BK1276)*100,1),0)</f>
        <v>112.9</v>
      </c>
      <c r="Y1278" s="30">
        <f t="shared" si="122"/>
        <v>569.20000000000005</v>
      </c>
      <c r="Z1278" s="30">
        <f t="shared" si="123"/>
        <v>107.6</v>
      </c>
      <c r="AA1278" s="30">
        <f>+IFERROR(ROUND(K1278/SUM(e!T1276:V1276),1),0)</f>
        <v>204</v>
      </c>
      <c r="AB1278" s="42">
        <f>+IFERROR(ROUND((SUM(e!BJ1276:BK1276)-SUM(e!BL1276:BO1276))/SUM(e!T1276:V1276),1),0)</f>
        <v>189.6</v>
      </c>
      <c r="AC1278" s="30">
        <f>+IFERROR(ROUND(e!BP1276/e!BQ1276*100,1),0)</f>
        <v>108.1</v>
      </c>
      <c r="AD1278" s="101">
        <f>+e!BR1276</f>
        <v>0</v>
      </c>
      <c r="AF1278" s="5"/>
      <c r="AG1278" s="29"/>
      <c r="BG1278" s="5"/>
      <c r="BH1278" s="29"/>
      <c r="CH1278" s="5"/>
      <c r="CI1278" s="29"/>
    </row>
    <row r="1279" spans="2:87">
      <c r="B1279" s="40" t="s">
        <v>2741</v>
      </c>
      <c r="C1279" s="30" t="s">
        <v>2742</v>
      </c>
      <c r="D1279" s="30" t="s">
        <v>1290</v>
      </c>
      <c r="E1279" s="30" t="s">
        <v>2747</v>
      </c>
      <c r="F1279" s="30" t="str">
        <f t="shared" si="121"/>
        <v>長崎県諫早市</v>
      </c>
      <c r="G1279" s="41">
        <f>+e!F1277</f>
        <v>125365</v>
      </c>
      <c r="H1279" s="41">
        <f>+e!G1277</f>
        <v>54</v>
      </c>
      <c r="I1279" s="41">
        <f>+SUM(e!H1277:K1277)</f>
        <v>56</v>
      </c>
      <c r="J1279" s="41">
        <f>+SUM(e!L1277:O1277)</f>
        <v>989733</v>
      </c>
      <c r="K1279" s="41">
        <f>+e!P1277</f>
        <v>2279084</v>
      </c>
      <c r="L1279" s="41">
        <f>+SUM(e!Q1277:R1277)</f>
        <v>6897690</v>
      </c>
      <c r="M1279" s="31">
        <f>+IFERROR(ROUND(e!P1277/e!S1277,0),0)</f>
        <v>73519</v>
      </c>
      <c r="N1279" s="30">
        <f>+IFERROR(ROUND(SUM(e!T1277:V1277)/e!S1277,0),0)</f>
        <v>403</v>
      </c>
      <c r="O1279" s="30">
        <f>+IFERROR(ROUND(e!W1277/e!G1277*100,1),0)</f>
        <v>46.3</v>
      </c>
      <c r="P1279" s="41">
        <f>+e!X1277</f>
        <v>2</v>
      </c>
      <c r="Q1279" s="30">
        <f>+IFERROR(ROUND(e!Z1277/e!Y1277*100,1),0)</f>
        <v>0</v>
      </c>
      <c r="R1279" s="30">
        <f>+IFERROR(ROUND(e!AB1277/e!AA1277*100,1),0)</f>
        <v>68.900000000000006</v>
      </c>
      <c r="S1279" s="30">
        <f>+IFERROR(ROUND(SUM(e!AC1277:AF1277)/J1279*100,1),0)</f>
        <v>13.8</v>
      </c>
      <c r="T1279" s="30">
        <f>+IFERROR(ROUND(e!AG1277/e!Y1277*100,1),0)</f>
        <v>9.3000000000000007</v>
      </c>
      <c r="U1279" s="30">
        <f>+IFERROR(ROUND(e!AH1277/SUM(e!AH1277:AJ1277)*100,1),0)</f>
        <v>0</v>
      </c>
      <c r="V1279" s="30">
        <f>+IFERROR(ROUND(e!AK1277/SUM(e!AK1277:AQ1277)*100,1),0)</f>
        <v>58.5</v>
      </c>
      <c r="W1279" s="30">
        <f>+IFERROR(ROUND(SUM(e!AR1277:BG1277)/J1279*100,1),0)</f>
        <v>17.100000000000001</v>
      </c>
      <c r="X1279" s="30">
        <f>+IFERROR(ROUND(SUM(e!BH1277:BI1277)/SUM(e!BJ1277:BK1277)*100,1),0)</f>
        <v>109.1</v>
      </c>
      <c r="Y1279" s="30">
        <f t="shared" si="122"/>
        <v>302.7</v>
      </c>
      <c r="Z1279" s="30">
        <f t="shared" si="123"/>
        <v>103.4</v>
      </c>
      <c r="AA1279" s="30">
        <f>+IFERROR(ROUND(K1279/SUM(e!T1277:V1277),1),0)</f>
        <v>182.3</v>
      </c>
      <c r="AB1279" s="42">
        <f>+IFERROR(ROUND((SUM(e!BJ1277:BK1277)-SUM(e!BL1277:BO1277))/SUM(e!T1277:V1277),1),0)</f>
        <v>176.3</v>
      </c>
      <c r="AC1279" s="30">
        <f>+IFERROR(ROUND(e!BP1277/e!BQ1277*100,1),0)</f>
        <v>742.2</v>
      </c>
      <c r="AD1279" s="101">
        <f>+e!BR1277</f>
        <v>0</v>
      </c>
      <c r="AF1279" s="5"/>
      <c r="AG1279" s="29"/>
      <c r="BG1279" s="5"/>
      <c r="BH1279" s="29"/>
      <c r="CH1279" s="5"/>
      <c r="CI1279" s="29"/>
    </row>
    <row r="1280" spans="2:87">
      <c r="B1280" s="40" t="s">
        <v>2741</v>
      </c>
      <c r="C1280" s="30" t="s">
        <v>2742</v>
      </c>
      <c r="D1280" s="30" t="s">
        <v>1298</v>
      </c>
      <c r="E1280" s="30" t="s">
        <v>2748</v>
      </c>
      <c r="F1280" s="30" t="str">
        <f t="shared" si="121"/>
        <v>長崎県松浦市</v>
      </c>
      <c r="G1280" s="41">
        <f>+e!F1278</f>
        <v>21890</v>
      </c>
      <c r="H1280" s="41">
        <f>+e!G1278</f>
        <v>16</v>
      </c>
      <c r="I1280" s="41">
        <f>+SUM(e!H1278:K1278)</f>
        <v>29</v>
      </c>
      <c r="J1280" s="41">
        <f>+SUM(e!L1278:O1278)</f>
        <v>479709</v>
      </c>
      <c r="K1280" s="41">
        <f>+e!P1278</f>
        <v>437241</v>
      </c>
      <c r="L1280" s="41">
        <f>+SUM(e!Q1278:R1278)</f>
        <v>1758777</v>
      </c>
      <c r="M1280" s="31">
        <f>+IFERROR(ROUND(e!P1278/e!S1278,0),0)</f>
        <v>43724</v>
      </c>
      <c r="N1280" s="30">
        <f>+IFERROR(ROUND(SUM(e!T1278:V1278)/e!S1278,0),0)</f>
        <v>323</v>
      </c>
      <c r="O1280" s="30">
        <f>+IFERROR(ROUND(e!W1278/e!G1278*100,1),0)</f>
        <v>50</v>
      </c>
      <c r="P1280" s="41">
        <f>+e!X1278</f>
        <v>5</v>
      </c>
      <c r="Q1280" s="30">
        <f>+IFERROR(ROUND(e!Z1278/e!Y1278*100,1),0)</f>
        <v>0</v>
      </c>
      <c r="R1280" s="30">
        <f>+IFERROR(ROUND(e!AB1278/e!AA1278*100,1),0)</f>
        <v>55.6</v>
      </c>
      <c r="S1280" s="30">
        <f>+IFERROR(ROUND(SUM(e!AC1278:AF1278)/J1280*100,1),0)</f>
        <v>24.4</v>
      </c>
      <c r="T1280" s="30">
        <f>+IFERROR(ROUND(e!AG1278/e!Y1278*100,1),0)</f>
        <v>0</v>
      </c>
      <c r="U1280" s="30">
        <f>+IFERROR(ROUND(e!AH1278/SUM(e!AH1278:AJ1278)*100,1),0)</f>
        <v>0</v>
      </c>
      <c r="V1280" s="30">
        <f>+IFERROR(ROUND(e!AK1278/SUM(e!AK1278:AQ1278)*100,1),0)</f>
        <v>0</v>
      </c>
      <c r="W1280" s="30">
        <f>+IFERROR(ROUND(SUM(e!AR1278:BG1278)/J1280*100,1),0)</f>
        <v>0.4</v>
      </c>
      <c r="X1280" s="30">
        <f>+IFERROR(ROUND(SUM(e!BH1278:BI1278)/SUM(e!BJ1278:BK1278)*100,1),0)</f>
        <v>91.2</v>
      </c>
      <c r="Y1280" s="30">
        <f t="shared" si="122"/>
        <v>402.2</v>
      </c>
      <c r="Z1280" s="30">
        <f t="shared" si="123"/>
        <v>75</v>
      </c>
      <c r="AA1280" s="30">
        <f>+IFERROR(ROUND(K1280/SUM(e!T1278:V1278),1),0)</f>
        <v>135.5</v>
      </c>
      <c r="AB1280" s="42">
        <f>+IFERROR(ROUND((SUM(e!BJ1278:BK1278)-SUM(e!BL1278:BO1278))/SUM(e!T1278:V1278),1),0)</f>
        <v>180.6</v>
      </c>
      <c r="AC1280" s="30">
        <f>+IFERROR(ROUND(e!BP1278/e!BQ1278*100,1),0)</f>
        <v>222.3</v>
      </c>
      <c r="AD1280" s="101">
        <f>+e!BR1278</f>
        <v>0</v>
      </c>
      <c r="AF1280" s="5"/>
      <c r="AG1280" s="29"/>
      <c r="BG1280" s="5"/>
      <c r="BH1280" s="29"/>
      <c r="CH1280" s="5"/>
      <c r="CI1280" s="29"/>
    </row>
    <row r="1281" spans="2:87">
      <c r="B1281" s="40" t="s">
        <v>2741</v>
      </c>
      <c r="C1281" s="30" t="s">
        <v>2742</v>
      </c>
      <c r="D1281" s="30" t="s">
        <v>1302</v>
      </c>
      <c r="E1281" s="30" t="s">
        <v>2749</v>
      </c>
      <c r="F1281" s="30" t="str">
        <f t="shared" si="121"/>
        <v>長崎県佐々町</v>
      </c>
      <c r="G1281" s="41">
        <f>+e!F1279</f>
        <v>13797</v>
      </c>
      <c r="H1281" s="41">
        <f>+e!G1279</f>
        <v>8</v>
      </c>
      <c r="I1281" s="41">
        <f>+SUM(e!H1279:K1279)</f>
        <v>1</v>
      </c>
      <c r="J1281" s="41">
        <f>+SUM(e!L1279:O1279)</f>
        <v>99432</v>
      </c>
      <c r="K1281" s="41">
        <f>+e!P1279</f>
        <v>335022</v>
      </c>
      <c r="L1281" s="41">
        <f>+SUM(e!Q1279:R1279)</f>
        <v>405035</v>
      </c>
      <c r="M1281" s="31">
        <f>+IFERROR(ROUND(e!P1279/e!S1279,0),0)</f>
        <v>55837</v>
      </c>
      <c r="N1281" s="30">
        <f>+IFERROR(ROUND(SUM(e!T1279:V1279)/e!S1279,0),0)</f>
        <v>353</v>
      </c>
      <c r="O1281" s="30">
        <f>+IFERROR(ROUND(e!W1279/e!G1279*100,1),0)</f>
        <v>37.5</v>
      </c>
      <c r="P1281" s="41">
        <f>+e!X1279</f>
        <v>5</v>
      </c>
      <c r="Q1281" s="30">
        <f>+IFERROR(ROUND(e!Z1279/e!Y1279*100,1),0)</f>
        <v>0</v>
      </c>
      <c r="R1281" s="30">
        <f>+IFERROR(ROUND(e!AB1279/e!AA1279*100,1),0)</f>
        <v>28.2</v>
      </c>
      <c r="S1281" s="30">
        <f>+IFERROR(ROUND(SUM(e!AC1279:AF1279)/J1281*100,1),0)</f>
        <v>13.4</v>
      </c>
      <c r="T1281" s="30">
        <f>+IFERROR(ROUND(e!AG1279/e!Y1279*100,1),0)</f>
        <v>0</v>
      </c>
      <c r="U1281" s="30">
        <f>+IFERROR(ROUND(e!AH1279/SUM(e!AH1279:AJ1279)*100,1),0)</f>
        <v>100</v>
      </c>
      <c r="V1281" s="30">
        <f>+IFERROR(ROUND(e!AK1279/SUM(e!AK1279:AQ1279)*100,1),0)</f>
        <v>15.2</v>
      </c>
      <c r="W1281" s="30">
        <f>+IFERROR(ROUND(SUM(e!AR1279:BG1279)/J1281*100,1),0)</f>
        <v>4.7</v>
      </c>
      <c r="X1281" s="30">
        <f>+IFERROR(ROUND(SUM(e!BH1279:BI1279)/SUM(e!BJ1279:BK1279)*100,1),0)</f>
        <v>146.69999999999999</v>
      </c>
      <c r="Y1281" s="30">
        <f t="shared" si="122"/>
        <v>120.9</v>
      </c>
      <c r="Z1281" s="30">
        <f t="shared" si="123"/>
        <v>147.19999999999999</v>
      </c>
      <c r="AA1281" s="30">
        <f>+IFERROR(ROUND(K1281/SUM(e!T1279:V1279),1),0)</f>
        <v>158.19999999999999</v>
      </c>
      <c r="AB1281" s="42">
        <f>+IFERROR(ROUND((SUM(e!BJ1279:BK1279)-SUM(e!BL1279:BO1279))/SUM(e!T1279:V1279),1),0)</f>
        <v>107.5</v>
      </c>
      <c r="AC1281" s="30">
        <f>+IFERROR(ROUND(e!BP1279/e!BQ1279*100,1),0)</f>
        <v>1825.9</v>
      </c>
      <c r="AD1281" s="101">
        <f>+e!BR1279</f>
        <v>0</v>
      </c>
      <c r="AF1281" s="5"/>
      <c r="AG1281" s="29"/>
      <c r="BG1281" s="5"/>
      <c r="BH1281" s="29"/>
      <c r="CH1281" s="5"/>
      <c r="CI1281" s="29"/>
    </row>
    <row r="1282" spans="2:87">
      <c r="B1282" s="40" t="s">
        <v>2741</v>
      </c>
      <c r="C1282" s="30" t="s">
        <v>2742</v>
      </c>
      <c r="D1282" s="30" t="s">
        <v>1308</v>
      </c>
      <c r="E1282" s="30" t="s">
        <v>2750</v>
      </c>
      <c r="F1282" s="30" t="str">
        <f t="shared" si="121"/>
        <v>長崎県川棚町</v>
      </c>
      <c r="G1282" s="41">
        <f>+e!F1280</f>
        <v>13542</v>
      </c>
      <c r="H1282" s="41">
        <f>+e!G1280</f>
        <v>7</v>
      </c>
      <c r="I1282" s="41">
        <f>+SUM(e!H1280:K1280)</f>
        <v>5</v>
      </c>
      <c r="J1282" s="41">
        <f>+SUM(e!L1280:O1280)</f>
        <v>68593</v>
      </c>
      <c r="K1282" s="41">
        <f>+e!P1280</f>
        <v>289303</v>
      </c>
      <c r="L1282" s="41">
        <f>+SUM(e!Q1280:R1280)</f>
        <v>1599845</v>
      </c>
      <c r="M1282" s="31">
        <f>+IFERROR(ROUND(e!P1280/e!S1280,0),0)</f>
        <v>41329</v>
      </c>
      <c r="N1282" s="30">
        <f>+IFERROR(ROUND(SUM(e!T1280:V1280)/e!S1280,0),0)</f>
        <v>270</v>
      </c>
      <c r="O1282" s="30">
        <f>+IFERROR(ROUND(e!W1280/e!G1280*100,1),0)</f>
        <v>28.6</v>
      </c>
      <c r="P1282" s="41">
        <f>+e!X1280</f>
        <v>12</v>
      </c>
      <c r="Q1282" s="30">
        <f>+IFERROR(ROUND(e!Z1280/e!Y1280*100,1),0)</f>
        <v>33.9</v>
      </c>
      <c r="R1282" s="30">
        <f>+IFERROR(ROUND(e!AB1280/e!AA1280*100,1),0)</f>
        <v>24.2</v>
      </c>
      <c r="S1282" s="30">
        <f>+IFERROR(ROUND(SUM(e!AC1280:AF1280)/J1282*100,1),0)</f>
        <v>29.3</v>
      </c>
      <c r="T1282" s="30">
        <f>+IFERROR(ROUND(e!AG1280/e!Y1280*100,1),0)</f>
        <v>25.7</v>
      </c>
      <c r="U1282" s="30">
        <f>+IFERROR(ROUND(e!AH1280/SUM(e!AH1280:AJ1280)*100,1),0)</f>
        <v>100</v>
      </c>
      <c r="V1282" s="30">
        <f>+IFERROR(ROUND(e!AK1280/SUM(e!AK1280:AQ1280)*100,1),0)</f>
        <v>0</v>
      </c>
      <c r="W1282" s="30">
        <f>+IFERROR(ROUND(SUM(e!AR1280:BG1280)/J1282*100,1),0)</f>
        <v>21.8</v>
      </c>
      <c r="X1282" s="30">
        <f>+IFERROR(ROUND(SUM(e!BH1280:BI1280)/SUM(e!BJ1280:BK1280)*100,1),0)</f>
        <v>102.9</v>
      </c>
      <c r="Y1282" s="30">
        <f t="shared" si="122"/>
        <v>553</v>
      </c>
      <c r="Z1282" s="30">
        <f t="shared" si="123"/>
        <v>96.1</v>
      </c>
      <c r="AA1282" s="30">
        <f>+IFERROR(ROUND(K1282/SUM(e!T1280:V1280),1),0)</f>
        <v>153</v>
      </c>
      <c r="AB1282" s="42">
        <f>+IFERROR(ROUND((SUM(e!BJ1280:BK1280)-SUM(e!BL1280:BO1280))/SUM(e!T1280:V1280),1),0)</f>
        <v>159.19999999999999</v>
      </c>
      <c r="AC1282" s="30">
        <f>+IFERROR(ROUND(e!BP1280/e!BQ1280*100,1),0)</f>
        <v>1318.3</v>
      </c>
      <c r="AD1282" s="101">
        <f>+e!BR1280</f>
        <v>9295</v>
      </c>
      <c r="AF1282" s="5"/>
      <c r="AG1282" s="29"/>
      <c r="BG1282" s="5"/>
      <c r="BH1282" s="29"/>
      <c r="CH1282" s="5"/>
      <c r="CI1282" s="29"/>
    </row>
    <row r="1283" spans="2:87">
      <c r="B1283" s="40" t="s">
        <v>2741</v>
      </c>
      <c r="C1283" s="30" t="s">
        <v>2742</v>
      </c>
      <c r="D1283" s="30" t="s">
        <v>1322</v>
      </c>
      <c r="E1283" s="30" t="s">
        <v>2751</v>
      </c>
      <c r="F1283" s="30" t="str">
        <f t="shared" si="121"/>
        <v>長崎県島原市</v>
      </c>
      <c r="G1283" s="41">
        <f>+e!F1281</f>
        <v>41501</v>
      </c>
      <c r="H1283" s="41">
        <f>+e!G1281</f>
        <v>21</v>
      </c>
      <c r="I1283" s="41">
        <f>+SUM(e!H1281:K1281)</f>
        <v>16</v>
      </c>
      <c r="J1283" s="41">
        <f>+SUM(e!L1281:O1281)</f>
        <v>335739</v>
      </c>
      <c r="K1283" s="41">
        <f>+e!P1281</f>
        <v>675382</v>
      </c>
      <c r="L1283" s="41">
        <f>+SUM(e!Q1281:R1281)</f>
        <v>4962131</v>
      </c>
      <c r="M1283" s="31">
        <f>+IFERROR(ROUND(e!P1281/e!S1281,0),0)</f>
        <v>32161</v>
      </c>
      <c r="N1283" s="30">
        <f>+IFERROR(ROUND(SUM(e!T1281:V1281)/e!S1281,0),0)</f>
        <v>217</v>
      </c>
      <c r="O1283" s="30">
        <f>+IFERROR(ROUND(e!W1281/e!G1281*100,1),0)</f>
        <v>28.6</v>
      </c>
      <c r="P1283" s="41">
        <f>+e!X1281</f>
        <v>10</v>
      </c>
      <c r="Q1283" s="30">
        <f>+IFERROR(ROUND(e!Z1281/e!Y1281*100,1),0)</f>
        <v>0</v>
      </c>
      <c r="R1283" s="30">
        <f>+IFERROR(ROUND(e!AB1281/e!AA1281*100,1),0)</f>
        <v>22.1</v>
      </c>
      <c r="S1283" s="30">
        <f>+IFERROR(ROUND(SUM(e!AC1281:AF1281)/J1283*100,1),0)</f>
        <v>10.8</v>
      </c>
      <c r="T1283" s="30">
        <f>+IFERROR(ROUND(e!AG1281/e!Y1281*100,1),0)</f>
        <v>12.1</v>
      </c>
      <c r="U1283" s="30">
        <f>+IFERROR(ROUND(e!AH1281/SUM(e!AH1281:AJ1281)*100,1),0)</f>
        <v>0</v>
      </c>
      <c r="V1283" s="30">
        <f>+IFERROR(ROUND(e!AK1281/SUM(e!AK1281:AQ1281)*100,1),0)</f>
        <v>10.3</v>
      </c>
      <c r="W1283" s="30">
        <f>+IFERROR(ROUND(SUM(e!AR1281:BG1281)/J1283*100,1),0)</f>
        <v>33.200000000000003</v>
      </c>
      <c r="X1283" s="30">
        <f>+IFERROR(ROUND(SUM(e!BH1281:BI1281)/SUM(e!BJ1281:BK1281)*100,1),0)</f>
        <v>121.1</v>
      </c>
      <c r="Y1283" s="30">
        <f t="shared" si="122"/>
        <v>734.7</v>
      </c>
      <c r="Z1283" s="30">
        <f t="shared" si="123"/>
        <v>120.1</v>
      </c>
      <c r="AA1283" s="30">
        <f>+IFERROR(ROUND(K1283/SUM(e!T1281:V1281),1),0)</f>
        <v>148.1</v>
      </c>
      <c r="AB1283" s="42">
        <f>+IFERROR(ROUND((SUM(e!BJ1281:BK1281)-SUM(e!BL1281:BO1281))/SUM(e!T1281:V1281),1),0)</f>
        <v>123.3</v>
      </c>
      <c r="AC1283" s="30">
        <f>+IFERROR(ROUND(e!BP1281/e!BQ1281*100,1),0)</f>
        <v>352</v>
      </c>
      <c r="AD1283" s="101">
        <f>+e!BR1281</f>
        <v>0</v>
      </c>
      <c r="AF1283" s="5"/>
      <c r="AG1283" s="29"/>
      <c r="BG1283" s="5"/>
      <c r="BH1283" s="29"/>
      <c r="CH1283" s="5"/>
      <c r="CI1283" s="29"/>
    </row>
    <row r="1284" spans="2:87">
      <c r="B1284" s="40" t="s">
        <v>2741</v>
      </c>
      <c r="C1284" s="30" t="s">
        <v>2742</v>
      </c>
      <c r="D1284" s="30" t="s">
        <v>1328</v>
      </c>
      <c r="E1284" s="30" t="s">
        <v>2752</v>
      </c>
      <c r="F1284" s="30" t="str">
        <f t="shared" si="121"/>
        <v>長崎県長与町</v>
      </c>
      <c r="G1284" s="41">
        <f>+e!F1282</f>
        <v>37519</v>
      </c>
      <c r="H1284" s="41">
        <f>+e!G1282</f>
        <v>16</v>
      </c>
      <c r="I1284" s="41">
        <f>+SUM(e!H1282:K1282)</f>
        <v>5</v>
      </c>
      <c r="J1284" s="41">
        <f>+SUM(e!L1282:O1282)</f>
        <v>242300</v>
      </c>
      <c r="K1284" s="41">
        <f>+e!P1282</f>
        <v>638150</v>
      </c>
      <c r="L1284" s="41">
        <f>+SUM(e!Q1282:R1282)</f>
        <v>860072</v>
      </c>
      <c r="M1284" s="31">
        <f>+IFERROR(ROUND(e!P1282/e!S1282,0),0)</f>
        <v>53179</v>
      </c>
      <c r="N1284" s="30">
        <f>+IFERROR(ROUND(SUM(e!T1282:V1282)/e!S1282,0),0)</f>
        <v>277</v>
      </c>
      <c r="O1284" s="30">
        <f>+IFERROR(ROUND(e!W1282/e!G1282*100,1),0)</f>
        <v>50</v>
      </c>
      <c r="P1284" s="41">
        <f>+e!X1282</f>
        <v>13</v>
      </c>
      <c r="Q1284" s="30">
        <f>+IFERROR(ROUND(e!Z1282/e!Y1282*100,1),0)</f>
        <v>0</v>
      </c>
      <c r="R1284" s="30">
        <f>+IFERROR(ROUND(e!AB1282/e!AA1282*100,1),0)</f>
        <v>0</v>
      </c>
      <c r="S1284" s="30">
        <f>+IFERROR(ROUND(SUM(e!AC1282:AF1282)/J1284*100,1),0)</f>
        <v>25.7</v>
      </c>
      <c r="T1284" s="30">
        <f>+IFERROR(ROUND(e!AG1282/e!Y1282*100,1),0)</f>
        <v>0</v>
      </c>
      <c r="U1284" s="30">
        <f>+IFERROR(ROUND(e!AH1282/SUM(e!AH1282:AJ1282)*100,1),0)</f>
        <v>0</v>
      </c>
      <c r="V1284" s="30">
        <f>+IFERROR(ROUND(e!AK1282/SUM(e!AK1282:AQ1282)*100,1),0)</f>
        <v>70.099999999999994</v>
      </c>
      <c r="W1284" s="30">
        <f>+IFERROR(ROUND(SUM(e!AR1282:BG1282)/J1284*100,1),0)</f>
        <v>12.7</v>
      </c>
      <c r="X1284" s="30">
        <f>+IFERROR(ROUND(SUM(e!BH1282:BI1282)/SUM(e!BJ1282:BK1282)*100,1),0)</f>
        <v>112.9</v>
      </c>
      <c r="Y1284" s="30">
        <f t="shared" si="122"/>
        <v>134.80000000000001</v>
      </c>
      <c r="Z1284" s="30">
        <f t="shared" si="123"/>
        <v>109.7</v>
      </c>
      <c r="AA1284" s="30">
        <f>+IFERROR(ROUND(K1284/SUM(e!T1282:V1282),1),0)</f>
        <v>192.2</v>
      </c>
      <c r="AB1284" s="42">
        <f>+IFERROR(ROUND((SUM(e!BJ1282:BK1282)-SUM(e!BL1282:BO1282))/SUM(e!T1282:V1282),1),0)</f>
        <v>175.2</v>
      </c>
      <c r="AC1284" s="30">
        <f>+IFERROR(ROUND(e!BP1282/e!BQ1282*100,1),0)</f>
        <v>378</v>
      </c>
      <c r="AD1284" s="101">
        <f>+e!BR1282</f>
        <v>0</v>
      </c>
      <c r="AF1284" s="5"/>
      <c r="AG1284" s="29"/>
      <c r="BG1284" s="5"/>
      <c r="BH1284" s="29"/>
      <c r="CH1284" s="5"/>
      <c r="CI1284" s="29"/>
    </row>
    <row r="1285" spans="2:87">
      <c r="B1285" s="40" t="s">
        <v>2741</v>
      </c>
      <c r="C1285" s="30" t="s">
        <v>2742</v>
      </c>
      <c r="D1285" s="30" t="s">
        <v>1330</v>
      </c>
      <c r="E1285" s="30" t="s">
        <v>2753</v>
      </c>
      <c r="F1285" s="30" t="str">
        <f t="shared" si="121"/>
        <v>長崎県時津町</v>
      </c>
      <c r="G1285" s="41">
        <f>+e!F1283</f>
        <v>29428</v>
      </c>
      <c r="H1285" s="41">
        <f>+e!G1283</f>
        <v>7</v>
      </c>
      <c r="I1285" s="41">
        <f>+SUM(e!H1283:K1283)</f>
        <v>0</v>
      </c>
      <c r="J1285" s="41">
        <f>+SUM(e!L1283:O1283)</f>
        <v>180660</v>
      </c>
      <c r="K1285" s="41">
        <f>+e!P1283</f>
        <v>574075</v>
      </c>
      <c r="L1285" s="41">
        <f>+SUM(e!Q1283:R1283)</f>
        <v>127049</v>
      </c>
      <c r="M1285" s="31">
        <f>+IFERROR(ROUND(e!P1283/e!S1283,0),0)</f>
        <v>114815</v>
      </c>
      <c r="N1285" s="30">
        <f>+IFERROR(ROUND(SUM(e!T1283:V1283)/e!S1283,0),0)</f>
        <v>547</v>
      </c>
      <c r="O1285" s="30">
        <f>+IFERROR(ROUND(e!W1283/e!G1283*100,1),0)</f>
        <v>28.6</v>
      </c>
      <c r="P1285" s="41">
        <f>+e!X1283</f>
        <v>6</v>
      </c>
      <c r="Q1285" s="30">
        <f>+IFERROR(ROUND(e!Z1283/e!Y1283*100,1),0)</f>
        <v>0</v>
      </c>
      <c r="R1285" s="30">
        <f>+IFERROR(ROUND(e!AB1283/e!AA1283*100,1),0)</f>
        <v>80.5</v>
      </c>
      <c r="S1285" s="30">
        <f>+IFERROR(ROUND(SUM(e!AC1283:AF1283)/J1285*100,1),0)</f>
        <v>1.5</v>
      </c>
      <c r="T1285" s="30">
        <f>+IFERROR(ROUND(e!AG1283/e!Y1283*100,1),0)</f>
        <v>0</v>
      </c>
      <c r="U1285" s="30">
        <f>+IFERROR(ROUND(e!AH1283/SUM(e!AH1283:AJ1283)*100,1),0)</f>
        <v>0</v>
      </c>
      <c r="V1285" s="30">
        <f>+IFERROR(ROUND(e!AK1283/SUM(e!AK1283:AQ1283)*100,1),0)</f>
        <v>0</v>
      </c>
      <c r="W1285" s="30">
        <f>+IFERROR(ROUND(SUM(e!AR1283:BG1283)/J1285*100,1),0)</f>
        <v>10.6</v>
      </c>
      <c r="X1285" s="30">
        <f>+IFERROR(ROUND(SUM(e!BH1283:BI1283)/SUM(e!BJ1283:BK1283)*100,1),0)</f>
        <v>124.5</v>
      </c>
      <c r="Y1285" s="30">
        <f t="shared" si="122"/>
        <v>22.1</v>
      </c>
      <c r="Z1285" s="30">
        <f t="shared" si="123"/>
        <v>122.7</v>
      </c>
      <c r="AA1285" s="30">
        <f>+IFERROR(ROUND(K1285/SUM(e!T1283:V1283),1),0)</f>
        <v>210.1</v>
      </c>
      <c r="AB1285" s="42">
        <f>+IFERROR(ROUND((SUM(e!BJ1283:BK1283)-SUM(e!BL1283:BO1283))/SUM(e!T1283:V1283),1),0)</f>
        <v>171.2</v>
      </c>
      <c r="AC1285" s="30">
        <f>+IFERROR(ROUND(e!BP1283/e!BQ1283*100,1),0)</f>
        <v>2770</v>
      </c>
      <c r="AD1285" s="101">
        <f>+e!BR1283</f>
        <v>0</v>
      </c>
      <c r="AF1285" s="5"/>
      <c r="AG1285" s="29"/>
      <c r="BG1285" s="5"/>
      <c r="BH1285" s="29"/>
      <c r="CH1285" s="5"/>
      <c r="CI1285" s="29"/>
    </row>
    <row r="1286" spans="2:87">
      <c r="B1286" s="40" t="s">
        <v>2741</v>
      </c>
      <c r="C1286" s="30" t="s">
        <v>2742</v>
      </c>
      <c r="D1286" s="30" t="s">
        <v>1334</v>
      </c>
      <c r="E1286" s="30" t="s">
        <v>2754</v>
      </c>
      <c r="F1286" s="30" t="str">
        <f t="shared" ref="F1286:F1349" si="124">+C1286&amp;E1286</f>
        <v>長崎県壱岐市</v>
      </c>
      <c r="G1286" s="41">
        <f>+e!F1284</f>
        <v>25439</v>
      </c>
      <c r="H1286" s="41">
        <f>+e!G1284</f>
        <v>9</v>
      </c>
      <c r="I1286" s="41">
        <f>+SUM(e!H1284:K1284)</f>
        <v>28</v>
      </c>
      <c r="J1286" s="41">
        <f>+SUM(e!L1284:O1284)</f>
        <v>887135</v>
      </c>
      <c r="K1286" s="41">
        <f>+e!P1284</f>
        <v>508424</v>
      </c>
      <c r="L1286" s="41">
        <f>+SUM(e!Q1284:R1284)</f>
        <v>2750590</v>
      </c>
      <c r="M1286" s="31">
        <f>+IFERROR(ROUND(e!P1284/e!S1284,0),0)</f>
        <v>56492</v>
      </c>
      <c r="N1286" s="30">
        <f>+IFERROR(ROUND(SUM(e!T1284:V1284)/e!S1284,0),0)</f>
        <v>279</v>
      </c>
      <c r="O1286" s="30">
        <f>+IFERROR(ROUND(e!W1284/e!G1284*100,1),0)</f>
        <v>0</v>
      </c>
      <c r="P1286" s="41">
        <f>+e!X1284</f>
        <v>4</v>
      </c>
      <c r="Q1286" s="30">
        <f>+IFERROR(ROUND(e!Z1284/e!Y1284*100,1),0)</f>
        <v>0</v>
      </c>
      <c r="R1286" s="30">
        <f>+IFERROR(ROUND(e!AB1284/e!AA1284*100,1),0)</f>
        <v>0</v>
      </c>
      <c r="S1286" s="30">
        <f>+IFERROR(ROUND(SUM(e!AC1284:AF1284)/J1286*100,1),0)</f>
        <v>1.1000000000000001</v>
      </c>
      <c r="T1286" s="30">
        <f>+IFERROR(ROUND(e!AG1284/e!Y1284*100,1),0)</f>
        <v>0</v>
      </c>
      <c r="U1286" s="30">
        <f>+IFERROR(ROUND(e!AH1284/SUM(e!AH1284:AJ1284)*100,1),0)</f>
        <v>0</v>
      </c>
      <c r="V1286" s="30">
        <f>+IFERROR(ROUND(e!AK1284/SUM(e!AK1284:AQ1284)*100,1),0)</f>
        <v>0.5</v>
      </c>
      <c r="W1286" s="30">
        <f>+IFERROR(ROUND(SUM(e!AR1284:BG1284)/J1286*100,1),0)</f>
        <v>0.5</v>
      </c>
      <c r="X1286" s="30">
        <f>+IFERROR(ROUND(SUM(e!BH1284:BI1284)/SUM(e!BJ1284:BK1284)*100,1),0)</f>
        <v>107.8</v>
      </c>
      <c r="Y1286" s="30">
        <f t="shared" ref="Y1286:Y1349" si="125">+IFERROR(ROUND(L1286/K1286*100,1),0)</f>
        <v>541</v>
      </c>
      <c r="Z1286" s="30">
        <f t="shared" ref="Z1286:Z1349" si="126">+IFERROR(ROUND(AA1286/AB1286*100,1),0)</f>
        <v>78.400000000000006</v>
      </c>
      <c r="AA1286" s="30">
        <f>+IFERROR(ROUND(K1286/SUM(e!T1284:V1284),1),0)</f>
        <v>202.4</v>
      </c>
      <c r="AB1286" s="42">
        <f>+IFERROR(ROUND((SUM(e!BJ1284:BK1284)-SUM(e!BL1284:BO1284))/SUM(e!T1284:V1284),1),0)</f>
        <v>258.2</v>
      </c>
      <c r="AC1286" s="30">
        <f>+IFERROR(ROUND(e!BP1284/e!BQ1284*100,1),0)</f>
        <v>276.2</v>
      </c>
      <c r="AD1286" s="101">
        <f>+e!BR1284</f>
        <v>0</v>
      </c>
      <c r="AF1286" s="5"/>
      <c r="AG1286" s="29"/>
      <c r="BG1286" s="5"/>
      <c r="BH1286" s="29"/>
      <c r="CH1286" s="5"/>
      <c r="CI1286" s="29"/>
    </row>
    <row r="1287" spans="2:87">
      <c r="B1287" s="40" t="s">
        <v>2741</v>
      </c>
      <c r="C1287" s="30" t="s">
        <v>2742</v>
      </c>
      <c r="D1287" s="30" t="s">
        <v>1344</v>
      </c>
      <c r="E1287" s="30" t="s">
        <v>2755</v>
      </c>
      <c r="F1287" s="30" t="str">
        <f t="shared" si="124"/>
        <v>長崎県長崎市（三和）</v>
      </c>
      <c r="G1287" s="41">
        <f>+e!F1285</f>
        <v>9643</v>
      </c>
      <c r="H1287" s="41">
        <f>+e!G1285</f>
        <v>0</v>
      </c>
      <c r="I1287" s="41">
        <f>+SUM(e!H1285:K1285)</f>
        <v>0</v>
      </c>
      <c r="J1287" s="41">
        <f>+SUM(e!L1285:O1285)</f>
        <v>116161</v>
      </c>
      <c r="K1287" s="41">
        <f>+e!P1285</f>
        <v>0</v>
      </c>
      <c r="L1287" s="41">
        <f>+SUM(e!Q1285:R1285)</f>
        <v>0</v>
      </c>
      <c r="M1287" s="31">
        <f>+IFERROR(ROUND(e!P1285/e!S1285,0),0)</f>
        <v>0</v>
      </c>
      <c r="N1287" s="30">
        <f>+IFERROR(ROUND(SUM(e!T1285:V1285)/e!S1285,0),0)</f>
        <v>0</v>
      </c>
      <c r="O1287" s="30">
        <f>+IFERROR(ROUND(e!W1285/e!G1285*100,1),0)</f>
        <v>0</v>
      </c>
      <c r="P1287" s="41">
        <f>+e!X1285</f>
        <v>0</v>
      </c>
      <c r="Q1287" s="30">
        <f>+IFERROR(ROUND(e!Z1285/e!Y1285*100,1),0)</f>
        <v>0</v>
      </c>
      <c r="R1287" s="30">
        <f>+IFERROR(ROUND(e!AB1285/e!AA1285*100,1),0)</f>
        <v>83.3</v>
      </c>
      <c r="S1287" s="30">
        <f>+IFERROR(ROUND(SUM(e!AC1285:AF1285)/J1287*100,1),0)</f>
        <v>0</v>
      </c>
      <c r="T1287" s="30">
        <f>+IFERROR(ROUND(e!AG1285/e!Y1285*100,1),0)</f>
        <v>0</v>
      </c>
      <c r="U1287" s="30">
        <f>+IFERROR(ROUND(e!AH1285/SUM(e!AH1285:AJ1285)*100,1),0)</f>
        <v>0</v>
      </c>
      <c r="V1287" s="30">
        <f>+IFERROR(ROUND(e!AK1285/SUM(e!AK1285:AQ1285)*100,1),0)</f>
        <v>8.6</v>
      </c>
      <c r="W1287" s="30">
        <f>+IFERROR(ROUND(SUM(e!AR1285:BG1285)/J1287*100,1),0)</f>
        <v>32.9</v>
      </c>
      <c r="X1287" s="30">
        <f>+IFERROR(ROUND(SUM(e!BH1285:BI1285)/SUM(e!BJ1285:BK1285)*100,1),0)</f>
        <v>0</v>
      </c>
      <c r="Y1287" s="30">
        <f t="shared" si="125"/>
        <v>0</v>
      </c>
      <c r="Z1287" s="30">
        <f t="shared" si="126"/>
        <v>0</v>
      </c>
      <c r="AA1287" s="30">
        <f>+IFERROR(ROUND(K1287/SUM(e!T1285:V1285),1),0)</f>
        <v>0</v>
      </c>
      <c r="AB1287" s="42">
        <f>+IFERROR(ROUND((SUM(e!BJ1285:BK1285)-SUM(e!BL1285:BO1285))/SUM(e!T1285:V1285),1),0)</f>
        <v>0</v>
      </c>
      <c r="AC1287" s="30">
        <f>+IFERROR(ROUND(e!BP1285/e!BQ1285*100,1),0)</f>
        <v>0</v>
      </c>
      <c r="AD1287" s="101">
        <f>+e!BR1285</f>
        <v>0</v>
      </c>
      <c r="AF1287" s="5"/>
      <c r="AG1287" s="29"/>
      <c r="BG1287" s="5"/>
      <c r="BH1287" s="29"/>
      <c r="CH1287" s="5"/>
      <c r="CI1287" s="29"/>
    </row>
    <row r="1288" spans="2:87">
      <c r="B1288" s="40" t="s">
        <v>2741</v>
      </c>
      <c r="C1288" s="30" t="s">
        <v>2742</v>
      </c>
      <c r="D1288" s="30" t="s">
        <v>1539</v>
      </c>
      <c r="E1288" s="30" t="s">
        <v>2756</v>
      </c>
      <c r="F1288" s="30" t="str">
        <f t="shared" si="124"/>
        <v>長崎県波佐見町</v>
      </c>
      <c r="G1288" s="41">
        <f>+e!F1286</f>
        <v>14509</v>
      </c>
      <c r="H1288" s="41">
        <f>+e!G1286</f>
        <v>7</v>
      </c>
      <c r="I1288" s="41">
        <f>+SUM(e!H1286:K1286)</f>
        <v>0</v>
      </c>
      <c r="J1288" s="41">
        <f>+SUM(e!L1286:O1286)</f>
        <v>177887</v>
      </c>
      <c r="K1288" s="41">
        <f>+e!P1286</f>
        <v>259064</v>
      </c>
      <c r="L1288" s="41">
        <f>+SUM(e!Q1286:R1286)</f>
        <v>1167958</v>
      </c>
      <c r="M1288" s="31">
        <f>+IFERROR(ROUND(e!P1286/e!S1286,0),0)</f>
        <v>43177</v>
      </c>
      <c r="N1288" s="30">
        <f>+IFERROR(ROUND(SUM(e!T1286:V1286)/e!S1286,0),0)</f>
        <v>215</v>
      </c>
      <c r="O1288" s="30">
        <f>+IFERROR(ROUND(e!W1286/e!G1286*100,1),0)</f>
        <v>57.1</v>
      </c>
      <c r="P1288" s="41">
        <f>+e!X1286</f>
        <v>10</v>
      </c>
      <c r="Q1288" s="30">
        <f>+IFERROR(ROUND(e!Z1286/e!Y1286*100,1),0)</f>
        <v>0</v>
      </c>
      <c r="R1288" s="30">
        <f>+IFERROR(ROUND(e!AB1286/e!AA1286*100,1),0)</f>
        <v>0</v>
      </c>
      <c r="S1288" s="30">
        <f>+IFERROR(ROUND(SUM(e!AC1286:AF1286)/J1288*100,1),0)</f>
        <v>17.5</v>
      </c>
      <c r="T1288" s="30">
        <f>+IFERROR(ROUND(e!AG1286/e!Y1286*100,1),0)</f>
        <v>0</v>
      </c>
      <c r="U1288" s="30">
        <f>+IFERROR(ROUND(e!AH1286/SUM(e!AH1286:AJ1286)*100,1),0)</f>
        <v>0</v>
      </c>
      <c r="V1288" s="30">
        <f>+IFERROR(ROUND(e!AK1286/SUM(e!AK1286:AQ1286)*100,1),0)</f>
        <v>15.3</v>
      </c>
      <c r="W1288" s="30">
        <f>+IFERROR(ROUND(SUM(e!AR1286:BG1286)/J1288*100,1),0)</f>
        <v>0.4</v>
      </c>
      <c r="X1288" s="30">
        <f>+IFERROR(ROUND(SUM(e!BH1286:BI1286)/SUM(e!BJ1286:BK1286)*100,1),0)</f>
        <v>109.3</v>
      </c>
      <c r="Y1288" s="30">
        <f t="shared" si="125"/>
        <v>450.8</v>
      </c>
      <c r="Z1288" s="30">
        <f t="shared" si="126"/>
        <v>108.1</v>
      </c>
      <c r="AA1288" s="30">
        <f>+IFERROR(ROUND(K1288/SUM(e!T1286:V1286),1),0)</f>
        <v>200.7</v>
      </c>
      <c r="AB1288" s="42">
        <f>+IFERROR(ROUND((SUM(e!BJ1286:BK1286)-SUM(e!BL1286:BO1286))/SUM(e!T1286:V1286),1),0)</f>
        <v>185.7</v>
      </c>
      <c r="AC1288" s="30">
        <f>+IFERROR(ROUND(e!BP1286/e!BQ1286*100,1),0)</f>
        <v>856.9</v>
      </c>
      <c r="AD1288" s="101">
        <f>+e!BR1286</f>
        <v>0</v>
      </c>
      <c r="AF1288" s="5"/>
      <c r="AG1288" s="29"/>
      <c r="BG1288" s="5"/>
      <c r="BH1288" s="29"/>
      <c r="CH1288" s="5"/>
      <c r="CI1288" s="29"/>
    </row>
    <row r="1289" spans="2:87">
      <c r="B1289" s="40" t="s">
        <v>2741</v>
      </c>
      <c r="C1289" s="30" t="s">
        <v>2742</v>
      </c>
      <c r="D1289" s="30" t="s">
        <v>1360</v>
      </c>
      <c r="E1289" s="30" t="s">
        <v>2757</v>
      </c>
      <c r="F1289" s="30" t="str">
        <f t="shared" si="124"/>
        <v>長崎県長崎市（琴海）</v>
      </c>
      <c r="G1289" s="41">
        <f>+e!F1287</f>
        <v>11847</v>
      </c>
      <c r="H1289" s="41">
        <f>+e!G1287</f>
        <v>0</v>
      </c>
      <c r="I1289" s="41">
        <f>+SUM(e!H1287:K1287)</f>
        <v>8</v>
      </c>
      <c r="J1289" s="41">
        <f>+SUM(e!L1287:O1287)</f>
        <v>205152</v>
      </c>
      <c r="K1289" s="41">
        <f>+e!P1287</f>
        <v>0</v>
      </c>
      <c r="L1289" s="41">
        <f>+SUM(e!Q1287:R1287)</f>
        <v>0</v>
      </c>
      <c r="M1289" s="31">
        <f>+IFERROR(ROUND(e!P1287/e!S1287,0),0)</f>
        <v>0</v>
      </c>
      <c r="N1289" s="30">
        <f>+IFERROR(ROUND(SUM(e!T1287:V1287)/e!S1287,0),0)</f>
        <v>0</v>
      </c>
      <c r="O1289" s="30">
        <f>+IFERROR(ROUND(e!W1287/e!G1287*100,1),0)</f>
        <v>0</v>
      </c>
      <c r="P1289" s="41">
        <f>+e!X1287</f>
        <v>0</v>
      </c>
      <c r="Q1289" s="30">
        <f>+IFERROR(ROUND(e!Z1287/e!Y1287*100,1),0)</f>
        <v>0</v>
      </c>
      <c r="R1289" s="30">
        <f>+IFERROR(ROUND(e!AB1287/e!AA1287*100,1),0)</f>
        <v>93.2</v>
      </c>
      <c r="S1289" s="30">
        <f>+IFERROR(ROUND(SUM(e!AC1287:AF1287)/J1289*100,1),0)</f>
        <v>0</v>
      </c>
      <c r="T1289" s="30">
        <f>+IFERROR(ROUND(e!AG1287/e!Y1287*100,1),0)</f>
        <v>0</v>
      </c>
      <c r="U1289" s="30">
        <f>+IFERROR(ROUND(e!AH1287/SUM(e!AH1287:AJ1287)*100,1),0)</f>
        <v>0</v>
      </c>
      <c r="V1289" s="30">
        <f>+IFERROR(ROUND(e!AK1287/SUM(e!AK1287:AQ1287)*100,1),0)</f>
        <v>36.700000000000003</v>
      </c>
      <c r="W1289" s="30">
        <f>+IFERROR(ROUND(SUM(e!AR1287:BG1287)/J1289*100,1),0)</f>
        <v>34.299999999999997</v>
      </c>
      <c r="X1289" s="30">
        <f>+IFERROR(ROUND(SUM(e!BH1287:BI1287)/SUM(e!BJ1287:BK1287)*100,1),0)</f>
        <v>0</v>
      </c>
      <c r="Y1289" s="30">
        <f t="shared" si="125"/>
        <v>0</v>
      </c>
      <c r="Z1289" s="30">
        <f t="shared" si="126"/>
        <v>0</v>
      </c>
      <c r="AA1289" s="30">
        <f>+IFERROR(ROUND(K1289/SUM(e!T1287:V1287),1),0)</f>
        <v>0</v>
      </c>
      <c r="AB1289" s="42">
        <f>+IFERROR(ROUND((SUM(e!BJ1287:BK1287)-SUM(e!BL1287:BO1287))/SUM(e!T1287:V1287),1),0)</f>
        <v>0</v>
      </c>
      <c r="AC1289" s="30">
        <f>+IFERROR(ROUND(e!BP1287/e!BQ1287*100,1),0)</f>
        <v>0</v>
      </c>
      <c r="AD1289" s="101">
        <f>+e!BR1287</f>
        <v>0</v>
      </c>
      <c r="AF1289" s="5"/>
      <c r="AG1289" s="29"/>
      <c r="BG1289" s="5"/>
      <c r="BH1289" s="29"/>
      <c r="CH1289" s="5"/>
      <c r="CI1289" s="29"/>
    </row>
    <row r="1290" spans="2:87">
      <c r="B1290" s="40" t="s">
        <v>2741</v>
      </c>
      <c r="C1290" s="30" t="s">
        <v>2742</v>
      </c>
      <c r="D1290" s="30" t="s">
        <v>1725</v>
      </c>
      <c r="E1290" s="30" t="s">
        <v>2758</v>
      </c>
      <c r="F1290" s="30" t="str">
        <f t="shared" si="124"/>
        <v>長崎県南島原市</v>
      </c>
      <c r="G1290" s="41">
        <f>+e!F1288</f>
        <v>40031</v>
      </c>
      <c r="H1290" s="41">
        <f>+e!G1288</f>
        <v>25</v>
      </c>
      <c r="I1290" s="41">
        <f>+SUM(e!H1288:K1288)</f>
        <v>43</v>
      </c>
      <c r="J1290" s="41">
        <f>+SUM(e!L1288:O1288)</f>
        <v>873584</v>
      </c>
      <c r="K1290" s="41">
        <f>+e!P1288</f>
        <v>636894</v>
      </c>
      <c r="L1290" s="41">
        <f>+SUM(e!Q1288:R1288)</f>
        <v>5088453</v>
      </c>
      <c r="M1290" s="31">
        <f>+IFERROR(ROUND(e!P1288/e!S1288,0),0)</f>
        <v>28950</v>
      </c>
      <c r="N1290" s="30">
        <f>+IFERROR(ROUND(SUM(e!T1288:V1288)/e!S1288,0),0)</f>
        <v>176</v>
      </c>
      <c r="O1290" s="30">
        <f>+IFERROR(ROUND(e!W1288/e!G1288*100,1),0)</f>
        <v>0</v>
      </c>
      <c r="P1290" s="41">
        <f>+e!X1288</f>
        <v>10</v>
      </c>
      <c r="Q1290" s="30">
        <f>+IFERROR(ROUND(e!Z1288/e!Y1288*100,1),0)</f>
        <v>0</v>
      </c>
      <c r="R1290" s="30">
        <f>+IFERROR(ROUND(e!AB1288/e!AA1288*100,1),0)</f>
        <v>0</v>
      </c>
      <c r="S1290" s="30">
        <f>+IFERROR(ROUND(SUM(e!AC1288:AF1288)/J1290*100,1),0)</f>
        <v>20.100000000000001</v>
      </c>
      <c r="T1290" s="30">
        <f>+IFERROR(ROUND(e!AG1288/e!Y1288*100,1),0)</f>
        <v>14.6</v>
      </c>
      <c r="U1290" s="30">
        <f>+IFERROR(ROUND(e!AH1288/SUM(e!AH1288:AJ1288)*100,1),0)</f>
        <v>0</v>
      </c>
      <c r="V1290" s="30">
        <f>+IFERROR(ROUND(e!AK1288/SUM(e!AK1288:AQ1288)*100,1),0)</f>
        <v>15</v>
      </c>
      <c r="W1290" s="30">
        <f>+IFERROR(ROUND(SUM(e!AR1288:BG1288)/J1290*100,1),0)</f>
        <v>11.8</v>
      </c>
      <c r="X1290" s="30">
        <f>+IFERROR(ROUND(SUM(e!BH1288:BI1288)/SUM(e!BJ1288:BK1288)*100,1),0)</f>
        <v>118.7</v>
      </c>
      <c r="Y1290" s="30">
        <f t="shared" si="125"/>
        <v>798.9</v>
      </c>
      <c r="Z1290" s="30">
        <f t="shared" si="126"/>
        <v>66.099999999999994</v>
      </c>
      <c r="AA1290" s="30">
        <f>+IFERROR(ROUND(K1290/SUM(e!T1288:V1288),1),0)</f>
        <v>164.9</v>
      </c>
      <c r="AB1290" s="42">
        <f>+IFERROR(ROUND((SUM(e!BJ1288:BK1288)-SUM(e!BL1288:BO1288))/SUM(e!T1288:V1288),1),0)</f>
        <v>249.5</v>
      </c>
      <c r="AC1290" s="30">
        <f>+IFERROR(ROUND(e!BP1288/e!BQ1288*100,1),0)</f>
        <v>152.1</v>
      </c>
      <c r="AD1290" s="101">
        <f>+e!BR1288</f>
        <v>0</v>
      </c>
      <c r="AF1290" s="5"/>
      <c r="AG1290" s="29"/>
      <c r="BG1290" s="5"/>
      <c r="BH1290" s="29"/>
      <c r="CH1290" s="5"/>
      <c r="CI1290" s="29"/>
    </row>
    <row r="1291" spans="2:87">
      <c r="B1291" s="40" t="s">
        <v>2741</v>
      </c>
      <c r="C1291" s="30" t="s">
        <v>2742</v>
      </c>
      <c r="D1291" s="30" t="s">
        <v>1380</v>
      </c>
      <c r="E1291" s="30" t="s">
        <v>2759</v>
      </c>
      <c r="F1291" s="30" t="str">
        <f t="shared" si="124"/>
        <v>長崎県西海市</v>
      </c>
      <c r="G1291" s="41">
        <f>+e!F1289</f>
        <v>25072</v>
      </c>
      <c r="H1291" s="41">
        <f>+e!G1289</f>
        <v>14</v>
      </c>
      <c r="I1291" s="41">
        <f>+SUM(e!H1289:K1289)</f>
        <v>25</v>
      </c>
      <c r="J1291" s="41">
        <f>+SUM(e!L1289:O1289)</f>
        <v>654353</v>
      </c>
      <c r="K1291" s="41">
        <f>+e!P1289</f>
        <v>657350</v>
      </c>
      <c r="L1291" s="41">
        <f>+SUM(e!Q1289:R1289)</f>
        <v>5056702</v>
      </c>
      <c r="M1291" s="31">
        <f>+IFERROR(ROUND(e!P1289/e!S1289,0),0)</f>
        <v>59759</v>
      </c>
      <c r="N1291" s="30">
        <f>+IFERROR(ROUND(SUM(e!T1289:V1289)/e!S1289,0),0)</f>
        <v>259</v>
      </c>
      <c r="O1291" s="30">
        <f>+IFERROR(ROUND(e!W1289/e!G1289*100,1),0)</f>
        <v>21.4</v>
      </c>
      <c r="P1291" s="41">
        <f>+e!X1289</f>
        <v>20</v>
      </c>
      <c r="Q1291" s="30">
        <f>+IFERROR(ROUND(e!Z1289/e!Y1289*100,1),0)</f>
        <v>0</v>
      </c>
      <c r="R1291" s="30">
        <f>+IFERROR(ROUND(e!AB1289/e!AA1289*100,1),0)</f>
        <v>0</v>
      </c>
      <c r="S1291" s="30">
        <f>+IFERROR(ROUND(SUM(e!AC1289:AF1289)/J1291*100,1),0)</f>
        <v>0.4</v>
      </c>
      <c r="T1291" s="30">
        <f>+IFERROR(ROUND(e!AG1289/e!Y1289*100,1),0)</f>
        <v>18.7</v>
      </c>
      <c r="U1291" s="30">
        <f>+IFERROR(ROUND(e!AH1289/SUM(e!AH1289:AJ1289)*100,1),0)</f>
        <v>0</v>
      </c>
      <c r="V1291" s="30">
        <f>+IFERROR(ROUND(e!AK1289/SUM(e!AK1289:AQ1289)*100,1),0)</f>
        <v>0</v>
      </c>
      <c r="W1291" s="30">
        <f>+IFERROR(ROUND(SUM(e!AR1289:BG1289)/J1291*100,1),0)</f>
        <v>2.8</v>
      </c>
      <c r="X1291" s="30">
        <f>+IFERROR(ROUND(SUM(e!BH1289:BI1289)/SUM(e!BJ1289:BK1289)*100,1),0)</f>
        <v>80.7</v>
      </c>
      <c r="Y1291" s="30">
        <f t="shared" si="125"/>
        <v>769.3</v>
      </c>
      <c r="Z1291" s="30">
        <f t="shared" si="126"/>
        <v>72.5</v>
      </c>
      <c r="AA1291" s="30">
        <f>+IFERROR(ROUND(K1291/SUM(e!T1289:V1289),1),0)</f>
        <v>230.6</v>
      </c>
      <c r="AB1291" s="42">
        <f>+IFERROR(ROUND((SUM(e!BJ1289:BK1289)-SUM(e!BL1289:BO1289))/SUM(e!T1289:V1289),1),0)</f>
        <v>317.89999999999998</v>
      </c>
      <c r="AC1291" s="30">
        <f>+IFERROR(ROUND(e!BP1289/e!BQ1289*100,1),0)</f>
        <v>274.5</v>
      </c>
      <c r="AD1291" s="101">
        <f>+e!BR1289</f>
        <v>0</v>
      </c>
      <c r="AF1291" s="5"/>
      <c r="AG1291" s="29"/>
      <c r="BG1291" s="5"/>
      <c r="BH1291" s="29"/>
      <c r="CH1291" s="5"/>
      <c r="CI1291" s="29"/>
    </row>
    <row r="1292" spans="2:87">
      <c r="B1292" s="40" t="s">
        <v>2741</v>
      </c>
      <c r="C1292" s="30" t="s">
        <v>2742</v>
      </c>
      <c r="D1292" s="30" t="s">
        <v>1384</v>
      </c>
      <c r="E1292" s="30" t="s">
        <v>2760</v>
      </c>
      <c r="F1292" s="30" t="str">
        <f t="shared" si="124"/>
        <v>長崎県東彼杵町</v>
      </c>
      <c r="G1292" s="41">
        <f>+e!F1290</f>
        <v>7746</v>
      </c>
      <c r="H1292" s="41">
        <f>+e!G1290</f>
        <v>5</v>
      </c>
      <c r="I1292" s="41">
        <f>+SUM(e!H1290:K1290)</f>
        <v>13</v>
      </c>
      <c r="J1292" s="41">
        <f>+SUM(e!L1290:O1290)</f>
        <v>178243</v>
      </c>
      <c r="K1292" s="41">
        <f>+e!P1290</f>
        <v>127758</v>
      </c>
      <c r="L1292" s="41">
        <f>+SUM(e!Q1290:R1290)</f>
        <v>921080</v>
      </c>
      <c r="M1292" s="31">
        <f>+IFERROR(ROUND(e!P1290/e!S1290,0),0)</f>
        <v>25552</v>
      </c>
      <c r="N1292" s="30">
        <f>+IFERROR(ROUND(SUM(e!T1290:V1290)/e!S1290,0),0)</f>
        <v>160</v>
      </c>
      <c r="O1292" s="30">
        <f>+IFERROR(ROUND(e!W1290/e!G1290*100,1),0)</f>
        <v>0</v>
      </c>
      <c r="P1292" s="41">
        <f>+e!X1290</f>
        <v>2</v>
      </c>
      <c r="Q1292" s="30">
        <f>+IFERROR(ROUND(e!Z1290/e!Y1290*100,1),0)</f>
        <v>0</v>
      </c>
      <c r="R1292" s="30">
        <f>+IFERROR(ROUND(e!AB1290/e!AA1290*100,1),0)</f>
        <v>0</v>
      </c>
      <c r="S1292" s="30">
        <f>+IFERROR(ROUND(SUM(e!AC1290:AF1290)/J1292*100,1),0)</f>
        <v>14</v>
      </c>
      <c r="T1292" s="30">
        <f>+IFERROR(ROUND(e!AG1290/e!Y1290*100,1),0)</f>
        <v>0</v>
      </c>
      <c r="U1292" s="30">
        <f>+IFERROR(ROUND(e!AH1290/SUM(e!AH1290:AJ1290)*100,1),0)</f>
        <v>0</v>
      </c>
      <c r="V1292" s="30">
        <f>+IFERROR(ROUND(e!AK1290/SUM(e!AK1290:AQ1290)*100,1),0)</f>
        <v>0</v>
      </c>
      <c r="W1292" s="30">
        <f>+IFERROR(ROUND(SUM(e!AR1290:BG1290)/J1292*100,1),0)</f>
        <v>0.7</v>
      </c>
      <c r="X1292" s="30">
        <f>+IFERROR(ROUND(SUM(e!BH1290:BI1290)/SUM(e!BJ1290:BK1290)*100,1),0)</f>
        <v>112.4</v>
      </c>
      <c r="Y1292" s="30">
        <f t="shared" si="125"/>
        <v>721</v>
      </c>
      <c r="Z1292" s="30">
        <f t="shared" si="126"/>
        <v>90.7</v>
      </c>
      <c r="AA1292" s="30">
        <f>+IFERROR(ROUND(K1292/SUM(e!T1290:V1290),1),0)</f>
        <v>159.9</v>
      </c>
      <c r="AB1292" s="42">
        <f>+IFERROR(ROUND((SUM(e!BJ1290:BK1290)-SUM(e!BL1290:BO1290))/SUM(e!T1290:V1290),1),0)</f>
        <v>176.3</v>
      </c>
      <c r="AC1292" s="30">
        <f>+IFERROR(ROUND(e!BP1290/e!BQ1290*100,1),0)</f>
        <v>328.7</v>
      </c>
      <c r="AD1292" s="101">
        <f>+e!BR1290</f>
        <v>0</v>
      </c>
      <c r="AF1292" s="5"/>
      <c r="AG1292" s="29"/>
      <c r="BG1292" s="5"/>
      <c r="BH1292" s="29"/>
      <c r="CH1292" s="5"/>
      <c r="CI1292" s="29"/>
    </row>
    <row r="1293" spans="2:87">
      <c r="B1293" s="40" t="s">
        <v>2741</v>
      </c>
      <c r="C1293" s="30" t="s">
        <v>2742</v>
      </c>
      <c r="D1293" s="30" t="s">
        <v>1386</v>
      </c>
      <c r="E1293" s="30" t="s">
        <v>2761</v>
      </c>
      <c r="F1293" s="30" t="str">
        <f t="shared" si="124"/>
        <v>長崎県五島市</v>
      </c>
      <c r="G1293" s="41">
        <f>+e!F1291</f>
        <v>32134</v>
      </c>
      <c r="H1293" s="41">
        <f>+e!G1291</f>
        <v>20</v>
      </c>
      <c r="I1293" s="41">
        <f>+SUM(e!H1291:K1291)</f>
        <v>24</v>
      </c>
      <c r="J1293" s="41">
        <f>+SUM(e!L1291:O1291)</f>
        <v>526572</v>
      </c>
      <c r="K1293" s="41">
        <f>+e!P1291</f>
        <v>653827</v>
      </c>
      <c r="L1293" s="41">
        <f>+SUM(e!Q1291:R1291)</f>
        <v>3271264</v>
      </c>
      <c r="M1293" s="31">
        <f>+IFERROR(ROUND(e!P1291/e!S1291,0),0)</f>
        <v>34412</v>
      </c>
      <c r="N1293" s="30">
        <f>+IFERROR(ROUND(SUM(e!T1291:V1291)/e!S1291,0),0)</f>
        <v>184</v>
      </c>
      <c r="O1293" s="30">
        <f>+IFERROR(ROUND(e!W1291/e!G1291*100,1),0)</f>
        <v>60</v>
      </c>
      <c r="P1293" s="41">
        <f>+e!X1291</f>
        <v>13</v>
      </c>
      <c r="Q1293" s="30">
        <f>+IFERROR(ROUND(e!Z1291/e!Y1291*100,1),0)</f>
        <v>0</v>
      </c>
      <c r="R1293" s="30">
        <f>+IFERROR(ROUND(e!AB1291/e!AA1291*100,1),0)</f>
        <v>75</v>
      </c>
      <c r="S1293" s="30">
        <f>+IFERROR(ROUND(SUM(e!AC1291:AF1291)/J1293*100,1),0)</f>
        <v>13.4</v>
      </c>
      <c r="T1293" s="30">
        <f>+IFERROR(ROUND(e!AG1291/e!Y1291*100,1),0)</f>
        <v>38.299999999999997</v>
      </c>
      <c r="U1293" s="30">
        <f>+IFERROR(ROUND(e!AH1291/SUM(e!AH1291:AJ1291)*100,1),0)</f>
        <v>60.1</v>
      </c>
      <c r="V1293" s="30">
        <f>+IFERROR(ROUND(e!AK1291/SUM(e!AK1291:AQ1291)*100,1),0)</f>
        <v>33.700000000000003</v>
      </c>
      <c r="W1293" s="30">
        <f>+IFERROR(ROUND(SUM(e!AR1291:BG1291)/J1293*100,1),0)</f>
        <v>2.8</v>
      </c>
      <c r="X1293" s="30">
        <f>+IFERROR(ROUND(SUM(e!BH1291:BI1291)/SUM(e!BJ1291:BK1291)*100,1),0)</f>
        <v>107.9</v>
      </c>
      <c r="Y1293" s="30">
        <f t="shared" si="125"/>
        <v>500.3</v>
      </c>
      <c r="Z1293" s="30">
        <f t="shared" si="126"/>
        <v>108.3</v>
      </c>
      <c r="AA1293" s="30">
        <f>+IFERROR(ROUND(K1293/SUM(e!T1291:V1291),1),0)</f>
        <v>187</v>
      </c>
      <c r="AB1293" s="42">
        <f>+IFERROR(ROUND((SUM(e!BJ1291:BK1291)-SUM(e!BL1291:BO1291))/SUM(e!T1291:V1291),1),0)</f>
        <v>172.6</v>
      </c>
      <c r="AC1293" s="30">
        <f>+IFERROR(ROUND(e!BP1291/e!BQ1291*100,1),0)</f>
        <v>239.1</v>
      </c>
      <c r="AD1293" s="101">
        <f>+e!BR1291</f>
        <v>0</v>
      </c>
      <c r="AF1293" s="5"/>
      <c r="AG1293" s="29"/>
      <c r="BG1293" s="5"/>
      <c r="BH1293" s="29"/>
      <c r="CH1293" s="5"/>
      <c r="CI1293" s="29"/>
    </row>
    <row r="1294" spans="2:87">
      <c r="B1294" s="40" t="s">
        <v>2741</v>
      </c>
      <c r="C1294" s="30" t="s">
        <v>2742</v>
      </c>
      <c r="D1294" s="30" t="s">
        <v>1682</v>
      </c>
      <c r="E1294" s="30" t="s">
        <v>2762</v>
      </c>
      <c r="F1294" s="30" t="str">
        <f t="shared" si="124"/>
        <v>長崎県対馬市</v>
      </c>
      <c r="G1294" s="41">
        <f>+e!F1292</f>
        <v>29372</v>
      </c>
      <c r="H1294" s="41">
        <f>+e!G1292</f>
        <v>23</v>
      </c>
      <c r="I1294" s="41">
        <f>+SUM(e!H1292:K1292)</f>
        <v>1</v>
      </c>
      <c r="J1294" s="41">
        <f>+SUM(e!L1292:O1292)</f>
        <v>602066</v>
      </c>
      <c r="K1294" s="41">
        <f>+e!P1292</f>
        <v>679626</v>
      </c>
      <c r="L1294" s="41">
        <f>+SUM(e!Q1292:R1292)</f>
        <v>4376803</v>
      </c>
      <c r="M1294" s="31">
        <f>+IFERROR(ROUND(e!P1292/e!S1292,0),0)</f>
        <v>45308</v>
      </c>
      <c r="N1294" s="30">
        <f>+IFERROR(ROUND(SUM(e!T1292:V1292)/e!S1292,0),0)</f>
        <v>213</v>
      </c>
      <c r="O1294" s="30">
        <f>+IFERROR(ROUND(e!W1292/e!G1292*100,1),0)</f>
        <v>52.2</v>
      </c>
      <c r="P1294" s="41">
        <f>+e!X1292</f>
        <v>24</v>
      </c>
      <c r="Q1294" s="30">
        <f>+IFERROR(ROUND(e!Z1292/e!Y1292*100,1),0)</f>
        <v>0</v>
      </c>
      <c r="R1294" s="30">
        <f>+IFERROR(ROUND(e!AB1292/e!AA1292*100,1),0)</f>
        <v>0</v>
      </c>
      <c r="S1294" s="30">
        <f>+IFERROR(ROUND(SUM(e!AC1292:AF1292)/J1294*100,1),0)</f>
        <v>0</v>
      </c>
      <c r="T1294" s="30">
        <f>+IFERROR(ROUND(e!AG1292/e!Y1292*100,1),0)</f>
        <v>0.8</v>
      </c>
      <c r="U1294" s="30">
        <f>+IFERROR(ROUND(e!AH1292/SUM(e!AH1292:AJ1292)*100,1),0)</f>
        <v>0</v>
      </c>
      <c r="V1294" s="30">
        <f>+IFERROR(ROUND(e!AK1292/SUM(e!AK1292:AQ1292)*100,1),0)</f>
        <v>13.9</v>
      </c>
      <c r="W1294" s="30">
        <f>+IFERROR(ROUND(SUM(e!AR1292:BG1292)/J1294*100,1),0)</f>
        <v>0.1</v>
      </c>
      <c r="X1294" s="30">
        <f>+IFERROR(ROUND(SUM(e!BH1292:BI1292)/SUM(e!BJ1292:BK1292)*100,1),0)</f>
        <v>115.9</v>
      </c>
      <c r="Y1294" s="30">
        <f t="shared" si="125"/>
        <v>644</v>
      </c>
      <c r="Z1294" s="30">
        <f t="shared" si="126"/>
        <v>90.6</v>
      </c>
      <c r="AA1294" s="30">
        <f>+IFERROR(ROUND(K1294/SUM(e!T1292:V1292),1),0)</f>
        <v>212.4</v>
      </c>
      <c r="AB1294" s="42">
        <f>+IFERROR(ROUND((SUM(e!BJ1292:BK1292)-SUM(e!BL1292:BO1292))/SUM(e!T1292:V1292),1),0)</f>
        <v>234.5</v>
      </c>
      <c r="AC1294" s="30">
        <f>+IFERROR(ROUND(e!BP1292/e!BQ1292*100,1),0)</f>
        <v>200.5</v>
      </c>
      <c r="AD1294" s="101">
        <f>+e!BR1292</f>
        <v>0</v>
      </c>
      <c r="AF1294" s="5"/>
      <c r="AG1294" s="29"/>
      <c r="BG1294" s="5"/>
      <c r="BH1294" s="29"/>
      <c r="CH1294" s="5"/>
      <c r="CI1294" s="29"/>
    </row>
    <row r="1295" spans="2:87">
      <c r="B1295" s="40" t="s">
        <v>2741</v>
      </c>
      <c r="C1295" s="30" t="s">
        <v>2742</v>
      </c>
      <c r="D1295" s="30" t="s">
        <v>1388</v>
      </c>
      <c r="E1295" s="30" t="s">
        <v>2763</v>
      </c>
      <c r="F1295" s="30" t="str">
        <f t="shared" si="124"/>
        <v>長崎県新上五島町</v>
      </c>
      <c r="G1295" s="41">
        <f>+e!F1293</f>
        <v>18072</v>
      </c>
      <c r="H1295" s="41">
        <f>+e!G1293</f>
        <v>12</v>
      </c>
      <c r="I1295" s="41">
        <f>+SUM(e!H1293:K1293)</f>
        <v>28</v>
      </c>
      <c r="J1295" s="41">
        <f>+SUM(e!L1293:O1293)</f>
        <v>539717</v>
      </c>
      <c r="K1295" s="41">
        <f>+e!P1293</f>
        <v>426757</v>
      </c>
      <c r="L1295" s="41">
        <f>+SUM(e!Q1293:R1293)</f>
        <v>3104226</v>
      </c>
      <c r="M1295" s="31">
        <f>+IFERROR(ROUND(e!P1293/e!S1293,0),0)</f>
        <v>47417</v>
      </c>
      <c r="N1295" s="30">
        <f>+IFERROR(ROUND(SUM(e!T1293:V1293)/e!S1293,0),0)</f>
        <v>202</v>
      </c>
      <c r="O1295" s="30">
        <f>+IFERROR(ROUND(e!W1293/e!G1293*100,1),0)</f>
        <v>0</v>
      </c>
      <c r="P1295" s="41">
        <f>+e!X1293</f>
        <v>10</v>
      </c>
      <c r="Q1295" s="30">
        <f>+IFERROR(ROUND(e!Z1293/e!Y1293*100,1),0)</f>
        <v>0</v>
      </c>
      <c r="R1295" s="30">
        <f>+IFERROR(ROUND(e!AB1293/e!AA1293*100,1),0)</f>
        <v>35.700000000000003</v>
      </c>
      <c r="S1295" s="30">
        <f>+IFERROR(ROUND(SUM(e!AC1293:AF1293)/J1295*100,1),0)</f>
        <v>0</v>
      </c>
      <c r="T1295" s="30">
        <f>+IFERROR(ROUND(e!AG1293/e!Y1293*100,1),0)</f>
        <v>12.1</v>
      </c>
      <c r="U1295" s="30">
        <f>+IFERROR(ROUND(e!AH1293/SUM(e!AH1293:AJ1293)*100,1),0)</f>
        <v>0</v>
      </c>
      <c r="V1295" s="30">
        <f>+IFERROR(ROUND(e!AK1293/SUM(e!AK1293:AQ1293)*100,1),0)</f>
        <v>11.6</v>
      </c>
      <c r="W1295" s="30">
        <f>+IFERROR(ROUND(SUM(e!AR1293:BG1293)/J1295*100,1),0)</f>
        <v>4.3</v>
      </c>
      <c r="X1295" s="30">
        <f>+IFERROR(ROUND(SUM(e!BH1293:BI1293)/SUM(e!BJ1293:BK1293)*100,1),0)</f>
        <v>92.3</v>
      </c>
      <c r="Y1295" s="30">
        <f t="shared" si="125"/>
        <v>727.4</v>
      </c>
      <c r="Z1295" s="30">
        <f t="shared" si="126"/>
        <v>79.2</v>
      </c>
      <c r="AA1295" s="30">
        <f>+IFERROR(ROUND(K1295/SUM(e!T1293:V1293),1),0)</f>
        <v>234.7</v>
      </c>
      <c r="AB1295" s="42">
        <f>+IFERROR(ROUND((SUM(e!BJ1293:BK1293)-SUM(e!BL1293:BO1293))/SUM(e!T1293:V1293),1),0)</f>
        <v>296.5</v>
      </c>
      <c r="AC1295" s="30">
        <f>+IFERROR(ROUND(e!BP1293/e!BQ1293*100,1),0)</f>
        <v>132.19999999999999</v>
      </c>
      <c r="AD1295" s="101">
        <f>+e!BR1293</f>
        <v>0</v>
      </c>
      <c r="AF1295" s="5"/>
      <c r="AG1295" s="29"/>
      <c r="BG1295" s="5"/>
      <c r="BH1295" s="29"/>
      <c r="CH1295" s="5"/>
      <c r="CI1295" s="29"/>
    </row>
    <row r="1296" spans="2:87">
      <c r="B1296" s="40" t="s">
        <v>2741</v>
      </c>
      <c r="C1296" s="30" t="s">
        <v>2742</v>
      </c>
      <c r="D1296" s="30" t="s">
        <v>1390</v>
      </c>
      <c r="E1296" s="30" t="s">
        <v>2764</v>
      </c>
      <c r="F1296" s="30" t="str">
        <f t="shared" si="124"/>
        <v>長崎県雲仙市</v>
      </c>
      <c r="G1296" s="41">
        <f>+e!F1294</f>
        <v>41756</v>
      </c>
      <c r="H1296" s="41">
        <f>+e!G1294</f>
        <v>23</v>
      </c>
      <c r="I1296" s="41">
        <f>+SUM(e!H1294:K1294)</f>
        <v>52</v>
      </c>
      <c r="J1296" s="41">
        <f>+SUM(e!L1294:O1294)</f>
        <v>542891</v>
      </c>
      <c r="K1296" s="41">
        <f>+e!P1294</f>
        <v>577078</v>
      </c>
      <c r="L1296" s="41">
        <f>+SUM(e!Q1294:R1294)</f>
        <v>4108412</v>
      </c>
      <c r="M1296" s="31">
        <f>+IFERROR(ROUND(e!P1294/e!S1294,0),0)</f>
        <v>25090</v>
      </c>
      <c r="N1296" s="30">
        <f>+IFERROR(ROUND(SUM(e!T1294:V1294)/e!S1294,0),0)</f>
        <v>190</v>
      </c>
      <c r="O1296" s="30">
        <f>+IFERROR(ROUND(e!W1294/e!G1294*100,1),0)</f>
        <v>8.6999999999999993</v>
      </c>
      <c r="P1296" s="41">
        <f>+e!X1294</f>
        <v>8</v>
      </c>
      <c r="Q1296" s="30">
        <f>+IFERROR(ROUND(e!Z1294/e!Y1294*100,1),0)</f>
        <v>0</v>
      </c>
      <c r="R1296" s="30">
        <f>+IFERROR(ROUND(e!AB1294/e!AA1294*100,1),0)</f>
        <v>65.900000000000006</v>
      </c>
      <c r="S1296" s="30">
        <f>+IFERROR(ROUND(SUM(e!AC1294:AF1294)/J1296*100,1),0)</f>
        <v>8.5</v>
      </c>
      <c r="T1296" s="30">
        <f>+IFERROR(ROUND(e!AG1294/e!Y1294*100,1),0)</f>
        <v>19.3</v>
      </c>
      <c r="U1296" s="30">
        <f>+IFERROR(ROUND(e!AH1294/SUM(e!AH1294:AJ1294)*100,1),0)</f>
        <v>0</v>
      </c>
      <c r="V1296" s="30">
        <f>+IFERROR(ROUND(e!AK1294/SUM(e!AK1294:AQ1294)*100,1),0)</f>
        <v>13.3</v>
      </c>
      <c r="W1296" s="30">
        <f>+IFERROR(ROUND(SUM(e!AR1294:BG1294)/J1296*100,1),0)</f>
        <v>6.2</v>
      </c>
      <c r="X1296" s="30">
        <f>+IFERROR(ROUND(SUM(e!BH1294:BI1294)/SUM(e!BJ1294:BK1294)*100,1),0)</f>
        <v>123</v>
      </c>
      <c r="Y1296" s="30">
        <f t="shared" si="125"/>
        <v>711.9</v>
      </c>
      <c r="Z1296" s="30">
        <f t="shared" si="126"/>
        <v>81.3</v>
      </c>
      <c r="AA1296" s="30">
        <f>+IFERROR(ROUND(K1296/SUM(e!T1294:V1294),1),0)</f>
        <v>132.1</v>
      </c>
      <c r="AB1296" s="42">
        <f>+IFERROR(ROUND((SUM(e!BJ1294:BK1294)-SUM(e!BL1294:BO1294))/SUM(e!T1294:V1294),1),0)</f>
        <v>162.5</v>
      </c>
      <c r="AC1296" s="30">
        <f>+IFERROR(ROUND(e!BP1294/e!BQ1294*100,1),0)</f>
        <v>363.3</v>
      </c>
      <c r="AD1296" s="101">
        <f>+e!BR1294</f>
        <v>0</v>
      </c>
      <c r="AF1296" s="5"/>
      <c r="AG1296" s="29"/>
      <c r="BG1296" s="5"/>
      <c r="BH1296" s="29"/>
      <c r="CH1296" s="5"/>
      <c r="CI1296" s="29"/>
    </row>
    <row r="1297" spans="2:87">
      <c r="B1297" s="40" t="s">
        <v>2765</v>
      </c>
      <c r="C1297" s="30" t="s">
        <v>2766</v>
      </c>
      <c r="D1297" s="30" t="s">
        <v>1280</v>
      </c>
      <c r="E1297" s="30" t="s">
        <v>2767</v>
      </c>
      <c r="F1297" s="30" t="str">
        <f t="shared" si="124"/>
        <v>熊本県熊本市</v>
      </c>
      <c r="G1297" s="41">
        <f>+e!F1295</f>
        <v>705889</v>
      </c>
      <c r="H1297" s="41">
        <f>+e!G1295</f>
        <v>252</v>
      </c>
      <c r="I1297" s="41">
        <f>+SUM(e!H1295:K1295)</f>
        <v>27</v>
      </c>
      <c r="J1297" s="41">
        <f>+SUM(e!L1295:O1295)</f>
        <v>3507738</v>
      </c>
      <c r="K1297" s="41">
        <f>+e!P1295</f>
        <v>11694130</v>
      </c>
      <c r="L1297" s="41">
        <f>+SUM(e!Q1295:R1295)</f>
        <v>33635072</v>
      </c>
      <c r="M1297" s="31">
        <f>+IFERROR(ROUND(e!P1295/e!S1295,0),0)</f>
        <v>68387</v>
      </c>
      <c r="N1297" s="30">
        <f>+IFERROR(ROUND(SUM(e!T1295:V1295)/e!S1295,0),0)</f>
        <v>413</v>
      </c>
      <c r="O1297" s="30">
        <f>+IFERROR(ROUND(e!W1295/e!G1295*100,1),0)</f>
        <v>51.2</v>
      </c>
      <c r="P1297" s="41">
        <f>+e!X1295</f>
        <v>23</v>
      </c>
      <c r="Q1297" s="30">
        <f>+IFERROR(ROUND(e!Z1295/e!Y1295*100,1),0)</f>
        <v>0</v>
      </c>
      <c r="R1297" s="30">
        <f>+IFERROR(ROUND(e!AB1295/e!AA1295*100,1),0)</f>
        <v>56.2</v>
      </c>
      <c r="S1297" s="30">
        <f>+IFERROR(ROUND(SUM(e!AC1295:AF1295)/J1297*100,1),0)</f>
        <v>20.100000000000001</v>
      </c>
      <c r="T1297" s="30">
        <f>+IFERROR(ROUND(e!AG1295/e!Y1295*100,1),0)</f>
        <v>90.1</v>
      </c>
      <c r="U1297" s="30">
        <f>+IFERROR(ROUND(e!AH1295/SUM(e!AH1295:AJ1295)*100,1),0)</f>
        <v>75.400000000000006</v>
      </c>
      <c r="V1297" s="30">
        <f>+IFERROR(ROUND(e!AK1295/SUM(e!AK1295:AQ1295)*100,1),0)</f>
        <v>91.2</v>
      </c>
      <c r="W1297" s="30">
        <f>+IFERROR(ROUND(SUM(e!AR1295:BG1295)/J1297*100,1),0)</f>
        <v>27.1</v>
      </c>
      <c r="X1297" s="30">
        <f>+IFERROR(ROUND(SUM(e!BH1295:BI1295)/SUM(e!BJ1295:BK1295)*100,1),0)</f>
        <v>122.7</v>
      </c>
      <c r="Y1297" s="30">
        <f t="shared" si="125"/>
        <v>287.60000000000002</v>
      </c>
      <c r="Z1297" s="30">
        <f t="shared" si="126"/>
        <v>119.2</v>
      </c>
      <c r="AA1297" s="30">
        <f>+IFERROR(ROUND(K1297/SUM(e!T1295:V1295),1),0)</f>
        <v>165.4</v>
      </c>
      <c r="AB1297" s="42">
        <f>+IFERROR(ROUND((SUM(e!BJ1295:BK1295)-SUM(e!BL1295:BO1295))/SUM(e!T1295:V1295),1),0)</f>
        <v>138.80000000000001</v>
      </c>
      <c r="AC1297" s="30">
        <f>+IFERROR(ROUND(e!BP1295/e!BQ1295*100,1),0)</f>
        <v>353.5</v>
      </c>
      <c r="AD1297" s="101">
        <f>+e!BR1295</f>
        <v>0</v>
      </c>
      <c r="AF1297" s="5"/>
      <c r="AG1297" s="29"/>
      <c r="BG1297" s="5"/>
      <c r="BH1297" s="29"/>
      <c r="CH1297" s="5"/>
      <c r="CI1297" s="29"/>
    </row>
    <row r="1298" spans="2:87">
      <c r="B1298" s="40" t="s">
        <v>2765</v>
      </c>
      <c r="C1298" s="30" t="s">
        <v>2766</v>
      </c>
      <c r="D1298" s="30" t="s">
        <v>1284</v>
      </c>
      <c r="E1298" s="30" t="s">
        <v>2768</v>
      </c>
      <c r="F1298" s="30" t="str">
        <f t="shared" si="124"/>
        <v>熊本県宇城市（三角）</v>
      </c>
      <c r="G1298" s="41">
        <f>+e!F1296</f>
        <v>5049</v>
      </c>
      <c r="H1298" s="41">
        <f>+e!G1296</f>
        <v>10</v>
      </c>
      <c r="I1298" s="41">
        <f>+SUM(e!H1296:K1296)</f>
        <v>2</v>
      </c>
      <c r="J1298" s="41">
        <f>+SUM(e!L1296:O1296)</f>
        <v>76836</v>
      </c>
      <c r="K1298" s="41">
        <f>+e!P1296</f>
        <v>810547</v>
      </c>
      <c r="L1298" s="41">
        <f>+SUM(e!Q1296:R1296)</f>
        <v>3480489</v>
      </c>
      <c r="M1298" s="31">
        <f>+IFERROR(ROUND(e!P1296/e!S1296,0),0)</f>
        <v>162109</v>
      </c>
      <c r="N1298" s="30">
        <f>+IFERROR(ROUND(SUM(e!T1296:V1296)/e!S1296,0),0)</f>
        <v>102</v>
      </c>
      <c r="O1298" s="30">
        <f>+IFERROR(ROUND(e!W1296/e!G1296*100,1),0)</f>
        <v>0</v>
      </c>
      <c r="P1298" s="41">
        <f>+e!X1296</f>
        <v>3</v>
      </c>
      <c r="Q1298" s="30">
        <f>+IFERROR(ROUND(e!Z1296/e!Y1296*100,1),0)</f>
        <v>0</v>
      </c>
      <c r="R1298" s="30">
        <f>+IFERROR(ROUND(e!AB1296/e!AA1296*100,1),0)</f>
        <v>0</v>
      </c>
      <c r="S1298" s="30">
        <f>+IFERROR(ROUND(SUM(e!AC1296:AF1296)/J1298*100,1),0)</f>
        <v>0</v>
      </c>
      <c r="T1298" s="30">
        <f>+IFERROR(ROUND(e!AG1296/e!Y1296*100,1),0)</f>
        <v>0</v>
      </c>
      <c r="U1298" s="30">
        <f>+IFERROR(ROUND(e!AH1296/SUM(e!AH1296:AJ1296)*100,1),0)</f>
        <v>0</v>
      </c>
      <c r="V1298" s="30">
        <f>+IFERROR(ROUND(e!AK1296/SUM(e!AK1296:AQ1296)*100,1),0)</f>
        <v>0</v>
      </c>
      <c r="W1298" s="30">
        <f>+IFERROR(ROUND(SUM(e!AR1296:BG1296)/J1298*100,1),0)</f>
        <v>18.899999999999999</v>
      </c>
      <c r="X1298" s="30">
        <f>+IFERROR(ROUND(SUM(e!BH1296:BI1296)/SUM(e!BJ1296:BK1296)*100,1),0)</f>
        <v>112.5</v>
      </c>
      <c r="Y1298" s="30">
        <f t="shared" si="125"/>
        <v>429.4</v>
      </c>
      <c r="Z1298" s="30">
        <f t="shared" si="126"/>
        <v>92.2</v>
      </c>
      <c r="AA1298" s="30">
        <f>+IFERROR(ROUND(K1298/SUM(e!T1296:V1296),1),0)</f>
        <v>1583.1</v>
      </c>
      <c r="AB1298" s="42">
        <f>+IFERROR(ROUND((SUM(e!BJ1296:BK1296)-SUM(e!BL1296:BO1296))/SUM(e!T1296:V1296),1),0)</f>
        <v>1716.8</v>
      </c>
      <c r="AC1298" s="30">
        <f>+IFERROR(ROUND(e!BP1296/e!BQ1296*100,1),0)</f>
        <v>84.7</v>
      </c>
      <c r="AD1298" s="101">
        <f>+e!BR1296</f>
        <v>0</v>
      </c>
      <c r="AF1298" s="5"/>
      <c r="AG1298" s="29"/>
      <c r="BG1298" s="5"/>
      <c r="BH1298" s="29"/>
      <c r="CH1298" s="5"/>
      <c r="CI1298" s="29"/>
    </row>
    <row r="1299" spans="2:87">
      <c r="B1299" s="40" t="s">
        <v>2765</v>
      </c>
      <c r="C1299" s="30" t="s">
        <v>2766</v>
      </c>
      <c r="D1299" s="30" t="s">
        <v>1286</v>
      </c>
      <c r="E1299" s="30" t="s">
        <v>2769</v>
      </c>
      <c r="F1299" s="30" t="str">
        <f t="shared" si="124"/>
        <v>熊本県天草市</v>
      </c>
      <c r="G1299" s="41">
        <f>+e!F1297</f>
        <v>72707</v>
      </c>
      <c r="H1299" s="41">
        <f>+e!G1297</f>
        <v>21</v>
      </c>
      <c r="I1299" s="41">
        <f>+SUM(e!H1297:K1297)</f>
        <v>5</v>
      </c>
      <c r="J1299" s="41">
        <f>+SUM(e!L1297:O1297)</f>
        <v>1216052</v>
      </c>
      <c r="K1299" s="41">
        <f>+e!P1297</f>
        <v>1762561</v>
      </c>
      <c r="L1299" s="41">
        <f>+SUM(e!Q1297:R1297)</f>
        <v>9172091</v>
      </c>
      <c r="M1299" s="31">
        <f>+IFERROR(ROUND(e!P1297/e!S1297,0),0)</f>
        <v>110160</v>
      </c>
      <c r="N1299" s="30">
        <f>+IFERROR(ROUND(SUM(e!T1297:V1297)/e!S1297,0),0)</f>
        <v>461</v>
      </c>
      <c r="O1299" s="30">
        <f>+IFERROR(ROUND(e!W1297/e!G1297*100,1),0)</f>
        <v>0</v>
      </c>
      <c r="P1299" s="41">
        <f>+e!X1297</f>
        <v>5</v>
      </c>
      <c r="Q1299" s="30">
        <f>+IFERROR(ROUND(e!Z1297/e!Y1297*100,1),0)</f>
        <v>0</v>
      </c>
      <c r="R1299" s="30">
        <f>+IFERROR(ROUND(e!AB1297/e!AA1297*100,1),0)</f>
        <v>3.5</v>
      </c>
      <c r="S1299" s="30">
        <f>+IFERROR(ROUND(SUM(e!AC1297:AF1297)/J1299*100,1),0)</f>
        <v>9.8000000000000007</v>
      </c>
      <c r="T1299" s="30">
        <f>+IFERROR(ROUND(e!AG1297/e!Y1297*100,1),0)</f>
        <v>0</v>
      </c>
      <c r="U1299" s="30">
        <f>+IFERROR(ROUND(e!AH1297/SUM(e!AH1297:AJ1297)*100,1),0)</f>
        <v>0</v>
      </c>
      <c r="V1299" s="30">
        <f>+IFERROR(ROUND(e!AK1297/SUM(e!AK1297:AQ1297)*100,1),0)</f>
        <v>0</v>
      </c>
      <c r="W1299" s="30">
        <f>+IFERROR(ROUND(SUM(e!AR1297:BG1297)/J1299*100,1),0)</f>
        <v>9.5</v>
      </c>
      <c r="X1299" s="30">
        <f>+IFERROR(ROUND(SUM(e!BH1297:BI1297)/SUM(e!BJ1297:BK1297)*100,1),0)</f>
        <v>106.2</v>
      </c>
      <c r="Y1299" s="30">
        <f t="shared" si="125"/>
        <v>520.4</v>
      </c>
      <c r="Z1299" s="30">
        <f t="shared" si="126"/>
        <v>78.599999999999994</v>
      </c>
      <c r="AA1299" s="30">
        <f>+IFERROR(ROUND(K1299/SUM(e!T1297:V1297),1),0)</f>
        <v>238.8</v>
      </c>
      <c r="AB1299" s="42">
        <f>+IFERROR(ROUND((SUM(e!BJ1297:BK1297)-SUM(e!BL1297:BO1297))/SUM(e!T1297:V1297),1),0)</f>
        <v>303.8</v>
      </c>
      <c r="AC1299" s="30">
        <f>+IFERROR(ROUND(e!BP1297/e!BQ1297*100,1),0)</f>
        <v>211.2</v>
      </c>
      <c r="AD1299" s="101">
        <f>+e!BR1297</f>
        <v>0</v>
      </c>
      <c r="AF1299" s="5"/>
      <c r="AG1299" s="29"/>
      <c r="BG1299" s="5"/>
      <c r="BH1299" s="29"/>
      <c r="CH1299" s="5"/>
      <c r="CI1299" s="29"/>
    </row>
    <row r="1300" spans="2:87">
      <c r="B1300" s="40" t="s">
        <v>2765</v>
      </c>
      <c r="C1300" s="30" t="s">
        <v>2766</v>
      </c>
      <c r="D1300" s="30" t="s">
        <v>1288</v>
      </c>
      <c r="E1300" s="30" t="s">
        <v>2770</v>
      </c>
      <c r="F1300" s="30" t="str">
        <f t="shared" si="124"/>
        <v>熊本県水俣市</v>
      </c>
      <c r="G1300" s="41">
        <f>+e!F1298</f>
        <v>22177</v>
      </c>
      <c r="H1300" s="41">
        <f>+e!G1298</f>
        <v>11</v>
      </c>
      <c r="I1300" s="41">
        <f>+SUM(e!H1298:K1298)</f>
        <v>11</v>
      </c>
      <c r="J1300" s="41">
        <f>+SUM(e!L1298:O1298)</f>
        <v>163847</v>
      </c>
      <c r="K1300" s="41">
        <f>+e!P1298</f>
        <v>383024</v>
      </c>
      <c r="L1300" s="41">
        <f>+SUM(e!Q1298:R1298)</f>
        <v>227053</v>
      </c>
      <c r="M1300" s="31">
        <f>+IFERROR(ROUND(e!P1298/e!S1298,0),0)</f>
        <v>38302</v>
      </c>
      <c r="N1300" s="30">
        <f>+IFERROR(ROUND(SUM(e!T1298:V1298)/e!S1298,0),0)</f>
        <v>274</v>
      </c>
      <c r="O1300" s="30">
        <f>+IFERROR(ROUND(e!W1298/e!G1298*100,1),0)</f>
        <v>36.4</v>
      </c>
      <c r="P1300" s="41">
        <f>+e!X1298</f>
        <v>4</v>
      </c>
      <c r="Q1300" s="30">
        <f>+IFERROR(ROUND(e!Z1298/e!Y1298*100,1),0)</f>
        <v>10.1</v>
      </c>
      <c r="R1300" s="30">
        <f>+IFERROR(ROUND(e!AB1298/e!AA1298*100,1),0)</f>
        <v>40.4</v>
      </c>
      <c r="S1300" s="30">
        <f>+IFERROR(ROUND(SUM(e!AC1298:AF1298)/J1300*100,1),0)</f>
        <v>15.2</v>
      </c>
      <c r="T1300" s="30">
        <f>+IFERROR(ROUND(e!AG1298/e!Y1298*100,1),0)</f>
        <v>0</v>
      </c>
      <c r="U1300" s="30">
        <f>+IFERROR(ROUND(e!AH1298/SUM(e!AH1298:AJ1298)*100,1),0)</f>
        <v>21.9</v>
      </c>
      <c r="V1300" s="30">
        <f>+IFERROR(ROUND(e!AK1298/SUM(e!AK1298:AQ1298)*100,1),0)</f>
        <v>0</v>
      </c>
      <c r="W1300" s="30">
        <f>+IFERROR(ROUND(SUM(e!AR1298:BG1298)/J1300*100,1),0)</f>
        <v>17</v>
      </c>
      <c r="X1300" s="30">
        <f>+IFERROR(ROUND(SUM(e!BH1298:BI1298)/SUM(e!BJ1298:BK1298)*100,1),0)</f>
        <v>131.19999999999999</v>
      </c>
      <c r="Y1300" s="30">
        <f t="shared" si="125"/>
        <v>59.3</v>
      </c>
      <c r="Z1300" s="30">
        <f t="shared" si="126"/>
        <v>119.9</v>
      </c>
      <c r="AA1300" s="30">
        <f>+IFERROR(ROUND(K1300/SUM(e!T1298:V1298),1),0)</f>
        <v>139.69999999999999</v>
      </c>
      <c r="AB1300" s="42">
        <f>+IFERROR(ROUND((SUM(e!BJ1298:BK1298)-SUM(e!BL1298:BO1298))/SUM(e!T1298:V1298),1),0)</f>
        <v>116.5</v>
      </c>
      <c r="AC1300" s="30">
        <f>+IFERROR(ROUND(e!BP1298/e!BQ1298*100,1),0)</f>
        <v>340.9</v>
      </c>
      <c r="AD1300" s="101">
        <f>+e!BR1298</f>
        <v>0</v>
      </c>
      <c r="AF1300" s="5"/>
      <c r="AG1300" s="29"/>
      <c r="BG1300" s="5"/>
      <c r="BH1300" s="29"/>
      <c r="CH1300" s="5"/>
      <c r="CI1300" s="29"/>
    </row>
    <row r="1301" spans="2:87">
      <c r="B1301" s="40" t="s">
        <v>2765</v>
      </c>
      <c r="C1301" s="30" t="s">
        <v>2766</v>
      </c>
      <c r="D1301" s="30" t="s">
        <v>1292</v>
      </c>
      <c r="E1301" s="30" t="s">
        <v>2771</v>
      </c>
      <c r="F1301" s="30" t="str">
        <f t="shared" si="124"/>
        <v>熊本県山鹿市</v>
      </c>
      <c r="G1301" s="41">
        <f>+e!F1299</f>
        <v>28122</v>
      </c>
      <c r="H1301" s="41">
        <f>+e!G1299</f>
        <v>7</v>
      </c>
      <c r="I1301" s="41">
        <f>+SUM(e!H1299:K1299)</f>
        <v>9</v>
      </c>
      <c r="J1301" s="41">
        <f>+SUM(e!L1299:O1299)</f>
        <v>213990</v>
      </c>
      <c r="K1301" s="41">
        <f>+e!P1299</f>
        <v>351073</v>
      </c>
      <c r="L1301" s="41">
        <f>+SUM(e!Q1299:R1299)</f>
        <v>2438560</v>
      </c>
      <c r="M1301" s="31">
        <f>+IFERROR(ROUND(e!P1299/e!S1299,0),0)</f>
        <v>50153</v>
      </c>
      <c r="N1301" s="30">
        <f>+IFERROR(ROUND(SUM(e!T1299:V1299)/e!S1299,0),0)</f>
        <v>385</v>
      </c>
      <c r="O1301" s="30">
        <f>+IFERROR(ROUND(e!W1299/e!G1299*100,1),0)</f>
        <v>0</v>
      </c>
      <c r="P1301" s="41">
        <f>+e!X1299</f>
        <v>6</v>
      </c>
      <c r="Q1301" s="30">
        <f>+IFERROR(ROUND(e!Z1299/e!Y1299*100,1),0)</f>
        <v>0</v>
      </c>
      <c r="R1301" s="30">
        <f>+IFERROR(ROUND(e!AB1299/e!AA1299*100,1),0)</f>
        <v>33.299999999999997</v>
      </c>
      <c r="S1301" s="30">
        <f>+IFERROR(ROUND(SUM(e!AC1299:AF1299)/J1301*100,1),0)</f>
        <v>22.5</v>
      </c>
      <c r="T1301" s="30">
        <f>+IFERROR(ROUND(e!AG1299/e!Y1299*100,1),0)</f>
        <v>0</v>
      </c>
      <c r="U1301" s="30">
        <f>+IFERROR(ROUND(e!AH1299/SUM(e!AH1299:AJ1299)*100,1),0)</f>
        <v>0</v>
      </c>
      <c r="V1301" s="30">
        <f>+IFERROR(ROUND(e!AK1299/SUM(e!AK1299:AQ1299)*100,1),0)</f>
        <v>0</v>
      </c>
      <c r="W1301" s="30">
        <f>+IFERROR(ROUND(SUM(e!AR1299:BG1299)/J1301*100,1),0)</f>
        <v>9.3000000000000007</v>
      </c>
      <c r="X1301" s="30">
        <f>+IFERROR(ROUND(SUM(e!BH1299:BI1299)/SUM(e!BJ1299:BK1299)*100,1),0)</f>
        <v>105</v>
      </c>
      <c r="Y1301" s="30">
        <f t="shared" si="125"/>
        <v>694.6</v>
      </c>
      <c r="Z1301" s="30">
        <f t="shared" si="126"/>
        <v>94.5</v>
      </c>
      <c r="AA1301" s="30">
        <f>+IFERROR(ROUND(K1301/SUM(e!T1299:V1299),1),0)</f>
        <v>130.1</v>
      </c>
      <c r="AB1301" s="42">
        <f>+IFERROR(ROUND((SUM(e!BJ1299:BK1299)-SUM(e!BL1299:BO1299))/SUM(e!T1299:V1299),1),0)</f>
        <v>137.6</v>
      </c>
      <c r="AC1301" s="30">
        <f>+IFERROR(ROUND(e!BP1299/e!BQ1299*100,1),0)</f>
        <v>344.4</v>
      </c>
      <c r="AD1301" s="101">
        <f>+e!BR1299</f>
        <v>0</v>
      </c>
      <c r="AF1301" s="5"/>
      <c r="AG1301" s="29"/>
      <c r="BG1301" s="5"/>
      <c r="BH1301" s="29"/>
      <c r="CH1301" s="5"/>
      <c r="CI1301" s="29"/>
    </row>
    <row r="1302" spans="2:87">
      <c r="B1302" s="40" t="s">
        <v>2765</v>
      </c>
      <c r="C1302" s="30" t="s">
        <v>2766</v>
      </c>
      <c r="D1302" s="30" t="s">
        <v>1294</v>
      </c>
      <c r="E1302" s="30" t="s">
        <v>2772</v>
      </c>
      <c r="F1302" s="30" t="str">
        <f t="shared" si="124"/>
        <v>熊本県八代市</v>
      </c>
      <c r="G1302" s="41">
        <f>+e!F1300</f>
        <v>40665</v>
      </c>
      <c r="H1302" s="41">
        <f>+e!G1300</f>
        <v>10</v>
      </c>
      <c r="I1302" s="41">
        <f>+SUM(e!H1300:K1300)</f>
        <v>5</v>
      </c>
      <c r="J1302" s="41">
        <f>+SUM(e!L1300:O1300)</f>
        <v>381519</v>
      </c>
      <c r="K1302" s="41">
        <f>+e!P1300</f>
        <v>473880</v>
      </c>
      <c r="L1302" s="41">
        <f>+SUM(e!Q1300:R1300)</f>
        <v>921785</v>
      </c>
      <c r="M1302" s="31">
        <f>+IFERROR(ROUND(e!P1300/e!S1300,0),0)</f>
        <v>47388</v>
      </c>
      <c r="N1302" s="30">
        <f>+IFERROR(ROUND(SUM(e!T1300:V1300)/e!S1300,0),0)</f>
        <v>378</v>
      </c>
      <c r="O1302" s="30">
        <f>+IFERROR(ROUND(e!W1300/e!G1300*100,1),0)</f>
        <v>70</v>
      </c>
      <c r="P1302" s="41">
        <f>+e!X1300</f>
        <v>10</v>
      </c>
      <c r="Q1302" s="30">
        <f>+IFERROR(ROUND(e!Z1300/e!Y1300*100,1),0)</f>
        <v>0</v>
      </c>
      <c r="R1302" s="30">
        <f>+IFERROR(ROUND(e!AB1300/e!AA1300*100,1),0)</f>
        <v>43.9</v>
      </c>
      <c r="S1302" s="30">
        <f>+IFERROR(ROUND(SUM(e!AC1300:AF1300)/J1302*100,1),0)</f>
        <v>19.7</v>
      </c>
      <c r="T1302" s="30">
        <f>+IFERROR(ROUND(e!AG1300/e!Y1300*100,1),0)</f>
        <v>0</v>
      </c>
      <c r="U1302" s="30">
        <f>+IFERROR(ROUND(e!AH1300/SUM(e!AH1300:AJ1300)*100,1),0)</f>
        <v>0</v>
      </c>
      <c r="V1302" s="30">
        <f>+IFERROR(ROUND(e!AK1300/SUM(e!AK1300:AQ1300)*100,1),0)</f>
        <v>72.900000000000006</v>
      </c>
      <c r="W1302" s="30">
        <f>+IFERROR(ROUND(SUM(e!AR1300:BG1300)/J1302*100,1),0)</f>
        <v>13.6</v>
      </c>
      <c r="X1302" s="30">
        <f>+IFERROR(ROUND(SUM(e!BH1300:BI1300)/SUM(e!BJ1300:BK1300)*100,1),0)</f>
        <v>119.7</v>
      </c>
      <c r="Y1302" s="30">
        <f t="shared" si="125"/>
        <v>194.5</v>
      </c>
      <c r="Z1302" s="30">
        <f t="shared" si="126"/>
        <v>124.2</v>
      </c>
      <c r="AA1302" s="30">
        <f>+IFERROR(ROUND(K1302/SUM(e!T1300:V1300),1),0)</f>
        <v>125.3</v>
      </c>
      <c r="AB1302" s="42">
        <f>+IFERROR(ROUND((SUM(e!BJ1300:BK1300)-SUM(e!BL1300:BO1300))/SUM(e!T1300:V1300),1),0)</f>
        <v>100.9</v>
      </c>
      <c r="AC1302" s="30">
        <f>+IFERROR(ROUND(e!BP1300/e!BQ1300*100,1),0)</f>
        <v>361.3</v>
      </c>
      <c r="AD1302" s="101">
        <f>+e!BR1300</f>
        <v>0</v>
      </c>
      <c r="AF1302" s="5"/>
      <c r="AG1302" s="29"/>
      <c r="BG1302" s="5"/>
      <c r="BH1302" s="29"/>
      <c r="CH1302" s="5"/>
      <c r="CI1302" s="29"/>
    </row>
    <row r="1303" spans="2:87">
      <c r="B1303" s="40" t="s">
        <v>2765</v>
      </c>
      <c r="C1303" s="30" t="s">
        <v>2766</v>
      </c>
      <c r="D1303" s="30" t="s">
        <v>1296</v>
      </c>
      <c r="E1303" s="30" t="s">
        <v>2773</v>
      </c>
      <c r="F1303" s="30" t="str">
        <f t="shared" si="124"/>
        <v>熊本県人吉市</v>
      </c>
      <c r="G1303" s="41">
        <f>+e!F1301</f>
        <v>31387</v>
      </c>
      <c r="H1303" s="41">
        <f>+e!G1301</f>
        <v>25</v>
      </c>
      <c r="I1303" s="41">
        <f>+SUM(e!H1301:K1301)</f>
        <v>3</v>
      </c>
      <c r="J1303" s="41">
        <f>+SUM(e!L1301:O1301)</f>
        <v>284739</v>
      </c>
      <c r="K1303" s="41">
        <f>+e!P1301</f>
        <v>490530</v>
      </c>
      <c r="L1303" s="41">
        <f>+SUM(e!Q1301:R1301)</f>
        <v>982613</v>
      </c>
      <c r="M1303" s="31">
        <f>+IFERROR(ROUND(e!P1301/e!S1301,0),0)</f>
        <v>27252</v>
      </c>
      <c r="N1303" s="30">
        <f>+IFERROR(ROUND(SUM(e!T1301:V1301)/e!S1301,0),0)</f>
        <v>200</v>
      </c>
      <c r="O1303" s="30">
        <f>+IFERROR(ROUND(e!W1301/e!G1301*100,1),0)</f>
        <v>32</v>
      </c>
      <c r="P1303" s="41">
        <f>+e!X1301</f>
        <v>5</v>
      </c>
      <c r="Q1303" s="30">
        <f>+IFERROR(ROUND(e!Z1301/e!Y1301*100,1),0)</f>
        <v>0</v>
      </c>
      <c r="R1303" s="30">
        <f>+IFERROR(ROUND(e!AB1301/e!AA1301*100,1),0)</f>
        <v>0</v>
      </c>
      <c r="S1303" s="30">
        <f>+IFERROR(ROUND(SUM(e!AC1301:AF1301)/J1303*100,1),0)</f>
        <v>7.8</v>
      </c>
      <c r="T1303" s="30">
        <f>+IFERROR(ROUND(e!AG1301/e!Y1301*100,1),0)</f>
        <v>0</v>
      </c>
      <c r="U1303" s="30">
        <f>+IFERROR(ROUND(e!AH1301/SUM(e!AH1301:AJ1301)*100,1),0)</f>
        <v>0</v>
      </c>
      <c r="V1303" s="30">
        <f>+IFERROR(ROUND(e!AK1301/SUM(e!AK1301:AQ1301)*100,1),0)</f>
        <v>0</v>
      </c>
      <c r="W1303" s="30">
        <f>+IFERROR(ROUND(SUM(e!AR1301:BG1301)/J1303*100,1),0)</f>
        <v>18.5</v>
      </c>
      <c r="X1303" s="30">
        <f>+IFERROR(ROUND(SUM(e!BH1301:BI1301)/SUM(e!BJ1301:BK1301)*100,1),0)</f>
        <v>122.6</v>
      </c>
      <c r="Y1303" s="30">
        <f t="shared" si="125"/>
        <v>200.3</v>
      </c>
      <c r="Z1303" s="30">
        <f t="shared" si="126"/>
        <v>111.8</v>
      </c>
      <c r="AA1303" s="30">
        <f>+IFERROR(ROUND(K1303/SUM(e!T1301:V1301),1),0)</f>
        <v>136.30000000000001</v>
      </c>
      <c r="AB1303" s="42">
        <f>+IFERROR(ROUND((SUM(e!BJ1301:BK1301)-SUM(e!BL1301:BO1301))/SUM(e!T1301:V1301),1),0)</f>
        <v>121.9</v>
      </c>
      <c r="AC1303" s="30">
        <f>+IFERROR(ROUND(e!BP1301/e!BQ1301*100,1),0)</f>
        <v>523.1</v>
      </c>
      <c r="AD1303" s="101">
        <f>+e!BR1301</f>
        <v>0</v>
      </c>
      <c r="AF1303" s="5"/>
      <c r="AG1303" s="29"/>
      <c r="BG1303" s="5"/>
      <c r="BH1303" s="29"/>
      <c r="CH1303" s="5"/>
      <c r="CI1303" s="29"/>
    </row>
    <row r="1304" spans="2:87">
      <c r="B1304" s="40" t="s">
        <v>2765</v>
      </c>
      <c r="C1304" s="30" t="s">
        <v>2766</v>
      </c>
      <c r="D1304" s="30" t="s">
        <v>1298</v>
      </c>
      <c r="E1304" s="30" t="s">
        <v>2774</v>
      </c>
      <c r="F1304" s="30" t="str">
        <f t="shared" si="124"/>
        <v>熊本県荒尾市</v>
      </c>
      <c r="G1304" s="41">
        <f>+e!F1302</f>
        <v>50298</v>
      </c>
      <c r="H1304" s="41">
        <f>+e!G1302</f>
        <v>6</v>
      </c>
      <c r="I1304" s="41">
        <f>+SUM(e!H1302:K1302)</f>
        <v>7</v>
      </c>
      <c r="J1304" s="41">
        <f>+SUM(e!L1302:O1302)</f>
        <v>440671</v>
      </c>
      <c r="K1304" s="41">
        <f>+e!P1302</f>
        <v>744474</v>
      </c>
      <c r="L1304" s="41">
        <f>+SUM(e!Q1302:R1302)</f>
        <v>4038657</v>
      </c>
      <c r="M1304" s="31">
        <f>+IFERROR(ROUND(e!P1302/e!S1302,0),0)</f>
        <v>124079</v>
      </c>
      <c r="N1304" s="30">
        <f>+IFERROR(ROUND(SUM(e!T1302:V1302)/e!S1302,0),0)</f>
        <v>836</v>
      </c>
      <c r="O1304" s="30">
        <f>+IFERROR(ROUND(e!W1302/e!G1302*100,1),0)</f>
        <v>33.299999999999997</v>
      </c>
      <c r="P1304" s="41">
        <f>+e!X1302</f>
        <v>8</v>
      </c>
      <c r="Q1304" s="30">
        <f>+IFERROR(ROUND(e!Z1302/e!Y1302*100,1),0)</f>
        <v>0</v>
      </c>
      <c r="R1304" s="30">
        <f>+IFERROR(ROUND(e!AB1302/e!AA1302*100,1),0)</f>
        <v>37</v>
      </c>
      <c r="S1304" s="30">
        <f>+IFERROR(ROUND(SUM(e!AC1302:AF1302)/J1304*100,1),0)</f>
        <v>7.6</v>
      </c>
      <c r="T1304" s="30">
        <f>+IFERROR(ROUND(e!AG1302/e!Y1302*100,1),0)</f>
        <v>77.900000000000006</v>
      </c>
      <c r="U1304" s="30">
        <f>+IFERROR(ROUND(e!AH1302/SUM(e!AH1302:AJ1302)*100,1),0)</f>
        <v>87.7</v>
      </c>
      <c r="V1304" s="30">
        <f>+IFERROR(ROUND(e!AK1302/SUM(e!AK1302:AQ1302)*100,1),0)</f>
        <v>86</v>
      </c>
      <c r="W1304" s="30">
        <f>+IFERROR(ROUND(SUM(e!AR1302:BG1302)/J1304*100,1),0)</f>
        <v>17.8</v>
      </c>
      <c r="X1304" s="30">
        <f>+IFERROR(ROUND(SUM(e!BH1302:BI1302)/SUM(e!BJ1302:BK1302)*100,1),0)</f>
        <v>111.4</v>
      </c>
      <c r="Y1304" s="30">
        <f t="shared" si="125"/>
        <v>542.5</v>
      </c>
      <c r="Z1304" s="30">
        <f t="shared" si="126"/>
        <v>102.1</v>
      </c>
      <c r="AA1304" s="30">
        <f>+IFERROR(ROUND(K1304/SUM(e!T1302:V1302),1),0)</f>
        <v>148.4</v>
      </c>
      <c r="AB1304" s="42">
        <f>+IFERROR(ROUND((SUM(e!BJ1302:BK1302)-SUM(e!BL1302:BO1302))/SUM(e!T1302:V1302),1),0)</f>
        <v>145.4</v>
      </c>
      <c r="AC1304" s="30">
        <f>+IFERROR(ROUND(e!BP1302/e!BQ1302*100,1),0)</f>
        <v>198.6</v>
      </c>
      <c r="AD1304" s="101">
        <f>+e!BR1302</f>
        <v>0</v>
      </c>
      <c r="AF1304" s="5"/>
      <c r="AG1304" s="29"/>
      <c r="BG1304" s="5"/>
      <c r="BH1304" s="29"/>
      <c r="CH1304" s="5"/>
      <c r="CI1304" s="29"/>
    </row>
    <row r="1305" spans="2:87">
      <c r="B1305" s="40" t="s">
        <v>2765</v>
      </c>
      <c r="C1305" s="30" t="s">
        <v>2766</v>
      </c>
      <c r="D1305" s="30" t="s">
        <v>1302</v>
      </c>
      <c r="E1305" s="30" t="s">
        <v>2775</v>
      </c>
      <c r="F1305" s="30" t="str">
        <f t="shared" si="124"/>
        <v>熊本県山都町</v>
      </c>
      <c r="G1305" s="41">
        <f>+e!F1303</f>
        <v>3959</v>
      </c>
      <c r="H1305" s="41">
        <f>+e!G1303</f>
        <v>2</v>
      </c>
      <c r="I1305" s="41">
        <f>+SUM(e!H1303:K1303)</f>
        <v>2</v>
      </c>
      <c r="J1305" s="41">
        <f>+SUM(e!L1303:O1303)</f>
        <v>63260</v>
      </c>
      <c r="K1305" s="41">
        <f>+e!P1303</f>
        <v>70084</v>
      </c>
      <c r="L1305" s="41">
        <f>+SUM(e!Q1303:R1303)</f>
        <v>189663</v>
      </c>
      <c r="M1305" s="31">
        <f>+IFERROR(ROUND(e!P1303/e!S1303,0),0)</f>
        <v>70084</v>
      </c>
      <c r="N1305" s="30">
        <f>+IFERROR(ROUND(SUM(e!T1303:V1303)/e!S1303,0),0)</f>
        <v>458</v>
      </c>
      <c r="O1305" s="30">
        <f>+IFERROR(ROUND(e!W1303/e!G1303*100,1),0)</f>
        <v>50</v>
      </c>
      <c r="P1305" s="41">
        <f>+e!X1303</f>
        <v>1</v>
      </c>
      <c r="Q1305" s="30">
        <f>+IFERROR(ROUND(e!Z1303/e!Y1303*100,1),0)</f>
        <v>0</v>
      </c>
      <c r="R1305" s="30">
        <f>+IFERROR(ROUND(e!AB1303/e!AA1303*100,1),0)</f>
        <v>46.5</v>
      </c>
      <c r="S1305" s="30">
        <f>+IFERROR(ROUND(SUM(e!AC1303:AF1303)/J1305*100,1),0)</f>
        <v>20</v>
      </c>
      <c r="T1305" s="30">
        <f>+IFERROR(ROUND(e!AG1303/e!Y1303*100,1),0)</f>
        <v>0</v>
      </c>
      <c r="U1305" s="30">
        <f>+IFERROR(ROUND(e!AH1303/SUM(e!AH1303:AJ1303)*100,1),0)</f>
        <v>0</v>
      </c>
      <c r="V1305" s="30">
        <f>+IFERROR(ROUND(e!AK1303/SUM(e!AK1303:AQ1303)*100,1),0)</f>
        <v>0</v>
      </c>
      <c r="W1305" s="30">
        <f>+IFERROR(ROUND(SUM(e!AR1303:BG1303)/J1305*100,1),0)</f>
        <v>5</v>
      </c>
      <c r="X1305" s="30">
        <f>+IFERROR(ROUND(SUM(e!BH1303:BI1303)/SUM(e!BJ1303:BK1303)*100,1),0)</f>
        <v>115.8</v>
      </c>
      <c r="Y1305" s="30">
        <f t="shared" si="125"/>
        <v>270.60000000000002</v>
      </c>
      <c r="Z1305" s="30">
        <f t="shared" si="126"/>
        <v>117</v>
      </c>
      <c r="AA1305" s="30">
        <f>+IFERROR(ROUND(K1305/SUM(e!T1303:V1303),1),0)</f>
        <v>153</v>
      </c>
      <c r="AB1305" s="42">
        <f>+IFERROR(ROUND((SUM(e!BJ1303:BK1303)-SUM(e!BL1303:BO1303))/SUM(e!T1303:V1303),1),0)</f>
        <v>130.80000000000001</v>
      </c>
      <c r="AC1305" s="30">
        <f>+IFERROR(ROUND(e!BP1303/e!BQ1303*100,1),0)</f>
        <v>784.1</v>
      </c>
      <c r="AD1305" s="101">
        <f>+e!BR1303</f>
        <v>5000</v>
      </c>
      <c r="AF1305" s="5"/>
      <c r="AG1305" s="29"/>
      <c r="BG1305" s="5"/>
      <c r="BH1305" s="29"/>
      <c r="CH1305" s="5"/>
      <c r="CI1305" s="29"/>
    </row>
    <row r="1306" spans="2:87">
      <c r="B1306" s="40" t="s">
        <v>2765</v>
      </c>
      <c r="C1306" s="30" t="s">
        <v>2766</v>
      </c>
      <c r="D1306" s="30" t="s">
        <v>1523</v>
      </c>
      <c r="E1306" s="30" t="s">
        <v>2776</v>
      </c>
      <c r="F1306" s="30" t="str">
        <f t="shared" si="124"/>
        <v>熊本県大津菊陽水道企業団</v>
      </c>
      <c r="G1306" s="41">
        <f>+e!F1304</f>
        <v>76094</v>
      </c>
      <c r="H1306" s="41">
        <f>+e!G1304</f>
        <v>24</v>
      </c>
      <c r="I1306" s="41">
        <f>+SUM(e!H1304:K1304)</f>
        <v>20</v>
      </c>
      <c r="J1306" s="41">
        <f>+SUM(e!L1304:O1304)</f>
        <v>398422</v>
      </c>
      <c r="K1306" s="41">
        <f>+e!P1304</f>
        <v>1094673</v>
      </c>
      <c r="L1306" s="41">
        <f>+SUM(e!Q1304:R1304)</f>
        <v>304556</v>
      </c>
      <c r="M1306" s="31">
        <f>+IFERROR(ROUND(e!P1304/e!S1304,0),0)</f>
        <v>45611</v>
      </c>
      <c r="N1306" s="30">
        <f>+IFERROR(ROUND(SUM(e!T1304:V1304)/e!S1304,0),0)</f>
        <v>319</v>
      </c>
      <c r="O1306" s="30">
        <f>+IFERROR(ROUND(e!W1304/e!G1304*100,1),0)</f>
        <v>37.5</v>
      </c>
      <c r="P1306" s="41">
        <f>+e!X1304</f>
        <v>23</v>
      </c>
      <c r="Q1306" s="30">
        <f>+IFERROR(ROUND(e!Z1304/e!Y1304*100,1),0)</f>
        <v>0</v>
      </c>
      <c r="R1306" s="30">
        <f>+IFERROR(ROUND(e!AB1304/e!AA1304*100,1),0)</f>
        <v>17.2</v>
      </c>
      <c r="S1306" s="30">
        <f>+IFERROR(ROUND(SUM(e!AC1304:AF1304)/J1306*100,1),0)</f>
        <v>4.8</v>
      </c>
      <c r="T1306" s="30">
        <f>+IFERROR(ROUND(e!AG1304/e!Y1304*100,1),0)</f>
        <v>6.4</v>
      </c>
      <c r="U1306" s="30">
        <f>+IFERROR(ROUND(e!AH1304/SUM(e!AH1304:AJ1304)*100,1),0)</f>
        <v>1.8</v>
      </c>
      <c r="V1306" s="30">
        <f>+IFERROR(ROUND(e!AK1304/SUM(e!AK1304:AQ1304)*100,1),0)</f>
        <v>33.799999999999997</v>
      </c>
      <c r="W1306" s="30">
        <f>+IFERROR(ROUND(SUM(e!AR1304:BG1304)/J1306*100,1),0)</f>
        <v>19</v>
      </c>
      <c r="X1306" s="30">
        <f>+IFERROR(ROUND(SUM(e!BH1304:BI1304)/SUM(e!BJ1304:BK1304)*100,1),0)</f>
        <v>133.6</v>
      </c>
      <c r="Y1306" s="30">
        <f t="shared" si="125"/>
        <v>27.8</v>
      </c>
      <c r="Z1306" s="30">
        <f t="shared" si="126"/>
        <v>115.1</v>
      </c>
      <c r="AA1306" s="30">
        <f>+IFERROR(ROUND(K1306/SUM(e!T1304:V1304),1),0)</f>
        <v>142.80000000000001</v>
      </c>
      <c r="AB1306" s="42">
        <f>+IFERROR(ROUND((SUM(e!BJ1304:BK1304)-SUM(e!BL1304:BO1304))/SUM(e!T1304:V1304),1),0)</f>
        <v>124.1</v>
      </c>
      <c r="AC1306" s="30">
        <f>+IFERROR(ROUND(e!BP1304/e!BQ1304*100,1),0)</f>
        <v>308.2</v>
      </c>
      <c r="AD1306" s="101">
        <f>+e!BR1304</f>
        <v>0</v>
      </c>
      <c r="AF1306" s="5"/>
      <c r="AG1306" s="29"/>
      <c r="BG1306" s="5"/>
      <c r="BH1306" s="29"/>
      <c r="CH1306" s="5"/>
      <c r="CI1306" s="29"/>
    </row>
    <row r="1307" spans="2:87">
      <c r="B1307" s="40" t="s">
        <v>2765</v>
      </c>
      <c r="C1307" s="30" t="s">
        <v>2766</v>
      </c>
      <c r="D1307" s="30" t="s">
        <v>1304</v>
      </c>
      <c r="E1307" s="30" t="s">
        <v>2777</v>
      </c>
      <c r="F1307" s="30" t="str">
        <f t="shared" si="124"/>
        <v>熊本県玉名市</v>
      </c>
      <c r="G1307" s="41">
        <f>+e!F1305</f>
        <v>50091</v>
      </c>
      <c r="H1307" s="41">
        <f>+e!G1305</f>
        <v>9</v>
      </c>
      <c r="I1307" s="41">
        <f>+SUM(e!H1305:K1305)</f>
        <v>11</v>
      </c>
      <c r="J1307" s="41">
        <f>+SUM(e!L1305:O1305)</f>
        <v>518823</v>
      </c>
      <c r="K1307" s="41">
        <f>+e!P1305</f>
        <v>621922</v>
      </c>
      <c r="L1307" s="41">
        <f>+SUM(e!Q1305:R1305)</f>
        <v>3035491</v>
      </c>
      <c r="M1307" s="31">
        <f>+IFERROR(ROUND(e!P1305/e!S1305,0),0)</f>
        <v>69102</v>
      </c>
      <c r="N1307" s="30">
        <f>+IFERROR(ROUND(SUM(e!T1305:V1305)/e!S1305,0),0)</f>
        <v>538</v>
      </c>
      <c r="O1307" s="30">
        <f>+IFERROR(ROUND(e!W1305/e!G1305*100,1),0)</f>
        <v>0</v>
      </c>
      <c r="P1307" s="41">
        <f>+e!X1305</f>
        <v>25</v>
      </c>
      <c r="Q1307" s="30">
        <f>+IFERROR(ROUND(e!Z1305/e!Y1305*100,1),0)</f>
        <v>0</v>
      </c>
      <c r="R1307" s="30">
        <f>+IFERROR(ROUND(e!AB1305/e!AA1305*100,1),0)</f>
        <v>0</v>
      </c>
      <c r="S1307" s="30">
        <f>+IFERROR(ROUND(SUM(e!AC1305:AF1305)/J1307*100,1),0)</f>
        <v>3.4</v>
      </c>
      <c r="T1307" s="30">
        <f>+IFERROR(ROUND(e!AG1305/e!Y1305*100,1),0)</f>
        <v>0</v>
      </c>
      <c r="U1307" s="30">
        <f>+IFERROR(ROUND(e!AH1305/SUM(e!AH1305:AJ1305)*100,1),0)</f>
        <v>0</v>
      </c>
      <c r="V1307" s="30">
        <f>+IFERROR(ROUND(e!AK1305/SUM(e!AK1305:AQ1305)*100,1),0)</f>
        <v>35.6</v>
      </c>
      <c r="W1307" s="30">
        <f>+IFERROR(ROUND(SUM(e!AR1305:BG1305)/J1307*100,1),0)</f>
        <v>12.5</v>
      </c>
      <c r="X1307" s="30">
        <f>+IFERROR(ROUND(SUM(e!BH1305:BI1305)/SUM(e!BJ1305:BK1305)*100,1),0)</f>
        <v>108.5</v>
      </c>
      <c r="Y1307" s="30">
        <f t="shared" si="125"/>
        <v>488.1</v>
      </c>
      <c r="Z1307" s="30">
        <f t="shared" si="126"/>
        <v>100.1</v>
      </c>
      <c r="AA1307" s="30">
        <f>+IFERROR(ROUND(K1307/SUM(e!T1305:V1305),1),0)</f>
        <v>128.4</v>
      </c>
      <c r="AB1307" s="42">
        <f>+IFERROR(ROUND((SUM(e!BJ1305:BK1305)-SUM(e!BL1305:BO1305))/SUM(e!T1305:V1305),1),0)</f>
        <v>128.30000000000001</v>
      </c>
      <c r="AC1307" s="30">
        <f>+IFERROR(ROUND(e!BP1305/e!BQ1305*100,1),0)</f>
        <v>393.1</v>
      </c>
      <c r="AD1307" s="101">
        <f>+e!BR1305</f>
        <v>0</v>
      </c>
      <c r="AF1307" s="5"/>
      <c r="AG1307" s="29"/>
      <c r="BG1307" s="5"/>
      <c r="BH1307" s="29"/>
      <c r="CH1307" s="5"/>
      <c r="CI1307" s="29"/>
    </row>
    <row r="1308" spans="2:87">
      <c r="B1308" s="40" t="s">
        <v>2765</v>
      </c>
      <c r="C1308" s="30" t="s">
        <v>2766</v>
      </c>
      <c r="D1308" s="30" t="s">
        <v>1306</v>
      </c>
      <c r="E1308" s="30" t="s">
        <v>2778</v>
      </c>
      <c r="F1308" s="30" t="str">
        <f t="shared" si="124"/>
        <v>熊本県菊池市</v>
      </c>
      <c r="G1308" s="41">
        <f>+e!F1306</f>
        <v>35026</v>
      </c>
      <c r="H1308" s="41">
        <f>+e!G1306</f>
        <v>10</v>
      </c>
      <c r="I1308" s="41">
        <f>+SUM(e!H1306:K1306)</f>
        <v>22</v>
      </c>
      <c r="J1308" s="41">
        <f>+SUM(e!L1306:O1306)</f>
        <v>330286</v>
      </c>
      <c r="K1308" s="41">
        <f>+e!P1306</f>
        <v>506505</v>
      </c>
      <c r="L1308" s="41">
        <f>+SUM(e!Q1306:R1306)</f>
        <v>3161529</v>
      </c>
      <c r="M1308" s="31">
        <f>+IFERROR(ROUND(e!P1306/e!S1306,0),0)</f>
        <v>50651</v>
      </c>
      <c r="N1308" s="30">
        <f>+IFERROR(ROUND(SUM(e!T1306:V1306)/e!S1306,0),0)</f>
        <v>366</v>
      </c>
      <c r="O1308" s="30">
        <f>+IFERROR(ROUND(e!W1306/e!G1306*100,1),0)</f>
        <v>20</v>
      </c>
      <c r="P1308" s="41">
        <f>+e!X1306</f>
        <v>3</v>
      </c>
      <c r="Q1308" s="30">
        <f>+IFERROR(ROUND(e!Z1306/e!Y1306*100,1),0)</f>
        <v>0</v>
      </c>
      <c r="R1308" s="30">
        <f>+IFERROR(ROUND(e!AB1306/e!AA1306*100,1),0)</f>
        <v>55.1</v>
      </c>
      <c r="S1308" s="30">
        <f>+IFERROR(ROUND(SUM(e!AC1306:AF1306)/J1308*100,1),0)</f>
        <v>19.600000000000001</v>
      </c>
      <c r="T1308" s="30">
        <f>+IFERROR(ROUND(e!AG1306/e!Y1306*100,1),0)</f>
        <v>37.299999999999997</v>
      </c>
      <c r="U1308" s="30">
        <f>+IFERROR(ROUND(e!AH1306/SUM(e!AH1306:AJ1306)*100,1),0)</f>
        <v>0</v>
      </c>
      <c r="V1308" s="30">
        <f>+IFERROR(ROUND(e!AK1306/SUM(e!AK1306:AQ1306)*100,1),0)</f>
        <v>36.4</v>
      </c>
      <c r="W1308" s="30">
        <f>+IFERROR(ROUND(SUM(e!AR1306:BG1306)/J1308*100,1),0)</f>
        <v>4</v>
      </c>
      <c r="X1308" s="30">
        <f>+IFERROR(ROUND(SUM(e!BH1306:BI1306)/SUM(e!BJ1306:BK1306)*100,1),0)</f>
        <v>108.3</v>
      </c>
      <c r="Y1308" s="30">
        <f t="shared" si="125"/>
        <v>624.20000000000005</v>
      </c>
      <c r="Z1308" s="30">
        <f t="shared" si="126"/>
        <v>100.1</v>
      </c>
      <c r="AA1308" s="30">
        <f>+IFERROR(ROUND(K1308/SUM(e!T1306:V1306),1),0)</f>
        <v>138.5</v>
      </c>
      <c r="AB1308" s="42">
        <f>+IFERROR(ROUND((SUM(e!BJ1306:BK1306)-SUM(e!BL1306:BO1306))/SUM(e!T1306:V1306),1),0)</f>
        <v>138.30000000000001</v>
      </c>
      <c r="AC1308" s="30">
        <f>+IFERROR(ROUND(e!BP1306/e!BQ1306*100,1),0)</f>
        <v>200.6</v>
      </c>
      <c r="AD1308" s="101">
        <f>+e!BR1306</f>
        <v>0</v>
      </c>
      <c r="AF1308" s="5"/>
      <c r="AG1308" s="29"/>
      <c r="BG1308" s="5"/>
      <c r="BH1308" s="29"/>
      <c r="CH1308" s="5"/>
      <c r="CI1308" s="29"/>
    </row>
    <row r="1309" spans="2:87">
      <c r="B1309" s="40" t="s">
        <v>2765</v>
      </c>
      <c r="C1309" s="30" t="s">
        <v>2766</v>
      </c>
      <c r="D1309" s="30" t="s">
        <v>1308</v>
      </c>
      <c r="E1309" s="30" t="s">
        <v>2779</v>
      </c>
      <c r="F1309" s="30" t="str">
        <f t="shared" si="124"/>
        <v>熊本県長洲町</v>
      </c>
      <c r="G1309" s="41">
        <f>+e!F1307</f>
        <v>15290</v>
      </c>
      <c r="H1309" s="41">
        <f>+e!G1307</f>
        <v>8</v>
      </c>
      <c r="I1309" s="41">
        <f>+SUM(e!H1307:K1307)</f>
        <v>3</v>
      </c>
      <c r="J1309" s="41">
        <f>+SUM(e!L1307:O1307)</f>
        <v>107423</v>
      </c>
      <c r="K1309" s="41">
        <f>+e!P1307</f>
        <v>212628</v>
      </c>
      <c r="L1309" s="41">
        <f>+SUM(e!Q1307:R1307)</f>
        <v>1153435</v>
      </c>
      <c r="M1309" s="31">
        <f>+IFERROR(ROUND(e!P1307/e!S1307,0),0)</f>
        <v>42526</v>
      </c>
      <c r="N1309" s="30">
        <f>+IFERROR(ROUND(SUM(e!T1307:V1307)/e!S1307,0),0)</f>
        <v>325</v>
      </c>
      <c r="O1309" s="30">
        <f>+IFERROR(ROUND(e!W1307/e!G1307*100,1),0)</f>
        <v>0</v>
      </c>
      <c r="P1309" s="41">
        <f>+e!X1307</f>
        <v>7</v>
      </c>
      <c r="Q1309" s="30">
        <f>+IFERROR(ROUND(e!Z1307/e!Y1307*100,1),0)</f>
        <v>0</v>
      </c>
      <c r="R1309" s="30">
        <f>+IFERROR(ROUND(e!AB1307/e!AA1307*100,1),0)</f>
        <v>0</v>
      </c>
      <c r="S1309" s="30">
        <f>+IFERROR(ROUND(SUM(e!AC1307:AF1307)/J1309*100,1),0)</f>
        <v>31.6</v>
      </c>
      <c r="T1309" s="30">
        <f>+IFERROR(ROUND(e!AG1307/e!Y1307*100,1),0)</f>
        <v>55</v>
      </c>
      <c r="U1309" s="30">
        <f>+IFERROR(ROUND(e!AH1307/SUM(e!AH1307:AJ1307)*100,1),0)</f>
        <v>12</v>
      </c>
      <c r="V1309" s="30">
        <f>+IFERROR(ROUND(e!AK1307/SUM(e!AK1307:AQ1307)*100,1),0)</f>
        <v>50</v>
      </c>
      <c r="W1309" s="30">
        <f>+IFERROR(ROUND(SUM(e!AR1307:BG1307)/J1309*100,1),0)</f>
        <v>14.7</v>
      </c>
      <c r="X1309" s="30">
        <f>+IFERROR(ROUND(SUM(e!BH1307:BI1307)/SUM(e!BJ1307:BK1307)*100,1),0)</f>
        <v>103.1</v>
      </c>
      <c r="Y1309" s="30">
        <f t="shared" si="125"/>
        <v>542.5</v>
      </c>
      <c r="Z1309" s="30">
        <f t="shared" si="126"/>
        <v>97.7</v>
      </c>
      <c r="AA1309" s="30">
        <f>+IFERROR(ROUND(K1309/SUM(e!T1307:V1307),1),0)</f>
        <v>131</v>
      </c>
      <c r="AB1309" s="42">
        <f>+IFERROR(ROUND((SUM(e!BJ1307:BK1307)-SUM(e!BL1307:BO1307))/SUM(e!T1307:V1307),1),0)</f>
        <v>134.1</v>
      </c>
      <c r="AC1309" s="30">
        <f>+IFERROR(ROUND(e!BP1307/e!BQ1307*100,1),0)</f>
        <v>784.7</v>
      </c>
      <c r="AD1309" s="101">
        <f>+e!BR1307</f>
        <v>300</v>
      </c>
      <c r="AF1309" s="5"/>
      <c r="AG1309" s="29"/>
      <c r="BG1309" s="5"/>
      <c r="BH1309" s="29"/>
      <c r="CH1309" s="5"/>
      <c r="CI1309" s="29"/>
    </row>
    <row r="1310" spans="2:87">
      <c r="B1310" s="40" t="s">
        <v>2765</v>
      </c>
      <c r="C1310" s="30" t="s">
        <v>2766</v>
      </c>
      <c r="D1310" s="30" t="s">
        <v>1310</v>
      </c>
      <c r="E1310" s="30" t="s">
        <v>2780</v>
      </c>
      <c r="F1310" s="30" t="str">
        <f t="shared" si="124"/>
        <v>熊本県宇土市</v>
      </c>
      <c r="G1310" s="41">
        <f>+e!F1308</f>
        <v>26112</v>
      </c>
      <c r="H1310" s="41">
        <f>+e!G1308</f>
        <v>7</v>
      </c>
      <c r="I1310" s="41">
        <f>+SUM(e!H1308:K1308)</f>
        <v>3</v>
      </c>
      <c r="J1310" s="41">
        <f>+SUM(e!L1308:O1308)</f>
        <v>141380</v>
      </c>
      <c r="K1310" s="41">
        <f>+e!P1308</f>
        <v>447395</v>
      </c>
      <c r="L1310" s="41">
        <f>+SUM(e!Q1308:R1308)</f>
        <v>972205</v>
      </c>
      <c r="M1310" s="31">
        <f>+IFERROR(ROUND(e!P1308/e!S1308,0),0)</f>
        <v>149132</v>
      </c>
      <c r="N1310" s="30">
        <f>+IFERROR(ROUND(SUM(e!T1308:V1308)/e!S1308,0),0)</f>
        <v>888</v>
      </c>
      <c r="O1310" s="30">
        <f>+IFERROR(ROUND(e!W1308/e!G1308*100,1),0)</f>
        <v>28.6</v>
      </c>
      <c r="P1310" s="41">
        <f>+e!X1308</f>
        <v>2</v>
      </c>
      <c r="Q1310" s="30">
        <f>+IFERROR(ROUND(e!Z1308/e!Y1308*100,1),0)</f>
        <v>0</v>
      </c>
      <c r="R1310" s="30">
        <f>+IFERROR(ROUND(e!AB1308/e!AA1308*100,1),0)</f>
        <v>27.3</v>
      </c>
      <c r="S1310" s="30">
        <f>+IFERROR(ROUND(SUM(e!AC1308:AF1308)/J1310*100,1),0)</f>
        <v>0.9</v>
      </c>
      <c r="T1310" s="30">
        <f>+IFERROR(ROUND(e!AG1308/e!Y1308*100,1),0)</f>
        <v>0</v>
      </c>
      <c r="U1310" s="30">
        <f>+IFERROR(ROUND(e!AH1308/SUM(e!AH1308:AJ1308)*100,1),0)</f>
        <v>0</v>
      </c>
      <c r="V1310" s="30">
        <f>+IFERROR(ROUND(e!AK1308/SUM(e!AK1308:AQ1308)*100,1),0)</f>
        <v>9.1</v>
      </c>
      <c r="W1310" s="30">
        <f>+IFERROR(ROUND(SUM(e!AR1308:BG1308)/J1310*100,1),0)</f>
        <v>17.5</v>
      </c>
      <c r="X1310" s="30">
        <f>+IFERROR(ROUND(SUM(e!BH1308:BI1308)/SUM(e!BJ1308:BK1308)*100,1),0)</f>
        <v>120.5</v>
      </c>
      <c r="Y1310" s="30">
        <f t="shared" si="125"/>
        <v>217.3</v>
      </c>
      <c r="Z1310" s="30">
        <f t="shared" si="126"/>
        <v>110.4</v>
      </c>
      <c r="AA1310" s="30">
        <f>+IFERROR(ROUND(K1310/SUM(e!T1308:V1308),1),0)</f>
        <v>167.9</v>
      </c>
      <c r="AB1310" s="42">
        <f>+IFERROR(ROUND((SUM(e!BJ1308:BK1308)-SUM(e!BL1308:BO1308))/SUM(e!T1308:V1308),1),0)</f>
        <v>152.1</v>
      </c>
      <c r="AC1310" s="30">
        <f>+IFERROR(ROUND(e!BP1308/e!BQ1308*100,1),0)</f>
        <v>497.8</v>
      </c>
      <c r="AD1310" s="101">
        <f>+e!BR1308</f>
        <v>5000</v>
      </c>
      <c r="AF1310" s="5"/>
      <c r="AG1310" s="29"/>
      <c r="BG1310" s="5"/>
      <c r="BH1310" s="29"/>
      <c r="CH1310" s="5"/>
      <c r="CI1310" s="29"/>
    </row>
    <row r="1311" spans="2:87">
      <c r="B1311" s="40" t="s">
        <v>2765</v>
      </c>
      <c r="C1311" s="30" t="s">
        <v>2766</v>
      </c>
      <c r="D1311" s="30" t="s">
        <v>1312</v>
      </c>
      <c r="E1311" s="30" t="s">
        <v>2781</v>
      </c>
      <c r="F1311" s="30" t="str">
        <f t="shared" si="124"/>
        <v>熊本県阿蘇市</v>
      </c>
      <c r="G1311" s="41">
        <f>+e!F1309</f>
        <v>20479</v>
      </c>
      <c r="H1311" s="41">
        <f>+e!G1309</f>
        <v>18</v>
      </c>
      <c r="I1311" s="41">
        <f>+SUM(e!H1309:K1309)</f>
        <v>16</v>
      </c>
      <c r="J1311" s="41">
        <f>+SUM(e!L1309:O1309)</f>
        <v>339400</v>
      </c>
      <c r="K1311" s="41">
        <f>+e!P1309</f>
        <v>389236</v>
      </c>
      <c r="L1311" s="41">
        <f>+SUM(e!Q1309:R1309)</f>
        <v>1856327</v>
      </c>
      <c r="M1311" s="31">
        <f>+IFERROR(ROUND(e!P1309/e!S1309,0),0)</f>
        <v>21624</v>
      </c>
      <c r="N1311" s="30">
        <f>+IFERROR(ROUND(SUM(e!T1309:V1309)/e!S1309,0),0)</f>
        <v>157</v>
      </c>
      <c r="O1311" s="30">
        <f>+IFERROR(ROUND(e!W1309/e!G1309*100,1),0)</f>
        <v>22.2</v>
      </c>
      <c r="P1311" s="41">
        <f>+e!X1309</f>
        <v>7</v>
      </c>
      <c r="Q1311" s="30">
        <f>+IFERROR(ROUND(e!Z1309/e!Y1309*100,1),0)</f>
        <v>0</v>
      </c>
      <c r="R1311" s="30">
        <f>+IFERROR(ROUND(e!AB1309/e!AA1309*100,1),0)</f>
        <v>5</v>
      </c>
      <c r="S1311" s="30">
        <f>+IFERROR(ROUND(SUM(e!AC1309:AF1309)/J1311*100,1),0)</f>
        <v>0</v>
      </c>
      <c r="T1311" s="30">
        <f>+IFERROR(ROUND(e!AG1309/e!Y1309*100,1),0)</f>
        <v>0</v>
      </c>
      <c r="U1311" s="30">
        <f>+IFERROR(ROUND(e!AH1309/SUM(e!AH1309:AJ1309)*100,1),0)</f>
        <v>0</v>
      </c>
      <c r="V1311" s="30">
        <f>+IFERROR(ROUND(e!AK1309/SUM(e!AK1309:AQ1309)*100,1),0)</f>
        <v>0</v>
      </c>
      <c r="W1311" s="30">
        <f>+IFERROR(ROUND(SUM(e!AR1309:BG1309)/J1311*100,1),0)</f>
        <v>4.5</v>
      </c>
      <c r="X1311" s="30">
        <f>+IFERROR(ROUND(SUM(e!BH1309:BI1309)/SUM(e!BJ1309:BK1309)*100,1),0)</f>
        <v>111.4</v>
      </c>
      <c r="Y1311" s="30">
        <f t="shared" si="125"/>
        <v>476.9</v>
      </c>
      <c r="Z1311" s="30">
        <f t="shared" si="126"/>
        <v>102.2</v>
      </c>
      <c r="AA1311" s="30">
        <f>+IFERROR(ROUND(K1311/SUM(e!T1309:V1309),1),0)</f>
        <v>137.69999999999999</v>
      </c>
      <c r="AB1311" s="42">
        <f>+IFERROR(ROUND((SUM(e!BJ1309:BK1309)-SUM(e!BL1309:BO1309))/SUM(e!T1309:V1309),1),0)</f>
        <v>134.80000000000001</v>
      </c>
      <c r="AC1311" s="30">
        <f>+IFERROR(ROUND(e!BP1309/e!BQ1309*100,1),0)</f>
        <v>402.5</v>
      </c>
      <c r="AD1311" s="101">
        <f>+e!BR1309</f>
        <v>0</v>
      </c>
      <c r="AF1311" s="5"/>
      <c r="AG1311" s="29"/>
      <c r="BG1311" s="5"/>
      <c r="BH1311" s="29"/>
      <c r="CH1311" s="5"/>
      <c r="CI1311" s="29"/>
    </row>
    <row r="1312" spans="2:87">
      <c r="B1312" s="40" t="s">
        <v>2765</v>
      </c>
      <c r="C1312" s="30" t="s">
        <v>2766</v>
      </c>
      <c r="D1312" s="30" t="s">
        <v>1316</v>
      </c>
      <c r="E1312" s="30" t="s">
        <v>2782</v>
      </c>
      <c r="F1312" s="30" t="str">
        <f t="shared" si="124"/>
        <v>熊本県多良木町</v>
      </c>
      <c r="G1312" s="41">
        <f>+e!F1310</f>
        <v>9071</v>
      </c>
      <c r="H1312" s="41">
        <f>+e!G1310</f>
        <v>3</v>
      </c>
      <c r="I1312" s="41">
        <f>+SUM(e!H1310:K1310)</f>
        <v>3</v>
      </c>
      <c r="J1312" s="41">
        <f>+SUM(e!L1310:O1310)</f>
        <v>96267</v>
      </c>
      <c r="K1312" s="41">
        <f>+e!P1310</f>
        <v>149250</v>
      </c>
      <c r="L1312" s="41">
        <f>+SUM(e!Q1310:R1310)</f>
        <v>322995</v>
      </c>
      <c r="M1312" s="31">
        <f>+IFERROR(ROUND(e!P1310/e!S1310,0),0)</f>
        <v>49750</v>
      </c>
      <c r="N1312" s="30">
        <f>+IFERROR(ROUND(SUM(e!T1310:V1310)/e!S1310,0),0)</f>
        <v>276</v>
      </c>
      <c r="O1312" s="30">
        <f>+IFERROR(ROUND(e!W1310/e!G1310*100,1),0)</f>
        <v>0</v>
      </c>
      <c r="P1312" s="41">
        <f>+e!X1310</f>
        <v>5</v>
      </c>
      <c r="Q1312" s="30">
        <f>+IFERROR(ROUND(e!Z1310/e!Y1310*100,1),0)</f>
        <v>0</v>
      </c>
      <c r="R1312" s="30">
        <f>+IFERROR(ROUND(e!AB1310/e!AA1310*100,1),0)</f>
        <v>0</v>
      </c>
      <c r="S1312" s="30">
        <f>+IFERROR(ROUND(SUM(e!AC1310:AF1310)/J1312*100,1),0)</f>
        <v>13.7</v>
      </c>
      <c r="T1312" s="30">
        <f>+IFERROR(ROUND(e!AG1310/e!Y1310*100,1),0)</f>
        <v>0</v>
      </c>
      <c r="U1312" s="30">
        <f>+IFERROR(ROUND(e!AH1310/SUM(e!AH1310:AJ1310)*100,1),0)</f>
        <v>0</v>
      </c>
      <c r="V1312" s="30">
        <f>+IFERROR(ROUND(e!AK1310/SUM(e!AK1310:AQ1310)*100,1),0)</f>
        <v>0</v>
      </c>
      <c r="W1312" s="30">
        <f>+IFERROR(ROUND(SUM(e!AR1310:BG1310)/J1312*100,1),0)</f>
        <v>10.3</v>
      </c>
      <c r="X1312" s="30">
        <f>+IFERROR(ROUND(SUM(e!BH1310:BI1310)/SUM(e!BJ1310:BK1310)*100,1),0)</f>
        <v>111.6</v>
      </c>
      <c r="Y1312" s="30">
        <f t="shared" si="125"/>
        <v>216.4</v>
      </c>
      <c r="Z1312" s="30">
        <f t="shared" si="126"/>
        <v>110.7</v>
      </c>
      <c r="AA1312" s="30">
        <f>+IFERROR(ROUND(K1312/SUM(e!T1310:V1310),1),0)</f>
        <v>180</v>
      </c>
      <c r="AB1312" s="42">
        <f>+IFERROR(ROUND((SUM(e!BJ1310:BK1310)-SUM(e!BL1310:BO1310))/SUM(e!T1310:V1310),1),0)</f>
        <v>162.6</v>
      </c>
      <c r="AC1312" s="30">
        <f>+IFERROR(ROUND(e!BP1310/e!BQ1310*100,1),0)</f>
        <v>390.7</v>
      </c>
      <c r="AD1312" s="101">
        <f>+e!BR1310</f>
        <v>0</v>
      </c>
      <c r="AF1312" s="5"/>
      <c r="AG1312" s="29"/>
      <c r="BG1312" s="5"/>
      <c r="BH1312" s="29"/>
      <c r="CH1312" s="5"/>
      <c r="CI1312" s="29"/>
    </row>
    <row r="1313" spans="2:87">
      <c r="B1313" s="40" t="s">
        <v>2765</v>
      </c>
      <c r="C1313" s="30" t="s">
        <v>2766</v>
      </c>
      <c r="D1313" s="30" t="s">
        <v>1531</v>
      </c>
      <c r="E1313" s="30" t="s">
        <v>1642</v>
      </c>
      <c r="F1313" s="30" t="str">
        <f t="shared" si="124"/>
        <v>熊本県小国町</v>
      </c>
      <c r="G1313" s="41">
        <f>+e!F1311</f>
        <v>6322</v>
      </c>
      <c r="H1313" s="41">
        <f>+e!G1311</f>
        <v>5</v>
      </c>
      <c r="I1313" s="41">
        <f>+SUM(e!H1311:K1311)</f>
        <v>19</v>
      </c>
      <c r="J1313" s="41">
        <f>+SUM(e!L1311:O1311)</f>
        <v>140313</v>
      </c>
      <c r="K1313" s="41">
        <f>+e!P1311</f>
        <v>115742</v>
      </c>
      <c r="L1313" s="41">
        <f>+SUM(e!Q1311:R1311)</f>
        <v>627340</v>
      </c>
      <c r="M1313" s="31">
        <f>+IFERROR(ROUND(e!P1311/e!S1311,0),0)</f>
        <v>57871</v>
      </c>
      <c r="N1313" s="30">
        <f>+IFERROR(ROUND(SUM(e!T1311:V1311)/e!S1311,0),0)</f>
        <v>376</v>
      </c>
      <c r="O1313" s="30">
        <f>+IFERROR(ROUND(e!W1311/e!G1311*100,1),0)</f>
        <v>40</v>
      </c>
      <c r="P1313" s="41">
        <f>+e!X1311</f>
        <v>4</v>
      </c>
      <c r="Q1313" s="30">
        <f>+IFERROR(ROUND(e!Z1311/e!Y1311*100,1),0)</f>
        <v>100</v>
      </c>
      <c r="R1313" s="30">
        <f>+IFERROR(ROUND(e!AB1311/e!AA1311*100,1),0)</f>
        <v>0</v>
      </c>
      <c r="S1313" s="30">
        <f>+IFERROR(ROUND(SUM(e!AC1311:AF1311)/J1313*100,1),0)</f>
        <v>0</v>
      </c>
      <c r="T1313" s="30">
        <f>+IFERROR(ROUND(e!AG1311/e!Y1311*100,1),0)</f>
        <v>0</v>
      </c>
      <c r="U1313" s="30">
        <f>+IFERROR(ROUND(e!AH1311/SUM(e!AH1311:AJ1311)*100,1),0)</f>
        <v>0</v>
      </c>
      <c r="V1313" s="30">
        <f>+IFERROR(ROUND(e!AK1311/SUM(e!AK1311:AQ1311)*100,1),0)</f>
        <v>52.2</v>
      </c>
      <c r="W1313" s="30">
        <f>+IFERROR(ROUND(SUM(e!AR1311:BG1311)/J1313*100,1),0)</f>
        <v>11.5</v>
      </c>
      <c r="X1313" s="30">
        <f>+IFERROR(ROUND(SUM(e!BH1311:BI1311)/SUM(e!BJ1311:BK1311)*100,1),0)</f>
        <v>108.6</v>
      </c>
      <c r="Y1313" s="30">
        <f t="shared" si="125"/>
        <v>542</v>
      </c>
      <c r="Z1313" s="30">
        <f t="shared" si="126"/>
        <v>106.2</v>
      </c>
      <c r="AA1313" s="30">
        <f>+IFERROR(ROUND(K1313/SUM(e!T1311:V1311),1),0)</f>
        <v>153.9</v>
      </c>
      <c r="AB1313" s="42">
        <f>+IFERROR(ROUND((SUM(e!BJ1311:BK1311)-SUM(e!BL1311:BO1311))/SUM(e!T1311:V1311),1),0)</f>
        <v>144.9</v>
      </c>
      <c r="AC1313" s="30">
        <f>+IFERROR(ROUND(e!BP1311/e!BQ1311*100,1),0)</f>
        <v>1587.4</v>
      </c>
      <c r="AD1313" s="101">
        <f>+e!BR1311</f>
        <v>0</v>
      </c>
      <c r="AF1313" s="5"/>
      <c r="AG1313" s="29"/>
      <c r="BG1313" s="5"/>
      <c r="BH1313" s="29"/>
      <c r="CH1313" s="5"/>
      <c r="CI1313" s="29"/>
    </row>
    <row r="1314" spans="2:87">
      <c r="B1314" s="40" t="s">
        <v>2765</v>
      </c>
      <c r="C1314" s="30" t="s">
        <v>2766</v>
      </c>
      <c r="D1314" s="30" t="s">
        <v>1322</v>
      </c>
      <c r="E1314" s="30" t="s">
        <v>2783</v>
      </c>
      <c r="F1314" s="30" t="str">
        <f t="shared" si="124"/>
        <v>熊本県御船町</v>
      </c>
      <c r="G1314" s="41">
        <f>+e!F1312</f>
        <v>15594</v>
      </c>
      <c r="H1314" s="41">
        <f>+e!G1312</f>
        <v>6</v>
      </c>
      <c r="I1314" s="41">
        <f>+SUM(e!H1312:K1312)</f>
        <v>14</v>
      </c>
      <c r="J1314" s="41">
        <f>+SUM(e!L1312:O1312)</f>
        <v>201127</v>
      </c>
      <c r="K1314" s="41">
        <f>+e!P1312</f>
        <v>255805</v>
      </c>
      <c r="L1314" s="41">
        <f>+SUM(e!Q1312:R1312)</f>
        <v>1610075</v>
      </c>
      <c r="M1314" s="31">
        <f>+IFERROR(ROUND(e!P1312/e!S1312,0),0)</f>
        <v>51161</v>
      </c>
      <c r="N1314" s="30">
        <f>+IFERROR(ROUND(SUM(e!T1312:V1312)/e!S1312,0),0)</f>
        <v>312</v>
      </c>
      <c r="O1314" s="30">
        <f>+IFERROR(ROUND(e!W1312/e!G1312*100,1),0)</f>
        <v>16.7</v>
      </c>
      <c r="P1314" s="41">
        <f>+e!X1312</f>
        <v>6</v>
      </c>
      <c r="Q1314" s="30">
        <f>+IFERROR(ROUND(e!Z1312/e!Y1312*100,1),0)</f>
        <v>0</v>
      </c>
      <c r="R1314" s="30">
        <f>+IFERROR(ROUND(e!AB1312/e!AA1312*100,1),0)</f>
        <v>0</v>
      </c>
      <c r="S1314" s="30">
        <f>+IFERROR(ROUND(SUM(e!AC1312:AF1312)/J1314*100,1),0)</f>
        <v>0</v>
      </c>
      <c r="T1314" s="30">
        <f>+IFERROR(ROUND(e!AG1312/e!Y1312*100,1),0)</f>
        <v>0</v>
      </c>
      <c r="U1314" s="30">
        <f>+IFERROR(ROUND(e!AH1312/SUM(e!AH1312:AJ1312)*100,1),0)</f>
        <v>0</v>
      </c>
      <c r="V1314" s="30">
        <f>+IFERROR(ROUND(e!AK1312/SUM(e!AK1312:AQ1312)*100,1),0)</f>
        <v>0</v>
      </c>
      <c r="W1314" s="30">
        <f>+IFERROR(ROUND(SUM(e!AR1312:BG1312)/J1314*100,1),0)</f>
        <v>7</v>
      </c>
      <c r="X1314" s="30">
        <f>+IFERROR(ROUND(SUM(e!BH1312:BI1312)/SUM(e!BJ1312:BK1312)*100,1),0)</f>
        <v>103.1</v>
      </c>
      <c r="Y1314" s="30">
        <f t="shared" si="125"/>
        <v>629.4</v>
      </c>
      <c r="Z1314" s="30">
        <f t="shared" si="126"/>
        <v>94.9</v>
      </c>
      <c r="AA1314" s="30">
        <f>+IFERROR(ROUND(K1314/SUM(e!T1312:V1312),1),0)</f>
        <v>164.2</v>
      </c>
      <c r="AB1314" s="42">
        <f>+IFERROR(ROUND((SUM(e!BJ1312:BK1312)-SUM(e!BL1312:BO1312))/SUM(e!T1312:V1312),1),0)</f>
        <v>173.1</v>
      </c>
      <c r="AC1314" s="30">
        <f>+IFERROR(ROUND(e!BP1312/e!BQ1312*100,1),0)</f>
        <v>156.5</v>
      </c>
      <c r="AD1314" s="101">
        <f>+e!BR1312</f>
        <v>0</v>
      </c>
      <c r="AF1314" s="5"/>
      <c r="AG1314" s="29"/>
      <c r="BG1314" s="5"/>
      <c r="BH1314" s="29"/>
      <c r="CH1314" s="5"/>
      <c r="CI1314" s="29"/>
    </row>
    <row r="1315" spans="2:87">
      <c r="B1315" s="40" t="s">
        <v>2765</v>
      </c>
      <c r="C1315" s="30" t="s">
        <v>2766</v>
      </c>
      <c r="D1315" s="30" t="s">
        <v>1328</v>
      </c>
      <c r="E1315" s="30" t="s">
        <v>2784</v>
      </c>
      <c r="F1315" s="30" t="str">
        <f t="shared" si="124"/>
        <v>熊本県益城町</v>
      </c>
      <c r="G1315" s="41">
        <f>+e!F1313</f>
        <v>31434</v>
      </c>
      <c r="H1315" s="41">
        <f>+e!G1313</f>
        <v>11</v>
      </c>
      <c r="I1315" s="41">
        <f>+SUM(e!H1313:K1313)</f>
        <v>4</v>
      </c>
      <c r="J1315" s="41">
        <f>+SUM(e!L1313:O1313)</f>
        <v>243338</v>
      </c>
      <c r="K1315" s="41">
        <f>+e!P1313</f>
        <v>359825</v>
      </c>
      <c r="L1315" s="41">
        <f>+SUM(e!Q1313:R1313)</f>
        <v>2512128</v>
      </c>
      <c r="M1315" s="31">
        <f>+IFERROR(ROUND(e!P1313/e!S1313,0),0)</f>
        <v>39981</v>
      </c>
      <c r="N1315" s="30">
        <f>+IFERROR(ROUND(SUM(e!T1313:V1313)/e!S1313,0),0)</f>
        <v>306</v>
      </c>
      <c r="O1315" s="30">
        <f>+IFERROR(ROUND(e!W1313/e!G1313*100,1),0)</f>
        <v>9.1</v>
      </c>
      <c r="P1315" s="41">
        <f>+e!X1313</f>
        <v>4</v>
      </c>
      <c r="Q1315" s="30">
        <f>+IFERROR(ROUND(e!Z1313/e!Y1313*100,1),0)</f>
        <v>0</v>
      </c>
      <c r="R1315" s="30">
        <f>+IFERROR(ROUND(e!AB1313/e!AA1313*100,1),0)</f>
        <v>21.6</v>
      </c>
      <c r="S1315" s="30">
        <f>+IFERROR(ROUND(SUM(e!AC1313:AF1313)/J1315*100,1),0)</f>
        <v>26.1</v>
      </c>
      <c r="T1315" s="30">
        <f>+IFERROR(ROUND(e!AG1313/e!Y1313*100,1),0)</f>
        <v>0</v>
      </c>
      <c r="U1315" s="30">
        <f>+IFERROR(ROUND(e!AH1313/SUM(e!AH1313:AJ1313)*100,1),0)</f>
        <v>0</v>
      </c>
      <c r="V1315" s="30">
        <f>+IFERROR(ROUND(e!AK1313/SUM(e!AK1313:AQ1313)*100,1),0)</f>
        <v>21.7</v>
      </c>
      <c r="W1315" s="30">
        <f>+IFERROR(ROUND(SUM(e!AR1313:BG1313)/J1315*100,1),0)</f>
        <v>14.4</v>
      </c>
      <c r="X1315" s="30">
        <f>+IFERROR(ROUND(SUM(e!BH1313:BI1313)/SUM(e!BJ1313:BK1313)*100,1),0)</f>
        <v>97.3</v>
      </c>
      <c r="Y1315" s="30">
        <f t="shared" si="125"/>
        <v>698.2</v>
      </c>
      <c r="Z1315" s="30">
        <f t="shared" si="126"/>
        <v>89.1</v>
      </c>
      <c r="AA1315" s="30">
        <f>+IFERROR(ROUND(K1315/SUM(e!T1313:V1313),1),0)</f>
        <v>130.5</v>
      </c>
      <c r="AB1315" s="42">
        <f>+IFERROR(ROUND((SUM(e!BJ1313:BK1313)-SUM(e!BL1313:BO1313))/SUM(e!T1313:V1313),1),0)</f>
        <v>146.4</v>
      </c>
      <c r="AC1315" s="30">
        <f>+IFERROR(ROUND(e!BP1313/e!BQ1313*100,1),0)</f>
        <v>655.1</v>
      </c>
      <c r="AD1315" s="101">
        <f>+e!BR1313</f>
        <v>0</v>
      </c>
      <c r="AF1315" s="5"/>
      <c r="AG1315" s="29"/>
      <c r="BG1315" s="5"/>
      <c r="BH1315" s="29"/>
      <c r="CH1315" s="5"/>
      <c r="CI1315" s="29"/>
    </row>
    <row r="1316" spans="2:87">
      <c r="B1316" s="40" t="s">
        <v>2765</v>
      </c>
      <c r="C1316" s="30" t="s">
        <v>2766</v>
      </c>
      <c r="D1316" s="30" t="s">
        <v>1330</v>
      </c>
      <c r="E1316" s="30" t="s">
        <v>2785</v>
      </c>
      <c r="F1316" s="30" t="str">
        <f t="shared" si="124"/>
        <v>熊本県八代生活環境事務組合</v>
      </c>
      <c r="G1316" s="41">
        <f>+e!F1314</f>
        <v>26233</v>
      </c>
      <c r="H1316" s="41">
        <f>+e!G1314</f>
        <v>12</v>
      </c>
      <c r="I1316" s="41">
        <f>+SUM(e!H1314:K1314)</f>
        <v>1</v>
      </c>
      <c r="J1316" s="41">
        <f>+SUM(e!L1314:O1314)</f>
        <v>243507</v>
      </c>
      <c r="K1316" s="41">
        <f>+e!P1314</f>
        <v>391790</v>
      </c>
      <c r="L1316" s="41">
        <f>+SUM(e!Q1314:R1314)</f>
        <v>474989</v>
      </c>
      <c r="M1316" s="31">
        <f>+IFERROR(ROUND(e!P1314/e!S1314,0),0)</f>
        <v>32649</v>
      </c>
      <c r="N1316" s="30">
        <f>+IFERROR(ROUND(SUM(e!T1314:V1314)/e!S1314,0),0)</f>
        <v>262</v>
      </c>
      <c r="O1316" s="30">
        <f>+IFERROR(ROUND(e!W1314/e!G1314*100,1),0)</f>
        <v>100</v>
      </c>
      <c r="P1316" s="41">
        <f>+e!X1314</f>
        <v>14</v>
      </c>
      <c r="Q1316" s="30">
        <f>+IFERROR(ROUND(e!Z1314/e!Y1314*100,1),0)</f>
        <v>0</v>
      </c>
      <c r="R1316" s="30">
        <f>+IFERROR(ROUND(e!AB1314/e!AA1314*100,1),0)</f>
        <v>65</v>
      </c>
      <c r="S1316" s="30">
        <f>+IFERROR(ROUND(SUM(e!AC1314:AF1314)/J1316*100,1),0)</f>
        <v>24.2</v>
      </c>
      <c r="T1316" s="30">
        <f>+IFERROR(ROUND(e!AG1314/e!Y1314*100,1),0)</f>
        <v>0</v>
      </c>
      <c r="U1316" s="30">
        <f>+IFERROR(ROUND(e!AH1314/SUM(e!AH1314:AJ1314)*100,1),0)</f>
        <v>0</v>
      </c>
      <c r="V1316" s="30">
        <f>+IFERROR(ROUND(e!AK1314/SUM(e!AK1314:AQ1314)*100,1),0)</f>
        <v>74.099999999999994</v>
      </c>
      <c r="W1316" s="30">
        <f>+IFERROR(ROUND(SUM(e!AR1314:BG1314)/J1316*100,1),0)</f>
        <v>7.2</v>
      </c>
      <c r="X1316" s="30">
        <f>+IFERROR(ROUND(SUM(e!BH1314:BI1314)/SUM(e!BJ1314:BK1314)*100,1),0)</f>
        <v>111.9</v>
      </c>
      <c r="Y1316" s="30">
        <f t="shared" si="125"/>
        <v>121.2</v>
      </c>
      <c r="Z1316" s="30">
        <f t="shared" si="126"/>
        <v>112.6</v>
      </c>
      <c r="AA1316" s="30">
        <f>+IFERROR(ROUND(K1316/SUM(e!T1314:V1314),1),0)</f>
        <v>124.5</v>
      </c>
      <c r="AB1316" s="42">
        <f>+IFERROR(ROUND((SUM(e!BJ1314:BK1314)-SUM(e!BL1314:BO1314))/SUM(e!T1314:V1314),1),0)</f>
        <v>110.6</v>
      </c>
      <c r="AC1316" s="30">
        <f>+IFERROR(ROUND(e!BP1314/e!BQ1314*100,1),0)</f>
        <v>337.3</v>
      </c>
      <c r="AD1316" s="101">
        <f>+e!BR1314</f>
        <v>0</v>
      </c>
      <c r="AF1316" s="5"/>
      <c r="AG1316" s="29"/>
      <c r="BG1316" s="5"/>
      <c r="BH1316" s="29"/>
      <c r="CH1316" s="5"/>
      <c r="CI1316" s="29"/>
    </row>
    <row r="1317" spans="2:87">
      <c r="B1317" s="40" t="s">
        <v>2765</v>
      </c>
      <c r="C1317" s="30" t="s">
        <v>2766</v>
      </c>
      <c r="D1317" s="30" t="s">
        <v>1535</v>
      </c>
      <c r="E1317" s="30" t="s">
        <v>2786</v>
      </c>
      <c r="F1317" s="30" t="str">
        <f t="shared" si="124"/>
        <v>熊本県あさぎり町</v>
      </c>
      <c r="G1317" s="41">
        <f>+e!F1315</f>
        <v>14512</v>
      </c>
      <c r="H1317" s="41">
        <f>+e!G1315</f>
        <v>5</v>
      </c>
      <c r="I1317" s="41">
        <f>+SUM(e!H1315:K1315)</f>
        <v>16</v>
      </c>
      <c r="J1317" s="41">
        <f>+SUM(e!L1315:O1315)</f>
        <v>221848</v>
      </c>
      <c r="K1317" s="41">
        <f>+e!P1315</f>
        <v>205201</v>
      </c>
      <c r="L1317" s="41">
        <f>+SUM(e!Q1315:R1315)</f>
        <v>1970934</v>
      </c>
      <c r="M1317" s="31">
        <f>+IFERROR(ROUND(e!P1315/e!S1315,0),0)</f>
        <v>41040</v>
      </c>
      <c r="N1317" s="30">
        <f>+IFERROR(ROUND(SUM(e!T1315:V1315)/e!S1315,0),0)</f>
        <v>315</v>
      </c>
      <c r="O1317" s="30">
        <f>+IFERROR(ROUND(e!W1315/e!G1315*100,1),0)</f>
        <v>0</v>
      </c>
      <c r="P1317" s="41">
        <f>+e!X1315</f>
        <v>5</v>
      </c>
      <c r="Q1317" s="30">
        <f>+IFERROR(ROUND(e!Z1315/e!Y1315*100,1),0)</f>
        <v>0</v>
      </c>
      <c r="R1317" s="30">
        <f>+IFERROR(ROUND(e!AB1315/e!AA1315*100,1),0)</f>
        <v>81</v>
      </c>
      <c r="S1317" s="30">
        <f>+IFERROR(ROUND(SUM(e!AC1315:AF1315)/J1317*100,1),0)</f>
        <v>10.4</v>
      </c>
      <c r="T1317" s="30">
        <f>+IFERROR(ROUND(e!AG1315/e!Y1315*100,1),0)</f>
        <v>0</v>
      </c>
      <c r="U1317" s="30">
        <f>+IFERROR(ROUND(e!AH1315/SUM(e!AH1315:AJ1315)*100,1),0)</f>
        <v>0</v>
      </c>
      <c r="V1317" s="30">
        <f>+IFERROR(ROUND(e!AK1315/SUM(e!AK1315:AQ1315)*100,1),0)</f>
        <v>0</v>
      </c>
      <c r="W1317" s="30">
        <f>+IFERROR(ROUND(SUM(e!AR1315:BG1315)/J1317*100,1),0)</f>
        <v>12.1</v>
      </c>
      <c r="X1317" s="30">
        <f>+IFERROR(ROUND(SUM(e!BH1315:BI1315)/SUM(e!BJ1315:BK1315)*100,1),0)</f>
        <v>95.8</v>
      </c>
      <c r="Y1317" s="30">
        <f t="shared" si="125"/>
        <v>960.5</v>
      </c>
      <c r="Z1317" s="30">
        <f t="shared" si="126"/>
        <v>82.9</v>
      </c>
      <c r="AA1317" s="30">
        <f>+IFERROR(ROUND(K1317/SUM(e!T1315:V1315),1),0)</f>
        <v>130.4</v>
      </c>
      <c r="AB1317" s="42">
        <f>+IFERROR(ROUND((SUM(e!BJ1315:BK1315)-SUM(e!BL1315:BO1315))/SUM(e!T1315:V1315),1),0)</f>
        <v>157.30000000000001</v>
      </c>
      <c r="AC1317" s="30">
        <f>+IFERROR(ROUND(e!BP1315/e!BQ1315*100,1),0)</f>
        <v>236.4</v>
      </c>
      <c r="AD1317" s="101">
        <f>+e!BR1315</f>
        <v>0</v>
      </c>
      <c r="AF1317" s="5"/>
      <c r="AG1317" s="29"/>
      <c r="BG1317" s="5"/>
      <c r="BH1317" s="29"/>
      <c r="CH1317" s="5"/>
      <c r="CI1317" s="29"/>
    </row>
    <row r="1318" spans="2:87">
      <c r="B1318" s="40" t="s">
        <v>2765</v>
      </c>
      <c r="C1318" s="30" t="s">
        <v>2766</v>
      </c>
      <c r="D1318" s="30" t="s">
        <v>1334</v>
      </c>
      <c r="E1318" s="30" t="s">
        <v>2787</v>
      </c>
      <c r="F1318" s="30" t="str">
        <f t="shared" si="124"/>
        <v>熊本県芦北町</v>
      </c>
      <c r="G1318" s="41">
        <f>+e!F1316</f>
        <v>11686</v>
      </c>
      <c r="H1318" s="41">
        <f>+e!G1316</f>
        <v>5</v>
      </c>
      <c r="I1318" s="41">
        <f>+SUM(e!H1316:K1316)</f>
        <v>4</v>
      </c>
      <c r="J1318" s="41">
        <f>+SUM(e!L1316:O1316)</f>
        <v>111481</v>
      </c>
      <c r="K1318" s="41">
        <f>+e!P1316</f>
        <v>215280</v>
      </c>
      <c r="L1318" s="41">
        <f>+SUM(e!Q1316:R1316)</f>
        <v>888470</v>
      </c>
      <c r="M1318" s="31">
        <f>+IFERROR(ROUND(e!P1316/e!S1316,0),0)</f>
        <v>43056</v>
      </c>
      <c r="N1318" s="30">
        <f>+IFERROR(ROUND(SUM(e!T1316:V1316)/e!S1316,0),0)</f>
        <v>271</v>
      </c>
      <c r="O1318" s="30">
        <f>+IFERROR(ROUND(e!W1316/e!G1316*100,1),0)</f>
        <v>0</v>
      </c>
      <c r="P1318" s="41">
        <f>+e!X1316</f>
        <v>5</v>
      </c>
      <c r="Q1318" s="30">
        <f>+IFERROR(ROUND(e!Z1316/e!Y1316*100,1),0)</f>
        <v>0</v>
      </c>
      <c r="R1318" s="30">
        <f>+IFERROR(ROUND(e!AB1316/e!AA1316*100,1),0)</f>
        <v>0</v>
      </c>
      <c r="S1318" s="30">
        <f>+IFERROR(ROUND(SUM(e!AC1316:AF1316)/J1318*100,1),0)</f>
        <v>16</v>
      </c>
      <c r="T1318" s="30">
        <f>+IFERROR(ROUND(e!AG1316/e!Y1316*100,1),0)</f>
        <v>0</v>
      </c>
      <c r="U1318" s="30">
        <f>+IFERROR(ROUND(e!AH1316/SUM(e!AH1316:AJ1316)*100,1),0)</f>
        <v>0</v>
      </c>
      <c r="V1318" s="30">
        <f>+IFERROR(ROUND(e!AK1316/SUM(e!AK1316:AQ1316)*100,1),0)</f>
        <v>37.9</v>
      </c>
      <c r="W1318" s="30">
        <f>+IFERROR(ROUND(SUM(e!AR1316:BG1316)/J1318*100,1),0)</f>
        <v>8</v>
      </c>
      <c r="X1318" s="30">
        <f>+IFERROR(ROUND(SUM(e!BH1316:BI1316)/SUM(e!BJ1316:BK1316)*100,1),0)</f>
        <v>119.1</v>
      </c>
      <c r="Y1318" s="30">
        <f t="shared" si="125"/>
        <v>412.7</v>
      </c>
      <c r="Z1318" s="30">
        <f t="shared" si="126"/>
        <v>115.7</v>
      </c>
      <c r="AA1318" s="30">
        <f>+IFERROR(ROUND(K1318/SUM(e!T1316:V1316),1),0)</f>
        <v>159</v>
      </c>
      <c r="AB1318" s="42">
        <f>+IFERROR(ROUND((SUM(e!BJ1316:BK1316)-SUM(e!BL1316:BO1316))/SUM(e!T1316:V1316),1),0)</f>
        <v>137.4</v>
      </c>
      <c r="AC1318" s="30">
        <f>+IFERROR(ROUND(e!BP1316/e!BQ1316*100,1),0)</f>
        <v>751.1</v>
      </c>
      <c r="AD1318" s="101">
        <f>+e!BR1316</f>
        <v>7000</v>
      </c>
      <c r="AF1318" s="5"/>
      <c r="AG1318" s="29"/>
      <c r="BG1318" s="5"/>
      <c r="BH1318" s="29"/>
      <c r="CH1318" s="5"/>
      <c r="CI1318" s="29"/>
    </row>
    <row r="1319" spans="2:87">
      <c r="B1319" s="40" t="s">
        <v>2765</v>
      </c>
      <c r="C1319" s="30" t="s">
        <v>2766</v>
      </c>
      <c r="D1319" s="30" t="s">
        <v>1609</v>
      </c>
      <c r="E1319" s="30" t="s">
        <v>2788</v>
      </c>
      <c r="F1319" s="30" t="str">
        <f t="shared" si="124"/>
        <v>熊本県南阿蘇村</v>
      </c>
      <c r="G1319" s="41">
        <f>+e!F1317</f>
        <v>604</v>
      </c>
      <c r="H1319" s="41">
        <f>+e!G1317</f>
        <v>1</v>
      </c>
      <c r="I1319" s="41">
        <f>+SUM(e!H1317:K1317)</f>
        <v>2</v>
      </c>
      <c r="J1319" s="41">
        <f>+SUM(e!L1317:O1317)</f>
        <v>18380</v>
      </c>
      <c r="K1319" s="41">
        <f>+e!P1317</f>
        <v>18939</v>
      </c>
      <c r="L1319" s="41">
        <f>+SUM(e!Q1317:R1317)</f>
        <v>127600</v>
      </c>
      <c r="M1319" s="31">
        <f>+IFERROR(ROUND(e!P1317/e!S1317,0),0)</f>
        <v>18939</v>
      </c>
      <c r="N1319" s="30">
        <f>+IFERROR(ROUND(SUM(e!T1317:V1317)/e!S1317,0),0)</f>
        <v>151</v>
      </c>
      <c r="O1319" s="30">
        <f>+IFERROR(ROUND(e!W1317/e!G1317*100,1),0)</f>
        <v>0</v>
      </c>
      <c r="P1319" s="41">
        <f>+e!X1317</f>
        <v>7</v>
      </c>
      <c r="Q1319" s="30">
        <f>+IFERROR(ROUND(e!Z1317/e!Y1317*100,1),0)</f>
        <v>0</v>
      </c>
      <c r="R1319" s="30">
        <f>+IFERROR(ROUND(e!AB1317/e!AA1317*100,1),0)</f>
        <v>50</v>
      </c>
      <c r="S1319" s="30">
        <f>+IFERROR(ROUND(SUM(e!AC1317:AF1317)/J1319*100,1),0)</f>
        <v>0</v>
      </c>
      <c r="T1319" s="30">
        <f>+IFERROR(ROUND(e!AG1317/e!Y1317*100,1),0)</f>
        <v>0</v>
      </c>
      <c r="U1319" s="30">
        <f>+IFERROR(ROUND(e!AH1317/SUM(e!AH1317:AJ1317)*100,1),0)</f>
        <v>0</v>
      </c>
      <c r="V1319" s="30">
        <f>+IFERROR(ROUND(e!AK1317/SUM(e!AK1317:AQ1317)*100,1),0)</f>
        <v>0</v>
      </c>
      <c r="W1319" s="30">
        <f>+IFERROR(ROUND(SUM(e!AR1317:BG1317)/J1319*100,1),0)</f>
        <v>3.9</v>
      </c>
      <c r="X1319" s="30">
        <f>+IFERROR(ROUND(SUM(e!BH1317:BI1317)/SUM(e!BJ1317:BK1317)*100,1),0)</f>
        <v>84</v>
      </c>
      <c r="Y1319" s="30">
        <f t="shared" si="125"/>
        <v>673.7</v>
      </c>
      <c r="Z1319" s="30">
        <f t="shared" si="126"/>
        <v>80.3</v>
      </c>
      <c r="AA1319" s="30">
        <f>+IFERROR(ROUND(K1319/SUM(e!T1317:V1317),1),0)</f>
        <v>125.4</v>
      </c>
      <c r="AB1319" s="42">
        <f>+IFERROR(ROUND((SUM(e!BJ1317:BK1317)-SUM(e!BL1317:BO1317))/SUM(e!T1317:V1317),1),0)</f>
        <v>156.19999999999999</v>
      </c>
      <c r="AC1319" s="30">
        <f>+IFERROR(ROUND(e!BP1317/e!BQ1317*100,1),0)</f>
        <v>52813.5</v>
      </c>
      <c r="AD1319" s="101">
        <f>+e!BR1317</f>
        <v>0</v>
      </c>
      <c r="AF1319" s="5"/>
      <c r="AG1319" s="29"/>
      <c r="BG1319" s="5"/>
      <c r="BH1319" s="29"/>
      <c r="CH1319" s="5"/>
      <c r="CI1319" s="29"/>
    </row>
    <row r="1320" spans="2:87">
      <c r="B1320" s="40" t="s">
        <v>2765</v>
      </c>
      <c r="C1320" s="30" t="s">
        <v>2766</v>
      </c>
      <c r="D1320" s="30" t="s">
        <v>1338</v>
      </c>
      <c r="E1320" s="30" t="s">
        <v>2789</v>
      </c>
      <c r="F1320" s="30" t="str">
        <f t="shared" si="124"/>
        <v>熊本県甲佐町</v>
      </c>
      <c r="G1320" s="41">
        <f>+e!F1318</f>
        <v>8509</v>
      </c>
      <c r="H1320" s="41">
        <f>+e!G1318</f>
        <v>4</v>
      </c>
      <c r="I1320" s="41">
        <f>+SUM(e!H1318:K1318)</f>
        <v>3</v>
      </c>
      <c r="J1320" s="41">
        <f>+SUM(e!L1318:O1318)</f>
        <v>122433</v>
      </c>
      <c r="K1320" s="41">
        <f>+e!P1318</f>
        <v>126438</v>
      </c>
      <c r="L1320" s="41">
        <f>+SUM(e!Q1318:R1318)</f>
        <v>942472</v>
      </c>
      <c r="M1320" s="31">
        <f>+IFERROR(ROUND(e!P1318/e!S1318,0),0)</f>
        <v>42146</v>
      </c>
      <c r="N1320" s="30">
        <f>+IFERROR(ROUND(SUM(e!T1318:V1318)/e!S1318,0),0)</f>
        <v>306</v>
      </c>
      <c r="O1320" s="30">
        <f>+IFERROR(ROUND(e!W1318/e!G1318*100,1),0)</f>
        <v>0</v>
      </c>
      <c r="P1320" s="41">
        <f>+e!X1318</f>
        <v>4</v>
      </c>
      <c r="Q1320" s="30">
        <f>+IFERROR(ROUND(e!Z1318/e!Y1318*100,1),0)</f>
        <v>0</v>
      </c>
      <c r="R1320" s="30">
        <f>+IFERROR(ROUND(e!AB1318/e!AA1318*100,1),0)</f>
        <v>50</v>
      </c>
      <c r="S1320" s="30">
        <f>+IFERROR(ROUND(SUM(e!AC1318:AF1318)/J1320*100,1),0)</f>
        <v>39.1</v>
      </c>
      <c r="T1320" s="30">
        <f>+IFERROR(ROUND(e!AG1318/e!Y1318*100,1),0)</f>
        <v>0</v>
      </c>
      <c r="U1320" s="30">
        <f>+IFERROR(ROUND(e!AH1318/SUM(e!AH1318:AJ1318)*100,1),0)</f>
        <v>0</v>
      </c>
      <c r="V1320" s="30">
        <f>+IFERROR(ROUND(e!AK1318/SUM(e!AK1318:AQ1318)*100,1),0)</f>
        <v>25.2</v>
      </c>
      <c r="W1320" s="30">
        <f>+IFERROR(ROUND(SUM(e!AR1318:BG1318)/J1320*100,1),0)</f>
        <v>19.600000000000001</v>
      </c>
      <c r="X1320" s="30">
        <f>+IFERROR(ROUND(SUM(e!BH1318:BI1318)/SUM(e!BJ1318:BK1318)*100,1),0)</f>
        <v>92.3</v>
      </c>
      <c r="Y1320" s="30">
        <f t="shared" si="125"/>
        <v>745.4</v>
      </c>
      <c r="Z1320" s="30">
        <f t="shared" si="126"/>
        <v>90.1</v>
      </c>
      <c r="AA1320" s="30">
        <f>+IFERROR(ROUND(K1320/SUM(e!T1318:V1318),1),0)</f>
        <v>137.69999999999999</v>
      </c>
      <c r="AB1320" s="42">
        <f>+IFERROR(ROUND((SUM(e!BJ1318:BK1318)-SUM(e!BL1318:BO1318))/SUM(e!T1318:V1318),1),0)</f>
        <v>152.80000000000001</v>
      </c>
      <c r="AC1320" s="30">
        <f>+IFERROR(ROUND(e!BP1318/e!BQ1318*100,1),0)</f>
        <v>129.4</v>
      </c>
      <c r="AD1320" s="101">
        <f>+e!BR1318</f>
        <v>0</v>
      </c>
      <c r="AF1320" s="5"/>
      <c r="AG1320" s="29"/>
      <c r="BG1320" s="5"/>
      <c r="BH1320" s="29"/>
      <c r="CH1320" s="5"/>
      <c r="CI1320" s="29"/>
    </row>
    <row r="1321" spans="2:87">
      <c r="B1321" s="40" t="s">
        <v>2765</v>
      </c>
      <c r="C1321" s="30" t="s">
        <v>2766</v>
      </c>
      <c r="D1321" s="30" t="s">
        <v>1340</v>
      </c>
      <c r="E1321" s="30" t="s">
        <v>2790</v>
      </c>
      <c r="F1321" s="30" t="str">
        <f t="shared" si="124"/>
        <v>熊本県上天草市</v>
      </c>
      <c r="G1321" s="41">
        <f>+e!F1319</f>
        <v>24410</v>
      </c>
      <c r="H1321" s="41">
        <f>+e!G1319</f>
        <v>16</v>
      </c>
      <c r="I1321" s="41">
        <f>+SUM(e!H1319:K1319)</f>
        <v>5</v>
      </c>
      <c r="J1321" s="41">
        <f>+SUM(e!L1319:O1319)</f>
        <v>361850</v>
      </c>
      <c r="K1321" s="41">
        <f>+e!P1319</f>
        <v>678227</v>
      </c>
      <c r="L1321" s="41">
        <f>+SUM(e!Q1319:R1319)</f>
        <v>2828829</v>
      </c>
      <c r="M1321" s="31">
        <f>+IFERROR(ROUND(e!P1319/e!S1319,0),0)</f>
        <v>52171</v>
      </c>
      <c r="N1321" s="30">
        <f>+IFERROR(ROUND(SUM(e!T1319:V1319)/e!S1319,0),0)</f>
        <v>179</v>
      </c>
      <c r="O1321" s="30">
        <f>+IFERROR(ROUND(e!W1319/e!G1319*100,1),0)</f>
        <v>18.8</v>
      </c>
      <c r="P1321" s="41">
        <f>+e!X1319</f>
        <v>4</v>
      </c>
      <c r="Q1321" s="30">
        <f>+IFERROR(ROUND(e!Z1319/e!Y1319*100,1),0)</f>
        <v>0</v>
      </c>
      <c r="R1321" s="30">
        <f>+IFERROR(ROUND(e!AB1319/e!AA1319*100,1),0)</f>
        <v>36.799999999999997</v>
      </c>
      <c r="S1321" s="30">
        <f>+IFERROR(ROUND(SUM(e!AC1319:AF1319)/J1321*100,1),0)</f>
        <v>23.2</v>
      </c>
      <c r="T1321" s="30">
        <f>+IFERROR(ROUND(e!AG1319/e!Y1319*100,1),0)</f>
        <v>0</v>
      </c>
      <c r="U1321" s="30">
        <f>+IFERROR(ROUND(e!AH1319/SUM(e!AH1319:AJ1319)*100,1),0)</f>
        <v>0</v>
      </c>
      <c r="V1321" s="30">
        <f>+IFERROR(ROUND(e!AK1319/SUM(e!AK1319:AQ1319)*100,1),0)</f>
        <v>8.3000000000000007</v>
      </c>
      <c r="W1321" s="30">
        <f>+IFERROR(ROUND(SUM(e!AR1319:BG1319)/J1321*100,1),0)</f>
        <v>1.2</v>
      </c>
      <c r="X1321" s="30">
        <f>+IFERROR(ROUND(SUM(e!BH1319:BI1319)/SUM(e!BJ1319:BK1319)*100,1),0)</f>
        <v>108.3</v>
      </c>
      <c r="Y1321" s="30">
        <f t="shared" si="125"/>
        <v>417.1</v>
      </c>
      <c r="Z1321" s="30">
        <f t="shared" si="126"/>
        <v>83.7</v>
      </c>
      <c r="AA1321" s="30">
        <f>+IFERROR(ROUND(K1321/SUM(e!T1319:V1319),1),0)</f>
        <v>291.7</v>
      </c>
      <c r="AB1321" s="42">
        <f>+IFERROR(ROUND((SUM(e!BJ1319:BK1319)-SUM(e!BL1319:BO1319))/SUM(e!T1319:V1319),1),0)</f>
        <v>348.7</v>
      </c>
      <c r="AC1321" s="30">
        <f>+IFERROR(ROUND(e!BP1319/e!BQ1319*100,1),0)</f>
        <v>462.9</v>
      </c>
      <c r="AD1321" s="101">
        <f>+e!BR1319</f>
        <v>9050</v>
      </c>
      <c r="AF1321" s="5"/>
      <c r="AG1321" s="29"/>
      <c r="BG1321" s="5"/>
      <c r="BH1321" s="29"/>
      <c r="CH1321" s="5"/>
      <c r="CI1321" s="29"/>
    </row>
    <row r="1322" spans="2:87">
      <c r="B1322" s="40" t="s">
        <v>2765</v>
      </c>
      <c r="C1322" s="30" t="s">
        <v>2766</v>
      </c>
      <c r="D1322" s="30" t="s">
        <v>1342</v>
      </c>
      <c r="E1322" s="30" t="s">
        <v>2791</v>
      </c>
      <c r="F1322" s="30" t="str">
        <f t="shared" si="124"/>
        <v>熊本県宇城市（松橋・小川）</v>
      </c>
      <c r="G1322" s="41">
        <f>+e!F1320</f>
        <v>29795</v>
      </c>
      <c r="H1322" s="41">
        <f>+e!G1320</f>
        <v>0</v>
      </c>
      <c r="I1322" s="41">
        <f>+SUM(e!H1320:K1320)</f>
        <v>2</v>
      </c>
      <c r="J1322" s="41">
        <f>+SUM(e!L1320:O1320)</f>
        <v>320494</v>
      </c>
      <c r="K1322" s="41">
        <f>+e!P1320</f>
        <v>0</v>
      </c>
      <c r="L1322" s="41">
        <f>+SUM(e!Q1320:R1320)</f>
        <v>0</v>
      </c>
      <c r="M1322" s="31">
        <f>+IFERROR(ROUND(e!P1320/e!S1320,0),0)</f>
        <v>0</v>
      </c>
      <c r="N1322" s="30">
        <f>+IFERROR(ROUND(SUM(e!T1320:V1320)/e!S1320,0),0)</f>
        <v>0</v>
      </c>
      <c r="O1322" s="30">
        <f>+IFERROR(ROUND(e!W1320/e!G1320*100,1),0)</f>
        <v>0</v>
      </c>
      <c r="P1322" s="41">
        <f>+e!X1320</f>
        <v>0</v>
      </c>
      <c r="Q1322" s="30">
        <f>+IFERROR(ROUND(e!Z1320/e!Y1320*100,1),0)</f>
        <v>0</v>
      </c>
      <c r="R1322" s="30">
        <f>+IFERROR(ROUND(e!AB1320/e!AA1320*100,1),0)</f>
        <v>0</v>
      </c>
      <c r="S1322" s="30">
        <f>+IFERROR(ROUND(SUM(e!AC1320:AF1320)/J1322*100,1),0)</f>
        <v>0</v>
      </c>
      <c r="T1322" s="30">
        <f>+IFERROR(ROUND(e!AG1320/e!Y1320*100,1),0)</f>
        <v>0</v>
      </c>
      <c r="U1322" s="30">
        <f>+IFERROR(ROUND(e!AH1320/SUM(e!AH1320:AJ1320)*100,1),0)</f>
        <v>0</v>
      </c>
      <c r="V1322" s="30">
        <f>+IFERROR(ROUND(e!AK1320/SUM(e!AK1320:AQ1320)*100,1),0)</f>
        <v>0</v>
      </c>
      <c r="W1322" s="30">
        <f>+IFERROR(ROUND(SUM(e!AR1320:BG1320)/J1322*100,1),0)</f>
        <v>0.4</v>
      </c>
      <c r="X1322" s="30">
        <f>+IFERROR(ROUND(SUM(e!BH1320:BI1320)/SUM(e!BJ1320:BK1320)*100,1),0)</f>
        <v>0</v>
      </c>
      <c r="Y1322" s="30">
        <f t="shared" si="125"/>
        <v>0</v>
      </c>
      <c r="Z1322" s="30">
        <f t="shared" si="126"/>
        <v>0</v>
      </c>
      <c r="AA1322" s="30">
        <f>+IFERROR(ROUND(K1322/SUM(e!T1320:V1320),1),0)</f>
        <v>0</v>
      </c>
      <c r="AB1322" s="42">
        <f>+IFERROR(ROUND((SUM(e!BJ1320:BK1320)-SUM(e!BL1320:BO1320))/SUM(e!T1320:V1320),1),0)</f>
        <v>0</v>
      </c>
      <c r="AC1322" s="30">
        <f>+IFERROR(ROUND(e!BP1320/e!BQ1320*100,1),0)</f>
        <v>0</v>
      </c>
      <c r="AD1322" s="101">
        <f>+e!BR1320</f>
        <v>9600</v>
      </c>
      <c r="AF1322" s="5"/>
      <c r="AG1322" s="29"/>
      <c r="BG1322" s="5"/>
      <c r="BH1322" s="29"/>
      <c r="CH1322" s="5"/>
      <c r="CI1322" s="29"/>
    </row>
    <row r="1323" spans="2:87">
      <c r="B1323" s="40" t="s">
        <v>2765</v>
      </c>
      <c r="C1323" s="30" t="s">
        <v>2766</v>
      </c>
      <c r="D1323" s="30" t="s">
        <v>1489</v>
      </c>
      <c r="E1323" s="30" t="s">
        <v>2792</v>
      </c>
      <c r="F1323" s="30" t="str">
        <f t="shared" si="124"/>
        <v>熊本県合志市</v>
      </c>
      <c r="G1323" s="41">
        <f>+e!F1321</f>
        <v>61643</v>
      </c>
      <c r="H1323" s="41">
        <f>+e!G1321</f>
        <v>7</v>
      </c>
      <c r="I1323" s="41">
        <f>+SUM(e!H1321:K1321)</f>
        <v>11</v>
      </c>
      <c r="J1323" s="41">
        <f>+SUM(e!L1321:O1321)</f>
        <v>330776</v>
      </c>
      <c r="K1323" s="41">
        <f>+e!P1321</f>
        <v>721351</v>
      </c>
      <c r="L1323" s="41">
        <f>+SUM(e!Q1321:R1321)</f>
        <v>3225998</v>
      </c>
      <c r="M1323" s="31">
        <f>+IFERROR(ROUND(e!P1321/e!S1321,0),0)</f>
        <v>103050</v>
      </c>
      <c r="N1323" s="30">
        <f>+IFERROR(ROUND(SUM(e!T1321:V1321)/e!S1321,0),0)</f>
        <v>823</v>
      </c>
      <c r="O1323" s="30">
        <f>+IFERROR(ROUND(e!W1321/e!G1321*100,1),0)</f>
        <v>0</v>
      </c>
      <c r="P1323" s="41">
        <f>+e!X1321</f>
        <v>3</v>
      </c>
      <c r="Q1323" s="30">
        <f>+IFERROR(ROUND(e!Z1321/e!Y1321*100,1),0)</f>
        <v>0</v>
      </c>
      <c r="R1323" s="30">
        <f>+IFERROR(ROUND(e!AB1321/e!AA1321*100,1),0)</f>
        <v>72.3</v>
      </c>
      <c r="S1323" s="30">
        <f>+IFERROR(ROUND(SUM(e!AC1321:AF1321)/J1323*100,1),0)</f>
        <v>0</v>
      </c>
      <c r="T1323" s="30">
        <f>+IFERROR(ROUND(e!AG1321/e!Y1321*100,1),0)</f>
        <v>87</v>
      </c>
      <c r="U1323" s="30">
        <f>+IFERROR(ROUND(e!AH1321/SUM(e!AH1321:AJ1321)*100,1),0)</f>
        <v>0</v>
      </c>
      <c r="V1323" s="30">
        <f>+IFERROR(ROUND(e!AK1321/SUM(e!AK1321:AQ1321)*100,1),0)</f>
        <v>0</v>
      </c>
      <c r="W1323" s="30">
        <f>+IFERROR(ROUND(SUM(e!AR1321:BG1321)/J1323*100,1),0)</f>
        <v>8.1999999999999993</v>
      </c>
      <c r="X1323" s="30">
        <f>+IFERROR(ROUND(SUM(e!BH1321:BI1321)/SUM(e!BJ1321:BK1321)*100,1),0)</f>
        <v>136</v>
      </c>
      <c r="Y1323" s="30">
        <f t="shared" si="125"/>
        <v>447.2</v>
      </c>
      <c r="Z1323" s="30">
        <f t="shared" si="126"/>
        <v>130.6</v>
      </c>
      <c r="AA1323" s="30">
        <f>+IFERROR(ROUND(K1323/SUM(e!T1321:V1321),1),0)</f>
        <v>125.2</v>
      </c>
      <c r="AB1323" s="42">
        <f>+IFERROR(ROUND((SUM(e!BJ1321:BK1321)-SUM(e!BL1321:BO1321))/SUM(e!T1321:V1321),1),0)</f>
        <v>95.9</v>
      </c>
      <c r="AC1323" s="30">
        <f>+IFERROR(ROUND(e!BP1321/e!BQ1321*100,1),0)</f>
        <v>279.10000000000002</v>
      </c>
      <c r="AD1323" s="101">
        <f>+e!BR1321</f>
        <v>0</v>
      </c>
      <c r="AF1323" s="5"/>
      <c r="AG1323" s="29"/>
      <c r="BG1323" s="5"/>
      <c r="BH1323" s="29"/>
      <c r="CH1323" s="5"/>
      <c r="CI1323" s="29"/>
    </row>
    <row r="1324" spans="2:87">
      <c r="B1324" s="40" t="s">
        <v>2765</v>
      </c>
      <c r="C1324" s="30" t="s">
        <v>2766</v>
      </c>
      <c r="D1324" s="30" t="s">
        <v>1544</v>
      </c>
      <c r="E1324" s="30" t="s">
        <v>2793</v>
      </c>
      <c r="F1324" s="30" t="str">
        <f t="shared" si="124"/>
        <v>熊本県湯前町</v>
      </c>
      <c r="G1324" s="41">
        <f>+e!F1322</f>
        <v>3558</v>
      </c>
      <c r="H1324" s="41">
        <f>+e!G1322</f>
        <v>3</v>
      </c>
      <c r="I1324" s="41">
        <f>+SUM(e!H1322:K1322)</f>
        <v>1</v>
      </c>
      <c r="J1324" s="41">
        <f>+SUM(e!L1322:O1322)</f>
        <v>52536</v>
      </c>
      <c r="K1324" s="41">
        <f>+e!P1322</f>
        <v>67008</v>
      </c>
      <c r="L1324" s="41">
        <f>+SUM(e!Q1322:R1322)</f>
        <v>196717</v>
      </c>
      <c r="M1324" s="31">
        <f>+IFERROR(ROUND(e!P1322/e!S1322,0),0)</f>
        <v>67008</v>
      </c>
      <c r="N1324" s="30">
        <f>+IFERROR(ROUND(SUM(e!T1322:V1322)/e!S1322,0),0)</f>
        <v>445</v>
      </c>
      <c r="O1324" s="30">
        <f>+IFERROR(ROUND(e!W1322/e!G1322*100,1),0)</f>
        <v>0</v>
      </c>
      <c r="P1324" s="41">
        <f>+e!X1322</f>
        <v>1</v>
      </c>
      <c r="Q1324" s="30">
        <f>+IFERROR(ROUND(e!Z1322/e!Y1322*100,1),0)</f>
        <v>0</v>
      </c>
      <c r="R1324" s="30">
        <f>+IFERROR(ROUND(e!AB1322/e!AA1322*100,1),0)</f>
        <v>75</v>
      </c>
      <c r="S1324" s="30">
        <f>+IFERROR(ROUND(SUM(e!AC1322:AF1322)/J1324*100,1),0)</f>
        <v>28</v>
      </c>
      <c r="T1324" s="30">
        <f>+IFERROR(ROUND(e!AG1322/e!Y1322*100,1),0)</f>
        <v>100</v>
      </c>
      <c r="U1324" s="30">
        <f>+IFERROR(ROUND(e!AH1322/SUM(e!AH1322:AJ1322)*100,1),0)</f>
        <v>0</v>
      </c>
      <c r="V1324" s="30">
        <f>+IFERROR(ROUND(e!AK1322/SUM(e!AK1322:AQ1322)*100,1),0)</f>
        <v>100</v>
      </c>
      <c r="W1324" s="30">
        <f>+IFERROR(ROUND(SUM(e!AR1322:BG1322)/J1324*100,1),0)</f>
        <v>13.8</v>
      </c>
      <c r="X1324" s="30">
        <f>+IFERROR(ROUND(SUM(e!BH1322:BI1322)/SUM(e!BJ1322:BK1322)*100,1),0)</f>
        <v>198</v>
      </c>
      <c r="Y1324" s="30">
        <f t="shared" si="125"/>
        <v>293.60000000000002</v>
      </c>
      <c r="Z1324" s="30">
        <f t="shared" si="126"/>
        <v>209.7</v>
      </c>
      <c r="AA1324" s="30">
        <f>+IFERROR(ROUND(K1324/SUM(e!T1322:V1322),1),0)</f>
        <v>150.6</v>
      </c>
      <c r="AB1324" s="42">
        <f>+IFERROR(ROUND((SUM(e!BJ1322:BK1322)-SUM(e!BL1322:BO1322))/SUM(e!T1322:V1322),1),0)</f>
        <v>71.8</v>
      </c>
      <c r="AC1324" s="30">
        <f>+IFERROR(ROUND(e!BP1322/e!BQ1322*100,1),0)</f>
        <v>664.4</v>
      </c>
      <c r="AD1324" s="101">
        <f>+e!BR1322</f>
        <v>0</v>
      </c>
      <c r="AF1324" s="5"/>
      <c r="AG1324" s="29"/>
      <c r="BG1324" s="5"/>
      <c r="BH1324" s="29"/>
      <c r="CH1324" s="5"/>
      <c r="CI1324" s="29"/>
    </row>
    <row r="1325" spans="2:87">
      <c r="B1325" s="40" t="s">
        <v>2765</v>
      </c>
      <c r="C1325" s="30" t="s">
        <v>2766</v>
      </c>
      <c r="D1325" s="30" t="s">
        <v>1362</v>
      </c>
      <c r="E1325" s="30" t="s">
        <v>2794</v>
      </c>
      <c r="F1325" s="30" t="str">
        <f t="shared" si="124"/>
        <v>熊本県錦町</v>
      </c>
      <c r="G1325" s="41">
        <f>+e!F1323</f>
        <v>8209</v>
      </c>
      <c r="H1325" s="41">
        <f>+e!G1323</f>
        <v>3</v>
      </c>
      <c r="I1325" s="41">
        <f>+SUM(e!H1323:K1323)</f>
        <v>3</v>
      </c>
      <c r="J1325" s="41">
        <f>+SUM(e!L1323:O1323)</f>
        <v>211342</v>
      </c>
      <c r="K1325" s="41">
        <f>+e!P1323</f>
        <v>106191</v>
      </c>
      <c r="L1325" s="41">
        <f>+SUM(e!Q1323:R1323)</f>
        <v>2232862</v>
      </c>
      <c r="M1325" s="31">
        <f>+IFERROR(ROUND(e!P1323/e!S1323,0),0)</f>
        <v>53096</v>
      </c>
      <c r="N1325" s="30">
        <f>+IFERROR(ROUND(SUM(e!T1323:V1323)/e!S1323,0),0)</f>
        <v>440</v>
      </c>
      <c r="O1325" s="30">
        <f>+IFERROR(ROUND(e!W1323/e!G1323*100,1),0)</f>
        <v>0</v>
      </c>
      <c r="P1325" s="41">
        <f>+e!X1323</f>
        <v>4</v>
      </c>
      <c r="Q1325" s="30">
        <f>+IFERROR(ROUND(e!Z1323/e!Y1323*100,1),0)</f>
        <v>0</v>
      </c>
      <c r="R1325" s="30">
        <f>+IFERROR(ROUND(e!AB1323/e!AA1323*100,1),0)</f>
        <v>0</v>
      </c>
      <c r="S1325" s="30">
        <f>+IFERROR(ROUND(SUM(e!AC1323:AF1323)/J1325*100,1),0)</f>
        <v>0</v>
      </c>
      <c r="T1325" s="30">
        <f>+IFERROR(ROUND(e!AG1323/e!Y1323*100,1),0)</f>
        <v>0</v>
      </c>
      <c r="U1325" s="30">
        <f>+IFERROR(ROUND(e!AH1323/SUM(e!AH1323:AJ1323)*100,1),0)</f>
        <v>0</v>
      </c>
      <c r="V1325" s="30">
        <f>+IFERROR(ROUND(e!AK1323/SUM(e!AK1323:AQ1323)*100,1),0)</f>
        <v>0</v>
      </c>
      <c r="W1325" s="30">
        <f>+IFERROR(ROUND(SUM(e!AR1323:BG1323)/J1325*100,1),0)</f>
        <v>42.2</v>
      </c>
      <c r="X1325" s="30">
        <f>+IFERROR(ROUND(SUM(e!BH1323:BI1323)/SUM(e!BJ1323:BK1323)*100,1),0)</f>
        <v>91.7</v>
      </c>
      <c r="Y1325" s="30">
        <f t="shared" si="125"/>
        <v>2102.6999999999998</v>
      </c>
      <c r="Z1325" s="30">
        <f t="shared" si="126"/>
        <v>66.2</v>
      </c>
      <c r="AA1325" s="30">
        <f>+IFERROR(ROUND(K1325/SUM(e!T1323:V1323),1),0)</f>
        <v>120.7</v>
      </c>
      <c r="AB1325" s="42">
        <f>+IFERROR(ROUND((SUM(e!BJ1323:BK1323)-SUM(e!BL1323:BO1323))/SUM(e!T1323:V1323),1),0)</f>
        <v>182.3</v>
      </c>
      <c r="AC1325" s="30">
        <f>+IFERROR(ROUND(e!BP1323/e!BQ1323*100,1),0)</f>
        <v>10.1</v>
      </c>
      <c r="AD1325" s="101">
        <f>+e!BR1323</f>
        <v>0</v>
      </c>
      <c r="AF1325" s="5"/>
      <c r="AG1325" s="29"/>
      <c r="BG1325" s="5"/>
      <c r="BH1325" s="29"/>
      <c r="CH1325" s="5"/>
      <c r="CI1325" s="29"/>
    </row>
    <row r="1326" spans="2:87">
      <c r="B1326" s="40" t="s">
        <v>2765</v>
      </c>
      <c r="C1326" s="30" t="s">
        <v>2766</v>
      </c>
      <c r="D1326" s="30" t="s">
        <v>1468</v>
      </c>
      <c r="E1326" s="30" t="s">
        <v>2795</v>
      </c>
      <c r="F1326" s="30" t="str">
        <f t="shared" si="124"/>
        <v>熊本県上天草・宇城水道企業団</v>
      </c>
      <c r="G1326" s="41">
        <f>+e!F1324</f>
        <v>0</v>
      </c>
      <c r="H1326" s="41">
        <f>+e!G1324</f>
        <v>9</v>
      </c>
      <c r="I1326" s="41">
        <f>+SUM(e!H1324:K1324)</f>
        <v>0</v>
      </c>
      <c r="J1326" s="41">
        <f>+SUM(e!L1324:O1324)</f>
        <v>129823</v>
      </c>
      <c r="K1326" s="41">
        <f>+e!P1324</f>
        <v>731753</v>
      </c>
      <c r="L1326" s="41">
        <f>+SUM(e!Q1324:R1324)</f>
        <v>2828751</v>
      </c>
      <c r="M1326" s="31">
        <f>+IFERROR(ROUND(e!P1324/e!S1324,0),0)</f>
        <v>365877</v>
      </c>
      <c r="N1326" s="30">
        <f>+IFERROR(ROUND(SUM(e!T1324:V1324)/e!S1324,0),0)</f>
        <v>3526</v>
      </c>
      <c r="O1326" s="30">
        <f>+IFERROR(ROUND(e!W1324/e!G1324*100,1),0)</f>
        <v>44.4</v>
      </c>
      <c r="P1326" s="41">
        <f>+e!X1324</f>
        <v>6</v>
      </c>
      <c r="Q1326" s="30">
        <f>+IFERROR(ROUND(e!Z1324/e!Y1324*100,1),0)</f>
        <v>0</v>
      </c>
      <c r="R1326" s="30">
        <f>+IFERROR(ROUND(e!AB1324/e!AA1324*100,1),0)</f>
        <v>25</v>
      </c>
      <c r="S1326" s="30">
        <f>+IFERROR(ROUND(SUM(e!AC1324:AF1324)/J1326*100,1),0)</f>
        <v>0</v>
      </c>
      <c r="T1326" s="30">
        <f>+IFERROR(ROUND(e!AG1324/e!Y1324*100,1),0)</f>
        <v>100</v>
      </c>
      <c r="U1326" s="30">
        <f>+IFERROR(ROUND(e!AH1324/SUM(e!AH1324:AJ1324)*100,1),0)</f>
        <v>0</v>
      </c>
      <c r="V1326" s="30">
        <f>+IFERROR(ROUND(e!AK1324/SUM(e!AK1324:AQ1324)*100,1),0)</f>
        <v>0</v>
      </c>
      <c r="W1326" s="30">
        <f>+IFERROR(ROUND(SUM(e!AR1324:BG1324)/J1326*100,1),0)</f>
        <v>26.6</v>
      </c>
      <c r="X1326" s="30">
        <f>+IFERROR(ROUND(SUM(e!BH1324:BI1324)/SUM(e!BJ1324:BK1324)*100,1),0)</f>
        <v>98.5</v>
      </c>
      <c r="Y1326" s="30">
        <f t="shared" si="125"/>
        <v>386.6</v>
      </c>
      <c r="Z1326" s="30">
        <f t="shared" si="126"/>
        <v>92.2</v>
      </c>
      <c r="AA1326" s="30">
        <f>+IFERROR(ROUND(K1326/SUM(e!T1324:V1324),1),0)</f>
        <v>103.8</v>
      </c>
      <c r="AB1326" s="42">
        <f>+IFERROR(ROUND((SUM(e!BJ1324:BK1324)-SUM(e!BL1324:BO1324))/SUM(e!T1324:V1324),1),0)</f>
        <v>112.6</v>
      </c>
      <c r="AC1326" s="30">
        <f>+IFERROR(ROUND(e!BP1324/e!BQ1324*100,1),0)</f>
        <v>806.1</v>
      </c>
      <c r="AD1326" s="101">
        <f>+e!BR1324</f>
        <v>22700</v>
      </c>
      <c r="AF1326" s="5"/>
      <c r="AG1326" s="29"/>
      <c r="BG1326" s="5"/>
      <c r="BH1326" s="29"/>
      <c r="CH1326" s="5"/>
      <c r="CI1326" s="29"/>
    </row>
    <row r="1327" spans="2:87">
      <c r="B1327" s="40" t="s">
        <v>2796</v>
      </c>
      <c r="C1327" s="30" t="s">
        <v>2797</v>
      </c>
      <c r="D1327" s="30" t="s">
        <v>1280</v>
      </c>
      <c r="E1327" s="30" t="s">
        <v>2798</v>
      </c>
      <c r="F1327" s="30" t="str">
        <f t="shared" si="124"/>
        <v>大分県大分市</v>
      </c>
      <c r="G1327" s="41">
        <f>+e!F1325</f>
        <v>474322</v>
      </c>
      <c r="H1327" s="41">
        <f>+e!G1325</f>
        <v>193</v>
      </c>
      <c r="I1327" s="41">
        <f>+SUM(e!H1325:K1325)</f>
        <v>8</v>
      </c>
      <c r="J1327" s="41">
        <f>+SUM(e!L1325:O1325)</f>
        <v>2828411</v>
      </c>
      <c r="K1327" s="41">
        <f>+e!P1325</f>
        <v>8950423</v>
      </c>
      <c r="L1327" s="41">
        <f>+SUM(e!Q1325:R1325)</f>
        <v>20971867</v>
      </c>
      <c r="M1327" s="31">
        <f>+IFERROR(ROUND(e!P1325/e!S1325,0),0)</f>
        <v>63478</v>
      </c>
      <c r="N1327" s="30">
        <f>+IFERROR(ROUND(SUM(e!T1325:V1325)/e!S1325,0),0)</f>
        <v>319</v>
      </c>
      <c r="O1327" s="30">
        <f>+IFERROR(ROUND(e!W1325/e!G1325*100,1),0)</f>
        <v>36.299999999999997</v>
      </c>
      <c r="P1327" s="41">
        <f>+e!X1325</f>
        <v>17</v>
      </c>
      <c r="Q1327" s="30">
        <f>+IFERROR(ROUND(e!Z1325/e!Y1325*100,1),0)</f>
        <v>0</v>
      </c>
      <c r="R1327" s="30">
        <f>+IFERROR(ROUND(e!AB1325/e!AA1325*100,1),0)</f>
        <v>69.599999999999994</v>
      </c>
      <c r="S1327" s="30">
        <f>+IFERROR(ROUND(SUM(e!AC1325:AF1325)/J1327*100,1),0)</f>
        <v>14.2</v>
      </c>
      <c r="T1327" s="30">
        <f>+IFERROR(ROUND(e!AG1325/e!Y1325*100,1),0)</f>
        <v>1.9</v>
      </c>
      <c r="U1327" s="30">
        <f>+IFERROR(ROUND(e!AH1325/SUM(e!AH1325:AJ1325)*100,1),0)</f>
        <v>35.799999999999997</v>
      </c>
      <c r="V1327" s="30">
        <f>+IFERROR(ROUND(e!AK1325/SUM(e!AK1325:AQ1325)*100,1),0)</f>
        <v>71.3</v>
      </c>
      <c r="W1327" s="30">
        <f>+IFERROR(ROUND(SUM(e!AR1325:BG1325)/J1327*100,1),0)</f>
        <v>15</v>
      </c>
      <c r="X1327" s="30">
        <f>+IFERROR(ROUND(SUM(e!BH1325:BI1325)/SUM(e!BJ1325:BK1325)*100,1),0)</f>
        <v>135.80000000000001</v>
      </c>
      <c r="Y1327" s="30">
        <f t="shared" si="125"/>
        <v>234.3</v>
      </c>
      <c r="Z1327" s="30">
        <f t="shared" si="126"/>
        <v>131.80000000000001</v>
      </c>
      <c r="AA1327" s="30">
        <f>+IFERROR(ROUND(K1327/SUM(e!T1325:V1325),1),0)</f>
        <v>198.7</v>
      </c>
      <c r="AB1327" s="42">
        <f>+IFERROR(ROUND((SUM(e!BJ1325:BK1325)-SUM(e!BL1325:BO1325))/SUM(e!T1325:V1325),1),0)</f>
        <v>150.80000000000001</v>
      </c>
      <c r="AC1327" s="30">
        <f>+IFERROR(ROUND(e!BP1325/e!BQ1325*100,1),0)</f>
        <v>280.89999999999998</v>
      </c>
      <c r="AD1327" s="101">
        <f>+e!BR1325</f>
        <v>0</v>
      </c>
      <c r="AF1327" s="5"/>
      <c r="AG1327" s="29"/>
      <c r="BG1327" s="5"/>
      <c r="BH1327" s="29"/>
      <c r="CH1327" s="5"/>
      <c r="CI1327" s="29"/>
    </row>
    <row r="1328" spans="2:87">
      <c r="B1328" s="40" t="s">
        <v>2796</v>
      </c>
      <c r="C1328" s="30" t="s">
        <v>2797</v>
      </c>
      <c r="D1328" s="30" t="s">
        <v>1282</v>
      </c>
      <c r="E1328" s="30" t="s">
        <v>2799</v>
      </c>
      <c r="F1328" s="30" t="str">
        <f t="shared" si="124"/>
        <v>大分県由布市（湯布院）</v>
      </c>
      <c r="G1328" s="41">
        <f>+e!F1326</f>
        <v>6861</v>
      </c>
      <c r="H1328" s="41">
        <f>+e!G1326</f>
        <v>5</v>
      </c>
      <c r="I1328" s="41">
        <f>+SUM(e!H1326:K1326)</f>
        <v>3</v>
      </c>
      <c r="J1328" s="41">
        <f>+SUM(e!L1326:O1326)</f>
        <v>58740</v>
      </c>
      <c r="K1328" s="41">
        <f>+e!P1326</f>
        <v>151547</v>
      </c>
      <c r="L1328" s="41">
        <f>+SUM(e!Q1326:R1326)</f>
        <v>448766</v>
      </c>
      <c r="M1328" s="31">
        <f>+IFERROR(ROUND(e!P1326/e!S1326,0),0)</f>
        <v>75774</v>
      </c>
      <c r="N1328" s="30">
        <f>+IFERROR(ROUND(SUM(e!T1326:V1326)/e!S1326,0),0)</f>
        <v>733</v>
      </c>
      <c r="O1328" s="30">
        <f>+IFERROR(ROUND(e!W1326/e!G1326*100,1),0)</f>
        <v>20</v>
      </c>
      <c r="P1328" s="41">
        <f>+e!X1326</f>
        <v>24</v>
      </c>
      <c r="Q1328" s="30">
        <f>+IFERROR(ROUND(e!Z1326/e!Y1326*100,1),0)</f>
        <v>0</v>
      </c>
      <c r="R1328" s="30">
        <f>+IFERROR(ROUND(e!AB1326/e!AA1326*100,1),0)</f>
        <v>0</v>
      </c>
      <c r="S1328" s="30">
        <f>+IFERROR(ROUND(SUM(e!AC1326:AF1326)/J1328*100,1),0)</f>
        <v>0</v>
      </c>
      <c r="T1328" s="30">
        <f>+IFERROR(ROUND(e!AG1326/e!Y1326*100,1),0)</f>
        <v>0</v>
      </c>
      <c r="U1328" s="30">
        <f>+IFERROR(ROUND(e!AH1326/SUM(e!AH1326:AJ1326)*100,1),0)</f>
        <v>0</v>
      </c>
      <c r="V1328" s="30">
        <f>+IFERROR(ROUND(e!AK1326/SUM(e!AK1326:AQ1326)*100,1),0)</f>
        <v>30.4</v>
      </c>
      <c r="W1328" s="30">
        <f>+IFERROR(ROUND(SUM(e!AR1326:BG1326)/J1328*100,1),0)</f>
        <v>3.5</v>
      </c>
      <c r="X1328" s="30">
        <f>+IFERROR(ROUND(SUM(e!BH1326:BI1326)/SUM(e!BJ1326:BK1326)*100,1),0)</f>
        <v>128.4</v>
      </c>
      <c r="Y1328" s="30">
        <f t="shared" si="125"/>
        <v>296.10000000000002</v>
      </c>
      <c r="Z1328" s="30">
        <f t="shared" si="126"/>
        <v>119.3</v>
      </c>
      <c r="AA1328" s="30">
        <f>+IFERROR(ROUND(K1328/SUM(e!T1326:V1326),1),0)</f>
        <v>103.4</v>
      </c>
      <c r="AB1328" s="42">
        <f>+IFERROR(ROUND((SUM(e!BJ1326:BK1326)-SUM(e!BL1326:BO1326))/SUM(e!T1326:V1326),1),0)</f>
        <v>86.7</v>
      </c>
      <c r="AC1328" s="30">
        <f>+IFERROR(ROUND(e!BP1326/e!BQ1326*100,1),0)</f>
        <v>2291.4</v>
      </c>
      <c r="AD1328" s="101">
        <f>+e!BR1326</f>
        <v>0</v>
      </c>
      <c r="AF1328" s="5"/>
      <c r="AG1328" s="29"/>
      <c r="BG1328" s="5"/>
      <c r="BH1328" s="29"/>
      <c r="CH1328" s="5"/>
      <c r="CI1328" s="29"/>
    </row>
    <row r="1329" spans="2:87">
      <c r="B1329" s="40" t="s">
        <v>2796</v>
      </c>
      <c r="C1329" s="30" t="s">
        <v>2797</v>
      </c>
      <c r="D1329" s="30" t="s">
        <v>1286</v>
      </c>
      <c r="E1329" s="30" t="s">
        <v>2800</v>
      </c>
      <c r="F1329" s="30" t="str">
        <f t="shared" si="124"/>
        <v>大分県別府市</v>
      </c>
      <c r="G1329" s="41">
        <f>+e!F1327</f>
        <v>116560</v>
      </c>
      <c r="H1329" s="41">
        <f>+e!G1327</f>
        <v>69</v>
      </c>
      <c r="I1329" s="41">
        <f>+SUM(e!H1327:K1327)</f>
        <v>12</v>
      </c>
      <c r="J1329" s="41">
        <f>+SUM(e!L1327:O1327)</f>
        <v>551812</v>
      </c>
      <c r="K1329" s="41">
        <f>+e!P1327</f>
        <v>2168190</v>
      </c>
      <c r="L1329" s="41">
        <f>+SUM(e!Q1327:R1327)</f>
        <v>3751810</v>
      </c>
      <c r="M1329" s="31">
        <f>+IFERROR(ROUND(e!P1327/e!S1327,0),0)</f>
        <v>39422</v>
      </c>
      <c r="N1329" s="30">
        <f>+IFERROR(ROUND(SUM(e!T1327:V1327)/e!S1327,0),0)</f>
        <v>244</v>
      </c>
      <c r="O1329" s="30">
        <f>+IFERROR(ROUND(e!W1327/e!G1327*100,1),0)</f>
        <v>52.2</v>
      </c>
      <c r="P1329" s="41">
        <f>+e!X1327</f>
        <v>25</v>
      </c>
      <c r="Q1329" s="30">
        <f>+IFERROR(ROUND(e!Z1327/e!Y1327*100,1),0)</f>
        <v>0</v>
      </c>
      <c r="R1329" s="30">
        <f>+IFERROR(ROUND(e!AB1327/e!AA1327*100,1),0)</f>
        <v>39.200000000000003</v>
      </c>
      <c r="S1329" s="30">
        <f>+IFERROR(ROUND(SUM(e!AC1327:AF1327)/J1329*100,1),0)</f>
        <v>42.2</v>
      </c>
      <c r="T1329" s="30">
        <f>+IFERROR(ROUND(e!AG1327/e!Y1327*100,1),0)</f>
        <v>99.8</v>
      </c>
      <c r="U1329" s="30">
        <f>+IFERROR(ROUND(e!AH1327/SUM(e!AH1327:AJ1327)*100,1),0)</f>
        <v>86.8</v>
      </c>
      <c r="V1329" s="30">
        <f>+IFERROR(ROUND(e!AK1327/SUM(e!AK1327:AQ1327)*100,1),0)</f>
        <v>40.5</v>
      </c>
      <c r="W1329" s="30">
        <f>+IFERROR(ROUND(SUM(e!AR1327:BG1327)/J1329*100,1),0)</f>
        <v>12.3</v>
      </c>
      <c r="X1329" s="30">
        <f>+IFERROR(ROUND(SUM(e!BH1327:BI1327)/SUM(e!BJ1327:BK1327)*100,1),0)</f>
        <v>110.7</v>
      </c>
      <c r="Y1329" s="30">
        <f t="shared" si="125"/>
        <v>173</v>
      </c>
      <c r="Z1329" s="30">
        <f t="shared" si="126"/>
        <v>105.3</v>
      </c>
      <c r="AA1329" s="30">
        <f>+IFERROR(ROUND(K1329/SUM(e!T1327:V1327),1),0)</f>
        <v>161.80000000000001</v>
      </c>
      <c r="AB1329" s="42">
        <f>+IFERROR(ROUND((SUM(e!BJ1327:BK1327)-SUM(e!BL1327:BO1327))/SUM(e!T1327:V1327),1),0)</f>
        <v>153.69999999999999</v>
      </c>
      <c r="AC1329" s="30">
        <f>+IFERROR(ROUND(e!BP1327/e!BQ1327*100,1),0)</f>
        <v>294.10000000000002</v>
      </c>
      <c r="AD1329" s="101">
        <f>+e!BR1327</f>
        <v>0</v>
      </c>
      <c r="AF1329" s="5"/>
      <c r="AG1329" s="29"/>
      <c r="BG1329" s="5"/>
      <c r="BH1329" s="29"/>
      <c r="CH1329" s="5"/>
      <c r="CI1329" s="29"/>
    </row>
    <row r="1330" spans="2:87">
      <c r="B1330" s="40" t="s">
        <v>2796</v>
      </c>
      <c r="C1330" s="30" t="s">
        <v>2797</v>
      </c>
      <c r="D1330" s="30" t="s">
        <v>1288</v>
      </c>
      <c r="E1330" s="30" t="s">
        <v>2801</v>
      </c>
      <c r="F1330" s="30" t="str">
        <f t="shared" si="124"/>
        <v>大分県中津市</v>
      </c>
      <c r="G1330" s="41">
        <f>+e!F1328</f>
        <v>68209</v>
      </c>
      <c r="H1330" s="41">
        <f>+e!G1328</f>
        <v>21</v>
      </c>
      <c r="I1330" s="41">
        <f>+SUM(e!H1328:K1328)</f>
        <v>26</v>
      </c>
      <c r="J1330" s="41">
        <f>+SUM(e!L1328:O1328)</f>
        <v>558615</v>
      </c>
      <c r="K1330" s="41">
        <f>+e!P1328</f>
        <v>1220728</v>
      </c>
      <c r="L1330" s="41">
        <f>+SUM(e!Q1328:R1328)</f>
        <v>5787806</v>
      </c>
      <c r="M1330" s="31">
        <f>+IFERROR(ROUND(e!P1328/e!S1328,0),0)</f>
        <v>81382</v>
      </c>
      <c r="N1330" s="30">
        <f>+IFERROR(ROUND(SUM(e!T1328:V1328)/e!S1328,0),0)</f>
        <v>412</v>
      </c>
      <c r="O1330" s="30">
        <f>+IFERROR(ROUND(e!W1328/e!G1328*100,1),0)</f>
        <v>57.1</v>
      </c>
      <c r="P1330" s="41">
        <f>+e!X1328</f>
        <v>4</v>
      </c>
      <c r="Q1330" s="30">
        <f>+IFERROR(ROUND(e!Z1328/e!Y1328*100,1),0)</f>
        <v>0</v>
      </c>
      <c r="R1330" s="30">
        <f>+IFERROR(ROUND(e!AB1328/e!AA1328*100,1),0)</f>
        <v>54.3</v>
      </c>
      <c r="S1330" s="30">
        <f>+IFERROR(ROUND(SUM(e!AC1328:AF1328)/J1330*100,1),0)</f>
        <v>4.3</v>
      </c>
      <c r="T1330" s="30">
        <f>+IFERROR(ROUND(e!AG1328/e!Y1328*100,1),0)</f>
        <v>30.2</v>
      </c>
      <c r="U1330" s="30">
        <f>+IFERROR(ROUND(e!AH1328/SUM(e!AH1328:AJ1328)*100,1),0)</f>
        <v>0</v>
      </c>
      <c r="V1330" s="30">
        <f>+IFERROR(ROUND(e!AK1328/SUM(e!AK1328:AQ1328)*100,1),0)</f>
        <v>55.2</v>
      </c>
      <c r="W1330" s="30">
        <f>+IFERROR(ROUND(SUM(e!AR1328:BG1328)/J1330*100,1),0)</f>
        <v>3.2</v>
      </c>
      <c r="X1330" s="30">
        <f>+IFERROR(ROUND(SUM(e!BH1328:BI1328)/SUM(e!BJ1328:BK1328)*100,1),0)</f>
        <v>122.8</v>
      </c>
      <c r="Y1330" s="30">
        <f t="shared" si="125"/>
        <v>474.1</v>
      </c>
      <c r="Z1330" s="30">
        <f t="shared" si="126"/>
        <v>114</v>
      </c>
      <c r="AA1330" s="30">
        <f>+IFERROR(ROUND(K1330/SUM(e!T1328:V1328),1),0)</f>
        <v>197.3</v>
      </c>
      <c r="AB1330" s="42">
        <f>+IFERROR(ROUND((SUM(e!BJ1328:BK1328)-SUM(e!BL1328:BO1328))/SUM(e!T1328:V1328),1),0)</f>
        <v>173.1</v>
      </c>
      <c r="AC1330" s="30">
        <f>+IFERROR(ROUND(e!BP1328/e!BQ1328*100,1),0)</f>
        <v>213.9</v>
      </c>
      <c r="AD1330" s="101">
        <f>+e!BR1328</f>
        <v>0</v>
      </c>
      <c r="AF1330" s="5"/>
      <c r="AG1330" s="29"/>
      <c r="BG1330" s="5"/>
      <c r="BH1330" s="29"/>
      <c r="CH1330" s="5"/>
      <c r="CI1330" s="29"/>
    </row>
    <row r="1331" spans="2:87">
      <c r="B1331" s="40" t="s">
        <v>2796</v>
      </c>
      <c r="C1331" s="30" t="s">
        <v>2797</v>
      </c>
      <c r="D1331" s="30" t="s">
        <v>1290</v>
      </c>
      <c r="E1331" s="30" t="s">
        <v>2802</v>
      </c>
      <c r="F1331" s="30" t="str">
        <f t="shared" si="124"/>
        <v>大分県日田市</v>
      </c>
      <c r="G1331" s="41">
        <f>+e!F1329</f>
        <v>48876</v>
      </c>
      <c r="H1331" s="41">
        <f>+e!G1329</f>
        <v>14</v>
      </c>
      <c r="I1331" s="41">
        <f>+SUM(e!H1329:K1329)</f>
        <v>4</v>
      </c>
      <c r="J1331" s="41">
        <f>+SUM(e!L1329:O1329)</f>
        <v>222249</v>
      </c>
      <c r="K1331" s="41">
        <f>+e!P1329</f>
        <v>741803</v>
      </c>
      <c r="L1331" s="41">
        <f>+SUM(e!Q1329:R1329)</f>
        <v>3334332</v>
      </c>
      <c r="M1331" s="31">
        <f>+IFERROR(ROUND(e!P1329/e!S1329,0),0)</f>
        <v>61817</v>
      </c>
      <c r="N1331" s="30">
        <f>+IFERROR(ROUND(SUM(e!T1329:V1329)/e!S1329,0),0)</f>
        <v>383</v>
      </c>
      <c r="O1331" s="30">
        <f>+IFERROR(ROUND(e!W1329/e!G1329*100,1),0)</f>
        <v>57.1</v>
      </c>
      <c r="P1331" s="41">
        <f>+e!X1329</f>
        <v>7</v>
      </c>
      <c r="Q1331" s="30">
        <f>+IFERROR(ROUND(e!Z1329/e!Y1329*100,1),0)</f>
        <v>0</v>
      </c>
      <c r="R1331" s="30">
        <f>+IFERROR(ROUND(e!AB1329/e!AA1329*100,1),0)</f>
        <v>49.4</v>
      </c>
      <c r="S1331" s="30">
        <f>+IFERROR(ROUND(SUM(e!AC1329:AF1329)/J1331*100,1),0)</f>
        <v>7.2</v>
      </c>
      <c r="T1331" s="30">
        <f>+IFERROR(ROUND(e!AG1329/e!Y1329*100,1),0)</f>
        <v>63.1</v>
      </c>
      <c r="U1331" s="30">
        <f>+IFERROR(ROUND(e!AH1329/SUM(e!AH1329:AJ1329)*100,1),0)</f>
        <v>63.1</v>
      </c>
      <c r="V1331" s="30">
        <f>+IFERROR(ROUND(e!AK1329/SUM(e!AK1329:AQ1329)*100,1),0)</f>
        <v>1.8</v>
      </c>
      <c r="W1331" s="30">
        <f>+IFERROR(ROUND(SUM(e!AR1329:BG1329)/J1331*100,1),0)</f>
        <v>3.2</v>
      </c>
      <c r="X1331" s="30">
        <f>+IFERROR(ROUND(SUM(e!BH1329:BI1329)/SUM(e!BJ1329:BK1329)*100,1),0)</f>
        <v>117.9</v>
      </c>
      <c r="Y1331" s="30">
        <f t="shared" si="125"/>
        <v>449.5</v>
      </c>
      <c r="Z1331" s="30">
        <f t="shared" si="126"/>
        <v>113.5</v>
      </c>
      <c r="AA1331" s="30">
        <f>+IFERROR(ROUND(K1331/SUM(e!T1329:V1329),1),0)</f>
        <v>161.4</v>
      </c>
      <c r="AB1331" s="42">
        <f>+IFERROR(ROUND((SUM(e!BJ1329:BK1329)-SUM(e!BL1329:BO1329))/SUM(e!T1329:V1329),1),0)</f>
        <v>142.19999999999999</v>
      </c>
      <c r="AC1331" s="30">
        <f>+IFERROR(ROUND(e!BP1329/e!BQ1329*100,1),0)</f>
        <v>611.20000000000005</v>
      </c>
      <c r="AD1331" s="101">
        <f>+e!BR1329</f>
        <v>0</v>
      </c>
      <c r="AF1331" s="5"/>
      <c r="AG1331" s="29"/>
      <c r="BG1331" s="5"/>
      <c r="BH1331" s="29"/>
      <c r="CH1331" s="5"/>
      <c r="CI1331" s="29"/>
    </row>
    <row r="1332" spans="2:87">
      <c r="B1332" s="40" t="s">
        <v>2796</v>
      </c>
      <c r="C1332" s="30" t="s">
        <v>2797</v>
      </c>
      <c r="D1332" s="30" t="s">
        <v>1292</v>
      </c>
      <c r="E1332" s="30" t="s">
        <v>2803</v>
      </c>
      <c r="F1332" s="30" t="str">
        <f t="shared" si="124"/>
        <v>大分県佐伯市</v>
      </c>
      <c r="G1332" s="41">
        <f>+e!F1330</f>
        <v>67720</v>
      </c>
      <c r="H1332" s="41">
        <f>+e!G1330</f>
        <v>33</v>
      </c>
      <c r="I1332" s="41">
        <f>+SUM(e!H1330:K1330)</f>
        <v>56</v>
      </c>
      <c r="J1332" s="41">
        <f>+SUM(e!L1330:O1330)</f>
        <v>922801</v>
      </c>
      <c r="K1332" s="41">
        <f>+e!P1330</f>
        <v>1121192</v>
      </c>
      <c r="L1332" s="41">
        <f>+SUM(e!Q1330:R1330)</f>
        <v>6233444</v>
      </c>
      <c r="M1332" s="31">
        <f>+IFERROR(ROUND(e!P1330/e!S1330,0),0)</f>
        <v>50963</v>
      </c>
      <c r="N1332" s="30">
        <f>+IFERROR(ROUND(SUM(e!T1330:V1330)/e!S1330,0),0)</f>
        <v>402</v>
      </c>
      <c r="O1332" s="30">
        <f>+IFERROR(ROUND(e!W1330/e!G1330*100,1),0)</f>
        <v>27.3</v>
      </c>
      <c r="P1332" s="41">
        <f>+e!X1330</f>
        <v>5</v>
      </c>
      <c r="Q1332" s="30">
        <f>+IFERROR(ROUND(e!Z1330/e!Y1330*100,1),0)</f>
        <v>0</v>
      </c>
      <c r="R1332" s="30">
        <f>+IFERROR(ROUND(e!AB1330/e!AA1330*100,1),0)</f>
        <v>54.4</v>
      </c>
      <c r="S1332" s="30">
        <f>+IFERROR(ROUND(SUM(e!AC1330:AF1330)/J1332*100,1),0)</f>
        <v>16.8</v>
      </c>
      <c r="T1332" s="30">
        <f>+IFERROR(ROUND(e!AG1330/e!Y1330*100,1),0)</f>
        <v>55.5</v>
      </c>
      <c r="U1332" s="30">
        <f>+IFERROR(ROUND(e!AH1330/SUM(e!AH1330:AJ1330)*100,1),0)</f>
        <v>25.7</v>
      </c>
      <c r="V1332" s="30">
        <f>+IFERROR(ROUND(e!AK1330/SUM(e!AK1330:AQ1330)*100,1),0)</f>
        <v>56.6</v>
      </c>
      <c r="W1332" s="30">
        <f>+IFERROR(ROUND(SUM(e!AR1330:BG1330)/J1332*100,1),0)</f>
        <v>15.2</v>
      </c>
      <c r="X1332" s="30">
        <f>+IFERROR(ROUND(SUM(e!BH1330:BI1330)/SUM(e!BJ1330:BK1330)*100,1),0)</f>
        <v>96.1</v>
      </c>
      <c r="Y1332" s="30">
        <f t="shared" si="125"/>
        <v>556</v>
      </c>
      <c r="Z1332" s="30">
        <f t="shared" si="126"/>
        <v>79.5</v>
      </c>
      <c r="AA1332" s="30">
        <f>+IFERROR(ROUND(K1332/SUM(e!T1330:V1330),1),0)</f>
        <v>126.9</v>
      </c>
      <c r="AB1332" s="42">
        <f>+IFERROR(ROUND((SUM(e!BJ1330:BK1330)-SUM(e!BL1330:BO1330))/SUM(e!T1330:V1330),1),0)</f>
        <v>159.69999999999999</v>
      </c>
      <c r="AC1332" s="30">
        <f>+IFERROR(ROUND(e!BP1330/e!BQ1330*100,1),0)</f>
        <v>139.30000000000001</v>
      </c>
      <c r="AD1332" s="101">
        <f>+e!BR1330</f>
        <v>0</v>
      </c>
      <c r="AF1332" s="5"/>
      <c r="AG1332" s="29"/>
      <c r="BG1332" s="5"/>
      <c r="BH1332" s="29"/>
      <c r="CH1332" s="5"/>
      <c r="CI1332" s="29"/>
    </row>
    <row r="1333" spans="2:87">
      <c r="B1333" s="40" t="s">
        <v>2796</v>
      </c>
      <c r="C1333" s="30" t="s">
        <v>2797</v>
      </c>
      <c r="D1333" s="30" t="s">
        <v>1294</v>
      </c>
      <c r="E1333" s="30" t="s">
        <v>2804</v>
      </c>
      <c r="F1333" s="30" t="str">
        <f t="shared" si="124"/>
        <v>大分県臼杵市</v>
      </c>
      <c r="G1333" s="41">
        <f>+e!F1331</f>
        <v>35231</v>
      </c>
      <c r="H1333" s="41">
        <f>+e!G1331</f>
        <v>20</v>
      </c>
      <c r="I1333" s="41">
        <f>+SUM(e!H1331:K1331)</f>
        <v>7</v>
      </c>
      <c r="J1333" s="41">
        <f>+SUM(e!L1331:O1331)</f>
        <v>367945</v>
      </c>
      <c r="K1333" s="41">
        <f>+e!P1331</f>
        <v>642157</v>
      </c>
      <c r="L1333" s="41">
        <f>+SUM(e!Q1331:R1331)</f>
        <v>3393879</v>
      </c>
      <c r="M1333" s="31">
        <f>+IFERROR(ROUND(e!P1331/e!S1331,0),0)</f>
        <v>80270</v>
      </c>
      <c r="N1333" s="30">
        <f>+IFERROR(ROUND(SUM(e!T1331:V1331)/e!S1331,0),0)</f>
        <v>455</v>
      </c>
      <c r="O1333" s="30">
        <f>+IFERROR(ROUND(e!W1331/e!G1331*100,1),0)</f>
        <v>50</v>
      </c>
      <c r="P1333" s="41">
        <f>+e!X1331</f>
        <v>5</v>
      </c>
      <c r="Q1333" s="30">
        <f>+IFERROR(ROUND(e!Z1331/e!Y1331*100,1),0)</f>
        <v>0</v>
      </c>
      <c r="R1333" s="30">
        <f>+IFERROR(ROUND(e!AB1331/e!AA1331*100,1),0)</f>
        <v>40.5</v>
      </c>
      <c r="S1333" s="30">
        <f>+IFERROR(ROUND(SUM(e!AC1331:AF1331)/J1333*100,1),0)</f>
        <v>36.200000000000003</v>
      </c>
      <c r="T1333" s="30">
        <f>+IFERROR(ROUND(e!AG1331/e!Y1331*100,1),0)</f>
        <v>0</v>
      </c>
      <c r="U1333" s="30">
        <f>+IFERROR(ROUND(e!AH1331/SUM(e!AH1331:AJ1331)*100,1),0)</f>
        <v>0</v>
      </c>
      <c r="V1333" s="30">
        <f>+IFERROR(ROUND(e!AK1331/SUM(e!AK1331:AQ1331)*100,1),0)</f>
        <v>0</v>
      </c>
      <c r="W1333" s="30">
        <f>+IFERROR(ROUND(SUM(e!AR1331:BG1331)/J1333*100,1),0)</f>
        <v>7.2</v>
      </c>
      <c r="X1333" s="30">
        <f>+IFERROR(ROUND(SUM(e!BH1331:BI1331)/SUM(e!BJ1331:BK1331)*100,1),0)</f>
        <v>113</v>
      </c>
      <c r="Y1333" s="30">
        <f t="shared" si="125"/>
        <v>528.5</v>
      </c>
      <c r="Z1333" s="30">
        <f t="shared" si="126"/>
        <v>110.2</v>
      </c>
      <c r="AA1333" s="30">
        <f>+IFERROR(ROUND(K1333/SUM(e!T1331:V1331),1),0)</f>
        <v>176.5</v>
      </c>
      <c r="AB1333" s="42">
        <f>+IFERROR(ROUND((SUM(e!BJ1331:BK1331)-SUM(e!BL1331:BO1331))/SUM(e!T1331:V1331),1),0)</f>
        <v>160.19999999999999</v>
      </c>
      <c r="AC1333" s="30">
        <f>+IFERROR(ROUND(e!BP1331/e!BQ1331*100,1),0)</f>
        <v>77.400000000000006</v>
      </c>
      <c r="AD1333" s="101">
        <f>+e!BR1331</f>
        <v>0</v>
      </c>
      <c r="AF1333" s="5"/>
      <c r="AG1333" s="29"/>
      <c r="BG1333" s="5"/>
      <c r="BH1333" s="29"/>
      <c r="CH1333" s="5"/>
      <c r="CI1333" s="29"/>
    </row>
    <row r="1334" spans="2:87">
      <c r="B1334" s="40" t="s">
        <v>2796</v>
      </c>
      <c r="C1334" s="30" t="s">
        <v>2797</v>
      </c>
      <c r="D1334" s="30" t="s">
        <v>1298</v>
      </c>
      <c r="E1334" s="30" t="s">
        <v>2805</v>
      </c>
      <c r="F1334" s="30" t="str">
        <f t="shared" si="124"/>
        <v>大分県津久見市</v>
      </c>
      <c r="G1334" s="41">
        <f>+e!F1332</f>
        <v>15148</v>
      </c>
      <c r="H1334" s="41">
        <f>+e!G1332</f>
        <v>10</v>
      </c>
      <c r="I1334" s="41">
        <f>+SUM(e!H1332:K1332)</f>
        <v>4</v>
      </c>
      <c r="J1334" s="41">
        <f>+SUM(e!L1332:O1332)</f>
        <v>149756</v>
      </c>
      <c r="K1334" s="41">
        <f>+e!P1332</f>
        <v>294810</v>
      </c>
      <c r="L1334" s="41">
        <f>+SUM(e!Q1332:R1332)</f>
        <v>516152</v>
      </c>
      <c r="M1334" s="31">
        <f>+IFERROR(ROUND(e!P1332/e!S1332,0),0)</f>
        <v>36851</v>
      </c>
      <c r="N1334" s="30">
        <f>+IFERROR(ROUND(SUM(e!T1332:V1332)/e!S1332,0),0)</f>
        <v>248</v>
      </c>
      <c r="O1334" s="30">
        <f>+IFERROR(ROUND(e!W1332/e!G1332*100,1),0)</f>
        <v>50</v>
      </c>
      <c r="P1334" s="41">
        <f>+e!X1332</f>
        <v>7</v>
      </c>
      <c r="Q1334" s="30">
        <f>+IFERROR(ROUND(e!Z1332/e!Y1332*100,1),0)</f>
        <v>0</v>
      </c>
      <c r="R1334" s="30">
        <f>+IFERROR(ROUND(e!AB1332/e!AA1332*100,1),0)</f>
        <v>19.5</v>
      </c>
      <c r="S1334" s="30">
        <f>+IFERROR(ROUND(SUM(e!AC1332:AF1332)/J1334*100,1),0)</f>
        <v>5.6</v>
      </c>
      <c r="T1334" s="30">
        <f>+IFERROR(ROUND(e!AG1332/e!Y1332*100,1),0)</f>
        <v>0</v>
      </c>
      <c r="U1334" s="30">
        <f>+IFERROR(ROUND(e!AH1332/SUM(e!AH1332:AJ1332)*100,1),0)</f>
        <v>0</v>
      </c>
      <c r="V1334" s="30">
        <f>+IFERROR(ROUND(e!AK1332/SUM(e!AK1332:AQ1332)*100,1),0)</f>
        <v>61.9</v>
      </c>
      <c r="W1334" s="30">
        <f>+IFERROR(ROUND(SUM(e!AR1332:BG1332)/J1334*100,1),0)</f>
        <v>14.2</v>
      </c>
      <c r="X1334" s="30">
        <f>+IFERROR(ROUND(SUM(e!BH1332:BI1332)/SUM(e!BJ1332:BK1332)*100,1),0)</f>
        <v>110.6</v>
      </c>
      <c r="Y1334" s="30">
        <f t="shared" si="125"/>
        <v>175.1</v>
      </c>
      <c r="Z1334" s="30">
        <f t="shared" si="126"/>
        <v>109.1</v>
      </c>
      <c r="AA1334" s="30">
        <f>+IFERROR(ROUND(K1334/SUM(e!T1332:V1332),1),0)</f>
        <v>148.5</v>
      </c>
      <c r="AB1334" s="42">
        <f>+IFERROR(ROUND((SUM(e!BJ1332:BK1332)-SUM(e!BL1332:BO1332))/SUM(e!T1332:V1332),1),0)</f>
        <v>136.1</v>
      </c>
      <c r="AC1334" s="30">
        <f>+IFERROR(ROUND(e!BP1332/e!BQ1332*100,1),0)</f>
        <v>931.1</v>
      </c>
      <c r="AD1334" s="101">
        <f>+e!BR1332</f>
        <v>0</v>
      </c>
      <c r="AF1334" s="5"/>
      <c r="AG1334" s="29"/>
      <c r="BG1334" s="5"/>
      <c r="BH1334" s="29"/>
      <c r="CH1334" s="5"/>
      <c r="CI1334" s="29"/>
    </row>
    <row r="1335" spans="2:87">
      <c r="B1335" s="40" t="s">
        <v>2796</v>
      </c>
      <c r="C1335" s="30" t="s">
        <v>2797</v>
      </c>
      <c r="D1335" s="30" t="s">
        <v>1300</v>
      </c>
      <c r="E1335" s="30" t="s">
        <v>2806</v>
      </c>
      <c r="F1335" s="30" t="str">
        <f t="shared" si="124"/>
        <v>大分県竹田市</v>
      </c>
      <c r="G1335" s="41">
        <f>+e!F1333</f>
        <v>6306</v>
      </c>
      <c r="H1335" s="41">
        <f>+e!G1333</f>
        <v>5</v>
      </c>
      <c r="I1335" s="41">
        <f>+SUM(e!H1333:K1333)</f>
        <v>4</v>
      </c>
      <c r="J1335" s="41">
        <f>+SUM(e!L1333:O1333)</f>
        <v>72582</v>
      </c>
      <c r="K1335" s="41">
        <f>+e!P1333</f>
        <v>153850</v>
      </c>
      <c r="L1335" s="41">
        <f>+SUM(e!Q1333:R1333)</f>
        <v>241083</v>
      </c>
      <c r="M1335" s="31">
        <f>+IFERROR(ROUND(e!P1333/e!S1333,0),0)</f>
        <v>30770</v>
      </c>
      <c r="N1335" s="30">
        <f>+IFERROR(ROUND(SUM(e!T1333:V1333)/e!S1333,0),0)</f>
        <v>168</v>
      </c>
      <c r="O1335" s="30">
        <f>+IFERROR(ROUND(e!W1333/e!G1333*100,1),0)</f>
        <v>40</v>
      </c>
      <c r="P1335" s="41">
        <f>+e!X1333</f>
        <v>5</v>
      </c>
      <c r="Q1335" s="30">
        <f>+IFERROR(ROUND(e!Z1333/e!Y1333*100,1),0)</f>
        <v>76.5</v>
      </c>
      <c r="R1335" s="30">
        <f>+IFERROR(ROUND(e!AB1333/e!AA1333*100,1),0)</f>
        <v>36.4</v>
      </c>
      <c r="S1335" s="30">
        <f>+IFERROR(ROUND(SUM(e!AC1333:AF1333)/J1335*100,1),0)</f>
        <v>36.6</v>
      </c>
      <c r="T1335" s="30">
        <f>+IFERROR(ROUND(e!AG1333/e!Y1333*100,1),0)</f>
        <v>0</v>
      </c>
      <c r="U1335" s="30">
        <f>+IFERROR(ROUND(e!AH1333/SUM(e!AH1333:AJ1333)*100,1),0)</f>
        <v>0</v>
      </c>
      <c r="V1335" s="30">
        <f>+IFERROR(ROUND(e!AK1333/SUM(e!AK1333:AQ1333)*100,1),0)</f>
        <v>0</v>
      </c>
      <c r="W1335" s="30">
        <f>+IFERROR(ROUND(SUM(e!AR1333:BG1333)/J1335*100,1),0)</f>
        <v>21.3</v>
      </c>
      <c r="X1335" s="30">
        <f>+IFERROR(ROUND(SUM(e!BH1333:BI1333)/SUM(e!BJ1333:BK1333)*100,1),0)</f>
        <v>110.7</v>
      </c>
      <c r="Y1335" s="30">
        <f t="shared" si="125"/>
        <v>156.69999999999999</v>
      </c>
      <c r="Z1335" s="30">
        <f t="shared" si="126"/>
        <v>110.3</v>
      </c>
      <c r="AA1335" s="30">
        <f>+IFERROR(ROUND(K1335/SUM(e!T1333:V1333),1),0)</f>
        <v>182.9</v>
      </c>
      <c r="AB1335" s="42">
        <f>+IFERROR(ROUND((SUM(e!BJ1333:BK1333)-SUM(e!BL1333:BO1333))/SUM(e!T1333:V1333),1),0)</f>
        <v>165.8</v>
      </c>
      <c r="AC1335" s="30">
        <f>+IFERROR(ROUND(e!BP1333/e!BQ1333*100,1),0)</f>
        <v>727.3</v>
      </c>
      <c r="AD1335" s="101">
        <f>+e!BR1333</f>
        <v>6529</v>
      </c>
      <c r="AF1335" s="5"/>
      <c r="AG1335" s="29"/>
      <c r="BG1335" s="5"/>
      <c r="BH1335" s="29"/>
      <c r="CH1335" s="5"/>
      <c r="CI1335" s="29"/>
    </row>
    <row r="1336" spans="2:87">
      <c r="B1336" s="40" t="s">
        <v>2796</v>
      </c>
      <c r="C1336" s="30" t="s">
        <v>2797</v>
      </c>
      <c r="D1336" s="30" t="s">
        <v>1302</v>
      </c>
      <c r="E1336" s="30" t="s">
        <v>2807</v>
      </c>
      <c r="F1336" s="30" t="str">
        <f t="shared" si="124"/>
        <v>大分県豊後高田市</v>
      </c>
      <c r="G1336" s="41">
        <f>+e!F1334</f>
        <v>13026</v>
      </c>
      <c r="H1336" s="41">
        <f>+e!G1334</f>
        <v>4</v>
      </c>
      <c r="I1336" s="41">
        <f>+SUM(e!H1334:K1334)</f>
        <v>5</v>
      </c>
      <c r="J1336" s="41">
        <f>+SUM(e!L1334:O1334)</f>
        <v>164417</v>
      </c>
      <c r="K1336" s="41">
        <f>+e!P1334</f>
        <v>211718</v>
      </c>
      <c r="L1336" s="41">
        <f>+SUM(e!Q1334:R1334)</f>
        <v>970752</v>
      </c>
      <c r="M1336" s="31">
        <f>+IFERROR(ROUND(e!P1334/e!S1334,0),0)</f>
        <v>52930</v>
      </c>
      <c r="N1336" s="30">
        <f>+IFERROR(ROUND(SUM(e!T1334:V1334)/e!S1334,0),0)</f>
        <v>406</v>
      </c>
      <c r="O1336" s="30">
        <f>+IFERROR(ROUND(e!W1334/e!G1334*100,1),0)</f>
        <v>25</v>
      </c>
      <c r="P1336" s="41">
        <f>+e!X1334</f>
        <v>25</v>
      </c>
      <c r="Q1336" s="30">
        <f>+IFERROR(ROUND(e!Z1334/e!Y1334*100,1),0)</f>
        <v>0</v>
      </c>
      <c r="R1336" s="30">
        <f>+IFERROR(ROUND(e!AB1334/e!AA1334*100,1),0)</f>
        <v>0</v>
      </c>
      <c r="S1336" s="30">
        <f>+IFERROR(ROUND(SUM(e!AC1334:AF1334)/J1336*100,1),0)</f>
        <v>4.0999999999999996</v>
      </c>
      <c r="T1336" s="30">
        <f>+IFERROR(ROUND(e!AG1334/e!Y1334*100,1),0)</f>
        <v>53.9</v>
      </c>
      <c r="U1336" s="30">
        <f>+IFERROR(ROUND(e!AH1334/SUM(e!AH1334:AJ1334)*100,1),0)</f>
        <v>53.9</v>
      </c>
      <c r="V1336" s="30">
        <f>+IFERROR(ROUND(e!AK1334/SUM(e!AK1334:AQ1334)*100,1),0)</f>
        <v>87.7</v>
      </c>
      <c r="W1336" s="30">
        <f>+IFERROR(ROUND(SUM(e!AR1334:BG1334)/J1336*100,1),0)</f>
        <v>0.6</v>
      </c>
      <c r="X1336" s="30">
        <f>+IFERROR(ROUND(SUM(e!BH1334:BI1334)/SUM(e!BJ1334:BK1334)*100,1),0)</f>
        <v>106.5</v>
      </c>
      <c r="Y1336" s="30">
        <f t="shared" si="125"/>
        <v>458.5</v>
      </c>
      <c r="Z1336" s="30">
        <f t="shared" si="126"/>
        <v>100.9</v>
      </c>
      <c r="AA1336" s="30">
        <f>+IFERROR(ROUND(K1336/SUM(e!T1334:V1334),1),0)</f>
        <v>130.4</v>
      </c>
      <c r="AB1336" s="42">
        <f>+IFERROR(ROUND((SUM(e!BJ1334:BK1334)-SUM(e!BL1334:BO1334))/SUM(e!T1334:V1334),1),0)</f>
        <v>129.19999999999999</v>
      </c>
      <c r="AC1336" s="30">
        <f>+IFERROR(ROUND(e!BP1334/e!BQ1334*100,1),0)</f>
        <v>252.6</v>
      </c>
      <c r="AD1336" s="101">
        <f>+e!BR1334</f>
        <v>0</v>
      </c>
      <c r="AF1336" s="5"/>
      <c r="AG1336" s="29"/>
      <c r="BG1336" s="5"/>
      <c r="BH1336" s="29"/>
      <c r="CH1336" s="5"/>
      <c r="CI1336" s="29"/>
    </row>
    <row r="1337" spans="2:87">
      <c r="B1337" s="40" t="s">
        <v>2796</v>
      </c>
      <c r="C1337" s="30" t="s">
        <v>2797</v>
      </c>
      <c r="D1337" s="30" t="s">
        <v>1523</v>
      </c>
      <c r="E1337" s="30" t="s">
        <v>2808</v>
      </c>
      <c r="F1337" s="30" t="str">
        <f t="shared" si="124"/>
        <v>大分県杵築市</v>
      </c>
      <c r="G1337" s="41">
        <f>+e!F1335</f>
        <v>20975</v>
      </c>
      <c r="H1337" s="41">
        <f>+e!G1335</f>
        <v>15</v>
      </c>
      <c r="I1337" s="41">
        <f>+SUM(e!H1335:K1335)</f>
        <v>5</v>
      </c>
      <c r="J1337" s="41">
        <f>+SUM(e!L1335:O1335)</f>
        <v>184741</v>
      </c>
      <c r="K1337" s="41">
        <f>+e!P1335</f>
        <v>376090</v>
      </c>
      <c r="L1337" s="41">
        <f>+SUM(e!Q1335:R1335)</f>
        <v>1269072</v>
      </c>
      <c r="M1337" s="31">
        <f>+IFERROR(ROUND(e!P1335/e!S1335,0),0)</f>
        <v>53727</v>
      </c>
      <c r="N1337" s="30">
        <f>+IFERROR(ROUND(SUM(e!T1335:V1335)/e!S1335,0),0)</f>
        <v>348</v>
      </c>
      <c r="O1337" s="30">
        <f>+IFERROR(ROUND(e!W1335/e!G1335*100,1),0)</f>
        <v>20</v>
      </c>
      <c r="P1337" s="41">
        <f>+e!X1335</f>
        <v>15</v>
      </c>
      <c r="Q1337" s="30">
        <f>+IFERROR(ROUND(e!Z1335/e!Y1335*100,1),0)</f>
        <v>0</v>
      </c>
      <c r="R1337" s="30">
        <f>+IFERROR(ROUND(e!AB1335/e!AA1335*100,1),0)</f>
        <v>37.799999999999997</v>
      </c>
      <c r="S1337" s="30">
        <f>+IFERROR(ROUND(SUM(e!AC1335:AF1335)/J1337*100,1),0)</f>
        <v>12.2</v>
      </c>
      <c r="T1337" s="30">
        <f>+IFERROR(ROUND(e!AG1335/e!Y1335*100,1),0)</f>
        <v>0</v>
      </c>
      <c r="U1337" s="30">
        <f>+IFERROR(ROUND(e!AH1335/SUM(e!AH1335:AJ1335)*100,1),0)</f>
        <v>0</v>
      </c>
      <c r="V1337" s="30">
        <f>+IFERROR(ROUND(e!AK1335/SUM(e!AK1335:AQ1335)*100,1),0)</f>
        <v>0</v>
      </c>
      <c r="W1337" s="30">
        <f>+IFERROR(ROUND(SUM(e!AR1335:BG1335)/J1337*100,1),0)</f>
        <v>17</v>
      </c>
      <c r="X1337" s="30">
        <f>+IFERROR(ROUND(SUM(e!BH1335:BI1335)/SUM(e!BJ1335:BK1335)*100,1),0)</f>
        <v>122</v>
      </c>
      <c r="Y1337" s="30">
        <f t="shared" si="125"/>
        <v>337.4</v>
      </c>
      <c r="Z1337" s="30">
        <f t="shared" si="126"/>
        <v>116.2</v>
      </c>
      <c r="AA1337" s="30">
        <f>+IFERROR(ROUND(K1337/SUM(e!T1335:V1335),1),0)</f>
        <v>154.5</v>
      </c>
      <c r="AB1337" s="42">
        <f>+IFERROR(ROUND((SUM(e!BJ1335:BK1335)-SUM(e!BL1335:BO1335))/SUM(e!T1335:V1335),1),0)</f>
        <v>133</v>
      </c>
      <c r="AC1337" s="30">
        <f>+IFERROR(ROUND(e!BP1335/e!BQ1335*100,1),0)</f>
        <v>404.6</v>
      </c>
      <c r="AD1337" s="101">
        <f>+e!BR1335</f>
        <v>0</v>
      </c>
      <c r="AF1337" s="5"/>
      <c r="AG1337" s="29"/>
      <c r="BG1337" s="5"/>
      <c r="BH1337" s="29"/>
      <c r="CH1337" s="5"/>
      <c r="CI1337" s="29"/>
    </row>
    <row r="1338" spans="2:87">
      <c r="B1338" s="40" t="s">
        <v>2796</v>
      </c>
      <c r="C1338" s="30" t="s">
        <v>2797</v>
      </c>
      <c r="D1338" s="30" t="s">
        <v>1306</v>
      </c>
      <c r="E1338" s="30" t="s">
        <v>2809</v>
      </c>
      <c r="F1338" s="30" t="str">
        <f t="shared" si="124"/>
        <v>大分県豊後大野市</v>
      </c>
      <c r="G1338" s="41">
        <f>+e!F1336</f>
        <v>14921</v>
      </c>
      <c r="H1338" s="41">
        <f>+e!G1336</f>
        <v>4</v>
      </c>
      <c r="I1338" s="41">
        <f>+SUM(e!H1336:K1336)</f>
        <v>3</v>
      </c>
      <c r="J1338" s="41">
        <f>+SUM(e!L1336:O1336)</f>
        <v>204924</v>
      </c>
      <c r="K1338" s="41">
        <f>+e!P1336</f>
        <v>264114</v>
      </c>
      <c r="L1338" s="41">
        <f>+SUM(e!Q1336:R1336)</f>
        <v>2942896</v>
      </c>
      <c r="M1338" s="31">
        <f>+IFERROR(ROUND(e!P1336/e!S1336,0),0)</f>
        <v>132057</v>
      </c>
      <c r="N1338" s="30">
        <f>+IFERROR(ROUND(SUM(e!T1336:V1336)/e!S1336,0),0)</f>
        <v>853</v>
      </c>
      <c r="O1338" s="30">
        <f>+IFERROR(ROUND(e!W1336/e!G1336*100,1),0)</f>
        <v>25</v>
      </c>
      <c r="P1338" s="41">
        <f>+e!X1336</f>
        <v>3</v>
      </c>
      <c r="Q1338" s="30">
        <f>+IFERROR(ROUND(e!Z1336/e!Y1336*100,1),0)</f>
        <v>0</v>
      </c>
      <c r="R1338" s="30">
        <f>+IFERROR(ROUND(e!AB1336/e!AA1336*100,1),0)</f>
        <v>10</v>
      </c>
      <c r="S1338" s="30">
        <f>+IFERROR(ROUND(SUM(e!AC1336:AF1336)/J1338*100,1),0)</f>
        <v>2.2999999999999998</v>
      </c>
      <c r="T1338" s="30">
        <f>+IFERROR(ROUND(e!AG1336/e!Y1336*100,1),0)</f>
        <v>71.900000000000006</v>
      </c>
      <c r="U1338" s="30">
        <f>+IFERROR(ROUND(e!AH1336/SUM(e!AH1336:AJ1336)*100,1),0)</f>
        <v>0</v>
      </c>
      <c r="V1338" s="30">
        <f>+IFERROR(ROUND(e!AK1336/SUM(e!AK1336:AQ1336)*100,1),0)</f>
        <v>38.200000000000003</v>
      </c>
      <c r="W1338" s="30">
        <f>+IFERROR(ROUND(SUM(e!AR1336:BG1336)/J1338*100,1),0)</f>
        <v>9.1999999999999993</v>
      </c>
      <c r="X1338" s="30">
        <f>+IFERROR(ROUND(SUM(e!BH1336:BI1336)/SUM(e!BJ1336:BK1336)*100,1),0)</f>
        <v>86</v>
      </c>
      <c r="Y1338" s="30">
        <f t="shared" si="125"/>
        <v>1114.3</v>
      </c>
      <c r="Z1338" s="30">
        <f t="shared" si="126"/>
        <v>80.7</v>
      </c>
      <c r="AA1338" s="30">
        <f>+IFERROR(ROUND(K1338/SUM(e!T1336:V1336),1),0)</f>
        <v>154.9</v>
      </c>
      <c r="AB1338" s="42">
        <f>+IFERROR(ROUND((SUM(e!BJ1336:BK1336)-SUM(e!BL1336:BO1336))/SUM(e!T1336:V1336),1),0)</f>
        <v>191.9</v>
      </c>
      <c r="AC1338" s="30">
        <f>+IFERROR(ROUND(e!BP1336/e!BQ1336*100,1),0)</f>
        <v>457.6</v>
      </c>
      <c r="AD1338" s="101">
        <f>+e!BR1336</f>
        <v>0</v>
      </c>
      <c r="AF1338" s="5"/>
      <c r="AG1338" s="29"/>
      <c r="BG1338" s="5"/>
      <c r="BH1338" s="29"/>
      <c r="CH1338" s="5"/>
      <c r="CI1338" s="29"/>
    </row>
    <row r="1339" spans="2:87">
      <c r="B1339" s="40" t="s">
        <v>2796</v>
      </c>
      <c r="C1339" s="30" t="s">
        <v>2797</v>
      </c>
      <c r="D1339" s="30" t="s">
        <v>1308</v>
      </c>
      <c r="E1339" s="30" t="s">
        <v>2810</v>
      </c>
      <c r="F1339" s="30" t="str">
        <f t="shared" si="124"/>
        <v>大分県日出町</v>
      </c>
      <c r="G1339" s="41">
        <f>+e!F1337</f>
        <v>25756</v>
      </c>
      <c r="H1339" s="41">
        <f>+e!G1337</f>
        <v>11</v>
      </c>
      <c r="I1339" s="41">
        <f>+SUM(e!H1337:K1337)</f>
        <v>7</v>
      </c>
      <c r="J1339" s="41">
        <f>+SUM(e!L1337:O1337)</f>
        <v>237299</v>
      </c>
      <c r="K1339" s="41">
        <f>+e!P1337</f>
        <v>357141</v>
      </c>
      <c r="L1339" s="41">
        <f>+SUM(e!Q1337:R1337)</f>
        <v>891679</v>
      </c>
      <c r="M1339" s="31">
        <f>+IFERROR(ROUND(e!P1337/e!S1337,0),0)</f>
        <v>44643</v>
      </c>
      <c r="N1339" s="30">
        <f>+IFERROR(ROUND(SUM(e!T1337:V1337)/e!S1337,0),0)</f>
        <v>373</v>
      </c>
      <c r="O1339" s="30">
        <f>+IFERROR(ROUND(e!W1337/e!G1337*100,1),0)</f>
        <v>36.4</v>
      </c>
      <c r="P1339" s="41">
        <f>+e!X1337</f>
        <v>5</v>
      </c>
      <c r="Q1339" s="30">
        <f>+IFERROR(ROUND(e!Z1337/e!Y1337*100,1),0)</f>
        <v>0</v>
      </c>
      <c r="R1339" s="30">
        <f>+IFERROR(ROUND(e!AB1337/e!AA1337*100,1),0)</f>
        <v>38.299999999999997</v>
      </c>
      <c r="S1339" s="30">
        <f>+IFERROR(ROUND(SUM(e!AC1337:AF1337)/J1339*100,1),0)</f>
        <v>12.2</v>
      </c>
      <c r="T1339" s="30">
        <f>+IFERROR(ROUND(e!AG1337/e!Y1337*100,1),0)</f>
        <v>7.7</v>
      </c>
      <c r="U1339" s="30">
        <f>+IFERROR(ROUND(e!AH1337/SUM(e!AH1337:AJ1337)*100,1),0)</f>
        <v>0</v>
      </c>
      <c r="V1339" s="30">
        <f>+IFERROR(ROUND(e!AK1337/SUM(e!AK1337:AQ1337)*100,1),0)</f>
        <v>22.8</v>
      </c>
      <c r="W1339" s="30">
        <f>+IFERROR(ROUND(SUM(e!AR1337:BG1337)/J1339*100,1),0)</f>
        <v>8.1999999999999993</v>
      </c>
      <c r="X1339" s="30">
        <f>+IFERROR(ROUND(SUM(e!BH1337:BI1337)/SUM(e!BJ1337:BK1337)*100,1),0)</f>
        <v>122.9</v>
      </c>
      <c r="Y1339" s="30">
        <f t="shared" si="125"/>
        <v>249.7</v>
      </c>
      <c r="Z1339" s="30">
        <f t="shared" si="126"/>
        <v>118.6</v>
      </c>
      <c r="AA1339" s="30">
        <f>+IFERROR(ROUND(K1339/SUM(e!T1337:V1337),1),0)</f>
        <v>119.8</v>
      </c>
      <c r="AB1339" s="42">
        <f>+IFERROR(ROUND((SUM(e!BJ1337:BK1337)-SUM(e!BL1337:BO1337))/SUM(e!T1337:V1337),1),0)</f>
        <v>101</v>
      </c>
      <c r="AC1339" s="30">
        <f>+IFERROR(ROUND(e!BP1337/e!BQ1337*100,1),0)</f>
        <v>477.9</v>
      </c>
      <c r="AD1339" s="101">
        <f>+e!BR1337</f>
        <v>0</v>
      </c>
      <c r="AF1339" s="5"/>
      <c r="AG1339" s="29"/>
      <c r="BG1339" s="5"/>
      <c r="BH1339" s="29"/>
      <c r="CH1339" s="5"/>
      <c r="CI1339" s="29"/>
    </row>
    <row r="1340" spans="2:87">
      <c r="B1340" s="40" t="s">
        <v>2796</v>
      </c>
      <c r="C1340" s="30" t="s">
        <v>2797</v>
      </c>
      <c r="D1340" s="30" t="s">
        <v>1310</v>
      </c>
      <c r="E1340" s="30" t="s">
        <v>2811</v>
      </c>
      <c r="F1340" s="30" t="str">
        <f t="shared" si="124"/>
        <v>大分県玖珠町</v>
      </c>
      <c r="G1340" s="41">
        <f>+e!F1338</f>
        <v>8204</v>
      </c>
      <c r="H1340" s="41">
        <f>+e!G1338</f>
        <v>6</v>
      </c>
      <c r="I1340" s="41">
        <f>+SUM(e!H1338:K1338)</f>
        <v>3</v>
      </c>
      <c r="J1340" s="41">
        <f>+SUM(e!L1338:O1338)</f>
        <v>78364</v>
      </c>
      <c r="K1340" s="41">
        <f>+e!P1338</f>
        <v>166569</v>
      </c>
      <c r="L1340" s="41">
        <f>+SUM(e!Q1338:R1338)</f>
        <v>444544</v>
      </c>
      <c r="M1340" s="31">
        <f>+IFERROR(ROUND(e!P1338/e!S1338,0),0)</f>
        <v>27762</v>
      </c>
      <c r="N1340" s="30">
        <f>+IFERROR(ROUND(SUM(e!T1338:V1338)/e!S1338,0),0)</f>
        <v>175</v>
      </c>
      <c r="O1340" s="30">
        <f>+IFERROR(ROUND(e!W1338/e!G1338*100,1),0)</f>
        <v>66.7</v>
      </c>
      <c r="P1340" s="41">
        <f>+e!X1338</f>
        <v>15</v>
      </c>
      <c r="Q1340" s="30">
        <f>+IFERROR(ROUND(e!Z1338/e!Y1338*100,1),0)</f>
        <v>0</v>
      </c>
      <c r="R1340" s="30">
        <f>+IFERROR(ROUND(e!AB1338/e!AA1338*100,1),0)</f>
        <v>0</v>
      </c>
      <c r="S1340" s="30">
        <f>+IFERROR(ROUND(SUM(e!AC1338:AF1338)/J1340*100,1),0)</f>
        <v>13.5</v>
      </c>
      <c r="T1340" s="30">
        <f>+IFERROR(ROUND(e!AG1338/e!Y1338*100,1),0)</f>
        <v>0</v>
      </c>
      <c r="U1340" s="30">
        <f>+IFERROR(ROUND(e!AH1338/SUM(e!AH1338:AJ1338)*100,1),0)</f>
        <v>0</v>
      </c>
      <c r="V1340" s="30">
        <f>+IFERROR(ROUND(e!AK1338/SUM(e!AK1338:AQ1338)*100,1),0)</f>
        <v>0</v>
      </c>
      <c r="W1340" s="30">
        <f>+IFERROR(ROUND(SUM(e!AR1338:BG1338)/J1340*100,1),0)</f>
        <v>2.6</v>
      </c>
      <c r="X1340" s="30">
        <f>+IFERROR(ROUND(SUM(e!BH1338:BI1338)/SUM(e!BJ1338:BK1338)*100,1),0)</f>
        <v>121.9</v>
      </c>
      <c r="Y1340" s="30">
        <f t="shared" si="125"/>
        <v>266.89999999999998</v>
      </c>
      <c r="Z1340" s="30">
        <f t="shared" si="126"/>
        <v>127.6</v>
      </c>
      <c r="AA1340" s="30">
        <f>+IFERROR(ROUND(K1340/SUM(e!T1338:V1338),1),0)</f>
        <v>158.6</v>
      </c>
      <c r="AB1340" s="42">
        <f>+IFERROR(ROUND((SUM(e!BJ1338:BK1338)-SUM(e!BL1338:BO1338))/SUM(e!T1338:V1338),1),0)</f>
        <v>124.3</v>
      </c>
      <c r="AC1340" s="30">
        <f>+IFERROR(ROUND(e!BP1338/e!BQ1338*100,1),0)</f>
        <v>514.5</v>
      </c>
      <c r="AD1340" s="101">
        <f>+e!BR1338</f>
        <v>0</v>
      </c>
      <c r="AF1340" s="5"/>
      <c r="AG1340" s="29"/>
      <c r="BG1340" s="5"/>
      <c r="BH1340" s="29"/>
      <c r="CH1340" s="5"/>
      <c r="CI1340" s="29"/>
    </row>
    <row r="1341" spans="2:87">
      <c r="B1341" s="40" t="s">
        <v>2796</v>
      </c>
      <c r="C1341" s="30" t="s">
        <v>2797</v>
      </c>
      <c r="D1341" s="30" t="s">
        <v>1314</v>
      </c>
      <c r="E1341" s="30" t="s">
        <v>2812</v>
      </c>
      <c r="F1341" s="30" t="str">
        <f t="shared" si="124"/>
        <v>大分県宇佐市</v>
      </c>
      <c r="G1341" s="41">
        <f>+e!F1339</f>
        <v>39805</v>
      </c>
      <c r="H1341" s="41">
        <f>+e!G1339</f>
        <v>19</v>
      </c>
      <c r="I1341" s="41">
        <f>+SUM(e!H1339:K1339)</f>
        <v>23</v>
      </c>
      <c r="J1341" s="41">
        <f>+SUM(e!L1339:O1339)</f>
        <v>722443</v>
      </c>
      <c r="K1341" s="41">
        <f>+e!P1339</f>
        <v>662953</v>
      </c>
      <c r="L1341" s="41">
        <f>+SUM(e!Q1339:R1339)</f>
        <v>4499788</v>
      </c>
      <c r="M1341" s="31">
        <f>+IFERROR(ROUND(e!P1339/e!S1339,0),0)</f>
        <v>47354</v>
      </c>
      <c r="N1341" s="30">
        <f>+IFERROR(ROUND(SUM(e!T1339:V1339)/e!S1339,0),0)</f>
        <v>304</v>
      </c>
      <c r="O1341" s="30">
        <f>+IFERROR(ROUND(e!W1339/e!G1339*100,1),0)</f>
        <v>36.799999999999997</v>
      </c>
      <c r="P1341" s="41">
        <f>+e!X1339</f>
        <v>3</v>
      </c>
      <c r="Q1341" s="30">
        <f>+IFERROR(ROUND(e!Z1339/e!Y1339*100,1),0)</f>
        <v>0</v>
      </c>
      <c r="R1341" s="30">
        <f>+IFERROR(ROUND(e!AB1339/e!AA1339*100,1),0)</f>
        <v>46.2</v>
      </c>
      <c r="S1341" s="30">
        <f>+IFERROR(ROUND(SUM(e!AC1339:AF1339)/J1341*100,1),0)</f>
        <v>19.399999999999999</v>
      </c>
      <c r="T1341" s="30">
        <f>+IFERROR(ROUND(e!AG1339/e!Y1339*100,1),0)</f>
        <v>70.099999999999994</v>
      </c>
      <c r="U1341" s="30">
        <f>+IFERROR(ROUND(e!AH1339/SUM(e!AH1339:AJ1339)*100,1),0)</f>
        <v>2</v>
      </c>
      <c r="V1341" s="30">
        <f>+IFERROR(ROUND(e!AK1339/SUM(e!AK1339:AQ1339)*100,1),0)</f>
        <v>62.8</v>
      </c>
      <c r="W1341" s="30">
        <f>+IFERROR(ROUND(SUM(e!AR1339:BG1339)/J1341*100,1),0)</f>
        <v>1.7</v>
      </c>
      <c r="X1341" s="30">
        <f>+IFERROR(ROUND(SUM(e!BH1339:BI1339)/SUM(e!BJ1339:BK1339)*100,1),0)</f>
        <v>101.9</v>
      </c>
      <c r="Y1341" s="30">
        <f t="shared" si="125"/>
        <v>678.7</v>
      </c>
      <c r="Z1341" s="30">
        <f t="shared" si="126"/>
        <v>79.2</v>
      </c>
      <c r="AA1341" s="30">
        <f>+IFERROR(ROUND(K1341/SUM(e!T1339:V1339),1),0)</f>
        <v>155.69999999999999</v>
      </c>
      <c r="AB1341" s="42">
        <f>+IFERROR(ROUND((SUM(e!BJ1339:BK1339)-SUM(e!BL1339:BO1339))/SUM(e!T1339:V1339),1),0)</f>
        <v>196.7</v>
      </c>
      <c r="AC1341" s="30">
        <f>+IFERROR(ROUND(e!BP1339/e!BQ1339*100,1),0)</f>
        <v>508.2</v>
      </c>
      <c r="AD1341" s="101">
        <f>+e!BR1339</f>
        <v>0</v>
      </c>
      <c r="AF1341" s="5"/>
      <c r="AG1341" s="29"/>
      <c r="BG1341" s="5"/>
      <c r="BH1341" s="29"/>
      <c r="CH1341" s="5"/>
      <c r="CI1341" s="29"/>
    </row>
    <row r="1342" spans="2:87">
      <c r="B1342" s="40" t="s">
        <v>2796</v>
      </c>
      <c r="C1342" s="30" t="s">
        <v>2797</v>
      </c>
      <c r="D1342" s="30" t="s">
        <v>1316</v>
      </c>
      <c r="E1342" s="30" t="s">
        <v>2813</v>
      </c>
      <c r="F1342" s="30" t="str">
        <f t="shared" si="124"/>
        <v>大分県由布市（挾間）</v>
      </c>
      <c r="G1342" s="41">
        <f>+e!F1340</f>
        <v>16360</v>
      </c>
      <c r="H1342" s="41">
        <f>+e!G1340</f>
        <v>7</v>
      </c>
      <c r="I1342" s="41">
        <f>+SUM(e!H1340:K1340)</f>
        <v>1</v>
      </c>
      <c r="J1342" s="41">
        <f>+SUM(e!L1340:O1340)</f>
        <v>144763</v>
      </c>
      <c r="K1342" s="41">
        <f>+e!P1340</f>
        <v>268088</v>
      </c>
      <c r="L1342" s="41">
        <f>+SUM(e!Q1340:R1340)</f>
        <v>1683271</v>
      </c>
      <c r="M1342" s="31">
        <f>+IFERROR(ROUND(e!P1340/e!S1340,0),0)</f>
        <v>89363</v>
      </c>
      <c r="N1342" s="30">
        <f>+IFERROR(ROUND(SUM(e!T1340:V1340)/e!S1340,0),0)</f>
        <v>561</v>
      </c>
      <c r="O1342" s="30">
        <f>+IFERROR(ROUND(e!W1340/e!G1340*100,1),0)</f>
        <v>28.6</v>
      </c>
      <c r="P1342" s="41">
        <f>+e!X1340</f>
        <v>8</v>
      </c>
      <c r="Q1342" s="30">
        <f>+IFERROR(ROUND(e!Z1340/e!Y1340*100,1),0)</f>
        <v>0</v>
      </c>
      <c r="R1342" s="30">
        <f>+IFERROR(ROUND(e!AB1340/e!AA1340*100,1),0)</f>
        <v>20</v>
      </c>
      <c r="S1342" s="30">
        <f>+IFERROR(ROUND(SUM(e!AC1340:AF1340)/J1342*100,1),0)</f>
        <v>0</v>
      </c>
      <c r="T1342" s="30">
        <f>+IFERROR(ROUND(e!AG1340/e!Y1340*100,1),0)</f>
        <v>0</v>
      </c>
      <c r="U1342" s="30">
        <f>+IFERROR(ROUND(e!AH1340/SUM(e!AH1340:AJ1340)*100,1),0)</f>
        <v>0</v>
      </c>
      <c r="V1342" s="30">
        <f>+IFERROR(ROUND(e!AK1340/SUM(e!AK1340:AQ1340)*100,1),0)</f>
        <v>0</v>
      </c>
      <c r="W1342" s="30">
        <f>+IFERROR(ROUND(SUM(e!AR1340:BG1340)/J1342*100,1),0)</f>
        <v>4.3</v>
      </c>
      <c r="X1342" s="30">
        <f>+IFERROR(ROUND(SUM(e!BH1340:BI1340)/SUM(e!BJ1340:BK1340)*100,1),0)</f>
        <v>99</v>
      </c>
      <c r="Y1342" s="30">
        <f t="shared" si="125"/>
        <v>627.9</v>
      </c>
      <c r="Z1342" s="30">
        <f t="shared" si="126"/>
        <v>86.6</v>
      </c>
      <c r="AA1342" s="30">
        <f>+IFERROR(ROUND(K1342/SUM(e!T1340:V1340),1),0)</f>
        <v>159.19999999999999</v>
      </c>
      <c r="AB1342" s="42">
        <f>+IFERROR(ROUND((SUM(e!BJ1340:BK1340)-SUM(e!BL1340:BO1340))/SUM(e!T1340:V1340),1),0)</f>
        <v>183.8</v>
      </c>
      <c r="AC1342" s="30">
        <f>+IFERROR(ROUND(e!BP1340/e!BQ1340*100,1),0)</f>
        <v>-225.9</v>
      </c>
      <c r="AD1342" s="101">
        <f>+e!BR1340</f>
        <v>0</v>
      </c>
      <c r="AF1342" s="5"/>
      <c r="AG1342" s="29"/>
      <c r="BG1342" s="5"/>
      <c r="BH1342" s="29"/>
      <c r="CH1342" s="5"/>
      <c r="CI1342" s="29"/>
    </row>
    <row r="1343" spans="2:87">
      <c r="B1343" s="40" t="s">
        <v>2796</v>
      </c>
      <c r="C1343" s="30" t="s">
        <v>2797</v>
      </c>
      <c r="D1343" s="30" t="s">
        <v>1320</v>
      </c>
      <c r="E1343" s="30" t="s">
        <v>2814</v>
      </c>
      <c r="F1343" s="30" t="str">
        <f t="shared" si="124"/>
        <v>大分県国東市</v>
      </c>
      <c r="G1343" s="41">
        <f>+e!F1341</f>
        <v>14105</v>
      </c>
      <c r="H1343" s="41">
        <f>+e!G1341</f>
        <v>12</v>
      </c>
      <c r="I1343" s="41">
        <f>+SUM(e!H1341:K1341)</f>
        <v>17</v>
      </c>
      <c r="J1343" s="41">
        <f>+SUM(e!L1341:O1341)</f>
        <v>220364</v>
      </c>
      <c r="K1343" s="41">
        <f>+e!P1341</f>
        <v>256891</v>
      </c>
      <c r="L1343" s="41">
        <f>+SUM(e!Q1341:R1341)</f>
        <v>1441749</v>
      </c>
      <c r="M1343" s="31">
        <f>+IFERROR(ROUND(e!P1341/e!S1341,0),0)</f>
        <v>21408</v>
      </c>
      <c r="N1343" s="30">
        <f>+IFERROR(ROUND(SUM(e!T1341:V1341)/e!S1341,0),0)</f>
        <v>137</v>
      </c>
      <c r="O1343" s="30">
        <f>+IFERROR(ROUND(e!W1341/e!G1341*100,1),0)</f>
        <v>0</v>
      </c>
      <c r="P1343" s="41">
        <f>+e!X1341</f>
        <v>4</v>
      </c>
      <c r="Q1343" s="30">
        <f>+IFERROR(ROUND(e!Z1341/e!Y1341*100,1),0)</f>
        <v>0</v>
      </c>
      <c r="R1343" s="30">
        <f>+IFERROR(ROUND(e!AB1341/e!AA1341*100,1),0)</f>
        <v>0</v>
      </c>
      <c r="S1343" s="30">
        <f>+IFERROR(ROUND(SUM(e!AC1341:AF1341)/J1343*100,1),0)</f>
        <v>0</v>
      </c>
      <c r="T1343" s="30">
        <f>+IFERROR(ROUND(e!AG1341/e!Y1341*100,1),0)</f>
        <v>0</v>
      </c>
      <c r="U1343" s="30">
        <f>+IFERROR(ROUND(e!AH1341/SUM(e!AH1341:AJ1341)*100,1),0)</f>
        <v>0</v>
      </c>
      <c r="V1343" s="30">
        <f>+IFERROR(ROUND(e!AK1341/SUM(e!AK1341:AQ1341)*100,1),0)</f>
        <v>0</v>
      </c>
      <c r="W1343" s="30">
        <f>+IFERROR(ROUND(SUM(e!AR1341:BG1341)/J1343*100,1),0)</f>
        <v>1.2</v>
      </c>
      <c r="X1343" s="30">
        <f>+IFERROR(ROUND(SUM(e!BH1341:BI1341)/SUM(e!BJ1341:BK1341)*100,1),0)</f>
        <v>95.8</v>
      </c>
      <c r="Y1343" s="30">
        <f t="shared" si="125"/>
        <v>561.20000000000005</v>
      </c>
      <c r="Z1343" s="30">
        <f t="shared" si="126"/>
        <v>82</v>
      </c>
      <c r="AA1343" s="30">
        <f>+IFERROR(ROUND(K1343/SUM(e!T1341:V1341),1),0)</f>
        <v>156.5</v>
      </c>
      <c r="AB1343" s="42">
        <f>+IFERROR(ROUND((SUM(e!BJ1341:BK1341)-SUM(e!BL1341:BO1341))/SUM(e!T1341:V1341),1),0)</f>
        <v>190.8</v>
      </c>
      <c r="AC1343" s="30">
        <f>+IFERROR(ROUND(e!BP1341/e!BQ1341*100,1),0)</f>
        <v>51.3</v>
      </c>
      <c r="AD1343" s="101">
        <f>+e!BR1341</f>
        <v>0</v>
      </c>
      <c r="AF1343" s="5"/>
      <c r="AG1343" s="29"/>
      <c r="BG1343" s="5"/>
      <c r="BH1343" s="29"/>
      <c r="CH1343" s="5"/>
      <c r="CI1343" s="29"/>
    </row>
    <row r="1344" spans="2:87">
      <c r="B1344" s="40" t="s">
        <v>2815</v>
      </c>
      <c r="C1344" s="30" t="s">
        <v>2816</v>
      </c>
      <c r="D1344" s="30" t="s">
        <v>1280</v>
      </c>
      <c r="E1344" s="30" t="s">
        <v>2817</v>
      </c>
      <c r="F1344" s="30" t="str">
        <f t="shared" si="124"/>
        <v>宮崎県宮崎市</v>
      </c>
      <c r="G1344" s="41">
        <f>+e!F1342</f>
        <v>395498</v>
      </c>
      <c r="H1344" s="41">
        <f>+e!G1342</f>
        <v>157</v>
      </c>
      <c r="I1344" s="41">
        <f>+SUM(e!H1342:K1342)</f>
        <v>8</v>
      </c>
      <c r="J1344" s="41">
        <f>+SUM(e!L1342:O1342)</f>
        <v>2603045</v>
      </c>
      <c r="K1344" s="41">
        <f>+e!P1342</f>
        <v>7103970</v>
      </c>
      <c r="L1344" s="41">
        <f>+SUM(e!Q1342:R1342)</f>
        <v>37599469</v>
      </c>
      <c r="M1344" s="31">
        <f>+IFERROR(ROUND(e!P1342/e!S1342,0),0)</f>
        <v>65778</v>
      </c>
      <c r="N1344" s="30">
        <f>+IFERROR(ROUND(SUM(e!T1342:V1342)/e!S1342,0),0)</f>
        <v>403</v>
      </c>
      <c r="O1344" s="30">
        <f>+IFERROR(ROUND(e!W1342/e!G1342*100,1),0)</f>
        <v>63.1</v>
      </c>
      <c r="P1344" s="41">
        <f>+e!X1342</f>
        <v>17</v>
      </c>
      <c r="Q1344" s="30">
        <f>+IFERROR(ROUND(e!Z1342/e!Y1342*100,1),0)</f>
        <v>0</v>
      </c>
      <c r="R1344" s="30">
        <f>+IFERROR(ROUND(e!AB1342/e!AA1342*100,1),0)</f>
        <v>22.9</v>
      </c>
      <c r="S1344" s="30">
        <f>+IFERROR(ROUND(SUM(e!AC1342:AF1342)/J1344*100,1),0)</f>
        <v>18.899999999999999</v>
      </c>
      <c r="T1344" s="30">
        <f>+IFERROR(ROUND(e!AG1342/e!Y1342*100,1),0)</f>
        <v>6.6</v>
      </c>
      <c r="U1344" s="30">
        <f>+IFERROR(ROUND(e!AH1342/SUM(e!AH1342:AJ1342)*100,1),0)</f>
        <v>24.1</v>
      </c>
      <c r="V1344" s="30">
        <f>+IFERROR(ROUND(e!AK1342/SUM(e!AK1342:AQ1342)*100,1),0)</f>
        <v>79.5</v>
      </c>
      <c r="W1344" s="30">
        <f>+IFERROR(ROUND(SUM(e!AR1342:BG1342)/J1344*100,1),0)</f>
        <v>11.5</v>
      </c>
      <c r="X1344" s="30">
        <f>+IFERROR(ROUND(SUM(e!BH1342:BI1342)/SUM(e!BJ1342:BK1342)*100,1),0)</f>
        <v>119.5</v>
      </c>
      <c r="Y1344" s="30">
        <f t="shared" si="125"/>
        <v>529.29999999999995</v>
      </c>
      <c r="Z1344" s="30">
        <f t="shared" si="126"/>
        <v>111.9</v>
      </c>
      <c r="AA1344" s="30">
        <f>+IFERROR(ROUND(K1344/SUM(e!T1342:V1342),1),0)</f>
        <v>163.30000000000001</v>
      </c>
      <c r="AB1344" s="42">
        <f>+IFERROR(ROUND((SUM(e!BJ1342:BK1342)-SUM(e!BL1342:BO1342))/SUM(e!T1342:V1342),1),0)</f>
        <v>145.9</v>
      </c>
      <c r="AC1344" s="30">
        <f>+IFERROR(ROUND(e!BP1342/e!BQ1342*100,1),0)</f>
        <v>272.60000000000002</v>
      </c>
      <c r="AD1344" s="101">
        <f>+e!BR1342</f>
        <v>0</v>
      </c>
      <c r="AF1344" s="5"/>
      <c r="AG1344" s="29"/>
      <c r="BG1344" s="5"/>
      <c r="BH1344" s="29"/>
      <c r="CH1344" s="5"/>
      <c r="CI1344" s="29"/>
    </row>
    <row r="1345" spans="2:87">
      <c r="B1345" s="40" t="s">
        <v>2815</v>
      </c>
      <c r="C1345" s="30" t="s">
        <v>2816</v>
      </c>
      <c r="D1345" s="30" t="s">
        <v>1282</v>
      </c>
      <c r="E1345" s="30" t="s">
        <v>2818</v>
      </c>
      <c r="F1345" s="30" t="str">
        <f t="shared" si="124"/>
        <v>宮崎県延岡市</v>
      </c>
      <c r="G1345" s="41">
        <f>+e!F1343</f>
        <v>116912</v>
      </c>
      <c r="H1345" s="41">
        <f>+e!G1343</f>
        <v>51</v>
      </c>
      <c r="I1345" s="41">
        <f>+SUM(e!H1343:K1343)</f>
        <v>12</v>
      </c>
      <c r="J1345" s="41">
        <f>+SUM(e!L1343:O1343)</f>
        <v>1023141</v>
      </c>
      <c r="K1345" s="41">
        <f>+e!P1343</f>
        <v>2129539</v>
      </c>
      <c r="L1345" s="41">
        <f>+SUM(e!Q1343:R1343)</f>
        <v>8958729</v>
      </c>
      <c r="M1345" s="31">
        <f>+IFERROR(ROUND(e!P1343/e!S1343,0),0)</f>
        <v>64531</v>
      </c>
      <c r="N1345" s="30">
        <f>+IFERROR(ROUND(SUM(e!T1343:V1343)/e!S1343,0),0)</f>
        <v>432</v>
      </c>
      <c r="O1345" s="30">
        <f>+IFERROR(ROUND(e!W1343/e!G1343*100,1),0)</f>
        <v>54.9</v>
      </c>
      <c r="P1345" s="41">
        <f>+e!X1343</f>
        <v>5</v>
      </c>
      <c r="Q1345" s="30">
        <f>+IFERROR(ROUND(e!Z1343/e!Y1343*100,1),0)</f>
        <v>0</v>
      </c>
      <c r="R1345" s="30">
        <f>+IFERROR(ROUND(e!AB1343/e!AA1343*100,1),0)</f>
        <v>35.200000000000003</v>
      </c>
      <c r="S1345" s="30">
        <f>+IFERROR(ROUND(SUM(e!AC1343:AF1343)/J1345*100,1),0)</f>
        <v>10.9</v>
      </c>
      <c r="T1345" s="30">
        <f>+IFERROR(ROUND(e!AG1343/e!Y1343*100,1),0)</f>
        <v>27.8</v>
      </c>
      <c r="U1345" s="30">
        <f>+IFERROR(ROUND(e!AH1343/SUM(e!AH1343:AJ1343)*100,1),0)</f>
        <v>38.700000000000003</v>
      </c>
      <c r="V1345" s="30">
        <f>+IFERROR(ROUND(e!AK1343/SUM(e!AK1343:AQ1343)*100,1),0)</f>
        <v>55</v>
      </c>
      <c r="W1345" s="30">
        <f>+IFERROR(ROUND(SUM(e!AR1343:BG1343)/J1345*100,1),0)</f>
        <v>25.3</v>
      </c>
      <c r="X1345" s="30">
        <f>+IFERROR(ROUND(SUM(e!BH1343:BI1343)/SUM(e!BJ1343:BK1343)*100,1),0)</f>
        <v>116.7</v>
      </c>
      <c r="Y1345" s="30">
        <f t="shared" si="125"/>
        <v>420.7</v>
      </c>
      <c r="Z1345" s="30">
        <f t="shared" si="126"/>
        <v>113.4</v>
      </c>
      <c r="AA1345" s="30">
        <f>+IFERROR(ROUND(K1345/SUM(e!T1343:V1343),1),0)</f>
        <v>149.4</v>
      </c>
      <c r="AB1345" s="42">
        <f>+IFERROR(ROUND((SUM(e!BJ1343:BK1343)-SUM(e!BL1343:BO1343))/SUM(e!T1343:V1343),1),0)</f>
        <v>131.80000000000001</v>
      </c>
      <c r="AC1345" s="30">
        <f>+IFERROR(ROUND(e!BP1343/e!BQ1343*100,1),0)</f>
        <v>243.6</v>
      </c>
      <c r="AD1345" s="101">
        <f>+e!BR1343</f>
        <v>0</v>
      </c>
      <c r="AF1345" s="5"/>
      <c r="AG1345" s="29"/>
      <c r="BG1345" s="5"/>
      <c r="BH1345" s="29"/>
      <c r="CH1345" s="5"/>
      <c r="CI1345" s="29"/>
    </row>
    <row r="1346" spans="2:87">
      <c r="B1346" s="40" t="s">
        <v>2815</v>
      </c>
      <c r="C1346" s="30" t="s">
        <v>2816</v>
      </c>
      <c r="D1346" s="30" t="s">
        <v>1284</v>
      </c>
      <c r="E1346" s="30" t="s">
        <v>2819</v>
      </c>
      <c r="F1346" s="30" t="str">
        <f t="shared" si="124"/>
        <v>宮崎県日南市</v>
      </c>
      <c r="G1346" s="41">
        <f>+e!F1344</f>
        <v>50510</v>
      </c>
      <c r="H1346" s="41">
        <f>+e!G1344</f>
        <v>26</v>
      </c>
      <c r="I1346" s="41">
        <f>+SUM(e!H1344:K1344)</f>
        <v>12</v>
      </c>
      <c r="J1346" s="41">
        <f>+SUM(e!L1344:O1344)</f>
        <v>554626</v>
      </c>
      <c r="K1346" s="41">
        <f>+e!P1344</f>
        <v>982943</v>
      </c>
      <c r="L1346" s="41">
        <f>+SUM(e!Q1344:R1344)</f>
        <v>6566436</v>
      </c>
      <c r="M1346" s="31">
        <f>+IFERROR(ROUND(e!P1344/e!S1344,0),0)</f>
        <v>42737</v>
      </c>
      <c r="N1346" s="30">
        <f>+IFERROR(ROUND(SUM(e!T1344:V1344)/e!S1344,0),0)</f>
        <v>268</v>
      </c>
      <c r="O1346" s="30">
        <f>+IFERROR(ROUND(e!W1344/e!G1344*100,1),0)</f>
        <v>30.8</v>
      </c>
      <c r="P1346" s="41">
        <f>+e!X1344</f>
        <v>23</v>
      </c>
      <c r="Q1346" s="30">
        <f>+IFERROR(ROUND(e!Z1344/e!Y1344*100,1),0)</f>
        <v>0</v>
      </c>
      <c r="R1346" s="30">
        <f>+IFERROR(ROUND(e!AB1344/e!AA1344*100,1),0)</f>
        <v>88.5</v>
      </c>
      <c r="S1346" s="30">
        <f>+IFERROR(ROUND(SUM(e!AC1344:AF1344)/J1346*100,1),0)</f>
        <v>15</v>
      </c>
      <c r="T1346" s="30">
        <f>+IFERROR(ROUND(e!AG1344/e!Y1344*100,1),0)</f>
        <v>70.099999999999994</v>
      </c>
      <c r="U1346" s="30">
        <f>+IFERROR(ROUND(e!AH1344/SUM(e!AH1344:AJ1344)*100,1),0)</f>
        <v>70.099999999999994</v>
      </c>
      <c r="V1346" s="30">
        <f>+IFERROR(ROUND(e!AK1344/SUM(e!AK1344:AQ1344)*100,1),0)</f>
        <v>16.600000000000001</v>
      </c>
      <c r="W1346" s="30">
        <f>+IFERROR(ROUND(SUM(e!AR1344:BG1344)/J1346*100,1),0)</f>
        <v>8.4</v>
      </c>
      <c r="X1346" s="30">
        <f>+IFERROR(ROUND(SUM(e!BH1344:BI1344)/SUM(e!BJ1344:BK1344)*100,1),0)</f>
        <v>101.6</v>
      </c>
      <c r="Y1346" s="30">
        <f t="shared" si="125"/>
        <v>668</v>
      </c>
      <c r="Z1346" s="30">
        <f t="shared" si="126"/>
        <v>98.3</v>
      </c>
      <c r="AA1346" s="30">
        <f>+IFERROR(ROUND(K1346/SUM(e!T1344:V1344),1),0)</f>
        <v>159.69999999999999</v>
      </c>
      <c r="AB1346" s="42">
        <f>+IFERROR(ROUND((SUM(e!BJ1344:BK1344)-SUM(e!BL1344:BO1344))/SUM(e!T1344:V1344),1),0)</f>
        <v>162.4</v>
      </c>
      <c r="AC1346" s="30">
        <f>+IFERROR(ROUND(e!BP1344/e!BQ1344*100,1),0)</f>
        <v>210.1</v>
      </c>
      <c r="AD1346" s="101">
        <f>+e!BR1344</f>
        <v>0</v>
      </c>
      <c r="AF1346" s="5"/>
      <c r="AG1346" s="29"/>
      <c r="BG1346" s="5"/>
      <c r="BH1346" s="29"/>
      <c r="CH1346" s="5"/>
      <c r="CI1346" s="29"/>
    </row>
    <row r="1347" spans="2:87">
      <c r="B1347" s="40" t="s">
        <v>2815</v>
      </c>
      <c r="C1347" s="30" t="s">
        <v>2816</v>
      </c>
      <c r="D1347" s="30" t="s">
        <v>1286</v>
      </c>
      <c r="E1347" s="30" t="s">
        <v>2820</v>
      </c>
      <c r="F1347" s="30" t="str">
        <f t="shared" si="124"/>
        <v>宮崎県都城市</v>
      </c>
      <c r="G1347" s="41">
        <f>+e!F1345</f>
        <v>148152</v>
      </c>
      <c r="H1347" s="41">
        <f>+e!G1345</f>
        <v>56</v>
      </c>
      <c r="I1347" s="41">
        <f>+SUM(e!H1345:K1345)</f>
        <v>9</v>
      </c>
      <c r="J1347" s="41">
        <f>+SUM(e!L1345:O1345)</f>
        <v>1612684</v>
      </c>
      <c r="K1347" s="41">
        <f>+e!P1345</f>
        <v>2065612</v>
      </c>
      <c r="L1347" s="41">
        <f>+SUM(e!Q1345:R1345)</f>
        <v>9028669</v>
      </c>
      <c r="M1347" s="31">
        <f>+IFERROR(ROUND(e!P1345/e!S1345,0),0)</f>
        <v>46946</v>
      </c>
      <c r="N1347" s="30">
        <f>+IFERROR(ROUND(SUM(e!T1345:V1345)/e!S1345,0),0)</f>
        <v>364</v>
      </c>
      <c r="O1347" s="30">
        <f>+IFERROR(ROUND(e!W1345/e!G1345*100,1),0)</f>
        <v>35.700000000000003</v>
      </c>
      <c r="P1347" s="41">
        <f>+e!X1345</f>
        <v>8</v>
      </c>
      <c r="Q1347" s="30">
        <f>+IFERROR(ROUND(e!Z1345/e!Y1345*100,1),0)</f>
        <v>0</v>
      </c>
      <c r="R1347" s="30">
        <f>+IFERROR(ROUND(e!AB1345/e!AA1345*100,1),0)</f>
        <v>42.8</v>
      </c>
      <c r="S1347" s="30">
        <f>+IFERROR(ROUND(SUM(e!AC1345:AF1345)/J1347*100,1),0)</f>
        <v>20.9</v>
      </c>
      <c r="T1347" s="30">
        <f>+IFERROR(ROUND(e!AG1345/e!Y1345*100,1),0)</f>
        <v>0</v>
      </c>
      <c r="U1347" s="30">
        <f>+IFERROR(ROUND(e!AH1345/SUM(e!AH1345:AJ1345)*100,1),0)</f>
        <v>0</v>
      </c>
      <c r="V1347" s="30">
        <f>+IFERROR(ROUND(e!AK1345/SUM(e!AK1345:AQ1345)*100,1),0)</f>
        <v>0</v>
      </c>
      <c r="W1347" s="30">
        <f>+IFERROR(ROUND(SUM(e!AR1345:BG1345)/J1347*100,1),0)</f>
        <v>7</v>
      </c>
      <c r="X1347" s="30">
        <f>+IFERROR(ROUND(SUM(e!BH1345:BI1345)/SUM(e!BJ1345:BK1345)*100,1),0)</f>
        <v>109.1</v>
      </c>
      <c r="Y1347" s="30">
        <f t="shared" si="125"/>
        <v>437.1</v>
      </c>
      <c r="Z1347" s="30">
        <f t="shared" si="126"/>
        <v>98.9</v>
      </c>
      <c r="AA1347" s="30">
        <f>+IFERROR(ROUND(K1347/SUM(e!T1345:V1345),1),0)</f>
        <v>129</v>
      </c>
      <c r="AB1347" s="42">
        <f>+IFERROR(ROUND((SUM(e!BJ1345:BK1345)-SUM(e!BL1345:BO1345))/SUM(e!T1345:V1345),1),0)</f>
        <v>130.5</v>
      </c>
      <c r="AC1347" s="30">
        <f>+IFERROR(ROUND(e!BP1345/e!BQ1345*100,1),0)</f>
        <v>405.9</v>
      </c>
      <c r="AD1347" s="101">
        <f>+e!BR1345</f>
        <v>0</v>
      </c>
      <c r="AF1347" s="5"/>
      <c r="AG1347" s="29"/>
      <c r="BG1347" s="5"/>
      <c r="BH1347" s="29"/>
      <c r="CH1347" s="5"/>
      <c r="CI1347" s="29"/>
    </row>
    <row r="1348" spans="2:87">
      <c r="B1348" s="40" t="s">
        <v>2815</v>
      </c>
      <c r="C1348" s="30" t="s">
        <v>2816</v>
      </c>
      <c r="D1348" s="30" t="s">
        <v>1288</v>
      </c>
      <c r="E1348" s="30" t="s">
        <v>2821</v>
      </c>
      <c r="F1348" s="30" t="str">
        <f t="shared" si="124"/>
        <v>宮崎県日向市</v>
      </c>
      <c r="G1348" s="41">
        <f>+e!F1346</f>
        <v>55762</v>
      </c>
      <c r="H1348" s="41">
        <f>+e!G1346</f>
        <v>22</v>
      </c>
      <c r="I1348" s="41">
        <f>+SUM(e!H1346:K1346)</f>
        <v>1</v>
      </c>
      <c r="J1348" s="41">
        <f>+SUM(e!L1346:O1346)</f>
        <v>390426</v>
      </c>
      <c r="K1348" s="41">
        <f>+e!P1346</f>
        <v>992008</v>
      </c>
      <c r="L1348" s="41">
        <f>+SUM(e!Q1346:R1346)</f>
        <v>3247673</v>
      </c>
      <c r="M1348" s="31">
        <f>+IFERROR(ROUND(e!P1346/e!S1346,0),0)</f>
        <v>62001</v>
      </c>
      <c r="N1348" s="30">
        <f>+IFERROR(ROUND(SUM(e!T1346:V1346)/e!S1346,0),0)</f>
        <v>443</v>
      </c>
      <c r="O1348" s="30">
        <f>+IFERROR(ROUND(e!W1346/e!G1346*100,1),0)</f>
        <v>18.2</v>
      </c>
      <c r="P1348" s="41">
        <f>+e!X1346</f>
        <v>4</v>
      </c>
      <c r="Q1348" s="30">
        <f>+IFERROR(ROUND(e!Z1346/e!Y1346*100,1),0)</f>
        <v>0</v>
      </c>
      <c r="R1348" s="30">
        <f>+IFERROR(ROUND(e!AB1346/e!AA1346*100,1),0)</f>
        <v>50</v>
      </c>
      <c r="S1348" s="30">
        <f>+IFERROR(ROUND(SUM(e!AC1346:AF1346)/J1348*100,1),0)</f>
        <v>25.6</v>
      </c>
      <c r="T1348" s="30">
        <f>+IFERROR(ROUND(e!AG1346/e!Y1346*100,1),0)</f>
        <v>0</v>
      </c>
      <c r="U1348" s="30">
        <f>+IFERROR(ROUND(e!AH1346/SUM(e!AH1346:AJ1346)*100,1),0)</f>
        <v>0</v>
      </c>
      <c r="V1348" s="30">
        <f>+IFERROR(ROUND(e!AK1346/SUM(e!AK1346:AQ1346)*100,1),0)</f>
        <v>0</v>
      </c>
      <c r="W1348" s="30">
        <f>+IFERROR(ROUND(SUM(e!AR1346:BG1346)/J1348*100,1),0)</f>
        <v>13.8</v>
      </c>
      <c r="X1348" s="30">
        <f>+IFERROR(ROUND(SUM(e!BH1346:BI1346)/SUM(e!BJ1346:BK1346)*100,1),0)</f>
        <v>107.3</v>
      </c>
      <c r="Y1348" s="30">
        <f t="shared" si="125"/>
        <v>327.39999999999998</v>
      </c>
      <c r="Z1348" s="30">
        <f t="shared" si="126"/>
        <v>98.7</v>
      </c>
      <c r="AA1348" s="30">
        <f>+IFERROR(ROUND(K1348/SUM(e!T1346:V1346),1),0)</f>
        <v>139.80000000000001</v>
      </c>
      <c r="AB1348" s="42">
        <f>+IFERROR(ROUND((SUM(e!BJ1346:BK1346)-SUM(e!BL1346:BO1346))/SUM(e!T1346:V1346),1),0)</f>
        <v>141.69999999999999</v>
      </c>
      <c r="AC1348" s="30">
        <f>+IFERROR(ROUND(e!BP1346/e!BQ1346*100,1),0)</f>
        <v>239.2</v>
      </c>
      <c r="AD1348" s="101">
        <f>+e!BR1346</f>
        <v>0</v>
      </c>
      <c r="AF1348" s="5"/>
      <c r="AG1348" s="29"/>
      <c r="BG1348" s="5"/>
      <c r="BH1348" s="29"/>
      <c r="CH1348" s="5"/>
      <c r="CI1348" s="29"/>
    </row>
    <row r="1349" spans="2:87">
      <c r="B1349" s="40" t="s">
        <v>2815</v>
      </c>
      <c r="C1349" s="30" t="s">
        <v>2816</v>
      </c>
      <c r="D1349" s="30" t="s">
        <v>1290</v>
      </c>
      <c r="E1349" s="30" t="s">
        <v>2822</v>
      </c>
      <c r="F1349" s="30" t="str">
        <f t="shared" si="124"/>
        <v>宮崎県高原町</v>
      </c>
      <c r="G1349" s="41">
        <f>+e!F1347</f>
        <v>8664</v>
      </c>
      <c r="H1349" s="41">
        <f>+e!G1347</f>
        <v>5</v>
      </c>
      <c r="I1349" s="41">
        <f>+SUM(e!H1347:K1347)</f>
        <v>6</v>
      </c>
      <c r="J1349" s="41">
        <f>+SUM(e!L1347:O1347)</f>
        <v>199702</v>
      </c>
      <c r="K1349" s="41">
        <f>+e!P1347</f>
        <v>168988</v>
      </c>
      <c r="L1349" s="41">
        <f>+SUM(e!Q1347:R1347)</f>
        <v>847849</v>
      </c>
      <c r="M1349" s="31">
        <f>+IFERROR(ROUND(e!P1347/e!S1347,0),0)</f>
        <v>33798</v>
      </c>
      <c r="N1349" s="30">
        <f>+IFERROR(ROUND(SUM(e!T1347:V1347)/e!S1347,0),0)</f>
        <v>243</v>
      </c>
      <c r="O1349" s="30">
        <f>+IFERROR(ROUND(e!W1347/e!G1347*100,1),0)</f>
        <v>40</v>
      </c>
      <c r="P1349" s="41">
        <f>+e!X1347</f>
        <v>4</v>
      </c>
      <c r="Q1349" s="30">
        <f>+IFERROR(ROUND(e!Z1347/e!Y1347*100,1),0)</f>
        <v>0</v>
      </c>
      <c r="R1349" s="30">
        <f>+IFERROR(ROUND(e!AB1347/e!AA1347*100,1),0)</f>
        <v>0</v>
      </c>
      <c r="S1349" s="30">
        <f>+IFERROR(ROUND(SUM(e!AC1347:AF1347)/J1349*100,1),0)</f>
        <v>13.4</v>
      </c>
      <c r="T1349" s="30">
        <f>+IFERROR(ROUND(e!AG1347/e!Y1347*100,1),0)</f>
        <v>100</v>
      </c>
      <c r="U1349" s="30">
        <f>+IFERROR(ROUND(e!AH1347/SUM(e!AH1347:AJ1347)*100,1),0)</f>
        <v>0</v>
      </c>
      <c r="V1349" s="30">
        <f>+IFERROR(ROUND(e!AK1347/SUM(e!AK1347:AQ1347)*100,1),0)</f>
        <v>22.4</v>
      </c>
      <c r="W1349" s="30">
        <f>+IFERROR(ROUND(SUM(e!AR1347:BG1347)/J1349*100,1),0)</f>
        <v>4.3</v>
      </c>
      <c r="X1349" s="30">
        <f>+IFERROR(ROUND(SUM(e!BH1347:BI1347)/SUM(e!BJ1347:BK1347)*100,1),0)</f>
        <v>108.4</v>
      </c>
      <c r="Y1349" s="30">
        <f t="shared" si="125"/>
        <v>501.7</v>
      </c>
      <c r="Z1349" s="30">
        <f t="shared" si="126"/>
        <v>107.8</v>
      </c>
      <c r="AA1349" s="30">
        <f>+IFERROR(ROUND(K1349/SUM(e!T1347:V1347),1),0)</f>
        <v>139.19999999999999</v>
      </c>
      <c r="AB1349" s="42">
        <f>+IFERROR(ROUND((SUM(e!BJ1347:BK1347)-SUM(e!BL1347:BO1347))/SUM(e!T1347:V1347),1),0)</f>
        <v>129.1</v>
      </c>
      <c r="AC1349" s="30">
        <f>+IFERROR(ROUND(e!BP1347/e!BQ1347*100,1),0)</f>
        <v>366</v>
      </c>
      <c r="AD1349" s="101">
        <f>+e!BR1347</f>
        <v>0</v>
      </c>
      <c r="AF1349" s="5"/>
      <c r="AG1349" s="29"/>
      <c r="BG1349" s="5"/>
      <c r="BH1349" s="29"/>
      <c r="CH1349" s="5"/>
      <c r="CI1349" s="29"/>
    </row>
    <row r="1350" spans="2:87">
      <c r="B1350" s="40" t="s">
        <v>2815</v>
      </c>
      <c r="C1350" s="30" t="s">
        <v>2816</v>
      </c>
      <c r="D1350" s="30" t="s">
        <v>1292</v>
      </c>
      <c r="E1350" s="30" t="s">
        <v>2823</v>
      </c>
      <c r="F1350" s="30" t="str">
        <f t="shared" ref="F1350:F1413" si="127">+C1350&amp;E1350</f>
        <v>宮崎県串間市</v>
      </c>
      <c r="G1350" s="41">
        <f>+e!F1348</f>
        <v>16909</v>
      </c>
      <c r="H1350" s="41">
        <f>+e!G1348</f>
        <v>8</v>
      </c>
      <c r="I1350" s="41">
        <f>+SUM(e!H1348:K1348)</f>
        <v>6</v>
      </c>
      <c r="J1350" s="41">
        <f>+SUM(e!L1348:O1348)</f>
        <v>318663</v>
      </c>
      <c r="K1350" s="41">
        <f>+e!P1348</f>
        <v>368794</v>
      </c>
      <c r="L1350" s="41">
        <f>+SUM(e!Q1348:R1348)</f>
        <v>1967699</v>
      </c>
      <c r="M1350" s="31">
        <f>+IFERROR(ROUND(e!P1348/e!S1348,0),0)</f>
        <v>92199</v>
      </c>
      <c r="N1350" s="30">
        <f>+IFERROR(ROUND(SUM(e!T1348:V1348)/e!S1348,0),0)</f>
        <v>448</v>
      </c>
      <c r="O1350" s="30">
        <f>+IFERROR(ROUND(e!W1348/e!G1348*100,1),0)</f>
        <v>25</v>
      </c>
      <c r="P1350" s="41">
        <f>+e!X1348</f>
        <v>3</v>
      </c>
      <c r="Q1350" s="30">
        <f>+IFERROR(ROUND(e!Z1348/e!Y1348*100,1),0)</f>
        <v>0</v>
      </c>
      <c r="R1350" s="30">
        <f>+IFERROR(ROUND(e!AB1348/e!AA1348*100,1),0)</f>
        <v>23.7</v>
      </c>
      <c r="S1350" s="30">
        <f>+IFERROR(ROUND(SUM(e!AC1348:AF1348)/J1350*100,1),0)</f>
        <v>0</v>
      </c>
      <c r="T1350" s="30">
        <f>+IFERROR(ROUND(e!AG1348/e!Y1348*100,1),0)</f>
        <v>97.4</v>
      </c>
      <c r="U1350" s="30">
        <f>+IFERROR(ROUND(e!AH1348/SUM(e!AH1348:AJ1348)*100,1),0)</f>
        <v>0</v>
      </c>
      <c r="V1350" s="30">
        <f>+IFERROR(ROUND(e!AK1348/SUM(e!AK1348:AQ1348)*100,1),0)</f>
        <v>9.6</v>
      </c>
      <c r="W1350" s="30">
        <f>+IFERROR(ROUND(SUM(e!AR1348:BG1348)/J1350*100,1),0)</f>
        <v>18.399999999999999</v>
      </c>
      <c r="X1350" s="30">
        <f>+IFERROR(ROUND(SUM(e!BH1348:BI1348)/SUM(e!BJ1348:BK1348)*100,1),0)</f>
        <v>110.6</v>
      </c>
      <c r="Y1350" s="30">
        <f t="shared" ref="Y1350:Y1413" si="128">+IFERROR(ROUND(L1350/K1350*100,1),0)</f>
        <v>533.5</v>
      </c>
      <c r="Z1350" s="30">
        <f t="shared" ref="Z1350:Z1413" si="129">+IFERROR(ROUND(AA1350/AB1350*100,1),0)</f>
        <v>90.5</v>
      </c>
      <c r="AA1350" s="30">
        <f>+IFERROR(ROUND(K1350/SUM(e!T1348:V1348),1),0)</f>
        <v>205.8</v>
      </c>
      <c r="AB1350" s="42">
        <f>+IFERROR(ROUND((SUM(e!BJ1348:BK1348)-SUM(e!BL1348:BO1348))/SUM(e!T1348:V1348),1),0)</f>
        <v>227.5</v>
      </c>
      <c r="AC1350" s="30">
        <f>+IFERROR(ROUND(e!BP1348/e!BQ1348*100,1),0)</f>
        <v>308.8</v>
      </c>
      <c r="AD1350" s="101">
        <f>+e!BR1348</f>
        <v>0</v>
      </c>
      <c r="AF1350" s="5"/>
      <c r="AG1350" s="29"/>
      <c r="BG1350" s="5"/>
      <c r="BH1350" s="29"/>
      <c r="CH1350" s="5"/>
      <c r="CI1350" s="29"/>
    </row>
    <row r="1351" spans="2:87">
      <c r="B1351" s="40" t="s">
        <v>2815</v>
      </c>
      <c r="C1351" s="30" t="s">
        <v>2816</v>
      </c>
      <c r="D1351" s="30" t="s">
        <v>1294</v>
      </c>
      <c r="E1351" s="30" t="s">
        <v>2824</v>
      </c>
      <c r="F1351" s="30" t="str">
        <f t="shared" si="127"/>
        <v>宮崎県小林市</v>
      </c>
      <c r="G1351" s="41">
        <f>+e!F1349</f>
        <v>42822</v>
      </c>
      <c r="H1351" s="41">
        <f>+e!G1349</f>
        <v>22</v>
      </c>
      <c r="I1351" s="41">
        <f>+SUM(e!H1349:K1349)</f>
        <v>29</v>
      </c>
      <c r="J1351" s="41">
        <f>+SUM(e!L1349:O1349)</f>
        <v>549334</v>
      </c>
      <c r="K1351" s="41">
        <f>+e!P1349</f>
        <v>701094</v>
      </c>
      <c r="L1351" s="41">
        <f>+SUM(e!Q1349:R1349)</f>
        <v>5289906</v>
      </c>
      <c r="M1351" s="31">
        <f>+IFERROR(ROUND(e!P1349/e!S1349,0),0)</f>
        <v>50078</v>
      </c>
      <c r="N1351" s="30">
        <f>+IFERROR(ROUND(SUM(e!T1349:V1349)/e!S1349,0),0)</f>
        <v>417</v>
      </c>
      <c r="O1351" s="30">
        <f>+IFERROR(ROUND(e!W1349/e!G1349*100,1),0)</f>
        <v>27.3</v>
      </c>
      <c r="P1351" s="41">
        <f>+e!X1349</f>
        <v>5</v>
      </c>
      <c r="Q1351" s="30">
        <f>+IFERROR(ROUND(e!Z1349/e!Y1349*100,1),0)</f>
        <v>0</v>
      </c>
      <c r="R1351" s="30">
        <f>+IFERROR(ROUND(e!AB1349/e!AA1349*100,1),0)</f>
        <v>12.7</v>
      </c>
      <c r="S1351" s="30">
        <f>+IFERROR(ROUND(SUM(e!AC1349:AF1349)/J1351*100,1),0)</f>
        <v>13.8</v>
      </c>
      <c r="T1351" s="30">
        <f>+IFERROR(ROUND(e!AG1349/e!Y1349*100,1),0)</f>
        <v>9.3000000000000007</v>
      </c>
      <c r="U1351" s="30">
        <f>+IFERROR(ROUND(e!AH1349/SUM(e!AH1349:AJ1349)*100,1),0)</f>
        <v>10</v>
      </c>
      <c r="V1351" s="30">
        <f>+IFERROR(ROUND(e!AK1349/SUM(e!AK1349:AQ1349)*100,1),0)</f>
        <v>7.8</v>
      </c>
      <c r="W1351" s="30">
        <f>+IFERROR(ROUND(SUM(e!AR1349:BG1349)/J1351*100,1),0)</f>
        <v>8.4</v>
      </c>
      <c r="X1351" s="30">
        <f>+IFERROR(ROUND(SUM(e!BH1349:BI1349)/SUM(e!BJ1349:BK1349)*100,1),0)</f>
        <v>101.5</v>
      </c>
      <c r="Y1351" s="30">
        <f t="shared" si="128"/>
        <v>754.5</v>
      </c>
      <c r="Z1351" s="30">
        <f t="shared" si="129"/>
        <v>93.8</v>
      </c>
      <c r="AA1351" s="30">
        <f>+IFERROR(ROUND(K1351/SUM(e!T1349:V1349),1),0)</f>
        <v>120.1</v>
      </c>
      <c r="AB1351" s="42">
        <f>+IFERROR(ROUND((SUM(e!BJ1349:BK1349)-SUM(e!BL1349:BO1349))/SUM(e!T1349:V1349),1),0)</f>
        <v>128</v>
      </c>
      <c r="AC1351" s="30">
        <f>+IFERROR(ROUND(e!BP1349/e!BQ1349*100,1),0)</f>
        <v>175.1</v>
      </c>
      <c r="AD1351" s="101">
        <f>+e!BR1349</f>
        <v>24932</v>
      </c>
      <c r="AF1351" s="5"/>
      <c r="AG1351" s="29"/>
      <c r="BG1351" s="5"/>
      <c r="BH1351" s="29"/>
      <c r="CH1351" s="5"/>
      <c r="CI1351" s="29"/>
    </row>
    <row r="1352" spans="2:87">
      <c r="B1352" s="40" t="s">
        <v>2815</v>
      </c>
      <c r="C1352" s="30" t="s">
        <v>2816</v>
      </c>
      <c r="D1352" s="30" t="s">
        <v>1296</v>
      </c>
      <c r="E1352" s="30" t="s">
        <v>2825</v>
      </c>
      <c r="F1352" s="30" t="str">
        <f t="shared" si="127"/>
        <v>宮崎県高千穂町</v>
      </c>
      <c r="G1352" s="41">
        <f>+e!F1350</f>
        <v>5951</v>
      </c>
      <c r="H1352" s="41">
        <f>+e!G1350</f>
        <v>6</v>
      </c>
      <c r="I1352" s="41">
        <f>+SUM(e!H1350:K1350)</f>
        <v>1</v>
      </c>
      <c r="J1352" s="41">
        <f>+SUM(e!L1350:O1350)</f>
        <v>67115</v>
      </c>
      <c r="K1352" s="41">
        <f>+e!P1350</f>
        <v>127608</v>
      </c>
      <c r="L1352" s="41">
        <f>+SUM(e!Q1350:R1350)</f>
        <v>169573</v>
      </c>
      <c r="M1352" s="31">
        <f>+IFERROR(ROUND(e!P1350/e!S1350,0),0)</f>
        <v>21268</v>
      </c>
      <c r="N1352" s="30">
        <f>+IFERROR(ROUND(SUM(e!T1350:V1350)/e!S1350,0),0)</f>
        <v>147</v>
      </c>
      <c r="O1352" s="30">
        <f>+IFERROR(ROUND(e!W1350/e!G1350*100,1),0)</f>
        <v>33.299999999999997</v>
      </c>
      <c r="P1352" s="41">
        <f>+e!X1350</f>
        <v>16</v>
      </c>
      <c r="Q1352" s="30">
        <f>+IFERROR(ROUND(e!Z1350/e!Y1350*100,1),0)</f>
        <v>0</v>
      </c>
      <c r="R1352" s="30">
        <f>+IFERROR(ROUND(e!AB1350/e!AA1350*100,1),0)</f>
        <v>30</v>
      </c>
      <c r="S1352" s="30">
        <f>+IFERROR(ROUND(SUM(e!AC1350:AF1350)/J1352*100,1),0)</f>
        <v>39.799999999999997</v>
      </c>
      <c r="T1352" s="30">
        <f>+IFERROR(ROUND(e!AG1350/e!Y1350*100,1),0)</f>
        <v>0</v>
      </c>
      <c r="U1352" s="30">
        <f>+IFERROR(ROUND(e!AH1350/SUM(e!AH1350:AJ1350)*100,1),0)</f>
        <v>0</v>
      </c>
      <c r="V1352" s="30">
        <f>+IFERROR(ROUND(e!AK1350/SUM(e!AK1350:AQ1350)*100,1),0)</f>
        <v>0</v>
      </c>
      <c r="W1352" s="30">
        <f>+IFERROR(ROUND(SUM(e!AR1350:BG1350)/J1352*100,1),0)</f>
        <v>2.4</v>
      </c>
      <c r="X1352" s="30">
        <f>+IFERROR(ROUND(SUM(e!BH1350:BI1350)/SUM(e!BJ1350:BK1350)*100,1),0)</f>
        <v>120.1</v>
      </c>
      <c r="Y1352" s="30">
        <f t="shared" si="128"/>
        <v>132.9</v>
      </c>
      <c r="Z1352" s="30">
        <f t="shared" si="129"/>
        <v>114.7</v>
      </c>
      <c r="AA1352" s="30">
        <f>+IFERROR(ROUND(K1352/SUM(e!T1350:V1350),1),0)</f>
        <v>145</v>
      </c>
      <c r="AB1352" s="42">
        <f>+IFERROR(ROUND((SUM(e!BJ1350:BK1350)-SUM(e!BL1350:BO1350))/SUM(e!T1350:V1350),1),0)</f>
        <v>126.4</v>
      </c>
      <c r="AC1352" s="30">
        <f>+IFERROR(ROUND(e!BP1350/e!BQ1350*100,1),0)</f>
        <v>802.3</v>
      </c>
      <c r="AD1352" s="101">
        <f>+e!BR1350</f>
        <v>0</v>
      </c>
      <c r="AF1352" s="5"/>
      <c r="AG1352" s="29"/>
      <c r="BG1352" s="5"/>
      <c r="BH1352" s="29"/>
      <c r="CH1352" s="5"/>
      <c r="CI1352" s="29"/>
    </row>
    <row r="1353" spans="2:87">
      <c r="B1353" s="40" t="s">
        <v>2815</v>
      </c>
      <c r="C1353" s="30" t="s">
        <v>2816</v>
      </c>
      <c r="D1353" s="30" t="s">
        <v>1302</v>
      </c>
      <c r="E1353" s="30" t="s">
        <v>2826</v>
      </c>
      <c r="F1353" s="30" t="str">
        <f t="shared" si="127"/>
        <v>宮崎県三股町</v>
      </c>
      <c r="G1353" s="41">
        <f>+e!F1351</f>
        <v>25129</v>
      </c>
      <c r="H1353" s="41">
        <f>+e!G1351</f>
        <v>7</v>
      </c>
      <c r="I1353" s="41">
        <f>+SUM(e!H1351:K1351)</f>
        <v>2</v>
      </c>
      <c r="J1353" s="41">
        <f>+SUM(e!L1351:O1351)</f>
        <v>259513</v>
      </c>
      <c r="K1353" s="41">
        <f>+e!P1351</f>
        <v>342867</v>
      </c>
      <c r="L1353" s="41">
        <f>+SUM(e!Q1351:R1351)</f>
        <v>1437666</v>
      </c>
      <c r="M1353" s="31">
        <f>+IFERROR(ROUND(e!P1351/e!S1351,0),0)</f>
        <v>48981</v>
      </c>
      <c r="N1353" s="30">
        <f>+IFERROR(ROUND(SUM(e!T1351:V1351)/e!S1351,0),0)</f>
        <v>357</v>
      </c>
      <c r="O1353" s="30">
        <f>+IFERROR(ROUND(e!W1351/e!G1351*100,1),0)</f>
        <v>57.1</v>
      </c>
      <c r="P1353" s="41">
        <f>+e!X1351</f>
        <v>5</v>
      </c>
      <c r="Q1353" s="30">
        <f>+IFERROR(ROUND(e!Z1351/e!Y1351*100,1),0)</f>
        <v>0</v>
      </c>
      <c r="R1353" s="30">
        <f>+IFERROR(ROUND(e!AB1351/e!AA1351*100,1),0)</f>
        <v>16.3</v>
      </c>
      <c r="S1353" s="30">
        <f>+IFERROR(ROUND(SUM(e!AC1351:AF1351)/J1353*100,1),0)</f>
        <v>9.3000000000000007</v>
      </c>
      <c r="T1353" s="30">
        <f>+IFERROR(ROUND(e!AG1351/e!Y1351*100,1),0)</f>
        <v>0</v>
      </c>
      <c r="U1353" s="30">
        <f>+IFERROR(ROUND(e!AH1351/SUM(e!AH1351:AJ1351)*100,1),0)</f>
        <v>0</v>
      </c>
      <c r="V1353" s="30">
        <f>+IFERROR(ROUND(e!AK1351/SUM(e!AK1351:AQ1351)*100,1),0)</f>
        <v>47.9</v>
      </c>
      <c r="W1353" s="30">
        <f>+IFERROR(ROUND(SUM(e!AR1351:BG1351)/J1353*100,1),0)</f>
        <v>0.7</v>
      </c>
      <c r="X1353" s="30">
        <f>+IFERROR(ROUND(SUM(e!BH1351:BI1351)/SUM(e!BJ1351:BK1351)*100,1),0)</f>
        <v>118.8</v>
      </c>
      <c r="Y1353" s="30">
        <f t="shared" si="128"/>
        <v>419.3</v>
      </c>
      <c r="Z1353" s="30">
        <f t="shared" si="129"/>
        <v>111.3</v>
      </c>
      <c r="AA1353" s="30">
        <f>+IFERROR(ROUND(K1353/SUM(e!T1351:V1351),1),0)</f>
        <v>137.1</v>
      </c>
      <c r="AB1353" s="42">
        <f>+IFERROR(ROUND((SUM(e!BJ1351:BK1351)-SUM(e!BL1351:BO1351))/SUM(e!T1351:V1351),1),0)</f>
        <v>123.2</v>
      </c>
      <c r="AC1353" s="30">
        <f>+IFERROR(ROUND(e!BP1351/e!BQ1351*100,1),0)</f>
        <v>302.5</v>
      </c>
      <c r="AD1353" s="101">
        <f>+e!BR1351</f>
        <v>0</v>
      </c>
      <c r="AF1353" s="5"/>
      <c r="AG1353" s="29"/>
      <c r="BG1353" s="5"/>
      <c r="BH1353" s="29"/>
      <c r="CH1353" s="5"/>
      <c r="CI1353" s="29"/>
    </row>
    <row r="1354" spans="2:87">
      <c r="B1354" s="40" t="s">
        <v>2815</v>
      </c>
      <c r="C1354" s="30" t="s">
        <v>2816</v>
      </c>
      <c r="D1354" s="30" t="s">
        <v>1523</v>
      </c>
      <c r="E1354" s="30" t="s">
        <v>2827</v>
      </c>
      <c r="F1354" s="30" t="str">
        <f t="shared" si="127"/>
        <v>宮崎県新富町</v>
      </c>
      <c r="G1354" s="41">
        <f>+e!F1352</f>
        <v>13982</v>
      </c>
      <c r="H1354" s="41">
        <f>+e!G1352</f>
        <v>10</v>
      </c>
      <c r="I1354" s="41">
        <f>+SUM(e!H1352:K1352)</f>
        <v>1</v>
      </c>
      <c r="J1354" s="41">
        <f>+SUM(e!L1352:O1352)</f>
        <v>115337</v>
      </c>
      <c r="K1354" s="41">
        <f>+e!P1352</f>
        <v>235700</v>
      </c>
      <c r="L1354" s="41">
        <f>+SUM(e!Q1352:R1352)</f>
        <v>478480</v>
      </c>
      <c r="M1354" s="31">
        <f>+IFERROR(ROUND(e!P1352/e!S1352,0),0)</f>
        <v>47140</v>
      </c>
      <c r="N1354" s="30">
        <f>+IFERROR(ROUND(SUM(e!T1352:V1352)/e!S1352,0),0)</f>
        <v>308</v>
      </c>
      <c r="O1354" s="30">
        <f>+IFERROR(ROUND(e!W1352/e!G1352*100,1),0)</f>
        <v>10</v>
      </c>
      <c r="P1354" s="41">
        <f>+e!X1352</f>
        <v>4</v>
      </c>
      <c r="Q1354" s="30">
        <f>+IFERROR(ROUND(e!Z1352/e!Y1352*100,1),0)</f>
        <v>0</v>
      </c>
      <c r="R1354" s="30">
        <f>+IFERROR(ROUND(e!AB1352/e!AA1352*100,1),0)</f>
        <v>14.3</v>
      </c>
      <c r="S1354" s="30">
        <f>+IFERROR(ROUND(SUM(e!AC1352:AF1352)/J1354*100,1),0)</f>
        <v>0</v>
      </c>
      <c r="T1354" s="30">
        <f>+IFERROR(ROUND(e!AG1352/e!Y1352*100,1),0)</f>
        <v>44.4</v>
      </c>
      <c r="U1354" s="30">
        <f>+IFERROR(ROUND(e!AH1352/SUM(e!AH1352:AJ1352)*100,1),0)</f>
        <v>0</v>
      </c>
      <c r="V1354" s="30">
        <f>+IFERROR(ROUND(e!AK1352/SUM(e!AK1352:AQ1352)*100,1),0)</f>
        <v>33.5</v>
      </c>
      <c r="W1354" s="30">
        <f>+IFERROR(ROUND(SUM(e!AR1352:BG1352)/J1354*100,1),0)</f>
        <v>5.8</v>
      </c>
      <c r="X1354" s="30">
        <f>+IFERROR(ROUND(SUM(e!BH1352:BI1352)/SUM(e!BJ1352:BK1352)*100,1),0)</f>
        <v>110.2</v>
      </c>
      <c r="Y1354" s="30">
        <f t="shared" si="128"/>
        <v>203</v>
      </c>
      <c r="Z1354" s="30">
        <f t="shared" si="129"/>
        <v>108.6</v>
      </c>
      <c r="AA1354" s="30">
        <f>+IFERROR(ROUND(K1354/SUM(e!T1352:V1352),1),0)</f>
        <v>153.30000000000001</v>
      </c>
      <c r="AB1354" s="42">
        <f>+IFERROR(ROUND((SUM(e!BJ1352:BK1352)-SUM(e!BL1352:BO1352))/SUM(e!T1352:V1352),1),0)</f>
        <v>141.1</v>
      </c>
      <c r="AC1354" s="30">
        <f>+IFERROR(ROUND(e!BP1352/e!BQ1352*100,1),0)</f>
        <v>1019.3</v>
      </c>
      <c r="AD1354" s="101">
        <f>+e!BR1352</f>
        <v>8525</v>
      </c>
      <c r="AF1354" s="5"/>
      <c r="AG1354" s="29"/>
      <c r="BG1354" s="5"/>
      <c r="BH1354" s="29"/>
      <c r="CH1354" s="5"/>
      <c r="CI1354" s="29"/>
    </row>
    <row r="1355" spans="2:87">
      <c r="B1355" s="40" t="s">
        <v>2815</v>
      </c>
      <c r="C1355" s="30" t="s">
        <v>2816</v>
      </c>
      <c r="D1355" s="30" t="s">
        <v>1304</v>
      </c>
      <c r="E1355" s="30" t="s">
        <v>2828</v>
      </c>
      <c r="F1355" s="30" t="str">
        <f t="shared" si="127"/>
        <v>宮崎県国富町</v>
      </c>
      <c r="G1355" s="41">
        <f>+e!F1353</f>
        <v>18958</v>
      </c>
      <c r="H1355" s="41">
        <f>+e!G1353</f>
        <v>7</v>
      </c>
      <c r="I1355" s="41">
        <f>+SUM(e!H1353:K1353)</f>
        <v>2</v>
      </c>
      <c r="J1355" s="41">
        <f>+SUM(e!L1353:O1353)</f>
        <v>174784</v>
      </c>
      <c r="K1355" s="41">
        <f>+e!P1353</f>
        <v>362864</v>
      </c>
      <c r="L1355" s="41">
        <f>+SUM(e!Q1353:R1353)</f>
        <v>2905844</v>
      </c>
      <c r="M1355" s="31">
        <f>+IFERROR(ROUND(e!P1353/e!S1353,0),0)</f>
        <v>51838</v>
      </c>
      <c r="N1355" s="30">
        <f>+IFERROR(ROUND(SUM(e!T1353:V1353)/e!S1353,0),0)</f>
        <v>309</v>
      </c>
      <c r="O1355" s="30">
        <f>+IFERROR(ROUND(e!W1353/e!G1353*100,1),0)</f>
        <v>0</v>
      </c>
      <c r="P1355" s="41">
        <f>+e!X1353</f>
        <v>5</v>
      </c>
      <c r="Q1355" s="30">
        <f>+IFERROR(ROUND(e!Z1353/e!Y1353*100,1),0)</f>
        <v>0</v>
      </c>
      <c r="R1355" s="30">
        <f>+IFERROR(ROUND(e!AB1353/e!AA1353*100,1),0)</f>
        <v>0</v>
      </c>
      <c r="S1355" s="30">
        <f>+IFERROR(ROUND(SUM(e!AC1353:AF1353)/J1355*100,1),0)</f>
        <v>0</v>
      </c>
      <c r="T1355" s="30">
        <f>+IFERROR(ROUND(e!AG1353/e!Y1353*100,1),0)</f>
        <v>0</v>
      </c>
      <c r="U1355" s="30">
        <f>+IFERROR(ROUND(e!AH1353/SUM(e!AH1353:AJ1353)*100,1),0)</f>
        <v>74.3</v>
      </c>
      <c r="V1355" s="30">
        <f>+IFERROR(ROUND(e!AK1353/SUM(e!AK1353:AQ1353)*100,1),0)</f>
        <v>80.3</v>
      </c>
      <c r="W1355" s="30">
        <f>+IFERROR(ROUND(SUM(e!AR1353:BG1353)/J1355*100,1),0)</f>
        <v>6.5</v>
      </c>
      <c r="X1355" s="30">
        <f>+IFERROR(ROUND(SUM(e!BH1353:BI1353)/SUM(e!BJ1353:BK1353)*100,1),0)</f>
        <v>109.2</v>
      </c>
      <c r="Y1355" s="30">
        <f t="shared" si="128"/>
        <v>800.8</v>
      </c>
      <c r="Z1355" s="30">
        <f t="shared" si="129"/>
        <v>100.8</v>
      </c>
      <c r="AA1355" s="30">
        <f>+IFERROR(ROUND(K1355/SUM(e!T1353:V1353),1),0)</f>
        <v>167.8</v>
      </c>
      <c r="AB1355" s="42">
        <f>+IFERROR(ROUND((SUM(e!BJ1353:BK1353)-SUM(e!BL1353:BO1353))/SUM(e!T1353:V1353),1),0)</f>
        <v>166.4</v>
      </c>
      <c r="AC1355" s="30">
        <f>+IFERROR(ROUND(e!BP1353/e!BQ1353*100,1),0)</f>
        <v>107.6</v>
      </c>
      <c r="AD1355" s="101">
        <f>+e!BR1353</f>
        <v>0</v>
      </c>
      <c r="AF1355" s="5"/>
      <c r="AG1355" s="29"/>
      <c r="BG1355" s="5"/>
      <c r="BH1355" s="29"/>
      <c r="CH1355" s="5"/>
      <c r="CI1355" s="29"/>
    </row>
    <row r="1356" spans="2:87">
      <c r="B1356" s="40" t="s">
        <v>2815</v>
      </c>
      <c r="C1356" s="30" t="s">
        <v>2816</v>
      </c>
      <c r="D1356" s="30" t="s">
        <v>1306</v>
      </c>
      <c r="E1356" s="30" t="s">
        <v>2829</v>
      </c>
      <c r="F1356" s="30" t="str">
        <f t="shared" si="127"/>
        <v>宮崎県えびの市</v>
      </c>
      <c r="G1356" s="41">
        <f>+e!F1354</f>
        <v>17460</v>
      </c>
      <c r="H1356" s="41">
        <f>+e!G1354</f>
        <v>11</v>
      </c>
      <c r="I1356" s="41">
        <f>+SUM(e!H1354:K1354)</f>
        <v>2</v>
      </c>
      <c r="J1356" s="41">
        <f>+SUM(e!L1354:O1354)</f>
        <v>347379</v>
      </c>
      <c r="K1356" s="41">
        <f>+e!P1354</f>
        <v>295800</v>
      </c>
      <c r="L1356" s="41">
        <f>+SUM(e!Q1354:R1354)</f>
        <v>1923984</v>
      </c>
      <c r="M1356" s="31">
        <f>+IFERROR(ROUND(e!P1354/e!S1354,0),0)</f>
        <v>32867</v>
      </c>
      <c r="N1356" s="30">
        <f>+IFERROR(ROUND(SUM(e!T1354:V1354)/e!S1354,0),0)</f>
        <v>215</v>
      </c>
      <c r="O1356" s="30">
        <f>+IFERROR(ROUND(e!W1354/e!G1354*100,1),0)</f>
        <v>45.5</v>
      </c>
      <c r="P1356" s="41">
        <f>+e!X1354</f>
        <v>4</v>
      </c>
      <c r="Q1356" s="30">
        <f>+IFERROR(ROUND(e!Z1354/e!Y1354*100,1),0)</f>
        <v>0</v>
      </c>
      <c r="R1356" s="30">
        <f>+IFERROR(ROUND(e!AB1354/e!AA1354*100,1),0)</f>
        <v>60</v>
      </c>
      <c r="S1356" s="30">
        <f>+IFERROR(ROUND(SUM(e!AC1354:AF1354)/J1356*100,1),0)</f>
        <v>4.5999999999999996</v>
      </c>
      <c r="T1356" s="30">
        <f>+IFERROR(ROUND(e!AG1354/e!Y1354*100,1),0)</f>
        <v>17.100000000000001</v>
      </c>
      <c r="U1356" s="30">
        <f>+IFERROR(ROUND(e!AH1354/SUM(e!AH1354:AJ1354)*100,1),0)</f>
        <v>0</v>
      </c>
      <c r="V1356" s="30">
        <f>+IFERROR(ROUND(e!AK1354/SUM(e!AK1354:AQ1354)*100,1),0)</f>
        <v>0</v>
      </c>
      <c r="W1356" s="30">
        <f>+IFERROR(ROUND(SUM(e!AR1354:BG1354)/J1356*100,1),0)</f>
        <v>3.4</v>
      </c>
      <c r="X1356" s="30">
        <f>+IFERROR(ROUND(SUM(e!BH1354:BI1354)/SUM(e!BJ1354:BK1354)*100,1),0)</f>
        <v>92</v>
      </c>
      <c r="Y1356" s="30">
        <f t="shared" si="128"/>
        <v>650.4</v>
      </c>
      <c r="Z1356" s="30">
        <f t="shared" si="129"/>
        <v>86.4</v>
      </c>
      <c r="AA1356" s="30">
        <f>+IFERROR(ROUND(K1356/SUM(e!T1354:V1354),1),0)</f>
        <v>152.6</v>
      </c>
      <c r="AB1356" s="42">
        <f>+IFERROR(ROUND((SUM(e!BJ1354:BK1354)-SUM(e!BL1354:BO1354))/SUM(e!T1354:V1354),1),0)</f>
        <v>176.6</v>
      </c>
      <c r="AC1356" s="30">
        <f>+IFERROR(ROUND(e!BP1354/e!BQ1354*100,1),0)</f>
        <v>650</v>
      </c>
      <c r="AD1356" s="101">
        <f>+e!BR1354</f>
        <v>0</v>
      </c>
      <c r="AF1356" s="5"/>
      <c r="AG1356" s="29"/>
      <c r="BG1356" s="5"/>
      <c r="BH1356" s="29"/>
      <c r="CH1356" s="5"/>
      <c r="CI1356" s="29"/>
    </row>
    <row r="1357" spans="2:87">
      <c r="B1357" s="40" t="s">
        <v>2815</v>
      </c>
      <c r="C1357" s="30" t="s">
        <v>2816</v>
      </c>
      <c r="D1357" s="30" t="s">
        <v>1312</v>
      </c>
      <c r="E1357" s="30" t="s">
        <v>2830</v>
      </c>
      <c r="F1357" s="30" t="str">
        <f t="shared" si="127"/>
        <v>宮崎県高鍋町</v>
      </c>
      <c r="G1357" s="41">
        <f>+e!F1355</f>
        <v>18402</v>
      </c>
      <c r="H1357" s="41">
        <f>+e!G1355</f>
        <v>5</v>
      </c>
      <c r="I1357" s="41">
        <f>+SUM(e!H1355:K1355)</f>
        <v>2</v>
      </c>
      <c r="J1357" s="41">
        <f>+SUM(e!L1355:O1355)</f>
        <v>165316</v>
      </c>
      <c r="K1357" s="41">
        <f>+e!P1355</f>
        <v>376372</v>
      </c>
      <c r="L1357" s="41">
        <f>+SUM(e!Q1355:R1355)</f>
        <v>2413306</v>
      </c>
      <c r="M1357" s="31">
        <f>+IFERROR(ROUND(e!P1355/e!S1355,0),0)</f>
        <v>125457</v>
      </c>
      <c r="N1357" s="30">
        <f>+IFERROR(ROUND(SUM(e!T1355:V1355)/e!S1355,0),0)</f>
        <v>659</v>
      </c>
      <c r="O1357" s="30">
        <f>+IFERROR(ROUND(e!W1355/e!G1355*100,1),0)</f>
        <v>40</v>
      </c>
      <c r="P1357" s="41">
        <f>+e!X1355</f>
        <v>3</v>
      </c>
      <c r="Q1357" s="30">
        <f>+IFERROR(ROUND(e!Z1355/e!Y1355*100,1),0)</f>
        <v>0</v>
      </c>
      <c r="R1357" s="30">
        <f>+IFERROR(ROUND(e!AB1355/e!AA1355*100,1),0)</f>
        <v>22.1</v>
      </c>
      <c r="S1357" s="30">
        <f>+IFERROR(ROUND(SUM(e!AC1355:AF1355)/J1357*100,1),0)</f>
        <v>0</v>
      </c>
      <c r="T1357" s="30">
        <f>+IFERROR(ROUND(e!AG1355/e!Y1355*100,1),0)</f>
        <v>0</v>
      </c>
      <c r="U1357" s="30">
        <f>+IFERROR(ROUND(e!AH1355/SUM(e!AH1355:AJ1355)*100,1),0)</f>
        <v>0</v>
      </c>
      <c r="V1357" s="30">
        <f>+IFERROR(ROUND(e!AK1355/SUM(e!AK1355:AQ1355)*100,1),0)</f>
        <v>39.5</v>
      </c>
      <c r="W1357" s="30">
        <f>+IFERROR(ROUND(SUM(e!AR1355:BG1355)/J1357*100,1),0)</f>
        <v>9.5</v>
      </c>
      <c r="X1357" s="30">
        <f>+IFERROR(ROUND(SUM(e!BH1355:BI1355)/SUM(e!BJ1355:BK1355)*100,1),0)</f>
        <v>113.5</v>
      </c>
      <c r="Y1357" s="30">
        <f t="shared" si="128"/>
        <v>641.20000000000005</v>
      </c>
      <c r="Z1357" s="30">
        <f t="shared" si="129"/>
        <v>103.4</v>
      </c>
      <c r="AA1357" s="30">
        <f>+IFERROR(ROUND(K1357/SUM(e!T1355:V1355),1),0)</f>
        <v>190.4</v>
      </c>
      <c r="AB1357" s="42">
        <f>+IFERROR(ROUND((SUM(e!BJ1355:BK1355)-SUM(e!BL1355:BO1355))/SUM(e!T1355:V1355),1),0)</f>
        <v>184.2</v>
      </c>
      <c r="AC1357" s="30">
        <f>+IFERROR(ROUND(e!BP1355/e!BQ1355*100,1),0)</f>
        <v>151.1</v>
      </c>
      <c r="AD1357" s="101">
        <f>+e!BR1355</f>
        <v>0</v>
      </c>
      <c r="AF1357" s="5"/>
      <c r="AG1357" s="29"/>
      <c r="BG1357" s="5"/>
      <c r="BH1357" s="29"/>
      <c r="CH1357" s="5"/>
      <c r="CI1357" s="29"/>
    </row>
    <row r="1358" spans="2:87">
      <c r="B1358" s="40" t="s">
        <v>2815</v>
      </c>
      <c r="C1358" s="30" t="s">
        <v>2816</v>
      </c>
      <c r="D1358" s="30" t="s">
        <v>1531</v>
      </c>
      <c r="E1358" s="30" t="s">
        <v>2831</v>
      </c>
      <c r="F1358" s="30" t="str">
        <f t="shared" si="127"/>
        <v>宮崎県川南町</v>
      </c>
      <c r="G1358" s="41">
        <f>+e!F1356</f>
        <v>14498</v>
      </c>
      <c r="H1358" s="41">
        <f>+e!G1356</f>
        <v>10</v>
      </c>
      <c r="I1358" s="41">
        <f>+SUM(e!H1356:K1356)</f>
        <v>2</v>
      </c>
      <c r="J1358" s="41">
        <f>+SUM(e!L1356:O1356)</f>
        <v>261674</v>
      </c>
      <c r="K1358" s="41">
        <f>+e!P1356</f>
        <v>332062</v>
      </c>
      <c r="L1358" s="41">
        <f>+SUM(e!Q1356:R1356)</f>
        <v>250909</v>
      </c>
      <c r="M1358" s="31">
        <f>+IFERROR(ROUND(e!P1356/e!S1356,0),0)</f>
        <v>55344</v>
      </c>
      <c r="N1358" s="30">
        <f>+IFERROR(ROUND(SUM(e!T1356:V1356)/e!S1356,0),0)</f>
        <v>285</v>
      </c>
      <c r="O1358" s="30">
        <f>+IFERROR(ROUND(e!W1356/e!G1356*100,1),0)</f>
        <v>40</v>
      </c>
      <c r="P1358" s="41">
        <f>+e!X1356</f>
        <v>3</v>
      </c>
      <c r="Q1358" s="30">
        <f>+IFERROR(ROUND(e!Z1356/e!Y1356*100,1),0)</f>
        <v>0</v>
      </c>
      <c r="R1358" s="30">
        <f>+IFERROR(ROUND(e!AB1356/e!AA1356*100,1),0)</f>
        <v>68.5</v>
      </c>
      <c r="S1358" s="30">
        <f>+IFERROR(ROUND(SUM(e!AC1356:AF1356)/J1358*100,1),0)</f>
        <v>65</v>
      </c>
      <c r="T1358" s="30">
        <f>+IFERROR(ROUND(e!AG1356/e!Y1356*100,1),0)</f>
        <v>34.200000000000003</v>
      </c>
      <c r="U1358" s="30">
        <f>+IFERROR(ROUND(e!AH1356/SUM(e!AH1356:AJ1356)*100,1),0)</f>
        <v>34.200000000000003</v>
      </c>
      <c r="V1358" s="30">
        <f>+IFERROR(ROUND(e!AK1356/SUM(e!AK1356:AQ1356)*100,1),0)</f>
        <v>3.8</v>
      </c>
      <c r="W1358" s="30">
        <f>+IFERROR(ROUND(SUM(e!AR1356:BG1356)/J1358*100,1),0)</f>
        <v>11.7</v>
      </c>
      <c r="X1358" s="30">
        <f>+IFERROR(ROUND(SUM(e!BH1356:BI1356)/SUM(e!BJ1356:BK1356)*100,1),0)</f>
        <v>119.9</v>
      </c>
      <c r="Y1358" s="30">
        <f t="shared" si="128"/>
        <v>75.599999999999994</v>
      </c>
      <c r="Z1358" s="30">
        <f t="shared" si="129"/>
        <v>118.3</v>
      </c>
      <c r="AA1358" s="30">
        <f>+IFERROR(ROUND(K1358/SUM(e!T1356:V1356),1),0)</f>
        <v>194.5</v>
      </c>
      <c r="AB1358" s="42">
        <f>+IFERROR(ROUND((SUM(e!BJ1356:BK1356)-SUM(e!BL1356:BO1356))/SUM(e!T1356:V1356),1),0)</f>
        <v>164.4</v>
      </c>
      <c r="AC1358" s="30">
        <f>+IFERROR(ROUND(e!BP1356/e!BQ1356*100,1),0)</f>
        <v>758.9</v>
      </c>
      <c r="AD1358" s="101">
        <f>+e!BR1356</f>
        <v>0</v>
      </c>
      <c r="AF1358" s="5"/>
      <c r="AG1358" s="29"/>
      <c r="BG1358" s="5"/>
      <c r="BH1358" s="29"/>
      <c r="CH1358" s="5"/>
      <c r="CI1358" s="29"/>
    </row>
    <row r="1359" spans="2:87">
      <c r="B1359" s="40" t="s">
        <v>2815</v>
      </c>
      <c r="C1359" s="30" t="s">
        <v>2816</v>
      </c>
      <c r="D1359" s="30" t="s">
        <v>1322</v>
      </c>
      <c r="E1359" s="30" t="s">
        <v>2832</v>
      </c>
      <c r="F1359" s="30" t="str">
        <f t="shared" si="127"/>
        <v>宮崎県門川町</v>
      </c>
      <c r="G1359" s="41">
        <f>+e!F1357</f>
        <v>17156</v>
      </c>
      <c r="H1359" s="41">
        <f>+e!G1357</f>
        <v>7</v>
      </c>
      <c r="I1359" s="41">
        <f>+SUM(e!H1357:K1357)</f>
        <v>1</v>
      </c>
      <c r="J1359" s="41">
        <f>+SUM(e!L1357:O1357)</f>
        <v>151629</v>
      </c>
      <c r="K1359" s="41">
        <f>+e!P1357</f>
        <v>279460</v>
      </c>
      <c r="L1359" s="41">
        <f>+SUM(e!Q1357:R1357)</f>
        <v>1070253</v>
      </c>
      <c r="M1359" s="31">
        <f>+IFERROR(ROUND(e!P1357/e!S1357,0),0)</f>
        <v>46577</v>
      </c>
      <c r="N1359" s="30">
        <f>+IFERROR(ROUND(SUM(e!T1357:V1357)/e!S1357,0),0)</f>
        <v>382</v>
      </c>
      <c r="O1359" s="30">
        <f>+IFERROR(ROUND(e!W1357/e!G1357*100,1),0)</f>
        <v>14.3</v>
      </c>
      <c r="P1359" s="41">
        <f>+e!X1357</f>
        <v>4</v>
      </c>
      <c r="Q1359" s="30">
        <f>+IFERROR(ROUND(e!Z1357/e!Y1357*100,1),0)</f>
        <v>0</v>
      </c>
      <c r="R1359" s="30">
        <f>+IFERROR(ROUND(e!AB1357/e!AA1357*100,1),0)</f>
        <v>71.400000000000006</v>
      </c>
      <c r="S1359" s="30">
        <f>+IFERROR(ROUND(SUM(e!AC1357:AF1357)/J1359*100,1),0)</f>
        <v>21.2</v>
      </c>
      <c r="T1359" s="30">
        <f>+IFERROR(ROUND(e!AG1357/e!Y1357*100,1),0)</f>
        <v>100</v>
      </c>
      <c r="U1359" s="30">
        <f>+IFERROR(ROUND(e!AH1357/SUM(e!AH1357:AJ1357)*100,1),0)</f>
        <v>35.299999999999997</v>
      </c>
      <c r="V1359" s="30">
        <f>+IFERROR(ROUND(e!AK1357/SUM(e!AK1357:AQ1357)*100,1),0)</f>
        <v>100</v>
      </c>
      <c r="W1359" s="30">
        <f>+IFERROR(ROUND(SUM(e!AR1357:BG1357)/J1359*100,1),0)</f>
        <v>5.2</v>
      </c>
      <c r="X1359" s="30">
        <f>+IFERROR(ROUND(SUM(e!BH1357:BI1357)/SUM(e!BJ1357:BK1357)*100,1),0)</f>
        <v>119.9</v>
      </c>
      <c r="Y1359" s="30">
        <f t="shared" si="128"/>
        <v>383</v>
      </c>
      <c r="Z1359" s="30">
        <f t="shared" si="129"/>
        <v>119.9</v>
      </c>
      <c r="AA1359" s="30">
        <f>+IFERROR(ROUND(K1359/SUM(e!T1357:V1357),1),0)</f>
        <v>121.9</v>
      </c>
      <c r="AB1359" s="42">
        <f>+IFERROR(ROUND((SUM(e!BJ1357:BK1357)-SUM(e!BL1357:BO1357))/SUM(e!T1357:V1357),1),0)</f>
        <v>101.7</v>
      </c>
      <c r="AC1359" s="30">
        <f>+IFERROR(ROUND(e!BP1357/e!BQ1357*100,1),0)</f>
        <v>297</v>
      </c>
      <c r="AD1359" s="101">
        <f>+e!BR1357</f>
        <v>10000</v>
      </c>
      <c r="AF1359" s="5"/>
      <c r="AG1359" s="29"/>
      <c r="BG1359" s="5"/>
      <c r="BH1359" s="29"/>
      <c r="CH1359" s="5"/>
      <c r="CI1359" s="29"/>
    </row>
    <row r="1360" spans="2:87">
      <c r="B1360" s="40" t="s">
        <v>2815</v>
      </c>
      <c r="C1360" s="30" t="s">
        <v>2816</v>
      </c>
      <c r="D1360" s="30" t="s">
        <v>1324</v>
      </c>
      <c r="E1360" s="30" t="s">
        <v>2833</v>
      </c>
      <c r="F1360" s="30" t="str">
        <f t="shared" si="127"/>
        <v>宮崎県綾町</v>
      </c>
      <c r="G1360" s="41">
        <f>+e!F1358</f>
        <v>6884</v>
      </c>
      <c r="H1360" s="41">
        <f>+e!G1358</f>
        <v>3</v>
      </c>
      <c r="I1360" s="41">
        <f>+SUM(e!H1358:K1358)</f>
        <v>1</v>
      </c>
      <c r="J1360" s="41">
        <f>+SUM(e!L1358:O1358)</f>
        <v>59667</v>
      </c>
      <c r="K1360" s="41">
        <f>+e!P1358</f>
        <v>87024</v>
      </c>
      <c r="L1360" s="41">
        <f>+SUM(e!Q1358:R1358)</f>
        <v>255914</v>
      </c>
      <c r="M1360" s="31">
        <f>+IFERROR(ROUND(e!P1358/e!S1358,0),0)</f>
        <v>43512</v>
      </c>
      <c r="N1360" s="30">
        <f>+IFERROR(ROUND(SUM(e!T1358:V1358)/e!S1358,0),0)</f>
        <v>364</v>
      </c>
      <c r="O1360" s="30">
        <f>+IFERROR(ROUND(e!W1358/e!G1358*100,1),0)</f>
        <v>0</v>
      </c>
      <c r="P1360" s="41">
        <f>+e!X1358</f>
        <v>2</v>
      </c>
      <c r="Q1360" s="30">
        <f>+IFERROR(ROUND(e!Z1358/e!Y1358*100,1),0)</f>
        <v>0</v>
      </c>
      <c r="R1360" s="30">
        <f>+IFERROR(ROUND(e!AB1358/e!AA1358*100,1),0)</f>
        <v>0</v>
      </c>
      <c r="S1360" s="30">
        <f>+IFERROR(ROUND(SUM(e!AC1358:AF1358)/J1360*100,1),0)</f>
        <v>73.400000000000006</v>
      </c>
      <c r="T1360" s="30">
        <f>+IFERROR(ROUND(e!AG1358/e!Y1358*100,1),0)</f>
        <v>0</v>
      </c>
      <c r="U1360" s="30">
        <f>+IFERROR(ROUND(e!AH1358/SUM(e!AH1358:AJ1358)*100,1),0)</f>
        <v>0</v>
      </c>
      <c r="V1360" s="30">
        <f>+IFERROR(ROUND(e!AK1358/SUM(e!AK1358:AQ1358)*100,1),0)</f>
        <v>0</v>
      </c>
      <c r="W1360" s="30">
        <f>+IFERROR(ROUND(SUM(e!AR1358:BG1358)/J1360*100,1),0)</f>
        <v>0</v>
      </c>
      <c r="X1360" s="30">
        <f>+IFERROR(ROUND(SUM(e!BH1358:BI1358)/SUM(e!BJ1358:BK1358)*100,1),0)</f>
        <v>91.8</v>
      </c>
      <c r="Y1360" s="30">
        <f t="shared" si="128"/>
        <v>294.10000000000002</v>
      </c>
      <c r="Z1360" s="30">
        <f t="shared" si="129"/>
        <v>88.8</v>
      </c>
      <c r="AA1360" s="30">
        <f>+IFERROR(ROUND(K1360/SUM(e!T1358:V1358),1),0)</f>
        <v>119.7</v>
      </c>
      <c r="AB1360" s="42">
        <f>+IFERROR(ROUND((SUM(e!BJ1358:BK1358)-SUM(e!BL1358:BO1358))/SUM(e!T1358:V1358),1),0)</f>
        <v>134.80000000000001</v>
      </c>
      <c r="AC1360" s="30">
        <f>+IFERROR(ROUND(e!BP1358/e!BQ1358*100,1),0)</f>
        <v>118.2</v>
      </c>
      <c r="AD1360" s="101">
        <f>+e!BR1358</f>
        <v>0</v>
      </c>
      <c r="AF1360" s="5"/>
      <c r="AG1360" s="29"/>
      <c r="BG1360" s="5"/>
      <c r="BH1360" s="29"/>
      <c r="CH1360" s="5"/>
      <c r="CI1360" s="29"/>
    </row>
    <row r="1361" spans="2:87">
      <c r="B1361" s="40" t="s">
        <v>2815</v>
      </c>
      <c r="C1361" s="30" t="s">
        <v>2816</v>
      </c>
      <c r="D1361" s="30" t="s">
        <v>1326</v>
      </c>
      <c r="E1361" s="30" t="s">
        <v>2834</v>
      </c>
      <c r="F1361" s="30" t="str">
        <f t="shared" si="127"/>
        <v>宮崎県西都市</v>
      </c>
      <c r="G1361" s="41">
        <f>+e!F1359</f>
        <v>24285</v>
      </c>
      <c r="H1361" s="41">
        <f>+e!G1359</f>
        <v>9</v>
      </c>
      <c r="I1361" s="41">
        <f>+SUM(e!H1359:K1359)</f>
        <v>4</v>
      </c>
      <c r="J1361" s="41">
        <f>+SUM(e!L1359:O1359)</f>
        <v>333686</v>
      </c>
      <c r="K1361" s="41">
        <f>+e!P1359</f>
        <v>431006</v>
      </c>
      <c r="L1361" s="41">
        <f>+SUM(e!Q1359:R1359)</f>
        <v>2371208</v>
      </c>
      <c r="M1361" s="31">
        <f>+IFERROR(ROUND(e!P1359/e!S1359,0),0)</f>
        <v>53876</v>
      </c>
      <c r="N1361" s="30">
        <f>+IFERROR(ROUND(SUM(e!T1359:V1359)/e!S1359,0),0)</f>
        <v>352</v>
      </c>
      <c r="O1361" s="30">
        <f>+IFERROR(ROUND(e!W1359/e!G1359*100,1),0)</f>
        <v>44.4</v>
      </c>
      <c r="P1361" s="41">
        <f>+e!X1359</f>
        <v>5</v>
      </c>
      <c r="Q1361" s="30">
        <f>+IFERROR(ROUND(e!Z1359/e!Y1359*100,1),0)</f>
        <v>0</v>
      </c>
      <c r="R1361" s="30">
        <f>+IFERROR(ROUND(e!AB1359/e!AA1359*100,1),0)</f>
        <v>77.3</v>
      </c>
      <c r="S1361" s="30">
        <f>+IFERROR(ROUND(SUM(e!AC1359:AF1359)/J1361*100,1),0)</f>
        <v>6.6</v>
      </c>
      <c r="T1361" s="30">
        <f>+IFERROR(ROUND(e!AG1359/e!Y1359*100,1),0)</f>
        <v>11.9</v>
      </c>
      <c r="U1361" s="30">
        <f>+IFERROR(ROUND(e!AH1359/SUM(e!AH1359:AJ1359)*100,1),0)</f>
        <v>11.9</v>
      </c>
      <c r="V1361" s="30">
        <f>+IFERROR(ROUND(e!AK1359/SUM(e!AK1359:AQ1359)*100,1),0)</f>
        <v>0</v>
      </c>
      <c r="W1361" s="30">
        <f>+IFERROR(ROUND(SUM(e!AR1359:BG1359)/J1361*100,1),0)</f>
        <v>9.1</v>
      </c>
      <c r="X1361" s="30">
        <f>+IFERROR(ROUND(SUM(e!BH1359:BI1359)/SUM(e!BJ1359:BK1359)*100,1),0)</f>
        <v>110.7</v>
      </c>
      <c r="Y1361" s="30">
        <f t="shared" si="128"/>
        <v>550.20000000000005</v>
      </c>
      <c r="Z1361" s="30">
        <f t="shared" si="129"/>
        <v>101.7</v>
      </c>
      <c r="AA1361" s="30">
        <f>+IFERROR(ROUND(K1361/SUM(e!T1359:V1359),1),0)</f>
        <v>153.30000000000001</v>
      </c>
      <c r="AB1361" s="42">
        <f>+IFERROR(ROUND((SUM(e!BJ1359:BK1359)-SUM(e!BL1359:BO1359))/SUM(e!T1359:V1359),1),0)</f>
        <v>150.80000000000001</v>
      </c>
      <c r="AC1361" s="30">
        <f>+IFERROR(ROUND(e!BP1359/e!BQ1359*100,1),0)</f>
        <v>258.89999999999998</v>
      </c>
      <c r="AD1361" s="101">
        <f>+e!BR1359</f>
        <v>0</v>
      </c>
      <c r="AF1361" s="5"/>
      <c r="AG1361" s="29"/>
      <c r="BG1361" s="5"/>
      <c r="BH1361" s="29"/>
      <c r="CH1361" s="5"/>
      <c r="CI1361" s="29"/>
    </row>
    <row r="1362" spans="2:87">
      <c r="B1362" s="40" t="s">
        <v>2815</v>
      </c>
      <c r="C1362" s="30" t="s">
        <v>2816</v>
      </c>
      <c r="D1362" s="30" t="s">
        <v>1328</v>
      </c>
      <c r="E1362" s="30" t="s">
        <v>2835</v>
      </c>
      <c r="F1362" s="30" t="str">
        <f t="shared" si="127"/>
        <v>宮崎県都農町</v>
      </c>
      <c r="G1362" s="41">
        <f>+e!F1360</f>
        <v>9412</v>
      </c>
      <c r="H1362" s="41">
        <f>+e!G1360</f>
        <v>12</v>
      </c>
      <c r="I1362" s="41">
        <f>+SUM(e!H1360:K1360)</f>
        <v>1</v>
      </c>
      <c r="J1362" s="41">
        <f>+SUM(e!L1360:O1360)</f>
        <v>159516</v>
      </c>
      <c r="K1362" s="41">
        <f>+e!P1360</f>
        <v>190591</v>
      </c>
      <c r="L1362" s="41">
        <f>+SUM(e!Q1360:R1360)</f>
        <v>382423</v>
      </c>
      <c r="M1362" s="31">
        <f>+IFERROR(ROUND(e!P1360/e!S1360,0),0)</f>
        <v>38118</v>
      </c>
      <c r="N1362" s="30">
        <f>+IFERROR(ROUND(SUM(e!T1360:V1360)/e!S1360,0),0)</f>
        <v>225</v>
      </c>
      <c r="O1362" s="30">
        <f>+IFERROR(ROUND(e!W1360/e!G1360*100,1),0)</f>
        <v>25</v>
      </c>
      <c r="P1362" s="41">
        <f>+e!X1360</f>
        <v>9</v>
      </c>
      <c r="Q1362" s="30">
        <f>+IFERROR(ROUND(e!Z1360/e!Y1360*100,1),0)</f>
        <v>0</v>
      </c>
      <c r="R1362" s="30">
        <f>+IFERROR(ROUND(e!AB1360/e!AA1360*100,1),0)</f>
        <v>0</v>
      </c>
      <c r="S1362" s="30">
        <f>+IFERROR(ROUND(SUM(e!AC1360:AF1360)/J1362*100,1),0)</f>
        <v>0</v>
      </c>
      <c r="T1362" s="30">
        <f>+IFERROR(ROUND(e!AG1360/e!Y1360*100,1),0)</f>
        <v>0</v>
      </c>
      <c r="U1362" s="30">
        <f>+IFERROR(ROUND(e!AH1360/SUM(e!AH1360:AJ1360)*100,1),0)</f>
        <v>0</v>
      </c>
      <c r="V1362" s="30">
        <f>+IFERROR(ROUND(e!AK1360/SUM(e!AK1360:AQ1360)*100,1),0)</f>
        <v>18.7</v>
      </c>
      <c r="W1362" s="30">
        <f>+IFERROR(ROUND(SUM(e!AR1360:BG1360)/J1362*100,1),0)</f>
        <v>5.5</v>
      </c>
      <c r="X1362" s="30">
        <f>+IFERROR(ROUND(SUM(e!BH1360:BI1360)/SUM(e!BJ1360:BK1360)*100,1),0)</f>
        <v>125.6</v>
      </c>
      <c r="Y1362" s="30">
        <f t="shared" si="128"/>
        <v>200.7</v>
      </c>
      <c r="Z1362" s="30">
        <f t="shared" si="129"/>
        <v>117.8</v>
      </c>
      <c r="AA1362" s="30">
        <f>+IFERROR(ROUND(K1362/SUM(e!T1360:V1360),1),0)</f>
        <v>169.7</v>
      </c>
      <c r="AB1362" s="42">
        <f>+IFERROR(ROUND((SUM(e!BJ1360:BK1360)-SUM(e!BL1360:BO1360))/SUM(e!T1360:V1360),1),0)</f>
        <v>144</v>
      </c>
      <c r="AC1362" s="30">
        <f>+IFERROR(ROUND(e!BP1360/e!BQ1360*100,1),0)</f>
        <v>1055.5</v>
      </c>
      <c r="AD1362" s="101">
        <f>+e!BR1360</f>
        <v>0</v>
      </c>
      <c r="AF1362" s="5"/>
      <c r="AG1362" s="29"/>
      <c r="BG1362" s="5"/>
      <c r="BH1362" s="29"/>
      <c r="CH1362" s="5"/>
      <c r="CI1362" s="29"/>
    </row>
    <row r="1363" spans="2:87">
      <c r="B1363" s="40" t="s">
        <v>2815</v>
      </c>
      <c r="C1363" s="30" t="s">
        <v>2816</v>
      </c>
      <c r="D1363" s="30" t="s">
        <v>1330</v>
      </c>
      <c r="E1363" s="30" t="s">
        <v>2836</v>
      </c>
      <c r="F1363" s="30" t="str">
        <f t="shared" si="127"/>
        <v>宮崎県一ツ瀬川営農飲雑用水広域水道企業団</v>
      </c>
      <c r="G1363" s="41">
        <f>+e!F1361</f>
        <v>6491</v>
      </c>
      <c r="H1363" s="41">
        <f>+e!G1361</f>
        <v>7</v>
      </c>
      <c r="I1363" s="41">
        <f>+SUM(e!H1361:K1361)</f>
        <v>1</v>
      </c>
      <c r="J1363" s="41">
        <f>+SUM(e!L1361:O1361)</f>
        <v>194474</v>
      </c>
      <c r="K1363" s="41">
        <f>+e!P1361</f>
        <v>167475</v>
      </c>
      <c r="L1363" s="41">
        <f>+SUM(e!Q1361:R1361)</f>
        <v>260686</v>
      </c>
      <c r="M1363" s="31">
        <f>+IFERROR(ROUND(e!P1361/e!S1361,0),0)</f>
        <v>33495</v>
      </c>
      <c r="N1363" s="30">
        <f>+IFERROR(ROUND(SUM(e!T1361:V1361)/e!S1361,0),0)</f>
        <v>236</v>
      </c>
      <c r="O1363" s="30">
        <f>+IFERROR(ROUND(e!W1361/e!G1361*100,1),0)</f>
        <v>28.6</v>
      </c>
      <c r="P1363" s="41">
        <f>+e!X1361</f>
        <v>27</v>
      </c>
      <c r="Q1363" s="30">
        <f>+IFERROR(ROUND(e!Z1361/e!Y1361*100,1),0)</f>
        <v>0</v>
      </c>
      <c r="R1363" s="30">
        <f>+IFERROR(ROUND(e!AB1361/e!AA1361*100,1),0)</f>
        <v>55.6</v>
      </c>
      <c r="S1363" s="30">
        <f>+IFERROR(ROUND(SUM(e!AC1361:AF1361)/J1363*100,1),0)</f>
        <v>0</v>
      </c>
      <c r="T1363" s="30">
        <f>+IFERROR(ROUND(e!AG1361/e!Y1361*100,1),0)</f>
        <v>100</v>
      </c>
      <c r="U1363" s="30">
        <f>+IFERROR(ROUND(e!AH1361/SUM(e!AH1361:AJ1361)*100,1),0)</f>
        <v>0</v>
      </c>
      <c r="V1363" s="30">
        <f>+IFERROR(ROUND(e!AK1361/SUM(e!AK1361:AQ1361)*100,1),0)</f>
        <v>36.200000000000003</v>
      </c>
      <c r="W1363" s="30">
        <f>+IFERROR(ROUND(SUM(e!AR1361:BG1361)/J1363*100,1),0)</f>
        <v>3</v>
      </c>
      <c r="X1363" s="30">
        <f>+IFERROR(ROUND(SUM(e!BH1361:BI1361)/SUM(e!BJ1361:BK1361)*100,1),0)</f>
        <v>109.4</v>
      </c>
      <c r="Y1363" s="30">
        <f t="shared" si="128"/>
        <v>155.69999999999999</v>
      </c>
      <c r="Z1363" s="30">
        <f t="shared" si="129"/>
        <v>110.1</v>
      </c>
      <c r="AA1363" s="30">
        <f>+IFERROR(ROUND(K1363/SUM(e!T1361:V1361),1),0)</f>
        <v>141.69999999999999</v>
      </c>
      <c r="AB1363" s="42">
        <f>+IFERROR(ROUND((SUM(e!BJ1361:BK1361)-SUM(e!BL1361:BO1361))/SUM(e!T1361:V1361),1),0)</f>
        <v>128.69999999999999</v>
      </c>
      <c r="AC1363" s="30">
        <f>+IFERROR(ROUND(e!BP1361/e!BQ1361*100,1),0)</f>
        <v>1800.2</v>
      </c>
      <c r="AD1363" s="101">
        <f>+e!BR1361</f>
        <v>0</v>
      </c>
      <c r="AF1363" s="5"/>
      <c r="AG1363" s="29"/>
      <c r="BG1363" s="5"/>
      <c r="BH1363" s="29"/>
      <c r="CH1363" s="5"/>
      <c r="CI1363" s="29"/>
    </row>
    <row r="1364" spans="2:87">
      <c r="B1364" s="40" t="s">
        <v>2837</v>
      </c>
      <c r="C1364" s="30" t="s">
        <v>2838</v>
      </c>
      <c r="D1364" s="30" t="s">
        <v>1280</v>
      </c>
      <c r="E1364" s="30" t="s">
        <v>2839</v>
      </c>
      <c r="F1364" s="30" t="str">
        <f t="shared" si="127"/>
        <v>鹿児島県鹿児島市</v>
      </c>
      <c r="G1364" s="41">
        <f>+e!F1362</f>
        <v>575600</v>
      </c>
      <c r="H1364" s="41">
        <f>+e!G1362</f>
        <v>274</v>
      </c>
      <c r="I1364" s="41">
        <f>+SUM(e!H1362:K1362)</f>
        <v>66</v>
      </c>
      <c r="J1364" s="41">
        <f>+SUM(e!L1362:O1362)</f>
        <v>3407548</v>
      </c>
      <c r="K1364" s="41">
        <f>+e!P1362</f>
        <v>10236151</v>
      </c>
      <c r="L1364" s="41">
        <f>+SUM(e!Q1362:R1362)</f>
        <v>36432093</v>
      </c>
      <c r="M1364" s="31">
        <f>+IFERROR(ROUND(e!P1362/e!S1362,0),0)</f>
        <v>45697</v>
      </c>
      <c r="N1364" s="30">
        <f>+IFERROR(ROUND(SUM(e!T1362:V1362)/e!S1362,0),0)</f>
        <v>266</v>
      </c>
      <c r="O1364" s="30">
        <f>+IFERROR(ROUND(e!W1362/e!G1362*100,1),0)</f>
        <v>68.599999999999994</v>
      </c>
      <c r="P1364" s="41">
        <f>+e!X1362</f>
        <v>20</v>
      </c>
      <c r="Q1364" s="30">
        <f>+IFERROR(ROUND(e!Z1362/e!Y1362*100,1),0)</f>
        <v>0</v>
      </c>
      <c r="R1364" s="30">
        <f>+IFERROR(ROUND(e!AB1362/e!AA1362*100,1),0)</f>
        <v>57.2</v>
      </c>
      <c r="S1364" s="30">
        <f>+IFERROR(ROUND(SUM(e!AC1362:AF1362)/J1364*100,1),0)</f>
        <v>19</v>
      </c>
      <c r="T1364" s="30">
        <f>+IFERROR(ROUND(e!AG1362/e!Y1362*100,1),0)</f>
        <v>4.3</v>
      </c>
      <c r="U1364" s="30">
        <f>+IFERROR(ROUND(e!AH1362/SUM(e!AH1362:AJ1362)*100,1),0)</f>
        <v>5.9</v>
      </c>
      <c r="V1364" s="30">
        <f>+IFERROR(ROUND(e!AK1362/SUM(e!AK1362:AQ1362)*100,1),0)</f>
        <v>47.5</v>
      </c>
      <c r="W1364" s="30">
        <f>+IFERROR(ROUND(SUM(e!AR1362:BG1362)/J1364*100,1),0)</f>
        <v>24.8</v>
      </c>
      <c r="X1364" s="30">
        <f>+IFERROR(ROUND(SUM(e!BH1362:BI1362)/SUM(e!BJ1362:BK1362)*100,1),0)</f>
        <v>116.2</v>
      </c>
      <c r="Y1364" s="30">
        <f t="shared" si="128"/>
        <v>355.9</v>
      </c>
      <c r="Z1364" s="30">
        <f t="shared" si="129"/>
        <v>112.7</v>
      </c>
      <c r="AA1364" s="30">
        <f>+IFERROR(ROUND(K1364/SUM(e!T1362:V1362),1),0)</f>
        <v>171.9</v>
      </c>
      <c r="AB1364" s="42">
        <f>+IFERROR(ROUND((SUM(e!BJ1362:BK1362)-SUM(e!BL1362:BO1362))/SUM(e!T1362:V1362),1),0)</f>
        <v>152.5</v>
      </c>
      <c r="AC1364" s="30">
        <f>+IFERROR(ROUND(e!BP1362/e!BQ1362*100,1),0)</f>
        <v>271.2</v>
      </c>
      <c r="AD1364" s="101">
        <f>+e!BR1362</f>
        <v>0</v>
      </c>
      <c r="AF1364" s="5"/>
      <c r="AG1364" s="29"/>
      <c r="BG1364" s="5"/>
      <c r="BH1364" s="29"/>
      <c r="CH1364" s="5"/>
      <c r="CI1364" s="29"/>
    </row>
    <row r="1365" spans="2:87">
      <c r="B1365" s="40" t="s">
        <v>2837</v>
      </c>
      <c r="C1365" s="30" t="s">
        <v>2838</v>
      </c>
      <c r="D1365" s="30" t="s">
        <v>1282</v>
      </c>
      <c r="E1365" s="30" t="s">
        <v>2840</v>
      </c>
      <c r="F1365" s="30" t="str">
        <f t="shared" si="127"/>
        <v>鹿児島県鹿屋市</v>
      </c>
      <c r="G1365" s="41">
        <f>+e!F1363</f>
        <v>97647</v>
      </c>
      <c r="H1365" s="41">
        <f>+e!G1363</f>
        <v>49</v>
      </c>
      <c r="I1365" s="41">
        <f>+SUM(e!H1363:K1363)</f>
        <v>18</v>
      </c>
      <c r="J1365" s="41">
        <f>+SUM(e!L1363:O1363)</f>
        <v>1205932</v>
      </c>
      <c r="K1365" s="41">
        <f>+e!P1363</f>
        <v>1554013</v>
      </c>
      <c r="L1365" s="41">
        <f>+SUM(e!Q1363:R1363)</f>
        <v>2548710</v>
      </c>
      <c r="M1365" s="31">
        <f>+IFERROR(ROUND(e!P1363/e!S1363,0),0)</f>
        <v>62161</v>
      </c>
      <c r="N1365" s="30">
        <f>+IFERROR(ROUND(SUM(e!T1363:V1363)/e!S1363,0),0)</f>
        <v>419</v>
      </c>
      <c r="O1365" s="30">
        <f>+IFERROR(ROUND(e!W1363/e!G1363*100,1),0)</f>
        <v>28.6</v>
      </c>
      <c r="P1365" s="41">
        <f>+e!X1363</f>
        <v>25</v>
      </c>
      <c r="Q1365" s="30">
        <f>+IFERROR(ROUND(e!Z1363/e!Y1363*100,1),0)</f>
        <v>10.1</v>
      </c>
      <c r="R1365" s="30">
        <f>+IFERROR(ROUND(e!AB1363/e!AA1363*100,1),0)</f>
        <v>55.8</v>
      </c>
      <c r="S1365" s="30">
        <f>+IFERROR(ROUND(SUM(e!AC1363:AF1363)/J1365*100,1),0)</f>
        <v>22.6</v>
      </c>
      <c r="T1365" s="30">
        <f>+IFERROR(ROUND(e!AG1363/e!Y1363*100,1),0)</f>
        <v>21.9</v>
      </c>
      <c r="U1365" s="30">
        <f>+IFERROR(ROUND(e!AH1363/SUM(e!AH1363:AJ1363)*100,1),0)</f>
        <v>44.1</v>
      </c>
      <c r="V1365" s="30">
        <f>+IFERROR(ROUND(e!AK1363/SUM(e!AK1363:AQ1363)*100,1),0)</f>
        <v>55.2</v>
      </c>
      <c r="W1365" s="30">
        <f>+IFERROR(ROUND(SUM(e!AR1363:BG1363)/J1365*100,1),0)</f>
        <v>2.7</v>
      </c>
      <c r="X1365" s="30">
        <f>+IFERROR(ROUND(SUM(e!BH1363:BI1363)/SUM(e!BJ1363:BK1363)*100,1),0)</f>
        <v>126</v>
      </c>
      <c r="Y1365" s="30">
        <f t="shared" si="128"/>
        <v>164</v>
      </c>
      <c r="Z1365" s="30">
        <f t="shared" si="129"/>
        <v>117.7</v>
      </c>
      <c r="AA1365" s="30">
        <f>+IFERROR(ROUND(K1365/SUM(e!T1363:V1363),1),0)</f>
        <v>148.30000000000001</v>
      </c>
      <c r="AB1365" s="42">
        <f>+IFERROR(ROUND((SUM(e!BJ1363:BK1363)-SUM(e!BL1363:BO1363))/SUM(e!T1363:V1363),1),0)</f>
        <v>126</v>
      </c>
      <c r="AC1365" s="30">
        <f>+IFERROR(ROUND(e!BP1363/e!BQ1363*100,1),0)</f>
        <v>1243</v>
      </c>
      <c r="AD1365" s="101">
        <f>+e!BR1363</f>
        <v>0</v>
      </c>
      <c r="AF1365" s="5"/>
      <c r="AG1365" s="29"/>
      <c r="BG1365" s="5"/>
      <c r="BH1365" s="29"/>
      <c r="CH1365" s="5"/>
      <c r="CI1365" s="29"/>
    </row>
    <row r="1366" spans="2:87">
      <c r="B1366" s="40" t="s">
        <v>2837</v>
      </c>
      <c r="C1366" s="30" t="s">
        <v>2838</v>
      </c>
      <c r="D1366" s="30" t="s">
        <v>1284</v>
      </c>
      <c r="E1366" s="30" t="s">
        <v>2841</v>
      </c>
      <c r="F1366" s="30" t="str">
        <f t="shared" si="127"/>
        <v>鹿児島県さつま町</v>
      </c>
      <c r="G1366" s="41">
        <f>+e!F1364</f>
        <v>19768</v>
      </c>
      <c r="H1366" s="41">
        <f>+e!G1364</f>
        <v>8</v>
      </c>
      <c r="I1366" s="41">
        <f>+SUM(e!H1364:K1364)</f>
        <v>34</v>
      </c>
      <c r="J1366" s="41">
        <f>+SUM(e!L1364:O1364)</f>
        <v>450542</v>
      </c>
      <c r="K1366" s="41">
        <f>+e!P1364</f>
        <v>336489</v>
      </c>
      <c r="L1366" s="41">
        <f>+SUM(e!Q1364:R1364)</f>
        <v>1043023</v>
      </c>
      <c r="M1366" s="31">
        <f>+IFERROR(ROUND(e!P1364/e!S1364,0),0)</f>
        <v>42061</v>
      </c>
      <c r="N1366" s="30">
        <f>+IFERROR(ROUND(SUM(e!T1364:V1364)/e!S1364,0),0)</f>
        <v>268</v>
      </c>
      <c r="O1366" s="30">
        <f>+IFERROR(ROUND(e!W1364/e!G1364*100,1),0)</f>
        <v>25</v>
      </c>
      <c r="P1366" s="41">
        <f>+e!X1364</f>
        <v>7</v>
      </c>
      <c r="Q1366" s="30">
        <f>+IFERROR(ROUND(e!Z1364/e!Y1364*100,1),0)</f>
        <v>0</v>
      </c>
      <c r="R1366" s="30">
        <f>+IFERROR(ROUND(e!AB1364/e!AA1364*100,1),0)</f>
        <v>60.3</v>
      </c>
      <c r="S1366" s="30">
        <f>+IFERROR(ROUND(SUM(e!AC1364:AF1364)/J1366*100,1),0)</f>
        <v>20.9</v>
      </c>
      <c r="T1366" s="30">
        <f>+IFERROR(ROUND(e!AG1364/e!Y1364*100,1),0)</f>
        <v>0</v>
      </c>
      <c r="U1366" s="30">
        <f>+IFERROR(ROUND(e!AH1364/SUM(e!AH1364:AJ1364)*100,1),0)</f>
        <v>0</v>
      </c>
      <c r="V1366" s="30">
        <f>+IFERROR(ROUND(e!AK1364/SUM(e!AK1364:AQ1364)*100,1),0)</f>
        <v>9.4</v>
      </c>
      <c r="W1366" s="30">
        <f>+IFERROR(ROUND(SUM(e!AR1364:BG1364)/J1366*100,1),0)</f>
        <v>1.3</v>
      </c>
      <c r="X1366" s="30">
        <f>+IFERROR(ROUND(SUM(e!BH1364:BI1364)/SUM(e!BJ1364:BK1364)*100,1),0)</f>
        <v>101.5</v>
      </c>
      <c r="Y1366" s="30">
        <f t="shared" si="128"/>
        <v>310</v>
      </c>
      <c r="Z1366" s="30">
        <f t="shared" si="129"/>
        <v>97.9</v>
      </c>
      <c r="AA1366" s="30">
        <f>+IFERROR(ROUND(K1366/SUM(e!T1364:V1364),1),0)</f>
        <v>156.80000000000001</v>
      </c>
      <c r="AB1366" s="42">
        <f>+IFERROR(ROUND((SUM(e!BJ1364:BK1364)-SUM(e!BL1364:BO1364))/SUM(e!T1364:V1364),1),0)</f>
        <v>160.19999999999999</v>
      </c>
      <c r="AC1366" s="30">
        <f>+IFERROR(ROUND(e!BP1364/e!BQ1364*100,1),0)</f>
        <v>519.70000000000005</v>
      </c>
      <c r="AD1366" s="101">
        <f>+e!BR1364</f>
        <v>0</v>
      </c>
      <c r="AF1366" s="5"/>
      <c r="AG1366" s="29"/>
      <c r="BG1366" s="5"/>
      <c r="BH1366" s="29"/>
      <c r="CH1366" s="5"/>
      <c r="CI1366" s="29"/>
    </row>
    <row r="1367" spans="2:87">
      <c r="B1367" s="40" t="s">
        <v>2837</v>
      </c>
      <c r="C1367" s="30" t="s">
        <v>2838</v>
      </c>
      <c r="D1367" s="30" t="s">
        <v>1290</v>
      </c>
      <c r="E1367" s="30" t="s">
        <v>2842</v>
      </c>
      <c r="F1367" s="30" t="str">
        <f t="shared" si="127"/>
        <v>鹿児島県指宿市</v>
      </c>
      <c r="G1367" s="41">
        <f>+e!F1365</f>
        <v>40454</v>
      </c>
      <c r="H1367" s="41">
        <f>+e!G1365</f>
        <v>22</v>
      </c>
      <c r="I1367" s="41">
        <f>+SUM(e!H1365:K1365)</f>
        <v>6</v>
      </c>
      <c r="J1367" s="41">
        <f>+SUM(e!L1365:O1365)</f>
        <v>445748</v>
      </c>
      <c r="K1367" s="41">
        <f>+e!P1365</f>
        <v>654305</v>
      </c>
      <c r="L1367" s="41">
        <f>+SUM(e!Q1365:R1365)</f>
        <v>1944232</v>
      </c>
      <c r="M1367" s="31">
        <f>+IFERROR(ROUND(e!P1365/e!S1365,0),0)</f>
        <v>43620</v>
      </c>
      <c r="N1367" s="30">
        <f>+IFERROR(ROUND(SUM(e!T1365:V1365)/e!S1365,0),0)</f>
        <v>412</v>
      </c>
      <c r="O1367" s="30">
        <f>+IFERROR(ROUND(e!W1365/e!G1365*100,1),0)</f>
        <v>27.3</v>
      </c>
      <c r="P1367" s="41">
        <f>+e!X1365</f>
        <v>3</v>
      </c>
      <c r="Q1367" s="30">
        <f>+IFERROR(ROUND(e!Z1365/e!Y1365*100,1),0)</f>
        <v>2.8</v>
      </c>
      <c r="R1367" s="30">
        <f>+IFERROR(ROUND(e!AB1365/e!AA1365*100,1),0)</f>
        <v>53.4</v>
      </c>
      <c r="S1367" s="30">
        <f>+IFERROR(ROUND(SUM(e!AC1365:AF1365)/J1367*100,1),0)</f>
        <v>10.5</v>
      </c>
      <c r="T1367" s="30">
        <f>+IFERROR(ROUND(e!AG1365/e!Y1365*100,1),0)</f>
        <v>0</v>
      </c>
      <c r="U1367" s="30">
        <f>+IFERROR(ROUND(e!AH1365/SUM(e!AH1365:AJ1365)*100,1),0)</f>
        <v>0</v>
      </c>
      <c r="V1367" s="30">
        <f>+IFERROR(ROUND(e!AK1365/SUM(e!AK1365:AQ1365)*100,1),0)</f>
        <v>6.9</v>
      </c>
      <c r="W1367" s="30">
        <f>+IFERROR(ROUND(SUM(e!AR1365:BG1365)/J1367*100,1),0)</f>
        <v>4.5999999999999996</v>
      </c>
      <c r="X1367" s="30">
        <f>+IFERROR(ROUND(SUM(e!BH1365:BI1365)/SUM(e!BJ1365:BK1365)*100,1),0)</f>
        <v>116.7</v>
      </c>
      <c r="Y1367" s="30">
        <f t="shared" si="128"/>
        <v>297.10000000000002</v>
      </c>
      <c r="Z1367" s="30">
        <f t="shared" si="129"/>
        <v>112.6</v>
      </c>
      <c r="AA1367" s="30">
        <f>+IFERROR(ROUND(K1367/SUM(e!T1365:V1365),1),0)</f>
        <v>105.8</v>
      </c>
      <c r="AB1367" s="42">
        <f>+IFERROR(ROUND((SUM(e!BJ1365:BK1365)-SUM(e!BL1365:BO1365))/SUM(e!T1365:V1365),1),0)</f>
        <v>94</v>
      </c>
      <c r="AC1367" s="30">
        <f>+IFERROR(ROUND(e!BP1365/e!BQ1365*100,1),0)</f>
        <v>240.7</v>
      </c>
      <c r="AD1367" s="101">
        <f>+e!BR1365</f>
        <v>0</v>
      </c>
      <c r="AF1367" s="5"/>
      <c r="AG1367" s="29"/>
      <c r="BG1367" s="5"/>
      <c r="BH1367" s="29"/>
      <c r="CH1367" s="5"/>
      <c r="CI1367" s="29"/>
    </row>
    <row r="1368" spans="2:87">
      <c r="B1368" s="40" t="s">
        <v>2837</v>
      </c>
      <c r="C1368" s="30" t="s">
        <v>2838</v>
      </c>
      <c r="D1368" s="30" t="s">
        <v>1292</v>
      </c>
      <c r="E1368" s="30" t="s">
        <v>2843</v>
      </c>
      <c r="F1368" s="30" t="str">
        <f t="shared" si="127"/>
        <v>鹿児島県枕崎市</v>
      </c>
      <c r="G1368" s="41">
        <f>+e!F1366</f>
        <v>18365</v>
      </c>
      <c r="H1368" s="41">
        <f>+e!G1366</f>
        <v>13</v>
      </c>
      <c r="I1368" s="41">
        <f>+SUM(e!H1366:K1366)</f>
        <v>3</v>
      </c>
      <c r="J1368" s="41">
        <f>+SUM(e!L1366:O1366)</f>
        <v>275459</v>
      </c>
      <c r="K1368" s="41">
        <f>+e!P1366</f>
        <v>406223</v>
      </c>
      <c r="L1368" s="41">
        <f>+SUM(e!Q1366:R1366)</f>
        <v>1979578</v>
      </c>
      <c r="M1368" s="31">
        <f>+IFERROR(ROUND(e!P1366/e!S1366,0),0)</f>
        <v>33852</v>
      </c>
      <c r="N1368" s="30">
        <f>+IFERROR(ROUND(SUM(e!T1366:V1366)/e!S1366,0),0)</f>
        <v>211</v>
      </c>
      <c r="O1368" s="30">
        <f>+IFERROR(ROUND(e!W1366/e!G1366*100,1),0)</f>
        <v>53.8</v>
      </c>
      <c r="P1368" s="41">
        <f>+e!X1366</f>
        <v>10</v>
      </c>
      <c r="Q1368" s="30">
        <f>+IFERROR(ROUND(e!Z1366/e!Y1366*100,1),0)</f>
        <v>0</v>
      </c>
      <c r="R1368" s="30">
        <f>+IFERROR(ROUND(e!AB1366/e!AA1366*100,1),0)</f>
        <v>48.5</v>
      </c>
      <c r="S1368" s="30">
        <f>+IFERROR(ROUND(SUM(e!AC1366:AF1366)/J1368*100,1),0)</f>
        <v>13.3</v>
      </c>
      <c r="T1368" s="30">
        <f>+IFERROR(ROUND(e!AG1366/e!Y1366*100,1),0)</f>
        <v>0</v>
      </c>
      <c r="U1368" s="30">
        <f>+IFERROR(ROUND(e!AH1366/SUM(e!AH1366:AJ1366)*100,1),0)</f>
        <v>0</v>
      </c>
      <c r="V1368" s="30">
        <f>+IFERROR(ROUND(e!AK1366/SUM(e!AK1366:AQ1366)*100,1),0)</f>
        <v>29.7</v>
      </c>
      <c r="W1368" s="30">
        <f>+IFERROR(ROUND(SUM(e!AR1366:BG1366)/J1368*100,1),0)</f>
        <v>0.7</v>
      </c>
      <c r="X1368" s="30">
        <f>+IFERROR(ROUND(SUM(e!BH1366:BI1366)/SUM(e!BJ1366:BK1366)*100,1),0)</f>
        <v>115.6</v>
      </c>
      <c r="Y1368" s="30">
        <f t="shared" si="128"/>
        <v>487.3</v>
      </c>
      <c r="Z1368" s="30">
        <f t="shared" si="129"/>
        <v>111.5</v>
      </c>
      <c r="AA1368" s="30">
        <f>+IFERROR(ROUND(K1368/SUM(e!T1366:V1366),1),0)</f>
        <v>160.4</v>
      </c>
      <c r="AB1368" s="42">
        <f>+IFERROR(ROUND((SUM(e!BJ1366:BK1366)-SUM(e!BL1366:BO1366))/SUM(e!T1366:V1366),1),0)</f>
        <v>143.9</v>
      </c>
      <c r="AC1368" s="30">
        <f>+IFERROR(ROUND(e!BP1366/e!BQ1366*100,1),0)</f>
        <v>474.9</v>
      </c>
      <c r="AD1368" s="101">
        <f>+e!BR1366</f>
        <v>0</v>
      </c>
      <c r="AF1368" s="5"/>
      <c r="AG1368" s="29"/>
      <c r="BG1368" s="5"/>
      <c r="BH1368" s="29"/>
      <c r="CH1368" s="5"/>
      <c r="CI1368" s="29"/>
    </row>
    <row r="1369" spans="2:87">
      <c r="B1369" s="40" t="s">
        <v>2837</v>
      </c>
      <c r="C1369" s="30" t="s">
        <v>2838</v>
      </c>
      <c r="D1369" s="30" t="s">
        <v>1294</v>
      </c>
      <c r="E1369" s="30" t="s">
        <v>2844</v>
      </c>
      <c r="F1369" s="30" t="str">
        <f t="shared" si="127"/>
        <v>鹿児島県阿久根市</v>
      </c>
      <c r="G1369" s="41">
        <f>+e!F1367</f>
        <v>13255</v>
      </c>
      <c r="H1369" s="41">
        <f>+e!G1367</f>
        <v>10</v>
      </c>
      <c r="I1369" s="41">
        <f>+SUM(e!H1367:K1367)</f>
        <v>3</v>
      </c>
      <c r="J1369" s="41">
        <f>+SUM(e!L1367:O1367)</f>
        <v>161195</v>
      </c>
      <c r="K1369" s="41">
        <f>+e!P1367</f>
        <v>332223</v>
      </c>
      <c r="L1369" s="41">
        <f>+SUM(e!Q1367:R1367)</f>
        <v>540197</v>
      </c>
      <c r="M1369" s="31">
        <f>+IFERROR(ROUND(e!P1367/e!S1367,0),0)</f>
        <v>33222</v>
      </c>
      <c r="N1369" s="30">
        <f>+IFERROR(ROUND(SUM(e!T1367:V1367)/e!S1367,0),0)</f>
        <v>229</v>
      </c>
      <c r="O1369" s="30">
        <f>+IFERROR(ROUND(e!W1367/e!G1367*100,1),0)</f>
        <v>30</v>
      </c>
      <c r="P1369" s="41">
        <f>+e!X1367</f>
        <v>7</v>
      </c>
      <c r="Q1369" s="30">
        <f>+IFERROR(ROUND(e!Z1367/e!Y1367*100,1),0)</f>
        <v>0</v>
      </c>
      <c r="R1369" s="30">
        <f>+IFERROR(ROUND(e!AB1367/e!AA1367*100,1),0)</f>
        <v>0</v>
      </c>
      <c r="S1369" s="30">
        <f>+IFERROR(ROUND(SUM(e!AC1367:AF1367)/J1369*100,1),0)</f>
        <v>0</v>
      </c>
      <c r="T1369" s="30">
        <f>+IFERROR(ROUND(e!AG1367/e!Y1367*100,1),0)</f>
        <v>0</v>
      </c>
      <c r="U1369" s="30">
        <f>+IFERROR(ROUND(e!AH1367/SUM(e!AH1367:AJ1367)*100,1),0)</f>
        <v>0</v>
      </c>
      <c r="V1369" s="30">
        <f>+IFERROR(ROUND(e!AK1367/SUM(e!AK1367:AQ1367)*100,1),0)</f>
        <v>0</v>
      </c>
      <c r="W1369" s="30">
        <f>+IFERROR(ROUND(SUM(e!AR1367:BG1367)/J1369*100,1),0)</f>
        <v>0.1</v>
      </c>
      <c r="X1369" s="30">
        <f>+IFERROR(ROUND(SUM(e!BH1367:BI1367)/SUM(e!BJ1367:BK1367)*100,1),0)</f>
        <v>128.5</v>
      </c>
      <c r="Y1369" s="30">
        <f t="shared" si="128"/>
        <v>162.6</v>
      </c>
      <c r="Z1369" s="30">
        <f t="shared" si="129"/>
        <v>127.9</v>
      </c>
      <c r="AA1369" s="30">
        <f>+IFERROR(ROUND(K1369/SUM(e!T1367:V1367),1),0)</f>
        <v>144.80000000000001</v>
      </c>
      <c r="AB1369" s="42">
        <f>+IFERROR(ROUND((SUM(e!BJ1367:BK1367)-SUM(e!BL1367:BO1367))/SUM(e!T1367:V1367),1),0)</f>
        <v>113.2</v>
      </c>
      <c r="AC1369" s="30">
        <f>+IFERROR(ROUND(e!BP1367/e!BQ1367*100,1),0)</f>
        <v>1605.5</v>
      </c>
      <c r="AD1369" s="101">
        <f>+e!BR1367</f>
        <v>12562</v>
      </c>
      <c r="AF1369" s="5"/>
      <c r="AG1369" s="29"/>
      <c r="BG1369" s="5"/>
      <c r="BH1369" s="29"/>
      <c r="CH1369" s="5"/>
      <c r="CI1369" s="29"/>
    </row>
    <row r="1370" spans="2:87">
      <c r="B1370" s="40" t="s">
        <v>2837</v>
      </c>
      <c r="C1370" s="30" t="s">
        <v>2838</v>
      </c>
      <c r="D1370" s="30" t="s">
        <v>1296</v>
      </c>
      <c r="E1370" s="30" t="s">
        <v>2845</v>
      </c>
      <c r="F1370" s="30" t="str">
        <f t="shared" si="127"/>
        <v>鹿児島県南さつま市</v>
      </c>
      <c r="G1370" s="41">
        <f>+e!F1368</f>
        <v>22360</v>
      </c>
      <c r="H1370" s="41">
        <f>+e!G1368</f>
        <v>12</v>
      </c>
      <c r="I1370" s="41">
        <f>+SUM(e!H1368:K1368)</f>
        <v>2</v>
      </c>
      <c r="J1370" s="41">
        <f>+SUM(e!L1368:O1368)</f>
        <v>311139</v>
      </c>
      <c r="K1370" s="41">
        <f>+e!P1368</f>
        <v>475490</v>
      </c>
      <c r="L1370" s="41">
        <f>+SUM(e!Q1368:R1368)</f>
        <v>1790080</v>
      </c>
      <c r="M1370" s="31">
        <f>+IFERROR(ROUND(e!P1368/e!S1368,0),0)</f>
        <v>39624</v>
      </c>
      <c r="N1370" s="30">
        <f>+IFERROR(ROUND(SUM(e!T1368:V1368)/e!S1368,0),0)</f>
        <v>261</v>
      </c>
      <c r="O1370" s="30">
        <f>+IFERROR(ROUND(e!W1368/e!G1368*100,1),0)</f>
        <v>33.299999999999997</v>
      </c>
      <c r="P1370" s="41">
        <f>+e!X1368</f>
        <v>22</v>
      </c>
      <c r="Q1370" s="30">
        <f>+IFERROR(ROUND(e!Z1368/e!Y1368*100,1),0)</f>
        <v>0</v>
      </c>
      <c r="R1370" s="30">
        <f>+IFERROR(ROUND(e!AB1368/e!AA1368*100,1),0)</f>
        <v>70.599999999999994</v>
      </c>
      <c r="S1370" s="30">
        <f>+IFERROR(ROUND(SUM(e!AC1368:AF1368)/J1370*100,1),0)</f>
        <v>26</v>
      </c>
      <c r="T1370" s="30">
        <f>+IFERROR(ROUND(e!AG1368/e!Y1368*100,1),0)</f>
        <v>0</v>
      </c>
      <c r="U1370" s="30">
        <f>+IFERROR(ROUND(e!AH1368/SUM(e!AH1368:AJ1368)*100,1),0)</f>
        <v>0</v>
      </c>
      <c r="V1370" s="30">
        <f>+IFERROR(ROUND(e!AK1368/SUM(e!AK1368:AQ1368)*100,1),0)</f>
        <v>20.399999999999999</v>
      </c>
      <c r="W1370" s="30">
        <f>+IFERROR(ROUND(SUM(e!AR1368:BG1368)/J1370*100,1),0)</f>
        <v>12.9</v>
      </c>
      <c r="X1370" s="30">
        <f>+IFERROR(ROUND(SUM(e!BH1368:BI1368)/SUM(e!BJ1368:BK1368)*100,1),0)</f>
        <v>126.9</v>
      </c>
      <c r="Y1370" s="30">
        <f t="shared" si="128"/>
        <v>376.5</v>
      </c>
      <c r="Z1370" s="30">
        <f t="shared" si="129"/>
        <v>126.5</v>
      </c>
      <c r="AA1370" s="30">
        <f>+IFERROR(ROUND(K1370/SUM(e!T1368:V1368),1),0)</f>
        <v>152</v>
      </c>
      <c r="AB1370" s="42">
        <f>+IFERROR(ROUND((SUM(e!BJ1368:BK1368)-SUM(e!BL1368:BO1368))/SUM(e!T1368:V1368),1),0)</f>
        <v>120.2</v>
      </c>
      <c r="AC1370" s="30">
        <f>+IFERROR(ROUND(e!BP1368/e!BQ1368*100,1),0)</f>
        <v>584.6</v>
      </c>
      <c r="AD1370" s="101">
        <f>+e!BR1368</f>
        <v>0</v>
      </c>
      <c r="AF1370" s="5"/>
      <c r="AG1370" s="29"/>
      <c r="BG1370" s="5"/>
      <c r="BH1370" s="29"/>
      <c r="CH1370" s="5"/>
      <c r="CI1370" s="29"/>
    </row>
    <row r="1371" spans="2:87">
      <c r="B1371" s="40" t="s">
        <v>2837</v>
      </c>
      <c r="C1371" s="30" t="s">
        <v>2838</v>
      </c>
      <c r="D1371" s="30" t="s">
        <v>1298</v>
      </c>
      <c r="E1371" s="30" t="s">
        <v>2846</v>
      </c>
      <c r="F1371" s="30" t="str">
        <f t="shared" si="127"/>
        <v>鹿児島県志布志市</v>
      </c>
      <c r="G1371" s="41">
        <f>+e!F1369</f>
        <v>31236</v>
      </c>
      <c r="H1371" s="41">
        <f>+e!G1369</f>
        <v>17</v>
      </c>
      <c r="I1371" s="41">
        <f>+SUM(e!H1369:K1369)</f>
        <v>20</v>
      </c>
      <c r="J1371" s="41">
        <f>+SUM(e!L1369:O1369)</f>
        <v>776983</v>
      </c>
      <c r="K1371" s="41">
        <f>+e!P1369</f>
        <v>503495</v>
      </c>
      <c r="L1371" s="41">
        <f>+SUM(e!Q1369:R1369)</f>
        <v>1297435</v>
      </c>
      <c r="M1371" s="31">
        <f>+IFERROR(ROUND(e!P1369/e!S1369,0),0)</f>
        <v>71928</v>
      </c>
      <c r="N1371" s="30">
        <f>+IFERROR(ROUND(SUM(e!T1369:V1369)/e!S1369,0),0)</f>
        <v>636</v>
      </c>
      <c r="O1371" s="30">
        <f>+IFERROR(ROUND(e!W1369/e!G1369*100,1),0)</f>
        <v>23.5</v>
      </c>
      <c r="P1371" s="41">
        <f>+e!X1369</f>
        <v>6</v>
      </c>
      <c r="Q1371" s="30">
        <f>+IFERROR(ROUND(e!Z1369/e!Y1369*100,1),0)</f>
        <v>0</v>
      </c>
      <c r="R1371" s="30">
        <f>+IFERROR(ROUND(e!AB1369/e!AA1369*100,1),0)</f>
        <v>0</v>
      </c>
      <c r="S1371" s="30">
        <f>+IFERROR(ROUND(SUM(e!AC1369:AF1369)/J1371*100,1),0)</f>
        <v>21</v>
      </c>
      <c r="T1371" s="30">
        <f>+IFERROR(ROUND(e!AG1369/e!Y1369*100,1),0)</f>
        <v>32.799999999999997</v>
      </c>
      <c r="U1371" s="30">
        <f>+IFERROR(ROUND(e!AH1369/SUM(e!AH1369:AJ1369)*100,1),0)</f>
        <v>31.5</v>
      </c>
      <c r="V1371" s="30">
        <f>+IFERROR(ROUND(e!AK1369/SUM(e!AK1369:AQ1369)*100,1),0)</f>
        <v>13.6</v>
      </c>
      <c r="W1371" s="30">
        <f>+IFERROR(ROUND(SUM(e!AR1369:BG1369)/J1371*100,1),0)</f>
        <v>2</v>
      </c>
      <c r="X1371" s="30">
        <f>+IFERROR(ROUND(SUM(e!BH1369:BI1369)/SUM(e!BJ1369:BK1369)*100,1),0)</f>
        <v>105.9</v>
      </c>
      <c r="Y1371" s="30">
        <f t="shared" si="128"/>
        <v>257.7</v>
      </c>
      <c r="Z1371" s="30">
        <f t="shared" si="129"/>
        <v>92.5</v>
      </c>
      <c r="AA1371" s="30">
        <f>+IFERROR(ROUND(K1371/SUM(e!T1369:V1369),1),0)</f>
        <v>113.1</v>
      </c>
      <c r="AB1371" s="42">
        <f>+IFERROR(ROUND((SUM(e!BJ1369:BK1369)-SUM(e!BL1369:BO1369))/SUM(e!T1369:V1369),1),0)</f>
        <v>122.3</v>
      </c>
      <c r="AC1371" s="30">
        <f>+IFERROR(ROUND(e!BP1369/e!BQ1369*100,1),0)</f>
        <v>1161</v>
      </c>
      <c r="AD1371" s="101">
        <f>+e!BR1369</f>
        <v>0</v>
      </c>
      <c r="AF1371" s="5"/>
      <c r="AG1371" s="29"/>
      <c r="BG1371" s="5"/>
      <c r="BH1371" s="29"/>
      <c r="CH1371" s="5"/>
      <c r="CI1371" s="29"/>
    </row>
    <row r="1372" spans="2:87">
      <c r="B1372" s="40" t="s">
        <v>2837</v>
      </c>
      <c r="C1372" s="30" t="s">
        <v>2838</v>
      </c>
      <c r="D1372" s="30" t="s">
        <v>1300</v>
      </c>
      <c r="E1372" s="30" t="s">
        <v>2847</v>
      </c>
      <c r="F1372" s="30" t="str">
        <f t="shared" si="127"/>
        <v>鹿児島県いちき串木野市</v>
      </c>
      <c r="G1372" s="41">
        <f>+e!F1370</f>
        <v>27199</v>
      </c>
      <c r="H1372" s="41">
        <f>+e!G1370</f>
        <v>12</v>
      </c>
      <c r="I1372" s="41">
        <f>+SUM(e!H1370:K1370)</f>
        <v>16</v>
      </c>
      <c r="J1372" s="41">
        <f>+SUM(e!L1370:O1370)</f>
        <v>481059</v>
      </c>
      <c r="K1372" s="41">
        <f>+e!P1370</f>
        <v>508458</v>
      </c>
      <c r="L1372" s="41">
        <f>+SUM(e!Q1370:R1370)</f>
        <v>4240415</v>
      </c>
      <c r="M1372" s="31">
        <f>+IFERROR(ROUND(e!P1370/e!S1370,0),0)</f>
        <v>42372</v>
      </c>
      <c r="N1372" s="30">
        <f>+IFERROR(ROUND(SUM(e!T1370:V1370)/e!S1370,0),0)</f>
        <v>338</v>
      </c>
      <c r="O1372" s="30">
        <f>+IFERROR(ROUND(e!W1370/e!G1370*100,1),0)</f>
        <v>25</v>
      </c>
      <c r="P1372" s="41">
        <f>+e!X1370</f>
        <v>5</v>
      </c>
      <c r="Q1372" s="30">
        <f>+IFERROR(ROUND(e!Z1370/e!Y1370*100,1),0)</f>
        <v>0</v>
      </c>
      <c r="R1372" s="30">
        <f>+IFERROR(ROUND(e!AB1370/e!AA1370*100,1),0)</f>
        <v>60.4</v>
      </c>
      <c r="S1372" s="30">
        <f>+IFERROR(ROUND(SUM(e!AC1370:AF1370)/J1372*100,1),0)</f>
        <v>23.2</v>
      </c>
      <c r="T1372" s="30">
        <f>+IFERROR(ROUND(e!AG1370/e!Y1370*100,1),0)</f>
        <v>18.899999999999999</v>
      </c>
      <c r="U1372" s="30">
        <f>+IFERROR(ROUND(e!AH1370/SUM(e!AH1370:AJ1370)*100,1),0)</f>
        <v>18</v>
      </c>
      <c r="V1372" s="30">
        <f>+IFERROR(ROUND(e!AK1370/SUM(e!AK1370:AQ1370)*100,1),0)</f>
        <v>27.6</v>
      </c>
      <c r="W1372" s="30">
        <f>+IFERROR(ROUND(SUM(e!AR1370:BG1370)/J1372*100,1),0)</f>
        <v>5.3</v>
      </c>
      <c r="X1372" s="30">
        <f>+IFERROR(ROUND(SUM(e!BH1370:BI1370)/SUM(e!BJ1370:BK1370)*100,1),0)</f>
        <v>93.4</v>
      </c>
      <c r="Y1372" s="30">
        <f t="shared" si="128"/>
        <v>834</v>
      </c>
      <c r="Z1372" s="30">
        <f t="shared" si="129"/>
        <v>88.9</v>
      </c>
      <c r="AA1372" s="30">
        <f>+IFERROR(ROUND(K1372/SUM(e!T1370:V1370),1),0)</f>
        <v>125.2</v>
      </c>
      <c r="AB1372" s="42">
        <f>+IFERROR(ROUND((SUM(e!BJ1370:BK1370)-SUM(e!BL1370:BO1370))/SUM(e!T1370:V1370),1),0)</f>
        <v>140.9</v>
      </c>
      <c r="AC1372" s="30">
        <f>+IFERROR(ROUND(e!BP1370/e!BQ1370*100,1),0)</f>
        <v>256.3</v>
      </c>
      <c r="AD1372" s="101">
        <f>+e!BR1370</f>
        <v>0</v>
      </c>
      <c r="AF1372" s="5"/>
      <c r="AG1372" s="29"/>
      <c r="BG1372" s="5"/>
      <c r="BH1372" s="29"/>
      <c r="CH1372" s="5"/>
      <c r="CI1372" s="29"/>
    </row>
    <row r="1373" spans="2:87">
      <c r="B1373" s="40" t="s">
        <v>2837</v>
      </c>
      <c r="C1373" s="30" t="s">
        <v>2838</v>
      </c>
      <c r="D1373" s="30" t="s">
        <v>1306</v>
      </c>
      <c r="E1373" s="30" t="s">
        <v>2848</v>
      </c>
      <c r="F1373" s="30" t="str">
        <f t="shared" si="127"/>
        <v>鹿児島県西之表市</v>
      </c>
      <c r="G1373" s="41">
        <f>+e!F1371</f>
        <v>14327</v>
      </c>
      <c r="H1373" s="41">
        <f>+e!G1371</f>
        <v>14</v>
      </c>
      <c r="I1373" s="41">
        <f>+SUM(e!H1371:K1371)</f>
        <v>12</v>
      </c>
      <c r="J1373" s="41">
        <f>+SUM(e!L1371:O1371)</f>
        <v>258488</v>
      </c>
      <c r="K1373" s="41">
        <f>+e!P1371</f>
        <v>375972</v>
      </c>
      <c r="L1373" s="41">
        <f>+SUM(e!Q1371:R1371)</f>
        <v>1998025</v>
      </c>
      <c r="M1373" s="31">
        <f>+IFERROR(ROUND(e!P1371/e!S1371,0),0)</f>
        <v>41775</v>
      </c>
      <c r="N1373" s="30">
        <f>+IFERROR(ROUND(SUM(e!T1371:V1371)/e!S1371,0),0)</f>
        <v>169</v>
      </c>
      <c r="O1373" s="30">
        <f>+IFERROR(ROUND(e!W1371/e!G1371*100,1),0)</f>
        <v>28.6</v>
      </c>
      <c r="P1373" s="41">
        <f>+e!X1371</f>
        <v>6</v>
      </c>
      <c r="Q1373" s="30">
        <f>+IFERROR(ROUND(e!Z1371/e!Y1371*100,1),0)</f>
        <v>0</v>
      </c>
      <c r="R1373" s="30">
        <f>+IFERROR(ROUND(e!AB1371/e!AA1371*100,1),0)</f>
        <v>73.3</v>
      </c>
      <c r="S1373" s="30">
        <f>+IFERROR(ROUND(SUM(e!AC1371:AF1371)/J1373*100,1),0)</f>
        <v>26.6</v>
      </c>
      <c r="T1373" s="30">
        <f>+IFERROR(ROUND(e!AG1371/e!Y1371*100,1),0)</f>
        <v>0</v>
      </c>
      <c r="U1373" s="30">
        <f>+IFERROR(ROUND(e!AH1371/SUM(e!AH1371:AJ1371)*100,1),0)</f>
        <v>0</v>
      </c>
      <c r="V1373" s="30">
        <f>+IFERROR(ROUND(e!AK1371/SUM(e!AK1371:AQ1371)*100,1),0)</f>
        <v>0</v>
      </c>
      <c r="W1373" s="30">
        <f>+IFERROR(ROUND(SUM(e!AR1371:BG1371)/J1373*100,1),0)</f>
        <v>4.4000000000000004</v>
      </c>
      <c r="X1373" s="30">
        <f>+IFERROR(ROUND(SUM(e!BH1371:BI1371)/SUM(e!BJ1371:BK1371)*100,1),0)</f>
        <v>107.7</v>
      </c>
      <c r="Y1373" s="30">
        <f t="shared" si="128"/>
        <v>531.4</v>
      </c>
      <c r="Z1373" s="30">
        <f t="shared" si="129"/>
        <v>103.9</v>
      </c>
      <c r="AA1373" s="30">
        <f>+IFERROR(ROUND(K1373/SUM(e!T1371:V1371),1),0)</f>
        <v>247.5</v>
      </c>
      <c r="AB1373" s="42">
        <f>+IFERROR(ROUND((SUM(e!BJ1371:BK1371)-SUM(e!BL1371:BO1371))/SUM(e!T1371:V1371),1),0)</f>
        <v>238.3</v>
      </c>
      <c r="AC1373" s="30">
        <f>+IFERROR(ROUND(e!BP1371/e!BQ1371*100,1),0)</f>
        <v>136.9</v>
      </c>
      <c r="AD1373" s="101">
        <f>+e!BR1371</f>
        <v>0</v>
      </c>
      <c r="AF1373" s="5"/>
      <c r="AG1373" s="29"/>
      <c r="BG1373" s="5"/>
      <c r="BH1373" s="29"/>
      <c r="CH1373" s="5"/>
      <c r="CI1373" s="29"/>
    </row>
    <row r="1374" spans="2:87">
      <c r="B1374" s="40" t="s">
        <v>2837</v>
      </c>
      <c r="C1374" s="30" t="s">
        <v>2838</v>
      </c>
      <c r="D1374" s="30" t="s">
        <v>1308</v>
      </c>
      <c r="E1374" s="30" t="s">
        <v>2849</v>
      </c>
      <c r="F1374" s="30" t="str">
        <f t="shared" si="127"/>
        <v>鹿児島県伊佐市</v>
      </c>
      <c r="G1374" s="41">
        <f>+e!F1372</f>
        <v>15140</v>
      </c>
      <c r="H1374" s="41">
        <f>+e!G1372</f>
        <v>11</v>
      </c>
      <c r="I1374" s="41">
        <f>+SUM(e!H1372:K1372)</f>
        <v>6</v>
      </c>
      <c r="J1374" s="41">
        <f>+SUM(e!L1372:O1372)</f>
        <v>193088</v>
      </c>
      <c r="K1374" s="41">
        <f>+e!P1372</f>
        <v>299597</v>
      </c>
      <c r="L1374" s="41">
        <f>+SUM(e!Q1372:R1372)</f>
        <v>1134568</v>
      </c>
      <c r="M1374" s="31">
        <f>+IFERROR(ROUND(e!P1372/e!S1372,0),0)</f>
        <v>42800</v>
      </c>
      <c r="N1374" s="30">
        <f>+IFERROR(ROUND(SUM(e!T1372:V1372)/e!S1372,0),0)</f>
        <v>183</v>
      </c>
      <c r="O1374" s="30">
        <f>+IFERROR(ROUND(e!W1372/e!G1372*100,1),0)</f>
        <v>36.4</v>
      </c>
      <c r="P1374" s="41">
        <f>+e!X1372</f>
        <v>6</v>
      </c>
      <c r="Q1374" s="30">
        <f>+IFERROR(ROUND(e!Z1372/e!Y1372*100,1),0)</f>
        <v>0</v>
      </c>
      <c r="R1374" s="30">
        <f>+IFERROR(ROUND(e!AB1372/e!AA1372*100,1),0)</f>
        <v>0</v>
      </c>
      <c r="S1374" s="30">
        <f>+IFERROR(ROUND(SUM(e!AC1372:AF1372)/J1374*100,1),0)</f>
        <v>29.7</v>
      </c>
      <c r="T1374" s="30">
        <f>+IFERROR(ROUND(e!AG1372/e!Y1372*100,1),0)</f>
        <v>0</v>
      </c>
      <c r="U1374" s="30">
        <f>+IFERROR(ROUND(e!AH1372/SUM(e!AH1372:AJ1372)*100,1),0)</f>
        <v>0</v>
      </c>
      <c r="V1374" s="30">
        <f>+IFERROR(ROUND(e!AK1372/SUM(e!AK1372:AQ1372)*100,1),0)</f>
        <v>41.2</v>
      </c>
      <c r="W1374" s="30">
        <f>+IFERROR(ROUND(SUM(e!AR1372:BG1372)/J1374*100,1),0)</f>
        <v>1.2</v>
      </c>
      <c r="X1374" s="30">
        <f>+IFERROR(ROUND(SUM(e!BH1372:BI1372)/SUM(e!BJ1372:BK1372)*100,1),0)</f>
        <v>118.9</v>
      </c>
      <c r="Y1374" s="30">
        <f t="shared" si="128"/>
        <v>378.7</v>
      </c>
      <c r="Z1374" s="30">
        <f t="shared" si="129"/>
        <v>105.9</v>
      </c>
      <c r="AA1374" s="30">
        <f>+IFERROR(ROUND(K1374/SUM(e!T1372:V1372),1),0)</f>
        <v>233.7</v>
      </c>
      <c r="AB1374" s="42">
        <f>+IFERROR(ROUND((SUM(e!BJ1372:BK1372)-SUM(e!BL1372:BO1372))/SUM(e!T1372:V1372),1),0)</f>
        <v>220.7</v>
      </c>
      <c r="AC1374" s="30">
        <f>+IFERROR(ROUND(e!BP1372/e!BQ1372*100,1),0)</f>
        <v>354.4</v>
      </c>
      <c r="AD1374" s="101">
        <f>+e!BR1372</f>
        <v>0</v>
      </c>
      <c r="AF1374" s="5"/>
      <c r="AG1374" s="29"/>
      <c r="BG1374" s="5"/>
      <c r="BH1374" s="29"/>
      <c r="CH1374" s="5"/>
      <c r="CI1374" s="29"/>
    </row>
    <row r="1375" spans="2:87">
      <c r="B1375" s="40" t="s">
        <v>2837</v>
      </c>
      <c r="C1375" s="30" t="s">
        <v>2838</v>
      </c>
      <c r="D1375" s="30" t="s">
        <v>1316</v>
      </c>
      <c r="E1375" s="30" t="s">
        <v>2850</v>
      </c>
      <c r="F1375" s="30" t="str">
        <f t="shared" si="127"/>
        <v>鹿児島県薩摩川内市</v>
      </c>
      <c r="G1375" s="41">
        <f>+e!F1373</f>
        <v>87706</v>
      </c>
      <c r="H1375" s="41">
        <f>+e!G1373</f>
        <v>26</v>
      </c>
      <c r="I1375" s="41">
        <f>+SUM(e!H1373:K1373)</f>
        <v>45</v>
      </c>
      <c r="J1375" s="41">
        <f>+SUM(e!L1373:O1373)</f>
        <v>1126280</v>
      </c>
      <c r="K1375" s="41">
        <f>+e!P1373</f>
        <v>1627529</v>
      </c>
      <c r="L1375" s="41">
        <f>+SUM(e!Q1373:R1373)</f>
        <v>4760575</v>
      </c>
      <c r="M1375" s="31">
        <f>+IFERROR(ROUND(e!P1373/e!S1373,0),0)</f>
        <v>73979</v>
      </c>
      <c r="N1375" s="30">
        <f>+IFERROR(ROUND(SUM(e!T1373:V1373)/e!S1373,0),0)</f>
        <v>419</v>
      </c>
      <c r="O1375" s="30">
        <f>+IFERROR(ROUND(e!W1373/e!G1373*100,1),0)</f>
        <v>53.8</v>
      </c>
      <c r="P1375" s="41">
        <f>+e!X1373</f>
        <v>24</v>
      </c>
      <c r="Q1375" s="30">
        <f>+IFERROR(ROUND(e!Z1373/e!Y1373*100,1),0)</f>
        <v>0</v>
      </c>
      <c r="R1375" s="30">
        <f>+IFERROR(ROUND(e!AB1373/e!AA1373*100,1),0)</f>
        <v>17.600000000000001</v>
      </c>
      <c r="S1375" s="30">
        <f>+IFERROR(ROUND(SUM(e!AC1373:AF1373)/J1375*100,1),0)</f>
        <v>14.9</v>
      </c>
      <c r="T1375" s="30">
        <f>+IFERROR(ROUND(e!AG1373/e!Y1373*100,1),0)</f>
        <v>54.1</v>
      </c>
      <c r="U1375" s="30">
        <f>+IFERROR(ROUND(e!AH1373/SUM(e!AH1373:AJ1373)*100,1),0)</f>
        <v>100</v>
      </c>
      <c r="V1375" s="30">
        <f>+IFERROR(ROUND(e!AK1373/SUM(e!AK1373:AQ1373)*100,1),0)</f>
        <v>11.8</v>
      </c>
      <c r="W1375" s="30">
        <f>+IFERROR(ROUND(SUM(e!AR1373:BG1373)/J1375*100,1),0)</f>
        <v>2</v>
      </c>
      <c r="X1375" s="30">
        <f>+IFERROR(ROUND(SUM(e!BH1373:BI1373)/SUM(e!BJ1373:BK1373)*100,1),0)</f>
        <v>125.6</v>
      </c>
      <c r="Y1375" s="30">
        <f t="shared" si="128"/>
        <v>292.5</v>
      </c>
      <c r="Z1375" s="30">
        <f t="shared" si="129"/>
        <v>122.5</v>
      </c>
      <c r="AA1375" s="30">
        <f>+IFERROR(ROUND(K1375/SUM(e!T1373:V1373),1),0)</f>
        <v>176.6</v>
      </c>
      <c r="AB1375" s="42">
        <f>+IFERROR(ROUND((SUM(e!BJ1373:BK1373)-SUM(e!BL1373:BO1373))/SUM(e!T1373:V1373),1),0)</f>
        <v>144.19999999999999</v>
      </c>
      <c r="AC1375" s="30">
        <f>+IFERROR(ROUND(e!BP1373/e!BQ1373*100,1),0)</f>
        <v>207.1</v>
      </c>
      <c r="AD1375" s="101">
        <f>+e!BR1373</f>
        <v>0</v>
      </c>
      <c r="AF1375" s="5"/>
      <c r="AG1375" s="29"/>
      <c r="BG1375" s="5"/>
      <c r="BH1375" s="29"/>
      <c r="CH1375" s="5"/>
      <c r="CI1375" s="29"/>
    </row>
    <row r="1376" spans="2:87">
      <c r="B1376" s="40" t="s">
        <v>2837</v>
      </c>
      <c r="C1376" s="30" t="s">
        <v>2838</v>
      </c>
      <c r="D1376" s="30" t="s">
        <v>1531</v>
      </c>
      <c r="E1376" s="30" t="s">
        <v>2851</v>
      </c>
      <c r="F1376" s="30" t="str">
        <f t="shared" si="127"/>
        <v>鹿児島県瀬戸内町</v>
      </c>
      <c r="G1376" s="41">
        <f>+e!F1374</f>
        <v>5133</v>
      </c>
      <c r="H1376" s="41">
        <f>+e!G1374</f>
        <v>9</v>
      </c>
      <c r="I1376" s="41">
        <f>+SUM(e!H1374:K1374)</f>
        <v>0</v>
      </c>
      <c r="J1376" s="41">
        <f>+SUM(e!L1374:O1374)</f>
        <v>39322</v>
      </c>
      <c r="K1376" s="41">
        <f>+e!P1374</f>
        <v>142369</v>
      </c>
      <c r="L1376" s="41">
        <f>+SUM(e!Q1374:R1374)</f>
        <v>692047</v>
      </c>
      <c r="M1376" s="31">
        <f>+IFERROR(ROUND(e!P1374/e!S1374,0),0)</f>
        <v>23728</v>
      </c>
      <c r="N1376" s="30">
        <f>+IFERROR(ROUND(SUM(e!T1374:V1374)/e!S1374,0),0)</f>
        <v>102</v>
      </c>
      <c r="O1376" s="30">
        <f>+IFERROR(ROUND(e!W1374/e!G1374*100,1),0)</f>
        <v>44.4</v>
      </c>
      <c r="P1376" s="41">
        <f>+e!X1374</f>
        <v>8</v>
      </c>
      <c r="Q1376" s="30">
        <f>+IFERROR(ROUND(e!Z1374/e!Y1374*100,1),0)</f>
        <v>0</v>
      </c>
      <c r="R1376" s="30">
        <f>+IFERROR(ROUND(e!AB1374/e!AA1374*100,1),0)</f>
        <v>0</v>
      </c>
      <c r="S1376" s="30">
        <f>+IFERROR(ROUND(SUM(e!AC1374:AF1374)/J1376*100,1),0)</f>
        <v>0</v>
      </c>
      <c r="T1376" s="30">
        <f>+IFERROR(ROUND(e!AG1374/e!Y1374*100,1),0)</f>
        <v>0</v>
      </c>
      <c r="U1376" s="30">
        <f>+IFERROR(ROUND(e!AH1374/SUM(e!AH1374:AJ1374)*100,1),0)</f>
        <v>0</v>
      </c>
      <c r="V1376" s="30">
        <f>+IFERROR(ROUND(e!AK1374/SUM(e!AK1374:AQ1374)*100,1),0)</f>
        <v>0</v>
      </c>
      <c r="W1376" s="30">
        <f>+IFERROR(ROUND(SUM(e!AR1374:BG1374)/J1376*100,1),0)</f>
        <v>2</v>
      </c>
      <c r="X1376" s="30">
        <f>+IFERROR(ROUND(SUM(e!BH1374:BI1374)/SUM(e!BJ1374:BK1374)*100,1),0)</f>
        <v>108.3</v>
      </c>
      <c r="Y1376" s="30">
        <f t="shared" si="128"/>
        <v>486.1</v>
      </c>
      <c r="Z1376" s="30">
        <f t="shared" si="129"/>
        <v>106.8</v>
      </c>
      <c r="AA1376" s="30">
        <f>+IFERROR(ROUND(K1376/SUM(e!T1374:V1374),1),0)</f>
        <v>233.8</v>
      </c>
      <c r="AB1376" s="42">
        <f>+IFERROR(ROUND((SUM(e!BJ1374:BK1374)-SUM(e!BL1374:BO1374))/SUM(e!T1374:V1374),1),0)</f>
        <v>219</v>
      </c>
      <c r="AC1376" s="30">
        <f>+IFERROR(ROUND(e!BP1374/e!BQ1374*100,1),0)</f>
        <v>677.2</v>
      </c>
      <c r="AD1376" s="101">
        <f>+e!BR1374</f>
        <v>4400</v>
      </c>
      <c r="AF1376" s="5"/>
      <c r="AG1376" s="29"/>
      <c r="BG1376" s="5"/>
      <c r="BH1376" s="29"/>
      <c r="CH1376" s="5"/>
      <c r="CI1376" s="29"/>
    </row>
    <row r="1377" spans="2:87">
      <c r="B1377" s="40" t="s">
        <v>2837</v>
      </c>
      <c r="C1377" s="30" t="s">
        <v>2838</v>
      </c>
      <c r="D1377" s="30" t="s">
        <v>1322</v>
      </c>
      <c r="E1377" s="30" t="s">
        <v>2852</v>
      </c>
      <c r="F1377" s="30" t="str">
        <f t="shared" si="127"/>
        <v>鹿児島県奄美市</v>
      </c>
      <c r="G1377" s="41">
        <f>+e!F1375</f>
        <v>27174</v>
      </c>
      <c r="H1377" s="41">
        <f>+e!G1375</f>
        <v>19</v>
      </c>
      <c r="I1377" s="41">
        <f>+SUM(e!H1375:K1375)</f>
        <v>0</v>
      </c>
      <c r="J1377" s="41">
        <f>+SUM(e!L1375:O1375)</f>
        <v>131276</v>
      </c>
      <c r="K1377" s="41">
        <f>+e!P1375</f>
        <v>526005</v>
      </c>
      <c r="L1377" s="41">
        <f>+SUM(e!Q1375:R1375)</f>
        <v>0</v>
      </c>
      <c r="M1377" s="31">
        <f>+IFERROR(ROUND(e!P1375/e!S1375,0),0)</f>
        <v>131501</v>
      </c>
      <c r="N1377" s="30">
        <f>+IFERROR(ROUND(SUM(e!T1375:V1375)/e!S1375,0),0)</f>
        <v>777</v>
      </c>
      <c r="O1377" s="30">
        <f>+IFERROR(ROUND(e!W1375/e!G1375*100,1),0)</f>
        <v>0</v>
      </c>
      <c r="P1377" s="41">
        <f>+e!X1375</f>
        <v>11</v>
      </c>
      <c r="Q1377" s="30">
        <f>+IFERROR(ROUND(e!Z1375/e!Y1375*100,1),0)</f>
        <v>0</v>
      </c>
      <c r="R1377" s="30">
        <f>+IFERROR(ROUND(e!AB1375/e!AA1375*100,1),0)</f>
        <v>75</v>
      </c>
      <c r="S1377" s="30">
        <f>+IFERROR(ROUND(SUM(e!AC1375:AF1375)/J1377*100,1),0)</f>
        <v>21.7</v>
      </c>
      <c r="T1377" s="30">
        <f>+IFERROR(ROUND(e!AG1375/e!Y1375*100,1),0)</f>
        <v>90.1</v>
      </c>
      <c r="U1377" s="30">
        <f>+IFERROR(ROUND(e!AH1375/SUM(e!AH1375:AJ1375)*100,1),0)</f>
        <v>0</v>
      </c>
      <c r="V1377" s="30">
        <f>+IFERROR(ROUND(e!AK1375/SUM(e!AK1375:AQ1375)*100,1),0)</f>
        <v>0</v>
      </c>
      <c r="W1377" s="30">
        <f>+IFERROR(ROUND(SUM(e!AR1375:BG1375)/J1377*100,1),0)</f>
        <v>1.1000000000000001</v>
      </c>
      <c r="X1377" s="30">
        <f>+IFERROR(ROUND(SUM(e!BH1375:BI1375)/SUM(e!BJ1375:BK1375)*100,1),0)</f>
        <v>104.8</v>
      </c>
      <c r="Y1377" s="30">
        <f t="shared" si="128"/>
        <v>0</v>
      </c>
      <c r="Z1377" s="30">
        <f t="shared" si="129"/>
        <v>99.6</v>
      </c>
      <c r="AA1377" s="30">
        <f>+IFERROR(ROUND(K1377/SUM(e!T1375:V1375),1),0)</f>
        <v>169.3</v>
      </c>
      <c r="AB1377" s="42">
        <f>+IFERROR(ROUND((SUM(e!BJ1375:BK1375)-SUM(e!BL1375:BO1375))/SUM(e!T1375:V1375),1),0)</f>
        <v>170</v>
      </c>
      <c r="AC1377" s="30">
        <f>+IFERROR(ROUND(e!BP1375/e!BQ1375*100,1),0)</f>
        <v>1697.2</v>
      </c>
      <c r="AD1377" s="101">
        <f>+e!BR1375</f>
        <v>0</v>
      </c>
      <c r="AF1377" s="5"/>
      <c r="AG1377" s="29"/>
      <c r="BG1377" s="5"/>
      <c r="BH1377" s="29"/>
      <c r="CH1377" s="5"/>
      <c r="CI1377" s="29"/>
    </row>
    <row r="1378" spans="2:87">
      <c r="B1378" s="40" t="s">
        <v>2837</v>
      </c>
      <c r="C1378" s="30" t="s">
        <v>2838</v>
      </c>
      <c r="D1378" s="30" t="s">
        <v>1324</v>
      </c>
      <c r="E1378" s="30" t="s">
        <v>2853</v>
      </c>
      <c r="F1378" s="30" t="str">
        <f t="shared" si="127"/>
        <v>鹿児島県大崎町</v>
      </c>
      <c r="G1378" s="41">
        <f>+e!F1376</f>
        <v>11117</v>
      </c>
      <c r="H1378" s="41">
        <f>+e!G1376</f>
        <v>9</v>
      </c>
      <c r="I1378" s="41">
        <f>+SUM(e!H1376:K1376)</f>
        <v>5</v>
      </c>
      <c r="J1378" s="41">
        <f>+SUM(e!L1376:O1376)</f>
        <v>209589</v>
      </c>
      <c r="K1378" s="41">
        <f>+e!P1376</f>
        <v>204952</v>
      </c>
      <c r="L1378" s="41">
        <f>+SUM(e!Q1376:R1376)</f>
        <v>55608</v>
      </c>
      <c r="M1378" s="31">
        <f>+IFERROR(ROUND(e!P1376/e!S1376,0),0)</f>
        <v>22772</v>
      </c>
      <c r="N1378" s="30">
        <f>+IFERROR(ROUND(SUM(e!T1376:V1376)/e!S1376,0),0)</f>
        <v>124</v>
      </c>
      <c r="O1378" s="30">
        <f>+IFERROR(ROUND(e!W1376/e!G1376*100,1),0)</f>
        <v>22.2</v>
      </c>
      <c r="P1378" s="41">
        <f>+e!X1376</f>
        <v>3</v>
      </c>
      <c r="Q1378" s="30">
        <f>+IFERROR(ROUND(e!Z1376/e!Y1376*100,1),0)</f>
        <v>0</v>
      </c>
      <c r="R1378" s="30">
        <f>+IFERROR(ROUND(e!AB1376/e!AA1376*100,1),0)</f>
        <v>85.4</v>
      </c>
      <c r="S1378" s="30">
        <f>+IFERROR(ROUND(SUM(e!AC1376:AF1376)/J1378*100,1),0)</f>
        <v>40</v>
      </c>
      <c r="T1378" s="30">
        <f>+IFERROR(ROUND(e!AG1376/e!Y1376*100,1),0)</f>
        <v>0</v>
      </c>
      <c r="U1378" s="30">
        <f>+IFERROR(ROUND(e!AH1376/SUM(e!AH1376:AJ1376)*100,1),0)</f>
        <v>0</v>
      </c>
      <c r="V1378" s="30">
        <f>+IFERROR(ROUND(e!AK1376/SUM(e!AK1376:AQ1376)*100,1),0)</f>
        <v>0</v>
      </c>
      <c r="W1378" s="30">
        <f>+IFERROR(ROUND(SUM(e!AR1376:BG1376)/J1378*100,1),0)</f>
        <v>5</v>
      </c>
      <c r="X1378" s="30">
        <f>+IFERROR(ROUND(SUM(e!BH1376:BI1376)/SUM(e!BJ1376:BK1376)*100,1),0)</f>
        <v>121.5</v>
      </c>
      <c r="Y1378" s="30">
        <f t="shared" si="128"/>
        <v>27.1</v>
      </c>
      <c r="Z1378" s="30">
        <f t="shared" si="129"/>
        <v>120.8</v>
      </c>
      <c r="AA1378" s="30">
        <f>+IFERROR(ROUND(K1378/SUM(e!T1376:V1376),1),0)</f>
        <v>183.8</v>
      </c>
      <c r="AB1378" s="42">
        <f>+IFERROR(ROUND((SUM(e!BJ1376:BK1376)-SUM(e!BL1376:BO1376))/SUM(e!T1376:V1376),1),0)</f>
        <v>152.1</v>
      </c>
      <c r="AC1378" s="30">
        <f>+IFERROR(ROUND(e!BP1376/e!BQ1376*100,1),0)</f>
        <v>1377.4</v>
      </c>
      <c r="AD1378" s="101">
        <f>+e!BR1376</f>
        <v>0</v>
      </c>
      <c r="AF1378" s="5"/>
      <c r="AG1378" s="29"/>
      <c r="BG1378" s="5"/>
      <c r="BH1378" s="29"/>
      <c r="CH1378" s="5"/>
      <c r="CI1378" s="29"/>
    </row>
    <row r="1379" spans="2:87">
      <c r="B1379" s="40" t="s">
        <v>2837</v>
      </c>
      <c r="C1379" s="30" t="s">
        <v>2838</v>
      </c>
      <c r="D1379" s="30" t="s">
        <v>1326</v>
      </c>
      <c r="E1379" s="30" t="s">
        <v>2854</v>
      </c>
      <c r="F1379" s="30" t="str">
        <f t="shared" si="127"/>
        <v>鹿児島県中種子町</v>
      </c>
      <c r="G1379" s="41">
        <f>+e!F1377</f>
        <v>7861</v>
      </c>
      <c r="H1379" s="41">
        <f>+e!G1377</f>
        <v>7</v>
      </c>
      <c r="I1379" s="41">
        <f>+SUM(e!H1377:K1377)</f>
        <v>6</v>
      </c>
      <c r="J1379" s="41">
        <f>+SUM(e!L1377:O1377)</f>
        <v>267504</v>
      </c>
      <c r="K1379" s="41">
        <f>+e!P1377</f>
        <v>167161</v>
      </c>
      <c r="L1379" s="41">
        <f>+SUM(e!Q1377:R1377)</f>
        <v>1146819</v>
      </c>
      <c r="M1379" s="31">
        <f>+IFERROR(ROUND(e!P1377/e!S1377,0),0)</f>
        <v>33432</v>
      </c>
      <c r="N1379" s="30">
        <f>+IFERROR(ROUND(SUM(e!T1377:V1377)/e!S1377,0),0)</f>
        <v>187</v>
      </c>
      <c r="O1379" s="30">
        <f>+IFERROR(ROUND(e!W1377/e!G1377*100,1),0)</f>
        <v>28.6</v>
      </c>
      <c r="P1379" s="41">
        <f>+e!X1377</f>
        <v>7</v>
      </c>
      <c r="Q1379" s="30">
        <f>+IFERROR(ROUND(e!Z1377/e!Y1377*100,1),0)</f>
        <v>0</v>
      </c>
      <c r="R1379" s="30">
        <f>+IFERROR(ROUND(e!AB1377/e!AA1377*100,1),0)</f>
        <v>0</v>
      </c>
      <c r="S1379" s="30">
        <f>+IFERROR(ROUND(SUM(e!AC1377:AF1377)/J1379*100,1),0)</f>
        <v>16.3</v>
      </c>
      <c r="T1379" s="30">
        <f>+IFERROR(ROUND(e!AG1377/e!Y1377*100,1),0)</f>
        <v>0</v>
      </c>
      <c r="U1379" s="30">
        <f>+IFERROR(ROUND(e!AH1377/SUM(e!AH1377:AJ1377)*100,1),0)</f>
        <v>0</v>
      </c>
      <c r="V1379" s="30">
        <f>+IFERROR(ROUND(e!AK1377/SUM(e!AK1377:AQ1377)*100,1),0)</f>
        <v>0</v>
      </c>
      <c r="W1379" s="30">
        <f>+IFERROR(ROUND(SUM(e!AR1377:BG1377)/J1379*100,1),0)</f>
        <v>1.2</v>
      </c>
      <c r="X1379" s="30">
        <f>+IFERROR(ROUND(SUM(e!BH1377:BI1377)/SUM(e!BJ1377:BK1377)*100,1),0)</f>
        <v>86.6</v>
      </c>
      <c r="Y1379" s="30">
        <f t="shared" si="128"/>
        <v>686.1</v>
      </c>
      <c r="Z1379" s="30">
        <f t="shared" si="129"/>
        <v>70.900000000000006</v>
      </c>
      <c r="AA1379" s="30">
        <f>+IFERROR(ROUND(K1379/SUM(e!T1377:V1377),1),0)</f>
        <v>179.2</v>
      </c>
      <c r="AB1379" s="42">
        <f>+IFERROR(ROUND((SUM(e!BJ1377:BK1377)-SUM(e!BL1377:BO1377))/SUM(e!T1377:V1377),1),0)</f>
        <v>252.8</v>
      </c>
      <c r="AC1379" s="30">
        <f>+IFERROR(ROUND(e!BP1377/e!BQ1377*100,1),0)</f>
        <v>157.80000000000001</v>
      </c>
      <c r="AD1379" s="101">
        <f>+e!BR1377</f>
        <v>0</v>
      </c>
      <c r="AF1379" s="5"/>
      <c r="AG1379" s="29"/>
      <c r="BG1379" s="5"/>
      <c r="BH1379" s="29"/>
      <c r="CH1379" s="5"/>
      <c r="CI1379" s="29"/>
    </row>
    <row r="1380" spans="2:87">
      <c r="B1380" s="40" t="s">
        <v>2837</v>
      </c>
      <c r="C1380" s="30" t="s">
        <v>2838</v>
      </c>
      <c r="D1380" s="30" t="s">
        <v>1328</v>
      </c>
      <c r="E1380" s="30" t="s">
        <v>2855</v>
      </c>
      <c r="F1380" s="30" t="str">
        <f t="shared" si="127"/>
        <v>鹿児島県出水市（出水）</v>
      </c>
      <c r="G1380" s="41">
        <f>+e!F1378</f>
        <v>33721</v>
      </c>
      <c r="H1380" s="41">
        <f>+e!G1378</f>
        <v>16</v>
      </c>
      <c r="I1380" s="41">
        <f>+SUM(e!H1378:K1378)</f>
        <v>7</v>
      </c>
      <c r="J1380" s="41">
        <f>+SUM(e!L1378:O1378)</f>
        <v>275451</v>
      </c>
      <c r="K1380" s="41">
        <f>+e!P1378</f>
        <v>563840</v>
      </c>
      <c r="L1380" s="41">
        <f>+SUM(e!Q1378:R1378)</f>
        <v>3140718</v>
      </c>
      <c r="M1380" s="31">
        <f>+IFERROR(ROUND(e!P1378/e!S1378,0),0)</f>
        <v>62649</v>
      </c>
      <c r="N1380" s="30">
        <f>+IFERROR(ROUND(SUM(e!T1378:V1378)/e!S1378,0),0)</f>
        <v>428</v>
      </c>
      <c r="O1380" s="30">
        <f>+IFERROR(ROUND(e!W1378/e!G1378*100,1),0)</f>
        <v>37.5</v>
      </c>
      <c r="P1380" s="41">
        <f>+e!X1378</f>
        <v>8</v>
      </c>
      <c r="Q1380" s="30">
        <f>+IFERROR(ROUND(e!Z1378/e!Y1378*100,1),0)</f>
        <v>0</v>
      </c>
      <c r="R1380" s="30">
        <f>+IFERROR(ROUND(e!AB1378/e!AA1378*100,1),0)</f>
        <v>85.4</v>
      </c>
      <c r="S1380" s="30">
        <f>+IFERROR(ROUND(SUM(e!AC1378:AF1378)/J1380*100,1),0)</f>
        <v>17.8</v>
      </c>
      <c r="T1380" s="30">
        <f>+IFERROR(ROUND(e!AG1378/e!Y1378*100,1),0)</f>
        <v>20.7</v>
      </c>
      <c r="U1380" s="30">
        <f>+IFERROR(ROUND(e!AH1378/SUM(e!AH1378:AJ1378)*100,1),0)</f>
        <v>0</v>
      </c>
      <c r="V1380" s="30">
        <f>+IFERROR(ROUND(e!AK1378/SUM(e!AK1378:AQ1378)*100,1),0)</f>
        <v>51.3</v>
      </c>
      <c r="W1380" s="30">
        <f>+IFERROR(ROUND(SUM(e!AR1378:BG1378)/J1380*100,1),0)</f>
        <v>4</v>
      </c>
      <c r="X1380" s="30">
        <f>+IFERROR(ROUND(SUM(e!BH1378:BI1378)/SUM(e!BJ1378:BK1378)*100,1),0)</f>
        <v>119.5</v>
      </c>
      <c r="Y1380" s="30">
        <f t="shared" si="128"/>
        <v>557</v>
      </c>
      <c r="Z1380" s="30">
        <f t="shared" si="129"/>
        <v>112.7</v>
      </c>
      <c r="AA1380" s="30">
        <f>+IFERROR(ROUND(K1380/SUM(e!T1378:V1378),1),0)</f>
        <v>146.19999999999999</v>
      </c>
      <c r="AB1380" s="42">
        <f>+IFERROR(ROUND((SUM(e!BJ1378:BK1378)-SUM(e!BL1378:BO1378))/SUM(e!T1378:V1378),1),0)</f>
        <v>129.69999999999999</v>
      </c>
      <c r="AC1380" s="30">
        <f>+IFERROR(ROUND(e!BP1378/e!BQ1378*100,1),0)</f>
        <v>363.6</v>
      </c>
      <c r="AD1380" s="101">
        <f>+e!BR1378</f>
        <v>0</v>
      </c>
      <c r="AF1380" s="5"/>
      <c r="AG1380" s="29"/>
      <c r="BG1380" s="5"/>
      <c r="BH1380" s="29"/>
      <c r="CH1380" s="5"/>
      <c r="CI1380" s="29"/>
    </row>
    <row r="1381" spans="2:87">
      <c r="B1381" s="40" t="s">
        <v>2837</v>
      </c>
      <c r="C1381" s="30" t="s">
        <v>2838</v>
      </c>
      <c r="D1381" s="30" t="s">
        <v>1330</v>
      </c>
      <c r="E1381" s="30" t="s">
        <v>2856</v>
      </c>
      <c r="F1381" s="30" t="str">
        <f t="shared" si="127"/>
        <v>鹿児島県曽於市（大隅）</v>
      </c>
      <c r="G1381" s="41">
        <f>+e!F1379</f>
        <v>6742</v>
      </c>
      <c r="H1381" s="41">
        <f>+e!G1379</f>
        <v>2</v>
      </c>
      <c r="I1381" s="41">
        <f>+SUM(e!H1379:K1379)</f>
        <v>3</v>
      </c>
      <c r="J1381" s="41">
        <f>+SUM(e!L1379:O1379)</f>
        <v>60301</v>
      </c>
      <c r="K1381" s="41">
        <f>+e!P1379</f>
        <v>87617</v>
      </c>
      <c r="L1381" s="41">
        <f>+SUM(e!Q1379:R1379)</f>
        <v>191279</v>
      </c>
      <c r="M1381" s="31">
        <f>+IFERROR(ROUND(e!P1379/e!S1379,0),0)</f>
        <v>43809</v>
      </c>
      <c r="N1381" s="30">
        <f>+IFERROR(ROUND(SUM(e!T1379:V1379)/e!S1379,0),0)</f>
        <v>308</v>
      </c>
      <c r="O1381" s="30">
        <f>+IFERROR(ROUND(e!W1379/e!G1379*100,1),0)</f>
        <v>0</v>
      </c>
      <c r="P1381" s="41">
        <f>+e!X1379</f>
        <v>1</v>
      </c>
      <c r="Q1381" s="30">
        <f>+IFERROR(ROUND(e!Z1379/e!Y1379*100,1),0)</f>
        <v>0</v>
      </c>
      <c r="R1381" s="30">
        <f>+IFERROR(ROUND(e!AB1379/e!AA1379*100,1),0)</f>
        <v>0</v>
      </c>
      <c r="S1381" s="30">
        <f>+IFERROR(ROUND(SUM(e!AC1379:AF1379)/J1381*100,1),0)</f>
        <v>22.1</v>
      </c>
      <c r="T1381" s="30">
        <f>+IFERROR(ROUND(e!AG1379/e!Y1379*100,1),0)</f>
        <v>0</v>
      </c>
      <c r="U1381" s="30">
        <f>+IFERROR(ROUND(e!AH1379/SUM(e!AH1379:AJ1379)*100,1),0)</f>
        <v>0</v>
      </c>
      <c r="V1381" s="30">
        <f>+IFERROR(ROUND(e!AK1379/SUM(e!AK1379:AQ1379)*100,1),0)</f>
        <v>0</v>
      </c>
      <c r="W1381" s="30">
        <f>+IFERROR(ROUND(SUM(e!AR1379:BG1379)/J1381*100,1),0)</f>
        <v>1.9</v>
      </c>
      <c r="X1381" s="30">
        <f>+IFERROR(ROUND(SUM(e!BH1379:BI1379)/SUM(e!BJ1379:BK1379)*100,1),0)</f>
        <v>114.6</v>
      </c>
      <c r="Y1381" s="30">
        <f t="shared" si="128"/>
        <v>218.3</v>
      </c>
      <c r="Z1381" s="30">
        <f t="shared" si="129"/>
        <v>114.5</v>
      </c>
      <c r="AA1381" s="30">
        <f>+IFERROR(ROUND(K1381/SUM(e!T1379:V1379),1),0)</f>
        <v>142.5</v>
      </c>
      <c r="AB1381" s="42">
        <f>+IFERROR(ROUND((SUM(e!BJ1379:BK1379)-SUM(e!BL1379:BO1379))/SUM(e!T1379:V1379),1),0)</f>
        <v>124.5</v>
      </c>
      <c r="AC1381" s="30">
        <f>+IFERROR(ROUND(e!BP1379/e!BQ1379*100,1),0)</f>
        <v>1484.9</v>
      </c>
      <c r="AD1381" s="101">
        <f>+e!BR1379</f>
        <v>3400</v>
      </c>
      <c r="AF1381" s="5"/>
      <c r="AG1381" s="29"/>
      <c r="BG1381" s="5"/>
      <c r="BH1381" s="29"/>
      <c r="CH1381" s="5"/>
      <c r="CI1381" s="29"/>
    </row>
    <row r="1382" spans="2:87">
      <c r="B1382" s="40" t="s">
        <v>2837</v>
      </c>
      <c r="C1382" s="30" t="s">
        <v>2838</v>
      </c>
      <c r="D1382" s="30" t="s">
        <v>1535</v>
      </c>
      <c r="E1382" s="30" t="s">
        <v>2857</v>
      </c>
      <c r="F1382" s="30" t="str">
        <f t="shared" si="127"/>
        <v>鹿児島県曽於市（財部）</v>
      </c>
      <c r="G1382" s="41">
        <f>+e!F1380</f>
        <v>5876</v>
      </c>
      <c r="H1382" s="41">
        <f>+e!G1380</f>
        <v>2</v>
      </c>
      <c r="I1382" s="41">
        <f>+SUM(e!H1380:K1380)</f>
        <v>5</v>
      </c>
      <c r="J1382" s="41">
        <f>+SUM(e!L1380:O1380)</f>
        <v>62570</v>
      </c>
      <c r="K1382" s="41">
        <f>+e!P1380</f>
        <v>93630</v>
      </c>
      <c r="L1382" s="41">
        <f>+SUM(e!Q1380:R1380)</f>
        <v>490209</v>
      </c>
      <c r="M1382" s="31">
        <f>+IFERROR(ROUND(e!P1380/e!S1380,0),0)</f>
        <v>46815</v>
      </c>
      <c r="N1382" s="30">
        <f>+IFERROR(ROUND(SUM(e!T1380:V1380)/e!S1380,0),0)</f>
        <v>282</v>
      </c>
      <c r="O1382" s="30">
        <f>+IFERROR(ROUND(e!W1380/e!G1380*100,1),0)</f>
        <v>0</v>
      </c>
      <c r="P1382" s="41">
        <f>+e!X1380</f>
        <v>4</v>
      </c>
      <c r="Q1382" s="30">
        <f>+IFERROR(ROUND(e!Z1380/e!Y1380*100,1),0)</f>
        <v>0</v>
      </c>
      <c r="R1382" s="30">
        <f>+IFERROR(ROUND(e!AB1380/e!AA1380*100,1),0)</f>
        <v>0</v>
      </c>
      <c r="S1382" s="30">
        <f>+IFERROR(ROUND(SUM(e!AC1380:AF1380)/J1382*100,1),0)</f>
        <v>24.1</v>
      </c>
      <c r="T1382" s="30">
        <f>+IFERROR(ROUND(e!AG1380/e!Y1380*100,1),0)</f>
        <v>0</v>
      </c>
      <c r="U1382" s="30">
        <f>+IFERROR(ROUND(e!AH1380/SUM(e!AH1380:AJ1380)*100,1),0)</f>
        <v>0</v>
      </c>
      <c r="V1382" s="30">
        <f>+IFERROR(ROUND(e!AK1380/SUM(e!AK1380:AQ1380)*100,1),0)</f>
        <v>0</v>
      </c>
      <c r="W1382" s="30">
        <f>+IFERROR(ROUND(SUM(e!AR1380:BG1380)/J1382*100,1),0)</f>
        <v>4.5999999999999996</v>
      </c>
      <c r="X1382" s="30">
        <f>+IFERROR(ROUND(SUM(e!BH1380:BI1380)/SUM(e!BJ1380:BK1380)*100,1),0)</f>
        <v>104.3</v>
      </c>
      <c r="Y1382" s="30">
        <f t="shared" si="128"/>
        <v>523.6</v>
      </c>
      <c r="Z1382" s="30">
        <f t="shared" si="129"/>
        <v>101.3</v>
      </c>
      <c r="AA1382" s="30">
        <f>+IFERROR(ROUND(K1382/SUM(e!T1380:V1380),1),0)</f>
        <v>166</v>
      </c>
      <c r="AB1382" s="42">
        <f>+IFERROR(ROUND((SUM(e!BJ1380:BK1380)-SUM(e!BL1380:BO1380))/SUM(e!T1380:V1380),1),0)</f>
        <v>163.80000000000001</v>
      </c>
      <c r="AC1382" s="30">
        <f>+IFERROR(ROUND(e!BP1380/e!BQ1380*100,1),0)</f>
        <v>2857.7</v>
      </c>
      <c r="AD1382" s="101">
        <f>+e!BR1380</f>
        <v>2605</v>
      </c>
      <c r="AF1382" s="5"/>
      <c r="AG1382" s="29"/>
      <c r="BG1382" s="5"/>
      <c r="BH1382" s="29"/>
      <c r="CH1382" s="5"/>
      <c r="CI1382" s="29"/>
    </row>
    <row r="1383" spans="2:87">
      <c r="B1383" s="40" t="s">
        <v>2837</v>
      </c>
      <c r="C1383" s="30" t="s">
        <v>2838</v>
      </c>
      <c r="D1383" s="30" t="s">
        <v>1332</v>
      </c>
      <c r="E1383" s="30" t="s">
        <v>2858</v>
      </c>
      <c r="F1383" s="30" t="str">
        <f t="shared" si="127"/>
        <v>鹿児島県垂水市</v>
      </c>
      <c r="G1383" s="41">
        <f>+e!F1381</f>
        <v>12332</v>
      </c>
      <c r="H1383" s="41">
        <f>+e!G1381</f>
        <v>9</v>
      </c>
      <c r="I1383" s="41">
        <f>+SUM(e!H1381:K1381)</f>
        <v>4</v>
      </c>
      <c r="J1383" s="41">
        <f>+SUM(e!L1381:O1381)</f>
        <v>152764</v>
      </c>
      <c r="K1383" s="41">
        <f>+e!P1381</f>
        <v>244041</v>
      </c>
      <c r="L1383" s="41">
        <f>+SUM(e!Q1381:R1381)</f>
        <v>1138785</v>
      </c>
      <c r="M1383" s="31">
        <f>+IFERROR(ROUND(e!P1381/e!S1381,0),0)</f>
        <v>48808</v>
      </c>
      <c r="N1383" s="30">
        <f>+IFERROR(ROUND(SUM(e!T1381:V1381)/e!S1381,0),0)</f>
        <v>308</v>
      </c>
      <c r="O1383" s="30">
        <f>+IFERROR(ROUND(e!W1381/e!G1381*100,1),0)</f>
        <v>22.2</v>
      </c>
      <c r="P1383" s="41">
        <f>+e!X1381</f>
        <v>2</v>
      </c>
      <c r="Q1383" s="30">
        <f>+IFERROR(ROUND(e!Z1381/e!Y1381*100,1),0)</f>
        <v>0</v>
      </c>
      <c r="R1383" s="30">
        <f>+IFERROR(ROUND(e!AB1381/e!AA1381*100,1),0)</f>
        <v>60.7</v>
      </c>
      <c r="S1383" s="30">
        <f>+IFERROR(ROUND(SUM(e!AC1381:AF1381)/J1383*100,1),0)</f>
        <v>20.8</v>
      </c>
      <c r="T1383" s="30">
        <f>+IFERROR(ROUND(e!AG1381/e!Y1381*100,1),0)</f>
        <v>83.3</v>
      </c>
      <c r="U1383" s="30">
        <f>+IFERROR(ROUND(e!AH1381/SUM(e!AH1381:AJ1381)*100,1),0)</f>
        <v>0</v>
      </c>
      <c r="V1383" s="30">
        <f>+IFERROR(ROUND(e!AK1381/SUM(e!AK1381:AQ1381)*100,1),0)</f>
        <v>0</v>
      </c>
      <c r="W1383" s="30">
        <f>+IFERROR(ROUND(SUM(e!AR1381:BG1381)/J1383*100,1),0)</f>
        <v>4.9000000000000004</v>
      </c>
      <c r="X1383" s="30">
        <f>+IFERROR(ROUND(SUM(e!BH1381:BI1381)/SUM(e!BJ1381:BK1381)*100,1),0)</f>
        <v>113.9</v>
      </c>
      <c r="Y1383" s="30">
        <f t="shared" si="128"/>
        <v>466.6</v>
      </c>
      <c r="Z1383" s="30">
        <f t="shared" si="129"/>
        <v>113.2</v>
      </c>
      <c r="AA1383" s="30">
        <f>+IFERROR(ROUND(K1383/SUM(e!T1381:V1381),1),0)</f>
        <v>158.69999999999999</v>
      </c>
      <c r="AB1383" s="42">
        <f>+IFERROR(ROUND((SUM(e!BJ1381:BK1381)-SUM(e!BL1381:BO1381))/SUM(e!T1381:V1381),1),0)</f>
        <v>140.19999999999999</v>
      </c>
      <c r="AC1383" s="30">
        <f>+IFERROR(ROUND(e!BP1381/e!BQ1381*100,1),0)</f>
        <v>626.5</v>
      </c>
      <c r="AD1383" s="101">
        <f>+e!BR1381</f>
        <v>0</v>
      </c>
      <c r="AF1383" s="5"/>
      <c r="AG1383" s="29"/>
      <c r="BG1383" s="5"/>
      <c r="BH1383" s="29"/>
      <c r="CH1383" s="5"/>
      <c r="CI1383" s="29"/>
    </row>
    <row r="1384" spans="2:87">
      <c r="B1384" s="40" t="s">
        <v>2837</v>
      </c>
      <c r="C1384" s="30" t="s">
        <v>2838</v>
      </c>
      <c r="D1384" s="30" t="s">
        <v>1334</v>
      </c>
      <c r="E1384" s="30" t="s">
        <v>2859</v>
      </c>
      <c r="F1384" s="30" t="str">
        <f t="shared" si="127"/>
        <v>鹿児島県出水市（高尾野）</v>
      </c>
      <c r="G1384" s="41">
        <f>+e!F1382</f>
        <v>11093</v>
      </c>
      <c r="H1384" s="41">
        <f>+e!G1382</f>
        <v>5</v>
      </c>
      <c r="I1384" s="41">
        <f>+SUM(e!H1382:K1382)</f>
        <v>4</v>
      </c>
      <c r="J1384" s="41">
        <f>+SUM(e!L1382:O1382)</f>
        <v>108576</v>
      </c>
      <c r="K1384" s="41">
        <f>+e!P1382</f>
        <v>0</v>
      </c>
      <c r="L1384" s="41">
        <f>+SUM(e!Q1382:R1382)</f>
        <v>0</v>
      </c>
      <c r="M1384" s="31">
        <f>+IFERROR(ROUND(e!P1382/e!S1382,0),0)</f>
        <v>0</v>
      </c>
      <c r="N1384" s="30">
        <f>+IFERROR(ROUND(SUM(e!T1382:V1382)/e!S1382,0),0)</f>
        <v>293</v>
      </c>
      <c r="O1384" s="30">
        <f>+IFERROR(ROUND(e!W1382/e!G1382*100,1),0)</f>
        <v>40</v>
      </c>
      <c r="P1384" s="41">
        <f>+e!X1382</f>
        <v>6</v>
      </c>
      <c r="Q1384" s="30">
        <f>+IFERROR(ROUND(e!Z1382/e!Y1382*100,1),0)</f>
        <v>0</v>
      </c>
      <c r="R1384" s="30">
        <f>+IFERROR(ROUND(e!AB1382/e!AA1382*100,1),0)</f>
        <v>84.6</v>
      </c>
      <c r="S1384" s="30">
        <f>+IFERROR(ROUND(SUM(e!AC1382:AF1382)/J1384*100,1),0)</f>
        <v>0.7</v>
      </c>
      <c r="T1384" s="30">
        <f>+IFERROR(ROUND(e!AG1382/e!Y1382*100,1),0)</f>
        <v>16.8</v>
      </c>
      <c r="U1384" s="30">
        <f>+IFERROR(ROUND(e!AH1382/SUM(e!AH1382:AJ1382)*100,1),0)</f>
        <v>0</v>
      </c>
      <c r="V1384" s="30">
        <f>+IFERROR(ROUND(e!AK1382/SUM(e!AK1382:AQ1382)*100,1),0)</f>
        <v>35.5</v>
      </c>
      <c r="W1384" s="30">
        <f>+IFERROR(ROUND(SUM(e!AR1382:BG1382)/J1384*100,1),0)</f>
        <v>3.2</v>
      </c>
      <c r="X1384" s="30">
        <f>+IFERROR(ROUND(SUM(e!BH1382:BI1382)/SUM(e!BJ1382:BK1382)*100,1),0)</f>
        <v>0</v>
      </c>
      <c r="Y1384" s="30">
        <f t="shared" si="128"/>
        <v>0</v>
      </c>
      <c r="Z1384" s="30">
        <f t="shared" si="129"/>
        <v>0</v>
      </c>
      <c r="AA1384" s="30">
        <f>+IFERROR(ROUND(K1384/SUM(e!T1382:V1382),1),0)</f>
        <v>0</v>
      </c>
      <c r="AB1384" s="42">
        <f>+IFERROR(ROUND((SUM(e!BJ1382:BK1382)-SUM(e!BL1382:BO1382))/SUM(e!T1382:V1382),1),0)</f>
        <v>0</v>
      </c>
      <c r="AC1384" s="30">
        <f>+IFERROR(ROUND(e!BP1382/e!BQ1382*100,1),0)</f>
        <v>0</v>
      </c>
      <c r="AD1384" s="101">
        <f>+e!BR1382</f>
        <v>0</v>
      </c>
      <c r="AF1384" s="5"/>
      <c r="AG1384" s="29"/>
      <c r="BG1384" s="5"/>
      <c r="BH1384" s="29"/>
      <c r="CH1384" s="5"/>
      <c r="CI1384" s="29"/>
    </row>
    <row r="1385" spans="2:87">
      <c r="B1385" s="40" t="s">
        <v>2837</v>
      </c>
      <c r="C1385" s="30" t="s">
        <v>2838</v>
      </c>
      <c r="D1385" s="30" t="s">
        <v>1338</v>
      </c>
      <c r="E1385" s="30" t="s">
        <v>2860</v>
      </c>
      <c r="F1385" s="30" t="str">
        <f t="shared" si="127"/>
        <v>鹿児島県肝付町</v>
      </c>
      <c r="G1385" s="41">
        <f>+e!F1383</f>
        <v>14360</v>
      </c>
      <c r="H1385" s="41">
        <f>+e!G1383</f>
        <v>9</v>
      </c>
      <c r="I1385" s="41">
        <f>+SUM(e!H1383:K1383)</f>
        <v>11</v>
      </c>
      <c r="J1385" s="41">
        <f>+SUM(e!L1383:O1383)</f>
        <v>212413</v>
      </c>
      <c r="K1385" s="41">
        <f>+e!P1383</f>
        <v>230279</v>
      </c>
      <c r="L1385" s="41">
        <f>+SUM(e!Q1383:R1383)</f>
        <v>2447766</v>
      </c>
      <c r="M1385" s="31">
        <f>+IFERROR(ROUND(e!P1383/e!S1383,0),0)</f>
        <v>76760</v>
      </c>
      <c r="N1385" s="30">
        <f>+IFERROR(ROUND(SUM(e!T1383:V1383)/e!S1383,0),0)</f>
        <v>462</v>
      </c>
      <c r="O1385" s="30">
        <f>+IFERROR(ROUND(e!W1383/e!G1383*100,1),0)</f>
        <v>11.1</v>
      </c>
      <c r="P1385" s="41">
        <f>+e!X1383</f>
        <v>1</v>
      </c>
      <c r="Q1385" s="30">
        <f>+IFERROR(ROUND(e!Z1383/e!Y1383*100,1),0)</f>
        <v>0</v>
      </c>
      <c r="R1385" s="30">
        <f>+IFERROR(ROUND(e!AB1383/e!AA1383*100,1),0)</f>
        <v>0</v>
      </c>
      <c r="S1385" s="30">
        <f>+IFERROR(ROUND(SUM(e!AC1383:AF1383)/J1385*100,1),0)</f>
        <v>21.2</v>
      </c>
      <c r="T1385" s="30">
        <f>+IFERROR(ROUND(e!AG1383/e!Y1383*100,1),0)</f>
        <v>0</v>
      </c>
      <c r="U1385" s="30">
        <f>+IFERROR(ROUND(e!AH1383/SUM(e!AH1383:AJ1383)*100,1),0)</f>
        <v>0</v>
      </c>
      <c r="V1385" s="30">
        <f>+IFERROR(ROUND(e!AK1383/SUM(e!AK1383:AQ1383)*100,1),0)</f>
        <v>0</v>
      </c>
      <c r="W1385" s="30">
        <f>+IFERROR(ROUND(SUM(e!AR1383:BG1383)/J1385*100,1),0)</f>
        <v>0.9</v>
      </c>
      <c r="X1385" s="30">
        <f>+IFERROR(ROUND(SUM(e!BH1383:BI1383)/SUM(e!BJ1383:BK1383)*100,1),0)</f>
        <v>96.3</v>
      </c>
      <c r="Y1385" s="30">
        <f t="shared" si="128"/>
        <v>1063</v>
      </c>
      <c r="Z1385" s="30">
        <f t="shared" si="129"/>
        <v>89.7</v>
      </c>
      <c r="AA1385" s="30">
        <f>+IFERROR(ROUND(K1385/SUM(e!T1383:V1383),1),0)</f>
        <v>166</v>
      </c>
      <c r="AB1385" s="42">
        <f>+IFERROR(ROUND((SUM(e!BJ1383:BK1383)-SUM(e!BL1383:BO1383))/SUM(e!T1383:V1383),1),0)</f>
        <v>185.1</v>
      </c>
      <c r="AC1385" s="30">
        <f>+IFERROR(ROUND(e!BP1383/e!BQ1383*100,1),0)</f>
        <v>553</v>
      </c>
      <c r="AD1385" s="101">
        <f>+e!BR1383</f>
        <v>0</v>
      </c>
      <c r="AF1385" s="5"/>
      <c r="AG1385" s="29"/>
      <c r="BG1385" s="5"/>
      <c r="BH1385" s="29"/>
      <c r="CH1385" s="5"/>
      <c r="CI1385" s="29"/>
    </row>
    <row r="1386" spans="2:87">
      <c r="B1386" s="40" t="s">
        <v>2837</v>
      </c>
      <c r="C1386" s="30" t="s">
        <v>2838</v>
      </c>
      <c r="D1386" s="30" t="s">
        <v>1340</v>
      </c>
      <c r="E1386" s="30" t="s">
        <v>2861</v>
      </c>
      <c r="F1386" s="30" t="str">
        <f t="shared" si="127"/>
        <v>鹿児島県湧水町</v>
      </c>
      <c r="G1386" s="41">
        <f>+e!F1384</f>
        <v>9220</v>
      </c>
      <c r="H1386" s="41">
        <f>+e!G1384</f>
        <v>4</v>
      </c>
      <c r="I1386" s="41">
        <f>+SUM(e!H1384:K1384)</f>
        <v>5</v>
      </c>
      <c r="J1386" s="41">
        <f>+SUM(e!L1384:O1384)</f>
        <v>185541</v>
      </c>
      <c r="K1386" s="41">
        <f>+e!P1384</f>
        <v>133559</v>
      </c>
      <c r="L1386" s="41">
        <f>+SUM(e!Q1384:R1384)</f>
        <v>911338</v>
      </c>
      <c r="M1386" s="31">
        <f>+IFERROR(ROUND(e!P1384/e!S1384,0),0)</f>
        <v>44520</v>
      </c>
      <c r="N1386" s="30">
        <f>+IFERROR(ROUND(SUM(e!T1384:V1384)/e!S1384,0),0)</f>
        <v>362</v>
      </c>
      <c r="O1386" s="30">
        <f>+IFERROR(ROUND(e!W1384/e!G1384*100,1),0)</f>
        <v>25</v>
      </c>
      <c r="P1386" s="41">
        <f>+e!X1384</f>
        <v>5</v>
      </c>
      <c r="Q1386" s="30">
        <f>+IFERROR(ROUND(e!Z1384/e!Y1384*100,1),0)</f>
        <v>0</v>
      </c>
      <c r="R1386" s="30">
        <f>+IFERROR(ROUND(e!AB1384/e!AA1384*100,1),0)</f>
        <v>0</v>
      </c>
      <c r="S1386" s="30">
        <f>+IFERROR(ROUND(SUM(e!AC1384:AF1384)/J1386*100,1),0)</f>
        <v>16.100000000000001</v>
      </c>
      <c r="T1386" s="30">
        <f>+IFERROR(ROUND(e!AG1384/e!Y1384*100,1),0)</f>
        <v>36.799999999999997</v>
      </c>
      <c r="U1386" s="30">
        <f>+IFERROR(ROUND(e!AH1384/SUM(e!AH1384:AJ1384)*100,1),0)</f>
        <v>0</v>
      </c>
      <c r="V1386" s="30">
        <f>+IFERROR(ROUND(e!AK1384/SUM(e!AK1384:AQ1384)*100,1),0)</f>
        <v>26.1</v>
      </c>
      <c r="W1386" s="30">
        <f>+IFERROR(ROUND(SUM(e!AR1384:BG1384)/J1386*100,1),0)</f>
        <v>3.6</v>
      </c>
      <c r="X1386" s="30">
        <f>+IFERROR(ROUND(SUM(e!BH1384:BI1384)/SUM(e!BJ1384:BK1384)*100,1),0)</f>
        <v>111.9</v>
      </c>
      <c r="Y1386" s="30">
        <f t="shared" si="128"/>
        <v>682.3</v>
      </c>
      <c r="Z1386" s="30">
        <f t="shared" si="129"/>
        <v>83.8</v>
      </c>
      <c r="AA1386" s="30">
        <f>+IFERROR(ROUND(K1386/SUM(e!T1384:V1384),1),0)</f>
        <v>122.9</v>
      </c>
      <c r="AB1386" s="42">
        <f>+IFERROR(ROUND((SUM(e!BJ1384:BK1384)-SUM(e!BL1384:BO1384))/SUM(e!T1384:V1384),1),0)</f>
        <v>146.6</v>
      </c>
      <c r="AC1386" s="30">
        <f>+IFERROR(ROUND(e!BP1384/e!BQ1384*100,1),0)</f>
        <v>827</v>
      </c>
      <c r="AD1386" s="101">
        <f>+e!BR1384</f>
        <v>0</v>
      </c>
      <c r="AF1386" s="5"/>
      <c r="AG1386" s="29"/>
      <c r="BG1386" s="5"/>
      <c r="BH1386" s="29"/>
      <c r="CH1386" s="5"/>
      <c r="CI1386" s="29"/>
    </row>
    <row r="1387" spans="2:87">
      <c r="B1387" s="40" t="s">
        <v>2837</v>
      </c>
      <c r="C1387" s="30" t="s">
        <v>2838</v>
      </c>
      <c r="D1387" s="30" t="s">
        <v>1346</v>
      </c>
      <c r="E1387" s="30" t="s">
        <v>2862</v>
      </c>
      <c r="F1387" s="30" t="str">
        <f t="shared" si="127"/>
        <v>鹿児島県曽於市（末吉）</v>
      </c>
      <c r="G1387" s="41">
        <f>+e!F1385</f>
        <v>17319</v>
      </c>
      <c r="H1387" s="41">
        <f>+e!G1385</f>
        <v>6</v>
      </c>
      <c r="I1387" s="41">
        <f>+SUM(e!H1385:K1385)</f>
        <v>1</v>
      </c>
      <c r="J1387" s="41">
        <f>+SUM(e!L1385:O1385)</f>
        <v>289104</v>
      </c>
      <c r="K1387" s="41">
        <f>+e!P1385</f>
        <v>266475</v>
      </c>
      <c r="L1387" s="41">
        <f>+SUM(e!Q1385:R1385)</f>
        <v>783609</v>
      </c>
      <c r="M1387" s="31">
        <f>+IFERROR(ROUND(e!P1385/e!S1385,0),0)</f>
        <v>44413</v>
      </c>
      <c r="N1387" s="30">
        <f>+IFERROR(ROUND(SUM(e!T1385:V1385)/e!S1385,0),0)</f>
        <v>321</v>
      </c>
      <c r="O1387" s="30">
        <f>+IFERROR(ROUND(e!W1385/e!G1385*100,1),0)</f>
        <v>50</v>
      </c>
      <c r="P1387" s="41">
        <f>+e!X1385</f>
        <v>5</v>
      </c>
      <c r="Q1387" s="30">
        <f>+IFERROR(ROUND(e!Z1385/e!Y1385*100,1),0)</f>
        <v>94.7</v>
      </c>
      <c r="R1387" s="30">
        <f>+IFERROR(ROUND(e!AB1385/e!AA1385*100,1),0)</f>
        <v>0</v>
      </c>
      <c r="S1387" s="30">
        <f>+IFERROR(ROUND(SUM(e!AC1385:AF1385)/J1387*100,1),0)</f>
        <v>0</v>
      </c>
      <c r="T1387" s="30">
        <f>+IFERROR(ROUND(e!AG1385/e!Y1385*100,1),0)</f>
        <v>0</v>
      </c>
      <c r="U1387" s="30">
        <f>+IFERROR(ROUND(e!AH1385/SUM(e!AH1385:AJ1385)*100,1),0)</f>
        <v>0</v>
      </c>
      <c r="V1387" s="30">
        <f>+IFERROR(ROUND(e!AK1385/SUM(e!AK1385:AQ1385)*100,1),0)</f>
        <v>0</v>
      </c>
      <c r="W1387" s="30">
        <f>+IFERROR(ROUND(SUM(e!AR1385:BG1385)/J1387*100,1),0)</f>
        <v>2.7</v>
      </c>
      <c r="X1387" s="30">
        <f>+IFERROR(ROUND(SUM(e!BH1385:BI1385)/SUM(e!BJ1385:BK1385)*100,1),0)</f>
        <v>119.2</v>
      </c>
      <c r="Y1387" s="30">
        <f t="shared" si="128"/>
        <v>294.10000000000002</v>
      </c>
      <c r="Z1387" s="30">
        <f t="shared" si="129"/>
        <v>98.6</v>
      </c>
      <c r="AA1387" s="30">
        <f>+IFERROR(ROUND(K1387/SUM(e!T1385:V1385),1),0)</f>
        <v>138.30000000000001</v>
      </c>
      <c r="AB1387" s="42">
        <f>+IFERROR(ROUND((SUM(e!BJ1385:BK1385)-SUM(e!BL1385:BO1385))/SUM(e!T1385:V1385),1),0)</f>
        <v>140.30000000000001</v>
      </c>
      <c r="AC1387" s="30">
        <f>+IFERROR(ROUND(e!BP1385/e!BQ1385*100,1),0)</f>
        <v>1067.5</v>
      </c>
      <c r="AD1387" s="101">
        <f>+e!BR1385</f>
        <v>0</v>
      </c>
      <c r="AF1387" s="5"/>
      <c r="AG1387" s="29"/>
      <c r="BG1387" s="5"/>
      <c r="BH1387" s="29"/>
      <c r="CH1387" s="5"/>
      <c r="CI1387" s="29"/>
    </row>
    <row r="1388" spans="2:87">
      <c r="B1388" s="40" t="s">
        <v>2837</v>
      </c>
      <c r="C1388" s="30" t="s">
        <v>2838</v>
      </c>
      <c r="D1388" s="30" t="s">
        <v>1539</v>
      </c>
      <c r="E1388" s="30" t="s">
        <v>2863</v>
      </c>
      <c r="F1388" s="30" t="str">
        <f t="shared" si="127"/>
        <v>鹿児島県和泊町</v>
      </c>
      <c r="G1388" s="41">
        <f>+e!F1386</f>
        <v>6510</v>
      </c>
      <c r="H1388" s="41">
        <f>+e!G1386</f>
        <v>6</v>
      </c>
      <c r="I1388" s="41">
        <f>+SUM(e!H1386:K1386)</f>
        <v>2</v>
      </c>
      <c r="J1388" s="41">
        <f>+SUM(e!L1386:O1386)</f>
        <v>117337</v>
      </c>
      <c r="K1388" s="41">
        <f>+e!P1386</f>
        <v>170576</v>
      </c>
      <c r="L1388" s="41">
        <f>+SUM(e!Q1386:R1386)</f>
        <v>1315127</v>
      </c>
      <c r="M1388" s="31">
        <f>+IFERROR(ROUND(e!P1386/e!S1386,0),0)</f>
        <v>56859</v>
      </c>
      <c r="N1388" s="30">
        <f>+IFERROR(ROUND(SUM(e!T1386:V1386)/e!S1386,0),0)</f>
        <v>233</v>
      </c>
      <c r="O1388" s="30">
        <f>+IFERROR(ROUND(e!W1386/e!G1386*100,1),0)</f>
        <v>33.299999999999997</v>
      </c>
      <c r="P1388" s="41">
        <f>+e!X1386</f>
        <v>20</v>
      </c>
      <c r="Q1388" s="30">
        <f>+IFERROR(ROUND(e!Z1386/e!Y1386*100,1),0)</f>
        <v>0</v>
      </c>
      <c r="R1388" s="30">
        <f>+IFERROR(ROUND(e!AB1386/e!AA1386*100,1),0)</f>
        <v>0</v>
      </c>
      <c r="S1388" s="30">
        <f>+IFERROR(ROUND(SUM(e!AC1386:AF1386)/J1388*100,1),0)</f>
        <v>0</v>
      </c>
      <c r="T1388" s="30">
        <f>+IFERROR(ROUND(e!AG1386/e!Y1386*100,1),0)</f>
        <v>100</v>
      </c>
      <c r="U1388" s="30">
        <f>+IFERROR(ROUND(e!AH1386/SUM(e!AH1386:AJ1386)*100,1),0)</f>
        <v>100</v>
      </c>
      <c r="V1388" s="30">
        <f>+IFERROR(ROUND(e!AK1386/SUM(e!AK1386:AQ1386)*100,1),0)</f>
        <v>69.400000000000006</v>
      </c>
      <c r="W1388" s="30">
        <f>+IFERROR(ROUND(SUM(e!AR1386:BG1386)/J1388*100,1),0)</f>
        <v>4.8</v>
      </c>
      <c r="X1388" s="30">
        <f>+IFERROR(ROUND(SUM(e!BH1386:BI1386)/SUM(e!BJ1386:BK1386)*100,1),0)</f>
        <v>98</v>
      </c>
      <c r="Y1388" s="30">
        <f t="shared" si="128"/>
        <v>771</v>
      </c>
      <c r="Z1388" s="30">
        <f t="shared" si="129"/>
        <v>97.1</v>
      </c>
      <c r="AA1388" s="30">
        <f>+IFERROR(ROUND(K1388/SUM(e!T1386:V1386),1),0)</f>
        <v>243.7</v>
      </c>
      <c r="AB1388" s="42">
        <f>+IFERROR(ROUND((SUM(e!BJ1386:BK1386)-SUM(e!BL1386:BO1386))/SUM(e!T1386:V1386),1),0)</f>
        <v>251.1</v>
      </c>
      <c r="AC1388" s="30">
        <f>+IFERROR(ROUND(e!BP1386/e!BQ1386*100,1),0)</f>
        <v>157</v>
      </c>
      <c r="AD1388" s="101">
        <f>+e!BR1386</f>
        <v>0</v>
      </c>
      <c r="AF1388" s="5"/>
      <c r="AG1388" s="29"/>
      <c r="BG1388" s="5"/>
      <c r="BH1388" s="29"/>
      <c r="CH1388" s="5"/>
      <c r="CI1388" s="29"/>
    </row>
    <row r="1389" spans="2:87">
      <c r="B1389" s="40" t="s">
        <v>2837</v>
      </c>
      <c r="C1389" s="30" t="s">
        <v>2838</v>
      </c>
      <c r="D1389" s="30" t="s">
        <v>1356</v>
      </c>
      <c r="E1389" s="30" t="s">
        <v>2864</v>
      </c>
      <c r="F1389" s="30" t="str">
        <f t="shared" si="127"/>
        <v>鹿児島県知名町</v>
      </c>
      <c r="G1389" s="41">
        <f>+e!F1387</f>
        <v>5904</v>
      </c>
      <c r="H1389" s="41">
        <f>+e!G1387</f>
        <v>11</v>
      </c>
      <c r="I1389" s="41">
        <f>+SUM(e!H1387:K1387)</f>
        <v>6</v>
      </c>
      <c r="J1389" s="41">
        <f>+SUM(e!L1387:O1387)</f>
        <v>87550</v>
      </c>
      <c r="K1389" s="41">
        <f>+e!P1387</f>
        <v>163120</v>
      </c>
      <c r="L1389" s="41">
        <f>+SUM(e!Q1387:R1387)</f>
        <v>836075</v>
      </c>
      <c r="M1389" s="31">
        <f>+IFERROR(ROUND(e!P1387/e!S1387,0),0)</f>
        <v>54373</v>
      </c>
      <c r="N1389" s="30">
        <f>+IFERROR(ROUND(SUM(e!T1387:V1387)/e!S1387,0),0)</f>
        <v>228</v>
      </c>
      <c r="O1389" s="30">
        <f>+IFERROR(ROUND(e!W1387/e!G1387*100,1),0)</f>
        <v>18.2</v>
      </c>
      <c r="P1389" s="41">
        <f>+e!X1387</f>
        <v>4</v>
      </c>
      <c r="Q1389" s="30">
        <f>+IFERROR(ROUND(e!Z1387/e!Y1387*100,1),0)</f>
        <v>0</v>
      </c>
      <c r="R1389" s="30">
        <f>+IFERROR(ROUND(e!AB1387/e!AA1387*100,1),0)</f>
        <v>3.7</v>
      </c>
      <c r="S1389" s="30">
        <f>+IFERROR(ROUND(SUM(e!AC1387:AF1387)/J1389*100,1),0)</f>
        <v>0</v>
      </c>
      <c r="T1389" s="30">
        <f>+IFERROR(ROUND(e!AG1387/e!Y1387*100,1),0)</f>
        <v>21.4</v>
      </c>
      <c r="U1389" s="30">
        <f>+IFERROR(ROUND(e!AH1387/SUM(e!AH1387:AJ1387)*100,1),0)</f>
        <v>0</v>
      </c>
      <c r="V1389" s="30">
        <f>+IFERROR(ROUND(e!AK1387/SUM(e!AK1387:AQ1387)*100,1),0)</f>
        <v>0</v>
      </c>
      <c r="W1389" s="30">
        <f>+IFERROR(ROUND(SUM(e!AR1387:BG1387)/J1389*100,1),0)</f>
        <v>1.2</v>
      </c>
      <c r="X1389" s="30">
        <f>+IFERROR(ROUND(SUM(e!BH1387:BI1387)/SUM(e!BJ1387:BK1387)*100,1),0)</f>
        <v>101.1</v>
      </c>
      <c r="Y1389" s="30">
        <f t="shared" si="128"/>
        <v>512.6</v>
      </c>
      <c r="Z1389" s="30">
        <f t="shared" si="129"/>
        <v>97.6</v>
      </c>
      <c r="AA1389" s="30">
        <f>+IFERROR(ROUND(K1389/SUM(e!T1387:V1387),1),0)</f>
        <v>238.1</v>
      </c>
      <c r="AB1389" s="42">
        <f>+IFERROR(ROUND((SUM(e!BJ1387:BK1387)-SUM(e!BL1387:BO1387))/SUM(e!T1387:V1387),1),0)</f>
        <v>244</v>
      </c>
      <c r="AC1389" s="30">
        <f>+IFERROR(ROUND(e!BP1387/e!BQ1387*100,1),0)</f>
        <v>369.7</v>
      </c>
      <c r="AD1389" s="101">
        <f>+e!BR1387</f>
        <v>0</v>
      </c>
      <c r="AF1389" s="5"/>
      <c r="AG1389" s="29"/>
      <c r="BG1389" s="5"/>
      <c r="BH1389" s="29"/>
      <c r="CH1389" s="5"/>
      <c r="CI1389" s="29"/>
    </row>
    <row r="1390" spans="2:87">
      <c r="B1390" s="40" t="s">
        <v>2837</v>
      </c>
      <c r="C1390" s="30" t="s">
        <v>2838</v>
      </c>
      <c r="D1390" s="30" t="s">
        <v>1720</v>
      </c>
      <c r="E1390" s="30" t="s">
        <v>2865</v>
      </c>
      <c r="F1390" s="30" t="str">
        <f t="shared" si="127"/>
        <v>鹿児島県与論町</v>
      </c>
      <c r="G1390" s="41">
        <f>+e!F1388</f>
        <v>5195</v>
      </c>
      <c r="H1390" s="41">
        <f>+e!G1388</f>
        <v>7</v>
      </c>
      <c r="I1390" s="41">
        <f>+SUM(e!H1388:K1388)</f>
        <v>1</v>
      </c>
      <c r="J1390" s="41">
        <f>+SUM(e!L1388:O1388)</f>
        <v>102717</v>
      </c>
      <c r="K1390" s="41">
        <f>+e!P1388</f>
        <v>155354</v>
      </c>
      <c r="L1390" s="41">
        <f>+SUM(e!Q1388:R1388)</f>
        <v>145348</v>
      </c>
      <c r="M1390" s="31">
        <f>+IFERROR(ROUND(e!P1388/e!S1388,0),0)</f>
        <v>51785</v>
      </c>
      <c r="N1390" s="30">
        <f>+IFERROR(ROUND(SUM(e!T1388:V1388)/e!S1388,0),0)</f>
        <v>192</v>
      </c>
      <c r="O1390" s="30">
        <f>+IFERROR(ROUND(e!W1388/e!G1388*100,1),0)</f>
        <v>28.6</v>
      </c>
      <c r="P1390" s="41">
        <f>+e!X1388</f>
        <v>5</v>
      </c>
      <c r="Q1390" s="30">
        <f>+IFERROR(ROUND(e!Z1388/e!Y1388*100,1),0)</f>
        <v>0</v>
      </c>
      <c r="R1390" s="30">
        <f>+IFERROR(ROUND(e!AB1388/e!AA1388*100,1),0)</f>
        <v>64.3</v>
      </c>
      <c r="S1390" s="30">
        <f>+IFERROR(ROUND(SUM(e!AC1388:AF1388)/J1390*100,1),0)</f>
        <v>42.9</v>
      </c>
      <c r="T1390" s="30">
        <f>+IFERROR(ROUND(e!AG1388/e!Y1388*100,1),0)</f>
        <v>0</v>
      </c>
      <c r="U1390" s="30">
        <f>+IFERROR(ROUND(e!AH1388/SUM(e!AH1388:AJ1388)*100,1),0)</f>
        <v>0</v>
      </c>
      <c r="V1390" s="30">
        <f>+IFERROR(ROUND(e!AK1388/SUM(e!AK1388:AQ1388)*100,1),0)</f>
        <v>0</v>
      </c>
      <c r="W1390" s="30">
        <f>+IFERROR(ROUND(SUM(e!AR1388:BG1388)/J1390*100,1),0)</f>
        <v>0</v>
      </c>
      <c r="X1390" s="30">
        <f>+IFERROR(ROUND(SUM(e!BH1388:BI1388)/SUM(e!BJ1388:BK1388)*100,1),0)</f>
        <v>107.3</v>
      </c>
      <c r="Y1390" s="30">
        <f t="shared" si="128"/>
        <v>93.6</v>
      </c>
      <c r="Z1390" s="30">
        <f t="shared" si="129"/>
        <v>106.1</v>
      </c>
      <c r="AA1390" s="30">
        <f>+IFERROR(ROUND(K1390/SUM(e!T1388:V1388),1),0)</f>
        <v>269.2</v>
      </c>
      <c r="AB1390" s="42">
        <f>+IFERROR(ROUND((SUM(e!BJ1388:BK1388)-SUM(e!BL1388:BO1388))/SUM(e!T1388:V1388),1),0)</f>
        <v>253.8</v>
      </c>
      <c r="AC1390" s="30">
        <f>+IFERROR(ROUND(e!BP1388/e!BQ1388*100,1),0)</f>
        <v>988.8</v>
      </c>
      <c r="AD1390" s="101">
        <f>+e!BR1388</f>
        <v>0</v>
      </c>
      <c r="AF1390" s="5"/>
      <c r="AG1390" s="29"/>
      <c r="BG1390" s="5"/>
      <c r="BH1390" s="29"/>
      <c r="CH1390" s="5"/>
      <c r="CI1390" s="29"/>
    </row>
    <row r="1391" spans="2:87">
      <c r="B1391" s="40" t="s">
        <v>2837</v>
      </c>
      <c r="C1391" s="30" t="s">
        <v>2838</v>
      </c>
      <c r="D1391" s="30" t="s">
        <v>1362</v>
      </c>
      <c r="E1391" s="30" t="s">
        <v>2866</v>
      </c>
      <c r="F1391" s="30" t="str">
        <f t="shared" si="127"/>
        <v>鹿児島県徳之島町</v>
      </c>
      <c r="G1391" s="41">
        <f>+e!F1389</f>
        <v>7767</v>
      </c>
      <c r="H1391" s="41">
        <f>+e!G1389</f>
        <v>5</v>
      </c>
      <c r="I1391" s="41">
        <f>+SUM(e!H1389:K1389)</f>
        <v>4</v>
      </c>
      <c r="J1391" s="41">
        <f>+SUM(e!L1389:O1389)</f>
        <v>56741</v>
      </c>
      <c r="K1391" s="41">
        <f>+e!P1389</f>
        <v>153212</v>
      </c>
      <c r="L1391" s="41">
        <f>+SUM(e!Q1389:R1389)</f>
        <v>1153399</v>
      </c>
      <c r="M1391" s="31">
        <f>+IFERROR(ROUND(e!P1389/e!S1389,0),0)</f>
        <v>51071</v>
      </c>
      <c r="N1391" s="30">
        <f>+IFERROR(ROUND(SUM(e!T1389:V1389)/e!S1389,0),0)</f>
        <v>323</v>
      </c>
      <c r="O1391" s="30">
        <f>+IFERROR(ROUND(e!W1389/e!G1389*100,1),0)</f>
        <v>0</v>
      </c>
      <c r="P1391" s="41">
        <f>+e!X1389</f>
        <v>16</v>
      </c>
      <c r="Q1391" s="30">
        <f>+IFERROR(ROUND(e!Z1389/e!Y1389*100,1),0)</f>
        <v>0</v>
      </c>
      <c r="R1391" s="30">
        <f>+IFERROR(ROUND(e!AB1389/e!AA1389*100,1),0)</f>
        <v>9.8000000000000007</v>
      </c>
      <c r="S1391" s="30">
        <f>+IFERROR(ROUND(SUM(e!AC1389:AF1389)/J1391*100,1),0)</f>
        <v>0</v>
      </c>
      <c r="T1391" s="30">
        <f>+IFERROR(ROUND(e!AG1389/e!Y1389*100,1),0)</f>
        <v>0</v>
      </c>
      <c r="U1391" s="30">
        <f>+IFERROR(ROUND(e!AH1389/SUM(e!AH1389:AJ1389)*100,1),0)</f>
        <v>0</v>
      </c>
      <c r="V1391" s="30">
        <f>+IFERROR(ROUND(e!AK1389/SUM(e!AK1389:AQ1389)*100,1),0)</f>
        <v>0</v>
      </c>
      <c r="W1391" s="30">
        <f>+IFERROR(ROUND(SUM(e!AR1389:BG1389)/J1391*100,1),0)</f>
        <v>16.7</v>
      </c>
      <c r="X1391" s="30">
        <f>+IFERROR(ROUND(SUM(e!BH1389:BI1389)/SUM(e!BJ1389:BK1389)*100,1),0)</f>
        <v>103.5</v>
      </c>
      <c r="Y1391" s="30">
        <f t="shared" si="128"/>
        <v>752.8</v>
      </c>
      <c r="Z1391" s="30">
        <f t="shared" si="129"/>
        <v>103.5</v>
      </c>
      <c r="AA1391" s="30">
        <f>+IFERROR(ROUND(K1391/SUM(e!T1389:V1389),1),0)</f>
        <v>158.1</v>
      </c>
      <c r="AB1391" s="42">
        <f>+IFERROR(ROUND((SUM(e!BJ1389:BK1389)-SUM(e!BL1389:BO1389))/SUM(e!T1389:V1389),1),0)</f>
        <v>152.80000000000001</v>
      </c>
      <c r="AC1391" s="30">
        <f>+IFERROR(ROUND(e!BP1389/e!BQ1389*100,1),0)</f>
        <v>146.69999999999999</v>
      </c>
      <c r="AD1391" s="101">
        <f>+e!BR1389</f>
        <v>0</v>
      </c>
      <c r="AF1391" s="5"/>
      <c r="AG1391" s="29"/>
      <c r="BG1391" s="5"/>
      <c r="BH1391" s="29"/>
      <c r="CH1391" s="5"/>
      <c r="CI1391" s="29"/>
    </row>
    <row r="1392" spans="2:87">
      <c r="B1392" s="40" t="s">
        <v>2837</v>
      </c>
      <c r="C1392" s="30" t="s">
        <v>2838</v>
      </c>
      <c r="D1392" s="30" t="s">
        <v>1364</v>
      </c>
      <c r="E1392" s="30" t="s">
        <v>2867</v>
      </c>
      <c r="F1392" s="30" t="str">
        <f t="shared" si="127"/>
        <v>鹿児島県伊仙町</v>
      </c>
      <c r="G1392" s="41">
        <f>+e!F1390</f>
        <v>3303</v>
      </c>
      <c r="H1392" s="41">
        <f>+e!G1390</f>
        <v>4</v>
      </c>
      <c r="I1392" s="41">
        <f>+SUM(e!H1390:K1390)</f>
        <v>5</v>
      </c>
      <c r="J1392" s="41">
        <f>+SUM(e!L1390:O1390)</f>
        <v>53654</v>
      </c>
      <c r="K1392" s="41">
        <f>+e!P1390</f>
        <v>53878</v>
      </c>
      <c r="L1392" s="41">
        <f>+SUM(e!Q1390:R1390)</f>
        <v>237502</v>
      </c>
      <c r="M1392" s="31">
        <f>+IFERROR(ROUND(e!P1390/e!S1390,0),0)</f>
        <v>13470</v>
      </c>
      <c r="N1392" s="30">
        <f>+IFERROR(ROUND(SUM(e!T1390:V1390)/e!S1390,0),0)</f>
        <v>86</v>
      </c>
      <c r="O1392" s="30">
        <f>+IFERROR(ROUND(e!W1390/e!G1390*100,1),0)</f>
        <v>0</v>
      </c>
      <c r="P1392" s="41">
        <f>+e!X1390</f>
        <v>6</v>
      </c>
      <c r="Q1392" s="30">
        <f>+IFERROR(ROUND(e!Z1390/e!Y1390*100,1),0)</f>
        <v>0</v>
      </c>
      <c r="R1392" s="30">
        <f>+IFERROR(ROUND(e!AB1390/e!AA1390*100,1),0)</f>
        <v>11.8</v>
      </c>
      <c r="S1392" s="30">
        <f>+IFERROR(ROUND(SUM(e!AC1390:AF1390)/J1392*100,1),0)</f>
        <v>0</v>
      </c>
      <c r="T1392" s="30">
        <f>+IFERROR(ROUND(e!AG1390/e!Y1390*100,1),0)</f>
        <v>0</v>
      </c>
      <c r="U1392" s="30">
        <f>+IFERROR(ROUND(e!AH1390/SUM(e!AH1390:AJ1390)*100,1),0)</f>
        <v>0</v>
      </c>
      <c r="V1392" s="30">
        <f>+IFERROR(ROUND(e!AK1390/SUM(e!AK1390:AQ1390)*100,1),0)</f>
        <v>0</v>
      </c>
      <c r="W1392" s="30">
        <f>+IFERROR(ROUND(SUM(e!AR1390:BG1390)/J1392*100,1),0)</f>
        <v>0</v>
      </c>
      <c r="X1392" s="30">
        <f>+IFERROR(ROUND(SUM(e!BH1390:BI1390)/SUM(e!BJ1390:BK1390)*100,1),0)</f>
        <v>104.9</v>
      </c>
      <c r="Y1392" s="30">
        <f t="shared" si="128"/>
        <v>440.8</v>
      </c>
      <c r="Z1392" s="30">
        <f t="shared" si="129"/>
        <v>55.4</v>
      </c>
      <c r="AA1392" s="30">
        <f>+IFERROR(ROUND(K1392/SUM(e!T1390:V1390),1),0)</f>
        <v>156.6</v>
      </c>
      <c r="AB1392" s="42">
        <f>+IFERROR(ROUND((SUM(e!BJ1390:BK1390)-SUM(e!BL1390:BO1390))/SUM(e!T1390:V1390),1),0)</f>
        <v>282.7</v>
      </c>
      <c r="AC1392" s="30">
        <f>+IFERROR(ROUND(e!BP1390/e!BQ1390*100,1),0)</f>
        <v>1446.7</v>
      </c>
      <c r="AD1392" s="101">
        <f>+e!BR1390</f>
        <v>0</v>
      </c>
      <c r="AF1392" s="5"/>
      <c r="AG1392" s="29"/>
      <c r="BG1392" s="5"/>
      <c r="BH1392" s="29"/>
      <c r="CH1392" s="5"/>
      <c r="CI1392" s="29"/>
    </row>
    <row r="1393" spans="2:87">
      <c r="B1393" s="40" t="s">
        <v>2837</v>
      </c>
      <c r="C1393" s="30" t="s">
        <v>2838</v>
      </c>
      <c r="D1393" s="30" t="s">
        <v>1677</v>
      </c>
      <c r="E1393" s="30" t="s">
        <v>2868</v>
      </c>
      <c r="F1393" s="30" t="str">
        <f t="shared" si="127"/>
        <v>鹿児島県霧島市</v>
      </c>
      <c r="G1393" s="41">
        <f>+e!F1391</f>
        <v>103878</v>
      </c>
      <c r="H1393" s="41">
        <f>+e!G1391</f>
        <v>35</v>
      </c>
      <c r="I1393" s="41">
        <f>+SUM(e!H1391:K1391)</f>
        <v>29</v>
      </c>
      <c r="J1393" s="41">
        <f>+SUM(e!L1391:O1391)</f>
        <v>833085</v>
      </c>
      <c r="K1393" s="41">
        <f>+e!P1391</f>
        <v>1980084</v>
      </c>
      <c r="L1393" s="41">
        <f>+SUM(e!Q1391:R1391)</f>
        <v>1640939</v>
      </c>
      <c r="M1393" s="31">
        <f>+IFERROR(ROUND(e!P1391/e!S1391,0),0)</f>
        <v>82504</v>
      </c>
      <c r="N1393" s="30">
        <f>+IFERROR(ROUND(SUM(e!T1391:V1391)/e!S1391,0),0)</f>
        <v>525</v>
      </c>
      <c r="O1393" s="30">
        <f>+IFERROR(ROUND(e!W1391/e!G1391*100,1),0)</f>
        <v>40</v>
      </c>
      <c r="P1393" s="41">
        <f>+e!X1391</f>
        <v>7</v>
      </c>
      <c r="Q1393" s="30">
        <f>+IFERROR(ROUND(e!Z1391/e!Y1391*100,1),0)</f>
        <v>0</v>
      </c>
      <c r="R1393" s="30">
        <f>+IFERROR(ROUND(e!AB1391/e!AA1391*100,1),0)</f>
        <v>5.5</v>
      </c>
      <c r="S1393" s="30">
        <f>+IFERROR(ROUND(SUM(e!AC1391:AF1391)/J1393*100,1),0)</f>
        <v>12.8</v>
      </c>
      <c r="T1393" s="30">
        <f>+IFERROR(ROUND(e!AG1391/e!Y1391*100,1),0)</f>
        <v>0</v>
      </c>
      <c r="U1393" s="30">
        <f>+IFERROR(ROUND(e!AH1391/SUM(e!AH1391:AJ1391)*100,1),0)</f>
        <v>0</v>
      </c>
      <c r="V1393" s="30">
        <f>+IFERROR(ROUND(e!AK1391/SUM(e!AK1391:AQ1391)*100,1),0)</f>
        <v>26.5</v>
      </c>
      <c r="W1393" s="30">
        <f>+IFERROR(ROUND(SUM(e!AR1391:BG1391)/J1393*100,1),0)</f>
        <v>6.7</v>
      </c>
      <c r="X1393" s="30">
        <f>+IFERROR(ROUND(SUM(e!BH1391:BI1391)/SUM(e!BJ1391:BK1391)*100,1),0)</f>
        <v>136.19999999999999</v>
      </c>
      <c r="Y1393" s="30">
        <f t="shared" si="128"/>
        <v>82.9</v>
      </c>
      <c r="Z1393" s="30">
        <f t="shared" si="129"/>
        <v>128.69999999999999</v>
      </c>
      <c r="AA1393" s="30">
        <f>+IFERROR(ROUND(K1393/SUM(e!T1391:V1391),1),0)</f>
        <v>157.1</v>
      </c>
      <c r="AB1393" s="42">
        <f>+IFERROR(ROUND((SUM(e!BJ1391:BK1391)-SUM(e!BL1391:BO1391))/SUM(e!T1391:V1391),1),0)</f>
        <v>122.1</v>
      </c>
      <c r="AC1393" s="30">
        <f>+IFERROR(ROUND(e!BP1391/e!BQ1391*100,1),0)</f>
        <v>935.2</v>
      </c>
      <c r="AD1393" s="101">
        <f>+e!BR1391</f>
        <v>0</v>
      </c>
      <c r="AF1393" s="5"/>
      <c r="AG1393" s="29"/>
      <c r="BG1393" s="5"/>
      <c r="BH1393" s="29"/>
      <c r="CH1393" s="5"/>
      <c r="CI1393" s="29"/>
    </row>
    <row r="1394" spans="2:87">
      <c r="B1394" s="40" t="s">
        <v>2837</v>
      </c>
      <c r="C1394" s="30" t="s">
        <v>2838</v>
      </c>
      <c r="D1394" s="30" t="s">
        <v>1776</v>
      </c>
      <c r="E1394" s="30" t="s">
        <v>2869</v>
      </c>
      <c r="F1394" s="30" t="str">
        <f t="shared" si="127"/>
        <v>鹿児島県日置市</v>
      </c>
      <c r="G1394" s="41">
        <f>+e!F1392</f>
        <v>46099</v>
      </c>
      <c r="H1394" s="41">
        <f>+e!G1392</f>
        <v>17</v>
      </c>
      <c r="I1394" s="41">
        <f>+SUM(e!H1392:K1392)</f>
        <v>52</v>
      </c>
      <c r="J1394" s="41">
        <f>+SUM(e!L1392:O1392)</f>
        <v>797866</v>
      </c>
      <c r="K1394" s="41">
        <f>+e!P1392</f>
        <v>684991</v>
      </c>
      <c r="L1394" s="41">
        <f>+SUM(e!Q1392:R1392)</f>
        <v>1213059</v>
      </c>
      <c r="M1394" s="31">
        <f>+IFERROR(ROUND(e!P1392/e!S1392,0),0)</f>
        <v>62272</v>
      </c>
      <c r="N1394" s="30">
        <f>+IFERROR(ROUND(SUM(e!T1392:V1392)/e!S1392,0),0)</f>
        <v>452</v>
      </c>
      <c r="O1394" s="30">
        <f>+IFERROR(ROUND(e!W1392/e!G1392*100,1),0)</f>
        <v>35.299999999999997</v>
      </c>
      <c r="P1394" s="41">
        <f>+e!X1392</f>
        <v>8</v>
      </c>
      <c r="Q1394" s="30">
        <f>+IFERROR(ROUND(e!Z1392/e!Y1392*100,1),0)</f>
        <v>0</v>
      </c>
      <c r="R1394" s="30">
        <f>+IFERROR(ROUND(e!AB1392/e!AA1392*100,1),0)</f>
        <v>21.3</v>
      </c>
      <c r="S1394" s="30">
        <f>+IFERROR(ROUND(SUM(e!AC1392:AF1392)/J1394*100,1),0)</f>
        <v>1.8</v>
      </c>
      <c r="T1394" s="30">
        <f>+IFERROR(ROUND(e!AG1392/e!Y1392*100,1),0)</f>
        <v>0</v>
      </c>
      <c r="U1394" s="30">
        <f>+IFERROR(ROUND(e!AH1392/SUM(e!AH1392:AJ1392)*100,1),0)</f>
        <v>0</v>
      </c>
      <c r="V1394" s="30">
        <f>+IFERROR(ROUND(e!AK1392/SUM(e!AK1392:AQ1392)*100,1),0)</f>
        <v>3.3</v>
      </c>
      <c r="W1394" s="30">
        <f>+IFERROR(ROUND(SUM(e!AR1392:BG1392)/J1394*100,1),0)</f>
        <v>1.4</v>
      </c>
      <c r="X1394" s="30">
        <f>+IFERROR(ROUND(SUM(e!BH1392:BI1392)/SUM(e!BJ1392:BK1392)*100,1),0)</f>
        <v>109.8</v>
      </c>
      <c r="Y1394" s="30">
        <f t="shared" si="128"/>
        <v>177.1</v>
      </c>
      <c r="Z1394" s="30">
        <f t="shared" si="129"/>
        <v>107.7</v>
      </c>
      <c r="AA1394" s="30">
        <f>+IFERROR(ROUND(K1394/SUM(e!T1392:V1392),1),0)</f>
        <v>137.9</v>
      </c>
      <c r="AB1394" s="42">
        <f>+IFERROR(ROUND((SUM(e!BJ1392:BK1392)-SUM(e!BL1392:BO1392))/SUM(e!T1392:V1392),1),0)</f>
        <v>128.1</v>
      </c>
      <c r="AC1394" s="30">
        <f>+IFERROR(ROUND(e!BP1392/e!BQ1392*100,1),0)</f>
        <v>1044.3</v>
      </c>
      <c r="AD1394" s="101">
        <f>+e!BR1392</f>
        <v>0</v>
      </c>
      <c r="AF1394" s="5"/>
      <c r="AG1394" s="29"/>
      <c r="BG1394" s="5"/>
      <c r="BH1394" s="29"/>
      <c r="CH1394" s="5"/>
      <c r="CI1394" s="29"/>
    </row>
    <row r="1395" spans="2:87">
      <c r="B1395" s="40" t="s">
        <v>2837</v>
      </c>
      <c r="C1395" s="30" t="s">
        <v>2838</v>
      </c>
      <c r="D1395" s="30" t="s">
        <v>1368</v>
      </c>
      <c r="E1395" s="30" t="s">
        <v>2870</v>
      </c>
      <c r="F1395" s="30" t="str">
        <f t="shared" si="127"/>
        <v>鹿児島県姶良市</v>
      </c>
      <c r="G1395" s="41">
        <f>+e!F1393</f>
        <v>74200</v>
      </c>
      <c r="H1395" s="41">
        <f>+e!G1393</f>
        <v>22</v>
      </c>
      <c r="I1395" s="41">
        <f>+SUM(e!H1393:K1393)</f>
        <v>6</v>
      </c>
      <c r="J1395" s="41">
        <f>+SUM(e!L1393:O1393)</f>
        <v>558495</v>
      </c>
      <c r="K1395" s="41">
        <f>+e!P1393</f>
        <v>1172214</v>
      </c>
      <c r="L1395" s="41">
        <f>+SUM(e!Q1393:R1393)</f>
        <v>4107630</v>
      </c>
      <c r="M1395" s="31">
        <f>+IFERROR(ROUND(e!P1393/e!S1393,0),0)</f>
        <v>68954</v>
      </c>
      <c r="N1395" s="30">
        <f>+IFERROR(ROUND(SUM(e!T1393:V1393)/e!S1393,0),0)</f>
        <v>472</v>
      </c>
      <c r="O1395" s="30">
        <f>+IFERROR(ROUND(e!W1393/e!G1393*100,1),0)</f>
        <v>36.4</v>
      </c>
      <c r="P1395" s="41">
        <f>+e!X1393</f>
        <v>7</v>
      </c>
      <c r="Q1395" s="30">
        <f>+IFERROR(ROUND(e!Z1393/e!Y1393*100,1),0)</f>
        <v>0</v>
      </c>
      <c r="R1395" s="30">
        <f>+IFERROR(ROUND(e!AB1393/e!AA1393*100,1),0)</f>
        <v>49.8</v>
      </c>
      <c r="S1395" s="30">
        <f>+IFERROR(ROUND(SUM(e!AC1393:AF1393)/J1395*100,1),0)</f>
        <v>18</v>
      </c>
      <c r="T1395" s="30">
        <f>+IFERROR(ROUND(e!AG1393/e!Y1393*100,1),0)</f>
        <v>0</v>
      </c>
      <c r="U1395" s="30">
        <f>+IFERROR(ROUND(e!AH1393/SUM(e!AH1393:AJ1393)*100,1),0)</f>
        <v>0</v>
      </c>
      <c r="V1395" s="30">
        <f>+IFERROR(ROUND(e!AK1393/SUM(e!AK1393:AQ1393)*100,1),0)</f>
        <v>8.1</v>
      </c>
      <c r="W1395" s="30">
        <f>+IFERROR(ROUND(SUM(e!AR1393:BG1393)/J1395*100,1),0)</f>
        <v>3.6</v>
      </c>
      <c r="X1395" s="30">
        <f>+IFERROR(ROUND(SUM(e!BH1393:BI1393)/SUM(e!BJ1393:BK1393)*100,1),0)</f>
        <v>120.9</v>
      </c>
      <c r="Y1395" s="30">
        <f t="shared" si="128"/>
        <v>350.4</v>
      </c>
      <c r="Z1395" s="30">
        <f t="shared" si="129"/>
        <v>108.1</v>
      </c>
      <c r="AA1395" s="30">
        <f>+IFERROR(ROUND(K1395/SUM(e!T1393:V1393),1),0)</f>
        <v>146.1</v>
      </c>
      <c r="AB1395" s="42">
        <f>+IFERROR(ROUND((SUM(e!BJ1393:BK1393)-SUM(e!BL1393:BO1393))/SUM(e!T1393:V1393),1),0)</f>
        <v>135.19999999999999</v>
      </c>
      <c r="AC1395" s="30">
        <f>+IFERROR(ROUND(e!BP1393/e!BQ1393*100,1),0)</f>
        <v>523.9</v>
      </c>
      <c r="AD1395" s="101">
        <f>+e!BR1393</f>
        <v>0</v>
      </c>
      <c r="AF1395" s="5"/>
      <c r="AG1395" s="29"/>
      <c r="BG1395" s="5"/>
      <c r="BH1395" s="29"/>
      <c r="CH1395" s="5"/>
      <c r="CI1395" s="29"/>
    </row>
    <row r="1396" spans="2:87">
      <c r="B1396" s="40" t="s">
        <v>2837</v>
      </c>
      <c r="C1396" s="30" t="s">
        <v>2838</v>
      </c>
      <c r="D1396" s="30" t="s">
        <v>1370</v>
      </c>
      <c r="E1396" s="30" t="s">
        <v>2871</v>
      </c>
      <c r="F1396" s="30" t="str">
        <f t="shared" si="127"/>
        <v>鹿児島県南九州市</v>
      </c>
      <c r="G1396" s="41">
        <f>+e!F1394</f>
        <v>34852</v>
      </c>
      <c r="H1396" s="41">
        <f>+e!G1394</f>
        <v>18</v>
      </c>
      <c r="I1396" s="41">
        <f>+SUM(e!H1394:K1394)</f>
        <v>26</v>
      </c>
      <c r="J1396" s="41">
        <f>+SUM(e!L1394:O1394)</f>
        <v>731819</v>
      </c>
      <c r="K1396" s="41">
        <f>+e!P1394</f>
        <v>518776</v>
      </c>
      <c r="L1396" s="41">
        <f>+SUM(e!Q1394:R1394)</f>
        <v>2115378</v>
      </c>
      <c r="M1396" s="31">
        <f>+IFERROR(ROUND(e!P1394/e!S1394,0),0)</f>
        <v>39906</v>
      </c>
      <c r="N1396" s="30">
        <f>+IFERROR(ROUND(SUM(e!T1394:V1394)/e!S1394,0),0)</f>
        <v>316</v>
      </c>
      <c r="O1396" s="30">
        <f>+IFERROR(ROUND(e!W1394/e!G1394*100,1),0)</f>
        <v>16.7</v>
      </c>
      <c r="P1396" s="41">
        <f>+e!X1394</f>
        <v>8</v>
      </c>
      <c r="Q1396" s="30">
        <f>+IFERROR(ROUND(e!Z1394/e!Y1394*100,1),0)</f>
        <v>0</v>
      </c>
      <c r="R1396" s="30">
        <f>+IFERROR(ROUND(e!AB1394/e!AA1394*100,1),0)</f>
        <v>0</v>
      </c>
      <c r="S1396" s="30">
        <f>+IFERROR(ROUND(SUM(e!AC1394:AF1394)/J1396*100,1),0)</f>
        <v>14.8</v>
      </c>
      <c r="T1396" s="30">
        <f>+IFERROR(ROUND(e!AG1394/e!Y1394*100,1),0)</f>
        <v>0</v>
      </c>
      <c r="U1396" s="30">
        <f>+IFERROR(ROUND(e!AH1394/SUM(e!AH1394:AJ1394)*100,1),0)</f>
        <v>0</v>
      </c>
      <c r="V1396" s="30">
        <f>+IFERROR(ROUND(e!AK1394/SUM(e!AK1394:AQ1394)*100,1),0)</f>
        <v>0</v>
      </c>
      <c r="W1396" s="30">
        <f>+IFERROR(ROUND(SUM(e!AR1394:BG1394)/J1396*100,1),0)</f>
        <v>0.2</v>
      </c>
      <c r="X1396" s="30">
        <f>+IFERROR(ROUND(SUM(e!BH1394:BI1394)/SUM(e!BJ1394:BK1394)*100,1),0)</f>
        <v>100.7</v>
      </c>
      <c r="Y1396" s="30">
        <f t="shared" si="128"/>
        <v>407.8</v>
      </c>
      <c r="Z1396" s="30">
        <f t="shared" si="129"/>
        <v>90.5</v>
      </c>
      <c r="AA1396" s="30">
        <f>+IFERROR(ROUND(K1396/SUM(e!T1394:V1394),1),0)</f>
        <v>126.4</v>
      </c>
      <c r="AB1396" s="42">
        <f>+IFERROR(ROUND((SUM(e!BJ1394:BK1394)-SUM(e!BL1394:BO1394))/SUM(e!T1394:V1394),1),0)</f>
        <v>139.69999999999999</v>
      </c>
      <c r="AC1396" s="30">
        <f>+IFERROR(ROUND(e!BP1394/e!BQ1394*100,1),0)</f>
        <v>239.5</v>
      </c>
      <c r="AD1396" s="101">
        <f>+e!BR1394</f>
        <v>0</v>
      </c>
      <c r="AF1396" s="5"/>
      <c r="AG1396" s="29"/>
      <c r="BG1396" s="5"/>
      <c r="BH1396" s="29"/>
      <c r="CH1396" s="5"/>
      <c r="CI1396" s="29"/>
    </row>
    <row r="1397" spans="2:87">
      <c r="B1397" s="40" t="s">
        <v>2837</v>
      </c>
      <c r="C1397" s="30" t="s">
        <v>2838</v>
      </c>
      <c r="D1397" s="30" t="s">
        <v>1374</v>
      </c>
      <c r="E1397" s="30" t="s">
        <v>2872</v>
      </c>
      <c r="F1397" s="30" t="str">
        <f t="shared" si="127"/>
        <v>鹿児島県龍郷町</v>
      </c>
      <c r="G1397" s="41">
        <f>+e!F1395</f>
        <v>5926</v>
      </c>
      <c r="H1397" s="41">
        <f>+e!G1395</f>
        <v>11</v>
      </c>
      <c r="I1397" s="41">
        <f>+SUM(e!H1395:K1395)</f>
        <v>4</v>
      </c>
      <c r="J1397" s="41">
        <f>+SUM(e!L1395:O1395)</f>
        <v>141064</v>
      </c>
      <c r="K1397" s="41">
        <f>+e!P1395</f>
        <v>137059</v>
      </c>
      <c r="L1397" s="41">
        <f>+SUM(e!Q1395:R1395)</f>
        <v>2160150</v>
      </c>
      <c r="M1397" s="31">
        <f>+IFERROR(ROUND(e!P1395/e!S1395,0),0)</f>
        <v>15229</v>
      </c>
      <c r="N1397" s="30">
        <f>+IFERROR(ROUND(SUM(e!T1395:V1395)/e!S1395,0),0)</f>
        <v>88</v>
      </c>
      <c r="O1397" s="30">
        <f>+IFERROR(ROUND(e!W1395/e!G1395*100,1),0)</f>
        <v>9.1</v>
      </c>
      <c r="P1397" s="41">
        <f>+e!X1395</f>
        <v>18</v>
      </c>
      <c r="Q1397" s="30">
        <f>+IFERROR(ROUND(e!Z1395/e!Y1395*100,1),0)</f>
        <v>0</v>
      </c>
      <c r="R1397" s="30">
        <f>+IFERROR(ROUND(e!AB1395/e!AA1395*100,1),0)</f>
        <v>0</v>
      </c>
      <c r="S1397" s="30">
        <f>+IFERROR(ROUND(SUM(e!AC1395:AF1395)/J1397*100,1),0)</f>
        <v>0</v>
      </c>
      <c r="T1397" s="30">
        <f>+IFERROR(ROUND(e!AG1395/e!Y1395*100,1),0)</f>
        <v>48.7</v>
      </c>
      <c r="U1397" s="30">
        <f>+IFERROR(ROUND(e!AH1395/SUM(e!AH1395:AJ1395)*100,1),0)</f>
        <v>76.7</v>
      </c>
      <c r="V1397" s="30">
        <f>+IFERROR(ROUND(e!AK1395/SUM(e!AK1395:AQ1395)*100,1),0)</f>
        <v>91.9</v>
      </c>
      <c r="W1397" s="30">
        <f>+IFERROR(ROUND(SUM(e!AR1395:BG1395)/J1397*100,1),0)</f>
        <v>19.100000000000001</v>
      </c>
      <c r="X1397" s="30">
        <f>+IFERROR(ROUND(SUM(e!BH1395:BI1395)/SUM(e!BJ1395:BK1395)*100,1),0)</f>
        <v>116</v>
      </c>
      <c r="Y1397" s="30">
        <f t="shared" si="128"/>
        <v>1576.1</v>
      </c>
      <c r="Z1397" s="30">
        <f t="shared" si="129"/>
        <v>62.5</v>
      </c>
      <c r="AA1397" s="30">
        <f>+IFERROR(ROUND(K1397/SUM(e!T1395:V1395),1),0)</f>
        <v>173.5</v>
      </c>
      <c r="AB1397" s="42">
        <f>+IFERROR(ROUND((SUM(e!BJ1395:BK1395)-SUM(e!BL1395:BO1395))/SUM(e!T1395:V1395),1),0)</f>
        <v>277.60000000000002</v>
      </c>
      <c r="AC1397" s="30">
        <f>+IFERROR(ROUND(e!BP1395/e!BQ1395*100,1),0)</f>
        <v>79</v>
      </c>
      <c r="AD1397" s="101">
        <f>+e!BR1395</f>
        <v>0</v>
      </c>
      <c r="AF1397" s="5"/>
      <c r="AG1397" s="29"/>
      <c r="BG1397" s="5"/>
      <c r="BH1397" s="29"/>
      <c r="CH1397" s="5"/>
      <c r="CI1397" s="29"/>
    </row>
    <row r="1398" spans="2:87">
      <c r="B1398" s="40" t="s">
        <v>2873</v>
      </c>
      <c r="C1398" s="30" t="s">
        <v>2874</v>
      </c>
      <c r="D1398" s="30" t="s">
        <v>1280</v>
      </c>
      <c r="E1398" s="30" t="s">
        <v>2875</v>
      </c>
      <c r="F1398" s="30" t="str">
        <f t="shared" si="127"/>
        <v>沖縄県那覇市</v>
      </c>
      <c r="G1398" s="41">
        <f>+e!F1396</f>
        <v>316971</v>
      </c>
      <c r="H1398" s="41">
        <f>+e!G1396</f>
        <v>128</v>
      </c>
      <c r="I1398" s="41">
        <f>+SUM(e!H1396:K1396)</f>
        <v>0</v>
      </c>
      <c r="J1398" s="41">
        <f>+SUM(e!L1396:O1396)</f>
        <v>830537</v>
      </c>
      <c r="K1398" s="41">
        <f>+e!P1396</f>
        <v>6852771</v>
      </c>
      <c r="L1398" s="41">
        <f>+SUM(e!Q1396:R1396)</f>
        <v>1812827</v>
      </c>
      <c r="M1398" s="31">
        <f>+IFERROR(ROUND(e!P1396/e!S1396,0),0)</f>
        <v>72902</v>
      </c>
      <c r="N1398" s="30">
        <f>+IFERROR(ROUND(SUM(e!T1396:V1396)/e!S1396,0),0)</f>
        <v>395</v>
      </c>
      <c r="O1398" s="30">
        <f>+IFERROR(ROUND(e!W1396/e!G1396*100,1),0)</f>
        <v>44.5</v>
      </c>
      <c r="P1398" s="41">
        <f>+e!X1396</f>
        <v>21</v>
      </c>
      <c r="Q1398" s="30">
        <f>+IFERROR(ROUND(e!Z1396/e!Y1396*100,1),0)</f>
        <v>0</v>
      </c>
      <c r="R1398" s="30">
        <f>+IFERROR(ROUND(e!AB1396/e!AA1396*100,1),0)</f>
        <v>0</v>
      </c>
      <c r="S1398" s="30">
        <f>+IFERROR(ROUND(SUM(e!AC1396:AF1396)/J1398*100,1),0)</f>
        <v>1.2</v>
      </c>
      <c r="T1398" s="30">
        <f>+IFERROR(ROUND(e!AG1396/e!Y1396*100,1),0)</f>
        <v>0</v>
      </c>
      <c r="U1398" s="30">
        <f>+IFERROR(ROUND(e!AH1396/SUM(e!AH1396:AJ1396)*100,1),0)</f>
        <v>100</v>
      </c>
      <c r="V1398" s="30">
        <f>+IFERROR(ROUND(e!AK1396/SUM(e!AK1396:AQ1396)*100,1),0)</f>
        <v>91.3</v>
      </c>
      <c r="W1398" s="30">
        <f>+IFERROR(ROUND(SUM(e!AR1396:BG1396)/J1398*100,1),0)</f>
        <v>6.3</v>
      </c>
      <c r="X1398" s="30">
        <f>+IFERROR(ROUND(SUM(e!BH1396:BI1396)/SUM(e!BJ1396:BK1396)*100,1),0)</f>
        <v>115.6</v>
      </c>
      <c r="Y1398" s="30">
        <f t="shared" si="128"/>
        <v>26.5</v>
      </c>
      <c r="Z1398" s="30">
        <f t="shared" si="129"/>
        <v>109</v>
      </c>
      <c r="AA1398" s="30">
        <f>+IFERROR(ROUND(K1398/SUM(e!T1396:V1396),1),0)</f>
        <v>184.5</v>
      </c>
      <c r="AB1398" s="42">
        <f>+IFERROR(ROUND((SUM(e!BJ1396:BK1396)-SUM(e!BL1396:BO1396))/SUM(e!T1396:V1396),1),0)</f>
        <v>169.3</v>
      </c>
      <c r="AC1398" s="30">
        <f>+IFERROR(ROUND(e!BP1396/e!BQ1396*100,1),0)</f>
        <v>1178.3</v>
      </c>
      <c r="AD1398" s="101">
        <f>+e!BR1396</f>
        <v>135000</v>
      </c>
      <c r="AF1398" s="5"/>
      <c r="AG1398" s="29"/>
      <c r="BG1398" s="5"/>
      <c r="BH1398" s="29"/>
      <c r="CH1398" s="5"/>
      <c r="CI1398" s="29"/>
    </row>
    <row r="1399" spans="2:87">
      <c r="B1399" s="40" t="s">
        <v>2873</v>
      </c>
      <c r="C1399" s="30" t="s">
        <v>2874</v>
      </c>
      <c r="D1399" s="30" t="s">
        <v>1284</v>
      </c>
      <c r="E1399" s="30" t="s">
        <v>2876</v>
      </c>
      <c r="F1399" s="30" t="str">
        <f t="shared" si="127"/>
        <v>沖縄県名護市</v>
      </c>
      <c r="G1399" s="41">
        <f>+e!F1397</f>
        <v>61541</v>
      </c>
      <c r="H1399" s="41">
        <f>+e!G1397</f>
        <v>24</v>
      </c>
      <c r="I1399" s="41">
        <f>+SUM(e!H1397:K1397)</f>
        <v>2</v>
      </c>
      <c r="J1399" s="41">
        <f>+SUM(e!L1397:O1397)</f>
        <v>513709</v>
      </c>
      <c r="K1399" s="41">
        <f>+e!P1397</f>
        <v>1542351</v>
      </c>
      <c r="L1399" s="41">
        <f>+SUM(e!Q1397:R1397)</f>
        <v>2306841</v>
      </c>
      <c r="M1399" s="31">
        <f>+IFERROR(ROUND(e!P1397/e!S1397,0),0)</f>
        <v>77118</v>
      </c>
      <c r="N1399" s="30">
        <f>+IFERROR(ROUND(SUM(e!T1397:V1397)/e!S1397,0),0)</f>
        <v>364</v>
      </c>
      <c r="O1399" s="30">
        <f>+IFERROR(ROUND(e!W1397/e!G1397*100,1),0)</f>
        <v>54.2</v>
      </c>
      <c r="P1399" s="41">
        <f>+e!X1397</f>
        <v>3</v>
      </c>
      <c r="Q1399" s="30">
        <f>+IFERROR(ROUND(e!Z1397/e!Y1397*100,1),0)</f>
        <v>0</v>
      </c>
      <c r="R1399" s="30">
        <f>+IFERROR(ROUND(e!AB1397/e!AA1397*100,1),0)</f>
        <v>90.7</v>
      </c>
      <c r="S1399" s="30">
        <f>+IFERROR(ROUND(SUM(e!AC1397:AF1397)/J1399*100,1),0)</f>
        <v>9.4</v>
      </c>
      <c r="T1399" s="30">
        <f>+IFERROR(ROUND(e!AG1397/e!Y1397*100,1),0)</f>
        <v>0</v>
      </c>
      <c r="U1399" s="30">
        <f>+IFERROR(ROUND(e!AH1397/SUM(e!AH1397:AJ1397)*100,1),0)</f>
        <v>0</v>
      </c>
      <c r="V1399" s="30">
        <f>+IFERROR(ROUND(e!AK1397/SUM(e!AK1397:AQ1397)*100,1),0)</f>
        <v>0</v>
      </c>
      <c r="W1399" s="30">
        <f>+IFERROR(ROUND(SUM(e!AR1397:BG1397)/J1399*100,1),0)</f>
        <v>8.4</v>
      </c>
      <c r="X1399" s="30">
        <f>+IFERROR(ROUND(SUM(e!BH1397:BI1397)/SUM(e!BJ1397:BK1397)*100,1),0)</f>
        <v>121.9</v>
      </c>
      <c r="Y1399" s="30">
        <f t="shared" si="128"/>
        <v>149.6</v>
      </c>
      <c r="Z1399" s="30">
        <f t="shared" si="129"/>
        <v>122</v>
      </c>
      <c r="AA1399" s="30">
        <f>+IFERROR(ROUND(K1399/SUM(e!T1397:V1397),1),0)</f>
        <v>212.1</v>
      </c>
      <c r="AB1399" s="42">
        <f>+IFERROR(ROUND((SUM(e!BJ1397:BK1397)-SUM(e!BL1397:BO1397))/SUM(e!T1397:V1397),1),0)</f>
        <v>173.9</v>
      </c>
      <c r="AC1399" s="30">
        <f>+IFERROR(ROUND(e!BP1397/e!BQ1397*100,1),0)</f>
        <v>341.6</v>
      </c>
      <c r="AD1399" s="101">
        <f>+e!BR1397</f>
        <v>10609</v>
      </c>
      <c r="AF1399" s="5"/>
      <c r="AG1399" s="29"/>
      <c r="BG1399" s="5"/>
      <c r="BH1399" s="29"/>
      <c r="CH1399" s="5"/>
      <c r="CI1399" s="29"/>
    </row>
    <row r="1400" spans="2:87">
      <c r="B1400" s="40" t="s">
        <v>2873</v>
      </c>
      <c r="C1400" s="30" t="s">
        <v>2874</v>
      </c>
      <c r="D1400" s="30" t="s">
        <v>1286</v>
      </c>
      <c r="E1400" s="30" t="s">
        <v>2877</v>
      </c>
      <c r="F1400" s="30" t="str">
        <f t="shared" si="127"/>
        <v>沖縄県本部町</v>
      </c>
      <c r="G1400" s="41">
        <f>+e!F1398</f>
        <v>13127</v>
      </c>
      <c r="H1400" s="41">
        <f>+e!G1398</f>
        <v>11</v>
      </c>
      <c r="I1400" s="41">
        <f>+SUM(e!H1398:K1398)</f>
        <v>4</v>
      </c>
      <c r="J1400" s="41">
        <f>+SUM(e!L1398:O1398)</f>
        <v>226720</v>
      </c>
      <c r="K1400" s="41">
        <f>+e!P1398</f>
        <v>403971</v>
      </c>
      <c r="L1400" s="41">
        <f>+SUM(e!Q1398:R1398)</f>
        <v>905310</v>
      </c>
      <c r="M1400" s="31">
        <f>+IFERROR(ROUND(e!P1398/e!S1398,0),0)</f>
        <v>36725</v>
      </c>
      <c r="N1400" s="30">
        <f>+IFERROR(ROUND(SUM(e!T1398:V1398)/e!S1398,0),0)</f>
        <v>187</v>
      </c>
      <c r="O1400" s="30">
        <f>+IFERROR(ROUND(e!W1398/e!G1398*100,1),0)</f>
        <v>0</v>
      </c>
      <c r="P1400" s="41">
        <f>+e!X1398</f>
        <v>9</v>
      </c>
      <c r="Q1400" s="30">
        <f>+IFERROR(ROUND(e!Z1398/e!Y1398*100,1),0)</f>
        <v>0</v>
      </c>
      <c r="R1400" s="30">
        <f>+IFERROR(ROUND(e!AB1398/e!AA1398*100,1),0)</f>
        <v>91.7</v>
      </c>
      <c r="S1400" s="30">
        <f>+IFERROR(ROUND(SUM(e!AC1398:AF1398)/J1400*100,1),0)</f>
        <v>33</v>
      </c>
      <c r="T1400" s="30">
        <f>+IFERROR(ROUND(e!AG1398/e!Y1398*100,1),0)</f>
        <v>0</v>
      </c>
      <c r="U1400" s="30">
        <f>+IFERROR(ROUND(e!AH1398/SUM(e!AH1398:AJ1398)*100,1),0)</f>
        <v>0</v>
      </c>
      <c r="V1400" s="30">
        <f>+IFERROR(ROUND(e!AK1398/SUM(e!AK1398:AQ1398)*100,1),0)</f>
        <v>0</v>
      </c>
      <c r="W1400" s="30">
        <f>+IFERROR(ROUND(SUM(e!AR1398:BG1398)/J1400*100,1),0)</f>
        <v>7.7</v>
      </c>
      <c r="X1400" s="30">
        <f>+IFERROR(ROUND(SUM(e!BH1398:BI1398)/SUM(e!BJ1398:BK1398)*100,1),0)</f>
        <v>116.7</v>
      </c>
      <c r="Y1400" s="30">
        <f t="shared" si="128"/>
        <v>224.1</v>
      </c>
      <c r="Z1400" s="30">
        <f t="shared" si="129"/>
        <v>117.6</v>
      </c>
      <c r="AA1400" s="30">
        <f>+IFERROR(ROUND(K1400/SUM(e!T1398:V1398),1),0)</f>
        <v>196.9</v>
      </c>
      <c r="AB1400" s="42">
        <f>+IFERROR(ROUND((SUM(e!BJ1398:BK1398)-SUM(e!BL1398:BO1398))/SUM(e!T1398:V1398),1),0)</f>
        <v>167.5</v>
      </c>
      <c r="AC1400" s="30">
        <f>+IFERROR(ROUND(e!BP1398/e!BQ1398*100,1),0)</f>
        <v>255</v>
      </c>
      <c r="AD1400" s="101">
        <f>+e!BR1398</f>
        <v>3642</v>
      </c>
      <c r="AF1400" s="5"/>
      <c r="AG1400" s="29"/>
      <c r="BG1400" s="5"/>
      <c r="BH1400" s="29"/>
      <c r="CH1400" s="5"/>
      <c r="CI1400" s="29"/>
    </row>
    <row r="1401" spans="2:87">
      <c r="B1401" s="40" t="s">
        <v>2873</v>
      </c>
      <c r="C1401" s="30" t="s">
        <v>2874</v>
      </c>
      <c r="D1401" s="30" t="s">
        <v>1288</v>
      </c>
      <c r="E1401" s="30" t="s">
        <v>2878</v>
      </c>
      <c r="F1401" s="30" t="str">
        <f t="shared" si="127"/>
        <v>沖縄県宜野湾市</v>
      </c>
      <c r="G1401" s="41">
        <f>+e!F1399</f>
        <v>97274</v>
      </c>
      <c r="H1401" s="41">
        <f>+e!G1399</f>
        <v>42</v>
      </c>
      <c r="I1401" s="41">
        <f>+SUM(e!H1399:K1399)</f>
        <v>0</v>
      </c>
      <c r="J1401" s="41">
        <f>+SUM(e!L1399:O1399)</f>
        <v>283284</v>
      </c>
      <c r="K1401" s="41">
        <f>+e!P1399</f>
        <v>1899943</v>
      </c>
      <c r="L1401" s="41">
        <f>+SUM(e!Q1399:R1399)</f>
        <v>263407</v>
      </c>
      <c r="M1401" s="31">
        <f>+IFERROR(ROUND(e!P1399/e!S1399,0),0)</f>
        <v>73075</v>
      </c>
      <c r="N1401" s="30">
        <f>+IFERROR(ROUND(SUM(e!T1399:V1399)/e!S1399,0),0)</f>
        <v>397</v>
      </c>
      <c r="O1401" s="30">
        <f>+IFERROR(ROUND(e!W1399/e!G1399*100,1),0)</f>
        <v>33.299999999999997</v>
      </c>
      <c r="P1401" s="41">
        <f>+e!X1399</f>
        <v>5</v>
      </c>
      <c r="Q1401" s="30">
        <f>+IFERROR(ROUND(e!Z1399/e!Y1399*100,1),0)</f>
        <v>0</v>
      </c>
      <c r="R1401" s="30">
        <f>+IFERROR(ROUND(e!AB1399/e!AA1399*100,1),0)</f>
        <v>0</v>
      </c>
      <c r="S1401" s="30">
        <f>+IFERROR(ROUND(SUM(e!AC1399:AF1399)/J1401*100,1),0)</f>
        <v>3.8</v>
      </c>
      <c r="T1401" s="30">
        <f>+IFERROR(ROUND(e!AG1399/e!Y1399*100,1),0)</f>
        <v>0</v>
      </c>
      <c r="U1401" s="30">
        <f>+IFERROR(ROUND(e!AH1399/SUM(e!AH1399:AJ1399)*100,1),0)</f>
        <v>0</v>
      </c>
      <c r="V1401" s="30">
        <f>+IFERROR(ROUND(e!AK1399/SUM(e!AK1399:AQ1399)*100,1),0)</f>
        <v>75</v>
      </c>
      <c r="W1401" s="30">
        <f>+IFERROR(ROUND(SUM(e!AR1399:BG1399)/J1401*100,1),0)</f>
        <v>14</v>
      </c>
      <c r="X1401" s="30">
        <f>+IFERROR(ROUND(SUM(e!BH1399:BI1399)/SUM(e!BJ1399:BK1399)*100,1),0)</f>
        <v>114.5</v>
      </c>
      <c r="Y1401" s="30">
        <f t="shared" si="128"/>
        <v>13.9</v>
      </c>
      <c r="Z1401" s="30">
        <f t="shared" si="129"/>
        <v>111.5</v>
      </c>
      <c r="AA1401" s="30">
        <f>+IFERROR(ROUND(K1401/SUM(e!T1399:V1399),1),0)</f>
        <v>183.9</v>
      </c>
      <c r="AB1401" s="42">
        <f>+IFERROR(ROUND((SUM(e!BJ1399:BK1399)-SUM(e!BL1399:BO1399))/SUM(e!T1399:V1399),1),0)</f>
        <v>165</v>
      </c>
      <c r="AC1401" s="30">
        <f>+IFERROR(ROUND(e!BP1399/e!BQ1399*100,1),0)</f>
        <v>1096.4000000000001</v>
      </c>
      <c r="AD1401" s="101">
        <f>+e!BR1399</f>
        <v>35900</v>
      </c>
      <c r="AF1401" s="5"/>
      <c r="AG1401" s="29"/>
      <c r="BG1401" s="5"/>
      <c r="BH1401" s="29"/>
      <c r="CH1401" s="5"/>
      <c r="CI1401" s="29"/>
    </row>
    <row r="1402" spans="2:87">
      <c r="B1402" s="40" t="s">
        <v>2873</v>
      </c>
      <c r="C1402" s="30" t="s">
        <v>2874</v>
      </c>
      <c r="D1402" s="30" t="s">
        <v>1292</v>
      </c>
      <c r="E1402" s="30" t="s">
        <v>2879</v>
      </c>
      <c r="F1402" s="30" t="str">
        <f t="shared" si="127"/>
        <v>沖縄県石垣市</v>
      </c>
      <c r="G1402" s="41">
        <f>+e!F1400</f>
        <v>47122</v>
      </c>
      <c r="H1402" s="41">
        <f>+e!G1400</f>
        <v>46</v>
      </c>
      <c r="I1402" s="41">
        <f>+SUM(e!H1400:K1400)</f>
        <v>3</v>
      </c>
      <c r="J1402" s="41">
        <f>+SUM(e!L1400:O1400)</f>
        <v>503189</v>
      </c>
      <c r="K1402" s="41">
        <f>+e!P1400</f>
        <v>1361989</v>
      </c>
      <c r="L1402" s="41">
        <f>+SUM(e!Q1400:R1400)</f>
        <v>4995894</v>
      </c>
      <c r="M1402" s="31">
        <f>+IFERROR(ROUND(e!P1400/e!S1400,0),0)</f>
        <v>61909</v>
      </c>
      <c r="N1402" s="30">
        <f>+IFERROR(ROUND(SUM(e!T1400:V1400)/e!S1400,0),0)</f>
        <v>336</v>
      </c>
      <c r="O1402" s="30">
        <f>+IFERROR(ROUND(e!W1400/e!G1400*100,1),0)</f>
        <v>15.2</v>
      </c>
      <c r="P1402" s="41">
        <f>+e!X1400</f>
        <v>3</v>
      </c>
      <c r="Q1402" s="30">
        <f>+IFERROR(ROUND(e!Z1400/e!Y1400*100,1),0)</f>
        <v>0</v>
      </c>
      <c r="R1402" s="30">
        <f>+IFERROR(ROUND(e!AB1400/e!AA1400*100,1),0)</f>
        <v>5.6</v>
      </c>
      <c r="S1402" s="30">
        <f>+IFERROR(ROUND(SUM(e!AC1400:AF1400)/J1402*100,1),0)</f>
        <v>8.1</v>
      </c>
      <c r="T1402" s="30">
        <f>+IFERROR(ROUND(e!AG1400/e!Y1400*100,1),0)</f>
        <v>0</v>
      </c>
      <c r="U1402" s="30">
        <f>+IFERROR(ROUND(e!AH1400/SUM(e!AH1400:AJ1400)*100,1),0)</f>
        <v>0</v>
      </c>
      <c r="V1402" s="30">
        <f>+IFERROR(ROUND(e!AK1400/SUM(e!AK1400:AQ1400)*100,1),0)</f>
        <v>11.8</v>
      </c>
      <c r="W1402" s="30">
        <f>+IFERROR(ROUND(SUM(e!AR1400:BG1400)/J1402*100,1),0)</f>
        <v>4.2</v>
      </c>
      <c r="X1402" s="30">
        <f>+IFERROR(ROUND(SUM(e!BH1400:BI1400)/SUM(e!BJ1400:BK1400)*100,1),0)</f>
        <v>123.4</v>
      </c>
      <c r="Y1402" s="30">
        <f t="shared" si="128"/>
        <v>366.8</v>
      </c>
      <c r="Z1402" s="30">
        <f t="shared" si="129"/>
        <v>126.6</v>
      </c>
      <c r="AA1402" s="30">
        <f>+IFERROR(ROUND(K1402/SUM(e!T1400:V1400),1),0)</f>
        <v>184.1</v>
      </c>
      <c r="AB1402" s="42">
        <f>+IFERROR(ROUND((SUM(e!BJ1400:BK1400)-SUM(e!BL1400:BO1400))/SUM(e!T1400:V1400),1),0)</f>
        <v>145.4</v>
      </c>
      <c r="AC1402" s="30">
        <f>+IFERROR(ROUND(e!BP1400/e!BQ1400*100,1),0)</f>
        <v>369.7</v>
      </c>
      <c r="AD1402" s="101">
        <f>+e!BR1400</f>
        <v>0</v>
      </c>
      <c r="AF1402" s="5"/>
      <c r="AG1402" s="29"/>
      <c r="BG1402" s="5"/>
      <c r="BH1402" s="29"/>
      <c r="CH1402" s="5"/>
      <c r="CI1402" s="29"/>
    </row>
    <row r="1403" spans="2:87">
      <c r="B1403" s="40" t="s">
        <v>2873</v>
      </c>
      <c r="C1403" s="30" t="s">
        <v>2874</v>
      </c>
      <c r="D1403" s="30" t="s">
        <v>1294</v>
      </c>
      <c r="E1403" s="30" t="s">
        <v>2880</v>
      </c>
      <c r="F1403" s="30" t="str">
        <f t="shared" si="127"/>
        <v>沖縄県浦添市</v>
      </c>
      <c r="G1403" s="41">
        <f>+e!F1401</f>
        <v>114254</v>
      </c>
      <c r="H1403" s="41">
        <f>+e!G1401</f>
        <v>40</v>
      </c>
      <c r="I1403" s="41">
        <f>+SUM(e!H1401:K1401)</f>
        <v>0</v>
      </c>
      <c r="J1403" s="41">
        <f>+SUM(e!L1401:O1401)</f>
        <v>338245</v>
      </c>
      <c r="K1403" s="41">
        <f>+e!P1401</f>
        <v>2244580</v>
      </c>
      <c r="L1403" s="41">
        <f>+SUM(e!Q1401:R1401)</f>
        <v>193056</v>
      </c>
      <c r="M1403" s="31">
        <f>+IFERROR(ROUND(e!P1401/e!S1401,0),0)</f>
        <v>74819</v>
      </c>
      <c r="N1403" s="30">
        <f>+IFERROR(ROUND(SUM(e!T1401:V1401)/e!S1401,0),0)</f>
        <v>422</v>
      </c>
      <c r="O1403" s="30">
        <f>+IFERROR(ROUND(e!W1401/e!G1401*100,1),0)</f>
        <v>40</v>
      </c>
      <c r="P1403" s="41">
        <f>+e!X1401</f>
        <v>4</v>
      </c>
      <c r="Q1403" s="30">
        <f>+IFERROR(ROUND(e!Z1401/e!Y1401*100,1),0)</f>
        <v>0</v>
      </c>
      <c r="R1403" s="30">
        <f>+IFERROR(ROUND(e!AB1401/e!AA1401*100,1),0)</f>
        <v>0</v>
      </c>
      <c r="S1403" s="30">
        <f>+IFERROR(ROUND(SUM(e!AC1401:AF1401)/J1403*100,1),0)</f>
        <v>7.4</v>
      </c>
      <c r="T1403" s="30">
        <f>+IFERROR(ROUND(e!AG1401/e!Y1401*100,1),0)</f>
        <v>0</v>
      </c>
      <c r="U1403" s="30">
        <f>+IFERROR(ROUND(e!AH1401/SUM(e!AH1401:AJ1401)*100,1),0)</f>
        <v>100</v>
      </c>
      <c r="V1403" s="30">
        <f>+IFERROR(ROUND(e!AK1401/SUM(e!AK1401:AQ1401)*100,1),0)</f>
        <v>98.3</v>
      </c>
      <c r="W1403" s="30">
        <f>+IFERROR(ROUND(SUM(e!AR1401:BG1401)/J1403*100,1),0)</f>
        <v>7.2</v>
      </c>
      <c r="X1403" s="30">
        <f>+IFERROR(ROUND(SUM(e!BH1401:BI1401)/SUM(e!BJ1401:BK1401)*100,1),0)</f>
        <v>107</v>
      </c>
      <c r="Y1403" s="30">
        <f t="shared" si="128"/>
        <v>8.6</v>
      </c>
      <c r="Z1403" s="30">
        <f t="shared" si="129"/>
        <v>101.7</v>
      </c>
      <c r="AA1403" s="30">
        <f>+IFERROR(ROUND(K1403/SUM(e!T1401:V1401),1),0)</f>
        <v>177.4</v>
      </c>
      <c r="AB1403" s="42">
        <f>+IFERROR(ROUND((SUM(e!BJ1401:BK1401)-SUM(e!BL1401:BO1401))/SUM(e!T1401:V1401),1),0)</f>
        <v>174.4</v>
      </c>
      <c r="AC1403" s="30">
        <f>+IFERROR(ROUND(e!BP1401/e!BQ1401*100,1),0)</f>
        <v>820.5</v>
      </c>
      <c r="AD1403" s="101">
        <f>+e!BR1401</f>
        <v>48191</v>
      </c>
      <c r="AF1403" s="5"/>
      <c r="AG1403" s="29"/>
      <c r="BG1403" s="5"/>
      <c r="BH1403" s="29"/>
      <c r="CH1403" s="5"/>
      <c r="CI1403" s="29"/>
    </row>
    <row r="1404" spans="2:87">
      <c r="B1404" s="40" t="s">
        <v>2873</v>
      </c>
      <c r="C1404" s="30" t="s">
        <v>2874</v>
      </c>
      <c r="D1404" s="30" t="s">
        <v>1296</v>
      </c>
      <c r="E1404" s="30" t="s">
        <v>2881</v>
      </c>
      <c r="F1404" s="30" t="str">
        <f t="shared" si="127"/>
        <v>沖縄県南部水道企業団</v>
      </c>
      <c r="G1404" s="41">
        <f>+e!F1402</f>
        <v>69919</v>
      </c>
      <c r="H1404" s="41">
        <f>+e!G1402</f>
        <v>22</v>
      </c>
      <c r="I1404" s="41">
        <f>+SUM(e!H1402:K1402)</f>
        <v>1</v>
      </c>
      <c r="J1404" s="41">
        <f>+SUM(e!L1402:O1402)</f>
        <v>456671</v>
      </c>
      <c r="K1404" s="41">
        <f>+e!P1402</f>
        <v>1430199</v>
      </c>
      <c r="L1404" s="41">
        <f>+SUM(e!Q1402:R1402)</f>
        <v>1252490</v>
      </c>
      <c r="M1404" s="31">
        <f>+IFERROR(ROUND(e!P1402/e!S1402,0),0)</f>
        <v>65009</v>
      </c>
      <c r="N1404" s="30">
        <f>+IFERROR(ROUND(SUM(e!T1402:V1402)/e!S1402,0),0)</f>
        <v>329</v>
      </c>
      <c r="O1404" s="30">
        <f>+IFERROR(ROUND(e!W1402/e!G1402*100,1),0)</f>
        <v>50</v>
      </c>
      <c r="P1404" s="41">
        <f>+e!X1402</f>
        <v>18</v>
      </c>
      <c r="Q1404" s="30">
        <f>+IFERROR(ROUND(e!Z1402/e!Y1402*100,1),0)</f>
        <v>0</v>
      </c>
      <c r="R1404" s="30">
        <f>+IFERROR(ROUND(e!AB1402/e!AA1402*100,1),0)</f>
        <v>37.5</v>
      </c>
      <c r="S1404" s="30">
        <f>+IFERROR(ROUND(SUM(e!AC1402:AF1402)/J1404*100,1),0)</f>
        <v>4.3</v>
      </c>
      <c r="T1404" s="30">
        <f>+IFERROR(ROUND(e!AG1402/e!Y1402*100,1),0)</f>
        <v>65.3</v>
      </c>
      <c r="U1404" s="30">
        <f>+IFERROR(ROUND(e!AH1402/SUM(e!AH1402:AJ1402)*100,1),0)</f>
        <v>87.2</v>
      </c>
      <c r="V1404" s="30">
        <f>+IFERROR(ROUND(e!AK1402/SUM(e!AK1402:AQ1402)*100,1),0)</f>
        <v>95.2</v>
      </c>
      <c r="W1404" s="30">
        <f>+IFERROR(ROUND(SUM(e!AR1402:BG1402)/J1404*100,1),0)</f>
        <v>10.199999999999999</v>
      </c>
      <c r="X1404" s="30">
        <f>+IFERROR(ROUND(SUM(e!BH1402:BI1402)/SUM(e!BJ1402:BK1402)*100,1),0)</f>
        <v>110</v>
      </c>
      <c r="Y1404" s="30">
        <f t="shared" si="128"/>
        <v>87.6</v>
      </c>
      <c r="Z1404" s="30">
        <f t="shared" si="129"/>
        <v>107.7</v>
      </c>
      <c r="AA1404" s="30">
        <f>+IFERROR(ROUND(K1404/SUM(e!T1402:V1402),1),0)</f>
        <v>197.3</v>
      </c>
      <c r="AB1404" s="42">
        <f>+IFERROR(ROUND((SUM(e!BJ1402:BK1402)-SUM(e!BL1402:BO1402))/SUM(e!T1402:V1402),1),0)</f>
        <v>183.2</v>
      </c>
      <c r="AC1404" s="30">
        <f>+IFERROR(ROUND(e!BP1402/e!BQ1402*100,1),0)</f>
        <v>655.4</v>
      </c>
      <c r="AD1404" s="101">
        <f>+e!BR1402</f>
        <v>20924</v>
      </c>
      <c r="AF1404" s="5"/>
      <c r="AG1404" s="29"/>
      <c r="BG1404" s="5"/>
      <c r="BH1404" s="29"/>
      <c r="CH1404" s="5"/>
      <c r="CI1404" s="29"/>
    </row>
    <row r="1405" spans="2:87">
      <c r="B1405" s="40" t="s">
        <v>2873</v>
      </c>
      <c r="C1405" s="30" t="s">
        <v>2874</v>
      </c>
      <c r="D1405" s="30" t="s">
        <v>1298</v>
      </c>
      <c r="E1405" s="30" t="s">
        <v>2882</v>
      </c>
      <c r="F1405" s="30" t="str">
        <f t="shared" si="127"/>
        <v>沖縄県嘉手納町</v>
      </c>
      <c r="G1405" s="41">
        <f>+e!F1403</f>
        <v>13503</v>
      </c>
      <c r="H1405" s="41">
        <f>+e!G1403</f>
        <v>8</v>
      </c>
      <c r="I1405" s="41">
        <f>+SUM(e!H1403:K1403)</f>
        <v>0</v>
      </c>
      <c r="J1405" s="41">
        <f>+SUM(e!L1403:O1403)</f>
        <v>54411</v>
      </c>
      <c r="K1405" s="41">
        <f>+e!P1403</f>
        <v>145647</v>
      </c>
      <c r="L1405" s="41">
        <f>+SUM(e!Q1403:R1403)</f>
        <v>3784</v>
      </c>
      <c r="M1405" s="31">
        <f>+IFERROR(ROUND(e!P1403/e!S1403,0),0)</f>
        <v>18206</v>
      </c>
      <c r="N1405" s="30">
        <f>+IFERROR(ROUND(SUM(e!T1403:V1403)/e!S1403,0),0)</f>
        <v>295</v>
      </c>
      <c r="O1405" s="30">
        <f>+IFERROR(ROUND(e!W1403/e!G1403*100,1),0)</f>
        <v>25</v>
      </c>
      <c r="P1405" s="41">
        <f>+e!X1403</f>
        <v>4</v>
      </c>
      <c r="Q1405" s="30">
        <f>+IFERROR(ROUND(e!Z1403/e!Y1403*100,1),0)</f>
        <v>0</v>
      </c>
      <c r="R1405" s="30">
        <f>+IFERROR(ROUND(e!AB1403/e!AA1403*100,1),0)</f>
        <v>0</v>
      </c>
      <c r="S1405" s="30">
        <f>+IFERROR(ROUND(SUM(e!AC1403:AF1403)/J1405*100,1),0)</f>
        <v>0</v>
      </c>
      <c r="T1405" s="30">
        <f>+IFERROR(ROUND(e!AG1403/e!Y1403*100,1),0)</f>
        <v>0</v>
      </c>
      <c r="U1405" s="30">
        <f>+IFERROR(ROUND(e!AH1403/SUM(e!AH1403:AJ1403)*100,1),0)</f>
        <v>0</v>
      </c>
      <c r="V1405" s="30">
        <f>+IFERROR(ROUND(e!AK1403/SUM(e!AK1403:AQ1403)*100,1),0)</f>
        <v>0</v>
      </c>
      <c r="W1405" s="30">
        <f>+IFERROR(ROUND(SUM(e!AR1403:BG1403)/J1405*100,1),0)</f>
        <v>12.5</v>
      </c>
      <c r="X1405" s="30">
        <f>+IFERROR(ROUND(SUM(e!BH1403:BI1403)/SUM(e!BJ1403:BK1403)*100,1),0)</f>
        <v>98</v>
      </c>
      <c r="Y1405" s="30">
        <f t="shared" si="128"/>
        <v>2.6</v>
      </c>
      <c r="Z1405" s="30">
        <f t="shared" si="129"/>
        <v>51.5</v>
      </c>
      <c r="AA1405" s="30">
        <f>+IFERROR(ROUND(K1405/SUM(e!T1403:V1403),1),0)</f>
        <v>61.7</v>
      </c>
      <c r="AB1405" s="42">
        <f>+IFERROR(ROUND((SUM(e!BJ1403:BK1403)-SUM(e!BL1403:BO1403))/SUM(e!T1403:V1403),1),0)</f>
        <v>119.8</v>
      </c>
      <c r="AC1405" s="30">
        <f>+IFERROR(ROUND(e!BP1403/e!BQ1403*100,1),0)</f>
        <v>1744.8</v>
      </c>
      <c r="AD1405" s="101">
        <f>+e!BR1403</f>
        <v>11510</v>
      </c>
      <c r="AF1405" s="5"/>
      <c r="AG1405" s="29"/>
      <c r="BG1405" s="5"/>
      <c r="BH1405" s="29"/>
      <c r="CH1405" s="5"/>
      <c r="CI1405" s="29"/>
    </row>
    <row r="1406" spans="2:87">
      <c r="B1406" s="40" t="s">
        <v>2873</v>
      </c>
      <c r="C1406" s="30" t="s">
        <v>2874</v>
      </c>
      <c r="D1406" s="30" t="s">
        <v>1302</v>
      </c>
      <c r="E1406" s="30" t="s">
        <v>2883</v>
      </c>
      <c r="F1406" s="30" t="str">
        <f t="shared" si="127"/>
        <v>沖縄県西原町</v>
      </c>
      <c r="G1406" s="41">
        <f>+e!F1404</f>
        <v>34342</v>
      </c>
      <c r="H1406" s="41">
        <f>+e!G1404</f>
        <v>11</v>
      </c>
      <c r="I1406" s="41">
        <f>+SUM(e!H1404:K1404)</f>
        <v>0</v>
      </c>
      <c r="J1406" s="41">
        <f>+SUM(e!L1404:O1404)</f>
        <v>169803</v>
      </c>
      <c r="K1406" s="41">
        <f>+e!P1404</f>
        <v>769926</v>
      </c>
      <c r="L1406" s="41">
        <f>+SUM(e!Q1404:R1404)</f>
        <v>172485</v>
      </c>
      <c r="M1406" s="31">
        <f>+IFERROR(ROUND(e!P1404/e!S1404,0),0)</f>
        <v>85547</v>
      </c>
      <c r="N1406" s="30">
        <f>+IFERROR(ROUND(SUM(e!T1404:V1404)/e!S1404,0),0)</f>
        <v>441</v>
      </c>
      <c r="O1406" s="30">
        <f>+IFERROR(ROUND(e!W1404/e!G1404*100,1),0)</f>
        <v>63.6</v>
      </c>
      <c r="P1406" s="41">
        <f>+e!X1404</f>
        <v>5</v>
      </c>
      <c r="Q1406" s="30">
        <f>+IFERROR(ROUND(e!Z1404/e!Y1404*100,1),0)</f>
        <v>0</v>
      </c>
      <c r="R1406" s="30">
        <f>+IFERROR(ROUND(e!AB1404/e!AA1404*100,1),0)</f>
        <v>0</v>
      </c>
      <c r="S1406" s="30">
        <f>+IFERROR(ROUND(SUM(e!AC1404:AF1404)/J1406*100,1),0)</f>
        <v>2.7</v>
      </c>
      <c r="T1406" s="30">
        <f>+IFERROR(ROUND(e!AG1404/e!Y1404*100,1),0)</f>
        <v>0</v>
      </c>
      <c r="U1406" s="30">
        <f>+IFERROR(ROUND(e!AH1404/SUM(e!AH1404:AJ1404)*100,1),0)</f>
        <v>69.8</v>
      </c>
      <c r="V1406" s="30">
        <f>+IFERROR(ROUND(e!AK1404/SUM(e!AK1404:AQ1404)*100,1),0)</f>
        <v>69.5</v>
      </c>
      <c r="W1406" s="30">
        <f>+IFERROR(ROUND(SUM(e!AR1404:BG1404)/J1406*100,1),0)</f>
        <v>4.7</v>
      </c>
      <c r="X1406" s="30">
        <f>+IFERROR(ROUND(SUM(e!BH1404:BI1404)/SUM(e!BJ1404:BK1404)*100,1),0)</f>
        <v>114.3</v>
      </c>
      <c r="Y1406" s="30">
        <f t="shared" si="128"/>
        <v>22.4</v>
      </c>
      <c r="Z1406" s="30">
        <f t="shared" si="129"/>
        <v>113.6</v>
      </c>
      <c r="AA1406" s="30">
        <f>+IFERROR(ROUND(K1406/SUM(e!T1404:V1404),1),0)</f>
        <v>194.1</v>
      </c>
      <c r="AB1406" s="42">
        <f>+IFERROR(ROUND((SUM(e!BJ1404:BK1404)-SUM(e!BL1404:BO1404))/SUM(e!T1404:V1404),1),0)</f>
        <v>170.9</v>
      </c>
      <c r="AC1406" s="30">
        <f>+IFERROR(ROUND(e!BP1404/e!BQ1404*100,1),0)</f>
        <v>1722.7</v>
      </c>
      <c r="AD1406" s="101">
        <f>+e!BR1404</f>
        <v>12630</v>
      </c>
      <c r="AF1406" s="5"/>
      <c r="AG1406" s="29"/>
      <c r="BG1406" s="5"/>
      <c r="BH1406" s="29"/>
      <c r="CH1406" s="5"/>
      <c r="CI1406" s="29"/>
    </row>
    <row r="1407" spans="2:87">
      <c r="B1407" s="40" t="s">
        <v>2873</v>
      </c>
      <c r="C1407" s="30" t="s">
        <v>2874</v>
      </c>
      <c r="D1407" s="30" t="s">
        <v>1523</v>
      </c>
      <c r="E1407" s="30" t="s">
        <v>2884</v>
      </c>
      <c r="F1407" s="30" t="str">
        <f t="shared" si="127"/>
        <v>沖縄県読谷村</v>
      </c>
      <c r="G1407" s="41">
        <f>+e!F1405</f>
        <v>39453</v>
      </c>
      <c r="H1407" s="41">
        <f>+e!G1405</f>
        <v>13</v>
      </c>
      <c r="I1407" s="41">
        <f>+SUM(e!H1405:K1405)</f>
        <v>0</v>
      </c>
      <c r="J1407" s="41">
        <f>+SUM(e!L1405:O1405)</f>
        <v>220796</v>
      </c>
      <c r="K1407" s="41">
        <f>+e!P1405</f>
        <v>853590</v>
      </c>
      <c r="L1407" s="41">
        <f>+SUM(e!Q1405:R1405)</f>
        <v>15565</v>
      </c>
      <c r="M1407" s="31">
        <f>+IFERROR(ROUND(e!P1405/e!S1405,0),0)</f>
        <v>106699</v>
      </c>
      <c r="N1407" s="30">
        <f>+IFERROR(ROUND(SUM(e!T1405:V1405)/e!S1405,0),0)</f>
        <v>589</v>
      </c>
      <c r="O1407" s="30">
        <f>+IFERROR(ROUND(e!W1405/e!G1405*100,1),0)</f>
        <v>30.8</v>
      </c>
      <c r="P1407" s="41">
        <f>+e!X1405</f>
        <v>4</v>
      </c>
      <c r="Q1407" s="30">
        <f>+IFERROR(ROUND(e!Z1405/e!Y1405*100,1),0)</f>
        <v>0</v>
      </c>
      <c r="R1407" s="30">
        <f>+IFERROR(ROUND(e!AB1405/e!AA1405*100,1),0)</f>
        <v>0</v>
      </c>
      <c r="S1407" s="30">
        <f>+IFERROR(ROUND(SUM(e!AC1405:AF1405)/J1407*100,1),0)</f>
        <v>21.6</v>
      </c>
      <c r="T1407" s="30">
        <f>+IFERROR(ROUND(e!AG1405/e!Y1405*100,1),0)</f>
        <v>0</v>
      </c>
      <c r="U1407" s="30">
        <f>+IFERROR(ROUND(e!AH1405/SUM(e!AH1405:AJ1405)*100,1),0)</f>
        <v>0</v>
      </c>
      <c r="V1407" s="30">
        <f>+IFERROR(ROUND(e!AK1405/SUM(e!AK1405:AQ1405)*100,1),0)</f>
        <v>33.299999999999997</v>
      </c>
      <c r="W1407" s="30">
        <f>+IFERROR(ROUND(SUM(e!AR1405:BG1405)/J1407*100,1),0)</f>
        <v>5.8</v>
      </c>
      <c r="X1407" s="30">
        <f>+IFERROR(ROUND(SUM(e!BH1405:BI1405)/SUM(e!BJ1405:BK1405)*100,1),0)</f>
        <v>116.6</v>
      </c>
      <c r="Y1407" s="30">
        <f t="shared" si="128"/>
        <v>1.8</v>
      </c>
      <c r="Z1407" s="30">
        <f t="shared" si="129"/>
        <v>116.4</v>
      </c>
      <c r="AA1407" s="30">
        <f>+IFERROR(ROUND(K1407/SUM(e!T1405:V1405),1),0)</f>
        <v>181.3</v>
      </c>
      <c r="AB1407" s="42">
        <f>+IFERROR(ROUND((SUM(e!BJ1405:BK1405)-SUM(e!BL1405:BO1405))/SUM(e!T1405:V1405),1),0)</f>
        <v>155.80000000000001</v>
      </c>
      <c r="AC1407" s="30">
        <f>+IFERROR(ROUND(e!BP1405/e!BQ1405*100,1),0)</f>
        <v>772.4</v>
      </c>
      <c r="AD1407" s="101">
        <f>+e!BR1405</f>
        <v>17270</v>
      </c>
      <c r="AF1407" s="5"/>
      <c r="AG1407" s="29"/>
      <c r="BG1407" s="5"/>
      <c r="BH1407" s="29"/>
      <c r="CH1407" s="5"/>
      <c r="CI1407" s="29"/>
    </row>
    <row r="1408" spans="2:87">
      <c r="B1408" s="40" t="s">
        <v>2873</v>
      </c>
      <c r="C1408" s="30" t="s">
        <v>2874</v>
      </c>
      <c r="D1408" s="30" t="s">
        <v>1306</v>
      </c>
      <c r="E1408" s="30" t="s">
        <v>2885</v>
      </c>
      <c r="F1408" s="30" t="str">
        <f t="shared" si="127"/>
        <v>沖縄県うるま市</v>
      </c>
      <c r="G1408" s="41">
        <f>+e!F1406</f>
        <v>120920</v>
      </c>
      <c r="H1408" s="41">
        <f>+e!G1406</f>
        <v>48</v>
      </c>
      <c r="I1408" s="41">
        <f>+SUM(e!H1406:K1406)</f>
        <v>0</v>
      </c>
      <c r="J1408" s="41">
        <f>+SUM(e!L1406:O1406)</f>
        <v>770205</v>
      </c>
      <c r="K1408" s="41">
        <f>+e!P1406</f>
        <v>2476870</v>
      </c>
      <c r="L1408" s="41">
        <f>+SUM(e!Q1406:R1406)</f>
        <v>1495481</v>
      </c>
      <c r="M1408" s="31">
        <f>+IFERROR(ROUND(e!P1406/e!S1406,0),0)</f>
        <v>88460</v>
      </c>
      <c r="N1408" s="30">
        <f>+IFERROR(ROUND(SUM(e!T1406:V1406)/e!S1406,0),0)</f>
        <v>452</v>
      </c>
      <c r="O1408" s="30">
        <f>+IFERROR(ROUND(e!W1406/e!G1406*100,1),0)</f>
        <v>35.4</v>
      </c>
      <c r="P1408" s="41">
        <f>+e!X1406</f>
        <v>5</v>
      </c>
      <c r="Q1408" s="30">
        <f>+IFERROR(ROUND(e!Z1406/e!Y1406*100,1),0)</f>
        <v>0</v>
      </c>
      <c r="R1408" s="30">
        <f>+IFERROR(ROUND(e!AB1406/e!AA1406*100,1),0)</f>
        <v>0</v>
      </c>
      <c r="S1408" s="30">
        <f>+IFERROR(ROUND(SUM(e!AC1406:AF1406)/J1408*100,1),0)</f>
        <v>6.7</v>
      </c>
      <c r="T1408" s="30">
        <f>+IFERROR(ROUND(e!AG1406/e!Y1406*100,1),0)</f>
        <v>0</v>
      </c>
      <c r="U1408" s="30">
        <f>+IFERROR(ROUND(e!AH1406/SUM(e!AH1406:AJ1406)*100,1),0)</f>
        <v>16.600000000000001</v>
      </c>
      <c r="V1408" s="30">
        <f>+IFERROR(ROUND(e!AK1406/SUM(e!AK1406:AQ1406)*100,1),0)</f>
        <v>28.2</v>
      </c>
      <c r="W1408" s="30">
        <f>+IFERROR(ROUND(SUM(e!AR1406:BG1406)/J1408*100,1),0)</f>
        <v>14</v>
      </c>
      <c r="X1408" s="30">
        <f>+IFERROR(ROUND(SUM(e!BH1406:BI1406)/SUM(e!BJ1406:BK1406)*100,1),0)</f>
        <v>105.9</v>
      </c>
      <c r="Y1408" s="30">
        <f t="shared" si="128"/>
        <v>60.4</v>
      </c>
      <c r="Z1408" s="30">
        <f t="shared" si="129"/>
        <v>101.7</v>
      </c>
      <c r="AA1408" s="30">
        <f>+IFERROR(ROUND(K1408/SUM(e!T1406:V1406),1),0)</f>
        <v>195.8</v>
      </c>
      <c r="AB1408" s="42">
        <f>+IFERROR(ROUND((SUM(e!BJ1406:BK1406)-SUM(e!BL1406:BO1406))/SUM(e!T1406:V1406),1),0)</f>
        <v>192.5</v>
      </c>
      <c r="AC1408" s="30">
        <f>+IFERROR(ROUND(e!BP1406/e!BQ1406*100,1),0)</f>
        <v>596.4</v>
      </c>
      <c r="AD1408" s="101">
        <f>+e!BR1406</f>
        <v>51750</v>
      </c>
      <c r="AF1408" s="5"/>
      <c r="AG1408" s="29"/>
      <c r="BG1408" s="5"/>
      <c r="BH1408" s="29"/>
      <c r="CH1408" s="5"/>
      <c r="CI1408" s="29"/>
    </row>
    <row r="1409" spans="2:87">
      <c r="B1409" s="40" t="s">
        <v>2873</v>
      </c>
      <c r="C1409" s="30" t="s">
        <v>2874</v>
      </c>
      <c r="D1409" s="30" t="s">
        <v>1308</v>
      </c>
      <c r="E1409" s="30" t="s">
        <v>2886</v>
      </c>
      <c r="F1409" s="30" t="str">
        <f t="shared" si="127"/>
        <v>沖縄県北谷町</v>
      </c>
      <c r="G1409" s="41">
        <f>+e!F1407</f>
        <v>28226</v>
      </c>
      <c r="H1409" s="41">
        <f>+e!G1407</f>
        <v>15</v>
      </c>
      <c r="I1409" s="41">
        <f>+SUM(e!H1407:K1407)</f>
        <v>0</v>
      </c>
      <c r="J1409" s="41">
        <f>+SUM(e!L1407:O1407)</f>
        <v>165731</v>
      </c>
      <c r="K1409" s="41">
        <f>+e!P1407</f>
        <v>644988</v>
      </c>
      <c r="L1409" s="41">
        <f>+SUM(e!Q1407:R1407)</f>
        <v>407637</v>
      </c>
      <c r="M1409" s="31">
        <f>+IFERROR(ROUND(e!P1407/e!S1407,0),0)</f>
        <v>58635</v>
      </c>
      <c r="N1409" s="30">
        <f>+IFERROR(ROUND(SUM(e!T1407:V1407)/e!S1407,0),0)</f>
        <v>463</v>
      </c>
      <c r="O1409" s="30">
        <f>+IFERROR(ROUND(e!W1407/e!G1407*100,1),0)</f>
        <v>40</v>
      </c>
      <c r="P1409" s="41">
        <f>+e!X1407</f>
        <v>2</v>
      </c>
      <c r="Q1409" s="30">
        <f>+IFERROR(ROUND(e!Z1407/e!Y1407*100,1),0)</f>
        <v>0</v>
      </c>
      <c r="R1409" s="30">
        <f>+IFERROR(ROUND(e!AB1407/e!AA1407*100,1),0)</f>
        <v>0</v>
      </c>
      <c r="S1409" s="30">
        <f>+IFERROR(ROUND(SUM(e!AC1407:AF1407)/J1409*100,1),0)</f>
        <v>4.5</v>
      </c>
      <c r="T1409" s="30">
        <f>+IFERROR(ROUND(e!AG1407/e!Y1407*100,1),0)</f>
        <v>0</v>
      </c>
      <c r="U1409" s="30">
        <f>+IFERROR(ROUND(e!AH1407/SUM(e!AH1407:AJ1407)*100,1),0)</f>
        <v>0</v>
      </c>
      <c r="V1409" s="30">
        <f>+IFERROR(ROUND(e!AK1407/SUM(e!AK1407:AQ1407)*100,1),0)</f>
        <v>69.3</v>
      </c>
      <c r="W1409" s="30">
        <f>+IFERROR(ROUND(SUM(e!AR1407:BG1407)/J1409*100,1),0)</f>
        <v>3</v>
      </c>
      <c r="X1409" s="30">
        <f>+IFERROR(ROUND(SUM(e!BH1407:BI1407)/SUM(e!BJ1407:BK1407)*100,1),0)</f>
        <v>106.6</v>
      </c>
      <c r="Y1409" s="30">
        <f t="shared" si="128"/>
        <v>63.2</v>
      </c>
      <c r="Z1409" s="30">
        <f t="shared" si="129"/>
        <v>88.5</v>
      </c>
      <c r="AA1409" s="30">
        <f>+IFERROR(ROUND(K1409/SUM(e!T1407:V1407),1),0)</f>
        <v>126.5</v>
      </c>
      <c r="AB1409" s="42">
        <f>+IFERROR(ROUND((SUM(e!BJ1407:BK1407)-SUM(e!BL1407:BO1407))/SUM(e!T1407:V1407),1),0)</f>
        <v>142.9</v>
      </c>
      <c r="AC1409" s="30">
        <f>+IFERROR(ROUND(e!BP1407/e!BQ1407*100,1),0)</f>
        <v>1445.3</v>
      </c>
      <c r="AD1409" s="101">
        <f>+e!BR1407</f>
        <v>19906</v>
      </c>
      <c r="AF1409" s="5"/>
      <c r="AG1409" s="29"/>
      <c r="BG1409" s="5"/>
      <c r="BH1409" s="29"/>
      <c r="CH1409" s="5"/>
      <c r="CI1409" s="29"/>
    </row>
    <row r="1410" spans="2:87">
      <c r="B1410" s="40" t="s">
        <v>2873</v>
      </c>
      <c r="C1410" s="30" t="s">
        <v>2874</v>
      </c>
      <c r="D1410" s="30" t="s">
        <v>1310</v>
      </c>
      <c r="E1410" s="30" t="s">
        <v>2887</v>
      </c>
      <c r="F1410" s="30" t="str">
        <f t="shared" si="127"/>
        <v>沖縄県与那原町</v>
      </c>
      <c r="G1410" s="41">
        <f>+e!F1408</f>
        <v>19390</v>
      </c>
      <c r="H1410" s="41">
        <f>+e!G1408</f>
        <v>9</v>
      </c>
      <c r="I1410" s="41">
        <f>+SUM(e!H1408:K1408)</f>
        <v>0</v>
      </c>
      <c r="J1410" s="41">
        <f>+SUM(e!L1408:O1408)</f>
        <v>77206</v>
      </c>
      <c r="K1410" s="41">
        <f>+e!P1408</f>
        <v>390734</v>
      </c>
      <c r="L1410" s="41">
        <f>+SUM(e!Q1408:R1408)</f>
        <v>181397</v>
      </c>
      <c r="M1410" s="31">
        <f>+IFERROR(ROUND(e!P1408/e!S1408,0),0)</f>
        <v>43415</v>
      </c>
      <c r="N1410" s="30">
        <f>+IFERROR(ROUND(SUM(e!T1408:V1408)/e!S1408,0),0)</f>
        <v>211</v>
      </c>
      <c r="O1410" s="30">
        <f>+IFERROR(ROUND(e!W1408/e!G1408*100,1),0)</f>
        <v>11.1</v>
      </c>
      <c r="P1410" s="41">
        <f>+e!X1408</f>
        <v>3</v>
      </c>
      <c r="Q1410" s="30">
        <f>+IFERROR(ROUND(e!Z1408/e!Y1408*100,1),0)</f>
        <v>0</v>
      </c>
      <c r="R1410" s="30">
        <f>+IFERROR(ROUND(e!AB1408/e!AA1408*100,1),0)</f>
        <v>0</v>
      </c>
      <c r="S1410" s="30">
        <f>+IFERROR(ROUND(SUM(e!AC1408:AF1408)/J1410*100,1),0)</f>
        <v>0</v>
      </c>
      <c r="T1410" s="30">
        <f>+IFERROR(ROUND(e!AG1408/e!Y1408*100,1),0)</f>
        <v>0</v>
      </c>
      <c r="U1410" s="30">
        <f>+IFERROR(ROUND(e!AH1408/SUM(e!AH1408:AJ1408)*100,1),0)</f>
        <v>100</v>
      </c>
      <c r="V1410" s="30">
        <f>+IFERROR(ROUND(e!AK1408/SUM(e!AK1408:AQ1408)*100,1),0)</f>
        <v>77.400000000000006</v>
      </c>
      <c r="W1410" s="30">
        <f>+IFERROR(ROUND(SUM(e!AR1408:BG1408)/J1410*100,1),0)</f>
        <v>4</v>
      </c>
      <c r="X1410" s="30">
        <f>+IFERROR(ROUND(SUM(e!BH1408:BI1408)/SUM(e!BJ1408:BK1408)*100,1),0)</f>
        <v>108.6</v>
      </c>
      <c r="Y1410" s="30">
        <f t="shared" si="128"/>
        <v>46.4</v>
      </c>
      <c r="Z1410" s="30">
        <f t="shared" si="129"/>
        <v>106.6</v>
      </c>
      <c r="AA1410" s="30">
        <f>+IFERROR(ROUND(K1410/SUM(e!T1408:V1408),1),0)</f>
        <v>206</v>
      </c>
      <c r="AB1410" s="42">
        <f>+IFERROR(ROUND((SUM(e!BJ1408:BK1408)-SUM(e!BL1408:BO1408))/SUM(e!T1408:V1408),1),0)</f>
        <v>193.2</v>
      </c>
      <c r="AC1410" s="30">
        <f>+IFERROR(ROUND(e!BP1408/e!BQ1408*100,1),0)</f>
        <v>438.9</v>
      </c>
      <c r="AD1410" s="101">
        <f>+e!BR1408</f>
        <v>8351</v>
      </c>
      <c r="AF1410" s="5"/>
      <c r="AG1410" s="29"/>
      <c r="BG1410" s="5"/>
      <c r="BH1410" s="29"/>
      <c r="CH1410" s="5"/>
      <c r="CI1410" s="29"/>
    </row>
    <row r="1411" spans="2:87">
      <c r="B1411" s="40" t="s">
        <v>2873</v>
      </c>
      <c r="C1411" s="30" t="s">
        <v>2874</v>
      </c>
      <c r="D1411" s="30" t="s">
        <v>1314</v>
      </c>
      <c r="E1411" s="30" t="s">
        <v>2888</v>
      </c>
      <c r="F1411" s="30" t="str">
        <f t="shared" si="127"/>
        <v>沖縄県中城村</v>
      </c>
      <c r="G1411" s="41">
        <f>+e!F1409</f>
        <v>21174</v>
      </c>
      <c r="H1411" s="41">
        <f>+e!G1409</f>
        <v>7</v>
      </c>
      <c r="I1411" s="41">
        <f>+SUM(e!H1409:K1409)</f>
        <v>0</v>
      </c>
      <c r="J1411" s="41">
        <f>+SUM(e!L1409:O1409)</f>
        <v>141494</v>
      </c>
      <c r="K1411" s="41">
        <f>+e!P1409</f>
        <v>424544</v>
      </c>
      <c r="L1411" s="41">
        <f>+SUM(e!Q1409:R1409)</f>
        <v>118240</v>
      </c>
      <c r="M1411" s="31">
        <f>+IFERROR(ROUND(e!P1409/e!S1409,0),0)</f>
        <v>106136</v>
      </c>
      <c r="N1411" s="30">
        <f>+IFERROR(ROUND(SUM(e!T1409:V1409)/e!S1409,0),0)</f>
        <v>524</v>
      </c>
      <c r="O1411" s="30">
        <f>+IFERROR(ROUND(e!W1409/e!G1409*100,1),0)</f>
        <v>14.3</v>
      </c>
      <c r="P1411" s="41">
        <f>+e!X1409</f>
        <v>2</v>
      </c>
      <c r="Q1411" s="30">
        <f>+IFERROR(ROUND(e!Z1409/e!Y1409*100,1),0)</f>
        <v>0</v>
      </c>
      <c r="R1411" s="30">
        <f>+IFERROR(ROUND(e!AB1409/e!AA1409*100,1),0)</f>
        <v>0</v>
      </c>
      <c r="S1411" s="30">
        <f>+IFERROR(ROUND(SUM(e!AC1409:AF1409)/J1411*100,1),0)</f>
        <v>0</v>
      </c>
      <c r="T1411" s="30">
        <f>+IFERROR(ROUND(e!AG1409/e!Y1409*100,1),0)</f>
        <v>0</v>
      </c>
      <c r="U1411" s="30">
        <f>+IFERROR(ROUND(e!AH1409/SUM(e!AH1409:AJ1409)*100,1),0)</f>
        <v>34.5</v>
      </c>
      <c r="V1411" s="30">
        <f>+IFERROR(ROUND(e!AK1409/SUM(e!AK1409:AQ1409)*100,1),0)</f>
        <v>32.6</v>
      </c>
      <c r="W1411" s="30">
        <f>+IFERROR(ROUND(SUM(e!AR1409:BG1409)/J1411*100,1),0)</f>
        <v>5.5</v>
      </c>
      <c r="X1411" s="30">
        <f>+IFERROR(ROUND(SUM(e!BH1409:BI1409)/SUM(e!BJ1409:BK1409)*100,1),0)</f>
        <v>113.9</v>
      </c>
      <c r="Y1411" s="30">
        <f t="shared" si="128"/>
        <v>27.9</v>
      </c>
      <c r="Z1411" s="30">
        <f t="shared" si="129"/>
        <v>110.4</v>
      </c>
      <c r="AA1411" s="30">
        <f>+IFERROR(ROUND(K1411/SUM(e!T1409:V1409),1),0)</f>
        <v>202.7</v>
      </c>
      <c r="AB1411" s="42">
        <f>+IFERROR(ROUND((SUM(e!BJ1409:BK1409)-SUM(e!BL1409:BO1409))/SUM(e!T1409:V1409),1),0)</f>
        <v>183.6</v>
      </c>
      <c r="AC1411" s="30">
        <f>+IFERROR(ROUND(e!BP1409/e!BQ1409*100,1),0)</f>
        <v>1425.2</v>
      </c>
      <c r="AD1411" s="101">
        <f>+e!BR1409</f>
        <v>6109</v>
      </c>
      <c r="AF1411" s="5"/>
      <c r="AG1411" s="29"/>
      <c r="BG1411" s="5"/>
      <c r="BH1411" s="29"/>
      <c r="CH1411" s="5"/>
      <c r="CI1411" s="29"/>
    </row>
    <row r="1412" spans="2:87">
      <c r="B1412" s="40" t="s">
        <v>2873</v>
      </c>
      <c r="C1412" s="30" t="s">
        <v>2874</v>
      </c>
      <c r="D1412" s="30" t="s">
        <v>1316</v>
      </c>
      <c r="E1412" s="30" t="s">
        <v>2889</v>
      </c>
      <c r="F1412" s="30" t="str">
        <f t="shared" si="127"/>
        <v>沖縄県糸満市</v>
      </c>
      <c r="G1412" s="41">
        <f>+e!F1410</f>
        <v>59915</v>
      </c>
      <c r="H1412" s="41">
        <f>+e!G1410</f>
        <v>15</v>
      </c>
      <c r="I1412" s="41">
        <f>+SUM(e!H1410:K1410)</f>
        <v>0</v>
      </c>
      <c r="J1412" s="41">
        <f>+SUM(e!L1410:O1410)</f>
        <v>367789</v>
      </c>
      <c r="K1412" s="41">
        <f>+e!P1410</f>
        <v>1293192</v>
      </c>
      <c r="L1412" s="41">
        <f>+SUM(e!Q1410:R1410)</f>
        <v>256888</v>
      </c>
      <c r="M1412" s="31">
        <f>+IFERROR(ROUND(e!P1410/e!S1410,0),0)</f>
        <v>99476</v>
      </c>
      <c r="N1412" s="30">
        <f>+IFERROR(ROUND(SUM(e!T1410:V1410)/e!S1410,0),0)</f>
        <v>499</v>
      </c>
      <c r="O1412" s="30">
        <f>+IFERROR(ROUND(e!W1410/e!G1410*100,1),0)</f>
        <v>33.299999999999997</v>
      </c>
      <c r="P1412" s="41">
        <f>+e!X1410</f>
        <v>2</v>
      </c>
      <c r="Q1412" s="30">
        <f>+IFERROR(ROUND(e!Z1410/e!Y1410*100,1),0)</f>
        <v>0</v>
      </c>
      <c r="R1412" s="30">
        <f>+IFERROR(ROUND(e!AB1410/e!AA1410*100,1),0)</f>
        <v>0</v>
      </c>
      <c r="S1412" s="30">
        <f>+IFERROR(ROUND(SUM(e!AC1410:AF1410)/J1412*100,1),0)</f>
        <v>4.9000000000000004</v>
      </c>
      <c r="T1412" s="30">
        <f>+IFERROR(ROUND(e!AG1410/e!Y1410*100,1),0)</f>
        <v>0</v>
      </c>
      <c r="U1412" s="30">
        <f>+IFERROR(ROUND(e!AH1410/SUM(e!AH1410:AJ1410)*100,1),0)</f>
        <v>100</v>
      </c>
      <c r="V1412" s="30">
        <f>+IFERROR(ROUND(e!AK1410/SUM(e!AK1410:AQ1410)*100,1),0)</f>
        <v>100</v>
      </c>
      <c r="W1412" s="30">
        <f>+IFERROR(ROUND(SUM(e!AR1410:BG1410)/J1412*100,1),0)</f>
        <v>11.1</v>
      </c>
      <c r="X1412" s="30">
        <f>+IFERROR(ROUND(SUM(e!BH1410:BI1410)/SUM(e!BJ1410:BK1410)*100,1),0)</f>
        <v>106.8</v>
      </c>
      <c r="Y1412" s="30">
        <f t="shared" si="128"/>
        <v>19.899999999999999</v>
      </c>
      <c r="Z1412" s="30">
        <f t="shared" si="129"/>
        <v>102.4</v>
      </c>
      <c r="AA1412" s="30">
        <f>+IFERROR(ROUND(K1412/SUM(e!T1410:V1410),1),0)</f>
        <v>199.2</v>
      </c>
      <c r="AB1412" s="42">
        <f>+IFERROR(ROUND((SUM(e!BJ1410:BK1410)-SUM(e!BL1410:BO1410))/SUM(e!T1410:V1410),1),0)</f>
        <v>194.5</v>
      </c>
      <c r="AC1412" s="30">
        <f>+IFERROR(ROUND(e!BP1410/e!BQ1410*100,1),0)</f>
        <v>606.6</v>
      </c>
      <c r="AD1412" s="101">
        <f>+e!BR1410</f>
        <v>25002</v>
      </c>
      <c r="AF1412" s="5"/>
      <c r="AG1412" s="29"/>
      <c r="BG1412" s="5"/>
      <c r="BH1412" s="29"/>
      <c r="CH1412" s="5"/>
      <c r="CI1412" s="29"/>
    </row>
    <row r="1413" spans="2:87">
      <c r="B1413" s="40" t="s">
        <v>2873</v>
      </c>
      <c r="C1413" s="30" t="s">
        <v>2874</v>
      </c>
      <c r="D1413" s="30" t="s">
        <v>1318</v>
      </c>
      <c r="E1413" s="30" t="s">
        <v>2890</v>
      </c>
      <c r="F1413" s="30" t="str">
        <f t="shared" si="127"/>
        <v>沖縄県伊江村</v>
      </c>
      <c r="G1413" s="41">
        <f>+e!F1411</f>
        <v>4122</v>
      </c>
      <c r="H1413" s="41">
        <f>+e!G1411</f>
        <v>3</v>
      </c>
      <c r="I1413" s="41">
        <f>+SUM(e!H1411:K1411)</f>
        <v>1</v>
      </c>
      <c r="J1413" s="41">
        <f>+SUM(e!L1411:O1411)</f>
        <v>68821</v>
      </c>
      <c r="K1413" s="41">
        <f>+e!P1411</f>
        <v>139836</v>
      </c>
      <c r="L1413" s="41">
        <f>+SUM(e!Q1411:R1411)</f>
        <v>85135</v>
      </c>
      <c r="M1413" s="31">
        <f>+IFERROR(ROUND(e!P1411/e!S1411,0),0)</f>
        <v>46612</v>
      </c>
      <c r="N1413" s="30">
        <f>+IFERROR(ROUND(SUM(e!T1411:V1411)/e!S1411,0),0)</f>
        <v>197</v>
      </c>
      <c r="O1413" s="30">
        <f>+IFERROR(ROUND(e!W1411/e!G1411*100,1),0)</f>
        <v>33.299999999999997</v>
      </c>
      <c r="P1413" s="41">
        <f>+e!X1411</f>
        <v>16</v>
      </c>
      <c r="Q1413" s="30">
        <f>+IFERROR(ROUND(e!Z1411/e!Y1411*100,1),0)</f>
        <v>0</v>
      </c>
      <c r="R1413" s="30">
        <f>+IFERROR(ROUND(e!AB1411/e!AA1411*100,1),0)</f>
        <v>100</v>
      </c>
      <c r="S1413" s="30">
        <f>+IFERROR(ROUND(SUM(e!AC1411:AF1411)/J1413*100,1),0)</f>
        <v>0</v>
      </c>
      <c r="T1413" s="30">
        <f>+IFERROR(ROUND(e!AG1411/e!Y1411*100,1),0)</f>
        <v>0</v>
      </c>
      <c r="U1413" s="30">
        <f>+IFERROR(ROUND(e!AH1411/SUM(e!AH1411:AJ1411)*100,1),0)</f>
        <v>0</v>
      </c>
      <c r="V1413" s="30">
        <f>+IFERROR(ROUND(e!AK1411/SUM(e!AK1411:AQ1411)*100,1),0)</f>
        <v>0</v>
      </c>
      <c r="W1413" s="30">
        <f>+IFERROR(ROUND(SUM(e!AR1411:BG1411)/J1413*100,1),0)</f>
        <v>4.3</v>
      </c>
      <c r="X1413" s="30">
        <f>+IFERROR(ROUND(SUM(e!BH1411:BI1411)/SUM(e!BJ1411:BK1411)*100,1),0)</f>
        <v>100.8</v>
      </c>
      <c r="Y1413" s="30">
        <f t="shared" si="128"/>
        <v>60.9</v>
      </c>
      <c r="Z1413" s="30">
        <f t="shared" si="129"/>
        <v>99.3</v>
      </c>
      <c r="AA1413" s="30">
        <f>+IFERROR(ROUND(K1413/SUM(e!T1411:V1411),1),0)</f>
        <v>237</v>
      </c>
      <c r="AB1413" s="42">
        <f>+IFERROR(ROUND((SUM(e!BJ1411:BK1411)-SUM(e!BL1411:BO1411))/SUM(e!T1411:V1411),1),0)</f>
        <v>238.7</v>
      </c>
      <c r="AC1413" s="30">
        <f>+IFERROR(ROUND(e!BP1411/e!BQ1411*100,1),0)</f>
        <v>967</v>
      </c>
      <c r="AD1413" s="101">
        <f>+e!BR1411</f>
        <v>2490</v>
      </c>
      <c r="AF1413" s="5"/>
      <c r="AG1413" s="29"/>
      <c r="BG1413" s="5"/>
      <c r="BH1413" s="29"/>
      <c r="CH1413" s="5"/>
      <c r="CI1413" s="29"/>
    </row>
    <row r="1414" spans="2:87">
      <c r="B1414" s="40" t="s">
        <v>2873</v>
      </c>
      <c r="C1414" s="30" t="s">
        <v>2874</v>
      </c>
      <c r="D1414" s="30" t="s">
        <v>1320</v>
      </c>
      <c r="E1414" s="30" t="s">
        <v>2891</v>
      </c>
      <c r="F1414" s="30" t="str">
        <f t="shared" ref="F1414:F1424" si="130">+C1414&amp;E1414</f>
        <v>沖縄県豊見城市</v>
      </c>
      <c r="G1414" s="41">
        <f>+e!F1412</f>
        <v>63051</v>
      </c>
      <c r="H1414" s="41">
        <f>+e!G1412</f>
        <v>23</v>
      </c>
      <c r="I1414" s="41">
        <f>+SUM(e!H1412:K1412)</f>
        <v>0</v>
      </c>
      <c r="J1414" s="41">
        <f>+SUM(e!L1412:O1412)</f>
        <v>298773</v>
      </c>
      <c r="K1414" s="41">
        <f>+e!P1412</f>
        <v>1368780</v>
      </c>
      <c r="L1414" s="41">
        <f>+SUM(e!Q1412:R1412)</f>
        <v>990827</v>
      </c>
      <c r="M1414" s="31">
        <f>+IFERROR(ROUND(e!P1412/e!S1412,0),0)</f>
        <v>59512</v>
      </c>
      <c r="N1414" s="30">
        <f>+IFERROR(ROUND(SUM(e!T1412:V1412)/e!S1412,0),0)</f>
        <v>278</v>
      </c>
      <c r="O1414" s="30">
        <f>+IFERROR(ROUND(e!W1412/e!G1412*100,1),0)</f>
        <v>34.799999999999997</v>
      </c>
      <c r="P1414" s="41">
        <f>+e!X1412</f>
        <v>4</v>
      </c>
      <c r="Q1414" s="30">
        <f>+IFERROR(ROUND(e!Z1412/e!Y1412*100,1),0)</f>
        <v>0</v>
      </c>
      <c r="R1414" s="30">
        <f>+IFERROR(ROUND(e!AB1412/e!AA1412*100,1),0)</f>
        <v>0</v>
      </c>
      <c r="S1414" s="30">
        <f>+IFERROR(ROUND(SUM(e!AC1412:AF1412)/J1414*100,1),0)</f>
        <v>8.9</v>
      </c>
      <c r="T1414" s="30">
        <f>+IFERROR(ROUND(e!AG1412/e!Y1412*100,1),0)</f>
        <v>0</v>
      </c>
      <c r="U1414" s="30">
        <f>+IFERROR(ROUND(e!AH1412/SUM(e!AH1412:AJ1412)*100,1),0)</f>
        <v>0</v>
      </c>
      <c r="V1414" s="30">
        <f>+IFERROR(ROUND(e!AK1412/SUM(e!AK1412:AQ1412)*100,1),0)</f>
        <v>100</v>
      </c>
      <c r="W1414" s="30">
        <f>+IFERROR(ROUND(SUM(e!AR1412:BG1412)/J1414*100,1),0)</f>
        <v>4.7</v>
      </c>
      <c r="X1414" s="30">
        <f>+IFERROR(ROUND(SUM(e!BH1412:BI1412)/SUM(e!BJ1412:BK1412)*100,1),0)</f>
        <v>116.7</v>
      </c>
      <c r="Y1414" s="30">
        <f t="shared" ref="Y1414:Y1424" si="131">+IFERROR(ROUND(L1414/K1414*100,1),0)</f>
        <v>72.400000000000006</v>
      </c>
      <c r="Z1414" s="30">
        <f t="shared" ref="Z1414:Z1424" si="132">+IFERROR(ROUND(AA1414/AB1414*100,1),0)</f>
        <v>114.1</v>
      </c>
      <c r="AA1414" s="30">
        <f>+IFERROR(ROUND(K1414/SUM(e!T1412:V1412),1),0)</f>
        <v>213.9</v>
      </c>
      <c r="AB1414" s="42">
        <f>+IFERROR(ROUND((SUM(e!BJ1412:BK1412)-SUM(e!BL1412:BO1412))/SUM(e!T1412:V1412),1),0)</f>
        <v>187.5</v>
      </c>
      <c r="AC1414" s="30">
        <f>+IFERROR(ROUND(e!BP1412/e!BQ1412*100,1),0)</f>
        <v>558.9</v>
      </c>
      <c r="AD1414" s="101">
        <f>+e!BR1412</f>
        <v>24500</v>
      </c>
      <c r="AF1414" s="5"/>
      <c r="AG1414" s="29"/>
      <c r="BG1414" s="5"/>
      <c r="BH1414" s="29"/>
      <c r="CH1414" s="5"/>
      <c r="CI1414" s="29"/>
    </row>
    <row r="1415" spans="2:87">
      <c r="B1415" s="40" t="s">
        <v>2873</v>
      </c>
      <c r="C1415" s="30" t="s">
        <v>2874</v>
      </c>
      <c r="D1415" s="30" t="s">
        <v>1322</v>
      </c>
      <c r="E1415" s="30" t="s">
        <v>2892</v>
      </c>
      <c r="F1415" s="30" t="str">
        <f t="shared" si="130"/>
        <v>沖縄県宮古島市</v>
      </c>
      <c r="G1415" s="41">
        <f>+e!F1413</f>
        <v>51363</v>
      </c>
      <c r="H1415" s="41">
        <f>+e!G1413</f>
        <v>43</v>
      </c>
      <c r="I1415" s="41">
        <f>+SUM(e!H1413:K1413)</f>
        <v>0</v>
      </c>
      <c r="J1415" s="41">
        <f>+SUM(e!L1413:O1413)</f>
        <v>512729</v>
      </c>
      <c r="K1415" s="41">
        <f>+e!P1413</f>
        <v>1696688</v>
      </c>
      <c r="L1415" s="41">
        <f>+SUM(e!Q1413:R1413)</f>
        <v>3826770</v>
      </c>
      <c r="M1415" s="31">
        <f>+IFERROR(ROUND(e!P1413/e!S1413,0),0)</f>
        <v>53022</v>
      </c>
      <c r="N1415" s="30">
        <f>+IFERROR(ROUND(SUM(e!T1413:V1413)/e!S1413,0),0)</f>
        <v>235</v>
      </c>
      <c r="O1415" s="30">
        <f>+IFERROR(ROUND(e!W1413/e!G1413*100,1),0)</f>
        <v>44.2</v>
      </c>
      <c r="P1415" s="41">
        <f>+e!X1413</f>
        <v>14</v>
      </c>
      <c r="Q1415" s="30">
        <f>+IFERROR(ROUND(e!Z1413/e!Y1413*100,1),0)</f>
        <v>0</v>
      </c>
      <c r="R1415" s="30">
        <f>+IFERROR(ROUND(e!AB1413/e!AA1413*100,1),0)</f>
        <v>57.1</v>
      </c>
      <c r="S1415" s="30">
        <f>+IFERROR(ROUND(SUM(e!AC1413:AF1413)/J1415*100,1),0)</f>
        <v>17.3</v>
      </c>
      <c r="T1415" s="30">
        <f>+IFERROR(ROUND(e!AG1413/e!Y1413*100,1),0)</f>
        <v>10.8</v>
      </c>
      <c r="U1415" s="30">
        <f>+IFERROR(ROUND(e!AH1413/SUM(e!AH1413:AJ1413)*100,1),0)</f>
        <v>45.3</v>
      </c>
      <c r="V1415" s="30">
        <f>+IFERROR(ROUND(e!AK1413/SUM(e!AK1413:AQ1413)*100,1),0)</f>
        <v>0</v>
      </c>
      <c r="W1415" s="30">
        <f>+IFERROR(ROUND(SUM(e!AR1413:BG1413)/J1415*100,1),0)</f>
        <v>7.5</v>
      </c>
      <c r="X1415" s="30">
        <f>+IFERROR(ROUND(SUM(e!BH1413:BI1413)/SUM(e!BJ1413:BK1413)*100,1),0)</f>
        <v>115.4</v>
      </c>
      <c r="Y1415" s="30">
        <f t="shared" si="131"/>
        <v>225.5</v>
      </c>
      <c r="Z1415" s="30">
        <f t="shared" si="132"/>
        <v>113.4</v>
      </c>
      <c r="AA1415" s="30">
        <f>+IFERROR(ROUND(K1415/SUM(e!T1413:V1413),1),0)</f>
        <v>225.4</v>
      </c>
      <c r="AB1415" s="42">
        <f>+IFERROR(ROUND((SUM(e!BJ1413:BK1413)-SUM(e!BL1413:BO1413))/SUM(e!T1413:V1413),1),0)</f>
        <v>198.7</v>
      </c>
      <c r="AC1415" s="30">
        <f>+IFERROR(ROUND(e!BP1413/e!BQ1413*100,1),0)</f>
        <v>167.7</v>
      </c>
      <c r="AD1415" s="101">
        <f>+e!BR1413</f>
        <v>0</v>
      </c>
      <c r="AF1415" s="5"/>
      <c r="AG1415" s="29"/>
      <c r="BG1415" s="5"/>
      <c r="BH1415" s="29"/>
      <c r="CH1415" s="5"/>
      <c r="CI1415" s="29"/>
    </row>
    <row r="1416" spans="2:87">
      <c r="B1416" s="40" t="s">
        <v>2873</v>
      </c>
      <c r="C1416" s="30" t="s">
        <v>2874</v>
      </c>
      <c r="D1416" s="30" t="s">
        <v>1485</v>
      </c>
      <c r="E1416" s="30" t="s">
        <v>2893</v>
      </c>
      <c r="F1416" s="30" t="str">
        <f t="shared" si="130"/>
        <v>沖縄県北中城村</v>
      </c>
      <c r="G1416" s="41">
        <f>+e!F1414</f>
        <v>16569</v>
      </c>
      <c r="H1416" s="41">
        <f>+e!G1414</f>
        <v>9</v>
      </c>
      <c r="I1416" s="41">
        <f>+SUM(e!H1414:K1414)</f>
        <v>0</v>
      </c>
      <c r="J1416" s="41">
        <f>+SUM(e!L1414:O1414)</f>
        <v>109199</v>
      </c>
      <c r="K1416" s="41">
        <f>+e!P1414</f>
        <v>487598</v>
      </c>
      <c r="L1416" s="41">
        <f>+SUM(e!Q1414:R1414)</f>
        <v>117279</v>
      </c>
      <c r="M1416" s="31">
        <f>+IFERROR(ROUND(e!P1414/e!S1414,0),0)</f>
        <v>97520</v>
      </c>
      <c r="N1416" s="30">
        <f>+IFERROR(ROUND(SUM(e!T1414:V1414)/e!S1414,0),0)</f>
        <v>504</v>
      </c>
      <c r="O1416" s="30">
        <f>+IFERROR(ROUND(e!W1414/e!G1414*100,1),0)</f>
        <v>33.299999999999997</v>
      </c>
      <c r="P1416" s="41">
        <f>+e!X1414</f>
        <v>4</v>
      </c>
      <c r="Q1416" s="30">
        <f>+IFERROR(ROUND(e!Z1414/e!Y1414*100,1),0)</f>
        <v>0</v>
      </c>
      <c r="R1416" s="30">
        <f>+IFERROR(ROUND(e!AB1414/e!AA1414*100,1),0)</f>
        <v>0</v>
      </c>
      <c r="S1416" s="30">
        <f>+IFERROR(ROUND(SUM(e!AC1414:AF1414)/J1416*100,1),0)</f>
        <v>5.0999999999999996</v>
      </c>
      <c r="T1416" s="30">
        <f>+IFERROR(ROUND(e!AG1414/e!Y1414*100,1),0)</f>
        <v>0</v>
      </c>
      <c r="U1416" s="30">
        <f>+IFERROR(ROUND(e!AH1414/SUM(e!AH1414:AJ1414)*100,1),0)</f>
        <v>84</v>
      </c>
      <c r="V1416" s="30">
        <f>+IFERROR(ROUND(e!AK1414/SUM(e!AK1414:AQ1414)*100,1),0)</f>
        <v>65.5</v>
      </c>
      <c r="W1416" s="30">
        <f>+IFERROR(ROUND(SUM(e!AR1414:BG1414)/J1416*100,1),0)</f>
        <v>11</v>
      </c>
      <c r="X1416" s="30">
        <f>+IFERROR(ROUND(SUM(e!BH1414:BI1414)/SUM(e!BJ1414:BK1414)*100,1),0)</f>
        <v>104.4</v>
      </c>
      <c r="Y1416" s="30">
        <f t="shared" si="131"/>
        <v>24.1</v>
      </c>
      <c r="Z1416" s="30">
        <f t="shared" si="132"/>
        <v>101</v>
      </c>
      <c r="AA1416" s="30">
        <f>+IFERROR(ROUND(K1416/SUM(e!T1414:V1414),1),0)</f>
        <v>193.6</v>
      </c>
      <c r="AB1416" s="42">
        <f>+IFERROR(ROUND((SUM(e!BJ1414:BK1414)-SUM(e!BL1414:BO1414))/SUM(e!T1414:V1414),1),0)</f>
        <v>191.6</v>
      </c>
      <c r="AC1416" s="30">
        <f>+IFERROR(ROUND(e!BP1414/e!BQ1414*100,1),0)</f>
        <v>911.6</v>
      </c>
      <c r="AD1416" s="101">
        <f>+e!BR1414</f>
        <v>10500</v>
      </c>
      <c r="AF1416" s="5"/>
      <c r="AG1416" s="29"/>
      <c r="BG1416" s="5"/>
      <c r="BH1416" s="29"/>
      <c r="CH1416" s="5"/>
      <c r="CI1416" s="29"/>
    </row>
    <row r="1417" spans="2:87">
      <c r="B1417" s="40" t="s">
        <v>2873</v>
      </c>
      <c r="C1417" s="30" t="s">
        <v>2874</v>
      </c>
      <c r="D1417" s="30" t="s">
        <v>1330</v>
      </c>
      <c r="E1417" s="30" t="s">
        <v>2894</v>
      </c>
      <c r="F1417" s="30" t="str">
        <f t="shared" si="130"/>
        <v>沖縄県南城市</v>
      </c>
      <c r="G1417" s="41">
        <f>+e!F1415</f>
        <v>43282</v>
      </c>
      <c r="H1417" s="41">
        <f>+e!G1415</f>
        <v>12</v>
      </c>
      <c r="I1417" s="41">
        <f>+SUM(e!H1415:K1415)</f>
        <v>0</v>
      </c>
      <c r="J1417" s="41">
        <f>+SUM(e!L1415:O1415)</f>
        <v>411917</v>
      </c>
      <c r="K1417" s="41">
        <f>+e!P1415</f>
        <v>879620</v>
      </c>
      <c r="L1417" s="41">
        <f>+SUM(e!Q1415:R1415)</f>
        <v>1804476</v>
      </c>
      <c r="M1417" s="31">
        <f>+IFERROR(ROUND(e!P1415/e!S1415,0),0)</f>
        <v>87962</v>
      </c>
      <c r="N1417" s="30">
        <f>+IFERROR(ROUND(SUM(e!T1415:V1415)/e!S1415,0),0)</f>
        <v>436</v>
      </c>
      <c r="O1417" s="30">
        <f>+IFERROR(ROUND(e!W1415/e!G1415*100,1),0)</f>
        <v>33.299999999999997</v>
      </c>
      <c r="P1417" s="41">
        <f>+e!X1415</f>
        <v>3</v>
      </c>
      <c r="Q1417" s="30">
        <f>+IFERROR(ROUND(e!Z1415/e!Y1415*100,1),0)</f>
        <v>0</v>
      </c>
      <c r="R1417" s="30">
        <f>+IFERROR(ROUND(e!AB1415/e!AA1415*100,1),0)</f>
        <v>0</v>
      </c>
      <c r="S1417" s="30">
        <f>+IFERROR(ROUND(SUM(e!AC1415:AF1415)/J1417*100,1),0)</f>
        <v>4.8</v>
      </c>
      <c r="T1417" s="30">
        <f>+IFERROR(ROUND(e!AG1415/e!Y1415*100,1),0)</f>
        <v>0</v>
      </c>
      <c r="U1417" s="30">
        <f>+IFERROR(ROUND(e!AH1415/SUM(e!AH1415:AJ1415)*100,1),0)</f>
        <v>0</v>
      </c>
      <c r="V1417" s="30">
        <f>+IFERROR(ROUND(e!AK1415/SUM(e!AK1415:AQ1415)*100,1),0)</f>
        <v>16.2</v>
      </c>
      <c r="W1417" s="30">
        <f>+IFERROR(ROUND(SUM(e!AR1415:BG1415)/J1417*100,1),0)</f>
        <v>3.9</v>
      </c>
      <c r="X1417" s="30">
        <f>+IFERROR(ROUND(SUM(e!BH1415:BI1415)/SUM(e!BJ1415:BK1415)*100,1),0)</f>
        <v>110.2</v>
      </c>
      <c r="Y1417" s="30">
        <f t="shared" si="131"/>
        <v>205.1</v>
      </c>
      <c r="Z1417" s="30">
        <f t="shared" si="132"/>
        <v>107.9</v>
      </c>
      <c r="AA1417" s="30">
        <f>+IFERROR(ROUND(K1417/SUM(e!T1415:V1415),1),0)</f>
        <v>202</v>
      </c>
      <c r="AB1417" s="42">
        <f>+IFERROR(ROUND((SUM(e!BJ1415:BK1415)-SUM(e!BL1415:BO1415))/SUM(e!T1415:V1415),1),0)</f>
        <v>187.2</v>
      </c>
      <c r="AC1417" s="30">
        <f>+IFERROR(ROUND(e!BP1415/e!BQ1415*100,1),0)</f>
        <v>252.9</v>
      </c>
      <c r="AD1417" s="101">
        <f>+e!BR1415</f>
        <v>14990</v>
      </c>
      <c r="AF1417" s="5"/>
      <c r="AG1417" s="29"/>
      <c r="BG1417" s="5"/>
      <c r="BH1417" s="29"/>
      <c r="CH1417" s="5"/>
      <c r="CI1417" s="29"/>
    </row>
    <row r="1418" spans="2:87">
      <c r="B1418" s="40" t="s">
        <v>2873</v>
      </c>
      <c r="C1418" s="30" t="s">
        <v>2874</v>
      </c>
      <c r="D1418" s="30" t="s">
        <v>1535</v>
      </c>
      <c r="E1418" s="30" t="s">
        <v>2895</v>
      </c>
      <c r="F1418" s="30" t="str">
        <f t="shared" si="130"/>
        <v>沖縄県沖縄市</v>
      </c>
      <c r="G1418" s="41">
        <f>+e!F1416</f>
        <v>141085</v>
      </c>
      <c r="H1418" s="41">
        <f>+e!G1416</f>
        <v>66</v>
      </c>
      <c r="I1418" s="41">
        <f>+SUM(e!H1416:K1416)</f>
        <v>0</v>
      </c>
      <c r="J1418" s="41">
        <f>+SUM(e!L1416:O1416)</f>
        <v>576269</v>
      </c>
      <c r="K1418" s="41">
        <f>+e!P1416</f>
        <v>3024469</v>
      </c>
      <c r="L1418" s="41">
        <f>+SUM(e!Q1416:R1416)</f>
        <v>413006</v>
      </c>
      <c r="M1418" s="31">
        <f>+IFERROR(ROUND(e!P1416/e!S1416,0),0)</f>
        <v>72011</v>
      </c>
      <c r="N1418" s="30">
        <f>+IFERROR(ROUND(SUM(e!T1416:V1416)/e!S1416,0),0)</f>
        <v>403</v>
      </c>
      <c r="O1418" s="30">
        <f>+IFERROR(ROUND(e!W1416/e!G1416*100,1),0)</f>
        <v>36.4</v>
      </c>
      <c r="P1418" s="41">
        <f>+e!X1416</f>
        <v>13</v>
      </c>
      <c r="Q1418" s="30">
        <f>+IFERROR(ROUND(e!Z1416/e!Y1416*100,1),0)</f>
        <v>0</v>
      </c>
      <c r="R1418" s="30">
        <f>+IFERROR(ROUND(e!AB1416/e!AA1416*100,1),0)</f>
        <v>0</v>
      </c>
      <c r="S1418" s="30">
        <f>+IFERROR(ROUND(SUM(e!AC1416:AF1416)/J1418*100,1),0)</f>
        <v>4.5999999999999996</v>
      </c>
      <c r="T1418" s="30">
        <f>+IFERROR(ROUND(e!AG1416/e!Y1416*100,1),0)</f>
        <v>0</v>
      </c>
      <c r="U1418" s="30">
        <f>+IFERROR(ROUND(e!AH1416/SUM(e!AH1416:AJ1416)*100,1),0)</f>
        <v>0</v>
      </c>
      <c r="V1418" s="30">
        <f>+IFERROR(ROUND(e!AK1416/SUM(e!AK1416:AQ1416)*100,1),0)</f>
        <v>100</v>
      </c>
      <c r="W1418" s="30">
        <f>+IFERROR(ROUND(SUM(e!AR1416:BG1416)/J1418*100,1),0)</f>
        <v>15.7</v>
      </c>
      <c r="X1418" s="30">
        <f>+IFERROR(ROUND(SUM(e!BH1416:BI1416)/SUM(e!BJ1416:BK1416)*100,1),0)</f>
        <v>104.8</v>
      </c>
      <c r="Y1418" s="30">
        <f t="shared" si="131"/>
        <v>13.7</v>
      </c>
      <c r="Z1418" s="30">
        <f t="shared" si="132"/>
        <v>102</v>
      </c>
      <c r="AA1418" s="30">
        <f>+IFERROR(ROUND(K1418/SUM(e!T1416:V1416),1),0)</f>
        <v>178.8</v>
      </c>
      <c r="AB1418" s="42">
        <f>+IFERROR(ROUND((SUM(e!BJ1416:BK1416)-SUM(e!BL1416:BO1416))/SUM(e!T1416:V1416),1),0)</f>
        <v>175.3</v>
      </c>
      <c r="AC1418" s="30">
        <f>+IFERROR(ROUND(e!BP1416/e!BQ1416*100,1),0)</f>
        <v>468.4</v>
      </c>
      <c r="AD1418" s="101">
        <f>+e!BR1416</f>
        <v>72800</v>
      </c>
      <c r="AF1418" s="5"/>
      <c r="AG1418" s="29"/>
      <c r="BG1418" s="5"/>
      <c r="BH1418" s="29"/>
      <c r="CH1418" s="5"/>
      <c r="CI1418" s="29"/>
    </row>
    <row r="1419" spans="2:87">
      <c r="B1419" s="40" t="s">
        <v>2873</v>
      </c>
      <c r="C1419" s="30" t="s">
        <v>2874</v>
      </c>
      <c r="D1419" s="30" t="s">
        <v>1334</v>
      </c>
      <c r="E1419" s="30" t="s">
        <v>2896</v>
      </c>
      <c r="F1419" s="30" t="str">
        <f t="shared" si="130"/>
        <v>沖縄県恩納村</v>
      </c>
      <c r="G1419" s="41">
        <f>+e!F1417</f>
        <v>10748</v>
      </c>
      <c r="H1419" s="41">
        <f>+e!G1417</f>
        <v>8</v>
      </c>
      <c r="I1419" s="41">
        <f>+SUM(e!H1417:K1417)</f>
        <v>0</v>
      </c>
      <c r="J1419" s="41">
        <f>+SUM(e!L1417:O1417)</f>
        <v>154767</v>
      </c>
      <c r="K1419" s="41">
        <f>+e!P1417</f>
        <v>684989</v>
      </c>
      <c r="L1419" s="41">
        <f>+SUM(e!Q1417:R1417)</f>
        <v>487581</v>
      </c>
      <c r="M1419" s="31">
        <f>+IFERROR(ROUND(e!P1417/e!S1417,0),0)</f>
        <v>97856</v>
      </c>
      <c r="N1419" s="30">
        <f>+IFERROR(ROUND(SUM(e!T1417:V1417)/e!S1417,0),0)</f>
        <v>462</v>
      </c>
      <c r="O1419" s="30">
        <f>+IFERROR(ROUND(e!W1417/e!G1417*100,1),0)</f>
        <v>25</v>
      </c>
      <c r="P1419" s="41">
        <f>+e!X1417</f>
        <v>3</v>
      </c>
      <c r="Q1419" s="30">
        <f>+IFERROR(ROUND(e!Z1417/e!Y1417*100,1),0)</f>
        <v>0</v>
      </c>
      <c r="R1419" s="30">
        <f>+IFERROR(ROUND(e!AB1417/e!AA1417*100,1),0)</f>
        <v>0</v>
      </c>
      <c r="S1419" s="30">
        <f>+IFERROR(ROUND(SUM(e!AC1417:AF1417)/J1419*100,1),0)</f>
        <v>22.6</v>
      </c>
      <c r="T1419" s="30">
        <f>+IFERROR(ROUND(e!AG1417/e!Y1417*100,1),0)</f>
        <v>0</v>
      </c>
      <c r="U1419" s="30">
        <f>+IFERROR(ROUND(e!AH1417/SUM(e!AH1417:AJ1417)*100,1),0)</f>
        <v>0</v>
      </c>
      <c r="V1419" s="30">
        <f>+IFERROR(ROUND(e!AK1417/SUM(e!AK1417:AQ1417)*100,1),0)</f>
        <v>0</v>
      </c>
      <c r="W1419" s="30">
        <f>+IFERROR(ROUND(SUM(e!AR1417:BG1417)/J1419*100,1),0)</f>
        <v>2.9</v>
      </c>
      <c r="X1419" s="30">
        <f>+IFERROR(ROUND(SUM(e!BH1417:BI1417)/SUM(e!BJ1417:BK1417)*100,1),0)</f>
        <v>118.6</v>
      </c>
      <c r="Y1419" s="30">
        <f t="shared" si="131"/>
        <v>71.2</v>
      </c>
      <c r="Z1419" s="30">
        <f t="shared" si="132"/>
        <v>115.6</v>
      </c>
      <c r="AA1419" s="30">
        <f>+IFERROR(ROUND(K1419/SUM(e!T1417:V1417),1),0)</f>
        <v>211.7</v>
      </c>
      <c r="AB1419" s="42">
        <f>+IFERROR(ROUND((SUM(e!BJ1417:BK1417)-SUM(e!BL1417:BO1417))/SUM(e!T1417:V1417),1),0)</f>
        <v>183.1</v>
      </c>
      <c r="AC1419" s="30">
        <f>+IFERROR(ROUND(e!BP1417/e!BQ1417*100,1),0)</f>
        <v>469.9</v>
      </c>
      <c r="AD1419" s="101">
        <f>+e!BR1417</f>
        <v>13513</v>
      </c>
      <c r="AF1419" s="5"/>
      <c r="AG1419" s="29"/>
      <c r="BG1419" s="5"/>
      <c r="BH1419" s="29"/>
      <c r="CH1419" s="5"/>
      <c r="CI1419" s="29"/>
    </row>
    <row r="1420" spans="2:87">
      <c r="B1420" s="40" t="s">
        <v>2873</v>
      </c>
      <c r="C1420" s="30" t="s">
        <v>2874</v>
      </c>
      <c r="D1420" s="30" t="s">
        <v>1609</v>
      </c>
      <c r="E1420" s="30" t="s">
        <v>2897</v>
      </c>
      <c r="F1420" s="30" t="str">
        <f t="shared" si="130"/>
        <v>沖縄県宜野座村</v>
      </c>
      <c r="G1420" s="41">
        <f>+e!F1418</f>
        <v>5747</v>
      </c>
      <c r="H1420" s="41">
        <f>+e!G1418</f>
        <v>8</v>
      </c>
      <c r="I1420" s="41">
        <f>+SUM(e!H1418:K1418)</f>
        <v>0</v>
      </c>
      <c r="J1420" s="41">
        <f>+SUM(e!L1418:O1418)</f>
        <v>91951</v>
      </c>
      <c r="K1420" s="41">
        <f>+e!P1418</f>
        <v>122917</v>
      </c>
      <c r="L1420" s="41">
        <f>+SUM(e!Q1418:R1418)</f>
        <v>473608</v>
      </c>
      <c r="M1420" s="31">
        <f>+IFERROR(ROUND(e!P1418/e!S1418,0),0)</f>
        <v>61459</v>
      </c>
      <c r="N1420" s="30">
        <f>+IFERROR(ROUND(SUM(e!T1418:V1418)/e!S1418,0),0)</f>
        <v>382</v>
      </c>
      <c r="O1420" s="30">
        <f>+IFERROR(ROUND(e!W1418/e!G1418*100,1),0)</f>
        <v>12.5</v>
      </c>
      <c r="P1420" s="41">
        <f>+e!X1418</f>
        <v>9</v>
      </c>
      <c r="Q1420" s="30">
        <f>+IFERROR(ROUND(e!Z1418/e!Y1418*100,1),0)</f>
        <v>0</v>
      </c>
      <c r="R1420" s="30">
        <f>+IFERROR(ROUND(e!AB1418/e!AA1418*100,1),0)</f>
        <v>100</v>
      </c>
      <c r="S1420" s="30">
        <f>+IFERROR(ROUND(SUM(e!AC1418:AF1418)/J1420*100,1),0)</f>
        <v>0</v>
      </c>
      <c r="T1420" s="30">
        <f>+IFERROR(ROUND(e!AG1418/e!Y1418*100,1),0)</f>
        <v>0</v>
      </c>
      <c r="U1420" s="30">
        <f>+IFERROR(ROUND(e!AH1418/SUM(e!AH1418:AJ1418)*100,1),0)</f>
        <v>0</v>
      </c>
      <c r="V1420" s="30">
        <f>+IFERROR(ROUND(e!AK1418/SUM(e!AK1418:AQ1418)*100,1),0)</f>
        <v>0</v>
      </c>
      <c r="W1420" s="30">
        <f>+IFERROR(ROUND(SUM(e!AR1418:BG1418)/J1420*100,1),0)</f>
        <v>3</v>
      </c>
      <c r="X1420" s="30">
        <f>+IFERROR(ROUND(SUM(e!BH1418:BI1418)/SUM(e!BJ1418:BK1418)*100,1),0)</f>
        <v>119.2</v>
      </c>
      <c r="Y1420" s="30">
        <f t="shared" si="131"/>
        <v>385.3</v>
      </c>
      <c r="Z1420" s="30">
        <f t="shared" si="132"/>
        <v>73</v>
      </c>
      <c r="AA1420" s="30">
        <f>+IFERROR(ROUND(K1420/SUM(e!T1418:V1418),1),0)</f>
        <v>160.9</v>
      </c>
      <c r="AB1420" s="42">
        <f>+IFERROR(ROUND((SUM(e!BJ1418:BK1418)-SUM(e!BL1418:BO1418))/SUM(e!T1418:V1418),1),0)</f>
        <v>220.3</v>
      </c>
      <c r="AC1420" s="30">
        <f>+IFERROR(ROUND(e!BP1418/e!BQ1418*100,1),0)</f>
        <v>229.3</v>
      </c>
      <c r="AD1420" s="101">
        <f>+e!BR1418</f>
        <v>0</v>
      </c>
      <c r="AF1420" s="5"/>
      <c r="AG1420" s="29"/>
      <c r="BG1420" s="5"/>
      <c r="BH1420" s="29"/>
      <c r="CH1420" s="5"/>
      <c r="CI1420" s="29"/>
    </row>
    <row r="1421" spans="2:87">
      <c r="B1421" s="40" t="s">
        <v>2873</v>
      </c>
      <c r="C1421" s="30" t="s">
        <v>2874</v>
      </c>
      <c r="D1421" s="30" t="s">
        <v>1336</v>
      </c>
      <c r="E1421" s="30" t="s">
        <v>2898</v>
      </c>
      <c r="F1421" s="30" t="str">
        <f t="shared" si="130"/>
        <v>沖縄県金武町</v>
      </c>
      <c r="G1421" s="41">
        <f>+e!F1419</f>
        <v>10285</v>
      </c>
      <c r="H1421" s="41">
        <f>+e!G1419</f>
        <v>6</v>
      </c>
      <c r="I1421" s="41">
        <f>+SUM(e!H1419:K1419)</f>
        <v>5</v>
      </c>
      <c r="J1421" s="41">
        <f>+SUM(e!L1419:O1419)</f>
        <v>116817</v>
      </c>
      <c r="K1421" s="41">
        <f>+e!P1419</f>
        <v>338131</v>
      </c>
      <c r="L1421" s="41">
        <f>+SUM(e!Q1419:R1419)</f>
        <v>177259</v>
      </c>
      <c r="M1421" s="31">
        <f>+IFERROR(ROUND(e!P1419/e!S1419,0),0)</f>
        <v>56355</v>
      </c>
      <c r="N1421" s="30">
        <f>+IFERROR(ROUND(SUM(e!T1419:V1419)/e!S1419,0),0)</f>
        <v>360</v>
      </c>
      <c r="O1421" s="30">
        <f>+IFERROR(ROUND(e!W1419/e!G1419*100,1),0)</f>
        <v>0</v>
      </c>
      <c r="P1421" s="41">
        <f>+e!X1419</f>
        <v>8</v>
      </c>
      <c r="Q1421" s="30">
        <f>+IFERROR(ROUND(e!Z1419/e!Y1419*100,1),0)</f>
        <v>0</v>
      </c>
      <c r="R1421" s="30">
        <f>+IFERROR(ROUND(e!AB1419/e!AA1419*100,1),0)</f>
        <v>3.7</v>
      </c>
      <c r="S1421" s="30">
        <f>+IFERROR(ROUND(SUM(e!AC1419:AF1419)/J1421*100,1),0)</f>
        <v>0</v>
      </c>
      <c r="T1421" s="30">
        <f>+IFERROR(ROUND(e!AG1419/e!Y1419*100,1),0)</f>
        <v>0</v>
      </c>
      <c r="U1421" s="30">
        <f>+IFERROR(ROUND(e!AH1419/SUM(e!AH1419:AJ1419)*100,1),0)</f>
        <v>0</v>
      </c>
      <c r="V1421" s="30">
        <f>+IFERROR(ROUND(e!AK1419/SUM(e!AK1419:AQ1419)*100,1),0)</f>
        <v>0</v>
      </c>
      <c r="W1421" s="30">
        <f>+IFERROR(ROUND(SUM(e!AR1419:BG1419)/J1421*100,1),0)</f>
        <v>0.7</v>
      </c>
      <c r="X1421" s="30">
        <f>+IFERROR(ROUND(SUM(e!BH1419:BI1419)/SUM(e!BJ1419:BK1419)*100,1),0)</f>
        <v>98.1</v>
      </c>
      <c r="Y1421" s="30">
        <f t="shared" si="131"/>
        <v>52.4</v>
      </c>
      <c r="Z1421" s="30">
        <f t="shared" si="132"/>
        <v>93.9</v>
      </c>
      <c r="AA1421" s="30">
        <f>+IFERROR(ROUND(K1421/SUM(e!T1419:V1419),1),0)</f>
        <v>156.69999999999999</v>
      </c>
      <c r="AB1421" s="42">
        <f>+IFERROR(ROUND((SUM(e!BJ1419:BK1419)-SUM(e!BL1419:BO1419))/SUM(e!T1419:V1419),1),0)</f>
        <v>166.9</v>
      </c>
      <c r="AC1421" s="30">
        <f>+IFERROR(ROUND(e!BP1419/e!BQ1419*100,1),0)</f>
        <v>748.3</v>
      </c>
      <c r="AD1421" s="101">
        <f>+e!BR1419</f>
        <v>5275</v>
      </c>
      <c r="AF1421" s="5"/>
      <c r="AG1421" s="29"/>
      <c r="BG1421" s="5"/>
      <c r="BH1421" s="29"/>
      <c r="CH1421" s="5"/>
      <c r="CI1421" s="29"/>
    </row>
    <row r="1422" spans="2:87">
      <c r="B1422" s="40" t="s">
        <v>2873</v>
      </c>
      <c r="C1422" s="30" t="s">
        <v>2874</v>
      </c>
      <c r="D1422" s="30" t="s">
        <v>1338</v>
      </c>
      <c r="E1422" s="30" t="s">
        <v>2899</v>
      </c>
      <c r="F1422" s="30" t="str">
        <f t="shared" si="130"/>
        <v>沖縄県久米島町</v>
      </c>
      <c r="G1422" s="41">
        <f>+e!F1420</f>
        <v>7218</v>
      </c>
      <c r="H1422" s="41">
        <f>+e!G1420</f>
        <v>10</v>
      </c>
      <c r="I1422" s="41">
        <f>+SUM(e!H1420:K1420)</f>
        <v>3</v>
      </c>
      <c r="J1422" s="41">
        <f>+SUM(e!L1420:O1420)</f>
        <v>139553</v>
      </c>
      <c r="K1422" s="41">
        <f>+e!P1420</f>
        <v>189502</v>
      </c>
      <c r="L1422" s="41">
        <f>+SUM(e!Q1420:R1420)</f>
        <v>428340</v>
      </c>
      <c r="M1422" s="31">
        <f>+IFERROR(ROUND(e!P1420/e!S1420,0),0)</f>
        <v>47376</v>
      </c>
      <c r="N1422" s="30">
        <f>+IFERROR(ROUND(SUM(e!T1420:V1420)/e!S1420,0),0)</f>
        <v>237</v>
      </c>
      <c r="O1422" s="30">
        <f>+IFERROR(ROUND(e!W1420/e!G1420*100,1),0)</f>
        <v>10</v>
      </c>
      <c r="P1422" s="41">
        <f>+e!X1420</f>
        <v>11</v>
      </c>
      <c r="Q1422" s="30">
        <f>+IFERROR(ROUND(e!Z1420/e!Y1420*100,1),0)</f>
        <v>0</v>
      </c>
      <c r="R1422" s="30">
        <f>+IFERROR(ROUND(e!AB1420/e!AA1420*100,1),0)</f>
        <v>92.4</v>
      </c>
      <c r="S1422" s="30">
        <f>+IFERROR(ROUND(SUM(e!AC1420:AF1420)/J1422*100,1),0)</f>
        <v>57.8</v>
      </c>
      <c r="T1422" s="30">
        <f>+IFERROR(ROUND(e!AG1420/e!Y1420*100,1),0)</f>
        <v>0</v>
      </c>
      <c r="U1422" s="30">
        <f>+IFERROR(ROUND(e!AH1420/SUM(e!AH1420:AJ1420)*100,1),0)</f>
        <v>0</v>
      </c>
      <c r="V1422" s="30">
        <f>+IFERROR(ROUND(e!AK1420/SUM(e!AK1420:AQ1420)*100,1),0)</f>
        <v>0</v>
      </c>
      <c r="W1422" s="30">
        <f>+IFERROR(ROUND(SUM(e!AR1420:BG1420)/J1422*100,1),0)</f>
        <v>0</v>
      </c>
      <c r="X1422" s="30">
        <f>+IFERROR(ROUND(SUM(e!BH1420:BI1420)/SUM(e!BJ1420:BK1420)*100,1),0)</f>
        <v>119.7</v>
      </c>
      <c r="Y1422" s="30">
        <f t="shared" si="131"/>
        <v>226</v>
      </c>
      <c r="Z1422" s="30">
        <f t="shared" si="132"/>
        <v>117.2</v>
      </c>
      <c r="AA1422" s="30">
        <f>+IFERROR(ROUND(K1422/SUM(e!T1420:V1420),1),0)</f>
        <v>199.9</v>
      </c>
      <c r="AB1422" s="42">
        <f>+IFERROR(ROUND((SUM(e!BJ1420:BK1420)-SUM(e!BL1420:BO1420))/SUM(e!T1420:V1420),1),0)</f>
        <v>170.6</v>
      </c>
      <c r="AC1422" s="30">
        <f>+IFERROR(ROUND(e!BP1420/e!BQ1420*100,1),0)</f>
        <v>443.6</v>
      </c>
      <c r="AD1422" s="101">
        <f>+e!BR1420</f>
        <v>0</v>
      </c>
      <c r="AF1422" s="5"/>
      <c r="AG1422" s="29"/>
      <c r="BG1422" s="5"/>
      <c r="BH1422" s="29"/>
      <c r="CH1422" s="5"/>
      <c r="CI1422" s="29"/>
    </row>
    <row r="1423" spans="2:87">
      <c r="B1423" s="40" t="s">
        <v>2873</v>
      </c>
      <c r="C1423" s="30" t="s">
        <v>2874</v>
      </c>
      <c r="D1423" s="30" t="s">
        <v>1340</v>
      </c>
      <c r="E1423" s="30" t="s">
        <v>2900</v>
      </c>
      <c r="F1423" s="30" t="str">
        <f t="shared" si="130"/>
        <v>沖縄県今帰仁村</v>
      </c>
      <c r="G1423" s="41">
        <f>+e!F1421</f>
        <v>9285</v>
      </c>
      <c r="H1423" s="41">
        <f>+e!G1421</f>
        <v>7</v>
      </c>
      <c r="I1423" s="41">
        <f>+SUM(e!H1421:K1421)</f>
        <v>3</v>
      </c>
      <c r="J1423" s="41">
        <f>+SUM(e!L1421:O1421)</f>
        <v>264978</v>
      </c>
      <c r="K1423" s="41">
        <f>+e!P1421</f>
        <v>199650</v>
      </c>
      <c r="L1423" s="41">
        <f>+SUM(e!Q1421:R1421)</f>
        <v>1914391</v>
      </c>
      <c r="M1423" s="31">
        <f>+IFERROR(ROUND(e!P1421/e!S1421,0),0)</f>
        <v>199650</v>
      </c>
      <c r="N1423" s="30">
        <f>+IFERROR(ROUND(SUM(e!T1421:V1421)/e!S1421,0),0)</f>
        <v>1134</v>
      </c>
      <c r="O1423" s="30">
        <f>+IFERROR(ROUND(e!W1421/e!G1421*100,1),0)</f>
        <v>14.3</v>
      </c>
      <c r="P1423" s="41">
        <f>+e!X1421</f>
        <v>3</v>
      </c>
      <c r="Q1423" s="30">
        <f>+IFERROR(ROUND(e!Z1421/e!Y1421*100,1),0)</f>
        <v>0</v>
      </c>
      <c r="R1423" s="30">
        <f>+IFERROR(ROUND(e!AB1421/e!AA1421*100,1),0)</f>
        <v>0</v>
      </c>
      <c r="S1423" s="30">
        <f>+IFERROR(ROUND(SUM(e!AC1421:AF1421)/J1423*100,1),0)</f>
        <v>13.9</v>
      </c>
      <c r="T1423" s="30">
        <f>+IFERROR(ROUND(e!AG1421/e!Y1421*100,1),0)</f>
        <v>56.9</v>
      </c>
      <c r="U1423" s="30">
        <f>+IFERROR(ROUND(e!AH1421/SUM(e!AH1421:AJ1421)*100,1),0)</f>
        <v>37.299999999999997</v>
      </c>
      <c r="V1423" s="30">
        <f>+IFERROR(ROUND(e!AK1421/SUM(e!AK1421:AQ1421)*100,1),0)</f>
        <v>29.5</v>
      </c>
      <c r="W1423" s="30">
        <f>+IFERROR(ROUND(SUM(e!AR1421:BG1421)/J1423*100,1),0)</f>
        <v>6.8</v>
      </c>
      <c r="X1423" s="30">
        <f>+IFERROR(ROUND(SUM(e!BH1421:BI1421)/SUM(e!BJ1421:BK1421)*100,1),0)</f>
        <v>92</v>
      </c>
      <c r="Y1423" s="30">
        <f t="shared" si="131"/>
        <v>958.9</v>
      </c>
      <c r="Z1423" s="30">
        <f t="shared" si="132"/>
        <v>82.9</v>
      </c>
      <c r="AA1423" s="30">
        <f>+IFERROR(ROUND(K1423/SUM(e!T1421:V1421),1),0)</f>
        <v>176.1</v>
      </c>
      <c r="AB1423" s="42">
        <f>+IFERROR(ROUND((SUM(e!BJ1421:BK1421)-SUM(e!BL1421:BO1421))/SUM(e!T1421:V1421),1),0)</f>
        <v>212.4</v>
      </c>
      <c r="AC1423" s="30">
        <f>+IFERROR(ROUND(e!BP1421/e!BQ1421*100,1),0)</f>
        <v>36.9</v>
      </c>
      <c r="AD1423" s="101">
        <f>+e!BR1421</f>
        <v>2334</v>
      </c>
      <c r="AF1423" s="5"/>
      <c r="AG1423" s="29"/>
      <c r="BG1423" s="5"/>
      <c r="BH1423" s="29"/>
      <c r="CH1423" s="5"/>
      <c r="CI1423" s="29"/>
    </row>
    <row r="1424" spans="2:87" ht="19.5" thickBot="1">
      <c r="B1424" s="44" t="s">
        <v>2873</v>
      </c>
      <c r="C1424" s="45" t="s">
        <v>2874</v>
      </c>
      <c r="D1424" s="45" t="s">
        <v>1466</v>
      </c>
      <c r="E1424" s="45" t="s">
        <v>2874</v>
      </c>
      <c r="F1424" s="45" t="str">
        <f t="shared" si="130"/>
        <v>沖縄県沖縄県</v>
      </c>
      <c r="G1424" s="46">
        <f>+e!F1422</f>
        <v>0</v>
      </c>
      <c r="H1424" s="46">
        <f>+e!G1422</f>
        <v>227</v>
      </c>
      <c r="I1424" s="46">
        <f>+SUM(e!H1422:K1422)</f>
        <v>7</v>
      </c>
      <c r="J1424" s="46">
        <f>+SUM(e!L1422:O1422)</f>
        <v>689992</v>
      </c>
      <c r="K1424" s="46">
        <f>+e!P1422</f>
        <v>15603043</v>
      </c>
      <c r="L1424" s="46">
        <f>+SUM(e!Q1422:R1422)</f>
        <v>63146881</v>
      </c>
      <c r="M1424" s="47">
        <f>+IFERROR(ROUND(e!P1422/e!S1422,0),0)</f>
        <v>84341</v>
      </c>
      <c r="N1424" s="45">
        <f>+IFERROR(ROUND(SUM(e!T1422:V1422)/e!S1422,0),0)</f>
        <v>825</v>
      </c>
      <c r="O1424" s="45">
        <f>+IFERROR(ROUND(e!W1422/e!G1422*100,1),0)</f>
        <v>78.400000000000006</v>
      </c>
      <c r="P1424" s="46">
        <f>+e!X1422</f>
        <v>18</v>
      </c>
      <c r="Q1424" s="45">
        <f>+IFERROR(ROUND(e!Z1422/e!Y1422*100,1),0)</f>
        <v>0</v>
      </c>
      <c r="R1424" s="45">
        <f>+IFERROR(ROUND(e!AB1422/e!AA1422*100,1),0)</f>
        <v>42.3</v>
      </c>
      <c r="S1424" s="45">
        <f>+IFERROR(ROUND(SUM(e!AC1422:AF1422)/J1424*100,1),0)</f>
        <v>30.6</v>
      </c>
      <c r="T1424" s="45">
        <f>+IFERROR(ROUND(e!AG1422/e!Y1422*100,1),0)</f>
        <v>38.700000000000003</v>
      </c>
      <c r="U1424" s="45">
        <f>+IFERROR(ROUND(e!AH1422/SUM(e!AH1422:AJ1422)*100,1),0)</f>
        <v>68.3</v>
      </c>
      <c r="V1424" s="45">
        <f>+IFERROR(ROUND(e!AK1422/SUM(e!AK1422:AQ1422)*100,1),0)</f>
        <v>87.3</v>
      </c>
      <c r="W1424" s="45">
        <f>+IFERROR(ROUND(SUM(e!AR1422:BG1422)/J1424*100,1),0)</f>
        <v>25.4</v>
      </c>
      <c r="X1424" s="45">
        <f>+IFERROR(ROUND(SUM(e!BH1422:BI1422)/SUM(e!BJ1422:BK1422)*100,1),0)</f>
        <v>101.3</v>
      </c>
      <c r="Y1424" s="45">
        <f t="shared" si="131"/>
        <v>404.7</v>
      </c>
      <c r="Z1424" s="45">
        <f t="shared" si="132"/>
        <v>100.9</v>
      </c>
      <c r="AA1424" s="45">
        <f>+IFERROR(ROUND(K1424/SUM(e!T1422:V1422),1),0)</f>
        <v>102.2</v>
      </c>
      <c r="AB1424" s="48">
        <f>+IFERROR(ROUND((SUM(e!BJ1422:BK1422)-SUM(e!BL1422:BO1422))/SUM(e!T1422:V1422),1),0)</f>
        <v>101.3</v>
      </c>
      <c r="AC1424" s="45">
        <f>+IFERROR(ROUND(e!BP1422/e!BQ1422*100,1),0)</f>
        <v>187.4</v>
      </c>
      <c r="AD1424" s="102">
        <f>+e!BR1422</f>
        <v>0</v>
      </c>
      <c r="AF1424" s="5"/>
      <c r="AG1424" s="29"/>
      <c r="BG1424" s="5"/>
      <c r="BH1424" s="29"/>
      <c r="CH1424" s="5"/>
      <c r="CI1424" s="29"/>
    </row>
  </sheetData>
  <mergeCells count="3">
    <mergeCell ref="AF3:AG3"/>
    <mergeCell ref="BG3:BH3"/>
    <mergeCell ref="CH3:CI3"/>
  </mergeCells>
  <phoneticPr fontId="2"/>
  <pageMargins left="0.7" right="0.7" top="0.75" bottom="0.75" header="0.3" footer="0.3"/>
  <pageSetup paperSize="9" scale="95"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3E1B-8DB1-4673-9053-A97952B8E7DB}">
  <sheetPr>
    <pageSetUpPr fitToPage="1"/>
  </sheetPr>
  <dimension ref="B2:BU1476"/>
  <sheetViews>
    <sheetView showGridLines="0" view="pageBreakPreview" zoomScale="70" zoomScaleNormal="40" zoomScaleSheetLayoutView="70" workbookViewId="0">
      <selection activeCell="F16" sqref="F16"/>
    </sheetView>
  </sheetViews>
  <sheetFormatPr defaultRowHeight="18.75"/>
  <cols>
    <col min="4" max="4" width="1.625" customWidth="1"/>
    <col min="13" max="15" width="1.625" customWidth="1"/>
    <col min="23" max="23" width="9" customWidth="1"/>
    <col min="24" max="26" width="1.625" customWidth="1"/>
    <col min="35" max="37" width="1.625" customWidth="1"/>
    <col min="46" max="48" width="1.625" customWidth="1"/>
    <col min="57" max="59" width="1.625" customWidth="1"/>
    <col min="68" max="68" width="1.625" customWidth="1"/>
  </cols>
  <sheetData>
    <row r="2" spans="2:68" ht="19.5" thickBot="1">
      <c r="C2" s="96" t="s">
        <v>4855</v>
      </c>
      <c r="E2" s="97" t="s">
        <v>4911</v>
      </c>
    </row>
    <row r="3" spans="2:68" ht="19.5" thickBot="1">
      <c r="B3" t="s">
        <v>4856</v>
      </c>
      <c r="C3" s="85" t="str">
        <f>+分析ツール!$C$3</f>
        <v>北海道</v>
      </c>
      <c r="E3" t="s">
        <v>4900</v>
      </c>
      <c r="J3" t="s">
        <v>4901</v>
      </c>
    </row>
    <row r="4" spans="2:68" ht="19.5" thickBot="1">
      <c r="B4" t="s">
        <v>4869</v>
      </c>
      <c r="C4" s="85" t="str">
        <f>+分析ツール!$C$4</f>
        <v>函館市</v>
      </c>
      <c r="E4" s="95">
        <f>+分析ツール!$E$4</f>
        <v>0</v>
      </c>
      <c r="F4" s="75" t="s">
        <v>4899</v>
      </c>
      <c r="G4" s="95">
        <f>+分析ツール!$G$4</f>
        <v>250000</v>
      </c>
      <c r="H4" s="75" t="str">
        <f>+IF(G4="","","人未満")</f>
        <v>人未満</v>
      </c>
      <c r="J4" s="85" t="str">
        <f>+分析ツール!$J$4</f>
        <v>なし</v>
      </c>
    </row>
    <row r="6" spans="2:68" ht="40.5" customHeight="1">
      <c r="D6" s="125" t="s">
        <v>3323</v>
      </c>
      <c r="E6" s="126"/>
      <c r="F6" s="126"/>
      <c r="G6" s="126"/>
      <c r="H6" s="126"/>
      <c r="I6" s="126"/>
      <c r="J6" s="126"/>
      <c r="K6" s="126"/>
      <c r="L6" s="126"/>
      <c r="M6" s="126"/>
      <c r="N6" s="126"/>
      <c r="O6" s="126"/>
      <c r="P6" s="126"/>
      <c r="Q6" s="126"/>
      <c r="R6" s="126"/>
      <c r="S6" s="126"/>
      <c r="T6" s="126"/>
      <c r="U6" s="126"/>
      <c r="V6" s="126"/>
      <c r="W6" s="126"/>
      <c r="X6" s="127"/>
      <c r="Z6" s="128" t="s">
        <v>2978</v>
      </c>
      <c r="AA6" s="129"/>
      <c r="AB6" s="129"/>
      <c r="AC6" s="129"/>
      <c r="AD6" s="129"/>
      <c r="AE6" s="129"/>
      <c r="AF6" s="129"/>
      <c r="AG6" s="129"/>
      <c r="AH6" s="129"/>
      <c r="AI6" s="129"/>
      <c r="AJ6" s="129"/>
      <c r="AK6" s="129"/>
      <c r="AL6" s="129"/>
      <c r="AM6" s="129"/>
      <c r="AN6" s="129"/>
      <c r="AO6" s="129"/>
      <c r="AP6" s="129"/>
      <c r="AQ6" s="129"/>
      <c r="AR6" s="129"/>
      <c r="AS6" s="129"/>
      <c r="AT6" s="130"/>
      <c r="AU6" s="70"/>
      <c r="AV6" s="131" t="s">
        <v>3663</v>
      </c>
      <c r="AW6" s="132"/>
      <c r="AX6" s="132"/>
      <c r="AY6" s="132"/>
      <c r="AZ6" s="132"/>
      <c r="BA6" s="132"/>
      <c r="BB6" s="132"/>
      <c r="BC6" s="132"/>
      <c r="BD6" s="132"/>
      <c r="BE6" s="132"/>
      <c r="BF6" s="132"/>
      <c r="BG6" s="132"/>
      <c r="BH6" s="132"/>
      <c r="BI6" s="132"/>
      <c r="BJ6" s="132"/>
      <c r="BK6" s="132"/>
      <c r="BL6" s="132"/>
      <c r="BM6" s="132"/>
      <c r="BN6" s="132"/>
      <c r="BO6" s="132"/>
      <c r="BP6" s="133"/>
    </row>
    <row r="7" spans="2:68" ht="5.0999999999999996" customHeight="1"/>
    <row r="8" spans="2:68" s="81" customFormat="1">
      <c r="B8" s="134" t="s">
        <v>3668</v>
      </c>
      <c r="C8" s="135"/>
      <c r="D8" s="134" t="s">
        <v>3667</v>
      </c>
      <c r="E8" s="136"/>
      <c r="F8" s="136"/>
      <c r="G8" s="136"/>
      <c r="H8" s="136"/>
      <c r="I8" s="136"/>
      <c r="J8" s="136"/>
      <c r="K8" s="136"/>
      <c r="L8" s="136"/>
      <c r="M8" s="135"/>
      <c r="N8" s="82"/>
      <c r="O8" s="134" t="s">
        <v>4854</v>
      </c>
      <c r="P8" s="136"/>
      <c r="Q8" s="136"/>
      <c r="R8" s="136"/>
      <c r="S8" s="136"/>
      <c r="T8" s="136"/>
      <c r="U8" s="136"/>
      <c r="V8" s="136"/>
      <c r="W8" s="136"/>
      <c r="X8" s="135"/>
      <c r="Z8" s="134" t="s">
        <v>3667</v>
      </c>
      <c r="AA8" s="136"/>
      <c r="AB8" s="136"/>
      <c r="AC8" s="136"/>
      <c r="AD8" s="136"/>
      <c r="AE8" s="136"/>
      <c r="AF8" s="136"/>
      <c r="AG8" s="136"/>
      <c r="AH8" s="136"/>
      <c r="AI8" s="135"/>
      <c r="AJ8" s="82"/>
      <c r="AK8" s="134" t="s">
        <v>4854</v>
      </c>
      <c r="AL8" s="136"/>
      <c r="AM8" s="136"/>
      <c r="AN8" s="136"/>
      <c r="AO8" s="136"/>
      <c r="AP8" s="136"/>
      <c r="AQ8" s="136"/>
      <c r="AR8" s="136"/>
      <c r="AS8" s="136"/>
      <c r="AT8" s="135"/>
      <c r="AU8" s="83"/>
      <c r="AV8" s="134" t="s">
        <v>3667</v>
      </c>
      <c r="AW8" s="136"/>
      <c r="AX8" s="136"/>
      <c r="AY8" s="136"/>
      <c r="AZ8" s="136"/>
      <c r="BA8" s="136"/>
      <c r="BB8" s="136"/>
      <c r="BC8" s="136"/>
      <c r="BD8" s="136"/>
      <c r="BE8" s="135"/>
      <c r="BF8" s="82"/>
      <c r="BG8" s="134" t="s">
        <v>4854</v>
      </c>
      <c r="BH8" s="136"/>
      <c r="BI8" s="136"/>
      <c r="BJ8" s="136"/>
      <c r="BK8" s="136"/>
      <c r="BL8" s="136"/>
      <c r="BM8" s="136"/>
      <c r="BN8" s="136"/>
      <c r="BO8" s="136"/>
      <c r="BP8" s="135"/>
    </row>
    <row r="9" spans="2:68" ht="5.0999999999999996" customHeight="1">
      <c r="B9" s="92"/>
      <c r="C9" s="73"/>
      <c r="D9" s="72"/>
      <c r="E9" s="30"/>
      <c r="F9" s="30"/>
      <c r="G9" s="30"/>
      <c r="H9" s="30"/>
      <c r="I9" s="30"/>
      <c r="J9" s="30"/>
      <c r="K9" s="30"/>
      <c r="L9" s="30"/>
      <c r="M9" s="30"/>
      <c r="N9" s="77"/>
      <c r="O9" s="30"/>
      <c r="P9" s="30"/>
      <c r="Q9" s="30"/>
      <c r="R9" s="30"/>
      <c r="S9" s="30"/>
      <c r="T9" s="30"/>
      <c r="U9" s="30"/>
      <c r="V9" s="30"/>
      <c r="W9" s="30"/>
      <c r="X9" s="73"/>
      <c r="Z9" s="72"/>
      <c r="AA9" s="30"/>
      <c r="AB9" s="30"/>
      <c r="AC9" s="30"/>
      <c r="AD9" s="30"/>
      <c r="AE9" s="30"/>
      <c r="AF9" s="30"/>
      <c r="AG9" s="30"/>
      <c r="AH9" s="30"/>
      <c r="AI9" s="30"/>
      <c r="AJ9" s="77"/>
      <c r="AK9" s="30"/>
      <c r="AL9" s="30"/>
      <c r="AM9" s="30"/>
      <c r="AN9" s="30"/>
      <c r="AO9" s="30"/>
      <c r="AP9" s="30"/>
      <c r="AQ9" s="30"/>
      <c r="AR9" s="30"/>
      <c r="AS9" s="30"/>
      <c r="AT9" s="73"/>
      <c r="AV9" s="72"/>
      <c r="AW9" s="30"/>
      <c r="AX9" s="30"/>
      <c r="AY9" s="30"/>
      <c r="AZ9" s="30"/>
      <c r="BA9" s="30"/>
      <c r="BB9" s="30"/>
      <c r="BC9" s="30"/>
      <c r="BD9" s="30"/>
      <c r="BE9" s="30"/>
      <c r="BF9" s="77"/>
      <c r="BG9" s="30"/>
      <c r="BH9" s="30"/>
      <c r="BI9" s="30"/>
      <c r="BJ9" s="30"/>
      <c r="BK9" s="30"/>
      <c r="BL9" s="30"/>
      <c r="BM9" s="30"/>
      <c r="BN9" s="30"/>
      <c r="BO9" s="30"/>
      <c r="BP9" s="73"/>
    </row>
    <row r="10" spans="2:68" ht="18.75" customHeight="1">
      <c r="B10" s="153" t="s">
        <v>4867</v>
      </c>
      <c r="C10" s="79" t="str">
        <f>+VLOOKUP(C11,d!$P$8:$Q$31,2,FALSE)</f>
        <v>②</v>
      </c>
      <c r="D10" s="72"/>
      <c r="E10" s="30"/>
      <c r="F10" s="30"/>
      <c r="G10" s="30"/>
      <c r="H10" s="30"/>
      <c r="I10" s="30"/>
      <c r="J10" s="30"/>
      <c r="K10" s="30"/>
      <c r="L10" s="30"/>
      <c r="M10" s="30"/>
      <c r="N10" s="77"/>
      <c r="O10" s="30"/>
      <c r="P10" s="30"/>
      <c r="Q10" s="30"/>
      <c r="R10" s="30"/>
      <c r="S10" s="30"/>
      <c r="T10" s="30"/>
      <c r="U10" s="30"/>
      <c r="V10" s="30"/>
      <c r="W10" s="30"/>
      <c r="X10" s="73"/>
      <c r="Z10" s="72"/>
      <c r="AA10" s="30"/>
      <c r="AB10" s="30"/>
      <c r="AC10" s="30"/>
      <c r="AD10" s="30"/>
      <c r="AE10" s="30"/>
      <c r="AF10" s="30"/>
      <c r="AG10" s="30"/>
      <c r="AH10" s="30"/>
      <c r="AI10" s="30"/>
      <c r="AJ10" s="77"/>
      <c r="AK10" s="30"/>
      <c r="AL10" s="30"/>
      <c r="AM10" s="30"/>
      <c r="AN10" s="30"/>
      <c r="AO10" s="30"/>
      <c r="AP10" s="30"/>
      <c r="AQ10" s="30"/>
      <c r="AR10" s="30"/>
      <c r="AS10" s="30"/>
      <c r="AT10" s="73"/>
      <c r="AV10" s="72"/>
      <c r="AW10" s="30"/>
      <c r="AX10" s="30"/>
      <c r="AY10" s="30"/>
      <c r="AZ10" s="30"/>
      <c r="BA10" s="30"/>
      <c r="BB10" s="30"/>
      <c r="BC10" s="30"/>
      <c r="BD10" s="30"/>
      <c r="BE10" s="30"/>
      <c r="BF10" s="77"/>
      <c r="BG10" s="30"/>
      <c r="BH10" s="30"/>
      <c r="BI10" s="30"/>
      <c r="BJ10" s="30"/>
      <c r="BK10" s="30"/>
      <c r="BL10" s="30"/>
      <c r="BM10" s="30"/>
      <c r="BN10" s="30"/>
      <c r="BO10" s="30"/>
      <c r="BP10" s="73"/>
    </row>
    <row r="11" spans="2:68">
      <c r="B11" s="153"/>
      <c r="C11" s="155" t="str">
        <f>+分析ツール!$C$11</f>
        <v>職員数</v>
      </c>
      <c r="D11" s="72"/>
      <c r="E11" s="30"/>
      <c r="F11" s="30"/>
      <c r="G11" s="30"/>
      <c r="H11" s="30"/>
      <c r="I11" s="30"/>
      <c r="J11" s="30"/>
      <c r="K11" s="30"/>
      <c r="L11" s="30"/>
      <c r="M11" s="30"/>
      <c r="N11" s="77"/>
      <c r="O11" s="30"/>
      <c r="P11" s="30"/>
      <c r="Q11" s="30"/>
      <c r="R11" s="30"/>
      <c r="S11" s="30"/>
      <c r="T11" s="30"/>
      <c r="U11" s="30"/>
      <c r="V11" s="30"/>
      <c r="W11" s="30"/>
      <c r="X11" s="73"/>
      <c r="Z11" s="72"/>
      <c r="AA11" s="30"/>
      <c r="AB11" s="30"/>
      <c r="AC11" s="30"/>
      <c r="AD11" s="30"/>
      <c r="AE11" s="30"/>
      <c r="AF11" s="30"/>
      <c r="AG11" s="30"/>
      <c r="AH11" s="30"/>
      <c r="AI11" s="30"/>
      <c r="AJ11" s="77"/>
      <c r="AK11" s="30"/>
      <c r="AL11" s="30"/>
      <c r="AM11" s="30"/>
      <c r="AN11" s="30"/>
      <c r="AO11" s="30"/>
      <c r="AP11" s="30"/>
      <c r="AQ11" s="30"/>
      <c r="AR11" s="30"/>
      <c r="AS11" s="30"/>
      <c r="AT11" s="73"/>
      <c r="AV11" s="72"/>
      <c r="AW11" s="30"/>
      <c r="AX11" s="30"/>
      <c r="AY11" s="30"/>
      <c r="AZ11" s="30"/>
      <c r="BA11" s="30"/>
      <c r="BB11" s="30"/>
      <c r="BC11" s="30"/>
      <c r="BD11" s="30"/>
      <c r="BE11" s="30"/>
      <c r="BF11" s="77"/>
      <c r="BG11" s="30"/>
      <c r="BH11" s="30"/>
      <c r="BI11" s="30"/>
      <c r="BJ11" s="30"/>
      <c r="BK11" s="30"/>
      <c r="BL11" s="30"/>
      <c r="BM11" s="30"/>
      <c r="BN11" s="30"/>
      <c r="BO11" s="30"/>
      <c r="BP11" s="73"/>
    </row>
    <row r="12" spans="2:68">
      <c r="B12" s="153"/>
      <c r="C12" s="155"/>
      <c r="D12" s="72"/>
      <c r="E12" s="30"/>
      <c r="F12" s="30"/>
      <c r="G12" s="30"/>
      <c r="H12" s="30"/>
      <c r="I12" s="30"/>
      <c r="J12" s="30"/>
      <c r="K12" s="30"/>
      <c r="L12" s="30"/>
      <c r="M12" s="30"/>
      <c r="N12" s="77"/>
      <c r="O12" s="30"/>
      <c r="P12" s="30"/>
      <c r="Q12" s="30"/>
      <c r="R12" s="30"/>
      <c r="S12" s="30"/>
      <c r="T12" s="30"/>
      <c r="U12" s="30"/>
      <c r="V12" s="30"/>
      <c r="W12" s="30"/>
      <c r="X12" s="73"/>
      <c r="Z12" s="72"/>
      <c r="AA12" s="30"/>
      <c r="AB12" s="30"/>
      <c r="AC12" s="30"/>
      <c r="AD12" s="30"/>
      <c r="AE12" s="30"/>
      <c r="AF12" s="30"/>
      <c r="AG12" s="30"/>
      <c r="AH12" s="30"/>
      <c r="AI12" s="30"/>
      <c r="AJ12" s="77"/>
      <c r="AK12" s="30"/>
      <c r="AL12" s="30"/>
      <c r="AM12" s="30"/>
      <c r="AN12" s="30"/>
      <c r="AO12" s="30"/>
      <c r="AP12" s="30"/>
      <c r="AQ12" s="30"/>
      <c r="AR12" s="30"/>
      <c r="AS12" s="30"/>
      <c r="AT12" s="73"/>
      <c r="AV12" s="72"/>
      <c r="AW12" s="30"/>
      <c r="AX12" s="30"/>
      <c r="AY12" s="30"/>
      <c r="AZ12" s="30"/>
      <c r="BA12" s="30"/>
      <c r="BB12" s="30"/>
      <c r="BC12" s="30"/>
      <c r="BD12" s="30"/>
      <c r="BE12" s="30"/>
      <c r="BF12" s="77"/>
      <c r="BG12" s="30"/>
      <c r="BH12" s="30"/>
      <c r="BI12" s="30"/>
      <c r="BJ12" s="30"/>
      <c r="BK12" s="30"/>
      <c r="BL12" s="30"/>
      <c r="BM12" s="30"/>
      <c r="BN12" s="30"/>
      <c r="BO12" s="30"/>
      <c r="BP12" s="73"/>
    </row>
    <row r="13" spans="2:68">
      <c r="B13" s="153"/>
      <c r="C13" s="155"/>
      <c r="D13" s="72"/>
      <c r="E13" s="30"/>
      <c r="F13" s="30"/>
      <c r="G13" s="30"/>
      <c r="H13" s="30"/>
      <c r="I13" s="30"/>
      <c r="J13" s="30"/>
      <c r="K13" s="30"/>
      <c r="L13" s="30"/>
      <c r="M13" s="30"/>
      <c r="N13" s="77"/>
      <c r="O13" s="30"/>
      <c r="P13" s="30"/>
      <c r="Q13" s="30"/>
      <c r="R13" s="30"/>
      <c r="S13" s="30"/>
      <c r="T13" s="30"/>
      <c r="U13" s="30"/>
      <c r="V13" s="30"/>
      <c r="W13" s="30"/>
      <c r="X13" s="73"/>
      <c r="Z13" s="72"/>
      <c r="AA13" s="30"/>
      <c r="AB13" s="30"/>
      <c r="AC13" s="30"/>
      <c r="AD13" s="30"/>
      <c r="AE13" s="30"/>
      <c r="AF13" s="30"/>
      <c r="AG13" s="30"/>
      <c r="AH13" s="30"/>
      <c r="AI13" s="30"/>
      <c r="AJ13" s="77"/>
      <c r="AK13" s="30"/>
      <c r="AL13" s="30"/>
      <c r="AM13" s="30"/>
      <c r="AN13" s="30"/>
      <c r="AO13" s="30"/>
      <c r="AP13" s="30"/>
      <c r="AQ13" s="30"/>
      <c r="AR13" s="30"/>
      <c r="AS13" s="30"/>
      <c r="AT13" s="73"/>
      <c r="AV13" s="72"/>
      <c r="AW13" s="30"/>
      <c r="AX13" s="30"/>
      <c r="AY13" s="30"/>
      <c r="AZ13" s="30"/>
      <c r="BA13" s="30"/>
      <c r="BB13" s="30"/>
      <c r="BC13" s="30"/>
      <c r="BD13" s="30"/>
      <c r="BE13" s="30"/>
      <c r="BF13" s="77"/>
      <c r="BG13" s="30"/>
      <c r="BH13" s="30"/>
      <c r="BI13" s="30"/>
      <c r="BJ13" s="30"/>
      <c r="BK13" s="30"/>
      <c r="BL13" s="30"/>
      <c r="BM13" s="30"/>
      <c r="BN13" s="30"/>
      <c r="BO13" s="30"/>
      <c r="BP13" s="73"/>
    </row>
    <row r="14" spans="2:68">
      <c r="B14" s="153"/>
      <c r="C14" s="155"/>
      <c r="D14" s="72"/>
      <c r="E14" s="30"/>
      <c r="F14" s="30"/>
      <c r="G14" s="30"/>
      <c r="H14" s="30"/>
      <c r="I14" s="30"/>
      <c r="J14" s="30"/>
      <c r="K14" s="30"/>
      <c r="L14" s="30"/>
      <c r="M14" s="30"/>
      <c r="N14" s="77"/>
      <c r="O14" s="30"/>
      <c r="P14" s="30"/>
      <c r="Q14" s="30"/>
      <c r="R14" s="30"/>
      <c r="S14" s="30"/>
      <c r="T14" s="30"/>
      <c r="U14" s="30"/>
      <c r="V14" s="30"/>
      <c r="W14" s="30"/>
      <c r="X14" s="73"/>
      <c r="Z14" s="72"/>
      <c r="AA14" s="30"/>
      <c r="AB14" s="30"/>
      <c r="AC14" s="30"/>
      <c r="AD14" s="30"/>
      <c r="AE14" s="30"/>
      <c r="AF14" s="30"/>
      <c r="AG14" s="30"/>
      <c r="AH14" s="30"/>
      <c r="AI14" s="30"/>
      <c r="AJ14" s="77"/>
      <c r="AK14" s="30"/>
      <c r="AL14" s="30"/>
      <c r="AM14" s="30"/>
      <c r="AN14" s="30"/>
      <c r="AO14" s="30"/>
      <c r="AP14" s="30"/>
      <c r="AQ14" s="30"/>
      <c r="AR14" s="30"/>
      <c r="AS14" s="30"/>
      <c r="AT14" s="73"/>
      <c r="AV14" s="72"/>
      <c r="AW14" s="30"/>
      <c r="AX14" s="30"/>
      <c r="AY14" s="30"/>
      <c r="AZ14" s="30"/>
      <c r="BA14" s="30"/>
      <c r="BB14" s="30"/>
      <c r="BC14" s="30"/>
      <c r="BD14" s="30"/>
      <c r="BE14" s="30"/>
      <c r="BF14" s="77"/>
      <c r="BG14" s="30"/>
      <c r="BH14" s="30"/>
      <c r="BI14" s="30"/>
      <c r="BJ14" s="30"/>
      <c r="BK14" s="30"/>
      <c r="BL14" s="30"/>
      <c r="BM14" s="30"/>
      <c r="BN14" s="30"/>
      <c r="BO14" s="30"/>
      <c r="BP14" s="73"/>
    </row>
    <row r="15" spans="2:68">
      <c r="B15" s="153"/>
      <c r="C15" s="155"/>
      <c r="D15" s="72"/>
      <c r="E15" s="30"/>
      <c r="F15" s="30"/>
      <c r="G15" s="30"/>
      <c r="H15" s="30"/>
      <c r="I15" s="30"/>
      <c r="J15" s="30"/>
      <c r="K15" s="30"/>
      <c r="L15" s="30"/>
      <c r="M15" s="30"/>
      <c r="N15" s="77"/>
      <c r="O15" s="30"/>
      <c r="P15" s="30"/>
      <c r="Q15" s="30"/>
      <c r="R15" s="30"/>
      <c r="S15" s="30"/>
      <c r="T15" s="30"/>
      <c r="U15" s="30"/>
      <c r="V15" s="30"/>
      <c r="W15" s="30"/>
      <c r="X15" s="73"/>
      <c r="Z15" s="72"/>
      <c r="AA15" s="30"/>
      <c r="AB15" s="30"/>
      <c r="AC15" s="30"/>
      <c r="AD15" s="30"/>
      <c r="AE15" s="30"/>
      <c r="AF15" s="30"/>
      <c r="AG15" s="30"/>
      <c r="AH15" s="30"/>
      <c r="AI15" s="30"/>
      <c r="AJ15" s="77"/>
      <c r="AK15" s="30"/>
      <c r="AL15" s="30"/>
      <c r="AM15" s="30"/>
      <c r="AN15" s="30"/>
      <c r="AO15" s="30"/>
      <c r="AP15" s="30"/>
      <c r="AQ15" s="30"/>
      <c r="AR15" s="30"/>
      <c r="AS15" s="30"/>
      <c r="AT15" s="73"/>
      <c r="AV15" s="72"/>
      <c r="AW15" s="30"/>
      <c r="AX15" s="30"/>
      <c r="AY15" s="30"/>
      <c r="AZ15" s="30"/>
      <c r="BA15" s="30"/>
      <c r="BB15" s="30"/>
      <c r="BC15" s="30"/>
      <c r="BD15" s="30"/>
      <c r="BE15" s="30"/>
      <c r="BF15" s="77"/>
      <c r="BG15" s="30"/>
      <c r="BH15" s="30"/>
      <c r="BI15" s="30"/>
      <c r="BJ15" s="30"/>
      <c r="BK15" s="30"/>
      <c r="BL15" s="30"/>
      <c r="BM15" s="30"/>
      <c r="BN15" s="30"/>
      <c r="BO15" s="30"/>
      <c r="BP15" s="73"/>
    </row>
    <row r="16" spans="2:68">
      <c r="B16" s="153"/>
      <c r="C16" s="155"/>
      <c r="D16" s="72"/>
      <c r="E16" s="30"/>
      <c r="F16" s="30"/>
      <c r="G16" s="30"/>
      <c r="H16" s="30"/>
      <c r="I16" s="30"/>
      <c r="J16" s="30"/>
      <c r="K16" s="30"/>
      <c r="L16" s="30"/>
      <c r="M16" s="30"/>
      <c r="N16" s="77"/>
      <c r="O16" s="30"/>
      <c r="P16" s="30"/>
      <c r="Q16" s="30"/>
      <c r="R16" s="30"/>
      <c r="S16" s="30"/>
      <c r="T16" s="30"/>
      <c r="U16" s="30"/>
      <c r="V16" s="30"/>
      <c r="W16" s="30"/>
      <c r="X16" s="73"/>
      <c r="Z16" s="72"/>
      <c r="AA16" s="30"/>
      <c r="AB16" s="30"/>
      <c r="AC16" s="30"/>
      <c r="AD16" s="30"/>
      <c r="AE16" s="30"/>
      <c r="AF16" s="30"/>
      <c r="AG16" s="30"/>
      <c r="AH16" s="30"/>
      <c r="AI16" s="30"/>
      <c r="AJ16" s="77"/>
      <c r="AK16" s="30"/>
      <c r="AL16" s="30"/>
      <c r="AM16" s="30"/>
      <c r="AN16" s="30"/>
      <c r="AO16" s="30"/>
      <c r="AP16" s="30"/>
      <c r="AQ16" s="30"/>
      <c r="AR16" s="30"/>
      <c r="AS16" s="30"/>
      <c r="AT16" s="73"/>
      <c r="AV16" s="72"/>
      <c r="AW16" s="30"/>
      <c r="AX16" s="30"/>
      <c r="AY16" s="30"/>
      <c r="AZ16" s="30"/>
      <c r="BA16" s="30"/>
      <c r="BB16" s="30"/>
      <c r="BC16" s="30"/>
      <c r="BD16" s="30"/>
      <c r="BE16" s="30"/>
      <c r="BF16" s="77"/>
      <c r="BG16" s="30"/>
      <c r="BH16" s="30"/>
      <c r="BI16" s="30"/>
      <c r="BJ16" s="30"/>
      <c r="BK16" s="30"/>
      <c r="BL16" s="30"/>
      <c r="BM16" s="30"/>
      <c r="BN16" s="30"/>
      <c r="BO16" s="30"/>
      <c r="BP16" s="73"/>
    </row>
    <row r="17" spans="2:68">
      <c r="B17" s="153"/>
      <c r="C17" s="155"/>
      <c r="D17" s="72"/>
      <c r="E17" s="30"/>
      <c r="F17" s="30"/>
      <c r="G17" s="30"/>
      <c r="H17" s="30"/>
      <c r="I17" s="30"/>
      <c r="J17" s="30"/>
      <c r="K17" s="30"/>
      <c r="L17" s="30"/>
      <c r="M17" s="30"/>
      <c r="N17" s="77"/>
      <c r="O17" s="30"/>
      <c r="P17" s="30"/>
      <c r="Q17" s="30"/>
      <c r="R17" s="30"/>
      <c r="S17" s="30"/>
      <c r="T17" s="30"/>
      <c r="U17" s="30"/>
      <c r="V17" s="30"/>
      <c r="W17" s="30"/>
      <c r="X17" s="73"/>
      <c r="Z17" s="72"/>
      <c r="AA17" s="30"/>
      <c r="AB17" s="30"/>
      <c r="AC17" s="30"/>
      <c r="AD17" s="30"/>
      <c r="AE17" s="30"/>
      <c r="AF17" s="30"/>
      <c r="AG17" s="30"/>
      <c r="AH17" s="30"/>
      <c r="AI17" s="30"/>
      <c r="AJ17" s="77"/>
      <c r="AK17" s="30"/>
      <c r="AL17" s="30"/>
      <c r="AM17" s="30"/>
      <c r="AN17" s="30"/>
      <c r="AO17" s="30"/>
      <c r="AP17" s="30"/>
      <c r="AQ17" s="30"/>
      <c r="AR17" s="30"/>
      <c r="AS17" s="30"/>
      <c r="AT17" s="73"/>
      <c r="AV17" s="72"/>
      <c r="AW17" s="30"/>
      <c r="AX17" s="30"/>
      <c r="AY17" s="30"/>
      <c r="AZ17" s="30"/>
      <c r="BA17" s="30"/>
      <c r="BB17" s="30"/>
      <c r="BC17" s="30"/>
      <c r="BD17" s="30"/>
      <c r="BE17" s="30"/>
      <c r="BF17" s="77"/>
      <c r="BG17" s="30"/>
      <c r="BH17" s="30"/>
      <c r="BI17" s="30"/>
      <c r="BJ17" s="30"/>
      <c r="BK17" s="30"/>
      <c r="BL17" s="30"/>
      <c r="BM17" s="30"/>
      <c r="BN17" s="30"/>
      <c r="BO17" s="30"/>
      <c r="BP17" s="73"/>
    </row>
    <row r="18" spans="2:68">
      <c r="B18" s="153"/>
      <c r="C18" s="155"/>
      <c r="D18" s="72"/>
      <c r="E18" s="30"/>
      <c r="F18" s="30"/>
      <c r="G18" s="30"/>
      <c r="H18" s="30"/>
      <c r="I18" s="30"/>
      <c r="J18" s="30"/>
      <c r="K18" s="30"/>
      <c r="L18" s="30"/>
      <c r="M18" s="30"/>
      <c r="N18" s="77"/>
      <c r="O18" s="30"/>
      <c r="P18" s="30"/>
      <c r="Q18" s="30"/>
      <c r="R18" s="30"/>
      <c r="S18" s="30"/>
      <c r="T18" s="30"/>
      <c r="U18" s="30"/>
      <c r="V18" s="30"/>
      <c r="W18" s="30"/>
      <c r="X18" s="73"/>
      <c r="Z18" s="72"/>
      <c r="AA18" s="30"/>
      <c r="AB18" s="30"/>
      <c r="AC18" s="30"/>
      <c r="AD18" s="30"/>
      <c r="AE18" s="30"/>
      <c r="AF18" s="30"/>
      <c r="AG18" s="30"/>
      <c r="AH18" s="30"/>
      <c r="AI18" s="30"/>
      <c r="AJ18" s="77"/>
      <c r="AK18" s="30"/>
      <c r="AL18" s="30"/>
      <c r="AM18" s="30"/>
      <c r="AN18" s="30"/>
      <c r="AO18" s="30"/>
      <c r="AP18" s="30"/>
      <c r="AQ18" s="30"/>
      <c r="AR18" s="30"/>
      <c r="AS18" s="30"/>
      <c r="AT18" s="73"/>
      <c r="AV18" s="72"/>
      <c r="AW18" s="30"/>
      <c r="AX18" s="30"/>
      <c r="AY18" s="30"/>
      <c r="AZ18" s="30"/>
      <c r="BA18" s="30"/>
      <c r="BB18" s="30"/>
      <c r="BC18" s="30"/>
      <c r="BD18" s="30"/>
      <c r="BE18" s="30"/>
      <c r="BF18" s="77"/>
      <c r="BG18" s="30"/>
      <c r="BH18" s="30"/>
      <c r="BI18" s="30"/>
      <c r="BJ18" s="30"/>
      <c r="BK18" s="30"/>
      <c r="BL18" s="30"/>
      <c r="BM18" s="30"/>
      <c r="BN18" s="30"/>
      <c r="BO18" s="30"/>
      <c r="BP18" s="73"/>
    </row>
    <row r="19" spans="2:68">
      <c r="B19" s="153"/>
      <c r="C19" s="155"/>
      <c r="D19" s="72"/>
      <c r="E19" s="30"/>
      <c r="F19" s="30"/>
      <c r="G19" s="30"/>
      <c r="H19" s="30"/>
      <c r="I19" s="30"/>
      <c r="J19" s="30"/>
      <c r="K19" s="30"/>
      <c r="L19" s="30"/>
      <c r="M19" s="30"/>
      <c r="N19" s="77"/>
      <c r="O19" s="30"/>
      <c r="P19" s="30"/>
      <c r="Q19" s="30"/>
      <c r="R19" s="30"/>
      <c r="S19" s="30"/>
      <c r="T19" s="30"/>
      <c r="U19" s="30"/>
      <c r="V19" s="30"/>
      <c r="W19" s="30"/>
      <c r="X19" s="73"/>
      <c r="Z19" s="72"/>
      <c r="AA19" s="30"/>
      <c r="AB19" s="30"/>
      <c r="AC19" s="30"/>
      <c r="AD19" s="30"/>
      <c r="AE19" s="30"/>
      <c r="AF19" s="30"/>
      <c r="AG19" s="30"/>
      <c r="AH19" s="30"/>
      <c r="AI19" s="30"/>
      <c r="AJ19" s="77"/>
      <c r="AK19" s="30"/>
      <c r="AL19" s="30"/>
      <c r="AM19" s="30"/>
      <c r="AN19" s="30"/>
      <c r="AO19" s="30"/>
      <c r="AP19" s="30"/>
      <c r="AQ19" s="30"/>
      <c r="AR19" s="30"/>
      <c r="AS19" s="30"/>
      <c r="AT19" s="73"/>
      <c r="AV19" s="72"/>
      <c r="AW19" s="30"/>
      <c r="AX19" s="30"/>
      <c r="AY19" s="30"/>
      <c r="AZ19" s="30"/>
      <c r="BA19" s="30"/>
      <c r="BB19" s="30"/>
      <c r="BC19" s="30"/>
      <c r="BD19" s="30"/>
      <c r="BE19" s="30"/>
      <c r="BF19" s="77"/>
      <c r="BG19" s="30"/>
      <c r="BH19" s="30"/>
      <c r="BI19" s="30"/>
      <c r="BJ19" s="30"/>
      <c r="BK19" s="30"/>
      <c r="BL19" s="30"/>
      <c r="BM19" s="30"/>
      <c r="BN19" s="30"/>
      <c r="BO19" s="30"/>
      <c r="BP19" s="73"/>
    </row>
    <row r="20" spans="2:68">
      <c r="B20" s="153"/>
      <c r="C20" s="155"/>
      <c r="D20" s="72"/>
      <c r="E20" s="30"/>
      <c r="F20" s="30"/>
      <c r="G20" s="30"/>
      <c r="H20" s="30"/>
      <c r="I20" s="30"/>
      <c r="J20" s="30"/>
      <c r="K20" s="30"/>
      <c r="L20" s="30"/>
      <c r="M20" s="30"/>
      <c r="N20" s="77"/>
      <c r="O20" s="30"/>
      <c r="P20" s="30"/>
      <c r="Q20" s="30"/>
      <c r="R20" s="30"/>
      <c r="S20" s="30"/>
      <c r="T20" s="30"/>
      <c r="U20" s="30"/>
      <c r="V20" s="30"/>
      <c r="W20" s="30"/>
      <c r="X20" s="73"/>
      <c r="Z20" s="72"/>
      <c r="AA20" s="30"/>
      <c r="AB20" s="30"/>
      <c r="AC20" s="30"/>
      <c r="AD20" s="30"/>
      <c r="AE20" s="30"/>
      <c r="AF20" s="30"/>
      <c r="AG20" s="30"/>
      <c r="AH20" s="30"/>
      <c r="AI20" s="30"/>
      <c r="AJ20" s="77"/>
      <c r="AK20" s="30"/>
      <c r="AL20" s="30"/>
      <c r="AM20" s="30"/>
      <c r="AN20" s="30"/>
      <c r="AO20" s="30"/>
      <c r="AP20" s="30"/>
      <c r="AQ20" s="30"/>
      <c r="AR20" s="30"/>
      <c r="AS20" s="30"/>
      <c r="AT20" s="73"/>
      <c r="AV20" s="72"/>
      <c r="AW20" s="30"/>
      <c r="AX20" s="30"/>
      <c r="AY20" s="30"/>
      <c r="AZ20" s="30"/>
      <c r="BA20" s="30"/>
      <c r="BB20" s="30"/>
      <c r="BC20" s="30"/>
      <c r="BD20" s="30"/>
      <c r="BE20" s="30"/>
      <c r="BF20" s="77"/>
      <c r="BG20" s="30"/>
      <c r="BH20" s="30"/>
      <c r="BI20" s="30"/>
      <c r="BJ20" s="30"/>
      <c r="BK20" s="30"/>
      <c r="BL20" s="30"/>
      <c r="BM20" s="30"/>
      <c r="BN20" s="30"/>
      <c r="BO20" s="30"/>
      <c r="BP20" s="73"/>
    </row>
    <row r="21" spans="2:68">
      <c r="B21" s="153"/>
      <c r="C21" s="155"/>
      <c r="D21" s="72"/>
      <c r="E21" s="30"/>
      <c r="F21" s="30"/>
      <c r="G21" s="30"/>
      <c r="H21" s="30"/>
      <c r="I21" s="30"/>
      <c r="J21" s="30"/>
      <c r="K21" s="30"/>
      <c r="L21" s="30"/>
      <c r="M21" s="30"/>
      <c r="N21" s="77"/>
      <c r="O21" s="30"/>
      <c r="P21" s="30"/>
      <c r="Q21" s="30"/>
      <c r="R21" s="30"/>
      <c r="S21" s="30"/>
      <c r="T21" s="30"/>
      <c r="U21" s="30"/>
      <c r="V21" s="30"/>
      <c r="W21" s="30"/>
      <c r="X21" s="73"/>
      <c r="Z21" s="72"/>
      <c r="AA21" s="30"/>
      <c r="AB21" s="30"/>
      <c r="AC21" s="30"/>
      <c r="AD21" s="30"/>
      <c r="AE21" s="30"/>
      <c r="AF21" s="30"/>
      <c r="AG21" s="30"/>
      <c r="AH21" s="30"/>
      <c r="AI21" s="30"/>
      <c r="AJ21" s="77"/>
      <c r="AK21" s="30"/>
      <c r="AL21" s="30"/>
      <c r="AM21" s="30"/>
      <c r="AN21" s="30"/>
      <c r="AO21" s="30"/>
      <c r="AP21" s="30"/>
      <c r="AQ21" s="30"/>
      <c r="AR21" s="30"/>
      <c r="AS21" s="30"/>
      <c r="AT21" s="73"/>
      <c r="AV21" s="72"/>
      <c r="AW21" s="30"/>
      <c r="AX21" s="30"/>
      <c r="AY21" s="30"/>
      <c r="AZ21" s="30"/>
      <c r="BA21" s="30"/>
      <c r="BB21" s="30"/>
      <c r="BC21" s="30"/>
      <c r="BD21" s="30"/>
      <c r="BE21" s="30"/>
      <c r="BF21" s="77"/>
      <c r="BG21" s="30"/>
      <c r="BH21" s="30"/>
      <c r="BI21" s="30"/>
      <c r="BJ21" s="30"/>
      <c r="BK21" s="30"/>
      <c r="BL21" s="30"/>
      <c r="BM21" s="30"/>
      <c r="BN21" s="30"/>
      <c r="BO21" s="30"/>
      <c r="BP21" s="73"/>
    </row>
    <row r="22" spans="2:68">
      <c r="B22" s="153"/>
      <c r="C22" s="155"/>
      <c r="D22" s="72"/>
      <c r="E22" s="30"/>
      <c r="F22" s="30"/>
      <c r="G22" s="30"/>
      <c r="H22" s="30"/>
      <c r="I22" s="30"/>
      <c r="J22" s="30"/>
      <c r="K22" s="30"/>
      <c r="L22" s="30"/>
      <c r="M22" s="30"/>
      <c r="N22" s="77"/>
      <c r="O22" s="30"/>
      <c r="P22" s="30"/>
      <c r="Q22" s="30"/>
      <c r="R22" s="30"/>
      <c r="S22" s="30"/>
      <c r="T22" s="30"/>
      <c r="U22" s="30"/>
      <c r="V22" s="30"/>
      <c r="W22" s="30"/>
      <c r="X22" s="73"/>
      <c r="Z22" s="72"/>
      <c r="AA22" s="30"/>
      <c r="AB22" s="30"/>
      <c r="AC22" s="30"/>
      <c r="AD22" s="30"/>
      <c r="AE22" s="30"/>
      <c r="AF22" s="30"/>
      <c r="AG22" s="30"/>
      <c r="AH22" s="30"/>
      <c r="AI22" s="30"/>
      <c r="AJ22" s="77"/>
      <c r="AK22" s="30"/>
      <c r="AL22" s="30"/>
      <c r="AM22" s="30"/>
      <c r="AN22" s="30"/>
      <c r="AO22" s="30"/>
      <c r="AP22" s="30"/>
      <c r="AQ22" s="30"/>
      <c r="AR22" s="30"/>
      <c r="AS22" s="30"/>
      <c r="AT22" s="73"/>
      <c r="AV22" s="72"/>
      <c r="AW22" s="30"/>
      <c r="AX22" s="30"/>
      <c r="AY22" s="30"/>
      <c r="AZ22" s="30"/>
      <c r="BA22" s="30"/>
      <c r="BB22" s="30"/>
      <c r="BC22" s="30"/>
      <c r="BD22" s="30"/>
      <c r="BE22" s="30"/>
      <c r="BF22" s="77"/>
      <c r="BG22" s="30"/>
      <c r="BH22" s="30"/>
      <c r="BI22" s="30"/>
      <c r="BJ22" s="30"/>
      <c r="BK22" s="30"/>
      <c r="BL22" s="30"/>
      <c r="BM22" s="30"/>
      <c r="BN22" s="30"/>
      <c r="BO22" s="30"/>
      <c r="BP22" s="73"/>
    </row>
    <row r="23" spans="2:68">
      <c r="B23" s="153"/>
      <c r="C23" s="155"/>
      <c r="D23" s="72"/>
      <c r="E23" s="30"/>
      <c r="F23" s="30"/>
      <c r="G23" s="30"/>
      <c r="H23" s="30"/>
      <c r="I23" s="30"/>
      <c r="J23" s="30"/>
      <c r="K23" s="30"/>
      <c r="L23" s="30"/>
      <c r="M23" s="30"/>
      <c r="N23" s="77"/>
      <c r="O23" s="30"/>
      <c r="P23" s="30"/>
      <c r="Q23" s="30"/>
      <c r="R23" s="30"/>
      <c r="S23" s="30"/>
      <c r="T23" s="30"/>
      <c r="U23" s="30"/>
      <c r="V23" s="30"/>
      <c r="W23" s="30"/>
      <c r="X23" s="73"/>
      <c r="Z23" s="72"/>
      <c r="AA23" s="30"/>
      <c r="AB23" s="30"/>
      <c r="AC23" s="30"/>
      <c r="AD23" s="30"/>
      <c r="AE23" s="30"/>
      <c r="AF23" s="30"/>
      <c r="AG23" s="30"/>
      <c r="AH23" s="30"/>
      <c r="AI23" s="30"/>
      <c r="AJ23" s="77"/>
      <c r="AK23" s="30"/>
      <c r="AL23" s="30"/>
      <c r="AM23" s="30"/>
      <c r="AN23" s="30"/>
      <c r="AO23" s="30"/>
      <c r="AP23" s="30"/>
      <c r="AQ23" s="30"/>
      <c r="AR23" s="30"/>
      <c r="AS23" s="30"/>
      <c r="AT23" s="73"/>
      <c r="AV23" s="72"/>
      <c r="AW23" s="30"/>
      <c r="AX23" s="30"/>
      <c r="AY23" s="30"/>
      <c r="AZ23" s="30"/>
      <c r="BA23" s="30"/>
      <c r="BB23" s="30"/>
      <c r="BC23" s="30"/>
      <c r="BD23" s="30"/>
      <c r="BE23" s="30"/>
      <c r="BF23" s="77"/>
      <c r="BG23" s="30"/>
      <c r="BH23" s="30"/>
      <c r="BI23" s="30"/>
      <c r="BJ23" s="30"/>
      <c r="BK23" s="30"/>
      <c r="BL23" s="30"/>
      <c r="BM23" s="30"/>
      <c r="BN23" s="30"/>
      <c r="BO23" s="30"/>
      <c r="BP23" s="73"/>
    </row>
    <row r="24" spans="2:68">
      <c r="B24" s="153"/>
      <c r="C24" s="155"/>
      <c r="D24" s="72"/>
      <c r="E24" s="30"/>
      <c r="F24" s="30"/>
      <c r="G24" s="30"/>
      <c r="H24" s="30"/>
      <c r="I24" s="30"/>
      <c r="J24" s="30"/>
      <c r="K24" s="30"/>
      <c r="L24" s="30"/>
      <c r="M24" s="30"/>
      <c r="N24" s="77"/>
      <c r="O24" s="30"/>
      <c r="P24" s="30"/>
      <c r="Q24" s="30"/>
      <c r="R24" s="30"/>
      <c r="S24" s="30"/>
      <c r="T24" s="30"/>
      <c r="U24" s="30"/>
      <c r="V24" s="30"/>
      <c r="W24" s="30"/>
      <c r="X24" s="73"/>
      <c r="Z24" s="72"/>
      <c r="AA24" s="30"/>
      <c r="AB24" s="30"/>
      <c r="AC24" s="30"/>
      <c r="AD24" s="30"/>
      <c r="AE24" s="30"/>
      <c r="AF24" s="30"/>
      <c r="AG24" s="30"/>
      <c r="AH24" s="30"/>
      <c r="AI24" s="30"/>
      <c r="AJ24" s="77"/>
      <c r="AK24" s="30"/>
      <c r="AL24" s="30"/>
      <c r="AM24" s="30"/>
      <c r="AN24" s="30"/>
      <c r="AO24" s="30"/>
      <c r="AP24" s="30"/>
      <c r="AQ24" s="30"/>
      <c r="AR24" s="30"/>
      <c r="AS24" s="30"/>
      <c r="AT24" s="73"/>
      <c r="AV24" s="72"/>
      <c r="AW24" s="30"/>
      <c r="AX24" s="30"/>
      <c r="AY24" s="30"/>
      <c r="AZ24" s="30"/>
      <c r="BA24" s="30"/>
      <c r="BB24" s="30"/>
      <c r="BC24" s="30"/>
      <c r="BD24" s="30"/>
      <c r="BE24" s="30"/>
      <c r="BF24" s="77"/>
      <c r="BG24" s="30"/>
      <c r="BH24" s="30"/>
      <c r="BI24" s="30"/>
      <c r="BJ24" s="30"/>
      <c r="BK24" s="30"/>
      <c r="BL24" s="30"/>
      <c r="BM24" s="30"/>
      <c r="BN24" s="30"/>
      <c r="BO24" s="30"/>
      <c r="BP24" s="73"/>
    </row>
    <row r="25" spans="2:68">
      <c r="B25" s="154"/>
      <c r="C25" s="156"/>
      <c r="D25" s="72"/>
      <c r="E25" s="30"/>
      <c r="F25" s="30"/>
      <c r="G25" s="30"/>
      <c r="H25" s="30"/>
      <c r="I25" s="30"/>
      <c r="J25" s="30"/>
      <c r="K25" s="30"/>
      <c r="L25" s="30"/>
      <c r="M25" s="30"/>
      <c r="N25" s="77"/>
      <c r="O25" s="30"/>
      <c r="P25" s="30"/>
      <c r="Q25" s="30"/>
      <c r="R25" s="30"/>
      <c r="S25" s="30"/>
      <c r="T25" s="30"/>
      <c r="U25" s="30"/>
      <c r="V25" s="30"/>
      <c r="W25" s="30"/>
      <c r="X25" s="73"/>
      <c r="Z25" s="72"/>
      <c r="AA25" s="30"/>
      <c r="AB25" s="30"/>
      <c r="AC25" s="30"/>
      <c r="AD25" s="30"/>
      <c r="AE25" s="30"/>
      <c r="AF25" s="30"/>
      <c r="AG25" s="30"/>
      <c r="AH25" s="30"/>
      <c r="AI25" s="30"/>
      <c r="AJ25" s="77"/>
      <c r="AK25" s="30"/>
      <c r="AL25" s="30"/>
      <c r="AM25" s="30"/>
      <c r="AN25" s="30"/>
      <c r="AO25" s="30"/>
      <c r="AP25" s="30"/>
      <c r="AQ25" s="30"/>
      <c r="AR25" s="30"/>
      <c r="AS25" s="30"/>
      <c r="AT25" s="73"/>
      <c r="AV25" s="72"/>
      <c r="AW25" s="30"/>
      <c r="AX25" s="30"/>
      <c r="AY25" s="30"/>
      <c r="AZ25" s="30"/>
      <c r="BA25" s="30"/>
      <c r="BB25" s="30"/>
      <c r="BC25" s="30"/>
      <c r="BD25" s="30"/>
      <c r="BE25" s="30"/>
      <c r="BF25" s="77"/>
      <c r="BG25" s="30"/>
      <c r="BH25" s="30"/>
      <c r="BI25" s="30"/>
      <c r="BJ25" s="30"/>
      <c r="BK25" s="30"/>
      <c r="BL25" s="30"/>
      <c r="BM25" s="30"/>
      <c r="BN25" s="30"/>
      <c r="BO25" s="30"/>
      <c r="BP25" s="73"/>
    </row>
    <row r="26" spans="2:68">
      <c r="B26" s="143" t="s">
        <v>3301</v>
      </c>
      <c r="C26" s="143" t="s">
        <v>3301</v>
      </c>
      <c r="D26" s="72"/>
      <c r="E26" s="30"/>
      <c r="F26" s="30"/>
      <c r="G26" s="30"/>
      <c r="H26" s="30"/>
      <c r="I26" s="30"/>
      <c r="J26" s="30"/>
      <c r="K26" s="30"/>
      <c r="L26" s="30"/>
      <c r="M26" s="30"/>
      <c r="N26" s="77"/>
      <c r="O26" s="30"/>
      <c r="P26" s="30"/>
      <c r="Q26" s="30"/>
      <c r="R26" s="30"/>
      <c r="S26" s="30"/>
      <c r="T26" s="30"/>
      <c r="U26" s="30"/>
      <c r="V26" s="30"/>
      <c r="W26" s="30"/>
      <c r="X26" s="73"/>
      <c r="Z26" s="72"/>
      <c r="AA26" s="30"/>
      <c r="AB26" s="30"/>
      <c r="AC26" s="30"/>
      <c r="AD26" s="30"/>
      <c r="AE26" s="30"/>
      <c r="AF26" s="30"/>
      <c r="AG26" s="30"/>
      <c r="AH26" s="30"/>
      <c r="AI26" s="30"/>
      <c r="AJ26" s="77"/>
      <c r="AK26" s="30"/>
      <c r="AL26" s="30"/>
      <c r="AM26" s="30"/>
      <c r="AN26" s="30"/>
      <c r="AO26" s="30"/>
      <c r="AP26" s="30"/>
      <c r="AQ26" s="30"/>
      <c r="AR26" s="30"/>
      <c r="AS26" s="30"/>
      <c r="AT26" s="73"/>
      <c r="AV26" s="72"/>
      <c r="AW26" s="30"/>
      <c r="AX26" s="30"/>
      <c r="AY26" s="30"/>
      <c r="AZ26" s="30"/>
      <c r="BA26" s="30"/>
      <c r="BB26" s="30"/>
      <c r="BC26" s="30"/>
      <c r="BD26" s="30"/>
      <c r="BE26" s="30"/>
      <c r="BF26" s="77"/>
      <c r="BG26" s="30"/>
      <c r="BH26" s="30"/>
      <c r="BI26" s="30"/>
      <c r="BJ26" s="30"/>
      <c r="BK26" s="30"/>
      <c r="BL26" s="30"/>
      <c r="BM26" s="30"/>
      <c r="BN26" s="30"/>
      <c r="BO26" s="30"/>
      <c r="BP26" s="73"/>
    </row>
    <row r="27" spans="2:68">
      <c r="B27" s="144"/>
      <c r="C27" s="144"/>
      <c r="D27" s="72"/>
      <c r="E27" s="30"/>
      <c r="F27" s="30"/>
      <c r="G27" s="30"/>
      <c r="H27" s="30"/>
      <c r="I27" s="30"/>
      <c r="J27" s="30"/>
      <c r="K27" s="30"/>
      <c r="L27" s="30"/>
      <c r="M27" s="30"/>
      <c r="N27" s="77"/>
      <c r="O27" s="30"/>
      <c r="P27" s="30"/>
      <c r="Q27" s="30"/>
      <c r="R27" s="30"/>
      <c r="S27" s="30"/>
      <c r="T27" s="30"/>
      <c r="U27" s="30"/>
      <c r="V27" s="30"/>
      <c r="W27" s="30"/>
      <c r="X27" s="73"/>
      <c r="Z27" s="72"/>
      <c r="AA27" s="30"/>
      <c r="AB27" s="30"/>
      <c r="AC27" s="30"/>
      <c r="AD27" s="30"/>
      <c r="AE27" s="30"/>
      <c r="AF27" s="30"/>
      <c r="AG27" s="30"/>
      <c r="AH27" s="30"/>
      <c r="AI27" s="30"/>
      <c r="AJ27" s="77"/>
      <c r="AK27" s="30"/>
      <c r="AL27" s="30"/>
      <c r="AM27" s="30"/>
      <c r="AN27" s="30"/>
      <c r="AO27" s="30"/>
      <c r="AP27" s="30"/>
      <c r="AQ27" s="30"/>
      <c r="AR27" s="30"/>
      <c r="AS27" s="30"/>
      <c r="AT27" s="73"/>
      <c r="AV27" s="72"/>
      <c r="AW27" s="30"/>
      <c r="AX27" s="30"/>
      <c r="AY27" s="30"/>
      <c r="AZ27" s="30"/>
      <c r="BA27" s="30"/>
      <c r="BB27" s="30"/>
      <c r="BC27" s="30"/>
      <c r="BD27" s="30"/>
      <c r="BE27" s="30"/>
      <c r="BF27" s="77"/>
      <c r="BG27" s="30"/>
      <c r="BH27" s="30"/>
      <c r="BI27" s="30"/>
      <c r="BJ27" s="30"/>
      <c r="BK27" s="30"/>
      <c r="BL27" s="30"/>
      <c r="BM27" s="30"/>
      <c r="BN27" s="30"/>
      <c r="BO27" s="30"/>
      <c r="BP27" s="73"/>
    </row>
    <row r="28" spans="2:68">
      <c r="B28" s="157" t="s">
        <v>4868</v>
      </c>
      <c r="C28" s="80" t="str">
        <f>+VLOOKUP(C29,d!$S$8:$T$31,2,FALSE)</f>
        <v>⑤</v>
      </c>
      <c r="D28" s="72"/>
      <c r="E28" s="30"/>
      <c r="F28" s="30"/>
      <c r="G28" s="30"/>
      <c r="H28" s="30"/>
      <c r="I28" s="30"/>
      <c r="J28" s="30"/>
      <c r="K28" s="30"/>
      <c r="L28" s="30"/>
      <c r="M28" s="30"/>
      <c r="N28" s="77"/>
      <c r="O28" s="30"/>
      <c r="P28" s="30"/>
      <c r="Q28" s="30"/>
      <c r="R28" s="30"/>
      <c r="S28" s="30"/>
      <c r="T28" s="30"/>
      <c r="U28" s="30"/>
      <c r="V28" s="30"/>
      <c r="W28" s="30"/>
      <c r="X28" s="73"/>
      <c r="Z28" s="72"/>
      <c r="AA28" s="30"/>
      <c r="AB28" s="30"/>
      <c r="AC28" s="30"/>
      <c r="AD28" s="30"/>
      <c r="AE28" s="30"/>
      <c r="AF28" s="30"/>
      <c r="AG28" s="30"/>
      <c r="AH28" s="30"/>
      <c r="AI28" s="30"/>
      <c r="AJ28" s="77"/>
      <c r="AK28" s="30"/>
      <c r="AL28" s="30"/>
      <c r="AM28" s="30"/>
      <c r="AN28" s="30"/>
      <c r="AO28" s="30"/>
      <c r="AP28" s="30"/>
      <c r="AQ28" s="30"/>
      <c r="AR28" s="30"/>
      <c r="AS28" s="30"/>
      <c r="AT28" s="73"/>
      <c r="AV28" s="72"/>
      <c r="AW28" s="30"/>
      <c r="AX28" s="30"/>
      <c r="AY28" s="30"/>
      <c r="AZ28" s="30"/>
      <c r="BA28" s="30"/>
      <c r="BB28" s="30"/>
      <c r="BC28" s="30"/>
      <c r="BD28" s="30"/>
      <c r="BE28" s="30"/>
      <c r="BF28" s="77"/>
      <c r="BG28" s="30"/>
      <c r="BH28" s="30"/>
      <c r="BI28" s="30"/>
      <c r="BJ28" s="30"/>
      <c r="BK28" s="30"/>
      <c r="BL28" s="30"/>
      <c r="BM28" s="30"/>
      <c r="BN28" s="30"/>
      <c r="BO28" s="30"/>
      <c r="BP28" s="73"/>
    </row>
    <row r="29" spans="2:68" ht="18.75" customHeight="1">
      <c r="B29" s="158"/>
      <c r="C29" s="155" t="str">
        <f>+分析ツール!$C$29</f>
        <v>給水収益</v>
      </c>
      <c r="D29" s="72"/>
      <c r="E29" s="30"/>
      <c r="F29" s="30"/>
      <c r="G29" s="30"/>
      <c r="H29" s="30"/>
      <c r="I29" s="30"/>
      <c r="J29" s="30"/>
      <c r="K29" s="30"/>
      <c r="L29" s="30"/>
      <c r="M29" s="30"/>
      <c r="N29" s="77"/>
      <c r="O29" s="30"/>
      <c r="P29" s="30"/>
      <c r="Q29" s="30"/>
      <c r="R29" s="30"/>
      <c r="S29" s="30"/>
      <c r="T29" s="30"/>
      <c r="U29" s="30"/>
      <c r="V29" s="30"/>
      <c r="W29" s="30"/>
      <c r="X29" s="73"/>
      <c r="Z29" s="72"/>
      <c r="AA29" s="30"/>
      <c r="AB29" s="30"/>
      <c r="AC29" s="30"/>
      <c r="AD29" s="30"/>
      <c r="AE29" s="30"/>
      <c r="AF29" s="30"/>
      <c r="AG29" s="30"/>
      <c r="AH29" s="30"/>
      <c r="AI29" s="30"/>
      <c r="AJ29" s="77"/>
      <c r="AK29" s="30"/>
      <c r="AL29" s="30"/>
      <c r="AM29" s="30"/>
      <c r="AN29" s="30"/>
      <c r="AO29" s="30"/>
      <c r="AP29" s="30"/>
      <c r="AQ29" s="30"/>
      <c r="AR29" s="30"/>
      <c r="AS29" s="30"/>
      <c r="AT29" s="73"/>
      <c r="AV29" s="72"/>
      <c r="AW29" s="30"/>
      <c r="AX29" s="30"/>
      <c r="AY29" s="30"/>
      <c r="AZ29" s="30"/>
      <c r="BA29" s="30"/>
      <c r="BB29" s="30"/>
      <c r="BC29" s="30"/>
      <c r="BD29" s="30"/>
      <c r="BE29" s="30"/>
      <c r="BF29" s="77"/>
      <c r="BG29" s="30"/>
      <c r="BH29" s="30"/>
      <c r="BI29" s="30"/>
      <c r="BJ29" s="30"/>
      <c r="BK29" s="30"/>
      <c r="BL29" s="30"/>
      <c r="BM29" s="30"/>
      <c r="BN29" s="30"/>
      <c r="BO29" s="30"/>
      <c r="BP29" s="73"/>
    </row>
    <row r="30" spans="2:68">
      <c r="B30" s="158"/>
      <c r="C30" s="155"/>
      <c r="D30" s="72"/>
      <c r="E30" s="30"/>
      <c r="F30" s="30"/>
      <c r="G30" s="30"/>
      <c r="H30" s="30"/>
      <c r="I30" s="30"/>
      <c r="J30" s="30"/>
      <c r="K30" s="30"/>
      <c r="L30" s="30"/>
      <c r="M30" s="30"/>
      <c r="N30" s="77"/>
      <c r="O30" s="30"/>
      <c r="P30" s="30"/>
      <c r="Q30" s="30"/>
      <c r="R30" s="30"/>
      <c r="S30" s="30"/>
      <c r="T30" s="30"/>
      <c r="U30" s="30"/>
      <c r="V30" s="30"/>
      <c r="W30" s="30"/>
      <c r="X30" s="73"/>
      <c r="Z30" s="72"/>
      <c r="AA30" s="30"/>
      <c r="AB30" s="30"/>
      <c r="AC30" s="30"/>
      <c r="AD30" s="30"/>
      <c r="AE30" s="30"/>
      <c r="AF30" s="30"/>
      <c r="AG30" s="30"/>
      <c r="AH30" s="30"/>
      <c r="AI30" s="30"/>
      <c r="AJ30" s="77"/>
      <c r="AK30" s="30"/>
      <c r="AL30" s="30"/>
      <c r="AM30" s="30"/>
      <c r="AN30" s="30"/>
      <c r="AO30" s="30"/>
      <c r="AP30" s="30"/>
      <c r="AQ30" s="30"/>
      <c r="AR30" s="30"/>
      <c r="AS30" s="30"/>
      <c r="AT30" s="73"/>
      <c r="AV30" s="72"/>
      <c r="AW30" s="30"/>
      <c r="AX30" s="30"/>
      <c r="AY30" s="30"/>
      <c r="AZ30" s="30"/>
      <c r="BA30" s="30"/>
      <c r="BB30" s="30"/>
      <c r="BC30" s="30"/>
      <c r="BD30" s="30"/>
      <c r="BE30" s="30"/>
      <c r="BF30" s="77"/>
      <c r="BG30" s="30"/>
      <c r="BH30" s="30"/>
      <c r="BI30" s="30"/>
      <c r="BJ30" s="30"/>
      <c r="BK30" s="30"/>
      <c r="BL30" s="30"/>
      <c r="BM30" s="30"/>
      <c r="BN30" s="30"/>
      <c r="BO30" s="30"/>
      <c r="BP30" s="73"/>
    </row>
    <row r="31" spans="2:68">
      <c r="B31" s="158"/>
      <c r="C31" s="155"/>
      <c r="D31" s="72"/>
      <c r="E31" s="30"/>
      <c r="F31" s="30"/>
      <c r="G31" s="30"/>
      <c r="H31" s="30"/>
      <c r="I31" s="30"/>
      <c r="J31" s="30"/>
      <c r="K31" s="30"/>
      <c r="L31" s="30"/>
      <c r="M31" s="30"/>
      <c r="N31" s="77"/>
      <c r="O31" s="30"/>
      <c r="P31" s="30"/>
      <c r="Q31" s="30"/>
      <c r="R31" s="30"/>
      <c r="S31" s="30"/>
      <c r="T31" s="30"/>
      <c r="U31" s="30"/>
      <c r="V31" s="30"/>
      <c r="W31" s="30"/>
      <c r="X31" s="73"/>
      <c r="Z31" s="72"/>
      <c r="AA31" s="30"/>
      <c r="AB31" s="30"/>
      <c r="AC31" s="30"/>
      <c r="AD31" s="30"/>
      <c r="AE31" s="30"/>
      <c r="AF31" s="30"/>
      <c r="AG31" s="30"/>
      <c r="AH31" s="30"/>
      <c r="AI31" s="30"/>
      <c r="AJ31" s="77"/>
      <c r="AK31" s="30"/>
      <c r="AL31" s="30"/>
      <c r="AM31" s="30"/>
      <c r="AN31" s="30"/>
      <c r="AO31" s="30"/>
      <c r="AP31" s="30"/>
      <c r="AQ31" s="30"/>
      <c r="AR31" s="30"/>
      <c r="AS31" s="30"/>
      <c r="AT31" s="73"/>
      <c r="AV31" s="72"/>
      <c r="AW31" s="30"/>
      <c r="AX31" s="30"/>
      <c r="AY31" s="30"/>
      <c r="AZ31" s="30"/>
      <c r="BA31" s="30"/>
      <c r="BB31" s="30"/>
      <c r="BC31" s="30"/>
      <c r="BD31" s="30"/>
      <c r="BE31" s="30"/>
      <c r="BF31" s="77"/>
      <c r="BG31" s="30"/>
      <c r="BH31" s="30"/>
      <c r="BI31" s="30"/>
      <c r="BJ31" s="30"/>
      <c r="BK31" s="30"/>
      <c r="BL31" s="30"/>
      <c r="BM31" s="30"/>
      <c r="BN31" s="30"/>
      <c r="BO31" s="30"/>
      <c r="BP31" s="73"/>
    </row>
    <row r="32" spans="2:68">
      <c r="B32" s="158"/>
      <c r="C32" s="155"/>
      <c r="D32" s="72"/>
      <c r="E32" s="30"/>
      <c r="F32" s="30"/>
      <c r="G32" s="30"/>
      <c r="H32" s="30"/>
      <c r="I32" s="30"/>
      <c r="J32" s="30"/>
      <c r="K32" s="30"/>
      <c r="L32" s="30"/>
      <c r="M32" s="30"/>
      <c r="N32" s="77"/>
      <c r="O32" s="30"/>
      <c r="P32" s="30"/>
      <c r="Q32" s="30"/>
      <c r="R32" s="30"/>
      <c r="S32" s="30"/>
      <c r="T32" s="30"/>
      <c r="U32" s="30"/>
      <c r="V32" s="30"/>
      <c r="W32" s="30"/>
      <c r="X32" s="73"/>
      <c r="Z32" s="72"/>
      <c r="AA32" s="30"/>
      <c r="AB32" s="30"/>
      <c r="AC32" s="30"/>
      <c r="AD32" s="30"/>
      <c r="AE32" s="30"/>
      <c r="AF32" s="30"/>
      <c r="AG32" s="30"/>
      <c r="AH32" s="30"/>
      <c r="AI32" s="30"/>
      <c r="AJ32" s="77"/>
      <c r="AK32" s="30"/>
      <c r="AL32" s="30"/>
      <c r="AM32" s="30"/>
      <c r="AN32" s="30"/>
      <c r="AO32" s="30"/>
      <c r="AP32" s="30"/>
      <c r="AQ32" s="30"/>
      <c r="AR32" s="30"/>
      <c r="AS32" s="30"/>
      <c r="AT32" s="73"/>
      <c r="AV32" s="72"/>
      <c r="AW32" s="30"/>
      <c r="AX32" s="30"/>
      <c r="AY32" s="30"/>
      <c r="AZ32" s="30"/>
      <c r="BA32" s="30"/>
      <c r="BB32" s="30"/>
      <c r="BC32" s="30"/>
      <c r="BD32" s="30"/>
      <c r="BE32" s="30"/>
      <c r="BF32" s="77"/>
      <c r="BG32" s="30"/>
      <c r="BH32" s="30"/>
      <c r="BI32" s="30"/>
      <c r="BJ32" s="30"/>
      <c r="BK32" s="30"/>
      <c r="BL32" s="30"/>
      <c r="BM32" s="30"/>
      <c r="BN32" s="30"/>
      <c r="BO32" s="30"/>
      <c r="BP32" s="73"/>
    </row>
    <row r="33" spans="2:68">
      <c r="B33" s="158"/>
      <c r="C33" s="155"/>
      <c r="D33" s="72"/>
      <c r="E33" s="30"/>
      <c r="F33" s="30"/>
      <c r="G33" s="30"/>
      <c r="H33" s="30"/>
      <c r="I33" s="30"/>
      <c r="J33" s="30"/>
      <c r="K33" s="30"/>
      <c r="L33" s="30"/>
      <c r="M33" s="30"/>
      <c r="N33" s="77"/>
      <c r="O33" s="30"/>
      <c r="P33" s="30"/>
      <c r="Q33" s="30"/>
      <c r="R33" s="30"/>
      <c r="S33" s="30"/>
      <c r="T33" s="30"/>
      <c r="U33" s="30"/>
      <c r="V33" s="30"/>
      <c r="W33" s="30"/>
      <c r="X33" s="73"/>
      <c r="Z33" s="72"/>
      <c r="AA33" s="30"/>
      <c r="AB33" s="30"/>
      <c r="AC33" s="30"/>
      <c r="AD33" s="30"/>
      <c r="AE33" s="30"/>
      <c r="AF33" s="30"/>
      <c r="AG33" s="30"/>
      <c r="AH33" s="30"/>
      <c r="AI33" s="30"/>
      <c r="AJ33" s="77"/>
      <c r="AK33" s="30"/>
      <c r="AL33" s="30"/>
      <c r="AM33" s="30"/>
      <c r="AN33" s="30"/>
      <c r="AO33" s="30"/>
      <c r="AP33" s="30"/>
      <c r="AQ33" s="30"/>
      <c r="AR33" s="30"/>
      <c r="AS33" s="30"/>
      <c r="AT33" s="73"/>
      <c r="AV33" s="72"/>
      <c r="AW33" s="30"/>
      <c r="AX33" s="30"/>
      <c r="AY33" s="30"/>
      <c r="AZ33" s="30"/>
      <c r="BA33" s="30"/>
      <c r="BB33" s="30"/>
      <c r="BC33" s="30"/>
      <c r="BD33" s="30"/>
      <c r="BE33" s="30"/>
      <c r="BF33" s="77"/>
      <c r="BG33" s="30"/>
      <c r="BH33" s="30"/>
      <c r="BI33" s="30"/>
      <c r="BJ33" s="30"/>
      <c r="BK33" s="30"/>
      <c r="BL33" s="30"/>
      <c r="BM33" s="30"/>
      <c r="BN33" s="30"/>
      <c r="BO33" s="30"/>
      <c r="BP33" s="73"/>
    </row>
    <row r="34" spans="2:68">
      <c r="B34" s="158"/>
      <c r="C34" s="155"/>
      <c r="D34" s="72"/>
      <c r="E34" s="30"/>
      <c r="F34" s="30"/>
      <c r="G34" s="30"/>
      <c r="H34" s="30"/>
      <c r="I34" s="30"/>
      <c r="J34" s="30"/>
      <c r="K34" s="30"/>
      <c r="L34" s="30"/>
      <c r="M34" s="30"/>
      <c r="N34" s="77"/>
      <c r="O34" s="30"/>
      <c r="P34" s="30"/>
      <c r="Q34" s="30"/>
      <c r="R34" s="30"/>
      <c r="S34" s="30"/>
      <c r="T34" s="30"/>
      <c r="U34" s="30"/>
      <c r="V34" s="30"/>
      <c r="W34" s="30"/>
      <c r="X34" s="73"/>
      <c r="Z34" s="72"/>
      <c r="AA34" s="30"/>
      <c r="AB34" s="30"/>
      <c r="AC34" s="30"/>
      <c r="AD34" s="30"/>
      <c r="AE34" s="30"/>
      <c r="AF34" s="30"/>
      <c r="AG34" s="30"/>
      <c r="AH34" s="30"/>
      <c r="AI34" s="30"/>
      <c r="AJ34" s="77"/>
      <c r="AK34" s="30"/>
      <c r="AL34" s="30"/>
      <c r="AM34" s="30"/>
      <c r="AN34" s="30"/>
      <c r="AO34" s="30"/>
      <c r="AP34" s="30"/>
      <c r="AQ34" s="30"/>
      <c r="AR34" s="30"/>
      <c r="AS34" s="30"/>
      <c r="AT34" s="73"/>
      <c r="AV34" s="72"/>
      <c r="AW34" s="30"/>
      <c r="AX34" s="30"/>
      <c r="AY34" s="30"/>
      <c r="AZ34" s="30"/>
      <c r="BA34" s="30"/>
      <c r="BB34" s="30"/>
      <c r="BC34" s="30"/>
      <c r="BD34" s="30"/>
      <c r="BE34" s="30"/>
      <c r="BF34" s="77"/>
      <c r="BG34" s="30"/>
      <c r="BH34" s="30"/>
      <c r="BI34" s="30"/>
      <c r="BJ34" s="30"/>
      <c r="BK34" s="30"/>
      <c r="BL34" s="30"/>
      <c r="BM34" s="30"/>
      <c r="BN34" s="30"/>
      <c r="BO34" s="30"/>
      <c r="BP34" s="73"/>
    </row>
    <row r="35" spans="2:68">
      <c r="B35" s="158"/>
      <c r="C35" s="155"/>
      <c r="D35" s="72"/>
      <c r="E35" s="30"/>
      <c r="F35" s="30"/>
      <c r="G35" s="30"/>
      <c r="H35" s="30"/>
      <c r="I35" s="30"/>
      <c r="J35" s="30"/>
      <c r="K35" s="30"/>
      <c r="L35" s="30"/>
      <c r="M35" s="30"/>
      <c r="N35" s="77"/>
      <c r="O35" s="30"/>
      <c r="P35" s="30"/>
      <c r="Q35" s="30"/>
      <c r="R35" s="30"/>
      <c r="S35" s="30"/>
      <c r="T35" s="30"/>
      <c r="U35" s="30"/>
      <c r="V35" s="30"/>
      <c r="W35" s="30"/>
      <c r="X35" s="73"/>
      <c r="Z35" s="72"/>
      <c r="AA35" s="30"/>
      <c r="AB35" s="30"/>
      <c r="AC35" s="30"/>
      <c r="AD35" s="30"/>
      <c r="AE35" s="30"/>
      <c r="AF35" s="30"/>
      <c r="AG35" s="30"/>
      <c r="AH35" s="30"/>
      <c r="AI35" s="30"/>
      <c r="AJ35" s="77"/>
      <c r="AK35" s="30"/>
      <c r="AL35" s="30"/>
      <c r="AM35" s="30"/>
      <c r="AN35" s="30"/>
      <c r="AO35" s="30"/>
      <c r="AP35" s="30"/>
      <c r="AQ35" s="30"/>
      <c r="AR35" s="30"/>
      <c r="AS35" s="30"/>
      <c r="AT35" s="73"/>
      <c r="AV35" s="72"/>
      <c r="AW35" s="30"/>
      <c r="AX35" s="30"/>
      <c r="AY35" s="30"/>
      <c r="AZ35" s="30"/>
      <c r="BA35" s="30"/>
      <c r="BB35" s="30"/>
      <c r="BC35" s="30"/>
      <c r="BD35" s="30"/>
      <c r="BE35" s="30"/>
      <c r="BF35" s="77"/>
      <c r="BG35" s="30"/>
      <c r="BH35" s="30"/>
      <c r="BI35" s="30"/>
      <c r="BJ35" s="30"/>
      <c r="BK35" s="30"/>
      <c r="BL35" s="30"/>
      <c r="BM35" s="30"/>
      <c r="BN35" s="30"/>
      <c r="BO35" s="30"/>
      <c r="BP35" s="73"/>
    </row>
    <row r="36" spans="2:68">
      <c r="B36" s="158"/>
      <c r="C36" s="155"/>
      <c r="D36" s="72"/>
      <c r="E36" s="30"/>
      <c r="F36" s="30"/>
      <c r="G36" s="30"/>
      <c r="H36" s="30"/>
      <c r="I36" s="30"/>
      <c r="J36" s="30"/>
      <c r="K36" s="30"/>
      <c r="L36" s="30"/>
      <c r="M36" s="30"/>
      <c r="N36" s="77"/>
      <c r="O36" s="30"/>
      <c r="P36" s="30"/>
      <c r="Q36" s="30"/>
      <c r="R36" s="30"/>
      <c r="S36" s="30"/>
      <c r="T36" s="30"/>
      <c r="U36" s="30"/>
      <c r="V36" s="30"/>
      <c r="W36" s="30"/>
      <c r="X36" s="73"/>
      <c r="Z36" s="72"/>
      <c r="AA36" s="30"/>
      <c r="AB36" s="30"/>
      <c r="AC36" s="30"/>
      <c r="AD36" s="30"/>
      <c r="AE36" s="30"/>
      <c r="AF36" s="30"/>
      <c r="AG36" s="30"/>
      <c r="AH36" s="30"/>
      <c r="AI36" s="30"/>
      <c r="AJ36" s="77"/>
      <c r="AK36" s="30"/>
      <c r="AL36" s="30"/>
      <c r="AM36" s="30"/>
      <c r="AN36" s="30"/>
      <c r="AO36" s="30"/>
      <c r="AP36" s="30"/>
      <c r="AQ36" s="30"/>
      <c r="AR36" s="30"/>
      <c r="AS36" s="30"/>
      <c r="AT36" s="73"/>
      <c r="AV36" s="72"/>
      <c r="AW36" s="30"/>
      <c r="AX36" s="30"/>
      <c r="AY36" s="30"/>
      <c r="AZ36" s="30"/>
      <c r="BA36" s="30"/>
      <c r="BB36" s="30"/>
      <c r="BC36" s="30"/>
      <c r="BD36" s="30"/>
      <c r="BE36" s="30"/>
      <c r="BF36" s="77"/>
      <c r="BG36" s="30"/>
      <c r="BH36" s="30"/>
      <c r="BI36" s="30"/>
      <c r="BJ36" s="30"/>
      <c r="BK36" s="30"/>
      <c r="BL36" s="30"/>
      <c r="BM36" s="30"/>
      <c r="BN36" s="30"/>
      <c r="BO36" s="30"/>
      <c r="BP36" s="73"/>
    </row>
    <row r="37" spans="2:68">
      <c r="B37" s="158"/>
      <c r="C37" s="155"/>
      <c r="D37" s="72"/>
      <c r="E37" s="30"/>
      <c r="F37" s="30"/>
      <c r="G37" s="30"/>
      <c r="H37" s="30"/>
      <c r="I37" s="30"/>
      <c r="J37" s="30"/>
      <c r="K37" s="30"/>
      <c r="L37" s="30"/>
      <c r="M37" s="30"/>
      <c r="N37" s="77"/>
      <c r="O37" s="30"/>
      <c r="P37" s="30"/>
      <c r="Q37" s="30"/>
      <c r="R37" s="30"/>
      <c r="S37" s="30"/>
      <c r="T37" s="30"/>
      <c r="U37" s="30"/>
      <c r="V37" s="30"/>
      <c r="W37" s="30"/>
      <c r="X37" s="73"/>
      <c r="Z37" s="72"/>
      <c r="AA37" s="30"/>
      <c r="AB37" s="30"/>
      <c r="AC37" s="30"/>
      <c r="AD37" s="30"/>
      <c r="AE37" s="30"/>
      <c r="AF37" s="30"/>
      <c r="AG37" s="30"/>
      <c r="AH37" s="30"/>
      <c r="AI37" s="30"/>
      <c r="AJ37" s="77"/>
      <c r="AK37" s="30"/>
      <c r="AL37" s="30"/>
      <c r="AM37" s="30"/>
      <c r="AN37" s="30"/>
      <c r="AO37" s="30"/>
      <c r="AP37" s="30"/>
      <c r="AQ37" s="30"/>
      <c r="AR37" s="30"/>
      <c r="AS37" s="30"/>
      <c r="AT37" s="73"/>
      <c r="AV37" s="72"/>
      <c r="AW37" s="30"/>
      <c r="AX37" s="30"/>
      <c r="AY37" s="30"/>
      <c r="AZ37" s="30"/>
      <c r="BA37" s="30"/>
      <c r="BB37" s="30"/>
      <c r="BC37" s="30"/>
      <c r="BD37" s="30"/>
      <c r="BE37" s="30"/>
      <c r="BF37" s="77"/>
      <c r="BG37" s="30"/>
      <c r="BH37" s="30"/>
      <c r="BI37" s="30"/>
      <c r="BJ37" s="30"/>
      <c r="BK37" s="30"/>
      <c r="BL37" s="30"/>
      <c r="BM37" s="30"/>
      <c r="BN37" s="30"/>
      <c r="BO37" s="30"/>
      <c r="BP37" s="73"/>
    </row>
    <row r="38" spans="2:68">
      <c r="B38" s="158"/>
      <c r="C38" s="155"/>
      <c r="D38" s="72"/>
      <c r="E38" s="30"/>
      <c r="F38" s="30"/>
      <c r="G38" s="30"/>
      <c r="H38" s="30"/>
      <c r="I38" s="30"/>
      <c r="J38" s="30"/>
      <c r="K38" s="30"/>
      <c r="L38" s="30"/>
      <c r="M38" s="30"/>
      <c r="N38" s="77"/>
      <c r="O38" s="30"/>
      <c r="P38" s="30"/>
      <c r="Q38" s="30"/>
      <c r="R38" s="30"/>
      <c r="S38" s="30"/>
      <c r="T38" s="30"/>
      <c r="U38" s="30"/>
      <c r="V38" s="30"/>
      <c r="W38" s="30"/>
      <c r="X38" s="73"/>
      <c r="Z38" s="72"/>
      <c r="AA38" s="30"/>
      <c r="AB38" s="30"/>
      <c r="AC38" s="30"/>
      <c r="AD38" s="30"/>
      <c r="AE38" s="30"/>
      <c r="AF38" s="30"/>
      <c r="AG38" s="30"/>
      <c r="AH38" s="30"/>
      <c r="AI38" s="30"/>
      <c r="AJ38" s="77"/>
      <c r="AK38" s="30"/>
      <c r="AL38" s="30"/>
      <c r="AM38" s="30"/>
      <c r="AN38" s="30"/>
      <c r="AO38" s="30"/>
      <c r="AP38" s="30"/>
      <c r="AQ38" s="30"/>
      <c r="AR38" s="30"/>
      <c r="AS38" s="30"/>
      <c r="AT38" s="73"/>
      <c r="AV38" s="72"/>
      <c r="AW38" s="30"/>
      <c r="AX38" s="30"/>
      <c r="AY38" s="30"/>
      <c r="AZ38" s="30"/>
      <c r="BA38" s="30"/>
      <c r="BB38" s="30"/>
      <c r="BC38" s="30"/>
      <c r="BD38" s="30"/>
      <c r="BE38" s="30"/>
      <c r="BF38" s="77"/>
      <c r="BG38" s="30"/>
      <c r="BH38" s="30"/>
      <c r="BI38" s="30"/>
      <c r="BJ38" s="30"/>
      <c r="BK38" s="30"/>
      <c r="BL38" s="30"/>
      <c r="BM38" s="30"/>
      <c r="BN38" s="30"/>
      <c r="BO38" s="30"/>
      <c r="BP38" s="73"/>
    </row>
    <row r="39" spans="2:68">
      <c r="B39" s="158"/>
      <c r="C39" s="155"/>
      <c r="D39" s="72"/>
      <c r="E39" s="30"/>
      <c r="F39" s="30"/>
      <c r="G39" s="30"/>
      <c r="H39" s="30"/>
      <c r="I39" s="30"/>
      <c r="J39" s="30"/>
      <c r="K39" s="30"/>
      <c r="L39" s="30"/>
      <c r="M39" s="30"/>
      <c r="N39" s="77"/>
      <c r="O39" s="30"/>
      <c r="P39" s="30"/>
      <c r="Q39" s="30"/>
      <c r="R39" s="30"/>
      <c r="S39" s="30"/>
      <c r="T39" s="30"/>
      <c r="U39" s="30"/>
      <c r="V39" s="30"/>
      <c r="W39" s="30"/>
      <c r="X39" s="73"/>
      <c r="Z39" s="72"/>
      <c r="AA39" s="30"/>
      <c r="AB39" s="30"/>
      <c r="AC39" s="30"/>
      <c r="AD39" s="30"/>
      <c r="AE39" s="30"/>
      <c r="AF39" s="30"/>
      <c r="AG39" s="30"/>
      <c r="AH39" s="30"/>
      <c r="AI39" s="30"/>
      <c r="AJ39" s="77"/>
      <c r="AK39" s="30"/>
      <c r="AL39" s="30"/>
      <c r="AM39" s="30"/>
      <c r="AN39" s="30"/>
      <c r="AO39" s="30"/>
      <c r="AP39" s="30"/>
      <c r="AQ39" s="30"/>
      <c r="AR39" s="30"/>
      <c r="AS39" s="30"/>
      <c r="AT39" s="73"/>
      <c r="AV39" s="72"/>
      <c r="AW39" s="30"/>
      <c r="AX39" s="30"/>
      <c r="AY39" s="30"/>
      <c r="AZ39" s="30"/>
      <c r="BA39" s="30"/>
      <c r="BB39" s="30"/>
      <c r="BC39" s="30"/>
      <c r="BD39" s="30"/>
      <c r="BE39" s="30"/>
      <c r="BF39" s="77"/>
      <c r="BG39" s="30"/>
      <c r="BH39" s="30"/>
      <c r="BI39" s="30"/>
      <c r="BJ39" s="30"/>
      <c r="BK39" s="30"/>
      <c r="BL39" s="30"/>
      <c r="BM39" s="30"/>
      <c r="BN39" s="30"/>
      <c r="BO39" s="30"/>
      <c r="BP39" s="73"/>
    </row>
    <row r="40" spans="2:68">
      <c r="B40" s="158"/>
      <c r="C40" s="155"/>
      <c r="D40" s="72"/>
      <c r="E40" s="30"/>
      <c r="F40" s="30"/>
      <c r="G40" s="30"/>
      <c r="H40" s="30"/>
      <c r="I40" s="30"/>
      <c r="J40" s="30"/>
      <c r="K40" s="30"/>
      <c r="L40" s="30"/>
      <c r="M40" s="30"/>
      <c r="N40" s="77"/>
      <c r="O40" s="30"/>
      <c r="P40" s="30"/>
      <c r="Q40" s="30"/>
      <c r="R40" s="30"/>
      <c r="S40" s="30"/>
      <c r="T40" s="30"/>
      <c r="U40" s="30"/>
      <c r="V40" s="30"/>
      <c r="W40" s="30"/>
      <c r="X40" s="73"/>
      <c r="Z40" s="72"/>
      <c r="AA40" s="30"/>
      <c r="AB40" s="30"/>
      <c r="AC40" s="30"/>
      <c r="AD40" s="30"/>
      <c r="AE40" s="30"/>
      <c r="AF40" s="30"/>
      <c r="AG40" s="30"/>
      <c r="AH40" s="30"/>
      <c r="AI40" s="30"/>
      <c r="AJ40" s="77"/>
      <c r="AK40" s="30"/>
      <c r="AL40" s="30"/>
      <c r="AM40" s="30"/>
      <c r="AN40" s="30"/>
      <c r="AO40" s="30"/>
      <c r="AP40" s="30"/>
      <c r="AQ40" s="30"/>
      <c r="AR40" s="30"/>
      <c r="AS40" s="30"/>
      <c r="AT40" s="73"/>
      <c r="AV40" s="72"/>
      <c r="AW40" s="30"/>
      <c r="AX40" s="30"/>
      <c r="AY40" s="30"/>
      <c r="AZ40" s="30"/>
      <c r="BA40" s="30"/>
      <c r="BB40" s="30"/>
      <c r="BC40" s="30"/>
      <c r="BD40" s="30"/>
      <c r="BE40" s="30"/>
      <c r="BF40" s="77"/>
      <c r="BG40" s="30"/>
      <c r="BH40" s="30"/>
      <c r="BI40" s="30"/>
      <c r="BJ40" s="30"/>
      <c r="BK40" s="30"/>
      <c r="BL40" s="30"/>
      <c r="BM40" s="30"/>
      <c r="BN40" s="30"/>
      <c r="BO40" s="30"/>
      <c r="BP40" s="73"/>
    </row>
    <row r="41" spans="2:68">
      <c r="B41" s="158"/>
      <c r="C41" s="155"/>
      <c r="D41" s="72"/>
      <c r="E41" s="30"/>
      <c r="F41" s="30"/>
      <c r="G41" s="30"/>
      <c r="H41" s="30"/>
      <c r="I41" s="30"/>
      <c r="J41" s="30"/>
      <c r="K41" s="30"/>
      <c r="L41" s="30"/>
      <c r="M41" s="30"/>
      <c r="N41" s="77"/>
      <c r="O41" s="30"/>
      <c r="P41" s="30"/>
      <c r="Q41" s="30"/>
      <c r="R41" s="30"/>
      <c r="S41" s="30"/>
      <c r="T41" s="30"/>
      <c r="U41" s="30"/>
      <c r="V41" s="30"/>
      <c r="W41" s="30"/>
      <c r="X41" s="73"/>
      <c r="Z41" s="72"/>
      <c r="AA41" s="30"/>
      <c r="AB41" s="30"/>
      <c r="AC41" s="30"/>
      <c r="AD41" s="30"/>
      <c r="AE41" s="30"/>
      <c r="AF41" s="30"/>
      <c r="AG41" s="30"/>
      <c r="AH41" s="30"/>
      <c r="AI41" s="30"/>
      <c r="AJ41" s="77"/>
      <c r="AK41" s="30"/>
      <c r="AL41" s="30"/>
      <c r="AM41" s="30"/>
      <c r="AN41" s="30"/>
      <c r="AO41" s="30"/>
      <c r="AP41" s="30"/>
      <c r="AQ41" s="30"/>
      <c r="AR41" s="30"/>
      <c r="AS41" s="30"/>
      <c r="AT41" s="73"/>
      <c r="AV41" s="72"/>
      <c r="AW41" s="30"/>
      <c r="AX41" s="30"/>
      <c r="AY41" s="30"/>
      <c r="AZ41" s="30"/>
      <c r="BA41" s="30"/>
      <c r="BB41" s="30"/>
      <c r="BC41" s="30"/>
      <c r="BD41" s="30"/>
      <c r="BE41" s="30"/>
      <c r="BF41" s="77"/>
      <c r="BG41" s="30"/>
      <c r="BH41" s="30"/>
      <c r="BI41" s="30"/>
      <c r="BJ41" s="30"/>
      <c r="BK41" s="30"/>
      <c r="BL41" s="30"/>
      <c r="BM41" s="30"/>
      <c r="BN41" s="30"/>
      <c r="BO41" s="30"/>
      <c r="BP41" s="73"/>
    </row>
    <row r="42" spans="2:68">
      <c r="B42" s="158"/>
      <c r="C42" s="155"/>
      <c r="D42" s="72"/>
      <c r="E42" s="30"/>
      <c r="F42" s="30"/>
      <c r="G42" s="30"/>
      <c r="H42" s="30"/>
      <c r="I42" s="30"/>
      <c r="J42" s="30"/>
      <c r="K42" s="30"/>
      <c r="L42" s="30"/>
      <c r="M42" s="30"/>
      <c r="N42" s="77"/>
      <c r="O42" s="30"/>
      <c r="P42" s="30"/>
      <c r="Q42" s="30"/>
      <c r="R42" s="30"/>
      <c r="S42" s="30"/>
      <c r="T42" s="30"/>
      <c r="U42" s="30"/>
      <c r="V42" s="30"/>
      <c r="W42" s="30"/>
      <c r="X42" s="73"/>
      <c r="Z42" s="72"/>
      <c r="AA42" s="30"/>
      <c r="AB42" s="30"/>
      <c r="AC42" s="30"/>
      <c r="AD42" s="30"/>
      <c r="AE42" s="30"/>
      <c r="AF42" s="30"/>
      <c r="AG42" s="30"/>
      <c r="AH42" s="30"/>
      <c r="AI42" s="30"/>
      <c r="AJ42" s="77"/>
      <c r="AK42" s="30"/>
      <c r="AL42" s="30"/>
      <c r="AM42" s="30"/>
      <c r="AN42" s="30"/>
      <c r="AO42" s="30"/>
      <c r="AP42" s="30"/>
      <c r="AQ42" s="30"/>
      <c r="AR42" s="30"/>
      <c r="AS42" s="30"/>
      <c r="AT42" s="73"/>
      <c r="AV42" s="72"/>
      <c r="AW42" s="30"/>
      <c r="AX42" s="30"/>
      <c r="AY42" s="30"/>
      <c r="AZ42" s="30"/>
      <c r="BA42" s="30"/>
      <c r="BB42" s="30"/>
      <c r="BC42" s="30"/>
      <c r="BD42" s="30"/>
      <c r="BE42" s="30"/>
      <c r="BF42" s="77"/>
      <c r="BG42" s="30"/>
      <c r="BH42" s="30"/>
      <c r="BI42" s="30"/>
      <c r="BJ42" s="30"/>
      <c r="BK42" s="30"/>
      <c r="BL42" s="30"/>
      <c r="BM42" s="30"/>
      <c r="BN42" s="30"/>
      <c r="BO42" s="30"/>
      <c r="BP42" s="73"/>
    </row>
    <row r="43" spans="2:68">
      <c r="B43" s="159"/>
      <c r="C43" s="156"/>
      <c r="D43" s="74"/>
      <c r="E43" s="75"/>
      <c r="F43" s="75"/>
      <c r="G43" s="75"/>
      <c r="H43" s="75"/>
      <c r="I43" s="75"/>
      <c r="J43" s="75"/>
      <c r="K43" s="75"/>
      <c r="L43" s="75"/>
      <c r="M43" s="75"/>
      <c r="N43" s="78"/>
      <c r="O43" s="75"/>
      <c r="P43" s="75"/>
      <c r="Q43" s="75"/>
      <c r="R43" s="75"/>
      <c r="S43" s="75"/>
      <c r="T43" s="75"/>
      <c r="U43" s="75"/>
      <c r="V43" s="75"/>
      <c r="W43" s="75"/>
      <c r="X43" s="76"/>
      <c r="Z43" s="74"/>
      <c r="AA43" s="75"/>
      <c r="AB43" s="75"/>
      <c r="AC43" s="75"/>
      <c r="AD43" s="75"/>
      <c r="AE43" s="75"/>
      <c r="AF43" s="75"/>
      <c r="AG43" s="75"/>
      <c r="AH43" s="75"/>
      <c r="AI43" s="75"/>
      <c r="AJ43" s="78"/>
      <c r="AK43" s="75"/>
      <c r="AL43" s="75"/>
      <c r="AM43" s="75"/>
      <c r="AN43" s="75"/>
      <c r="AO43" s="75"/>
      <c r="AP43" s="75"/>
      <c r="AQ43" s="75"/>
      <c r="AR43" s="75"/>
      <c r="AS43" s="75"/>
      <c r="AT43" s="76"/>
      <c r="AV43" s="74"/>
      <c r="AW43" s="75"/>
      <c r="AX43" s="75"/>
      <c r="AY43" s="75"/>
      <c r="AZ43" s="75"/>
      <c r="BA43" s="75"/>
      <c r="BB43" s="75"/>
      <c r="BC43" s="75"/>
      <c r="BD43" s="75"/>
      <c r="BE43" s="75"/>
      <c r="BF43" s="78"/>
      <c r="BG43" s="75"/>
      <c r="BH43" s="75"/>
      <c r="BI43" s="75"/>
      <c r="BJ43" s="75"/>
      <c r="BK43" s="75"/>
      <c r="BL43" s="75"/>
      <c r="BM43" s="75"/>
      <c r="BN43" s="75"/>
      <c r="BO43" s="75"/>
      <c r="BP43" s="76"/>
    </row>
    <row r="44" spans="2:68" ht="5.0999999999999996" customHeight="1"/>
    <row r="47" spans="2:68">
      <c r="C47" t="s">
        <v>4866</v>
      </c>
    </row>
    <row r="48" spans="2:68">
      <c r="C48" t="str">
        <f>+C3&amp;C4</f>
        <v>北海道函館市</v>
      </c>
      <c r="E48" t="s">
        <v>4867</v>
      </c>
      <c r="F48" t="s">
        <v>4868</v>
      </c>
    </row>
    <row r="49" spans="3:73">
      <c r="E49">
        <f ca="1">+VLOOKUP(C48,$BK$55:$BL$1474,2,FALSE)</f>
        <v>130</v>
      </c>
      <c r="F49">
        <f ca="1">+VLOOKUP(C48,$BS$55:$BT$1474,2,FALSE)</f>
        <v>3831584</v>
      </c>
    </row>
    <row r="50" spans="3:73">
      <c r="BH50" t="s">
        <v>4910</v>
      </c>
    </row>
    <row r="51" spans="3:73">
      <c r="C51" t="s">
        <v>4906</v>
      </c>
      <c r="AA51" t="s">
        <v>4852</v>
      </c>
    </row>
    <row r="52" spans="3:73">
      <c r="C52" t="s">
        <v>3689</v>
      </c>
      <c r="E52" t="str">
        <f>+VLOOKUP(C11,d!$P$8:$R$31,3,FALSE)</f>
        <v>②職員数（人）</v>
      </c>
      <c r="G52">
        <f>+HLOOKUP(C10,d!$Q$3:$AN$4,2,FALSE)</f>
        <v>2</v>
      </c>
      <c r="H52" t="s">
        <v>4849</v>
      </c>
      <c r="AA52" t="s">
        <v>4853</v>
      </c>
      <c r="AB52" t="str">
        <f>+VLOOKUP(C29,d!$S$8:$U$31,3,FALSE)</f>
        <v>⑤給水収益（千円）</v>
      </c>
      <c r="AD52">
        <f>+HLOOKUP(C28,d!$Q$3:$AN$4,2,FALSE)</f>
        <v>5</v>
      </c>
      <c r="AE52" t="s">
        <v>4849</v>
      </c>
      <c r="BH52" t="s">
        <v>3689</v>
      </c>
      <c r="BJ52" t="str">
        <f>+E52</f>
        <v>②職員数（人）</v>
      </c>
      <c r="BL52">
        <f>+G52</f>
        <v>2</v>
      </c>
      <c r="BM52" t="s">
        <v>4849</v>
      </c>
      <c r="BQ52" t="s">
        <v>4853</v>
      </c>
      <c r="BR52" t="str">
        <f>+AB52</f>
        <v>⑤給水収益（千円）</v>
      </c>
      <c r="BT52">
        <f>+AD52</f>
        <v>5</v>
      </c>
      <c r="BU52" t="s">
        <v>4849</v>
      </c>
    </row>
    <row r="53" spans="3:73" ht="37.5">
      <c r="C53" t="s">
        <v>3690</v>
      </c>
      <c r="E53" s="84" t="s">
        <v>1277</v>
      </c>
      <c r="F53" s="84" t="s">
        <v>3228</v>
      </c>
      <c r="I53" t="s">
        <v>4851</v>
      </c>
      <c r="P53" t="s">
        <v>2978</v>
      </c>
      <c r="T53" t="s">
        <v>3663</v>
      </c>
      <c r="AA53" t="s">
        <v>3690</v>
      </c>
      <c r="AB53" s="84" t="s">
        <v>1277</v>
      </c>
      <c r="AC53" s="84" t="s">
        <v>3228</v>
      </c>
      <c r="AF53" t="s">
        <v>4851</v>
      </c>
      <c r="AL53" t="s">
        <v>2978</v>
      </c>
      <c r="AP53" t="s">
        <v>3663</v>
      </c>
      <c r="AX53" t="s">
        <v>4911</v>
      </c>
      <c r="BH53" t="s">
        <v>3690</v>
      </c>
      <c r="BJ53" s="84" t="s">
        <v>1277</v>
      </c>
      <c r="BK53" s="84" t="s">
        <v>3228</v>
      </c>
      <c r="BQ53" t="s">
        <v>3690</v>
      </c>
      <c r="BR53" s="84" t="s">
        <v>1277</v>
      </c>
      <c r="BS53" s="84" t="s">
        <v>3228</v>
      </c>
    </row>
    <row r="54" spans="3:73">
      <c r="E54" s="84"/>
      <c r="F54" s="84"/>
      <c r="G54" t="str">
        <f>+E52</f>
        <v>②職員数（人）</v>
      </c>
      <c r="K54" t="str">
        <f>+G54</f>
        <v>②職員数（人）</v>
      </c>
      <c r="R54" t="str">
        <f>+G54</f>
        <v>②職員数（人）</v>
      </c>
      <c r="V54" t="str">
        <f>+G54</f>
        <v>②職員数（人）</v>
      </c>
      <c r="AB54" s="84"/>
      <c r="AC54" s="84"/>
      <c r="AD54" t="str">
        <f>+AB52</f>
        <v>⑤給水収益（千円）</v>
      </c>
      <c r="AH54" t="str">
        <f>+AD54</f>
        <v>⑤給水収益（千円）</v>
      </c>
      <c r="AN54" t="str">
        <f>+AD54</f>
        <v>⑤給水収益（千円）</v>
      </c>
      <c r="AR54" t="str">
        <f>+AD54</f>
        <v>⑤給水収益（千円）</v>
      </c>
      <c r="BA54" t="s">
        <v>3229</v>
      </c>
      <c r="BB54" t="s">
        <v>4912</v>
      </c>
      <c r="BC54" t="s">
        <v>4913</v>
      </c>
      <c r="BD54" t="s">
        <v>4914</v>
      </c>
      <c r="BJ54" s="84"/>
      <c r="BK54" s="84"/>
      <c r="BL54" t="str">
        <f>+BJ52</f>
        <v>②職員数（人）</v>
      </c>
      <c r="BR54" s="84"/>
      <c r="BS54" s="84"/>
      <c r="BT54" t="str">
        <f>+BR52</f>
        <v>⑤給水収益（千円）</v>
      </c>
    </row>
    <row r="55" spans="3:73">
      <c r="C55">
        <v>2</v>
      </c>
      <c r="E55" s="30" t="s">
        <v>83</v>
      </c>
      <c r="F55" s="30" t="s">
        <v>3691</v>
      </c>
      <c r="G55">
        <f ca="1">+IF(BD55="OKOK",OFFSET(b!$F$3,C55,$G$52),NA())</f>
        <v>130</v>
      </c>
      <c r="I55" t="s">
        <v>843</v>
      </c>
      <c r="J55" t="s">
        <v>3385</v>
      </c>
      <c r="K55">
        <f ca="1">+IFERROR(VLOOKUP(J55,$F$55:$G$1474,2,FALSE),NA())</f>
        <v>20</v>
      </c>
      <c r="P55" t="s">
        <v>74</v>
      </c>
      <c r="Q55" t="s">
        <v>2927</v>
      </c>
      <c r="R55" t="e">
        <f ca="1">+IFERROR(VLOOKUP(Q55,$F$55:$G$1474,2,FALSE),NA())</f>
        <v>#N/A</v>
      </c>
      <c r="T55" t="s">
        <v>119</v>
      </c>
      <c r="U55" t="s">
        <v>3490</v>
      </c>
      <c r="V55">
        <f ca="1">+IFERROR(VLOOKUP(U55,$F$55:$G$1474,2,FALSE),NA())</f>
        <v>4</v>
      </c>
      <c r="AA55">
        <v>2</v>
      </c>
      <c r="AB55" s="30" t="s">
        <v>83</v>
      </c>
      <c r="AC55" s="30" t="s">
        <v>3691</v>
      </c>
      <c r="AD55">
        <f ca="1">+IF(BD55="OKOK",OFFSET(b!$F$3,AA55,$AD$52),NA())</f>
        <v>3831584</v>
      </c>
      <c r="AF55" t="s">
        <v>843</v>
      </c>
      <c r="AG55" t="s">
        <v>3385</v>
      </c>
      <c r="AH55">
        <f ca="1">+IFERROR(VLOOKUP(AG55,$AC$55:$AD$1474,2,FALSE),NA())</f>
        <v>1301876</v>
      </c>
      <c r="AL55" t="s">
        <v>74</v>
      </c>
      <c r="AM55" t="s">
        <v>2927</v>
      </c>
      <c r="AN55" t="e">
        <f ca="1">+IFERROR(VLOOKUP(AM55,$AC$55:$AD$1474,2,FALSE),NA())</f>
        <v>#N/A</v>
      </c>
      <c r="AP55" t="s">
        <v>119</v>
      </c>
      <c r="AQ55" t="s">
        <v>3490</v>
      </c>
      <c r="AR55">
        <f ca="1">+IFERROR(VLOOKUP(AQ55,$AC$55:$AD$1474,2,FALSE),NA())</f>
        <v>107206</v>
      </c>
      <c r="AX55" t="s">
        <v>0</v>
      </c>
      <c r="AY55" t="s">
        <v>83</v>
      </c>
      <c r="AZ55" t="s">
        <v>3691</v>
      </c>
      <c r="BA55">
        <v>245043</v>
      </c>
      <c r="BB55" s="93" t="str">
        <f>+IF($H$4="人未満",IF(AND(BA55&gt;=$E$4,BA55&lt;$G$4),"OK","NG"),IF(BA55&gt;=$E$4,"OK","NG"))</f>
        <v>OK</v>
      </c>
      <c r="BC55" t="str">
        <f>+IF($J$4="あり",IF($C$3=AX55,"OK","NG"),"OK")</f>
        <v>OK</v>
      </c>
      <c r="BD55" t="str">
        <f>+BB55&amp;BC55</f>
        <v>OKOK</v>
      </c>
      <c r="BH55">
        <v>2</v>
      </c>
      <c r="BJ55" s="30" t="s">
        <v>83</v>
      </c>
      <c r="BK55" s="30" t="s">
        <v>3691</v>
      </c>
      <c r="BL55">
        <f ca="1">+OFFSET(b!$F$3,BH55,$BL$52)</f>
        <v>130</v>
      </c>
      <c r="BQ55">
        <v>2</v>
      </c>
      <c r="BR55" s="30" t="s">
        <v>83</v>
      </c>
      <c r="BS55" s="30" t="s">
        <v>3691</v>
      </c>
      <c r="BT55">
        <f ca="1">+OFFSET(b!$F$3,BQ55,$BT$52)</f>
        <v>3831584</v>
      </c>
    </row>
    <row r="56" spans="3:73">
      <c r="C56">
        <f>+C55+1</f>
        <v>3</v>
      </c>
      <c r="E56" s="30" t="s">
        <v>90</v>
      </c>
      <c r="F56" s="30" t="s">
        <v>3692</v>
      </c>
      <c r="G56">
        <f ca="1">+IF(BD56="OKOK",OFFSET(b!$F$3,C56,$G$52),NA())</f>
        <v>22</v>
      </c>
      <c r="I56" t="s">
        <v>846</v>
      </c>
      <c r="J56" t="s">
        <v>3386</v>
      </c>
      <c r="K56">
        <f t="shared" ref="K56:K96" ca="1" si="0">+IFERROR(VLOOKUP(J56,$F$55:$G$1474,2,FALSE),NA())</f>
        <v>22</v>
      </c>
      <c r="P56" t="s">
        <v>75</v>
      </c>
      <c r="Q56" t="s">
        <v>2928</v>
      </c>
      <c r="R56" t="e">
        <f t="shared" ref="R56:R102" ca="1" si="1">+IFERROR(VLOOKUP(Q56,$F$55:$G$1474,2,FALSE),NA())</f>
        <v>#N/A</v>
      </c>
      <c r="T56" t="s">
        <v>118</v>
      </c>
      <c r="U56" t="s">
        <v>3491</v>
      </c>
      <c r="V56">
        <f t="shared" ref="V56:V119" ca="1" si="2">+IFERROR(VLOOKUP(U56,$F$55:$G$1474,2,FALSE),NA())</f>
        <v>6</v>
      </c>
      <c r="AA56">
        <f>+AA55+1</f>
        <v>3</v>
      </c>
      <c r="AB56" s="30" t="s">
        <v>90</v>
      </c>
      <c r="AC56" s="30" t="s">
        <v>3692</v>
      </c>
      <c r="AD56">
        <f ca="1">+IF(BD56="OKOK",OFFSET(b!$F$3,AA56,$AD$52),NA())</f>
        <v>1416457</v>
      </c>
      <c r="AF56" t="s">
        <v>846</v>
      </c>
      <c r="AG56" t="s">
        <v>3386</v>
      </c>
      <c r="AH56">
        <f t="shared" ref="AH56:AH96" ca="1" si="3">+IFERROR(VLOOKUP(AG56,$AC$55:$AD$1474,2,FALSE),NA())</f>
        <v>1005365</v>
      </c>
      <c r="AL56" t="s">
        <v>75</v>
      </c>
      <c r="AM56" t="s">
        <v>2928</v>
      </c>
      <c r="AN56" t="e">
        <f t="shared" ref="AN56:AN102" ca="1" si="4">+IFERROR(VLOOKUP(AM56,$AC$55:$AD$1474,2,FALSE),NA())</f>
        <v>#N/A</v>
      </c>
      <c r="AP56" t="s">
        <v>118</v>
      </c>
      <c r="AQ56" t="s">
        <v>3491</v>
      </c>
      <c r="AR56">
        <f t="shared" ref="AR56:AR119" ca="1" si="5">+IFERROR(VLOOKUP(AQ56,$AC$55:$AD$1474,2,FALSE),NA())</f>
        <v>107933</v>
      </c>
      <c r="AX56" t="s">
        <v>0</v>
      </c>
      <c r="AY56" t="s">
        <v>90</v>
      </c>
      <c r="AZ56" t="s">
        <v>3692</v>
      </c>
      <c r="BA56">
        <v>81047</v>
      </c>
      <c r="BB56" s="93" t="str">
        <f t="shared" ref="BB56:BB119" si="6">+IF($H$4="人未満",IF(AND(BA56&gt;=$E$4,BA56&lt;$G$4),"OK","NG"),IF(BA56&gt;=$E$4,"OK","NG"))</f>
        <v>OK</v>
      </c>
      <c r="BC56" t="str">
        <f t="shared" ref="BC56:BC119" si="7">+IF($J$4="あり",IF($C$3=AX56,"OK","NG"),"OK")</f>
        <v>OK</v>
      </c>
      <c r="BD56" t="str">
        <f t="shared" ref="BD56:BD119" si="8">+BB56&amp;BC56</f>
        <v>OKOK</v>
      </c>
      <c r="BH56">
        <f>+BH55+1</f>
        <v>3</v>
      </c>
      <c r="BJ56" s="30" t="s">
        <v>90</v>
      </c>
      <c r="BK56" s="30" t="s">
        <v>3692</v>
      </c>
      <c r="BL56">
        <f ca="1">+OFFSET(b!$F$3,BH56,$BL$52)</f>
        <v>22</v>
      </c>
      <c r="BQ56">
        <f>+BQ55+1</f>
        <v>3</v>
      </c>
      <c r="BR56" s="30" t="s">
        <v>90</v>
      </c>
      <c r="BS56" s="30" t="s">
        <v>3692</v>
      </c>
      <c r="BT56">
        <f ca="1">+OFFSET(b!$F$3,BQ56,$BT$52)</f>
        <v>1416457</v>
      </c>
    </row>
    <row r="57" spans="3:73">
      <c r="C57">
        <f t="shared" ref="C57:C120" si="9">+C56+1</f>
        <v>4</v>
      </c>
      <c r="E57" s="30" t="s">
        <v>84</v>
      </c>
      <c r="F57" s="30" t="s">
        <v>3693</v>
      </c>
      <c r="G57">
        <f ca="1">+IF(BD57="OKOK",OFFSET(b!$F$3,C57,$G$52),NA())</f>
        <v>68</v>
      </c>
      <c r="I57" t="s">
        <v>848</v>
      </c>
      <c r="J57" t="s">
        <v>3387</v>
      </c>
      <c r="K57">
        <f t="shared" ca="1" si="0"/>
        <v>8</v>
      </c>
      <c r="P57" t="s">
        <v>76</v>
      </c>
      <c r="Q57" t="s">
        <v>2929</v>
      </c>
      <c r="R57">
        <f t="shared" ca="1" si="1"/>
        <v>46</v>
      </c>
      <c r="T57" t="s">
        <v>892</v>
      </c>
      <c r="U57" t="s">
        <v>3492</v>
      </c>
      <c r="V57" t="e">
        <f t="shared" ca="1" si="2"/>
        <v>#N/A</v>
      </c>
      <c r="AA57">
        <f t="shared" ref="AA57:AA120" si="10">+AA56+1</f>
        <v>4</v>
      </c>
      <c r="AB57" s="30" t="s">
        <v>84</v>
      </c>
      <c r="AC57" s="30" t="s">
        <v>3693</v>
      </c>
      <c r="AD57">
        <f ca="1">+IF(BD57="OKOK",OFFSET(b!$F$3,AA57,$AD$52),NA())</f>
        <v>2311729</v>
      </c>
      <c r="AF57" t="s">
        <v>848</v>
      </c>
      <c r="AG57" t="s">
        <v>3387</v>
      </c>
      <c r="AH57">
        <f t="shared" ca="1" si="3"/>
        <v>453388</v>
      </c>
      <c r="AL57" t="s">
        <v>76</v>
      </c>
      <c r="AM57" t="s">
        <v>2929</v>
      </c>
      <c r="AN57">
        <f t="shared" ca="1" si="4"/>
        <v>1887356</v>
      </c>
      <c r="AP57" t="s">
        <v>892</v>
      </c>
      <c r="AQ57" t="s">
        <v>3492</v>
      </c>
      <c r="AR57" t="e">
        <f t="shared" ca="1" si="5"/>
        <v>#N/A</v>
      </c>
      <c r="AX57" t="s">
        <v>0</v>
      </c>
      <c r="AY57" t="s">
        <v>84</v>
      </c>
      <c r="AZ57" t="s">
        <v>3693</v>
      </c>
      <c r="BA57">
        <v>115493</v>
      </c>
      <c r="BB57" s="93" t="str">
        <f t="shared" si="6"/>
        <v>OK</v>
      </c>
      <c r="BC57" t="str">
        <f t="shared" si="7"/>
        <v>OK</v>
      </c>
      <c r="BD57" t="str">
        <f t="shared" si="8"/>
        <v>OKOK</v>
      </c>
      <c r="BH57">
        <f t="shared" ref="BH57:BH120" si="11">+BH56+1</f>
        <v>4</v>
      </c>
      <c r="BJ57" s="30" t="s">
        <v>84</v>
      </c>
      <c r="BK57" s="30" t="s">
        <v>3693</v>
      </c>
      <c r="BL57">
        <f ca="1">+OFFSET(b!$F$3,BH57,$BL$52)</f>
        <v>68</v>
      </c>
      <c r="BQ57">
        <f t="shared" ref="BQ57:BQ120" si="12">+BQ56+1</f>
        <v>4</v>
      </c>
      <c r="BR57" s="30" t="s">
        <v>84</v>
      </c>
      <c r="BS57" s="30" t="s">
        <v>3693</v>
      </c>
      <c r="BT57">
        <f ca="1">+OFFSET(b!$F$3,BQ57,$BT$52)</f>
        <v>2311729</v>
      </c>
    </row>
    <row r="58" spans="3:73">
      <c r="C58">
        <f t="shared" si="9"/>
        <v>5</v>
      </c>
      <c r="E58" s="30" t="s">
        <v>86</v>
      </c>
      <c r="F58" s="30" t="s">
        <v>3559</v>
      </c>
      <c r="G58">
        <f ca="1">+IF(BD58="OKOK",OFFSET(b!$F$3,C58,$G$52),NA())</f>
        <v>48</v>
      </c>
      <c r="I58" t="s">
        <v>852</v>
      </c>
      <c r="J58" t="s">
        <v>3388</v>
      </c>
      <c r="K58">
        <f t="shared" ca="1" si="0"/>
        <v>8</v>
      </c>
      <c r="P58" t="s">
        <v>77</v>
      </c>
      <c r="Q58" t="s">
        <v>2930</v>
      </c>
      <c r="R58">
        <f t="shared" ca="1" si="1"/>
        <v>45</v>
      </c>
      <c r="T58" t="s">
        <v>893</v>
      </c>
      <c r="U58" t="s">
        <v>3493</v>
      </c>
      <c r="V58">
        <f t="shared" ca="1" si="2"/>
        <v>21</v>
      </c>
      <c r="AA58">
        <f t="shared" si="10"/>
        <v>5</v>
      </c>
      <c r="AB58" s="30" t="s">
        <v>86</v>
      </c>
      <c r="AC58" s="30" t="s">
        <v>3559</v>
      </c>
      <c r="AD58">
        <f ca="1">+IF(BD58="OKOK",OFFSET(b!$F$3,AA58,$AD$52),NA())</f>
        <v>1386009</v>
      </c>
      <c r="AF58" t="s">
        <v>852</v>
      </c>
      <c r="AG58" t="s">
        <v>3388</v>
      </c>
      <c r="AH58">
        <f t="shared" ca="1" si="3"/>
        <v>200343</v>
      </c>
      <c r="AL58" t="s">
        <v>77</v>
      </c>
      <c r="AM58" t="s">
        <v>2930</v>
      </c>
      <c r="AN58">
        <f t="shared" ca="1" si="4"/>
        <v>3286577</v>
      </c>
      <c r="AP58" t="s">
        <v>893</v>
      </c>
      <c r="AQ58" t="s">
        <v>3493</v>
      </c>
      <c r="AR58">
        <f t="shared" ca="1" si="5"/>
        <v>1553314</v>
      </c>
      <c r="AX58" t="s">
        <v>0</v>
      </c>
      <c r="AY58" t="s">
        <v>86</v>
      </c>
      <c r="AZ58" t="s">
        <v>3559</v>
      </c>
      <c r="BA58">
        <v>83072</v>
      </c>
      <c r="BB58" s="93" t="str">
        <f t="shared" si="6"/>
        <v>OK</v>
      </c>
      <c r="BC58" t="str">
        <f t="shared" si="7"/>
        <v>OK</v>
      </c>
      <c r="BD58" t="str">
        <f t="shared" si="8"/>
        <v>OKOK</v>
      </c>
      <c r="BH58">
        <f t="shared" si="11"/>
        <v>5</v>
      </c>
      <c r="BJ58" s="30" t="s">
        <v>86</v>
      </c>
      <c r="BK58" s="30" t="s">
        <v>3559</v>
      </c>
      <c r="BL58">
        <f ca="1">+OFFSET(b!$F$3,BH58,$BL$52)</f>
        <v>48</v>
      </c>
      <c r="BQ58">
        <f t="shared" si="12"/>
        <v>5</v>
      </c>
      <c r="BR58" s="30" t="s">
        <v>86</v>
      </c>
      <c r="BS58" s="30" t="s">
        <v>3559</v>
      </c>
      <c r="BT58">
        <f ca="1">+OFFSET(b!$F$3,BQ58,$BT$52)</f>
        <v>1386009</v>
      </c>
    </row>
    <row r="59" spans="3:73">
      <c r="C59">
        <f t="shared" si="9"/>
        <v>6</v>
      </c>
      <c r="E59" s="30" t="s">
        <v>96</v>
      </c>
      <c r="F59" s="30" t="s">
        <v>3694</v>
      </c>
      <c r="G59">
        <f ca="1">+IF(BD59="OKOK",OFFSET(b!$F$3,C59,$G$52),NA())</f>
        <v>14</v>
      </c>
      <c r="I59" t="s">
        <v>853</v>
      </c>
      <c r="J59" t="s">
        <v>3389</v>
      </c>
      <c r="K59">
        <f t="shared" ca="1" si="0"/>
        <v>7</v>
      </c>
      <c r="P59" t="s">
        <v>78</v>
      </c>
      <c r="Q59" t="s">
        <v>2931</v>
      </c>
      <c r="R59">
        <f t="shared" ca="1" si="1"/>
        <v>39</v>
      </c>
      <c r="T59" t="s">
        <v>894</v>
      </c>
      <c r="U59" t="s">
        <v>3494</v>
      </c>
      <c r="V59">
        <f t="shared" ca="1" si="2"/>
        <v>33</v>
      </c>
      <c r="AA59">
        <f t="shared" si="10"/>
        <v>6</v>
      </c>
      <c r="AB59" s="30" t="s">
        <v>96</v>
      </c>
      <c r="AC59" s="30" t="s">
        <v>3694</v>
      </c>
      <c r="AD59">
        <f ca="1">+IF(BD59="OKOK",OFFSET(b!$F$3,AA59,$AD$52),NA())</f>
        <v>1065521</v>
      </c>
      <c r="AF59" t="s">
        <v>853</v>
      </c>
      <c r="AG59" t="s">
        <v>3389</v>
      </c>
      <c r="AH59">
        <f t="shared" ca="1" si="3"/>
        <v>446459</v>
      </c>
      <c r="AL59" t="s">
        <v>78</v>
      </c>
      <c r="AM59" t="s">
        <v>2931</v>
      </c>
      <c r="AN59">
        <f t="shared" ca="1" si="4"/>
        <v>1565609</v>
      </c>
      <c r="AP59" t="s">
        <v>894</v>
      </c>
      <c r="AQ59" t="s">
        <v>3494</v>
      </c>
      <c r="AR59">
        <f t="shared" ca="1" si="5"/>
        <v>1834668</v>
      </c>
      <c r="AX59" t="s">
        <v>0</v>
      </c>
      <c r="AY59" t="s">
        <v>96</v>
      </c>
      <c r="AZ59" t="s">
        <v>3694</v>
      </c>
      <c r="BA59">
        <v>33751</v>
      </c>
      <c r="BB59" s="93" t="str">
        <f t="shared" si="6"/>
        <v>OK</v>
      </c>
      <c r="BC59" t="str">
        <f t="shared" si="7"/>
        <v>OK</v>
      </c>
      <c r="BD59" t="str">
        <f t="shared" si="8"/>
        <v>OKOK</v>
      </c>
      <c r="BH59">
        <f t="shared" si="11"/>
        <v>6</v>
      </c>
      <c r="BJ59" s="30" t="s">
        <v>96</v>
      </c>
      <c r="BK59" s="30" t="s">
        <v>3694</v>
      </c>
      <c r="BL59">
        <f ca="1">+OFFSET(b!$F$3,BH59,$BL$52)</f>
        <v>14</v>
      </c>
      <c r="BQ59">
        <f t="shared" si="12"/>
        <v>6</v>
      </c>
      <c r="BR59" s="30" t="s">
        <v>96</v>
      </c>
      <c r="BS59" s="30" t="s">
        <v>3694</v>
      </c>
      <c r="BT59">
        <f ca="1">+OFFSET(b!$F$3,BQ59,$BT$52)</f>
        <v>1065521</v>
      </c>
    </row>
    <row r="60" spans="3:73">
      <c r="C60">
        <f t="shared" si="9"/>
        <v>7</v>
      </c>
      <c r="E60" s="30" t="s">
        <v>93</v>
      </c>
      <c r="F60" s="30" t="s">
        <v>3695</v>
      </c>
      <c r="G60">
        <f ca="1">+IF(BD60="OKOK",OFFSET(b!$F$3,C60,$G$52),NA())</f>
        <v>23</v>
      </c>
      <c r="I60" t="s">
        <v>855</v>
      </c>
      <c r="J60" t="s">
        <v>3390</v>
      </c>
      <c r="K60">
        <f t="shared" ca="1" si="0"/>
        <v>367</v>
      </c>
      <c r="P60" t="s">
        <v>79</v>
      </c>
      <c r="Q60" t="s">
        <v>2932</v>
      </c>
      <c r="R60">
        <f t="shared" ca="1" si="1"/>
        <v>36</v>
      </c>
      <c r="T60" t="s">
        <v>895</v>
      </c>
      <c r="U60" t="s">
        <v>3495</v>
      </c>
      <c r="V60">
        <f t="shared" ca="1" si="2"/>
        <v>26</v>
      </c>
      <c r="AA60">
        <f t="shared" si="10"/>
        <v>7</v>
      </c>
      <c r="AB60" s="30" t="s">
        <v>93</v>
      </c>
      <c r="AC60" s="30" t="s">
        <v>3695</v>
      </c>
      <c r="AD60">
        <f ca="1">+IF(BD60="OKOK",OFFSET(b!$F$3,AA60,$AD$52),NA())</f>
        <v>492458</v>
      </c>
      <c r="AF60" t="s">
        <v>855</v>
      </c>
      <c r="AG60" t="s">
        <v>3390</v>
      </c>
      <c r="AH60">
        <f t="shared" ca="1" si="3"/>
        <v>37047882</v>
      </c>
      <c r="AL60" t="s">
        <v>79</v>
      </c>
      <c r="AM60" t="s">
        <v>2932</v>
      </c>
      <c r="AN60">
        <f t="shared" ca="1" si="4"/>
        <v>1125503</v>
      </c>
      <c r="AP60" t="s">
        <v>895</v>
      </c>
      <c r="AQ60" t="s">
        <v>3495</v>
      </c>
      <c r="AR60">
        <f t="shared" ca="1" si="5"/>
        <v>1867479</v>
      </c>
      <c r="AX60" t="s">
        <v>0</v>
      </c>
      <c r="AY60" t="s">
        <v>93</v>
      </c>
      <c r="AZ60" t="s">
        <v>3695</v>
      </c>
      <c r="BA60">
        <v>20677</v>
      </c>
      <c r="BB60" s="93" t="str">
        <f t="shared" si="6"/>
        <v>OK</v>
      </c>
      <c r="BC60" t="str">
        <f t="shared" si="7"/>
        <v>OK</v>
      </c>
      <c r="BD60" t="str">
        <f t="shared" si="8"/>
        <v>OKOK</v>
      </c>
      <c r="BH60">
        <f t="shared" si="11"/>
        <v>7</v>
      </c>
      <c r="BJ60" s="30" t="s">
        <v>93</v>
      </c>
      <c r="BK60" s="30" t="s">
        <v>3695</v>
      </c>
      <c r="BL60">
        <f ca="1">+OFFSET(b!$F$3,BH60,$BL$52)</f>
        <v>23</v>
      </c>
      <c r="BQ60">
        <f t="shared" si="12"/>
        <v>7</v>
      </c>
      <c r="BR60" s="30" t="s">
        <v>93</v>
      </c>
      <c r="BS60" s="30" t="s">
        <v>3695</v>
      </c>
      <c r="BT60">
        <f ca="1">+OFFSET(b!$F$3,BQ60,$BT$52)</f>
        <v>492458</v>
      </c>
    </row>
    <row r="61" spans="3:73">
      <c r="C61">
        <f t="shared" si="9"/>
        <v>8</v>
      </c>
      <c r="E61" s="30" t="s">
        <v>87</v>
      </c>
      <c r="F61" s="30" t="s">
        <v>3696</v>
      </c>
      <c r="G61">
        <f ca="1">+IF(BD61="OKOK",OFFSET(b!$F$3,C61,$G$52),NA())</f>
        <v>81</v>
      </c>
      <c r="I61" t="s">
        <v>1071</v>
      </c>
      <c r="J61" t="s">
        <v>3391</v>
      </c>
      <c r="K61">
        <f t="shared" ca="1" si="0"/>
        <v>40</v>
      </c>
      <c r="P61" t="s">
        <v>80</v>
      </c>
      <c r="Q61" t="s">
        <v>2933</v>
      </c>
      <c r="R61">
        <f t="shared" ca="1" si="1"/>
        <v>24</v>
      </c>
      <c r="T61" t="s">
        <v>896</v>
      </c>
      <c r="U61" t="s">
        <v>3496</v>
      </c>
      <c r="V61">
        <f t="shared" ca="1" si="2"/>
        <v>30</v>
      </c>
      <c r="AA61">
        <f t="shared" si="10"/>
        <v>8</v>
      </c>
      <c r="AB61" s="30" t="s">
        <v>87</v>
      </c>
      <c r="AC61" s="30" t="s">
        <v>3696</v>
      </c>
      <c r="AD61">
        <f ca="1">+IF(BD61="OKOK",OFFSET(b!$F$3,AA61,$AD$52),NA())</f>
        <v>3821159</v>
      </c>
      <c r="AF61" t="s">
        <v>1071</v>
      </c>
      <c r="AG61" t="s">
        <v>3391</v>
      </c>
      <c r="AH61">
        <f t="shared" ca="1" si="3"/>
        <v>977987</v>
      </c>
      <c r="AL61" t="s">
        <v>80</v>
      </c>
      <c r="AM61" t="s">
        <v>2933</v>
      </c>
      <c r="AN61">
        <f t="shared" ca="1" si="4"/>
        <v>1132864</v>
      </c>
      <c r="AP61" t="s">
        <v>896</v>
      </c>
      <c r="AQ61" t="s">
        <v>3496</v>
      </c>
      <c r="AR61">
        <f t="shared" ca="1" si="5"/>
        <v>2689977</v>
      </c>
      <c r="AX61" t="s">
        <v>0</v>
      </c>
      <c r="AY61" t="s">
        <v>87</v>
      </c>
      <c r="AZ61" t="s">
        <v>3696</v>
      </c>
      <c r="BA61">
        <v>178350</v>
      </c>
      <c r="BB61" s="93" t="str">
        <f t="shared" si="6"/>
        <v>OK</v>
      </c>
      <c r="BC61" t="str">
        <f t="shared" si="7"/>
        <v>OK</v>
      </c>
      <c r="BD61" t="str">
        <f t="shared" si="8"/>
        <v>OKOK</v>
      </c>
      <c r="BH61">
        <f t="shared" si="11"/>
        <v>8</v>
      </c>
      <c r="BJ61" s="30" t="s">
        <v>87</v>
      </c>
      <c r="BK61" s="30" t="s">
        <v>3696</v>
      </c>
      <c r="BL61">
        <f ca="1">+OFFSET(b!$F$3,BH61,$BL$52)</f>
        <v>81</v>
      </c>
      <c r="BQ61">
        <f t="shared" si="12"/>
        <v>8</v>
      </c>
      <c r="BR61" s="30" t="s">
        <v>87</v>
      </c>
      <c r="BS61" s="30" t="s">
        <v>3696</v>
      </c>
      <c r="BT61">
        <f ca="1">+OFFSET(b!$F$3,BQ61,$BT$52)</f>
        <v>3821159</v>
      </c>
    </row>
    <row r="62" spans="3:73">
      <c r="C62">
        <f t="shared" si="9"/>
        <v>9</v>
      </c>
      <c r="E62" s="30" t="s">
        <v>158</v>
      </c>
      <c r="F62" s="30" t="s">
        <v>3697</v>
      </c>
      <c r="G62">
        <f ca="1">+IF(BD62="OKOK",OFFSET(b!$F$3,C62,$G$52),NA())</f>
        <v>4</v>
      </c>
      <c r="I62" t="s">
        <v>238</v>
      </c>
      <c r="J62" t="s">
        <v>3392</v>
      </c>
      <c r="K62">
        <f t="shared" ca="1" si="0"/>
        <v>7</v>
      </c>
      <c r="P62" t="s">
        <v>81</v>
      </c>
      <c r="Q62" t="s">
        <v>2934</v>
      </c>
      <c r="R62">
        <f t="shared" ca="1" si="1"/>
        <v>6</v>
      </c>
      <c r="T62" t="s">
        <v>897</v>
      </c>
      <c r="U62" t="s">
        <v>3497</v>
      </c>
      <c r="V62">
        <f t="shared" ca="1" si="2"/>
        <v>14</v>
      </c>
      <c r="AA62">
        <f t="shared" si="10"/>
        <v>9</v>
      </c>
      <c r="AB62" s="30" t="s">
        <v>158</v>
      </c>
      <c r="AC62" s="30" t="s">
        <v>3697</v>
      </c>
      <c r="AD62">
        <f ca="1">+IF(BD62="OKOK",OFFSET(b!$F$3,AA62,$AD$52),NA())</f>
        <v>120535</v>
      </c>
      <c r="AF62" t="s">
        <v>238</v>
      </c>
      <c r="AG62" t="s">
        <v>3392</v>
      </c>
      <c r="AH62">
        <f t="shared" ca="1" si="3"/>
        <v>325738</v>
      </c>
      <c r="AL62" t="s">
        <v>81</v>
      </c>
      <c r="AM62" t="s">
        <v>2934</v>
      </c>
      <c r="AN62">
        <f t="shared" ca="1" si="4"/>
        <v>325440</v>
      </c>
      <c r="AP62" t="s">
        <v>897</v>
      </c>
      <c r="AQ62" t="s">
        <v>3497</v>
      </c>
      <c r="AR62">
        <f t="shared" ca="1" si="5"/>
        <v>1087043</v>
      </c>
      <c r="AX62" t="s">
        <v>0</v>
      </c>
      <c r="AY62" t="s">
        <v>158</v>
      </c>
      <c r="AZ62" t="s">
        <v>3697</v>
      </c>
      <c r="BA62">
        <v>5493</v>
      </c>
      <c r="BB62" s="93" t="str">
        <f t="shared" si="6"/>
        <v>OK</v>
      </c>
      <c r="BC62" t="str">
        <f t="shared" si="7"/>
        <v>OK</v>
      </c>
      <c r="BD62" t="str">
        <f t="shared" si="8"/>
        <v>OKOK</v>
      </c>
      <c r="BH62">
        <f t="shared" si="11"/>
        <v>9</v>
      </c>
      <c r="BJ62" s="30" t="s">
        <v>158</v>
      </c>
      <c r="BK62" s="30" t="s">
        <v>3697</v>
      </c>
      <c r="BL62">
        <f ca="1">+OFFSET(b!$F$3,BH62,$BL$52)</f>
        <v>4</v>
      </c>
      <c r="BQ62">
        <f t="shared" si="12"/>
        <v>9</v>
      </c>
      <c r="BR62" s="30" t="s">
        <v>158</v>
      </c>
      <c r="BS62" s="30" t="s">
        <v>3697</v>
      </c>
      <c r="BT62">
        <f ca="1">+OFFSET(b!$F$3,BQ62,$BT$52)</f>
        <v>120535</v>
      </c>
    </row>
    <row r="63" spans="3:73">
      <c r="C63">
        <f t="shared" si="9"/>
        <v>10</v>
      </c>
      <c r="E63" s="30" t="s">
        <v>89</v>
      </c>
      <c r="F63" s="30" t="s">
        <v>3698</v>
      </c>
      <c r="G63">
        <f ca="1">+IF(BD63="OKOK",OFFSET(b!$F$3,C63,$G$52),NA())</f>
        <v>3</v>
      </c>
      <c r="I63" t="s">
        <v>1104</v>
      </c>
      <c r="J63" t="s">
        <v>3393</v>
      </c>
      <c r="K63">
        <f t="shared" ca="1" si="0"/>
        <v>6</v>
      </c>
      <c r="P63" t="s">
        <v>82</v>
      </c>
      <c r="Q63" t="s">
        <v>2935</v>
      </c>
      <c r="R63" t="e">
        <f t="shared" ca="1" si="1"/>
        <v>#N/A</v>
      </c>
      <c r="T63" t="s">
        <v>899</v>
      </c>
      <c r="U63" t="s">
        <v>3498</v>
      </c>
      <c r="V63">
        <f t="shared" ca="1" si="2"/>
        <v>17</v>
      </c>
      <c r="AA63">
        <f t="shared" si="10"/>
        <v>10</v>
      </c>
      <c r="AB63" s="30" t="s">
        <v>89</v>
      </c>
      <c r="AC63" s="30" t="s">
        <v>3698</v>
      </c>
      <c r="AD63">
        <f ca="1">+IF(BD63="OKOK",OFFSET(b!$F$3,AA63,$AD$52),NA())</f>
        <v>282388</v>
      </c>
      <c r="AF63" t="s">
        <v>1104</v>
      </c>
      <c r="AG63" t="s">
        <v>3393</v>
      </c>
      <c r="AH63">
        <f t="shared" ca="1" si="3"/>
        <v>176515</v>
      </c>
      <c r="AL63" t="s">
        <v>82</v>
      </c>
      <c r="AM63" t="s">
        <v>2935</v>
      </c>
      <c r="AN63" t="e">
        <f t="shared" ca="1" si="4"/>
        <v>#N/A</v>
      </c>
      <c r="AP63" t="s">
        <v>899</v>
      </c>
      <c r="AQ63" t="s">
        <v>3498</v>
      </c>
      <c r="AR63">
        <f t="shared" ca="1" si="5"/>
        <v>576650</v>
      </c>
      <c r="AX63" t="s">
        <v>0</v>
      </c>
      <c r="AY63" t="s">
        <v>89</v>
      </c>
      <c r="AZ63" t="s">
        <v>3698</v>
      </c>
      <c r="BA63">
        <v>8005</v>
      </c>
      <c r="BB63" s="93" t="str">
        <f t="shared" si="6"/>
        <v>OK</v>
      </c>
      <c r="BC63" t="str">
        <f t="shared" si="7"/>
        <v>OK</v>
      </c>
      <c r="BD63" t="str">
        <f t="shared" si="8"/>
        <v>OKOK</v>
      </c>
      <c r="BH63">
        <f t="shared" si="11"/>
        <v>10</v>
      </c>
      <c r="BJ63" s="30" t="s">
        <v>89</v>
      </c>
      <c r="BK63" s="30" t="s">
        <v>3698</v>
      </c>
      <c r="BL63">
        <f ca="1">+OFFSET(b!$F$3,BH63,$BL$52)</f>
        <v>3</v>
      </c>
      <c r="BQ63">
        <f t="shared" si="12"/>
        <v>10</v>
      </c>
      <c r="BR63" s="30" t="s">
        <v>89</v>
      </c>
      <c r="BS63" s="30" t="s">
        <v>3698</v>
      </c>
      <c r="BT63">
        <f ca="1">+OFFSET(b!$F$3,BQ63,$BT$52)</f>
        <v>282388</v>
      </c>
    </row>
    <row r="64" spans="3:73">
      <c r="C64">
        <f t="shared" si="9"/>
        <v>11</v>
      </c>
      <c r="E64" s="30" t="s">
        <v>150</v>
      </c>
      <c r="F64" s="30" t="s">
        <v>3699</v>
      </c>
      <c r="G64">
        <f ca="1">+IF(BD64="OKOK",OFFSET(b!$F$3,C64,$G$52),NA())</f>
        <v>6</v>
      </c>
      <c r="I64" t="s">
        <v>1106</v>
      </c>
      <c r="J64" t="s">
        <v>3394</v>
      </c>
      <c r="K64">
        <f t="shared" ca="1" si="0"/>
        <v>13</v>
      </c>
      <c r="P64" t="s">
        <v>2914</v>
      </c>
      <c r="Q64" t="s">
        <v>2936</v>
      </c>
      <c r="R64">
        <f t="shared" ca="1" si="1"/>
        <v>44</v>
      </c>
      <c r="T64" t="s">
        <v>900</v>
      </c>
      <c r="U64" t="s">
        <v>3499</v>
      </c>
      <c r="V64">
        <f t="shared" ca="1" si="2"/>
        <v>43</v>
      </c>
      <c r="AA64">
        <f t="shared" si="10"/>
        <v>11</v>
      </c>
      <c r="AB64" s="30" t="s">
        <v>150</v>
      </c>
      <c r="AC64" s="30" t="s">
        <v>3699</v>
      </c>
      <c r="AD64">
        <f ca="1">+IF(BD64="OKOK",OFFSET(b!$F$3,AA64,$AD$52),NA())</f>
        <v>272879</v>
      </c>
      <c r="AF64" t="s">
        <v>1106</v>
      </c>
      <c r="AG64" t="s">
        <v>3394</v>
      </c>
      <c r="AH64">
        <f t="shared" ca="1" si="3"/>
        <v>461953</v>
      </c>
      <c r="AL64" t="s">
        <v>2914</v>
      </c>
      <c r="AM64" t="s">
        <v>2936</v>
      </c>
      <c r="AN64">
        <f t="shared" ca="1" si="4"/>
        <v>9533113</v>
      </c>
      <c r="AP64" t="s">
        <v>900</v>
      </c>
      <c r="AQ64" t="s">
        <v>3499</v>
      </c>
      <c r="AR64">
        <f t="shared" ca="1" si="5"/>
        <v>2274256</v>
      </c>
      <c r="AX64" t="s">
        <v>0</v>
      </c>
      <c r="AY64" t="s">
        <v>150</v>
      </c>
      <c r="AZ64" t="s">
        <v>3699</v>
      </c>
      <c r="BA64">
        <v>10073</v>
      </c>
      <c r="BB64" s="93" t="str">
        <f t="shared" si="6"/>
        <v>OK</v>
      </c>
      <c r="BC64" t="str">
        <f t="shared" si="7"/>
        <v>OK</v>
      </c>
      <c r="BD64" t="str">
        <f t="shared" si="8"/>
        <v>OKOK</v>
      </c>
      <c r="BH64">
        <f t="shared" si="11"/>
        <v>11</v>
      </c>
      <c r="BJ64" s="30" t="s">
        <v>150</v>
      </c>
      <c r="BK64" s="30" t="s">
        <v>3699</v>
      </c>
      <c r="BL64">
        <f ca="1">+OFFSET(b!$F$3,BH64,$BL$52)</f>
        <v>6</v>
      </c>
      <c r="BQ64">
        <f t="shared" si="12"/>
        <v>11</v>
      </c>
      <c r="BR64" s="30" t="s">
        <v>150</v>
      </c>
      <c r="BS64" s="30" t="s">
        <v>3699</v>
      </c>
      <c r="BT64">
        <f ca="1">+OFFSET(b!$F$3,BQ64,$BT$52)</f>
        <v>272879</v>
      </c>
    </row>
    <row r="65" spans="3:72">
      <c r="C65">
        <f t="shared" si="9"/>
        <v>12</v>
      </c>
      <c r="E65" s="30" t="s">
        <v>114</v>
      </c>
      <c r="F65" s="30" t="s">
        <v>3700</v>
      </c>
      <c r="G65">
        <f ca="1">+IF(BD65="OKOK",OFFSET(b!$F$3,C65,$G$52),NA())</f>
        <v>7</v>
      </c>
      <c r="I65" t="s">
        <v>3154</v>
      </c>
      <c r="J65" t="s">
        <v>3395</v>
      </c>
      <c r="K65">
        <f t="shared" ca="1" si="0"/>
        <v>8</v>
      </c>
      <c r="P65" t="s">
        <v>1039</v>
      </c>
      <c r="Q65" t="s">
        <v>2937</v>
      </c>
      <c r="R65" t="e">
        <f t="shared" si="1"/>
        <v>#N/A</v>
      </c>
      <c r="T65" t="s">
        <v>901</v>
      </c>
      <c r="U65" t="s">
        <v>3500</v>
      </c>
      <c r="V65">
        <f t="shared" ca="1" si="2"/>
        <v>22</v>
      </c>
      <c r="AA65">
        <f t="shared" si="10"/>
        <v>12</v>
      </c>
      <c r="AB65" s="30" t="s">
        <v>114</v>
      </c>
      <c r="AC65" s="30" t="s">
        <v>3700</v>
      </c>
      <c r="AD65">
        <f ca="1">+IF(BD65="OKOK",OFFSET(b!$F$3,AA65,$AD$52),NA())</f>
        <v>703706</v>
      </c>
      <c r="AF65" t="s">
        <v>3154</v>
      </c>
      <c r="AG65" t="s">
        <v>3395</v>
      </c>
      <c r="AH65">
        <f t="shared" ca="1" si="3"/>
        <v>609733</v>
      </c>
      <c r="AL65" t="s">
        <v>1039</v>
      </c>
      <c r="AM65" t="s">
        <v>2937</v>
      </c>
      <c r="AN65" t="e">
        <f t="shared" si="4"/>
        <v>#N/A</v>
      </c>
      <c r="AP65" t="s">
        <v>901</v>
      </c>
      <c r="AQ65" t="s">
        <v>3500</v>
      </c>
      <c r="AR65">
        <f t="shared" ca="1" si="5"/>
        <v>1496299</v>
      </c>
      <c r="AX65" t="s">
        <v>0</v>
      </c>
      <c r="AY65" t="s">
        <v>114</v>
      </c>
      <c r="AZ65" t="s">
        <v>3700</v>
      </c>
      <c r="BA65">
        <v>44799</v>
      </c>
      <c r="BB65" s="93" t="str">
        <f t="shared" si="6"/>
        <v>OK</v>
      </c>
      <c r="BC65" t="str">
        <f t="shared" si="7"/>
        <v>OK</v>
      </c>
      <c r="BD65" t="str">
        <f t="shared" si="8"/>
        <v>OKOK</v>
      </c>
      <c r="BH65">
        <f t="shared" si="11"/>
        <v>12</v>
      </c>
      <c r="BJ65" s="30" t="s">
        <v>114</v>
      </c>
      <c r="BK65" s="30" t="s">
        <v>3700</v>
      </c>
      <c r="BL65">
        <f ca="1">+OFFSET(b!$F$3,BH65,$BL$52)</f>
        <v>7</v>
      </c>
      <c r="BQ65">
        <f t="shared" si="12"/>
        <v>12</v>
      </c>
      <c r="BR65" s="30" t="s">
        <v>114</v>
      </c>
      <c r="BS65" s="30" t="s">
        <v>3700</v>
      </c>
      <c r="BT65">
        <f ca="1">+OFFSET(b!$F$3,BQ65,$BT$52)</f>
        <v>703706</v>
      </c>
    </row>
    <row r="66" spans="3:72">
      <c r="C66">
        <f t="shared" si="9"/>
        <v>13</v>
      </c>
      <c r="E66" s="30" t="s">
        <v>101</v>
      </c>
      <c r="F66" s="30" t="s">
        <v>3701</v>
      </c>
      <c r="G66">
        <f ca="1">+IF(BD66="OKOK",OFFSET(b!$F$3,C66,$G$52),NA())</f>
        <v>22</v>
      </c>
      <c r="I66" t="s">
        <v>464</v>
      </c>
      <c r="J66" t="s">
        <v>3396</v>
      </c>
      <c r="K66">
        <f t="shared" ca="1" si="0"/>
        <v>38</v>
      </c>
      <c r="P66" t="s">
        <v>1015</v>
      </c>
      <c r="Q66" t="s">
        <v>2938</v>
      </c>
      <c r="R66">
        <f t="shared" ca="1" si="1"/>
        <v>62</v>
      </c>
      <c r="T66" t="s">
        <v>902</v>
      </c>
      <c r="U66" t="s">
        <v>3501</v>
      </c>
      <c r="V66">
        <f t="shared" ca="1" si="2"/>
        <v>13</v>
      </c>
      <c r="AA66">
        <f t="shared" si="10"/>
        <v>13</v>
      </c>
      <c r="AB66" s="30" t="s">
        <v>101</v>
      </c>
      <c r="AC66" s="30" t="s">
        <v>3701</v>
      </c>
      <c r="AD66">
        <f ca="1">+IF(BD66="OKOK",OFFSET(b!$F$3,AA66,$AD$52),NA())</f>
        <v>655642</v>
      </c>
      <c r="AF66" t="s">
        <v>464</v>
      </c>
      <c r="AG66" t="s">
        <v>3396</v>
      </c>
      <c r="AH66">
        <f t="shared" ca="1" si="3"/>
        <v>3313630</v>
      </c>
      <c r="AL66" t="s">
        <v>1015</v>
      </c>
      <c r="AM66" t="s">
        <v>2938</v>
      </c>
      <c r="AN66">
        <f t="shared" ca="1" si="4"/>
        <v>2616493</v>
      </c>
      <c r="AP66" t="s">
        <v>902</v>
      </c>
      <c r="AQ66" t="s">
        <v>3501</v>
      </c>
      <c r="AR66">
        <f t="shared" ca="1" si="5"/>
        <v>552097</v>
      </c>
      <c r="AX66" t="s">
        <v>0</v>
      </c>
      <c r="AY66" t="s">
        <v>101</v>
      </c>
      <c r="AZ66" t="s">
        <v>3701</v>
      </c>
      <c r="BA66">
        <v>20374</v>
      </c>
      <c r="BB66" s="93" t="str">
        <f t="shared" si="6"/>
        <v>OK</v>
      </c>
      <c r="BC66" t="str">
        <f t="shared" si="7"/>
        <v>OK</v>
      </c>
      <c r="BD66" t="str">
        <f t="shared" si="8"/>
        <v>OKOK</v>
      </c>
      <c r="BH66">
        <f t="shared" si="11"/>
        <v>13</v>
      </c>
      <c r="BJ66" s="30" t="s">
        <v>101</v>
      </c>
      <c r="BK66" s="30" t="s">
        <v>3701</v>
      </c>
      <c r="BL66">
        <f ca="1">+OFFSET(b!$F$3,BH66,$BL$52)</f>
        <v>22</v>
      </c>
      <c r="BQ66">
        <f t="shared" si="12"/>
        <v>13</v>
      </c>
      <c r="BR66" s="30" t="s">
        <v>101</v>
      </c>
      <c r="BS66" s="30" t="s">
        <v>3701</v>
      </c>
      <c r="BT66">
        <f ca="1">+OFFSET(b!$F$3,BQ66,$BT$52)</f>
        <v>655642</v>
      </c>
    </row>
    <row r="67" spans="3:72">
      <c r="C67">
        <f t="shared" si="9"/>
        <v>14</v>
      </c>
      <c r="E67" s="30" t="s">
        <v>2980</v>
      </c>
      <c r="F67" s="30" t="s">
        <v>3702</v>
      </c>
      <c r="G67" t="e">
        <f ca="1">+IF(BD67="OKOK",OFFSET(b!$F$3,C67,$G$52),NA())</f>
        <v>#N/A</v>
      </c>
      <c r="I67" t="s">
        <v>478</v>
      </c>
      <c r="J67" t="s">
        <v>3397</v>
      </c>
      <c r="K67">
        <f t="shared" ca="1" si="0"/>
        <v>30</v>
      </c>
      <c r="P67" t="s">
        <v>1012</v>
      </c>
      <c r="Q67" t="s">
        <v>2939</v>
      </c>
      <c r="R67">
        <f t="shared" ca="1" si="1"/>
        <v>39</v>
      </c>
      <c r="T67" t="s">
        <v>898</v>
      </c>
      <c r="U67" t="s">
        <v>3502</v>
      </c>
      <c r="V67">
        <f t="shared" ca="1" si="2"/>
        <v>20</v>
      </c>
      <c r="AA67">
        <f t="shared" si="10"/>
        <v>14</v>
      </c>
      <c r="AB67" s="30" t="s">
        <v>2980</v>
      </c>
      <c r="AC67" s="30" t="s">
        <v>3702</v>
      </c>
      <c r="AD67" t="e">
        <f ca="1">+IF(BD67="OKOK",OFFSET(b!$F$3,AA67,$AD$52),NA())</f>
        <v>#N/A</v>
      </c>
      <c r="AF67" t="s">
        <v>478</v>
      </c>
      <c r="AG67" t="s">
        <v>3397</v>
      </c>
      <c r="AH67">
        <f t="shared" ca="1" si="3"/>
        <v>2116340</v>
      </c>
      <c r="AL67" t="s">
        <v>1012</v>
      </c>
      <c r="AM67" t="s">
        <v>2939</v>
      </c>
      <c r="AN67">
        <f t="shared" ca="1" si="4"/>
        <v>1030436</v>
      </c>
      <c r="AP67" t="s">
        <v>898</v>
      </c>
      <c r="AQ67" t="s">
        <v>3502</v>
      </c>
      <c r="AR67">
        <f t="shared" ca="1" si="5"/>
        <v>694576</v>
      </c>
      <c r="AX67" t="s">
        <v>0</v>
      </c>
      <c r="AY67" t="s">
        <v>2980</v>
      </c>
      <c r="AZ67" t="s">
        <v>3702</v>
      </c>
      <c r="BA67">
        <v>1957986</v>
      </c>
      <c r="BB67" s="93" t="str">
        <f t="shared" si="6"/>
        <v>NG</v>
      </c>
      <c r="BC67" t="str">
        <f t="shared" si="7"/>
        <v>OK</v>
      </c>
      <c r="BD67" t="str">
        <f t="shared" si="8"/>
        <v>NGOK</v>
      </c>
      <c r="BH67">
        <f t="shared" si="11"/>
        <v>14</v>
      </c>
      <c r="BJ67" s="30" t="s">
        <v>2980</v>
      </c>
      <c r="BK67" s="30" t="s">
        <v>3702</v>
      </c>
      <c r="BL67">
        <f ca="1">+OFFSET(b!$F$3,BH67,$BL$52)</f>
        <v>660</v>
      </c>
      <c r="BQ67">
        <f t="shared" si="12"/>
        <v>14</v>
      </c>
      <c r="BR67" s="30" t="s">
        <v>2980</v>
      </c>
      <c r="BS67" s="30" t="s">
        <v>3702</v>
      </c>
      <c r="BT67">
        <f ca="1">+OFFSET(b!$F$3,BQ67,$BT$52)</f>
        <v>37505322</v>
      </c>
    </row>
    <row r="68" spans="3:72">
      <c r="C68">
        <f t="shared" si="9"/>
        <v>15</v>
      </c>
      <c r="E68" s="30" t="s">
        <v>119</v>
      </c>
      <c r="F68" s="30" t="s">
        <v>3490</v>
      </c>
      <c r="G68">
        <f ca="1">+IF(BD68="OKOK",OFFSET(b!$F$3,C68,$G$52),NA())</f>
        <v>4</v>
      </c>
      <c r="I68" t="s">
        <v>479</v>
      </c>
      <c r="J68" t="s">
        <v>3398</v>
      </c>
      <c r="K68">
        <f t="shared" ca="1" si="0"/>
        <v>23</v>
      </c>
      <c r="P68" t="s">
        <v>179</v>
      </c>
      <c r="Q68" t="s">
        <v>2940</v>
      </c>
      <c r="R68">
        <f t="shared" ca="1" si="1"/>
        <v>25</v>
      </c>
      <c r="T68" t="s">
        <v>903</v>
      </c>
      <c r="U68" t="s">
        <v>3503</v>
      </c>
      <c r="V68">
        <f t="shared" ca="1" si="2"/>
        <v>15</v>
      </c>
      <c r="AA68">
        <f t="shared" si="10"/>
        <v>15</v>
      </c>
      <c r="AB68" s="30" t="s">
        <v>119</v>
      </c>
      <c r="AC68" s="30" t="s">
        <v>3490</v>
      </c>
      <c r="AD68">
        <f ca="1">+IF(BD68="OKOK",OFFSET(b!$F$3,AA68,$AD$52),NA())</f>
        <v>107206</v>
      </c>
      <c r="AF68" t="s">
        <v>479</v>
      </c>
      <c r="AG68" t="s">
        <v>3398</v>
      </c>
      <c r="AH68">
        <f t="shared" ca="1" si="3"/>
        <v>1279745</v>
      </c>
      <c r="AL68" t="s">
        <v>179</v>
      </c>
      <c r="AM68" t="s">
        <v>2940</v>
      </c>
      <c r="AN68">
        <f t="shared" ca="1" si="4"/>
        <v>1291278</v>
      </c>
      <c r="AP68" t="s">
        <v>903</v>
      </c>
      <c r="AQ68" t="s">
        <v>3503</v>
      </c>
      <c r="AR68">
        <f t="shared" ca="1" si="5"/>
        <v>591645</v>
      </c>
      <c r="AX68" t="s">
        <v>0</v>
      </c>
      <c r="AY68" t="s">
        <v>119</v>
      </c>
      <c r="AZ68" t="s">
        <v>3490</v>
      </c>
      <c r="BA68">
        <v>4084</v>
      </c>
      <c r="BB68" s="93" t="str">
        <f t="shared" si="6"/>
        <v>OK</v>
      </c>
      <c r="BC68" t="str">
        <f t="shared" si="7"/>
        <v>OK</v>
      </c>
      <c r="BD68" t="str">
        <f t="shared" si="8"/>
        <v>OKOK</v>
      </c>
      <c r="BH68">
        <f t="shared" si="11"/>
        <v>15</v>
      </c>
      <c r="BJ68" s="30" t="s">
        <v>119</v>
      </c>
      <c r="BK68" s="30" t="s">
        <v>3490</v>
      </c>
      <c r="BL68">
        <f ca="1">+OFFSET(b!$F$3,BH68,$BL$52)</f>
        <v>4</v>
      </c>
      <c r="BQ68">
        <f t="shared" si="12"/>
        <v>15</v>
      </c>
      <c r="BR68" s="30" t="s">
        <v>119</v>
      </c>
      <c r="BS68" s="30" t="s">
        <v>3490</v>
      </c>
      <c r="BT68">
        <f ca="1">+OFFSET(b!$F$3,BQ68,$BT$52)</f>
        <v>107206</v>
      </c>
    </row>
    <row r="69" spans="3:72">
      <c r="C69">
        <f t="shared" si="9"/>
        <v>16</v>
      </c>
      <c r="E69" s="30" t="s">
        <v>85</v>
      </c>
      <c r="F69" s="30" t="s">
        <v>2964</v>
      </c>
      <c r="G69" t="e">
        <f ca="1">+IF(BD69="OKOK",OFFSET(b!$F$3,C69,$G$52),NA())</f>
        <v>#N/A</v>
      </c>
      <c r="I69" t="s">
        <v>481</v>
      </c>
      <c r="J69" t="s">
        <v>3399</v>
      </c>
      <c r="K69" t="e">
        <f t="shared" si="0"/>
        <v>#N/A</v>
      </c>
      <c r="P69" t="s">
        <v>265</v>
      </c>
      <c r="Q69" t="s">
        <v>2941</v>
      </c>
      <c r="R69">
        <f t="shared" ca="1" si="1"/>
        <v>1</v>
      </c>
      <c r="T69" t="s">
        <v>904</v>
      </c>
      <c r="U69" t="s">
        <v>3504</v>
      </c>
      <c r="V69">
        <f t="shared" ca="1" si="2"/>
        <v>7</v>
      </c>
      <c r="AA69">
        <f t="shared" si="10"/>
        <v>16</v>
      </c>
      <c r="AB69" s="30" t="s">
        <v>85</v>
      </c>
      <c r="AC69" s="30" t="s">
        <v>2964</v>
      </c>
      <c r="AD69" t="e">
        <f ca="1">+IF(BD69="OKOK",OFFSET(b!$F$3,AA69,$AD$52),NA())</f>
        <v>#N/A</v>
      </c>
      <c r="AF69" t="s">
        <v>481</v>
      </c>
      <c r="AG69" t="s">
        <v>3399</v>
      </c>
      <c r="AH69" t="e">
        <f t="shared" si="3"/>
        <v>#N/A</v>
      </c>
      <c r="AL69" t="s">
        <v>265</v>
      </c>
      <c r="AM69" t="s">
        <v>2941</v>
      </c>
      <c r="AN69">
        <f t="shared" ca="1" si="4"/>
        <v>122911</v>
      </c>
      <c r="AP69" t="s">
        <v>904</v>
      </c>
      <c r="AQ69" t="s">
        <v>3504</v>
      </c>
      <c r="AR69">
        <f t="shared" ca="1" si="5"/>
        <v>395806</v>
      </c>
      <c r="AX69" t="s">
        <v>0</v>
      </c>
      <c r="AY69" t="s">
        <v>85</v>
      </c>
      <c r="AZ69" t="s">
        <v>2964</v>
      </c>
      <c r="BA69">
        <v>318104</v>
      </c>
      <c r="BB69" s="93" t="str">
        <f t="shared" si="6"/>
        <v>NG</v>
      </c>
      <c r="BC69" t="str">
        <f t="shared" si="7"/>
        <v>OK</v>
      </c>
      <c r="BD69" t="str">
        <f t="shared" si="8"/>
        <v>NGOK</v>
      </c>
      <c r="BH69">
        <f t="shared" si="11"/>
        <v>16</v>
      </c>
      <c r="BJ69" s="30" t="s">
        <v>85</v>
      </c>
      <c r="BK69" s="30" t="s">
        <v>2964</v>
      </c>
      <c r="BL69">
        <f ca="1">+OFFSET(b!$F$3,BH69,$BL$52)</f>
        <v>102</v>
      </c>
      <c r="BQ69">
        <f t="shared" si="12"/>
        <v>16</v>
      </c>
      <c r="BR69" s="30" t="s">
        <v>85</v>
      </c>
      <c r="BS69" s="30" t="s">
        <v>2964</v>
      </c>
      <c r="BT69">
        <f ca="1">+OFFSET(b!$F$3,BQ69,$BT$52)</f>
        <v>4741525</v>
      </c>
    </row>
    <row r="70" spans="3:72">
      <c r="C70">
        <f t="shared" si="9"/>
        <v>17</v>
      </c>
      <c r="E70" s="30" t="s">
        <v>140</v>
      </c>
      <c r="F70" s="30" t="s">
        <v>3703</v>
      </c>
      <c r="G70">
        <f ca="1">+IF(BD70="OKOK",OFFSET(b!$F$3,C70,$G$52),NA())</f>
        <v>3</v>
      </c>
      <c r="I70" t="s">
        <v>3036</v>
      </c>
      <c r="J70" t="s">
        <v>3400</v>
      </c>
      <c r="K70">
        <f t="shared" ca="1" si="0"/>
        <v>67</v>
      </c>
      <c r="P70" t="s">
        <v>20</v>
      </c>
      <c r="Q70" t="s">
        <v>2942</v>
      </c>
      <c r="R70">
        <f t="shared" ca="1" si="1"/>
        <v>64</v>
      </c>
      <c r="T70" t="s">
        <v>905</v>
      </c>
      <c r="U70" t="s">
        <v>3505</v>
      </c>
      <c r="V70">
        <f t="shared" ca="1" si="2"/>
        <v>9</v>
      </c>
      <c r="AA70">
        <f t="shared" si="10"/>
        <v>17</v>
      </c>
      <c r="AB70" s="30" t="s">
        <v>140</v>
      </c>
      <c r="AC70" s="30" t="s">
        <v>3703</v>
      </c>
      <c r="AD70">
        <f ca="1">+IF(BD70="OKOK",OFFSET(b!$F$3,AA70,$AD$52),NA())</f>
        <v>147534</v>
      </c>
      <c r="AF70" t="s">
        <v>3036</v>
      </c>
      <c r="AG70" t="s">
        <v>3400</v>
      </c>
      <c r="AH70">
        <f t="shared" ca="1" si="3"/>
        <v>5918242</v>
      </c>
      <c r="AL70" t="s">
        <v>20</v>
      </c>
      <c r="AM70" t="s">
        <v>2942</v>
      </c>
      <c r="AN70">
        <f t="shared" ca="1" si="4"/>
        <v>5193252</v>
      </c>
      <c r="AP70" t="s">
        <v>905</v>
      </c>
      <c r="AQ70" t="s">
        <v>3505</v>
      </c>
      <c r="AR70">
        <f t="shared" ca="1" si="5"/>
        <v>473025</v>
      </c>
      <c r="AX70" t="s">
        <v>0</v>
      </c>
      <c r="AY70" t="s">
        <v>140</v>
      </c>
      <c r="AZ70" t="s">
        <v>3703</v>
      </c>
      <c r="BA70">
        <v>5384</v>
      </c>
      <c r="BB70" s="93" t="str">
        <f t="shared" si="6"/>
        <v>OK</v>
      </c>
      <c r="BC70" t="str">
        <f t="shared" si="7"/>
        <v>OK</v>
      </c>
      <c r="BD70" t="str">
        <f t="shared" si="8"/>
        <v>OKOK</v>
      </c>
      <c r="BH70">
        <f t="shared" si="11"/>
        <v>17</v>
      </c>
      <c r="BJ70" s="30" t="s">
        <v>140</v>
      </c>
      <c r="BK70" s="30" t="s">
        <v>3703</v>
      </c>
      <c r="BL70">
        <f ca="1">+OFFSET(b!$F$3,BH70,$BL$52)</f>
        <v>3</v>
      </c>
      <c r="BQ70">
        <f t="shared" si="12"/>
        <v>17</v>
      </c>
      <c r="BR70" s="30" t="s">
        <v>140</v>
      </c>
      <c r="BS70" s="30" t="s">
        <v>3703</v>
      </c>
      <c r="BT70">
        <f ca="1">+OFFSET(b!$F$3,BQ70,$BT$52)</f>
        <v>147534</v>
      </c>
    </row>
    <row r="71" spans="3:72">
      <c r="C71">
        <f t="shared" si="9"/>
        <v>18</v>
      </c>
      <c r="E71" s="30" t="s">
        <v>141</v>
      </c>
      <c r="F71" s="30" t="s">
        <v>3704</v>
      </c>
      <c r="G71">
        <f ca="1">+IF(BD71="OKOK",OFFSET(b!$F$3,C71,$G$52),NA())</f>
        <v>9</v>
      </c>
      <c r="I71" t="s">
        <v>1037</v>
      </c>
      <c r="J71" t="s">
        <v>3401</v>
      </c>
      <c r="K71" t="e">
        <f t="shared" ca="1" si="0"/>
        <v>#N/A</v>
      </c>
      <c r="P71" t="s">
        <v>649</v>
      </c>
      <c r="Q71" t="s">
        <v>2943</v>
      </c>
      <c r="R71">
        <f t="shared" ca="1" si="1"/>
        <v>22</v>
      </c>
      <c r="T71" t="s">
        <v>906</v>
      </c>
      <c r="U71" t="s">
        <v>3506</v>
      </c>
      <c r="V71">
        <f t="shared" ca="1" si="2"/>
        <v>13</v>
      </c>
      <c r="AA71">
        <f t="shared" si="10"/>
        <v>18</v>
      </c>
      <c r="AB71" s="30" t="s">
        <v>141</v>
      </c>
      <c r="AC71" s="30" t="s">
        <v>3704</v>
      </c>
      <c r="AD71">
        <f ca="1">+IF(BD71="OKOK",OFFSET(b!$F$3,AA71,$AD$52),NA())</f>
        <v>389773</v>
      </c>
      <c r="AF71" t="s">
        <v>1037</v>
      </c>
      <c r="AG71" t="s">
        <v>3401</v>
      </c>
      <c r="AH71" t="e">
        <f t="shared" ca="1" si="3"/>
        <v>#N/A</v>
      </c>
      <c r="AL71" t="s">
        <v>649</v>
      </c>
      <c r="AM71" t="s">
        <v>2943</v>
      </c>
      <c r="AN71">
        <f t="shared" ca="1" si="4"/>
        <v>1928893</v>
      </c>
      <c r="AP71" t="s">
        <v>906</v>
      </c>
      <c r="AQ71" t="s">
        <v>3506</v>
      </c>
      <c r="AR71">
        <f t="shared" ca="1" si="5"/>
        <v>612575</v>
      </c>
      <c r="AX71" t="s">
        <v>0</v>
      </c>
      <c r="AY71" t="s">
        <v>141</v>
      </c>
      <c r="AZ71" t="s">
        <v>3704</v>
      </c>
      <c r="BA71">
        <v>18386</v>
      </c>
      <c r="BB71" s="93" t="str">
        <f t="shared" si="6"/>
        <v>OK</v>
      </c>
      <c r="BC71" t="str">
        <f t="shared" si="7"/>
        <v>OK</v>
      </c>
      <c r="BD71" t="str">
        <f t="shared" si="8"/>
        <v>OKOK</v>
      </c>
      <c r="BH71">
        <f t="shared" si="11"/>
        <v>18</v>
      </c>
      <c r="BJ71" s="30" t="s">
        <v>141</v>
      </c>
      <c r="BK71" s="30" t="s">
        <v>3704</v>
      </c>
      <c r="BL71">
        <f ca="1">+OFFSET(b!$F$3,BH71,$BL$52)</f>
        <v>9</v>
      </c>
      <c r="BQ71">
        <f t="shared" si="12"/>
        <v>18</v>
      </c>
      <c r="BR71" s="30" t="s">
        <v>141</v>
      </c>
      <c r="BS71" s="30" t="s">
        <v>3704</v>
      </c>
      <c r="BT71">
        <f ca="1">+OFFSET(b!$F$3,BQ71,$BT$52)</f>
        <v>389773</v>
      </c>
    </row>
    <row r="72" spans="3:72">
      <c r="C72">
        <f t="shared" si="9"/>
        <v>19</v>
      </c>
      <c r="E72" s="30" t="s">
        <v>169</v>
      </c>
      <c r="F72" s="30" t="s">
        <v>3705</v>
      </c>
      <c r="G72">
        <f ca="1">+IF(BD72="OKOK",OFFSET(b!$F$3,C72,$G$52),NA())</f>
        <v>7</v>
      </c>
      <c r="I72" t="s">
        <v>3104</v>
      </c>
      <c r="J72" t="s">
        <v>3402</v>
      </c>
      <c r="K72">
        <f t="shared" ca="1" si="0"/>
        <v>21</v>
      </c>
      <c r="P72" t="s">
        <v>659</v>
      </c>
      <c r="Q72" t="s">
        <v>2944</v>
      </c>
      <c r="R72">
        <f t="shared" ca="1" si="1"/>
        <v>14</v>
      </c>
      <c r="T72" t="s">
        <v>907</v>
      </c>
      <c r="U72" t="s">
        <v>3507</v>
      </c>
      <c r="V72">
        <f t="shared" ca="1" si="2"/>
        <v>4</v>
      </c>
      <c r="AA72">
        <f t="shared" si="10"/>
        <v>19</v>
      </c>
      <c r="AB72" s="30" t="s">
        <v>169</v>
      </c>
      <c r="AC72" s="30" t="s">
        <v>3705</v>
      </c>
      <c r="AD72">
        <f ca="1">+IF(BD72="OKOK",OFFSET(b!$F$3,AA72,$AD$52),NA())</f>
        <v>413508</v>
      </c>
      <c r="AF72" t="s">
        <v>3104</v>
      </c>
      <c r="AG72" t="s">
        <v>3402</v>
      </c>
      <c r="AH72">
        <f t="shared" ca="1" si="3"/>
        <v>979592</v>
      </c>
      <c r="AL72" t="s">
        <v>659</v>
      </c>
      <c r="AM72" t="s">
        <v>2944</v>
      </c>
      <c r="AN72">
        <f t="shared" ca="1" si="4"/>
        <v>1950343</v>
      </c>
      <c r="AP72" t="s">
        <v>907</v>
      </c>
      <c r="AQ72" t="s">
        <v>3507</v>
      </c>
      <c r="AR72">
        <f t="shared" ca="1" si="5"/>
        <v>135580</v>
      </c>
      <c r="AX72" t="s">
        <v>0</v>
      </c>
      <c r="AY72" t="s">
        <v>169</v>
      </c>
      <c r="AZ72" t="s">
        <v>3705</v>
      </c>
      <c r="BA72">
        <v>20088</v>
      </c>
      <c r="BB72" s="93" t="str">
        <f t="shared" si="6"/>
        <v>OK</v>
      </c>
      <c r="BC72" t="str">
        <f t="shared" si="7"/>
        <v>OK</v>
      </c>
      <c r="BD72" t="str">
        <f t="shared" si="8"/>
        <v>OKOK</v>
      </c>
      <c r="BH72">
        <f t="shared" si="11"/>
        <v>19</v>
      </c>
      <c r="BJ72" s="30" t="s">
        <v>169</v>
      </c>
      <c r="BK72" s="30" t="s">
        <v>3705</v>
      </c>
      <c r="BL72">
        <f ca="1">+OFFSET(b!$F$3,BH72,$BL$52)</f>
        <v>7</v>
      </c>
      <c r="BQ72">
        <f t="shared" si="12"/>
        <v>19</v>
      </c>
      <c r="BR72" s="30" t="s">
        <v>169</v>
      </c>
      <c r="BS72" s="30" t="s">
        <v>3705</v>
      </c>
      <c r="BT72">
        <f ca="1">+OFFSET(b!$F$3,BQ72,$BT$52)</f>
        <v>413508</v>
      </c>
    </row>
    <row r="73" spans="3:72">
      <c r="C73">
        <f t="shared" si="9"/>
        <v>20</v>
      </c>
      <c r="E73" s="30" t="s">
        <v>95</v>
      </c>
      <c r="F73" s="30" t="s">
        <v>3706</v>
      </c>
      <c r="G73">
        <f ca="1">+IF(BD73="OKOK",OFFSET(b!$F$3,C73,$G$52),NA())</f>
        <v>90</v>
      </c>
      <c r="I73" t="s">
        <v>3105</v>
      </c>
      <c r="J73" t="s">
        <v>3403</v>
      </c>
      <c r="K73">
        <f t="shared" ca="1" si="0"/>
        <v>5</v>
      </c>
      <c r="P73" t="s">
        <v>966</v>
      </c>
      <c r="Q73" t="s">
        <v>2945</v>
      </c>
      <c r="R73">
        <f t="shared" ca="1" si="1"/>
        <v>38</v>
      </c>
      <c r="T73" t="s">
        <v>293</v>
      </c>
      <c r="U73" t="s">
        <v>3508</v>
      </c>
      <c r="V73">
        <f t="shared" ca="1" si="2"/>
        <v>3</v>
      </c>
      <c r="AA73">
        <f t="shared" si="10"/>
        <v>20</v>
      </c>
      <c r="AB73" s="30" t="s">
        <v>95</v>
      </c>
      <c r="AC73" s="30" t="s">
        <v>3706</v>
      </c>
      <c r="AD73">
        <f ca="1">+IF(BD73="OKOK",OFFSET(b!$F$3,AA73,$AD$52),NA())</f>
        <v>2532036</v>
      </c>
      <c r="AF73" t="s">
        <v>3105</v>
      </c>
      <c r="AG73" t="s">
        <v>3403</v>
      </c>
      <c r="AH73">
        <f t="shared" ca="1" si="3"/>
        <v>224396</v>
      </c>
      <c r="AL73" t="s">
        <v>966</v>
      </c>
      <c r="AM73" t="s">
        <v>2945</v>
      </c>
      <c r="AN73">
        <f t="shared" ca="1" si="4"/>
        <v>2277108</v>
      </c>
      <c r="AP73" t="s">
        <v>293</v>
      </c>
      <c r="AQ73" t="s">
        <v>3508</v>
      </c>
      <c r="AR73">
        <f t="shared" ca="1" si="5"/>
        <v>175076</v>
      </c>
      <c r="AX73" t="s">
        <v>0</v>
      </c>
      <c r="AY73" t="s">
        <v>95</v>
      </c>
      <c r="AZ73" t="s">
        <v>3706</v>
      </c>
      <c r="BA73">
        <v>170235</v>
      </c>
      <c r="BB73" s="93" t="str">
        <f t="shared" si="6"/>
        <v>OK</v>
      </c>
      <c r="BC73" t="str">
        <f t="shared" si="7"/>
        <v>OK</v>
      </c>
      <c r="BD73" t="str">
        <f t="shared" si="8"/>
        <v>OKOK</v>
      </c>
      <c r="BH73">
        <f t="shared" si="11"/>
        <v>20</v>
      </c>
      <c r="BJ73" s="30" t="s">
        <v>95</v>
      </c>
      <c r="BK73" s="30" t="s">
        <v>3706</v>
      </c>
      <c r="BL73">
        <f ca="1">+OFFSET(b!$F$3,BH73,$BL$52)</f>
        <v>90</v>
      </c>
      <c r="BQ73">
        <f t="shared" si="12"/>
        <v>20</v>
      </c>
      <c r="BR73" s="30" t="s">
        <v>95</v>
      </c>
      <c r="BS73" s="30" t="s">
        <v>3706</v>
      </c>
      <c r="BT73">
        <f ca="1">+OFFSET(b!$F$3,BQ73,$BT$52)</f>
        <v>2532036</v>
      </c>
    </row>
    <row r="74" spans="3:72">
      <c r="C74">
        <f t="shared" si="9"/>
        <v>21</v>
      </c>
      <c r="E74" s="30" t="s">
        <v>137</v>
      </c>
      <c r="F74" s="30" t="s">
        <v>3707</v>
      </c>
      <c r="G74">
        <f ca="1">+IF(BD74="OKOK",OFFSET(b!$F$3,C74,$G$52),NA())</f>
        <v>5</v>
      </c>
      <c r="I74" t="s">
        <v>3106</v>
      </c>
      <c r="J74" t="s">
        <v>3404</v>
      </c>
      <c r="K74">
        <f t="shared" ca="1" si="0"/>
        <v>4</v>
      </c>
      <c r="P74" t="s">
        <v>2915</v>
      </c>
      <c r="Q74" t="s">
        <v>2946</v>
      </c>
      <c r="R74">
        <f t="shared" ca="1" si="1"/>
        <v>64</v>
      </c>
      <c r="T74" t="s">
        <v>908</v>
      </c>
      <c r="U74" t="s">
        <v>3509</v>
      </c>
      <c r="V74">
        <f t="shared" ca="1" si="2"/>
        <v>2</v>
      </c>
      <c r="AA74">
        <f t="shared" si="10"/>
        <v>21</v>
      </c>
      <c r="AB74" s="30" t="s">
        <v>137</v>
      </c>
      <c r="AC74" s="30" t="s">
        <v>3707</v>
      </c>
      <c r="AD74">
        <f ca="1">+IF(BD74="OKOK",OFFSET(b!$F$3,AA74,$AD$52),NA())</f>
        <v>123082</v>
      </c>
      <c r="AF74" t="s">
        <v>3106</v>
      </c>
      <c r="AG74" t="s">
        <v>3404</v>
      </c>
      <c r="AH74">
        <f t="shared" ca="1" si="3"/>
        <v>107876</v>
      </c>
      <c r="AL74" t="s">
        <v>2915</v>
      </c>
      <c r="AM74" t="s">
        <v>2946</v>
      </c>
      <c r="AN74">
        <f t="shared" ca="1" si="4"/>
        <v>4376159</v>
      </c>
      <c r="AP74" t="s">
        <v>908</v>
      </c>
      <c r="AQ74" t="s">
        <v>3509</v>
      </c>
      <c r="AR74">
        <f t="shared" ca="1" si="5"/>
        <v>134248</v>
      </c>
      <c r="AX74" t="s">
        <v>0</v>
      </c>
      <c r="AY74" t="s">
        <v>137</v>
      </c>
      <c r="AZ74" t="s">
        <v>3707</v>
      </c>
      <c r="BA74">
        <v>3655</v>
      </c>
      <c r="BB74" s="93" t="str">
        <f t="shared" si="6"/>
        <v>OK</v>
      </c>
      <c r="BC74" t="str">
        <f t="shared" si="7"/>
        <v>OK</v>
      </c>
      <c r="BD74" t="str">
        <f t="shared" si="8"/>
        <v>OKOK</v>
      </c>
      <c r="BH74">
        <f t="shared" si="11"/>
        <v>21</v>
      </c>
      <c r="BJ74" s="30" t="s">
        <v>137</v>
      </c>
      <c r="BK74" s="30" t="s">
        <v>3707</v>
      </c>
      <c r="BL74">
        <f ca="1">+OFFSET(b!$F$3,BH74,$BL$52)</f>
        <v>5</v>
      </c>
      <c r="BQ74">
        <f t="shared" si="12"/>
        <v>21</v>
      </c>
      <c r="BR74" s="30" t="s">
        <v>137</v>
      </c>
      <c r="BS74" s="30" t="s">
        <v>3707</v>
      </c>
      <c r="BT74">
        <f ca="1">+OFFSET(b!$F$3,BQ74,$BT$52)</f>
        <v>123082</v>
      </c>
    </row>
    <row r="75" spans="3:72">
      <c r="C75">
        <f t="shared" si="9"/>
        <v>22</v>
      </c>
      <c r="E75" s="30" t="s">
        <v>128</v>
      </c>
      <c r="F75" s="30" t="s">
        <v>3708</v>
      </c>
      <c r="G75">
        <f ca="1">+IF(BD75="OKOK",OFFSET(b!$F$3,C75,$G$52),NA())</f>
        <v>22</v>
      </c>
      <c r="I75" t="s">
        <v>645</v>
      </c>
      <c r="J75" t="s">
        <v>3405</v>
      </c>
      <c r="K75">
        <f t="shared" ca="1" si="0"/>
        <v>59</v>
      </c>
      <c r="P75" t="s">
        <v>2916</v>
      </c>
      <c r="Q75" t="s">
        <v>2947</v>
      </c>
      <c r="R75" t="e">
        <f t="shared" ca="1" si="1"/>
        <v>#N/A</v>
      </c>
      <c r="T75" t="s">
        <v>909</v>
      </c>
      <c r="U75" t="s">
        <v>3510</v>
      </c>
      <c r="V75">
        <f t="shared" ca="1" si="2"/>
        <v>14</v>
      </c>
      <c r="AA75">
        <f t="shared" si="10"/>
        <v>22</v>
      </c>
      <c r="AB75" s="30" t="s">
        <v>128</v>
      </c>
      <c r="AC75" s="30" t="s">
        <v>3708</v>
      </c>
      <c r="AD75">
        <f ca="1">+IF(BD75="OKOK",OFFSET(b!$F$3,AA75,$AD$52),NA())</f>
        <v>495425</v>
      </c>
      <c r="AF75" t="s">
        <v>645</v>
      </c>
      <c r="AG75" t="s">
        <v>3405</v>
      </c>
      <c r="AH75">
        <f t="shared" ca="1" si="3"/>
        <v>2653244</v>
      </c>
      <c r="AL75" t="s">
        <v>2916</v>
      </c>
      <c r="AM75" t="s">
        <v>2947</v>
      </c>
      <c r="AN75" t="e">
        <f t="shared" ca="1" si="4"/>
        <v>#N/A</v>
      </c>
      <c r="AP75" t="s">
        <v>909</v>
      </c>
      <c r="AQ75" t="s">
        <v>3510</v>
      </c>
      <c r="AR75">
        <f t="shared" ca="1" si="5"/>
        <v>676450</v>
      </c>
      <c r="AX75" t="s">
        <v>0</v>
      </c>
      <c r="AY75" t="s">
        <v>128</v>
      </c>
      <c r="AZ75" t="s">
        <v>3708</v>
      </c>
      <c r="BA75">
        <v>18303</v>
      </c>
      <c r="BB75" s="93" t="str">
        <f t="shared" si="6"/>
        <v>OK</v>
      </c>
      <c r="BC75" t="str">
        <f t="shared" si="7"/>
        <v>OK</v>
      </c>
      <c r="BD75" t="str">
        <f t="shared" si="8"/>
        <v>OKOK</v>
      </c>
      <c r="BH75">
        <f t="shared" si="11"/>
        <v>22</v>
      </c>
      <c r="BJ75" s="30" t="s">
        <v>128</v>
      </c>
      <c r="BK75" s="30" t="s">
        <v>3708</v>
      </c>
      <c r="BL75">
        <f ca="1">+OFFSET(b!$F$3,BH75,$BL$52)</f>
        <v>22</v>
      </c>
      <c r="BQ75">
        <f t="shared" si="12"/>
        <v>22</v>
      </c>
      <c r="BR75" s="30" t="s">
        <v>128</v>
      </c>
      <c r="BS75" s="30" t="s">
        <v>3708</v>
      </c>
      <c r="BT75">
        <f ca="1">+OFFSET(b!$F$3,BQ75,$BT$52)</f>
        <v>495425</v>
      </c>
    </row>
    <row r="76" spans="3:72">
      <c r="C76">
        <f t="shared" si="9"/>
        <v>23</v>
      </c>
      <c r="E76" s="30" t="s">
        <v>2981</v>
      </c>
      <c r="F76" s="30" t="s">
        <v>3709</v>
      </c>
      <c r="G76">
        <f ca="1">+IF(BD76="OKOK",OFFSET(b!$F$3,C76,$G$52),NA())</f>
        <v>53</v>
      </c>
      <c r="I76" t="s">
        <v>462</v>
      </c>
      <c r="J76" t="s">
        <v>3406</v>
      </c>
      <c r="K76">
        <f t="shared" ca="1" si="0"/>
        <v>51</v>
      </c>
      <c r="P76" t="s">
        <v>1082</v>
      </c>
      <c r="Q76" t="s">
        <v>2948</v>
      </c>
      <c r="R76">
        <f t="shared" ca="1" si="1"/>
        <v>15</v>
      </c>
      <c r="T76" t="s">
        <v>910</v>
      </c>
      <c r="U76" t="s">
        <v>3511</v>
      </c>
      <c r="V76">
        <f t="shared" ca="1" si="2"/>
        <v>2</v>
      </c>
      <c r="AA76">
        <f t="shared" si="10"/>
        <v>23</v>
      </c>
      <c r="AB76" s="30" t="s">
        <v>2981</v>
      </c>
      <c r="AC76" s="30" t="s">
        <v>3709</v>
      </c>
      <c r="AD76">
        <f ca="1">+IF(BD76="OKOK",OFFSET(b!$F$3,AA76,$AD$52),NA())</f>
        <v>2399606</v>
      </c>
      <c r="AF76" t="s">
        <v>462</v>
      </c>
      <c r="AG76" t="s">
        <v>3406</v>
      </c>
      <c r="AH76">
        <f t="shared" ca="1" si="3"/>
        <v>2189676</v>
      </c>
      <c r="AL76" t="s">
        <v>1082</v>
      </c>
      <c r="AM76" t="s">
        <v>2948</v>
      </c>
      <c r="AN76">
        <f t="shared" ca="1" si="4"/>
        <v>946013</v>
      </c>
      <c r="AP76" t="s">
        <v>910</v>
      </c>
      <c r="AQ76" t="s">
        <v>3511</v>
      </c>
      <c r="AR76">
        <f t="shared" ca="1" si="5"/>
        <v>170651</v>
      </c>
      <c r="AX76" t="s">
        <v>0</v>
      </c>
      <c r="AY76" t="s">
        <v>2981</v>
      </c>
      <c r="AZ76" t="s">
        <v>3709</v>
      </c>
      <c r="BA76">
        <v>101104</v>
      </c>
      <c r="BB76" s="93" t="str">
        <f t="shared" si="6"/>
        <v>OK</v>
      </c>
      <c r="BC76" t="str">
        <f t="shared" si="7"/>
        <v>OK</v>
      </c>
      <c r="BD76" t="str">
        <f t="shared" si="8"/>
        <v>OKOK</v>
      </c>
      <c r="BH76">
        <f t="shared" si="11"/>
        <v>23</v>
      </c>
      <c r="BJ76" s="30" t="s">
        <v>2981</v>
      </c>
      <c r="BK76" s="30" t="s">
        <v>3709</v>
      </c>
      <c r="BL76">
        <f ca="1">+OFFSET(b!$F$3,BH76,$BL$52)</f>
        <v>53</v>
      </c>
      <c r="BQ76">
        <f t="shared" si="12"/>
        <v>23</v>
      </c>
      <c r="BR76" s="30" t="s">
        <v>2981</v>
      </c>
      <c r="BS76" s="30" t="s">
        <v>3709</v>
      </c>
      <c r="BT76">
        <f ca="1">+OFFSET(b!$F$3,BQ76,$BT$52)</f>
        <v>2399606</v>
      </c>
    </row>
    <row r="77" spans="3:72">
      <c r="C77">
        <f t="shared" si="9"/>
        <v>24</v>
      </c>
      <c r="E77" s="30" t="s">
        <v>161</v>
      </c>
      <c r="F77" s="30" t="s">
        <v>3710</v>
      </c>
      <c r="G77">
        <f ca="1">+IF(BD77="OKOK",OFFSET(b!$F$3,C77,$G$52),NA())</f>
        <v>5</v>
      </c>
      <c r="I77" t="s">
        <v>82</v>
      </c>
      <c r="J77" t="s">
        <v>2935</v>
      </c>
      <c r="K77" t="e">
        <f t="shared" ca="1" si="0"/>
        <v>#N/A</v>
      </c>
      <c r="P77" t="s">
        <v>1092</v>
      </c>
      <c r="Q77" t="s">
        <v>2949</v>
      </c>
      <c r="R77">
        <f t="shared" ca="1" si="1"/>
        <v>7</v>
      </c>
      <c r="T77" t="s">
        <v>912</v>
      </c>
      <c r="U77" t="s">
        <v>3512</v>
      </c>
      <c r="V77">
        <f t="shared" ca="1" si="2"/>
        <v>12</v>
      </c>
      <c r="AA77">
        <f t="shared" si="10"/>
        <v>24</v>
      </c>
      <c r="AB77" s="30" t="s">
        <v>161</v>
      </c>
      <c r="AC77" s="30" t="s">
        <v>3710</v>
      </c>
      <c r="AD77">
        <f ca="1">+IF(BD77="OKOK",OFFSET(b!$F$3,AA77,$AD$52),NA())</f>
        <v>110224</v>
      </c>
      <c r="AF77" t="s">
        <v>82</v>
      </c>
      <c r="AG77" t="s">
        <v>2935</v>
      </c>
      <c r="AH77" t="e">
        <f t="shared" ca="1" si="3"/>
        <v>#N/A</v>
      </c>
      <c r="AL77" t="s">
        <v>1092</v>
      </c>
      <c r="AM77" t="s">
        <v>2949</v>
      </c>
      <c r="AN77">
        <f t="shared" ca="1" si="4"/>
        <v>587670</v>
      </c>
      <c r="AP77" t="s">
        <v>912</v>
      </c>
      <c r="AQ77" t="s">
        <v>3512</v>
      </c>
      <c r="AR77">
        <f t="shared" ca="1" si="5"/>
        <v>440400</v>
      </c>
      <c r="AX77" t="s">
        <v>0</v>
      </c>
      <c r="AY77" t="s">
        <v>161</v>
      </c>
      <c r="AZ77" t="s">
        <v>3710</v>
      </c>
      <c r="BA77">
        <v>4880</v>
      </c>
      <c r="BB77" s="93" t="str">
        <f t="shared" si="6"/>
        <v>OK</v>
      </c>
      <c r="BC77" t="str">
        <f t="shared" si="7"/>
        <v>OK</v>
      </c>
      <c r="BD77" t="str">
        <f t="shared" si="8"/>
        <v>OKOK</v>
      </c>
      <c r="BH77">
        <f t="shared" si="11"/>
        <v>24</v>
      </c>
      <c r="BJ77" s="30" t="s">
        <v>161</v>
      </c>
      <c r="BK77" s="30" t="s">
        <v>3710</v>
      </c>
      <c r="BL77">
        <f ca="1">+OFFSET(b!$F$3,BH77,$BL$52)</f>
        <v>5</v>
      </c>
      <c r="BQ77">
        <f t="shared" si="12"/>
        <v>24</v>
      </c>
      <c r="BR77" s="30" t="s">
        <v>161</v>
      </c>
      <c r="BS77" s="30" t="s">
        <v>3710</v>
      </c>
      <c r="BT77">
        <f ca="1">+OFFSET(b!$F$3,BQ77,$BT$52)</f>
        <v>110224</v>
      </c>
    </row>
    <row r="78" spans="3:72">
      <c r="C78">
        <f t="shared" si="9"/>
        <v>25</v>
      </c>
      <c r="E78" s="30" t="s">
        <v>151</v>
      </c>
      <c r="F78" s="30" t="s">
        <v>3711</v>
      </c>
      <c r="G78">
        <f ca="1">+IF(BD78="OKOK",OFFSET(b!$F$3,C78,$G$52),NA())</f>
        <v>7</v>
      </c>
      <c r="I78" t="s">
        <v>606</v>
      </c>
      <c r="J78" t="s">
        <v>3407</v>
      </c>
      <c r="K78">
        <f t="shared" ca="1" si="0"/>
        <v>19</v>
      </c>
      <c r="P78" t="s">
        <v>1111</v>
      </c>
      <c r="Q78" t="s">
        <v>2950</v>
      </c>
      <c r="R78">
        <f t="shared" ca="1" si="1"/>
        <v>13</v>
      </c>
      <c r="T78" t="s">
        <v>913</v>
      </c>
      <c r="U78" t="s">
        <v>3513</v>
      </c>
      <c r="V78">
        <f t="shared" ca="1" si="2"/>
        <v>7</v>
      </c>
      <c r="AA78">
        <f t="shared" si="10"/>
        <v>25</v>
      </c>
      <c r="AB78" s="30" t="s">
        <v>151</v>
      </c>
      <c r="AC78" s="30" t="s">
        <v>3711</v>
      </c>
      <c r="AD78">
        <f ca="1">+IF(BD78="OKOK",OFFSET(b!$F$3,AA78,$AD$52),NA())</f>
        <v>106701</v>
      </c>
      <c r="AF78" t="s">
        <v>606</v>
      </c>
      <c r="AG78" t="s">
        <v>3407</v>
      </c>
      <c r="AH78">
        <f t="shared" ca="1" si="3"/>
        <v>832929</v>
      </c>
      <c r="AL78" t="s">
        <v>1111</v>
      </c>
      <c r="AM78" t="s">
        <v>2950</v>
      </c>
      <c r="AN78">
        <f t="shared" ca="1" si="4"/>
        <v>2497160</v>
      </c>
      <c r="AP78" t="s">
        <v>913</v>
      </c>
      <c r="AQ78" t="s">
        <v>3513</v>
      </c>
      <c r="AR78">
        <f t="shared" ca="1" si="5"/>
        <v>502880</v>
      </c>
      <c r="AX78" t="s">
        <v>0</v>
      </c>
      <c r="AY78" t="s">
        <v>151</v>
      </c>
      <c r="AZ78" t="s">
        <v>3711</v>
      </c>
      <c r="BA78">
        <v>4073</v>
      </c>
      <c r="BB78" s="93" t="str">
        <f t="shared" si="6"/>
        <v>OK</v>
      </c>
      <c r="BC78" t="str">
        <f t="shared" si="7"/>
        <v>OK</v>
      </c>
      <c r="BD78" t="str">
        <f t="shared" si="8"/>
        <v>OKOK</v>
      </c>
      <c r="BH78">
        <f t="shared" si="11"/>
        <v>25</v>
      </c>
      <c r="BJ78" s="30" t="s">
        <v>151</v>
      </c>
      <c r="BK78" s="30" t="s">
        <v>3711</v>
      </c>
      <c r="BL78">
        <f ca="1">+OFFSET(b!$F$3,BH78,$BL$52)</f>
        <v>7</v>
      </c>
      <c r="BQ78">
        <f t="shared" si="12"/>
        <v>25</v>
      </c>
      <c r="BR78" s="30" t="s">
        <v>151</v>
      </c>
      <c r="BS78" s="30" t="s">
        <v>3711</v>
      </c>
      <c r="BT78">
        <f ca="1">+OFFSET(b!$F$3,BQ78,$BT$52)</f>
        <v>106701</v>
      </c>
    </row>
    <row r="79" spans="3:72">
      <c r="C79">
        <f t="shared" si="9"/>
        <v>26</v>
      </c>
      <c r="E79" s="30" t="s">
        <v>167</v>
      </c>
      <c r="F79" s="30" t="s">
        <v>3712</v>
      </c>
      <c r="G79">
        <f ca="1">+IF(BD79="OKOK",OFFSET(b!$F$3,C79,$G$52),NA())</f>
        <v>10</v>
      </c>
      <c r="I79" t="s">
        <v>223</v>
      </c>
      <c r="J79" t="s">
        <v>3408</v>
      </c>
      <c r="K79">
        <f t="shared" ca="1" si="0"/>
        <v>90</v>
      </c>
      <c r="P79" t="s">
        <v>222</v>
      </c>
      <c r="Q79" t="s">
        <v>2951</v>
      </c>
      <c r="R79">
        <f t="shared" ca="1" si="1"/>
        <v>6</v>
      </c>
      <c r="T79" t="s">
        <v>914</v>
      </c>
      <c r="U79" t="s">
        <v>3514</v>
      </c>
      <c r="V79">
        <f t="shared" ca="1" si="2"/>
        <v>9</v>
      </c>
      <c r="AA79">
        <f t="shared" si="10"/>
        <v>26</v>
      </c>
      <c r="AB79" s="30" t="s">
        <v>167</v>
      </c>
      <c r="AC79" s="30" t="s">
        <v>3712</v>
      </c>
      <c r="AD79">
        <f ca="1">+IF(BD79="OKOK",OFFSET(b!$F$3,AA79,$AD$52),NA())</f>
        <v>187203</v>
      </c>
      <c r="AF79" t="s">
        <v>223</v>
      </c>
      <c r="AG79" t="s">
        <v>3408</v>
      </c>
      <c r="AH79">
        <f t="shared" ca="1" si="3"/>
        <v>4684236</v>
      </c>
      <c r="AL79" t="s">
        <v>222</v>
      </c>
      <c r="AM79" t="s">
        <v>2951</v>
      </c>
      <c r="AN79">
        <f t="shared" ca="1" si="4"/>
        <v>245655</v>
      </c>
      <c r="AP79" t="s">
        <v>914</v>
      </c>
      <c r="AQ79" t="s">
        <v>3514</v>
      </c>
      <c r="AR79">
        <f t="shared" ca="1" si="5"/>
        <v>648951</v>
      </c>
      <c r="AX79" t="s">
        <v>0</v>
      </c>
      <c r="AY79" t="s">
        <v>167</v>
      </c>
      <c r="AZ79" t="s">
        <v>3712</v>
      </c>
      <c r="BA79">
        <v>7412</v>
      </c>
      <c r="BB79" s="93" t="str">
        <f t="shared" si="6"/>
        <v>OK</v>
      </c>
      <c r="BC79" t="str">
        <f t="shared" si="7"/>
        <v>OK</v>
      </c>
      <c r="BD79" t="str">
        <f t="shared" si="8"/>
        <v>OKOK</v>
      </c>
      <c r="BH79">
        <f t="shared" si="11"/>
        <v>26</v>
      </c>
      <c r="BJ79" s="30" t="s">
        <v>167</v>
      </c>
      <c r="BK79" s="30" t="s">
        <v>3712</v>
      </c>
      <c r="BL79">
        <f ca="1">+OFFSET(b!$F$3,BH79,$BL$52)</f>
        <v>10</v>
      </c>
      <c r="BQ79">
        <f t="shared" si="12"/>
        <v>26</v>
      </c>
      <c r="BR79" s="30" t="s">
        <v>167</v>
      </c>
      <c r="BS79" s="30" t="s">
        <v>3712</v>
      </c>
      <c r="BT79">
        <f ca="1">+OFFSET(b!$F$3,BQ79,$BT$52)</f>
        <v>187203</v>
      </c>
    </row>
    <row r="80" spans="3:72">
      <c r="C80">
        <f t="shared" si="9"/>
        <v>27</v>
      </c>
      <c r="E80" s="30" t="s">
        <v>139</v>
      </c>
      <c r="F80" s="30" t="s">
        <v>3713</v>
      </c>
      <c r="G80">
        <f ca="1">+IF(BD80="OKOK",OFFSET(b!$F$3,C80,$G$52),NA())</f>
        <v>3</v>
      </c>
      <c r="I80" t="s">
        <v>198</v>
      </c>
      <c r="J80" t="s">
        <v>2952</v>
      </c>
      <c r="K80" t="e">
        <f t="shared" ca="1" si="0"/>
        <v>#N/A</v>
      </c>
      <c r="P80" t="s">
        <v>198</v>
      </c>
      <c r="Q80" t="s">
        <v>2952</v>
      </c>
      <c r="R80" t="e">
        <f t="shared" ca="1" si="1"/>
        <v>#N/A</v>
      </c>
      <c r="T80" t="s">
        <v>915</v>
      </c>
      <c r="U80" t="s">
        <v>3515</v>
      </c>
      <c r="V80">
        <f t="shared" ca="1" si="2"/>
        <v>6</v>
      </c>
      <c r="AA80">
        <f t="shared" si="10"/>
        <v>27</v>
      </c>
      <c r="AB80" s="30" t="s">
        <v>139</v>
      </c>
      <c r="AC80" s="30" t="s">
        <v>3713</v>
      </c>
      <c r="AD80">
        <f ca="1">+IF(BD80="OKOK",OFFSET(b!$F$3,AA80,$AD$52),NA())</f>
        <v>209459</v>
      </c>
      <c r="AF80" t="s">
        <v>198</v>
      </c>
      <c r="AG80" t="s">
        <v>2952</v>
      </c>
      <c r="AH80" t="e">
        <f t="shared" ca="1" si="3"/>
        <v>#N/A</v>
      </c>
      <c r="AL80" t="s">
        <v>198</v>
      </c>
      <c r="AM80" t="s">
        <v>2952</v>
      </c>
      <c r="AN80" t="e">
        <f t="shared" ca="1" si="4"/>
        <v>#N/A</v>
      </c>
      <c r="AP80" t="s">
        <v>915</v>
      </c>
      <c r="AQ80" t="s">
        <v>3515</v>
      </c>
      <c r="AR80">
        <f t="shared" ca="1" si="5"/>
        <v>475324</v>
      </c>
      <c r="AX80" t="s">
        <v>0</v>
      </c>
      <c r="AY80" t="s">
        <v>139</v>
      </c>
      <c r="AZ80" t="s">
        <v>3713</v>
      </c>
      <c r="BA80">
        <v>6365</v>
      </c>
      <c r="BB80" s="93" t="str">
        <f t="shared" si="6"/>
        <v>OK</v>
      </c>
      <c r="BC80" t="str">
        <f t="shared" si="7"/>
        <v>OK</v>
      </c>
      <c r="BD80" t="str">
        <f t="shared" si="8"/>
        <v>OKOK</v>
      </c>
      <c r="BH80">
        <f t="shared" si="11"/>
        <v>27</v>
      </c>
      <c r="BJ80" s="30" t="s">
        <v>139</v>
      </c>
      <c r="BK80" s="30" t="s">
        <v>3713</v>
      </c>
      <c r="BL80">
        <f ca="1">+OFFSET(b!$F$3,BH80,$BL$52)</f>
        <v>3</v>
      </c>
      <c r="BQ80">
        <f t="shared" si="12"/>
        <v>27</v>
      </c>
      <c r="BR80" s="30" t="s">
        <v>139</v>
      </c>
      <c r="BS80" s="30" t="s">
        <v>3713</v>
      </c>
      <c r="BT80">
        <f ca="1">+OFFSET(b!$F$3,BQ80,$BT$52)</f>
        <v>209459</v>
      </c>
    </row>
    <row r="81" spans="3:72">
      <c r="C81">
        <f t="shared" si="9"/>
        <v>28</v>
      </c>
      <c r="E81" s="30" t="s">
        <v>88</v>
      </c>
      <c r="F81" s="30" t="s">
        <v>3714</v>
      </c>
      <c r="G81">
        <f ca="1">+IF(BD81="OKOK",OFFSET(b!$F$3,C81,$G$52),NA())</f>
        <v>83</v>
      </c>
      <c r="I81" t="s">
        <v>2916</v>
      </c>
      <c r="J81" t="s">
        <v>2947</v>
      </c>
      <c r="K81" t="e">
        <f t="shared" ca="1" si="0"/>
        <v>#N/A</v>
      </c>
      <c r="P81" t="s">
        <v>1067</v>
      </c>
      <c r="Q81" t="s">
        <v>2953</v>
      </c>
      <c r="R81">
        <f t="shared" ca="1" si="1"/>
        <v>39</v>
      </c>
      <c r="T81" t="s">
        <v>916</v>
      </c>
      <c r="U81" t="s">
        <v>3516</v>
      </c>
      <c r="V81">
        <f t="shared" ca="1" si="2"/>
        <v>3</v>
      </c>
      <c r="AA81">
        <f t="shared" si="10"/>
        <v>28</v>
      </c>
      <c r="AB81" s="30" t="s">
        <v>88</v>
      </c>
      <c r="AC81" s="30" t="s">
        <v>3714</v>
      </c>
      <c r="AD81">
        <f ca="1">+IF(BD81="OKOK",OFFSET(b!$F$3,AA81,$AD$52),NA())</f>
        <v>3552860</v>
      </c>
      <c r="AF81" t="s">
        <v>2916</v>
      </c>
      <c r="AG81" t="s">
        <v>2947</v>
      </c>
      <c r="AH81" t="e">
        <f t="shared" ca="1" si="3"/>
        <v>#N/A</v>
      </c>
      <c r="AL81" t="s">
        <v>1067</v>
      </c>
      <c r="AM81" t="s">
        <v>2953</v>
      </c>
      <c r="AN81">
        <f t="shared" ca="1" si="4"/>
        <v>2364999</v>
      </c>
      <c r="AP81" t="s">
        <v>916</v>
      </c>
      <c r="AQ81" t="s">
        <v>3516</v>
      </c>
      <c r="AR81">
        <f t="shared" ca="1" si="5"/>
        <v>181708</v>
      </c>
      <c r="AX81" t="s">
        <v>0</v>
      </c>
      <c r="AY81" t="s">
        <v>88</v>
      </c>
      <c r="AZ81" t="s">
        <v>3714</v>
      </c>
      <c r="BA81">
        <v>162588</v>
      </c>
      <c r="BB81" s="93" t="str">
        <f t="shared" si="6"/>
        <v>OK</v>
      </c>
      <c r="BC81" t="str">
        <f t="shared" si="7"/>
        <v>OK</v>
      </c>
      <c r="BD81" t="str">
        <f t="shared" si="8"/>
        <v>OKOK</v>
      </c>
      <c r="BH81">
        <f t="shared" si="11"/>
        <v>28</v>
      </c>
      <c r="BJ81" s="30" t="s">
        <v>88</v>
      </c>
      <c r="BK81" s="30" t="s">
        <v>3714</v>
      </c>
      <c r="BL81">
        <f ca="1">+OFFSET(b!$F$3,BH81,$BL$52)</f>
        <v>83</v>
      </c>
      <c r="BQ81">
        <f t="shared" si="12"/>
        <v>28</v>
      </c>
      <c r="BR81" s="30" t="s">
        <v>88</v>
      </c>
      <c r="BS81" s="30" t="s">
        <v>3714</v>
      </c>
      <c r="BT81">
        <f ca="1">+OFFSET(b!$F$3,BQ81,$BT$52)</f>
        <v>3552860</v>
      </c>
    </row>
    <row r="82" spans="3:72">
      <c r="C82">
        <f t="shared" si="9"/>
        <v>29</v>
      </c>
      <c r="E82" s="30" t="s">
        <v>91</v>
      </c>
      <c r="F82" s="30" t="s">
        <v>3715</v>
      </c>
      <c r="G82">
        <f ca="1">+IF(BD82="OKOK",OFFSET(b!$F$3,C82,$G$52),NA())</f>
        <v>13</v>
      </c>
      <c r="I82" t="s">
        <v>520</v>
      </c>
      <c r="J82" t="s">
        <v>3409</v>
      </c>
      <c r="K82">
        <f t="shared" ca="1" si="0"/>
        <v>47</v>
      </c>
      <c r="P82" t="s">
        <v>2917</v>
      </c>
      <c r="Q82" t="s">
        <v>2954</v>
      </c>
      <c r="R82">
        <f t="shared" ca="1" si="1"/>
        <v>6</v>
      </c>
      <c r="T82" t="s">
        <v>917</v>
      </c>
      <c r="U82" t="s">
        <v>3517</v>
      </c>
      <c r="V82">
        <f t="shared" ca="1" si="2"/>
        <v>12</v>
      </c>
      <c r="AA82">
        <f t="shared" si="10"/>
        <v>29</v>
      </c>
      <c r="AB82" s="30" t="s">
        <v>91</v>
      </c>
      <c r="AC82" s="30" t="s">
        <v>3715</v>
      </c>
      <c r="AD82">
        <f ca="1">+IF(BD82="OKOK",OFFSET(b!$F$3,AA82,$AD$52),NA())</f>
        <v>853861</v>
      </c>
      <c r="AF82" t="s">
        <v>520</v>
      </c>
      <c r="AG82" t="s">
        <v>3409</v>
      </c>
      <c r="AH82">
        <f t="shared" ca="1" si="3"/>
        <v>2070153</v>
      </c>
      <c r="AL82" t="s">
        <v>2917</v>
      </c>
      <c r="AM82" t="s">
        <v>2954</v>
      </c>
      <c r="AN82">
        <f t="shared" ca="1" si="4"/>
        <v>744474</v>
      </c>
      <c r="AP82" t="s">
        <v>917</v>
      </c>
      <c r="AQ82" t="s">
        <v>3517</v>
      </c>
      <c r="AR82">
        <f t="shared" ca="1" si="5"/>
        <v>329271</v>
      </c>
      <c r="AX82" t="s">
        <v>0</v>
      </c>
      <c r="AY82" t="s">
        <v>91</v>
      </c>
      <c r="AZ82" t="s">
        <v>3715</v>
      </c>
      <c r="BA82">
        <v>33560</v>
      </c>
      <c r="BB82" s="93" t="str">
        <f t="shared" si="6"/>
        <v>OK</v>
      </c>
      <c r="BC82" t="str">
        <f t="shared" si="7"/>
        <v>OK</v>
      </c>
      <c r="BD82" t="str">
        <f t="shared" si="8"/>
        <v>OKOK</v>
      </c>
      <c r="BH82">
        <f t="shared" si="11"/>
        <v>29</v>
      </c>
      <c r="BJ82" s="30" t="s">
        <v>91</v>
      </c>
      <c r="BK82" s="30" t="s">
        <v>3715</v>
      </c>
      <c r="BL82">
        <f ca="1">+OFFSET(b!$F$3,BH82,$BL$52)</f>
        <v>13</v>
      </c>
      <c r="BQ82">
        <f t="shared" si="12"/>
        <v>29</v>
      </c>
      <c r="BR82" s="30" t="s">
        <v>91</v>
      </c>
      <c r="BS82" s="30" t="s">
        <v>3715</v>
      </c>
      <c r="BT82">
        <f ca="1">+OFFSET(b!$F$3,BQ82,$BT$52)</f>
        <v>853861</v>
      </c>
    </row>
    <row r="83" spans="3:72">
      <c r="C83">
        <f t="shared" si="9"/>
        <v>30</v>
      </c>
      <c r="E83" s="30" t="s">
        <v>102</v>
      </c>
      <c r="F83" s="30" t="s">
        <v>3716</v>
      </c>
      <c r="G83">
        <f ca="1">+IF(BD83="OKOK",OFFSET(b!$F$3,C83,$G$52),NA())</f>
        <v>8</v>
      </c>
      <c r="I83" t="s">
        <v>374</v>
      </c>
      <c r="J83" t="s">
        <v>3410</v>
      </c>
      <c r="K83" t="e">
        <f t="shared" ca="1" si="0"/>
        <v>#N/A</v>
      </c>
      <c r="P83" t="s">
        <v>1068</v>
      </c>
      <c r="Q83" t="s">
        <v>2955</v>
      </c>
      <c r="R83" t="e">
        <f t="shared" ca="1" si="1"/>
        <v>#N/A</v>
      </c>
      <c r="T83" t="s">
        <v>918</v>
      </c>
      <c r="U83" t="s">
        <v>3518</v>
      </c>
      <c r="V83">
        <f t="shared" ca="1" si="2"/>
        <v>8</v>
      </c>
      <c r="AA83">
        <f t="shared" si="10"/>
        <v>30</v>
      </c>
      <c r="AB83" s="30" t="s">
        <v>102</v>
      </c>
      <c r="AC83" s="30" t="s">
        <v>3716</v>
      </c>
      <c r="AD83">
        <f ca="1">+IF(BD83="OKOK",OFFSET(b!$F$3,AA83,$AD$52),NA())</f>
        <v>354747</v>
      </c>
      <c r="AF83" t="s">
        <v>374</v>
      </c>
      <c r="AG83" t="s">
        <v>3410</v>
      </c>
      <c r="AH83" t="e">
        <f t="shared" ca="1" si="3"/>
        <v>#N/A</v>
      </c>
      <c r="AL83" t="s">
        <v>1068</v>
      </c>
      <c r="AM83" t="s">
        <v>2955</v>
      </c>
      <c r="AN83" t="e">
        <f t="shared" ca="1" si="4"/>
        <v>#N/A</v>
      </c>
      <c r="AP83" t="s">
        <v>918</v>
      </c>
      <c r="AQ83" t="s">
        <v>3518</v>
      </c>
      <c r="AR83">
        <f t="shared" ca="1" si="5"/>
        <v>134448</v>
      </c>
      <c r="AX83" t="s">
        <v>0</v>
      </c>
      <c r="AY83" t="s">
        <v>102</v>
      </c>
      <c r="AZ83" t="s">
        <v>3716</v>
      </c>
      <c r="BA83">
        <v>15267</v>
      </c>
      <c r="BB83" s="93" t="str">
        <f t="shared" si="6"/>
        <v>OK</v>
      </c>
      <c r="BC83" t="str">
        <f t="shared" si="7"/>
        <v>OK</v>
      </c>
      <c r="BD83" t="str">
        <f t="shared" si="8"/>
        <v>OKOK</v>
      </c>
      <c r="BH83">
        <f t="shared" si="11"/>
        <v>30</v>
      </c>
      <c r="BJ83" s="30" t="s">
        <v>102</v>
      </c>
      <c r="BK83" s="30" t="s">
        <v>3716</v>
      </c>
      <c r="BL83">
        <f ca="1">+OFFSET(b!$F$3,BH83,$BL$52)</f>
        <v>8</v>
      </c>
      <c r="BQ83">
        <f t="shared" si="12"/>
        <v>30</v>
      </c>
      <c r="BR83" s="30" t="s">
        <v>102</v>
      </c>
      <c r="BS83" s="30" t="s">
        <v>3716</v>
      </c>
      <c r="BT83">
        <f ca="1">+OFFSET(b!$F$3,BQ83,$BT$52)</f>
        <v>354747</v>
      </c>
    </row>
    <row r="84" spans="3:72">
      <c r="C84">
        <f t="shared" si="9"/>
        <v>31</v>
      </c>
      <c r="E84" s="30" t="s">
        <v>148</v>
      </c>
      <c r="F84" s="30" t="s">
        <v>3717</v>
      </c>
      <c r="G84">
        <f ca="1">+IF(BD84="OKOK",OFFSET(b!$F$3,C84,$G$52),NA())</f>
        <v>3</v>
      </c>
      <c r="I84" t="s">
        <v>301</v>
      </c>
      <c r="J84" t="s">
        <v>3411</v>
      </c>
      <c r="K84">
        <f t="shared" ca="1" si="0"/>
        <v>38</v>
      </c>
      <c r="P84" t="s">
        <v>1100</v>
      </c>
      <c r="Q84" t="s">
        <v>2956</v>
      </c>
      <c r="R84">
        <f t="shared" ca="1" si="1"/>
        <v>3</v>
      </c>
      <c r="T84" t="s">
        <v>911</v>
      </c>
      <c r="U84" t="s">
        <v>3519</v>
      </c>
      <c r="V84">
        <f t="shared" ca="1" si="2"/>
        <v>3</v>
      </c>
      <c r="AA84">
        <f t="shared" si="10"/>
        <v>31</v>
      </c>
      <c r="AB84" s="30" t="s">
        <v>148</v>
      </c>
      <c r="AC84" s="30" t="s">
        <v>3717</v>
      </c>
      <c r="AD84">
        <f ca="1">+IF(BD84="OKOK",OFFSET(b!$F$3,AA84,$AD$52),NA())</f>
        <v>96677</v>
      </c>
      <c r="AF84" t="s">
        <v>301</v>
      </c>
      <c r="AG84" t="s">
        <v>3411</v>
      </c>
      <c r="AH84">
        <f t="shared" ca="1" si="3"/>
        <v>2857959</v>
      </c>
      <c r="AL84" t="s">
        <v>1100</v>
      </c>
      <c r="AM84" t="s">
        <v>2956</v>
      </c>
      <c r="AN84">
        <f t="shared" ca="1" si="4"/>
        <v>212346</v>
      </c>
      <c r="AP84" t="s">
        <v>911</v>
      </c>
      <c r="AQ84" t="s">
        <v>3519</v>
      </c>
      <c r="AR84">
        <f t="shared" ca="1" si="5"/>
        <v>144557</v>
      </c>
      <c r="AX84" t="s">
        <v>0</v>
      </c>
      <c r="AY84" t="s">
        <v>148</v>
      </c>
      <c r="AZ84" t="s">
        <v>3717</v>
      </c>
      <c r="BA84">
        <v>4256</v>
      </c>
      <c r="BB84" s="93" t="str">
        <f t="shared" si="6"/>
        <v>OK</v>
      </c>
      <c r="BC84" t="str">
        <f t="shared" si="7"/>
        <v>OK</v>
      </c>
      <c r="BD84" t="str">
        <f t="shared" si="8"/>
        <v>OKOK</v>
      </c>
      <c r="BH84">
        <f t="shared" si="11"/>
        <v>31</v>
      </c>
      <c r="BJ84" s="30" t="s">
        <v>148</v>
      </c>
      <c r="BK84" s="30" t="s">
        <v>3717</v>
      </c>
      <c r="BL84">
        <f ca="1">+OFFSET(b!$F$3,BH84,$BL$52)</f>
        <v>3</v>
      </c>
      <c r="BQ84">
        <f t="shared" si="12"/>
        <v>31</v>
      </c>
      <c r="BR84" s="30" t="s">
        <v>148</v>
      </c>
      <c r="BS84" s="30" t="s">
        <v>3717</v>
      </c>
      <c r="BT84">
        <f ca="1">+OFFSET(b!$F$3,BQ84,$BT$52)</f>
        <v>96677</v>
      </c>
    </row>
    <row r="85" spans="3:72">
      <c r="C85">
        <f t="shared" si="9"/>
        <v>32</v>
      </c>
      <c r="E85" s="30" t="s">
        <v>97</v>
      </c>
      <c r="F85" s="30" t="s">
        <v>3718</v>
      </c>
      <c r="G85">
        <f ca="1">+IF(BD85="OKOK",OFFSET(b!$F$3,C85,$G$52),NA())</f>
        <v>11</v>
      </c>
      <c r="I85" t="s">
        <v>24</v>
      </c>
      <c r="J85" t="s">
        <v>3412</v>
      </c>
      <c r="K85">
        <f t="shared" ca="1" si="0"/>
        <v>61</v>
      </c>
      <c r="P85" t="s">
        <v>2918</v>
      </c>
      <c r="Q85" t="s">
        <v>2957</v>
      </c>
      <c r="R85">
        <f t="shared" ca="1" si="1"/>
        <v>105</v>
      </c>
      <c r="T85" t="s">
        <v>28</v>
      </c>
      <c r="U85" t="s">
        <v>3520</v>
      </c>
      <c r="V85">
        <f t="shared" ca="1" si="2"/>
        <v>87</v>
      </c>
      <c r="AA85">
        <f t="shared" si="10"/>
        <v>32</v>
      </c>
      <c r="AB85" s="30" t="s">
        <v>97</v>
      </c>
      <c r="AC85" s="30" t="s">
        <v>3718</v>
      </c>
      <c r="AD85">
        <f ca="1">+IF(BD85="OKOK",OFFSET(b!$F$3,AA85,$AD$52),NA())</f>
        <v>493970</v>
      </c>
      <c r="AF85" t="s">
        <v>24</v>
      </c>
      <c r="AG85" t="s">
        <v>3412</v>
      </c>
      <c r="AH85">
        <f t="shared" ca="1" si="3"/>
        <v>4450440</v>
      </c>
      <c r="AL85" t="s">
        <v>2918</v>
      </c>
      <c r="AM85" t="s">
        <v>2957</v>
      </c>
      <c r="AN85">
        <f t="shared" ca="1" si="4"/>
        <v>10299847</v>
      </c>
      <c r="AP85" t="s">
        <v>28</v>
      </c>
      <c r="AQ85" t="s">
        <v>3520</v>
      </c>
      <c r="AR85">
        <f t="shared" ca="1" si="5"/>
        <v>9982511</v>
      </c>
      <c r="AX85" t="s">
        <v>0</v>
      </c>
      <c r="AY85" t="s">
        <v>97</v>
      </c>
      <c r="AZ85" t="s">
        <v>3718</v>
      </c>
      <c r="BA85">
        <v>21339</v>
      </c>
      <c r="BB85" s="93" t="str">
        <f t="shared" si="6"/>
        <v>OK</v>
      </c>
      <c r="BC85" t="str">
        <f t="shared" si="7"/>
        <v>OK</v>
      </c>
      <c r="BD85" t="str">
        <f t="shared" si="8"/>
        <v>OKOK</v>
      </c>
      <c r="BH85">
        <f t="shared" si="11"/>
        <v>32</v>
      </c>
      <c r="BJ85" s="30" t="s">
        <v>97</v>
      </c>
      <c r="BK85" s="30" t="s">
        <v>3718</v>
      </c>
      <c r="BL85">
        <f ca="1">+OFFSET(b!$F$3,BH85,$BL$52)</f>
        <v>11</v>
      </c>
      <c r="BQ85">
        <f t="shared" si="12"/>
        <v>32</v>
      </c>
      <c r="BR85" s="30" t="s">
        <v>97</v>
      </c>
      <c r="BS85" s="30" t="s">
        <v>3718</v>
      </c>
      <c r="BT85">
        <f ca="1">+OFFSET(b!$F$3,BQ85,$BT$52)</f>
        <v>493970</v>
      </c>
    </row>
    <row r="86" spans="3:72">
      <c r="C86">
        <f t="shared" si="9"/>
        <v>33</v>
      </c>
      <c r="E86" s="30" t="s">
        <v>105</v>
      </c>
      <c r="F86" s="30" t="s">
        <v>3719</v>
      </c>
      <c r="G86">
        <f ca="1">+IF(BD86="OKOK",OFFSET(b!$F$3,C86,$G$52),NA())</f>
        <v>14</v>
      </c>
      <c r="I86" t="s">
        <v>1111</v>
      </c>
      <c r="J86" t="s">
        <v>2950</v>
      </c>
      <c r="K86">
        <f t="shared" ca="1" si="0"/>
        <v>13</v>
      </c>
      <c r="P86" t="s">
        <v>2919</v>
      </c>
      <c r="Q86" t="s">
        <v>2958</v>
      </c>
      <c r="R86" t="e">
        <f t="shared" ca="1" si="1"/>
        <v>#N/A</v>
      </c>
      <c r="T86" t="s">
        <v>19</v>
      </c>
      <c r="U86" t="s">
        <v>3521</v>
      </c>
      <c r="V86">
        <f t="shared" ca="1" si="2"/>
        <v>54</v>
      </c>
      <c r="AA86">
        <f t="shared" si="10"/>
        <v>33</v>
      </c>
      <c r="AB86" s="30" t="s">
        <v>105</v>
      </c>
      <c r="AC86" s="30" t="s">
        <v>3719</v>
      </c>
      <c r="AD86">
        <f ca="1">+IF(BD86="OKOK",OFFSET(b!$F$3,AA86,$AD$52),NA())</f>
        <v>630767</v>
      </c>
      <c r="AF86" t="s">
        <v>1111</v>
      </c>
      <c r="AG86" t="s">
        <v>2950</v>
      </c>
      <c r="AH86">
        <f t="shared" ca="1" si="3"/>
        <v>2497160</v>
      </c>
      <c r="AL86" t="s">
        <v>2919</v>
      </c>
      <c r="AM86" t="s">
        <v>2958</v>
      </c>
      <c r="AN86" t="e">
        <f t="shared" ca="1" si="4"/>
        <v>#N/A</v>
      </c>
      <c r="AP86" t="s">
        <v>19</v>
      </c>
      <c r="AQ86" t="s">
        <v>3521</v>
      </c>
      <c r="AR86">
        <f t="shared" ca="1" si="5"/>
        <v>3325600</v>
      </c>
      <c r="AX86" t="s">
        <v>0</v>
      </c>
      <c r="AY86" t="s">
        <v>105</v>
      </c>
      <c r="AZ86" t="s">
        <v>3719</v>
      </c>
      <c r="BA86">
        <v>23714</v>
      </c>
      <c r="BB86" s="93" t="str">
        <f t="shared" si="6"/>
        <v>OK</v>
      </c>
      <c r="BC86" t="str">
        <f t="shared" si="7"/>
        <v>OK</v>
      </c>
      <c r="BD86" t="str">
        <f t="shared" si="8"/>
        <v>OKOK</v>
      </c>
      <c r="BH86">
        <f t="shared" si="11"/>
        <v>33</v>
      </c>
      <c r="BJ86" s="30" t="s">
        <v>105</v>
      </c>
      <c r="BK86" s="30" t="s">
        <v>3719</v>
      </c>
      <c r="BL86">
        <f ca="1">+OFFSET(b!$F$3,BH86,$BL$52)</f>
        <v>14</v>
      </c>
      <c r="BQ86">
        <f t="shared" si="12"/>
        <v>33</v>
      </c>
      <c r="BR86" s="30" t="s">
        <v>105</v>
      </c>
      <c r="BS86" s="30" t="s">
        <v>3719</v>
      </c>
      <c r="BT86">
        <f ca="1">+OFFSET(b!$F$3,BQ86,$BT$52)</f>
        <v>630767</v>
      </c>
    </row>
    <row r="87" spans="3:72">
      <c r="C87">
        <f t="shared" si="9"/>
        <v>34</v>
      </c>
      <c r="E87" s="30" t="s">
        <v>159</v>
      </c>
      <c r="F87" s="30" t="s">
        <v>3720</v>
      </c>
      <c r="G87">
        <f ca="1">+IF(BD87="OKOK",OFFSET(b!$F$3,C87,$G$52),NA())</f>
        <v>5</v>
      </c>
      <c r="I87" t="s">
        <v>891</v>
      </c>
      <c r="J87" t="s">
        <v>3413</v>
      </c>
      <c r="K87">
        <f t="shared" ca="1" si="0"/>
        <v>63</v>
      </c>
      <c r="P87" t="s">
        <v>12</v>
      </c>
      <c r="Q87" t="s">
        <v>2959</v>
      </c>
      <c r="R87" t="e">
        <f t="shared" ca="1" si="1"/>
        <v>#N/A</v>
      </c>
      <c r="T87" t="s">
        <v>356</v>
      </c>
      <c r="U87" t="s">
        <v>3522</v>
      </c>
      <c r="V87">
        <f t="shared" ca="1" si="2"/>
        <v>7</v>
      </c>
      <c r="AA87">
        <f t="shared" si="10"/>
        <v>34</v>
      </c>
      <c r="AB87" s="30" t="s">
        <v>159</v>
      </c>
      <c r="AC87" s="30" t="s">
        <v>3720</v>
      </c>
      <c r="AD87">
        <f ca="1">+IF(BD87="OKOK",OFFSET(b!$F$3,AA87,$AD$52),NA())</f>
        <v>440882</v>
      </c>
      <c r="AF87" t="s">
        <v>891</v>
      </c>
      <c r="AG87" t="s">
        <v>3413</v>
      </c>
      <c r="AH87">
        <f t="shared" ca="1" si="3"/>
        <v>4496500</v>
      </c>
      <c r="AL87" t="s">
        <v>12</v>
      </c>
      <c r="AM87" t="s">
        <v>2959</v>
      </c>
      <c r="AN87" t="e">
        <f t="shared" ca="1" si="4"/>
        <v>#N/A</v>
      </c>
      <c r="AP87" t="s">
        <v>356</v>
      </c>
      <c r="AQ87" t="s">
        <v>3522</v>
      </c>
      <c r="AR87">
        <f t="shared" ca="1" si="5"/>
        <v>827100</v>
      </c>
      <c r="AX87" t="s">
        <v>0</v>
      </c>
      <c r="AY87" t="s">
        <v>159</v>
      </c>
      <c r="AZ87" t="s">
        <v>3720</v>
      </c>
      <c r="BA87">
        <v>23243</v>
      </c>
      <c r="BB87" s="93" t="str">
        <f t="shared" si="6"/>
        <v>OK</v>
      </c>
      <c r="BC87" t="str">
        <f t="shared" si="7"/>
        <v>OK</v>
      </c>
      <c r="BD87" t="str">
        <f t="shared" si="8"/>
        <v>OKOK</v>
      </c>
      <c r="BH87">
        <f t="shared" si="11"/>
        <v>34</v>
      </c>
      <c r="BJ87" s="30" t="s">
        <v>159</v>
      </c>
      <c r="BK87" s="30" t="s">
        <v>3720</v>
      </c>
      <c r="BL87">
        <f ca="1">+OFFSET(b!$F$3,BH87,$BL$52)</f>
        <v>5</v>
      </c>
      <c r="BQ87">
        <f t="shared" si="12"/>
        <v>34</v>
      </c>
      <c r="BR87" s="30" t="s">
        <v>159</v>
      </c>
      <c r="BS87" s="30" t="s">
        <v>3720</v>
      </c>
      <c r="BT87">
        <f ca="1">+OFFSET(b!$F$3,BQ87,$BT$52)</f>
        <v>440882</v>
      </c>
    </row>
    <row r="88" spans="3:72">
      <c r="C88">
        <f t="shared" si="9"/>
        <v>35</v>
      </c>
      <c r="E88" s="30" t="s">
        <v>106</v>
      </c>
      <c r="F88" s="30" t="s">
        <v>3721</v>
      </c>
      <c r="G88">
        <f ca="1">+IF(BD88="OKOK",OFFSET(b!$F$3,C88,$G$52),NA())</f>
        <v>23</v>
      </c>
      <c r="I88" t="s">
        <v>12</v>
      </c>
      <c r="J88" t="s">
        <v>2959</v>
      </c>
      <c r="K88" t="e">
        <f t="shared" ca="1" si="0"/>
        <v>#N/A</v>
      </c>
      <c r="P88" t="s">
        <v>2920</v>
      </c>
      <c r="Q88" t="s">
        <v>2960</v>
      </c>
      <c r="R88" t="e">
        <f t="shared" ca="1" si="1"/>
        <v>#N/A</v>
      </c>
      <c r="T88" t="s">
        <v>337</v>
      </c>
      <c r="U88" t="s">
        <v>3523</v>
      </c>
      <c r="V88">
        <f t="shared" ca="1" si="2"/>
        <v>23</v>
      </c>
      <c r="AA88">
        <f t="shared" si="10"/>
        <v>35</v>
      </c>
      <c r="AB88" s="30" t="s">
        <v>106</v>
      </c>
      <c r="AC88" s="30" t="s">
        <v>3721</v>
      </c>
      <c r="AD88">
        <f ca="1">+IF(BD88="OKOK",OFFSET(b!$F$3,AA88,$AD$52),NA())</f>
        <v>1712829</v>
      </c>
      <c r="AF88" t="s">
        <v>12</v>
      </c>
      <c r="AG88" t="s">
        <v>2959</v>
      </c>
      <c r="AH88" t="e">
        <f t="shared" ca="1" si="3"/>
        <v>#N/A</v>
      </c>
      <c r="AL88" t="s">
        <v>2920</v>
      </c>
      <c r="AM88" t="s">
        <v>2960</v>
      </c>
      <c r="AN88" t="e">
        <f t="shared" ca="1" si="4"/>
        <v>#N/A</v>
      </c>
      <c r="AP88" t="s">
        <v>337</v>
      </c>
      <c r="AQ88" t="s">
        <v>3523</v>
      </c>
      <c r="AR88">
        <f t="shared" ca="1" si="5"/>
        <v>3142701</v>
      </c>
      <c r="AX88" t="s">
        <v>0</v>
      </c>
      <c r="AY88" t="s">
        <v>106</v>
      </c>
      <c r="AZ88" t="s">
        <v>3721</v>
      </c>
      <c r="BA88">
        <v>96307</v>
      </c>
      <c r="BB88" s="93" t="str">
        <f t="shared" si="6"/>
        <v>OK</v>
      </c>
      <c r="BC88" t="str">
        <f t="shared" si="7"/>
        <v>OK</v>
      </c>
      <c r="BD88" t="str">
        <f t="shared" si="8"/>
        <v>OKOK</v>
      </c>
      <c r="BH88">
        <f t="shared" si="11"/>
        <v>35</v>
      </c>
      <c r="BJ88" s="30" t="s">
        <v>106</v>
      </c>
      <c r="BK88" s="30" t="s">
        <v>3721</v>
      </c>
      <c r="BL88">
        <f ca="1">+OFFSET(b!$F$3,BH88,$BL$52)</f>
        <v>23</v>
      </c>
      <c r="BQ88">
        <f t="shared" si="12"/>
        <v>35</v>
      </c>
      <c r="BR88" s="30" t="s">
        <v>106</v>
      </c>
      <c r="BS88" s="30" t="s">
        <v>3721</v>
      </c>
      <c r="BT88">
        <f ca="1">+OFFSET(b!$F$3,BQ88,$BT$52)</f>
        <v>1712829</v>
      </c>
    </row>
    <row r="89" spans="3:72">
      <c r="C89">
        <f t="shared" si="9"/>
        <v>36</v>
      </c>
      <c r="E89" s="30" t="s">
        <v>126</v>
      </c>
      <c r="F89" s="30" t="s">
        <v>3722</v>
      </c>
      <c r="G89">
        <f ca="1">+IF(BD89="OKOK",OFFSET(b!$F$3,C89,$G$52),NA())</f>
        <v>13</v>
      </c>
      <c r="I89" t="s">
        <v>174</v>
      </c>
      <c r="J89" t="s">
        <v>3414</v>
      </c>
      <c r="K89">
        <f t="shared" ca="1" si="0"/>
        <v>36</v>
      </c>
      <c r="P89" t="s">
        <v>10</v>
      </c>
      <c r="Q89" t="s">
        <v>2961</v>
      </c>
      <c r="R89">
        <f t="shared" ca="1" si="1"/>
        <v>359</v>
      </c>
      <c r="T89" t="s">
        <v>369</v>
      </c>
      <c r="U89" t="s">
        <v>3524</v>
      </c>
      <c r="V89">
        <f t="shared" ca="1" si="2"/>
        <v>4</v>
      </c>
      <c r="AA89">
        <f t="shared" si="10"/>
        <v>36</v>
      </c>
      <c r="AB89" s="30" t="s">
        <v>126</v>
      </c>
      <c r="AC89" s="30" t="s">
        <v>3722</v>
      </c>
      <c r="AD89">
        <f ca="1">+IF(BD89="OKOK",OFFSET(b!$F$3,AA89,$AD$52),NA())</f>
        <v>265002</v>
      </c>
      <c r="AF89" t="s">
        <v>174</v>
      </c>
      <c r="AG89" t="s">
        <v>3414</v>
      </c>
      <c r="AH89">
        <f t="shared" ca="1" si="3"/>
        <v>1386238</v>
      </c>
      <c r="AL89" t="s">
        <v>10</v>
      </c>
      <c r="AM89" t="s">
        <v>2961</v>
      </c>
      <c r="AN89">
        <f t="shared" ca="1" si="4"/>
        <v>39083575</v>
      </c>
      <c r="AP89" t="s">
        <v>369</v>
      </c>
      <c r="AQ89" t="s">
        <v>3524</v>
      </c>
      <c r="AR89">
        <f t="shared" ca="1" si="5"/>
        <v>936463</v>
      </c>
      <c r="AX89" t="s">
        <v>0</v>
      </c>
      <c r="AY89" t="s">
        <v>126</v>
      </c>
      <c r="AZ89" t="s">
        <v>3722</v>
      </c>
      <c r="BA89">
        <v>15199</v>
      </c>
      <c r="BB89" s="93" t="str">
        <f t="shared" si="6"/>
        <v>OK</v>
      </c>
      <c r="BC89" t="str">
        <f t="shared" si="7"/>
        <v>OK</v>
      </c>
      <c r="BD89" t="str">
        <f t="shared" si="8"/>
        <v>OKOK</v>
      </c>
      <c r="BH89">
        <f t="shared" si="11"/>
        <v>36</v>
      </c>
      <c r="BJ89" s="30" t="s">
        <v>126</v>
      </c>
      <c r="BK89" s="30" t="s">
        <v>3722</v>
      </c>
      <c r="BL89">
        <f ca="1">+OFFSET(b!$F$3,BH89,$BL$52)</f>
        <v>13</v>
      </c>
      <c r="BQ89">
        <f t="shared" si="12"/>
        <v>36</v>
      </c>
      <c r="BR89" s="30" t="s">
        <v>126</v>
      </c>
      <c r="BS89" s="30" t="s">
        <v>3722</v>
      </c>
      <c r="BT89">
        <f ca="1">+OFFSET(b!$F$3,BQ89,$BT$52)</f>
        <v>265002</v>
      </c>
    </row>
    <row r="90" spans="3:72">
      <c r="C90">
        <f t="shared" si="9"/>
        <v>37</v>
      </c>
      <c r="E90" s="30" t="s">
        <v>125</v>
      </c>
      <c r="F90" s="30" t="s">
        <v>3723</v>
      </c>
      <c r="G90">
        <f ca="1">+IF(BD90="OKOK",OFFSET(b!$F$3,C90,$G$52),NA())</f>
        <v>2</v>
      </c>
      <c r="I90" t="s">
        <v>599</v>
      </c>
      <c r="J90" t="s">
        <v>3415</v>
      </c>
      <c r="K90">
        <f t="shared" ca="1" si="0"/>
        <v>13</v>
      </c>
      <c r="P90" t="s">
        <v>2921</v>
      </c>
      <c r="Q90" t="s">
        <v>2962</v>
      </c>
      <c r="R90">
        <f t="shared" ca="1" si="1"/>
        <v>31</v>
      </c>
      <c r="T90" t="s">
        <v>2916</v>
      </c>
      <c r="U90" t="s">
        <v>2947</v>
      </c>
      <c r="V90" t="e">
        <f t="shared" ca="1" si="2"/>
        <v>#N/A</v>
      </c>
      <c r="AA90">
        <f t="shared" si="10"/>
        <v>37</v>
      </c>
      <c r="AB90" s="30" t="s">
        <v>125</v>
      </c>
      <c r="AC90" s="30" t="s">
        <v>3723</v>
      </c>
      <c r="AD90">
        <f ca="1">+IF(BD90="OKOK",OFFSET(b!$F$3,AA90,$AD$52),NA())</f>
        <v>270120</v>
      </c>
      <c r="AF90" t="s">
        <v>599</v>
      </c>
      <c r="AG90" t="s">
        <v>3415</v>
      </c>
      <c r="AH90">
        <f t="shared" ca="1" si="3"/>
        <v>867958</v>
      </c>
      <c r="AL90" t="s">
        <v>2921</v>
      </c>
      <c r="AM90" t="s">
        <v>2962</v>
      </c>
      <c r="AN90">
        <f t="shared" ca="1" si="4"/>
        <v>2370263</v>
      </c>
      <c r="AP90" t="s">
        <v>2916</v>
      </c>
      <c r="AQ90" t="s">
        <v>2947</v>
      </c>
      <c r="AR90" t="e">
        <f t="shared" ca="1" si="5"/>
        <v>#N/A</v>
      </c>
      <c r="AX90" t="s">
        <v>0</v>
      </c>
      <c r="AY90" t="s">
        <v>125</v>
      </c>
      <c r="AZ90" t="s">
        <v>3723</v>
      </c>
      <c r="BA90">
        <v>7398</v>
      </c>
      <c r="BB90" s="93" t="str">
        <f t="shared" si="6"/>
        <v>OK</v>
      </c>
      <c r="BC90" t="str">
        <f t="shared" si="7"/>
        <v>OK</v>
      </c>
      <c r="BD90" t="str">
        <f t="shared" si="8"/>
        <v>OKOK</v>
      </c>
      <c r="BH90">
        <f t="shared" si="11"/>
        <v>37</v>
      </c>
      <c r="BJ90" s="30" t="s">
        <v>125</v>
      </c>
      <c r="BK90" s="30" t="s">
        <v>3723</v>
      </c>
      <c r="BL90">
        <f ca="1">+OFFSET(b!$F$3,BH90,$BL$52)</f>
        <v>2</v>
      </c>
      <c r="BQ90">
        <f t="shared" si="12"/>
        <v>37</v>
      </c>
      <c r="BR90" s="30" t="s">
        <v>125</v>
      </c>
      <c r="BS90" s="30" t="s">
        <v>3723</v>
      </c>
      <c r="BT90">
        <f ca="1">+OFFSET(b!$F$3,BQ90,$BT$52)</f>
        <v>270120</v>
      </c>
    </row>
    <row r="91" spans="3:72">
      <c r="C91">
        <f t="shared" si="9"/>
        <v>38</v>
      </c>
      <c r="E91" s="30" t="s">
        <v>162</v>
      </c>
      <c r="F91" s="30" t="s">
        <v>3724</v>
      </c>
      <c r="G91">
        <f ca="1">+IF(BD91="OKOK",OFFSET(b!$F$3,C91,$G$52),NA())</f>
        <v>5</v>
      </c>
      <c r="I91" t="s">
        <v>2989</v>
      </c>
      <c r="J91" t="s">
        <v>3416</v>
      </c>
      <c r="K91">
        <f t="shared" ca="1" si="0"/>
        <v>22</v>
      </c>
      <c r="P91" t="s">
        <v>348</v>
      </c>
      <c r="Q91" t="s">
        <v>2963</v>
      </c>
      <c r="R91">
        <f t="shared" ca="1" si="1"/>
        <v>53</v>
      </c>
      <c r="T91" t="s">
        <v>1111</v>
      </c>
      <c r="U91" t="s">
        <v>2950</v>
      </c>
      <c r="V91">
        <f t="shared" ca="1" si="2"/>
        <v>13</v>
      </c>
      <c r="AA91">
        <f t="shared" si="10"/>
        <v>38</v>
      </c>
      <c r="AB91" s="30" t="s">
        <v>162</v>
      </c>
      <c r="AC91" s="30" t="s">
        <v>3724</v>
      </c>
      <c r="AD91">
        <f ca="1">+IF(BD91="OKOK",OFFSET(b!$F$3,AA91,$AD$52),NA())</f>
        <v>131921</v>
      </c>
      <c r="AF91" t="s">
        <v>2989</v>
      </c>
      <c r="AG91" t="s">
        <v>3416</v>
      </c>
      <c r="AH91">
        <f t="shared" ca="1" si="3"/>
        <v>771383</v>
      </c>
      <c r="AL91" t="s">
        <v>348</v>
      </c>
      <c r="AM91" t="s">
        <v>2963</v>
      </c>
      <c r="AN91">
        <f t="shared" ca="1" si="4"/>
        <v>3059719</v>
      </c>
      <c r="AP91" t="s">
        <v>1111</v>
      </c>
      <c r="AQ91" t="s">
        <v>2950</v>
      </c>
      <c r="AR91">
        <f t="shared" ca="1" si="5"/>
        <v>2497160</v>
      </c>
      <c r="AX91" t="s">
        <v>0</v>
      </c>
      <c r="AY91" t="s">
        <v>162</v>
      </c>
      <c r="AZ91" t="s">
        <v>3724</v>
      </c>
      <c r="BA91">
        <v>5361</v>
      </c>
      <c r="BB91" s="93" t="str">
        <f t="shared" si="6"/>
        <v>OK</v>
      </c>
      <c r="BC91" t="str">
        <f t="shared" si="7"/>
        <v>OK</v>
      </c>
      <c r="BD91" t="str">
        <f t="shared" si="8"/>
        <v>OKOK</v>
      </c>
      <c r="BH91">
        <f t="shared" si="11"/>
        <v>38</v>
      </c>
      <c r="BJ91" s="30" t="s">
        <v>162</v>
      </c>
      <c r="BK91" s="30" t="s">
        <v>3724</v>
      </c>
      <c r="BL91">
        <f ca="1">+OFFSET(b!$F$3,BH91,$BL$52)</f>
        <v>5</v>
      </c>
      <c r="BQ91">
        <f t="shared" si="12"/>
        <v>38</v>
      </c>
      <c r="BR91" s="30" t="s">
        <v>162</v>
      </c>
      <c r="BS91" s="30" t="s">
        <v>3724</v>
      </c>
      <c r="BT91">
        <f ca="1">+OFFSET(b!$F$3,BQ91,$BT$52)</f>
        <v>131921</v>
      </c>
    </row>
    <row r="92" spans="3:72">
      <c r="C92">
        <f t="shared" si="9"/>
        <v>39</v>
      </c>
      <c r="E92" s="30" t="s">
        <v>100</v>
      </c>
      <c r="F92" s="30" t="s">
        <v>3725</v>
      </c>
      <c r="G92">
        <f ca="1">+IF(BD92="OKOK",OFFSET(b!$F$3,C92,$G$52),NA())</f>
        <v>4</v>
      </c>
      <c r="I92" t="s">
        <v>398</v>
      </c>
      <c r="J92" t="s">
        <v>3417</v>
      </c>
      <c r="K92">
        <f t="shared" ca="1" si="0"/>
        <v>16</v>
      </c>
      <c r="P92" t="s">
        <v>85</v>
      </c>
      <c r="Q92" t="s">
        <v>2964</v>
      </c>
      <c r="R92" t="e">
        <f t="shared" ca="1" si="1"/>
        <v>#N/A</v>
      </c>
      <c r="T92" t="s">
        <v>13</v>
      </c>
      <c r="U92" t="s">
        <v>3525</v>
      </c>
      <c r="V92" t="e">
        <f t="shared" ca="1" si="2"/>
        <v>#N/A</v>
      </c>
      <c r="AA92">
        <f t="shared" si="10"/>
        <v>39</v>
      </c>
      <c r="AB92" s="30" t="s">
        <v>100</v>
      </c>
      <c r="AC92" s="30" t="s">
        <v>3725</v>
      </c>
      <c r="AD92">
        <f ca="1">+IF(BD92="OKOK",OFFSET(b!$F$3,AA92,$AD$52),NA())</f>
        <v>248478</v>
      </c>
      <c r="AF92" t="s">
        <v>398</v>
      </c>
      <c r="AG92" t="s">
        <v>3417</v>
      </c>
      <c r="AH92">
        <f t="shared" ca="1" si="3"/>
        <v>933037</v>
      </c>
      <c r="AL92" t="s">
        <v>85</v>
      </c>
      <c r="AM92" t="s">
        <v>2964</v>
      </c>
      <c r="AN92" t="e">
        <f t="shared" ca="1" si="4"/>
        <v>#N/A</v>
      </c>
      <c r="AP92" t="s">
        <v>13</v>
      </c>
      <c r="AQ92" t="s">
        <v>3525</v>
      </c>
      <c r="AR92" t="e">
        <f t="shared" ca="1" si="5"/>
        <v>#N/A</v>
      </c>
      <c r="AX92" t="s">
        <v>0</v>
      </c>
      <c r="AY92" t="s">
        <v>100</v>
      </c>
      <c r="AZ92" t="s">
        <v>3725</v>
      </c>
      <c r="BA92">
        <v>9883</v>
      </c>
      <c r="BB92" s="93" t="str">
        <f t="shared" si="6"/>
        <v>OK</v>
      </c>
      <c r="BC92" t="str">
        <f t="shared" si="7"/>
        <v>OK</v>
      </c>
      <c r="BD92" t="str">
        <f t="shared" si="8"/>
        <v>OKOK</v>
      </c>
      <c r="BH92">
        <f t="shared" si="11"/>
        <v>39</v>
      </c>
      <c r="BJ92" s="30" t="s">
        <v>100</v>
      </c>
      <c r="BK92" s="30" t="s">
        <v>3725</v>
      </c>
      <c r="BL92">
        <f ca="1">+OFFSET(b!$F$3,BH92,$BL$52)</f>
        <v>4</v>
      </c>
      <c r="BQ92">
        <f t="shared" si="12"/>
        <v>39</v>
      </c>
      <c r="BR92" s="30" t="s">
        <v>100</v>
      </c>
      <c r="BS92" s="30" t="s">
        <v>3725</v>
      </c>
      <c r="BT92">
        <f ca="1">+OFFSET(b!$F$3,BQ92,$BT$52)</f>
        <v>248478</v>
      </c>
    </row>
    <row r="93" spans="3:72">
      <c r="C93">
        <f t="shared" si="9"/>
        <v>40</v>
      </c>
      <c r="E93" s="30" t="s">
        <v>116</v>
      </c>
      <c r="F93" s="30" t="s">
        <v>3726</v>
      </c>
      <c r="G93">
        <f ca="1">+IF(BD93="OKOK",OFFSET(b!$F$3,C93,$G$52),NA())</f>
        <v>6</v>
      </c>
      <c r="I93" t="s">
        <v>333</v>
      </c>
      <c r="J93" t="s">
        <v>3418</v>
      </c>
      <c r="K93">
        <f t="shared" ca="1" si="0"/>
        <v>25</v>
      </c>
      <c r="P93" t="s">
        <v>132</v>
      </c>
      <c r="Q93" t="s">
        <v>2965</v>
      </c>
      <c r="R93">
        <f t="shared" ca="1" si="1"/>
        <v>2</v>
      </c>
      <c r="T93" t="s">
        <v>3039</v>
      </c>
      <c r="U93" t="s">
        <v>3526</v>
      </c>
      <c r="V93" t="e">
        <f t="shared" ca="1" si="2"/>
        <v>#N/A</v>
      </c>
      <c r="AA93">
        <f t="shared" si="10"/>
        <v>40</v>
      </c>
      <c r="AB93" s="30" t="s">
        <v>116</v>
      </c>
      <c r="AC93" s="30" t="s">
        <v>3726</v>
      </c>
      <c r="AD93">
        <f ca="1">+IF(BD93="OKOK",OFFSET(b!$F$3,AA93,$AD$52),NA())</f>
        <v>144304</v>
      </c>
      <c r="AF93" t="s">
        <v>333</v>
      </c>
      <c r="AG93" t="s">
        <v>3418</v>
      </c>
      <c r="AH93">
        <f t="shared" ca="1" si="3"/>
        <v>264417</v>
      </c>
      <c r="AL93" t="s">
        <v>132</v>
      </c>
      <c r="AM93" t="s">
        <v>2965</v>
      </c>
      <c r="AN93">
        <f t="shared" ca="1" si="4"/>
        <v>145083</v>
      </c>
      <c r="AP93" t="s">
        <v>3039</v>
      </c>
      <c r="AQ93" t="s">
        <v>3526</v>
      </c>
      <c r="AR93" t="e">
        <f t="shared" ca="1" si="5"/>
        <v>#N/A</v>
      </c>
      <c r="AX93" t="s">
        <v>0</v>
      </c>
      <c r="AY93" t="s">
        <v>116</v>
      </c>
      <c r="AZ93" t="s">
        <v>3726</v>
      </c>
      <c r="BA93">
        <v>4510</v>
      </c>
      <c r="BB93" s="93" t="str">
        <f t="shared" si="6"/>
        <v>OK</v>
      </c>
      <c r="BC93" t="str">
        <f t="shared" si="7"/>
        <v>OK</v>
      </c>
      <c r="BD93" t="str">
        <f t="shared" si="8"/>
        <v>OKOK</v>
      </c>
      <c r="BH93">
        <f t="shared" si="11"/>
        <v>40</v>
      </c>
      <c r="BJ93" s="30" t="s">
        <v>116</v>
      </c>
      <c r="BK93" s="30" t="s">
        <v>3726</v>
      </c>
      <c r="BL93">
        <f ca="1">+OFFSET(b!$F$3,BH93,$BL$52)</f>
        <v>6</v>
      </c>
      <c r="BQ93">
        <f t="shared" si="12"/>
        <v>40</v>
      </c>
      <c r="BR93" s="30" t="s">
        <v>116</v>
      </c>
      <c r="BS93" s="30" t="s">
        <v>3726</v>
      </c>
      <c r="BT93">
        <f ca="1">+OFFSET(b!$F$3,BQ93,$BT$52)</f>
        <v>144304</v>
      </c>
    </row>
    <row r="94" spans="3:72">
      <c r="C94">
        <f t="shared" si="9"/>
        <v>41</v>
      </c>
      <c r="E94" s="30" t="s">
        <v>160</v>
      </c>
      <c r="F94" s="30" t="s">
        <v>3727</v>
      </c>
      <c r="G94">
        <f ca="1">+IF(BD94="OKOK",OFFSET(b!$F$3,C94,$G$52),NA())</f>
        <v>4</v>
      </c>
      <c r="I94" t="s">
        <v>1130</v>
      </c>
      <c r="J94" t="s">
        <v>3419</v>
      </c>
      <c r="K94">
        <f t="shared" ca="1" si="0"/>
        <v>56</v>
      </c>
      <c r="P94" t="s">
        <v>1115</v>
      </c>
      <c r="Q94" t="s">
        <v>2966</v>
      </c>
      <c r="R94">
        <f t="shared" ca="1" si="1"/>
        <v>27</v>
      </c>
      <c r="T94" t="s">
        <v>2920</v>
      </c>
      <c r="U94" t="s">
        <v>2960</v>
      </c>
      <c r="V94" t="e">
        <f t="shared" ca="1" si="2"/>
        <v>#N/A</v>
      </c>
      <c r="AA94">
        <f t="shared" si="10"/>
        <v>41</v>
      </c>
      <c r="AB94" s="30" t="s">
        <v>160</v>
      </c>
      <c r="AC94" s="30" t="s">
        <v>3727</v>
      </c>
      <c r="AD94">
        <f ca="1">+IF(BD94="OKOK",OFFSET(b!$F$3,AA94,$AD$52),NA())</f>
        <v>162837</v>
      </c>
      <c r="AF94" t="s">
        <v>1130</v>
      </c>
      <c r="AG94" t="s">
        <v>3419</v>
      </c>
      <c r="AH94">
        <f t="shared" ca="1" si="3"/>
        <v>2183562</v>
      </c>
      <c r="AL94" t="s">
        <v>1115</v>
      </c>
      <c r="AM94" t="s">
        <v>2966</v>
      </c>
      <c r="AN94">
        <f t="shared" ca="1" si="4"/>
        <v>2546514</v>
      </c>
      <c r="AP94" t="s">
        <v>2920</v>
      </c>
      <c r="AQ94" t="s">
        <v>2960</v>
      </c>
      <c r="AR94" t="e">
        <f t="shared" ca="1" si="5"/>
        <v>#N/A</v>
      </c>
      <c r="AX94" t="s">
        <v>0</v>
      </c>
      <c r="AY94" t="s">
        <v>160</v>
      </c>
      <c r="AZ94" t="s">
        <v>3727</v>
      </c>
      <c r="BA94">
        <v>6188</v>
      </c>
      <c r="BB94" s="93" t="str">
        <f t="shared" si="6"/>
        <v>OK</v>
      </c>
      <c r="BC94" t="str">
        <f t="shared" si="7"/>
        <v>OK</v>
      </c>
      <c r="BD94" t="str">
        <f t="shared" si="8"/>
        <v>OKOK</v>
      </c>
      <c r="BH94">
        <f t="shared" si="11"/>
        <v>41</v>
      </c>
      <c r="BJ94" s="30" t="s">
        <v>160</v>
      </c>
      <c r="BK94" s="30" t="s">
        <v>3727</v>
      </c>
      <c r="BL94">
        <f ca="1">+OFFSET(b!$F$3,BH94,$BL$52)</f>
        <v>4</v>
      </c>
      <c r="BQ94">
        <f t="shared" si="12"/>
        <v>41</v>
      </c>
      <c r="BR94" s="30" t="s">
        <v>160</v>
      </c>
      <c r="BS94" s="30" t="s">
        <v>3727</v>
      </c>
      <c r="BT94">
        <f ca="1">+OFFSET(b!$F$3,BQ94,$BT$52)</f>
        <v>162837</v>
      </c>
    </row>
    <row r="95" spans="3:72">
      <c r="C95">
        <f t="shared" si="9"/>
        <v>42</v>
      </c>
      <c r="E95" s="30" t="s">
        <v>98</v>
      </c>
      <c r="F95" s="30" t="s">
        <v>3728</v>
      </c>
      <c r="G95">
        <f ca="1">+IF(BD95="OKOK",OFFSET(b!$F$3,C95,$G$52),NA())</f>
        <v>10</v>
      </c>
      <c r="I95" t="s">
        <v>334</v>
      </c>
      <c r="J95" t="s">
        <v>3420</v>
      </c>
      <c r="K95">
        <f t="shared" ca="1" si="0"/>
        <v>27</v>
      </c>
      <c r="P95" t="s">
        <v>1117</v>
      </c>
      <c r="Q95" t="s">
        <v>2967</v>
      </c>
      <c r="R95">
        <f t="shared" ca="1" si="1"/>
        <v>11</v>
      </c>
      <c r="T95" t="s">
        <v>504</v>
      </c>
      <c r="U95" t="s">
        <v>3527</v>
      </c>
      <c r="V95" t="e">
        <f t="shared" ca="1" si="2"/>
        <v>#N/A</v>
      </c>
      <c r="AA95">
        <f t="shared" si="10"/>
        <v>42</v>
      </c>
      <c r="AB95" s="30" t="s">
        <v>98</v>
      </c>
      <c r="AC95" s="30" t="s">
        <v>3728</v>
      </c>
      <c r="AD95">
        <f ca="1">+IF(BD95="OKOK",OFFSET(b!$F$3,AA95,$AD$52),NA())</f>
        <v>287071</v>
      </c>
      <c r="AF95" t="s">
        <v>334</v>
      </c>
      <c r="AG95" t="s">
        <v>3420</v>
      </c>
      <c r="AH95">
        <f t="shared" ca="1" si="3"/>
        <v>1016461</v>
      </c>
      <c r="AL95" t="s">
        <v>1117</v>
      </c>
      <c r="AM95" t="s">
        <v>2967</v>
      </c>
      <c r="AN95">
        <f t="shared" ca="1" si="4"/>
        <v>444078</v>
      </c>
      <c r="AP95" t="s">
        <v>504</v>
      </c>
      <c r="AQ95" t="s">
        <v>3527</v>
      </c>
      <c r="AR95" t="e">
        <f t="shared" ca="1" si="5"/>
        <v>#N/A</v>
      </c>
      <c r="AX95" t="s">
        <v>0</v>
      </c>
      <c r="AY95" t="s">
        <v>98</v>
      </c>
      <c r="AZ95" t="s">
        <v>3728</v>
      </c>
      <c r="BA95">
        <v>13060</v>
      </c>
      <c r="BB95" s="93" t="str">
        <f t="shared" si="6"/>
        <v>OK</v>
      </c>
      <c r="BC95" t="str">
        <f t="shared" si="7"/>
        <v>OK</v>
      </c>
      <c r="BD95" t="str">
        <f t="shared" si="8"/>
        <v>OKOK</v>
      </c>
      <c r="BH95">
        <f t="shared" si="11"/>
        <v>42</v>
      </c>
      <c r="BJ95" s="30" t="s">
        <v>98</v>
      </c>
      <c r="BK95" s="30" t="s">
        <v>3728</v>
      </c>
      <c r="BL95">
        <f ca="1">+OFFSET(b!$F$3,BH95,$BL$52)</f>
        <v>10</v>
      </c>
      <c r="BQ95">
        <f t="shared" si="12"/>
        <v>42</v>
      </c>
      <c r="BR95" s="30" t="s">
        <v>98</v>
      </c>
      <c r="BS95" s="30" t="s">
        <v>3728</v>
      </c>
      <c r="BT95">
        <f ca="1">+OFFSET(b!$F$3,BQ95,$BT$52)</f>
        <v>287071</v>
      </c>
    </row>
    <row r="96" spans="3:72">
      <c r="C96">
        <f t="shared" si="9"/>
        <v>43</v>
      </c>
      <c r="E96" s="30" t="s">
        <v>99</v>
      </c>
      <c r="F96" s="30" t="s">
        <v>3729</v>
      </c>
      <c r="G96">
        <f ca="1">+IF(BD96="OKOK",OFFSET(b!$F$3,C96,$G$52),NA())</f>
        <v>44</v>
      </c>
      <c r="I96" t="s">
        <v>1210</v>
      </c>
      <c r="J96" t="s">
        <v>3421</v>
      </c>
      <c r="K96">
        <f t="shared" ca="1" si="0"/>
        <v>49</v>
      </c>
      <c r="P96" t="s">
        <v>11</v>
      </c>
      <c r="Q96" t="s">
        <v>2968</v>
      </c>
      <c r="R96" t="e">
        <f t="shared" ca="1" si="1"/>
        <v>#N/A</v>
      </c>
      <c r="T96" t="s">
        <v>3043</v>
      </c>
      <c r="U96" t="s">
        <v>3528</v>
      </c>
      <c r="V96">
        <f t="shared" ca="1" si="2"/>
        <v>403</v>
      </c>
      <c r="AA96">
        <f t="shared" si="10"/>
        <v>43</v>
      </c>
      <c r="AB96" s="30" t="s">
        <v>99</v>
      </c>
      <c r="AC96" s="30" t="s">
        <v>3729</v>
      </c>
      <c r="AD96">
        <f ca="1">+IF(BD96="OKOK",OFFSET(b!$F$3,AA96,$AD$52),NA())</f>
        <v>1923158</v>
      </c>
      <c r="AF96" t="s">
        <v>1210</v>
      </c>
      <c r="AG96" t="s">
        <v>3421</v>
      </c>
      <c r="AH96">
        <f t="shared" ca="1" si="3"/>
        <v>1554013</v>
      </c>
      <c r="AL96" t="s">
        <v>11</v>
      </c>
      <c r="AM96" t="s">
        <v>2968</v>
      </c>
      <c r="AN96" t="e">
        <f t="shared" ca="1" si="4"/>
        <v>#N/A</v>
      </c>
      <c r="AP96" t="s">
        <v>3043</v>
      </c>
      <c r="AQ96" t="s">
        <v>3528</v>
      </c>
      <c r="AR96">
        <f t="shared" ca="1" si="5"/>
        <v>38514170</v>
      </c>
      <c r="AX96" t="s">
        <v>0</v>
      </c>
      <c r="AY96" t="s">
        <v>99</v>
      </c>
      <c r="AZ96" t="s">
        <v>3729</v>
      </c>
      <c r="BA96">
        <v>118518</v>
      </c>
      <c r="BB96" s="93" t="str">
        <f t="shared" si="6"/>
        <v>OK</v>
      </c>
      <c r="BC96" t="str">
        <f t="shared" si="7"/>
        <v>OK</v>
      </c>
      <c r="BD96" t="str">
        <f t="shared" si="8"/>
        <v>OKOK</v>
      </c>
      <c r="BH96">
        <f t="shared" si="11"/>
        <v>43</v>
      </c>
      <c r="BJ96" s="30" t="s">
        <v>99</v>
      </c>
      <c r="BK96" s="30" t="s">
        <v>3729</v>
      </c>
      <c r="BL96">
        <f ca="1">+OFFSET(b!$F$3,BH96,$BL$52)</f>
        <v>44</v>
      </c>
      <c r="BQ96">
        <f t="shared" si="12"/>
        <v>43</v>
      </c>
      <c r="BR96" s="30" t="s">
        <v>99</v>
      </c>
      <c r="BS96" s="30" t="s">
        <v>3729</v>
      </c>
      <c r="BT96">
        <f ca="1">+OFFSET(b!$F$3,BQ96,$BT$52)</f>
        <v>1923158</v>
      </c>
    </row>
    <row r="97" spans="3:72">
      <c r="C97">
        <f t="shared" si="9"/>
        <v>44</v>
      </c>
      <c r="E97" s="30" t="s">
        <v>156</v>
      </c>
      <c r="F97" s="30" t="s">
        <v>3730</v>
      </c>
      <c r="G97">
        <f ca="1">+IF(BD97="OKOK",OFFSET(b!$F$3,C97,$G$52),NA())</f>
        <v>4</v>
      </c>
      <c r="P97" t="s">
        <v>2922</v>
      </c>
      <c r="Q97" t="s">
        <v>2969</v>
      </c>
      <c r="R97">
        <f t="shared" ca="1" si="1"/>
        <v>83</v>
      </c>
      <c r="T97" t="s">
        <v>2984</v>
      </c>
      <c r="U97" t="s">
        <v>3529</v>
      </c>
      <c r="V97">
        <f t="shared" ca="1" si="2"/>
        <v>26</v>
      </c>
      <c r="AA97">
        <f t="shared" si="10"/>
        <v>44</v>
      </c>
      <c r="AB97" s="30" t="s">
        <v>156</v>
      </c>
      <c r="AC97" s="30" t="s">
        <v>3730</v>
      </c>
      <c r="AD97">
        <f ca="1">+IF(BD97="OKOK",OFFSET(b!$F$3,AA97,$AD$52),NA())</f>
        <v>384419</v>
      </c>
      <c r="AL97" t="s">
        <v>2922</v>
      </c>
      <c r="AM97" t="s">
        <v>2969</v>
      </c>
      <c r="AN97">
        <f t="shared" ca="1" si="4"/>
        <v>11397394</v>
      </c>
      <c r="AP97" t="s">
        <v>2984</v>
      </c>
      <c r="AQ97" t="s">
        <v>3529</v>
      </c>
      <c r="AR97">
        <f t="shared" ca="1" si="5"/>
        <v>2437981</v>
      </c>
      <c r="AX97" t="s">
        <v>0</v>
      </c>
      <c r="AY97" t="s">
        <v>156</v>
      </c>
      <c r="AZ97" t="s">
        <v>3730</v>
      </c>
      <c r="BA97">
        <v>15054</v>
      </c>
      <c r="BB97" s="93" t="str">
        <f t="shared" si="6"/>
        <v>OK</v>
      </c>
      <c r="BC97" t="str">
        <f t="shared" si="7"/>
        <v>OK</v>
      </c>
      <c r="BD97" t="str">
        <f t="shared" si="8"/>
        <v>OKOK</v>
      </c>
      <c r="BH97">
        <f t="shared" si="11"/>
        <v>44</v>
      </c>
      <c r="BJ97" s="30" t="s">
        <v>156</v>
      </c>
      <c r="BK97" s="30" t="s">
        <v>3730</v>
      </c>
      <c r="BL97">
        <f ca="1">+OFFSET(b!$F$3,BH97,$BL$52)</f>
        <v>4</v>
      </c>
      <c r="BQ97">
        <f t="shared" si="12"/>
        <v>44</v>
      </c>
      <c r="BR97" s="30" t="s">
        <v>156</v>
      </c>
      <c r="BS97" s="30" t="s">
        <v>3730</v>
      </c>
      <c r="BT97">
        <f ca="1">+OFFSET(b!$F$3,BQ97,$BT$52)</f>
        <v>384419</v>
      </c>
    </row>
    <row r="98" spans="3:72">
      <c r="C98">
        <f t="shared" si="9"/>
        <v>45</v>
      </c>
      <c r="E98" s="30" t="s">
        <v>166</v>
      </c>
      <c r="F98" s="30" t="s">
        <v>3731</v>
      </c>
      <c r="G98">
        <f ca="1">+IF(BD98="OKOK",OFFSET(b!$F$3,C98,$G$52),NA())</f>
        <v>4</v>
      </c>
      <c r="P98" t="s">
        <v>1087</v>
      </c>
      <c r="Q98" t="s">
        <v>2970</v>
      </c>
      <c r="R98">
        <f t="shared" ca="1" si="1"/>
        <v>14</v>
      </c>
      <c r="T98" t="s">
        <v>110</v>
      </c>
      <c r="U98" t="s">
        <v>3530</v>
      </c>
      <c r="V98">
        <f t="shared" ca="1" si="2"/>
        <v>21</v>
      </c>
      <c r="AA98">
        <f t="shared" si="10"/>
        <v>45</v>
      </c>
      <c r="AB98" s="30" t="s">
        <v>166</v>
      </c>
      <c r="AC98" s="30" t="s">
        <v>3731</v>
      </c>
      <c r="AD98">
        <f ca="1">+IF(BD98="OKOK",OFFSET(b!$F$3,AA98,$AD$52),NA())</f>
        <v>138457</v>
      </c>
      <c r="AL98" t="s">
        <v>1087</v>
      </c>
      <c r="AM98" t="s">
        <v>2970</v>
      </c>
      <c r="AN98">
        <f t="shared" ca="1" si="4"/>
        <v>1382483</v>
      </c>
      <c r="AP98" t="s">
        <v>110</v>
      </c>
      <c r="AQ98" t="s">
        <v>3530</v>
      </c>
      <c r="AR98">
        <f t="shared" ca="1" si="5"/>
        <v>1347998</v>
      </c>
      <c r="AX98" t="s">
        <v>0</v>
      </c>
      <c r="AY98" t="s">
        <v>166</v>
      </c>
      <c r="AZ98" t="s">
        <v>3731</v>
      </c>
      <c r="BA98">
        <v>4644</v>
      </c>
      <c r="BB98" s="93" t="str">
        <f t="shared" si="6"/>
        <v>OK</v>
      </c>
      <c r="BC98" t="str">
        <f t="shared" si="7"/>
        <v>OK</v>
      </c>
      <c r="BD98" t="str">
        <f t="shared" si="8"/>
        <v>OKOK</v>
      </c>
      <c r="BH98">
        <f t="shared" si="11"/>
        <v>45</v>
      </c>
      <c r="BJ98" s="30" t="s">
        <v>166</v>
      </c>
      <c r="BK98" s="30" t="s">
        <v>3731</v>
      </c>
      <c r="BL98">
        <f ca="1">+OFFSET(b!$F$3,BH98,$BL$52)</f>
        <v>4</v>
      </c>
      <c r="BQ98">
        <f t="shared" si="12"/>
        <v>45</v>
      </c>
      <c r="BR98" s="30" t="s">
        <v>166</v>
      </c>
      <c r="BS98" s="30" t="s">
        <v>3731</v>
      </c>
      <c r="BT98">
        <f ca="1">+OFFSET(b!$F$3,BQ98,$BT$52)</f>
        <v>138457</v>
      </c>
    </row>
    <row r="99" spans="3:72">
      <c r="C99">
        <f t="shared" si="9"/>
        <v>46</v>
      </c>
      <c r="E99" s="30" t="s">
        <v>130</v>
      </c>
      <c r="F99" s="30" t="s">
        <v>3732</v>
      </c>
      <c r="G99">
        <f ca="1">+IF(BD99="OKOK",OFFSET(b!$F$3,C99,$G$52),NA())</f>
        <v>5</v>
      </c>
      <c r="P99" t="s">
        <v>338</v>
      </c>
      <c r="Q99" t="s">
        <v>2971</v>
      </c>
      <c r="R99">
        <f t="shared" ca="1" si="1"/>
        <v>20</v>
      </c>
      <c r="T99" t="s">
        <v>129</v>
      </c>
      <c r="U99" t="s">
        <v>3531</v>
      </c>
      <c r="V99">
        <f t="shared" ca="1" si="2"/>
        <v>4</v>
      </c>
      <c r="AA99">
        <f t="shared" si="10"/>
        <v>46</v>
      </c>
      <c r="AB99" s="30" t="s">
        <v>130</v>
      </c>
      <c r="AC99" s="30" t="s">
        <v>3732</v>
      </c>
      <c r="AD99">
        <f ca="1">+IF(BD99="OKOK",OFFSET(b!$F$3,AA99,$AD$52),NA())</f>
        <v>334442</v>
      </c>
      <c r="AL99" t="s">
        <v>338</v>
      </c>
      <c r="AM99" t="s">
        <v>2971</v>
      </c>
      <c r="AN99">
        <f t="shared" ca="1" si="4"/>
        <v>2264581</v>
      </c>
      <c r="AP99" t="s">
        <v>129</v>
      </c>
      <c r="AQ99" t="s">
        <v>3531</v>
      </c>
      <c r="AR99">
        <f t="shared" ca="1" si="5"/>
        <v>163355</v>
      </c>
      <c r="AX99" t="s">
        <v>0</v>
      </c>
      <c r="AY99" t="s">
        <v>130</v>
      </c>
      <c r="AZ99" t="s">
        <v>3732</v>
      </c>
      <c r="BA99">
        <v>11634</v>
      </c>
      <c r="BB99" s="93" t="str">
        <f t="shared" si="6"/>
        <v>OK</v>
      </c>
      <c r="BC99" t="str">
        <f t="shared" si="7"/>
        <v>OK</v>
      </c>
      <c r="BD99" t="str">
        <f t="shared" si="8"/>
        <v>OKOK</v>
      </c>
      <c r="BH99">
        <f t="shared" si="11"/>
        <v>46</v>
      </c>
      <c r="BJ99" s="30" t="s">
        <v>130</v>
      </c>
      <c r="BK99" s="30" t="s">
        <v>3732</v>
      </c>
      <c r="BL99">
        <f ca="1">+OFFSET(b!$F$3,BH99,$BL$52)</f>
        <v>5</v>
      </c>
      <c r="BQ99">
        <f t="shared" si="12"/>
        <v>46</v>
      </c>
      <c r="BR99" s="30" t="s">
        <v>130</v>
      </c>
      <c r="BS99" s="30" t="s">
        <v>3732</v>
      </c>
      <c r="BT99">
        <f ca="1">+OFFSET(b!$F$3,BQ99,$BT$52)</f>
        <v>334442</v>
      </c>
    </row>
    <row r="100" spans="3:72">
      <c r="C100">
        <f t="shared" si="9"/>
        <v>47</v>
      </c>
      <c r="E100" s="30" t="s">
        <v>104</v>
      </c>
      <c r="F100" s="30" t="s">
        <v>3733</v>
      </c>
      <c r="G100">
        <f ca="1">+IF(BD100="OKOK",OFFSET(b!$F$3,C100,$G$52),NA())</f>
        <v>4</v>
      </c>
      <c r="P100" t="s">
        <v>393</v>
      </c>
      <c r="Q100" t="s">
        <v>2972</v>
      </c>
      <c r="R100">
        <f t="shared" ca="1" si="1"/>
        <v>5</v>
      </c>
      <c r="T100" t="s">
        <v>171</v>
      </c>
      <c r="U100" t="s">
        <v>3532</v>
      </c>
      <c r="V100">
        <f t="shared" ca="1" si="2"/>
        <v>15</v>
      </c>
      <c r="AA100">
        <f t="shared" si="10"/>
        <v>47</v>
      </c>
      <c r="AB100" s="30" t="s">
        <v>104</v>
      </c>
      <c r="AC100" s="30" t="s">
        <v>3733</v>
      </c>
      <c r="AD100">
        <f ca="1">+IF(BD100="OKOK",OFFSET(b!$F$3,AA100,$AD$52),NA())</f>
        <v>249137</v>
      </c>
      <c r="AL100" t="s">
        <v>393</v>
      </c>
      <c r="AM100" t="s">
        <v>2972</v>
      </c>
      <c r="AN100">
        <f t="shared" ca="1" si="4"/>
        <v>320914</v>
      </c>
      <c r="AP100" t="s">
        <v>171</v>
      </c>
      <c r="AQ100" t="s">
        <v>3532</v>
      </c>
      <c r="AR100">
        <f t="shared" ca="1" si="5"/>
        <v>370996</v>
      </c>
      <c r="AX100" t="s">
        <v>0</v>
      </c>
      <c r="AY100" t="s">
        <v>104</v>
      </c>
      <c r="AZ100" t="s">
        <v>3733</v>
      </c>
      <c r="BA100">
        <v>8442</v>
      </c>
      <c r="BB100" s="93" t="str">
        <f t="shared" si="6"/>
        <v>OK</v>
      </c>
      <c r="BC100" t="str">
        <f t="shared" si="7"/>
        <v>OK</v>
      </c>
      <c r="BD100" t="str">
        <f t="shared" si="8"/>
        <v>OKOK</v>
      </c>
      <c r="BH100">
        <f t="shared" si="11"/>
        <v>47</v>
      </c>
      <c r="BJ100" s="30" t="s">
        <v>104</v>
      </c>
      <c r="BK100" s="30" t="s">
        <v>3733</v>
      </c>
      <c r="BL100">
        <f ca="1">+OFFSET(b!$F$3,BH100,$BL$52)</f>
        <v>4</v>
      </c>
      <c r="BQ100">
        <f t="shared" si="12"/>
        <v>47</v>
      </c>
      <c r="BR100" s="30" t="s">
        <v>104</v>
      </c>
      <c r="BS100" s="30" t="s">
        <v>3733</v>
      </c>
      <c r="BT100">
        <f ca="1">+OFFSET(b!$F$3,BQ100,$BT$52)</f>
        <v>249137</v>
      </c>
    </row>
    <row r="101" spans="3:72">
      <c r="C101">
        <f t="shared" si="9"/>
        <v>48</v>
      </c>
      <c r="E101" s="30" t="s">
        <v>107</v>
      </c>
      <c r="F101" s="30" t="s">
        <v>3734</v>
      </c>
      <c r="G101">
        <f ca="1">+IF(BD101="OKOK",OFFSET(b!$F$3,C101,$G$52),NA())</f>
        <v>12</v>
      </c>
      <c r="P101" t="s">
        <v>987</v>
      </c>
      <c r="Q101" t="s">
        <v>2973</v>
      </c>
      <c r="R101">
        <f t="shared" ca="1" si="1"/>
        <v>111</v>
      </c>
      <c r="T101" t="s">
        <v>198</v>
      </c>
      <c r="U101" t="s">
        <v>2952</v>
      </c>
      <c r="V101" t="e">
        <f t="shared" ca="1" si="2"/>
        <v>#N/A</v>
      </c>
      <c r="AA101">
        <f t="shared" si="10"/>
        <v>48</v>
      </c>
      <c r="AB101" s="30" t="s">
        <v>107</v>
      </c>
      <c r="AC101" s="30" t="s">
        <v>3734</v>
      </c>
      <c r="AD101">
        <f ca="1">+IF(BD101="OKOK",OFFSET(b!$F$3,AA101,$AD$52),NA())</f>
        <v>477034</v>
      </c>
      <c r="AL101" t="s">
        <v>987</v>
      </c>
      <c r="AM101" t="s">
        <v>2973</v>
      </c>
      <c r="AN101">
        <f t="shared" ca="1" si="4"/>
        <v>4604249</v>
      </c>
      <c r="AP101" t="s">
        <v>198</v>
      </c>
      <c r="AQ101" t="s">
        <v>2952</v>
      </c>
      <c r="AR101" t="e">
        <f t="shared" ca="1" si="5"/>
        <v>#N/A</v>
      </c>
      <c r="AX101" t="s">
        <v>0</v>
      </c>
      <c r="AY101" t="s">
        <v>107</v>
      </c>
      <c r="AZ101" t="s">
        <v>3734</v>
      </c>
      <c r="BA101">
        <v>19694</v>
      </c>
      <c r="BB101" s="93" t="str">
        <f t="shared" si="6"/>
        <v>OK</v>
      </c>
      <c r="BC101" t="str">
        <f t="shared" si="7"/>
        <v>OK</v>
      </c>
      <c r="BD101" t="str">
        <f t="shared" si="8"/>
        <v>OKOK</v>
      </c>
      <c r="BH101">
        <f t="shared" si="11"/>
        <v>48</v>
      </c>
      <c r="BJ101" s="30" t="s">
        <v>107</v>
      </c>
      <c r="BK101" s="30" t="s">
        <v>3734</v>
      </c>
      <c r="BL101">
        <f ca="1">+OFFSET(b!$F$3,BH101,$BL$52)</f>
        <v>12</v>
      </c>
      <c r="BQ101">
        <f t="shared" si="12"/>
        <v>48</v>
      </c>
      <c r="BR101" s="30" t="s">
        <v>107</v>
      </c>
      <c r="BS101" s="30" t="s">
        <v>3734</v>
      </c>
      <c r="BT101">
        <f ca="1">+OFFSET(b!$F$3,BQ101,$BT$52)</f>
        <v>477034</v>
      </c>
    </row>
    <row r="102" spans="3:72">
      <c r="C102">
        <f t="shared" si="9"/>
        <v>49</v>
      </c>
      <c r="E102" s="30" t="s">
        <v>103</v>
      </c>
      <c r="F102" s="30" t="s">
        <v>3735</v>
      </c>
      <c r="G102">
        <f ca="1">+IF(BD102="OKOK",OFFSET(b!$F$3,C102,$G$52),NA())</f>
        <v>20</v>
      </c>
      <c r="P102" t="s">
        <v>2924</v>
      </c>
      <c r="Q102" t="s">
        <v>2974</v>
      </c>
      <c r="R102" t="e">
        <f t="shared" ca="1" si="1"/>
        <v>#N/A</v>
      </c>
      <c r="T102" t="s">
        <v>192</v>
      </c>
      <c r="U102" t="s">
        <v>3533</v>
      </c>
      <c r="V102">
        <f t="shared" ca="1" si="2"/>
        <v>7</v>
      </c>
      <c r="AA102">
        <f t="shared" si="10"/>
        <v>49</v>
      </c>
      <c r="AB102" s="30" t="s">
        <v>103</v>
      </c>
      <c r="AC102" s="30" t="s">
        <v>3735</v>
      </c>
      <c r="AD102">
        <f ca="1">+IF(BD102="OKOK",OFFSET(b!$F$3,AA102,$AD$52),NA())</f>
        <v>504647</v>
      </c>
      <c r="AL102" t="s">
        <v>2924</v>
      </c>
      <c r="AM102" t="s">
        <v>2974</v>
      </c>
      <c r="AN102" t="e">
        <f t="shared" ca="1" si="4"/>
        <v>#N/A</v>
      </c>
      <c r="AP102" t="s">
        <v>192</v>
      </c>
      <c r="AQ102" t="s">
        <v>3533</v>
      </c>
      <c r="AR102">
        <f t="shared" ca="1" si="5"/>
        <v>316542</v>
      </c>
      <c r="AX102" t="s">
        <v>0</v>
      </c>
      <c r="AY102" t="s">
        <v>103</v>
      </c>
      <c r="AZ102" t="s">
        <v>3735</v>
      </c>
      <c r="BA102">
        <v>24700</v>
      </c>
      <c r="BB102" s="93" t="str">
        <f t="shared" si="6"/>
        <v>OK</v>
      </c>
      <c r="BC102" t="str">
        <f t="shared" si="7"/>
        <v>OK</v>
      </c>
      <c r="BD102" t="str">
        <f t="shared" si="8"/>
        <v>OKOK</v>
      </c>
      <c r="BH102">
        <f t="shared" si="11"/>
        <v>49</v>
      </c>
      <c r="BJ102" s="30" t="s">
        <v>103</v>
      </c>
      <c r="BK102" s="30" t="s">
        <v>3735</v>
      </c>
      <c r="BL102">
        <f ca="1">+OFFSET(b!$F$3,BH102,$BL$52)</f>
        <v>20</v>
      </c>
      <c r="BQ102">
        <f t="shared" si="12"/>
        <v>49</v>
      </c>
      <c r="BR102" s="30" t="s">
        <v>103</v>
      </c>
      <c r="BS102" s="30" t="s">
        <v>3735</v>
      </c>
      <c r="BT102">
        <f ca="1">+OFFSET(b!$F$3,BQ102,$BT$52)</f>
        <v>504647</v>
      </c>
    </row>
    <row r="103" spans="3:72">
      <c r="C103">
        <f t="shared" si="9"/>
        <v>50</v>
      </c>
      <c r="E103" s="30" t="s">
        <v>152</v>
      </c>
      <c r="F103" s="30" t="s">
        <v>3736</v>
      </c>
      <c r="G103">
        <f ca="1">+IF(BD103="OKOK",OFFSET(b!$F$3,C103,$G$52),NA())</f>
        <v>11</v>
      </c>
      <c r="T103" t="s">
        <v>190</v>
      </c>
      <c r="U103" t="s">
        <v>3534</v>
      </c>
      <c r="V103">
        <f t="shared" ca="1" si="2"/>
        <v>5</v>
      </c>
      <c r="AA103">
        <f t="shared" si="10"/>
        <v>50</v>
      </c>
      <c r="AB103" s="30" t="s">
        <v>152</v>
      </c>
      <c r="AC103" s="30" t="s">
        <v>3736</v>
      </c>
      <c r="AD103">
        <f ca="1">+IF(BD103="OKOK",OFFSET(b!$F$3,AA103,$AD$52),NA())</f>
        <v>355671</v>
      </c>
      <c r="AP103" t="s">
        <v>190</v>
      </c>
      <c r="AQ103" t="s">
        <v>3534</v>
      </c>
      <c r="AR103">
        <f t="shared" ca="1" si="5"/>
        <v>228036</v>
      </c>
      <c r="AX103" t="s">
        <v>0</v>
      </c>
      <c r="AY103" t="s">
        <v>152</v>
      </c>
      <c r="AZ103" t="s">
        <v>3736</v>
      </c>
      <c r="BA103">
        <v>17607</v>
      </c>
      <c r="BB103" s="93" t="str">
        <f t="shared" si="6"/>
        <v>OK</v>
      </c>
      <c r="BC103" t="str">
        <f t="shared" si="7"/>
        <v>OK</v>
      </c>
      <c r="BD103" t="str">
        <f t="shared" si="8"/>
        <v>OKOK</v>
      </c>
      <c r="BH103">
        <f t="shared" si="11"/>
        <v>50</v>
      </c>
      <c r="BJ103" s="30" t="s">
        <v>152</v>
      </c>
      <c r="BK103" s="30" t="s">
        <v>3736</v>
      </c>
      <c r="BL103">
        <f ca="1">+OFFSET(b!$F$3,BH103,$BL$52)</f>
        <v>11</v>
      </c>
      <c r="BQ103">
        <f t="shared" si="12"/>
        <v>50</v>
      </c>
      <c r="BR103" s="30" t="s">
        <v>152</v>
      </c>
      <c r="BS103" s="30" t="s">
        <v>3736</v>
      </c>
      <c r="BT103">
        <f ca="1">+OFFSET(b!$F$3,BQ103,$BT$52)</f>
        <v>355671</v>
      </c>
    </row>
    <row r="104" spans="3:72">
      <c r="C104">
        <f t="shared" si="9"/>
        <v>51</v>
      </c>
      <c r="E104" s="30" t="s">
        <v>163</v>
      </c>
      <c r="F104" s="30" t="s">
        <v>3737</v>
      </c>
      <c r="G104">
        <f ca="1">+IF(BD104="OKOK",OFFSET(b!$F$3,C104,$G$52),NA())</f>
        <v>23</v>
      </c>
      <c r="T104" t="s">
        <v>196</v>
      </c>
      <c r="U104" t="s">
        <v>3535</v>
      </c>
      <c r="V104">
        <f t="shared" ca="1" si="2"/>
        <v>3</v>
      </c>
      <c r="AA104">
        <f t="shared" si="10"/>
        <v>51</v>
      </c>
      <c r="AB104" s="30" t="s">
        <v>163</v>
      </c>
      <c r="AC104" s="30" t="s">
        <v>3737</v>
      </c>
      <c r="AD104">
        <f ca="1">+IF(BD104="OKOK",OFFSET(b!$F$3,AA104,$AD$52),NA())</f>
        <v>255017</v>
      </c>
      <c r="AP104" t="s">
        <v>196</v>
      </c>
      <c r="AQ104" t="s">
        <v>3535</v>
      </c>
      <c r="AR104">
        <f t="shared" ca="1" si="5"/>
        <v>137684</v>
      </c>
      <c r="AX104" t="s">
        <v>0</v>
      </c>
      <c r="AY104" t="s">
        <v>163</v>
      </c>
      <c r="AZ104" t="s">
        <v>3737</v>
      </c>
      <c r="BA104">
        <v>8447</v>
      </c>
      <c r="BB104" s="93" t="str">
        <f t="shared" si="6"/>
        <v>OK</v>
      </c>
      <c r="BC104" t="str">
        <f t="shared" si="7"/>
        <v>OK</v>
      </c>
      <c r="BD104" t="str">
        <f t="shared" si="8"/>
        <v>OKOK</v>
      </c>
      <c r="BH104">
        <f t="shared" si="11"/>
        <v>51</v>
      </c>
      <c r="BJ104" s="30" t="s">
        <v>163</v>
      </c>
      <c r="BK104" s="30" t="s">
        <v>3737</v>
      </c>
      <c r="BL104">
        <f ca="1">+OFFSET(b!$F$3,BH104,$BL$52)</f>
        <v>23</v>
      </c>
      <c r="BQ104">
        <f t="shared" si="12"/>
        <v>51</v>
      </c>
      <c r="BR104" s="30" t="s">
        <v>163</v>
      </c>
      <c r="BS104" s="30" t="s">
        <v>3737</v>
      </c>
      <c r="BT104">
        <f ca="1">+OFFSET(b!$F$3,BQ104,$BT$52)</f>
        <v>255017</v>
      </c>
    </row>
    <row r="105" spans="3:72">
      <c r="C105">
        <f t="shared" si="9"/>
        <v>52</v>
      </c>
      <c r="E105" s="30" t="s">
        <v>109</v>
      </c>
      <c r="F105" s="30" t="s">
        <v>3560</v>
      </c>
      <c r="G105">
        <f ca="1">+IF(BD105="OKOK",OFFSET(b!$F$3,C105,$G$52),NA())</f>
        <v>33</v>
      </c>
      <c r="T105" t="s">
        <v>202</v>
      </c>
      <c r="U105" t="s">
        <v>3536</v>
      </c>
      <c r="V105">
        <f t="shared" ca="1" si="2"/>
        <v>17</v>
      </c>
      <c r="AA105">
        <f t="shared" si="10"/>
        <v>52</v>
      </c>
      <c r="AB105" s="30" t="s">
        <v>109</v>
      </c>
      <c r="AC105" s="30" t="s">
        <v>3560</v>
      </c>
      <c r="AD105">
        <f ca="1">+IF(BD105="OKOK",OFFSET(b!$F$3,AA105,$AD$52),NA())</f>
        <v>799942</v>
      </c>
      <c r="AP105" t="s">
        <v>202</v>
      </c>
      <c r="AQ105" t="s">
        <v>3536</v>
      </c>
      <c r="AR105">
        <f t="shared" ca="1" si="5"/>
        <v>586146</v>
      </c>
      <c r="AX105" t="s">
        <v>0</v>
      </c>
      <c r="AY105" t="s">
        <v>109</v>
      </c>
      <c r="AZ105" t="s">
        <v>3560</v>
      </c>
      <c r="BA105">
        <v>47294</v>
      </c>
      <c r="BB105" s="93" t="str">
        <f t="shared" si="6"/>
        <v>OK</v>
      </c>
      <c r="BC105" t="str">
        <f t="shared" si="7"/>
        <v>OK</v>
      </c>
      <c r="BD105" t="str">
        <f t="shared" si="8"/>
        <v>OKOK</v>
      </c>
      <c r="BH105">
        <f t="shared" si="11"/>
        <v>52</v>
      </c>
      <c r="BJ105" s="30" t="s">
        <v>109</v>
      </c>
      <c r="BK105" s="30" t="s">
        <v>3560</v>
      </c>
      <c r="BL105">
        <f ca="1">+OFFSET(b!$F$3,BH105,$BL$52)</f>
        <v>33</v>
      </c>
      <c r="BQ105">
        <f t="shared" si="12"/>
        <v>52</v>
      </c>
      <c r="BR105" s="30" t="s">
        <v>109</v>
      </c>
      <c r="BS105" s="30" t="s">
        <v>3560</v>
      </c>
      <c r="BT105">
        <f ca="1">+OFFSET(b!$F$3,BQ105,$BT$52)</f>
        <v>799942</v>
      </c>
    </row>
    <row r="106" spans="3:72">
      <c r="C106">
        <f t="shared" si="9"/>
        <v>53</v>
      </c>
      <c r="E106" s="30" t="s">
        <v>142</v>
      </c>
      <c r="F106" s="30" t="s">
        <v>3738</v>
      </c>
      <c r="G106">
        <f ca="1">+IF(BD106="OKOK",OFFSET(b!$F$3,C106,$G$52),NA())</f>
        <v>2</v>
      </c>
      <c r="T106" t="s">
        <v>220</v>
      </c>
      <c r="U106" t="s">
        <v>3537</v>
      </c>
      <c r="V106">
        <f t="shared" ca="1" si="2"/>
        <v>4</v>
      </c>
      <c r="AA106">
        <f t="shared" si="10"/>
        <v>53</v>
      </c>
      <c r="AB106" s="30" t="s">
        <v>142</v>
      </c>
      <c r="AC106" s="30" t="s">
        <v>3738</v>
      </c>
      <c r="AD106">
        <f ca="1">+IF(BD106="OKOK",OFFSET(b!$F$3,AA106,$AD$52),NA())</f>
        <v>191485</v>
      </c>
      <c r="AP106" t="s">
        <v>220</v>
      </c>
      <c r="AQ106" t="s">
        <v>3537</v>
      </c>
      <c r="AR106">
        <f t="shared" ca="1" si="5"/>
        <v>163839</v>
      </c>
      <c r="AX106" t="s">
        <v>0</v>
      </c>
      <c r="AY106" t="s">
        <v>142</v>
      </c>
      <c r="AZ106" t="s">
        <v>3738</v>
      </c>
      <c r="BA106">
        <v>9007</v>
      </c>
      <c r="BB106" s="93" t="str">
        <f t="shared" si="6"/>
        <v>OK</v>
      </c>
      <c r="BC106" t="str">
        <f t="shared" si="7"/>
        <v>OK</v>
      </c>
      <c r="BD106" t="str">
        <f t="shared" si="8"/>
        <v>OKOK</v>
      </c>
      <c r="BH106">
        <f t="shared" si="11"/>
        <v>53</v>
      </c>
      <c r="BJ106" s="30" t="s">
        <v>142</v>
      </c>
      <c r="BK106" s="30" t="s">
        <v>3738</v>
      </c>
      <c r="BL106">
        <f ca="1">+OFFSET(b!$F$3,BH106,$BL$52)</f>
        <v>2</v>
      </c>
      <c r="BQ106">
        <f t="shared" si="12"/>
        <v>53</v>
      </c>
      <c r="BR106" s="30" t="s">
        <v>142</v>
      </c>
      <c r="BS106" s="30" t="s">
        <v>3738</v>
      </c>
      <c r="BT106">
        <f ca="1">+OFFSET(b!$F$3,BQ106,$BT$52)</f>
        <v>191485</v>
      </c>
    </row>
    <row r="107" spans="3:72">
      <c r="C107">
        <f t="shared" si="9"/>
        <v>54</v>
      </c>
      <c r="E107" s="30" t="s">
        <v>111</v>
      </c>
      <c r="F107" s="30" t="s">
        <v>3739</v>
      </c>
      <c r="G107">
        <f ca="1">+IF(BD107="OKOK",OFFSET(b!$F$3,C107,$G$52),NA())</f>
        <v>20</v>
      </c>
      <c r="T107" t="s">
        <v>212</v>
      </c>
      <c r="U107" t="s">
        <v>3538</v>
      </c>
      <c r="V107">
        <f t="shared" ca="1" si="2"/>
        <v>8</v>
      </c>
      <c r="AA107">
        <f t="shared" si="10"/>
        <v>54</v>
      </c>
      <c r="AB107" s="30" t="s">
        <v>111</v>
      </c>
      <c r="AC107" s="30" t="s">
        <v>3739</v>
      </c>
      <c r="AD107">
        <f ca="1">+IF(BD107="OKOK",OFFSET(b!$F$3,AA107,$AD$52),NA())</f>
        <v>547254</v>
      </c>
      <c r="AP107" t="s">
        <v>212</v>
      </c>
      <c r="AQ107" t="s">
        <v>3538</v>
      </c>
      <c r="AR107">
        <f t="shared" ca="1" si="5"/>
        <v>111110</v>
      </c>
      <c r="AX107" t="s">
        <v>0</v>
      </c>
      <c r="AY107" t="s">
        <v>111</v>
      </c>
      <c r="AZ107" t="s">
        <v>3739</v>
      </c>
      <c r="BA107">
        <v>29214</v>
      </c>
      <c r="BB107" s="93" t="str">
        <f t="shared" si="6"/>
        <v>OK</v>
      </c>
      <c r="BC107" t="str">
        <f t="shared" si="7"/>
        <v>OK</v>
      </c>
      <c r="BD107" t="str">
        <f t="shared" si="8"/>
        <v>OKOK</v>
      </c>
      <c r="BH107">
        <f t="shared" si="11"/>
        <v>54</v>
      </c>
      <c r="BJ107" s="30" t="s">
        <v>111</v>
      </c>
      <c r="BK107" s="30" t="s">
        <v>3739</v>
      </c>
      <c r="BL107">
        <f ca="1">+OFFSET(b!$F$3,BH107,$BL$52)</f>
        <v>20</v>
      </c>
      <c r="BQ107">
        <f t="shared" si="12"/>
        <v>54</v>
      </c>
      <c r="BR107" s="30" t="s">
        <v>111</v>
      </c>
      <c r="BS107" s="30" t="s">
        <v>3739</v>
      </c>
      <c r="BT107">
        <f ca="1">+OFFSET(b!$F$3,BQ107,$BT$52)</f>
        <v>547254</v>
      </c>
    </row>
    <row r="108" spans="3:72">
      <c r="C108">
        <f t="shared" si="9"/>
        <v>55</v>
      </c>
      <c r="E108" s="30" t="s">
        <v>2982</v>
      </c>
      <c r="F108" s="30" t="s">
        <v>3740</v>
      </c>
      <c r="G108">
        <f ca="1">+IF(BD108="OKOK",OFFSET(b!$F$3,C108,$G$52),NA())</f>
        <v>5</v>
      </c>
      <c r="T108" t="s">
        <v>222</v>
      </c>
      <c r="U108" t="s">
        <v>2951</v>
      </c>
      <c r="V108">
        <f t="shared" ca="1" si="2"/>
        <v>6</v>
      </c>
      <c r="AA108">
        <f t="shared" si="10"/>
        <v>55</v>
      </c>
      <c r="AB108" s="30" t="s">
        <v>2982</v>
      </c>
      <c r="AC108" s="30" t="s">
        <v>3740</v>
      </c>
      <c r="AD108">
        <f ca="1">+IF(BD108="OKOK",OFFSET(b!$F$3,AA108,$AD$52),NA())</f>
        <v>0</v>
      </c>
      <c r="AP108" t="s">
        <v>222</v>
      </c>
      <c r="AQ108" t="s">
        <v>2951</v>
      </c>
      <c r="AR108">
        <f t="shared" ca="1" si="5"/>
        <v>245655</v>
      </c>
      <c r="AX108" t="s">
        <v>0</v>
      </c>
      <c r="AY108" t="s">
        <v>2982</v>
      </c>
      <c r="AZ108" t="s">
        <v>3740</v>
      </c>
      <c r="BA108">
        <v>4063</v>
      </c>
      <c r="BB108" s="93" t="str">
        <f t="shared" si="6"/>
        <v>OK</v>
      </c>
      <c r="BC108" t="str">
        <f t="shared" si="7"/>
        <v>OK</v>
      </c>
      <c r="BD108" t="str">
        <f t="shared" si="8"/>
        <v>OKOK</v>
      </c>
      <c r="BH108">
        <f t="shared" si="11"/>
        <v>55</v>
      </c>
      <c r="BJ108" s="30" t="s">
        <v>2982</v>
      </c>
      <c r="BK108" s="30" t="s">
        <v>3740</v>
      </c>
      <c r="BL108">
        <f ca="1">+OFFSET(b!$F$3,BH108,$BL$52)</f>
        <v>5</v>
      </c>
      <c r="BQ108">
        <f t="shared" si="12"/>
        <v>55</v>
      </c>
      <c r="BR108" s="30" t="s">
        <v>2982</v>
      </c>
      <c r="BS108" s="30" t="s">
        <v>3740</v>
      </c>
      <c r="BT108">
        <f ca="1">+OFFSET(b!$F$3,BQ108,$BT$52)</f>
        <v>0</v>
      </c>
    </row>
    <row r="109" spans="3:72">
      <c r="C109">
        <f t="shared" si="9"/>
        <v>56</v>
      </c>
      <c r="E109" s="30" t="s">
        <v>143</v>
      </c>
      <c r="F109" s="30" t="s">
        <v>3741</v>
      </c>
      <c r="G109">
        <f ca="1">+IF(BD109="OKOK",OFFSET(b!$F$3,C109,$G$52),NA())</f>
        <v>8</v>
      </c>
      <c r="T109" t="s">
        <v>221</v>
      </c>
      <c r="U109" t="s">
        <v>3539</v>
      </c>
      <c r="V109">
        <f t="shared" ca="1" si="2"/>
        <v>4</v>
      </c>
      <c r="AA109">
        <f t="shared" si="10"/>
        <v>56</v>
      </c>
      <c r="AB109" s="30" t="s">
        <v>143</v>
      </c>
      <c r="AC109" s="30" t="s">
        <v>3741</v>
      </c>
      <c r="AD109">
        <f ca="1">+IF(BD109="OKOK",OFFSET(b!$F$3,AA109,$AD$52),NA())</f>
        <v>391679</v>
      </c>
      <c r="AP109" t="s">
        <v>221</v>
      </c>
      <c r="AQ109" t="s">
        <v>3539</v>
      </c>
      <c r="AR109">
        <f t="shared" ca="1" si="5"/>
        <v>110356</v>
      </c>
      <c r="AX109" t="s">
        <v>0</v>
      </c>
      <c r="AY109" t="s">
        <v>143</v>
      </c>
      <c r="AZ109" t="s">
        <v>3741</v>
      </c>
      <c r="BA109">
        <v>18374</v>
      </c>
      <c r="BB109" s="93" t="str">
        <f t="shared" si="6"/>
        <v>OK</v>
      </c>
      <c r="BC109" t="str">
        <f t="shared" si="7"/>
        <v>OK</v>
      </c>
      <c r="BD109" t="str">
        <f t="shared" si="8"/>
        <v>OKOK</v>
      </c>
      <c r="BH109">
        <f t="shared" si="11"/>
        <v>56</v>
      </c>
      <c r="BJ109" s="30" t="s">
        <v>143</v>
      </c>
      <c r="BK109" s="30" t="s">
        <v>3741</v>
      </c>
      <c r="BL109">
        <f ca="1">+OFFSET(b!$F$3,BH109,$BL$52)</f>
        <v>8</v>
      </c>
      <c r="BQ109">
        <f t="shared" si="12"/>
        <v>56</v>
      </c>
      <c r="BR109" s="30" t="s">
        <v>143</v>
      </c>
      <c r="BS109" s="30" t="s">
        <v>3741</v>
      </c>
      <c r="BT109">
        <f ca="1">+OFFSET(b!$F$3,BQ109,$BT$52)</f>
        <v>391679</v>
      </c>
    </row>
    <row r="110" spans="3:72">
      <c r="C110">
        <f t="shared" si="9"/>
        <v>57</v>
      </c>
      <c r="E110" s="30" t="s">
        <v>135</v>
      </c>
      <c r="F110" s="30" t="s">
        <v>3742</v>
      </c>
      <c r="G110">
        <f ca="1">+IF(BD110="OKOK",OFFSET(b!$F$3,C110,$G$52),NA())</f>
        <v>8</v>
      </c>
      <c r="T110" t="s">
        <v>855</v>
      </c>
      <c r="U110" t="s">
        <v>3390</v>
      </c>
      <c r="V110">
        <f t="shared" ca="1" si="2"/>
        <v>367</v>
      </c>
      <c r="AA110">
        <f t="shared" si="10"/>
        <v>57</v>
      </c>
      <c r="AB110" s="30" t="s">
        <v>135</v>
      </c>
      <c r="AC110" s="30" t="s">
        <v>3742</v>
      </c>
      <c r="AD110">
        <f ca="1">+IF(BD110="OKOK",OFFSET(b!$F$3,AA110,$AD$52),NA())</f>
        <v>213720</v>
      </c>
      <c r="AP110" t="s">
        <v>855</v>
      </c>
      <c r="AQ110" t="s">
        <v>3390</v>
      </c>
      <c r="AR110">
        <f t="shared" ca="1" si="5"/>
        <v>37047882</v>
      </c>
      <c r="AX110" t="s">
        <v>0</v>
      </c>
      <c r="AY110" t="s">
        <v>135</v>
      </c>
      <c r="AZ110" t="s">
        <v>3742</v>
      </c>
      <c r="BA110">
        <v>8874</v>
      </c>
      <c r="BB110" s="93" t="str">
        <f t="shared" si="6"/>
        <v>OK</v>
      </c>
      <c r="BC110" t="str">
        <f t="shared" si="7"/>
        <v>OK</v>
      </c>
      <c r="BD110" t="str">
        <f t="shared" si="8"/>
        <v>OKOK</v>
      </c>
      <c r="BH110">
        <f t="shared" si="11"/>
        <v>57</v>
      </c>
      <c r="BJ110" s="30" t="s">
        <v>135</v>
      </c>
      <c r="BK110" s="30" t="s">
        <v>3742</v>
      </c>
      <c r="BL110">
        <f ca="1">+OFFSET(b!$F$3,BH110,$BL$52)</f>
        <v>8</v>
      </c>
      <c r="BQ110">
        <f t="shared" si="12"/>
        <v>57</v>
      </c>
      <c r="BR110" s="30" t="s">
        <v>135</v>
      </c>
      <c r="BS110" s="30" t="s">
        <v>3742</v>
      </c>
      <c r="BT110">
        <f ca="1">+OFFSET(b!$F$3,BQ110,$BT$52)</f>
        <v>213720</v>
      </c>
    </row>
    <row r="111" spans="3:72">
      <c r="C111">
        <f t="shared" si="9"/>
        <v>58</v>
      </c>
      <c r="E111" s="30" t="s">
        <v>117</v>
      </c>
      <c r="F111" s="30" t="s">
        <v>3743</v>
      </c>
      <c r="G111">
        <f ca="1">+IF(BD111="OKOK",OFFSET(b!$F$3,C111,$G$52),NA())</f>
        <v>2</v>
      </c>
      <c r="T111" t="s">
        <v>832</v>
      </c>
      <c r="U111" t="s">
        <v>3540</v>
      </c>
      <c r="V111">
        <f t="shared" ca="1" si="2"/>
        <v>21</v>
      </c>
      <c r="AA111">
        <f t="shared" si="10"/>
        <v>58</v>
      </c>
      <c r="AB111" s="30" t="s">
        <v>117</v>
      </c>
      <c r="AC111" s="30" t="s">
        <v>3743</v>
      </c>
      <c r="AD111">
        <f ca="1">+IF(BD111="OKOK",OFFSET(b!$F$3,AA111,$AD$52),NA())</f>
        <v>88873</v>
      </c>
      <c r="AP111" t="s">
        <v>832</v>
      </c>
      <c r="AQ111" t="s">
        <v>3540</v>
      </c>
      <c r="AR111">
        <f t="shared" ca="1" si="5"/>
        <v>2042512</v>
      </c>
      <c r="AX111" t="s">
        <v>0</v>
      </c>
      <c r="AY111" t="s">
        <v>117</v>
      </c>
      <c r="AZ111" t="s">
        <v>3743</v>
      </c>
      <c r="BA111">
        <v>3896</v>
      </c>
      <c r="BB111" s="93" t="str">
        <f t="shared" si="6"/>
        <v>OK</v>
      </c>
      <c r="BC111" t="str">
        <f t="shared" si="7"/>
        <v>OK</v>
      </c>
      <c r="BD111" t="str">
        <f t="shared" si="8"/>
        <v>OKOK</v>
      </c>
      <c r="BH111">
        <f t="shared" si="11"/>
        <v>58</v>
      </c>
      <c r="BJ111" s="30" t="s">
        <v>117</v>
      </c>
      <c r="BK111" s="30" t="s">
        <v>3743</v>
      </c>
      <c r="BL111">
        <f ca="1">+OFFSET(b!$F$3,BH111,$BL$52)</f>
        <v>2</v>
      </c>
      <c r="BQ111">
        <f t="shared" si="12"/>
        <v>58</v>
      </c>
      <c r="BR111" s="30" t="s">
        <v>117</v>
      </c>
      <c r="BS111" s="30" t="s">
        <v>3743</v>
      </c>
      <c r="BT111">
        <f ca="1">+OFFSET(b!$F$3,BQ111,$BT$52)</f>
        <v>88873</v>
      </c>
    </row>
    <row r="112" spans="3:72">
      <c r="C112">
        <f t="shared" si="9"/>
        <v>59</v>
      </c>
      <c r="E112" s="30" t="s">
        <v>146</v>
      </c>
      <c r="F112" s="30" t="s">
        <v>3744</v>
      </c>
      <c r="G112">
        <f ca="1">+IF(BD112="OKOK",OFFSET(b!$F$3,C112,$G$52),NA())</f>
        <v>3</v>
      </c>
      <c r="T112" t="s">
        <v>829</v>
      </c>
      <c r="U112" t="s">
        <v>3541</v>
      </c>
      <c r="V112">
        <f t="shared" ca="1" si="2"/>
        <v>34</v>
      </c>
      <c r="AA112">
        <f t="shared" si="10"/>
        <v>59</v>
      </c>
      <c r="AB112" s="30" t="s">
        <v>146</v>
      </c>
      <c r="AC112" s="30" t="s">
        <v>3744</v>
      </c>
      <c r="AD112">
        <f ca="1">+IF(BD112="OKOK",OFFSET(b!$F$3,AA112,$AD$52),NA())</f>
        <v>190164</v>
      </c>
      <c r="AP112" t="s">
        <v>829</v>
      </c>
      <c r="AQ112" t="s">
        <v>3541</v>
      </c>
      <c r="AR112">
        <f t="shared" ca="1" si="5"/>
        <v>1707490</v>
      </c>
      <c r="AX112" t="s">
        <v>0</v>
      </c>
      <c r="AY112" t="s">
        <v>146</v>
      </c>
      <c r="AZ112" t="s">
        <v>3744</v>
      </c>
      <c r="BA112">
        <v>7249</v>
      </c>
      <c r="BB112" s="93" t="str">
        <f t="shared" si="6"/>
        <v>OK</v>
      </c>
      <c r="BC112" t="str">
        <f t="shared" si="7"/>
        <v>OK</v>
      </c>
      <c r="BD112" t="str">
        <f t="shared" si="8"/>
        <v>OKOK</v>
      </c>
      <c r="BH112">
        <f t="shared" si="11"/>
        <v>59</v>
      </c>
      <c r="BJ112" s="30" t="s">
        <v>146</v>
      </c>
      <c r="BK112" s="30" t="s">
        <v>3744</v>
      </c>
      <c r="BL112">
        <f ca="1">+OFFSET(b!$F$3,BH112,$BL$52)</f>
        <v>3</v>
      </c>
      <c r="BQ112">
        <f t="shared" si="12"/>
        <v>59</v>
      </c>
      <c r="BR112" s="30" t="s">
        <v>146</v>
      </c>
      <c r="BS112" s="30" t="s">
        <v>3744</v>
      </c>
      <c r="BT112">
        <f ca="1">+OFFSET(b!$F$3,BQ112,$BT$52)</f>
        <v>190164</v>
      </c>
    </row>
    <row r="113" spans="3:72">
      <c r="C113">
        <f t="shared" si="9"/>
        <v>60</v>
      </c>
      <c r="E113" s="30" t="s">
        <v>108</v>
      </c>
      <c r="F113" s="30" t="s">
        <v>3745</v>
      </c>
      <c r="G113">
        <f ca="1">+IF(BD113="OKOK",OFFSET(b!$F$3,C113,$G$52),NA())</f>
        <v>7</v>
      </c>
      <c r="T113" t="s">
        <v>831</v>
      </c>
      <c r="U113" t="s">
        <v>3542</v>
      </c>
      <c r="V113">
        <f t="shared" ca="1" si="2"/>
        <v>26</v>
      </c>
      <c r="AA113">
        <f t="shared" si="10"/>
        <v>60</v>
      </c>
      <c r="AB113" s="30" t="s">
        <v>108</v>
      </c>
      <c r="AC113" s="30" t="s">
        <v>3745</v>
      </c>
      <c r="AD113">
        <f ca="1">+IF(BD113="OKOK",OFFSET(b!$F$3,AA113,$AD$52),NA())</f>
        <v>328993</v>
      </c>
      <c r="AP113" t="s">
        <v>831</v>
      </c>
      <c r="AQ113" t="s">
        <v>3542</v>
      </c>
      <c r="AR113">
        <f t="shared" ca="1" si="5"/>
        <v>1689932</v>
      </c>
      <c r="AX113" t="s">
        <v>0</v>
      </c>
      <c r="AY113" t="s">
        <v>108</v>
      </c>
      <c r="AZ113" t="s">
        <v>3745</v>
      </c>
      <c r="BA113">
        <v>15638</v>
      </c>
      <c r="BB113" s="93" t="str">
        <f t="shared" si="6"/>
        <v>OK</v>
      </c>
      <c r="BC113" t="str">
        <f t="shared" si="7"/>
        <v>OK</v>
      </c>
      <c r="BD113" t="str">
        <f t="shared" si="8"/>
        <v>OKOK</v>
      </c>
      <c r="BH113">
        <f t="shared" si="11"/>
        <v>60</v>
      </c>
      <c r="BJ113" s="30" t="s">
        <v>108</v>
      </c>
      <c r="BK113" s="30" t="s">
        <v>3745</v>
      </c>
      <c r="BL113">
        <f ca="1">+OFFSET(b!$F$3,BH113,$BL$52)</f>
        <v>7</v>
      </c>
      <c r="BQ113">
        <f t="shared" si="12"/>
        <v>60</v>
      </c>
      <c r="BR113" s="30" t="s">
        <v>108</v>
      </c>
      <c r="BS113" s="30" t="s">
        <v>3745</v>
      </c>
      <c r="BT113">
        <f ca="1">+OFFSET(b!$F$3,BQ113,$BT$52)</f>
        <v>328993</v>
      </c>
    </row>
    <row r="114" spans="3:72">
      <c r="C114">
        <f t="shared" si="9"/>
        <v>61</v>
      </c>
      <c r="E114" s="30" t="s">
        <v>110</v>
      </c>
      <c r="F114" s="30" t="s">
        <v>3530</v>
      </c>
      <c r="G114">
        <f ca="1">+IF(BD114="OKOK",OFFSET(b!$F$3,C114,$G$52),NA())</f>
        <v>21</v>
      </c>
      <c r="T114" t="s">
        <v>3103</v>
      </c>
      <c r="U114" t="s">
        <v>3543</v>
      </c>
      <c r="V114">
        <f t="shared" ca="1" si="2"/>
        <v>30</v>
      </c>
      <c r="AA114">
        <f t="shared" si="10"/>
        <v>61</v>
      </c>
      <c r="AB114" s="30" t="s">
        <v>110</v>
      </c>
      <c r="AC114" s="30" t="s">
        <v>3530</v>
      </c>
      <c r="AD114">
        <f ca="1">+IF(BD114="OKOK",OFFSET(b!$F$3,AA114,$AD$52),NA())</f>
        <v>1347998</v>
      </c>
      <c r="AP114" t="s">
        <v>3103</v>
      </c>
      <c r="AQ114" t="s">
        <v>3543</v>
      </c>
      <c r="AR114">
        <f t="shared" ca="1" si="5"/>
        <v>1823100</v>
      </c>
      <c r="AX114" t="s">
        <v>0</v>
      </c>
      <c r="AY114" t="s">
        <v>110</v>
      </c>
      <c r="AZ114" t="s">
        <v>3530</v>
      </c>
      <c r="BA114">
        <v>69114</v>
      </c>
      <c r="BB114" s="93" t="str">
        <f t="shared" si="6"/>
        <v>OK</v>
      </c>
      <c r="BC114" t="str">
        <f t="shared" si="7"/>
        <v>OK</v>
      </c>
      <c r="BD114" t="str">
        <f t="shared" si="8"/>
        <v>OKOK</v>
      </c>
      <c r="BH114">
        <f t="shared" si="11"/>
        <v>61</v>
      </c>
      <c r="BJ114" s="30" t="s">
        <v>110</v>
      </c>
      <c r="BK114" s="30" t="s">
        <v>3530</v>
      </c>
      <c r="BL114">
        <f ca="1">+OFFSET(b!$F$3,BH114,$BL$52)</f>
        <v>21</v>
      </c>
      <c r="BQ114">
        <f t="shared" si="12"/>
        <v>61</v>
      </c>
      <c r="BR114" s="30" t="s">
        <v>110</v>
      </c>
      <c r="BS114" s="30" t="s">
        <v>3530</v>
      </c>
      <c r="BT114">
        <f ca="1">+OFFSET(b!$F$3,BQ114,$BT$52)</f>
        <v>1347998</v>
      </c>
    </row>
    <row r="115" spans="3:72">
      <c r="C115">
        <f t="shared" si="9"/>
        <v>62</v>
      </c>
      <c r="E115" s="30" t="s">
        <v>115</v>
      </c>
      <c r="F115" s="30" t="s">
        <v>3746</v>
      </c>
      <c r="G115">
        <f ca="1">+IF(BD115="OKOK",OFFSET(b!$F$3,C115,$G$52),NA())</f>
        <v>8</v>
      </c>
      <c r="T115" t="s">
        <v>836</v>
      </c>
      <c r="U115" t="s">
        <v>3544</v>
      </c>
      <c r="V115">
        <f t="shared" ca="1" si="2"/>
        <v>32</v>
      </c>
      <c r="AA115">
        <f t="shared" si="10"/>
        <v>62</v>
      </c>
      <c r="AB115" s="30" t="s">
        <v>115</v>
      </c>
      <c r="AC115" s="30" t="s">
        <v>3746</v>
      </c>
      <c r="AD115">
        <f ca="1">+IF(BD115="OKOK",OFFSET(b!$F$3,AA115,$AD$52),NA())</f>
        <v>372018</v>
      </c>
      <c r="AP115" t="s">
        <v>836</v>
      </c>
      <c r="AQ115" t="s">
        <v>3544</v>
      </c>
      <c r="AR115">
        <f t="shared" ca="1" si="5"/>
        <v>1281388</v>
      </c>
      <c r="AX115" t="s">
        <v>0</v>
      </c>
      <c r="AY115" t="s">
        <v>115</v>
      </c>
      <c r="AZ115" t="s">
        <v>3746</v>
      </c>
      <c r="BA115">
        <v>15893</v>
      </c>
      <c r="BB115" s="93" t="str">
        <f t="shared" si="6"/>
        <v>OK</v>
      </c>
      <c r="BC115" t="str">
        <f t="shared" si="7"/>
        <v>OK</v>
      </c>
      <c r="BD115" t="str">
        <f t="shared" si="8"/>
        <v>OKOK</v>
      </c>
      <c r="BH115">
        <f t="shared" si="11"/>
        <v>62</v>
      </c>
      <c r="BJ115" s="30" t="s">
        <v>115</v>
      </c>
      <c r="BK115" s="30" t="s">
        <v>3746</v>
      </c>
      <c r="BL115">
        <f ca="1">+OFFSET(b!$F$3,BH115,$BL$52)</f>
        <v>8</v>
      </c>
      <c r="BQ115">
        <f t="shared" si="12"/>
        <v>62</v>
      </c>
      <c r="BR115" s="30" t="s">
        <v>115</v>
      </c>
      <c r="BS115" s="30" t="s">
        <v>3746</v>
      </c>
      <c r="BT115">
        <f ca="1">+OFFSET(b!$F$3,BQ115,$BT$52)</f>
        <v>372018</v>
      </c>
    </row>
    <row r="116" spans="3:72">
      <c r="C116">
        <f t="shared" si="9"/>
        <v>63</v>
      </c>
      <c r="E116" s="30" t="s">
        <v>123</v>
      </c>
      <c r="F116" s="30" t="s">
        <v>3747</v>
      </c>
      <c r="G116">
        <f ca="1">+IF(BD116="OKOK",OFFSET(b!$F$3,C116,$G$52),NA())</f>
        <v>6</v>
      </c>
      <c r="T116" t="s">
        <v>841</v>
      </c>
      <c r="U116" t="s">
        <v>3545</v>
      </c>
      <c r="V116">
        <f t="shared" ca="1" si="2"/>
        <v>21</v>
      </c>
      <c r="AA116">
        <f t="shared" si="10"/>
        <v>63</v>
      </c>
      <c r="AB116" s="30" t="s">
        <v>123</v>
      </c>
      <c r="AC116" s="30" t="s">
        <v>3747</v>
      </c>
      <c r="AD116">
        <f ca="1">+IF(BD116="OKOK",OFFSET(b!$F$3,AA116,$AD$52),NA())</f>
        <v>246886</v>
      </c>
      <c r="AP116" t="s">
        <v>841</v>
      </c>
      <c r="AQ116" t="s">
        <v>3545</v>
      </c>
      <c r="AR116">
        <f t="shared" ca="1" si="5"/>
        <v>1070598</v>
      </c>
      <c r="AX116" t="s">
        <v>0</v>
      </c>
      <c r="AY116" t="s">
        <v>123</v>
      </c>
      <c r="AZ116" t="s">
        <v>3747</v>
      </c>
      <c r="BA116">
        <v>12897</v>
      </c>
      <c r="BB116" s="93" t="str">
        <f t="shared" si="6"/>
        <v>OK</v>
      </c>
      <c r="BC116" t="str">
        <f t="shared" si="7"/>
        <v>OK</v>
      </c>
      <c r="BD116" t="str">
        <f t="shared" si="8"/>
        <v>OKOK</v>
      </c>
      <c r="BH116">
        <f t="shared" si="11"/>
        <v>63</v>
      </c>
      <c r="BJ116" s="30" t="s">
        <v>123</v>
      </c>
      <c r="BK116" s="30" t="s">
        <v>3747</v>
      </c>
      <c r="BL116">
        <f ca="1">+OFFSET(b!$F$3,BH116,$BL$52)</f>
        <v>6</v>
      </c>
      <c r="BQ116">
        <f t="shared" si="12"/>
        <v>63</v>
      </c>
      <c r="BR116" s="30" t="s">
        <v>123</v>
      </c>
      <c r="BS116" s="30" t="s">
        <v>3747</v>
      </c>
      <c r="BT116">
        <f ca="1">+OFFSET(b!$F$3,BQ116,$BT$52)</f>
        <v>246886</v>
      </c>
    </row>
    <row r="117" spans="3:72">
      <c r="C117">
        <f t="shared" si="9"/>
        <v>64</v>
      </c>
      <c r="E117" s="30" t="s">
        <v>149</v>
      </c>
      <c r="F117" s="30" t="s">
        <v>3748</v>
      </c>
      <c r="G117">
        <f ca="1">+IF(BD117="OKOK",OFFSET(b!$F$3,C117,$G$52),NA())</f>
        <v>7</v>
      </c>
      <c r="T117" t="s">
        <v>845</v>
      </c>
      <c r="U117" t="s">
        <v>3546</v>
      </c>
      <c r="V117">
        <f t="shared" ca="1" si="2"/>
        <v>17</v>
      </c>
      <c r="AA117">
        <f t="shared" si="10"/>
        <v>64</v>
      </c>
      <c r="AB117" s="30" t="s">
        <v>149</v>
      </c>
      <c r="AC117" s="30" t="s">
        <v>3748</v>
      </c>
      <c r="AD117">
        <f ca="1">+IF(BD117="OKOK",OFFSET(b!$F$3,AA117,$AD$52),NA())</f>
        <v>269311</v>
      </c>
      <c r="AP117" t="s">
        <v>845</v>
      </c>
      <c r="AQ117" t="s">
        <v>3546</v>
      </c>
      <c r="AR117">
        <f t="shared" ca="1" si="5"/>
        <v>1005358</v>
      </c>
      <c r="AX117" t="s">
        <v>0</v>
      </c>
      <c r="AY117" t="s">
        <v>149</v>
      </c>
      <c r="AZ117" t="s">
        <v>3748</v>
      </c>
      <c r="BA117">
        <v>10220</v>
      </c>
      <c r="BB117" s="93" t="str">
        <f t="shared" si="6"/>
        <v>OK</v>
      </c>
      <c r="BC117" t="str">
        <f t="shared" si="7"/>
        <v>OK</v>
      </c>
      <c r="BD117" t="str">
        <f t="shared" si="8"/>
        <v>OKOK</v>
      </c>
      <c r="BH117">
        <f t="shared" si="11"/>
        <v>64</v>
      </c>
      <c r="BJ117" s="30" t="s">
        <v>149</v>
      </c>
      <c r="BK117" s="30" t="s">
        <v>3748</v>
      </c>
      <c r="BL117">
        <f ca="1">+OFFSET(b!$F$3,BH117,$BL$52)</f>
        <v>7</v>
      </c>
      <c r="BQ117">
        <f t="shared" si="12"/>
        <v>64</v>
      </c>
      <c r="BR117" s="30" t="s">
        <v>149</v>
      </c>
      <c r="BS117" s="30" t="s">
        <v>3748</v>
      </c>
      <c r="BT117">
        <f ca="1">+OFFSET(b!$F$3,BQ117,$BT$52)</f>
        <v>269311</v>
      </c>
    </row>
    <row r="118" spans="3:72">
      <c r="C118">
        <f t="shared" si="9"/>
        <v>65</v>
      </c>
      <c r="E118" s="30" t="s">
        <v>164</v>
      </c>
      <c r="F118" s="30" t="s">
        <v>3749</v>
      </c>
      <c r="G118">
        <f ca="1">+IF(BD118="OKOK",OFFSET(b!$F$3,C118,$G$52),NA())</f>
        <v>7</v>
      </c>
      <c r="T118" t="s">
        <v>854</v>
      </c>
      <c r="U118" t="s">
        <v>3547</v>
      </c>
      <c r="V118">
        <f t="shared" ca="1" si="2"/>
        <v>7</v>
      </c>
      <c r="AA118">
        <f t="shared" si="10"/>
        <v>65</v>
      </c>
      <c r="AB118" s="30" t="s">
        <v>164</v>
      </c>
      <c r="AC118" s="30" t="s">
        <v>3749</v>
      </c>
      <c r="AD118">
        <f ca="1">+IF(BD118="OKOK",OFFSET(b!$F$3,AA118,$AD$52),NA())</f>
        <v>117328</v>
      </c>
      <c r="AP118" t="s">
        <v>854</v>
      </c>
      <c r="AQ118" t="s">
        <v>3547</v>
      </c>
      <c r="AR118">
        <f t="shared" ca="1" si="5"/>
        <v>278957</v>
      </c>
      <c r="AX118" t="s">
        <v>0</v>
      </c>
      <c r="AY118" t="s">
        <v>164</v>
      </c>
      <c r="AZ118" t="s">
        <v>3749</v>
      </c>
      <c r="BA118">
        <v>4617</v>
      </c>
      <c r="BB118" s="93" t="str">
        <f t="shared" si="6"/>
        <v>OK</v>
      </c>
      <c r="BC118" t="str">
        <f t="shared" si="7"/>
        <v>OK</v>
      </c>
      <c r="BD118" t="str">
        <f t="shared" si="8"/>
        <v>OKOK</v>
      </c>
      <c r="BH118">
        <f t="shared" si="11"/>
        <v>65</v>
      </c>
      <c r="BJ118" s="30" t="s">
        <v>164</v>
      </c>
      <c r="BK118" s="30" t="s">
        <v>3749</v>
      </c>
      <c r="BL118">
        <f ca="1">+OFFSET(b!$F$3,BH118,$BL$52)</f>
        <v>7</v>
      </c>
      <c r="BQ118">
        <f t="shared" si="12"/>
        <v>65</v>
      </c>
      <c r="BR118" s="30" t="s">
        <v>164</v>
      </c>
      <c r="BS118" s="30" t="s">
        <v>3749</v>
      </c>
      <c r="BT118">
        <f ca="1">+OFFSET(b!$F$3,BQ118,$BT$52)</f>
        <v>117328</v>
      </c>
    </row>
    <row r="119" spans="3:72">
      <c r="C119">
        <f t="shared" si="9"/>
        <v>66</v>
      </c>
      <c r="E119" s="30" t="s">
        <v>121</v>
      </c>
      <c r="F119" s="30" t="s">
        <v>3750</v>
      </c>
      <c r="G119">
        <f ca="1">+IF(BD119="OKOK",OFFSET(b!$F$3,C119,$G$52),NA())</f>
        <v>2</v>
      </c>
      <c r="T119" t="s">
        <v>3105</v>
      </c>
      <c r="U119" t="s">
        <v>3403</v>
      </c>
      <c r="V119">
        <f t="shared" ca="1" si="2"/>
        <v>5</v>
      </c>
      <c r="AA119">
        <f t="shared" si="10"/>
        <v>66</v>
      </c>
      <c r="AB119" s="30" t="s">
        <v>121</v>
      </c>
      <c r="AC119" s="30" t="s">
        <v>3750</v>
      </c>
      <c r="AD119">
        <f ca="1">+IF(BD119="OKOK",OFFSET(b!$F$3,AA119,$AD$52),NA())</f>
        <v>90683</v>
      </c>
      <c r="AP119" t="s">
        <v>3105</v>
      </c>
      <c r="AQ119" t="s">
        <v>3403</v>
      </c>
      <c r="AR119">
        <f t="shared" ca="1" si="5"/>
        <v>224396</v>
      </c>
      <c r="AX119" t="s">
        <v>0</v>
      </c>
      <c r="AY119" t="s">
        <v>121</v>
      </c>
      <c r="AZ119" t="s">
        <v>3750</v>
      </c>
      <c r="BA119">
        <v>3913</v>
      </c>
      <c r="BB119" s="93" t="str">
        <f t="shared" si="6"/>
        <v>OK</v>
      </c>
      <c r="BC119" t="str">
        <f t="shared" si="7"/>
        <v>OK</v>
      </c>
      <c r="BD119" t="str">
        <f t="shared" si="8"/>
        <v>OKOK</v>
      </c>
      <c r="BH119">
        <f t="shared" si="11"/>
        <v>66</v>
      </c>
      <c r="BJ119" s="30" t="s">
        <v>121</v>
      </c>
      <c r="BK119" s="30" t="s">
        <v>3750</v>
      </c>
      <c r="BL119">
        <f ca="1">+OFFSET(b!$F$3,BH119,$BL$52)</f>
        <v>2</v>
      </c>
      <c r="BQ119">
        <f t="shared" si="12"/>
        <v>66</v>
      </c>
      <c r="BR119" s="30" t="s">
        <v>121</v>
      </c>
      <c r="BS119" s="30" t="s">
        <v>3750</v>
      </c>
      <c r="BT119">
        <f ca="1">+OFFSET(b!$F$3,BQ119,$BT$52)</f>
        <v>90683</v>
      </c>
    </row>
    <row r="120" spans="3:72">
      <c r="C120">
        <f t="shared" si="9"/>
        <v>67</v>
      </c>
      <c r="E120" s="30" t="s">
        <v>124</v>
      </c>
      <c r="F120" s="30" t="s">
        <v>3751</v>
      </c>
      <c r="G120">
        <f ca="1">+IF(BD120="OKOK",OFFSET(b!$F$3,C120,$G$52),NA())</f>
        <v>4</v>
      </c>
      <c r="T120" t="s">
        <v>3106</v>
      </c>
      <c r="U120" t="s">
        <v>3404</v>
      </c>
      <c r="V120">
        <f t="shared" ref="V120:V183" ca="1" si="13">+IFERROR(VLOOKUP(U120,$F$55:$G$1474,2,FALSE),NA())</f>
        <v>4</v>
      </c>
      <c r="AA120">
        <f t="shared" si="10"/>
        <v>67</v>
      </c>
      <c r="AB120" s="30" t="s">
        <v>124</v>
      </c>
      <c r="AC120" s="30" t="s">
        <v>3751</v>
      </c>
      <c r="AD120">
        <f ca="1">+IF(BD120="OKOK",OFFSET(b!$F$3,AA120,$AD$52),NA())</f>
        <v>130621</v>
      </c>
      <c r="AP120" t="s">
        <v>3106</v>
      </c>
      <c r="AQ120" t="s">
        <v>3404</v>
      </c>
      <c r="AR120">
        <f t="shared" ref="AR120:AR183" ca="1" si="14">+IFERROR(VLOOKUP(AQ120,$AC$55:$AD$1474,2,FALSE),NA())</f>
        <v>107876</v>
      </c>
      <c r="AX120" t="s">
        <v>0</v>
      </c>
      <c r="AY120" t="s">
        <v>124</v>
      </c>
      <c r="AZ120" t="s">
        <v>3751</v>
      </c>
      <c r="BA120">
        <v>4990</v>
      </c>
      <c r="BB120" s="93" t="str">
        <f t="shared" ref="BB120:BB183" si="15">+IF($H$4="人未満",IF(AND(BA120&gt;=$E$4,BA120&lt;$G$4),"OK","NG"),IF(BA120&gt;=$E$4,"OK","NG"))</f>
        <v>OK</v>
      </c>
      <c r="BC120" t="str">
        <f t="shared" ref="BC120:BC183" si="16">+IF($J$4="あり",IF($C$3=AX120,"OK","NG"),"OK")</f>
        <v>OK</v>
      </c>
      <c r="BD120" t="str">
        <f t="shared" ref="BD120:BD183" si="17">+BB120&amp;BC120</f>
        <v>OKOK</v>
      </c>
      <c r="BH120">
        <f t="shared" si="11"/>
        <v>67</v>
      </c>
      <c r="BJ120" s="30" t="s">
        <v>124</v>
      </c>
      <c r="BK120" s="30" t="s">
        <v>3751</v>
      </c>
      <c r="BL120">
        <f ca="1">+OFFSET(b!$F$3,BH120,$BL$52)</f>
        <v>4</v>
      </c>
      <c r="BQ120">
        <f t="shared" si="12"/>
        <v>67</v>
      </c>
      <c r="BR120" s="30" t="s">
        <v>124</v>
      </c>
      <c r="BS120" s="30" t="s">
        <v>3751</v>
      </c>
      <c r="BT120">
        <f ca="1">+OFFSET(b!$F$3,BQ120,$BT$52)</f>
        <v>130621</v>
      </c>
    </row>
    <row r="121" spans="3:72">
      <c r="C121">
        <f t="shared" ref="C121:C184" si="18">+C120+1</f>
        <v>68</v>
      </c>
      <c r="E121" s="30" t="s">
        <v>145</v>
      </c>
      <c r="F121" s="30" t="s">
        <v>3752</v>
      </c>
      <c r="G121">
        <f ca="1">+IF(BD121="OKOK",OFFSET(b!$F$3,C121,$G$52),NA())</f>
        <v>11</v>
      </c>
      <c r="T121" t="s">
        <v>3153</v>
      </c>
      <c r="U121" t="s">
        <v>3548</v>
      </c>
      <c r="V121">
        <f t="shared" ca="1" si="13"/>
        <v>57</v>
      </c>
      <c r="AA121">
        <f t="shared" ref="AA121:AA184" si="19">+AA120+1</f>
        <v>68</v>
      </c>
      <c r="AB121" s="30" t="s">
        <v>145</v>
      </c>
      <c r="AC121" s="30" t="s">
        <v>3752</v>
      </c>
      <c r="AD121">
        <f ca="1">+IF(BD121="OKOK",OFFSET(b!$F$3,AA121,$AD$52),NA())</f>
        <v>294593</v>
      </c>
      <c r="AP121" t="s">
        <v>3153</v>
      </c>
      <c r="AQ121" t="s">
        <v>3548</v>
      </c>
      <c r="AR121">
        <f t="shared" ca="1" si="14"/>
        <v>2880183</v>
      </c>
      <c r="AX121" t="s">
        <v>0</v>
      </c>
      <c r="AY121" t="s">
        <v>145</v>
      </c>
      <c r="AZ121" t="s">
        <v>3752</v>
      </c>
      <c r="BA121">
        <v>16543</v>
      </c>
      <c r="BB121" s="93" t="str">
        <f t="shared" si="15"/>
        <v>OK</v>
      </c>
      <c r="BC121" t="str">
        <f t="shared" si="16"/>
        <v>OK</v>
      </c>
      <c r="BD121" t="str">
        <f t="shared" si="17"/>
        <v>OKOK</v>
      </c>
      <c r="BH121">
        <f t="shared" ref="BH121:BH184" si="20">+BH120+1</f>
        <v>68</v>
      </c>
      <c r="BJ121" s="30" t="s">
        <v>145</v>
      </c>
      <c r="BK121" s="30" t="s">
        <v>3752</v>
      </c>
      <c r="BL121">
        <f ca="1">+OFFSET(b!$F$3,BH121,$BL$52)</f>
        <v>11</v>
      </c>
      <c r="BQ121">
        <f t="shared" ref="BQ121:BQ184" si="21">+BQ120+1</f>
        <v>68</v>
      </c>
      <c r="BR121" s="30" t="s">
        <v>145</v>
      </c>
      <c r="BS121" s="30" t="s">
        <v>3752</v>
      </c>
      <c r="BT121">
        <f ca="1">+OFFSET(b!$F$3,BQ121,$BT$52)</f>
        <v>294593</v>
      </c>
    </row>
    <row r="122" spans="3:72">
      <c r="C122">
        <f t="shared" si="18"/>
        <v>69</v>
      </c>
      <c r="E122" s="30" t="s">
        <v>171</v>
      </c>
      <c r="F122" s="30" t="s">
        <v>3532</v>
      </c>
      <c r="G122">
        <f ca="1">+IF(BD122="OKOK",OFFSET(b!$F$3,C122,$G$52),NA())</f>
        <v>15</v>
      </c>
      <c r="T122" t="s">
        <v>1075</v>
      </c>
      <c r="U122" t="s">
        <v>3549</v>
      </c>
      <c r="V122">
        <f t="shared" ca="1" si="13"/>
        <v>12</v>
      </c>
      <c r="AA122">
        <f t="shared" si="19"/>
        <v>69</v>
      </c>
      <c r="AB122" s="30" t="s">
        <v>171</v>
      </c>
      <c r="AC122" s="30" t="s">
        <v>3532</v>
      </c>
      <c r="AD122">
        <f ca="1">+IF(BD122="OKOK",OFFSET(b!$F$3,AA122,$AD$52),NA())</f>
        <v>370996</v>
      </c>
      <c r="AP122" t="s">
        <v>1075</v>
      </c>
      <c r="AQ122" t="s">
        <v>3549</v>
      </c>
      <c r="AR122">
        <f t="shared" ca="1" si="14"/>
        <v>698538</v>
      </c>
      <c r="AX122" t="s">
        <v>0</v>
      </c>
      <c r="AY122" t="s">
        <v>171</v>
      </c>
      <c r="AZ122" t="s">
        <v>3532</v>
      </c>
      <c r="BA122">
        <v>17904</v>
      </c>
      <c r="BB122" s="93" t="str">
        <f t="shared" si="15"/>
        <v>OK</v>
      </c>
      <c r="BC122" t="str">
        <f t="shared" si="16"/>
        <v>OK</v>
      </c>
      <c r="BD122" t="str">
        <f t="shared" si="17"/>
        <v>OKOK</v>
      </c>
      <c r="BH122">
        <f t="shared" si="20"/>
        <v>69</v>
      </c>
      <c r="BJ122" s="30" t="s">
        <v>171</v>
      </c>
      <c r="BK122" s="30" t="s">
        <v>3532</v>
      </c>
      <c r="BL122">
        <f ca="1">+OFFSET(b!$F$3,BH122,$BL$52)</f>
        <v>15</v>
      </c>
      <c r="BQ122">
        <f t="shared" si="21"/>
        <v>69</v>
      </c>
      <c r="BR122" s="30" t="s">
        <v>171</v>
      </c>
      <c r="BS122" s="30" t="s">
        <v>3532</v>
      </c>
      <c r="BT122">
        <f ca="1">+OFFSET(b!$F$3,BQ122,$BT$52)</f>
        <v>370996</v>
      </c>
    </row>
    <row r="123" spans="3:72">
      <c r="C123">
        <f t="shared" si="18"/>
        <v>70</v>
      </c>
      <c r="E123" s="30" t="s">
        <v>131</v>
      </c>
      <c r="F123" s="30" t="s">
        <v>3753</v>
      </c>
      <c r="G123">
        <f ca="1">+IF(BD123="OKOK",OFFSET(b!$F$3,C123,$G$52),NA())</f>
        <v>2</v>
      </c>
      <c r="T123" t="s">
        <v>1074</v>
      </c>
      <c r="U123" t="s">
        <v>3550</v>
      </c>
      <c r="V123">
        <f t="shared" ca="1" si="13"/>
        <v>10</v>
      </c>
      <c r="AA123">
        <f t="shared" si="19"/>
        <v>70</v>
      </c>
      <c r="AB123" s="30" t="s">
        <v>131</v>
      </c>
      <c r="AC123" s="30" t="s">
        <v>3753</v>
      </c>
      <c r="AD123">
        <f ca="1">+IF(BD123="OKOK",OFFSET(b!$F$3,AA123,$AD$52),NA())</f>
        <v>78571</v>
      </c>
      <c r="AP123" t="s">
        <v>1074</v>
      </c>
      <c r="AQ123" t="s">
        <v>3550</v>
      </c>
      <c r="AR123">
        <f t="shared" ca="1" si="14"/>
        <v>705692</v>
      </c>
      <c r="AX123" t="s">
        <v>0</v>
      </c>
      <c r="AY123" t="s">
        <v>131</v>
      </c>
      <c r="AZ123" t="s">
        <v>3753</v>
      </c>
      <c r="BA123">
        <v>3030</v>
      </c>
      <c r="BB123" s="93" t="str">
        <f t="shared" si="15"/>
        <v>OK</v>
      </c>
      <c r="BC123" t="str">
        <f t="shared" si="16"/>
        <v>OK</v>
      </c>
      <c r="BD123" t="str">
        <f t="shared" si="17"/>
        <v>OKOK</v>
      </c>
      <c r="BH123">
        <f t="shared" si="20"/>
        <v>70</v>
      </c>
      <c r="BJ123" s="30" t="s">
        <v>131</v>
      </c>
      <c r="BK123" s="30" t="s">
        <v>3753</v>
      </c>
      <c r="BL123">
        <f ca="1">+OFFSET(b!$F$3,BH123,$BL$52)</f>
        <v>2</v>
      </c>
      <c r="BQ123">
        <f t="shared" si="21"/>
        <v>70</v>
      </c>
      <c r="BR123" s="30" t="s">
        <v>131</v>
      </c>
      <c r="BS123" s="30" t="s">
        <v>3753</v>
      </c>
      <c r="BT123">
        <f ca="1">+OFFSET(b!$F$3,BQ123,$BT$52)</f>
        <v>78571</v>
      </c>
    </row>
    <row r="124" spans="3:72">
      <c r="C124">
        <f t="shared" si="18"/>
        <v>71</v>
      </c>
      <c r="E124" s="30" t="s">
        <v>155</v>
      </c>
      <c r="F124" s="30" t="s">
        <v>3754</v>
      </c>
      <c r="G124">
        <f ca="1">+IF(BD124="OKOK",OFFSET(b!$F$3,C124,$G$52),NA())</f>
        <v>3</v>
      </c>
      <c r="T124" t="s">
        <v>1072</v>
      </c>
      <c r="U124" t="s">
        <v>3551</v>
      </c>
      <c r="V124">
        <f t="shared" ca="1" si="13"/>
        <v>10</v>
      </c>
      <c r="AA124">
        <f t="shared" si="19"/>
        <v>71</v>
      </c>
      <c r="AB124" s="30" t="s">
        <v>155</v>
      </c>
      <c r="AC124" s="30" t="s">
        <v>3754</v>
      </c>
      <c r="AD124">
        <f ca="1">+IF(BD124="OKOK",OFFSET(b!$F$3,AA124,$AD$52),NA())</f>
        <v>171616</v>
      </c>
      <c r="AP124" t="s">
        <v>1072</v>
      </c>
      <c r="AQ124" t="s">
        <v>3551</v>
      </c>
      <c r="AR124">
        <f t="shared" ca="1" si="14"/>
        <v>1162825</v>
      </c>
      <c r="AX124" t="s">
        <v>0</v>
      </c>
      <c r="AY124" t="s">
        <v>155</v>
      </c>
      <c r="AZ124" t="s">
        <v>3754</v>
      </c>
      <c r="BA124">
        <v>8095</v>
      </c>
      <c r="BB124" s="93" t="str">
        <f t="shared" si="15"/>
        <v>OK</v>
      </c>
      <c r="BC124" t="str">
        <f t="shared" si="16"/>
        <v>OK</v>
      </c>
      <c r="BD124" t="str">
        <f t="shared" si="17"/>
        <v>OKOK</v>
      </c>
      <c r="BH124">
        <f t="shared" si="20"/>
        <v>71</v>
      </c>
      <c r="BJ124" s="30" t="s">
        <v>155</v>
      </c>
      <c r="BK124" s="30" t="s">
        <v>3754</v>
      </c>
      <c r="BL124">
        <f ca="1">+OFFSET(b!$F$3,BH124,$BL$52)</f>
        <v>3</v>
      </c>
      <c r="BQ124">
        <f t="shared" si="21"/>
        <v>71</v>
      </c>
      <c r="BR124" s="30" t="s">
        <v>155</v>
      </c>
      <c r="BS124" s="30" t="s">
        <v>3754</v>
      </c>
      <c r="BT124">
        <f ca="1">+OFFSET(b!$F$3,BQ124,$BT$52)</f>
        <v>171616</v>
      </c>
    </row>
    <row r="125" spans="3:72">
      <c r="C125">
        <f t="shared" si="18"/>
        <v>72</v>
      </c>
      <c r="E125" s="30" t="s">
        <v>144</v>
      </c>
      <c r="F125" s="30" t="s">
        <v>3755</v>
      </c>
      <c r="G125">
        <f ca="1">+IF(BD125="OKOK",OFFSET(b!$F$3,C125,$G$52),NA())</f>
        <v>3</v>
      </c>
      <c r="T125" t="s">
        <v>1067</v>
      </c>
      <c r="U125" t="s">
        <v>2953</v>
      </c>
      <c r="V125">
        <f t="shared" ca="1" si="13"/>
        <v>39</v>
      </c>
      <c r="AA125">
        <f t="shared" si="19"/>
        <v>72</v>
      </c>
      <c r="AB125" s="30" t="s">
        <v>144</v>
      </c>
      <c r="AC125" s="30" t="s">
        <v>3755</v>
      </c>
      <c r="AD125">
        <f ca="1">+IF(BD125="OKOK",OFFSET(b!$F$3,AA125,$AD$52),NA())</f>
        <v>161389</v>
      </c>
      <c r="AP125" t="s">
        <v>1067</v>
      </c>
      <c r="AQ125" t="s">
        <v>2953</v>
      </c>
      <c r="AR125">
        <f t="shared" ca="1" si="14"/>
        <v>2364999</v>
      </c>
      <c r="AX125" t="s">
        <v>0</v>
      </c>
      <c r="AY125" t="s">
        <v>144</v>
      </c>
      <c r="AZ125" t="s">
        <v>3755</v>
      </c>
      <c r="BA125">
        <v>7548</v>
      </c>
      <c r="BB125" s="93" t="str">
        <f t="shared" si="15"/>
        <v>OK</v>
      </c>
      <c r="BC125" t="str">
        <f t="shared" si="16"/>
        <v>OK</v>
      </c>
      <c r="BD125" t="str">
        <f t="shared" si="17"/>
        <v>OKOK</v>
      </c>
      <c r="BH125">
        <f t="shared" si="20"/>
        <v>72</v>
      </c>
      <c r="BJ125" s="30" t="s">
        <v>144</v>
      </c>
      <c r="BK125" s="30" t="s">
        <v>3755</v>
      </c>
      <c r="BL125">
        <f ca="1">+OFFSET(b!$F$3,BH125,$BL$52)</f>
        <v>3</v>
      </c>
      <c r="BQ125">
        <f t="shared" si="21"/>
        <v>72</v>
      </c>
      <c r="BR125" s="30" t="s">
        <v>144</v>
      </c>
      <c r="BS125" s="30" t="s">
        <v>3755</v>
      </c>
      <c r="BT125">
        <f ca="1">+OFFSET(b!$F$3,BQ125,$BT$52)</f>
        <v>161389</v>
      </c>
    </row>
    <row r="126" spans="3:72">
      <c r="C126">
        <f t="shared" si="18"/>
        <v>73</v>
      </c>
      <c r="E126" s="30" t="s">
        <v>154</v>
      </c>
      <c r="F126" s="30" t="s">
        <v>3756</v>
      </c>
      <c r="G126">
        <f ca="1">+IF(BD126="OKOK",OFFSET(b!$F$3,C126,$G$52),NA())</f>
        <v>2</v>
      </c>
      <c r="T126" t="s">
        <v>1073</v>
      </c>
      <c r="U126" t="s">
        <v>3552</v>
      </c>
      <c r="V126">
        <f t="shared" ca="1" si="13"/>
        <v>11</v>
      </c>
      <c r="AA126">
        <f t="shared" si="19"/>
        <v>73</v>
      </c>
      <c r="AB126" s="30" t="s">
        <v>154</v>
      </c>
      <c r="AC126" s="30" t="s">
        <v>3756</v>
      </c>
      <c r="AD126">
        <f ca="1">+IF(BD126="OKOK",OFFSET(b!$F$3,AA126,$AD$52),NA())</f>
        <v>91379</v>
      </c>
      <c r="AP126" t="s">
        <v>1073</v>
      </c>
      <c r="AQ126" t="s">
        <v>3552</v>
      </c>
      <c r="AR126">
        <f t="shared" ca="1" si="14"/>
        <v>623672</v>
      </c>
      <c r="AX126" t="s">
        <v>0</v>
      </c>
      <c r="AY126" t="s">
        <v>154</v>
      </c>
      <c r="AZ126" t="s">
        <v>3756</v>
      </c>
      <c r="BA126">
        <v>5101</v>
      </c>
      <c r="BB126" s="93" t="str">
        <f t="shared" si="15"/>
        <v>OK</v>
      </c>
      <c r="BC126" t="str">
        <f t="shared" si="16"/>
        <v>OK</v>
      </c>
      <c r="BD126" t="str">
        <f t="shared" si="17"/>
        <v>OKOK</v>
      </c>
      <c r="BH126">
        <f t="shared" si="20"/>
        <v>73</v>
      </c>
      <c r="BJ126" s="30" t="s">
        <v>154</v>
      </c>
      <c r="BK126" s="30" t="s">
        <v>3756</v>
      </c>
      <c r="BL126">
        <f ca="1">+OFFSET(b!$F$3,BH126,$BL$52)</f>
        <v>2</v>
      </c>
      <c r="BQ126">
        <f t="shared" si="21"/>
        <v>73</v>
      </c>
      <c r="BR126" s="30" t="s">
        <v>154</v>
      </c>
      <c r="BS126" s="30" t="s">
        <v>3756</v>
      </c>
      <c r="BT126">
        <f ca="1">+OFFSET(b!$F$3,BQ126,$BT$52)</f>
        <v>91379</v>
      </c>
    </row>
    <row r="127" spans="3:72">
      <c r="C127">
        <f t="shared" si="18"/>
        <v>74</v>
      </c>
      <c r="E127" s="30" t="s">
        <v>136</v>
      </c>
      <c r="F127" s="30" t="s">
        <v>3757</v>
      </c>
      <c r="G127">
        <f ca="1">+IF(BD127="OKOK",OFFSET(b!$F$3,C127,$G$52),NA())</f>
        <v>4</v>
      </c>
      <c r="T127" t="s">
        <v>1085</v>
      </c>
      <c r="U127" t="s">
        <v>3553</v>
      </c>
      <c r="V127">
        <f t="shared" ca="1" si="13"/>
        <v>7</v>
      </c>
      <c r="AA127">
        <f t="shared" si="19"/>
        <v>74</v>
      </c>
      <c r="AB127" s="30" t="s">
        <v>136</v>
      </c>
      <c r="AC127" s="30" t="s">
        <v>3757</v>
      </c>
      <c r="AD127">
        <f ca="1">+IF(BD127="OKOK",OFFSET(b!$F$3,AA127,$AD$52),NA())</f>
        <v>138293</v>
      </c>
      <c r="AP127" t="s">
        <v>1085</v>
      </c>
      <c r="AQ127" t="s">
        <v>3553</v>
      </c>
      <c r="AR127">
        <f t="shared" ca="1" si="14"/>
        <v>433089</v>
      </c>
      <c r="AX127" t="s">
        <v>0</v>
      </c>
      <c r="AY127" t="s">
        <v>136</v>
      </c>
      <c r="AZ127" t="s">
        <v>3757</v>
      </c>
      <c r="BA127">
        <v>9616</v>
      </c>
      <c r="BB127" s="93" t="str">
        <f t="shared" si="15"/>
        <v>OK</v>
      </c>
      <c r="BC127" t="str">
        <f t="shared" si="16"/>
        <v>OK</v>
      </c>
      <c r="BD127" t="str">
        <f t="shared" si="17"/>
        <v>OKOK</v>
      </c>
      <c r="BH127">
        <f t="shared" si="20"/>
        <v>74</v>
      </c>
      <c r="BJ127" s="30" t="s">
        <v>136</v>
      </c>
      <c r="BK127" s="30" t="s">
        <v>3757</v>
      </c>
      <c r="BL127">
        <f ca="1">+OFFSET(b!$F$3,BH127,$BL$52)</f>
        <v>4</v>
      </c>
      <c r="BQ127">
        <f t="shared" si="21"/>
        <v>74</v>
      </c>
      <c r="BR127" s="30" t="s">
        <v>136</v>
      </c>
      <c r="BS127" s="30" t="s">
        <v>3757</v>
      </c>
      <c r="BT127">
        <f ca="1">+OFFSET(b!$F$3,BQ127,$BT$52)</f>
        <v>138293</v>
      </c>
    </row>
    <row r="128" spans="3:72">
      <c r="C128">
        <f t="shared" si="18"/>
        <v>75</v>
      </c>
      <c r="E128" s="30" t="s">
        <v>112</v>
      </c>
      <c r="F128" s="30" t="s">
        <v>3758</v>
      </c>
      <c r="G128">
        <f ca="1">+IF(BD128="OKOK",OFFSET(b!$F$3,C128,$G$52),NA())</f>
        <v>15</v>
      </c>
      <c r="T128" t="s">
        <v>1086</v>
      </c>
      <c r="U128" t="s">
        <v>3554</v>
      </c>
      <c r="V128">
        <f t="shared" ca="1" si="13"/>
        <v>14</v>
      </c>
      <c r="AA128">
        <f t="shared" si="19"/>
        <v>75</v>
      </c>
      <c r="AB128" s="30" t="s">
        <v>112</v>
      </c>
      <c r="AC128" s="30" t="s">
        <v>3758</v>
      </c>
      <c r="AD128">
        <f ca="1">+IF(BD128="OKOK",OFFSET(b!$F$3,AA128,$AD$52),NA())</f>
        <v>1068067</v>
      </c>
      <c r="AP128" t="s">
        <v>1086</v>
      </c>
      <c r="AQ128" t="s">
        <v>3554</v>
      </c>
      <c r="AR128">
        <f t="shared" ca="1" si="14"/>
        <v>467262</v>
      </c>
      <c r="AX128" t="s">
        <v>0</v>
      </c>
      <c r="AY128" t="s">
        <v>112</v>
      </c>
      <c r="AZ128" t="s">
        <v>3758</v>
      </c>
      <c r="BA128">
        <v>57764</v>
      </c>
      <c r="BB128" s="93" t="str">
        <f t="shared" si="15"/>
        <v>OK</v>
      </c>
      <c r="BC128" t="str">
        <f t="shared" si="16"/>
        <v>OK</v>
      </c>
      <c r="BD128" t="str">
        <f t="shared" si="17"/>
        <v>OKOK</v>
      </c>
      <c r="BH128">
        <f t="shared" si="20"/>
        <v>75</v>
      </c>
      <c r="BJ128" s="30" t="s">
        <v>112</v>
      </c>
      <c r="BK128" s="30" t="s">
        <v>3758</v>
      </c>
      <c r="BL128">
        <f ca="1">+OFFSET(b!$F$3,BH128,$BL$52)</f>
        <v>15</v>
      </c>
      <c r="BQ128">
        <f t="shared" si="21"/>
        <v>75</v>
      </c>
      <c r="BR128" s="30" t="s">
        <v>112</v>
      </c>
      <c r="BS128" s="30" t="s">
        <v>3758</v>
      </c>
      <c r="BT128">
        <f ca="1">+OFFSET(b!$F$3,BQ128,$BT$52)</f>
        <v>1068067</v>
      </c>
    </row>
    <row r="129" spans="3:72">
      <c r="C129">
        <f t="shared" si="18"/>
        <v>76</v>
      </c>
      <c r="E129" s="30" t="s">
        <v>165</v>
      </c>
      <c r="F129" s="30" t="s">
        <v>3759</v>
      </c>
      <c r="G129">
        <f ca="1">+IF(BD129="OKOK",OFFSET(b!$F$3,C129,$G$52),NA())</f>
        <v>2</v>
      </c>
      <c r="T129" t="s">
        <v>1100</v>
      </c>
      <c r="U129" t="s">
        <v>2956</v>
      </c>
      <c r="V129">
        <f t="shared" ca="1" si="13"/>
        <v>3</v>
      </c>
      <c r="AA129">
        <f t="shared" si="19"/>
        <v>76</v>
      </c>
      <c r="AB129" s="30" t="s">
        <v>165</v>
      </c>
      <c r="AC129" s="30" t="s">
        <v>3759</v>
      </c>
      <c r="AD129">
        <f ca="1">+IF(BD129="OKOK",OFFSET(b!$F$3,AA129,$AD$52),NA())</f>
        <v>64755</v>
      </c>
      <c r="AP129" t="s">
        <v>1100</v>
      </c>
      <c r="AQ129" t="s">
        <v>2956</v>
      </c>
      <c r="AR129">
        <f t="shared" ca="1" si="14"/>
        <v>212346</v>
      </c>
      <c r="AX129" t="s">
        <v>0</v>
      </c>
      <c r="AY129" t="s">
        <v>165</v>
      </c>
      <c r="AZ129" t="s">
        <v>3759</v>
      </c>
      <c r="BA129">
        <v>4306</v>
      </c>
      <c r="BB129" s="93" t="str">
        <f t="shared" si="15"/>
        <v>OK</v>
      </c>
      <c r="BC129" t="str">
        <f t="shared" si="16"/>
        <v>OK</v>
      </c>
      <c r="BD129" t="str">
        <f t="shared" si="17"/>
        <v>OKOK</v>
      </c>
      <c r="BH129">
        <f t="shared" si="20"/>
        <v>76</v>
      </c>
      <c r="BJ129" s="30" t="s">
        <v>165</v>
      </c>
      <c r="BK129" s="30" t="s">
        <v>3759</v>
      </c>
      <c r="BL129">
        <f ca="1">+OFFSET(b!$F$3,BH129,$BL$52)</f>
        <v>2</v>
      </c>
      <c r="BQ129">
        <f t="shared" si="21"/>
        <v>76</v>
      </c>
      <c r="BR129" s="30" t="s">
        <v>165</v>
      </c>
      <c r="BS129" s="30" t="s">
        <v>3759</v>
      </c>
      <c r="BT129">
        <f ca="1">+OFFSET(b!$F$3,BQ129,$BT$52)</f>
        <v>64755</v>
      </c>
    </row>
    <row r="130" spans="3:72">
      <c r="C130">
        <f t="shared" si="18"/>
        <v>77</v>
      </c>
      <c r="E130" s="30" t="s">
        <v>170</v>
      </c>
      <c r="F130" s="30" t="s">
        <v>3760</v>
      </c>
      <c r="G130">
        <f ca="1">+IF(BD130="OKOK",OFFSET(b!$F$3,C130,$G$52),NA())</f>
        <v>2</v>
      </c>
      <c r="T130" t="s">
        <v>1101</v>
      </c>
      <c r="U130" t="s">
        <v>3555</v>
      </c>
      <c r="V130">
        <f t="shared" ca="1" si="13"/>
        <v>5</v>
      </c>
      <c r="AA130">
        <f t="shared" si="19"/>
        <v>77</v>
      </c>
      <c r="AB130" s="30" t="s">
        <v>170</v>
      </c>
      <c r="AC130" s="30" t="s">
        <v>3760</v>
      </c>
      <c r="AD130">
        <f ca="1">+IF(BD130="OKOK",OFFSET(b!$F$3,AA130,$AD$52),NA())</f>
        <v>152125</v>
      </c>
      <c r="AP130" t="s">
        <v>1101</v>
      </c>
      <c r="AQ130" t="s">
        <v>3555</v>
      </c>
      <c r="AR130">
        <f t="shared" ca="1" si="14"/>
        <v>314976</v>
      </c>
      <c r="AX130" t="s">
        <v>0</v>
      </c>
      <c r="AY130" t="s">
        <v>170</v>
      </c>
      <c r="AZ130" t="s">
        <v>3760</v>
      </c>
      <c r="BA130">
        <v>4480</v>
      </c>
      <c r="BB130" s="93" t="str">
        <f t="shared" si="15"/>
        <v>OK</v>
      </c>
      <c r="BC130" t="str">
        <f t="shared" si="16"/>
        <v>OK</v>
      </c>
      <c r="BD130" t="str">
        <f t="shared" si="17"/>
        <v>OKOK</v>
      </c>
      <c r="BH130">
        <f t="shared" si="20"/>
        <v>77</v>
      </c>
      <c r="BJ130" s="30" t="s">
        <v>170</v>
      </c>
      <c r="BK130" s="30" t="s">
        <v>3760</v>
      </c>
      <c r="BL130">
        <f ca="1">+OFFSET(b!$F$3,BH130,$BL$52)</f>
        <v>2</v>
      </c>
      <c r="BQ130">
        <f t="shared" si="21"/>
        <v>77</v>
      </c>
      <c r="BR130" s="30" t="s">
        <v>170</v>
      </c>
      <c r="BS130" s="30" t="s">
        <v>3760</v>
      </c>
      <c r="BT130">
        <f ca="1">+OFFSET(b!$F$3,BQ130,$BT$52)</f>
        <v>152125</v>
      </c>
    </row>
    <row r="131" spans="3:72">
      <c r="C131">
        <f t="shared" si="18"/>
        <v>78</v>
      </c>
      <c r="E131" s="30" t="s">
        <v>172</v>
      </c>
      <c r="F131" s="30" t="s">
        <v>3761</v>
      </c>
      <c r="G131">
        <f ca="1">+IF(BD131="OKOK",OFFSET(b!$F$3,C131,$G$52),NA())</f>
        <v>8</v>
      </c>
      <c r="T131" t="s">
        <v>1099</v>
      </c>
      <c r="U131" t="s">
        <v>3556</v>
      </c>
      <c r="V131">
        <f t="shared" ca="1" si="13"/>
        <v>8</v>
      </c>
      <c r="AA131">
        <f t="shared" si="19"/>
        <v>78</v>
      </c>
      <c r="AB131" s="30" t="s">
        <v>172</v>
      </c>
      <c r="AC131" s="30" t="s">
        <v>3761</v>
      </c>
      <c r="AD131">
        <f ca="1">+IF(BD131="OKOK",OFFSET(b!$F$3,AA131,$AD$52),NA())</f>
        <v>257240</v>
      </c>
      <c r="AP131" t="s">
        <v>1099</v>
      </c>
      <c r="AQ131" t="s">
        <v>3556</v>
      </c>
      <c r="AR131">
        <f t="shared" ca="1" si="14"/>
        <v>248008</v>
      </c>
      <c r="AX131" t="s">
        <v>0</v>
      </c>
      <c r="AY131" t="s">
        <v>172</v>
      </c>
      <c r="AZ131" t="s">
        <v>3761</v>
      </c>
      <c r="BA131">
        <v>10546</v>
      </c>
      <c r="BB131" s="93" t="str">
        <f t="shared" si="15"/>
        <v>OK</v>
      </c>
      <c r="BC131" t="str">
        <f t="shared" si="16"/>
        <v>OK</v>
      </c>
      <c r="BD131" t="str">
        <f t="shared" si="17"/>
        <v>OKOK</v>
      </c>
      <c r="BH131">
        <f t="shared" si="20"/>
        <v>78</v>
      </c>
      <c r="BJ131" s="30" t="s">
        <v>172</v>
      </c>
      <c r="BK131" s="30" t="s">
        <v>3761</v>
      </c>
      <c r="BL131">
        <f ca="1">+OFFSET(b!$F$3,BH131,$BL$52)</f>
        <v>8</v>
      </c>
      <c r="BQ131">
        <f t="shared" si="21"/>
        <v>78</v>
      </c>
      <c r="BR131" s="30" t="s">
        <v>172</v>
      </c>
      <c r="BS131" s="30" t="s">
        <v>3761</v>
      </c>
      <c r="BT131">
        <f ca="1">+OFFSET(b!$F$3,BQ131,$BT$52)</f>
        <v>257240</v>
      </c>
    </row>
    <row r="132" spans="3:72">
      <c r="C132">
        <f t="shared" si="18"/>
        <v>79</v>
      </c>
      <c r="E132" s="30" t="s">
        <v>113</v>
      </c>
      <c r="F132" s="30" t="s">
        <v>3762</v>
      </c>
      <c r="G132">
        <f ca="1">+IF(BD132="OKOK",OFFSET(b!$F$3,C132,$G$52),NA())</f>
        <v>23</v>
      </c>
      <c r="T132" t="s">
        <v>1112</v>
      </c>
      <c r="U132" t="s">
        <v>3557</v>
      </c>
      <c r="V132">
        <f t="shared" ca="1" si="13"/>
        <v>15</v>
      </c>
      <c r="AA132">
        <f t="shared" si="19"/>
        <v>79</v>
      </c>
      <c r="AB132" s="30" t="s">
        <v>113</v>
      </c>
      <c r="AC132" s="30" t="s">
        <v>3762</v>
      </c>
      <c r="AD132">
        <f ca="1">+IF(BD132="OKOK",OFFSET(b!$F$3,AA132,$AD$52),NA())</f>
        <v>1409891</v>
      </c>
      <c r="AP132" t="s">
        <v>1112</v>
      </c>
      <c r="AQ132" t="s">
        <v>3557</v>
      </c>
      <c r="AR132">
        <f t="shared" ca="1" si="14"/>
        <v>1245229</v>
      </c>
      <c r="AX132" t="s">
        <v>0</v>
      </c>
      <c r="AY132" t="s">
        <v>113</v>
      </c>
      <c r="AZ132" t="s">
        <v>3762</v>
      </c>
      <c r="BA132">
        <v>57978</v>
      </c>
      <c r="BB132" s="93" t="str">
        <f t="shared" si="15"/>
        <v>OK</v>
      </c>
      <c r="BC132" t="str">
        <f t="shared" si="16"/>
        <v>OK</v>
      </c>
      <c r="BD132" t="str">
        <f t="shared" si="17"/>
        <v>OKOK</v>
      </c>
      <c r="BH132">
        <f t="shared" si="20"/>
        <v>79</v>
      </c>
      <c r="BJ132" s="30" t="s">
        <v>113</v>
      </c>
      <c r="BK132" s="30" t="s">
        <v>3762</v>
      </c>
      <c r="BL132">
        <f ca="1">+OFFSET(b!$F$3,BH132,$BL$52)</f>
        <v>23</v>
      </c>
      <c r="BQ132">
        <f t="shared" si="21"/>
        <v>79</v>
      </c>
      <c r="BR132" s="30" t="s">
        <v>113</v>
      </c>
      <c r="BS132" s="30" t="s">
        <v>3762</v>
      </c>
      <c r="BT132">
        <f ca="1">+OFFSET(b!$F$3,BQ132,$BT$52)</f>
        <v>1409891</v>
      </c>
    </row>
    <row r="133" spans="3:72">
      <c r="C133">
        <f t="shared" si="18"/>
        <v>80</v>
      </c>
      <c r="E133" s="30" t="s">
        <v>127</v>
      </c>
      <c r="F133" s="30" t="s">
        <v>3763</v>
      </c>
      <c r="G133">
        <f ca="1">+IF(BD133="OKOK",OFFSET(b!$F$3,C133,$G$52),NA())</f>
        <v>10</v>
      </c>
      <c r="T133" t="s">
        <v>1065</v>
      </c>
      <c r="U133" t="s">
        <v>3558</v>
      </c>
      <c r="V133">
        <f t="shared" ca="1" si="13"/>
        <v>2</v>
      </c>
      <c r="AA133">
        <f t="shared" si="19"/>
        <v>80</v>
      </c>
      <c r="AB133" s="30" t="s">
        <v>127</v>
      </c>
      <c r="AC133" s="30" t="s">
        <v>3763</v>
      </c>
      <c r="AD133">
        <f ca="1">+IF(BD133="OKOK",OFFSET(b!$F$3,AA133,$AD$52),NA())</f>
        <v>218478</v>
      </c>
      <c r="AP133" t="s">
        <v>1065</v>
      </c>
      <c r="AQ133" t="s">
        <v>3558</v>
      </c>
      <c r="AR133">
        <f t="shared" ca="1" si="14"/>
        <v>84196</v>
      </c>
      <c r="AX133" t="s">
        <v>0</v>
      </c>
      <c r="AY133" t="s">
        <v>127</v>
      </c>
      <c r="AZ133" t="s">
        <v>3763</v>
      </c>
      <c r="BA133">
        <v>10928</v>
      </c>
      <c r="BB133" s="93" t="str">
        <f t="shared" si="15"/>
        <v>OK</v>
      </c>
      <c r="BC133" t="str">
        <f t="shared" si="16"/>
        <v>OK</v>
      </c>
      <c r="BD133" t="str">
        <f t="shared" si="17"/>
        <v>OKOK</v>
      </c>
      <c r="BH133">
        <f t="shared" si="20"/>
        <v>80</v>
      </c>
      <c r="BJ133" s="30" t="s">
        <v>127</v>
      </c>
      <c r="BK133" s="30" t="s">
        <v>3763</v>
      </c>
      <c r="BL133">
        <f ca="1">+OFFSET(b!$F$3,BH133,$BL$52)</f>
        <v>10</v>
      </c>
      <c r="BQ133">
        <f t="shared" si="21"/>
        <v>80</v>
      </c>
      <c r="BR133" s="30" t="s">
        <v>127</v>
      </c>
      <c r="BS133" s="30" t="s">
        <v>3763</v>
      </c>
      <c r="BT133">
        <f ca="1">+OFFSET(b!$F$3,BQ133,$BT$52)</f>
        <v>218478</v>
      </c>
    </row>
    <row r="134" spans="3:72">
      <c r="C134">
        <f t="shared" si="18"/>
        <v>81</v>
      </c>
      <c r="E134" s="30" t="s">
        <v>134</v>
      </c>
      <c r="F134" s="30" t="s">
        <v>3764</v>
      </c>
      <c r="G134">
        <f ca="1">+IF(BD134="OKOK",OFFSET(b!$F$3,C134,$G$52),NA())</f>
        <v>4</v>
      </c>
      <c r="T134" t="s">
        <v>86</v>
      </c>
      <c r="U134" t="s">
        <v>3559</v>
      </c>
      <c r="V134">
        <f t="shared" ca="1" si="13"/>
        <v>48</v>
      </c>
      <c r="AA134">
        <f t="shared" si="19"/>
        <v>81</v>
      </c>
      <c r="AB134" s="30" t="s">
        <v>134</v>
      </c>
      <c r="AC134" s="30" t="s">
        <v>3764</v>
      </c>
      <c r="AD134">
        <f ca="1">+IF(BD134="OKOK",OFFSET(b!$F$3,AA134,$AD$52),NA())</f>
        <v>111536</v>
      </c>
      <c r="AP134" t="s">
        <v>86</v>
      </c>
      <c r="AQ134" t="s">
        <v>3559</v>
      </c>
      <c r="AR134">
        <f t="shared" ca="1" si="14"/>
        <v>1386009</v>
      </c>
      <c r="AX134" t="s">
        <v>0</v>
      </c>
      <c r="AY134" t="s">
        <v>134</v>
      </c>
      <c r="AZ134" t="s">
        <v>3764</v>
      </c>
      <c r="BA134">
        <v>5944</v>
      </c>
      <c r="BB134" s="93" t="str">
        <f t="shared" si="15"/>
        <v>OK</v>
      </c>
      <c r="BC134" t="str">
        <f t="shared" si="16"/>
        <v>OK</v>
      </c>
      <c r="BD134" t="str">
        <f t="shared" si="17"/>
        <v>OKOK</v>
      </c>
      <c r="BH134">
        <f t="shared" si="20"/>
        <v>81</v>
      </c>
      <c r="BJ134" s="30" t="s">
        <v>134</v>
      </c>
      <c r="BK134" s="30" t="s">
        <v>3764</v>
      </c>
      <c r="BL134">
        <f ca="1">+OFFSET(b!$F$3,BH134,$BL$52)</f>
        <v>4</v>
      </c>
      <c r="BQ134">
        <f t="shared" si="21"/>
        <v>81</v>
      </c>
      <c r="BR134" s="30" t="s">
        <v>134</v>
      </c>
      <c r="BS134" s="30" t="s">
        <v>3764</v>
      </c>
      <c r="BT134">
        <f ca="1">+OFFSET(b!$F$3,BQ134,$BT$52)</f>
        <v>111536</v>
      </c>
    </row>
    <row r="135" spans="3:72">
      <c r="C135">
        <f t="shared" si="18"/>
        <v>82</v>
      </c>
      <c r="E135" s="30" t="s">
        <v>122</v>
      </c>
      <c r="F135" s="30" t="s">
        <v>3765</v>
      </c>
      <c r="G135">
        <f ca="1">+IF(BD135="OKOK",OFFSET(b!$F$3,C135,$G$52),NA())</f>
        <v>3</v>
      </c>
      <c r="T135" t="s">
        <v>109</v>
      </c>
      <c r="U135" t="s">
        <v>3560</v>
      </c>
      <c r="V135">
        <f t="shared" ca="1" si="13"/>
        <v>33</v>
      </c>
      <c r="AA135">
        <f t="shared" si="19"/>
        <v>82</v>
      </c>
      <c r="AB135" s="30" t="s">
        <v>122</v>
      </c>
      <c r="AC135" s="30" t="s">
        <v>3765</v>
      </c>
      <c r="AD135">
        <f ca="1">+IF(BD135="OKOK",OFFSET(b!$F$3,AA135,$AD$52),NA())</f>
        <v>232169</v>
      </c>
      <c r="AP135" t="s">
        <v>109</v>
      </c>
      <c r="AQ135" t="s">
        <v>3560</v>
      </c>
      <c r="AR135">
        <f t="shared" ca="1" si="14"/>
        <v>799942</v>
      </c>
      <c r="AX135" t="s">
        <v>0</v>
      </c>
      <c r="AY135" t="s">
        <v>122</v>
      </c>
      <c r="AZ135" t="s">
        <v>3765</v>
      </c>
      <c r="BA135">
        <v>10859</v>
      </c>
      <c r="BB135" s="93" t="str">
        <f t="shared" si="15"/>
        <v>OK</v>
      </c>
      <c r="BC135" t="str">
        <f t="shared" si="16"/>
        <v>OK</v>
      </c>
      <c r="BD135" t="str">
        <f t="shared" si="17"/>
        <v>OKOK</v>
      </c>
      <c r="BH135">
        <f t="shared" si="20"/>
        <v>82</v>
      </c>
      <c r="BJ135" s="30" t="s">
        <v>122</v>
      </c>
      <c r="BK135" s="30" t="s">
        <v>3765</v>
      </c>
      <c r="BL135">
        <f ca="1">+OFFSET(b!$F$3,BH135,$BL$52)</f>
        <v>3</v>
      </c>
      <c r="BQ135">
        <f t="shared" si="21"/>
        <v>82</v>
      </c>
      <c r="BR135" s="30" t="s">
        <v>122</v>
      </c>
      <c r="BS135" s="30" t="s">
        <v>3765</v>
      </c>
      <c r="BT135">
        <f ca="1">+OFFSET(b!$F$3,BQ135,$BT$52)</f>
        <v>232169</v>
      </c>
    </row>
    <row r="136" spans="3:72">
      <c r="C136">
        <f t="shared" si="18"/>
        <v>83</v>
      </c>
      <c r="E136" s="30" t="s">
        <v>173</v>
      </c>
      <c r="F136" s="30" t="s">
        <v>3766</v>
      </c>
      <c r="G136">
        <f ca="1">+IF(BD136="OKOK",OFFSET(b!$F$3,C136,$G$52),NA())</f>
        <v>6</v>
      </c>
      <c r="T136" t="s">
        <v>1068</v>
      </c>
      <c r="U136" t="s">
        <v>2955</v>
      </c>
      <c r="V136" t="e">
        <f t="shared" ca="1" si="13"/>
        <v>#N/A</v>
      </c>
      <c r="AA136">
        <f t="shared" si="19"/>
        <v>83</v>
      </c>
      <c r="AB136" s="30" t="s">
        <v>173</v>
      </c>
      <c r="AC136" s="30" t="s">
        <v>3766</v>
      </c>
      <c r="AD136">
        <f ca="1">+IF(BD136="OKOK",OFFSET(b!$F$3,AA136,$AD$52),NA())</f>
        <v>177169</v>
      </c>
      <c r="AP136" t="s">
        <v>1068</v>
      </c>
      <c r="AQ136" t="s">
        <v>2955</v>
      </c>
      <c r="AR136" t="e">
        <f t="shared" ca="1" si="14"/>
        <v>#N/A</v>
      </c>
      <c r="AX136" t="s">
        <v>0</v>
      </c>
      <c r="AY136" t="s">
        <v>173</v>
      </c>
      <c r="AZ136" t="s">
        <v>3766</v>
      </c>
      <c r="BA136">
        <v>5759</v>
      </c>
      <c r="BB136" s="93" t="str">
        <f t="shared" si="15"/>
        <v>OK</v>
      </c>
      <c r="BC136" t="str">
        <f t="shared" si="16"/>
        <v>OK</v>
      </c>
      <c r="BD136" t="str">
        <f t="shared" si="17"/>
        <v>OKOK</v>
      </c>
      <c r="BH136">
        <f t="shared" si="20"/>
        <v>83</v>
      </c>
      <c r="BJ136" s="30" t="s">
        <v>173</v>
      </c>
      <c r="BK136" s="30" t="s">
        <v>3766</v>
      </c>
      <c r="BL136">
        <f ca="1">+OFFSET(b!$F$3,BH136,$BL$52)</f>
        <v>6</v>
      </c>
      <c r="BQ136">
        <f t="shared" si="21"/>
        <v>83</v>
      </c>
      <c r="BR136" s="30" t="s">
        <v>173</v>
      </c>
      <c r="BS136" s="30" t="s">
        <v>3766</v>
      </c>
      <c r="BT136">
        <f ca="1">+OFFSET(b!$F$3,BQ136,$BT$52)</f>
        <v>177169</v>
      </c>
    </row>
    <row r="137" spans="3:72">
      <c r="C137">
        <f t="shared" si="18"/>
        <v>84</v>
      </c>
      <c r="E137" s="30" t="s">
        <v>120</v>
      </c>
      <c r="F137" s="30" t="s">
        <v>3767</v>
      </c>
      <c r="G137">
        <f ca="1">+IF(BD137="OKOK",OFFSET(b!$F$3,C137,$G$52),NA())</f>
        <v>8</v>
      </c>
      <c r="T137" t="s">
        <v>630</v>
      </c>
      <c r="U137" t="s">
        <v>3561</v>
      </c>
      <c r="V137">
        <f t="shared" ca="1" si="13"/>
        <v>5</v>
      </c>
      <c r="AA137">
        <f t="shared" si="19"/>
        <v>84</v>
      </c>
      <c r="AB137" s="30" t="s">
        <v>120</v>
      </c>
      <c r="AC137" s="30" t="s">
        <v>3767</v>
      </c>
      <c r="AD137">
        <f ca="1">+IF(BD137="OKOK",OFFSET(b!$F$3,AA137,$AD$52),NA())</f>
        <v>399238</v>
      </c>
      <c r="AP137" t="s">
        <v>630</v>
      </c>
      <c r="AQ137" t="s">
        <v>3561</v>
      </c>
      <c r="AR137">
        <f t="shared" ca="1" si="14"/>
        <v>236546</v>
      </c>
      <c r="AX137" t="s">
        <v>0</v>
      </c>
      <c r="AY137" t="s">
        <v>120</v>
      </c>
      <c r="AZ137" t="s">
        <v>3767</v>
      </c>
      <c r="BA137">
        <v>27747</v>
      </c>
      <c r="BB137" s="93" t="str">
        <f t="shared" si="15"/>
        <v>OK</v>
      </c>
      <c r="BC137" t="str">
        <f t="shared" si="16"/>
        <v>OK</v>
      </c>
      <c r="BD137" t="str">
        <f t="shared" si="17"/>
        <v>OKOK</v>
      </c>
      <c r="BH137">
        <f t="shared" si="20"/>
        <v>84</v>
      </c>
      <c r="BJ137" s="30" t="s">
        <v>120</v>
      </c>
      <c r="BK137" s="30" t="s">
        <v>3767</v>
      </c>
      <c r="BL137">
        <f ca="1">+OFFSET(b!$F$3,BH137,$BL$52)</f>
        <v>8</v>
      </c>
      <c r="BQ137">
        <f t="shared" si="21"/>
        <v>84</v>
      </c>
      <c r="BR137" s="30" t="s">
        <v>120</v>
      </c>
      <c r="BS137" s="30" t="s">
        <v>3767</v>
      </c>
      <c r="BT137">
        <f ca="1">+OFFSET(b!$F$3,BQ137,$BT$52)</f>
        <v>399238</v>
      </c>
    </row>
    <row r="138" spans="3:72">
      <c r="C138">
        <f t="shared" si="18"/>
        <v>85</v>
      </c>
      <c r="E138" s="30" t="s">
        <v>153</v>
      </c>
      <c r="F138" s="30" t="s">
        <v>3768</v>
      </c>
      <c r="G138">
        <f ca="1">+IF(BD138="OKOK",OFFSET(b!$F$3,C138,$G$52),NA())</f>
        <v>17</v>
      </c>
      <c r="T138" t="s">
        <v>631</v>
      </c>
      <c r="U138" t="s">
        <v>3562</v>
      </c>
      <c r="V138">
        <f t="shared" ca="1" si="13"/>
        <v>7</v>
      </c>
      <c r="AA138">
        <f t="shared" si="19"/>
        <v>85</v>
      </c>
      <c r="AB138" s="30" t="s">
        <v>153</v>
      </c>
      <c r="AC138" s="30" t="s">
        <v>3768</v>
      </c>
      <c r="AD138">
        <f ca="1">+IF(BD138="OKOK",OFFSET(b!$F$3,AA138,$AD$52),NA())</f>
        <v>858835</v>
      </c>
      <c r="AP138" t="s">
        <v>631</v>
      </c>
      <c r="AQ138" t="s">
        <v>3562</v>
      </c>
      <c r="AR138">
        <f t="shared" ca="1" si="14"/>
        <v>188315</v>
      </c>
      <c r="AX138" t="s">
        <v>0</v>
      </c>
      <c r="AY138" t="s">
        <v>153</v>
      </c>
      <c r="AZ138" t="s">
        <v>3768</v>
      </c>
      <c r="BA138">
        <v>37433</v>
      </c>
      <c r="BB138" s="93" t="str">
        <f t="shared" si="15"/>
        <v>OK</v>
      </c>
      <c r="BC138" t="str">
        <f t="shared" si="16"/>
        <v>OK</v>
      </c>
      <c r="BD138" t="str">
        <f t="shared" si="17"/>
        <v>OKOK</v>
      </c>
      <c r="BH138">
        <f t="shared" si="20"/>
        <v>85</v>
      </c>
      <c r="BJ138" s="30" t="s">
        <v>153</v>
      </c>
      <c r="BK138" s="30" t="s">
        <v>3768</v>
      </c>
      <c r="BL138">
        <f ca="1">+OFFSET(b!$F$3,BH138,$BL$52)</f>
        <v>17</v>
      </c>
      <c r="BQ138">
        <f t="shared" si="21"/>
        <v>85</v>
      </c>
      <c r="BR138" s="30" t="s">
        <v>153</v>
      </c>
      <c r="BS138" s="30" t="s">
        <v>3768</v>
      </c>
      <c r="BT138">
        <f ca="1">+OFFSET(b!$F$3,BQ138,$BT$52)</f>
        <v>858835</v>
      </c>
    </row>
    <row r="139" spans="3:72">
      <c r="C139">
        <f t="shared" si="18"/>
        <v>86</v>
      </c>
      <c r="E139" s="30" t="s">
        <v>132</v>
      </c>
      <c r="F139" s="30" t="s">
        <v>2965</v>
      </c>
      <c r="G139">
        <f ca="1">+IF(BD139="OKOK",OFFSET(b!$F$3,C139,$G$52),NA())</f>
        <v>2</v>
      </c>
      <c r="T139" t="s">
        <v>633</v>
      </c>
      <c r="U139" t="s">
        <v>3563</v>
      </c>
      <c r="V139">
        <f t="shared" ca="1" si="13"/>
        <v>3</v>
      </c>
      <c r="AA139">
        <f t="shared" si="19"/>
        <v>86</v>
      </c>
      <c r="AB139" s="30" t="s">
        <v>132</v>
      </c>
      <c r="AC139" s="30" t="s">
        <v>2965</v>
      </c>
      <c r="AD139">
        <f ca="1">+IF(BD139="OKOK",OFFSET(b!$F$3,AA139,$AD$52),NA())</f>
        <v>145083</v>
      </c>
      <c r="AP139" t="s">
        <v>633</v>
      </c>
      <c r="AQ139" t="s">
        <v>3563</v>
      </c>
      <c r="AR139">
        <f t="shared" ca="1" si="14"/>
        <v>102567</v>
      </c>
      <c r="AX139" t="s">
        <v>0</v>
      </c>
      <c r="AY139" t="s">
        <v>132</v>
      </c>
      <c r="AZ139" t="s">
        <v>2965</v>
      </c>
      <c r="BA139">
        <v>6704</v>
      </c>
      <c r="BB139" s="93" t="str">
        <f t="shared" si="15"/>
        <v>OK</v>
      </c>
      <c r="BC139" t="str">
        <f t="shared" si="16"/>
        <v>OK</v>
      </c>
      <c r="BD139" t="str">
        <f t="shared" si="17"/>
        <v>OKOK</v>
      </c>
      <c r="BH139">
        <f t="shared" si="20"/>
        <v>86</v>
      </c>
      <c r="BJ139" s="30" t="s">
        <v>132</v>
      </c>
      <c r="BK139" s="30" t="s">
        <v>2965</v>
      </c>
      <c r="BL139">
        <f ca="1">+OFFSET(b!$F$3,BH139,$BL$52)</f>
        <v>2</v>
      </c>
      <c r="BQ139">
        <f t="shared" si="21"/>
        <v>86</v>
      </c>
      <c r="BR139" s="30" t="s">
        <v>132</v>
      </c>
      <c r="BS139" s="30" t="s">
        <v>2965</v>
      </c>
      <c r="BT139">
        <f ca="1">+OFFSET(b!$F$3,BQ139,$BT$52)</f>
        <v>145083</v>
      </c>
    </row>
    <row r="140" spans="3:72">
      <c r="C140">
        <f t="shared" si="18"/>
        <v>87</v>
      </c>
      <c r="E140" s="30" t="s">
        <v>118</v>
      </c>
      <c r="F140" s="30" t="s">
        <v>3491</v>
      </c>
      <c r="G140">
        <f ca="1">+IF(BD140="OKOK",OFFSET(b!$F$3,C140,$G$52),NA())</f>
        <v>6</v>
      </c>
      <c r="T140" t="s">
        <v>634</v>
      </c>
      <c r="U140" t="s">
        <v>3564</v>
      </c>
      <c r="V140">
        <f t="shared" ca="1" si="13"/>
        <v>2</v>
      </c>
      <c r="AA140">
        <f t="shared" si="19"/>
        <v>87</v>
      </c>
      <c r="AB140" s="30" t="s">
        <v>118</v>
      </c>
      <c r="AC140" s="30" t="s">
        <v>3491</v>
      </c>
      <c r="AD140">
        <f ca="1">+IF(BD140="OKOK",OFFSET(b!$F$3,AA140,$AD$52),NA())</f>
        <v>107933</v>
      </c>
      <c r="AP140" t="s">
        <v>634</v>
      </c>
      <c r="AQ140" t="s">
        <v>3564</v>
      </c>
      <c r="AR140">
        <f t="shared" ca="1" si="14"/>
        <v>98276</v>
      </c>
      <c r="AX140" t="s">
        <v>0</v>
      </c>
      <c r="AY140" t="s">
        <v>118</v>
      </c>
      <c r="AZ140" t="s">
        <v>3491</v>
      </c>
      <c r="BA140">
        <v>3784</v>
      </c>
      <c r="BB140" s="93" t="str">
        <f t="shared" si="15"/>
        <v>OK</v>
      </c>
      <c r="BC140" t="str">
        <f t="shared" si="16"/>
        <v>OK</v>
      </c>
      <c r="BD140" t="str">
        <f t="shared" si="17"/>
        <v>OKOK</v>
      </c>
      <c r="BH140">
        <f t="shared" si="20"/>
        <v>87</v>
      </c>
      <c r="BJ140" s="30" t="s">
        <v>118</v>
      </c>
      <c r="BK140" s="30" t="s">
        <v>3491</v>
      </c>
      <c r="BL140">
        <f ca="1">+OFFSET(b!$F$3,BH140,$BL$52)</f>
        <v>6</v>
      </c>
      <c r="BQ140">
        <f t="shared" si="21"/>
        <v>87</v>
      </c>
      <c r="BR140" s="30" t="s">
        <v>118</v>
      </c>
      <c r="BS140" s="30" t="s">
        <v>3491</v>
      </c>
      <c r="BT140">
        <f ca="1">+OFFSET(b!$F$3,BQ140,$BT$52)</f>
        <v>107933</v>
      </c>
    </row>
    <row r="141" spans="3:72">
      <c r="C141">
        <f t="shared" si="18"/>
        <v>88</v>
      </c>
      <c r="E141" s="30" t="s">
        <v>138</v>
      </c>
      <c r="F141" s="30" t="s">
        <v>3769</v>
      </c>
      <c r="G141">
        <f ca="1">+IF(BD141="OKOK",OFFSET(b!$F$3,C141,$G$52),NA())</f>
        <v>1</v>
      </c>
      <c r="T141" t="s">
        <v>85</v>
      </c>
      <c r="U141" t="s">
        <v>2964</v>
      </c>
      <c r="V141" t="e">
        <f t="shared" ca="1" si="13"/>
        <v>#N/A</v>
      </c>
      <c r="AA141">
        <f t="shared" si="19"/>
        <v>88</v>
      </c>
      <c r="AB141" s="30" t="s">
        <v>138</v>
      </c>
      <c r="AC141" s="30" t="s">
        <v>3769</v>
      </c>
      <c r="AD141">
        <f ca="1">+IF(BD141="OKOK",OFFSET(b!$F$3,AA141,$AD$52),NA())</f>
        <v>74298</v>
      </c>
      <c r="AP141" t="s">
        <v>85</v>
      </c>
      <c r="AQ141" t="s">
        <v>2964</v>
      </c>
      <c r="AR141" t="e">
        <f t="shared" ca="1" si="14"/>
        <v>#N/A</v>
      </c>
      <c r="AX141" t="s">
        <v>0</v>
      </c>
      <c r="AY141" t="s">
        <v>138</v>
      </c>
      <c r="AZ141" t="s">
        <v>3769</v>
      </c>
      <c r="BA141">
        <v>3116</v>
      </c>
      <c r="BB141" s="93" t="str">
        <f t="shared" si="15"/>
        <v>OK</v>
      </c>
      <c r="BC141" t="str">
        <f t="shared" si="16"/>
        <v>OK</v>
      </c>
      <c r="BD141" t="str">
        <f t="shared" si="17"/>
        <v>OKOK</v>
      </c>
      <c r="BH141">
        <f t="shared" si="20"/>
        <v>88</v>
      </c>
      <c r="BJ141" s="30" t="s">
        <v>138</v>
      </c>
      <c r="BK141" s="30" t="s">
        <v>3769</v>
      </c>
      <c r="BL141">
        <f ca="1">+OFFSET(b!$F$3,BH141,$BL$52)</f>
        <v>1</v>
      </c>
      <c r="BQ141">
        <f t="shared" si="21"/>
        <v>88</v>
      </c>
      <c r="BR141" s="30" t="s">
        <v>138</v>
      </c>
      <c r="BS141" s="30" t="s">
        <v>3769</v>
      </c>
      <c r="BT141">
        <f ca="1">+OFFSET(b!$F$3,BQ141,$BT$52)</f>
        <v>74298</v>
      </c>
    </row>
    <row r="142" spans="3:72">
      <c r="C142">
        <f t="shared" si="18"/>
        <v>89</v>
      </c>
      <c r="E142" s="30" t="s">
        <v>168</v>
      </c>
      <c r="F142" s="30" t="s">
        <v>3770</v>
      </c>
      <c r="G142">
        <f ca="1">+IF(BD142="OKOK",OFFSET(b!$F$3,C142,$G$52),NA())</f>
        <v>7</v>
      </c>
      <c r="T142" t="s">
        <v>133</v>
      </c>
      <c r="U142" t="s">
        <v>3565</v>
      </c>
      <c r="V142">
        <f t="shared" ca="1" si="13"/>
        <v>3</v>
      </c>
      <c r="AA142">
        <f t="shared" si="19"/>
        <v>89</v>
      </c>
      <c r="AB142" s="30" t="s">
        <v>168</v>
      </c>
      <c r="AC142" s="30" t="s">
        <v>3770</v>
      </c>
      <c r="AD142">
        <f ca="1">+IF(BD142="OKOK",OFFSET(b!$F$3,AA142,$AD$52),NA())</f>
        <v>625527</v>
      </c>
      <c r="AP142" t="s">
        <v>133</v>
      </c>
      <c r="AQ142" t="s">
        <v>3565</v>
      </c>
      <c r="AR142">
        <f t="shared" ca="1" si="14"/>
        <v>71621</v>
      </c>
      <c r="AX142" t="s">
        <v>0</v>
      </c>
      <c r="AY142" t="s">
        <v>168</v>
      </c>
      <c r="AZ142" t="s">
        <v>3770</v>
      </c>
      <c r="BA142">
        <v>14865</v>
      </c>
      <c r="BB142" s="93" t="str">
        <f t="shared" si="15"/>
        <v>OK</v>
      </c>
      <c r="BC142" t="str">
        <f t="shared" si="16"/>
        <v>OK</v>
      </c>
      <c r="BD142" t="str">
        <f t="shared" si="17"/>
        <v>OKOK</v>
      </c>
      <c r="BH142">
        <f t="shared" si="20"/>
        <v>89</v>
      </c>
      <c r="BJ142" s="30" t="s">
        <v>168</v>
      </c>
      <c r="BK142" s="30" t="s">
        <v>3770</v>
      </c>
      <c r="BL142">
        <f ca="1">+OFFSET(b!$F$3,BH142,$BL$52)</f>
        <v>7</v>
      </c>
      <c r="BQ142">
        <f t="shared" si="21"/>
        <v>89</v>
      </c>
      <c r="BR142" s="30" t="s">
        <v>168</v>
      </c>
      <c r="BS142" s="30" t="s">
        <v>3770</v>
      </c>
      <c r="BT142">
        <f ca="1">+OFFSET(b!$F$3,BQ142,$BT$52)</f>
        <v>625527</v>
      </c>
    </row>
    <row r="143" spans="3:72">
      <c r="C143">
        <f t="shared" si="18"/>
        <v>90</v>
      </c>
      <c r="E143" s="30" t="s">
        <v>157</v>
      </c>
      <c r="F143" s="30" t="s">
        <v>3771</v>
      </c>
      <c r="G143">
        <f ca="1">+IF(BD143="OKOK",OFFSET(b!$F$3,C143,$G$52),NA())</f>
        <v>5</v>
      </c>
      <c r="T143" t="s">
        <v>280</v>
      </c>
      <c r="U143" t="s">
        <v>3566</v>
      </c>
      <c r="V143">
        <f t="shared" ca="1" si="13"/>
        <v>10</v>
      </c>
      <c r="AA143">
        <f t="shared" si="19"/>
        <v>90</v>
      </c>
      <c r="AB143" s="30" t="s">
        <v>157</v>
      </c>
      <c r="AC143" s="30" t="s">
        <v>3771</v>
      </c>
      <c r="AD143">
        <f ca="1">+IF(BD143="OKOK",OFFSET(b!$F$3,AA143,$AD$52),NA())</f>
        <v>247933</v>
      </c>
      <c r="AP143" t="s">
        <v>280</v>
      </c>
      <c r="AQ143" t="s">
        <v>3566</v>
      </c>
      <c r="AR143">
        <f t="shared" ca="1" si="14"/>
        <v>605180</v>
      </c>
      <c r="AX143" t="s">
        <v>0</v>
      </c>
      <c r="AY143" t="s">
        <v>157</v>
      </c>
      <c r="AZ143" t="s">
        <v>3771</v>
      </c>
      <c r="BA143">
        <v>5592</v>
      </c>
      <c r="BB143" s="93" t="str">
        <f t="shared" si="15"/>
        <v>OK</v>
      </c>
      <c r="BC143" t="str">
        <f t="shared" si="16"/>
        <v>OK</v>
      </c>
      <c r="BD143" t="str">
        <f t="shared" si="17"/>
        <v>OKOK</v>
      </c>
      <c r="BH143">
        <f t="shared" si="20"/>
        <v>90</v>
      </c>
      <c r="BJ143" s="30" t="s">
        <v>157</v>
      </c>
      <c r="BK143" s="30" t="s">
        <v>3771</v>
      </c>
      <c r="BL143">
        <f ca="1">+OFFSET(b!$F$3,BH143,$BL$52)</f>
        <v>5</v>
      </c>
      <c r="BQ143">
        <f t="shared" si="21"/>
        <v>90</v>
      </c>
      <c r="BR143" s="30" t="s">
        <v>157</v>
      </c>
      <c r="BS143" s="30" t="s">
        <v>3771</v>
      </c>
      <c r="BT143">
        <f ca="1">+OFFSET(b!$F$3,BQ143,$BT$52)</f>
        <v>247933</v>
      </c>
    </row>
    <row r="144" spans="3:72">
      <c r="C144">
        <f t="shared" si="18"/>
        <v>91</v>
      </c>
      <c r="E144" s="30" t="s">
        <v>174</v>
      </c>
      <c r="F144" s="30" t="s">
        <v>3414</v>
      </c>
      <c r="G144">
        <f ca="1">+IF(BD144="OKOK",OFFSET(b!$F$3,C144,$G$52),NA())</f>
        <v>36</v>
      </c>
      <c r="T144" t="s">
        <v>283</v>
      </c>
      <c r="U144" t="s">
        <v>3567</v>
      </c>
      <c r="V144">
        <f t="shared" ca="1" si="13"/>
        <v>10</v>
      </c>
      <c r="AA144">
        <f t="shared" si="19"/>
        <v>91</v>
      </c>
      <c r="AB144" s="30" t="s">
        <v>174</v>
      </c>
      <c r="AC144" s="30" t="s">
        <v>3414</v>
      </c>
      <c r="AD144">
        <f ca="1">+IF(BD144="OKOK",OFFSET(b!$F$3,AA144,$AD$52),NA())</f>
        <v>1386238</v>
      </c>
      <c r="AP144" t="s">
        <v>283</v>
      </c>
      <c r="AQ144" t="s">
        <v>3567</v>
      </c>
      <c r="AR144">
        <f t="shared" ca="1" si="14"/>
        <v>724671</v>
      </c>
      <c r="AX144" t="s">
        <v>0</v>
      </c>
      <c r="AY144" t="s">
        <v>174</v>
      </c>
      <c r="AZ144" t="s">
        <v>3414</v>
      </c>
      <c r="BA144">
        <v>64655</v>
      </c>
      <c r="BB144" s="93" t="str">
        <f t="shared" si="15"/>
        <v>OK</v>
      </c>
      <c r="BC144" t="str">
        <f t="shared" si="16"/>
        <v>OK</v>
      </c>
      <c r="BD144" t="str">
        <f t="shared" si="17"/>
        <v>OKOK</v>
      </c>
      <c r="BH144">
        <f t="shared" si="20"/>
        <v>91</v>
      </c>
      <c r="BJ144" s="30" t="s">
        <v>174</v>
      </c>
      <c r="BK144" s="30" t="s">
        <v>3414</v>
      </c>
      <c r="BL144">
        <f ca="1">+OFFSET(b!$F$3,BH144,$BL$52)</f>
        <v>36</v>
      </c>
      <c r="BQ144">
        <f t="shared" si="21"/>
        <v>91</v>
      </c>
      <c r="BR144" s="30" t="s">
        <v>174</v>
      </c>
      <c r="BS144" s="30" t="s">
        <v>3414</v>
      </c>
      <c r="BT144">
        <f ca="1">+OFFSET(b!$F$3,BQ144,$BT$52)</f>
        <v>1386238</v>
      </c>
    </row>
    <row r="145" spans="3:72">
      <c r="C145">
        <f t="shared" si="18"/>
        <v>92</v>
      </c>
      <c r="E145" s="30" t="s">
        <v>129</v>
      </c>
      <c r="F145" s="30" t="s">
        <v>3531</v>
      </c>
      <c r="G145">
        <f ca="1">+IF(BD145="OKOK",OFFSET(b!$F$3,C145,$G$52),NA())</f>
        <v>4</v>
      </c>
      <c r="T145" t="s">
        <v>292</v>
      </c>
      <c r="U145" t="s">
        <v>3568</v>
      </c>
      <c r="V145">
        <f t="shared" ca="1" si="13"/>
        <v>9</v>
      </c>
      <c r="AA145">
        <f t="shared" si="19"/>
        <v>92</v>
      </c>
      <c r="AB145" s="30" t="s">
        <v>129</v>
      </c>
      <c r="AC145" s="30" t="s">
        <v>3531</v>
      </c>
      <c r="AD145">
        <f ca="1">+IF(BD145="OKOK",OFFSET(b!$F$3,AA145,$AD$52),NA())</f>
        <v>163355</v>
      </c>
      <c r="AP145" t="s">
        <v>292</v>
      </c>
      <c r="AQ145" t="s">
        <v>3568</v>
      </c>
      <c r="AR145">
        <f t="shared" ca="1" si="14"/>
        <v>467037</v>
      </c>
      <c r="AX145" t="s">
        <v>0</v>
      </c>
      <c r="AY145" t="s">
        <v>129</v>
      </c>
      <c r="AZ145" t="s">
        <v>3531</v>
      </c>
      <c r="BA145">
        <v>5110</v>
      </c>
      <c r="BB145" s="93" t="str">
        <f t="shared" si="15"/>
        <v>OK</v>
      </c>
      <c r="BC145" t="str">
        <f t="shared" si="16"/>
        <v>OK</v>
      </c>
      <c r="BD145" t="str">
        <f t="shared" si="17"/>
        <v>OKOK</v>
      </c>
      <c r="BH145">
        <f t="shared" si="20"/>
        <v>92</v>
      </c>
      <c r="BJ145" s="30" t="s">
        <v>129</v>
      </c>
      <c r="BK145" s="30" t="s">
        <v>3531</v>
      </c>
      <c r="BL145">
        <f ca="1">+OFFSET(b!$F$3,BH145,$BL$52)</f>
        <v>4</v>
      </c>
      <c r="BQ145">
        <f t="shared" si="21"/>
        <v>92</v>
      </c>
      <c r="BR145" s="30" t="s">
        <v>129</v>
      </c>
      <c r="BS145" s="30" t="s">
        <v>3531</v>
      </c>
      <c r="BT145">
        <f ca="1">+OFFSET(b!$F$3,BQ145,$BT$52)</f>
        <v>163355</v>
      </c>
    </row>
    <row r="146" spans="3:72">
      <c r="C146">
        <f t="shared" si="18"/>
        <v>93</v>
      </c>
      <c r="E146" s="30" t="s">
        <v>133</v>
      </c>
      <c r="F146" s="30" t="s">
        <v>3565</v>
      </c>
      <c r="G146">
        <f ca="1">+IF(BD146="OKOK",OFFSET(b!$F$3,C146,$G$52),NA())</f>
        <v>3</v>
      </c>
      <c r="T146" t="s">
        <v>293</v>
      </c>
      <c r="U146" t="s">
        <v>3569</v>
      </c>
      <c r="V146">
        <f t="shared" ca="1" si="13"/>
        <v>6</v>
      </c>
      <c r="AA146">
        <f t="shared" si="19"/>
        <v>93</v>
      </c>
      <c r="AB146" s="30" t="s">
        <v>133</v>
      </c>
      <c r="AC146" s="30" t="s">
        <v>3565</v>
      </c>
      <c r="AD146">
        <f ca="1">+IF(BD146="OKOK",OFFSET(b!$F$3,AA146,$AD$52),NA())</f>
        <v>71621</v>
      </c>
      <c r="AP146" t="s">
        <v>293</v>
      </c>
      <c r="AQ146" t="s">
        <v>3569</v>
      </c>
      <c r="AR146">
        <f t="shared" ca="1" si="14"/>
        <v>428147</v>
      </c>
      <c r="AX146" t="s">
        <v>0</v>
      </c>
      <c r="AY146" t="s">
        <v>133</v>
      </c>
      <c r="AZ146" t="s">
        <v>3565</v>
      </c>
      <c r="BA146">
        <v>6815</v>
      </c>
      <c r="BB146" s="93" t="str">
        <f t="shared" si="15"/>
        <v>OK</v>
      </c>
      <c r="BC146" t="str">
        <f t="shared" si="16"/>
        <v>OK</v>
      </c>
      <c r="BD146" t="str">
        <f t="shared" si="17"/>
        <v>OKOK</v>
      </c>
      <c r="BH146">
        <f t="shared" si="20"/>
        <v>93</v>
      </c>
      <c r="BJ146" s="30" t="s">
        <v>133</v>
      </c>
      <c r="BK146" s="30" t="s">
        <v>3565</v>
      </c>
      <c r="BL146">
        <f ca="1">+OFFSET(b!$F$3,BH146,$BL$52)</f>
        <v>3</v>
      </c>
      <c r="BQ146">
        <f t="shared" si="21"/>
        <v>93</v>
      </c>
      <c r="BR146" s="30" t="s">
        <v>133</v>
      </c>
      <c r="BS146" s="30" t="s">
        <v>3565</v>
      </c>
      <c r="BT146">
        <f ca="1">+OFFSET(b!$F$3,BQ146,$BT$52)</f>
        <v>71621</v>
      </c>
    </row>
    <row r="147" spans="3:72">
      <c r="C147">
        <f t="shared" si="18"/>
        <v>94</v>
      </c>
      <c r="E147" s="30" t="s">
        <v>147</v>
      </c>
      <c r="F147" s="30" t="s">
        <v>3772</v>
      </c>
      <c r="G147">
        <f ca="1">+IF(BD147="OKOK",OFFSET(b!$F$3,C147,$G$52),NA())</f>
        <v>4</v>
      </c>
      <c r="T147" t="s">
        <v>295</v>
      </c>
      <c r="U147" t="s">
        <v>3570</v>
      </c>
      <c r="V147">
        <f t="shared" ca="1" si="13"/>
        <v>3</v>
      </c>
      <c r="AA147">
        <f t="shared" si="19"/>
        <v>94</v>
      </c>
      <c r="AB147" s="30" t="s">
        <v>147</v>
      </c>
      <c r="AC147" s="30" t="s">
        <v>3772</v>
      </c>
      <c r="AD147">
        <f ca="1">+IF(BD147="OKOK",OFFSET(b!$F$3,AA147,$AD$52),NA())</f>
        <v>150560</v>
      </c>
      <c r="AP147" t="s">
        <v>295</v>
      </c>
      <c r="AQ147" t="s">
        <v>3570</v>
      </c>
      <c r="AR147">
        <f t="shared" ca="1" si="14"/>
        <v>282605</v>
      </c>
      <c r="AX147" t="s">
        <v>0</v>
      </c>
      <c r="AY147" t="s">
        <v>147</v>
      </c>
      <c r="AZ147" t="s">
        <v>3772</v>
      </c>
      <c r="BA147">
        <v>6917</v>
      </c>
      <c r="BB147" s="93" t="str">
        <f t="shared" si="15"/>
        <v>OK</v>
      </c>
      <c r="BC147" t="str">
        <f t="shared" si="16"/>
        <v>OK</v>
      </c>
      <c r="BD147" t="str">
        <f t="shared" si="17"/>
        <v>OKOK</v>
      </c>
      <c r="BH147">
        <f t="shared" si="20"/>
        <v>94</v>
      </c>
      <c r="BJ147" s="30" t="s">
        <v>147</v>
      </c>
      <c r="BK147" s="30" t="s">
        <v>3772</v>
      </c>
      <c r="BL147">
        <f ca="1">+OFFSET(b!$F$3,BH147,$BL$52)</f>
        <v>4</v>
      </c>
      <c r="BQ147">
        <f t="shared" si="21"/>
        <v>94</v>
      </c>
      <c r="BR147" s="30" t="s">
        <v>147</v>
      </c>
      <c r="BS147" s="30" t="s">
        <v>3772</v>
      </c>
      <c r="BT147">
        <f ca="1">+OFFSET(b!$F$3,BQ147,$BT$52)</f>
        <v>150560</v>
      </c>
    </row>
    <row r="148" spans="3:72">
      <c r="C148">
        <f t="shared" si="18"/>
        <v>95</v>
      </c>
      <c r="E148" s="30" t="s">
        <v>2983</v>
      </c>
      <c r="F148" s="30" t="s">
        <v>3773</v>
      </c>
      <c r="G148">
        <f ca="1">+IF(BD148="OKOK",OFFSET(b!$F$3,C148,$G$52),NA())</f>
        <v>13</v>
      </c>
      <c r="T148" t="s">
        <v>296</v>
      </c>
      <c r="U148" t="s">
        <v>3571</v>
      </c>
      <c r="V148">
        <f t="shared" ca="1" si="13"/>
        <v>4</v>
      </c>
      <c r="AA148">
        <f t="shared" si="19"/>
        <v>95</v>
      </c>
      <c r="AB148" s="30" t="s">
        <v>2983</v>
      </c>
      <c r="AC148" s="30" t="s">
        <v>3773</v>
      </c>
      <c r="AD148">
        <f ca="1">+IF(BD148="OKOK",OFFSET(b!$F$3,AA148,$AD$52),NA())</f>
        <v>248485</v>
      </c>
      <c r="AP148" t="s">
        <v>296</v>
      </c>
      <c r="AQ148" t="s">
        <v>3571</v>
      </c>
      <c r="AR148">
        <f t="shared" ca="1" si="14"/>
        <v>192917</v>
      </c>
      <c r="AX148" t="s">
        <v>0</v>
      </c>
      <c r="AY148" t="s">
        <v>2983</v>
      </c>
      <c r="AZ148" t="s">
        <v>3773</v>
      </c>
      <c r="BA148">
        <v>0</v>
      </c>
      <c r="BB148" s="93" t="str">
        <f t="shared" si="15"/>
        <v>OK</v>
      </c>
      <c r="BC148" t="str">
        <f t="shared" si="16"/>
        <v>OK</v>
      </c>
      <c r="BD148" t="str">
        <f t="shared" si="17"/>
        <v>OKOK</v>
      </c>
      <c r="BH148">
        <f t="shared" si="20"/>
        <v>95</v>
      </c>
      <c r="BJ148" s="30" t="s">
        <v>2983</v>
      </c>
      <c r="BK148" s="30" t="s">
        <v>3773</v>
      </c>
      <c r="BL148">
        <f ca="1">+OFFSET(b!$F$3,BH148,$BL$52)</f>
        <v>13</v>
      </c>
      <c r="BQ148">
        <f t="shared" si="21"/>
        <v>95</v>
      </c>
      <c r="BR148" s="30" t="s">
        <v>2983</v>
      </c>
      <c r="BS148" s="30" t="s">
        <v>3773</v>
      </c>
      <c r="BT148">
        <f ca="1">+OFFSET(b!$F$3,BQ148,$BT$52)</f>
        <v>248485</v>
      </c>
    </row>
    <row r="149" spans="3:72">
      <c r="C149">
        <f t="shared" si="18"/>
        <v>96</v>
      </c>
      <c r="E149" s="30" t="s">
        <v>2984</v>
      </c>
      <c r="F149" s="30" t="s">
        <v>3529</v>
      </c>
      <c r="G149">
        <f ca="1">+IF(BD149="OKOK",OFFSET(b!$F$3,C149,$G$52),NA())</f>
        <v>26</v>
      </c>
      <c r="T149" t="s">
        <v>1193</v>
      </c>
      <c r="U149" t="s">
        <v>3572</v>
      </c>
      <c r="V149">
        <f t="shared" ca="1" si="13"/>
        <v>22</v>
      </c>
      <c r="AA149">
        <f t="shared" si="19"/>
        <v>96</v>
      </c>
      <c r="AB149" s="30" t="s">
        <v>2984</v>
      </c>
      <c r="AC149" s="30" t="s">
        <v>3529</v>
      </c>
      <c r="AD149">
        <f ca="1">+IF(BD149="OKOK",OFFSET(b!$F$3,AA149,$AD$52),NA())</f>
        <v>2437981</v>
      </c>
      <c r="AP149" t="s">
        <v>1193</v>
      </c>
      <c r="AQ149" t="s">
        <v>3572</v>
      </c>
      <c r="AR149">
        <f t="shared" ca="1" si="14"/>
        <v>701094</v>
      </c>
      <c r="AX149" t="s">
        <v>0</v>
      </c>
      <c r="AY149" t="s">
        <v>2984</v>
      </c>
      <c r="AZ149" t="s">
        <v>3529</v>
      </c>
      <c r="BA149">
        <v>0</v>
      </c>
      <c r="BB149" s="93" t="str">
        <f t="shared" si="15"/>
        <v>OK</v>
      </c>
      <c r="BC149" t="str">
        <f t="shared" si="16"/>
        <v>OK</v>
      </c>
      <c r="BD149" t="str">
        <f t="shared" si="17"/>
        <v>OKOK</v>
      </c>
      <c r="BH149">
        <f t="shared" si="20"/>
        <v>96</v>
      </c>
      <c r="BJ149" s="30" t="s">
        <v>2984</v>
      </c>
      <c r="BK149" s="30" t="s">
        <v>3529</v>
      </c>
      <c r="BL149">
        <f ca="1">+OFFSET(b!$F$3,BH149,$BL$52)</f>
        <v>26</v>
      </c>
      <c r="BQ149">
        <f t="shared" si="21"/>
        <v>96</v>
      </c>
      <c r="BR149" s="30" t="s">
        <v>2984</v>
      </c>
      <c r="BS149" s="30" t="s">
        <v>3529</v>
      </c>
      <c r="BT149">
        <f ca="1">+OFFSET(b!$F$3,BQ149,$BT$52)</f>
        <v>2437981</v>
      </c>
    </row>
    <row r="150" spans="3:72">
      <c r="C150">
        <f t="shared" si="18"/>
        <v>97</v>
      </c>
      <c r="E150" s="30" t="s">
        <v>2985</v>
      </c>
      <c r="F150" s="30" t="s">
        <v>3774</v>
      </c>
      <c r="G150">
        <f ca="1">+IF(BD150="OKOK",OFFSET(b!$F$3,C150,$G$52),NA())</f>
        <v>9</v>
      </c>
      <c r="T150" t="s">
        <v>1197</v>
      </c>
      <c r="U150" t="s">
        <v>3573</v>
      </c>
      <c r="V150">
        <f t="shared" ca="1" si="13"/>
        <v>11</v>
      </c>
      <c r="AA150">
        <f t="shared" si="19"/>
        <v>97</v>
      </c>
      <c r="AB150" s="30" t="s">
        <v>2985</v>
      </c>
      <c r="AC150" s="30" t="s">
        <v>3774</v>
      </c>
      <c r="AD150">
        <f ca="1">+IF(BD150="OKOK",OFFSET(b!$F$3,AA150,$AD$52),NA())</f>
        <v>355004</v>
      </c>
      <c r="AP150" t="s">
        <v>1197</v>
      </c>
      <c r="AQ150" t="s">
        <v>3573</v>
      </c>
      <c r="AR150">
        <f t="shared" ca="1" si="14"/>
        <v>295800</v>
      </c>
      <c r="AX150" t="s">
        <v>0</v>
      </c>
      <c r="AY150" t="s">
        <v>2985</v>
      </c>
      <c r="AZ150" t="s">
        <v>3774</v>
      </c>
      <c r="BA150">
        <v>0</v>
      </c>
      <c r="BB150" s="93" t="str">
        <f t="shared" si="15"/>
        <v>OK</v>
      </c>
      <c r="BC150" t="str">
        <f t="shared" si="16"/>
        <v>OK</v>
      </c>
      <c r="BD150" t="str">
        <f t="shared" si="17"/>
        <v>OKOK</v>
      </c>
      <c r="BH150">
        <f t="shared" si="20"/>
        <v>97</v>
      </c>
      <c r="BJ150" s="30" t="s">
        <v>2985</v>
      </c>
      <c r="BK150" s="30" t="s">
        <v>3774</v>
      </c>
      <c r="BL150">
        <f ca="1">+OFFSET(b!$F$3,BH150,$BL$52)</f>
        <v>9</v>
      </c>
      <c r="BQ150">
        <f t="shared" si="21"/>
        <v>97</v>
      </c>
      <c r="BR150" s="30" t="s">
        <v>2985</v>
      </c>
      <c r="BS150" s="30" t="s">
        <v>3774</v>
      </c>
      <c r="BT150">
        <f ca="1">+OFFSET(b!$F$3,BQ150,$BT$52)</f>
        <v>355004</v>
      </c>
    </row>
    <row r="151" spans="3:72">
      <c r="C151">
        <f t="shared" si="18"/>
        <v>98</v>
      </c>
      <c r="E151" s="30" t="s">
        <v>2986</v>
      </c>
      <c r="F151" s="30" t="s">
        <v>3775</v>
      </c>
      <c r="G151">
        <f ca="1">+IF(BD151="OKOK",OFFSET(b!$F$3,C151,$G$52),NA())</f>
        <v>8</v>
      </c>
      <c r="T151" t="s">
        <v>1199</v>
      </c>
      <c r="U151" t="s">
        <v>3574</v>
      </c>
      <c r="V151">
        <f t="shared" ca="1" si="13"/>
        <v>5</v>
      </c>
      <c r="AA151">
        <f t="shared" si="19"/>
        <v>98</v>
      </c>
      <c r="AB151" s="30" t="s">
        <v>2986</v>
      </c>
      <c r="AC151" s="30" t="s">
        <v>3775</v>
      </c>
      <c r="AD151">
        <f ca="1">+IF(BD151="OKOK",OFFSET(b!$F$3,AA151,$AD$52),NA())</f>
        <v>1473888</v>
      </c>
      <c r="AP151" t="s">
        <v>1199</v>
      </c>
      <c r="AQ151" t="s">
        <v>3574</v>
      </c>
      <c r="AR151">
        <f t="shared" ca="1" si="14"/>
        <v>168988</v>
      </c>
      <c r="AX151" t="s">
        <v>0</v>
      </c>
      <c r="AY151" t="s">
        <v>2986</v>
      </c>
      <c r="AZ151" t="s">
        <v>3775</v>
      </c>
      <c r="BA151">
        <v>0</v>
      </c>
      <c r="BB151" s="93" t="str">
        <f t="shared" si="15"/>
        <v>OK</v>
      </c>
      <c r="BC151" t="str">
        <f t="shared" si="16"/>
        <v>OK</v>
      </c>
      <c r="BD151" t="str">
        <f t="shared" si="17"/>
        <v>OKOK</v>
      </c>
      <c r="BH151">
        <f t="shared" si="20"/>
        <v>98</v>
      </c>
      <c r="BJ151" s="30" t="s">
        <v>2986</v>
      </c>
      <c r="BK151" s="30" t="s">
        <v>3775</v>
      </c>
      <c r="BL151">
        <f ca="1">+OFFSET(b!$F$3,BH151,$BL$52)</f>
        <v>8</v>
      </c>
      <c r="BQ151">
        <f t="shared" si="21"/>
        <v>98</v>
      </c>
      <c r="BR151" s="30" t="s">
        <v>2986</v>
      </c>
      <c r="BS151" s="30" t="s">
        <v>3775</v>
      </c>
      <c r="BT151">
        <f ca="1">+OFFSET(b!$F$3,BQ151,$BT$52)</f>
        <v>1473888</v>
      </c>
    </row>
    <row r="152" spans="3:72">
      <c r="C152">
        <f t="shared" si="18"/>
        <v>99</v>
      </c>
      <c r="E152" s="30" t="s">
        <v>2987</v>
      </c>
      <c r="F152" s="30" t="s">
        <v>3776</v>
      </c>
      <c r="G152">
        <f ca="1">+IF(BD152="OKOK",OFFSET(b!$F$3,C152,$G$52),NA())</f>
        <v>15</v>
      </c>
      <c r="T152" t="s">
        <v>3011</v>
      </c>
      <c r="U152" t="s">
        <v>3575</v>
      </c>
      <c r="V152">
        <f t="shared" ca="1" si="13"/>
        <v>25</v>
      </c>
      <c r="AA152">
        <f t="shared" si="19"/>
        <v>99</v>
      </c>
      <c r="AB152" s="30" t="s">
        <v>2987</v>
      </c>
      <c r="AC152" s="30" t="s">
        <v>3776</v>
      </c>
      <c r="AD152">
        <f ca="1">+IF(BD152="OKOK",OFFSET(b!$F$3,AA152,$AD$52),NA())</f>
        <v>1000842</v>
      </c>
      <c r="AP152" t="s">
        <v>3011</v>
      </c>
      <c r="AQ152" t="s">
        <v>3575</v>
      </c>
      <c r="AR152">
        <f t="shared" ca="1" si="14"/>
        <v>3192641</v>
      </c>
      <c r="AX152" t="s">
        <v>0</v>
      </c>
      <c r="AY152" t="s">
        <v>2987</v>
      </c>
      <c r="AZ152" t="s">
        <v>3776</v>
      </c>
      <c r="BA152">
        <v>0</v>
      </c>
      <c r="BB152" s="93" t="str">
        <f t="shared" si="15"/>
        <v>OK</v>
      </c>
      <c r="BC152" t="str">
        <f t="shared" si="16"/>
        <v>OK</v>
      </c>
      <c r="BD152" t="str">
        <f t="shared" si="17"/>
        <v>OKOK</v>
      </c>
      <c r="BH152">
        <f t="shared" si="20"/>
        <v>99</v>
      </c>
      <c r="BJ152" s="30" t="s">
        <v>2987</v>
      </c>
      <c r="BK152" s="30" t="s">
        <v>3776</v>
      </c>
      <c r="BL152">
        <f ca="1">+OFFSET(b!$F$3,BH152,$BL$52)</f>
        <v>15</v>
      </c>
      <c r="BQ152">
        <f t="shared" si="21"/>
        <v>99</v>
      </c>
      <c r="BR152" s="30" t="s">
        <v>2987</v>
      </c>
      <c r="BS152" s="30" t="s">
        <v>3776</v>
      </c>
      <c r="BT152">
        <f ca="1">+OFFSET(b!$F$3,BQ152,$BT$52)</f>
        <v>1000842</v>
      </c>
    </row>
    <row r="153" spans="3:72">
      <c r="C153">
        <f t="shared" si="18"/>
        <v>100</v>
      </c>
      <c r="E153" s="30" t="s">
        <v>176</v>
      </c>
      <c r="F153" s="30" t="s">
        <v>3777</v>
      </c>
      <c r="G153">
        <f ca="1">+IF(BD153="OKOK",OFFSET(b!$F$3,C153,$G$52),NA())</f>
        <v>69</v>
      </c>
      <c r="T153" t="s">
        <v>300</v>
      </c>
      <c r="U153" t="s">
        <v>3576</v>
      </c>
      <c r="V153" t="e">
        <f t="shared" ca="1" si="13"/>
        <v>#N/A</v>
      </c>
      <c r="AA153">
        <f t="shared" si="19"/>
        <v>100</v>
      </c>
      <c r="AB153" s="30" t="s">
        <v>176</v>
      </c>
      <c r="AC153" s="30" t="s">
        <v>3777</v>
      </c>
      <c r="AD153">
        <f ca="1">+IF(BD153="OKOK",OFFSET(b!$F$3,AA153,$AD$52),NA())</f>
        <v>3585020</v>
      </c>
      <c r="AP153" t="s">
        <v>300</v>
      </c>
      <c r="AQ153" t="s">
        <v>3576</v>
      </c>
      <c r="AR153" t="e">
        <f t="shared" ca="1" si="14"/>
        <v>#N/A</v>
      </c>
      <c r="AX153" t="s">
        <v>1</v>
      </c>
      <c r="AY153" t="s">
        <v>176</v>
      </c>
      <c r="AZ153" t="s">
        <v>3777</v>
      </c>
      <c r="BA153">
        <v>166756</v>
      </c>
      <c r="BB153" s="93" t="str">
        <f t="shared" si="15"/>
        <v>OK</v>
      </c>
      <c r="BC153" t="str">
        <f t="shared" si="16"/>
        <v>OK</v>
      </c>
      <c r="BD153" t="str">
        <f t="shared" si="17"/>
        <v>OKOK</v>
      </c>
      <c r="BH153">
        <f t="shared" si="20"/>
        <v>100</v>
      </c>
      <c r="BJ153" s="30" t="s">
        <v>176</v>
      </c>
      <c r="BK153" s="30" t="s">
        <v>3777</v>
      </c>
      <c r="BL153">
        <f ca="1">+OFFSET(b!$F$3,BH153,$BL$52)</f>
        <v>69</v>
      </c>
      <c r="BQ153">
        <f t="shared" si="21"/>
        <v>100</v>
      </c>
      <c r="BR153" s="30" t="s">
        <v>176</v>
      </c>
      <c r="BS153" s="30" t="s">
        <v>3777</v>
      </c>
      <c r="BT153">
        <f ca="1">+OFFSET(b!$F$3,BQ153,$BT$52)</f>
        <v>3585020</v>
      </c>
    </row>
    <row r="154" spans="3:72">
      <c r="C154">
        <f t="shared" si="18"/>
        <v>101</v>
      </c>
      <c r="E154" s="30" t="s">
        <v>187</v>
      </c>
      <c r="F154" s="30" t="s">
        <v>3778</v>
      </c>
      <c r="G154">
        <f ca="1">+IF(BD154="OKOK",OFFSET(b!$F$3,C154,$G$52),NA())</f>
        <v>5</v>
      </c>
      <c r="T154" t="s">
        <v>111</v>
      </c>
      <c r="U154" t="s">
        <v>3577</v>
      </c>
      <c r="V154">
        <f t="shared" ca="1" si="13"/>
        <v>22</v>
      </c>
      <c r="AA154">
        <f t="shared" si="19"/>
        <v>101</v>
      </c>
      <c r="AB154" s="30" t="s">
        <v>187</v>
      </c>
      <c r="AC154" s="30" t="s">
        <v>3778</v>
      </c>
      <c r="AD154">
        <f ca="1">+IF(BD154="OKOK",OFFSET(b!$F$3,AA154,$AD$52),NA())</f>
        <v>271721</v>
      </c>
      <c r="AP154" t="s">
        <v>111</v>
      </c>
      <c r="AQ154" t="s">
        <v>3577</v>
      </c>
      <c r="AR154">
        <f t="shared" ca="1" si="14"/>
        <v>1435247</v>
      </c>
      <c r="AX154" t="s">
        <v>1</v>
      </c>
      <c r="AY154" t="s">
        <v>187</v>
      </c>
      <c r="AZ154" t="s">
        <v>3778</v>
      </c>
      <c r="BA154">
        <v>12796</v>
      </c>
      <c r="BB154" s="93" t="str">
        <f t="shared" si="15"/>
        <v>OK</v>
      </c>
      <c r="BC154" t="str">
        <f t="shared" si="16"/>
        <v>OK</v>
      </c>
      <c r="BD154" t="str">
        <f t="shared" si="17"/>
        <v>OKOK</v>
      </c>
      <c r="BH154">
        <f t="shared" si="20"/>
        <v>101</v>
      </c>
      <c r="BJ154" s="30" t="s">
        <v>187</v>
      </c>
      <c r="BK154" s="30" t="s">
        <v>3778</v>
      </c>
      <c r="BL154">
        <f ca="1">+OFFSET(b!$F$3,BH154,$BL$52)</f>
        <v>5</v>
      </c>
      <c r="BQ154">
        <f t="shared" si="21"/>
        <v>101</v>
      </c>
      <c r="BR154" s="30" t="s">
        <v>187</v>
      </c>
      <c r="BS154" s="30" t="s">
        <v>3778</v>
      </c>
      <c r="BT154">
        <f ca="1">+OFFSET(b!$F$3,BQ154,$BT$52)</f>
        <v>271721</v>
      </c>
    </row>
    <row r="155" spans="3:72">
      <c r="C155">
        <f t="shared" si="18"/>
        <v>102</v>
      </c>
      <c r="E155" s="30" t="s">
        <v>2988</v>
      </c>
      <c r="F155" s="30" t="s">
        <v>3779</v>
      </c>
      <c r="G155">
        <f ca="1">+IF(BD155="OKOK",OFFSET(b!$F$3,C155,$G$52),NA())</f>
        <v>6</v>
      </c>
      <c r="T155" t="s">
        <v>307</v>
      </c>
      <c r="U155" t="s">
        <v>3578</v>
      </c>
      <c r="V155">
        <f t="shared" ca="1" si="13"/>
        <v>20</v>
      </c>
      <c r="AA155">
        <f t="shared" si="19"/>
        <v>102</v>
      </c>
      <c r="AB155" s="30" t="s">
        <v>2988</v>
      </c>
      <c r="AC155" s="30" t="s">
        <v>3779</v>
      </c>
      <c r="AD155">
        <f ca="1">+IF(BD155="OKOK",OFFSET(b!$F$3,AA155,$AD$52),NA())</f>
        <v>225152</v>
      </c>
      <c r="AP155" t="s">
        <v>307</v>
      </c>
      <c r="AQ155" t="s">
        <v>3578</v>
      </c>
      <c r="AR155">
        <f t="shared" ca="1" si="14"/>
        <v>859977</v>
      </c>
      <c r="AX155" t="s">
        <v>1</v>
      </c>
      <c r="AY155" t="s">
        <v>2988</v>
      </c>
      <c r="AZ155" t="s">
        <v>3779</v>
      </c>
      <c r="BA155">
        <v>7898</v>
      </c>
      <c r="BB155" s="93" t="str">
        <f t="shared" si="15"/>
        <v>OK</v>
      </c>
      <c r="BC155" t="str">
        <f t="shared" si="16"/>
        <v>OK</v>
      </c>
      <c r="BD155" t="str">
        <f t="shared" si="17"/>
        <v>OKOK</v>
      </c>
      <c r="BH155">
        <f t="shared" si="20"/>
        <v>102</v>
      </c>
      <c r="BJ155" s="30" t="s">
        <v>2988</v>
      </c>
      <c r="BK155" s="30" t="s">
        <v>3779</v>
      </c>
      <c r="BL155">
        <f ca="1">+OFFSET(b!$F$3,BH155,$BL$52)</f>
        <v>6</v>
      </c>
      <c r="BQ155">
        <f t="shared" si="21"/>
        <v>102</v>
      </c>
      <c r="BR155" s="30" t="s">
        <v>2988</v>
      </c>
      <c r="BS155" s="30" t="s">
        <v>3779</v>
      </c>
      <c r="BT155">
        <f ca="1">+OFFSET(b!$F$3,BQ155,$BT$52)</f>
        <v>225152</v>
      </c>
    </row>
    <row r="156" spans="3:72">
      <c r="C156">
        <f t="shared" si="18"/>
        <v>103</v>
      </c>
      <c r="E156" s="30" t="s">
        <v>180</v>
      </c>
      <c r="F156" s="30" t="s">
        <v>3780</v>
      </c>
      <c r="G156">
        <f ca="1">+IF(BD156="OKOK",OFFSET(b!$F$3,C156,$G$52),NA())</f>
        <v>14</v>
      </c>
      <c r="T156" t="s">
        <v>311</v>
      </c>
      <c r="U156" t="s">
        <v>3579</v>
      </c>
      <c r="V156">
        <f t="shared" ca="1" si="13"/>
        <v>5</v>
      </c>
      <c r="AA156">
        <f t="shared" si="19"/>
        <v>103</v>
      </c>
      <c r="AB156" s="30" t="s">
        <v>180</v>
      </c>
      <c r="AC156" s="30" t="s">
        <v>3780</v>
      </c>
      <c r="AD156">
        <f ca="1">+IF(BD156="OKOK",OFFSET(b!$F$3,AA156,$AD$52),NA())</f>
        <v>560848</v>
      </c>
      <c r="AP156" t="s">
        <v>311</v>
      </c>
      <c r="AQ156" t="s">
        <v>3579</v>
      </c>
      <c r="AR156">
        <f t="shared" ca="1" si="14"/>
        <v>222712</v>
      </c>
      <c r="AX156" t="s">
        <v>1</v>
      </c>
      <c r="AY156" t="s">
        <v>180</v>
      </c>
      <c r="AZ156" t="s">
        <v>3780</v>
      </c>
      <c r="BA156">
        <v>37636</v>
      </c>
      <c r="BB156" s="93" t="str">
        <f t="shared" si="15"/>
        <v>OK</v>
      </c>
      <c r="BC156" t="str">
        <f t="shared" si="16"/>
        <v>OK</v>
      </c>
      <c r="BD156" t="str">
        <f t="shared" si="17"/>
        <v>OKOK</v>
      </c>
      <c r="BH156">
        <f t="shared" si="20"/>
        <v>103</v>
      </c>
      <c r="BJ156" s="30" t="s">
        <v>180</v>
      </c>
      <c r="BK156" s="30" t="s">
        <v>3780</v>
      </c>
      <c r="BL156">
        <f ca="1">+OFFSET(b!$F$3,BH156,$BL$52)</f>
        <v>14</v>
      </c>
      <c r="BQ156">
        <f t="shared" si="21"/>
        <v>103</v>
      </c>
      <c r="BR156" s="30" t="s">
        <v>180</v>
      </c>
      <c r="BS156" s="30" t="s">
        <v>3780</v>
      </c>
      <c r="BT156">
        <f ca="1">+OFFSET(b!$F$3,BQ156,$BT$52)</f>
        <v>560848</v>
      </c>
    </row>
    <row r="157" spans="3:72">
      <c r="C157">
        <f t="shared" si="18"/>
        <v>104</v>
      </c>
      <c r="E157" s="30" t="s">
        <v>184</v>
      </c>
      <c r="F157" s="30" t="s">
        <v>3781</v>
      </c>
      <c r="G157">
        <f ca="1">+IF(BD157="OKOK",OFFSET(b!$F$3,C157,$G$52),NA())</f>
        <v>6</v>
      </c>
      <c r="T157" t="s">
        <v>312</v>
      </c>
      <c r="U157" t="s">
        <v>3580</v>
      </c>
      <c r="V157">
        <f t="shared" ca="1" si="13"/>
        <v>6</v>
      </c>
      <c r="AA157">
        <f t="shared" si="19"/>
        <v>104</v>
      </c>
      <c r="AB157" s="30" t="s">
        <v>184</v>
      </c>
      <c r="AC157" s="30" t="s">
        <v>3781</v>
      </c>
      <c r="AD157">
        <f ca="1">+IF(BD157="OKOK",OFFSET(b!$F$3,AA157,$AD$52),NA())</f>
        <v>163064</v>
      </c>
      <c r="AP157" t="s">
        <v>312</v>
      </c>
      <c r="AQ157" t="s">
        <v>3580</v>
      </c>
      <c r="AR157">
        <f t="shared" ca="1" si="14"/>
        <v>223176</v>
      </c>
      <c r="AX157" t="s">
        <v>1</v>
      </c>
      <c r="AY157" t="s">
        <v>184</v>
      </c>
      <c r="AZ157" t="s">
        <v>3781</v>
      </c>
      <c r="BA157">
        <v>7563</v>
      </c>
      <c r="BB157" s="93" t="str">
        <f t="shared" si="15"/>
        <v>OK</v>
      </c>
      <c r="BC157" t="str">
        <f t="shared" si="16"/>
        <v>OK</v>
      </c>
      <c r="BD157" t="str">
        <f t="shared" si="17"/>
        <v>OKOK</v>
      </c>
      <c r="BH157">
        <f t="shared" si="20"/>
        <v>104</v>
      </c>
      <c r="BJ157" s="30" t="s">
        <v>184</v>
      </c>
      <c r="BK157" s="30" t="s">
        <v>3781</v>
      </c>
      <c r="BL157">
        <f ca="1">+OFFSET(b!$F$3,BH157,$BL$52)</f>
        <v>6</v>
      </c>
      <c r="BQ157">
        <f t="shared" si="21"/>
        <v>104</v>
      </c>
      <c r="BR157" s="30" t="s">
        <v>184</v>
      </c>
      <c r="BS157" s="30" t="s">
        <v>3781</v>
      </c>
      <c r="BT157">
        <f ca="1">+OFFSET(b!$F$3,BQ157,$BT$52)</f>
        <v>163064</v>
      </c>
    </row>
    <row r="158" spans="3:72">
      <c r="C158">
        <f t="shared" si="18"/>
        <v>105</v>
      </c>
      <c r="E158" s="30" t="s">
        <v>194</v>
      </c>
      <c r="F158" s="30" t="s">
        <v>3782</v>
      </c>
      <c r="G158">
        <f ca="1">+IF(BD158="OKOK",OFFSET(b!$F$3,C158,$G$52),NA())</f>
        <v>3</v>
      </c>
      <c r="T158" t="s">
        <v>310</v>
      </c>
      <c r="U158" t="s">
        <v>3581</v>
      </c>
      <c r="V158">
        <f t="shared" ca="1" si="13"/>
        <v>7</v>
      </c>
      <c r="AA158">
        <f t="shared" si="19"/>
        <v>105</v>
      </c>
      <c r="AB158" s="30" t="s">
        <v>194</v>
      </c>
      <c r="AC158" s="30" t="s">
        <v>3782</v>
      </c>
      <c r="AD158">
        <f ca="1">+IF(BD158="OKOK",OFFSET(b!$F$3,AA158,$AD$52),NA())</f>
        <v>111759</v>
      </c>
      <c r="AP158" t="s">
        <v>310</v>
      </c>
      <c r="AQ158" t="s">
        <v>3581</v>
      </c>
      <c r="AR158">
        <f t="shared" ca="1" si="14"/>
        <v>305953</v>
      </c>
      <c r="AX158" t="s">
        <v>1</v>
      </c>
      <c r="AY158" t="s">
        <v>194</v>
      </c>
      <c r="AZ158" t="s">
        <v>3782</v>
      </c>
      <c r="BA158">
        <v>4760</v>
      </c>
      <c r="BB158" s="93" t="str">
        <f t="shared" si="15"/>
        <v>OK</v>
      </c>
      <c r="BC158" t="str">
        <f t="shared" si="16"/>
        <v>OK</v>
      </c>
      <c r="BD158" t="str">
        <f t="shared" si="17"/>
        <v>OKOK</v>
      </c>
      <c r="BH158">
        <f t="shared" si="20"/>
        <v>105</v>
      </c>
      <c r="BJ158" s="30" t="s">
        <v>194</v>
      </c>
      <c r="BK158" s="30" t="s">
        <v>3782</v>
      </c>
      <c r="BL158">
        <f ca="1">+OFFSET(b!$F$3,BH158,$BL$52)</f>
        <v>3</v>
      </c>
      <c r="BQ158">
        <f t="shared" si="21"/>
        <v>105</v>
      </c>
      <c r="BR158" s="30" t="s">
        <v>194</v>
      </c>
      <c r="BS158" s="30" t="s">
        <v>3782</v>
      </c>
      <c r="BT158">
        <f ca="1">+OFFSET(b!$F$3,BQ158,$BT$52)</f>
        <v>111759</v>
      </c>
    </row>
    <row r="159" spans="3:72">
      <c r="C159">
        <f t="shared" si="18"/>
        <v>106</v>
      </c>
      <c r="E159" s="30" t="s">
        <v>190</v>
      </c>
      <c r="F159" s="30" t="s">
        <v>3534</v>
      </c>
      <c r="G159">
        <f ca="1">+IF(BD159="OKOK",OFFSET(b!$F$3,C159,$G$52),NA())</f>
        <v>5</v>
      </c>
      <c r="T159" t="s">
        <v>303</v>
      </c>
      <c r="U159" t="s">
        <v>3582</v>
      </c>
      <c r="V159" t="e">
        <f t="shared" ca="1" si="13"/>
        <v>#N/A</v>
      </c>
      <c r="AA159">
        <f t="shared" si="19"/>
        <v>106</v>
      </c>
      <c r="AB159" s="30" t="s">
        <v>190</v>
      </c>
      <c r="AC159" s="30" t="s">
        <v>3534</v>
      </c>
      <c r="AD159">
        <f ca="1">+IF(BD159="OKOK",OFFSET(b!$F$3,AA159,$AD$52),NA())</f>
        <v>228036</v>
      </c>
      <c r="AP159" t="s">
        <v>303</v>
      </c>
      <c r="AQ159" t="s">
        <v>3582</v>
      </c>
      <c r="AR159" t="e">
        <f t="shared" ca="1" si="14"/>
        <v>#N/A</v>
      </c>
      <c r="AX159" t="s">
        <v>1</v>
      </c>
      <c r="AY159" t="s">
        <v>190</v>
      </c>
      <c r="AZ159" t="s">
        <v>3534</v>
      </c>
      <c r="BA159">
        <v>12640</v>
      </c>
      <c r="BB159" s="93" t="str">
        <f t="shared" si="15"/>
        <v>OK</v>
      </c>
      <c r="BC159" t="str">
        <f t="shared" si="16"/>
        <v>OK</v>
      </c>
      <c r="BD159" t="str">
        <f t="shared" si="17"/>
        <v>OKOK</v>
      </c>
      <c r="BH159">
        <f t="shared" si="20"/>
        <v>106</v>
      </c>
      <c r="BJ159" s="30" t="s">
        <v>190</v>
      </c>
      <c r="BK159" s="30" t="s">
        <v>3534</v>
      </c>
      <c r="BL159">
        <f ca="1">+OFFSET(b!$F$3,BH159,$BL$52)</f>
        <v>5</v>
      </c>
      <c r="BQ159">
        <f t="shared" si="21"/>
        <v>106</v>
      </c>
      <c r="BR159" s="30" t="s">
        <v>190</v>
      </c>
      <c r="BS159" s="30" t="s">
        <v>3534</v>
      </c>
      <c r="BT159">
        <f ca="1">+OFFSET(b!$F$3,BQ159,$BT$52)</f>
        <v>228036</v>
      </c>
    </row>
    <row r="160" spans="3:72">
      <c r="C160">
        <f t="shared" si="18"/>
        <v>107</v>
      </c>
      <c r="E160" s="30" t="s">
        <v>183</v>
      </c>
      <c r="F160" s="30" t="s">
        <v>3783</v>
      </c>
      <c r="G160">
        <f ca="1">+IF(BD160="OKOK",OFFSET(b!$F$3,C160,$G$52),NA())</f>
        <v>3</v>
      </c>
      <c r="T160" t="s">
        <v>333</v>
      </c>
      <c r="U160" t="s">
        <v>3418</v>
      </c>
      <c r="V160">
        <f t="shared" ca="1" si="13"/>
        <v>25</v>
      </c>
      <c r="AA160">
        <f t="shared" si="19"/>
        <v>107</v>
      </c>
      <c r="AB160" s="30" t="s">
        <v>183</v>
      </c>
      <c r="AC160" s="30" t="s">
        <v>3783</v>
      </c>
      <c r="AD160">
        <f ca="1">+IF(BD160="OKOK",OFFSET(b!$F$3,AA160,$AD$52),NA())</f>
        <v>261026</v>
      </c>
      <c r="AP160" t="s">
        <v>333</v>
      </c>
      <c r="AQ160" t="s">
        <v>3418</v>
      </c>
      <c r="AR160">
        <f t="shared" ca="1" si="14"/>
        <v>264417</v>
      </c>
      <c r="AX160" t="s">
        <v>1</v>
      </c>
      <c r="AY160" t="s">
        <v>183</v>
      </c>
      <c r="AZ160" t="s">
        <v>3783</v>
      </c>
      <c r="BA160">
        <v>9858</v>
      </c>
      <c r="BB160" s="93" t="str">
        <f t="shared" si="15"/>
        <v>OK</v>
      </c>
      <c r="BC160" t="str">
        <f t="shared" si="16"/>
        <v>OK</v>
      </c>
      <c r="BD160" t="str">
        <f t="shared" si="17"/>
        <v>OKOK</v>
      </c>
      <c r="BH160">
        <f t="shared" si="20"/>
        <v>107</v>
      </c>
      <c r="BJ160" s="30" t="s">
        <v>183</v>
      </c>
      <c r="BK160" s="30" t="s">
        <v>3783</v>
      </c>
      <c r="BL160">
        <f ca="1">+OFFSET(b!$F$3,BH160,$BL$52)</f>
        <v>3</v>
      </c>
      <c r="BQ160">
        <f t="shared" si="21"/>
        <v>107</v>
      </c>
      <c r="BR160" s="30" t="s">
        <v>183</v>
      </c>
      <c r="BS160" s="30" t="s">
        <v>3783</v>
      </c>
      <c r="BT160">
        <f ca="1">+OFFSET(b!$F$3,BQ160,$BT$52)</f>
        <v>261026</v>
      </c>
    </row>
    <row r="161" spans="3:72">
      <c r="C161">
        <f t="shared" si="18"/>
        <v>108</v>
      </c>
      <c r="E161" s="30" t="s">
        <v>177</v>
      </c>
      <c r="F161" s="30" t="s">
        <v>3784</v>
      </c>
      <c r="G161">
        <f ca="1">+IF(BD161="OKOK",OFFSET(b!$F$3,C161,$G$52),NA())</f>
        <v>14</v>
      </c>
      <c r="T161" t="s">
        <v>3026</v>
      </c>
      <c r="U161" t="s">
        <v>3583</v>
      </c>
      <c r="V161">
        <f t="shared" ca="1" si="13"/>
        <v>51</v>
      </c>
      <c r="AA161">
        <f t="shared" si="19"/>
        <v>108</v>
      </c>
      <c r="AB161" s="30" t="s">
        <v>177</v>
      </c>
      <c r="AC161" s="30" t="s">
        <v>3784</v>
      </c>
      <c r="AD161">
        <f ca="1">+IF(BD161="OKOK",OFFSET(b!$F$3,AA161,$AD$52),NA())</f>
        <v>709639</v>
      </c>
      <c r="AP161" t="s">
        <v>3026</v>
      </c>
      <c r="AQ161" t="s">
        <v>3583</v>
      </c>
      <c r="AR161">
        <f t="shared" ca="1" si="14"/>
        <v>2708021</v>
      </c>
      <c r="AX161" t="s">
        <v>1</v>
      </c>
      <c r="AY161" t="s">
        <v>177</v>
      </c>
      <c r="AZ161" t="s">
        <v>3784</v>
      </c>
      <c r="BA161">
        <v>28693</v>
      </c>
      <c r="BB161" s="93" t="str">
        <f t="shared" si="15"/>
        <v>OK</v>
      </c>
      <c r="BC161" t="str">
        <f t="shared" si="16"/>
        <v>OK</v>
      </c>
      <c r="BD161" t="str">
        <f t="shared" si="17"/>
        <v>OKOK</v>
      </c>
      <c r="BH161">
        <f t="shared" si="20"/>
        <v>108</v>
      </c>
      <c r="BJ161" s="30" t="s">
        <v>177</v>
      </c>
      <c r="BK161" s="30" t="s">
        <v>3784</v>
      </c>
      <c r="BL161">
        <f ca="1">+OFFSET(b!$F$3,BH161,$BL$52)</f>
        <v>14</v>
      </c>
      <c r="BQ161">
        <f t="shared" si="21"/>
        <v>108</v>
      </c>
      <c r="BR161" s="30" t="s">
        <v>177</v>
      </c>
      <c r="BS161" s="30" t="s">
        <v>3784</v>
      </c>
      <c r="BT161">
        <f ca="1">+OFFSET(b!$F$3,BQ161,$BT$52)</f>
        <v>709639</v>
      </c>
    </row>
    <row r="162" spans="3:72">
      <c r="C162">
        <f t="shared" si="18"/>
        <v>109</v>
      </c>
      <c r="E162" s="30" t="s">
        <v>186</v>
      </c>
      <c r="F162" s="30" t="s">
        <v>3785</v>
      </c>
      <c r="G162">
        <f ca="1">+IF(BD162="OKOK",OFFSET(b!$F$3,C162,$G$52),NA())</f>
        <v>2</v>
      </c>
      <c r="T162" t="s">
        <v>440</v>
      </c>
      <c r="U162" t="s">
        <v>3584</v>
      </c>
      <c r="V162">
        <f t="shared" ca="1" si="13"/>
        <v>19</v>
      </c>
      <c r="AA162">
        <f t="shared" si="19"/>
        <v>109</v>
      </c>
      <c r="AB162" s="30" t="s">
        <v>186</v>
      </c>
      <c r="AC162" s="30" t="s">
        <v>3785</v>
      </c>
      <c r="AD162">
        <f ca="1">+IF(BD162="OKOK",OFFSET(b!$F$3,AA162,$AD$52),NA())</f>
        <v>156296</v>
      </c>
      <c r="AP162" t="s">
        <v>440</v>
      </c>
      <c r="AQ162" t="s">
        <v>3584</v>
      </c>
      <c r="AR162">
        <f t="shared" ca="1" si="14"/>
        <v>964260</v>
      </c>
      <c r="AX162" t="s">
        <v>1</v>
      </c>
      <c r="AY162" t="s">
        <v>186</v>
      </c>
      <c r="AZ162" t="s">
        <v>3785</v>
      </c>
      <c r="BA162">
        <v>7458</v>
      </c>
      <c r="BB162" s="93" t="str">
        <f t="shared" si="15"/>
        <v>OK</v>
      </c>
      <c r="BC162" t="str">
        <f t="shared" si="16"/>
        <v>OK</v>
      </c>
      <c r="BD162" t="str">
        <f t="shared" si="17"/>
        <v>OKOK</v>
      </c>
      <c r="BH162">
        <f t="shared" si="20"/>
        <v>109</v>
      </c>
      <c r="BJ162" s="30" t="s">
        <v>186</v>
      </c>
      <c r="BK162" s="30" t="s">
        <v>3785</v>
      </c>
      <c r="BL162">
        <f ca="1">+OFFSET(b!$F$3,BH162,$BL$52)</f>
        <v>2</v>
      </c>
      <c r="BQ162">
        <f t="shared" si="21"/>
        <v>109</v>
      </c>
      <c r="BR162" s="30" t="s">
        <v>186</v>
      </c>
      <c r="BS162" s="30" t="s">
        <v>3785</v>
      </c>
      <c r="BT162">
        <f ca="1">+OFFSET(b!$F$3,BQ162,$BT$52)</f>
        <v>156296</v>
      </c>
    </row>
    <row r="163" spans="3:72">
      <c r="C163">
        <f t="shared" si="18"/>
        <v>110</v>
      </c>
      <c r="E163" s="30" t="s">
        <v>196</v>
      </c>
      <c r="F163" s="30" t="s">
        <v>3535</v>
      </c>
      <c r="G163">
        <f ca="1">+IF(BD163="OKOK",OFFSET(b!$F$3,C163,$G$52),NA())</f>
        <v>3</v>
      </c>
      <c r="T163" t="s">
        <v>446</v>
      </c>
      <c r="U163" t="s">
        <v>3585</v>
      </c>
      <c r="V163">
        <f t="shared" ca="1" si="13"/>
        <v>11</v>
      </c>
      <c r="AA163">
        <f t="shared" si="19"/>
        <v>110</v>
      </c>
      <c r="AB163" s="30" t="s">
        <v>196</v>
      </c>
      <c r="AC163" s="30" t="s">
        <v>3535</v>
      </c>
      <c r="AD163">
        <f ca="1">+IF(BD163="OKOK",OFFSET(b!$F$3,AA163,$AD$52),NA())</f>
        <v>137684</v>
      </c>
      <c r="AP163" t="s">
        <v>446</v>
      </c>
      <c r="AQ163" t="s">
        <v>3585</v>
      </c>
      <c r="AR163">
        <f t="shared" ca="1" si="14"/>
        <v>608914</v>
      </c>
      <c r="AX163" t="s">
        <v>1</v>
      </c>
      <c r="AY163" t="s">
        <v>196</v>
      </c>
      <c r="AZ163" t="s">
        <v>3535</v>
      </c>
      <c r="BA163">
        <v>4590</v>
      </c>
      <c r="BB163" s="93" t="str">
        <f t="shared" si="15"/>
        <v>OK</v>
      </c>
      <c r="BC163" t="str">
        <f t="shared" si="16"/>
        <v>OK</v>
      </c>
      <c r="BD163" t="str">
        <f t="shared" si="17"/>
        <v>OKOK</v>
      </c>
      <c r="BH163">
        <f t="shared" si="20"/>
        <v>110</v>
      </c>
      <c r="BJ163" s="30" t="s">
        <v>196</v>
      </c>
      <c r="BK163" s="30" t="s">
        <v>3535</v>
      </c>
      <c r="BL163">
        <f ca="1">+OFFSET(b!$F$3,BH163,$BL$52)</f>
        <v>3</v>
      </c>
      <c r="BQ163">
        <f t="shared" si="21"/>
        <v>110</v>
      </c>
      <c r="BR163" s="30" t="s">
        <v>196</v>
      </c>
      <c r="BS163" s="30" t="s">
        <v>3535</v>
      </c>
      <c r="BT163">
        <f ca="1">+OFFSET(b!$F$3,BQ163,$BT$52)</f>
        <v>137684</v>
      </c>
    </row>
    <row r="164" spans="3:72">
      <c r="C164">
        <f t="shared" si="18"/>
        <v>111</v>
      </c>
      <c r="E164" s="30" t="s">
        <v>188</v>
      </c>
      <c r="F164" s="30" t="s">
        <v>3786</v>
      </c>
      <c r="G164">
        <f ca="1">+IF(BD164="OKOK",OFFSET(b!$F$3,C164,$G$52),NA())</f>
        <v>3</v>
      </c>
      <c r="T164" t="s">
        <v>453</v>
      </c>
      <c r="U164" t="s">
        <v>3586</v>
      </c>
      <c r="V164">
        <f t="shared" ca="1" si="13"/>
        <v>7</v>
      </c>
      <c r="AA164">
        <f t="shared" si="19"/>
        <v>111</v>
      </c>
      <c r="AB164" s="30" t="s">
        <v>188</v>
      </c>
      <c r="AC164" s="30" t="s">
        <v>3786</v>
      </c>
      <c r="AD164">
        <f ca="1">+IF(BD164="OKOK",OFFSET(b!$F$3,AA164,$AD$52),NA())</f>
        <v>273952</v>
      </c>
      <c r="AP164" t="s">
        <v>453</v>
      </c>
      <c r="AQ164" t="s">
        <v>3586</v>
      </c>
      <c r="AR164">
        <f t="shared" ca="1" si="14"/>
        <v>218506</v>
      </c>
      <c r="AX164" t="s">
        <v>1</v>
      </c>
      <c r="AY164" t="s">
        <v>188</v>
      </c>
      <c r="AZ164" t="s">
        <v>3786</v>
      </c>
      <c r="BA164">
        <v>12233</v>
      </c>
      <c r="BB164" s="93" t="str">
        <f t="shared" si="15"/>
        <v>OK</v>
      </c>
      <c r="BC164" t="str">
        <f t="shared" si="16"/>
        <v>OK</v>
      </c>
      <c r="BD164" t="str">
        <f t="shared" si="17"/>
        <v>OKOK</v>
      </c>
      <c r="BH164">
        <f t="shared" si="20"/>
        <v>111</v>
      </c>
      <c r="BJ164" s="30" t="s">
        <v>188</v>
      </c>
      <c r="BK164" s="30" t="s">
        <v>3786</v>
      </c>
      <c r="BL164">
        <f ca="1">+OFFSET(b!$F$3,BH164,$BL$52)</f>
        <v>3</v>
      </c>
      <c r="BQ164">
        <f t="shared" si="21"/>
        <v>111</v>
      </c>
      <c r="BR164" s="30" t="s">
        <v>188</v>
      </c>
      <c r="BS164" s="30" t="s">
        <v>3786</v>
      </c>
      <c r="BT164">
        <f ca="1">+OFFSET(b!$F$3,BQ164,$BT$52)</f>
        <v>273952</v>
      </c>
    </row>
    <row r="165" spans="3:72">
      <c r="C165">
        <f t="shared" si="18"/>
        <v>112</v>
      </c>
      <c r="E165" s="30" t="s">
        <v>182</v>
      </c>
      <c r="F165" s="30" t="s">
        <v>3787</v>
      </c>
      <c r="G165">
        <f ca="1">+IF(BD165="OKOK",OFFSET(b!$F$3,C165,$G$52),NA())</f>
        <v>5</v>
      </c>
      <c r="T165" t="s">
        <v>447</v>
      </c>
      <c r="U165" t="s">
        <v>3587</v>
      </c>
      <c r="V165">
        <f t="shared" ca="1" si="13"/>
        <v>9</v>
      </c>
      <c r="AA165">
        <f t="shared" si="19"/>
        <v>112</v>
      </c>
      <c r="AB165" s="30" t="s">
        <v>182</v>
      </c>
      <c r="AC165" s="30" t="s">
        <v>3787</v>
      </c>
      <c r="AD165">
        <f ca="1">+IF(BD165="OKOK",OFFSET(b!$F$3,AA165,$AD$52),NA())</f>
        <v>504425</v>
      </c>
      <c r="AP165" t="s">
        <v>447</v>
      </c>
      <c r="AQ165" t="s">
        <v>3587</v>
      </c>
      <c r="AR165">
        <f t="shared" ca="1" si="14"/>
        <v>273662</v>
      </c>
      <c r="AX165" t="s">
        <v>1</v>
      </c>
      <c r="AY165" t="s">
        <v>182</v>
      </c>
      <c r="AZ165" t="s">
        <v>3787</v>
      </c>
      <c r="BA165">
        <v>27191</v>
      </c>
      <c r="BB165" s="93" t="str">
        <f t="shared" si="15"/>
        <v>OK</v>
      </c>
      <c r="BC165" t="str">
        <f t="shared" si="16"/>
        <v>OK</v>
      </c>
      <c r="BD165" t="str">
        <f t="shared" si="17"/>
        <v>OKOK</v>
      </c>
      <c r="BH165">
        <f t="shared" si="20"/>
        <v>112</v>
      </c>
      <c r="BJ165" s="30" t="s">
        <v>182</v>
      </c>
      <c r="BK165" s="30" t="s">
        <v>3787</v>
      </c>
      <c r="BL165">
        <f ca="1">+OFFSET(b!$F$3,BH165,$BL$52)</f>
        <v>5</v>
      </c>
      <c r="BQ165">
        <f t="shared" si="21"/>
        <v>112</v>
      </c>
      <c r="BR165" s="30" t="s">
        <v>182</v>
      </c>
      <c r="BS165" s="30" t="s">
        <v>3787</v>
      </c>
      <c r="BT165">
        <f ca="1">+OFFSET(b!$F$3,BQ165,$BT$52)</f>
        <v>504425</v>
      </c>
    </row>
    <row r="166" spans="3:72">
      <c r="C166">
        <f t="shared" si="18"/>
        <v>113</v>
      </c>
      <c r="E166" s="30" t="s">
        <v>197</v>
      </c>
      <c r="F166" s="30" t="s">
        <v>3788</v>
      </c>
      <c r="G166">
        <f ca="1">+IF(BD166="OKOK",OFFSET(b!$F$3,C166,$G$52),NA())</f>
        <v>6</v>
      </c>
      <c r="T166" t="s">
        <v>404</v>
      </c>
      <c r="U166" t="s">
        <v>3588</v>
      </c>
      <c r="V166">
        <f t="shared" ca="1" si="13"/>
        <v>5</v>
      </c>
      <c r="AA166">
        <f t="shared" si="19"/>
        <v>113</v>
      </c>
      <c r="AB166" s="30" t="s">
        <v>197</v>
      </c>
      <c r="AC166" s="30" t="s">
        <v>3788</v>
      </c>
      <c r="AD166">
        <f ca="1">+IF(BD166="OKOK",OFFSET(b!$F$3,AA166,$AD$52),NA())</f>
        <v>267886</v>
      </c>
      <c r="AP166" t="s">
        <v>404</v>
      </c>
      <c r="AQ166" t="s">
        <v>3588</v>
      </c>
      <c r="AR166">
        <f t="shared" ca="1" si="14"/>
        <v>208582</v>
      </c>
      <c r="AX166" t="s">
        <v>1</v>
      </c>
      <c r="AY166" t="s">
        <v>197</v>
      </c>
      <c r="AZ166" t="s">
        <v>3788</v>
      </c>
      <c r="BA166">
        <v>9541</v>
      </c>
      <c r="BB166" s="93" t="str">
        <f t="shared" si="15"/>
        <v>OK</v>
      </c>
      <c r="BC166" t="str">
        <f t="shared" si="16"/>
        <v>OK</v>
      </c>
      <c r="BD166" t="str">
        <f t="shared" si="17"/>
        <v>OKOK</v>
      </c>
      <c r="BH166">
        <f t="shared" si="20"/>
        <v>113</v>
      </c>
      <c r="BJ166" s="30" t="s">
        <v>197</v>
      </c>
      <c r="BK166" s="30" t="s">
        <v>3788</v>
      </c>
      <c r="BL166">
        <f ca="1">+OFFSET(b!$F$3,BH166,$BL$52)</f>
        <v>6</v>
      </c>
      <c r="BQ166">
        <f t="shared" si="21"/>
        <v>113</v>
      </c>
      <c r="BR166" s="30" t="s">
        <v>197</v>
      </c>
      <c r="BS166" s="30" t="s">
        <v>3788</v>
      </c>
      <c r="BT166">
        <f ca="1">+OFFSET(b!$F$3,BQ166,$BT$52)</f>
        <v>267886</v>
      </c>
    </row>
    <row r="167" spans="3:72">
      <c r="C167">
        <f t="shared" si="18"/>
        <v>114</v>
      </c>
      <c r="E167" s="30" t="s">
        <v>195</v>
      </c>
      <c r="F167" s="30" t="s">
        <v>3789</v>
      </c>
      <c r="G167">
        <f ca="1">+IF(BD167="OKOK",OFFSET(b!$F$3,C167,$G$52),NA())</f>
        <v>4</v>
      </c>
      <c r="T167" t="s">
        <v>405</v>
      </c>
      <c r="U167" t="s">
        <v>3589</v>
      </c>
      <c r="V167">
        <f t="shared" ca="1" si="13"/>
        <v>2</v>
      </c>
      <c r="AA167">
        <f t="shared" si="19"/>
        <v>114</v>
      </c>
      <c r="AB167" s="30" t="s">
        <v>195</v>
      </c>
      <c r="AC167" s="30" t="s">
        <v>3789</v>
      </c>
      <c r="AD167">
        <f ca="1">+IF(BD167="OKOK",OFFSET(b!$F$3,AA167,$AD$52),NA())</f>
        <v>130979</v>
      </c>
      <c r="AP167" t="s">
        <v>405</v>
      </c>
      <c r="AQ167" t="s">
        <v>3589</v>
      </c>
      <c r="AR167">
        <f t="shared" ca="1" si="14"/>
        <v>40766</v>
      </c>
      <c r="AX167" t="s">
        <v>1</v>
      </c>
      <c r="AY167" t="s">
        <v>195</v>
      </c>
      <c r="AZ167" t="s">
        <v>3789</v>
      </c>
      <c r="BA167">
        <v>6089</v>
      </c>
      <c r="BB167" s="93" t="str">
        <f t="shared" si="15"/>
        <v>OK</v>
      </c>
      <c r="BC167" t="str">
        <f t="shared" si="16"/>
        <v>OK</v>
      </c>
      <c r="BD167" t="str">
        <f t="shared" si="17"/>
        <v>OKOK</v>
      </c>
      <c r="BH167">
        <f t="shared" si="20"/>
        <v>114</v>
      </c>
      <c r="BJ167" s="30" t="s">
        <v>195</v>
      </c>
      <c r="BK167" s="30" t="s">
        <v>3789</v>
      </c>
      <c r="BL167">
        <f ca="1">+OFFSET(b!$F$3,BH167,$BL$52)</f>
        <v>4</v>
      </c>
      <c r="BQ167">
        <f t="shared" si="21"/>
        <v>114</v>
      </c>
      <c r="BR167" s="30" t="s">
        <v>195</v>
      </c>
      <c r="BS167" s="30" t="s">
        <v>3789</v>
      </c>
      <c r="BT167">
        <f ca="1">+OFFSET(b!$F$3,BQ167,$BT$52)</f>
        <v>130979</v>
      </c>
    </row>
    <row r="168" spans="3:72">
      <c r="C168">
        <f t="shared" si="18"/>
        <v>115</v>
      </c>
      <c r="E168" s="30" t="s">
        <v>198</v>
      </c>
      <c r="F168" s="30" t="s">
        <v>2952</v>
      </c>
      <c r="G168" t="e">
        <f ca="1">+IF(BD168="OKOK",OFFSET(b!$F$3,C168,$G$52),NA())</f>
        <v>#N/A</v>
      </c>
      <c r="T168" t="s">
        <v>406</v>
      </c>
      <c r="U168" t="s">
        <v>3590</v>
      </c>
      <c r="V168">
        <f t="shared" ca="1" si="13"/>
        <v>4</v>
      </c>
      <c r="AA168">
        <f t="shared" si="19"/>
        <v>115</v>
      </c>
      <c r="AB168" s="30" t="s">
        <v>198</v>
      </c>
      <c r="AC168" s="30" t="s">
        <v>2952</v>
      </c>
      <c r="AD168" t="e">
        <f ca="1">+IF(BD168="OKOK",OFFSET(b!$F$3,AA168,$AD$52),NA())</f>
        <v>#N/A</v>
      </c>
      <c r="AP168" t="s">
        <v>406</v>
      </c>
      <c r="AQ168" t="s">
        <v>3590</v>
      </c>
      <c r="AR168">
        <f t="shared" ca="1" si="14"/>
        <v>172142</v>
      </c>
      <c r="AX168" t="s">
        <v>1</v>
      </c>
      <c r="AY168" t="s">
        <v>198</v>
      </c>
      <c r="AZ168" t="s">
        <v>2952</v>
      </c>
      <c r="BA168">
        <v>303903</v>
      </c>
      <c r="BB168" s="93" t="str">
        <f t="shared" si="15"/>
        <v>NG</v>
      </c>
      <c r="BC168" t="str">
        <f t="shared" si="16"/>
        <v>OK</v>
      </c>
      <c r="BD168" t="str">
        <f t="shared" si="17"/>
        <v>NGOK</v>
      </c>
      <c r="BH168">
        <f t="shared" si="20"/>
        <v>115</v>
      </c>
      <c r="BJ168" s="30" t="s">
        <v>198</v>
      </c>
      <c r="BK168" s="30" t="s">
        <v>2952</v>
      </c>
      <c r="BL168">
        <f ca="1">+OFFSET(b!$F$3,BH168,$BL$52)</f>
        <v>155</v>
      </c>
      <c r="BQ168">
        <f t="shared" si="21"/>
        <v>115</v>
      </c>
      <c r="BR168" s="30" t="s">
        <v>198</v>
      </c>
      <c r="BS168" s="30" t="s">
        <v>2952</v>
      </c>
      <c r="BT168">
        <f ca="1">+OFFSET(b!$F$3,BQ168,$BT$52)</f>
        <v>7316303</v>
      </c>
    </row>
    <row r="169" spans="3:72">
      <c r="C169">
        <f t="shared" si="18"/>
        <v>116</v>
      </c>
      <c r="E169" s="30" t="s">
        <v>193</v>
      </c>
      <c r="F169" s="30" t="s">
        <v>3790</v>
      </c>
      <c r="G169">
        <f ca="1">+IF(BD169="OKOK",OFFSET(b!$F$3,C169,$G$52),NA())</f>
        <v>4</v>
      </c>
      <c r="T169" t="s">
        <v>407</v>
      </c>
      <c r="U169" t="s">
        <v>3591</v>
      </c>
      <c r="V169">
        <f t="shared" ca="1" si="13"/>
        <v>9</v>
      </c>
      <c r="AA169">
        <f t="shared" si="19"/>
        <v>116</v>
      </c>
      <c r="AB169" s="30" t="s">
        <v>193</v>
      </c>
      <c r="AC169" s="30" t="s">
        <v>3790</v>
      </c>
      <c r="AD169">
        <f ca="1">+IF(BD169="OKOK",OFFSET(b!$F$3,AA169,$AD$52),NA())</f>
        <v>229108</v>
      </c>
      <c r="AP169" t="s">
        <v>407</v>
      </c>
      <c r="AQ169" t="s">
        <v>3591</v>
      </c>
      <c r="AR169">
        <f t="shared" ca="1" si="14"/>
        <v>197086</v>
      </c>
      <c r="AX169" t="s">
        <v>1</v>
      </c>
      <c r="AY169" t="s">
        <v>193</v>
      </c>
      <c r="AZ169" t="s">
        <v>3790</v>
      </c>
      <c r="BA169">
        <v>10390</v>
      </c>
      <c r="BB169" s="93" t="str">
        <f t="shared" si="15"/>
        <v>OK</v>
      </c>
      <c r="BC169" t="str">
        <f t="shared" si="16"/>
        <v>OK</v>
      </c>
      <c r="BD169" t="str">
        <f t="shared" si="17"/>
        <v>OKOK</v>
      </c>
      <c r="BH169">
        <f t="shared" si="20"/>
        <v>116</v>
      </c>
      <c r="BJ169" s="30" t="s">
        <v>193</v>
      </c>
      <c r="BK169" s="30" t="s">
        <v>3790</v>
      </c>
      <c r="BL169">
        <f ca="1">+OFFSET(b!$F$3,BH169,$BL$52)</f>
        <v>4</v>
      </c>
      <c r="BQ169">
        <f t="shared" si="21"/>
        <v>116</v>
      </c>
      <c r="BR169" s="30" t="s">
        <v>193</v>
      </c>
      <c r="BS169" s="30" t="s">
        <v>3790</v>
      </c>
      <c r="BT169">
        <f ca="1">+OFFSET(b!$F$3,BQ169,$BT$52)</f>
        <v>229108</v>
      </c>
    </row>
    <row r="170" spans="3:72">
      <c r="C170">
        <f t="shared" si="18"/>
        <v>117</v>
      </c>
      <c r="E170" s="30" t="s">
        <v>2989</v>
      </c>
      <c r="F170" s="30" t="s">
        <v>3416</v>
      </c>
      <c r="G170">
        <f ca="1">+IF(BD170="OKOK",OFFSET(b!$F$3,C170,$G$52),NA())</f>
        <v>22</v>
      </c>
      <c r="T170" t="s">
        <v>408</v>
      </c>
      <c r="U170" t="s">
        <v>3592</v>
      </c>
      <c r="V170">
        <f t="shared" ca="1" si="13"/>
        <v>5</v>
      </c>
      <c r="AA170">
        <f t="shared" si="19"/>
        <v>117</v>
      </c>
      <c r="AB170" s="30" t="s">
        <v>2989</v>
      </c>
      <c r="AC170" s="30" t="s">
        <v>3416</v>
      </c>
      <c r="AD170">
        <f ca="1">+IF(BD170="OKOK",OFFSET(b!$F$3,AA170,$AD$52),NA())</f>
        <v>771383</v>
      </c>
      <c r="AP170" t="s">
        <v>408</v>
      </c>
      <c r="AQ170" t="s">
        <v>3592</v>
      </c>
      <c r="AR170">
        <f t="shared" ca="1" si="14"/>
        <v>145762</v>
      </c>
      <c r="AX170" t="s">
        <v>1</v>
      </c>
      <c r="AY170" t="s">
        <v>2989</v>
      </c>
      <c r="AZ170" t="s">
        <v>3416</v>
      </c>
      <c r="BA170">
        <v>28785</v>
      </c>
      <c r="BB170" s="93" t="str">
        <f t="shared" si="15"/>
        <v>OK</v>
      </c>
      <c r="BC170" t="str">
        <f t="shared" si="16"/>
        <v>OK</v>
      </c>
      <c r="BD170" t="str">
        <f t="shared" si="17"/>
        <v>OKOK</v>
      </c>
      <c r="BH170">
        <f t="shared" si="20"/>
        <v>117</v>
      </c>
      <c r="BJ170" s="30" t="s">
        <v>2989</v>
      </c>
      <c r="BK170" s="30" t="s">
        <v>3416</v>
      </c>
      <c r="BL170">
        <f ca="1">+OFFSET(b!$F$3,BH170,$BL$52)</f>
        <v>22</v>
      </c>
      <c r="BQ170">
        <f t="shared" si="21"/>
        <v>117</v>
      </c>
      <c r="BR170" s="30" t="s">
        <v>2989</v>
      </c>
      <c r="BS170" s="30" t="s">
        <v>3416</v>
      </c>
      <c r="BT170">
        <f ca="1">+OFFSET(b!$F$3,BQ170,$BT$52)</f>
        <v>771383</v>
      </c>
    </row>
    <row r="171" spans="3:72">
      <c r="C171">
        <f t="shared" si="18"/>
        <v>118</v>
      </c>
      <c r="E171" s="30" t="s">
        <v>178</v>
      </c>
      <c r="F171" s="30" t="s">
        <v>3791</v>
      </c>
      <c r="G171">
        <f ca="1">+IF(BD171="OKOK",OFFSET(b!$F$3,C171,$G$52),NA())</f>
        <v>20</v>
      </c>
      <c r="T171" t="s">
        <v>399</v>
      </c>
      <c r="U171" t="s">
        <v>3593</v>
      </c>
      <c r="V171">
        <f t="shared" ca="1" si="13"/>
        <v>8</v>
      </c>
      <c r="AA171">
        <f t="shared" si="19"/>
        <v>118</v>
      </c>
      <c r="AB171" s="30" t="s">
        <v>178</v>
      </c>
      <c r="AC171" s="30" t="s">
        <v>3791</v>
      </c>
      <c r="AD171">
        <f ca="1">+IF(BD171="OKOK",OFFSET(b!$F$3,AA171,$AD$52),NA())</f>
        <v>1344477</v>
      </c>
      <c r="AP171" t="s">
        <v>399</v>
      </c>
      <c r="AQ171" t="s">
        <v>3593</v>
      </c>
      <c r="AR171">
        <f t="shared" ca="1" si="14"/>
        <v>322172</v>
      </c>
      <c r="AX171" t="s">
        <v>1</v>
      </c>
      <c r="AY171" t="s">
        <v>178</v>
      </c>
      <c r="AZ171" t="s">
        <v>3791</v>
      </c>
      <c r="BA171">
        <v>47238</v>
      </c>
      <c r="BB171" s="93" t="str">
        <f t="shared" si="15"/>
        <v>OK</v>
      </c>
      <c r="BC171" t="str">
        <f t="shared" si="16"/>
        <v>OK</v>
      </c>
      <c r="BD171" t="str">
        <f t="shared" si="17"/>
        <v>OKOK</v>
      </c>
      <c r="BH171">
        <f t="shared" si="20"/>
        <v>118</v>
      </c>
      <c r="BJ171" s="30" t="s">
        <v>178</v>
      </c>
      <c r="BK171" s="30" t="s">
        <v>3791</v>
      </c>
      <c r="BL171">
        <f ca="1">+OFFSET(b!$F$3,BH171,$BL$52)</f>
        <v>20</v>
      </c>
      <c r="BQ171">
        <f t="shared" si="21"/>
        <v>118</v>
      </c>
      <c r="BR171" s="30" t="s">
        <v>178</v>
      </c>
      <c r="BS171" s="30" t="s">
        <v>3791</v>
      </c>
      <c r="BT171">
        <f ca="1">+OFFSET(b!$F$3,BQ171,$BT$52)</f>
        <v>1344477</v>
      </c>
    </row>
    <row r="172" spans="3:72">
      <c r="C172">
        <f t="shared" si="18"/>
        <v>119</v>
      </c>
      <c r="E172" s="30" t="s">
        <v>175</v>
      </c>
      <c r="F172" s="30" t="s">
        <v>3792</v>
      </c>
      <c r="G172" t="e">
        <f ca="1">+IF(BD172="OKOK",OFFSET(b!$F$3,C172,$G$52),NA())</f>
        <v>#N/A</v>
      </c>
      <c r="T172" t="s">
        <v>2922</v>
      </c>
      <c r="U172" t="s">
        <v>2969</v>
      </c>
      <c r="V172">
        <f t="shared" ca="1" si="13"/>
        <v>83</v>
      </c>
      <c r="AA172">
        <f t="shared" si="19"/>
        <v>119</v>
      </c>
      <c r="AB172" s="30" t="s">
        <v>175</v>
      </c>
      <c r="AC172" s="30" t="s">
        <v>3792</v>
      </c>
      <c r="AD172" t="e">
        <f ca="1">+IF(BD172="OKOK",OFFSET(b!$F$3,AA172,$AD$52),NA())</f>
        <v>#N/A</v>
      </c>
      <c r="AP172" t="s">
        <v>2922</v>
      </c>
      <c r="AQ172" t="s">
        <v>2969</v>
      </c>
      <c r="AR172">
        <f t="shared" ca="1" si="14"/>
        <v>11397394</v>
      </c>
      <c r="AX172" t="s">
        <v>1</v>
      </c>
      <c r="AY172" t="s">
        <v>175</v>
      </c>
      <c r="AZ172" t="s">
        <v>3792</v>
      </c>
      <c r="BA172">
        <v>274891</v>
      </c>
      <c r="BB172" s="93" t="str">
        <f t="shared" si="15"/>
        <v>NG</v>
      </c>
      <c r="BC172" t="str">
        <f t="shared" si="16"/>
        <v>OK</v>
      </c>
      <c r="BD172" t="str">
        <f t="shared" si="17"/>
        <v>NGOK</v>
      </c>
      <c r="BH172">
        <f t="shared" si="20"/>
        <v>119</v>
      </c>
      <c r="BJ172" s="30" t="s">
        <v>175</v>
      </c>
      <c r="BK172" s="30" t="s">
        <v>3792</v>
      </c>
      <c r="BL172">
        <f ca="1">+OFFSET(b!$F$3,BH172,$BL$52)</f>
        <v>180</v>
      </c>
      <c r="BQ172">
        <f t="shared" si="21"/>
        <v>119</v>
      </c>
      <c r="BR172" s="30" t="s">
        <v>175</v>
      </c>
      <c r="BS172" s="30" t="s">
        <v>3792</v>
      </c>
      <c r="BT172">
        <f ca="1">+OFFSET(b!$F$3,BQ172,$BT$52)</f>
        <v>5427496</v>
      </c>
    </row>
    <row r="173" spans="3:72">
      <c r="C173">
        <f t="shared" si="18"/>
        <v>120</v>
      </c>
      <c r="E173" s="30" t="s">
        <v>189</v>
      </c>
      <c r="F173" s="30" t="s">
        <v>3793</v>
      </c>
      <c r="G173">
        <f ca="1">+IF(BD173="OKOK",OFFSET(b!$F$3,C173,$G$52),NA())</f>
        <v>7</v>
      </c>
      <c r="T173" t="s">
        <v>465</v>
      </c>
      <c r="U173" t="s">
        <v>3594</v>
      </c>
      <c r="V173">
        <f t="shared" ca="1" si="13"/>
        <v>21</v>
      </c>
      <c r="AA173">
        <f t="shared" si="19"/>
        <v>120</v>
      </c>
      <c r="AB173" s="30" t="s">
        <v>189</v>
      </c>
      <c r="AC173" s="30" t="s">
        <v>3793</v>
      </c>
      <c r="AD173">
        <f ca="1">+IF(BD173="OKOK",OFFSET(b!$F$3,AA173,$AD$52),NA())</f>
        <v>273515</v>
      </c>
      <c r="AP173" t="s">
        <v>465</v>
      </c>
      <c r="AQ173" t="s">
        <v>3594</v>
      </c>
      <c r="AR173">
        <f t="shared" ca="1" si="14"/>
        <v>1164233</v>
      </c>
      <c r="AX173" t="s">
        <v>1</v>
      </c>
      <c r="AY173" t="s">
        <v>189</v>
      </c>
      <c r="AZ173" t="s">
        <v>3793</v>
      </c>
      <c r="BA173">
        <v>10181</v>
      </c>
      <c r="BB173" s="93" t="str">
        <f t="shared" si="15"/>
        <v>OK</v>
      </c>
      <c r="BC173" t="str">
        <f t="shared" si="16"/>
        <v>OK</v>
      </c>
      <c r="BD173" t="str">
        <f t="shared" si="17"/>
        <v>OKOK</v>
      </c>
      <c r="BH173">
        <f t="shared" si="20"/>
        <v>120</v>
      </c>
      <c r="BJ173" s="30" t="s">
        <v>189</v>
      </c>
      <c r="BK173" s="30" t="s">
        <v>3793</v>
      </c>
      <c r="BL173">
        <f ca="1">+OFFSET(b!$F$3,BH173,$BL$52)</f>
        <v>7</v>
      </c>
      <c r="BQ173">
        <f t="shared" si="21"/>
        <v>120</v>
      </c>
      <c r="BR173" s="30" t="s">
        <v>189</v>
      </c>
      <c r="BS173" s="30" t="s">
        <v>3793</v>
      </c>
      <c r="BT173">
        <f ca="1">+OFFSET(b!$F$3,BQ173,$BT$52)</f>
        <v>273515</v>
      </c>
    </row>
    <row r="174" spans="3:72">
      <c r="C174">
        <f t="shared" si="18"/>
        <v>121</v>
      </c>
      <c r="E174" s="30" t="s">
        <v>181</v>
      </c>
      <c r="F174" s="30" t="s">
        <v>3794</v>
      </c>
      <c r="G174">
        <f ca="1">+IF(BD174="OKOK",OFFSET(b!$F$3,C174,$G$52),NA())</f>
        <v>24</v>
      </c>
      <c r="T174" t="s">
        <v>466</v>
      </c>
      <c r="U174" t="s">
        <v>3595</v>
      </c>
      <c r="V174">
        <f t="shared" ca="1" si="13"/>
        <v>28</v>
      </c>
      <c r="AA174">
        <f t="shared" si="19"/>
        <v>121</v>
      </c>
      <c r="AB174" s="30" t="s">
        <v>181</v>
      </c>
      <c r="AC174" s="30" t="s">
        <v>3794</v>
      </c>
      <c r="AD174">
        <f ca="1">+IF(BD174="OKOK",OFFSET(b!$F$3,AA174,$AD$52),NA())</f>
        <v>1332798</v>
      </c>
      <c r="AP174" t="s">
        <v>466</v>
      </c>
      <c r="AQ174" t="s">
        <v>3595</v>
      </c>
      <c r="AR174">
        <f t="shared" ca="1" si="14"/>
        <v>2757204</v>
      </c>
      <c r="AX174" t="s">
        <v>1</v>
      </c>
      <c r="AY174" t="s">
        <v>181</v>
      </c>
      <c r="AZ174" t="s">
        <v>3794</v>
      </c>
      <c r="BA174">
        <v>52324</v>
      </c>
      <c r="BB174" s="93" t="str">
        <f t="shared" si="15"/>
        <v>OK</v>
      </c>
      <c r="BC174" t="str">
        <f t="shared" si="16"/>
        <v>OK</v>
      </c>
      <c r="BD174" t="str">
        <f t="shared" si="17"/>
        <v>OKOK</v>
      </c>
      <c r="BH174">
        <f t="shared" si="20"/>
        <v>121</v>
      </c>
      <c r="BJ174" s="30" t="s">
        <v>181</v>
      </c>
      <c r="BK174" s="30" t="s">
        <v>3794</v>
      </c>
      <c r="BL174">
        <f ca="1">+OFFSET(b!$F$3,BH174,$BL$52)</f>
        <v>24</v>
      </c>
      <c r="BQ174">
        <f t="shared" si="21"/>
        <v>121</v>
      </c>
      <c r="BR174" s="30" t="s">
        <v>181</v>
      </c>
      <c r="BS174" s="30" t="s">
        <v>3794</v>
      </c>
      <c r="BT174">
        <f ca="1">+OFFSET(b!$F$3,BQ174,$BT$52)</f>
        <v>1332798</v>
      </c>
    </row>
    <row r="175" spans="3:72">
      <c r="C175">
        <f t="shared" si="18"/>
        <v>122</v>
      </c>
      <c r="E175" s="30" t="s">
        <v>192</v>
      </c>
      <c r="F175" s="30" t="s">
        <v>3533</v>
      </c>
      <c r="G175">
        <f ca="1">+IF(BD175="OKOK",OFFSET(b!$F$3,C175,$G$52),NA())</f>
        <v>7</v>
      </c>
      <c r="T175" t="s">
        <v>471</v>
      </c>
      <c r="U175" t="s">
        <v>3596</v>
      </c>
      <c r="V175" t="e">
        <f t="shared" ca="1" si="13"/>
        <v>#N/A</v>
      </c>
      <c r="AA175">
        <f t="shared" si="19"/>
        <v>122</v>
      </c>
      <c r="AB175" s="30" t="s">
        <v>192</v>
      </c>
      <c r="AC175" s="30" t="s">
        <v>3533</v>
      </c>
      <c r="AD175">
        <f ca="1">+IF(BD175="OKOK",OFFSET(b!$F$3,AA175,$AD$52),NA())</f>
        <v>316542</v>
      </c>
      <c r="AP175" t="s">
        <v>471</v>
      </c>
      <c r="AQ175" t="s">
        <v>3596</v>
      </c>
      <c r="AR175" t="e">
        <f t="shared" ca="1" si="14"/>
        <v>#N/A</v>
      </c>
      <c r="AX175" t="s">
        <v>1</v>
      </c>
      <c r="AY175" t="s">
        <v>192</v>
      </c>
      <c r="AZ175" t="s">
        <v>3533</v>
      </c>
      <c r="BA175">
        <v>16644</v>
      </c>
      <c r="BB175" s="93" t="str">
        <f t="shared" si="15"/>
        <v>OK</v>
      </c>
      <c r="BC175" t="str">
        <f t="shared" si="16"/>
        <v>OK</v>
      </c>
      <c r="BD175" t="str">
        <f t="shared" si="17"/>
        <v>OKOK</v>
      </c>
      <c r="BH175">
        <f t="shared" si="20"/>
        <v>122</v>
      </c>
      <c r="BJ175" s="30" t="s">
        <v>192</v>
      </c>
      <c r="BK175" s="30" t="s">
        <v>3533</v>
      </c>
      <c r="BL175">
        <f ca="1">+OFFSET(b!$F$3,BH175,$BL$52)</f>
        <v>7</v>
      </c>
      <c r="BQ175">
        <f t="shared" si="21"/>
        <v>122</v>
      </c>
      <c r="BR175" s="30" t="s">
        <v>192</v>
      </c>
      <c r="BS175" s="30" t="s">
        <v>3533</v>
      </c>
      <c r="BT175">
        <f ca="1">+OFFSET(b!$F$3,BQ175,$BT$52)</f>
        <v>316542</v>
      </c>
    </row>
    <row r="176" spans="3:72">
      <c r="C176">
        <f t="shared" si="18"/>
        <v>123</v>
      </c>
      <c r="E176" s="30" t="s">
        <v>191</v>
      </c>
      <c r="F176" s="30" t="s">
        <v>3795</v>
      </c>
      <c r="G176">
        <f ca="1">+IF(BD176="OKOK",OFFSET(b!$F$3,C176,$G$52),NA())</f>
        <v>5</v>
      </c>
      <c r="T176" t="s">
        <v>474</v>
      </c>
      <c r="U176" t="s">
        <v>3597</v>
      </c>
      <c r="V176">
        <f t="shared" ca="1" si="13"/>
        <v>21</v>
      </c>
      <c r="AA176">
        <f t="shared" si="19"/>
        <v>123</v>
      </c>
      <c r="AB176" s="30" t="s">
        <v>191</v>
      </c>
      <c r="AC176" s="30" t="s">
        <v>3795</v>
      </c>
      <c r="AD176">
        <f ca="1">+IF(BD176="OKOK",OFFSET(b!$F$3,AA176,$AD$52),NA())</f>
        <v>263522</v>
      </c>
      <c r="AP176" t="s">
        <v>474</v>
      </c>
      <c r="AQ176" t="s">
        <v>3597</v>
      </c>
      <c r="AR176">
        <f t="shared" ca="1" si="14"/>
        <v>2935215</v>
      </c>
      <c r="AX176" t="s">
        <v>1</v>
      </c>
      <c r="AY176" t="s">
        <v>191</v>
      </c>
      <c r="AZ176" t="s">
        <v>3795</v>
      </c>
      <c r="BA176">
        <v>14515</v>
      </c>
      <c r="BB176" s="93" t="str">
        <f t="shared" si="15"/>
        <v>OK</v>
      </c>
      <c r="BC176" t="str">
        <f t="shared" si="16"/>
        <v>OK</v>
      </c>
      <c r="BD176" t="str">
        <f t="shared" si="17"/>
        <v>OKOK</v>
      </c>
      <c r="BH176">
        <f t="shared" si="20"/>
        <v>123</v>
      </c>
      <c r="BJ176" s="30" t="s">
        <v>191</v>
      </c>
      <c r="BK176" s="30" t="s">
        <v>3795</v>
      </c>
      <c r="BL176">
        <f ca="1">+OFFSET(b!$F$3,BH176,$BL$52)</f>
        <v>5</v>
      </c>
      <c r="BQ176">
        <f t="shared" si="21"/>
        <v>123</v>
      </c>
      <c r="BR176" s="30" t="s">
        <v>191</v>
      </c>
      <c r="BS176" s="30" t="s">
        <v>3795</v>
      </c>
      <c r="BT176">
        <f ca="1">+OFFSET(b!$F$3,BQ176,$BT$52)</f>
        <v>263522</v>
      </c>
    </row>
    <row r="177" spans="3:72">
      <c r="C177">
        <f t="shared" si="18"/>
        <v>124</v>
      </c>
      <c r="E177" s="30" t="s">
        <v>185</v>
      </c>
      <c r="F177" s="30" t="s">
        <v>3796</v>
      </c>
      <c r="G177">
        <f ca="1">+IF(BD177="OKOK",OFFSET(b!$F$3,C177,$G$52),NA())</f>
        <v>5</v>
      </c>
      <c r="T177" t="s">
        <v>476</v>
      </c>
      <c r="U177" t="s">
        <v>3598</v>
      </c>
      <c r="V177">
        <f t="shared" ca="1" si="13"/>
        <v>19</v>
      </c>
      <c r="AA177">
        <f t="shared" si="19"/>
        <v>124</v>
      </c>
      <c r="AB177" s="30" t="s">
        <v>185</v>
      </c>
      <c r="AC177" s="30" t="s">
        <v>3796</v>
      </c>
      <c r="AD177">
        <f ca="1">+IF(BD177="OKOK",OFFSET(b!$F$3,AA177,$AD$52),NA())</f>
        <v>336789</v>
      </c>
      <c r="AP177" t="s">
        <v>476</v>
      </c>
      <c r="AQ177" t="s">
        <v>3598</v>
      </c>
      <c r="AR177">
        <f t="shared" ca="1" si="14"/>
        <v>1997405</v>
      </c>
      <c r="AX177" t="s">
        <v>1</v>
      </c>
      <c r="AY177" t="s">
        <v>185</v>
      </c>
      <c r="AZ177" t="s">
        <v>3796</v>
      </c>
      <c r="BA177">
        <v>14718</v>
      </c>
      <c r="BB177" s="93" t="str">
        <f t="shared" si="15"/>
        <v>OK</v>
      </c>
      <c r="BC177" t="str">
        <f t="shared" si="16"/>
        <v>OK</v>
      </c>
      <c r="BD177" t="str">
        <f t="shared" si="17"/>
        <v>OKOK</v>
      </c>
      <c r="BH177">
        <f t="shared" si="20"/>
        <v>124</v>
      </c>
      <c r="BJ177" s="30" t="s">
        <v>185</v>
      </c>
      <c r="BK177" s="30" t="s">
        <v>3796</v>
      </c>
      <c r="BL177">
        <f ca="1">+OFFSET(b!$F$3,BH177,$BL$52)</f>
        <v>5</v>
      </c>
      <c r="BQ177">
        <f t="shared" si="21"/>
        <v>124</v>
      </c>
      <c r="BR177" s="30" t="s">
        <v>185</v>
      </c>
      <c r="BS177" s="30" t="s">
        <v>3796</v>
      </c>
      <c r="BT177">
        <f ca="1">+OFFSET(b!$F$3,BQ177,$BT$52)</f>
        <v>336789</v>
      </c>
    </row>
    <row r="178" spans="3:72">
      <c r="C178">
        <f t="shared" si="18"/>
        <v>125</v>
      </c>
      <c r="E178" s="30" t="s">
        <v>179</v>
      </c>
      <c r="F178" s="30" t="s">
        <v>2940</v>
      </c>
      <c r="G178">
        <f ca="1">+IF(BD178="OKOK",OFFSET(b!$F$3,C178,$G$52),NA())</f>
        <v>25</v>
      </c>
      <c r="T178" t="s">
        <v>470</v>
      </c>
      <c r="U178" t="s">
        <v>3599</v>
      </c>
      <c r="V178">
        <f t="shared" ca="1" si="13"/>
        <v>32</v>
      </c>
      <c r="AA178">
        <f t="shared" si="19"/>
        <v>125</v>
      </c>
      <c r="AB178" s="30" t="s">
        <v>179</v>
      </c>
      <c r="AC178" s="30" t="s">
        <v>2940</v>
      </c>
      <c r="AD178">
        <f ca="1">+IF(BD178="OKOK",OFFSET(b!$F$3,AA178,$AD$52),NA())</f>
        <v>1291278</v>
      </c>
      <c r="AP178" t="s">
        <v>470</v>
      </c>
      <c r="AQ178" t="s">
        <v>3599</v>
      </c>
      <c r="AR178">
        <f t="shared" ca="1" si="14"/>
        <v>1700987</v>
      </c>
      <c r="AX178" t="s">
        <v>1</v>
      </c>
      <c r="AY178" t="s">
        <v>179</v>
      </c>
      <c r="AZ178" t="s">
        <v>2940</v>
      </c>
      <c r="BA178">
        <v>59032</v>
      </c>
      <c r="BB178" s="93" t="str">
        <f t="shared" si="15"/>
        <v>OK</v>
      </c>
      <c r="BC178" t="str">
        <f t="shared" si="16"/>
        <v>OK</v>
      </c>
      <c r="BD178" t="str">
        <f t="shared" si="17"/>
        <v>OKOK</v>
      </c>
      <c r="BH178">
        <f t="shared" si="20"/>
        <v>125</v>
      </c>
      <c r="BJ178" s="30" t="s">
        <v>179</v>
      </c>
      <c r="BK178" s="30" t="s">
        <v>2940</v>
      </c>
      <c r="BL178">
        <f ca="1">+OFFSET(b!$F$3,BH178,$BL$52)</f>
        <v>25</v>
      </c>
      <c r="BQ178">
        <f t="shared" si="21"/>
        <v>125</v>
      </c>
      <c r="BR178" s="30" t="s">
        <v>179</v>
      </c>
      <c r="BS178" s="30" t="s">
        <v>2940</v>
      </c>
      <c r="BT178">
        <f ca="1">+OFFSET(b!$F$3,BQ178,$BT$52)</f>
        <v>1291278</v>
      </c>
    </row>
    <row r="179" spans="3:72">
      <c r="C179">
        <f t="shared" si="18"/>
        <v>126</v>
      </c>
      <c r="E179" s="30" t="s">
        <v>2990</v>
      </c>
      <c r="F179" s="30" t="s">
        <v>3797</v>
      </c>
      <c r="G179">
        <f ca="1">+IF(BD179="OKOK",OFFSET(b!$F$3,C179,$G$52),NA())</f>
        <v>33</v>
      </c>
      <c r="T179" t="s">
        <v>475</v>
      </c>
      <c r="U179" t="s">
        <v>3600</v>
      </c>
      <c r="V179">
        <f t="shared" ca="1" si="13"/>
        <v>40</v>
      </c>
      <c r="AA179">
        <f t="shared" si="19"/>
        <v>126</v>
      </c>
      <c r="AB179" s="30" t="s">
        <v>2990</v>
      </c>
      <c r="AC179" s="30" t="s">
        <v>3797</v>
      </c>
      <c r="AD179">
        <f ca="1">+IF(BD179="OKOK",OFFSET(b!$F$3,AA179,$AD$52),NA())</f>
        <v>1974548</v>
      </c>
      <c r="AP179" t="s">
        <v>475</v>
      </c>
      <c r="AQ179" t="s">
        <v>3600</v>
      </c>
      <c r="AR179">
        <f t="shared" ca="1" si="14"/>
        <v>2969150</v>
      </c>
      <c r="AX179" t="s">
        <v>1</v>
      </c>
      <c r="AY179" t="s">
        <v>2990</v>
      </c>
      <c r="AZ179" t="s">
        <v>3797</v>
      </c>
      <c r="BA179">
        <v>0</v>
      </c>
      <c r="BB179" s="93" t="str">
        <f t="shared" si="15"/>
        <v>OK</v>
      </c>
      <c r="BC179" t="str">
        <f t="shared" si="16"/>
        <v>OK</v>
      </c>
      <c r="BD179" t="str">
        <f t="shared" si="17"/>
        <v>OKOK</v>
      </c>
      <c r="BH179">
        <f t="shared" si="20"/>
        <v>126</v>
      </c>
      <c r="BJ179" s="30" t="s">
        <v>2990</v>
      </c>
      <c r="BK179" s="30" t="s">
        <v>3797</v>
      </c>
      <c r="BL179">
        <f ca="1">+OFFSET(b!$F$3,BH179,$BL$52)</f>
        <v>33</v>
      </c>
      <c r="BQ179">
        <f t="shared" si="21"/>
        <v>126</v>
      </c>
      <c r="BR179" s="30" t="s">
        <v>2990</v>
      </c>
      <c r="BS179" s="30" t="s">
        <v>3797</v>
      </c>
      <c r="BT179">
        <f ca="1">+OFFSET(b!$F$3,BQ179,$BT$52)</f>
        <v>1974548</v>
      </c>
    </row>
    <row r="180" spans="3:72">
      <c r="C180">
        <f t="shared" si="18"/>
        <v>127</v>
      </c>
      <c r="E180" s="30" t="s">
        <v>199</v>
      </c>
      <c r="F180" s="30" t="s">
        <v>3798</v>
      </c>
      <c r="G180" t="e">
        <f ca="1">+IF(BD180="OKOK",OFFSET(b!$F$3,C180,$G$52),NA())</f>
        <v>#N/A</v>
      </c>
      <c r="T180" t="s">
        <v>1015</v>
      </c>
      <c r="U180" t="s">
        <v>2938</v>
      </c>
      <c r="V180">
        <f t="shared" ca="1" si="13"/>
        <v>62</v>
      </c>
      <c r="AA180">
        <f t="shared" si="19"/>
        <v>127</v>
      </c>
      <c r="AB180" s="30" t="s">
        <v>199</v>
      </c>
      <c r="AC180" s="30" t="s">
        <v>3798</v>
      </c>
      <c r="AD180" t="e">
        <f ca="1">+IF(BD180="OKOK",OFFSET(b!$F$3,AA180,$AD$52),NA())</f>
        <v>#N/A</v>
      </c>
      <c r="AP180" t="s">
        <v>1015</v>
      </c>
      <c r="AQ180" t="s">
        <v>2938</v>
      </c>
      <c r="AR180">
        <f t="shared" ca="1" si="14"/>
        <v>2616493</v>
      </c>
      <c r="AX180" t="s">
        <v>2</v>
      </c>
      <c r="AY180" t="s">
        <v>199</v>
      </c>
      <c r="AZ180" t="s">
        <v>3798</v>
      </c>
      <c r="BA180">
        <v>283429</v>
      </c>
      <c r="BB180" s="93" t="str">
        <f t="shared" si="15"/>
        <v>NG</v>
      </c>
      <c r="BC180" t="str">
        <f t="shared" si="16"/>
        <v>OK</v>
      </c>
      <c r="BD180" t="str">
        <f t="shared" si="17"/>
        <v>NGOK</v>
      </c>
      <c r="BH180">
        <f t="shared" si="20"/>
        <v>127</v>
      </c>
      <c r="BJ180" s="30" t="s">
        <v>199</v>
      </c>
      <c r="BK180" s="30" t="s">
        <v>3798</v>
      </c>
      <c r="BL180">
        <f ca="1">+OFFSET(b!$F$3,BH180,$BL$52)</f>
        <v>144</v>
      </c>
      <c r="BQ180">
        <f t="shared" si="21"/>
        <v>127</v>
      </c>
      <c r="BR180" s="30" t="s">
        <v>199</v>
      </c>
      <c r="BS180" s="30" t="s">
        <v>3798</v>
      </c>
      <c r="BT180">
        <f ca="1">+OFFSET(b!$F$3,BQ180,$BT$52)</f>
        <v>6211173</v>
      </c>
    </row>
    <row r="181" spans="3:72">
      <c r="C181">
        <f t="shared" si="18"/>
        <v>128</v>
      </c>
      <c r="E181" s="30" t="s">
        <v>219</v>
      </c>
      <c r="F181" s="30" t="s">
        <v>3799</v>
      </c>
      <c r="G181">
        <f ca="1">+IF(BD181="OKOK",OFFSET(b!$F$3,C181,$G$52),NA())</f>
        <v>8</v>
      </c>
      <c r="T181" t="s">
        <v>1010</v>
      </c>
      <c r="U181" t="s">
        <v>3601</v>
      </c>
      <c r="V181">
        <f t="shared" ca="1" si="13"/>
        <v>25</v>
      </c>
      <c r="AA181">
        <f t="shared" si="19"/>
        <v>128</v>
      </c>
      <c r="AB181" s="30" t="s">
        <v>219</v>
      </c>
      <c r="AC181" s="30" t="s">
        <v>3799</v>
      </c>
      <c r="AD181">
        <f ca="1">+IF(BD181="OKOK",OFFSET(b!$F$3,AA181,$AD$52),NA())</f>
        <v>281560</v>
      </c>
      <c r="AP181" t="s">
        <v>1010</v>
      </c>
      <c r="AQ181" t="s">
        <v>3601</v>
      </c>
      <c r="AR181">
        <f t="shared" ca="1" si="14"/>
        <v>1051391</v>
      </c>
      <c r="AX181" t="s">
        <v>2</v>
      </c>
      <c r="AY181" t="s">
        <v>219</v>
      </c>
      <c r="AZ181" t="s">
        <v>3799</v>
      </c>
      <c r="BA181">
        <v>14757</v>
      </c>
      <c r="BB181" s="93" t="str">
        <f t="shared" si="15"/>
        <v>OK</v>
      </c>
      <c r="BC181" t="str">
        <f t="shared" si="16"/>
        <v>OK</v>
      </c>
      <c r="BD181" t="str">
        <f t="shared" si="17"/>
        <v>OKOK</v>
      </c>
      <c r="BH181">
        <f t="shared" si="20"/>
        <v>128</v>
      </c>
      <c r="BJ181" s="30" t="s">
        <v>219</v>
      </c>
      <c r="BK181" s="30" t="s">
        <v>3799</v>
      </c>
      <c r="BL181">
        <f ca="1">+OFFSET(b!$F$3,BH181,$BL$52)</f>
        <v>8</v>
      </c>
      <c r="BQ181">
        <f t="shared" si="21"/>
        <v>128</v>
      </c>
      <c r="BR181" s="30" t="s">
        <v>219</v>
      </c>
      <c r="BS181" s="30" t="s">
        <v>3799</v>
      </c>
      <c r="BT181">
        <f ca="1">+OFFSET(b!$F$3,BQ181,$BT$52)</f>
        <v>281560</v>
      </c>
    </row>
    <row r="182" spans="3:72">
      <c r="C182">
        <f t="shared" si="18"/>
        <v>129</v>
      </c>
      <c r="E182" s="30" t="s">
        <v>200</v>
      </c>
      <c r="F182" s="30" t="s">
        <v>3800</v>
      </c>
      <c r="G182">
        <f ca="1">+IF(BD182="OKOK",OFFSET(b!$F$3,C182,$G$52),NA())</f>
        <v>28</v>
      </c>
      <c r="T182" t="s">
        <v>1012</v>
      </c>
      <c r="U182" t="s">
        <v>2939</v>
      </c>
      <c r="V182">
        <f t="shared" ca="1" si="13"/>
        <v>39</v>
      </c>
      <c r="AA182">
        <f t="shared" si="19"/>
        <v>129</v>
      </c>
      <c r="AB182" s="30" t="s">
        <v>200</v>
      </c>
      <c r="AC182" s="30" t="s">
        <v>3800</v>
      </c>
      <c r="AD182">
        <f ca="1">+IF(BD182="OKOK",OFFSET(b!$F$3,AA182,$AD$52),NA())</f>
        <v>727716</v>
      </c>
      <c r="AP182" t="s">
        <v>1012</v>
      </c>
      <c r="AQ182" t="s">
        <v>2939</v>
      </c>
      <c r="AR182">
        <f t="shared" ca="1" si="14"/>
        <v>1030436</v>
      </c>
      <c r="AX182" t="s">
        <v>2</v>
      </c>
      <c r="AY182" t="s">
        <v>200</v>
      </c>
      <c r="AZ182" t="s">
        <v>3800</v>
      </c>
      <c r="BA182">
        <v>43436</v>
      </c>
      <c r="BB182" s="93" t="str">
        <f t="shared" si="15"/>
        <v>OK</v>
      </c>
      <c r="BC182" t="str">
        <f t="shared" si="16"/>
        <v>OK</v>
      </c>
      <c r="BD182" t="str">
        <f t="shared" si="17"/>
        <v>OKOK</v>
      </c>
      <c r="BH182">
        <f t="shared" si="20"/>
        <v>129</v>
      </c>
      <c r="BJ182" s="30" t="s">
        <v>200</v>
      </c>
      <c r="BK182" s="30" t="s">
        <v>3800</v>
      </c>
      <c r="BL182">
        <f ca="1">+OFFSET(b!$F$3,BH182,$BL$52)</f>
        <v>28</v>
      </c>
      <c r="BQ182">
        <f t="shared" si="21"/>
        <v>129</v>
      </c>
      <c r="BR182" s="30" t="s">
        <v>200</v>
      </c>
      <c r="BS182" s="30" t="s">
        <v>3800</v>
      </c>
      <c r="BT182">
        <f ca="1">+OFFSET(b!$F$3,BQ182,$BT$52)</f>
        <v>727716</v>
      </c>
    </row>
    <row r="183" spans="3:72">
      <c r="C183">
        <f t="shared" si="18"/>
        <v>130</v>
      </c>
      <c r="E183" s="30" t="s">
        <v>201</v>
      </c>
      <c r="F183" s="30" t="s">
        <v>3801</v>
      </c>
      <c r="G183">
        <f ca="1">+IF(BD183="OKOK",OFFSET(b!$F$3,C183,$G$52),NA())</f>
        <v>16</v>
      </c>
      <c r="T183" t="s">
        <v>3036</v>
      </c>
      <c r="U183" t="s">
        <v>3400</v>
      </c>
      <c r="V183">
        <f t="shared" ca="1" si="13"/>
        <v>67</v>
      </c>
      <c r="AA183">
        <f t="shared" si="19"/>
        <v>130</v>
      </c>
      <c r="AB183" s="30" t="s">
        <v>201</v>
      </c>
      <c r="AC183" s="30" t="s">
        <v>3801</v>
      </c>
      <c r="AD183">
        <f ca="1">+IF(BD183="OKOK",OFFSET(b!$F$3,AA183,$AD$52),NA())</f>
        <v>613148</v>
      </c>
      <c r="AP183" t="s">
        <v>3036</v>
      </c>
      <c r="AQ183" t="s">
        <v>3400</v>
      </c>
      <c r="AR183">
        <f t="shared" ca="1" si="14"/>
        <v>5918242</v>
      </c>
      <c r="AX183" t="s">
        <v>2</v>
      </c>
      <c r="AY183" t="s">
        <v>201</v>
      </c>
      <c r="AZ183" t="s">
        <v>3801</v>
      </c>
      <c r="BA183">
        <v>28224</v>
      </c>
      <c r="BB183" s="93" t="str">
        <f t="shared" si="15"/>
        <v>OK</v>
      </c>
      <c r="BC183" t="str">
        <f t="shared" si="16"/>
        <v>OK</v>
      </c>
      <c r="BD183" t="str">
        <f t="shared" si="17"/>
        <v>OKOK</v>
      </c>
      <c r="BH183">
        <f t="shared" si="20"/>
        <v>130</v>
      </c>
      <c r="BJ183" s="30" t="s">
        <v>201</v>
      </c>
      <c r="BK183" s="30" t="s">
        <v>3801</v>
      </c>
      <c r="BL183">
        <f ca="1">+OFFSET(b!$F$3,BH183,$BL$52)</f>
        <v>16</v>
      </c>
      <c r="BQ183">
        <f t="shared" si="21"/>
        <v>130</v>
      </c>
      <c r="BR183" s="30" t="s">
        <v>201</v>
      </c>
      <c r="BS183" s="30" t="s">
        <v>3801</v>
      </c>
      <c r="BT183">
        <f ca="1">+OFFSET(b!$F$3,BQ183,$BT$52)</f>
        <v>613148</v>
      </c>
    </row>
    <row r="184" spans="3:72">
      <c r="C184">
        <f t="shared" si="18"/>
        <v>131</v>
      </c>
      <c r="E184" s="30" t="s">
        <v>206</v>
      </c>
      <c r="F184" s="30" t="s">
        <v>3802</v>
      </c>
      <c r="G184">
        <f ca="1">+IF(BD184="OKOK",OFFSET(b!$F$3,C184,$G$52),NA())</f>
        <v>14</v>
      </c>
      <c r="T184" t="s">
        <v>464</v>
      </c>
      <c r="U184" t="s">
        <v>3396</v>
      </c>
      <c r="V184">
        <f t="shared" ref="V184:V247" ca="1" si="22">+IFERROR(VLOOKUP(U184,$F$55:$G$1474,2,FALSE),NA())</f>
        <v>38</v>
      </c>
      <c r="AA184">
        <f t="shared" si="19"/>
        <v>131</v>
      </c>
      <c r="AB184" s="30" t="s">
        <v>206</v>
      </c>
      <c r="AC184" s="30" t="s">
        <v>3802</v>
      </c>
      <c r="AD184">
        <f ca="1">+IF(BD184="OKOK",OFFSET(b!$F$3,AA184,$AD$52),NA())</f>
        <v>697947</v>
      </c>
      <c r="AP184" t="s">
        <v>464</v>
      </c>
      <c r="AQ184" t="s">
        <v>3396</v>
      </c>
      <c r="AR184">
        <f t="shared" ref="AR184:AR247" ca="1" si="23">+IFERROR(VLOOKUP(AQ184,$AC$55:$AD$1474,2,FALSE),NA())</f>
        <v>3313630</v>
      </c>
      <c r="AX184" t="s">
        <v>2</v>
      </c>
      <c r="AY184" t="s">
        <v>206</v>
      </c>
      <c r="AZ184" t="s">
        <v>3802</v>
      </c>
      <c r="BA184">
        <v>33432</v>
      </c>
      <c r="BB184" s="93" t="str">
        <f t="shared" ref="BB184:BB247" si="24">+IF($H$4="人未満",IF(AND(BA184&gt;=$E$4,BA184&lt;$G$4),"OK","NG"),IF(BA184&gt;=$E$4,"OK","NG"))</f>
        <v>OK</v>
      </c>
      <c r="BC184" t="str">
        <f t="shared" ref="BC184:BC247" si="25">+IF($J$4="あり",IF($C$3=AX184,"OK","NG"),"OK")</f>
        <v>OK</v>
      </c>
      <c r="BD184" t="str">
        <f t="shared" ref="BD184:BD247" si="26">+BB184&amp;BC184</f>
        <v>OKOK</v>
      </c>
      <c r="BH184">
        <f t="shared" si="20"/>
        <v>131</v>
      </c>
      <c r="BJ184" s="30" t="s">
        <v>206</v>
      </c>
      <c r="BK184" s="30" t="s">
        <v>3802</v>
      </c>
      <c r="BL184">
        <f ca="1">+OFFSET(b!$F$3,BH184,$BL$52)</f>
        <v>14</v>
      </c>
      <c r="BQ184">
        <f t="shared" si="21"/>
        <v>131</v>
      </c>
      <c r="BR184" s="30" t="s">
        <v>206</v>
      </c>
      <c r="BS184" s="30" t="s">
        <v>3802</v>
      </c>
      <c r="BT184">
        <f ca="1">+OFFSET(b!$F$3,BQ184,$BT$52)</f>
        <v>697947</v>
      </c>
    </row>
    <row r="185" spans="3:72">
      <c r="C185">
        <f t="shared" ref="C185:C248" si="27">+C184+1</f>
        <v>132</v>
      </c>
      <c r="E185" s="30" t="s">
        <v>209</v>
      </c>
      <c r="F185" s="30" t="s">
        <v>3803</v>
      </c>
      <c r="G185">
        <f ca="1">+IF(BD185="OKOK",OFFSET(b!$F$3,C185,$G$52),NA())</f>
        <v>31</v>
      </c>
      <c r="T185" t="s">
        <v>478</v>
      </c>
      <c r="U185" t="s">
        <v>3397</v>
      </c>
      <c r="V185">
        <f t="shared" ca="1" si="22"/>
        <v>30</v>
      </c>
      <c r="AA185">
        <f t="shared" ref="AA185:AA248" si="28">+AA184+1</f>
        <v>132</v>
      </c>
      <c r="AB185" s="30" t="s">
        <v>209</v>
      </c>
      <c r="AC185" s="30" t="s">
        <v>3803</v>
      </c>
      <c r="AD185">
        <f ca="1">+IF(BD185="OKOK",OFFSET(b!$F$3,AA185,$AD$52),NA())</f>
        <v>2292524</v>
      </c>
      <c r="AP185" t="s">
        <v>478</v>
      </c>
      <c r="AQ185" t="s">
        <v>3397</v>
      </c>
      <c r="AR185">
        <f t="shared" ca="1" si="23"/>
        <v>2116340</v>
      </c>
      <c r="AX185" t="s">
        <v>2</v>
      </c>
      <c r="AY185" t="s">
        <v>209</v>
      </c>
      <c r="AZ185" t="s">
        <v>3803</v>
      </c>
      <c r="BA185">
        <v>106429</v>
      </c>
      <c r="BB185" s="93" t="str">
        <f t="shared" si="24"/>
        <v>OK</v>
      </c>
      <c r="BC185" t="str">
        <f t="shared" si="25"/>
        <v>OK</v>
      </c>
      <c r="BD185" t="str">
        <f t="shared" si="26"/>
        <v>OKOK</v>
      </c>
      <c r="BH185">
        <f t="shared" ref="BH185:BH248" si="29">+BH184+1</f>
        <v>132</v>
      </c>
      <c r="BJ185" s="30" t="s">
        <v>209</v>
      </c>
      <c r="BK185" s="30" t="s">
        <v>3803</v>
      </c>
      <c r="BL185">
        <f ca="1">+OFFSET(b!$F$3,BH185,$BL$52)</f>
        <v>31</v>
      </c>
      <c r="BQ185">
        <f t="shared" ref="BQ185:BQ248" si="30">+BQ184+1</f>
        <v>132</v>
      </c>
      <c r="BR185" s="30" t="s">
        <v>209</v>
      </c>
      <c r="BS185" s="30" t="s">
        <v>3803</v>
      </c>
      <c r="BT185">
        <f ca="1">+OFFSET(b!$F$3,BQ185,$BT$52)</f>
        <v>2292524</v>
      </c>
    </row>
    <row r="186" spans="3:72">
      <c r="C186">
        <f t="shared" si="27"/>
        <v>133</v>
      </c>
      <c r="E186" s="30" t="s">
        <v>202</v>
      </c>
      <c r="F186" s="30" t="s">
        <v>3536</v>
      </c>
      <c r="G186">
        <f ca="1">+IF(BD186="OKOK",OFFSET(b!$F$3,C186,$G$52),NA())</f>
        <v>17</v>
      </c>
      <c r="T186" t="s">
        <v>479</v>
      </c>
      <c r="U186" t="s">
        <v>3398</v>
      </c>
      <c r="V186">
        <f t="shared" ca="1" si="22"/>
        <v>23</v>
      </c>
      <c r="AA186">
        <f t="shared" si="28"/>
        <v>133</v>
      </c>
      <c r="AB186" s="30" t="s">
        <v>202</v>
      </c>
      <c r="AC186" s="30" t="s">
        <v>3536</v>
      </c>
      <c r="AD186">
        <f ca="1">+IF(BD186="OKOK",OFFSET(b!$F$3,AA186,$AD$52),NA())</f>
        <v>586146</v>
      </c>
      <c r="AP186" t="s">
        <v>479</v>
      </c>
      <c r="AQ186" t="s">
        <v>3398</v>
      </c>
      <c r="AR186">
        <f t="shared" ca="1" si="23"/>
        <v>1279745</v>
      </c>
      <c r="AX186" t="s">
        <v>2</v>
      </c>
      <c r="AY186" t="s">
        <v>202</v>
      </c>
      <c r="AZ186" t="s">
        <v>3536</v>
      </c>
      <c r="BA186">
        <v>31289</v>
      </c>
      <c r="BB186" s="93" t="str">
        <f t="shared" si="24"/>
        <v>OK</v>
      </c>
      <c r="BC186" t="str">
        <f t="shared" si="25"/>
        <v>OK</v>
      </c>
      <c r="BD186" t="str">
        <f t="shared" si="26"/>
        <v>OKOK</v>
      </c>
      <c r="BH186">
        <f t="shared" si="29"/>
        <v>133</v>
      </c>
      <c r="BJ186" s="30" t="s">
        <v>202</v>
      </c>
      <c r="BK186" s="30" t="s">
        <v>3536</v>
      </c>
      <c r="BL186">
        <f ca="1">+OFFSET(b!$F$3,BH186,$BL$52)</f>
        <v>17</v>
      </c>
      <c r="BQ186">
        <f t="shared" si="30"/>
        <v>133</v>
      </c>
      <c r="BR186" s="30" t="s">
        <v>202</v>
      </c>
      <c r="BS186" s="30" t="s">
        <v>3536</v>
      </c>
      <c r="BT186">
        <f ca="1">+OFFSET(b!$F$3,BQ186,$BT$52)</f>
        <v>586146</v>
      </c>
    </row>
    <row r="187" spans="3:72">
      <c r="C187">
        <f t="shared" si="27"/>
        <v>134</v>
      </c>
      <c r="E187" s="30" t="s">
        <v>205</v>
      </c>
      <c r="F187" s="30" t="s">
        <v>3804</v>
      </c>
      <c r="G187">
        <f ca="1">+IF(BD187="OKOK",OFFSET(b!$F$3,C187,$G$52),NA())</f>
        <v>9</v>
      </c>
      <c r="T187" t="s">
        <v>3028</v>
      </c>
      <c r="U187" t="s">
        <v>3602</v>
      </c>
      <c r="V187">
        <f t="shared" ca="1" si="22"/>
        <v>20</v>
      </c>
      <c r="AA187">
        <f t="shared" si="28"/>
        <v>134</v>
      </c>
      <c r="AB187" s="30" t="s">
        <v>205</v>
      </c>
      <c r="AC187" s="30" t="s">
        <v>3804</v>
      </c>
      <c r="AD187">
        <f ca="1">+IF(BD187="OKOK",OFFSET(b!$F$3,AA187,$AD$52),NA())</f>
        <v>344392</v>
      </c>
      <c r="AP187" t="s">
        <v>3028</v>
      </c>
      <c r="AQ187" t="s">
        <v>3602</v>
      </c>
      <c r="AR187">
        <f t="shared" ca="1" si="23"/>
        <v>1403032</v>
      </c>
      <c r="AX187" t="s">
        <v>2</v>
      </c>
      <c r="AY187" t="s">
        <v>205</v>
      </c>
      <c r="AZ187" t="s">
        <v>3804</v>
      </c>
      <c r="BA187">
        <v>15695</v>
      </c>
      <c r="BB187" s="93" t="str">
        <f t="shared" si="24"/>
        <v>OK</v>
      </c>
      <c r="BC187" t="str">
        <f t="shared" si="25"/>
        <v>OK</v>
      </c>
      <c r="BD187" t="str">
        <f t="shared" si="26"/>
        <v>OKOK</v>
      </c>
      <c r="BH187">
        <f t="shared" si="29"/>
        <v>134</v>
      </c>
      <c r="BJ187" s="30" t="s">
        <v>205</v>
      </c>
      <c r="BK187" s="30" t="s">
        <v>3804</v>
      </c>
      <c r="BL187">
        <f ca="1">+OFFSET(b!$F$3,BH187,$BL$52)</f>
        <v>9</v>
      </c>
      <c r="BQ187">
        <f t="shared" si="30"/>
        <v>134</v>
      </c>
      <c r="BR187" s="30" t="s">
        <v>205</v>
      </c>
      <c r="BS187" s="30" t="s">
        <v>3804</v>
      </c>
      <c r="BT187">
        <f ca="1">+OFFSET(b!$F$3,BQ187,$BT$52)</f>
        <v>344392</v>
      </c>
    </row>
    <row r="188" spans="3:72">
      <c r="C188">
        <f t="shared" si="27"/>
        <v>135</v>
      </c>
      <c r="E188" s="30" t="s">
        <v>218</v>
      </c>
      <c r="F188" s="30" t="s">
        <v>3805</v>
      </c>
      <c r="G188">
        <f ca="1">+IF(BD188="OKOK",OFFSET(b!$F$3,C188,$G$52),NA())</f>
        <v>11</v>
      </c>
      <c r="T188" t="s">
        <v>3102</v>
      </c>
      <c r="U188" t="s">
        <v>3603</v>
      </c>
      <c r="V188" t="e">
        <f t="shared" ca="1" si="22"/>
        <v>#N/A</v>
      </c>
      <c r="AA188">
        <f t="shared" si="28"/>
        <v>135</v>
      </c>
      <c r="AB188" s="30" t="s">
        <v>218</v>
      </c>
      <c r="AC188" s="30" t="s">
        <v>3805</v>
      </c>
      <c r="AD188">
        <f ca="1">+IF(BD188="OKOK",OFFSET(b!$F$3,AA188,$AD$52),NA())</f>
        <v>236362</v>
      </c>
      <c r="AP188" t="s">
        <v>3102</v>
      </c>
      <c r="AQ188" t="s">
        <v>3603</v>
      </c>
      <c r="AR188" t="e">
        <f t="shared" ca="1" si="23"/>
        <v>#N/A</v>
      </c>
      <c r="AX188" t="s">
        <v>2</v>
      </c>
      <c r="AY188" t="s">
        <v>218</v>
      </c>
      <c r="AZ188" t="s">
        <v>3805</v>
      </c>
      <c r="BA188">
        <v>9324</v>
      </c>
      <c r="BB188" s="93" t="str">
        <f t="shared" si="24"/>
        <v>OK</v>
      </c>
      <c r="BC188" t="str">
        <f t="shared" si="25"/>
        <v>OK</v>
      </c>
      <c r="BD188" t="str">
        <f t="shared" si="26"/>
        <v>OKOK</v>
      </c>
      <c r="BH188">
        <f t="shared" si="29"/>
        <v>135</v>
      </c>
      <c r="BJ188" s="30" t="s">
        <v>218</v>
      </c>
      <c r="BK188" s="30" t="s">
        <v>3805</v>
      </c>
      <c r="BL188">
        <f ca="1">+OFFSET(b!$F$3,BH188,$BL$52)</f>
        <v>11</v>
      </c>
      <c r="BQ188">
        <f t="shared" si="30"/>
        <v>135</v>
      </c>
      <c r="BR188" s="30" t="s">
        <v>218</v>
      </c>
      <c r="BS188" s="30" t="s">
        <v>3805</v>
      </c>
      <c r="BT188">
        <f ca="1">+OFFSET(b!$F$3,BQ188,$BT$52)</f>
        <v>236362</v>
      </c>
    </row>
    <row r="189" spans="3:72">
      <c r="C189">
        <f t="shared" si="27"/>
        <v>136</v>
      </c>
      <c r="E189" s="30" t="s">
        <v>211</v>
      </c>
      <c r="F189" s="30" t="s">
        <v>3806</v>
      </c>
      <c r="G189">
        <f ca="1">+IF(BD189="OKOK",OFFSET(b!$F$3,C189,$G$52),NA())</f>
        <v>8</v>
      </c>
      <c r="T189" t="s">
        <v>817</v>
      </c>
      <c r="U189" t="s">
        <v>3604</v>
      </c>
      <c r="V189">
        <f t="shared" ca="1" si="22"/>
        <v>62</v>
      </c>
      <c r="AA189">
        <f t="shared" si="28"/>
        <v>136</v>
      </c>
      <c r="AB189" s="30" t="s">
        <v>211</v>
      </c>
      <c r="AC189" s="30" t="s">
        <v>3806</v>
      </c>
      <c r="AD189">
        <f ca="1">+IF(BD189="OKOK",OFFSET(b!$F$3,AA189,$AD$52),NA())</f>
        <v>294439</v>
      </c>
      <c r="AP189" t="s">
        <v>817</v>
      </c>
      <c r="AQ189" t="s">
        <v>3604</v>
      </c>
      <c r="AR189">
        <f t="shared" ca="1" si="23"/>
        <v>3308526</v>
      </c>
      <c r="AX189" t="s">
        <v>2</v>
      </c>
      <c r="AY189" t="s">
        <v>211</v>
      </c>
      <c r="AZ189" t="s">
        <v>3806</v>
      </c>
      <c r="BA189">
        <v>14609</v>
      </c>
      <c r="BB189" s="93" t="str">
        <f t="shared" si="24"/>
        <v>OK</v>
      </c>
      <c r="BC189" t="str">
        <f t="shared" si="25"/>
        <v>OK</v>
      </c>
      <c r="BD189" t="str">
        <f t="shared" si="26"/>
        <v>OKOK</v>
      </c>
      <c r="BH189">
        <f t="shared" si="29"/>
        <v>136</v>
      </c>
      <c r="BJ189" s="30" t="s">
        <v>211</v>
      </c>
      <c r="BK189" s="30" t="s">
        <v>3806</v>
      </c>
      <c r="BL189">
        <f ca="1">+OFFSET(b!$F$3,BH189,$BL$52)</f>
        <v>8</v>
      </c>
      <c r="BQ189">
        <f t="shared" si="30"/>
        <v>136</v>
      </c>
      <c r="BR189" s="30" t="s">
        <v>211</v>
      </c>
      <c r="BS189" s="30" t="s">
        <v>3806</v>
      </c>
      <c r="BT189">
        <f ca="1">+OFFSET(b!$F$3,BQ189,$BT$52)</f>
        <v>294439</v>
      </c>
    </row>
    <row r="190" spans="3:72">
      <c r="C190">
        <f t="shared" si="27"/>
        <v>137</v>
      </c>
      <c r="E190" s="30" t="s">
        <v>2991</v>
      </c>
      <c r="F190" s="30" t="s">
        <v>3807</v>
      </c>
      <c r="G190">
        <f ca="1">+IF(BD190="OKOK",OFFSET(b!$F$3,C190,$G$52),NA())</f>
        <v>6</v>
      </c>
      <c r="T190" t="s">
        <v>818</v>
      </c>
      <c r="U190" t="s">
        <v>3605</v>
      </c>
      <c r="V190" t="e">
        <f t="shared" ca="1" si="22"/>
        <v>#N/A</v>
      </c>
      <c r="AA190">
        <f t="shared" si="28"/>
        <v>137</v>
      </c>
      <c r="AB190" s="30" t="s">
        <v>2991</v>
      </c>
      <c r="AC190" s="30" t="s">
        <v>3807</v>
      </c>
      <c r="AD190">
        <f ca="1">+IF(BD190="OKOK",OFFSET(b!$F$3,AA190,$AD$52),NA())</f>
        <v>281881</v>
      </c>
      <c r="AP190" t="s">
        <v>818</v>
      </c>
      <c r="AQ190" t="s">
        <v>3605</v>
      </c>
      <c r="AR190" t="e">
        <f t="shared" ca="1" si="23"/>
        <v>#N/A</v>
      </c>
      <c r="AX190" t="s">
        <v>2</v>
      </c>
      <c r="AY190" t="s">
        <v>2991</v>
      </c>
      <c r="AZ190" t="s">
        <v>3807</v>
      </c>
      <c r="BA190">
        <v>6415</v>
      </c>
      <c r="BB190" s="93" t="str">
        <f t="shared" si="24"/>
        <v>OK</v>
      </c>
      <c r="BC190" t="str">
        <f t="shared" si="25"/>
        <v>OK</v>
      </c>
      <c r="BD190" t="str">
        <f t="shared" si="26"/>
        <v>OKOK</v>
      </c>
      <c r="BH190">
        <f t="shared" si="29"/>
        <v>137</v>
      </c>
      <c r="BJ190" s="30" t="s">
        <v>2991</v>
      </c>
      <c r="BK190" s="30" t="s">
        <v>3807</v>
      </c>
      <c r="BL190">
        <f ca="1">+OFFSET(b!$F$3,BH190,$BL$52)</f>
        <v>6</v>
      </c>
      <c r="BQ190">
        <f t="shared" si="30"/>
        <v>137</v>
      </c>
      <c r="BR190" s="30" t="s">
        <v>2991</v>
      </c>
      <c r="BS190" s="30" t="s">
        <v>3807</v>
      </c>
      <c r="BT190">
        <f ca="1">+OFFSET(b!$F$3,BQ190,$BT$52)</f>
        <v>281881</v>
      </c>
    </row>
    <row r="191" spans="3:72">
      <c r="C191">
        <f t="shared" si="27"/>
        <v>138</v>
      </c>
      <c r="E191" s="30" t="s">
        <v>203</v>
      </c>
      <c r="F191" s="30" t="s">
        <v>3808</v>
      </c>
      <c r="G191">
        <f ca="1">+IF(BD191="OKOK",OFFSET(b!$F$3,C191,$G$52),NA())</f>
        <v>8</v>
      </c>
      <c r="T191" t="s">
        <v>819</v>
      </c>
      <c r="U191" t="s">
        <v>3606</v>
      </c>
      <c r="V191">
        <f t="shared" ca="1" si="22"/>
        <v>44</v>
      </c>
      <c r="AA191">
        <f t="shared" si="28"/>
        <v>138</v>
      </c>
      <c r="AB191" s="30" t="s">
        <v>203</v>
      </c>
      <c r="AC191" s="30" t="s">
        <v>3808</v>
      </c>
      <c r="AD191">
        <f ca="1">+IF(BD191="OKOK",OFFSET(b!$F$3,AA191,$AD$52),NA())</f>
        <v>546673</v>
      </c>
      <c r="AP191" t="s">
        <v>819</v>
      </c>
      <c r="AQ191" t="s">
        <v>3606</v>
      </c>
      <c r="AR191">
        <f t="shared" ca="1" si="23"/>
        <v>1992249</v>
      </c>
      <c r="AX191" t="s">
        <v>2</v>
      </c>
      <c r="AY191" t="s">
        <v>203</v>
      </c>
      <c r="AZ191" t="s">
        <v>3808</v>
      </c>
      <c r="BA191">
        <v>18220</v>
      </c>
      <c r="BB191" s="93" t="str">
        <f t="shared" si="24"/>
        <v>OK</v>
      </c>
      <c r="BC191" t="str">
        <f t="shared" si="25"/>
        <v>OK</v>
      </c>
      <c r="BD191" t="str">
        <f t="shared" si="26"/>
        <v>OKOK</v>
      </c>
      <c r="BH191">
        <f t="shared" si="29"/>
        <v>138</v>
      </c>
      <c r="BJ191" s="30" t="s">
        <v>203</v>
      </c>
      <c r="BK191" s="30" t="s">
        <v>3808</v>
      </c>
      <c r="BL191">
        <f ca="1">+OFFSET(b!$F$3,BH191,$BL$52)</f>
        <v>8</v>
      </c>
      <c r="BQ191">
        <f t="shared" si="30"/>
        <v>138</v>
      </c>
      <c r="BR191" s="30" t="s">
        <v>203</v>
      </c>
      <c r="BS191" s="30" t="s">
        <v>3808</v>
      </c>
      <c r="BT191">
        <f ca="1">+OFFSET(b!$F$3,BQ191,$BT$52)</f>
        <v>546673</v>
      </c>
    </row>
    <row r="192" spans="3:72">
      <c r="C192">
        <f t="shared" si="27"/>
        <v>139</v>
      </c>
      <c r="E192" s="30" t="s">
        <v>207</v>
      </c>
      <c r="F192" s="30" t="s">
        <v>3809</v>
      </c>
      <c r="G192">
        <f ca="1">+IF(BD192="OKOK",OFFSET(b!$F$3,C192,$G$52),NA())</f>
        <v>7</v>
      </c>
      <c r="T192" t="s">
        <v>820</v>
      </c>
      <c r="U192" t="s">
        <v>3607</v>
      </c>
      <c r="V192" t="e">
        <f t="shared" ca="1" si="22"/>
        <v>#N/A</v>
      </c>
      <c r="AA192">
        <f t="shared" si="28"/>
        <v>139</v>
      </c>
      <c r="AB192" s="30" t="s">
        <v>207</v>
      </c>
      <c r="AC192" s="30" t="s">
        <v>3809</v>
      </c>
      <c r="AD192">
        <f ca="1">+IF(BD192="OKOK",OFFSET(b!$F$3,AA192,$AD$52),NA())</f>
        <v>497466</v>
      </c>
      <c r="AP192" t="s">
        <v>820</v>
      </c>
      <c r="AQ192" t="s">
        <v>3607</v>
      </c>
      <c r="AR192" t="e">
        <f t="shared" ca="1" si="23"/>
        <v>#N/A</v>
      </c>
      <c r="AX192" t="s">
        <v>2</v>
      </c>
      <c r="AY192" t="s">
        <v>207</v>
      </c>
      <c r="AZ192" t="s">
        <v>3809</v>
      </c>
      <c r="BA192">
        <v>21818</v>
      </c>
      <c r="BB192" s="93" t="str">
        <f t="shared" si="24"/>
        <v>OK</v>
      </c>
      <c r="BC192" t="str">
        <f t="shared" si="25"/>
        <v>OK</v>
      </c>
      <c r="BD192" t="str">
        <f t="shared" si="26"/>
        <v>OKOK</v>
      </c>
      <c r="BH192">
        <f t="shared" si="29"/>
        <v>139</v>
      </c>
      <c r="BJ192" s="30" t="s">
        <v>207</v>
      </c>
      <c r="BK192" s="30" t="s">
        <v>3809</v>
      </c>
      <c r="BL192">
        <f ca="1">+OFFSET(b!$F$3,BH192,$BL$52)</f>
        <v>7</v>
      </c>
      <c r="BQ192">
        <f t="shared" si="30"/>
        <v>139</v>
      </c>
      <c r="BR192" s="30" t="s">
        <v>207</v>
      </c>
      <c r="BS192" s="30" t="s">
        <v>3809</v>
      </c>
      <c r="BT192">
        <f ca="1">+OFFSET(b!$F$3,BQ192,$BT$52)</f>
        <v>497466</v>
      </c>
    </row>
    <row r="193" spans="3:72">
      <c r="C193">
        <f t="shared" si="27"/>
        <v>140</v>
      </c>
      <c r="E193" s="30" t="s">
        <v>214</v>
      </c>
      <c r="F193" s="30" t="s">
        <v>3810</v>
      </c>
      <c r="G193">
        <f ca="1">+IF(BD193="OKOK",OFFSET(b!$F$3,C193,$G$52),NA())</f>
        <v>13</v>
      </c>
      <c r="T193" t="s">
        <v>821</v>
      </c>
      <c r="U193" t="s">
        <v>3608</v>
      </c>
      <c r="V193">
        <f t="shared" ca="1" si="22"/>
        <v>18</v>
      </c>
      <c r="AA193">
        <f t="shared" si="28"/>
        <v>140</v>
      </c>
      <c r="AB193" s="30" t="s">
        <v>214</v>
      </c>
      <c r="AC193" s="30" t="s">
        <v>3810</v>
      </c>
      <c r="AD193">
        <f ca="1">+IF(BD193="OKOK",OFFSET(b!$F$3,AA193,$AD$52),NA())</f>
        <v>643962</v>
      </c>
      <c r="AP193" t="s">
        <v>821</v>
      </c>
      <c r="AQ193" t="s">
        <v>3608</v>
      </c>
      <c r="AR193">
        <f t="shared" ca="1" si="23"/>
        <v>1489322</v>
      </c>
      <c r="AX193" t="s">
        <v>2</v>
      </c>
      <c r="AY193" t="s">
        <v>214</v>
      </c>
      <c r="AZ193" t="s">
        <v>3810</v>
      </c>
      <c r="BA193">
        <v>25948</v>
      </c>
      <c r="BB193" s="93" t="str">
        <f t="shared" si="24"/>
        <v>OK</v>
      </c>
      <c r="BC193" t="str">
        <f t="shared" si="25"/>
        <v>OK</v>
      </c>
      <c r="BD193" t="str">
        <f t="shared" si="26"/>
        <v>OKOK</v>
      </c>
      <c r="BH193">
        <f t="shared" si="29"/>
        <v>140</v>
      </c>
      <c r="BJ193" s="30" t="s">
        <v>214</v>
      </c>
      <c r="BK193" s="30" t="s">
        <v>3810</v>
      </c>
      <c r="BL193">
        <f ca="1">+OFFSET(b!$F$3,BH193,$BL$52)</f>
        <v>13</v>
      </c>
      <c r="BQ193">
        <f t="shared" si="30"/>
        <v>140</v>
      </c>
      <c r="BR193" s="30" t="s">
        <v>214</v>
      </c>
      <c r="BS193" s="30" t="s">
        <v>3810</v>
      </c>
      <c r="BT193">
        <f ca="1">+OFFSET(b!$F$3,BQ193,$BT$52)</f>
        <v>643962</v>
      </c>
    </row>
    <row r="194" spans="3:72">
      <c r="C194">
        <f t="shared" si="27"/>
        <v>141</v>
      </c>
      <c r="E194" s="30" t="s">
        <v>216</v>
      </c>
      <c r="F194" s="30" t="s">
        <v>3811</v>
      </c>
      <c r="G194">
        <f ca="1">+IF(BD194="OKOK",OFFSET(b!$F$3,C194,$G$52),NA())</f>
        <v>6</v>
      </c>
      <c r="T194" t="s">
        <v>822</v>
      </c>
      <c r="U194" t="s">
        <v>3609</v>
      </c>
      <c r="V194" t="e">
        <f t="shared" ca="1" si="22"/>
        <v>#N/A</v>
      </c>
      <c r="AA194">
        <f t="shared" si="28"/>
        <v>141</v>
      </c>
      <c r="AB194" s="30" t="s">
        <v>216</v>
      </c>
      <c r="AC194" s="30" t="s">
        <v>3811</v>
      </c>
      <c r="AD194">
        <f ca="1">+IF(BD194="OKOK",OFFSET(b!$F$3,AA194,$AD$52),NA())</f>
        <v>310267</v>
      </c>
      <c r="AP194" t="s">
        <v>822</v>
      </c>
      <c r="AQ194" t="s">
        <v>3609</v>
      </c>
      <c r="AR194" t="e">
        <f t="shared" ca="1" si="23"/>
        <v>#N/A</v>
      </c>
      <c r="AX194" t="s">
        <v>2</v>
      </c>
      <c r="AY194" t="s">
        <v>216</v>
      </c>
      <c r="AZ194" t="s">
        <v>3811</v>
      </c>
      <c r="BA194">
        <v>15210</v>
      </c>
      <c r="BB194" s="93" t="str">
        <f t="shared" si="24"/>
        <v>OK</v>
      </c>
      <c r="BC194" t="str">
        <f t="shared" si="25"/>
        <v>OK</v>
      </c>
      <c r="BD194" t="str">
        <f t="shared" si="26"/>
        <v>OKOK</v>
      </c>
      <c r="BH194">
        <f t="shared" si="29"/>
        <v>141</v>
      </c>
      <c r="BJ194" s="30" t="s">
        <v>216</v>
      </c>
      <c r="BK194" s="30" t="s">
        <v>3811</v>
      </c>
      <c r="BL194">
        <f ca="1">+OFFSET(b!$F$3,BH194,$BL$52)</f>
        <v>6</v>
      </c>
      <c r="BQ194">
        <f t="shared" si="30"/>
        <v>141</v>
      </c>
      <c r="BR194" s="30" t="s">
        <v>216</v>
      </c>
      <c r="BS194" s="30" t="s">
        <v>3811</v>
      </c>
      <c r="BT194">
        <f ca="1">+OFFSET(b!$F$3,BQ194,$BT$52)</f>
        <v>310267</v>
      </c>
    </row>
    <row r="195" spans="3:72">
      <c r="C195">
        <f t="shared" si="27"/>
        <v>142</v>
      </c>
      <c r="E195" s="30" t="s">
        <v>213</v>
      </c>
      <c r="F195" s="30" t="s">
        <v>3812</v>
      </c>
      <c r="G195">
        <f ca="1">+IF(BD195="OKOK",OFFSET(b!$F$3,C195,$G$52),NA())</f>
        <v>4</v>
      </c>
      <c r="T195" t="s">
        <v>823</v>
      </c>
      <c r="U195" t="s">
        <v>3610</v>
      </c>
      <c r="V195">
        <f t="shared" ca="1" si="22"/>
        <v>41</v>
      </c>
      <c r="AA195">
        <f t="shared" si="28"/>
        <v>142</v>
      </c>
      <c r="AB195" s="30" t="s">
        <v>213</v>
      </c>
      <c r="AC195" s="30" t="s">
        <v>3812</v>
      </c>
      <c r="AD195">
        <f ca="1">+IF(BD195="OKOK",OFFSET(b!$F$3,AA195,$AD$52),NA())</f>
        <v>194340</v>
      </c>
      <c r="AP195" t="s">
        <v>823</v>
      </c>
      <c r="AQ195" t="s">
        <v>3610</v>
      </c>
      <c r="AR195">
        <f t="shared" ca="1" si="23"/>
        <v>1410309</v>
      </c>
      <c r="AX195" t="s">
        <v>2</v>
      </c>
      <c r="AY195" t="s">
        <v>213</v>
      </c>
      <c r="AZ195" t="s">
        <v>3812</v>
      </c>
      <c r="BA195">
        <v>9266</v>
      </c>
      <c r="BB195" s="93" t="str">
        <f t="shared" si="24"/>
        <v>OK</v>
      </c>
      <c r="BC195" t="str">
        <f t="shared" si="25"/>
        <v>OK</v>
      </c>
      <c r="BD195" t="str">
        <f t="shared" si="26"/>
        <v>OKOK</v>
      </c>
      <c r="BH195">
        <f t="shared" si="29"/>
        <v>142</v>
      </c>
      <c r="BJ195" s="30" t="s">
        <v>213</v>
      </c>
      <c r="BK195" s="30" t="s">
        <v>3812</v>
      </c>
      <c r="BL195">
        <f ca="1">+OFFSET(b!$F$3,BH195,$BL$52)</f>
        <v>4</v>
      </c>
      <c r="BQ195">
        <f t="shared" si="30"/>
        <v>142</v>
      </c>
      <c r="BR195" s="30" t="s">
        <v>213</v>
      </c>
      <c r="BS195" s="30" t="s">
        <v>3812</v>
      </c>
      <c r="BT195">
        <f ca="1">+OFFSET(b!$F$3,BQ195,$BT$52)</f>
        <v>194340</v>
      </c>
    </row>
    <row r="196" spans="3:72">
      <c r="C196">
        <f t="shared" si="27"/>
        <v>143</v>
      </c>
      <c r="E196" s="30" t="s">
        <v>217</v>
      </c>
      <c r="F196" s="30" t="s">
        <v>3813</v>
      </c>
      <c r="G196">
        <f ca="1">+IF(BD196="OKOK",OFFSET(b!$F$3,C196,$G$52),NA())</f>
        <v>2</v>
      </c>
      <c r="T196" t="s">
        <v>824</v>
      </c>
      <c r="U196" t="s">
        <v>3611</v>
      </c>
      <c r="V196">
        <f t="shared" ca="1" si="22"/>
        <v>46</v>
      </c>
      <c r="AA196">
        <f t="shared" si="28"/>
        <v>143</v>
      </c>
      <c r="AB196" s="30" t="s">
        <v>217</v>
      </c>
      <c r="AC196" s="30" t="s">
        <v>3813</v>
      </c>
      <c r="AD196">
        <f ca="1">+IF(BD196="OKOK",OFFSET(b!$F$3,AA196,$AD$52),NA())</f>
        <v>143267</v>
      </c>
      <c r="AP196" t="s">
        <v>824</v>
      </c>
      <c r="AQ196" t="s">
        <v>3611</v>
      </c>
      <c r="AR196">
        <f t="shared" ca="1" si="23"/>
        <v>2372923</v>
      </c>
      <c r="AX196" t="s">
        <v>2</v>
      </c>
      <c r="AY196" t="s">
        <v>217</v>
      </c>
      <c r="AZ196" t="s">
        <v>3813</v>
      </c>
      <c r="BA196">
        <v>5161</v>
      </c>
      <c r="BB196" s="93" t="str">
        <f t="shared" si="24"/>
        <v>OK</v>
      </c>
      <c r="BC196" t="str">
        <f t="shared" si="25"/>
        <v>OK</v>
      </c>
      <c r="BD196" t="str">
        <f t="shared" si="26"/>
        <v>OKOK</v>
      </c>
      <c r="BH196">
        <f t="shared" si="29"/>
        <v>143</v>
      </c>
      <c r="BJ196" s="30" t="s">
        <v>217</v>
      </c>
      <c r="BK196" s="30" t="s">
        <v>3813</v>
      </c>
      <c r="BL196">
        <f ca="1">+OFFSET(b!$F$3,BH196,$BL$52)</f>
        <v>2</v>
      </c>
      <c r="BQ196">
        <f t="shared" si="30"/>
        <v>143</v>
      </c>
      <c r="BR196" s="30" t="s">
        <v>217</v>
      </c>
      <c r="BS196" s="30" t="s">
        <v>3813</v>
      </c>
      <c r="BT196">
        <f ca="1">+OFFSET(b!$F$3,BQ196,$BT$52)</f>
        <v>143267</v>
      </c>
    </row>
    <row r="197" spans="3:72">
      <c r="C197">
        <f t="shared" si="27"/>
        <v>144</v>
      </c>
      <c r="E197" s="30" t="s">
        <v>221</v>
      </c>
      <c r="F197" s="30" t="s">
        <v>3539</v>
      </c>
      <c r="G197">
        <f ca="1">+IF(BD197="OKOK",OFFSET(b!$F$3,C197,$G$52),NA())</f>
        <v>4</v>
      </c>
      <c r="T197" t="s">
        <v>825</v>
      </c>
      <c r="U197" t="s">
        <v>3612</v>
      </c>
      <c r="V197" t="e">
        <f t="shared" ca="1" si="22"/>
        <v>#N/A</v>
      </c>
      <c r="AA197">
        <f t="shared" si="28"/>
        <v>144</v>
      </c>
      <c r="AB197" s="30" t="s">
        <v>221</v>
      </c>
      <c r="AC197" s="30" t="s">
        <v>3539</v>
      </c>
      <c r="AD197">
        <f ca="1">+IF(BD197="OKOK",OFFSET(b!$F$3,AA197,$AD$52),NA())</f>
        <v>110356</v>
      </c>
      <c r="AP197" t="s">
        <v>825</v>
      </c>
      <c r="AQ197" t="s">
        <v>3612</v>
      </c>
      <c r="AR197" t="e">
        <f t="shared" ca="1" si="23"/>
        <v>#N/A</v>
      </c>
      <c r="AX197" t="s">
        <v>2</v>
      </c>
      <c r="AY197" t="s">
        <v>221</v>
      </c>
      <c r="AZ197" t="s">
        <v>3539</v>
      </c>
      <c r="BA197">
        <v>5315</v>
      </c>
      <c r="BB197" s="93" t="str">
        <f t="shared" si="24"/>
        <v>OK</v>
      </c>
      <c r="BC197" t="str">
        <f t="shared" si="25"/>
        <v>OK</v>
      </c>
      <c r="BD197" t="str">
        <f t="shared" si="26"/>
        <v>OKOK</v>
      </c>
      <c r="BH197">
        <f t="shared" si="29"/>
        <v>144</v>
      </c>
      <c r="BJ197" s="30" t="s">
        <v>221</v>
      </c>
      <c r="BK197" s="30" t="s">
        <v>3539</v>
      </c>
      <c r="BL197">
        <f ca="1">+OFFSET(b!$F$3,BH197,$BL$52)</f>
        <v>4</v>
      </c>
      <c r="BQ197">
        <f t="shared" si="30"/>
        <v>144</v>
      </c>
      <c r="BR197" s="30" t="s">
        <v>221</v>
      </c>
      <c r="BS197" s="30" t="s">
        <v>3539</v>
      </c>
      <c r="BT197">
        <f ca="1">+OFFSET(b!$F$3,BQ197,$BT$52)</f>
        <v>110356</v>
      </c>
    </row>
    <row r="198" spans="3:72">
      <c r="C198">
        <f t="shared" si="27"/>
        <v>145</v>
      </c>
      <c r="E198" s="30" t="s">
        <v>210</v>
      </c>
      <c r="F198" s="30" t="s">
        <v>3814</v>
      </c>
      <c r="G198">
        <f ca="1">+IF(BD198="OKOK",OFFSET(b!$F$3,C198,$G$52),NA())</f>
        <v>19</v>
      </c>
      <c r="T198" t="s">
        <v>826</v>
      </c>
      <c r="U198" t="s">
        <v>3613</v>
      </c>
      <c r="V198" t="e">
        <f t="shared" ca="1" si="22"/>
        <v>#N/A</v>
      </c>
      <c r="AA198">
        <f t="shared" si="28"/>
        <v>145</v>
      </c>
      <c r="AB198" s="30" t="s">
        <v>210</v>
      </c>
      <c r="AC198" s="30" t="s">
        <v>3814</v>
      </c>
      <c r="AD198">
        <f ca="1">+IF(BD198="OKOK",OFFSET(b!$F$3,AA198,$AD$52),NA())</f>
        <v>839971</v>
      </c>
      <c r="AP198" t="s">
        <v>826</v>
      </c>
      <c r="AQ198" t="s">
        <v>3613</v>
      </c>
      <c r="AR198" t="e">
        <f t="shared" ca="1" si="23"/>
        <v>#N/A</v>
      </c>
      <c r="AX198" t="s">
        <v>2</v>
      </c>
      <c r="AY198" t="s">
        <v>210</v>
      </c>
      <c r="AZ198" t="s">
        <v>3814</v>
      </c>
      <c r="BA198">
        <v>50632</v>
      </c>
      <c r="BB198" s="93" t="str">
        <f t="shared" si="24"/>
        <v>OK</v>
      </c>
      <c r="BC198" t="str">
        <f t="shared" si="25"/>
        <v>OK</v>
      </c>
      <c r="BD198" t="str">
        <f t="shared" si="26"/>
        <v>OKOK</v>
      </c>
      <c r="BH198">
        <f t="shared" si="29"/>
        <v>145</v>
      </c>
      <c r="BJ198" s="30" t="s">
        <v>210</v>
      </c>
      <c r="BK198" s="30" t="s">
        <v>3814</v>
      </c>
      <c r="BL198">
        <f ca="1">+OFFSET(b!$F$3,BH198,$BL$52)</f>
        <v>19</v>
      </c>
      <c r="BQ198">
        <f t="shared" si="30"/>
        <v>145</v>
      </c>
      <c r="BR198" s="30" t="s">
        <v>210</v>
      </c>
      <c r="BS198" s="30" t="s">
        <v>3814</v>
      </c>
      <c r="BT198">
        <f ca="1">+OFFSET(b!$F$3,BQ198,$BT$52)</f>
        <v>839971</v>
      </c>
    </row>
    <row r="199" spans="3:72">
      <c r="C199">
        <f t="shared" si="27"/>
        <v>146</v>
      </c>
      <c r="E199" s="30" t="s">
        <v>208</v>
      </c>
      <c r="F199" s="30" t="s">
        <v>3815</v>
      </c>
      <c r="G199">
        <f ca="1">+IF(BD199="OKOK",OFFSET(b!$F$3,C199,$G$52),NA())</f>
        <v>9</v>
      </c>
      <c r="T199" t="s">
        <v>827</v>
      </c>
      <c r="U199" t="s">
        <v>3614</v>
      </c>
      <c r="V199" t="e">
        <f t="shared" ca="1" si="22"/>
        <v>#N/A</v>
      </c>
      <c r="AA199">
        <f t="shared" si="28"/>
        <v>146</v>
      </c>
      <c r="AB199" s="30" t="s">
        <v>208</v>
      </c>
      <c r="AC199" s="30" t="s">
        <v>3815</v>
      </c>
      <c r="AD199">
        <f ca="1">+IF(BD199="OKOK",OFFSET(b!$F$3,AA199,$AD$52),NA())</f>
        <v>396233</v>
      </c>
      <c r="AP199" t="s">
        <v>827</v>
      </c>
      <c r="AQ199" t="s">
        <v>3614</v>
      </c>
      <c r="AR199" t="e">
        <f t="shared" ca="1" si="23"/>
        <v>#N/A</v>
      </c>
      <c r="AX199" t="s">
        <v>2</v>
      </c>
      <c r="AY199" t="s">
        <v>208</v>
      </c>
      <c r="AZ199" t="s">
        <v>3815</v>
      </c>
      <c r="BA199">
        <v>21142</v>
      </c>
      <c r="BB199" s="93" t="str">
        <f t="shared" si="24"/>
        <v>OK</v>
      </c>
      <c r="BC199" t="str">
        <f t="shared" si="25"/>
        <v>OK</v>
      </c>
      <c r="BD199" t="str">
        <f t="shared" si="26"/>
        <v>OKOK</v>
      </c>
      <c r="BH199">
        <f t="shared" si="29"/>
        <v>146</v>
      </c>
      <c r="BJ199" s="30" t="s">
        <v>208</v>
      </c>
      <c r="BK199" s="30" t="s">
        <v>3815</v>
      </c>
      <c r="BL199">
        <f ca="1">+OFFSET(b!$F$3,BH199,$BL$52)</f>
        <v>9</v>
      </c>
      <c r="BQ199">
        <f t="shared" si="30"/>
        <v>146</v>
      </c>
      <c r="BR199" s="30" t="s">
        <v>208</v>
      </c>
      <c r="BS199" s="30" t="s">
        <v>3815</v>
      </c>
      <c r="BT199">
        <f ca="1">+OFFSET(b!$F$3,BQ199,$BT$52)</f>
        <v>396233</v>
      </c>
    </row>
    <row r="200" spans="3:72">
      <c r="C200">
        <f t="shared" si="27"/>
        <v>147</v>
      </c>
      <c r="E200" s="30" t="s">
        <v>222</v>
      </c>
      <c r="F200" s="30" t="s">
        <v>2951</v>
      </c>
      <c r="G200">
        <f ca="1">+IF(BD200="OKOK",OFFSET(b!$F$3,C200,$G$52),NA())</f>
        <v>6</v>
      </c>
      <c r="T200" t="s">
        <v>828</v>
      </c>
      <c r="U200" t="s">
        <v>3615</v>
      </c>
      <c r="V200">
        <f t="shared" ca="1" si="22"/>
        <v>25</v>
      </c>
      <c r="AA200">
        <f t="shared" si="28"/>
        <v>147</v>
      </c>
      <c r="AB200" s="30" t="s">
        <v>222</v>
      </c>
      <c r="AC200" s="30" t="s">
        <v>2951</v>
      </c>
      <c r="AD200">
        <f ca="1">+IF(BD200="OKOK",OFFSET(b!$F$3,AA200,$AD$52),NA())</f>
        <v>245655</v>
      </c>
      <c r="AP200" t="s">
        <v>828</v>
      </c>
      <c r="AQ200" t="s">
        <v>3615</v>
      </c>
      <c r="AR200">
        <f t="shared" ca="1" si="23"/>
        <v>2512746</v>
      </c>
      <c r="AX200" t="s">
        <v>2</v>
      </c>
      <c r="AY200" t="s">
        <v>222</v>
      </c>
      <c r="AZ200" t="s">
        <v>2951</v>
      </c>
      <c r="BA200">
        <v>13017</v>
      </c>
      <c r="BB200" s="93" t="str">
        <f t="shared" si="24"/>
        <v>OK</v>
      </c>
      <c r="BC200" t="str">
        <f t="shared" si="25"/>
        <v>OK</v>
      </c>
      <c r="BD200" t="str">
        <f t="shared" si="26"/>
        <v>OKOK</v>
      </c>
      <c r="BH200">
        <f t="shared" si="29"/>
        <v>147</v>
      </c>
      <c r="BJ200" s="30" t="s">
        <v>222</v>
      </c>
      <c r="BK200" s="30" t="s">
        <v>2951</v>
      </c>
      <c r="BL200">
        <f ca="1">+OFFSET(b!$F$3,BH200,$BL$52)</f>
        <v>6</v>
      </c>
      <c r="BQ200">
        <f t="shared" si="30"/>
        <v>147</v>
      </c>
      <c r="BR200" s="30" t="s">
        <v>222</v>
      </c>
      <c r="BS200" s="30" t="s">
        <v>2951</v>
      </c>
      <c r="BT200">
        <f ca="1">+OFFSET(b!$F$3,BQ200,$BT$52)</f>
        <v>245655</v>
      </c>
    </row>
    <row r="201" spans="3:72">
      <c r="C201">
        <f t="shared" si="27"/>
        <v>148</v>
      </c>
      <c r="E201" s="30" t="s">
        <v>220</v>
      </c>
      <c r="F201" s="30" t="s">
        <v>3537</v>
      </c>
      <c r="G201">
        <f ca="1">+IF(BD201="OKOK",OFFSET(b!$F$3,C201,$G$52),NA())</f>
        <v>4</v>
      </c>
      <c r="T201" t="s">
        <v>830</v>
      </c>
      <c r="U201" t="s">
        <v>3616</v>
      </c>
      <c r="V201">
        <f t="shared" ca="1" si="22"/>
        <v>48</v>
      </c>
      <c r="AA201">
        <f t="shared" si="28"/>
        <v>148</v>
      </c>
      <c r="AB201" s="30" t="s">
        <v>220</v>
      </c>
      <c r="AC201" s="30" t="s">
        <v>3537</v>
      </c>
      <c r="AD201">
        <f ca="1">+IF(BD201="OKOK",OFFSET(b!$F$3,AA201,$AD$52),NA())</f>
        <v>163839</v>
      </c>
      <c r="AP201" t="s">
        <v>830</v>
      </c>
      <c r="AQ201" t="s">
        <v>3616</v>
      </c>
      <c r="AR201">
        <f t="shared" ca="1" si="23"/>
        <v>3550501</v>
      </c>
      <c r="AX201" t="s">
        <v>2</v>
      </c>
      <c r="AY201" t="s">
        <v>220</v>
      </c>
      <c r="AZ201" t="s">
        <v>3537</v>
      </c>
      <c r="BA201">
        <v>6908</v>
      </c>
      <c r="BB201" s="93" t="str">
        <f t="shared" si="24"/>
        <v>OK</v>
      </c>
      <c r="BC201" t="str">
        <f t="shared" si="25"/>
        <v>OK</v>
      </c>
      <c r="BD201" t="str">
        <f t="shared" si="26"/>
        <v>OKOK</v>
      </c>
      <c r="BH201">
        <f t="shared" si="29"/>
        <v>148</v>
      </c>
      <c r="BJ201" s="30" t="s">
        <v>220</v>
      </c>
      <c r="BK201" s="30" t="s">
        <v>3537</v>
      </c>
      <c r="BL201">
        <f ca="1">+OFFSET(b!$F$3,BH201,$BL$52)</f>
        <v>4</v>
      </c>
      <c r="BQ201">
        <f t="shared" si="30"/>
        <v>148</v>
      </c>
      <c r="BR201" s="30" t="s">
        <v>220</v>
      </c>
      <c r="BS201" s="30" t="s">
        <v>3537</v>
      </c>
      <c r="BT201">
        <f ca="1">+OFFSET(b!$F$3,BQ201,$BT$52)</f>
        <v>163839</v>
      </c>
    </row>
    <row r="202" spans="3:72">
      <c r="C202">
        <f t="shared" si="27"/>
        <v>149</v>
      </c>
      <c r="E202" s="30" t="s">
        <v>2992</v>
      </c>
      <c r="F202" s="30" t="s">
        <v>3816</v>
      </c>
      <c r="G202">
        <f ca="1">+IF(BD202="OKOK",OFFSET(b!$F$3,C202,$G$52),NA())</f>
        <v>0</v>
      </c>
      <c r="T202" t="s">
        <v>833</v>
      </c>
      <c r="U202" t="s">
        <v>3617</v>
      </c>
      <c r="V202">
        <f t="shared" ca="1" si="22"/>
        <v>28</v>
      </c>
      <c r="AA202">
        <f t="shared" si="28"/>
        <v>149</v>
      </c>
      <c r="AB202" s="30" t="s">
        <v>2992</v>
      </c>
      <c r="AC202" s="30" t="s">
        <v>3816</v>
      </c>
      <c r="AD202">
        <f ca="1">+IF(BD202="OKOK",OFFSET(b!$F$3,AA202,$AD$52),NA())</f>
        <v>0</v>
      </c>
      <c r="AP202" t="s">
        <v>833</v>
      </c>
      <c r="AQ202" t="s">
        <v>3617</v>
      </c>
      <c r="AR202">
        <f t="shared" ca="1" si="23"/>
        <v>2095474</v>
      </c>
      <c r="AX202" t="s">
        <v>2</v>
      </c>
      <c r="AY202" t="s">
        <v>2992</v>
      </c>
      <c r="AZ202" t="s">
        <v>3816</v>
      </c>
      <c r="BA202">
        <v>3764</v>
      </c>
      <c r="BB202" s="93" t="str">
        <f t="shared" si="24"/>
        <v>OK</v>
      </c>
      <c r="BC202" t="str">
        <f t="shared" si="25"/>
        <v>OK</v>
      </c>
      <c r="BD202" t="str">
        <f t="shared" si="26"/>
        <v>OKOK</v>
      </c>
      <c r="BH202">
        <f t="shared" si="29"/>
        <v>149</v>
      </c>
      <c r="BJ202" s="30" t="s">
        <v>2992</v>
      </c>
      <c r="BK202" s="30" t="s">
        <v>3816</v>
      </c>
      <c r="BL202">
        <f ca="1">+OFFSET(b!$F$3,BH202,$BL$52)</f>
        <v>0</v>
      </c>
      <c r="BQ202">
        <f t="shared" si="30"/>
        <v>149</v>
      </c>
      <c r="BR202" s="30" t="s">
        <v>2992</v>
      </c>
      <c r="BS202" s="30" t="s">
        <v>3816</v>
      </c>
      <c r="BT202">
        <f ca="1">+OFFSET(b!$F$3,BQ202,$BT$52)</f>
        <v>0</v>
      </c>
    </row>
    <row r="203" spans="3:72">
      <c r="C203">
        <f t="shared" si="27"/>
        <v>150</v>
      </c>
      <c r="E203" s="30" t="s">
        <v>223</v>
      </c>
      <c r="F203" s="30" t="s">
        <v>3408</v>
      </c>
      <c r="G203">
        <f ca="1">+IF(BD203="OKOK",OFFSET(b!$F$3,C203,$G$52),NA())</f>
        <v>90</v>
      </c>
      <c r="T203" t="s">
        <v>834</v>
      </c>
      <c r="U203" t="s">
        <v>3618</v>
      </c>
      <c r="V203">
        <f t="shared" ca="1" si="22"/>
        <v>33</v>
      </c>
      <c r="AA203">
        <f t="shared" si="28"/>
        <v>150</v>
      </c>
      <c r="AB203" s="30" t="s">
        <v>223</v>
      </c>
      <c r="AC203" s="30" t="s">
        <v>3408</v>
      </c>
      <c r="AD203">
        <f ca="1">+IF(BD203="OKOK",OFFSET(b!$F$3,AA203,$AD$52),NA())</f>
        <v>4684236</v>
      </c>
      <c r="AP203" t="s">
        <v>834</v>
      </c>
      <c r="AQ203" t="s">
        <v>3618</v>
      </c>
      <c r="AR203">
        <f t="shared" ca="1" si="23"/>
        <v>2679573</v>
      </c>
      <c r="AX203" t="s">
        <v>2</v>
      </c>
      <c r="AY203" t="s">
        <v>223</v>
      </c>
      <c r="AZ203" t="s">
        <v>3408</v>
      </c>
      <c r="BA203">
        <v>212314</v>
      </c>
      <c r="BB203" s="93" t="str">
        <f t="shared" si="24"/>
        <v>OK</v>
      </c>
      <c r="BC203" t="str">
        <f t="shared" si="25"/>
        <v>OK</v>
      </c>
      <c r="BD203" t="str">
        <f t="shared" si="26"/>
        <v>OKOK</v>
      </c>
      <c r="BH203">
        <f t="shared" si="29"/>
        <v>150</v>
      </c>
      <c r="BJ203" s="30" t="s">
        <v>223</v>
      </c>
      <c r="BK203" s="30" t="s">
        <v>3408</v>
      </c>
      <c r="BL203">
        <f ca="1">+OFFSET(b!$F$3,BH203,$BL$52)</f>
        <v>90</v>
      </c>
      <c r="BQ203">
        <f t="shared" si="30"/>
        <v>150</v>
      </c>
      <c r="BR203" s="30" t="s">
        <v>223</v>
      </c>
      <c r="BS203" s="30" t="s">
        <v>3408</v>
      </c>
      <c r="BT203">
        <f ca="1">+OFFSET(b!$F$3,BQ203,$BT$52)</f>
        <v>4684236</v>
      </c>
    </row>
    <row r="204" spans="3:72">
      <c r="C204">
        <f t="shared" si="27"/>
        <v>151</v>
      </c>
      <c r="E204" s="30" t="s">
        <v>204</v>
      </c>
      <c r="F204" s="30" t="s">
        <v>3817</v>
      </c>
      <c r="G204">
        <f ca="1">+IF(BD204="OKOK",OFFSET(b!$F$3,C204,$G$52),NA())</f>
        <v>41</v>
      </c>
      <c r="T204" t="s">
        <v>835</v>
      </c>
      <c r="U204" t="s">
        <v>3619</v>
      </c>
      <c r="V204">
        <f t="shared" ca="1" si="22"/>
        <v>31</v>
      </c>
      <c r="AA204">
        <f t="shared" si="28"/>
        <v>151</v>
      </c>
      <c r="AB204" s="30" t="s">
        <v>204</v>
      </c>
      <c r="AC204" s="30" t="s">
        <v>3817</v>
      </c>
      <c r="AD204">
        <f ca="1">+IF(BD204="OKOK",OFFSET(b!$F$3,AA204,$AD$52),NA())</f>
        <v>2359377</v>
      </c>
      <c r="AP204" t="s">
        <v>835</v>
      </c>
      <c r="AQ204" t="s">
        <v>3619</v>
      </c>
      <c r="AR204">
        <f t="shared" ca="1" si="23"/>
        <v>2305347</v>
      </c>
      <c r="AX204" t="s">
        <v>2</v>
      </c>
      <c r="AY204" t="s">
        <v>204</v>
      </c>
      <c r="AZ204" t="s">
        <v>3817</v>
      </c>
      <c r="BA204">
        <v>102017</v>
      </c>
      <c r="BB204" s="93" t="str">
        <f t="shared" si="24"/>
        <v>OK</v>
      </c>
      <c r="BC204" t="str">
        <f t="shared" si="25"/>
        <v>OK</v>
      </c>
      <c r="BD204" t="str">
        <f t="shared" si="26"/>
        <v>OKOK</v>
      </c>
      <c r="BH204">
        <f t="shared" si="29"/>
        <v>151</v>
      </c>
      <c r="BJ204" s="30" t="s">
        <v>204</v>
      </c>
      <c r="BK204" s="30" t="s">
        <v>3817</v>
      </c>
      <c r="BL204">
        <f ca="1">+OFFSET(b!$F$3,BH204,$BL$52)</f>
        <v>41</v>
      </c>
      <c r="BQ204">
        <f t="shared" si="30"/>
        <v>151</v>
      </c>
      <c r="BR204" s="30" t="s">
        <v>204</v>
      </c>
      <c r="BS204" s="30" t="s">
        <v>3817</v>
      </c>
      <c r="BT204">
        <f ca="1">+OFFSET(b!$F$3,BQ204,$BT$52)</f>
        <v>2359377</v>
      </c>
    </row>
    <row r="205" spans="3:72">
      <c r="C205">
        <f t="shared" si="27"/>
        <v>152</v>
      </c>
      <c r="E205" s="30" t="s">
        <v>212</v>
      </c>
      <c r="F205" s="30" t="s">
        <v>3538</v>
      </c>
      <c r="G205">
        <f ca="1">+IF(BD205="OKOK",OFFSET(b!$F$3,C205,$G$52),NA())</f>
        <v>8</v>
      </c>
      <c r="T205" t="s">
        <v>838</v>
      </c>
      <c r="U205" t="s">
        <v>3620</v>
      </c>
      <c r="V205">
        <f t="shared" ca="1" si="22"/>
        <v>32</v>
      </c>
      <c r="AA205">
        <f t="shared" si="28"/>
        <v>152</v>
      </c>
      <c r="AB205" s="30" t="s">
        <v>212</v>
      </c>
      <c r="AC205" s="30" t="s">
        <v>3538</v>
      </c>
      <c r="AD205">
        <f ca="1">+IF(BD205="OKOK",OFFSET(b!$F$3,AA205,$AD$52),NA())</f>
        <v>111110</v>
      </c>
      <c r="AP205" t="s">
        <v>838</v>
      </c>
      <c r="AQ205" t="s">
        <v>3620</v>
      </c>
      <c r="AR205">
        <f t="shared" ca="1" si="23"/>
        <v>2415825</v>
      </c>
      <c r="AX205" t="s">
        <v>2</v>
      </c>
      <c r="AY205" t="s">
        <v>212</v>
      </c>
      <c r="AZ205" t="s">
        <v>3538</v>
      </c>
      <c r="BA205">
        <v>5774</v>
      </c>
      <c r="BB205" s="93" t="str">
        <f t="shared" si="24"/>
        <v>OK</v>
      </c>
      <c r="BC205" t="str">
        <f t="shared" si="25"/>
        <v>OK</v>
      </c>
      <c r="BD205" t="str">
        <f t="shared" si="26"/>
        <v>OKOK</v>
      </c>
      <c r="BH205">
        <f t="shared" si="29"/>
        <v>152</v>
      </c>
      <c r="BJ205" s="30" t="s">
        <v>212</v>
      </c>
      <c r="BK205" s="30" t="s">
        <v>3538</v>
      </c>
      <c r="BL205">
        <f ca="1">+OFFSET(b!$F$3,BH205,$BL$52)</f>
        <v>8</v>
      </c>
      <c r="BQ205">
        <f t="shared" si="30"/>
        <v>152</v>
      </c>
      <c r="BR205" s="30" t="s">
        <v>212</v>
      </c>
      <c r="BS205" s="30" t="s">
        <v>3538</v>
      </c>
      <c r="BT205">
        <f ca="1">+OFFSET(b!$F$3,BQ205,$BT$52)</f>
        <v>111110</v>
      </c>
    </row>
    <row r="206" spans="3:72">
      <c r="C206">
        <f t="shared" si="27"/>
        <v>153</v>
      </c>
      <c r="E206" s="30" t="s">
        <v>215</v>
      </c>
      <c r="F206" s="30" t="s">
        <v>3818</v>
      </c>
      <c r="G206">
        <f ca="1">+IF(BD206="OKOK",OFFSET(b!$F$3,C206,$G$52),NA())</f>
        <v>7</v>
      </c>
      <c r="T206" t="s">
        <v>839</v>
      </c>
      <c r="U206" t="s">
        <v>3621</v>
      </c>
      <c r="V206">
        <f t="shared" ca="1" si="22"/>
        <v>34</v>
      </c>
      <c r="AA206">
        <f t="shared" si="28"/>
        <v>153</v>
      </c>
      <c r="AB206" s="30" t="s">
        <v>215</v>
      </c>
      <c r="AC206" s="30" t="s">
        <v>3818</v>
      </c>
      <c r="AD206">
        <f ca="1">+IF(BD206="OKOK",OFFSET(b!$F$3,AA206,$AD$52),NA())</f>
        <v>117577</v>
      </c>
      <c r="AP206" t="s">
        <v>839</v>
      </c>
      <c r="AQ206" t="s">
        <v>3621</v>
      </c>
      <c r="AR206">
        <f t="shared" ca="1" si="23"/>
        <v>1772020</v>
      </c>
      <c r="AX206" t="s">
        <v>2</v>
      </c>
      <c r="AY206" t="s">
        <v>215</v>
      </c>
      <c r="AZ206" t="s">
        <v>3818</v>
      </c>
      <c r="BA206">
        <v>5538</v>
      </c>
      <c r="BB206" s="93" t="str">
        <f t="shared" si="24"/>
        <v>OK</v>
      </c>
      <c r="BC206" t="str">
        <f t="shared" si="25"/>
        <v>OK</v>
      </c>
      <c r="BD206" t="str">
        <f t="shared" si="26"/>
        <v>OKOK</v>
      </c>
      <c r="BH206">
        <f t="shared" si="29"/>
        <v>153</v>
      </c>
      <c r="BJ206" s="30" t="s">
        <v>215</v>
      </c>
      <c r="BK206" s="30" t="s">
        <v>3818</v>
      </c>
      <c r="BL206">
        <f ca="1">+OFFSET(b!$F$3,BH206,$BL$52)</f>
        <v>7</v>
      </c>
      <c r="BQ206">
        <f t="shared" si="30"/>
        <v>153</v>
      </c>
      <c r="BR206" s="30" t="s">
        <v>215</v>
      </c>
      <c r="BS206" s="30" t="s">
        <v>3818</v>
      </c>
      <c r="BT206">
        <f ca="1">+OFFSET(b!$F$3,BQ206,$BT$52)</f>
        <v>117577</v>
      </c>
    </row>
    <row r="207" spans="3:72">
      <c r="C207">
        <f t="shared" si="27"/>
        <v>154</v>
      </c>
      <c r="E207" s="30" t="s">
        <v>2993</v>
      </c>
      <c r="F207" s="30" t="s">
        <v>3819</v>
      </c>
      <c r="G207">
        <f ca="1">+IF(BD207="OKOK",OFFSET(b!$F$3,C207,$G$52),NA())</f>
        <v>2</v>
      </c>
      <c r="T207" t="s">
        <v>840</v>
      </c>
      <c r="U207" t="s">
        <v>3622</v>
      </c>
      <c r="V207">
        <f t="shared" ca="1" si="22"/>
        <v>13</v>
      </c>
      <c r="AA207">
        <f t="shared" si="28"/>
        <v>154</v>
      </c>
      <c r="AB207" s="30" t="s">
        <v>2993</v>
      </c>
      <c r="AC207" s="30" t="s">
        <v>3819</v>
      </c>
      <c r="AD207">
        <f ca="1">+IF(BD207="OKOK",OFFSET(b!$F$3,AA207,$AD$52),NA())</f>
        <v>408237</v>
      </c>
      <c r="AP207" t="s">
        <v>840</v>
      </c>
      <c r="AQ207" t="s">
        <v>3622</v>
      </c>
      <c r="AR207">
        <f t="shared" ca="1" si="23"/>
        <v>1122470</v>
      </c>
      <c r="AX207" t="s">
        <v>2</v>
      </c>
      <c r="AY207" t="s">
        <v>2993</v>
      </c>
      <c r="AZ207" t="s">
        <v>3819</v>
      </c>
      <c r="BA207">
        <v>0</v>
      </c>
      <c r="BB207" s="93" t="str">
        <f t="shared" si="24"/>
        <v>OK</v>
      </c>
      <c r="BC207" t="str">
        <f t="shared" si="25"/>
        <v>OK</v>
      </c>
      <c r="BD207" t="str">
        <f t="shared" si="26"/>
        <v>OKOK</v>
      </c>
      <c r="BH207">
        <f t="shared" si="29"/>
        <v>154</v>
      </c>
      <c r="BJ207" s="30" t="s">
        <v>2993</v>
      </c>
      <c r="BK207" s="30" t="s">
        <v>3819</v>
      </c>
      <c r="BL207">
        <f ca="1">+OFFSET(b!$F$3,BH207,$BL$52)</f>
        <v>2</v>
      </c>
      <c r="BQ207">
        <f t="shared" si="30"/>
        <v>154</v>
      </c>
      <c r="BR207" s="30" t="s">
        <v>2993</v>
      </c>
      <c r="BS207" s="30" t="s">
        <v>3819</v>
      </c>
      <c r="BT207">
        <f ca="1">+OFFSET(b!$F$3,BQ207,$BT$52)</f>
        <v>408237</v>
      </c>
    </row>
    <row r="208" spans="3:72">
      <c r="C208">
        <f t="shared" si="27"/>
        <v>155</v>
      </c>
      <c r="E208" s="30" t="s">
        <v>224</v>
      </c>
      <c r="F208" s="30" t="s">
        <v>3820</v>
      </c>
      <c r="G208">
        <f ca="1">+IF(BD208="OKOK",OFFSET(b!$F$3,C208,$G$52),NA())</f>
        <v>35</v>
      </c>
      <c r="T208" t="s">
        <v>842</v>
      </c>
      <c r="U208" t="s">
        <v>3623</v>
      </c>
      <c r="V208" t="e">
        <f t="shared" ca="1" si="22"/>
        <v>#N/A</v>
      </c>
      <c r="AA208">
        <f t="shared" si="28"/>
        <v>155</v>
      </c>
      <c r="AB208" s="30" t="s">
        <v>224</v>
      </c>
      <c r="AC208" s="30" t="s">
        <v>3820</v>
      </c>
      <c r="AD208">
        <f ca="1">+IF(BD208="OKOK",OFFSET(b!$F$3,AA208,$AD$52),NA())</f>
        <v>1397141</v>
      </c>
      <c r="AP208" t="s">
        <v>842</v>
      </c>
      <c r="AQ208" t="s">
        <v>3623</v>
      </c>
      <c r="AR208" t="e">
        <f t="shared" ca="1" si="23"/>
        <v>#N/A</v>
      </c>
      <c r="AX208" t="s">
        <v>3</v>
      </c>
      <c r="AY208" t="s">
        <v>224</v>
      </c>
      <c r="AZ208" t="s">
        <v>3820</v>
      </c>
      <c r="BA208">
        <v>60335</v>
      </c>
      <c r="BB208" s="93" t="str">
        <f t="shared" si="24"/>
        <v>OK</v>
      </c>
      <c r="BC208" t="str">
        <f t="shared" si="25"/>
        <v>OK</v>
      </c>
      <c r="BD208" t="str">
        <f t="shared" si="26"/>
        <v>OKOK</v>
      </c>
      <c r="BH208">
        <f t="shared" si="29"/>
        <v>155</v>
      </c>
      <c r="BJ208" s="30" t="s">
        <v>224</v>
      </c>
      <c r="BK208" s="30" t="s">
        <v>3820</v>
      </c>
      <c r="BL208">
        <f ca="1">+OFFSET(b!$F$3,BH208,$BL$52)</f>
        <v>35</v>
      </c>
      <c r="BQ208">
        <f t="shared" si="30"/>
        <v>155</v>
      </c>
      <c r="BR208" s="30" t="s">
        <v>224</v>
      </c>
      <c r="BS208" s="30" t="s">
        <v>3820</v>
      </c>
      <c r="BT208">
        <f ca="1">+OFFSET(b!$F$3,BQ208,$BT$52)</f>
        <v>1397141</v>
      </c>
    </row>
    <row r="209" spans="3:72">
      <c r="C209">
        <f t="shared" si="27"/>
        <v>156</v>
      </c>
      <c r="E209" s="30" t="s">
        <v>2994</v>
      </c>
      <c r="F209" s="30" t="s">
        <v>3821</v>
      </c>
      <c r="G209" t="e">
        <f ca="1">+IF(BD209="OKOK",OFFSET(b!$F$3,C209,$G$52),NA())</f>
        <v>#N/A</v>
      </c>
      <c r="T209" t="s">
        <v>843</v>
      </c>
      <c r="U209" t="s">
        <v>3385</v>
      </c>
      <c r="V209">
        <f t="shared" ca="1" si="22"/>
        <v>20</v>
      </c>
      <c r="AA209">
        <f t="shared" si="28"/>
        <v>156</v>
      </c>
      <c r="AB209" s="30" t="s">
        <v>2994</v>
      </c>
      <c r="AC209" s="30" t="s">
        <v>3821</v>
      </c>
      <c r="AD209" t="e">
        <f ca="1">+IF(BD209="OKOK",OFFSET(b!$F$3,AA209,$AD$52),NA())</f>
        <v>#N/A</v>
      </c>
      <c r="AP209" t="s">
        <v>843</v>
      </c>
      <c r="AQ209" t="s">
        <v>3385</v>
      </c>
      <c r="AR209">
        <f t="shared" ca="1" si="23"/>
        <v>1301876</v>
      </c>
      <c r="AX209" t="s">
        <v>3</v>
      </c>
      <c r="AY209" t="s">
        <v>2994</v>
      </c>
      <c r="AZ209" t="s">
        <v>3821</v>
      </c>
      <c r="BA209">
        <v>1058549</v>
      </c>
      <c r="BB209" s="93" t="str">
        <f t="shared" si="24"/>
        <v>NG</v>
      </c>
      <c r="BC209" t="str">
        <f t="shared" si="25"/>
        <v>OK</v>
      </c>
      <c r="BD209" t="str">
        <f t="shared" si="26"/>
        <v>NGOK</v>
      </c>
      <c r="BH209">
        <f t="shared" si="29"/>
        <v>156</v>
      </c>
      <c r="BJ209" s="30" t="s">
        <v>2994</v>
      </c>
      <c r="BK209" s="30" t="s">
        <v>3821</v>
      </c>
      <c r="BL209">
        <f ca="1">+OFFSET(b!$F$3,BH209,$BL$52)</f>
        <v>418</v>
      </c>
      <c r="BQ209">
        <f t="shared" si="30"/>
        <v>156</v>
      </c>
      <c r="BR209" s="30" t="s">
        <v>2994</v>
      </c>
      <c r="BS209" s="30" t="s">
        <v>3821</v>
      </c>
      <c r="BT209">
        <f ca="1">+OFFSET(b!$F$3,BQ209,$BT$52)</f>
        <v>23711382</v>
      </c>
    </row>
    <row r="210" spans="3:72">
      <c r="C210">
        <f t="shared" si="27"/>
        <v>157</v>
      </c>
      <c r="E210" s="30" t="s">
        <v>236</v>
      </c>
      <c r="F210" s="30" t="s">
        <v>3822</v>
      </c>
      <c r="G210">
        <f ca="1">+IF(BD210="OKOK",OFFSET(b!$F$3,C210,$G$52),NA())</f>
        <v>6</v>
      </c>
      <c r="T210" t="s">
        <v>3104</v>
      </c>
      <c r="U210" t="s">
        <v>3402</v>
      </c>
      <c r="V210">
        <f t="shared" ca="1" si="22"/>
        <v>21</v>
      </c>
      <c r="AA210">
        <f t="shared" si="28"/>
        <v>157</v>
      </c>
      <c r="AB210" s="30" t="s">
        <v>236</v>
      </c>
      <c r="AC210" s="30" t="s">
        <v>3822</v>
      </c>
      <c r="AD210">
        <f ca="1">+IF(BD210="OKOK",OFFSET(b!$F$3,AA210,$AD$52),NA())</f>
        <v>313078</v>
      </c>
      <c r="AP210" t="s">
        <v>3104</v>
      </c>
      <c r="AQ210" t="s">
        <v>3402</v>
      </c>
      <c r="AR210">
        <f t="shared" ca="1" si="23"/>
        <v>979592</v>
      </c>
      <c r="AX210" t="s">
        <v>3</v>
      </c>
      <c r="AY210" t="s">
        <v>236</v>
      </c>
      <c r="AZ210" t="s">
        <v>3822</v>
      </c>
      <c r="BA210">
        <v>10618</v>
      </c>
      <c r="BB210" s="93" t="str">
        <f t="shared" si="24"/>
        <v>OK</v>
      </c>
      <c r="BC210" t="str">
        <f t="shared" si="25"/>
        <v>OK</v>
      </c>
      <c r="BD210" t="str">
        <f t="shared" si="26"/>
        <v>OKOK</v>
      </c>
      <c r="BH210">
        <f t="shared" si="29"/>
        <v>157</v>
      </c>
      <c r="BJ210" s="30" t="s">
        <v>236</v>
      </c>
      <c r="BK210" s="30" t="s">
        <v>3822</v>
      </c>
      <c r="BL210">
        <f ca="1">+OFFSET(b!$F$3,BH210,$BL$52)</f>
        <v>6</v>
      </c>
      <c r="BQ210">
        <f t="shared" si="30"/>
        <v>157</v>
      </c>
      <c r="BR210" s="30" t="s">
        <v>236</v>
      </c>
      <c r="BS210" s="30" t="s">
        <v>3822</v>
      </c>
      <c r="BT210">
        <f ca="1">+OFFSET(b!$F$3,BQ210,$BT$52)</f>
        <v>313078</v>
      </c>
    </row>
    <row r="211" spans="3:72">
      <c r="C211">
        <f t="shared" si="27"/>
        <v>158</v>
      </c>
      <c r="E211" s="30" t="s">
        <v>225</v>
      </c>
      <c r="F211" s="30" t="s">
        <v>3823</v>
      </c>
      <c r="G211">
        <f ca="1">+IF(BD211="OKOK",OFFSET(b!$F$3,C211,$G$52),NA())</f>
        <v>73</v>
      </c>
      <c r="T211" t="s">
        <v>844</v>
      </c>
      <c r="U211" t="s">
        <v>3624</v>
      </c>
      <c r="V211">
        <f t="shared" ca="1" si="22"/>
        <v>34</v>
      </c>
      <c r="AA211">
        <f t="shared" si="28"/>
        <v>158</v>
      </c>
      <c r="AB211" s="30" t="s">
        <v>225</v>
      </c>
      <c r="AC211" s="30" t="s">
        <v>3823</v>
      </c>
      <c r="AD211">
        <f ca="1">+IF(BD211="OKOK",OFFSET(b!$F$3,AA211,$AD$52),NA())</f>
        <v>1520603</v>
      </c>
      <c r="AP211" t="s">
        <v>844</v>
      </c>
      <c r="AQ211" t="s">
        <v>3624</v>
      </c>
      <c r="AR211">
        <f t="shared" ca="1" si="23"/>
        <v>1166520</v>
      </c>
      <c r="AX211" t="s">
        <v>3</v>
      </c>
      <c r="AY211" t="s">
        <v>225</v>
      </c>
      <c r="AZ211" t="s">
        <v>3823</v>
      </c>
      <c r="BA211">
        <v>61530</v>
      </c>
      <c r="BB211" s="93" t="str">
        <f t="shared" si="24"/>
        <v>OK</v>
      </c>
      <c r="BC211" t="str">
        <f t="shared" si="25"/>
        <v>OK</v>
      </c>
      <c r="BD211" t="str">
        <f t="shared" si="26"/>
        <v>OKOK</v>
      </c>
      <c r="BH211">
        <f t="shared" si="29"/>
        <v>158</v>
      </c>
      <c r="BJ211" s="30" t="s">
        <v>225</v>
      </c>
      <c r="BK211" s="30" t="s">
        <v>3823</v>
      </c>
      <c r="BL211">
        <f ca="1">+OFFSET(b!$F$3,BH211,$BL$52)</f>
        <v>73</v>
      </c>
      <c r="BQ211">
        <f t="shared" si="30"/>
        <v>158</v>
      </c>
      <c r="BR211" s="30" t="s">
        <v>225</v>
      </c>
      <c r="BS211" s="30" t="s">
        <v>3823</v>
      </c>
      <c r="BT211">
        <f ca="1">+OFFSET(b!$F$3,BQ211,$BT$52)</f>
        <v>1520603</v>
      </c>
    </row>
    <row r="212" spans="3:72">
      <c r="C212">
        <f t="shared" si="27"/>
        <v>159</v>
      </c>
      <c r="E212" s="30" t="s">
        <v>228</v>
      </c>
      <c r="F212" s="30" t="s">
        <v>3824</v>
      </c>
      <c r="G212">
        <f ca="1">+IF(BD212="OKOK",OFFSET(b!$F$3,C212,$G$52),NA())</f>
        <v>12</v>
      </c>
      <c r="T212" t="s">
        <v>846</v>
      </c>
      <c r="U212" t="s">
        <v>3386</v>
      </c>
      <c r="V212">
        <f t="shared" ca="1" si="22"/>
        <v>22</v>
      </c>
      <c r="AA212">
        <f t="shared" si="28"/>
        <v>159</v>
      </c>
      <c r="AB212" s="30" t="s">
        <v>228</v>
      </c>
      <c r="AC212" s="30" t="s">
        <v>3824</v>
      </c>
      <c r="AD212">
        <f ca="1">+IF(BD212="OKOK",OFFSET(b!$F$3,AA212,$AD$52),NA())</f>
        <v>848555</v>
      </c>
      <c r="AP212" t="s">
        <v>846</v>
      </c>
      <c r="AQ212" t="s">
        <v>3386</v>
      </c>
      <c r="AR212">
        <f t="shared" ca="1" si="23"/>
        <v>1005365</v>
      </c>
      <c r="AX212" t="s">
        <v>3</v>
      </c>
      <c r="AY212" t="s">
        <v>228</v>
      </c>
      <c r="AZ212" t="s">
        <v>3824</v>
      </c>
      <c r="BA212">
        <v>28316</v>
      </c>
      <c r="BB212" s="93" t="str">
        <f t="shared" si="24"/>
        <v>OK</v>
      </c>
      <c r="BC212" t="str">
        <f t="shared" si="25"/>
        <v>OK</v>
      </c>
      <c r="BD212" t="str">
        <f t="shared" si="26"/>
        <v>OKOK</v>
      </c>
      <c r="BH212">
        <f t="shared" si="29"/>
        <v>159</v>
      </c>
      <c r="BJ212" s="30" t="s">
        <v>228</v>
      </c>
      <c r="BK212" s="30" t="s">
        <v>3824</v>
      </c>
      <c r="BL212">
        <f ca="1">+OFFSET(b!$F$3,BH212,$BL$52)</f>
        <v>12</v>
      </c>
      <c r="BQ212">
        <f t="shared" si="30"/>
        <v>159</v>
      </c>
      <c r="BR212" s="30" t="s">
        <v>228</v>
      </c>
      <c r="BS212" s="30" t="s">
        <v>3824</v>
      </c>
      <c r="BT212">
        <f ca="1">+OFFSET(b!$F$3,BQ212,$BT$52)</f>
        <v>848555</v>
      </c>
    </row>
    <row r="213" spans="3:72">
      <c r="C213">
        <f t="shared" si="27"/>
        <v>160</v>
      </c>
      <c r="E213" s="30" t="s">
        <v>229</v>
      </c>
      <c r="F213" s="30" t="s">
        <v>3825</v>
      </c>
      <c r="G213">
        <f ca="1">+IF(BD213="OKOK",OFFSET(b!$F$3,C213,$G$52),NA())</f>
        <v>27</v>
      </c>
      <c r="T213" t="s">
        <v>847</v>
      </c>
      <c r="U213" t="s">
        <v>3625</v>
      </c>
      <c r="V213">
        <f t="shared" ca="1" si="22"/>
        <v>10</v>
      </c>
      <c r="AA213">
        <f t="shared" si="28"/>
        <v>160</v>
      </c>
      <c r="AB213" s="30" t="s">
        <v>229</v>
      </c>
      <c r="AC213" s="30" t="s">
        <v>3825</v>
      </c>
      <c r="AD213">
        <f ca="1">+IF(BD213="OKOK",OFFSET(b!$F$3,AA213,$AD$52),NA())</f>
        <v>1535542</v>
      </c>
      <c r="AP213" t="s">
        <v>847</v>
      </c>
      <c r="AQ213" t="s">
        <v>3625</v>
      </c>
      <c r="AR213">
        <f t="shared" ca="1" si="23"/>
        <v>488444</v>
      </c>
      <c r="AX213" t="s">
        <v>3</v>
      </c>
      <c r="AY213" t="s">
        <v>229</v>
      </c>
      <c r="AZ213" t="s">
        <v>3825</v>
      </c>
      <c r="BA213">
        <v>56095</v>
      </c>
      <c r="BB213" s="93" t="str">
        <f t="shared" si="24"/>
        <v>OK</v>
      </c>
      <c r="BC213" t="str">
        <f t="shared" si="25"/>
        <v>OK</v>
      </c>
      <c r="BD213" t="str">
        <f t="shared" si="26"/>
        <v>OKOK</v>
      </c>
      <c r="BH213">
        <f t="shared" si="29"/>
        <v>160</v>
      </c>
      <c r="BJ213" s="30" t="s">
        <v>229</v>
      </c>
      <c r="BK213" s="30" t="s">
        <v>3825</v>
      </c>
      <c r="BL213">
        <f ca="1">+OFFSET(b!$F$3,BH213,$BL$52)</f>
        <v>27</v>
      </c>
      <c r="BQ213">
        <f t="shared" si="30"/>
        <v>160</v>
      </c>
      <c r="BR213" s="30" t="s">
        <v>229</v>
      </c>
      <c r="BS213" s="30" t="s">
        <v>3825</v>
      </c>
      <c r="BT213">
        <f ca="1">+OFFSET(b!$F$3,BQ213,$BT$52)</f>
        <v>1535542</v>
      </c>
    </row>
    <row r="214" spans="3:72">
      <c r="C214">
        <f t="shared" si="27"/>
        <v>161</v>
      </c>
      <c r="E214" s="30" t="s">
        <v>251</v>
      </c>
      <c r="F214" s="30" t="s">
        <v>3826</v>
      </c>
      <c r="G214">
        <f ca="1">+IF(BD214="OKOK",OFFSET(b!$F$3,C214,$G$52),NA())</f>
        <v>6</v>
      </c>
      <c r="T214" t="s">
        <v>848</v>
      </c>
      <c r="U214" t="s">
        <v>3387</v>
      </c>
      <c r="V214">
        <f t="shared" ca="1" si="22"/>
        <v>8</v>
      </c>
      <c r="AA214">
        <f t="shared" si="28"/>
        <v>161</v>
      </c>
      <c r="AB214" s="30" t="s">
        <v>251</v>
      </c>
      <c r="AC214" s="30" t="s">
        <v>3826</v>
      </c>
      <c r="AD214">
        <f ca="1">+IF(BD214="OKOK",OFFSET(b!$F$3,AA214,$AD$52),NA())</f>
        <v>117201</v>
      </c>
      <c r="AP214" t="s">
        <v>848</v>
      </c>
      <c r="AQ214" t="s">
        <v>3387</v>
      </c>
      <c r="AR214">
        <f t="shared" ca="1" si="23"/>
        <v>453388</v>
      </c>
      <c r="AX214" t="s">
        <v>3</v>
      </c>
      <c r="AY214" t="s">
        <v>251</v>
      </c>
      <c r="AZ214" t="s">
        <v>3826</v>
      </c>
      <c r="BA214">
        <v>6463</v>
      </c>
      <c r="BB214" s="93" t="str">
        <f t="shared" si="24"/>
        <v>OK</v>
      </c>
      <c r="BC214" t="str">
        <f t="shared" si="25"/>
        <v>OK</v>
      </c>
      <c r="BD214" t="str">
        <f t="shared" si="26"/>
        <v>OKOK</v>
      </c>
      <c r="BH214">
        <f t="shared" si="29"/>
        <v>161</v>
      </c>
      <c r="BJ214" s="30" t="s">
        <v>251</v>
      </c>
      <c r="BK214" s="30" t="s">
        <v>3826</v>
      </c>
      <c r="BL214">
        <f ca="1">+OFFSET(b!$F$3,BH214,$BL$52)</f>
        <v>6</v>
      </c>
      <c r="BQ214">
        <f t="shared" si="30"/>
        <v>161</v>
      </c>
      <c r="BR214" s="30" t="s">
        <v>251</v>
      </c>
      <c r="BS214" s="30" t="s">
        <v>3826</v>
      </c>
      <c r="BT214">
        <f ca="1">+OFFSET(b!$F$3,BQ214,$BT$52)</f>
        <v>117201</v>
      </c>
    </row>
    <row r="215" spans="3:72">
      <c r="C215">
        <f t="shared" si="27"/>
        <v>162</v>
      </c>
      <c r="E215" s="30" t="s">
        <v>242</v>
      </c>
      <c r="F215" s="30" t="s">
        <v>3827</v>
      </c>
      <c r="G215">
        <f ca="1">+IF(BD215="OKOK",OFFSET(b!$F$3,C215,$G$52),NA())</f>
        <v>8</v>
      </c>
      <c r="T215" t="s">
        <v>849</v>
      </c>
      <c r="U215" t="s">
        <v>3626</v>
      </c>
      <c r="V215">
        <f t="shared" ca="1" si="22"/>
        <v>4</v>
      </c>
      <c r="AA215">
        <f t="shared" si="28"/>
        <v>162</v>
      </c>
      <c r="AB215" s="30" t="s">
        <v>242</v>
      </c>
      <c r="AC215" s="30" t="s">
        <v>3827</v>
      </c>
      <c r="AD215">
        <f ca="1">+IF(BD215="OKOK",OFFSET(b!$F$3,AA215,$AD$52),NA())</f>
        <v>515164</v>
      </c>
      <c r="AP215" t="s">
        <v>849</v>
      </c>
      <c r="AQ215" t="s">
        <v>3626</v>
      </c>
      <c r="AR215">
        <f t="shared" ca="1" si="23"/>
        <v>220376</v>
      </c>
      <c r="AX215" t="s">
        <v>3</v>
      </c>
      <c r="AY215" t="s">
        <v>242</v>
      </c>
      <c r="AZ215" t="s">
        <v>3827</v>
      </c>
      <c r="BA215">
        <v>14047</v>
      </c>
      <c r="BB215" s="93" t="str">
        <f t="shared" si="24"/>
        <v>OK</v>
      </c>
      <c r="BC215" t="str">
        <f t="shared" si="25"/>
        <v>OK</v>
      </c>
      <c r="BD215" t="str">
        <f t="shared" si="26"/>
        <v>OKOK</v>
      </c>
      <c r="BH215">
        <f t="shared" si="29"/>
        <v>162</v>
      </c>
      <c r="BJ215" s="30" t="s">
        <v>242</v>
      </c>
      <c r="BK215" s="30" t="s">
        <v>3827</v>
      </c>
      <c r="BL215">
        <f ca="1">+OFFSET(b!$F$3,BH215,$BL$52)</f>
        <v>8</v>
      </c>
      <c r="BQ215">
        <f t="shared" si="30"/>
        <v>162</v>
      </c>
      <c r="BR215" s="30" t="s">
        <v>242</v>
      </c>
      <c r="BS215" s="30" t="s">
        <v>3827</v>
      </c>
      <c r="BT215">
        <f ca="1">+OFFSET(b!$F$3,BQ215,$BT$52)</f>
        <v>515164</v>
      </c>
    </row>
    <row r="216" spans="3:72">
      <c r="C216">
        <f t="shared" si="27"/>
        <v>163</v>
      </c>
      <c r="E216" s="30" t="s">
        <v>226</v>
      </c>
      <c r="F216" s="30" t="s">
        <v>3828</v>
      </c>
      <c r="G216">
        <f ca="1">+IF(BD216="OKOK",OFFSET(b!$F$3,C216,$G$52),NA())</f>
        <v>10</v>
      </c>
      <c r="T216" t="s">
        <v>850</v>
      </c>
      <c r="U216" t="s">
        <v>3627</v>
      </c>
      <c r="V216">
        <f t="shared" ca="1" si="22"/>
        <v>4</v>
      </c>
      <c r="AA216">
        <f t="shared" si="28"/>
        <v>163</v>
      </c>
      <c r="AB216" s="30" t="s">
        <v>226</v>
      </c>
      <c r="AC216" s="30" t="s">
        <v>3828</v>
      </c>
      <c r="AD216">
        <f ca="1">+IF(BD216="OKOK",OFFSET(b!$F$3,AA216,$AD$52),NA())</f>
        <v>805518</v>
      </c>
      <c r="AP216" t="s">
        <v>850</v>
      </c>
      <c r="AQ216" t="s">
        <v>3627</v>
      </c>
      <c r="AR216">
        <f t="shared" ca="1" si="23"/>
        <v>289728</v>
      </c>
      <c r="AX216" t="s">
        <v>3</v>
      </c>
      <c r="AY216" t="s">
        <v>226</v>
      </c>
      <c r="AZ216" t="s">
        <v>3828</v>
      </c>
      <c r="BA216">
        <v>32654</v>
      </c>
      <c r="BB216" s="93" t="str">
        <f t="shared" si="24"/>
        <v>OK</v>
      </c>
      <c r="BC216" t="str">
        <f t="shared" si="25"/>
        <v>OK</v>
      </c>
      <c r="BD216" t="str">
        <f t="shared" si="26"/>
        <v>OKOK</v>
      </c>
      <c r="BH216">
        <f t="shared" si="29"/>
        <v>163</v>
      </c>
      <c r="BJ216" s="30" t="s">
        <v>226</v>
      </c>
      <c r="BK216" s="30" t="s">
        <v>3828</v>
      </c>
      <c r="BL216">
        <f ca="1">+OFFSET(b!$F$3,BH216,$BL$52)</f>
        <v>10</v>
      </c>
      <c r="BQ216">
        <f t="shared" si="30"/>
        <v>163</v>
      </c>
      <c r="BR216" s="30" t="s">
        <v>226</v>
      </c>
      <c r="BS216" s="30" t="s">
        <v>3828</v>
      </c>
      <c r="BT216">
        <f ca="1">+OFFSET(b!$F$3,BQ216,$BT$52)</f>
        <v>805518</v>
      </c>
    </row>
    <row r="217" spans="3:72">
      <c r="C217">
        <f t="shared" si="27"/>
        <v>164</v>
      </c>
      <c r="E217" s="30" t="s">
        <v>249</v>
      </c>
      <c r="F217" s="30" t="s">
        <v>3829</v>
      </c>
      <c r="G217">
        <f ca="1">+IF(BD217="OKOK",OFFSET(b!$F$3,C217,$G$52),NA())</f>
        <v>6</v>
      </c>
      <c r="T217" t="s">
        <v>851</v>
      </c>
      <c r="U217" t="s">
        <v>3628</v>
      </c>
      <c r="V217">
        <f t="shared" ca="1" si="22"/>
        <v>16</v>
      </c>
      <c r="AA217">
        <f t="shared" si="28"/>
        <v>164</v>
      </c>
      <c r="AB217" s="30" t="s">
        <v>249</v>
      </c>
      <c r="AC217" s="30" t="s">
        <v>3829</v>
      </c>
      <c r="AD217">
        <f ca="1">+IF(BD217="OKOK",OFFSET(b!$F$3,AA217,$AD$52),NA())</f>
        <v>384488</v>
      </c>
      <c r="AP217" t="s">
        <v>851</v>
      </c>
      <c r="AQ217" t="s">
        <v>3628</v>
      </c>
      <c r="AR217">
        <f t="shared" ca="1" si="23"/>
        <v>730029</v>
      </c>
      <c r="AX217" t="s">
        <v>3</v>
      </c>
      <c r="AY217" t="s">
        <v>249</v>
      </c>
      <c r="AZ217" t="s">
        <v>3829</v>
      </c>
      <c r="BA217">
        <v>15659</v>
      </c>
      <c r="BB217" s="93" t="str">
        <f t="shared" si="24"/>
        <v>OK</v>
      </c>
      <c r="BC217" t="str">
        <f t="shared" si="25"/>
        <v>OK</v>
      </c>
      <c r="BD217" t="str">
        <f t="shared" si="26"/>
        <v>OKOK</v>
      </c>
      <c r="BH217">
        <f t="shared" si="29"/>
        <v>164</v>
      </c>
      <c r="BJ217" s="30" t="s">
        <v>249</v>
      </c>
      <c r="BK217" s="30" t="s">
        <v>3829</v>
      </c>
      <c r="BL217">
        <f ca="1">+OFFSET(b!$F$3,BH217,$BL$52)</f>
        <v>6</v>
      </c>
      <c r="BQ217">
        <f t="shared" si="30"/>
        <v>164</v>
      </c>
      <c r="BR217" s="30" t="s">
        <v>249</v>
      </c>
      <c r="BS217" s="30" t="s">
        <v>3829</v>
      </c>
      <c r="BT217">
        <f ca="1">+OFFSET(b!$F$3,BQ217,$BT$52)</f>
        <v>384488</v>
      </c>
    </row>
    <row r="218" spans="3:72">
      <c r="C218">
        <f t="shared" si="27"/>
        <v>165</v>
      </c>
      <c r="E218" s="30" t="s">
        <v>230</v>
      </c>
      <c r="F218" s="30" t="s">
        <v>3830</v>
      </c>
      <c r="G218">
        <f ca="1">+IF(BD218="OKOK",OFFSET(b!$F$3,C218,$G$52),NA())</f>
        <v>14</v>
      </c>
      <c r="T218" t="s">
        <v>852</v>
      </c>
      <c r="U218" t="s">
        <v>3388</v>
      </c>
      <c r="V218">
        <f t="shared" ca="1" si="22"/>
        <v>8</v>
      </c>
      <c r="AA218">
        <f t="shared" si="28"/>
        <v>165</v>
      </c>
      <c r="AB218" s="30" t="s">
        <v>230</v>
      </c>
      <c r="AC218" s="30" t="s">
        <v>3830</v>
      </c>
      <c r="AD218">
        <f ca="1">+IF(BD218="OKOK",OFFSET(b!$F$3,AA218,$AD$52),NA())</f>
        <v>1116041</v>
      </c>
      <c r="AP218" t="s">
        <v>852</v>
      </c>
      <c r="AQ218" t="s">
        <v>3388</v>
      </c>
      <c r="AR218">
        <f t="shared" ca="1" si="23"/>
        <v>200343</v>
      </c>
      <c r="AX218" t="s">
        <v>3</v>
      </c>
      <c r="AY218" t="s">
        <v>230</v>
      </c>
      <c r="AZ218" t="s">
        <v>3830</v>
      </c>
      <c r="BA218">
        <v>43989</v>
      </c>
      <c r="BB218" s="93" t="str">
        <f t="shared" si="24"/>
        <v>OK</v>
      </c>
      <c r="BC218" t="str">
        <f t="shared" si="25"/>
        <v>OK</v>
      </c>
      <c r="BD218" t="str">
        <f t="shared" si="26"/>
        <v>OKOK</v>
      </c>
      <c r="BH218">
        <f t="shared" si="29"/>
        <v>165</v>
      </c>
      <c r="BJ218" s="30" t="s">
        <v>230</v>
      </c>
      <c r="BK218" s="30" t="s">
        <v>3830</v>
      </c>
      <c r="BL218">
        <f ca="1">+OFFSET(b!$F$3,BH218,$BL$52)</f>
        <v>14</v>
      </c>
      <c r="BQ218">
        <f t="shared" si="30"/>
        <v>165</v>
      </c>
      <c r="BR218" s="30" t="s">
        <v>230</v>
      </c>
      <c r="BS218" s="30" t="s">
        <v>3830</v>
      </c>
      <c r="BT218">
        <f ca="1">+OFFSET(b!$F$3,BQ218,$BT$52)</f>
        <v>1116041</v>
      </c>
    </row>
    <row r="219" spans="3:72">
      <c r="C219">
        <f t="shared" si="27"/>
        <v>166</v>
      </c>
      <c r="E219" s="30" t="s">
        <v>227</v>
      </c>
      <c r="F219" s="30" t="s">
        <v>3831</v>
      </c>
      <c r="G219">
        <f ca="1">+IF(BD219="OKOK",OFFSET(b!$F$3,C219,$G$52),NA())</f>
        <v>26</v>
      </c>
      <c r="T219" t="s">
        <v>853</v>
      </c>
      <c r="U219" t="s">
        <v>3389</v>
      </c>
      <c r="V219">
        <f t="shared" ca="1" si="22"/>
        <v>7</v>
      </c>
      <c r="AA219">
        <f t="shared" si="28"/>
        <v>166</v>
      </c>
      <c r="AB219" s="30" t="s">
        <v>227</v>
      </c>
      <c r="AC219" s="30" t="s">
        <v>3831</v>
      </c>
      <c r="AD219">
        <f ca="1">+IF(BD219="OKOK",OFFSET(b!$F$3,AA219,$AD$52),NA())</f>
        <v>1981593</v>
      </c>
      <c r="AP219" t="s">
        <v>853</v>
      </c>
      <c r="AQ219" t="s">
        <v>3389</v>
      </c>
      <c r="AR219">
        <f t="shared" ca="1" si="23"/>
        <v>446459</v>
      </c>
      <c r="AX219" t="s">
        <v>3</v>
      </c>
      <c r="AY219" t="s">
        <v>227</v>
      </c>
      <c r="AZ219" t="s">
        <v>3831</v>
      </c>
      <c r="BA219">
        <v>78428</v>
      </c>
      <c r="BB219" s="93" t="str">
        <f t="shared" si="24"/>
        <v>OK</v>
      </c>
      <c r="BC219" t="str">
        <f t="shared" si="25"/>
        <v>OK</v>
      </c>
      <c r="BD219" t="str">
        <f t="shared" si="26"/>
        <v>OKOK</v>
      </c>
      <c r="BH219">
        <f t="shared" si="29"/>
        <v>166</v>
      </c>
      <c r="BJ219" s="30" t="s">
        <v>227</v>
      </c>
      <c r="BK219" s="30" t="s">
        <v>3831</v>
      </c>
      <c r="BL219">
        <f ca="1">+OFFSET(b!$F$3,BH219,$BL$52)</f>
        <v>26</v>
      </c>
      <c r="BQ219">
        <f t="shared" si="30"/>
        <v>166</v>
      </c>
      <c r="BR219" s="30" t="s">
        <v>227</v>
      </c>
      <c r="BS219" s="30" t="s">
        <v>3831</v>
      </c>
      <c r="BT219">
        <f ca="1">+OFFSET(b!$F$3,BQ219,$BT$52)</f>
        <v>1981593</v>
      </c>
    </row>
    <row r="220" spans="3:72">
      <c r="C220">
        <f t="shared" si="27"/>
        <v>167</v>
      </c>
      <c r="E220" s="30" t="s">
        <v>239</v>
      </c>
      <c r="F220" s="30" t="s">
        <v>3832</v>
      </c>
      <c r="G220">
        <f ca="1">+IF(BD220="OKOK",OFFSET(b!$F$3,C220,$G$52),NA())</f>
        <v>8</v>
      </c>
      <c r="T220" t="s">
        <v>3107</v>
      </c>
      <c r="U220" t="s">
        <v>3629</v>
      </c>
      <c r="V220">
        <f t="shared" ca="1" si="22"/>
        <v>10</v>
      </c>
      <c r="AA220">
        <f t="shared" si="28"/>
        <v>167</v>
      </c>
      <c r="AB220" s="30" t="s">
        <v>239</v>
      </c>
      <c r="AC220" s="30" t="s">
        <v>3832</v>
      </c>
      <c r="AD220">
        <f ca="1">+IF(BD220="OKOK",OFFSET(b!$F$3,AA220,$AD$52),NA())</f>
        <v>308659</v>
      </c>
      <c r="AP220" t="s">
        <v>3107</v>
      </c>
      <c r="AQ220" t="s">
        <v>3629</v>
      </c>
      <c r="AR220">
        <f t="shared" ca="1" si="23"/>
        <v>297972</v>
      </c>
      <c r="AX220" t="s">
        <v>3</v>
      </c>
      <c r="AY220" t="s">
        <v>239</v>
      </c>
      <c r="AZ220" t="s">
        <v>3832</v>
      </c>
      <c r="BA220">
        <v>9821</v>
      </c>
      <c r="BB220" s="93" t="str">
        <f t="shared" si="24"/>
        <v>OK</v>
      </c>
      <c r="BC220" t="str">
        <f t="shared" si="25"/>
        <v>OK</v>
      </c>
      <c r="BD220" t="str">
        <f t="shared" si="26"/>
        <v>OKOK</v>
      </c>
      <c r="BH220">
        <f t="shared" si="29"/>
        <v>167</v>
      </c>
      <c r="BJ220" s="30" t="s">
        <v>239</v>
      </c>
      <c r="BK220" s="30" t="s">
        <v>3832</v>
      </c>
      <c r="BL220">
        <f ca="1">+OFFSET(b!$F$3,BH220,$BL$52)</f>
        <v>8</v>
      </c>
      <c r="BQ220">
        <f t="shared" si="30"/>
        <v>167</v>
      </c>
      <c r="BR220" s="30" t="s">
        <v>239</v>
      </c>
      <c r="BS220" s="30" t="s">
        <v>3832</v>
      </c>
      <c r="BT220">
        <f ca="1">+OFFSET(b!$F$3,BQ220,$BT$52)</f>
        <v>308659</v>
      </c>
    </row>
    <row r="221" spans="3:72">
      <c r="C221">
        <f t="shared" si="27"/>
        <v>168</v>
      </c>
      <c r="E221" s="30" t="s">
        <v>237</v>
      </c>
      <c r="F221" s="30" t="s">
        <v>3833</v>
      </c>
      <c r="G221">
        <f ca="1">+IF(BD221="OKOK",OFFSET(b!$F$3,C221,$G$52),NA())</f>
        <v>4</v>
      </c>
      <c r="T221" t="s">
        <v>3076</v>
      </c>
      <c r="U221" t="s">
        <v>3630</v>
      </c>
      <c r="V221">
        <f t="shared" ca="1" si="22"/>
        <v>19</v>
      </c>
      <c r="AA221">
        <f t="shared" si="28"/>
        <v>168</v>
      </c>
      <c r="AB221" s="30" t="s">
        <v>237</v>
      </c>
      <c r="AC221" s="30" t="s">
        <v>3833</v>
      </c>
      <c r="AD221">
        <f ca="1">+IF(BD221="OKOK",OFFSET(b!$F$3,AA221,$AD$52),NA())</f>
        <v>1138364</v>
      </c>
      <c r="AP221" t="s">
        <v>3076</v>
      </c>
      <c r="AQ221" t="s">
        <v>3630</v>
      </c>
      <c r="AR221">
        <f t="shared" ca="1" si="23"/>
        <v>740920</v>
      </c>
      <c r="AX221" t="s">
        <v>3</v>
      </c>
      <c r="AY221" t="s">
        <v>237</v>
      </c>
      <c r="AZ221" t="s">
        <v>3833</v>
      </c>
      <c r="BA221">
        <v>37671</v>
      </c>
      <c r="BB221" s="93" t="str">
        <f t="shared" si="24"/>
        <v>OK</v>
      </c>
      <c r="BC221" t="str">
        <f t="shared" si="25"/>
        <v>OK</v>
      </c>
      <c r="BD221" t="str">
        <f t="shared" si="26"/>
        <v>OKOK</v>
      </c>
      <c r="BH221">
        <f t="shared" si="29"/>
        <v>168</v>
      </c>
      <c r="BJ221" s="30" t="s">
        <v>237</v>
      </c>
      <c r="BK221" s="30" t="s">
        <v>3833</v>
      </c>
      <c r="BL221">
        <f ca="1">+OFFSET(b!$F$3,BH221,$BL$52)</f>
        <v>4</v>
      </c>
      <c r="BQ221">
        <f t="shared" si="30"/>
        <v>168</v>
      </c>
      <c r="BR221" s="30" t="s">
        <v>237</v>
      </c>
      <c r="BS221" s="30" t="s">
        <v>3833</v>
      </c>
      <c r="BT221">
        <f ca="1">+OFFSET(b!$F$3,BQ221,$BT$52)</f>
        <v>1138364</v>
      </c>
    </row>
    <row r="222" spans="3:72">
      <c r="C222">
        <f t="shared" si="27"/>
        <v>169</v>
      </c>
      <c r="E222" s="30" t="s">
        <v>235</v>
      </c>
      <c r="F222" s="30" t="s">
        <v>3834</v>
      </c>
      <c r="G222">
        <f ca="1">+IF(BD222="OKOK",OFFSET(b!$F$3,C222,$G$52),NA())</f>
        <v>8</v>
      </c>
      <c r="T222" t="s">
        <v>607</v>
      </c>
      <c r="U222" t="s">
        <v>3631</v>
      </c>
      <c r="V222">
        <f t="shared" ca="1" si="22"/>
        <v>20</v>
      </c>
      <c r="AA222">
        <f t="shared" si="28"/>
        <v>169</v>
      </c>
      <c r="AB222" s="30" t="s">
        <v>235</v>
      </c>
      <c r="AC222" s="30" t="s">
        <v>3834</v>
      </c>
      <c r="AD222">
        <f ca="1">+IF(BD222="OKOK",OFFSET(b!$F$3,AA222,$AD$52),NA())</f>
        <v>550632</v>
      </c>
      <c r="AP222" t="s">
        <v>607</v>
      </c>
      <c r="AQ222" t="s">
        <v>3631</v>
      </c>
      <c r="AR222">
        <f t="shared" ca="1" si="23"/>
        <v>1364987</v>
      </c>
      <c r="AX222" t="s">
        <v>3</v>
      </c>
      <c r="AY222" t="s">
        <v>235</v>
      </c>
      <c r="AZ222" t="s">
        <v>3834</v>
      </c>
      <c r="BA222">
        <v>23608</v>
      </c>
      <c r="BB222" s="93" t="str">
        <f t="shared" si="24"/>
        <v>OK</v>
      </c>
      <c r="BC222" t="str">
        <f t="shared" si="25"/>
        <v>OK</v>
      </c>
      <c r="BD222" t="str">
        <f t="shared" si="26"/>
        <v>OKOK</v>
      </c>
      <c r="BH222">
        <f t="shared" si="29"/>
        <v>169</v>
      </c>
      <c r="BJ222" s="30" t="s">
        <v>235</v>
      </c>
      <c r="BK222" s="30" t="s">
        <v>3834</v>
      </c>
      <c r="BL222">
        <f ca="1">+OFFSET(b!$F$3,BH222,$BL$52)</f>
        <v>8</v>
      </c>
      <c r="BQ222">
        <f t="shared" si="30"/>
        <v>169</v>
      </c>
      <c r="BR222" s="30" t="s">
        <v>235</v>
      </c>
      <c r="BS222" s="30" t="s">
        <v>3834</v>
      </c>
      <c r="BT222">
        <f ca="1">+OFFSET(b!$F$3,BQ222,$BT$52)</f>
        <v>550632</v>
      </c>
    </row>
    <row r="223" spans="3:72">
      <c r="C223">
        <f t="shared" si="27"/>
        <v>170</v>
      </c>
      <c r="E223" s="30" t="s">
        <v>240</v>
      </c>
      <c r="F223" s="30" t="s">
        <v>3835</v>
      </c>
      <c r="G223">
        <f ca="1">+IF(BD223="OKOK",OFFSET(b!$F$3,C223,$G$52),NA())</f>
        <v>6</v>
      </c>
      <c r="T223" t="s">
        <v>3063</v>
      </c>
      <c r="U223" t="s">
        <v>3632</v>
      </c>
      <c r="V223">
        <f t="shared" ca="1" si="22"/>
        <v>6</v>
      </c>
      <c r="AA223">
        <f t="shared" si="28"/>
        <v>170</v>
      </c>
      <c r="AB223" s="30" t="s">
        <v>240</v>
      </c>
      <c r="AC223" s="30" t="s">
        <v>3835</v>
      </c>
      <c r="AD223">
        <f ca="1">+IF(BD223="OKOK",OFFSET(b!$F$3,AA223,$AD$52),NA())</f>
        <v>764041</v>
      </c>
      <c r="AP223" t="s">
        <v>3063</v>
      </c>
      <c r="AQ223" t="s">
        <v>3632</v>
      </c>
      <c r="AR223">
        <f t="shared" ca="1" si="23"/>
        <v>651398</v>
      </c>
      <c r="AX223" t="s">
        <v>3</v>
      </c>
      <c r="AY223" t="s">
        <v>240</v>
      </c>
      <c r="AZ223" t="s">
        <v>3835</v>
      </c>
      <c r="BA223">
        <v>33223</v>
      </c>
      <c r="BB223" s="93" t="str">
        <f t="shared" si="24"/>
        <v>OK</v>
      </c>
      <c r="BC223" t="str">
        <f t="shared" si="25"/>
        <v>OK</v>
      </c>
      <c r="BD223" t="str">
        <f t="shared" si="26"/>
        <v>OKOK</v>
      </c>
      <c r="BH223">
        <f t="shared" si="29"/>
        <v>170</v>
      </c>
      <c r="BJ223" s="30" t="s">
        <v>240</v>
      </c>
      <c r="BK223" s="30" t="s">
        <v>3835</v>
      </c>
      <c r="BL223">
        <f ca="1">+OFFSET(b!$F$3,BH223,$BL$52)</f>
        <v>6</v>
      </c>
      <c r="BQ223">
        <f t="shared" si="30"/>
        <v>170</v>
      </c>
      <c r="BR223" s="30" t="s">
        <v>240</v>
      </c>
      <c r="BS223" s="30" t="s">
        <v>3835</v>
      </c>
      <c r="BT223">
        <f ca="1">+OFFSET(b!$F$3,BQ223,$BT$52)</f>
        <v>764041</v>
      </c>
    </row>
    <row r="224" spans="3:72">
      <c r="C224">
        <f t="shared" si="27"/>
        <v>171</v>
      </c>
      <c r="E224" s="30" t="s">
        <v>2995</v>
      </c>
      <c r="F224" s="30" t="s">
        <v>3836</v>
      </c>
      <c r="G224">
        <f ca="1">+IF(BD224="OKOK",OFFSET(b!$F$3,C224,$G$52),NA())</f>
        <v>8</v>
      </c>
      <c r="T224" t="s">
        <v>624</v>
      </c>
      <c r="U224" t="s">
        <v>3633</v>
      </c>
      <c r="V224">
        <f t="shared" ca="1" si="22"/>
        <v>6</v>
      </c>
      <c r="AA224">
        <f t="shared" si="28"/>
        <v>171</v>
      </c>
      <c r="AB224" s="30" t="s">
        <v>2995</v>
      </c>
      <c r="AC224" s="30" t="s">
        <v>3836</v>
      </c>
      <c r="AD224">
        <f ca="1">+IF(BD224="OKOK",OFFSET(b!$F$3,AA224,$AD$52),NA())</f>
        <v>409749</v>
      </c>
      <c r="AP224" t="s">
        <v>624</v>
      </c>
      <c r="AQ224" t="s">
        <v>3633</v>
      </c>
      <c r="AR224">
        <f t="shared" ca="1" si="23"/>
        <v>318174</v>
      </c>
      <c r="AX224" t="s">
        <v>3</v>
      </c>
      <c r="AY224" t="s">
        <v>2995</v>
      </c>
      <c r="AZ224" t="s">
        <v>3836</v>
      </c>
      <c r="BA224">
        <v>18765</v>
      </c>
      <c r="BB224" s="93" t="str">
        <f t="shared" si="24"/>
        <v>OK</v>
      </c>
      <c r="BC224" t="str">
        <f t="shared" si="25"/>
        <v>OK</v>
      </c>
      <c r="BD224" t="str">
        <f t="shared" si="26"/>
        <v>OKOK</v>
      </c>
      <c r="BH224">
        <f t="shared" si="29"/>
        <v>171</v>
      </c>
      <c r="BJ224" s="30" t="s">
        <v>2995</v>
      </c>
      <c r="BK224" s="30" t="s">
        <v>3836</v>
      </c>
      <c r="BL224">
        <f ca="1">+OFFSET(b!$F$3,BH224,$BL$52)</f>
        <v>8</v>
      </c>
      <c r="BQ224">
        <f t="shared" si="30"/>
        <v>171</v>
      </c>
      <c r="BR224" s="30" t="s">
        <v>2995</v>
      </c>
      <c r="BS224" s="30" t="s">
        <v>3836</v>
      </c>
      <c r="BT224">
        <f ca="1">+OFFSET(b!$F$3,BQ224,$BT$52)</f>
        <v>409749</v>
      </c>
    </row>
    <row r="225" spans="3:72">
      <c r="C225">
        <f t="shared" si="27"/>
        <v>172</v>
      </c>
      <c r="E225" s="30" t="s">
        <v>244</v>
      </c>
      <c r="F225" s="30" t="s">
        <v>3837</v>
      </c>
      <c r="G225">
        <f ca="1">+IF(BD225="OKOK",OFFSET(b!$F$3,C225,$G$52),NA())</f>
        <v>6</v>
      </c>
      <c r="T225" t="s">
        <v>625</v>
      </c>
      <c r="U225" t="s">
        <v>3634</v>
      </c>
      <c r="V225">
        <f t="shared" ca="1" si="22"/>
        <v>12</v>
      </c>
      <c r="AA225">
        <f t="shared" si="28"/>
        <v>172</v>
      </c>
      <c r="AB225" s="30" t="s">
        <v>244</v>
      </c>
      <c r="AC225" s="30" t="s">
        <v>3837</v>
      </c>
      <c r="AD225">
        <f ca="1">+IF(BD225="OKOK",OFFSET(b!$F$3,AA225,$AD$52),NA())</f>
        <v>708987</v>
      </c>
      <c r="AP225" t="s">
        <v>625</v>
      </c>
      <c r="AQ225" t="s">
        <v>3634</v>
      </c>
      <c r="AR225">
        <f t="shared" ca="1" si="23"/>
        <v>384527</v>
      </c>
      <c r="AX225" t="s">
        <v>3</v>
      </c>
      <c r="AY225" t="s">
        <v>244</v>
      </c>
      <c r="AZ225" t="s">
        <v>3837</v>
      </c>
      <c r="BA225">
        <v>27201</v>
      </c>
      <c r="BB225" s="93" t="str">
        <f t="shared" si="24"/>
        <v>OK</v>
      </c>
      <c r="BC225" t="str">
        <f t="shared" si="25"/>
        <v>OK</v>
      </c>
      <c r="BD225" t="str">
        <f t="shared" si="26"/>
        <v>OKOK</v>
      </c>
      <c r="BH225">
        <f t="shared" si="29"/>
        <v>172</v>
      </c>
      <c r="BJ225" s="30" t="s">
        <v>244</v>
      </c>
      <c r="BK225" s="30" t="s">
        <v>3837</v>
      </c>
      <c r="BL225">
        <f ca="1">+OFFSET(b!$F$3,BH225,$BL$52)</f>
        <v>6</v>
      </c>
      <c r="BQ225">
        <f t="shared" si="30"/>
        <v>172</v>
      </c>
      <c r="BR225" s="30" t="s">
        <v>244</v>
      </c>
      <c r="BS225" s="30" t="s">
        <v>3837</v>
      </c>
      <c r="BT225">
        <f ca="1">+OFFSET(b!$F$3,BQ225,$BT$52)</f>
        <v>708987</v>
      </c>
    </row>
    <row r="226" spans="3:72">
      <c r="C226">
        <f t="shared" si="27"/>
        <v>173</v>
      </c>
      <c r="E226" s="30" t="s">
        <v>246</v>
      </c>
      <c r="F226" s="30" t="s">
        <v>3838</v>
      </c>
      <c r="G226">
        <f ca="1">+IF(BD226="OKOK",OFFSET(b!$F$3,C226,$G$52),NA())</f>
        <v>2</v>
      </c>
      <c r="T226" t="s">
        <v>626</v>
      </c>
      <c r="U226" t="s">
        <v>3635</v>
      </c>
      <c r="V226">
        <f t="shared" ca="1" si="22"/>
        <v>5</v>
      </c>
      <c r="AA226">
        <f t="shared" si="28"/>
        <v>173</v>
      </c>
      <c r="AB226" s="30" t="s">
        <v>246</v>
      </c>
      <c r="AC226" s="30" t="s">
        <v>3838</v>
      </c>
      <c r="AD226">
        <f ca="1">+IF(BD226="OKOK",OFFSET(b!$F$3,AA226,$AD$52),NA())</f>
        <v>189452</v>
      </c>
      <c r="AP226" t="s">
        <v>626</v>
      </c>
      <c r="AQ226" t="s">
        <v>3635</v>
      </c>
      <c r="AR226">
        <f t="shared" ca="1" si="23"/>
        <v>190296</v>
      </c>
      <c r="AX226" t="s">
        <v>3</v>
      </c>
      <c r="AY226" t="s">
        <v>246</v>
      </c>
      <c r="AZ226" t="s">
        <v>3838</v>
      </c>
      <c r="BA226">
        <v>5907</v>
      </c>
      <c r="BB226" s="93" t="str">
        <f t="shared" si="24"/>
        <v>OK</v>
      </c>
      <c r="BC226" t="str">
        <f t="shared" si="25"/>
        <v>OK</v>
      </c>
      <c r="BD226" t="str">
        <f t="shared" si="26"/>
        <v>OKOK</v>
      </c>
      <c r="BH226">
        <f t="shared" si="29"/>
        <v>173</v>
      </c>
      <c r="BJ226" s="30" t="s">
        <v>246</v>
      </c>
      <c r="BK226" s="30" t="s">
        <v>3838</v>
      </c>
      <c r="BL226">
        <f ca="1">+OFFSET(b!$F$3,BH226,$BL$52)</f>
        <v>2</v>
      </c>
      <c r="BQ226">
        <f t="shared" si="30"/>
        <v>173</v>
      </c>
      <c r="BR226" s="30" t="s">
        <v>246</v>
      </c>
      <c r="BS226" s="30" t="s">
        <v>3838</v>
      </c>
      <c r="BT226">
        <f ca="1">+OFFSET(b!$F$3,BQ226,$BT$52)</f>
        <v>189452</v>
      </c>
    </row>
    <row r="227" spans="3:72">
      <c r="C227">
        <f t="shared" si="27"/>
        <v>174</v>
      </c>
      <c r="E227" s="30" t="s">
        <v>233</v>
      </c>
      <c r="F227" s="30" t="s">
        <v>3839</v>
      </c>
      <c r="G227">
        <f ca="1">+IF(BD227="OKOK",OFFSET(b!$F$3,C227,$G$52),NA())</f>
        <v>9</v>
      </c>
      <c r="T227" t="s">
        <v>627</v>
      </c>
      <c r="U227" t="s">
        <v>3636</v>
      </c>
      <c r="V227">
        <f t="shared" ca="1" si="22"/>
        <v>4</v>
      </c>
      <c r="AA227">
        <f t="shared" si="28"/>
        <v>174</v>
      </c>
      <c r="AB227" s="30" t="s">
        <v>233</v>
      </c>
      <c r="AC227" s="30" t="s">
        <v>3839</v>
      </c>
      <c r="AD227">
        <f ca="1">+IF(BD227="OKOK",OFFSET(b!$F$3,AA227,$AD$52),NA())</f>
        <v>886620</v>
      </c>
      <c r="AP227" t="s">
        <v>627</v>
      </c>
      <c r="AQ227" t="s">
        <v>3636</v>
      </c>
      <c r="AR227">
        <f t="shared" ca="1" si="23"/>
        <v>229222</v>
      </c>
      <c r="AX227" t="s">
        <v>3</v>
      </c>
      <c r="AY227" t="s">
        <v>233</v>
      </c>
      <c r="AZ227" t="s">
        <v>3839</v>
      </c>
      <c r="BA227">
        <v>49303</v>
      </c>
      <c r="BB227" s="93" t="str">
        <f t="shared" si="24"/>
        <v>OK</v>
      </c>
      <c r="BC227" t="str">
        <f t="shared" si="25"/>
        <v>OK</v>
      </c>
      <c r="BD227" t="str">
        <f t="shared" si="26"/>
        <v>OKOK</v>
      </c>
      <c r="BH227">
        <f t="shared" si="29"/>
        <v>174</v>
      </c>
      <c r="BJ227" s="30" t="s">
        <v>233</v>
      </c>
      <c r="BK227" s="30" t="s">
        <v>3839</v>
      </c>
      <c r="BL227">
        <f ca="1">+OFFSET(b!$F$3,BH227,$BL$52)</f>
        <v>9</v>
      </c>
      <c r="BQ227">
        <f t="shared" si="30"/>
        <v>174</v>
      </c>
      <c r="BR227" s="30" t="s">
        <v>233</v>
      </c>
      <c r="BS227" s="30" t="s">
        <v>3839</v>
      </c>
      <c r="BT227">
        <f ca="1">+OFFSET(b!$F$3,BQ227,$BT$52)</f>
        <v>886620</v>
      </c>
    </row>
    <row r="228" spans="3:72">
      <c r="C228">
        <f t="shared" si="27"/>
        <v>175</v>
      </c>
      <c r="E228" s="30" t="s">
        <v>245</v>
      </c>
      <c r="F228" s="30" t="s">
        <v>3840</v>
      </c>
      <c r="G228">
        <f ca="1">+IF(BD228="OKOK",OFFSET(b!$F$3,C228,$G$52),NA())</f>
        <v>2</v>
      </c>
      <c r="T228" t="s">
        <v>628</v>
      </c>
      <c r="U228" t="s">
        <v>3637</v>
      </c>
      <c r="V228">
        <f t="shared" ca="1" si="22"/>
        <v>2</v>
      </c>
      <c r="AA228">
        <f t="shared" si="28"/>
        <v>175</v>
      </c>
      <c r="AB228" s="30" t="s">
        <v>245</v>
      </c>
      <c r="AC228" s="30" t="s">
        <v>3840</v>
      </c>
      <c r="AD228">
        <f ca="1">+IF(BD228="OKOK",OFFSET(b!$F$3,AA228,$AD$52),NA())</f>
        <v>195045</v>
      </c>
      <c r="AP228" t="s">
        <v>628</v>
      </c>
      <c r="AQ228" t="s">
        <v>3637</v>
      </c>
      <c r="AR228">
        <f t="shared" ca="1" si="23"/>
        <v>82603</v>
      </c>
      <c r="AX228" t="s">
        <v>3</v>
      </c>
      <c r="AY228" t="s">
        <v>245</v>
      </c>
      <c r="AZ228" t="s">
        <v>3840</v>
      </c>
      <c r="BA228">
        <v>7759</v>
      </c>
      <c r="BB228" s="93" t="str">
        <f t="shared" si="24"/>
        <v>OK</v>
      </c>
      <c r="BC228" t="str">
        <f t="shared" si="25"/>
        <v>OK</v>
      </c>
      <c r="BD228" t="str">
        <f t="shared" si="26"/>
        <v>OKOK</v>
      </c>
      <c r="BH228">
        <f t="shared" si="29"/>
        <v>175</v>
      </c>
      <c r="BJ228" s="30" t="s">
        <v>245</v>
      </c>
      <c r="BK228" s="30" t="s">
        <v>3840</v>
      </c>
      <c r="BL228">
        <f ca="1">+OFFSET(b!$F$3,BH228,$BL$52)</f>
        <v>2</v>
      </c>
      <c r="BQ228">
        <f t="shared" si="30"/>
        <v>175</v>
      </c>
      <c r="BR228" s="30" t="s">
        <v>245</v>
      </c>
      <c r="BS228" s="30" t="s">
        <v>3840</v>
      </c>
      <c r="BT228">
        <f ca="1">+OFFSET(b!$F$3,BQ228,$BT$52)</f>
        <v>195045</v>
      </c>
    </row>
    <row r="229" spans="3:72">
      <c r="C229">
        <f t="shared" si="27"/>
        <v>176</v>
      </c>
      <c r="E229" s="30" t="s">
        <v>241</v>
      </c>
      <c r="F229" s="30" t="s">
        <v>3841</v>
      </c>
      <c r="G229">
        <f ca="1">+IF(BD229="OKOK",OFFSET(b!$F$3,C229,$G$52),NA())</f>
        <v>4</v>
      </c>
      <c r="T229" t="s">
        <v>629</v>
      </c>
      <c r="U229" t="s">
        <v>3638</v>
      </c>
      <c r="V229">
        <f t="shared" ca="1" si="22"/>
        <v>3</v>
      </c>
      <c r="AA229">
        <f t="shared" si="28"/>
        <v>176</v>
      </c>
      <c r="AB229" s="30" t="s">
        <v>241</v>
      </c>
      <c r="AC229" s="30" t="s">
        <v>3841</v>
      </c>
      <c r="AD229">
        <f ca="1">+IF(BD229="OKOK",OFFSET(b!$F$3,AA229,$AD$52),NA())</f>
        <v>340122</v>
      </c>
      <c r="AP229" t="s">
        <v>629</v>
      </c>
      <c r="AQ229" t="s">
        <v>3638</v>
      </c>
      <c r="AR229">
        <f t="shared" ca="1" si="23"/>
        <v>134486</v>
      </c>
      <c r="AX229" t="s">
        <v>3</v>
      </c>
      <c r="AY229" t="s">
        <v>241</v>
      </c>
      <c r="AZ229" t="s">
        <v>3841</v>
      </c>
      <c r="BA229">
        <v>12042</v>
      </c>
      <c r="BB229" s="93" t="str">
        <f t="shared" si="24"/>
        <v>OK</v>
      </c>
      <c r="BC229" t="str">
        <f t="shared" si="25"/>
        <v>OK</v>
      </c>
      <c r="BD229" t="str">
        <f t="shared" si="26"/>
        <v>OKOK</v>
      </c>
      <c r="BH229">
        <f t="shared" si="29"/>
        <v>176</v>
      </c>
      <c r="BJ229" s="30" t="s">
        <v>241</v>
      </c>
      <c r="BK229" s="30" t="s">
        <v>3841</v>
      </c>
      <c r="BL229">
        <f ca="1">+OFFSET(b!$F$3,BH229,$BL$52)</f>
        <v>4</v>
      </c>
      <c r="BQ229">
        <f t="shared" si="30"/>
        <v>176</v>
      </c>
      <c r="BR229" s="30" t="s">
        <v>241</v>
      </c>
      <c r="BS229" s="30" t="s">
        <v>3841</v>
      </c>
      <c r="BT229">
        <f ca="1">+OFFSET(b!$F$3,BQ229,$BT$52)</f>
        <v>340122</v>
      </c>
    </row>
    <row r="230" spans="3:72">
      <c r="C230">
        <f t="shared" si="27"/>
        <v>177</v>
      </c>
      <c r="E230" s="30" t="s">
        <v>238</v>
      </c>
      <c r="F230" s="30" t="s">
        <v>3842</v>
      </c>
      <c r="G230">
        <f ca="1">+IF(BD230="OKOK",OFFSET(b!$F$3,C230,$G$52),NA())</f>
        <v>5</v>
      </c>
      <c r="T230" t="s">
        <v>606</v>
      </c>
      <c r="U230" t="s">
        <v>3407</v>
      </c>
      <c r="V230">
        <f t="shared" ca="1" si="22"/>
        <v>19</v>
      </c>
      <c r="AA230">
        <f t="shared" si="28"/>
        <v>177</v>
      </c>
      <c r="AB230" s="30" t="s">
        <v>238</v>
      </c>
      <c r="AC230" s="30" t="s">
        <v>3842</v>
      </c>
      <c r="AD230">
        <f ca="1">+IF(BD230="OKOK",OFFSET(b!$F$3,AA230,$AD$52),NA())</f>
        <v>214206</v>
      </c>
      <c r="AP230" t="s">
        <v>606</v>
      </c>
      <c r="AQ230" t="s">
        <v>3407</v>
      </c>
      <c r="AR230">
        <f t="shared" ca="1" si="23"/>
        <v>832929</v>
      </c>
      <c r="AX230" t="s">
        <v>3</v>
      </c>
      <c r="AY230" t="s">
        <v>238</v>
      </c>
      <c r="AZ230" t="s">
        <v>3842</v>
      </c>
      <c r="BA230">
        <v>8413</v>
      </c>
      <c r="BB230" s="93" t="str">
        <f t="shared" si="24"/>
        <v>OK</v>
      </c>
      <c r="BC230" t="str">
        <f t="shared" si="25"/>
        <v>OK</v>
      </c>
      <c r="BD230" t="str">
        <f t="shared" si="26"/>
        <v>OKOK</v>
      </c>
      <c r="BH230">
        <f t="shared" si="29"/>
        <v>177</v>
      </c>
      <c r="BJ230" s="30" t="s">
        <v>238</v>
      </c>
      <c r="BK230" s="30" t="s">
        <v>3842</v>
      </c>
      <c r="BL230">
        <f ca="1">+OFFSET(b!$F$3,BH230,$BL$52)</f>
        <v>5</v>
      </c>
      <c r="BQ230">
        <f t="shared" si="30"/>
        <v>177</v>
      </c>
      <c r="BR230" s="30" t="s">
        <v>238</v>
      </c>
      <c r="BS230" s="30" t="s">
        <v>3842</v>
      </c>
      <c r="BT230">
        <f ca="1">+OFFSET(b!$F$3,BQ230,$BT$52)</f>
        <v>214206</v>
      </c>
    </row>
    <row r="231" spans="3:72">
      <c r="C231">
        <f t="shared" si="27"/>
        <v>178</v>
      </c>
      <c r="E231" s="30" t="s">
        <v>243</v>
      </c>
      <c r="F231" s="30" t="s">
        <v>3843</v>
      </c>
      <c r="G231">
        <f ca="1">+IF(BD231="OKOK",OFFSET(b!$F$3,C231,$G$52),NA())</f>
        <v>11</v>
      </c>
      <c r="T231" t="s">
        <v>616</v>
      </c>
      <c r="U231" t="s">
        <v>3639</v>
      </c>
      <c r="V231">
        <f t="shared" ca="1" si="22"/>
        <v>3</v>
      </c>
      <c r="AA231">
        <f t="shared" si="28"/>
        <v>178</v>
      </c>
      <c r="AB231" s="30" t="s">
        <v>243</v>
      </c>
      <c r="AC231" s="30" t="s">
        <v>3843</v>
      </c>
      <c r="AD231">
        <f ca="1">+IF(BD231="OKOK",OFFSET(b!$F$3,AA231,$AD$52),NA())</f>
        <v>828296</v>
      </c>
      <c r="AP231" t="s">
        <v>616</v>
      </c>
      <c r="AQ231" t="s">
        <v>3639</v>
      </c>
      <c r="AR231">
        <f t="shared" ca="1" si="23"/>
        <v>78108</v>
      </c>
      <c r="AX231" t="s">
        <v>3</v>
      </c>
      <c r="AY231" t="s">
        <v>243</v>
      </c>
      <c r="AZ231" t="s">
        <v>3843</v>
      </c>
      <c r="BA231">
        <v>36054</v>
      </c>
      <c r="BB231" s="93" t="str">
        <f t="shared" si="24"/>
        <v>OK</v>
      </c>
      <c r="BC231" t="str">
        <f t="shared" si="25"/>
        <v>OK</v>
      </c>
      <c r="BD231" t="str">
        <f t="shared" si="26"/>
        <v>OKOK</v>
      </c>
      <c r="BH231">
        <f t="shared" si="29"/>
        <v>178</v>
      </c>
      <c r="BJ231" s="30" t="s">
        <v>243</v>
      </c>
      <c r="BK231" s="30" t="s">
        <v>3843</v>
      </c>
      <c r="BL231">
        <f ca="1">+OFFSET(b!$F$3,BH231,$BL$52)</f>
        <v>11</v>
      </c>
      <c r="BQ231">
        <f t="shared" si="30"/>
        <v>178</v>
      </c>
      <c r="BR231" s="30" t="s">
        <v>243</v>
      </c>
      <c r="BS231" s="30" t="s">
        <v>3843</v>
      </c>
      <c r="BT231">
        <f ca="1">+OFFSET(b!$F$3,BQ231,$BT$52)</f>
        <v>828296</v>
      </c>
    </row>
    <row r="232" spans="3:72">
      <c r="C232">
        <f t="shared" si="27"/>
        <v>179</v>
      </c>
      <c r="E232" s="30" t="s">
        <v>253</v>
      </c>
      <c r="F232" s="30" t="s">
        <v>3844</v>
      </c>
      <c r="G232">
        <f ca="1">+IF(BD232="OKOK",OFFSET(b!$F$3,C232,$G$52),NA())</f>
        <v>130</v>
      </c>
      <c r="T232" t="s">
        <v>614</v>
      </c>
      <c r="U232" t="s">
        <v>3640</v>
      </c>
      <c r="V232">
        <f t="shared" ca="1" si="22"/>
        <v>5</v>
      </c>
      <c r="AA232">
        <f t="shared" si="28"/>
        <v>179</v>
      </c>
      <c r="AB232" s="30" t="s">
        <v>253</v>
      </c>
      <c r="AC232" s="30" t="s">
        <v>3844</v>
      </c>
      <c r="AD232">
        <f ca="1">+IF(BD232="OKOK",OFFSET(b!$F$3,AA232,$AD$52),NA())</f>
        <v>4646275</v>
      </c>
      <c r="AP232" t="s">
        <v>614</v>
      </c>
      <c r="AQ232" t="s">
        <v>3640</v>
      </c>
      <c r="AR232">
        <f t="shared" ca="1" si="23"/>
        <v>607990</v>
      </c>
      <c r="AX232" t="s">
        <v>3</v>
      </c>
      <c r="AY232" t="s">
        <v>253</v>
      </c>
      <c r="AZ232" t="s">
        <v>3844</v>
      </c>
      <c r="BA232">
        <v>183123</v>
      </c>
      <c r="BB232" s="93" t="str">
        <f t="shared" si="24"/>
        <v>OK</v>
      </c>
      <c r="BC232" t="str">
        <f t="shared" si="25"/>
        <v>OK</v>
      </c>
      <c r="BD232" t="str">
        <f t="shared" si="26"/>
        <v>OKOK</v>
      </c>
      <c r="BH232">
        <f t="shared" si="29"/>
        <v>179</v>
      </c>
      <c r="BJ232" s="30" t="s">
        <v>253</v>
      </c>
      <c r="BK232" s="30" t="s">
        <v>3844</v>
      </c>
      <c r="BL232">
        <f ca="1">+OFFSET(b!$F$3,BH232,$BL$52)</f>
        <v>130</v>
      </c>
      <c r="BQ232">
        <f t="shared" si="30"/>
        <v>179</v>
      </c>
      <c r="BR232" s="30" t="s">
        <v>253</v>
      </c>
      <c r="BS232" s="30" t="s">
        <v>3844</v>
      </c>
      <c r="BT232">
        <f ca="1">+OFFSET(b!$F$3,BQ232,$BT$52)</f>
        <v>4646275</v>
      </c>
    </row>
    <row r="233" spans="3:72">
      <c r="C233">
        <f t="shared" si="27"/>
        <v>180</v>
      </c>
      <c r="E233" s="30" t="s">
        <v>247</v>
      </c>
      <c r="F233" s="30" t="s">
        <v>3845</v>
      </c>
      <c r="G233">
        <f ca="1">+IF(BD233="OKOK",OFFSET(b!$F$3,C233,$G$52),NA())</f>
        <v>5</v>
      </c>
      <c r="T233" t="s">
        <v>617</v>
      </c>
      <c r="U233" t="s">
        <v>3641</v>
      </c>
      <c r="V233">
        <f t="shared" ca="1" si="22"/>
        <v>13</v>
      </c>
      <c r="AA233">
        <f t="shared" si="28"/>
        <v>180</v>
      </c>
      <c r="AB233" s="30" t="s">
        <v>247</v>
      </c>
      <c r="AC233" s="30" t="s">
        <v>3845</v>
      </c>
      <c r="AD233">
        <f ca="1">+IF(BD233="OKOK",OFFSET(b!$F$3,AA233,$AD$52),NA())</f>
        <v>124426</v>
      </c>
      <c r="AP233" t="s">
        <v>617</v>
      </c>
      <c r="AQ233" t="s">
        <v>3641</v>
      </c>
      <c r="AR233">
        <f t="shared" ca="1" si="23"/>
        <v>596155</v>
      </c>
      <c r="AX233" t="s">
        <v>3</v>
      </c>
      <c r="AY233" t="s">
        <v>247</v>
      </c>
      <c r="AZ233" t="s">
        <v>3845</v>
      </c>
      <c r="BA233">
        <v>6758</v>
      </c>
      <c r="BB233" s="93" t="str">
        <f t="shared" si="24"/>
        <v>OK</v>
      </c>
      <c r="BC233" t="str">
        <f t="shared" si="25"/>
        <v>OK</v>
      </c>
      <c r="BD233" t="str">
        <f t="shared" si="26"/>
        <v>OKOK</v>
      </c>
      <c r="BH233">
        <f t="shared" si="29"/>
        <v>180</v>
      </c>
      <c r="BJ233" s="30" t="s">
        <v>247</v>
      </c>
      <c r="BK233" s="30" t="s">
        <v>3845</v>
      </c>
      <c r="BL233">
        <f ca="1">+OFFSET(b!$F$3,BH233,$BL$52)</f>
        <v>5</v>
      </c>
      <c r="BQ233">
        <f t="shared" si="30"/>
        <v>180</v>
      </c>
      <c r="BR233" s="30" t="s">
        <v>247</v>
      </c>
      <c r="BS233" s="30" t="s">
        <v>3845</v>
      </c>
      <c r="BT233">
        <f ca="1">+OFFSET(b!$F$3,BQ233,$BT$52)</f>
        <v>124426</v>
      </c>
    </row>
    <row r="234" spans="3:72">
      <c r="C234">
        <f t="shared" si="27"/>
        <v>181</v>
      </c>
      <c r="E234" s="30" t="s">
        <v>234</v>
      </c>
      <c r="F234" s="30" t="s">
        <v>3846</v>
      </c>
      <c r="G234">
        <f ca="1">+IF(BD234="OKOK",OFFSET(b!$F$3,C234,$G$52),NA())</f>
        <v>7</v>
      </c>
      <c r="T234" t="s">
        <v>618</v>
      </c>
      <c r="U234" t="s">
        <v>3642</v>
      </c>
      <c r="V234">
        <f t="shared" ca="1" si="22"/>
        <v>5</v>
      </c>
      <c r="AA234">
        <f t="shared" si="28"/>
        <v>181</v>
      </c>
      <c r="AB234" s="30" t="s">
        <v>234</v>
      </c>
      <c r="AC234" s="30" t="s">
        <v>3846</v>
      </c>
      <c r="AD234">
        <f ca="1">+IF(BD234="OKOK",OFFSET(b!$F$3,AA234,$AD$52),NA())</f>
        <v>398643</v>
      </c>
      <c r="AP234" t="s">
        <v>618</v>
      </c>
      <c r="AQ234" t="s">
        <v>3642</v>
      </c>
      <c r="AR234">
        <f t="shared" ca="1" si="23"/>
        <v>157715</v>
      </c>
      <c r="AX234" t="s">
        <v>3</v>
      </c>
      <c r="AY234" t="s">
        <v>234</v>
      </c>
      <c r="AZ234" t="s">
        <v>3846</v>
      </c>
      <c r="BA234">
        <v>8655</v>
      </c>
      <c r="BB234" s="93" t="str">
        <f t="shared" si="24"/>
        <v>OK</v>
      </c>
      <c r="BC234" t="str">
        <f t="shared" si="25"/>
        <v>OK</v>
      </c>
      <c r="BD234" t="str">
        <f t="shared" si="26"/>
        <v>OKOK</v>
      </c>
      <c r="BH234">
        <f t="shared" si="29"/>
        <v>181</v>
      </c>
      <c r="BJ234" s="30" t="s">
        <v>234</v>
      </c>
      <c r="BK234" s="30" t="s">
        <v>3846</v>
      </c>
      <c r="BL234">
        <f ca="1">+OFFSET(b!$F$3,BH234,$BL$52)</f>
        <v>7</v>
      </c>
      <c r="BQ234">
        <f t="shared" si="30"/>
        <v>181</v>
      </c>
      <c r="BR234" s="30" t="s">
        <v>234</v>
      </c>
      <c r="BS234" s="30" t="s">
        <v>3846</v>
      </c>
      <c r="BT234">
        <f ca="1">+OFFSET(b!$F$3,BQ234,$BT$52)</f>
        <v>398643</v>
      </c>
    </row>
    <row r="235" spans="3:72">
      <c r="C235">
        <f t="shared" si="27"/>
        <v>182</v>
      </c>
      <c r="E235" s="30" t="s">
        <v>248</v>
      </c>
      <c r="F235" s="30" t="s">
        <v>3847</v>
      </c>
      <c r="G235">
        <f ca="1">+IF(BD235="OKOK",OFFSET(b!$F$3,C235,$G$52),NA())</f>
        <v>1</v>
      </c>
      <c r="T235" t="s">
        <v>619</v>
      </c>
      <c r="U235" t="s">
        <v>3643</v>
      </c>
      <c r="V235">
        <f t="shared" ca="1" si="22"/>
        <v>4</v>
      </c>
      <c r="AA235">
        <f t="shared" si="28"/>
        <v>182</v>
      </c>
      <c r="AB235" s="30" t="s">
        <v>248</v>
      </c>
      <c r="AC235" s="30" t="s">
        <v>3847</v>
      </c>
      <c r="AD235">
        <f ca="1">+IF(BD235="OKOK",OFFSET(b!$F$3,AA235,$AD$52),NA())</f>
        <v>443181</v>
      </c>
      <c r="AP235" t="s">
        <v>619</v>
      </c>
      <c r="AQ235" t="s">
        <v>3643</v>
      </c>
      <c r="AR235">
        <f t="shared" ca="1" si="23"/>
        <v>231598</v>
      </c>
      <c r="AX235" t="s">
        <v>3</v>
      </c>
      <c r="AY235" t="s">
        <v>248</v>
      </c>
      <c r="AZ235" t="s">
        <v>3847</v>
      </c>
      <c r="BA235">
        <v>23108</v>
      </c>
      <c r="BB235" s="93" t="str">
        <f t="shared" si="24"/>
        <v>OK</v>
      </c>
      <c r="BC235" t="str">
        <f t="shared" si="25"/>
        <v>OK</v>
      </c>
      <c r="BD235" t="str">
        <f t="shared" si="26"/>
        <v>OKOK</v>
      </c>
      <c r="BH235">
        <f t="shared" si="29"/>
        <v>182</v>
      </c>
      <c r="BJ235" s="30" t="s">
        <v>248</v>
      </c>
      <c r="BK235" s="30" t="s">
        <v>3847</v>
      </c>
      <c r="BL235">
        <f ca="1">+OFFSET(b!$F$3,BH235,$BL$52)</f>
        <v>1</v>
      </c>
      <c r="BQ235">
        <f t="shared" si="30"/>
        <v>182</v>
      </c>
      <c r="BR235" s="30" t="s">
        <v>248</v>
      </c>
      <c r="BS235" s="30" t="s">
        <v>3847</v>
      </c>
      <c r="BT235">
        <f ca="1">+OFFSET(b!$F$3,BQ235,$BT$52)</f>
        <v>443181</v>
      </c>
    </row>
    <row r="236" spans="3:72">
      <c r="C236">
        <f t="shared" si="27"/>
        <v>183</v>
      </c>
      <c r="E236" s="30" t="s">
        <v>231</v>
      </c>
      <c r="F236" s="30" t="s">
        <v>3848</v>
      </c>
      <c r="G236">
        <f ca="1">+IF(BD236="OKOK",OFFSET(b!$F$3,C236,$G$52),NA())</f>
        <v>28</v>
      </c>
      <c r="T236" t="s">
        <v>3074</v>
      </c>
      <c r="U236" t="s">
        <v>3644</v>
      </c>
      <c r="V236">
        <f t="shared" ca="1" si="22"/>
        <v>8</v>
      </c>
      <c r="AA236">
        <f t="shared" si="28"/>
        <v>183</v>
      </c>
      <c r="AB236" s="30" t="s">
        <v>231</v>
      </c>
      <c r="AC236" s="30" t="s">
        <v>3848</v>
      </c>
      <c r="AD236">
        <f ca="1">+IF(BD236="OKOK",OFFSET(b!$F$3,AA236,$AD$52),NA())</f>
        <v>2071266</v>
      </c>
      <c r="AP236" t="s">
        <v>3074</v>
      </c>
      <c r="AQ236" t="s">
        <v>3644</v>
      </c>
      <c r="AR236">
        <f t="shared" ca="1" si="23"/>
        <v>329903</v>
      </c>
      <c r="AX236" t="s">
        <v>3</v>
      </c>
      <c r="AY236" t="s">
        <v>231</v>
      </c>
      <c r="AZ236" t="s">
        <v>3848</v>
      </c>
      <c r="BA236">
        <v>78820</v>
      </c>
      <c r="BB236" s="93" t="str">
        <f t="shared" si="24"/>
        <v>OK</v>
      </c>
      <c r="BC236" t="str">
        <f t="shared" si="25"/>
        <v>OK</v>
      </c>
      <c r="BD236" t="str">
        <f t="shared" si="26"/>
        <v>OKOK</v>
      </c>
      <c r="BH236">
        <f t="shared" si="29"/>
        <v>183</v>
      </c>
      <c r="BJ236" s="30" t="s">
        <v>231</v>
      </c>
      <c r="BK236" s="30" t="s">
        <v>3848</v>
      </c>
      <c r="BL236">
        <f ca="1">+OFFSET(b!$F$3,BH236,$BL$52)</f>
        <v>28</v>
      </c>
      <c r="BQ236">
        <f t="shared" si="30"/>
        <v>183</v>
      </c>
      <c r="BR236" s="30" t="s">
        <v>231</v>
      </c>
      <c r="BS236" s="30" t="s">
        <v>3848</v>
      </c>
      <c r="BT236">
        <f ca="1">+OFFSET(b!$F$3,BQ236,$BT$52)</f>
        <v>2071266</v>
      </c>
    </row>
    <row r="237" spans="3:72">
      <c r="C237">
        <f t="shared" si="27"/>
        <v>184</v>
      </c>
      <c r="E237" s="30" t="s">
        <v>2996</v>
      </c>
      <c r="F237" s="30" t="s">
        <v>3849</v>
      </c>
      <c r="G237">
        <f ca="1">+IF(BD237="OKOK",OFFSET(b!$F$3,C237,$G$52),NA())</f>
        <v>25</v>
      </c>
      <c r="T237" t="s">
        <v>645</v>
      </c>
      <c r="U237" t="s">
        <v>3405</v>
      </c>
      <c r="V237">
        <f t="shared" ca="1" si="22"/>
        <v>59</v>
      </c>
      <c r="AA237">
        <f t="shared" si="28"/>
        <v>184</v>
      </c>
      <c r="AB237" s="30" t="s">
        <v>2996</v>
      </c>
      <c r="AC237" s="30" t="s">
        <v>3849</v>
      </c>
      <c r="AD237">
        <f ca="1">+IF(BD237="OKOK",OFFSET(b!$F$3,AA237,$AD$52),NA())</f>
        <v>1761338</v>
      </c>
      <c r="AP237" t="s">
        <v>645</v>
      </c>
      <c r="AQ237" t="s">
        <v>3405</v>
      </c>
      <c r="AR237">
        <f t="shared" ca="1" si="23"/>
        <v>2653244</v>
      </c>
      <c r="AX237" t="s">
        <v>3</v>
      </c>
      <c r="AY237" t="s">
        <v>2996</v>
      </c>
      <c r="AZ237" t="s">
        <v>3849</v>
      </c>
      <c r="BA237">
        <v>65559</v>
      </c>
      <c r="BB237" s="93" t="str">
        <f t="shared" si="24"/>
        <v>OK</v>
      </c>
      <c r="BC237" t="str">
        <f t="shared" si="25"/>
        <v>OK</v>
      </c>
      <c r="BD237" t="str">
        <f t="shared" si="26"/>
        <v>OKOK</v>
      </c>
      <c r="BH237">
        <f t="shared" si="29"/>
        <v>184</v>
      </c>
      <c r="BJ237" s="30" t="s">
        <v>2996</v>
      </c>
      <c r="BK237" s="30" t="s">
        <v>3849</v>
      </c>
      <c r="BL237">
        <f ca="1">+OFFSET(b!$F$3,BH237,$BL$52)</f>
        <v>25</v>
      </c>
      <c r="BQ237">
        <f t="shared" si="30"/>
        <v>184</v>
      </c>
      <c r="BR237" s="30" t="s">
        <v>2996</v>
      </c>
      <c r="BS237" s="30" t="s">
        <v>3849</v>
      </c>
      <c r="BT237">
        <f ca="1">+OFFSET(b!$F$3,BQ237,$BT$52)</f>
        <v>1761338</v>
      </c>
    </row>
    <row r="238" spans="3:72">
      <c r="C238">
        <f t="shared" si="27"/>
        <v>185</v>
      </c>
      <c r="E238" s="30" t="s">
        <v>252</v>
      </c>
      <c r="F238" s="30" t="s">
        <v>3850</v>
      </c>
      <c r="G238">
        <f ca="1">+IF(BD238="OKOK",OFFSET(b!$F$3,C238,$G$52),NA())</f>
        <v>4</v>
      </c>
      <c r="T238" t="s">
        <v>2918</v>
      </c>
      <c r="U238" t="s">
        <v>2957</v>
      </c>
      <c r="V238">
        <f t="shared" ca="1" si="22"/>
        <v>105</v>
      </c>
      <c r="AA238">
        <f t="shared" si="28"/>
        <v>185</v>
      </c>
      <c r="AB238" s="30" t="s">
        <v>252</v>
      </c>
      <c r="AC238" s="30" t="s">
        <v>3850</v>
      </c>
      <c r="AD238">
        <f ca="1">+IF(BD238="OKOK",OFFSET(b!$F$3,AA238,$AD$52),NA())</f>
        <v>339247</v>
      </c>
      <c r="AP238" t="s">
        <v>2918</v>
      </c>
      <c r="AQ238" t="s">
        <v>2957</v>
      </c>
      <c r="AR238">
        <f t="shared" ca="1" si="23"/>
        <v>10299847</v>
      </c>
      <c r="AX238" t="s">
        <v>3</v>
      </c>
      <c r="AY238" t="s">
        <v>252</v>
      </c>
      <c r="AZ238" t="s">
        <v>3850</v>
      </c>
      <c r="BA238">
        <v>12793</v>
      </c>
      <c r="BB238" s="93" t="str">
        <f t="shared" si="24"/>
        <v>OK</v>
      </c>
      <c r="BC238" t="str">
        <f t="shared" si="25"/>
        <v>OK</v>
      </c>
      <c r="BD238" t="str">
        <f t="shared" si="26"/>
        <v>OKOK</v>
      </c>
      <c r="BH238">
        <f t="shared" si="29"/>
        <v>185</v>
      </c>
      <c r="BJ238" s="30" t="s">
        <v>252</v>
      </c>
      <c r="BK238" s="30" t="s">
        <v>3850</v>
      </c>
      <c r="BL238">
        <f ca="1">+OFFSET(b!$F$3,BH238,$BL$52)</f>
        <v>4</v>
      </c>
      <c r="BQ238">
        <f t="shared" si="30"/>
        <v>185</v>
      </c>
      <c r="BR238" s="30" t="s">
        <v>252</v>
      </c>
      <c r="BS238" s="30" t="s">
        <v>3850</v>
      </c>
      <c r="BT238">
        <f ca="1">+OFFSET(b!$F$3,BQ238,$BT$52)</f>
        <v>339247</v>
      </c>
    </row>
    <row r="239" spans="3:72">
      <c r="C239">
        <f t="shared" si="27"/>
        <v>186</v>
      </c>
      <c r="E239" s="30" t="s">
        <v>250</v>
      </c>
      <c r="F239" s="30" t="s">
        <v>3851</v>
      </c>
      <c r="G239">
        <f ca="1">+IF(BD239="OKOK",OFFSET(b!$F$3,C239,$G$52),NA())</f>
        <v>6</v>
      </c>
      <c r="T239" t="s">
        <v>1080</v>
      </c>
      <c r="U239" t="s">
        <v>3645</v>
      </c>
      <c r="V239">
        <f t="shared" ca="1" si="22"/>
        <v>22</v>
      </c>
      <c r="AA239">
        <f t="shared" si="28"/>
        <v>186</v>
      </c>
      <c r="AB239" s="30" t="s">
        <v>250</v>
      </c>
      <c r="AC239" s="30" t="s">
        <v>3851</v>
      </c>
      <c r="AD239">
        <f ca="1">+IF(BD239="OKOK",OFFSET(b!$F$3,AA239,$AD$52),NA())</f>
        <v>632828</v>
      </c>
      <c r="AP239" t="s">
        <v>1080</v>
      </c>
      <c r="AQ239" t="s">
        <v>3645</v>
      </c>
      <c r="AR239">
        <f t="shared" ca="1" si="23"/>
        <v>1638673</v>
      </c>
      <c r="AX239" t="s">
        <v>3</v>
      </c>
      <c r="AY239" t="s">
        <v>250</v>
      </c>
      <c r="AZ239" t="s">
        <v>3851</v>
      </c>
      <c r="BA239">
        <v>24529</v>
      </c>
      <c r="BB239" s="93" t="str">
        <f t="shared" si="24"/>
        <v>OK</v>
      </c>
      <c r="BC239" t="str">
        <f t="shared" si="25"/>
        <v>OK</v>
      </c>
      <c r="BD239" t="str">
        <f t="shared" si="26"/>
        <v>OKOK</v>
      </c>
      <c r="BH239">
        <f t="shared" si="29"/>
        <v>186</v>
      </c>
      <c r="BJ239" s="30" t="s">
        <v>250</v>
      </c>
      <c r="BK239" s="30" t="s">
        <v>3851</v>
      </c>
      <c r="BL239">
        <f ca="1">+OFFSET(b!$F$3,BH239,$BL$52)</f>
        <v>6</v>
      </c>
      <c r="BQ239">
        <f t="shared" si="30"/>
        <v>186</v>
      </c>
      <c r="BR239" s="30" t="s">
        <v>250</v>
      </c>
      <c r="BS239" s="30" t="s">
        <v>3851</v>
      </c>
      <c r="BT239">
        <f ca="1">+OFFSET(b!$F$3,BQ239,$BT$52)</f>
        <v>632828</v>
      </c>
    </row>
    <row r="240" spans="3:72">
      <c r="C240">
        <f t="shared" si="27"/>
        <v>187</v>
      </c>
      <c r="E240" s="30" t="s">
        <v>232</v>
      </c>
      <c r="F240" s="30" t="s">
        <v>3852</v>
      </c>
      <c r="G240">
        <f ca="1">+IF(BD240="OKOK",OFFSET(b!$F$3,C240,$G$52),NA())</f>
        <v>37</v>
      </c>
      <c r="T240" t="s">
        <v>1079</v>
      </c>
      <c r="U240" t="s">
        <v>3646</v>
      </c>
      <c r="V240">
        <f t="shared" ca="1" si="22"/>
        <v>18</v>
      </c>
      <c r="AA240">
        <f t="shared" si="28"/>
        <v>187</v>
      </c>
      <c r="AB240" s="30" t="s">
        <v>232</v>
      </c>
      <c r="AC240" s="30" t="s">
        <v>3852</v>
      </c>
      <c r="AD240">
        <f ca="1">+IF(BD240="OKOK",OFFSET(b!$F$3,AA240,$AD$52),NA())</f>
        <v>3340240</v>
      </c>
      <c r="AP240" t="s">
        <v>1079</v>
      </c>
      <c r="AQ240" t="s">
        <v>3646</v>
      </c>
      <c r="AR240">
        <f t="shared" ca="1" si="23"/>
        <v>1621119</v>
      </c>
      <c r="AX240" t="s">
        <v>3</v>
      </c>
      <c r="AY240" t="s">
        <v>232</v>
      </c>
      <c r="AZ240" t="s">
        <v>3852</v>
      </c>
      <c r="BA240">
        <v>126278</v>
      </c>
      <c r="BB240" s="93" t="str">
        <f t="shared" si="24"/>
        <v>OK</v>
      </c>
      <c r="BC240" t="str">
        <f t="shared" si="25"/>
        <v>OK</v>
      </c>
      <c r="BD240" t="str">
        <f t="shared" si="26"/>
        <v>OKOK</v>
      </c>
      <c r="BH240">
        <f t="shared" si="29"/>
        <v>187</v>
      </c>
      <c r="BJ240" s="30" t="s">
        <v>232</v>
      </c>
      <c r="BK240" s="30" t="s">
        <v>3852</v>
      </c>
      <c r="BL240">
        <f ca="1">+OFFSET(b!$F$3,BH240,$BL$52)</f>
        <v>37</v>
      </c>
      <c r="BQ240">
        <f t="shared" si="30"/>
        <v>187</v>
      </c>
      <c r="BR240" s="30" t="s">
        <v>232</v>
      </c>
      <c r="BS240" s="30" t="s">
        <v>3852</v>
      </c>
      <c r="BT240">
        <f ca="1">+OFFSET(b!$F$3,BQ240,$BT$52)</f>
        <v>3340240</v>
      </c>
    </row>
    <row r="241" spans="3:72">
      <c r="C241">
        <f t="shared" si="27"/>
        <v>188</v>
      </c>
      <c r="E241" s="30" t="s">
        <v>2997</v>
      </c>
      <c r="F241" s="30" t="s">
        <v>3853</v>
      </c>
      <c r="G241">
        <f ca="1">+IF(BD241="OKOK",OFFSET(b!$F$3,C241,$G$52),NA())</f>
        <v>30</v>
      </c>
      <c r="T241" t="s">
        <v>1081</v>
      </c>
      <c r="U241" t="s">
        <v>3647</v>
      </c>
      <c r="V241">
        <f t="shared" ca="1" si="22"/>
        <v>12</v>
      </c>
      <c r="AA241">
        <f t="shared" si="28"/>
        <v>188</v>
      </c>
      <c r="AB241" s="30" t="s">
        <v>2997</v>
      </c>
      <c r="AC241" s="30" t="s">
        <v>3853</v>
      </c>
      <c r="AD241">
        <f ca="1">+IF(BD241="OKOK",OFFSET(b!$F$3,AA241,$AD$52),NA())</f>
        <v>2917978</v>
      </c>
      <c r="AP241" t="s">
        <v>1081</v>
      </c>
      <c r="AQ241" t="s">
        <v>3647</v>
      </c>
      <c r="AR241">
        <f t="shared" ca="1" si="23"/>
        <v>1107970</v>
      </c>
      <c r="AX241" t="s">
        <v>3</v>
      </c>
      <c r="AY241" t="s">
        <v>2997</v>
      </c>
      <c r="AZ241" t="s">
        <v>3853</v>
      </c>
      <c r="BA241">
        <v>0</v>
      </c>
      <c r="BB241" s="93" t="str">
        <f t="shared" si="24"/>
        <v>OK</v>
      </c>
      <c r="BC241" t="str">
        <f t="shared" si="25"/>
        <v>OK</v>
      </c>
      <c r="BD241" t="str">
        <f t="shared" si="26"/>
        <v>OKOK</v>
      </c>
      <c r="BH241">
        <f t="shared" si="29"/>
        <v>188</v>
      </c>
      <c r="BJ241" s="30" t="s">
        <v>2997</v>
      </c>
      <c r="BK241" s="30" t="s">
        <v>3853</v>
      </c>
      <c r="BL241">
        <f ca="1">+OFFSET(b!$F$3,BH241,$BL$52)</f>
        <v>30</v>
      </c>
      <c r="BQ241">
        <f t="shared" si="30"/>
        <v>188</v>
      </c>
      <c r="BR241" s="30" t="s">
        <v>2997</v>
      </c>
      <c r="BS241" s="30" t="s">
        <v>3853</v>
      </c>
      <c r="BT241">
        <f ca="1">+OFFSET(b!$F$3,BQ241,$BT$52)</f>
        <v>2917978</v>
      </c>
    </row>
    <row r="242" spans="3:72">
      <c r="C242">
        <f t="shared" si="27"/>
        <v>189</v>
      </c>
      <c r="E242" s="30" t="s">
        <v>2998</v>
      </c>
      <c r="F242" s="30" t="s">
        <v>3854</v>
      </c>
      <c r="G242">
        <f ca="1">+IF(BD242="OKOK",OFFSET(b!$F$3,C242,$G$52),NA())</f>
        <v>36</v>
      </c>
      <c r="T242" t="s">
        <v>1113</v>
      </c>
      <c r="U242" t="s">
        <v>3648</v>
      </c>
      <c r="V242">
        <f t="shared" ca="1" si="22"/>
        <v>48</v>
      </c>
      <c r="AA242">
        <f t="shared" si="28"/>
        <v>189</v>
      </c>
      <c r="AB242" s="30" t="s">
        <v>2998</v>
      </c>
      <c r="AC242" s="30" t="s">
        <v>3854</v>
      </c>
      <c r="AD242">
        <f ca="1">+IF(BD242="OKOK",OFFSET(b!$F$3,AA242,$AD$52),NA())</f>
        <v>10780975</v>
      </c>
      <c r="AP242" t="s">
        <v>1113</v>
      </c>
      <c r="AQ242" t="s">
        <v>3648</v>
      </c>
      <c r="AR242">
        <f t="shared" ca="1" si="23"/>
        <v>2266619</v>
      </c>
      <c r="AX242" t="s">
        <v>3</v>
      </c>
      <c r="AY242" t="s">
        <v>2998</v>
      </c>
      <c r="AZ242" t="s">
        <v>3854</v>
      </c>
      <c r="BA242">
        <v>0</v>
      </c>
      <c r="BB242" s="93" t="str">
        <f t="shared" si="24"/>
        <v>OK</v>
      </c>
      <c r="BC242" t="str">
        <f t="shared" si="25"/>
        <v>OK</v>
      </c>
      <c r="BD242" t="str">
        <f t="shared" si="26"/>
        <v>OKOK</v>
      </c>
      <c r="BH242">
        <f t="shared" si="29"/>
        <v>189</v>
      </c>
      <c r="BJ242" s="30" t="s">
        <v>2998</v>
      </c>
      <c r="BK242" s="30" t="s">
        <v>3854</v>
      </c>
      <c r="BL242">
        <f ca="1">+OFFSET(b!$F$3,BH242,$BL$52)</f>
        <v>36</v>
      </c>
      <c r="BQ242">
        <f t="shared" si="30"/>
        <v>189</v>
      </c>
      <c r="BR242" s="30" t="s">
        <v>2998</v>
      </c>
      <c r="BS242" s="30" t="s">
        <v>3854</v>
      </c>
      <c r="BT242">
        <f ca="1">+OFFSET(b!$F$3,BQ242,$BT$52)</f>
        <v>10780975</v>
      </c>
    </row>
    <row r="243" spans="3:72">
      <c r="C243">
        <f t="shared" si="27"/>
        <v>190</v>
      </c>
      <c r="E243" s="30" t="s">
        <v>254</v>
      </c>
      <c r="F243" s="30" t="s">
        <v>3855</v>
      </c>
      <c r="G243" t="e">
        <f ca="1">+IF(BD243="OKOK",OFFSET(b!$F$3,C243,$G$52),NA())</f>
        <v>#N/A</v>
      </c>
      <c r="T243" t="s">
        <v>1088</v>
      </c>
      <c r="U243" t="s">
        <v>3649</v>
      </c>
      <c r="V243">
        <f t="shared" ca="1" si="22"/>
        <v>12</v>
      </c>
      <c r="AA243">
        <f t="shared" si="28"/>
        <v>190</v>
      </c>
      <c r="AB243" s="30" t="s">
        <v>254</v>
      </c>
      <c r="AC243" s="30" t="s">
        <v>3855</v>
      </c>
      <c r="AD243" t="e">
        <f ca="1">+IF(BD243="OKOK",OFFSET(b!$F$3,AA243,$AD$52),NA())</f>
        <v>#N/A</v>
      </c>
      <c r="AP243" t="s">
        <v>1088</v>
      </c>
      <c r="AQ243" t="s">
        <v>3649</v>
      </c>
      <c r="AR243">
        <f t="shared" ca="1" si="23"/>
        <v>665408</v>
      </c>
      <c r="AX243" t="s">
        <v>4</v>
      </c>
      <c r="AY243" t="s">
        <v>254</v>
      </c>
      <c r="AZ243" t="s">
        <v>3855</v>
      </c>
      <c r="BA243">
        <v>304077</v>
      </c>
      <c r="BB243" s="93" t="str">
        <f t="shared" si="24"/>
        <v>NG</v>
      </c>
      <c r="BC243" t="str">
        <f t="shared" si="25"/>
        <v>OK</v>
      </c>
      <c r="BD243" t="str">
        <f t="shared" si="26"/>
        <v>NGOK</v>
      </c>
      <c r="BH243">
        <f t="shared" si="29"/>
        <v>190</v>
      </c>
      <c r="BJ243" s="30" t="s">
        <v>254</v>
      </c>
      <c r="BK243" s="30" t="s">
        <v>3855</v>
      </c>
      <c r="BL243">
        <f ca="1">+OFFSET(b!$F$3,BH243,$BL$52)</f>
        <v>124</v>
      </c>
      <c r="BQ243">
        <f t="shared" si="30"/>
        <v>190</v>
      </c>
      <c r="BR243" s="30" t="s">
        <v>254</v>
      </c>
      <c r="BS243" s="30" t="s">
        <v>3855</v>
      </c>
      <c r="BT243">
        <f ca="1">+OFFSET(b!$F$3,BQ243,$BT$52)</f>
        <v>6184726</v>
      </c>
    </row>
    <row r="244" spans="3:72">
      <c r="C244">
        <f t="shared" si="27"/>
        <v>191</v>
      </c>
      <c r="E244" s="30" t="s">
        <v>260</v>
      </c>
      <c r="F244" s="30" t="s">
        <v>3856</v>
      </c>
      <c r="G244">
        <f ca="1">+IF(BD244="OKOK",OFFSET(b!$F$3,C244,$G$52),NA())</f>
        <v>35</v>
      </c>
      <c r="T244" t="s">
        <v>1090</v>
      </c>
      <c r="U244" t="s">
        <v>3650</v>
      </c>
      <c r="V244">
        <f t="shared" ca="1" si="22"/>
        <v>15</v>
      </c>
      <c r="AA244">
        <f t="shared" si="28"/>
        <v>191</v>
      </c>
      <c r="AB244" s="30" t="s">
        <v>260</v>
      </c>
      <c r="AC244" s="30" t="s">
        <v>3856</v>
      </c>
      <c r="AD244">
        <f ca="1">+IF(BD244="OKOK",OFFSET(b!$F$3,AA244,$AD$52),NA())</f>
        <v>1875957</v>
      </c>
      <c r="AP244" t="s">
        <v>1090</v>
      </c>
      <c r="AQ244" t="s">
        <v>3650</v>
      </c>
      <c r="AR244">
        <f t="shared" ca="1" si="23"/>
        <v>880062</v>
      </c>
      <c r="AX244" t="s">
        <v>4</v>
      </c>
      <c r="AY244" t="s">
        <v>260</v>
      </c>
      <c r="AZ244" t="s">
        <v>3856</v>
      </c>
      <c r="BA244">
        <v>75018</v>
      </c>
      <c r="BB244" s="93" t="str">
        <f t="shared" si="24"/>
        <v>OK</v>
      </c>
      <c r="BC244" t="str">
        <f t="shared" si="25"/>
        <v>OK</v>
      </c>
      <c r="BD244" t="str">
        <f t="shared" si="26"/>
        <v>OKOK</v>
      </c>
      <c r="BH244">
        <f t="shared" si="29"/>
        <v>191</v>
      </c>
      <c r="BJ244" s="30" t="s">
        <v>260</v>
      </c>
      <c r="BK244" s="30" t="s">
        <v>3856</v>
      </c>
      <c r="BL244">
        <f ca="1">+OFFSET(b!$F$3,BH244,$BL$52)</f>
        <v>35</v>
      </c>
      <c r="BQ244">
        <f t="shared" si="30"/>
        <v>191</v>
      </c>
      <c r="BR244" s="30" t="s">
        <v>260</v>
      </c>
      <c r="BS244" s="30" t="s">
        <v>3856</v>
      </c>
      <c r="BT244">
        <f ca="1">+OFFSET(b!$F$3,BQ244,$BT$52)</f>
        <v>1875957</v>
      </c>
    </row>
    <row r="245" spans="3:72">
      <c r="C245">
        <f t="shared" si="27"/>
        <v>192</v>
      </c>
      <c r="E245" s="30" t="s">
        <v>256</v>
      </c>
      <c r="F245" s="30" t="s">
        <v>3857</v>
      </c>
      <c r="G245">
        <f ca="1">+IF(BD245="OKOK",OFFSET(b!$F$3,C245,$G$52),NA())</f>
        <v>34</v>
      </c>
      <c r="T245" t="s">
        <v>1091</v>
      </c>
      <c r="U245" t="s">
        <v>3651</v>
      </c>
      <c r="V245">
        <f t="shared" ca="1" si="22"/>
        <v>15</v>
      </c>
      <c r="AA245">
        <f t="shared" si="28"/>
        <v>192</v>
      </c>
      <c r="AB245" s="30" t="s">
        <v>256</v>
      </c>
      <c r="AC245" s="30" t="s">
        <v>3857</v>
      </c>
      <c r="AD245">
        <f ca="1">+IF(BD245="OKOK",OFFSET(b!$F$3,AA245,$AD$52),NA())</f>
        <v>1631424</v>
      </c>
      <c r="AP245" t="s">
        <v>1091</v>
      </c>
      <c r="AQ245" t="s">
        <v>3651</v>
      </c>
      <c r="AR245">
        <f t="shared" ca="1" si="23"/>
        <v>550701</v>
      </c>
      <c r="AX245" t="s">
        <v>4</v>
      </c>
      <c r="AY245" t="s">
        <v>256</v>
      </c>
      <c r="AZ245" t="s">
        <v>3857</v>
      </c>
      <c r="BA245">
        <v>77263</v>
      </c>
      <c r="BB245" s="93" t="str">
        <f t="shared" si="24"/>
        <v>OK</v>
      </c>
      <c r="BC245" t="str">
        <f t="shared" si="25"/>
        <v>OK</v>
      </c>
      <c r="BD245" t="str">
        <f t="shared" si="26"/>
        <v>OKOK</v>
      </c>
      <c r="BH245">
        <f t="shared" si="29"/>
        <v>192</v>
      </c>
      <c r="BJ245" s="30" t="s">
        <v>256</v>
      </c>
      <c r="BK245" s="30" t="s">
        <v>3857</v>
      </c>
      <c r="BL245">
        <f ca="1">+OFFSET(b!$F$3,BH245,$BL$52)</f>
        <v>34</v>
      </c>
      <c r="BQ245">
        <f t="shared" si="30"/>
        <v>192</v>
      </c>
      <c r="BR245" s="30" t="s">
        <v>256</v>
      </c>
      <c r="BS245" s="30" t="s">
        <v>3857</v>
      </c>
      <c r="BT245">
        <f ca="1">+OFFSET(b!$F$3,BQ245,$BT$52)</f>
        <v>1631424</v>
      </c>
    </row>
    <row r="246" spans="3:72">
      <c r="C246">
        <f t="shared" si="27"/>
        <v>193</v>
      </c>
      <c r="E246" s="30" t="s">
        <v>261</v>
      </c>
      <c r="F246" s="30" t="s">
        <v>3858</v>
      </c>
      <c r="G246">
        <f ca="1">+IF(BD246="OKOK",OFFSET(b!$F$3,C246,$G$52),NA())</f>
        <v>7</v>
      </c>
      <c r="T246" t="s">
        <v>1094</v>
      </c>
      <c r="U246" t="s">
        <v>3652</v>
      </c>
      <c r="V246">
        <f t="shared" ca="1" si="22"/>
        <v>9</v>
      </c>
      <c r="AA246">
        <f t="shared" si="28"/>
        <v>193</v>
      </c>
      <c r="AB246" s="30" t="s">
        <v>261</v>
      </c>
      <c r="AC246" s="30" t="s">
        <v>3858</v>
      </c>
      <c r="AD246">
        <f ca="1">+IF(BD246="OKOK",OFFSET(b!$F$3,AA246,$AD$52),NA())</f>
        <v>486222</v>
      </c>
      <c r="AP246" t="s">
        <v>1094</v>
      </c>
      <c r="AQ246" t="s">
        <v>3652</v>
      </c>
      <c r="AR246">
        <f t="shared" ca="1" si="23"/>
        <v>862144</v>
      </c>
      <c r="AX246" t="s">
        <v>4</v>
      </c>
      <c r="AY246" t="s">
        <v>261</v>
      </c>
      <c r="AZ246" t="s">
        <v>3858</v>
      </c>
      <c r="BA246">
        <v>25548</v>
      </c>
      <c r="BB246" s="93" t="str">
        <f t="shared" si="24"/>
        <v>OK</v>
      </c>
      <c r="BC246" t="str">
        <f t="shared" si="25"/>
        <v>OK</v>
      </c>
      <c r="BD246" t="str">
        <f t="shared" si="26"/>
        <v>OKOK</v>
      </c>
      <c r="BH246">
        <f t="shared" si="29"/>
        <v>193</v>
      </c>
      <c r="BJ246" s="30" t="s">
        <v>261</v>
      </c>
      <c r="BK246" s="30" t="s">
        <v>3858</v>
      </c>
      <c r="BL246">
        <f ca="1">+OFFSET(b!$F$3,BH246,$BL$52)</f>
        <v>7</v>
      </c>
      <c r="BQ246">
        <f t="shared" si="30"/>
        <v>193</v>
      </c>
      <c r="BR246" s="30" t="s">
        <v>261</v>
      </c>
      <c r="BS246" s="30" t="s">
        <v>3858</v>
      </c>
      <c r="BT246">
        <f ca="1">+OFFSET(b!$F$3,BQ246,$BT$52)</f>
        <v>486222</v>
      </c>
    </row>
    <row r="247" spans="3:72">
      <c r="C247">
        <f t="shared" si="27"/>
        <v>194</v>
      </c>
      <c r="E247" s="30" t="s">
        <v>257</v>
      </c>
      <c r="F247" s="30" t="s">
        <v>3859</v>
      </c>
      <c r="G247">
        <f ca="1">+IF(BD247="OKOK",OFFSET(b!$F$3,C247,$G$52),NA())</f>
        <v>28</v>
      </c>
      <c r="T247" t="s">
        <v>1089</v>
      </c>
      <c r="U247" t="s">
        <v>3653</v>
      </c>
      <c r="V247">
        <f t="shared" ca="1" si="22"/>
        <v>6</v>
      </c>
      <c r="AA247">
        <f t="shared" si="28"/>
        <v>194</v>
      </c>
      <c r="AB247" s="30" t="s">
        <v>257</v>
      </c>
      <c r="AC247" s="30" t="s">
        <v>3859</v>
      </c>
      <c r="AD247">
        <f ca="1">+IF(BD247="OKOK",OFFSET(b!$F$3,AA247,$AD$52),NA())</f>
        <v>1228305</v>
      </c>
      <c r="AP247" t="s">
        <v>1089</v>
      </c>
      <c r="AQ247" t="s">
        <v>3653</v>
      </c>
      <c r="AR247">
        <f t="shared" ca="1" si="23"/>
        <v>416660</v>
      </c>
      <c r="AX247" t="s">
        <v>4</v>
      </c>
      <c r="AY247" t="s">
        <v>257</v>
      </c>
      <c r="AZ247" t="s">
        <v>3859</v>
      </c>
      <c r="BA247">
        <v>58868</v>
      </c>
      <c r="BB247" s="93" t="str">
        <f t="shared" si="24"/>
        <v>OK</v>
      </c>
      <c r="BC247" t="str">
        <f t="shared" si="25"/>
        <v>OK</v>
      </c>
      <c r="BD247" t="str">
        <f t="shared" si="26"/>
        <v>OKOK</v>
      </c>
      <c r="BH247">
        <f t="shared" si="29"/>
        <v>194</v>
      </c>
      <c r="BJ247" s="30" t="s">
        <v>257</v>
      </c>
      <c r="BK247" s="30" t="s">
        <v>3859</v>
      </c>
      <c r="BL247">
        <f ca="1">+OFFSET(b!$F$3,BH247,$BL$52)</f>
        <v>28</v>
      </c>
      <c r="BQ247">
        <f t="shared" si="30"/>
        <v>194</v>
      </c>
      <c r="BR247" s="30" t="s">
        <v>257</v>
      </c>
      <c r="BS247" s="30" t="s">
        <v>3859</v>
      </c>
      <c r="BT247">
        <f ca="1">+OFFSET(b!$F$3,BQ247,$BT$52)</f>
        <v>1228305</v>
      </c>
    </row>
    <row r="248" spans="3:72">
      <c r="C248">
        <f t="shared" si="27"/>
        <v>195</v>
      </c>
      <c r="E248" s="30" t="s">
        <v>255</v>
      </c>
      <c r="F248" s="30" t="s">
        <v>3860</v>
      </c>
      <c r="G248">
        <f ca="1">+IF(BD248="OKOK",OFFSET(b!$F$3,C248,$G$52),NA())</f>
        <v>9</v>
      </c>
      <c r="T248" t="s">
        <v>1093</v>
      </c>
      <c r="U248" t="s">
        <v>3654</v>
      </c>
      <c r="V248">
        <f t="shared" ref="V248:V259" ca="1" si="31">+IFERROR(VLOOKUP(U248,$F$55:$G$1474,2,FALSE),NA())</f>
        <v>5</v>
      </c>
      <c r="AA248">
        <f t="shared" si="28"/>
        <v>195</v>
      </c>
      <c r="AB248" s="30" t="s">
        <v>255</v>
      </c>
      <c r="AC248" s="30" t="s">
        <v>3860</v>
      </c>
      <c r="AD248">
        <f ca="1">+IF(BD248="OKOK",OFFSET(b!$F$3,AA248,$AD$52),NA())</f>
        <v>851790</v>
      </c>
      <c r="AP248" t="s">
        <v>1093</v>
      </c>
      <c r="AQ248" t="s">
        <v>3654</v>
      </c>
      <c r="AR248">
        <f t="shared" ref="AR248:AR259" ca="1" si="32">+IFERROR(VLOOKUP(AQ248,$AC$55:$AD$1474,2,FALSE),NA())</f>
        <v>212089</v>
      </c>
      <c r="AX248" t="s">
        <v>4</v>
      </c>
      <c r="AY248" t="s">
        <v>255</v>
      </c>
      <c r="AZ248" t="s">
        <v>3860</v>
      </c>
      <c r="BA248">
        <v>41599</v>
      </c>
      <c r="BB248" s="93" t="str">
        <f t="shared" ref="BB248:BB311" si="33">+IF($H$4="人未満",IF(AND(BA248&gt;=$E$4,BA248&lt;$G$4),"OK","NG"),IF(BA248&gt;=$E$4,"OK","NG"))</f>
        <v>OK</v>
      </c>
      <c r="BC248" t="str">
        <f t="shared" ref="BC248:BC311" si="34">+IF($J$4="あり",IF($C$3=AX248,"OK","NG"),"OK")</f>
        <v>OK</v>
      </c>
      <c r="BD248" t="str">
        <f t="shared" ref="BD248:BD311" si="35">+BB248&amp;BC248</f>
        <v>OKOK</v>
      </c>
      <c r="BH248">
        <f t="shared" si="29"/>
        <v>195</v>
      </c>
      <c r="BJ248" s="30" t="s">
        <v>255</v>
      </c>
      <c r="BK248" s="30" t="s">
        <v>3860</v>
      </c>
      <c r="BL248">
        <f ca="1">+OFFSET(b!$F$3,BH248,$BL$52)</f>
        <v>9</v>
      </c>
      <c r="BQ248">
        <f t="shared" si="30"/>
        <v>195</v>
      </c>
      <c r="BR248" s="30" t="s">
        <v>255</v>
      </c>
      <c r="BS248" s="30" t="s">
        <v>3860</v>
      </c>
      <c r="BT248">
        <f ca="1">+OFFSET(b!$F$3,BQ248,$BT$52)</f>
        <v>851790</v>
      </c>
    </row>
    <row r="249" spans="3:72">
      <c r="C249">
        <f t="shared" ref="C249:C312" si="36">+C248+1</f>
        <v>196</v>
      </c>
      <c r="E249" s="30" t="s">
        <v>262</v>
      </c>
      <c r="F249" s="30" t="s">
        <v>3861</v>
      </c>
      <c r="G249">
        <f ca="1">+IF(BD249="OKOK",OFFSET(b!$F$3,C249,$G$52),NA())</f>
        <v>23</v>
      </c>
      <c r="T249" t="s">
        <v>1092</v>
      </c>
      <c r="U249" t="s">
        <v>2949</v>
      </c>
      <c r="V249">
        <f t="shared" ca="1" si="31"/>
        <v>7</v>
      </c>
      <c r="AA249">
        <f t="shared" ref="AA249:AA312" si="37">+AA248+1</f>
        <v>196</v>
      </c>
      <c r="AB249" s="30" t="s">
        <v>262</v>
      </c>
      <c r="AC249" s="30" t="s">
        <v>3861</v>
      </c>
      <c r="AD249">
        <f ca="1">+IF(BD249="OKOK",OFFSET(b!$F$3,AA249,$AD$52),NA())</f>
        <v>733440</v>
      </c>
      <c r="AP249" t="s">
        <v>1092</v>
      </c>
      <c r="AQ249" t="s">
        <v>2949</v>
      </c>
      <c r="AR249">
        <f t="shared" ca="1" si="32"/>
        <v>587670</v>
      </c>
      <c r="AX249" t="s">
        <v>4</v>
      </c>
      <c r="AY249" t="s">
        <v>262</v>
      </c>
      <c r="AZ249" t="s">
        <v>3861</v>
      </c>
      <c r="BA249">
        <v>32405</v>
      </c>
      <c r="BB249" s="93" t="str">
        <f t="shared" si="33"/>
        <v>OK</v>
      </c>
      <c r="BC249" t="str">
        <f t="shared" si="34"/>
        <v>OK</v>
      </c>
      <c r="BD249" t="str">
        <f t="shared" si="35"/>
        <v>OKOK</v>
      </c>
      <c r="BH249">
        <f t="shared" ref="BH249:BH312" si="38">+BH248+1</f>
        <v>196</v>
      </c>
      <c r="BJ249" s="30" t="s">
        <v>262</v>
      </c>
      <c r="BK249" s="30" t="s">
        <v>3861</v>
      </c>
      <c r="BL249">
        <f ca="1">+OFFSET(b!$F$3,BH249,$BL$52)</f>
        <v>23</v>
      </c>
      <c r="BQ249">
        <f t="shared" ref="BQ249:BQ312" si="39">+BQ248+1</f>
        <v>196</v>
      </c>
      <c r="BR249" s="30" t="s">
        <v>262</v>
      </c>
      <c r="BS249" s="30" t="s">
        <v>3861</v>
      </c>
      <c r="BT249">
        <f ca="1">+OFFSET(b!$F$3,BQ249,$BT$52)</f>
        <v>733440</v>
      </c>
    </row>
    <row r="250" spans="3:72">
      <c r="C250">
        <f t="shared" si="36"/>
        <v>197</v>
      </c>
      <c r="E250" s="30" t="s">
        <v>258</v>
      </c>
      <c r="F250" s="30" t="s">
        <v>3862</v>
      </c>
      <c r="G250">
        <f ca="1">+IF(BD250="OKOK",OFFSET(b!$F$3,C250,$G$52),NA())</f>
        <v>12</v>
      </c>
      <c r="T250" t="s">
        <v>1087</v>
      </c>
      <c r="U250" t="s">
        <v>2970</v>
      </c>
      <c r="V250">
        <f t="shared" ca="1" si="31"/>
        <v>14</v>
      </c>
      <c r="AA250">
        <f t="shared" si="37"/>
        <v>197</v>
      </c>
      <c r="AB250" s="30" t="s">
        <v>258</v>
      </c>
      <c r="AC250" s="30" t="s">
        <v>3862</v>
      </c>
      <c r="AD250">
        <f ca="1">+IF(BD250="OKOK",OFFSET(b!$F$3,AA250,$AD$52),NA())</f>
        <v>527050</v>
      </c>
      <c r="AP250" t="s">
        <v>1087</v>
      </c>
      <c r="AQ250" t="s">
        <v>2970</v>
      </c>
      <c r="AR250">
        <f t="shared" ca="1" si="32"/>
        <v>1382483</v>
      </c>
      <c r="AX250" t="s">
        <v>4</v>
      </c>
      <c r="AY250" t="s">
        <v>258</v>
      </c>
      <c r="AZ250" t="s">
        <v>3862</v>
      </c>
      <c r="BA250">
        <v>25431</v>
      </c>
      <c r="BB250" s="93" t="str">
        <f t="shared" si="33"/>
        <v>OK</v>
      </c>
      <c r="BC250" t="str">
        <f t="shared" si="34"/>
        <v>OK</v>
      </c>
      <c r="BD250" t="str">
        <f t="shared" si="35"/>
        <v>OKOK</v>
      </c>
      <c r="BH250">
        <f t="shared" si="38"/>
        <v>197</v>
      </c>
      <c r="BJ250" s="30" t="s">
        <v>258</v>
      </c>
      <c r="BK250" s="30" t="s">
        <v>3862</v>
      </c>
      <c r="BL250">
        <f ca="1">+OFFSET(b!$F$3,BH250,$BL$52)</f>
        <v>12</v>
      </c>
      <c r="BQ250">
        <f t="shared" si="39"/>
        <v>197</v>
      </c>
      <c r="BR250" s="30" t="s">
        <v>258</v>
      </c>
      <c r="BS250" s="30" t="s">
        <v>3862</v>
      </c>
      <c r="BT250">
        <f ca="1">+OFFSET(b!$F$3,BQ250,$BT$52)</f>
        <v>527050</v>
      </c>
    </row>
    <row r="251" spans="3:72">
      <c r="C251">
        <f t="shared" si="36"/>
        <v>198</v>
      </c>
      <c r="E251" s="30" t="s">
        <v>2999</v>
      </c>
      <c r="F251" s="30" t="s">
        <v>3863</v>
      </c>
      <c r="G251">
        <f ca="1">+IF(BD251="OKOK",OFFSET(b!$F$3,C251,$G$52),NA())</f>
        <v>9</v>
      </c>
      <c r="T251" t="s">
        <v>11</v>
      </c>
      <c r="U251" t="s">
        <v>2968</v>
      </c>
      <c r="V251" t="e">
        <f t="shared" ca="1" si="31"/>
        <v>#N/A</v>
      </c>
      <c r="AA251">
        <f t="shared" si="37"/>
        <v>198</v>
      </c>
      <c r="AB251" s="30" t="s">
        <v>2999</v>
      </c>
      <c r="AC251" s="30" t="s">
        <v>3863</v>
      </c>
      <c r="AD251">
        <f ca="1">+IF(BD251="OKOK",OFFSET(b!$F$3,AA251,$AD$52),NA())</f>
        <v>501818</v>
      </c>
      <c r="AP251" t="s">
        <v>11</v>
      </c>
      <c r="AQ251" t="s">
        <v>2968</v>
      </c>
      <c r="AR251" t="e">
        <f t="shared" ca="1" si="32"/>
        <v>#N/A</v>
      </c>
      <c r="AX251" t="s">
        <v>4</v>
      </c>
      <c r="AY251" t="s">
        <v>2999</v>
      </c>
      <c r="AZ251" t="s">
        <v>3863</v>
      </c>
      <c r="BA251">
        <v>22189</v>
      </c>
      <c r="BB251" s="93" t="str">
        <f t="shared" si="33"/>
        <v>OK</v>
      </c>
      <c r="BC251" t="str">
        <f t="shared" si="34"/>
        <v>OK</v>
      </c>
      <c r="BD251" t="str">
        <f t="shared" si="35"/>
        <v>OKOK</v>
      </c>
      <c r="BH251">
        <f t="shared" si="38"/>
        <v>198</v>
      </c>
      <c r="BJ251" s="30" t="s">
        <v>2999</v>
      </c>
      <c r="BK251" s="30" t="s">
        <v>3863</v>
      </c>
      <c r="BL251">
        <f ca="1">+OFFSET(b!$F$3,BH251,$BL$52)</f>
        <v>9</v>
      </c>
      <c r="BQ251">
        <f t="shared" si="39"/>
        <v>198</v>
      </c>
      <c r="BR251" s="30" t="s">
        <v>2999</v>
      </c>
      <c r="BS251" s="30" t="s">
        <v>3863</v>
      </c>
      <c r="BT251">
        <f ca="1">+OFFSET(b!$F$3,BQ251,$BT$52)</f>
        <v>501818</v>
      </c>
    </row>
    <row r="252" spans="3:72">
      <c r="C252">
        <f t="shared" si="36"/>
        <v>199</v>
      </c>
      <c r="E252" s="30" t="s">
        <v>267</v>
      </c>
      <c r="F252" s="30" t="s">
        <v>3864</v>
      </c>
      <c r="G252">
        <f ca="1">+IF(BD252="OKOK",OFFSET(b!$F$3,C252,$G$52),NA())</f>
        <v>2</v>
      </c>
      <c r="T252" t="s">
        <v>3037</v>
      </c>
      <c r="U252" t="s">
        <v>3655</v>
      </c>
      <c r="V252">
        <f t="shared" ca="1" si="31"/>
        <v>18</v>
      </c>
      <c r="AA252">
        <f t="shared" si="37"/>
        <v>199</v>
      </c>
      <c r="AB252" s="30" t="s">
        <v>267</v>
      </c>
      <c r="AC252" s="30" t="s">
        <v>3864</v>
      </c>
      <c r="AD252">
        <f ca="1">+IF(BD252="OKOK",OFFSET(b!$F$3,AA252,$AD$52),NA())</f>
        <v>176890</v>
      </c>
      <c r="AP252" t="s">
        <v>3037</v>
      </c>
      <c r="AQ252" t="s">
        <v>3655</v>
      </c>
      <c r="AR252">
        <f t="shared" ca="1" si="32"/>
        <v>3247652</v>
      </c>
      <c r="AX252" t="s">
        <v>4</v>
      </c>
      <c r="AY252" t="s">
        <v>267</v>
      </c>
      <c r="AZ252" t="s">
        <v>3864</v>
      </c>
      <c r="BA252">
        <v>8477</v>
      </c>
      <c r="BB252" s="93" t="str">
        <f t="shared" si="33"/>
        <v>OK</v>
      </c>
      <c r="BC252" t="str">
        <f t="shared" si="34"/>
        <v>OK</v>
      </c>
      <c r="BD252" t="str">
        <f t="shared" si="35"/>
        <v>OKOK</v>
      </c>
      <c r="BH252">
        <f t="shared" si="38"/>
        <v>199</v>
      </c>
      <c r="BJ252" s="30" t="s">
        <v>267</v>
      </c>
      <c r="BK252" s="30" t="s">
        <v>3864</v>
      </c>
      <c r="BL252">
        <f ca="1">+OFFSET(b!$F$3,BH252,$BL$52)</f>
        <v>2</v>
      </c>
      <c r="BQ252">
        <f t="shared" si="39"/>
        <v>199</v>
      </c>
      <c r="BR252" s="30" t="s">
        <v>267</v>
      </c>
      <c r="BS252" s="30" t="s">
        <v>3864</v>
      </c>
      <c r="BT252">
        <f ca="1">+OFFSET(b!$F$3,BQ252,$BT$52)</f>
        <v>176890</v>
      </c>
    </row>
    <row r="253" spans="3:72">
      <c r="C253">
        <f t="shared" si="36"/>
        <v>200</v>
      </c>
      <c r="E253" s="30" t="s">
        <v>263</v>
      </c>
      <c r="F253" s="30" t="s">
        <v>3865</v>
      </c>
      <c r="G253">
        <f ca="1">+IF(BD253="OKOK",OFFSET(b!$F$3,C253,$G$52),NA())</f>
        <v>8</v>
      </c>
      <c r="T253" t="s">
        <v>469</v>
      </c>
      <c r="U253" t="s">
        <v>3656</v>
      </c>
      <c r="V253">
        <f t="shared" ca="1" si="31"/>
        <v>12</v>
      </c>
      <c r="AA253">
        <f t="shared" si="37"/>
        <v>200</v>
      </c>
      <c r="AB253" s="30" t="s">
        <v>263</v>
      </c>
      <c r="AC253" s="30" t="s">
        <v>3865</v>
      </c>
      <c r="AD253">
        <f ca="1">+IF(BD253="OKOK",OFFSET(b!$F$3,AA253,$AD$52),NA())</f>
        <v>477732</v>
      </c>
      <c r="AP253" t="s">
        <v>469</v>
      </c>
      <c r="AQ253" t="s">
        <v>3656</v>
      </c>
      <c r="AR253">
        <f t="shared" ca="1" si="32"/>
        <v>1382312</v>
      </c>
      <c r="AX253" t="s">
        <v>4</v>
      </c>
      <c r="AY253" t="s">
        <v>263</v>
      </c>
      <c r="AZ253" t="s">
        <v>3865</v>
      </c>
      <c r="BA253">
        <v>23655</v>
      </c>
      <c r="BB253" s="93" t="str">
        <f t="shared" si="33"/>
        <v>OK</v>
      </c>
      <c r="BC253" t="str">
        <f t="shared" si="34"/>
        <v>OK</v>
      </c>
      <c r="BD253" t="str">
        <f t="shared" si="35"/>
        <v>OKOK</v>
      </c>
      <c r="BH253">
        <f t="shared" si="38"/>
        <v>200</v>
      </c>
      <c r="BJ253" s="30" t="s">
        <v>263</v>
      </c>
      <c r="BK253" s="30" t="s">
        <v>3865</v>
      </c>
      <c r="BL253">
        <f ca="1">+OFFSET(b!$F$3,BH253,$BL$52)</f>
        <v>8</v>
      </c>
      <c r="BQ253">
        <f t="shared" si="39"/>
        <v>200</v>
      </c>
      <c r="BR253" s="30" t="s">
        <v>263</v>
      </c>
      <c r="BS253" s="30" t="s">
        <v>3865</v>
      </c>
      <c r="BT253">
        <f ca="1">+OFFSET(b!$F$3,BQ253,$BT$52)</f>
        <v>477732</v>
      </c>
    </row>
    <row r="254" spans="3:72">
      <c r="C254">
        <f t="shared" si="36"/>
        <v>201</v>
      </c>
      <c r="E254" s="30" t="s">
        <v>269</v>
      </c>
      <c r="F254" s="30" t="s">
        <v>3866</v>
      </c>
      <c r="G254">
        <f ca="1">+IF(BD254="OKOK",OFFSET(b!$F$3,C254,$G$52),NA())</f>
        <v>2</v>
      </c>
      <c r="T254" t="s">
        <v>491</v>
      </c>
      <c r="U254" t="s">
        <v>3657</v>
      </c>
      <c r="V254">
        <f t="shared" ca="1" si="31"/>
        <v>4</v>
      </c>
      <c r="AA254">
        <f t="shared" si="37"/>
        <v>201</v>
      </c>
      <c r="AB254" s="30" t="s">
        <v>269</v>
      </c>
      <c r="AC254" s="30" t="s">
        <v>3866</v>
      </c>
      <c r="AD254">
        <f ca="1">+IF(BD254="OKOK",OFFSET(b!$F$3,AA254,$AD$52),NA())</f>
        <v>107068</v>
      </c>
      <c r="AP254" t="s">
        <v>491</v>
      </c>
      <c r="AQ254" t="s">
        <v>3657</v>
      </c>
      <c r="AR254">
        <f t="shared" ca="1" si="32"/>
        <v>329015</v>
      </c>
      <c r="AX254" t="s">
        <v>4</v>
      </c>
      <c r="AY254" t="s">
        <v>269</v>
      </c>
      <c r="AZ254" t="s">
        <v>3866</v>
      </c>
      <c r="BA254">
        <v>5926</v>
      </c>
      <c r="BB254" s="93" t="str">
        <f t="shared" si="33"/>
        <v>OK</v>
      </c>
      <c r="BC254" t="str">
        <f t="shared" si="34"/>
        <v>OK</v>
      </c>
      <c r="BD254" t="str">
        <f t="shared" si="35"/>
        <v>OKOK</v>
      </c>
      <c r="BH254">
        <f t="shared" si="38"/>
        <v>201</v>
      </c>
      <c r="BJ254" s="30" t="s">
        <v>269</v>
      </c>
      <c r="BK254" s="30" t="s">
        <v>3866</v>
      </c>
      <c r="BL254">
        <f ca="1">+OFFSET(b!$F$3,BH254,$BL$52)</f>
        <v>2</v>
      </c>
      <c r="BQ254">
        <f t="shared" si="39"/>
        <v>201</v>
      </c>
      <c r="BR254" s="30" t="s">
        <v>269</v>
      </c>
      <c r="BS254" s="30" t="s">
        <v>3866</v>
      </c>
      <c r="BT254">
        <f ca="1">+OFFSET(b!$F$3,BQ254,$BT$52)</f>
        <v>107068</v>
      </c>
    </row>
    <row r="255" spans="3:72">
      <c r="C255">
        <f t="shared" si="36"/>
        <v>202</v>
      </c>
      <c r="E255" s="30" t="s">
        <v>268</v>
      </c>
      <c r="F255" s="30" t="s">
        <v>3867</v>
      </c>
      <c r="G255">
        <f ca="1">+IF(BD255="OKOK",OFFSET(b!$F$3,C255,$G$52),NA())</f>
        <v>2</v>
      </c>
      <c r="T255" t="s">
        <v>3035</v>
      </c>
      <c r="U255" t="s">
        <v>3658</v>
      </c>
      <c r="V255">
        <f t="shared" ca="1" si="31"/>
        <v>23</v>
      </c>
      <c r="AA255">
        <f t="shared" si="37"/>
        <v>202</v>
      </c>
      <c r="AB255" s="30" t="s">
        <v>268</v>
      </c>
      <c r="AC255" s="30" t="s">
        <v>3867</v>
      </c>
      <c r="AD255">
        <f ca="1">+IF(BD255="OKOK",OFFSET(b!$F$3,AA255,$AD$52),NA())</f>
        <v>132960</v>
      </c>
      <c r="AP255" t="s">
        <v>3035</v>
      </c>
      <c r="AQ255" t="s">
        <v>3658</v>
      </c>
      <c r="AR255">
        <f t="shared" ca="1" si="32"/>
        <v>1512132</v>
      </c>
      <c r="AX255" t="s">
        <v>4</v>
      </c>
      <c r="AY255" t="s">
        <v>268</v>
      </c>
      <c r="AZ255" t="s">
        <v>3867</v>
      </c>
      <c r="BA255">
        <v>5672</v>
      </c>
      <c r="BB255" s="93" t="str">
        <f t="shared" si="33"/>
        <v>OK</v>
      </c>
      <c r="BC255" t="str">
        <f t="shared" si="34"/>
        <v>OK</v>
      </c>
      <c r="BD255" t="str">
        <f t="shared" si="35"/>
        <v>OKOK</v>
      </c>
      <c r="BH255">
        <f t="shared" si="38"/>
        <v>202</v>
      </c>
      <c r="BJ255" s="30" t="s">
        <v>268</v>
      </c>
      <c r="BK255" s="30" t="s">
        <v>3867</v>
      </c>
      <c r="BL255">
        <f ca="1">+OFFSET(b!$F$3,BH255,$BL$52)</f>
        <v>2</v>
      </c>
      <c r="BQ255">
        <f t="shared" si="39"/>
        <v>202</v>
      </c>
      <c r="BR255" s="30" t="s">
        <v>268</v>
      </c>
      <c r="BS255" s="30" t="s">
        <v>3867</v>
      </c>
      <c r="BT255">
        <f ca="1">+OFFSET(b!$F$3,BQ255,$BT$52)</f>
        <v>132960</v>
      </c>
    </row>
    <row r="256" spans="3:72">
      <c r="C256">
        <f t="shared" si="36"/>
        <v>203</v>
      </c>
      <c r="E256" s="30" t="s">
        <v>265</v>
      </c>
      <c r="F256" s="30" t="s">
        <v>2941</v>
      </c>
      <c r="G256">
        <f ca="1">+IF(BD256="OKOK",OFFSET(b!$F$3,C256,$G$52),NA())</f>
        <v>1</v>
      </c>
      <c r="T256" t="s">
        <v>3034</v>
      </c>
      <c r="U256" t="s">
        <v>3659</v>
      </c>
      <c r="V256">
        <f t="shared" ca="1" si="31"/>
        <v>79</v>
      </c>
      <c r="AA256">
        <f t="shared" si="37"/>
        <v>203</v>
      </c>
      <c r="AB256" s="30" t="s">
        <v>265</v>
      </c>
      <c r="AC256" s="30" t="s">
        <v>2941</v>
      </c>
      <c r="AD256">
        <f ca="1">+IF(BD256="OKOK",OFFSET(b!$F$3,AA256,$AD$52),NA())</f>
        <v>122911</v>
      </c>
      <c r="AP256" t="s">
        <v>3034</v>
      </c>
      <c r="AQ256" t="s">
        <v>3659</v>
      </c>
      <c r="AR256">
        <f t="shared" ca="1" si="32"/>
        <v>5604424</v>
      </c>
      <c r="AX256" t="s">
        <v>4</v>
      </c>
      <c r="AY256" t="s">
        <v>265</v>
      </c>
      <c r="AZ256" t="s">
        <v>2941</v>
      </c>
      <c r="BA256">
        <v>4810</v>
      </c>
      <c r="BB256" s="93" t="str">
        <f t="shared" si="33"/>
        <v>OK</v>
      </c>
      <c r="BC256" t="str">
        <f t="shared" si="34"/>
        <v>OK</v>
      </c>
      <c r="BD256" t="str">
        <f t="shared" si="35"/>
        <v>OKOK</v>
      </c>
      <c r="BH256">
        <f t="shared" si="38"/>
        <v>203</v>
      </c>
      <c r="BJ256" s="30" t="s">
        <v>265</v>
      </c>
      <c r="BK256" s="30" t="s">
        <v>2941</v>
      </c>
      <c r="BL256">
        <f ca="1">+OFFSET(b!$F$3,BH256,$BL$52)</f>
        <v>1</v>
      </c>
      <c r="BQ256">
        <f t="shared" si="39"/>
        <v>203</v>
      </c>
      <c r="BR256" s="30" t="s">
        <v>265</v>
      </c>
      <c r="BS256" s="30" t="s">
        <v>2941</v>
      </c>
      <c r="BT256">
        <f ca="1">+OFFSET(b!$F$3,BQ256,$BT$52)</f>
        <v>122911</v>
      </c>
    </row>
    <row r="257" spans="3:72">
      <c r="C257">
        <f t="shared" si="36"/>
        <v>204</v>
      </c>
      <c r="E257" s="30" t="s">
        <v>3000</v>
      </c>
      <c r="F257" s="30" t="s">
        <v>3868</v>
      </c>
      <c r="G257">
        <f ca="1">+IF(BD257="OKOK",OFFSET(b!$F$3,C257,$G$52),NA())</f>
        <v>6</v>
      </c>
      <c r="T257" t="s">
        <v>497</v>
      </c>
      <c r="U257" t="s">
        <v>3660</v>
      </c>
      <c r="V257">
        <f t="shared" ca="1" si="31"/>
        <v>16</v>
      </c>
      <c r="AA257">
        <f t="shared" si="37"/>
        <v>204</v>
      </c>
      <c r="AB257" s="30" t="s">
        <v>3000</v>
      </c>
      <c r="AC257" s="30" t="s">
        <v>3868</v>
      </c>
      <c r="AD257">
        <f ca="1">+IF(BD257="OKOK",OFFSET(b!$F$3,AA257,$AD$52),NA())</f>
        <v>388625</v>
      </c>
      <c r="AP257" t="s">
        <v>497</v>
      </c>
      <c r="AQ257" t="s">
        <v>3660</v>
      </c>
      <c r="AR257">
        <f t="shared" ca="1" si="32"/>
        <v>856443</v>
      </c>
      <c r="AX257" t="s">
        <v>4</v>
      </c>
      <c r="AY257" t="s">
        <v>3000</v>
      </c>
      <c r="AZ257" t="s">
        <v>3868</v>
      </c>
      <c r="BA257">
        <v>9434</v>
      </c>
      <c r="BB257" s="93" t="str">
        <f t="shared" si="33"/>
        <v>OK</v>
      </c>
      <c r="BC257" t="str">
        <f t="shared" si="34"/>
        <v>OK</v>
      </c>
      <c r="BD257" t="str">
        <f t="shared" si="35"/>
        <v>OKOK</v>
      </c>
      <c r="BH257">
        <f t="shared" si="38"/>
        <v>204</v>
      </c>
      <c r="BJ257" s="30" t="s">
        <v>3000</v>
      </c>
      <c r="BK257" s="30" t="s">
        <v>3868</v>
      </c>
      <c r="BL257">
        <f ca="1">+OFFSET(b!$F$3,BH257,$BL$52)</f>
        <v>6</v>
      </c>
      <c r="BQ257">
        <f t="shared" si="39"/>
        <v>204</v>
      </c>
      <c r="BR257" s="30" t="s">
        <v>3000</v>
      </c>
      <c r="BS257" s="30" t="s">
        <v>3868</v>
      </c>
      <c r="BT257">
        <f ca="1">+OFFSET(b!$F$3,BQ257,$BT$52)</f>
        <v>388625</v>
      </c>
    </row>
    <row r="258" spans="3:72">
      <c r="C258">
        <f t="shared" si="36"/>
        <v>205</v>
      </c>
      <c r="E258" s="30" t="s">
        <v>271</v>
      </c>
      <c r="F258" s="30" t="s">
        <v>3869</v>
      </c>
      <c r="G258">
        <f ca="1">+IF(BD258="OKOK",OFFSET(b!$F$3,C258,$G$52),NA())</f>
        <v>8</v>
      </c>
      <c r="T258" t="s">
        <v>498</v>
      </c>
      <c r="U258" t="s">
        <v>3661</v>
      </c>
      <c r="V258">
        <f t="shared" ca="1" si="31"/>
        <v>53</v>
      </c>
      <c r="AA258">
        <f t="shared" si="37"/>
        <v>205</v>
      </c>
      <c r="AB258" s="30" t="s">
        <v>271</v>
      </c>
      <c r="AC258" s="30" t="s">
        <v>3869</v>
      </c>
      <c r="AD258">
        <f ca="1">+IF(BD258="OKOK",OFFSET(b!$F$3,AA258,$AD$52),NA())</f>
        <v>215743</v>
      </c>
      <c r="AP258" t="s">
        <v>498</v>
      </c>
      <c r="AQ258" t="s">
        <v>3661</v>
      </c>
      <c r="AR258">
        <f t="shared" ca="1" si="32"/>
        <v>3811308</v>
      </c>
      <c r="AX258" t="s">
        <v>4</v>
      </c>
      <c r="AY258" t="s">
        <v>271</v>
      </c>
      <c r="AZ258" t="s">
        <v>3869</v>
      </c>
      <c r="BA258">
        <v>9890</v>
      </c>
      <c r="BB258" s="93" t="str">
        <f t="shared" si="33"/>
        <v>OK</v>
      </c>
      <c r="BC258" t="str">
        <f t="shared" si="34"/>
        <v>OK</v>
      </c>
      <c r="BD258" t="str">
        <f t="shared" si="35"/>
        <v>OKOK</v>
      </c>
      <c r="BH258">
        <f t="shared" si="38"/>
        <v>205</v>
      </c>
      <c r="BJ258" s="30" t="s">
        <v>271</v>
      </c>
      <c r="BK258" s="30" t="s">
        <v>3869</v>
      </c>
      <c r="BL258">
        <f ca="1">+OFFSET(b!$F$3,BH258,$BL$52)</f>
        <v>8</v>
      </c>
      <c r="BQ258">
        <f t="shared" si="39"/>
        <v>205</v>
      </c>
      <c r="BR258" s="30" t="s">
        <v>271</v>
      </c>
      <c r="BS258" s="30" t="s">
        <v>3869</v>
      </c>
      <c r="BT258">
        <f ca="1">+OFFSET(b!$F$3,BQ258,$BT$52)</f>
        <v>215743</v>
      </c>
    </row>
    <row r="259" spans="3:72">
      <c r="C259">
        <f t="shared" si="36"/>
        <v>206</v>
      </c>
      <c r="E259" s="30" t="s">
        <v>259</v>
      </c>
      <c r="F259" s="30" t="s">
        <v>3870</v>
      </c>
      <c r="G259">
        <f ca="1">+IF(BD259="OKOK",OFFSET(b!$F$3,C259,$G$52),NA())</f>
        <v>7</v>
      </c>
      <c r="T259" t="s">
        <v>3033</v>
      </c>
      <c r="U259" t="s">
        <v>3662</v>
      </c>
      <c r="V259">
        <f t="shared" ca="1" si="31"/>
        <v>58</v>
      </c>
      <c r="AA259">
        <f t="shared" si="37"/>
        <v>206</v>
      </c>
      <c r="AB259" s="30" t="s">
        <v>259</v>
      </c>
      <c r="AC259" s="30" t="s">
        <v>3870</v>
      </c>
      <c r="AD259">
        <f ca="1">+IF(BD259="OKOK",OFFSET(b!$F$3,AA259,$AD$52),NA())</f>
        <v>495679</v>
      </c>
      <c r="AP259" t="s">
        <v>3033</v>
      </c>
      <c r="AQ259" t="s">
        <v>3662</v>
      </c>
      <c r="AR259">
        <f t="shared" ca="1" si="32"/>
        <v>3731123</v>
      </c>
      <c r="AX259" t="s">
        <v>4</v>
      </c>
      <c r="AY259" t="s">
        <v>259</v>
      </c>
      <c r="AZ259" t="s">
        <v>3870</v>
      </c>
      <c r="BA259">
        <v>26231</v>
      </c>
      <c r="BB259" s="93" t="str">
        <f t="shared" si="33"/>
        <v>OK</v>
      </c>
      <c r="BC259" t="str">
        <f t="shared" si="34"/>
        <v>OK</v>
      </c>
      <c r="BD259" t="str">
        <f t="shared" si="35"/>
        <v>OKOK</v>
      </c>
      <c r="BH259">
        <f t="shared" si="38"/>
        <v>206</v>
      </c>
      <c r="BJ259" s="30" t="s">
        <v>259</v>
      </c>
      <c r="BK259" s="30" t="s">
        <v>3870</v>
      </c>
      <c r="BL259">
        <f ca="1">+OFFSET(b!$F$3,BH259,$BL$52)</f>
        <v>7</v>
      </c>
      <c r="BQ259">
        <f t="shared" si="39"/>
        <v>206</v>
      </c>
      <c r="BR259" s="30" t="s">
        <v>259</v>
      </c>
      <c r="BS259" s="30" t="s">
        <v>3870</v>
      </c>
      <c r="BT259">
        <f ca="1">+OFFSET(b!$F$3,BQ259,$BT$52)</f>
        <v>495679</v>
      </c>
    </row>
    <row r="260" spans="3:72">
      <c r="C260">
        <f t="shared" si="36"/>
        <v>207</v>
      </c>
      <c r="E260" s="30" t="s">
        <v>3001</v>
      </c>
      <c r="F260" s="30" t="s">
        <v>3871</v>
      </c>
      <c r="G260">
        <f ca="1">+IF(BD260="OKOK",OFFSET(b!$F$3,C260,$G$52),NA())</f>
        <v>5</v>
      </c>
      <c r="AA260">
        <f t="shared" si="37"/>
        <v>207</v>
      </c>
      <c r="AB260" s="30" t="s">
        <v>3001</v>
      </c>
      <c r="AC260" s="30" t="s">
        <v>3871</v>
      </c>
      <c r="AD260">
        <f ca="1">+IF(BD260="OKOK",OFFSET(b!$F$3,AA260,$AD$52),NA())</f>
        <v>0</v>
      </c>
      <c r="AX260" t="s">
        <v>4</v>
      </c>
      <c r="AY260" t="s">
        <v>3001</v>
      </c>
      <c r="AZ260" t="s">
        <v>3871</v>
      </c>
      <c r="BA260">
        <v>11138</v>
      </c>
      <c r="BB260" s="93" t="str">
        <f t="shared" si="33"/>
        <v>OK</v>
      </c>
      <c r="BC260" t="str">
        <f t="shared" si="34"/>
        <v>OK</v>
      </c>
      <c r="BD260" t="str">
        <f t="shared" si="35"/>
        <v>OKOK</v>
      </c>
      <c r="BH260">
        <f t="shared" si="38"/>
        <v>207</v>
      </c>
      <c r="BJ260" s="30" t="s">
        <v>3001</v>
      </c>
      <c r="BK260" s="30" t="s">
        <v>3871</v>
      </c>
      <c r="BL260">
        <f ca="1">+OFFSET(b!$F$3,BH260,$BL$52)</f>
        <v>5</v>
      </c>
      <c r="BQ260">
        <f t="shared" si="39"/>
        <v>207</v>
      </c>
      <c r="BR260" s="30" t="s">
        <v>3001</v>
      </c>
      <c r="BS260" s="30" t="s">
        <v>3871</v>
      </c>
      <c r="BT260">
        <f ca="1">+OFFSET(b!$F$3,BQ260,$BT$52)</f>
        <v>0</v>
      </c>
    </row>
    <row r="261" spans="3:72">
      <c r="C261">
        <f t="shared" si="36"/>
        <v>208</v>
      </c>
      <c r="E261" s="30" t="s">
        <v>266</v>
      </c>
      <c r="F261" s="30" t="s">
        <v>3872</v>
      </c>
      <c r="G261">
        <f ca="1">+IF(BD261="OKOK",OFFSET(b!$F$3,C261,$G$52),NA())</f>
        <v>3</v>
      </c>
      <c r="AA261">
        <f t="shared" si="37"/>
        <v>208</v>
      </c>
      <c r="AB261" s="30" t="s">
        <v>266</v>
      </c>
      <c r="AC261" s="30" t="s">
        <v>3872</v>
      </c>
      <c r="AD261">
        <f ca="1">+IF(BD261="OKOK",OFFSET(b!$F$3,AA261,$AD$52),NA())</f>
        <v>207518</v>
      </c>
      <c r="AX261" t="s">
        <v>4</v>
      </c>
      <c r="AY261" t="s">
        <v>266</v>
      </c>
      <c r="AZ261" t="s">
        <v>3872</v>
      </c>
      <c r="BA261">
        <v>12208</v>
      </c>
      <c r="BB261" s="93" t="str">
        <f t="shared" si="33"/>
        <v>OK</v>
      </c>
      <c r="BC261" t="str">
        <f t="shared" si="34"/>
        <v>OK</v>
      </c>
      <c r="BD261" t="str">
        <f t="shared" si="35"/>
        <v>OKOK</v>
      </c>
      <c r="BH261">
        <f t="shared" si="38"/>
        <v>208</v>
      </c>
      <c r="BJ261" s="30" t="s">
        <v>266</v>
      </c>
      <c r="BK261" s="30" t="s">
        <v>3872</v>
      </c>
      <c r="BL261">
        <f ca="1">+OFFSET(b!$F$3,BH261,$BL$52)</f>
        <v>3</v>
      </c>
      <c r="BQ261">
        <f t="shared" si="39"/>
        <v>208</v>
      </c>
      <c r="BR261" s="30" t="s">
        <v>266</v>
      </c>
      <c r="BS261" s="30" t="s">
        <v>3872</v>
      </c>
      <c r="BT261">
        <f ca="1">+OFFSET(b!$F$3,BQ261,$BT$52)</f>
        <v>207518</v>
      </c>
    </row>
    <row r="262" spans="3:72">
      <c r="C262">
        <f t="shared" si="36"/>
        <v>209</v>
      </c>
      <c r="E262" s="30" t="s">
        <v>3002</v>
      </c>
      <c r="F262" s="30" t="s">
        <v>3873</v>
      </c>
      <c r="G262">
        <f ca="1">+IF(BD262="OKOK",OFFSET(b!$F$3,C262,$G$52),NA())</f>
        <v>1</v>
      </c>
      <c r="AA262">
        <f t="shared" si="37"/>
        <v>209</v>
      </c>
      <c r="AB262" s="30" t="s">
        <v>3002</v>
      </c>
      <c r="AC262" s="30" t="s">
        <v>3873</v>
      </c>
      <c r="AD262">
        <f ca="1">+IF(BD262="OKOK",OFFSET(b!$F$3,AA262,$AD$52),NA())</f>
        <v>142202</v>
      </c>
      <c r="AX262" t="s">
        <v>4</v>
      </c>
      <c r="AY262" t="s">
        <v>3002</v>
      </c>
      <c r="AZ262" t="s">
        <v>3873</v>
      </c>
      <c r="BA262">
        <v>8664</v>
      </c>
      <c r="BB262" s="93" t="str">
        <f t="shared" si="33"/>
        <v>OK</v>
      </c>
      <c r="BC262" t="str">
        <f t="shared" si="34"/>
        <v>OK</v>
      </c>
      <c r="BD262" t="str">
        <f t="shared" si="35"/>
        <v>OKOK</v>
      </c>
      <c r="BH262">
        <f t="shared" si="38"/>
        <v>209</v>
      </c>
      <c r="BJ262" s="30" t="s">
        <v>3002</v>
      </c>
      <c r="BK262" s="30" t="s">
        <v>3873</v>
      </c>
      <c r="BL262">
        <f ca="1">+OFFSET(b!$F$3,BH262,$BL$52)</f>
        <v>1</v>
      </c>
      <c r="BQ262">
        <f t="shared" si="39"/>
        <v>209</v>
      </c>
      <c r="BR262" s="30" t="s">
        <v>3002</v>
      </c>
      <c r="BS262" s="30" t="s">
        <v>3873</v>
      </c>
      <c r="BT262">
        <f ca="1">+OFFSET(b!$F$3,BQ262,$BT$52)</f>
        <v>142202</v>
      </c>
    </row>
    <row r="263" spans="3:72">
      <c r="C263">
        <f t="shared" si="36"/>
        <v>210</v>
      </c>
      <c r="E263" s="30" t="s">
        <v>264</v>
      </c>
      <c r="F263" s="30" t="s">
        <v>3874</v>
      </c>
      <c r="G263">
        <f ca="1">+IF(BD263="OKOK",OFFSET(b!$F$3,C263,$G$52),NA())</f>
        <v>9</v>
      </c>
      <c r="AA263">
        <f t="shared" si="37"/>
        <v>210</v>
      </c>
      <c r="AB263" s="30" t="s">
        <v>264</v>
      </c>
      <c r="AC263" s="30" t="s">
        <v>3874</v>
      </c>
      <c r="AD263">
        <f ca="1">+IF(BD263="OKOK",OFFSET(b!$F$3,AA263,$AD$52),NA())</f>
        <v>360870</v>
      </c>
      <c r="AX263" t="s">
        <v>4</v>
      </c>
      <c r="AY263" t="s">
        <v>264</v>
      </c>
      <c r="AZ263" t="s">
        <v>3874</v>
      </c>
      <c r="BA263">
        <v>16566</v>
      </c>
      <c r="BB263" s="93" t="str">
        <f t="shared" si="33"/>
        <v>OK</v>
      </c>
      <c r="BC263" t="str">
        <f t="shared" si="34"/>
        <v>OK</v>
      </c>
      <c r="BD263" t="str">
        <f t="shared" si="35"/>
        <v>OKOK</v>
      </c>
      <c r="BH263">
        <f t="shared" si="38"/>
        <v>210</v>
      </c>
      <c r="BJ263" s="30" t="s">
        <v>264</v>
      </c>
      <c r="BK263" s="30" t="s">
        <v>3874</v>
      </c>
      <c r="BL263">
        <f ca="1">+OFFSET(b!$F$3,BH263,$BL$52)</f>
        <v>9</v>
      </c>
      <c r="BQ263">
        <f t="shared" si="39"/>
        <v>210</v>
      </c>
      <c r="BR263" s="30" t="s">
        <v>264</v>
      </c>
      <c r="BS263" s="30" t="s">
        <v>3874</v>
      </c>
      <c r="BT263">
        <f ca="1">+OFFSET(b!$F$3,BQ263,$BT$52)</f>
        <v>360870</v>
      </c>
    </row>
    <row r="264" spans="3:72">
      <c r="C264">
        <f t="shared" si="36"/>
        <v>211</v>
      </c>
      <c r="E264" s="30" t="s">
        <v>270</v>
      </c>
      <c r="F264" s="30" t="s">
        <v>3875</v>
      </c>
      <c r="G264">
        <f ca="1">+IF(BD264="OKOK",OFFSET(b!$F$3,C264,$G$52),NA())</f>
        <v>4</v>
      </c>
      <c r="AA264">
        <f t="shared" si="37"/>
        <v>211</v>
      </c>
      <c r="AB264" s="30" t="s">
        <v>270</v>
      </c>
      <c r="AC264" s="30" t="s">
        <v>3875</v>
      </c>
      <c r="AD264">
        <f ca="1">+IF(BD264="OKOK",OFFSET(b!$F$3,AA264,$AD$52),NA())</f>
        <v>172530</v>
      </c>
      <c r="AX264" t="s">
        <v>4</v>
      </c>
      <c r="AY264" t="s">
        <v>270</v>
      </c>
      <c r="AZ264" t="s">
        <v>3875</v>
      </c>
      <c r="BA264">
        <v>11158</v>
      </c>
      <c r="BB264" s="93" t="str">
        <f t="shared" si="33"/>
        <v>OK</v>
      </c>
      <c r="BC264" t="str">
        <f t="shared" si="34"/>
        <v>OK</v>
      </c>
      <c r="BD264" t="str">
        <f t="shared" si="35"/>
        <v>OKOK</v>
      </c>
      <c r="BH264">
        <f t="shared" si="38"/>
        <v>211</v>
      </c>
      <c r="BJ264" s="30" t="s">
        <v>270</v>
      </c>
      <c r="BK264" s="30" t="s">
        <v>3875</v>
      </c>
      <c r="BL264">
        <f ca="1">+OFFSET(b!$F$3,BH264,$BL$52)</f>
        <v>4</v>
      </c>
      <c r="BQ264">
        <f t="shared" si="39"/>
        <v>211</v>
      </c>
      <c r="BR264" s="30" t="s">
        <v>270</v>
      </c>
      <c r="BS264" s="30" t="s">
        <v>3875</v>
      </c>
      <c r="BT264">
        <f ca="1">+OFFSET(b!$F$3,BQ264,$BT$52)</f>
        <v>172530</v>
      </c>
    </row>
    <row r="265" spans="3:72">
      <c r="C265">
        <f t="shared" si="36"/>
        <v>212</v>
      </c>
      <c r="E265" s="30" t="s">
        <v>284</v>
      </c>
      <c r="F265" s="30" t="s">
        <v>3876</v>
      </c>
      <c r="G265">
        <f ca="1">+IF(BD265="OKOK",OFFSET(b!$F$3,C265,$G$52),NA())</f>
        <v>9</v>
      </c>
      <c r="AA265">
        <f t="shared" si="37"/>
        <v>212</v>
      </c>
      <c r="AB265" s="30" t="s">
        <v>284</v>
      </c>
      <c r="AC265" s="30" t="s">
        <v>3876</v>
      </c>
      <c r="AD265">
        <f ca="1">+IF(BD265="OKOK",OFFSET(b!$F$3,AA265,$AD$52),NA())</f>
        <v>441603</v>
      </c>
      <c r="AX265" t="s">
        <v>5</v>
      </c>
      <c r="AY265" t="s">
        <v>284</v>
      </c>
      <c r="AZ265" t="s">
        <v>3876</v>
      </c>
      <c r="BA265">
        <v>17974</v>
      </c>
      <c r="BB265" s="93" t="str">
        <f t="shared" si="33"/>
        <v>OK</v>
      </c>
      <c r="BC265" t="str">
        <f t="shared" si="34"/>
        <v>OK</v>
      </c>
      <c r="BD265" t="str">
        <f t="shared" si="35"/>
        <v>OKOK</v>
      </c>
      <c r="BH265">
        <f t="shared" si="38"/>
        <v>212</v>
      </c>
      <c r="BJ265" s="30" t="s">
        <v>284</v>
      </c>
      <c r="BK265" s="30" t="s">
        <v>3876</v>
      </c>
      <c r="BL265">
        <f ca="1">+OFFSET(b!$F$3,BH265,$BL$52)</f>
        <v>9</v>
      </c>
      <c r="BQ265">
        <f t="shared" si="39"/>
        <v>212</v>
      </c>
      <c r="BR265" s="30" t="s">
        <v>284</v>
      </c>
      <c r="BS265" s="30" t="s">
        <v>3876</v>
      </c>
      <c r="BT265">
        <f ca="1">+OFFSET(b!$F$3,BQ265,$BT$52)</f>
        <v>441603</v>
      </c>
    </row>
    <row r="266" spans="3:72">
      <c r="C266">
        <f t="shared" si="36"/>
        <v>213</v>
      </c>
      <c r="E266" s="30" t="s">
        <v>278</v>
      </c>
      <c r="F266" s="30" t="s">
        <v>3877</v>
      </c>
      <c r="G266">
        <f ca="1">+IF(BD266="OKOK",OFFSET(b!$F$3,C266,$G$52),NA())</f>
        <v>9</v>
      </c>
      <c r="AA266">
        <f t="shared" si="37"/>
        <v>213</v>
      </c>
      <c r="AB266" s="30" t="s">
        <v>278</v>
      </c>
      <c r="AC266" s="30" t="s">
        <v>3877</v>
      </c>
      <c r="AD266">
        <f ca="1">+IF(BD266="OKOK",OFFSET(b!$F$3,AA266,$AD$52),NA())</f>
        <v>674178</v>
      </c>
      <c r="AX266" t="s">
        <v>5</v>
      </c>
      <c r="AY266" t="s">
        <v>278</v>
      </c>
      <c r="AZ266" t="s">
        <v>3877</v>
      </c>
      <c r="BA266">
        <v>29802</v>
      </c>
      <c r="BB266" s="93" t="str">
        <f t="shared" si="33"/>
        <v>OK</v>
      </c>
      <c r="BC266" t="str">
        <f t="shared" si="34"/>
        <v>OK</v>
      </c>
      <c r="BD266" t="str">
        <f t="shared" si="35"/>
        <v>OKOK</v>
      </c>
      <c r="BH266">
        <f t="shared" si="38"/>
        <v>213</v>
      </c>
      <c r="BJ266" s="30" t="s">
        <v>278</v>
      </c>
      <c r="BK266" s="30" t="s">
        <v>3877</v>
      </c>
      <c r="BL266">
        <f ca="1">+OFFSET(b!$F$3,BH266,$BL$52)</f>
        <v>9</v>
      </c>
      <c r="BQ266">
        <f t="shared" si="39"/>
        <v>213</v>
      </c>
      <c r="BR266" s="30" t="s">
        <v>278</v>
      </c>
      <c r="BS266" s="30" t="s">
        <v>3877</v>
      </c>
      <c r="BT266">
        <f ca="1">+OFFSET(b!$F$3,BQ266,$BT$52)</f>
        <v>674178</v>
      </c>
    </row>
    <row r="267" spans="3:72">
      <c r="C267">
        <f t="shared" si="36"/>
        <v>214</v>
      </c>
      <c r="E267" s="30" t="s">
        <v>272</v>
      </c>
      <c r="F267" s="30" t="s">
        <v>3878</v>
      </c>
      <c r="G267">
        <f ca="1">+IF(BD267="OKOK",OFFSET(b!$F$3,C267,$G$52),NA())</f>
        <v>140</v>
      </c>
      <c r="AA267">
        <f t="shared" si="37"/>
        <v>214</v>
      </c>
      <c r="AB267" s="30" t="s">
        <v>272</v>
      </c>
      <c r="AC267" s="30" t="s">
        <v>3878</v>
      </c>
      <c r="AD267">
        <f ca="1">+IF(BD267="OKOK",OFFSET(b!$F$3,AA267,$AD$52),NA())</f>
        <v>5190326</v>
      </c>
      <c r="AX267" t="s">
        <v>5</v>
      </c>
      <c r="AY267" t="s">
        <v>272</v>
      </c>
      <c r="AZ267" t="s">
        <v>3878</v>
      </c>
      <c r="BA267">
        <v>241162</v>
      </c>
      <c r="BB267" s="93" t="str">
        <f t="shared" si="33"/>
        <v>OK</v>
      </c>
      <c r="BC267" t="str">
        <f t="shared" si="34"/>
        <v>OK</v>
      </c>
      <c r="BD267" t="str">
        <f t="shared" si="35"/>
        <v>OKOK</v>
      </c>
      <c r="BH267">
        <f t="shared" si="38"/>
        <v>214</v>
      </c>
      <c r="BJ267" s="30" t="s">
        <v>272</v>
      </c>
      <c r="BK267" s="30" t="s">
        <v>3878</v>
      </c>
      <c r="BL267">
        <f ca="1">+OFFSET(b!$F$3,BH267,$BL$52)</f>
        <v>140</v>
      </c>
      <c r="BQ267">
        <f t="shared" si="39"/>
        <v>214</v>
      </c>
      <c r="BR267" s="30" t="s">
        <v>272</v>
      </c>
      <c r="BS267" s="30" t="s">
        <v>3878</v>
      </c>
      <c r="BT267">
        <f ca="1">+OFFSET(b!$F$3,BQ267,$BT$52)</f>
        <v>5190326</v>
      </c>
    </row>
    <row r="268" spans="3:72">
      <c r="C268">
        <f t="shared" si="36"/>
        <v>215</v>
      </c>
      <c r="E268" s="30" t="s">
        <v>281</v>
      </c>
      <c r="F268" s="30" t="s">
        <v>3879</v>
      </c>
      <c r="G268">
        <f ca="1">+IF(BD268="OKOK",OFFSET(b!$F$3,C268,$G$52),NA())</f>
        <v>8</v>
      </c>
      <c r="AA268">
        <f t="shared" si="37"/>
        <v>215</v>
      </c>
      <c r="AB268" s="30" t="s">
        <v>281</v>
      </c>
      <c r="AC268" s="30" t="s">
        <v>3879</v>
      </c>
      <c r="AD268">
        <f ca="1">+IF(BD268="OKOK",OFFSET(b!$F$3,AA268,$AD$52),NA())</f>
        <v>1343228</v>
      </c>
      <c r="AX268" t="s">
        <v>5</v>
      </c>
      <c r="AY268" t="s">
        <v>281</v>
      </c>
      <c r="AZ268" t="s">
        <v>3879</v>
      </c>
      <c r="BA268">
        <v>61637</v>
      </c>
      <c r="BB268" s="93" t="str">
        <f t="shared" si="33"/>
        <v>OK</v>
      </c>
      <c r="BC268" t="str">
        <f t="shared" si="34"/>
        <v>OK</v>
      </c>
      <c r="BD268" t="str">
        <f t="shared" si="35"/>
        <v>OKOK</v>
      </c>
      <c r="BH268">
        <f t="shared" si="38"/>
        <v>215</v>
      </c>
      <c r="BJ268" s="30" t="s">
        <v>281</v>
      </c>
      <c r="BK268" s="30" t="s">
        <v>3879</v>
      </c>
      <c r="BL268">
        <f ca="1">+OFFSET(b!$F$3,BH268,$BL$52)</f>
        <v>8</v>
      </c>
      <c r="BQ268">
        <f t="shared" si="39"/>
        <v>215</v>
      </c>
      <c r="BR268" s="30" t="s">
        <v>281</v>
      </c>
      <c r="BS268" s="30" t="s">
        <v>3879</v>
      </c>
      <c r="BT268">
        <f ca="1">+OFFSET(b!$F$3,BQ268,$BT$52)</f>
        <v>1343228</v>
      </c>
    </row>
    <row r="269" spans="3:72">
      <c r="C269">
        <f t="shared" si="36"/>
        <v>216</v>
      </c>
      <c r="E269" s="30" t="s">
        <v>273</v>
      </c>
      <c r="F269" s="30" t="s">
        <v>3880</v>
      </c>
      <c r="G269">
        <f ca="1">+IF(BD269="OKOK",OFFSET(b!$F$3,C269,$G$52),NA())</f>
        <v>27</v>
      </c>
      <c r="AA269">
        <f t="shared" si="37"/>
        <v>216</v>
      </c>
      <c r="AB269" s="30" t="s">
        <v>273</v>
      </c>
      <c r="AC269" s="30" t="s">
        <v>3880</v>
      </c>
      <c r="AD269">
        <f ca="1">+IF(BD269="OKOK",OFFSET(b!$F$3,AA269,$AD$52),NA())</f>
        <v>1780219</v>
      </c>
      <c r="AX269" t="s">
        <v>5</v>
      </c>
      <c r="AY269" t="s">
        <v>273</v>
      </c>
      <c r="AZ269" t="s">
        <v>3880</v>
      </c>
      <c r="BA269">
        <v>79698</v>
      </c>
      <c r="BB269" s="93" t="str">
        <f t="shared" si="33"/>
        <v>OK</v>
      </c>
      <c r="BC269" t="str">
        <f t="shared" si="34"/>
        <v>OK</v>
      </c>
      <c r="BD269" t="str">
        <f t="shared" si="35"/>
        <v>OKOK</v>
      </c>
      <c r="BH269">
        <f t="shared" si="38"/>
        <v>216</v>
      </c>
      <c r="BJ269" s="30" t="s">
        <v>273</v>
      </c>
      <c r="BK269" s="30" t="s">
        <v>3880</v>
      </c>
      <c r="BL269">
        <f ca="1">+OFFSET(b!$F$3,BH269,$BL$52)</f>
        <v>27</v>
      </c>
      <c r="BQ269">
        <f t="shared" si="39"/>
        <v>216</v>
      </c>
      <c r="BR269" s="30" t="s">
        <v>273</v>
      </c>
      <c r="BS269" s="30" t="s">
        <v>3880</v>
      </c>
      <c r="BT269">
        <f ca="1">+OFFSET(b!$F$3,BQ269,$BT$52)</f>
        <v>1780219</v>
      </c>
    </row>
    <row r="270" spans="3:72">
      <c r="C270">
        <f t="shared" si="36"/>
        <v>217</v>
      </c>
      <c r="E270" s="30" t="s">
        <v>275</v>
      </c>
      <c r="F270" s="30" t="s">
        <v>3881</v>
      </c>
      <c r="G270">
        <f ca="1">+IF(BD270="OKOK",OFFSET(b!$F$3,C270,$G$52),NA())</f>
        <v>31</v>
      </c>
      <c r="AA270">
        <f t="shared" si="37"/>
        <v>217</v>
      </c>
      <c r="AB270" s="30" t="s">
        <v>275</v>
      </c>
      <c r="AC270" s="30" t="s">
        <v>3881</v>
      </c>
      <c r="AD270">
        <f ca="1">+IF(BD270="OKOK",OFFSET(b!$F$3,AA270,$AD$52),NA())</f>
        <v>2454944</v>
      </c>
      <c r="AX270" t="s">
        <v>5</v>
      </c>
      <c r="AY270" t="s">
        <v>275</v>
      </c>
      <c r="AZ270" t="s">
        <v>3881</v>
      </c>
      <c r="BA270">
        <v>100304</v>
      </c>
      <c r="BB270" s="93" t="str">
        <f t="shared" si="33"/>
        <v>OK</v>
      </c>
      <c r="BC270" t="str">
        <f t="shared" si="34"/>
        <v>OK</v>
      </c>
      <c r="BD270" t="str">
        <f t="shared" si="35"/>
        <v>OKOK</v>
      </c>
      <c r="BH270">
        <f t="shared" si="38"/>
        <v>217</v>
      </c>
      <c r="BJ270" s="30" t="s">
        <v>275</v>
      </c>
      <c r="BK270" s="30" t="s">
        <v>3881</v>
      </c>
      <c r="BL270">
        <f ca="1">+OFFSET(b!$F$3,BH270,$BL$52)</f>
        <v>31</v>
      </c>
      <c r="BQ270">
        <f t="shared" si="39"/>
        <v>217</v>
      </c>
      <c r="BR270" s="30" t="s">
        <v>275</v>
      </c>
      <c r="BS270" s="30" t="s">
        <v>3881</v>
      </c>
      <c r="BT270">
        <f ca="1">+OFFSET(b!$F$3,BQ270,$BT$52)</f>
        <v>2454944</v>
      </c>
    </row>
    <row r="271" spans="3:72">
      <c r="C271">
        <f t="shared" si="36"/>
        <v>218</v>
      </c>
      <c r="E271" s="30" t="s">
        <v>279</v>
      </c>
      <c r="F271" s="30" t="s">
        <v>3882</v>
      </c>
      <c r="G271">
        <f ca="1">+IF(BD271="OKOK",OFFSET(b!$F$3,C271,$G$52),NA())</f>
        <v>9</v>
      </c>
      <c r="AA271">
        <f t="shared" si="37"/>
        <v>218</v>
      </c>
      <c r="AB271" s="30" t="s">
        <v>279</v>
      </c>
      <c r="AC271" s="30" t="s">
        <v>3882</v>
      </c>
      <c r="AD271">
        <f ca="1">+IF(BD271="OKOK",OFFSET(b!$F$3,AA271,$AD$52),NA())</f>
        <v>535326</v>
      </c>
      <c r="AX271" t="s">
        <v>5</v>
      </c>
      <c r="AY271" t="s">
        <v>279</v>
      </c>
      <c r="AZ271" t="s">
        <v>3882</v>
      </c>
      <c r="BA271">
        <v>23141</v>
      </c>
      <c r="BB271" s="93" t="str">
        <f t="shared" si="33"/>
        <v>OK</v>
      </c>
      <c r="BC271" t="str">
        <f t="shared" si="34"/>
        <v>OK</v>
      </c>
      <c r="BD271" t="str">
        <f t="shared" si="35"/>
        <v>OKOK</v>
      </c>
      <c r="BH271">
        <f t="shared" si="38"/>
        <v>218</v>
      </c>
      <c r="BJ271" s="30" t="s">
        <v>279</v>
      </c>
      <c r="BK271" s="30" t="s">
        <v>3882</v>
      </c>
      <c r="BL271">
        <f ca="1">+OFFSET(b!$F$3,BH271,$BL$52)</f>
        <v>9</v>
      </c>
      <c r="BQ271">
        <f t="shared" si="39"/>
        <v>218</v>
      </c>
      <c r="BR271" s="30" t="s">
        <v>279</v>
      </c>
      <c r="BS271" s="30" t="s">
        <v>3882</v>
      </c>
      <c r="BT271">
        <f ca="1">+OFFSET(b!$F$3,BQ271,$BT$52)</f>
        <v>535326</v>
      </c>
    </row>
    <row r="272" spans="3:72">
      <c r="C272">
        <f t="shared" si="36"/>
        <v>219</v>
      </c>
      <c r="E272" s="30" t="s">
        <v>274</v>
      </c>
      <c r="F272" s="30" t="s">
        <v>3883</v>
      </c>
      <c r="G272">
        <f ca="1">+IF(BD272="OKOK",OFFSET(b!$F$3,C272,$G$52),NA())</f>
        <v>37</v>
      </c>
      <c r="AA272">
        <f t="shared" si="37"/>
        <v>219</v>
      </c>
      <c r="AB272" s="30" t="s">
        <v>274</v>
      </c>
      <c r="AC272" s="30" t="s">
        <v>3883</v>
      </c>
      <c r="AD272">
        <f ca="1">+IF(BD272="OKOK",OFFSET(b!$F$3,AA272,$AD$52),NA())</f>
        <v>2999461</v>
      </c>
      <c r="AX272" t="s">
        <v>5</v>
      </c>
      <c r="AY272" t="s">
        <v>274</v>
      </c>
      <c r="AZ272" t="s">
        <v>3883</v>
      </c>
      <c r="BA272">
        <v>133017</v>
      </c>
      <c r="BB272" s="93" t="str">
        <f t="shared" si="33"/>
        <v>OK</v>
      </c>
      <c r="BC272" t="str">
        <f t="shared" si="34"/>
        <v>OK</v>
      </c>
      <c r="BD272" t="str">
        <f t="shared" si="35"/>
        <v>OKOK</v>
      </c>
      <c r="BH272">
        <f t="shared" si="38"/>
        <v>219</v>
      </c>
      <c r="BJ272" s="30" t="s">
        <v>274</v>
      </c>
      <c r="BK272" s="30" t="s">
        <v>3883</v>
      </c>
      <c r="BL272">
        <f ca="1">+OFFSET(b!$F$3,BH272,$BL$52)</f>
        <v>37</v>
      </c>
      <c r="BQ272">
        <f t="shared" si="39"/>
        <v>219</v>
      </c>
      <c r="BR272" s="30" t="s">
        <v>274</v>
      </c>
      <c r="BS272" s="30" t="s">
        <v>3883</v>
      </c>
      <c r="BT272">
        <f ca="1">+OFFSET(b!$F$3,BQ272,$BT$52)</f>
        <v>2999461</v>
      </c>
    </row>
    <row r="273" spans="3:72">
      <c r="C273">
        <f t="shared" si="36"/>
        <v>220</v>
      </c>
      <c r="E273" s="30" t="s">
        <v>276</v>
      </c>
      <c r="F273" s="30" t="s">
        <v>3884</v>
      </c>
      <c r="G273">
        <f ca="1">+IF(BD273="OKOK",OFFSET(b!$F$3,C273,$G$52),NA())</f>
        <v>8</v>
      </c>
      <c r="AA273">
        <f t="shared" si="37"/>
        <v>220</v>
      </c>
      <c r="AB273" s="30" t="s">
        <v>276</v>
      </c>
      <c r="AC273" s="30" t="s">
        <v>3884</v>
      </c>
      <c r="AD273">
        <f ca="1">+IF(BD273="OKOK",OFFSET(b!$F$3,AA273,$AD$52),NA())</f>
        <v>849059</v>
      </c>
      <c r="AX273" t="s">
        <v>5</v>
      </c>
      <c r="AY273" t="s">
        <v>276</v>
      </c>
      <c r="AZ273" t="s">
        <v>3884</v>
      </c>
      <c r="BA273">
        <v>34018</v>
      </c>
      <c r="BB273" s="93" t="str">
        <f t="shared" si="33"/>
        <v>OK</v>
      </c>
      <c r="BC273" t="str">
        <f t="shared" si="34"/>
        <v>OK</v>
      </c>
      <c r="BD273" t="str">
        <f t="shared" si="35"/>
        <v>OKOK</v>
      </c>
      <c r="BH273">
        <f t="shared" si="38"/>
        <v>220</v>
      </c>
      <c r="BJ273" s="30" t="s">
        <v>276</v>
      </c>
      <c r="BK273" s="30" t="s">
        <v>3884</v>
      </c>
      <c r="BL273">
        <f ca="1">+OFFSET(b!$F$3,BH273,$BL$52)</f>
        <v>8</v>
      </c>
      <c r="BQ273">
        <f t="shared" si="39"/>
        <v>220</v>
      </c>
      <c r="BR273" s="30" t="s">
        <v>276</v>
      </c>
      <c r="BS273" s="30" t="s">
        <v>3884</v>
      </c>
      <c r="BT273">
        <f ca="1">+OFFSET(b!$F$3,BQ273,$BT$52)</f>
        <v>849059</v>
      </c>
    </row>
    <row r="274" spans="3:72">
      <c r="C274">
        <f t="shared" si="36"/>
        <v>221</v>
      </c>
      <c r="E274" s="30" t="s">
        <v>282</v>
      </c>
      <c r="F274" s="30" t="s">
        <v>3885</v>
      </c>
      <c r="G274">
        <f ca="1">+IF(BD274="OKOK",OFFSET(b!$F$3,C274,$G$52),NA())</f>
        <v>13</v>
      </c>
      <c r="AA274">
        <f t="shared" si="37"/>
        <v>221</v>
      </c>
      <c r="AB274" s="30" t="s">
        <v>282</v>
      </c>
      <c r="AC274" s="30" t="s">
        <v>3885</v>
      </c>
      <c r="AD274">
        <f ca="1">+IF(BD274="OKOK",OFFSET(b!$F$3,AA274,$AD$52),NA())</f>
        <v>980056</v>
      </c>
      <c r="AX274" t="s">
        <v>5</v>
      </c>
      <c r="AY274" t="s">
        <v>282</v>
      </c>
      <c r="AZ274" t="s">
        <v>3885</v>
      </c>
      <c r="BA274">
        <v>47713</v>
      </c>
      <c r="BB274" s="93" t="str">
        <f t="shared" si="33"/>
        <v>OK</v>
      </c>
      <c r="BC274" t="str">
        <f t="shared" si="34"/>
        <v>OK</v>
      </c>
      <c r="BD274" t="str">
        <f t="shared" si="35"/>
        <v>OKOK</v>
      </c>
      <c r="BH274">
        <f t="shared" si="38"/>
        <v>221</v>
      </c>
      <c r="BJ274" s="30" t="s">
        <v>282</v>
      </c>
      <c r="BK274" s="30" t="s">
        <v>3885</v>
      </c>
      <c r="BL274">
        <f ca="1">+OFFSET(b!$F$3,BH274,$BL$52)</f>
        <v>13</v>
      </c>
      <c r="BQ274">
        <f t="shared" si="39"/>
        <v>221</v>
      </c>
      <c r="BR274" s="30" t="s">
        <v>282</v>
      </c>
      <c r="BS274" s="30" t="s">
        <v>3885</v>
      </c>
      <c r="BT274">
        <f ca="1">+OFFSET(b!$F$3,BQ274,$BT$52)</f>
        <v>980056</v>
      </c>
    </row>
    <row r="275" spans="3:72">
      <c r="C275">
        <f t="shared" si="36"/>
        <v>222</v>
      </c>
      <c r="E275" s="30" t="s">
        <v>277</v>
      </c>
      <c r="F275" s="30" t="s">
        <v>3886</v>
      </c>
      <c r="G275">
        <f ca="1">+IF(BD275="OKOK",OFFSET(b!$F$3,C275,$G$52),NA())</f>
        <v>13</v>
      </c>
      <c r="AA275">
        <f t="shared" si="37"/>
        <v>222</v>
      </c>
      <c r="AB275" s="30" t="s">
        <v>277</v>
      </c>
      <c r="AC275" s="30" t="s">
        <v>3886</v>
      </c>
      <c r="AD275">
        <f ca="1">+IF(BD275="OKOK",OFFSET(b!$F$3,AA275,$AD$52),NA())</f>
        <v>929292</v>
      </c>
      <c r="AX275" t="s">
        <v>5</v>
      </c>
      <c r="AY275" t="s">
        <v>277</v>
      </c>
      <c r="AZ275" t="s">
        <v>3886</v>
      </c>
      <c r="BA275">
        <v>41097</v>
      </c>
      <c r="BB275" s="93" t="str">
        <f t="shared" si="33"/>
        <v>OK</v>
      </c>
      <c r="BC275" t="str">
        <f t="shared" si="34"/>
        <v>OK</v>
      </c>
      <c r="BD275" t="str">
        <f t="shared" si="35"/>
        <v>OKOK</v>
      </c>
      <c r="BH275">
        <f t="shared" si="38"/>
        <v>222</v>
      </c>
      <c r="BJ275" s="30" t="s">
        <v>277</v>
      </c>
      <c r="BK275" s="30" t="s">
        <v>3886</v>
      </c>
      <c r="BL275">
        <f ca="1">+OFFSET(b!$F$3,BH275,$BL$52)</f>
        <v>13</v>
      </c>
      <c r="BQ275">
        <f t="shared" si="39"/>
        <v>222</v>
      </c>
      <c r="BR275" s="30" t="s">
        <v>277</v>
      </c>
      <c r="BS275" s="30" t="s">
        <v>3886</v>
      </c>
      <c r="BT275">
        <f ca="1">+OFFSET(b!$F$3,BQ275,$BT$52)</f>
        <v>929292</v>
      </c>
    </row>
    <row r="276" spans="3:72">
      <c r="C276">
        <f t="shared" si="36"/>
        <v>223</v>
      </c>
      <c r="E276" s="30" t="s">
        <v>292</v>
      </c>
      <c r="F276" s="30" t="s">
        <v>3568</v>
      </c>
      <c r="G276">
        <f ca="1">+IF(BD276="OKOK",OFFSET(b!$F$3,C276,$G$52),NA())</f>
        <v>9</v>
      </c>
      <c r="AA276">
        <f t="shared" si="37"/>
        <v>223</v>
      </c>
      <c r="AB276" s="30" t="s">
        <v>292</v>
      </c>
      <c r="AC276" s="30" t="s">
        <v>3568</v>
      </c>
      <c r="AD276">
        <f ca="1">+IF(BD276="OKOK",OFFSET(b!$F$3,AA276,$AD$52),NA())</f>
        <v>467037</v>
      </c>
      <c r="AX276" t="s">
        <v>5</v>
      </c>
      <c r="AY276" t="s">
        <v>292</v>
      </c>
      <c r="AZ276" t="s">
        <v>3568</v>
      </c>
      <c r="BA276">
        <v>23180</v>
      </c>
      <c r="BB276" s="93" t="str">
        <f t="shared" si="33"/>
        <v>OK</v>
      </c>
      <c r="BC276" t="str">
        <f t="shared" si="34"/>
        <v>OK</v>
      </c>
      <c r="BD276" t="str">
        <f t="shared" si="35"/>
        <v>OKOK</v>
      </c>
      <c r="BH276">
        <f t="shared" si="38"/>
        <v>223</v>
      </c>
      <c r="BJ276" s="30" t="s">
        <v>292</v>
      </c>
      <c r="BK276" s="30" t="s">
        <v>3568</v>
      </c>
      <c r="BL276">
        <f ca="1">+OFFSET(b!$F$3,BH276,$BL$52)</f>
        <v>9</v>
      </c>
      <c r="BQ276">
        <f t="shared" si="39"/>
        <v>223</v>
      </c>
      <c r="BR276" s="30" t="s">
        <v>292</v>
      </c>
      <c r="BS276" s="30" t="s">
        <v>3568</v>
      </c>
      <c r="BT276">
        <f ca="1">+OFFSET(b!$F$3,BQ276,$BT$52)</f>
        <v>467037</v>
      </c>
    </row>
    <row r="277" spans="3:72">
      <c r="C277">
        <f t="shared" si="36"/>
        <v>224</v>
      </c>
      <c r="E277" s="30" t="s">
        <v>297</v>
      </c>
      <c r="F277" s="30" t="s">
        <v>3887</v>
      </c>
      <c r="G277">
        <f ca="1">+IF(BD277="OKOK",OFFSET(b!$F$3,C277,$G$52),NA())</f>
        <v>9</v>
      </c>
      <c r="AA277">
        <f t="shared" si="37"/>
        <v>224</v>
      </c>
      <c r="AB277" s="30" t="s">
        <v>297</v>
      </c>
      <c r="AC277" s="30" t="s">
        <v>3887</v>
      </c>
      <c r="AD277">
        <f ca="1">+IF(BD277="OKOK",OFFSET(b!$F$3,AA277,$AD$52),NA())</f>
        <v>507172</v>
      </c>
      <c r="AX277" t="s">
        <v>5</v>
      </c>
      <c r="AY277" t="s">
        <v>297</v>
      </c>
      <c r="AZ277" t="s">
        <v>3887</v>
      </c>
      <c r="BA277">
        <v>21065</v>
      </c>
      <c r="BB277" s="93" t="str">
        <f t="shared" si="33"/>
        <v>OK</v>
      </c>
      <c r="BC277" t="str">
        <f t="shared" si="34"/>
        <v>OK</v>
      </c>
      <c r="BD277" t="str">
        <f t="shared" si="35"/>
        <v>OKOK</v>
      </c>
      <c r="BH277">
        <f t="shared" si="38"/>
        <v>224</v>
      </c>
      <c r="BJ277" s="30" t="s">
        <v>297</v>
      </c>
      <c r="BK277" s="30" t="s">
        <v>3887</v>
      </c>
      <c r="BL277">
        <f ca="1">+OFFSET(b!$F$3,BH277,$BL$52)</f>
        <v>9</v>
      </c>
      <c r="BQ277">
        <f t="shared" si="39"/>
        <v>224</v>
      </c>
      <c r="BR277" s="30" t="s">
        <v>297</v>
      </c>
      <c r="BS277" s="30" t="s">
        <v>3887</v>
      </c>
      <c r="BT277">
        <f ca="1">+OFFSET(b!$F$3,BQ277,$BT$52)</f>
        <v>507172</v>
      </c>
    </row>
    <row r="278" spans="3:72">
      <c r="C278">
        <f t="shared" si="36"/>
        <v>225</v>
      </c>
      <c r="E278" s="30" t="s">
        <v>280</v>
      </c>
      <c r="F278" s="30" t="s">
        <v>3566</v>
      </c>
      <c r="G278">
        <f ca="1">+IF(BD278="OKOK",OFFSET(b!$F$3,C278,$G$52),NA())</f>
        <v>10</v>
      </c>
      <c r="AA278">
        <f t="shared" si="37"/>
        <v>225</v>
      </c>
      <c r="AB278" s="30" t="s">
        <v>280</v>
      </c>
      <c r="AC278" s="30" t="s">
        <v>3566</v>
      </c>
      <c r="AD278">
        <f ca="1">+IF(BD278="OKOK",OFFSET(b!$F$3,AA278,$AD$52),NA())</f>
        <v>605180</v>
      </c>
      <c r="AX278" t="s">
        <v>5</v>
      </c>
      <c r="AY278" t="s">
        <v>280</v>
      </c>
      <c r="AZ278" t="s">
        <v>3566</v>
      </c>
      <c r="BA278">
        <v>26002</v>
      </c>
      <c r="BB278" s="93" t="str">
        <f t="shared" si="33"/>
        <v>OK</v>
      </c>
      <c r="BC278" t="str">
        <f t="shared" si="34"/>
        <v>OK</v>
      </c>
      <c r="BD278" t="str">
        <f t="shared" si="35"/>
        <v>OKOK</v>
      </c>
      <c r="BH278">
        <f t="shared" si="38"/>
        <v>225</v>
      </c>
      <c r="BJ278" s="30" t="s">
        <v>280</v>
      </c>
      <c r="BK278" s="30" t="s">
        <v>3566</v>
      </c>
      <c r="BL278">
        <f ca="1">+OFFSET(b!$F$3,BH278,$BL$52)</f>
        <v>10</v>
      </c>
      <c r="BQ278">
        <f t="shared" si="39"/>
        <v>225</v>
      </c>
      <c r="BR278" s="30" t="s">
        <v>280</v>
      </c>
      <c r="BS278" s="30" t="s">
        <v>3566</v>
      </c>
      <c r="BT278">
        <f ca="1">+OFFSET(b!$F$3,BQ278,$BT$52)</f>
        <v>605180</v>
      </c>
    </row>
    <row r="279" spans="3:72">
      <c r="C279">
        <f t="shared" si="36"/>
        <v>226</v>
      </c>
      <c r="E279" s="30" t="s">
        <v>295</v>
      </c>
      <c r="F279" s="30" t="s">
        <v>3570</v>
      </c>
      <c r="G279">
        <f ca="1">+IF(BD279="OKOK",OFFSET(b!$F$3,C279,$G$52),NA())</f>
        <v>3</v>
      </c>
      <c r="AA279">
        <f t="shared" si="37"/>
        <v>226</v>
      </c>
      <c r="AB279" s="30" t="s">
        <v>295</v>
      </c>
      <c r="AC279" s="30" t="s">
        <v>3570</v>
      </c>
      <c r="AD279">
        <f ca="1">+IF(BD279="OKOK",OFFSET(b!$F$3,AA279,$AD$52),NA())</f>
        <v>282605</v>
      </c>
      <c r="AX279" t="s">
        <v>5</v>
      </c>
      <c r="AY279" t="s">
        <v>295</v>
      </c>
      <c r="AZ279" t="s">
        <v>3570</v>
      </c>
      <c r="BA279">
        <v>13334</v>
      </c>
      <c r="BB279" s="93" t="str">
        <f t="shared" si="33"/>
        <v>OK</v>
      </c>
      <c r="BC279" t="str">
        <f t="shared" si="34"/>
        <v>OK</v>
      </c>
      <c r="BD279" t="str">
        <f t="shared" si="35"/>
        <v>OKOK</v>
      </c>
      <c r="BH279">
        <f t="shared" si="38"/>
        <v>226</v>
      </c>
      <c r="BJ279" s="30" t="s">
        <v>295</v>
      </c>
      <c r="BK279" s="30" t="s">
        <v>3570</v>
      </c>
      <c r="BL279">
        <f ca="1">+OFFSET(b!$F$3,BH279,$BL$52)</f>
        <v>3</v>
      </c>
      <c r="BQ279">
        <f t="shared" si="39"/>
        <v>226</v>
      </c>
      <c r="BR279" s="30" t="s">
        <v>295</v>
      </c>
      <c r="BS279" s="30" t="s">
        <v>3570</v>
      </c>
      <c r="BT279">
        <f ca="1">+OFFSET(b!$F$3,BQ279,$BT$52)</f>
        <v>282605</v>
      </c>
    </row>
    <row r="280" spans="3:72">
      <c r="C280">
        <f t="shared" si="36"/>
        <v>227</v>
      </c>
      <c r="E280" s="30" t="s">
        <v>293</v>
      </c>
      <c r="F280" s="30" t="s">
        <v>3569</v>
      </c>
      <c r="G280">
        <f ca="1">+IF(BD280="OKOK",OFFSET(b!$F$3,C280,$G$52),NA())</f>
        <v>6</v>
      </c>
      <c r="AA280">
        <f t="shared" si="37"/>
        <v>227</v>
      </c>
      <c r="AB280" s="30" t="s">
        <v>293</v>
      </c>
      <c r="AC280" s="30" t="s">
        <v>3569</v>
      </c>
      <c r="AD280">
        <f ca="1">+IF(BD280="OKOK",OFFSET(b!$F$3,AA280,$AD$52),NA())</f>
        <v>428147</v>
      </c>
      <c r="AX280" t="s">
        <v>5</v>
      </c>
      <c r="AY280" t="s">
        <v>293</v>
      </c>
      <c r="AZ280" t="s">
        <v>3569</v>
      </c>
      <c r="BA280">
        <v>14544</v>
      </c>
      <c r="BB280" s="93" t="str">
        <f t="shared" si="33"/>
        <v>OK</v>
      </c>
      <c r="BC280" t="str">
        <f t="shared" si="34"/>
        <v>OK</v>
      </c>
      <c r="BD280" t="str">
        <f t="shared" si="35"/>
        <v>OKOK</v>
      </c>
      <c r="BH280">
        <f t="shared" si="38"/>
        <v>227</v>
      </c>
      <c r="BJ280" s="30" t="s">
        <v>293</v>
      </c>
      <c r="BK280" s="30" t="s">
        <v>3569</v>
      </c>
      <c r="BL280">
        <f ca="1">+OFFSET(b!$F$3,BH280,$BL$52)</f>
        <v>6</v>
      </c>
      <c r="BQ280">
        <f t="shared" si="39"/>
        <v>227</v>
      </c>
      <c r="BR280" s="30" t="s">
        <v>293</v>
      </c>
      <c r="BS280" s="30" t="s">
        <v>3569</v>
      </c>
      <c r="BT280">
        <f ca="1">+OFFSET(b!$F$3,BQ280,$BT$52)</f>
        <v>428147</v>
      </c>
    </row>
    <row r="281" spans="3:72">
      <c r="C281">
        <f t="shared" si="36"/>
        <v>228</v>
      </c>
      <c r="E281" s="30" t="s">
        <v>287</v>
      </c>
      <c r="F281" s="30" t="s">
        <v>3888</v>
      </c>
      <c r="G281">
        <f ca="1">+IF(BD281="OKOK",OFFSET(b!$F$3,C281,$G$52),NA())</f>
        <v>2</v>
      </c>
      <c r="AA281">
        <f t="shared" si="37"/>
        <v>228</v>
      </c>
      <c r="AB281" s="30" t="s">
        <v>287</v>
      </c>
      <c r="AC281" s="30" t="s">
        <v>3888</v>
      </c>
      <c r="AD281">
        <f ca="1">+IF(BD281="OKOK",OFFSET(b!$F$3,AA281,$AD$52),NA())</f>
        <v>205672</v>
      </c>
      <c r="AX281" t="s">
        <v>5</v>
      </c>
      <c r="AY281" t="s">
        <v>287</v>
      </c>
      <c r="AZ281" t="s">
        <v>3888</v>
      </c>
      <c r="BA281">
        <v>7820</v>
      </c>
      <c r="BB281" s="93" t="str">
        <f t="shared" si="33"/>
        <v>OK</v>
      </c>
      <c r="BC281" t="str">
        <f t="shared" si="34"/>
        <v>OK</v>
      </c>
      <c r="BD281" t="str">
        <f t="shared" si="35"/>
        <v>OKOK</v>
      </c>
      <c r="BH281">
        <f t="shared" si="38"/>
        <v>228</v>
      </c>
      <c r="BJ281" s="30" t="s">
        <v>287</v>
      </c>
      <c r="BK281" s="30" t="s">
        <v>3888</v>
      </c>
      <c r="BL281">
        <f ca="1">+OFFSET(b!$F$3,BH281,$BL$52)</f>
        <v>2</v>
      </c>
      <c r="BQ281">
        <f t="shared" si="39"/>
        <v>228</v>
      </c>
      <c r="BR281" s="30" t="s">
        <v>287</v>
      </c>
      <c r="BS281" s="30" t="s">
        <v>3888</v>
      </c>
      <c r="BT281">
        <f ca="1">+OFFSET(b!$F$3,BQ281,$BT$52)</f>
        <v>205672</v>
      </c>
    </row>
    <row r="282" spans="3:72">
      <c r="C282">
        <f t="shared" si="36"/>
        <v>229</v>
      </c>
      <c r="E282" s="30" t="s">
        <v>286</v>
      </c>
      <c r="F282" s="30" t="s">
        <v>3889</v>
      </c>
      <c r="G282">
        <f ca="1">+IF(BD282="OKOK",OFFSET(b!$F$3,C282,$G$52),NA())</f>
        <v>4</v>
      </c>
      <c r="AA282">
        <f t="shared" si="37"/>
        <v>229</v>
      </c>
      <c r="AB282" s="30" t="s">
        <v>286</v>
      </c>
      <c r="AC282" s="30" t="s">
        <v>3889</v>
      </c>
      <c r="AD282">
        <f ca="1">+IF(BD282="OKOK",OFFSET(b!$F$3,AA282,$AD$52),NA())</f>
        <v>148901</v>
      </c>
      <c r="AX282" t="s">
        <v>5</v>
      </c>
      <c r="AY282" t="s">
        <v>286</v>
      </c>
      <c r="AZ282" t="s">
        <v>3889</v>
      </c>
      <c r="BA282">
        <v>6611</v>
      </c>
      <c r="BB282" s="93" t="str">
        <f t="shared" si="33"/>
        <v>OK</v>
      </c>
      <c r="BC282" t="str">
        <f t="shared" si="34"/>
        <v>OK</v>
      </c>
      <c r="BD282" t="str">
        <f t="shared" si="35"/>
        <v>OKOK</v>
      </c>
      <c r="BH282">
        <f t="shared" si="38"/>
        <v>229</v>
      </c>
      <c r="BJ282" s="30" t="s">
        <v>286</v>
      </c>
      <c r="BK282" s="30" t="s">
        <v>3889</v>
      </c>
      <c r="BL282">
        <f ca="1">+OFFSET(b!$F$3,BH282,$BL$52)</f>
        <v>4</v>
      </c>
      <c r="BQ282">
        <f t="shared" si="39"/>
        <v>229</v>
      </c>
      <c r="BR282" s="30" t="s">
        <v>286</v>
      </c>
      <c r="BS282" s="30" t="s">
        <v>3889</v>
      </c>
      <c r="BT282">
        <f ca="1">+OFFSET(b!$F$3,BQ282,$BT$52)</f>
        <v>148901</v>
      </c>
    </row>
    <row r="283" spans="3:72">
      <c r="C283">
        <f t="shared" si="36"/>
        <v>230</v>
      </c>
      <c r="E283" s="30" t="s">
        <v>298</v>
      </c>
      <c r="F283" s="30" t="s">
        <v>3890</v>
      </c>
      <c r="G283">
        <f ca="1">+IF(BD283="OKOK",OFFSET(b!$F$3,C283,$G$52),NA())</f>
        <v>3</v>
      </c>
      <c r="AA283">
        <f t="shared" si="37"/>
        <v>230</v>
      </c>
      <c r="AB283" s="30" t="s">
        <v>298</v>
      </c>
      <c r="AC283" s="30" t="s">
        <v>3890</v>
      </c>
      <c r="AD283">
        <f ca="1">+IF(BD283="OKOK",OFFSET(b!$F$3,AA283,$AD$52),NA())</f>
        <v>334012</v>
      </c>
      <c r="AX283" t="s">
        <v>5</v>
      </c>
      <c r="AY283" t="s">
        <v>298</v>
      </c>
      <c r="AZ283" t="s">
        <v>3890</v>
      </c>
      <c r="BA283">
        <v>13613</v>
      </c>
      <c r="BB283" s="93" t="str">
        <f t="shared" si="33"/>
        <v>OK</v>
      </c>
      <c r="BC283" t="str">
        <f t="shared" si="34"/>
        <v>OK</v>
      </c>
      <c r="BD283" t="str">
        <f t="shared" si="35"/>
        <v>OKOK</v>
      </c>
      <c r="BH283">
        <f t="shared" si="38"/>
        <v>230</v>
      </c>
      <c r="BJ283" s="30" t="s">
        <v>298</v>
      </c>
      <c r="BK283" s="30" t="s">
        <v>3890</v>
      </c>
      <c r="BL283">
        <f ca="1">+OFFSET(b!$F$3,BH283,$BL$52)</f>
        <v>3</v>
      </c>
      <c r="BQ283">
        <f t="shared" si="39"/>
        <v>230</v>
      </c>
      <c r="BR283" s="30" t="s">
        <v>298</v>
      </c>
      <c r="BS283" s="30" t="s">
        <v>3890</v>
      </c>
      <c r="BT283">
        <f ca="1">+OFFSET(b!$F$3,BQ283,$BT$52)</f>
        <v>334012</v>
      </c>
    </row>
    <row r="284" spans="3:72">
      <c r="C284">
        <f t="shared" si="36"/>
        <v>231</v>
      </c>
      <c r="E284" s="30" t="s">
        <v>3003</v>
      </c>
      <c r="F284" s="30" t="s">
        <v>3891</v>
      </c>
      <c r="G284">
        <f ca="1">+IF(BD284="OKOK",OFFSET(b!$F$3,C284,$G$52),NA())</f>
        <v>8</v>
      </c>
      <c r="AA284">
        <f t="shared" si="37"/>
        <v>231</v>
      </c>
      <c r="AB284" s="30" t="s">
        <v>3003</v>
      </c>
      <c r="AC284" s="30" t="s">
        <v>3891</v>
      </c>
      <c r="AD284">
        <f ca="1">+IF(BD284="OKOK",OFFSET(b!$F$3,AA284,$AD$52),NA())</f>
        <v>421073</v>
      </c>
      <c r="AX284" t="s">
        <v>5</v>
      </c>
      <c r="AY284" t="s">
        <v>3003</v>
      </c>
      <c r="AZ284" t="s">
        <v>3891</v>
      </c>
      <c r="BA284">
        <v>17177</v>
      </c>
      <c r="BB284" s="93" t="str">
        <f t="shared" si="33"/>
        <v>OK</v>
      </c>
      <c r="BC284" t="str">
        <f t="shared" si="34"/>
        <v>OK</v>
      </c>
      <c r="BD284" t="str">
        <f t="shared" si="35"/>
        <v>OKOK</v>
      </c>
      <c r="BH284">
        <f t="shared" si="38"/>
        <v>231</v>
      </c>
      <c r="BJ284" s="30" t="s">
        <v>3003</v>
      </c>
      <c r="BK284" s="30" t="s">
        <v>3891</v>
      </c>
      <c r="BL284">
        <f ca="1">+OFFSET(b!$F$3,BH284,$BL$52)</f>
        <v>8</v>
      </c>
      <c r="BQ284">
        <f t="shared" si="39"/>
        <v>231</v>
      </c>
      <c r="BR284" s="30" t="s">
        <v>3003</v>
      </c>
      <c r="BS284" s="30" t="s">
        <v>3891</v>
      </c>
      <c r="BT284">
        <f ca="1">+OFFSET(b!$F$3,BQ284,$BT$52)</f>
        <v>421073</v>
      </c>
    </row>
    <row r="285" spans="3:72">
      <c r="C285">
        <f t="shared" si="36"/>
        <v>232</v>
      </c>
      <c r="E285" s="30" t="s">
        <v>296</v>
      </c>
      <c r="F285" s="30" t="s">
        <v>3571</v>
      </c>
      <c r="G285">
        <f ca="1">+IF(BD285="OKOK",OFFSET(b!$F$3,C285,$G$52),NA())</f>
        <v>4</v>
      </c>
      <c r="AA285">
        <f t="shared" si="37"/>
        <v>232</v>
      </c>
      <c r="AB285" s="30" t="s">
        <v>296</v>
      </c>
      <c r="AC285" s="30" t="s">
        <v>3571</v>
      </c>
      <c r="AD285">
        <f ca="1">+IF(BD285="OKOK",OFFSET(b!$F$3,AA285,$AD$52),NA())</f>
        <v>192917</v>
      </c>
      <c r="AX285" t="s">
        <v>5</v>
      </c>
      <c r="AY285" t="s">
        <v>296</v>
      </c>
      <c r="AZ285" t="s">
        <v>3571</v>
      </c>
      <c r="BA285">
        <v>6751</v>
      </c>
      <c r="BB285" s="93" t="str">
        <f t="shared" si="33"/>
        <v>OK</v>
      </c>
      <c r="BC285" t="str">
        <f t="shared" si="34"/>
        <v>OK</v>
      </c>
      <c r="BD285" t="str">
        <f t="shared" si="35"/>
        <v>OKOK</v>
      </c>
      <c r="BH285">
        <f t="shared" si="38"/>
        <v>232</v>
      </c>
      <c r="BJ285" s="30" t="s">
        <v>296</v>
      </c>
      <c r="BK285" s="30" t="s">
        <v>3571</v>
      </c>
      <c r="BL285">
        <f ca="1">+OFFSET(b!$F$3,BH285,$BL$52)</f>
        <v>4</v>
      </c>
      <c r="BQ285">
        <f t="shared" si="39"/>
        <v>232</v>
      </c>
      <c r="BR285" s="30" t="s">
        <v>296</v>
      </c>
      <c r="BS285" s="30" t="s">
        <v>3571</v>
      </c>
      <c r="BT285">
        <f ca="1">+OFFSET(b!$F$3,BQ285,$BT$52)</f>
        <v>192917</v>
      </c>
    </row>
    <row r="286" spans="3:72">
      <c r="C286">
        <f t="shared" si="36"/>
        <v>233</v>
      </c>
      <c r="E286" s="30" t="s">
        <v>299</v>
      </c>
      <c r="F286" s="30" t="s">
        <v>3892</v>
      </c>
      <c r="G286">
        <f ca="1">+IF(BD286="OKOK",OFFSET(b!$F$3,C286,$G$52),NA())</f>
        <v>17</v>
      </c>
      <c r="AA286">
        <f t="shared" si="37"/>
        <v>233</v>
      </c>
      <c r="AB286" s="30" t="s">
        <v>299</v>
      </c>
      <c r="AC286" s="30" t="s">
        <v>3892</v>
      </c>
      <c r="AD286">
        <f ca="1">+IF(BD286="OKOK",OFFSET(b!$F$3,AA286,$AD$52),NA())</f>
        <v>564888</v>
      </c>
      <c r="AX286" t="s">
        <v>5</v>
      </c>
      <c r="AY286" t="s">
        <v>299</v>
      </c>
      <c r="AZ286" t="s">
        <v>3892</v>
      </c>
      <c r="BA286">
        <v>26696</v>
      </c>
      <c r="BB286" s="93" t="str">
        <f t="shared" si="33"/>
        <v>OK</v>
      </c>
      <c r="BC286" t="str">
        <f t="shared" si="34"/>
        <v>OK</v>
      </c>
      <c r="BD286" t="str">
        <f t="shared" si="35"/>
        <v>OKOK</v>
      </c>
      <c r="BH286">
        <f t="shared" si="38"/>
        <v>233</v>
      </c>
      <c r="BJ286" s="30" t="s">
        <v>299</v>
      </c>
      <c r="BK286" s="30" t="s">
        <v>3892</v>
      </c>
      <c r="BL286">
        <f ca="1">+OFFSET(b!$F$3,BH286,$BL$52)</f>
        <v>17</v>
      </c>
      <c r="BQ286">
        <f t="shared" si="39"/>
        <v>233</v>
      </c>
      <c r="BR286" s="30" t="s">
        <v>299</v>
      </c>
      <c r="BS286" s="30" t="s">
        <v>3892</v>
      </c>
      <c r="BT286">
        <f ca="1">+OFFSET(b!$F$3,BQ286,$BT$52)</f>
        <v>564888</v>
      </c>
    </row>
    <row r="287" spans="3:72">
      <c r="C287">
        <f t="shared" si="36"/>
        <v>234</v>
      </c>
      <c r="E287" s="30" t="s">
        <v>285</v>
      </c>
      <c r="F287" s="30" t="s">
        <v>3893</v>
      </c>
      <c r="G287">
        <f ca="1">+IF(BD287="OKOK",OFFSET(b!$F$3,C287,$G$52),NA())</f>
        <v>6</v>
      </c>
      <c r="AA287">
        <f t="shared" si="37"/>
        <v>234</v>
      </c>
      <c r="AB287" s="30" t="s">
        <v>285</v>
      </c>
      <c r="AC287" s="30" t="s">
        <v>3893</v>
      </c>
      <c r="AD287">
        <f ca="1">+IF(BD287="OKOK",OFFSET(b!$F$3,AA287,$AD$52),NA())</f>
        <v>121281</v>
      </c>
      <c r="AX287" t="s">
        <v>5</v>
      </c>
      <c r="AY287" t="s">
        <v>285</v>
      </c>
      <c r="AZ287" t="s">
        <v>3893</v>
      </c>
      <c r="BA287">
        <v>5248</v>
      </c>
      <c r="BB287" s="93" t="str">
        <f t="shared" si="33"/>
        <v>OK</v>
      </c>
      <c r="BC287" t="str">
        <f t="shared" si="34"/>
        <v>OK</v>
      </c>
      <c r="BD287" t="str">
        <f t="shared" si="35"/>
        <v>OKOK</v>
      </c>
      <c r="BH287">
        <f t="shared" si="38"/>
        <v>234</v>
      </c>
      <c r="BJ287" s="30" t="s">
        <v>285</v>
      </c>
      <c r="BK287" s="30" t="s">
        <v>3893</v>
      </c>
      <c r="BL287">
        <f ca="1">+OFFSET(b!$F$3,BH287,$BL$52)</f>
        <v>6</v>
      </c>
      <c r="BQ287">
        <f t="shared" si="39"/>
        <v>234</v>
      </c>
      <c r="BR287" s="30" t="s">
        <v>285</v>
      </c>
      <c r="BS287" s="30" t="s">
        <v>3893</v>
      </c>
      <c r="BT287">
        <f ca="1">+OFFSET(b!$F$3,BQ287,$BT$52)</f>
        <v>121281</v>
      </c>
    </row>
    <row r="288" spans="3:72">
      <c r="C288">
        <f t="shared" si="36"/>
        <v>235</v>
      </c>
      <c r="E288" s="30" t="s">
        <v>283</v>
      </c>
      <c r="F288" s="30" t="s">
        <v>3567</v>
      </c>
      <c r="G288">
        <f ca="1">+IF(BD288="OKOK",OFFSET(b!$F$3,C288,$G$52),NA())</f>
        <v>10</v>
      </c>
      <c r="AA288">
        <f t="shared" si="37"/>
        <v>235</v>
      </c>
      <c r="AB288" s="30" t="s">
        <v>283</v>
      </c>
      <c r="AC288" s="30" t="s">
        <v>3567</v>
      </c>
      <c r="AD288">
        <f ca="1">+IF(BD288="OKOK",OFFSET(b!$F$3,AA288,$AD$52),NA())</f>
        <v>724671</v>
      </c>
      <c r="AX288" t="s">
        <v>5</v>
      </c>
      <c r="AY288" t="s">
        <v>283</v>
      </c>
      <c r="AZ288" t="s">
        <v>3567</v>
      </c>
      <c r="BA288">
        <v>30186</v>
      </c>
      <c r="BB288" s="93" t="str">
        <f t="shared" si="33"/>
        <v>OK</v>
      </c>
      <c r="BC288" t="str">
        <f t="shared" si="34"/>
        <v>OK</v>
      </c>
      <c r="BD288" t="str">
        <f t="shared" si="35"/>
        <v>OKOK</v>
      </c>
      <c r="BH288">
        <f t="shared" si="38"/>
        <v>235</v>
      </c>
      <c r="BJ288" s="30" t="s">
        <v>283</v>
      </c>
      <c r="BK288" s="30" t="s">
        <v>3567</v>
      </c>
      <c r="BL288">
        <f ca="1">+OFFSET(b!$F$3,BH288,$BL$52)</f>
        <v>10</v>
      </c>
      <c r="BQ288">
        <f t="shared" si="39"/>
        <v>235</v>
      </c>
      <c r="BR288" s="30" t="s">
        <v>283</v>
      </c>
      <c r="BS288" s="30" t="s">
        <v>3567</v>
      </c>
      <c r="BT288">
        <f ca="1">+OFFSET(b!$F$3,BQ288,$BT$52)</f>
        <v>724671</v>
      </c>
    </row>
    <row r="289" spans="3:72">
      <c r="C289">
        <f t="shared" si="36"/>
        <v>236</v>
      </c>
      <c r="E289" s="30" t="s">
        <v>288</v>
      </c>
      <c r="F289" s="30" t="s">
        <v>3894</v>
      </c>
      <c r="G289">
        <f ca="1">+IF(BD289="OKOK",OFFSET(b!$F$3,C289,$G$52),NA())</f>
        <v>3</v>
      </c>
      <c r="AA289">
        <f t="shared" si="37"/>
        <v>236</v>
      </c>
      <c r="AB289" s="30" t="s">
        <v>288</v>
      </c>
      <c r="AC289" s="30" t="s">
        <v>3894</v>
      </c>
      <c r="AD289">
        <f ca="1">+IF(BD289="OKOK",OFFSET(b!$F$3,AA289,$AD$52),NA())</f>
        <v>110121</v>
      </c>
      <c r="AX289" t="s">
        <v>5</v>
      </c>
      <c r="AY289" t="s">
        <v>288</v>
      </c>
      <c r="AZ289" t="s">
        <v>3894</v>
      </c>
      <c r="BA289">
        <v>5428</v>
      </c>
      <c r="BB289" s="93" t="str">
        <f t="shared" si="33"/>
        <v>OK</v>
      </c>
      <c r="BC289" t="str">
        <f t="shared" si="34"/>
        <v>OK</v>
      </c>
      <c r="BD289" t="str">
        <f t="shared" si="35"/>
        <v>OKOK</v>
      </c>
      <c r="BH289">
        <f t="shared" si="38"/>
        <v>236</v>
      </c>
      <c r="BJ289" s="30" t="s">
        <v>288</v>
      </c>
      <c r="BK289" s="30" t="s">
        <v>3894</v>
      </c>
      <c r="BL289">
        <f ca="1">+OFFSET(b!$F$3,BH289,$BL$52)</f>
        <v>3</v>
      </c>
      <c r="BQ289">
        <f t="shared" si="39"/>
        <v>236</v>
      </c>
      <c r="BR289" s="30" t="s">
        <v>288</v>
      </c>
      <c r="BS289" s="30" t="s">
        <v>3894</v>
      </c>
      <c r="BT289">
        <f ca="1">+OFFSET(b!$F$3,BQ289,$BT$52)</f>
        <v>110121</v>
      </c>
    </row>
    <row r="290" spans="3:72">
      <c r="C290">
        <f t="shared" si="36"/>
        <v>237</v>
      </c>
      <c r="E290" s="30" t="s">
        <v>294</v>
      </c>
      <c r="F290" s="30" t="s">
        <v>3895</v>
      </c>
      <c r="G290">
        <f ca="1">+IF(BD290="OKOK",OFFSET(b!$F$3,C290,$G$52),NA())</f>
        <v>4</v>
      </c>
      <c r="AA290">
        <f t="shared" si="37"/>
        <v>237</v>
      </c>
      <c r="AB290" s="30" t="s">
        <v>294</v>
      </c>
      <c r="AC290" s="30" t="s">
        <v>3895</v>
      </c>
      <c r="AD290">
        <f ca="1">+IF(BD290="OKOK",OFFSET(b!$F$3,AA290,$AD$52),NA())</f>
        <v>88612</v>
      </c>
      <c r="AX290" t="s">
        <v>5</v>
      </c>
      <c r="AY290" t="s">
        <v>294</v>
      </c>
      <c r="AZ290" t="s">
        <v>3895</v>
      </c>
      <c r="BA290">
        <v>4550</v>
      </c>
      <c r="BB290" s="93" t="str">
        <f t="shared" si="33"/>
        <v>OK</v>
      </c>
      <c r="BC290" t="str">
        <f t="shared" si="34"/>
        <v>OK</v>
      </c>
      <c r="BD290" t="str">
        <f t="shared" si="35"/>
        <v>OKOK</v>
      </c>
      <c r="BH290">
        <f t="shared" si="38"/>
        <v>237</v>
      </c>
      <c r="BJ290" s="30" t="s">
        <v>294</v>
      </c>
      <c r="BK290" s="30" t="s">
        <v>3895</v>
      </c>
      <c r="BL290">
        <f ca="1">+OFFSET(b!$F$3,BH290,$BL$52)</f>
        <v>4</v>
      </c>
      <c r="BQ290">
        <f t="shared" si="39"/>
        <v>237</v>
      </c>
      <c r="BR290" s="30" t="s">
        <v>294</v>
      </c>
      <c r="BS290" s="30" t="s">
        <v>3895</v>
      </c>
      <c r="BT290">
        <f ca="1">+OFFSET(b!$F$3,BQ290,$BT$52)</f>
        <v>88612</v>
      </c>
    </row>
    <row r="291" spans="3:72">
      <c r="C291">
        <f t="shared" si="36"/>
        <v>238</v>
      </c>
      <c r="E291" s="30" t="s">
        <v>289</v>
      </c>
      <c r="F291" s="30" t="s">
        <v>3896</v>
      </c>
      <c r="G291">
        <f ca="1">+IF(BD291="OKOK",OFFSET(b!$F$3,C291,$G$52),NA())</f>
        <v>2</v>
      </c>
      <c r="AA291">
        <f t="shared" si="37"/>
        <v>238</v>
      </c>
      <c r="AB291" s="30" t="s">
        <v>289</v>
      </c>
      <c r="AC291" s="30" t="s">
        <v>3896</v>
      </c>
      <c r="AD291">
        <f ca="1">+IF(BD291="OKOK",OFFSET(b!$F$3,AA291,$AD$52),NA())</f>
        <v>172219</v>
      </c>
      <c r="AX291" t="s">
        <v>5</v>
      </c>
      <c r="AY291" t="s">
        <v>289</v>
      </c>
      <c r="AZ291" t="s">
        <v>3896</v>
      </c>
      <c r="BA291">
        <v>8273</v>
      </c>
      <c r="BB291" s="93" t="str">
        <f t="shared" si="33"/>
        <v>OK</v>
      </c>
      <c r="BC291" t="str">
        <f t="shared" si="34"/>
        <v>OK</v>
      </c>
      <c r="BD291" t="str">
        <f t="shared" si="35"/>
        <v>OKOK</v>
      </c>
      <c r="BH291">
        <f t="shared" si="38"/>
        <v>238</v>
      </c>
      <c r="BJ291" s="30" t="s">
        <v>289</v>
      </c>
      <c r="BK291" s="30" t="s">
        <v>3896</v>
      </c>
      <c r="BL291">
        <f ca="1">+OFFSET(b!$F$3,BH291,$BL$52)</f>
        <v>2</v>
      </c>
      <c r="BQ291">
        <f t="shared" si="39"/>
        <v>238</v>
      </c>
      <c r="BR291" s="30" t="s">
        <v>289</v>
      </c>
      <c r="BS291" s="30" t="s">
        <v>3896</v>
      </c>
      <c r="BT291">
        <f ca="1">+OFFSET(b!$F$3,BQ291,$BT$52)</f>
        <v>172219</v>
      </c>
    </row>
    <row r="292" spans="3:72">
      <c r="C292">
        <f t="shared" si="36"/>
        <v>239</v>
      </c>
      <c r="E292" s="30" t="s">
        <v>291</v>
      </c>
      <c r="F292" s="30" t="s">
        <v>3897</v>
      </c>
      <c r="G292">
        <f ca="1">+IF(BD292="OKOK",OFFSET(b!$F$3,C292,$G$52),NA())</f>
        <v>4</v>
      </c>
      <c r="AA292">
        <f t="shared" si="37"/>
        <v>239</v>
      </c>
      <c r="AB292" s="30" t="s">
        <v>291</v>
      </c>
      <c r="AC292" s="30" t="s">
        <v>3897</v>
      </c>
      <c r="AD292">
        <f ca="1">+IF(BD292="OKOK",OFFSET(b!$F$3,AA292,$AD$52),NA())</f>
        <v>166280</v>
      </c>
      <c r="AX292" t="s">
        <v>5</v>
      </c>
      <c r="AY292" t="s">
        <v>291</v>
      </c>
      <c r="AZ292" t="s">
        <v>3897</v>
      </c>
      <c r="BA292">
        <v>7278</v>
      </c>
      <c r="BB292" s="93" t="str">
        <f t="shared" si="33"/>
        <v>OK</v>
      </c>
      <c r="BC292" t="str">
        <f t="shared" si="34"/>
        <v>OK</v>
      </c>
      <c r="BD292" t="str">
        <f t="shared" si="35"/>
        <v>OKOK</v>
      </c>
      <c r="BH292">
        <f t="shared" si="38"/>
        <v>239</v>
      </c>
      <c r="BJ292" s="30" t="s">
        <v>291</v>
      </c>
      <c r="BK292" s="30" t="s">
        <v>3897</v>
      </c>
      <c r="BL292">
        <f ca="1">+OFFSET(b!$F$3,BH292,$BL$52)</f>
        <v>4</v>
      </c>
      <c r="BQ292">
        <f t="shared" si="39"/>
        <v>239</v>
      </c>
      <c r="BR292" s="30" t="s">
        <v>291</v>
      </c>
      <c r="BS292" s="30" t="s">
        <v>3897</v>
      </c>
      <c r="BT292">
        <f ca="1">+OFFSET(b!$F$3,BQ292,$BT$52)</f>
        <v>166280</v>
      </c>
    </row>
    <row r="293" spans="3:72">
      <c r="C293">
        <f t="shared" si="36"/>
        <v>240</v>
      </c>
      <c r="E293" s="30" t="s">
        <v>290</v>
      </c>
      <c r="F293" s="30" t="s">
        <v>3898</v>
      </c>
      <c r="G293">
        <f ca="1">+IF(BD293="OKOK",OFFSET(b!$F$3,C293,$G$52),NA())</f>
        <v>1</v>
      </c>
      <c r="AA293">
        <f t="shared" si="37"/>
        <v>240</v>
      </c>
      <c r="AB293" s="30" t="s">
        <v>290</v>
      </c>
      <c r="AC293" s="30" t="s">
        <v>3898</v>
      </c>
      <c r="AD293">
        <f ca="1">+IF(BD293="OKOK",OFFSET(b!$F$3,AA293,$AD$52),NA())</f>
        <v>103001</v>
      </c>
      <c r="AX293" t="s">
        <v>5</v>
      </c>
      <c r="AY293" t="s">
        <v>290</v>
      </c>
      <c r="AZ293" t="s">
        <v>3898</v>
      </c>
      <c r="BA293">
        <v>5340</v>
      </c>
      <c r="BB293" s="93" t="str">
        <f t="shared" si="33"/>
        <v>OK</v>
      </c>
      <c r="BC293" t="str">
        <f t="shared" si="34"/>
        <v>OK</v>
      </c>
      <c r="BD293" t="str">
        <f t="shared" si="35"/>
        <v>OKOK</v>
      </c>
      <c r="BH293">
        <f t="shared" si="38"/>
        <v>240</v>
      </c>
      <c r="BJ293" s="30" t="s">
        <v>290</v>
      </c>
      <c r="BK293" s="30" t="s">
        <v>3898</v>
      </c>
      <c r="BL293">
        <f ca="1">+OFFSET(b!$F$3,BH293,$BL$52)</f>
        <v>1</v>
      </c>
      <c r="BQ293">
        <f t="shared" si="39"/>
        <v>240</v>
      </c>
      <c r="BR293" s="30" t="s">
        <v>290</v>
      </c>
      <c r="BS293" s="30" t="s">
        <v>3898</v>
      </c>
      <c r="BT293">
        <f ca="1">+OFFSET(b!$F$3,BQ293,$BT$52)</f>
        <v>103001</v>
      </c>
    </row>
    <row r="294" spans="3:72">
      <c r="C294">
        <f t="shared" si="36"/>
        <v>241</v>
      </c>
      <c r="E294" s="30" t="s">
        <v>3004</v>
      </c>
      <c r="F294" s="30" t="s">
        <v>3899</v>
      </c>
      <c r="G294">
        <f ca="1">+IF(BD294="OKOK",OFFSET(b!$F$3,C294,$G$52),NA())</f>
        <v>21</v>
      </c>
      <c r="AA294">
        <f t="shared" si="37"/>
        <v>241</v>
      </c>
      <c r="AB294" s="30" t="s">
        <v>3004</v>
      </c>
      <c r="AC294" s="30" t="s">
        <v>3899</v>
      </c>
      <c r="AD294">
        <f ca="1">+IF(BD294="OKOK",OFFSET(b!$F$3,AA294,$AD$52),NA())</f>
        <v>2025489</v>
      </c>
      <c r="AX294" t="s">
        <v>5</v>
      </c>
      <c r="AY294" t="s">
        <v>3004</v>
      </c>
      <c r="AZ294" t="s">
        <v>3899</v>
      </c>
      <c r="BA294">
        <v>0</v>
      </c>
      <c r="BB294" s="93" t="str">
        <f t="shared" si="33"/>
        <v>OK</v>
      </c>
      <c r="BC294" t="str">
        <f t="shared" si="34"/>
        <v>OK</v>
      </c>
      <c r="BD294" t="str">
        <f t="shared" si="35"/>
        <v>OKOK</v>
      </c>
      <c r="BH294">
        <f t="shared" si="38"/>
        <v>241</v>
      </c>
      <c r="BJ294" s="30" t="s">
        <v>3004</v>
      </c>
      <c r="BK294" s="30" t="s">
        <v>3899</v>
      </c>
      <c r="BL294">
        <f ca="1">+OFFSET(b!$F$3,BH294,$BL$52)</f>
        <v>21</v>
      </c>
      <c r="BQ294">
        <f t="shared" si="39"/>
        <v>241</v>
      </c>
      <c r="BR294" s="30" t="s">
        <v>3004</v>
      </c>
      <c r="BS294" s="30" t="s">
        <v>3899</v>
      </c>
      <c r="BT294">
        <f ca="1">+OFFSET(b!$F$3,BQ294,$BT$52)</f>
        <v>2025489</v>
      </c>
    </row>
    <row r="295" spans="3:72">
      <c r="C295">
        <f t="shared" si="36"/>
        <v>242</v>
      </c>
      <c r="E295" s="30" t="s">
        <v>3005</v>
      </c>
      <c r="F295" s="30" t="s">
        <v>3900</v>
      </c>
      <c r="G295">
        <f ca="1">+IF(BD295="OKOK",OFFSET(b!$F$3,C295,$G$52),NA())</f>
        <v>14</v>
      </c>
      <c r="AA295">
        <f t="shared" si="37"/>
        <v>242</v>
      </c>
      <c r="AB295" s="30" t="s">
        <v>3005</v>
      </c>
      <c r="AC295" s="30" t="s">
        <v>3900</v>
      </c>
      <c r="AD295">
        <f ca="1">+IF(BD295="OKOK",OFFSET(b!$F$3,AA295,$AD$52),NA())</f>
        <v>1016078</v>
      </c>
      <c r="AX295" t="s">
        <v>5</v>
      </c>
      <c r="AY295" t="s">
        <v>3005</v>
      </c>
      <c r="AZ295" t="s">
        <v>3900</v>
      </c>
      <c r="BA295">
        <v>0</v>
      </c>
      <c r="BB295" s="93" t="str">
        <f t="shared" si="33"/>
        <v>OK</v>
      </c>
      <c r="BC295" t="str">
        <f t="shared" si="34"/>
        <v>OK</v>
      </c>
      <c r="BD295" t="str">
        <f t="shared" si="35"/>
        <v>OKOK</v>
      </c>
      <c r="BH295">
        <f t="shared" si="38"/>
        <v>242</v>
      </c>
      <c r="BJ295" s="30" t="s">
        <v>3005</v>
      </c>
      <c r="BK295" s="30" t="s">
        <v>3900</v>
      </c>
      <c r="BL295">
        <f ca="1">+OFFSET(b!$F$3,BH295,$BL$52)</f>
        <v>14</v>
      </c>
      <c r="BQ295">
        <f t="shared" si="39"/>
        <v>242</v>
      </c>
      <c r="BR295" s="30" t="s">
        <v>3005</v>
      </c>
      <c r="BS295" s="30" t="s">
        <v>3900</v>
      </c>
      <c r="BT295">
        <f ca="1">+OFFSET(b!$F$3,BQ295,$BT$52)</f>
        <v>1016078</v>
      </c>
    </row>
    <row r="296" spans="3:72">
      <c r="C296">
        <f t="shared" si="36"/>
        <v>243</v>
      </c>
      <c r="E296" s="30" t="s">
        <v>3006</v>
      </c>
      <c r="F296" s="30" t="s">
        <v>3901</v>
      </c>
      <c r="G296">
        <f ca="1">+IF(BD296="OKOK",OFFSET(b!$F$3,C296,$G$52),NA())</f>
        <v>5</v>
      </c>
      <c r="AA296">
        <f t="shared" si="37"/>
        <v>243</v>
      </c>
      <c r="AB296" s="30" t="s">
        <v>3006</v>
      </c>
      <c r="AC296" s="30" t="s">
        <v>3901</v>
      </c>
      <c r="AD296">
        <f ca="1">+IF(BD296="OKOK",OFFSET(b!$F$3,AA296,$AD$52),NA())</f>
        <v>367494</v>
      </c>
      <c r="AX296" t="s">
        <v>5</v>
      </c>
      <c r="AY296" t="s">
        <v>3006</v>
      </c>
      <c r="AZ296" t="s">
        <v>3901</v>
      </c>
      <c r="BA296">
        <v>0</v>
      </c>
      <c r="BB296" s="93" t="str">
        <f t="shared" si="33"/>
        <v>OK</v>
      </c>
      <c r="BC296" t="str">
        <f t="shared" si="34"/>
        <v>OK</v>
      </c>
      <c r="BD296" t="str">
        <f t="shared" si="35"/>
        <v>OKOK</v>
      </c>
      <c r="BH296">
        <f t="shared" si="38"/>
        <v>243</v>
      </c>
      <c r="BJ296" s="30" t="s">
        <v>3006</v>
      </c>
      <c r="BK296" s="30" t="s">
        <v>3901</v>
      </c>
      <c r="BL296">
        <f ca="1">+OFFSET(b!$F$3,BH296,$BL$52)</f>
        <v>5</v>
      </c>
      <c r="BQ296">
        <f t="shared" si="39"/>
        <v>243</v>
      </c>
      <c r="BR296" s="30" t="s">
        <v>3006</v>
      </c>
      <c r="BS296" s="30" t="s">
        <v>3901</v>
      </c>
      <c r="BT296">
        <f ca="1">+OFFSET(b!$F$3,BQ296,$BT$52)</f>
        <v>367494</v>
      </c>
    </row>
    <row r="297" spans="3:72">
      <c r="C297">
        <f t="shared" si="36"/>
        <v>244</v>
      </c>
      <c r="E297" s="30" t="s">
        <v>3007</v>
      </c>
      <c r="F297" s="30" t="s">
        <v>3902</v>
      </c>
      <c r="G297">
        <f ca="1">+IF(BD297="OKOK",OFFSET(b!$F$3,C297,$G$52),NA())</f>
        <v>32</v>
      </c>
      <c r="AA297">
        <f t="shared" si="37"/>
        <v>244</v>
      </c>
      <c r="AB297" s="30" t="s">
        <v>3007</v>
      </c>
      <c r="AC297" s="30" t="s">
        <v>3902</v>
      </c>
      <c r="AD297">
        <f ca="1">+IF(BD297="OKOK",OFFSET(b!$F$3,AA297,$AD$52),NA())</f>
        <v>1713561</v>
      </c>
      <c r="AX297" t="s">
        <v>5</v>
      </c>
      <c r="AY297" t="s">
        <v>3007</v>
      </c>
      <c r="AZ297" t="s">
        <v>3902</v>
      </c>
      <c r="BA297">
        <v>0</v>
      </c>
      <c r="BB297" s="93" t="str">
        <f t="shared" si="33"/>
        <v>OK</v>
      </c>
      <c r="BC297" t="str">
        <f t="shared" si="34"/>
        <v>OK</v>
      </c>
      <c r="BD297" t="str">
        <f t="shared" si="35"/>
        <v>OKOK</v>
      </c>
      <c r="BH297">
        <f t="shared" si="38"/>
        <v>244</v>
      </c>
      <c r="BJ297" s="30" t="s">
        <v>3007</v>
      </c>
      <c r="BK297" s="30" t="s">
        <v>3902</v>
      </c>
      <c r="BL297">
        <f ca="1">+OFFSET(b!$F$3,BH297,$BL$52)</f>
        <v>32</v>
      </c>
      <c r="BQ297">
        <f t="shared" si="39"/>
        <v>244</v>
      </c>
      <c r="BR297" s="30" t="s">
        <v>3007</v>
      </c>
      <c r="BS297" s="30" t="s">
        <v>3902</v>
      </c>
      <c r="BT297">
        <f ca="1">+OFFSET(b!$F$3,BQ297,$BT$52)</f>
        <v>1713561</v>
      </c>
    </row>
    <row r="298" spans="3:72">
      <c r="C298">
        <f t="shared" si="36"/>
        <v>245</v>
      </c>
      <c r="E298" s="30" t="s">
        <v>302</v>
      </c>
      <c r="F298" s="30" t="s">
        <v>3903</v>
      </c>
      <c r="G298" t="e">
        <f ca="1">+IF(BD298="OKOK",OFFSET(b!$F$3,C298,$G$52),NA())</f>
        <v>#N/A</v>
      </c>
      <c r="AA298">
        <f t="shared" si="37"/>
        <v>245</v>
      </c>
      <c r="AB298" s="30" t="s">
        <v>302</v>
      </c>
      <c r="AC298" s="30" t="s">
        <v>3903</v>
      </c>
      <c r="AD298" t="e">
        <f ca="1">+IF(BD298="OKOK",OFFSET(b!$F$3,AA298,$AD$52),NA())</f>
        <v>#N/A</v>
      </c>
      <c r="AX298" t="s">
        <v>6</v>
      </c>
      <c r="AY298" t="s">
        <v>302</v>
      </c>
      <c r="AZ298" t="s">
        <v>3903</v>
      </c>
      <c r="BA298">
        <v>318064</v>
      </c>
      <c r="BB298" s="93" t="str">
        <f t="shared" si="33"/>
        <v>NG</v>
      </c>
      <c r="BC298" t="str">
        <f t="shared" si="34"/>
        <v>OK</v>
      </c>
      <c r="BD298" t="str">
        <f t="shared" si="35"/>
        <v>NGOK</v>
      </c>
      <c r="BH298">
        <f t="shared" si="38"/>
        <v>245</v>
      </c>
      <c r="BJ298" s="30" t="s">
        <v>302</v>
      </c>
      <c r="BK298" s="30" t="s">
        <v>3903</v>
      </c>
      <c r="BL298">
        <f ca="1">+OFFSET(b!$F$3,BH298,$BL$52)</f>
        <v>100</v>
      </c>
      <c r="BQ298">
        <f t="shared" si="39"/>
        <v>245</v>
      </c>
      <c r="BR298" s="30" t="s">
        <v>302</v>
      </c>
      <c r="BS298" s="30" t="s">
        <v>3903</v>
      </c>
      <c r="BT298">
        <f ca="1">+OFFSET(b!$F$3,BQ298,$BT$52)</f>
        <v>7117920</v>
      </c>
    </row>
    <row r="299" spans="3:72">
      <c r="C299">
        <f t="shared" si="36"/>
        <v>246</v>
      </c>
      <c r="E299" s="30" t="s">
        <v>303</v>
      </c>
      <c r="F299" s="30" t="s">
        <v>3582</v>
      </c>
      <c r="G299" t="e">
        <f ca="1">+IF(BD299="OKOK",OFFSET(b!$F$3,C299,$G$52),NA())</f>
        <v>#N/A</v>
      </c>
      <c r="AA299">
        <f t="shared" si="37"/>
        <v>246</v>
      </c>
      <c r="AB299" s="30" t="s">
        <v>303</v>
      </c>
      <c r="AC299" s="30" t="s">
        <v>3582</v>
      </c>
      <c r="AD299" t="e">
        <f ca="1">+IF(BD299="OKOK",OFFSET(b!$F$3,AA299,$AD$52),NA())</f>
        <v>#N/A</v>
      </c>
      <c r="AX299" t="s">
        <v>6</v>
      </c>
      <c r="AY299" t="s">
        <v>303</v>
      </c>
      <c r="AZ299" t="s">
        <v>3582</v>
      </c>
      <c r="BA299">
        <v>328562</v>
      </c>
      <c r="BB299" s="93" t="str">
        <f t="shared" si="33"/>
        <v>NG</v>
      </c>
      <c r="BC299" t="str">
        <f t="shared" si="34"/>
        <v>OK</v>
      </c>
      <c r="BD299" t="str">
        <f t="shared" si="35"/>
        <v>NGOK</v>
      </c>
      <c r="BH299">
        <f t="shared" si="38"/>
        <v>246</v>
      </c>
      <c r="BJ299" s="30" t="s">
        <v>303</v>
      </c>
      <c r="BK299" s="30" t="s">
        <v>3582</v>
      </c>
      <c r="BL299">
        <f ca="1">+OFFSET(b!$F$3,BH299,$BL$52)</f>
        <v>169</v>
      </c>
      <c r="BQ299">
        <f t="shared" si="39"/>
        <v>246</v>
      </c>
      <c r="BR299" s="30" t="s">
        <v>303</v>
      </c>
      <c r="BS299" s="30" t="s">
        <v>3582</v>
      </c>
      <c r="BT299">
        <f ca="1">+OFFSET(b!$F$3,BQ299,$BT$52)</f>
        <v>8351216</v>
      </c>
    </row>
    <row r="300" spans="3:72">
      <c r="C300">
        <f t="shared" si="36"/>
        <v>247</v>
      </c>
      <c r="E300" s="30" t="s">
        <v>300</v>
      </c>
      <c r="F300" s="30" t="s">
        <v>3576</v>
      </c>
      <c r="G300" t="e">
        <f ca="1">+IF(BD300="OKOK",OFFSET(b!$F$3,C300,$G$52),NA())</f>
        <v>#N/A</v>
      </c>
      <c r="AA300">
        <f t="shared" si="37"/>
        <v>247</v>
      </c>
      <c r="AB300" s="30" t="s">
        <v>300</v>
      </c>
      <c r="AC300" s="30" t="s">
        <v>3576</v>
      </c>
      <c r="AD300" t="e">
        <f ca="1">+IF(BD300="OKOK",OFFSET(b!$F$3,AA300,$AD$52),NA())</f>
        <v>#N/A</v>
      </c>
      <c r="AX300" t="s">
        <v>6</v>
      </c>
      <c r="AY300" t="s">
        <v>300</v>
      </c>
      <c r="AZ300" t="s">
        <v>3576</v>
      </c>
      <c r="BA300">
        <v>280405</v>
      </c>
      <c r="BB300" s="93" t="str">
        <f t="shared" si="33"/>
        <v>NG</v>
      </c>
      <c r="BC300" t="str">
        <f t="shared" si="34"/>
        <v>OK</v>
      </c>
      <c r="BD300" t="str">
        <f t="shared" si="35"/>
        <v>NGOK</v>
      </c>
      <c r="BH300">
        <f t="shared" si="38"/>
        <v>247</v>
      </c>
      <c r="BJ300" s="30" t="s">
        <v>300</v>
      </c>
      <c r="BK300" s="30" t="s">
        <v>3576</v>
      </c>
      <c r="BL300">
        <f ca="1">+OFFSET(b!$F$3,BH300,$BL$52)</f>
        <v>117</v>
      </c>
      <c r="BQ300">
        <f t="shared" si="39"/>
        <v>247</v>
      </c>
      <c r="BR300" s="30" t="s">
        <v>300</v>
      </c>
      <c r="BS300" s="30" t="s">
        <v>3576</v>
      </c>
      <c r="BT300">
        <f ca="1">+OFFSET(b!$F$3,BQ300,$BT$52)</f>
        <v>6473527</v>
      </c>
    </row>
    <row r="301" spans="3:72">
      <c r="C301">
        <f t="shared" si="36"/>
        <v>248</v>
      </c>
      <c r="E301" s="30" t="s">
        <v>319</v>
      </c>
      <c r="F301" s="30" t="s">
        <v>3904</v>
      </c>
      <c r="G301">
        <f ca="1">+IF(BD301="OKOK",OFFSET(b!$F$3,C301,$G$52),NA())</f>
        <v>4</v>
      </c>
      <c r="AA301">
        <f t="shared" si="37"/>
        <v>248</v>
      </c>
      <c r="AB301" s="30" t="s">
        <v>319</v>
      </c>
      <c r="AC301" s="30" t="s">
        <v>3904</v>
      </c>
      <c r="AD301">
        <f ca="1">+IF(BD301="OKOK",OFFSET(b!$F$3,AA301,$AD$52),NA())</f>
        <v>387511</v>
      </c>
      <c r="AX301" t="s">
        <v>6</v>
      </c>
      <c r="AY301" t="s">
        <v>319</v>
      </c>
      <c r="AZ301" t="s">
        <v>3904</v>
      </c>
      <c r="BA301">
        <v>14695</v>
      </c>
      <c r="BB301" s="93" t="str">
        <f t="shared" si="33"/>
        <v>OK</v>
      </c>
      <c r="BC301" t="str">
        <f t="shared" si="34"/>
        <v>OK</v>
      </c>
      <c r="BD301" t="str">
        <f t="shared" si="35"/>
        <v>OKOK</v>
      </c>
      <c r="BH301">
        <f t="shared" si="38"/>
        <v>248</v>
      </c>
      <c r="BJ301" s="30" t="s">
        <v>319</v>
      </c>
      <c r="BK301" s="30" t="s">
        <v>3904</v>
      </c>
      <c r="BL301">
        <f ca="1">+OFFSET(b!$F$3,BH301,$BL$52)</f>
        <v>4</v>
      </c>
      <c r="BQ301">
        <f t="shared" si="39"/>
        <v>248</v>
      </c>
      <c r="BR301" s="30" t="s">
        <v>319</v>
      </c>
      <c r="BS301" s="30" t="s">
        <v>3904</v>
      </c>
      <c r="BT301">
        <f ca="1">+OFFSET(b!$F$3,BQ301,$BT$52)</f>
        <v>387511</v>
      </c>
    </row>
    <row r="302" spans="3:72">
      <c r="C302">
        <f t="shared" si="36"/>
        <v>249</v>
      </c>
      <c r="E302" s="30" t="s">
        <v>301</v>
      </c>
      <c r="F302" s="30" t="s">
        <v>3411</v>
      </c>
      <c r="G302">
        <f ca="1">+IF(BD302="OKOK",OFFSET(b!$F$3,C302,$G$52),NA())</f>
        <v>38</v>
      </c>
      <c r="AA302">
        <f t="shared" si="37"/>
        <v>249</v>
      </c>
      <c r="AB302" s="30" t="s">
        <v>301</v>
      </c>
      <c r="AC302" s="30" t="s">
        <v>3411</v>
      </c>
      <c r="AD302">
        <f ca="1">+IF(BD302="OKOK",OFFSET(b!$F$3,AA302,$AD$52),NA())</f>
        <v>2857959</v>
      </c>
      <c r="AX302" t="s">
        <v>6</v>
      </c>
      <c r="AY302" t="s">
        <v>301</v>
      </c>
      <c r="AZ302" t="s">
        <v>3411</v>
      </c>
      <c r="BA302">
        <v>117184</v>
      </c>
      <c r="BB302" s="93" t="str">
        <f t="shared" si="33"/>
        <v>OK</v>
      </c>
      <c r="BC302" t="str">
        <f t="shared" si="34"/>
        <v>OK</v>
      </c>
      <c r="BD302" t="str">
        <f t="shared" si="35"/>
        <v>OKOK</v>
      </c>
      <c r="BH302">
        <f t="shared" si="38"/>
        <v>249</v>
      </c>
      <c r="BJ302" s="30" t="s">
        <v>301</v>
      </c>
      <c r="BK302" s="30" t="s">
        <v>3411</v>
      </c>
      <c r="BL302">
        <f ca="1">+OFFSET(b!$F$3,BH302,$BL$52)</f>
        <v>38</v>
      </c>
      <c r="BQ302">
        <f t="shared" si="39"/>
        <v>249</v>
      </c>
      <c r="BR302" s="30" t="s">
        <v>301</v>
      </c>
      <c r="BS302" s="30" t="s">
        <v>3411</v>
      </c>
      <c r="BT302">
        <f ca="1">+OFFSET(b!$F$3,BQ302,$BT$52)</f>
        <v>2857959</v>
      </c>
    </row>
    <row r="303" spans="3:72">
      <c r="C303">
        <f t="shared" si="36"/>
        <v>250</v>
      </c>
      <c r="E303" s="30" t="s">
        <v>307</v>
      </c>
      <c r="F303" s="30" t="s">
        <v>3578</v>
      </c>
      <c r="G303">
        <f ca="1">+IF(BD303="OKOK",OFFSET(b!$F$3,C303,$G$52),NA())</f>
        <v>20</v>
      </c>
      <c r="AA303">
        <f t="shared" si="37"/>
        <v>250</v>
      </c>
      <c r="AB303" s="30" t="s">
        <v>307</v>
      </c>
      <c r="AC303" s="30" t="s">
        <v>3578</v>
      </c>
      <c r="AD303">
        <f ca="1">+IF(BD303="OKOK",OFFSET(b!$F$3,AA303,$AD$52),NA())</f>
        <v>859977</v>
      </c>
      <c r="AX303" t="s">
        <v>6</v>
      </c>
      <c r="AY303" t="s">
        <v>307</v>
      </c>
      <c r="AZ303" t="s">
        <v>3578</v>
      </c>
      <c r="BA303">
        <v>41217</v>
      </c>
      <c r="BB303" s="93" t="str">
        <f t="shared" si="33"/>
        <v>OK</v>
      </c>
      <c r="BC303" t="str">
        <f t="shared" si="34"/>
        <v>OK</v>
      </c>
      <c r="BD303" t="str">
        <f t="shared" si="35"/>
        <v>OKOK</v>
      </c>
      <c r="BH303">
        <f t="shared" si="38"/>
        <v>250</v>
      </c>
      <c r="BJ303" s="30" t="s">
        <v>307</v>
      </c>
      <c r="BK303" s="30" t="s">
        <v>3578</v>
      </c>
      <c r="BL303">
        <f ca="1">+OFFSET(b!$F$3,BH303,$BL$52)</f>
        <v>20</v>
      </c>
      <c r="BQ303">
        <f t="shared" si="39"/>
        <v>250</v>
      </c>
      <c r="BR303" s="30" t="s">
        <v>307</v>
      </c>
      <c r="BS303" s="30" t="s">
        <v>3578</v>
      </c>
      <c r="BT303">
        <f ca="1">+OFFSET(b!$F$3,BQ303,$BT$52)</f>
        <v>859977</v>
      </c>
    </row>
    <row r="304" spans="3:72">
      <c r="C304">
        <f t="shared" si="36"/>
        <v>251</v>
      </c>
      <c r="E304" s="30" t="s">
        <v>309</v>
      </c>
      <c r="F304" s="30" t="s">
        <v>3905</v>
      </c>
      <c r="G304">
        <f ca="1">+IF(BD304="OKOK",OFFSET(b!$F$3,C304,$G$52),NA())</f>
        <v>6</v>
      </c>
      <c r="AA304">
        <f t="shared" si="37"/>
        <v>251</v>
      </c>
      <c r="AB304" s="30" t="s">
        <v>309</v>
      </c>
      <c r="AC304" s="30" t="s">
        <v>3905</v>
      </c>
      <c r="AD304">
        <f ca="1">+IF(BD304="OKOK",OFFSET(b!$F$3,AA304,$AD$52),NA())</f>
        <v>800191</v>
      </c>
      <c r="AX304" t="s">
        <v>6</v>
      </c>
      <c r="AY304" t="s">
        <v>309</v>
      </c>
      <c r="AZ304" t="s">
        <v>3905</v>
      </c>
      <c r="BA304">
        <v>29864</v>
      </c>
      <c r="BB304" s="93" t="str">
        <f t="shared" si="33"/>
        <v>OK</v>
      </c>
      <c r="BC304" t="str">
        <f t="shared" si="34"/>
        <v>OK</v>
      </c>
      <c r="BD304" t="str">
        <f t="shared" si="35"/>
        <v>OKOK</v>
      </c>
      <c r="BH304">
        <f t="shared" si="38"/>
        <v>251</v>
      </c>
      <c r="BJ304" s="30" t="s">
        <v>309</v>
      </c>
      <c r="BK304" s="30" t="s">
        <v>3905</v>
      </c>
      <c r="BL304">
        <f ca="1">+OFFSET(b!$F$3,BH304,$BL$52)</f>
        <v>6</v>
      </c>
      <c r="BQ304">
        <f t="shared" si="39"/>
        <v>251</v>
      </c>
      <c r="BR304" s="30" t="s">
        <v>309</v>
      </c>
      <c r="BS304" s="30" t="s">
        <v>3905</v>
      </c>
      <c r="BT304">
        <f ca="1">+OFFSET(b!$F$3,BQ304,$BT$52)</f>
        <v>800191</v>
      </c>
    </row>
    <row r="305" spans="3:72">
      <c r="C305">
        <f t="shared" si="36"/>
        <v>252</v>
      </c>
      <c r="E305" s="30" t="s">
        <v>305</v>
      </c>
      <c r="F305" s="30" t="s">
        <v>3906</v>
      </c>
      <c r="G305">
        <f ca="1">+IF(BD305="OKOK",OFFSET(b!$F$3,C305,$G$52),NA())</f>
        <v>21</v>
      </c>
      <c r="AA305">
        <f t="shared" si="37"/>
        <v>252</v>
      </c>
      <c r="AB305" s="30" t="s">
        <v>305</v>
      </c>
      <c r="AC305" s="30" t="s">
        <v>3906</v>
      </c>
      <c r="AD305">
        <f ca="1">+IF(BD305="OKOK",OFFSET(b!$F$3,AA305,$AD$52),NA())</f>
        <v>1444642</v>
      </c>
      <c r="AX305" t="s">
        <v>6</v>
      </c>
      <c r="AY305" t="s">
        <v>305</v>
      </c>
      <c r="AZ305" t="s">
        <v>3906</v>
      </c>
      <c r="BA305">
        <v>68316</v>
      </c>
      <c r="BB305" s="93" t="str">
        <f t="shared" si="33"/>
        <v>OK</v>
      </c>
      <c r="BC305" t="str">
        <f t="shared" si="34"/>
        <v>OK</v>
      </c>
      <c r="BD305" t="str">
        <f t="shared" si="35"/>
        <v>OKOK</v>
      </c>
      <c r="BH305">
        <f t="shared" si="38"/>
        <v>252</v>
      </c>
      <c r="BJ305" s="30" t="s">
        <v>305</v>
      </c>
      <c r="BK305" s="30" t="s">
        <v>3906</v>
      </c>
      <c r="BL305">
        <f ca="1">+OFFSET(b!$F$3,BH305,$BL$52)</f>
        <v>21</v>
      </c>
      <c r="BQ305">
        <f t="shared" si="39"/>
        <v>252</v>
      </c>
      <c r="BR305" s="30" t="s">
        <v>305</v>
      </c>
      <c r="BS305" s="30" t="s">
        <v>3906</v>
      </c>
      <c r="BT305">
        <f ca="1">+OFFSET(b!$F$3,BQ305,$BT$52)</f>
        <v>1444642</v>
      </c>
    </row>
    <row r="306" spans="3:72">
      <c r="C306">
        <f t="shared" si="36"/>
        <v>253</v>
      </c>
      <c r="E306" s="30" t="s">
        <v>304</v>
      </c>
      <c r="F306" s="30" t="s">
        <v>3907</v>
      </c>
      <c r="G306">
        <f ca="1">+IF(BD306="OKOK",OFFSET(b!$F$3,C306,$G$52),NA())</f>
        <v>15</v>
      </c>
      <c r="AA306">
        <f t="shared" si="37"/>
        <v>253</v>
      </c>
      <c r="AB306" s="30" t="s">
        <v>304</v>
      </c>
      <c r="AC306" s="30" t="s">
        <v>3907</v>
      </c>
      <c r="AD306">
        <f ca="1">+IF(BD306="OKOK",OFFSET(b!$F$3,AA306,$AD$52),NA())</f>
        <v>1020990</v>
      </c>
      <c r="AX306" t="s">
        <v>6</v>
      </c>
      <c r="AY306" t="s">
        <v>304</v>
      </c>
      <c r="AZ306" t="s">
        <v>3907</v>
      </c>
      <c r="BA306">
        <v>57759</v>
      </c>
      <c r="BB306" s="93" t="str">
        <f t="shared" si="33"/>
        <v>OK</v>
      </c>
      <c r="BC306" t="str">
        <f t="shared" si="34"/>
        <v>OK</v>
      </c>
      <c r="BD306" t="str">
        <f t="shared" si="35"/>
        <v>OKOK</v>
      </c>
      <c r="BH306">
        <f t="shared" si="38"/>
        <v>253</v>
      </c>
      <c r="BJ306" s="30" t="s">
        <v>304</v>
      </c>
      <c r="BK306" s="30" t="s">
        <v>3907</v>
      </c>
      <c r="BL306">
        <f ca="1">+OFFSET(b!$F$3,BH306,$BL$52)</f>
        <v>15</v>
      </c>
      <c r="BQ306">
        <f t="shared" si="39"/>
        <v>253</v>
      </c>
      <c r="BR306" s="30" t="s">
        <v>304</v>
      </c>
      <c r="BS306" s="30" t="s">
        <v>3907</v>
      </c>
      <c r="BT306">
        <f ca="1">+OFFSET(b!$F$3,BQ306,$BT$52)</f>
        <v>1020990</v>
      </c>
    </row>
    <row r="307" spans="3:72">
      <c r="C307">
        <f t="shared" si="36"/>
        <v>254</v>
      </c>
      <c r="E307" s="30" t="s">
        <v>310</v>
      </c>
      <c r="F307" s="30" t="s">
        <v>3581</v>
      </c>
      <c r="G307">
        <f ca="1">+IF(BD307="OKOK",OFFSET(b!$F$3,C307,$G$52),NA())</f>
        <v>7</v>
      </c>
      <c r="AA307">
        <f t="shared" si="37"/>
        <v>254</v>
      </c>
      <c r="AB307" s="30" t="s">
        <v>310</v>
      </c>
      <c r="AC307" s="30" t="s">
        <v>3581</v>
      </c>
      <c r="AD307">
        <f ca="1">+IF(BD307="OKOK",OFFSET(b!$F$3,AA307,$AD$52),NA())</f>
        <v>305953</v>
      </c>
      <c r="AX307" t="s">
        <v>6</v>
      </c>
      <c r="AY307" t="s">
        <v>310</v>
      </c>
      <c r="AZ307" t="s">
        <v>3581</v>
      </c>
      <c r="BA307">
        <v>10846</v>
      </c>
      <c r="BB307" s="93" t="str">
        <f t="shared" si="33"/>
        <v>OK</v>
      </c>
      <c r="BC307" t="str">
        <f t="shared" si="34"/>
        <v>OK</v>
      </c>
      <c r="BD307" t="str">
        <f t="shared" si="35"/>
        <v>OKOK</v>
      </c>
      <c r="BH307">
        <f t="shared" si="38"/>
        <v>254</v>
      </c>
      <c r="BJ307" s="30" t="s">
        <v>310</v>
      </c>
      <c r="BK307" s="30" t="s">
        <v>3581</v>
      </c>
      <c r="BL307">
        <f ca="1">+OFFSET(b!$F$3,BH307,$BL$52)</f>
        <v>7</v>
      </c>
      <c r="BQ307">
        <f t="shared" si="39"/>
        <v>254</v>
      </c>
      <c r="BR307" s="30" t="s">
        <v>310</v>
      </c>
      <c r="BS307" s="30" t="s">
        <v>3581</v>
      </c>
      <c r="BT307">
        <f ca="1">+OFFSET(b!$F$3,BQ307,$BT$52)</f>
        <v>305953</v>
      </c>
    </row>
    <row r="308" spans="3:72">
      <c r="C308">
        <f t="shared" si="36"/>
        <v>255</v>
      </c>
      <c r="E308" s="30" t="s">
        <v>327</v>
      </c>
      <c r="F308" s="30" t="s">
        <v>3908</v>
      </c>
      <c r="G308">
        <f ca="1">+IF(BD308="OKOK",OFFSET(b!$F$3,C308,$G$52),NA())</f>
        <v>8</v>
      </c>
      <c r="AA308">
        <f t="shared" si="37"/>
        <v>255</v>
      </c>
      <c r="AB308" s="30" t="s">
        <v>327</v>
      </c>
      <c r="AC308" s="30" t="s">
        <v>3908</v>
      </c>
      <c r="AD308">
        <f ca="1">+IF(BD308="OKOK",OFFSET(b!$F$3,AA308,$AD$52),NA())</f>
        <v>272815</v>
      </c>
      <c r="AX308" t="s">
        <v>6</v>
      </c>
      <c r="AY308" t="s">
        <v>327</v>
      </c>
      <c r="AZ308" t="s">
        <v>3908</v>
      </c>
      <c r="BA308">
        <v>11372</v>
      </c>
      <c r="BB308" s="93" t="str">
        <f t="shared" si="33"/>
        <v>OK</v>
      </c>
      <c r="BC308" t="str">
        <f t="shared" si="34"/>
        <v>OK</v>
      </c>
      <c r="BD308" t="str">
        <f t="shared" si="35"/>
        <v>OKOK</v>
      </c>
      <c r="BH308">
        <f t="shared" si="38"/>
        <v>255</v>
      </c>
      <c r="BJ308" s="30" t="s">
        <v>327</v>
      </c>
      <c r="BK308" s="30" t="s">
        <v>3908</v>
      </c>
      <c r="BL308">
        <f ca="1">+OFFSET(b!$F$3,BH308,$BL$52)</f>
        <v>8</v>
      </c>
      <c r="BQ308">
        <f t="shared" si="39"/>
        <v>255</v>
      </c>
      <c r="BR308" s="30" t="s">
        <v>327</v>
      </c>
      <c r="BS308" s="30" t="s">
        <v>3908</v>
      </c>
      <c r="BT308">
        <f ca="1">+OFFSET(b!$F$3,BQ308,$BT$52)</f>
        <v>272815</v>
      </c>
    </row>
    <row r="309" spans="3:72">
      <c r="C309">
        <f t="shared" si="36"/>
        <v>256</v>
      </c>
      <c r="E309" s="30" t="s">
        <v>311</v>
      </c>
      <c r="F309" s="30" t="s">
        <v>3579</v>
      </c>
      <c r="G309">
        <f ca="1">+IF(BD309="OKOK",OFFSET(b!$F$3,C309,$G$52),NA())</f>
        <v>5</v>
      </c>
      <c r="AA309">
        <f t="shared" si="37"/>
        <v>256</v>
      </c>
      <c r="AB309" s="30" t="s">
        <v>311</v>
      </c>
      <c r="AC309" s="30" t="s">
        <v>3579</v>
      </c>
      <c r="AD309">
        <f ca="1">+IF(BD309="OKOK",OFFSET(b!$F$3,AA309,$AD$52),NA())</f>
        <v>222712</v>
      </c>
      <c r="AX309" t="s">
        <v>6</v>
      </c>
      <c r="AY309" t="s">
        <v>311</v>
      </c>
      <c r="AZ309" t="s">
        <v>3579</v>
      </c>
      <c r="BA309">
        <v>8903</v>
      </c>
      <c r="BB309" s="93" t="str">
        <f t="shared" si="33"/>
        <v>OK</v>
      </c>
      <c r="BC309" t="str">
        <f t="shared" si="34"/>
        <v>OK</v>
      </c>
      <c r="BD309" t="str">
        <f t="shared" si="35"/>
        <v>OKOK</v>
      </c>
      <c r="BH309">
        <f t="shared" si="38"/>
        <v>256</v>
      </c>
      <c r="BJ309" s="30" t="s">
        <v>311</v>
      </c>
      <c r="BK309" s="30" t="s">
        <v>3579</v>
      </c>
      <c r="BL309">
        <f ca="1">+OFFSET(b!$F$3,BH309,$BL$52)</f>
        <v>5</v>
      </c>
      <c r="BQ309">
        <f t="shared" si="39"/>
        <v>256</v>
      </c>
      <c r="BR309" s="30" t="s">
        <v>311</v>
      </c>
      <c r="BS309" s="30" t="s">
        <v>3579</v>
      </c>
      <c r="BT309">
        <f ca="1">+OFFSET(b!$F$3,BQ309,$BT$52)</f>
        <v>222712</v>
      </c>
    </row>
    <row r="310" spans="3:72">
      <c r="C310">
        <f t="shared" si="36"/>
        <v>257</v>
      </c>
      <c r="E310" s="30" t="s">
        <v>111</v>
      </c>
      <c r="F310" s="30" t="s">
        <v>3577</v>
      </c>
      <c r="G310">
        <f ca="1">+IF(BD310="OKOK",OFFSET(b!$F$3,C310,$G$52),NA())</f>
        <v>22</v>
      </c>
      <c r="AA310">
        <f t="shared" si="37"/>
        <v>257</v>
      </c>
      <c r="AB310" s="30" t="s">
        <v>111</v>
      </c>
      <c r="AC310" s="30" t="s">
        <v>3577</v>
      </c>
      <c r="AD310">
        <f ca="1">+IF(BD310="OKOK",OFFSET(b!$F$3,AA310,$AD$52),NA())</f>
        <v>1435247</v>
      </c>
      <c r="AX310" t="s">
        <v>6</v>
      </c>
      <c r="AY310" t="s">
        <v>111</v>
      </c>
      <c r="AZ310" t="s">
        <v>3577</v>
      </c>
      <c r="BA310">
        <v>54316</v>
      </c>
      <c r="BB310" s="93" t="str">
        <f t="shared" si="33"/>
        <v>OK</v>
      </c>
      <c r="BC310" t="str">
        <f t="shared" si="34"/>
        <v>OK</v>
      </c>
      <c r="BD310" t="str">
        <f t="shared" si="35"/>
        <v>OKOK</v>
      </c>
      <c r="BH310">
        <f t="shared" si="38"/>
        <v>257</v>
      </c>
      <c r="BJ310" s="30" t="s">
        <v>111</v>
      </c>
      <c r="BK310" s="30" t="s">
        <v>3577</v>
      </c>
      <c r="BL310">
        <f ca="1">+OFFSET(b!$F$3,BH310,$BL$52)</f>
        <v>22</v>
      </c>
      <c r="BQ310">
        <f t="shared" si="39"/>
        <v>257</v>
      </c>
      <c r="BR310" s="30" t="s">
        <v>111</v>
      </c>
      <c r="BS310" s="30" t="s">
        <v>3577</v>
      </c>
      <c r="BT310">
        <f ca="1">+OFFSET(b!$F$3,BQ310,$BT$52)</f>
        <v>1435247</v>
      </c>
    </row>
    <row r="311" spans="3:72">
      <c r="C311">
        <f t="shared" si="36"/>
        <v>258</v>
      </c>
      <c r="E311" s="30" t="s">
        <v>312</v>
      </c>
      <c r="F311" s="30" t="s">
        <v>3580</v>
      </c>
      <c r="G311">
        <f ca="1">+IF(BD311="OKOK",OFFSET(b!$F$3,C311,$G$52),NA())</f>
        <v>6</v>
      </c>
      <c r="AA311">
        <f t="shared" si="37"/>
        <v>258</v>
      </c>
      <c r="AB311" s="30" t="s">
        <v>312</v>
      </c>
      <c r="AC311" s="30" t="s">
        <v>3580</v>
      </c>
      <c r="AD311">
        <f ca="1">+IF(BD311="OKOK",OFFSET(b!$F$3,AA311,$AD$52),NA())</f>
        <v>223176</v>
      </c>
      <c r="AX311" t="s">
        <v>6</v>
      </c>
      <c r="AY311" t="s">
        <v>312</v>
      </c>
      <c r="AZ311" t="s">
        <v>3580</v>
      </c>
      <c r="BA311">
        <v>10270</v>
      </c>
      <c r="BB311" s="93" t="str">
        <f t="shared" si="33"/>
        <v>OK</v>
      </c>
      <c r="BC311" t="str">
        <f t="shared" si="34"/>
        <v>OK</v>
      </c>
      <c r="BD311" t="str">
        <f t="shared" si="35"/>
        <v>OKOK</v>
      </c>
      <c r="BH311">
        <f t="shared" si="38"/>
        <v>258</v>
      </c>
      <c r="BJ311" s="30" t="s">
        <v>312</v>
      </c>
      <c r="BK311" s="30" t="s">
        <v>3580</v>
      </c>
      <c r="BL311">
        <f ca="1">+OFFSET(b!$F$3,BH311,$BL$52)</f>
        <v>6</v>
      </c>
      <c r="BQ311">
        <f t="shared" si="39"/>
        <v>258</v>
      </c>
      <c r="BR311" s="30" t="s">
        <v>312</v>
      </c>
      <c r="BS311" s="30" t="s">
        <v>3580</v>
      </c>
      <c r="BT311">
        <f ca="1">+OFFSET(b!$F$3,BQ311,$BT$52)</f>
        <v>223176</v>
      </c>
    </row>
    <row r="312" spans="3:72">
      <c r="C312">
        <f t="shared" si="36"/>
        <v>259</v>
      </c>
      <c r="E312" s="30" t="s">
        <v>320</v>
      </c>
      <c r="F312" s="30" t="s">
        <v>3909</v>
      </c>
      <c r="G312">
        <f ca="1">+IF(BD312="OKOK",OFFSET(b!$F$3,C312,$G$52),NA())</f>
        <v>4</v>
      </c>
      <c r="AA312">
        <f t="shared" si="37"/>
        <v>259</v>
      </c>
      <c r="AB312" s="30" t="s">
        <v>320</v>
      </c>
      <c r="AC312" s="30" t="s">
        <v>3909</v>
      </c>
      <c r="AD312">
        <f ca="1">+IF(BD312="OKOK",OFFSET(b!$F$3,AA312,$AD$52),NA())</f>
        <v>391197</v>
      </c>
      <c r="AX312" t="s">
        <v>6</v>
      </c>
      <c r="AY312" t="s">
        <v>320</v>
      </c>
      <c r="AZ312" t="s">
        <v>3909</v>
      </c>
      <c r="BA312">
        <v>16955</v>
      </c>
      <c r="BB312" s="93" t="str">
        <f t="shared" ref="BB312:BB375" si="40">+IF($H$4="人未満",IF(AND(BA312&gt;=$E$4,BA312&lt;$G$4),"OK","NG"),IF(BA312&gt;=$E$4,"OK","NG"))</f>
        <v>OK</v>
      </c>
      <c r="BC312" t="str">
        <f t="shared" ref="BC312:BC375" si="41">+IF($J$4="あり",IF($C$3=AX312,"OK","NG"),"OK")</f>
        <v>OK</v>
      </c>
      <c r="BD312" t="str">
        <f t="shared" ref="BD312:BD375" si="42">+BB312&amp;BC312</f>
        <v>OKOK</v>
      </c>
      <c r="BH312">
        <f t="shared" si="38"/>
        <v>259</v>
      </c>
      <c r="BJ312" s="30" t="s">
        <v>320</v>
      </c>
      <c r="BK312" s="30" t="s">
        <v>3909</v>
      </c>
      <c r="BL312">
        <f ca="1">+OFFSET(b!$F$3,BH312,$BL$52)</f>
        <v>4</v>
      </c>
      <c r="BQ312">
        <f t="shared" si="39"/>
        <v>259</v>
      </c>
      <c r="BR312" s="30" t="s">
        <v>320</v>
      </c>
      <c r="BS312" s="30" t="s">
        <v>3909</v>
      </c>
      <c r="BT312">
        <f ca="1">+OFFSET(b!$F$3,BQ312,$BT$52)</f>
        <v>391197</v>
      </c>
    </row>
    <row r="313" spans="3:72">
      <c r="C313">
        <f t="shared" ref="C313:C376" si="43">+C312+1</f>
        <v>260</v>
      </c>
      <c r="E313" s="30" t="s">
        <v>330</v>
      </c>
      <c r="F313" s="30" t="s">
        <v>3910</v>
      </c>
      <c r="G313">
        <f ca="1">+IF(BD313="OKOK",OFFSET(b!$F$3,C313,$G$52),NA())</f>
        <v>4</v>
      </c>
      <c r="AA313">
        <f t="shared" ref="AA313:AA376" si="44">+AA312+1</f>
        <v>260</v>
      </c>
      <c r="AB313" s="30" t="s">
        <v>330</v>
      </c>
      <c r="AC313" s="30" t="s">
        <v>3910</v>
      </c>
      <c r="AD313">
        <f ca="1">+IF(BD313="OKOK",OFFSET(b!$F$3,AA313,$AD$52),NA())</f>
        <v>288745</v>
      </c>
      <c r="AX313" t="s">
        <v>6</v>
      </c>
      <c r="AY313" t="s">
        <v>330</v>
      </c>
      <c r="AZ313" t="s">
        <v>3910</v>
      </c>
      <c r="BA313">
        <v>15277</v>
      </c>
      <c r="BB313" s="93" t="str">
        <f t="shared" si="40"/>
        <v>OK</v>
      </c>
      <c r="BC313" t="str">
        <f t="shared" si="41"/>
        <v>OK</v>
      </c>
      <c r="BD313" t="str">
        <f t="shared" si="42"/>
        <v>OKOK</v>
      </c>
      <c r="BH313">
        <f t="shared" ref="BH313:BH376" si="45">+BH312+1</f>
        <v>260</v>
      </c>
      <c r="BJ313" s="30" t="s">
        <v>330</v>
      </c>
      <c r="BK313" s="30" t="s">
        <v>3910</v>
      </c>
      <c r="BL313">
        <f ca="1">+OFFSET(b!$F$3,BH313,$BL$52)</f>
        <v>4</v>
      </c>
      <c r="BQ313">
        <f t="shared" ref="BQ313:BQ376" si="46">+BQ312+1</f>
        <v>260</v>
      </c>
      <c r="BR313" s="30" t="s">
        <v>330</v>
      </c>
      <c r="BS313" s="30" t="s">
        <v>3910</v>
      </c>
      <c r="BT313">
        <f ca="1">+OFFSET(b!$F$3,BQ313,$BT$52)</f>
        <v>288745</v>
      </c>
    </row>
    <row r="314" spans="3:72">
      <c r="C314">
        <f t="shared" si="43"/>
        <v>261</v>
      </c>
      <c r="E314" s="30" t="s">
        <v>332</v>
      </c>
      <c r="F314" s="30" t="s">
        <v>3911</v>
      </c>
      <c r="G314">
        <f ca="1">+IF(BD314="OKOK",OFFSET(b!$F$3,C314,$G$52),NA())</f>
        <v>5</v>
      </c>
      <c r="AA314">
        <f t="shared" si="44"/>
        <v>261</v>
      </c>
      <c r="AB314" s="30" t="s">
        <v>332</v>
      </c>
      <c r="AC314" s="30" t="s">
        <v>3911</v>
      </c>
      <c r="AD314">
        <f ca="1">+IF(BD314="OKOK",OFFSET(b!$F$3,AA314,$AD$52),NA())</f>
        <v>14427</v>
      </c>
      <c r="AX314" t="s">
        <v>6</v>
      </c>
      <c r="AY314" t="s">
        <v>332</v>
      </c>
      <c r="AZ314" t="s">
        <v>3911</v>
      </c>
      <c r="BA314">
        <v>966</v>
      </c>
      <c r="BB314" s="93" t="str">
        <f t="shared" si="40"/>
        <v>OK</v>
      </c>
      <c r="BC314" t="str">
        <f t="shared" si="41"/>
        <v>OK</v>
      </c>
      <c r="BD314" t="str">
        <f t="shared" si="42"/>
        <v>OKOK</v>
      </c>
      <c r="BH314">
        <f t="shared" si="45"/>
        <v>261</v>
      </c>
      <c r="BJ314" s="30" t="s">
        <v>332</v>
      </c>
      <c r="BK314" s="30" t="s">
        <v>3911</v>
      </c>
      <c r="BL314">
        <f ca="1">+OFFSET(b!$F$3,BH314,$BL$52)</f>
        <v>5</v>
      </c>
      <c r="BQ314">
        <f t="shared" si="46"/>
        <v>261</v>
      </c>
      <c r="BR314" s="30" t="s">
        <v>332</v>
      </c>
      <c r="BS314" s="30" t="s">
        <v>3911</v>
      </c>
      <c r="BT314">
        <f ca="1">+OFFSET(b!$F$3,BQ314,$BT$52)</f>
        <v>14427</v>
      </c>
    </row>
    <row r="315" spans="3:72">
      <c r="C315">
        <f t="shared" si="43"/>
        <v>262</v>
      </c>
      <c r="E315" s="30" t="s">
        <v>3008</v>
      </c>
      <c r="F315" s="30" t="s">
        <v>3912</v>
      </c>
      <c r="G315">
        <f ca="1">+IF(BD315="OKOK",OFFSET(b!$F$3,C315,$G$52),NA())</f>
        <v>12</v>
      </c>
      <c r="AA315">
        <f t="shared" si="44"/>
        <v>262</v>
      </c>
      <c r="AB315" s="30" t="s">
        <v>3008</v>
      </c>
      <c r="AC315" s="30" t="s">
        <v>3912</v>
      </c>
      <c r="AD315">
        <f ca="1">+IF(BD315="OKOK",OFFSET(b!$F$3,AA315,$AD$52),NA())</f>
        <v>927010</v>
      </c>
      <c r="AX315" t="s">
        <v>6</v>
      </c>
      <c r="AY315" t="s">
        <v>3008</v>
      </c>
      <c r="AZ315" t="s">
        <v>3912</v>
      </c>
      <c r="BA315">
        <v>33153</v>
      </c>
      <c r="BB315" s="93" t="str">
        <f t="shared" si="40"/>
        <v>OK</v>
      </c>
      <c r="BC315" t="str">
        <f t="shared" si="41"/>
        <v>OK</v>
      </c>
      <c r="BD315" t="str">
        <f t="shared" si="42"/>
        <v>OKOK</v>
      </c>
      <c r="BH315">
        <f t="shared" si="45"/>
        <v>262</v>
      </c>
      <c r="BJ315" s="30" t="s">
        <v>3008</v>
      </c>
      <c r="BK315" s="30" t="s">
        <v>3912</v>
      </c>
      <c r="BL315">
        <f ca="1">+OFFSET(b!$F$3,BH315,$BL$52)</f>
        <v>12</v>
      </c>
      <c r="BQ315">
        <f t="shared" si="46"/>
        <v>262</v>
      </c>
      <c r="BR315" s="30" t="s">
        <v>3008</v>
      </c>
      <c r="BS315" s="30" t="s">
        <v>3912</v>
      </c>
      <c r="BT315">
        <f ca="1">+OFFSET(b!$F$3,BQ315,$BT$52)</f>
        <v>927010</v>
      </c>
    </row>
    <row r="316" spans="3:72">
      <c r="C316">
        <f t="shared" si="43"/>
        <v>263</v>
      </c>
      <c r="E316" s="30" t="s">
        <v>316</v>
      </c>
      <c r="F316" s="30" t="s">
        <v>3913</v>
      </c>
      <c r="G316">
        <f ca="1">+IF(BD316="OKOK",OFFSET(b!$F$3,C316,$G$52),NA())</f>
        <v>4</v>
      </c>
      <c r="AA316">
        <f t="shared" si="44"/>
        <v>263</v>
      </c>
      <c r="AB316" s="30" t="s">
        <v>316</v>
      </c>
      <c r="AC316" s="30" t="s">
        <v>3913</v>
      </c>
      <c r="AD316">
        <f ca="1">+IF(BD316="OKOK",OFFSET(b!$F$3,AA316,$AD$52),NA())</f>
        <v>361671</v>
      </c>
      <c r="AX316" t="s">
        <v>6</v>
      </c>
      <c r="AY316" t="s">
        <v>316</v>
      </c>
      <c r="AZ316" t="s">
        <v>3913</v>
      </c>
      <c r="BA316">
        <v>14522</v>
      </c>
      <c r="BB316" s="93" t="str">
        <f t="shared" si="40"/>
        <v>OK</v>
      </c>
      <c r="BC316" t="str">
        <f t="shared" si="41"/>
        <v>OK</v>
      </c>
      <c r="BD316" t="str">
        <f t="shared" si="42"/>
        <v>OKOK</v>
      </c>
      <c r="BH316">
        <f t="shared" si="45"/>
        <v>263</v>
      </c>
      <c r="BJ316" s="30" t="s">
        <v>316</v>
      </c>
      <c r="BK316" s="30" t="s">
        <v>3913</v>
      </c>
      <c r="BL316">
        <f ca="1">+OFFSET(b!$F$3,BH316,$BL$52)</f>
        <v>4</v>
      </c>
      <c r="BQ316">
        <f t="shared" si="46"/>
        <v>263</v>
      </c>
      <c r="BR316" s="30" t="s">
        <v>316</v>
      </c>
      <c r="BS316" s="30" t="s">
        <v>3913</v>
      </c>
      <c r="BT316">
        <f ca="1">+OFFSET(b!$F$3,BQ316,$BT$52)</f>
        <v>361671</v>
      </c>
    </row>
    <row r="317" spans="3:72">
      <c r="C317">
        <f t="shared" si="43"/>
        <v>264</v>
      </c>
      <c r="E317" s="30" t="s">
        <v>323</v>
      </c>
      <c r="F317" s="30" t="s">
        <v>3914</v>
      </c>
      <c r="G317">
        <f ca="1">+IF(BD317="OKOK",OFFSET(b!$F$3,C317,$G$52),NA())</f>
        <v>2</v>
      </c>
      <c r="AA317">
        <f t="shared" si="44"/>
        <v>264</v>
      </c>
      <c r="AB317" s="30" t="s">
        <v>323</v>
      </c>
      <c r="AC317" s="30" t="s">
        <v>3914</v>
      </c>
      <c r="AD317">
        <f ca="1">+IF(BD317="OKOK",OFFSET(b!$F$3,AA317,$AD$52),NA())</f>
        <v>346020</v>
      </c>
      <c r="AX317" t="s">
        <v>6</v>
      </c>
      <c r="AY317" t="s">
        <v>323</v>
      </c>
      <c r="AZ317" t="s">
        <v>3914</v>
      </c>
      <c r="BA317">
        <v>15999</v>
      </c>
      <c r="BB317" s="93" t="str">
        <f t="shared" si="40"/>
        <v>OK</v>
      </c>
      <c r="BC317" t="str">
        <f t="shared" si="41"/>
        <v>OK</v>
      </c>
      <c r="BD317" t="str">
        <f t="shared" si="42"/>
        <v>OKOK</v>
      </c>
      <c r="BH317">
        <f t="shared" si="45"/>
        <v>264</v>
      </c>
      <c r="BJ317" s="30" t="s">
        <v>323</v>
      </c>
      <c r="BK317" s="30" t="s">
        <v>3914</v>
      </c>
      <c r="BL317">
        <f ca="1">+OFFSET(b!$F$3,BH317,$BL$52)</f>
        <v>2</v>
      </c>
      <c r="BQ317">
        <f t="shared" si="46"/>
        <v>264</v>
      </c>
      <c r="BR317" s="30" t="s">
        <v>323</v>
      </c>
      <c r="BS317" s="30" t="s">
        <v>3914</v>
      </c>
      <c r="BT317">
        <f ca="1">+OFFSET(b!$F$3,BQ317,$BT$52)</f>
        <v>346020</v>
      </c>
    </row>
    <row r="318" spans="3:72">
      <c r="C318">
        <f t="shared" si="43"/>
        <v>265</v>
      </c>
      <c r="E318" s="30" t="s">
        <v>3009</v>
      </c>
      <c r="F318" s="30" t="s">
        <v>3915</v>
      </c>
      <c r="G318">
        <f ca="1">+IF(BD318="OKOK",OFFSET(b!$F$3,C318,$G$52),NA())</f>
        <v>2</v>
      </c>
      <c r="AA318">
        <f t="shared" si="44"/>
        <v>265</v>
      </c>
      <c r="AB318" s="30" t="s">
        <v>3009</v>
      </c>
      <c r="AC318" s="30" t="s">
        <v>3915</v>
      </c>
      <c r="AD318">
        <f ca="1">+IF(BD318="OKOK",OFFSET(b!$F$3,AA318,$AD$52),NA())</f>
        <v>41309</v>
      </c>
      <c r="AX318" t="s">
        <v>6</v>
      </c>
      <c r="AY318" t="s">
        <v>3009</v>
      </c>
      <c r="AZ318" t="s">
        <v>3915</v>
      </c>
      <c r="BA318">
        <v>1254</v>
      </c>
      <c r="BB318" s="93" t="str">
        <f t="shared" si="40"/>
        <v>OK</v>
      </c>
      <c r="BC318" t="str">
        <f t="shared" si="41"/>
        <v>OK</v>
      </c>
      <c r="BD318" t="str">
        <f t="shared" si="42"/>
        <v>OKOK</v>
      </c>
      <c r="BH318">
        <f t="shared" si="45"/>
        <v>265</v>
      </c>
      <c r="BJ318" s="30" t="s">
        <v>3009</v>
      </c>
      <c r="BK318" s="30" t="s">
        <v>3915</v>
      </c>
      <c r="BL318">
        <f ca="1">+OFFSET(b!$F$3,BH318,$BL$52)</f>
        <v>2</v>
      </c>
      <c r="BQ318">
        <f t="shared" si="46"/>
        <v>265</v>
      </c>
      <c r="BR318" s="30" t="s">
        <v>3009</v>
      </c>
      <c r="BS318" s="30" t="s">
        <v>3915</v>
      </c>
      <c r="BT318">
        <f ca="1">+OFFSET(b!$F$3,BQ318,$BT$52)</f>
        <v>41309</v>
      </c>
    </row>
    <row r="319" spans="3:72">
      <c r="C319">
        <f t="shared" si="43"/>
        <v>266</v>
      </c>
      <c r="E319" s="30" t="s">
        <v>308</v>
      </c>
      <c r="F319" s="30" t="s">
        <v>3916</v>
      </c>
      <c r="G319">
        <f ca="1">+IF(BD319="OKOK",OFFSET(b!$F$3,C319,$G$52),NA())</f>
        <v>10</v>
      </c>
      <c r="AA319">
        <f t="shared" si="44"/>
        <v>266</v>
      </c>
      <c r="AB319" s="30" t="s">
        <v>308</v>
      </c>
      <c r="AC319" s="30" t="s">
        <v>3916</v>
      </c>
      <c r="AD319">
        <f ca="1">+IF(BD319="OKOK",OFFSET(b!$F$3,AA319,$AD$52),NA())</f>
        <v>498038</v>
      </c>
      <c r="AX319" t="s">
        <v>6</v>
      </c>
      <c r="AY319" t="s">
        <v>308</v>
      </c>
      <c r="AZ319" t="s">
        <v>3916</v>
      </c>
      <c r="BA319">
        <v>19089</v>
      </c>
      <c r="BB319" s="93" t="str">
        <f t="shared" si="40"/>
        <v>OK</v>
      </c>
      <c r="BC319" t="str">
        <f t="shared" si="41"/>
        <v>OK</v>
      </c>
      <c r="BD319" t="str">
        <f t="shared" si="42"/>
        <v>OKOK</v>
      </c>
      <c r="BH319">
        <f t="shared" si="45"/>
        <v>266</v>
      </c>
      <c r="BJ319" s="30" t="s">
        <v>308</v>
      </c>
      <c r="BK319" s="30" t="s">
        <v>3916</v>
      </c>
      <c r="BL319">
        <f ca="1">+OFFSET(b!$F$3,BH319,$BL$52)</f>
        <v>10</v>
      </c>
      <c r="BQ319">
        <f t="shared" si="46"/>
        <v>266</v>
      </c>
      <c r="BR319" s="30" t="s">
        <v>308</v>
      </c>
      <c r="BS319" s="30" t="s">
        <v>3916</v>
      </c>
      <c r="BT319">
        <f ca="1">+OFFSET(b!$F$3,BQ319,$BT$52)</f>
        <v>498038</v>
      </c>
    </row>
    <row r="320" spans="3:72">
      <c r="C320">
        <f t="shared" si="43"/>
        <v>267</v>
      </c>
      <c r="E320" s="30" t="s">
        <v>314</v>
      </c>
      <c r="F320" s="30" t="s">
        <v>3917</v>
      </c>
      <c r="G320">
        <f ca="1">+IF(BD320="OKOK",OFFSET(b!$F$3,C320,$G$52),NA())</f>
        <v>4</v>
      </c>
      <c r="AA320">
        <f t="shared" si="44"/>
        <v>267</v>
      </c>
      <c r="AB320" s="30" t="s">
        <v>314</v>
      </c>
      <c r="AC320" s="30" t="s">
        <v>3917</v>
      </c>
      <c r="AD320">
        <f ca="1">+IF(BD320="OKOK",OFFSET(b!$F$3,AA320,$AD$52),NA())</f>
        <v>246130</v>
      </c>
      <c r="AX320" t="s">
        <v>6</v>
      </c>
      <c r="AY320" t="s">
        <v>314</v>
      </c>
      <c r="AZ320" t="s">
        <v>3917</v>
      </c>
      <c r="BA320">
        <v>11864</v>
      </c>
      <c r="BB320" s="93" t="str">
        <f t="shared" si="40"/>
        <v>OK</v>
      </c>
      <c r="BC320" t="str">
        <f t="shared" si="41"/>
        <v>OK</v>
      </c>
      <c r="BD320" t="str">
        <f t="shared" si="42"/>
        <v>OKOK</v>
      </c>
      <c r="BH320">
        <f t="shared" si="45"/>
        <v>267</v>
      </c>
      <c r="BJ320" s="30" t="s">
        <v>314</v>
      </c>
      <c r="BK320" s="30" t="s">
        <v>3917</v>
      </c>
      <c r="BL320">
        <f ca="1">+OFFSET(b!$F$3,BH320,$BL$52)</f>
        <v>4</v>
      </c>
      <c r="BQ320">
        <f t="shared" si="46"/>
        <v>267</v>
      </c>
      <c r="BR320" s="30" t="s">
        <v>314</v>
      </c>
      <c r="BS320" s="30" t="s">
        <v>3917</v>
      </c>
      <c r="BT320">
        <f ca="1">+OFFSET(b!$F$3,BQ320,$BT$52)</f>
        <v>246130</v>
      </c>
    </row>
    <row r="321" spans="3:72">
      <c r="C321">
        <f t="shared" si="43"/>
        <v>268</v>
      </c>
      <c r="E321" s="30" t="s">
        <v>324</v>
      </c>
      <c r="F321" s="30" t="s">
        <v>3918</v>
      </c>
      <c r="G321">
        <f ca="1">+IF(BD321="OKOK",OFFSET(b!$F$3,C321,$G$52),NA())</f>
        <v>5</v>
      </c>
      <c r="AA321">
        <f t="shared" si="44"/>
        <v>268</v>
      </c>
      <c r="AB321" s="30" t="s">
        <v>324</v>
      </c>
      <c r="AC321" s="30" t="s">
        <v>3918</v>
      </c>
      <c r="AD321">
        <f ca="1">+IF(BD321="OKOK",OFFSET(b!$F$3,AA321,$AD$52),NA())</f>
        <v>290679</v>
      </c>
      <c r="AX321" t="s">
        <v>6</v>
      </c>
      <c r="AY321" t="s">
        <v>324</v>
      </c>
      <c r="AZ321" t="s">
        <v>3918</v>
      </c>
      <c r="BA321">
        <v>12740</v>
      </c>
      <c r="BB321" s="93" t="str">
        <f t="shared" si="40"/>
        <v>OK</v>
      </c>
      <c r="BC321" t="str">
        <f t="shared" si="41"/>
        <v>OK</v>
      </c>
      <c r="BD321" t="str">
        <f t="shared" si="42"/>
        <v>OKOK</v>
      </c>
      <c r="BH321">
        <f t="shared" si="45"/>
        <v>268</v>
      </c>
      <c r="BJ321" s="30" t="s">
        <v>324</v>
      </c>
      <c r="BK321" s="30" t="s">
        <v>3918</v>
      </c>
      <c r="BL321">
        <f ca="1">+OFFSET(b!$F$3,BH321,$BL$52)</f>
        <v>5</v>
      </c>
      <c r="BQ321">
        <f t="shared" si="46"/>
        <v>268</v>
      </c>
      <c r="BR321" s="30" t="s">
        <v>324</v>
      </c>
      <c r="BS321" s="30" t="s">
        <v>3918</v>
      </c>
      <c r="BT321">
        <f ca="1">+OFFSET(b!$F$3,BQ321,$BT$52)</f>
        <v>290679</v>
      </c>
    </row>
    <row r="322" spans="3:72">
      <c r="C322">
        <f t="shared" si="43"/>
        <v>269</v>
      </c>
      <c r="E322" s="30" t="s">
        <v>318</v>
      </c>
      <c r="F322" s="30" t="s">
        <v>3919</v>
      </c>
      <c r="G322">
        <f ca="1">+IF(BD322="OKOK",OFFSET(b!$F$3,C322,$G$52),NA())</f>
        <v>9</v>
      </c>
      <c r="AA322">
        <f t="shared" si="44"/>
        <v>269</v>
      </c>
      <c r="AB322" s="30" t="s">
        <v>318</v>
      </c>
      <c r="AC322" s="30" t="s">
        <v>3919</v>
      </c>
      <c r="AD322">
        <f ca="1">+IF(BD322="OKOK",OFFSET(b!$F$3,AA322,$AD$52),NA())</f>
        <v>277340</v>
      </c>
      <c r="AX322" t="s">
        <v>6</v>
      </c>
      <c r="AY322" t="s">
        <v>318</v>
      </c>
      <c r="AZ322" t="s">
        <v>3919</v>
      </c>
      <c r="BA322">
        <v>13226</v>
      </c>
      <c r="BB322" s="93" t="str">
        <f t="shared" si="40"/>
        <v>OK</v>
      </c>
      <c r="BC322" t="str">
        <f t="shared" si="41"/>
        <v>OK</v>
      </c>
      <c r="BD322" t="str">
        <f t="shared" si="42"/>
        <v>OKOK</v>
      </c>
      <c r="BH322">
        <f t="shared" si="45"/>
        <v>269</v>
      </c>
      <c r="BJ322" s="30" t="s">
        <v>318</v>
      </c>
      <c r="BK322" s="30" t="s">
        <v>3919</v>
      </c>
      <c r="BL322">
        <f ca="1">+OFFSET(b!$F$3,BH322,$BL$52)</f>
        <v>9</v>
      </c>
      <c r="BQ322">
        <f t="shared" si="46"/>
        <v>269</v>
      </c>
      <c r="BR322" s="30" t="s">
        <v>318</v>
      </c>
      <c r="BS322" s="30" t="s">
        <v>3919</v>
      </c>
      <c r="BT322">
        <f ca="1">+OFFSET(b!$F$3,BQ322,$BT$52)</f>
        <v>277340</v>
      </c>
    </row>
    <row r="323" spans="3:72">
      <c r="C323">
        <f t="shared" si="43"/>
        <v>270</v>
      </c>
      <c r="E323" s="30" t="s">
        <v>306</v>
      </c>
      <c r="F323" s="30" t="s">
        <v>3920</v>
      </c>
      <c r="G323">
        <f ca="1">+IF(BD323="OKOK",OFFSET(b!$F$3,C323,$G$52),NA())</f>
        <v>15</v>
      </c>
      <c r="AA323">
        <f t="shared" si="44"/>
        <v>270</v>
      </c>
      <c r="AB323" s="30" t="s">
        <v>306</v>
      </c>
      <c r="AC323" s="30" t="s">
        <v>3920</v>
      </c>
      <c r="AD323">
        <f ca="1">+IF(BD323="OKOK",OFFSET(b!$F$3,AA323,$AD$52),NA())</f>
        <v>921094</v>
      </c>
      <c r="AX323" t="s">
        <v>6</v>
      </c>
      <c r="AY323" t="s">
        <v>306</v>
      </c>
      <c r="AZ323" t="s">
        <v>3920</v>
      </c>
      <c r="BA323">
        <v>41548</v>
      </c>
      <c r="BB323" s="93" t="str">
        <f t="shared" si="40"/>
        <v>OK</v>
      </c>
      <c r="BC323" t="str">
        <f t="shared" si="41"/>
        <v>OK</v>
      </c>
      <c r="BD323" t="str">
        <f t="shared" si="42"/>
        <v>OKOK</v>
      </c>
      <c r="BH323">
        <f t="shared" si="45"/>
        <v>270</v>
      </c>
      <c r="BJ323" s="30" t="s">
        <v>306</v>
      </c>
      <c r="BK323" s="30" t="s">
        <v>3920</v>
      </c>
      <c r="BL323">
        <f ca="1">+OFFSET(b!$F$3,BH323,$BL$52)</f>
        <v>15</v>
      </c>
      <c r="BQ323">
        <f t="shared" si="46"/>
        <v>270</v>
      </c>
      <c r="BR323" s="30" t="s">
        <v>306</v>
      </c>
      <c r="BS323" s="30" t="s">
        <v>3920</v>
      </c>
      <c r="BT323">
        <f ca="1">+OFFSET(b!$F$3,BQ323,$BT$52)</f>
        <v>921094</v>
      </c>
    </row>
    <row r="324" spans="3:72">
      <c r="C324">
        <f t="shared" si="43"/>
        <v>271</v>
      </c>
      <c r="E324" s="30" t="s">
        <v>331</v>
      </c>
      <c r="F324" s="30" t="s">
        <v>3921</v>
      </c>
      <c r="G324">
        <f ca="1">+IF(BD324="OKOK",OFFSET(b!$F$3,C324,$G$52),NA())</f>
        <v>4</v>
      </c>
      <c r="AA324">
        <f t="shared" si="44"/>
        <v>271</v>
      </c>
      <c r="AB324" s="30" t="s">
        <v>331</v>
      </c>
      <c r="AC324" s="30" t="s">
        <v>3921</v>
      </c>
      <c r="AD324">
        <f ca="1">+IF(BD324="OKOK",OFFSET(b!$F$3,AA324,$AD$52),NA())</f>
        <v>117324</v>
      </c>
      <c r="AX324" t="s">
        <v>6</v>
      </c>
      <c r="AY324" t="s">
        <v>331</v>
      </c>
      <c r="AZ324" t="s">
        <v>3921</v>
      </c>
      <c r="BA324">
        <v>4813</v>
      </c>
      <c r="BB324" s="93" t="str">
        <f t="shared" si="40"/>
        <v>OK</v>
      </c>
      <c r="BC324" t="str">
        <f t="shared" si="41"/>
        <v>OK</v>
      </c>
      <c r="BD324" t="str">
        <f t="shared" si="42"/>
        <v>OKOK</v>
      </c>
      <c r="BH324">
        <f t="shared" si="45"/>
        <v>271</v>
      </c>
      <c r="BJ324" s="30" t="s">
        <v>331</v>
      </c>
      <c r="BK324" s="30" t="s">
        <v>3921</v>
      </c>
      <c r="BL324">
        <f ca="1">+OFFSET(b!$F$3,BH324,$BL$52)</f>
        <v>4</v>
      </c>
      <c r="BQ324">
        <f t="shared" si="46"/>
        <v>271</v>
      </c>
      <c r="BR324" s="30" t="s">
        <v>331</v>
      </c>
      <c r="BS324" s="30" t="s">
        <v>3921</v>
      </c>
      <c r="BT324">
        <f ca="1">+OFFSET(b!$F$3,BQ324,$BT$52)</f>
        <v>117324</v>
      </c>
    </row>
    <row r="325" spans="3:72">
      <c r="C325">
        <f t="shared" si="43"/>
        <v>272</v>
      </c>
      <c r="E325" s="30" t="s">
        <v>317</v>
      </c>
      <c r="F325" s="30" t="s">
        <v>3922</v>
      </c>
      <c r="G325">
        <f ca="1">+IF(BD325="OKOK",OFFSET(b!$F$3,C325,$G$52),NA())</f>
        <v>4</v>
      </c>
      <c r="AA325">
        <f t="shared" si="44"/>
        <v>272</v>
      </c>
      <c r="AB325" s="30" t="s">
        <v>317</v>
      </c>
      <c r="AC325" s="30" t="s">
        <v>3922</v>
      </c>
      <c r="AD325">
        <f ca="1">+IF(BD325="OKOK",OFFSET(b!$F$3,AA325,$AD$52),NA())</f>
        <v>95442</v>
      </c>
      <c r="AX325" t="s">
        <v>6</v>
      </c>
      <c r="AY325" t="s">
        <v>317</v>
      </c>
      <c r="AZ325" t="s">
        <v>3922</v>
      </c>
      <c r="BA325">
        <v>3546</v>
      </c>
      <c r="BB325" s="93" t="str">
        <f t="shared" si="40"/>
        <v>OK</v>
      </c>
      <c r="BC325" t="str">
        <f t="shared" si="41"/>
        <v>OK</v>
      </c>
      <c r="BD325" t="str">
        <f t="shared" si="42"/>
        <v>OKOK</v>
      </c>
      <c r="BH325">
        <f t="shared" si="45"/>
        <v>272</v>
      </c>
      <c r="BJ325" s="30" t="s">
        <v>317</v>
      </c>
      <c r="BK325" s="30" t="s">
        <v>3922</v>
      </c>
      <c r="BL325">
        <f ca="1">+OFFSET(b!$F$3,BH325,$BL$52)</f>
        <v>4</v>
      </c>
      <c r="BQ325">
        <f t="shared" si="46"/>
        <v>272</v>
      </c>
      <c r="BR325" s="30" t="s">
        <v>317</v>
      </c>
      <c r="BS325" s="30" t="s">
        <v>3922</v>
      </c>
      <c r="BT325">
        <f ca="1">+OFFSET(b!$F$3,BQ325,$BT$52)</f>
        <v>95442</v>
      </c>
    </row>
    <row r="326" spans="3:72">
      <c r="C326">
        <f t="shared" si="43"/>
        <v>273</v>
      </c>
      <c r="E326" s="30" t="s">
        <v>328</v>
      </c>
      <c r="F326" s="30" t="s">
        <v>3923</v>
      </c>
      <c r="G326">
        <f ca="1">+IF(BD326="OKOK",OFFSET(b!$F$3,C326,$G$52),NA())</f>
        <v>2</v>
      </c>
      <c r="AA326">
        <f t="shared" si="44"/>
        <v>273</v>
      </c>
      <c r="AB326" s="30" t="s">
        <v>328</v>
      </c>
      <c r="AC326" s="30" t="s">
        <v>3923</v>
      </c>
      <c r="AD326">
        <f ca="1">+IF(BD326="OKOK",OFFSET(b!$F$3,AA326,$AD$52),NA())</f>
        <v>98206</v>
      </c>
      <c r="AX326" t="s">
        <v>6</v>
      </c>
      <c r="AY326" t="s">
        <v>328</v>
      </c>
      <c r="AZ326" t="s">
        <v>3923</v>
      </c>
      <c r="BA326">
        <v>5321</v>
      </c>
      <c r="BB326" s="93" t="str">
        <f t="shared" si="40"/>
        <v>OK</v>
      </c>
      <c r="BC326" t="str">
        <f t="shared" si="41"/>
        <v>OK</v>
      </c>
      <c r="BD326" t="str">
        <f t="shared" si="42"/>
        <v>OKOK</v>
      </c>
      <c r="BH326">
        <f t="shared" si="45"/>
        <v>273</v>
      </c>
      <c r="BJ326" s="30" t="s">
        <v>328</v>
      </c>
      <c r="BK326" s="30" t="s">
        <v>3923</v>
      </c>
      <c r="BL326">
        <f ca="1">+OFFSET(b!$F$3,BH326,$BL$52)</f>
        <v>2</v>
      </c>
      <c r="BQ326">
        <f t="shared" si="46"/>
        <v>273</v>
      </c>
      <c r="BR326" s="30" t="s">
        <v>328</v>
      </c>
      <c r="BS326" s="30" t="s">
        <v>3923</v>
      </c>
      <c r="BT326">
        <f ca="1">+OFFSET(b!$F$3,BQ326,$BT$52)</f>
        <v>98206</v>
      </c>
    </row>
    <row r="327" spans="3:72">
      <c r="C327">
        <f t="shared" si="43"/>
        <v>274</v>
      </c>
      <c r="E327" s="30" t="s">
        <v>315</v>
      </c>
      <c r="F327" s="30" t="s">
        <v>3924</v>
      </c>
      <c r="G327">
        <f ca="1">+IF(BD327="OKOK",OFFSET(b!$F$3,C327,$G$52),NA())</f>
        <v>2</v>
      </c>
      <c r="AA327">
        <f t="shared" si="44"/>
        <v>274</v>
      </c>
      <c r="AB327" s="30" t="s">
        <v>315</v>
      </c>
      <c r="AC327" s="30" t="s">
        <v>3924</v>
      </c>
      <c r="AD327">
        <f ca="1">+IF(BD327="OKOK",OFFSET(b!$F$3,AA327,$AD$52),NA())</f>
        <v>91170</v>
      </c>
      <c r="AX327" t="s">
        <v>6</v>
      </c>
      <c r="AY327" t="s">
        <v>315</v>
      </c>
      <c r="AZ327" t="s">
        <v>3924</v>
      </c>
      <c r="BA327">
        <v>4554</v>
      </c>
      <c r="BB327" s="93" t="str">
        <f t="shared" si="40"/>
        <v>OK</v>
      </c>
      <c r="BC327" t="str">
        <f t="shared" si="41"/>
        <v>OK</v>
      </c>
      <c r="BD327" t="str">
        <f t="shared" si="42"/>
        <v>OKOK</v>
      </c>
      <c r="BH327">
        <f t="shared" si="45"/>
        <v>274</v>
      </c>
      <c r="BJ327" s="30" t="s">
        <v>315</v>
      </c>
      <c r="BK327" s="30" t="s">
        <v>3924</v>
      </c>
      <c r="BL327">
        <f ca="1">+OFFSET(b!$F$3,BH327,$BL$52)</f>
        <v>2</v>
      </c>
      <c r="BQ327">
        <f t="shared" si="46"/>
        <v>274</v>
      </c>
      <c r="BR327" s="30" t="s">
        <v>315</v>
      </c>
      <c r="BS327" s="30" t="s">
        <v>3924</v>
      </c>
      <c r="BT327">
        <f ca="1">+OFFSET(b!$F$3,BQ327,$BT$52)</f>
        <v>91170</v>
      </c>
    </row>
    <row r="328" spans="3:72">
      <c r="C328">
        <f t="shared" si="43"/>
        <v>275</v>
      </c>
      <c r="E328" s="30" t="s">
        <v>321</v>
      </c>
      <c r="F328" s="30" t="s">
        <v>3925</v>
      </c>
      <c r="G328">
        <f ca="1">+IF(BD328="OKOK",OFFSET(b!$F$3,C328,$G$52),NA())</f>
        <v>5</v>
      </c>
      <c r="AA328">
        <f t="shared" si="44"/>
        <v>275</v>
      </c>
      <c r="AB328" s="30" t="s">
        <v>321</v>
      </c>
      <c r="AC328" s="30" t="s">
        <v>3925</v>
      </c>
      <c r="AD328">
        <f ca="1">+IF(BD328="OKOK",OFFSET(b!$F$3,AA328,$AD$52),NA())</f>
        <v>285663</v>
      </c>
      <c r="AX328" t="s">
        <v>6</v>
      </c>
      <c r="AY328" t="s">
        <v>321</v>
      </c>
      <c r="AZ328" t="s">
        <v>3925</v>
      </c>
      <c r="BA328">
        <v>19742</v>
      </c>
      <c r="BB328" s="93" t="str">
        <f t="shared" si="40"/>
        <v>OK</v>
      </c>
      <c r="BC328" t="str">
        <f t="shared" si="41"/>
        <v>OK</v>
      </c>
      <c r="BD328" t="str">
        <f t="shared" si="42"/>
        <v>OKOK</v>
      </c>
      <c r="BH328">
        <f t="shared" si="45"/>
        <v>275</v>
      </c>
      <c r="BJ328" s="30" t="s">
        <v>321</v>
      </c>
      <c r="BK328" s="30" t="s">
        <v>3925</v>
      </c>
      <c r="BL328">
        <f ca="1">+OFFSET(b!$F$3,BH328,$BL$52)</f>
        <v>5</v>
      </c>
      <c r="BQ328">
        <f t="shared" si="46"/>
        <v>275</v>
      </c>
      <c r="BR328" s="30" t="s">
        <v>321</v>
      </c>
      <c r="BS328" s="30" t="s">
        <v>3925</v>
      </c>
      <c r="BT328">
        <f ca="1">+OFFSET(b!$F$3,BQ328,$BT$52)</f>
        <v>285663</v>
      </c>
    </row>
    <row r="329" spans="3:72">
      <c r="C329">
        <f t="shared" si="43"/>
        <v>276</v>
      </c>
      <c r="E329" s="30" t="s">
        <v>322</v>
      </c>
      <c r="F329" s="30" t="s">
        <v>3926</v>
      </c>
      <c r="G329">
        <f ca="1">+IF(BD329="OKOK",OFFSET(b!$F$3,C329,$G$52),NA())</f>
        <v>1</v>
      </c>
      <c r="AA329">
        <f t="shared" si="44"/>
        <v>276</v>
      </c>
      <c r="AB329" s="30" t="s">
        <v>322</v>
      </c>
      <c r="AC329" s="30" t="s">
        <v>3926</v>
      </c>
      <c r="AD329">
        <f ca="1">+IF(BD329="OKOK",OFFSET(b!$F$3,AA329,$AD$52),NA())</f>
        <v>171150</v>
      </c>
      <c r="AX329" t="s">
        <v>6</v>
      </c>
      <c r="AY329" t="s">
        <v>322</v>
      </c>
      <c r="AZ329" t="s">
        <v>3926</v>
      </c>
      <c r="BA329">
        <v>5317</v>
      </c>
      <c r="BB329" s="93" t="str">
        <f t="shared" si="40"/>
        <v>OK</v>
      </c>
      <c r="BC329" t="str">
        <f t="shared" si="41"/>
        <v>OK</v>
      </c>
      <c r="BD329" t="str">
        <f t="shared" si="42"/>
        <v>OKOK</v>
      </c>
      <c r="BH329">
        <f t="shared" si="45"/>
        <v>276</v>
      </c>
      <c r="BJ329" s="30" t="s">
        <v>322</v>
      </c>
      <c r="BK329" s="30" t="s">
        <v>3926</v>
      </c>
      <c r="BL329">
        <f ca="1">+OFFSET(b!$F$3,BH329,$BL$52)</f>
        <v>1</v>
      </c>
      <c r="BQ329">
        <f t="shared" si="46"/>
        <v>276</v>
      </c>
      <c r="BR329" s="30" t="s">
        <v>322</v>
      </c>
      <c r="BS329" s="30" t="s">
        <v>3926</v>
      </c>
      <c r="BT329">
        <f ca="1">+OFFSET(b!$F$3,BQ329,$BT$52)</f>
        <v>171150</v>
      </c>
    </row>
    <row r="330" spans="3:72">
      <c r="C330">
        <f t="shared" si="43"/>
        <v>277</v>
      </c>
      <c r="E330" s="30" t="s">
        <v>313</v>
      </c>
      <c r="F330" s="30" t="s">
        <v>3927</v>
      </c>
      <c r="G330">
        <f ca="1">+IF(BD330="OKOK",OFFSET(b!$F$3,C330,$G$52),NA())</f>
        <v>3</v>
      </c>
      <c r="AA330">
        <f t="shared" si="44"/>
        <v>277</v>
      </c>
      <c r="AB330" s="30" t="s">
        <v>313</v>
      </c>
      <c r="AC330" s="30" t="s">
        <v>3927</v>
      </c>
      <c r="AD330">
        <f ca="1">+IF(BD330="OKOK",OFFSET(b!$F$3,AA330,$AD$52),NA())</f>
        <v>126267</v>
      </c>
      <c r="AX330" t="s">
        <v>6</v>
      </c>
      <c r="AY330" t="s">
        <v>313</v>
      </c>
      <c r="AZ330" t="s">
        <v>3927</v>
      </c>
      <c r="BA330">
        <v>8469</v>
      </c>
      <c r="BB330" s="93" t="str">
        <f t="shared" si="40"/>
        <v>OK</v>
      </c>
      <c r="BC330" t="str">
        <f t="shared" si="41"/>
        <v>OK</v>
      </c>
      <c r="BD330" t="str">
        <f t="shared" si="42"/>
        <v>OKOK</v>
      </c>
      <c r="BH330">
        <f t="shared" si="45"/>
        <v>277</v>
      </c>
      <c r="BJ330" s="30" t="s">
        <v>313</v>
      </c>
      <c r="BK330" s="30" t="s">
        <v>3927</v>
      </c>
      <c r="BL330">
        <f ca="1">+OFFSET(b!$F$3,BH330,$BL$52)</f>
        <v>3</v>
      </c>
      <c r="BQ330">
        <f t="shared" si="46"/>
        <v>277</v>
      </c>
      <c r="BR330" s="30" t="s">
        <v>313</v>
      </c>
      <c r="BS330" s="30" t="s">
        <v>3927</v>
      </c>
      <c r="BT330">
        <f ca="1">+OFFSET(b!$F$3,BQ330,$BT$52)</f>
        <v>126267</v>
      </c>
    </row>
    <row r="331" spans="3:72">
      <c r="C331">
        <f t="shared" si="43"/>
        <v>278</v>
      </c>
      <c r="E331" s="30" t="s">
        <v>334</v>
      </c>
      <c r="F331" s="30" t="s">
        <v>3420</v>
      </c>
      <c r="G331">
        <f ca="1">+IF(BD331="OKOK",OFFSET(b!$F$3,C331,$G$52),NA())</f>
        <v>27</v>
      </c>
      <c r="AA331">
        <f t="shared" si="44"/>
        <v>278</v>
      </c>
      <c r="AB331" s="30" t="s">
        <v>334</v>
      </c>
      <c r="AC331" s="30" t="s">
        <v>3420</v>
      </c>
      <c r="AD331">
        <f ca="1">+IF(BD331="OKOK",OFFSET(b!$F$3,AA331,$AD$52),NA())</f>
        <v>1016461</v>
      </c>
      <c r="AX331" t="s">
        <v>6</v>
      </c>
      <c r="AY331" t="s">
        <v>334</v>
      </c>
      <c r="AZ331" t="s">
        <v>3420</v>
      </c>
      <c r="BA331">
        <v>54507</v>
      </c>
      <c r="BB331" s="93" t="str">
        <f t="shared" si="40"/>
        <v>OK</v>
      </c>
      <c r="BC331" t="str">
        <f t="shared" si="41"/>
        <v>OK</v>
      </c>
      <c r="BD331" t="str">
        <f t="shared" si="42"/>
        <v>OKOK</v>
      </c>
      <c r="BH331">
        <f t="shared" si="45"/>
        <v>278</v>
      </c>
      <c r="BJ331" s="30" t="s">
        <v>334</v>
      </c>
      <c r="BK331" s="30" t="s">
        <v>3420</v>
      </c>
      <c r="BL331">
        <f ca="1">+OFFSET(b!$F$3,BH331,$BL$52)</f>
        <v>27</v>
      </c>
      <c r="BQ331">
        <f t="shared" si="46"/>
        <v>278</v>
      </c>
      <c r="BR331" s="30" t="s">
        <v>334</v>
      </c>
      <c r="BS331" s="30" t="s">
        <v>3420</v>
      </c>
      <c r="BT331">
        <f ca="1">+OFFSET(b!$F$3,BQ331,$BT$52)</f>
        <v>1016461</v>
      </c>
    </row>
    <row r="332" spans="3:72">
      <c r="C332">
        <f t="shared" si="43"/>
        <v>279</v>
      </c>
      <c r="E332" s="30" t="s">
        <v>333</v>
      </c>
      <c r="F332" s="30" t="s">
        <v>3418</v>
      </c>
      <c r="G332">
        <f ca="1">+IF(BD332="OKOK",OFFSET(b!$F$3,C332,$G$52),NA())</f>
        <v>25</v>
      </c>
      <c r="AA332">
        <f t="shared" si="44"/>
        <v>279</v>
      </c>
      <c r="AB332" s="30" t="s">
        <v>333</v>
      </c>
      <c r="AC332" s="30" t="s">
        <v>3418</v>
      </c>
      <c r="AD332">
        <f ca="1">+IF(BD332="OKOK",OFFSET(b!$F$3,AA332,$AD$52),NA())</f>
        <v>264417</v>
      </c>
      <c r="AX332" t="s">
        <v>6</v>
      </c>
      <c r="AY332" t="s">
        <v>333</v>
      </c>
      <c r="AZ332" t="s">
        <v>3418</v>
      </c>
      <c r="BA332">
        <v>0</v>
      </c>
      <c r="BB332" s="93" t="str">
        <f t="shared" si="40"/>
        <v>OK</v>
      </c>
      <c r="BC332" t="str">
        <f t="shared" si="41"/>
        <v>OK</v>
      </c>
      <c r="BD332" t="str">
        <f t="shared" si="42"/>
        <v>OKOK</v>
      </c>
      <c r="BH332">
        <f t="shared" si="45"/>
        <v>279</v>
      </c>
      <c r="BJ332" s="30" t="s">
        <v>333</v>
      </c>
      <c r="BK332" s="30" t="s">
        <v>3418</v>
      </c>
      <c r="BL332">
        <f ca="1">+OFFSET(b!$F$3,BH332,$BL$52)</f>
        <v>25</v>
      </c>
      <c r="BQ332">
        <f t="shared" si="46"/>
        <v>279</v>
      </c>
      <c r="BR332" s="30" t="s">
        <v>333</v>
      </c>
      <c r="BS332" s="30" t="s">
        <v>3418</v>
      </c>
      <c r="BT332">
        <f ca="1">+OFFSET(b!$F$3,BQ332,$BT$52)</f>
        <v>264417</v>
      </c>
    </row>
    <row r="333" spans="3:72">
      <c r="C333">
        <f t="shared" si="43"/>
        <v>280</v>
      </c>
      <c r="E333" s="30" t="s">
        <v>329</v>
      </c>
      <c r="F333" s="30" t="s">
        <v>3928</v>
      </c>
      <c r="G333">
        <f ca="1">+IF(BD333="OKOK",OFFSET(b!$F$3,C333,$G$52),NA())</f>
        <v>2</v>
      </c>
      <c r="AA333">
        <f t="shared" si="44"/>
        <v>280</v>
      </c>
      <c r="AB333" s="30" t="s">
        <v>329</v>
      </c>
      <c r="AC333" s="30" t="s">
        <v>3928</v>
      </c>
      <c r="AD333">
        <f ca="1">+IF(BD333="OKOK",OFFSET(b!$F$3,AA333,$AD$52),NA())</f>
        <v>96645</v>
      </c>
      <c r="AX333" t="s">
        <v>6</v>
      </c>
      <c r="AY333" t="s">
        <v>329</v>
      </c>
      <c r="AZ333" t="s">
        <v>3928</v>
      </c>
      <c r="BA333">
        <v>6107</v>
      </c>
      <c r="BB333" s="93" t="str">
        <f t="shared" si="40"/>
        <v>OK</v>
      </c>
      <c r="BC333" t="str">
        <f t="shared" si="41"/>
        <v>OK</v>
      </c>
      <c r="BD333" t="str">
        <f t="shared" si="42"/>
        <v>OKOK</v>
      </c>
      <c r="BH333">
        <f t="shared" si="45"/>
        <v>280</v>
      </c>
      <c r="BJ333" s="30" t="s">
        <v>329</v>
      </c>
      <c r="BK333" s="30" t="s">
        <v>3928</v>
      </c>
      <c r="BL333">
        <f ca="1">+OFFSET(b!$F$3,BH333,$BL$52)</f>
        <v>2</v>
      </c>
      <c r="BQ333">
        <f t="shared" si="46"/>
        <v>280</v>
      </c>
      <c r="BR333" s="30" t="s">
        <v>329</v>
      </c>
      <c r="BS333" s="30" t="s">
        <v>3928</v>
      </c>
      <c r="BT333">
        <f ca="1">+OFFSET(b!$F$3,BQ333,$BT$52)</f>
        <v>96645</v>
      </c>
    </row>
    <row r="334" spans="3:72">
      <c r="C334">
        <f t="shared" si="43"/>
        <v>281</v>
      </c>
      <c r="E334" s="30" t="s">
        <v>326</v>
      </c>
      <c r="F334" s="30" t="s">
        <v>3929</v>
      </c>
      <c r="G334">
        <f ca="1">+IF(BD334="OKOK",OFFSET(b!$F$3,C334,$G$52),NA())</f>
        <v>5</v>
      </c>
      <c r="AA334">
        <f t="shared" si="44"/>
        <v>281</v>
      </c>
      <c r="AB334" s="30" t="s">
        <v>326</v>
      </c>
      <c r="AC334" s="30" t="s">
        <v>3929</v>
      </c>
      <c r="AD334">
        <f ca="1">+IF(BD334="OKOK",OFFSET(b!$F$3,AA334,$AD$52),NA())</f>
        <v>90906</v>
      </c>
      <c r="AX334" t="s">
        <v>6</v>
      </c>
      <c r="AY334" t="s">
        <v>326</v>
      </c>
      <c r="AZ334" t="s">
        <v>3929</v>
      </c>
      <c r="BA334">
        <v>6466</v>
      </c>
      <c r="BB334" s="93" t="str">
        <f t="shared" si="40"/>
        <v>OK</v>
      </c>
      <c r="BC334" t="str">
        <f t="shared" si="41"/>
        <v>OK</v>
      </c>
      <c r="BD334" t="str">
        <f t="shared" si="42"/>
        <v>OKOK</v>
      </c>
      <c r="BH334">
        <f t="shared" si="45"/>
        <v>281</v>
      </c>
      <c r="BJ334" s="30" t="s">
        <v>326</v>
      </c>
      <c r="BK334" s="30" t="s">
        <v>3929</v>
      </c>
      <c r="BL334">
        <f ca="1">+OFFSET(b!$F$3,BH334,$BL$52)</f>
        <v>5</v>
      </c>
      <c r="BQ334">
        <f t="shared" si="46"/>
        <v>281</v>
      </c>
      <c r="BR334" s="30" t="s">
        <v>326</v>
      </c>
      <c r="BS334" s="30" t="s">
        <v>3929</v>
      </c>
      <c r="BT334">
        <f ca="1">+OFFSET(b!$F$3,BQ334,$BT$52)</f>
        <v>90906</v>
      </c>
    </row>
    <row r="335" spans="3:72">
      <c r="C335">
        <f t="shared" si="43"/>
        <v>282</v>
      </c>
      <c r="E335" s="30" t="s">
        <v>325</v>
      </c>
      <c r="F335" s="30" t="s">
        <v>3930</v>
      </c>
      <c r="G335">
        <f ca="1">+IF(BD335="OKOK",OFFSET(b!$F$3,C335,$G$52),NA())</f>
        <v>2</v>
      </c>
      <c r="AA335">
        <f t="shared" si="44"/>
        <v>282</v>
      </c>
      <c r="AB335" s="30" t="s">
        <v>325</v>
      </c>
      <c r="AC335" s="30" t="s">
        <v>3930</v>
      </c>
      <c r="AD335">
        <f ca="1">+IF(BD335="OKOK",OFFSET(b!$F$3,AA335,$AD$52),NA())</f>
        <v>71136</v>
      </c>
      <c r="AX335" t="s">
        <v>6</v>
      </c>
      <c r="AY335" t="s">
        <v>325</v>
      </c>
      <c r="AZ335" t="s">
        <v>3930</v>
      </c>
      <c r="BA335">
        <v>5325</v>
      </c>
      <c r="BB335" s="93" t="str">
        <f t="shared" si="40"/>
        <v>OK</v>
      </c>
      <c r="BC335" t="str">
        <f t="shared" si="41"/>
        <v>OK</v>
      </c>
      <c r="BD335" t="str">
        <f t="shared" si="42"/>
        <v>OKOK</v>
      </c>
      <c r="BH335">
        <f t="shared" si="45"/>
        <v>282</v>
      </c>
      <c r="BJ335" s="30" t="s">
        <v>325</v>
      </c>
      <c r="BK335" s="30" t="s">
        <v>3930</v>
      </c>
      <c r="BL335">
        <f ca="1">+OFFSET(b!$F$3,BH335,$BL$52)</f>
        <v>2</v>
      </c>
      <c r="BQ335">
        <f t="shared" si="46"/>
        <v>282</v>
      </c>
      <c r="BR335" s="30" t="s">
        <v>325</v>
      </c>
      <c r="BS335" s="30" t="s">
        <v>3930</v>
      </c>
      <c r="BT335">
        <f ca="1">+OFFSET(b!$F$3,BQ335,$BT$52)</f>
        <v>71136</v>
      </c>
    </row>
    <row r="336" spans="3:72">
      <c r="C336">
        <f t="shared" si="43"/>
        <v>283</v>
      </c>
      <c r="E336" s="30" t="s">
        <v>3010</v>
      </c>
      <c r="F336" s="30" t="s">
        <v>3931</v>
      </c>
      <c r="G336">
        <f ca="1">+IF(BD336="OKOK",OFFSET(b!$F$3,C336,$G$52),NA())</f>
        <v>4</v>
      </c>
      <c r="AA336">
        <f t="shared" si="44"/>
        <v>283</v>
      </c>
      <c r="AB336" s="30" t="s">
        <v>3010</v>
      </c>
      <c r="AC336" s="30" t="s">
        <v>3931</v>
      </c>
      <c r="AD336">
        <f ca="1">+IF(BD336="OKOK",OFFSET(b!$F$3,AA336,$AD$52),NA())</f>
        <v>554352</v>
      </c>
      <c r="AX336" t="s">
        <v>6</v>
      </c>
      <c r="AY336" t="s">
        <v>3010</v>
      </c>
      <c r="AZ336" t="s">
        <v>3931</v>
      </c>
      <c r="BA336">
        <v>0</v>
      </c>
      <c r="BB336" s="93" t="str">
        <f t="shared" si="40"/>
        <v>OK</v>
      </c>
      <c r="BC336" t="str">
        <f t="shared" si="41"/>
        <v>OK</v>
      </c>
      <c r="BD336" t="str">
        <f t="shared" si="42"/>
        <v>OKOK</v>
      </c>
      <c r="BH336">
        <f t="shared" si="45"/>
        <v>283</v>
      </c>
      <c r="BJ336" s="30" t="s">
        <v>3010</v>
      </c>
      <c r="BK336" s="30" t="s">
        <v>3931</v>
      </c>
      <c r="BL336">
        <f ca="1">+OFFSET(b!$F$3,BH336,$BL$52)</f>
        <v>4</v>
      </c>
      <c r="BQ336">
        <f t="shared" si="46"/>
        <v>283</v>
      </c>
      <c r="BR336" s="30" t="s">
        <v>3010</v>
      </c>
      <c r="BS336" s="30" t="s">
        <v>3931</v>
      </c>
      <c r="BT336">
        <f ca="1">+OFFSET(b!$F$3,BQ336,$BT$52)</f>
        <v>554352</v>
      </c>
    </row>
    <row r="337" spans="3:72">
      <c r="C337">
        <f t="shared" si="43"/>
        <v>284</v>
      </c>
      <c r="E337" s="30" t="s">
        <v>3011</v>
      </c>
      <c r="F337" s="30" t="s">
        <v>3575</v>
      </c>
      <c r="G337">
        <f ca="1">+IF(BD337="OKOK",OFFSET(b!$F$3,C337,$G$52),NA())</f>
        <v>25</v>
      </c>
      <c r="AA337">
        <f t="shared" si="44"/>
        <v>284</v>
      </c>
      <c r="AB337" s="30" t="s">
        <v>3011</v>
      </c>
      <c r="AC337" s="30" t="s">
        <v>3575</v>
      </c>
      <c r="AD337">
        <f ca="1">+IF(BD337="OKOK",OFFSET(b!$F$3,AA337,$AD$52),NA())</f>
        <v>3192641</v>
      </c>
      <c r="AX337" t="s">
        <v>6</v>
      </c>
      <c r="AY337" t="s">
        <v>3011</v>
      </c>
      <c r="AZ337" t="s">
        <v>3575</v>
      </c>
      <c r="BA337">
        <v>0</v>
      </c>
      <c r="BB337" s="93" t="str">
        <f t="shared" si="40"/>
        <v>OK</v>
      </c>
      <c r="BC337" t="str">
        <f t="shared" si="41"/>
        <v>OK</v>
      </c>
      <c r="BD337" t="str">
        <f t="shared" si="42"/>
        <v>OKOK</v>
      </c>
      <c r="BH337">
        <f t="shared" si="45"/>
        <v>284</v>
      </c>
      <c r="BJ337" s="30" t="s">
        <v>3011</v>
      </c>
      <c r="BK337" s="30" t="s">
        <v>3575</v>
      </c>
      <c r="BL337">
        <f ca="1">+OFFSET(b!$F$3,BH337,$BL$52)</f>
        <v>25</v>
      </c>
      <c r="BQ337">
        <f t="shared" si="46"/>
        <v>284</v>
      </c>
      <c r="BR337" s="30" t="s">
        <v>3011</v>
      </c>
      <c r="BS337" s="30" t="s">
        <v>3575</v>
      </c>
      <c r="BT337">
        <f ca="1">+OFFSET(b!$F$3,BQ337,$BT$52)</f>
        <v>3192641</v>
      </c>
    </row>
    <row r="338" spans="3:72">
      <c r="C338">
        <f t="shared" si="43"/>
        <v>285</v>
      </c>
      <c r="E338" s="30" t="s">
        <v>3012</v>
      </c>
      <c r="F338" s="30" t="s">
        <v>3932</v>
      </c>
      <c r="G338">
        <f ca="1">+IF(BD338="OKOK",OFFSET(b!$F$3,C338,$G$52),NA())</f>
        <v>5</v>
      </c>
      <c r="AA338">
        <f t="shared" si="44"/>
        <v>285</v>
      </c>
      <c r="AB338" s="30" t="s">
        <v>3012</v>
      </c>
      <c r="AC338" s="30" t="s">
        <v>3932</v>
      </c>
      <c r="AD338">
        <f ca="1">+IF(BD338="OKOK",OFFSET(b!$F$3,AA338,$AD$52),NA())</f>
        <v>660050</v>
      </c>
      <c r="AX338" t="s">
        <v>6</v>
      </c>
      <c r="AY338" t="s">
        <v>3012</v>
      </c>
      <c r="AZ338" t="s">
        <v>3932</v>
      </c>
      <c r="BA338">
        <v>0</v>
      </c>
      <c r="BB338" s="93" t="str">
        <f t="shared" si="40"/>
        <v>OK</v>
      </c>
      <c r="BC338" t="str">
        <f t="shared" si="41"/>
        <v>OK</v>
      </c>
      <c r="BD338" t="str">
        <f t="shared" si="42"/>
        <v>OKOK</v>
      </c>
      <c r="BH338">
        <f t="shared" si="45"/>
        <v>285</v>
      </c>
      <c r="BJ338" s="30" t="s">
        <v>3012</v>
      </c>
      <c r="BK338" s="30" t="s">
        <v>3932</v>
      </c>
      <c r="BL338">
        <f ca="1">+OFFSET(b!$F$3,BH338,$BL$52)</f>
        <v>5</v>
      </c>
      <c r="BQ338">
        <f t="shared" si="46"/>
        <v>285</v>
      </c>
      <c r="BR338" s="30" t="s">
        <v>3012</v>
      </c>
      <c r="BS338" s="30" t="s">
        <v>3932</v>
      </c>
      <c r="BT338">
        <f ca="1">+OFFSET(b!$F$3,BQ338,$BT$52)</f>
        <v>660050</v>
      </c>
    </row>
    <row r="339" spans="3:72">
      <c r="C339">
        <f t="shared" si="43"/>
        <v>286</v>
      </c>
      <c r="E339" s="30" t="s">
        <v>335</v>
      </c>
      <c r="F339" s="30" t="s">
        <v>3933</v>
      </c>
      <c r="G339" t="e">
        <f ca="1">+IF(BD339="OKOK",OFFSET(b!$F$3,C339,$G$52),NA())</f>
        <v>#N/A</v>
      </c>
      <c r="AA339">
        <f t="shared" si="44"/>
        <v>286</v>
      </c>
      <c r="AB339" s="30" t="s">
        <v>335</v>
      </c>
      <c r="AC339" s="30" t="s">
        <v>3933</v>
      </c>
      <c r="AD339" t="e">
        <f ca="1">+IF(BD339="OKOK",OFFSET(b!$F$3,AA339,$AD$52),NA())</f>
        <v>#N/A</v>
      </c>
      <c r="AX339" t="s">
        <v>7</v>
      </c>
      <c r="AY339" t="s">
        <v>335</v>
      </c>
      <c r="AZ339" t="s">
        <v>3933</v>
      </c>
      <c r="BA339">
        <v>267887</v>
      </c>
      <c r="BB339" s="93" t="str">
        <f t="shared" si="40"/>
        <v>NG</v>
      </c>
      <c r="BC339" t="str">
        <f t="shared" si="41"/>
        <v>OK</v>
      </c>
      <c r="BD339" t="str">
        <f t="shared" si="42"/>
        <v>NGOK</v>
      </c>
      <c r="BH339">
        <f t="shared" si="45"/>
        <v>286</v>
      </c>
      <c r="BJ339" s="30" t="s">
        <v>335</v>
      </c>
      <c r="BK339" s="30" t="s">
        <v>3933</v>
      </c>
      <c r="BL339">
        <f ca="1">+OFFSET(b!$F$3,BH339,$BL$52)</f>
        <v>117</v>
      </c>
      <c r="BQ339">
        <f t="shared" si="46"/>
        <v>286</v>
      </c>
      <c r="BR339" s="30" t="s">
        <v>335</v>
      </c>
      <c r="BS339" s="30" t="s">
        <v>3933</v>
      </c>
      <c r="BT339">
        <f ca="1">+OFFSET(b!$F$3,BQ339,$BT$52)</f>
        <v>4792943</v>
      </c>
    </row>
    <row r="340" spans="3:72">
      <c r="C340">
        <f t="shared" si="43"/>
        <v>287</v>
      </c>
      <c r="E340" s="30" t="s">
        <v>336</v>
      </c>
      <c r="F340" s="30" t="s">
        <v>3934</v>
      </c>
      <c r="G340">
        <f ca="1">+IF(BD340="OKOK",OFFSET(b!$F$3,C340,$G$52),NA())</f>
        <v>81</v>
      </c>
      <c r="AA340">
        <f t="shared" si="44"/>
        <v>287</v>
      </c>
      <c r="AB340" s="30" t="s">
        <v>336</v>
      </c>
      <c r="AC340" s="30" t="s">
        <v>3934</v>
      </c>
      <c r="AD340">
        <f ca="1">+IF(BD340="OKOK",OFFSET(b!$F$3,AA340,$AD$52),NA())</f>
        <v>2961536</v>
      </c>
      <c r="AX340" t="s">
        <v>7</v>
      </c>
      <c r="AY340" t="s">
        <v>336</v>
      </c>
      <c r="AZ340" t="s">
        <v>3934</v>
      </c>
      <c r="BA340">
        <v>175681</v>
      </c>
      <c r="BB340" s="93" t="str">
        <f t="shared" si="40"/>
        <v>OK</v>
      </c>
      <c r="BC340" t="str">
        <f t="shared" si="41"/>
        <v>OK</v>
      </c>
      <c r="BD340" t="str">
        <f t="shared" si="42"/>
        <v>OKOK</v>
      </c>
      <c r="BH340">
        <f t="shared" si="45"/>
        <v>287</v>
      </c>
      <c r="BJ340" s="30" t="s">
        <v>336</v>
      </c>
      <c r="BK340" s="30" t="s">
        <v>3934</v>
      </c>
      <c r="BL340">
        <f ca="1">+OFFSET(b!$F$3,BH340,$BL$52)</f>
        <v>81</v>
      </c>
      <c r="BQ340">
        <f t="shared" si="46"/>
        <v>287</v>
      </c>
      <c r="BR340" s="30" t="s">
        <v>336</v>
      </c>
      <c r="BS340" s="30" t="s">
        <v>3934</v>
      </c>
      <c r="BT340">
        <f ca="1">+OFFSET(b!$F$3,BQ340,$BT$52)</f>
        <v>2961536</v>
      </c>
    </row>
    <row r="341" spans="3:72">
      <c r="C341">
        <f t="shared" si="43"/>
        <v>288</v>
      </c>
      <c r="E341" s="30" t="s">
        <v>345</v>
      </c>
      <c r="F341" s="30" t="s">
        <v>3935</v>
      </c>
      <c r="G341">
        <f ca="1">+IF(BD341="OKOK",OFFSET(b!$F$3,C341,$G$52),NA())</f>
        <v>20</v>
      </c>
      <c r="AA341">
        <f t="shared" si="44"/>
        <v>288</v>
      </c>
      <c r="AB341" s="30" t="s">
        <v>345</v>
      </c>
      <c r="AC341" s="30" t="s">
        <v>3935</v>
      </c>
      <c r="AD341">
        <f ca="1">+IF(BD341="OKOK",OFFSET(b!$F$3,AA341,$AD$52),NA())</f>
        <v>874793</v>
      </c>
      <c r="AX341" t="s">
        <v>7</v>
      </c>
      <c r="AY341" t="s">
        <v>345</v>
      </c>
      <c r="AZ341" t="s">
        <v>3935</v>
      </c>
      <c r="BA341">
        <v>37682</v>
      </c>
      <c r="BB341" s="93" t="str">
        <f t="shared" si="40"/>
        <v>OK</v>
      </c>
      <c r="BC341" t="str">
        <f t="shared" si="41"/>
        <v>OK</v>
      </c>
      <c r="BD341" t="str">
        <f t="shared" si="42"/>
        <v>OKOK</v>
      </c>
      <c r="BH341">
        <f t="shared" si="45"/>
        <v>288</v>
      </c>
      <c r="BJ341" s="30" t="s">
        <v>345</v>
      </c>
      <c r="BK341" s="30" t="s">
        <v>3935</v>
      </c>
      <c r="BL341">
        <f ca="1">+OFFSET(b!$F$3,BH341,$BL$52)</f>
        <v>20</v>
      </c>
      <c r="BQ341">
        <f t="shared" si="46"/>
        <v>288</v>
      </c>
      <c r="BR341" s="30" t="s">
        <v>345</v>
      </c>
      <c r="BS341" s="30" t="s">
        <v>3935</v>
      </c>
      <c r="BT341">
        <f ca="1">+OFFSET(b!$F$3,BQ341,$BT$52)</f>
        <v>874793</v>
      </c>
    </row>
    <row r="342" spans="3:72">
      <c r="C342">
        <f t="shared" si="43"/>
        <v>289</v>
      </c>
      <c r="E342" s="30" t="s">
        <v>348</v>
      </c>
      <c r="F342" s="30" t="s">
        <v>2963</v>
      </c>
      <c r="G342">
        <f ca="1">+IF(BD342="OKOK",OFFSET(b!$F$3,C342,$G$52),NA())</f>
        <v>53</v>
      </c>
      <c r="AA342">
        <f t="shared" si="44"/>
        <v>289</v>
      </c>
      <c r="AB342" s="30" t="s">
        <v>348</v>
      </c>
      <c r="AC342" s="30" t="s">
        <v>2963</v>
      </c>
      <c r="AD342">
        <f ca="1">+IF(BD342="OKOK",OFFSET(b!$F$3,AA342,$AD$52),NA())</f>
        <v>3059719</v>
      </c>
      <c r="AX342" t="s">
        <v>7</v>
      </c>
      <c r="AY342" t="s">
        <v>348</v>
      </c>
      <c r="AZ342" t="s">
        <v>2963</v>
      </c>
      <c r="BA342">
        <v>151311</v>
      </c>
      <c r="BB342" s="93" t="str">
        <f t="shared" si="40"/>
        <v>OK</v>
      </c>
      <c r="BC342" t="str">
        <f t="shared" si="41"/>
        <v>OK</v>
      </c>
      <c r="BD342" t="str">
        <f t="shared" si="42"/>
        <v>OKOK</v>
      </c>
      <c r="BH342">
        <f t="shared" si="45"/>
        <v>289</v>
      </c>
      <c r="BJ342" s="30" t="s">
        <v>348</v>
      </c>
      <c r="BK342" s="30" t="s">
        <v>2963</v>
      </c>
      <c r="BL342">
        <f ca="1">+OFFSET(b!$F$3,BH342,$BL$52)</f>
        <v>53</v>
      </c>
      <c r="BQ342">
        <f t="shared" si="46"/>
        <v>289</v>
      </c>
      <c r="BR342" s="30" t="s">
        <v>348</v>
      </c>
      <c r="BS342" s="30" t="s">
        <v>2963</v>
      </c>
      <c r="BT342">
        <f ca="1">+OFFSET(b!$F$3,BQ342,$BT$52)</f>
        <v>3059719</v>
      </c>
    </row>
    <row r="343" spans="3:72">
      <c r="C343">
        <f t="shared" si="43"/>
        <v>290</v>
      </c>
      <c r="E343" s="30" t="s">
        <v>337</v>
      </c>
      <c r="F343" s="30" t="s">
        <v>3523</v>
      </c>
      <c r="G343">
        <f ca="1">+IF(BD343="OKOK",OFFSET(b!$F$3,C343,$G$52),NA())</f>
        <v>23</v>
      </c>
      <c r="AA343">
        <f t="shared" si="44"/>
        <v>290</v>
      </c>
      <c r="AB343" s="30" t="s">
        <v>337</v>
      </c>
      <c r="AC343" s="30" t="s">
        <v>3523</v>
      </c>
      <c r="AD343">
        <f ca="1">+IF(BD343="OKOK",OFFSET(b!$F$3,AA343,$AD$52),NA())</f>
        <v>3142701</v>
      </c>
      <c r="AX343" t="s">
        <v>7</v>
      </c>
      <c r="AY343" t="s">
        <v>337</v>
      </c>
      <c r="AZ343" t="s">
        <v>3523</v>
      </c>
      <c r="BA343">
        <v>135040</v>
      </c>
      <c r="BB343" s="93" t="str">
        <f t="shared" si="40"/>
        <v>OK</v>
      </c>
      <c r="BC343" t="str">
        <f t="shared" si="41"/>
        <v>OK</v>
      </c>
      <c r="BD343" t="str">
        <f t="shared" si="42"/>
        <v>OKOK</v>
      </c>
      <c r="BH343">
        <f t="shared" si="45"/>
        <v>290</v>
      </c>
      <c r="BJ343" s="30" t="s">
        <v>337</v>
      </c>
      <c r="BK343" s="30" t="s">
        <v>3523</v>
      </c>
      <c r="BL343">
        <f ca="1">+OFFSET(b!$F$3,BH343,$BL$52)</f>
        <v>23</v>
      </c>
      <c r="BQ343">
        <f t="shared" si="46"/>
        <v>290</v>
      </c>
      <c r="BR343" s="30" t="s">
        <v>337</v>
      </c>
      <c r="BS343" s="30" t="s">
        <v>3523</v>
      </c>
      <c r="BT343">
        <f ca="1">+OFFSET(b!$F$3,BQ343,$BT$52)</f>
        <v>3142701</v>
      </c>
    </row>
    <row r="344" spans="3:72">
      <c r="C344">
        <f t="shared" si="43"/>
        <v>291</v>
      </c>
      <c r="E344" s="30" t="s">
        <v>369</v>
      </c>
      <c r="F344" s="30" t="s">
        <v>3524</v>
      </c>
      <c r="G344">
        <f ca="1">+IF(BD344="OKOK",OFFSET(b!$F$3,C344,$G$52),NA())</f>
        <v>4</v>
      </c>
      <c r="AA344">
        <f t="shared" si="44"/>
        <v>291</v>
      </c>
      <c r="AB344" s="30" t="s">
        <v>369</v>
      </c>
      <c r="AC344" s="30" t="s">
        <v>3524</v>
      </c>
      <c r="AD344">
        <f ca="1">+IF(BD344="OKOK",OFFSET(b!$F$3,AA344,$AD$52),NA())</f>
        <v>936463</v>
      </c>
      <c r="AX344" t="s">
        <v>7</v>
      </c>
      <c r="AY344" t="s">
        <v>369</v>
      </c>
      <c r="AZ344" t="s">
        <v>3524</v>
      </c>
      <c r="BA344">
        <v>40947</v>
      </c>
      <c r="BB344" s="93" t="str">
        <f t="shared" si="40"/>
        <v>OK</v>
      </c>
      <c r="BC344" t="str">
        <f t="shared" si="41"/>
        <v>OK</v>
      </c>
      <c r="BD344" t="str">
        <f t="shared" si="42"/>
        <v>OKOK</v>
      </c>
      <c r="BH344">
        <f t="shared" si="45"/>
        <v>291</v>
      </c>
      <c r="BJ344" s="30" t="s">
        <v>369</v>
      </c>
      <c r="BK344" s="30" t="s">
        <v>3524</v>
      </c>
      <c r="BL344">
        <f ca="1">+OFFSET(b!$F$3,BH344,$BL$52)</f>
        <v>4</v>
      </c>
      <c r="BQ344">
        <f t="shared" si="46"/>
        <v>291</v>
      </c>
      <c r="BR344" s="30" t="s">
        <v>369</v>
      </c>
      <c r="BS344" s="30" t="s">
        <v>3524</v>
      </c>
      <c r="BT344">
        <f ca="1">+OFFSET(b!$F$3,BQ344,$BT$52)</f>
        <v>936463</v>
      </c>
    </row>
    <row r="345" spans="3:72">
      <c r="C345">
        <f t="shared" si="43"/>
        <v>292</v>
      </c>
      <c r="E345" s="30" t="s">
        <v>338</v>
      </c>
      <c r="F345" s="30" t="s">
        <v>2971</v>
      </c>
      <c r="G345">
        <f ca="1">+IF(BD345="OKOK",OFFSET(b!$F$3,C345,$G$52),NA())</f>
        <v>20</v>
      </c>
      <c r="AA345">
        <f t="shared" si="44"/>
        <v>292</v>
      </c>
      <c r="AB345" s="30" t="s">
        <v>338</v>
      </c>
      <c r="AC345" s="30" t="s">
        <v>2971</v>
      </c>
      <c r="AD345">
        <f ca="1">+IF(BD345="OKOK",OFFSET(b!$F$3,AA345,$AD$52),NA())</f>
        <v>2264581</v>
      </c>
      <c r="AX345" t="s">
        <v>7</v>
      </c>
      <c r="AY345" t="s">
        <v>338</v>
      </c>
      <c r="AZ345" t="s">
        <v>2971</v>
      </c>
      <c r="BA345">
        <v>139732</v>
      </c>
      <c r="BB345" s="93" t="str">
        <f t="shared" si="40"/>
        <v>OK</v>
      </c>
      <c r="BC345" t="str">
        <f t="shared" si="41"/>
        <v>OK</v>
      </c>
      <c r="BD345" t="str">
        <f t="shared" si="42"/>
        <v>OKOK</v>
      </c>
      <c r="BH345">
        <f t="shared" si="45"/>
        <v>292</v>
      </c>
      <c r="BJ345" s="30" t="s">
        <v>338</v>
      </c>
      <c r="BK345" s="30" t="s">
        <v>2971</v>
      </c>
      <c r="BL345">
        <f ca="1">+OFFSET(b!$F$3,BH345,$BL$52)</f>
        <v>20</v>
      </c>
      <c r="BQ345">
        <f t="shared" si="46"/>
        <v>292</v>
      </c>
      <c r="BR345" s="30" t="s">
        <v>338</v>
      </c>
      <c r="BS345" s="30" t="s">
        <v>2971</v>
      </c>
      <c r="BT345">
        <f ca="1">+OFFSET(b!$F$3,BQ345,$BT$52)</f>
        <v>2264581</v>
      </c>
    </row>
    <row r="346" spans="3:72">
      <c r="C346">
        <f t="shared" si="43"/>
        <v>293</v>
      </c>
      <c r="E346" s="30" t="s">
        <v>349</v>
      </c>
      <c r="F346" s="30" t="s">
        <v>3936</v>
      </c>
      <c r="G346">
        <f ca="1">+IF(BD346="OKOK",OFFSET(b!$F$3,C346,$G$52),NA())</f>
        <v>6</v>
      </c>
      <c r="AA346">
        <f t="shared" si="44"/>
        <v>293</v>
      </c>
      <c r="AB346" s="30" t="s">
        <v>349</v>
      </c>
      <c r="AC346" s="30" t="s">
        <v>3936</v>
      </c>
      <c r="AD346">
        <f ca="1">+IF(BD346="OKOK",OFFSET(b!$F$3,AA346,$AD$52),NA())</f>
        <v>573695</v>
      </c>
      <c r="AX346" t="s">
        <v>7</v>
      </c>
      <c r="AY346" t="s">
        <v>349</v>
      </c>
      <c r="AZ346" t="s">
        <v>3936</v>
      </c>
      <c r="BA346">
        <v>27152</v>
      </c>
      <c r="BB346" s="93" t="str">
        <f t="shared" si="40"/>
        <v>OK</v>
      </c>
      <c r="BC346" t="str">
        <f t="shared" si="41"/>
        <v>OK</v>
      </c>
      <c r="BD346" t="str">
        <f t="shared" si="42"/>
        <v>OKOK</v>
      </c>
      <c r="BH346">
        <f t="shared" si="45"/>
        <v>293</v>
      </c>
      <c r="BJ346" s="30" t="s">
        <v>349</v>
      </c>
      <c r="BK346" s="30" t="s">
        <v>3936</v>
      </c>
      <c r="BL346">
        <f ca="1">+OFFSET(b!$F$3,BH346,$BL$52)</f>
        <v>6</v>
      </c>
      <c r="BQ346">
        <f t="shared" si="46"/>
        <v>293</v>
      </c>
      <c r="BR346" s="30" t="s">
        <v>349</v>
      </c>
      <c r="BS346" s="30" t="s">
        <v>3936</v>
      </c>
      <c r="BT346">
        <f ca="1">+OFFSET(b!$F$3,BQ346,$BT$52)</f>
        <v>573695</v>
      </c>
    </row>
    <row r="347" spans="3:72">
      <c r="C347">
        <f t="shared" si="43"/>
        <v>294</v>
      </c>
      <c r="E347" s="30" t="s">
        <v>340</v>
      </c>
      <c r="F347" s="30" t="s">
        <v>3937</v>
      </c>
      <c r="G347">
        <f ca="1">+IF(BD347="OKOK",OFFSET(b!$F$3,C347,$G$52),NA())</f>
        <v>11</v>
      </c>
      <c r="AA347">
        <f t="shared" si="44"/>
        <v>294</v>
      </c>
      <c r="AB347" s="30" t="s">
        <v>340</v>
      </c>
      <c r="AC347" s="30" t="s">
        <v>3937</v>
      </c>
      <c r="AD347">
        <f ca="1">+IF(BD347="OKOK",OFFSET(b!$F$3,AA347,$AD$52),NA())</f>
        <v>980292</v>
      </c>
      <c r="AX347" t="s">
        <v>7</v>
      </c>
      <c r="AY347" t="s">
        <v>340</v>
      </c>
      <c r="AZ347" t="s">
        <v>3937</v>
      </c>
      <c r="BA347">
        <v>50629</v>
      </c>
      <c r="BB347" s="93" t="str">
        <f t="shared" si="40"/>
        <v>OK</v>
      </c>
      <c r="BC347" t="str">
        <f t="shared" si="41"/>
        <v>OK</v>
      </c>
      <c r="BD347" t="str">
        <f t="shared" si="42"/>
        <v>OKOK</v>
      </c>
      <c r="BH347">
        <f t="shared" si="45"/>
        <v>294</v>
      </c>
      <c r="BJ347" s="30" t="s">
        <v>340</v>
      </c>
      <c r="BK347" s="30" t="s">
        <v>3937</v>
      </c>
      <c r="BL347">
        <f ca="1">+OFFSET(b!$F$3,BH347,$BL$52)</f>
        <v>11</v>
      </c>
      <c r="BQ347">
        <f t="shared" si="46"/>
        <v>294</v>
      </c>
      <c r="BR347" s="30" t="s">
        <v>340</v>
      </c>
      <c r="BS347" s="30" t="s">
        <v>3937</v>
      </c>
      <c r="BT347">
        <f ca="1">+OFFSET(b!$F$3,BQ347,$BT$52)</f>
        <v>980292</v>
      </c>
    </row>
    <row r="348" spans="3:72">
      <c r="C348">
        <f t="shared" si="43"/>
        <v>295</v>
      </c>
      <c r="E348" s="30" t="s">
        <v>374</v>
      </c>
      <c r="F348" s="30" t="s">
        <v>3410</v>
      </c>
      <c r="G348" t="e">
        <f ca="1">+IF(BD348="OKOK",OFFSET(b!$F$3,C348,$G$52),NA())</f>
        <v>#N/A</v>
      </c>
      <c r="AA348">
        <f t="shared" si="44"/>
        <v>295</v>
      </c>
      <c r="AB348" s="30" t="s">
        <v>374</v>
      </c>
      <c r="AC348" s="30" t="s">
        <v>3410</v>
      </c>
      <c r="AD348" t="e">
        <f ca="1">+IF(BD348="OKOK",OFFSET(b!$F$3,AA348,$AD$52),NA())</f>
        <v>#N/A</v>
      </c>
      <c r="AX348" t="s">
        <v>7</v>
      </c>
      <c r="AY348" t="s">
        <v>374</v>
      </c>
      <c r="AZ348" t="s">
        <v>3410</v>
      </c>
      <c r="BA348">
        <v>255407</v>
      </c>
      <c r="BB348" s="93" t="str">
        <f t="shared" si="40"/>
        <v>NG</v>
      </c>
      <c r="BC348" t="str">
        <f t="shared" si="41"/>
        <v>OK</v>
      </c>
      <c r="BD348" t="str">
        <f t="shared" si="42"/>
        <v>NGOK</v>
      </c>
      <c r="BH348">
        <f t="shared" si="45"/>
        <v>295</v>
      </c>
      <c r="BJ348" s="30" t="s">
        <v>374</v>
      </c>
      <c r="BK348" s="30" t="s">
        <v>3410</v>
      </c>
      <c r="BL348">
        <f ca="1">+OFFSET(b!$F$3,BH348,$BL$52)</f>
        <v>67</v>
      </c>
      <c r="BQ348">
        <f t="shared" si="46"/>
        <v>295</v>
      </c>
      <c r="BR348" s="30" t="s">
        <v>374</v>
      </c>
      <c r="BS348" s="30" t="s">
        <v>3410</v>
      </c>
      <c r="BT348">
        <f ca="1">+OFFSET(b!$F$3,BQ348,$BT$52)</f>
        <v>4805863</v>
      </c>
    </row>
    <row r="349" spans="3:72">
      <c r="C349">
        <f t="shared" si="43"/>
        <v>296</v>
      </c>
      <c r="E349" s="30" t="s">
        <v>375</v>
      </c>
      <c r="F349" s="30" t="s">
        <v>3938</v>
      </c>
      <c r="G349">
        <f ca="1">+IF(BD349="OKOK",OFFSET(b!$F$3,C349,$G$52),NA())</f>
        <v>26</v>
      </c>
      <c r="AA349">
        <f t="shared" si="44"/>
        <v>296</v>
      </c>
      <c r="AB349" s="30" t="s">
        <v>375</v>
      </c>
      <c r="AC349" s="30" t="s">
        <v>3938</v>
      </c>
      <c r="AD349">
        <f ca="1">+IF(BD349="OKOK",OFFSET(b!$F$3,AA349,$AD$52),NA())</f>
        <v>1394552</v>
      </c>
      <c r="AX349" t="s">
        <v>7</v>
      </c>
      <c r="AY349" t="s">
        <v>375</v>
      </c>
      <c r="AZ349" t="s">
        <v>3938</v>
      </c>
      <c r="BA349">
        <v>52631</v>
      </c>
      <c r="BB349" s="93" t="str">
        <f t="shared" si="40"/>
        <v>OK</v>
      </c>
      <c r="BC349" t="str">
        <f t="shared" si="41"/>
        <v>OK</v>
      </c>
      <c r="BD349" t="str">
        <f t="shared" si="42"/>
        <v>OKOK</v>
      </c>
      <c r="BH349">
        <f t="shared" si="45"/>
        <v>296</v>
      </c>
      <c r="BJ349" s="30" t="s">
        <v>375</v>
      </c>
      <c r="BK349" s="30" t="s">
        <v>3938</v>
      </c>
      <c r="BL349">
        <f ca="1">+OFFSET(b!$F$3,BH349,$BL$52)</f>
        <v>26</v>
      </c>
      <c r="BQ349">
        <f t="shared" si="46"/>
        <v>296</v>
      </c>
      <c r="BR349" s="30" t="s">
        <v>375</v>
      </c>
      <c r="BS349" s="30" t="s">
        <v>3938</v>
      </c>
      <c r="BT349">
        <f ca="1">+OFFSET(b!$F$3,BQ349,$BT$52)</f>
        <v>1394552</v>
      </c>
    </row>
    <row r="350" spans="3:72">
      <c r="C350">
        <f t="shared" si="43"/>
        <v>297</v>
      </c>
      <c r="E350" s="30" t="s">
        <v>364</v>
      </c>
      <c r="F350" s="30" t="s">
        <v>3939</v>
      </c>
      <c r="G350">
        <f ca="1">+IF(BD350="OKOK",OFFSET(b!$F$3,C350,$G$52),NA())</f>
        <v>8</v>
      </c>
      <c r="AA350">
        <f t="shared" si="44"/>
        <v>297</v>
      </c>
      <c r="AB350" s="30" t="s">
        <v>364</v>
      </c>
      <c r="AC350" s="30" t="s">
        <v>3939</v>
      </c>
      <c r="AD350">
        <f ca="1">+IF(BD350="OKOK",OFFSET(b!$F$3,AA350,$AD$52),NA())</f>
        <v>441663</v>
      </c>
      <c r="AX350" t="s">
        <v>7</v>
      </c>
      <c r="AY350" t="s">
        <v>364</v>
      </c>
      <c r="AZ350" t="s">
        <v>3939</v>
      </c>
      <c r="BA350">
        <v>16073</v>
      </c>
      <c r="BB350" s="93" t="str">
        <f t="shared" si="40"/>
        <v>OK</v>
      </c>
      <c r="BC350" t="str">
        <f t="shared" si="41"/>
        <v>OK</v>
      </c>
      <c r="BD350" t="str">
        <f t="shared" si="42"/>
        <v>OKOK</v>
      </c>
      <c r="BH350">
        <f t="shared" si="45"/>
        <v>297</v>
      </c>
      <c r="BJ350" s="30" t="s">
        <v>364</v>
      </c>
      <c r="BK350" s="30" t="s">
        <v>3939</v>
      </c>
      <c r="BL350">
        <f ca="1">+OFFSET(b!$F$3,BH350,$BL$52)</f>
        <v>8</v>
      </c>
      <c r="BQ350">
        <f t="shared" si="46"/>
        <v>297</v>
      </c>
      <c r="BR350" s="30" t="s">
        <v>364</v>
      </c>
      <c r="BS350" s="30" t="s">
        <v>3939</v>
      </c>
      <c r="BT350">
        <f ca="1">+OFFSET(b!$F$3,BQ350,$BT$52)</f>
        <v>441663</v>
      </c>
    </row>
    <row r="351" spans="3:72">
      <c r="C351">
        <f t="shared" si="43"/>
        <v>298</v>
      </c>
      <c r="E351" s="30" t="s">
        <v>367</v>
      </c>
      <c r="F351" s="30" t="s">
        <v>3940</v>
      </c>
      <c r="G351">
        <f ca="1">+IF(BD351="OKOK",OFFSET(b!$F$3,C351,$G$52),NA())</f>
        <v>14</v>
      </c>
      <c r="AA351">
        <f t="shared" si="44"/>
        <v>298</v>
      </c>
      <c r="AB351" s="30" t="s">
        <v>367</v>
      </c>
      <c r="AC351" s="30" t="s">
        <v>3940</v>
      </c>
      <c r="AD351">
        <f ca="1">+IF(BD351="OKOK",OFFSET(b!$F$3,AA351,$AD$52),NA())</f>
        <v>396636</v>
      </c>
      <c r="AX351" t="s">
        <v>7</v>
      </c>
      <c r="AY351" t="s">
        <v>367</v>
      </c>
      <c r="AZ351" t="s">
        <v>3940</v>
      </c>
      <c r="BA351">
        <v>16232</v>
      </c>
      <c r="BB351" s="93" t="str">
        <f t="shared" si="40"/>
        <v>OK</v>
      </c>
      <c r="BC351" t="str">
        <f t="shared" si="41"/>
        <v>OK</v>
      </c>
      <c r="BD351" t="str">
        <f t="shared" si="42"/>
        <v>OKOK</v>
      </c>
      <c r="BH351">
        <f t="shared" si="45"/>
        <v>298</v>
      </c>
      <c r="BJ351" s="30" t="s">
        <v>367</v>
      </c>
      <c r="BK351" s="30" t="s">
        <v>3940</v>
      </c>
      <c r="BL351">
        <f ca="1">+OFFSET(b!$F$3,BH351,$BL$52)</f>
        <v>14</v>
      </c>
      <c r="BQ351">
        <f t="shared" si="46"/>
        <v>298</v>
      </c>
      <c r="BR351" s="30" t="s">
        <v>367</v>
      </c>
      <c r="BS351" s="30" t="s">
        <v>3940</v>
      </c>
      <c r="BT351">
        <f ca="1">+OFFSET(b!$F$3,BQ351,$BT$52)</f>
        <v>396636</v>
      </c>
    </row>
    <row r="352" spans="3:72">
      <c r="C352">
        <f t="shared" si="43"/>
        <v>299</v>
      </c>
      <c r="E352" s="30" t="s">
        <v>344</v>
      </c>
      <c r="F352" s="30" t="s">
        <v>3941</v>
      </c>
      <c r="G352">
        <f ca="1">+IF(BD352="OKOK",OFFSET(b!$F$3,C352,$G$52),NA())</f>
        <v>8</v>
      </c>
      <c r="AA352">
        <f t="shared" si="44"/>
        <v>299</v>
      </c>
      <c r="AB352" s="30" t="s">
        <v>344</v>
      </c>
      <c r="AC352" s="30" t="s">
        <v>3941</v>
      </c>
      <c r="AD352">
        <f ca="1">+IF(BD352="OKOK",OFFSET(b!$F$3,AA352,$AD$52),NA())</f>
        <v>591705</v>
      </c>
      <c r="AX352" t="s">
        <v>7</v>
      </c>
      <c r="AY352" t="s">
        <v>344</v>
      </c>
      <c r="AZ352" t="s">
        <v>3941</v>
      </c>
      <c r="BA352">
        <v>27299</v>
      </c>
      <c r="BB352" s="93" t="str">
        <f t="shared" si="40"/>
        <v>OK</v>
      </c>
      <c r="BC352" t="str">
        <f t="shared" si="41"/>
        <v>OK</v>
      </c>
      <c r="BD352" t="str">
        <f t="shared" si="42"/>
        <v>OKOK</v>
      </c>
      <c r="BH352">
        <f t="shared" si="45"/>
        <v>299</v>
      </c>
      <c r="BJ352" s="30" t="s">
        <v>344</v>
      </c>
      <c r="BK352" s="30" t="s">
        <v>3941</v>
      </c>
      <c r="BL352">
        <f ca="1">+OFFSET(b!$F$3,BH352,$BL$52)</f>
        <v>8</v>
      </c>
      <c r="BQ352">
        <f t="shared" si="46"/>
        <v>299</v>
      </c>
      <c r="BR352" s="30" t="s">
        <v>344</v>
      </c>
      <c r="BS352" s="30" t="s">
        <v>3941</v>
      </c>
      <c r="BT352">
        <f ca="1">+OFFSET(b!$F$3,BQ352,$BT$52)</f>
        <v>591705</v>
      </c>
    </row>
    <row r="353" spans="3:72">
      <c r="C353">
        <f t="shared" si="43"/>
        <v>300</v>
      </c>
      <c r="E353" s="30" t="s">
        <v>351</v>
      </c>
      <c r="F353" s="30" t="s">
        <v>3942</v>
      </c>
      <c r="G353">
        <f ca="1">+IF(BD353="OKOK",OFFSET(b!$F$3,C353,$G$52),NA())</f>
        <v>15</v>
      </c>
      <c r="AA353">
        <f t="shared" si="44"/>
        <v>300</v>
      </c>
      <c r="AB353" s="30" t="s">
        <v>351</v>
      </c>
      <c r="AC353" s="30" t="s">
        <v>3942</v>
      </c>
      <c r="AD353">
        <f ca="1">+IF(BD353="OKOK",OFFSET(b!$F$3,AA353,$AD$52),NA())</f>
        <v>970216</v>
      </c>
      <c r="AX353" t="s">
        <v>7</v>
      </c>
      <c r="AY353" t="s">
        <v>351</v>
      </c>
      <c r="AZ353" t="s">
        <v>3942</v>
      </c>
      <c r="BA353">
        <v>39655</v>
      </c>
      <c r="BB353" s="93" t="str">
        <f t="shared" si="40"/>
        <v>OK</v>
      </c>
      <c r="BC353" t="str">
        <f t="shared" si="41"/>
        <v>OK</v>
      </c>
      <c r="BD353" t="str">
        <f t="shared" si="42"/>
        <v>OKOK</v>
      </c>
      <c r="BH353">
        <f t="shared" si="45"/>
        <v>300</v>
      </c>
      <c r="BJ353" s="30" t="s">
        <v>351</v>
      </c>
      <c r="BK353" s="30" t="s">
        <v>3942</v>
      </c>
      <c r="BL353">
        <f ca="1">+OFFSET(b!$F$3,BH353,$BL$52)</f>
        <v>15</v>
      </c>
      <c r="BQ353">
        <f t="shared" si="46"/>
        <v>300</v>
      </c>
      <c r="BR353" s="30" t="s">
        <v>351</v>
      </c>
      <c r="BS353" s="30" t="s">
        <v>3942</v>
      </c>
      <c r="BT353">
        <f ca="1">+OFFSET(b!$F$3,BQ353,$BT$52)</f>
        <v>970216</v>
      </c>
    </row>
    <row r="354" spans="3:72">
      <c r="C354">
        <f t="shared" si="43"/>
        <v>301</v>
      </c>
      <c r="E354" s="30" t="s">
        <v>3013</v>
      </c>
      <c r="F354" s="30" t="s">
        <v>3943</v>
      </c>
      <c r="G354">
        <f ca="1">+IF(BD354="OKOK",OFFSET(b!$F$3,C354,$G$52),NA())</f>
        <v>7</v>
      </c>
      <c r="AA354">
        <f t="shared" si="44"/>
        <v>301</v>
      </c>
      <c r="AB354" s="30" t="s">
        <v>3013</v>
      </c>
      <c r="AC354" s="30" t="s">
        <v>3943</v>
      </c>
      <c r="AD354">
        <f ca="1">+IF(BD354="OKOK",OFFSET(b!$F$3,AA354,$AD$52),NA())</f>
        <v>1298834</v>
      </c>
      <c r="AX354" t="s">
        <v>7</v>
      </c>
      <c r="AY354" t="s">
        <v>3013</v>
      </c>
      <c r="AZ354" t="s">
        <v>3943</v>
      </c>
      <c r="BA354">
        <v>42685</v>
      </c>
      <c r="BB354" s="93" t="str">
        <f t="shared" si="40"/>
        <v>OK</v>
      </c>
      <c r="BC354" t="str">
        <f t="shared" si="41"/>
        <v>OK</v>
      </c>
      <c r="BD354" t="str">
        <f t="shared" si="42"/>
        <v>OKOK</v>
      </c>
      <c r="BH354">
        <f t="shared" si="45"/>
        <v>301</v>
      </c>
      <c r="BJ354" s="30" t="s">
        <v>3013</v>
      </c>
      <c r="BK354" s="30" t="s">
        <v>3943</v>
      </c>
      <c r="BL354">
        <f ca="1">+OFFSET(b!$F$3,BH354,$BL$52)</f>
        <v>7</v>
      </c>
      <c r="BQ354">
        <f t="shared" si="46"/>
        <v>301</v>
      </c>
      <c r="BR354" s="30" t="s">
        <v>3013</v>
      </c>
      <c r="BS354" s="30" t="s">
        <v>3943</v>
      </c>
      <c r="BT354">
        <f ca="1">+OFFSET(b!$F$3,BQ354,$BT$52)</f>
        <v>1298834</v>
      </c>
    </row>
    <row r="355" spans="3:72">
      <c r="C355">
        <f t="shared" si="43"/>
        <v>302</v>
      </c>
      <c r="E355" s="30" t="s">
        <v>352</v>
      </c>
      <c r="F355" s="30" t="s">
        <v>3944</v>
      </c>
      <c r="G355">
        <f ca="1">+IF(BD355="OKOK",OFFSET(b!$F$3,C355,$G$52),NA())</f>
        <v>15</v>
      </c>
      <c r="AA355">
        <f t="shared" si="44"/>
        <v>302</v>
      </c>
      <c r="AB355" s="30" t="s">
        <v>352</v>
      </c>
      <c r="AC355" s="30" t="s">
        <v>3944</v>
      </c>
      <c r="AD355">
        <f ca="1">+IF(BD355="OKOK",OFFSET(b!$F$3,AA355,$AD$52),NA())</f>
        <v>1005992</v>
      </c>
      <c r="AX355" t="s">
        <v>7</v>
      </c>
      <c r="AY355" t="s">
        <v>352</v>
      </c>
      <c r="AZ355" t="s">
        <v>3944</v>
      </c>
      <c r="BA355">
        <v>53092</v>
      </c>
      <c r="BB355" s="93" t="str">
        <f t="shared" si="40"/>
        <v>OK</v>
      </c>
      <c r="BC355" t="str">
        <f t="shared" si="41"/>
        <v>OK</v>
      </c>
      <c r="BD355" t="str">
        <f t="shared" si="42"/>
        <v>OKOK</v>
      </c>
      <c r="BH355">
        <f t="shared" si="45"/>
        <v>302</v>
      </c>
      <c r="BJ355" s="30" t="s">
        <v>352</v>
      </c>
      <c r="BK355" s="30" t="s">
        <v>3944</v>
      </c>
      <c r="BL355">
        <f ca="1">+OFFSET(b!$F$3,BH355,$BL$52)</f>
        <v>15</v>
      </c>
      <c r="BQ355">
        <f t="shared" si="46"/>
        <v>302</v>
      </c>
      <c r="BR355" s="30" t="s">
        <v>352</v>
      </c>
      <c r="BS355" s="30" t="s">
        <v>3944</v>
      </c>
      <c r="BT355">
        <f ca="1">+OFFSET(b!$F$3,BQ355,$BT$52)</f>
        <v>1005992</v>
      </c>
    </row>
    <row r="356" spans="3:72">
      <c r="C356">
        <f t="shared" si="43"/>
        <v>303</v>
      </c>
      <c r="E356" s="30" t="s">
        <v>347</v>
      </c>
      <c r="F356" s="30" t="s">
        <v>3945</v>
      </c>
      <c r="G356">
        <f ca="1">+IF(BD356="OKOK",OFFSET(b!$F$3,C356,$G$52),NA())</f>
        <v>32</v>
      </c>
      <c r="AA356">
        <f t="shared" si="44"/>
        <v>303</v>
      </c>
      <c r="AB356" s="30" t="s">
        <v>347</v>
      </c>
      <c r="AC356" s="30" t="s">
        <v>3945</v>
      </c>
      <c r="AD356">
        <f ca="1">+IF(BD356="OKOK",OFFSET(b!$F$3,AA356,$AD$52),NA())</f>
        <v>4365457</v>
      </c>
      <c r="AX356" t="s">
        <v>7</v>
      </c>
      <c r="AY356" t="s">
        <v>347</v>
      </c>
      <c r="AZ356" t="s">
        <v>3945</v>
      </c>
      <c r="BA356">
        <v>206220</v>
      </c>
      <c r="BB356" s="93" t="str">
        <f t="shared" si="40"/>
        <v>OK</v>
      </c>
      <c r="BC356" t="str">
        <f t="shared" si="41"/>
        <v>OK</v>
      </c>
      <c r="BD356" t="str">
        <f t="shared" si="42"/>
        <v>OKOK</v>
      </c>
      <c r="BH356">
        <f t="shared" si="45"/>
        <v>303</v>
      </c>
      <c r="BJ356" s="30" t="s">
        <v>347</v>
      </c>
      <c r="BK356" s="30" t="s">
        <v>3945</v>
      </c>
      <c r="BL356">
        <f ca="1">+OFFSET(b!$F$3,BH356,$BL$52)</f>
        <v>32</v>
      </c>
      <c r="BQ356">
        <f t="shared" si="46"/>
        <v>303</v>
      </c>
      <c r="BR356" s="30" t="s">
        <v>347</v>
      </c>
      <c r="BS356" s="30" t="s">
        <v>3945</v>
      </c>
      <c r="BT356">
        <f ca="1">+OFFSET(b!$F$3,BQ356,$BT$52)</f>
        <v>4365457</v>
      </c>
    </row>
    <row r="357" spans="3:72">
      <c r="C357">
        <f t="shared" si="43"/>
        <v>304</v>
      </c>
      <c r="E357" s="30" t="s">
        <v>366</v>
      </c>
      <c r="F357" s="30" t="s">
        <v>3946</v>
      </c>
      <c r="G357">
        <f ca="1">+IF(BD357="OKOK",OFFSET(b!$F$3,C357,$G$52),NA())</f>
        <v>10</v>
      </c>
      <c r="AA357">
        <f t="shared" si="44"/>
        <v>304</v>
      </c>
      <c r="AB357" s="30" t="s">
        <v>366</v>
      </c>
      <c r="AC357" s="30" t="s">
        <v>3946</v>
      </c>
      <c r="AD357">
        <f ca="1">+IF(BD357="OKOK",OFFSET(b!$F$3,AA357,$AD$52),NA())</f>
        <v>678484</v>
      </c>
      <c r="AX357" t="s">
        <v>7</v>
      </c>
      <c r="AY357" t="s">
        <v>366</v>
      </c>
      <c r="AZ357" t="s">
        <v>3946</v>
      </c>
      <c r="BA357">
        <v>37450</v>
      </c>
      <c r="BB357" s="93" t="str">
        <f t="shared" si="40"/>
        <v>OK</v>
      </c>
      <c r="BC357" t="str">
        <f t="shared" si="41"/>
        <v>OK</v>
      </c>
      <c r="BD357" t="str">
        <f t="shared" si="42"/>
        <v>OKOK</v>
      </c>
      <c r="BH357">
        <f t="shared" si="45"/>
        <v>304</v>
      </c>
      <c r="BJ357" s="30" t="s">
        <v>366</v>
      </c>
      <c r="BK357" s="30" t="s">
        <v>3946</v>
      </c>
      <c r="BL357">
        <f ca="1">+OFFSET(b!$F$3,BH357,$BL$52)</f>
        <v>10</v>
      </c>
      <c r="BQ357">
        <f t="shared" si="46"/>
        <v>304</v>
      </c>
      <c r="BR357" s="30" t="s">
        <v>366</v>
      </c>
      <c r="BS357" s="30" t="s">
        <v>3946</v>
      </c>
      <c r="BT357">
        <f ca="1">+OFFSET(b!$F$3,BQ357,$BT$52)</f>
        <v>678484</v>
      </c>
    </row>
    <row r="358" spans="3:72">
      <c r="C358">
        <f t="shared" si="43"/>
        <v>305</v>
      </c>
      <c r="E358" s="30" t="s">
        <v>373</v>
      </c>
      <c r="F358" s="30" t="s">
        <v>3947</v>
      </c>
      <c r="G358">
        <f ca="1">+IF(BD358="OKOK",OFFSET(b!$F$3,C358,$G$52),NA())</f>
        <v>11</v>
      </c>
      <c r="AA358">
        <f t="shared" si="44"/>
        <v>305</v>
      </c>
      <c r="AB358" s="30" t="s">
        <v>373</v>
      </c>
      <c r="AC358" s="30" t="s">
        <v>3947</v>
      </c>
      <c r="AD358">
        <f ca="1">+IF(BD358="OKOK",OFFSET(b!$F$3,AA358,$AD$52),NA())</f>
        <v>481732</v>
      </c>
      <c r="AX358" t="s">
        <v>7</v>
      </c>
      <c r="AY358" t="s">
        <v>373</v>
      </c>
      <c r="AZ358" t="s">
        <v>3947</v>
      </c>
      <c r="BA358">
        <v>23470</v>
      </c>
      <c r="BB358" s="93" t="str">
        <f t="shared" si="40"/>
        <v>OK</v>
      </c>
      <c r="BC358" t="str">
        <f t="shared" si="41"/>
        <v>OK</v>
      </c>
      <c r="BD358" t="str">
        <f t="shared" si="42"/>
        <v>OKOK</v>
      </c>
      <c r="BH358">
        <f t="shared" si="45"/>
        <v>305</v>
      </c>
      <c r="BJ358" s="30" t="s">
        <v>373</v>
      </c>
      <c r="BK358" s="30" t="s">
        <v>3947</v>
      </c>
      <c r="BL358">
        <f ca="1">+OFFSET(b!$F$3,BH358,$BL$52)</f>
        <v>11</v>
      </c>
      <c r="BQ358">
        <f t="shared" si="46"/>
        <v>305</v>
      </c>
      <c r="BR358" s="30" t="s">
        <v>373</v>
      </c>
      <c r="BS358" s="30" t="s">
        <v>3947</v>
      </c>
      <c r="BT358">
        <f ca="1">+OFFSET(b!$F$3,BQ358,$BT$52)</f>
        <v>481732</v>
      </c>
    </row>
    <row r="359" spans="3:72">
      <c r="C359">
        <f t="shared" si="43"/>
        <v>306</v>
      </c>
      <c r="E359" s="30" t="s">
        <v>368</v>
      </c>
      <c r="F359" s="30" t="s">
        <v>3948</v>
      </c>
      <c r="G359">
        <f ca="1">+IF(BD359="OKOK",OFFSET(b!$F$3,C359,$G$52),NA())</f>
        <v>4</v>
      </c>
      <c r="AA359">
        <f t="shared" si="44"/>
        <v>306</v>
      </c>
      <c r="AB359" s="30" t="s">
        <v>368</v>
      </c>
      <c r="AC359" s="30" t="s">
        <v>3948</v>
      </c>
      <c r="AD359">
        <f ca="1">+IF(BD359="OKOK",OFFSET(b!$F$3,AA359,$AD$52),NA())</f>
        <v>491840</v>
      </c>
      <c r="AX359" t="s">
        <v>7</v>
      </c>
      <c r="AY359" t="s">
        <v>368</v>
      </c>
      <c r="AZ359" t="s">
        <v>3948</v>
      </c>
      <c r="BA359">
        <v>14062</v>
      </c>
      <c r="BB359" s="93" t="str">
        <f t="shared" si="40"/>
        <v>OK</v>
      </c>
      <c r="BC359" t="str">
        <f t="shared" si="41"/>
        <v>OK</v>
      </c>
      <c r="BD359" t="str">
        <f t="shared" si="42"/>
        <v>OKOK</v>
      </c>
      <c r="BH359">
        <f t="shared" si="45"/>
        <v>306</v>
      </c>
      <c r="BJ359" s="30" t="s">
        <v>368</v>
      </c>
      <c r="BK359" s="30" t="s">
        <v>3948</v>
      </c>
      <c r="BL359">
        <f ca="1">+OFFSET(b!$F$3,BH359,$BL$52)</f>
        <v>4</v>
      </c>
      <c r="BQ359">
        <f t="shared" si="46"/>
        <v>306</v>
      </c>
      <c r="BR359" s="30" t="s">
        <v>368</v>
      </c>
      <c r="BS359" s="30" t="s">
        <v>3948</v>
      </c>
      <c r="BT359">
        <f ca="1">+OFFSET(b!$F$3,BQ359,$BT$52)</f>
        <v>491840</v>
      </c>
    </row>
    <row r="360" spans="3:72">
      <c r="C360">
        <f t="shared" si="43"/>
        <v>307</v>
      </c>
      <c r="E360" s="30" t="s">
        <v>350</v>
      </c>
      <c r="F360" s="30" t="s">
        <v>3949</v>
      </c>
      <c r="G360">
        <f ca="1">+IF(BD360="OKOK",OFFSET(b!$F$3,C360,$G$52),NA())</f>
        <v>10</v>
      </c>
      <c r="AA360">
        <f t="shared" si="44"/>
        <v>307</v>
      </c>
      <c r="AB360" s="30" t="s">
        <v>350</v>
      </c>
      <c r="AC360" s="30" t="s">
        <v>3949</v>
      </c>
      <c r="AD360">
        <f ca="1">+IF(BD360="OKOK",OFFSET(b!$F$3,AA360,$AD$52),NA())</f>
        <v>1215622</v>
      </c>
      <c r="AX360" t="s">
        <v>7</v>
      </c>
      <c r="AY360" t="s">
        <v>350</v>
      </c>
      <c r="AZ360" t="s">
        <v>3949</v>
      </c>
      <c r="BA360">
        <v>66421</v>
      </c>
      <c r="BB360" s="93" t="str">
        <f t="shared" si="40"/>
        <v>OK</v>
      </c>
      <c r="BC360" t="str">
        <f t="shared" si="41"/>
        <v>OK</v>
      </c>
      <c r="BD360" t="str">
        <f t="shared" si="42"/>
        <v>OKOK</v>
      </c>
      <c r="BH360">
        <f t="shared" si="45"/>
        <v>307</v>
      </c>
      <c r="BJ360" s="30" t="s">
        <v>350</v>
      </c>
      <c r="BK360" s="30" t="s">
        <v>3949</v>
      </c>
      <c r="BL360">
        <f ca="1">+OFFSET(b!$F$3,BH360,$BL$52)</f>
        <v>10</v>
      </c>
      <c r="BQ360">
        <f t="shared" si="46"/>
        <v>307</v>
      </c>
      <c r="BR360" s="30" t="s">
        <v>350</v>
      </c>
      <c r="BS360" s="30" t="s">
        <v>3949</v>
      </c>
      <c r="BT360">
        <f ca="1">+OFFSET(b!$F$3,BQ360,$BT$52)</f>
        <v>1215622</v>
      </c>
    </row>
    <row r="361" spans="3:72">
      <c r="C361">
        <f t="shared" si="43"/>
        <v>308</v>
      </c>
      <c r="E361" s="30" t="s">
        <v>341</v>
      </c>
      <c r="F361" s="30" t="s">
        <v>3950</v>
      </c>
      <c r="G361">
        <f ca="1">+IF(BD361="OKOK",OFFSET(b!$F$3,C361,$G$52),NA())</f>
        <v>8</v>
      </c>
      <c r="AA361">
        <f t="shared" si="44"/>
        <v>308</v>
      </c>
      <c r="AB361" s="30" t="s">
        <v>341</v>
      </c>
      <c r="AC361" s="30" t="s">
        <v>3950</v>
      </c>
      <c r="AD361">
        <f ca="1">+IF(BD361="OKOK",OFFSET(b!$F$3,AA361,$AD$52),NA())</f>
        <v>804416</v>
      </c>
      <c r="AX361" t="s">
        <v>7</v>
      </c>
      <c r="AY361" t="s">
        <v>341</v>
      </c>
      <c r="AZ361" t="s">
        <v>3950</v>
      </c>
      <c r="BA361">
        <v>40297</v>
      </c>
      <c r="BB361" s="93" t="str">
        <f t="shared" si="40"/>
        <v>OK</v>
      </c>
      <c r="BC361" t="str">
        <f t="shared" si="41"/>
        <v>OK</v>
      </c>
      <c r="BD361" t="str">
        <f t="shared" si="42"/>
        <v>OKOK</v>
      </c>
      <c r="BH361">
        <f t="shared" si="45"/>
        <v>308</v>
      </c>
      <c r="BJ361" s="30" t="s">
        <v>341</v>
      </c>
      <c r="BK361" s="30" t="s">
        <v>3950</v>
      </c>
      <c r="BL361">
        <f ca="1">+OFFSET(b!$F$3,BH361,$BL$52)</f>
        <v>8</v>
      </c>
      <c r="BQ361">
        <f t="shared" si="46"/>
        <v>308</v>
      </c>
      <c r="BR361" s="30" t="s">
        <v>341</v>
      </c>
      <c r="BS361" s="30" t="s">
        <v>3950</v>
      </c>
      <c r="BT361">
        <f ca="1">+OFFSET(b!$F$3,BQ361,$BT$52)</f>
        <v>804416</v>
      </c>
    </row>
    <row r="362" spans="3:72">
      <c r="C362">
        <f t="shared" si="43"/>
        <v>309</v>
      </c>
      <c r="E362" s="30" t="s">
        <v>370</v>
      </c>
      <c r="F362" s="30" t="s">
        <v>3951</v>
      </c>
      <c r="G362">
        <f ca="1">+IF(BD362="OKOK",OFFSET(b!$F$3,C362,$G$52),NA())</f>
        <v>4</v>
      </c>
      <c r="AA362">
        <f t="shared" si="44"/>
        <v>309</v>
      </c>
      <c r="AB362" s="30" t="s">
        <v>370</v>
      </c>
      <c r="AC362" s="30" t="s">
        <v>3951</v>
      </c>
      <c r="AD362">
        <f ca="1">+IF(BD362="OKOK",OFFSET(b!$F$3,AA362,$AD$52),NA())</f>
        <v>203043</v>
      </c>
      <c r="AX362" t="s">
        <v>7</v>
      </c>
      <c r="AY362" t="s">
        <v>370</v>
      </c>
      <c r="AZ362" t="s">
        <v>3951</v>
      </c>
      <c r="BA362">
        <v>8027</v>
      </c>
      <c r="BB362" s="93" t="str">
        <f t="shared" si="40"/>
        <v>OK</v>
      </c>
      <c r="BC362" t="str">
        <f t="shared" si="41"/>
        <v>OK</v>
      </c>
      <c r="BD362" t="str">
        <f t="shared" si="42"/>
        <v>OKOK</v>
      </c>
      <c r="BH362">
        <f t="shared" si="45"/>
        <v>309</v>
      </c>
      <c r="BJ362" s="30" t="s">
        <v>370</v>
      </c>
      <c r="BK362" s="30" t="s">
        <v>3951</v>
      </c>
      <c r="BL362">
        <f ca="1">+OFFSET(b!$F$3,BH362,$BL$52)</f>
        <v>4</v>
      </c>
      <c r="BQ362">
        <f t="shared" si="46"/>
        <v>309</v>
      </c>
      <c r="BR362" s="30" t="s">
        <v>370</v>
      </c>
      <c r="BS362" s="30" t="s">
        <v>3951</v>
      </c>
      <c r="BT362">
        <f ca="1">+OFFSET(b!$F$3,BQ362,$BT$52)</f>
        <v>203043</v>
      </c>
    </row>
    <row r="363" spans="3:72">
      <c r="C363">
        <f t="shared" si="43"/>
        <v>310</v>
      </c>
      <c r="E363" s="30" t="s">
        <v>371</v>
      </c>
      <c r="F363" s="30" t="s">
        <v>3952</v>
      </c>
      <c r="G363">
        <f ca="1">+IF(BD363="OKOK",OFFSET(b!$F$3,C363,$G$52),NA())</f>
        <v>4</v>
      </c>
      <c r="AA363">
        <f t="shared" si="44"/>
        <v>310</v>
      </c>
      <c r="AB363" s="30" t="s">
        <v>371</v>
      </c>
      <c r="AC363" s="30" t="s">
        <v>3952</v>
      </c>
      <c r="AD363">
        <f ca="1">+IF(BD363="OKOK",OFFSET(b!$F$3,AA363,$AD$52),NA())</f>
        <v>421925</v>
      </c>
      <c r="AX363" t="s">
        <v>7</v>
      </c>
      <c r="AY363" t="s">
        <v>371</v>
      </c>
      <c r="AZ363" t="s">
        <v>3952</v>
      </c>
      <c r="BA363">
        <v>20805</v>
      </c>
      <c r="BB363" s="93" t="str">
        <f t="shared" si="40"/>
        <v>OK</v>
      </c>
      <c r="BC363" t="str">
        <f t="shared" si="41"/>
        <v>OK</v>
      </c>
      <c r="BD363" t="str">
        <f t="shared" si="42"/>
        <v>OKOK</v>
      </c>
      <c r="BH363">
        <f t="shared" si="45"/>
        <v>310</v>
      </c>
      <c r="BJ363" s="30" t="s">
        <v>371</v>
      </c>
      <c r="BK363" s="30" t="s">
        <v>3952</v>
      </c>
      <c r="BL363">
        <f ca="1">+OFFSET(b!$F$3,BH363,$BL$52)</f>
        <v>4</v>
      </c>
      <c r="BQ363">
        <f t="shared" si="46"/>
        <v>310</v>
      </c>
      <c r="BR363" s="30" t="s">
        <v>371</v>
      </c>
      <c r="BS363" s="30" t="s">
        <v>3952</v>
      </c>
      <c r="BT363">
        <f ca="1">+OFFSET(b!$F$3,BQ363,$BT$52)</f>
        <v>421925</v>
      </c>
    </row>
    <row r="364" spans="3:72">
      <c r="C364">
        <f t="shared" si="43"/>
        <v>311</v>
      </c>
      <c r="E364" s="30" t="s">
        <v>372</v>
      </c>
      <c r="F364" s="30" t="s">
        <v>3953</v>
      </c>
      <c r="G364">
        <f ca="1">+IF(BD364="OKOK",OFFSET(b!$F$3,C364,$G$52),NA())</f>
        <v>4</v>
      </c>
      <c r="AA364">
        <f t="shared" si="44"/>
        <v>311</v>
      </c>
      <c r="AB364" s="30" t="s">
        <v>372</v>
      </c>
      <c r="AC364" s="30" t="s">
        <v>3953</v>
      </c>
      <c r="AD364">
        <f ca="1">+IF(BD364="OKOK",OFFSET(b!$F$3,AA364,$AD$52),NA())</f>
        <v>320417</v>
      </c>
      <c r="AX364" t="s">
        <v>7</v>
      </c>
      <c r="AY364" t="s">
        <v>372</v>
      </c>
      <c r="AZ364" t="s">
        <v>3953</v>
      </c>
      <c r="BA364">
        <v>8279</v>
      </c>
      <c r="BB364" s="93" t="str">
        <f t="shared" si="40"/>
        <v>OK</v>
      </c>
      <c r="BC364" t="str">
        <f t="shared" si="41"/>
        <v>OK</v>
      </c>
      <c r="BD364" t="str">
        <f t="shared" si="42"/>
        <v>OKOK</v>
      </c>
      <c r="BH364">
        <f t="shared" si="45"/>
        <v>311</v>
      </c>
      <c r="BJ364" s="30" t="s">
        <v>372</v>
      </c>
      <c r="BK364" s="30" t="s">
        <v>3953</v>
      </c>
      <c r="BL364">
        <f ca="1">+OFFSET(b!$F$3,BH364,$BL$52)</f>
        <v>4</v>
      </c>
      <c r="BQ364">
        <f t="shared" si="46"/>
        <v>311</v>
      </c>
      <c r="BR364" s="30" t="s">
        <v>372</v>
      </c>
      <c r="BS364" s="30" t="s">
        <v>3953</v>
      </c>
      <c r="BT364">
        <f ca="1">+OFFSET(b!$F$3,BQ364,$BT$52)</f>
        <v>320417</v>
      </c>
    </row>
    <row r="365" spans="3:72">
      <c r="C365">
        <f t="shared" si="43"/>
        <v>312</v>
      </c>
      <c r="E365" s="30" t="s">
        <v>363</v>
      </c>
      <c r="F365" s="30" t="s">
        <v>3954</v>
      </c>
      <c r="G365">
        <f ca="1">+IF(BD365="OKOK",OFFSET(b!$F$3,C365,$G$52),NA())</f>
        <v>12</v>
      </c>
      <c r="AA365">
        <f t="shared" si="44"/>
        <v>312</v>
      </c>
      <c r="AB365" s="30" t="s">
        <v>363</v>
      </c>
      <c r="AC365" s="30" t="s">
        <v>3954</v>
      </c>
      <c r="AD365">
        <f ca="1">+IF(BD365="OKOK",OFFSET(b!$F$3,AA365,$AD$52),NA())</f>
        <v>635388</v>
      </c>
      <c r="AX365" t="s">
        <v>7</v>
      </c>
      <c r="AY365" t="s">
        <v>363</v>
      </c>
      <c r="AZ365" t="s">
        <v>3954</v>
      </c>
      <c r="BA365">
        <v>28151</v>
      </c>
      <c r="BB365" s="93" t="str">
        <f t="shared" si="40"/>
        <v>OK</v>
      </c>
      <c r="BC365" t="str">
        <f t="shared" si="41"/>
        <v>OK</v>
      </c>
      <c r="BD365" t="str">
        <f t="shared" si="42"/>
        <v>OKOK</v>
      </c>
      <c r="BH365">
        <f t="shared" si="45"/>
        <v>312</v>
      </c>
      <c r="BJ365" s="30" t="s">
        <v>363</v>
      </c>
      <c r="BK365" s="30" t="s">
        <v>3954</v>
      </c>
      <c r="BL365">
        <f ca="1">+OFFSET(b!$F$3,BH365,$BL$52)</f>
        <v>12</v>
      </c>
      <c r="BQ365">
        <f t="shared" si="46"/>
        <v>312</v>
      </c>
      <c r="BR365" s="30" t="s">
        <v>363</v>
      </c>
      <c r="BS365" s="30" t="s">
        <v>3954</v>
      </c>
      <c r="BT365">
        <f ca="1">+OFFSET(b!$F$3,BQ365,$BT$52)</f>
        <v>635388</v>
      </c>
    </row>
    <row r="366" spans="3:72">
      <c r="C366">
        <f t="shared" si="43"/>
        <v>313</v>
      </c>
      <c r="E366" s="30" t="s">
        <v>358</v>
      </c>
      <c r="F366" s="30" t="s">
        <v>3955</v>
      </c>
      <c r="G366">
        <f ca="1">+IF(BD366="OKOK",OFFSET(b!$F$3,C366,$G$52),NA())</f>
        <v>14</v>
      </c>
      <c r="AA366">
        <f t="shared" si="44"/>
        <v>313</v>
      </c>
      <c r="AB366" s="30" t="s">
        <v>358</v>
      </c>
      <c r="AC366" s="30" t="s">
        <v>3955</v>
      </c>
      <c r="AD366">
        <f ca="1">+IF(BD366="OKOK",OFFSET(b!$F$3,AA366,$AD$52),NA())</f>
        <v>2333130</v>
      </c>
      <c r="AX366" t="s">
        <v>7</v>
      </c>
      <c r="AY366" t="s">
        <v>358</v>
      </c>
      <c r="AZ366" t="s">
        <v>3955</v>
      </c>
      <c r="BA366">
        <v>88135</v>
      </c>
      <c r="BB366" s="93" t="str">
        <f t="shared" si="40"/>
        <v>OK</v>
      </c>
      <c r="BC366" t="str">
        <f t="shared" si="41"/>
        <v>OK</v>
      </c>
      <c r="BD366" t="str">
        <f t="shared" si="42"/>
        <v>OKOK</v>
      </c>
      <c r="BH366">
        <f t="shared" si="45"/>
        <v>313</v>
      </c>
      <c r="BJ366" s="30" t="s">
        <v>358</v>
      </c>
      <c r="BK366" s="30" t="s">
        <v>3955</v>
      </c>
      <c r="BL366">
        <f ca="1">+OFFSET(b!$F$3,BH366,$BL$52)</f>
        <v>14</v>
      </c>
      <c r="BQ366">
        <f t="shared" si="46"/>
        <v>313</v>
      </c>
      <c r="BR366" s="30" t="s">
        <v>358</v>
      </c>
      <c r="BS366" s="30" t="s">
        <v>3955</v>
      </c>
      <c r="BT366">
        <f ca="1">+OFFSET(b!$F$3,BQ366,$BT$52)</f>
        <v>2333130</v>
      </c>
    </row>
    <row r="367" spans="3:72">
      <c r="C367">
        <f t="shared" si="43"/>
        <v>314</v>
      </c>
      <c r="E367" s="30" t="s">
        <v>339</v>
      </c>
      <c r="F367" s="30" t="s">
        <v>3956</v>
      </c>
      <c r="G367">
        <f ca="1">+IF(BD367="OKOK",OFFSET(b!$F$3,C367,$G$52),NA())</f>
        <v>9</v>
      </c>
      <c r="AA367">
        <f t="shared" si="44"/>
        <v>314</v>
      </c>
      <c r="AB367" s="30" t="s">
        <v>339</v>
      </c>
      <c r="AC367" s="30" t="s">
        <v>3956</v>
      </c>
      <c r="AD367">
        <f ca="1">+IF(BD367="OKOK",OFFSET(b!$F$3,AA367,$AD$52),NA())</f>
        <v>478401</v>
      </c>
      <c r="AX367" t="s">
        <v>7</v>
      </c>
      <c r="AY367" t="s">
        <v>339</v>
      </c>
      <c r="AZ367" t="s">
        <v>3956</v>
      </c>
      <c r="BA367">
        <v>21491</v>
      </c>
      <c r="BB367" s="93" t="str">
        <f t="shared" si="40"/>
        <v>OK</v>
      </c>
      <c r="BC367" t="str">
        <f t="shared" si="41"/>
        <v>OK</v>
      </c>
      <c r="BD367" t="str">
        <f t="shared" si="42"/>
        <v>OKOK</v>
      </c>
      <c r="BH367">
        <f t="shared" si="45"/>
        <v>314</v>
      </c>
      <c r="BJ367" s="30" t="s">
        <v>339</v>
      </c>
      <c r="BK367" s="30" t="s">
        <v>3956</v>
      </c>
      <c r="BL367">
        <f ca="1">+OFFSET(b!$F$3,BH367,$BL$52)</f>
        <v>9</v>
      </c>
      <c r="BQ367">
        <f t="shared" si="46"/>
        <v>314</v>
      </c>
      <c r="BR367" s="30" t="s">
        <v>339</v>
      </c>
      <c r="BS367" s="30" t="s">
        <v>3956</v>
      </c>
      <c r="BT367">
        <f ca="1">+OFFSET(b!$F$3,BQ367,$BT$52)</f>
        <v>478401</v>
      </c>
    </row>
    <row r="368" spans="3:72">
      <c r="C368">
        <f t="shared" si="43"/>
        <v>315</v>
      </c>
      <c r="E368" s="30" t="s">
        <v>3014</v>
      </c>
      <c r="F368" s="30" t="s">
        <v>3957</v>
      </c>
      <c r="G368">
        <f ca="1">+IF(BD368="OKOK",OFFSET(b!$F$3,C368,$G$52),NA())</f>
        <v>1</v>
      </c>
      <c r="AA368">
        <f t="shared" si="44"/>
        <v>315</v>
      </c>
      <c r="AB368" s="30" t="s">
        <v>3014</v>
      </c>
      <c r="AC368" s="30" t="s">
        <v>3957</v>
      </c>
      <c r="AD368">
        <f ca="1">+IF(BD368="OKOK",OFFSET(b!$F$3,AA368,$AD$52),NA())</f>
        <v>181995</v>
      </c>
      <c r="AX368" t="s">
        <v>7</v>
      </c>
      <c r="AY368" t="s">
        <v>3014</v>
      </c>
      <c r="AZ368" t="s">
        <v>3957</v>
      </c>
      <c r="BA368">
        <v>8422</v>
      </c>
      <c r="BB368" s="93" t="str">
        <f t="shared" si="40"/>
        <v>OK</v>
      </c>
      <c r="BC368" t="str">
        <f t="shared" si="41"/>
        <v>OK</v>
      </c>
      <c r="BD368" t="str">
        <f t="shared" si="42"/>
        <v>OKOK</v>
      </c>
      <c r="BH368">
        <f t="shared" si="45"/>
        <v>315</v>
      </c>
      <c r="BJ368" s="30" t="s">
        <v>3014</v>
      </c>
      <c r="BK368" s="30" t="s">
        <v>3957</v>
      </c>
      <c r="BL368">
        <f ca="1">+OFFSET(b!$F$3,BH368,$BL$52)</f>
        <v>1</v>
      </c>
      <c r="BQ368">
        <f t="shared" si="46"/>
        <v>315</v>
      </c>
      <c r="BR368" s="30" t="s">
        <v>3014</v>
      </c>
      <c r="BS368" s="30" t="s">
        <v>3957</v>
      </c>
      <c r="BT368">
        <f ca="1">+OFFSET(b!$F$3,BQ368,$BT$52)</f>
        <v>181995</v>
      </c>
    </row>
    <row r="369" spans="3:72">
      <c r="C369">
        <f t="shared" si="43"/>
        <v>316</v>
      </c>
      <c r="E369" s="30" t="s">
        <v>356</v>
      </c>
      <c r="F369" s="30" t="s">
        <v>3522</v>
      </c>
      <c r="G369">
        <f ca="1">+IF(BD369="OKOK",OFFSET(b!$F$3,C369,$G$52),NA())</f>
        <v>7</v>
      </c>
      <c r="AA369">
        <f t="shared" si="44"/>
        <v>316</v>
      </c>
      <c r="AB369" s="30" t="s">
        <v>356</v>
      </c>
      <c r="AC369" s="30" t="s">
        <v>3522</v>
      </c>
      <c r="AD369">
        <f ca="1">+IF(BD369="OKOK",OFFSET(b!$F$3,AA369,$AD$52),NA())</f>
        <v>827100</v>
      </c>
      <c r="AX369" t="s">
        <v>7</v>
      </c>
      <c r="AY369" t="s">
        <v>356</v>
      </c>
      <c r="AZ369" t="s">
        <v>3522</v>
      </c>
      <c r="BA369">
        <v>39242</v>
      </c>
      <c r="BB369" s="93" t="str">
        <f t="shared" si="40"/>
        <v>OK</v>
      </c>
      <c r="BC369" t="str">
        <f t="shared" si="41"/>
        <v>OK</v>
      </c>
      <c r="BD369" t="str">
        <f t="shared" si="42"/>
        <v>OKOK</v>
      </c>
      <c r="BH369">
        <f t="shared" si="45"/>
        <v>316</v>
      </c>
      <c r="BJ369" s="30" t="s">
        <v>356</v>
      </c>
      <c r="BK369" s="30" t="s">
        <v>3522</v>
      </c>
      <c r="BL369">
        <f ca="1">+OFFSET(b!$F$3,BH369,$BL$52)</f>
        <v>7</v>
      </c>
      <c r="BQ369">
        <f t="shared" si="46"/>
        <v>316</v>
      </c>
      <c r="BR369" s="30" t="s">
        <v>356</v>
      </c>
      <c r="BS369" s="30" t="s">
        <v>3522</v>
      </c>
      <c r="BT369">
        <f ca="1">+OFFSET(b!$F$3,BQ369,$BT$52)</f>
        <v>827100</v>
      </c>
    </row>
    <row r="370" spans="3:72">
      <c r="C370">
        <f t="shared" si="43"/>
        <v>317</v>
      </c>
      <c r="E370" s="30" t="s">
        <v>357</v>
      </c>
      <c r="F370" s="30" t="s">
        <v>3958</v>
      </c>
      <c r="G370">
        <f ca="1">+IF(BD370="OKOK",OFFSET(b!$F$3,C370,$G$52),NA())</f>
        <v>11</v>
      </c>
      <c r="AA370">
        <f t="shared" si="44"/>
        <v>317</v>
      </c>
      <c r="AB370" s="30" t="s">
        <v>357</v>
      </c>
      <c r="AC370" s="30" t="s">
        <v>3958</v>
      </c>
      <c r="AD370">
        <f ca="1">+IF(BD370="OKOK",OFFSET(b!$F$3,AA370,$AD$52),NA())</f>
        <v>764445</v>
      </c>
      <c r="AX370" t="s">
        <v>7</v>
      </c>
      <c r="AY370" t="s">
        <v>357</v>
      </c>
      <c r="AZ370" t="s">
        <v>3958</v>
      </c>
      <c r="BA370">
        <v>37170</v>
      </c>
      <c r="BB370" s="93" t="str">
        <f t="shared" si="40"/>
        <v>OK</v>
      </c>
      <c r="BC370" t="str">
        <f t="shared" si="41"/>
        <v>OK</v>
      </c>
      <c r="BD370" t="str">
        <f t="shared" si="42"/>
        <v>OKOK</v>
      </c>
      <c r="BH370">
        <f t="shared" si="45"/>
        <v>317</v>
      </c>
      <c r="BJ370" s="30" t="s">
        <v>357</v>
      </c>
      <c r="BK370" s="30" t="s">
        <v>3958</v>
      </c>
      <c r="BL370">
        <f ca="1">+OFFSET(b!$F$3,BH370,$BL$52)</f>
        <v>11</v>
      </c>
      <c r="BQ370">
        <f t="shared" si="46"/>
        <v>317</v>
      </c>
      <c r="BR370" s="30" t="s">
        <v>357</v>
      </c>
      <c r="BS370" s="30" t="s">
        <v>3958</v>
      </c>
      <c r="BT370">
        <f ca="1">+OFFSET(b!$F$3,BQ370,$BT$52)</f>
        <v>764445</v>
      </c>
    </row>
    <row r="371" spans="3:72">
      <c r="C371">
        <f t="shared" si="43"/>
        <v>318</v>
      </c>
      <c r="E371" s="30" t="s">
        <v>354</v>
      </c>
      <c r="F371" s="30" t="s">
        <v>3959</v>
      </c>
      <c r="G371">
        <f ca="1">+IF(BD371="OKOK",OFFSET(b!$F$3,C371,$G$52),NA())</f>
        <v>14</v>
      </c>
      <c r="AA371">
        <f t="shared" si="44"/>
        <v>318</v>
      </c>
      <c r="AB371" s="30" t="s">
        <v>354</v>
      </c>
      <c r="AC371" s="30" t="s">
        <v>3959</v>
      </c>
      <c r="AD371">
        <f ca="1">+IF(BD371="OKOK",OFFSET(b!$F$3,AA371,$AD$52),NA())</f>
        <v>990038</v>
      </c>
      <c r="AX371" t="s">
        <v>7</v>
      </c>
      <c r="AY371" t="s">
        <v>354</v>
      </c>
      <c r="AZ371" t="s">
        <v>3959</v>
      </c>
      <c r="BA371">
        <v>45758</v>
      </c>
      <c r="BB371" s="93" t="str">
        <f t="shared" si="40"/>
        <v>OK</v>
      </c>
      <c r="BC371" t="str">
        <f t="shared" si="41"/>
        <v>OK</v>
      </c>
      <c r="BD371" t="str">
        <f t="shared" si="42"/>
        <v>OKOK</v>
      </c>
      <c r="BH371">
        <f t="shared" si="45"/>
        <v>318</v>
      </c>
      <c r="BJ371" s="30" t="s">
        <v>354</v>
      </c>
      <c r="BK371" s="30" t="s">
        <v>3959</v>
      </c>
      <c r="BL371">
        <f ca="1">+OFFSET(b!$F$3,BH371,$BL$52)</f>
        <v>14</v>
      </c>
      <c r="BQ371">
        <f t="shared" si="46"/>
        <v>318</v>
      </c>
      <c r="BR371" s="30" t="s">
        <v>354</v>
      </c>
      <c r="BS371" s="30" t="s">
        <v>3959</v>
      </c>
      <c r="BT371">
        <f ca="1">+OFFSET(b!$F$3,BQ371,$BT$52)</f>
        <v>990038</v>
      </c>
    </row>
    <row r="372" spans="3:72">
      <c r="C372">
        <f t="shared" si="43"/>
        <v>319</v>
      </c>
      <c r="E372" s="30" t="s">
        <v>355</v>
      </c>
      <c r="F372" s="30" t="s">
        <v>3960</v>
      </c>
      <c r="G372">
        <f ca="1">+IF(BD372="OKOK",OFFSET(b!$F$3,C372,$G$52),NA())</f>
        <v>11</v>
      </c>
      <c r="AA372">
        <f t="shared" si="44"/>
        <v>319</v>
      </c>
      <c r="AB372" s="30" t="s">
        <v>355</v>
      </c>
      <c r="AC372" s="30" t="s">
        <v>3960</v>
      </c>
      <c r="AD372">
        <f ca="1">+IF(BD372="OKOK",OFFSET(b!$F$3,AA372,$AD$52),NA())</f>
        <v>813467</v>
      </c>
      <c r="AX372" t="s">
        <v>7</v>
      </c>
      <c r="AY372" t="s">
        <v>355</v>
      </c>
      <c r="AZ372" t="s">
        <v>3960</v>
      </c>
      <c r="BA372">
        <v>28601</v>
      </c>
      <c r="BB372" s="93" t="str">
        <f t="shared" si="40"/>
        <v>OK</v>
      </c>
      <c r="BC372" t="str">
        <f t="shared" si="41"/>
        <v>OK</v>
      </c>
      <c r="BD372" t="str">
        <f t="shared" si="42"/>
        <v>OKOK</v>
      </c>
      <c r="BH372">
        <f t="shared" si="45"/>
        <v>319</v>
      </c>
      <c r="BJ372" s="30" t="s">
        <v>355</v>
      </c>
      <c r="BK372" s="30" t="s">
        <v>3960</v>
      </c>
      <c r="BL372">
        <f ca="1">+OFFSET(b!$F$3,BH372,$BL$52)</f>
        <v>11</v>
      </c>
      <c r="BQ372">
        <f t="shared" si="46"/>
        <v>319</v>
      </c>
      <c r="BR372" s="30" t="s">
        <v>355</v>
      </c>
      <c r="BS372" s="30" t="s">
        <v>3960</v>
      </c>
      <c r="BT372">
        <f ca="1">+OFFSET(b!$F$3,BQ372,$BT$52)</f>
        <v>813467</v>
      </c>
    </row>
    <row r="373" spans="3:72">
      <c r="C373">
        <f t="shared" si="43"/>
        <v>320</v>
      </c>
      <c r="E373" s="30" t="s">
        <v>361</v>
      </c>
      <c r="F373" s="30" t="s">
        <v>3961</v>
      </c>
      <c r="G373">
        <f ca="1">+IF(BD373="OKOK",OFFSET(b!$F$3,C373,$G$52),NA())</f>
        <v>14</v>
      </c>
      <c r="AA373">
        <f t="shared" si="44"/>
        <v>320</v>
      </c>
      <c r="AB373" s="30" t="s">
        <v>361</v>
      </c>
      <c r="AC373" s="30" t="s">
        <v>3961</v>
      </c>
      <c r="AD373">
        <f ca="1">+IF(BD373="OKOK",OFFSET(b!$F$3,AA373,$AD$52),NA())</f>
        <v>1090651</v>
      </c>
      <c r="AX373" t="s">
        <v>7</v>
      </c>
      <c r="AY373" t="s">
        <v>361</v>
      </c>
      <c r="AZ373" t="s">
        <v>3961</v>
      </c>
      <c r="BA373">
        <v>48933</v>
      </c>
      <c r="BB373" s="93" t="str">
        <f t="shared" si="40"/>
        <v>OK</v>
      </c>
      <c r="BC373" t="str">
        <f t="shared" si="41"/>
        <v>OK</v>
      </c>
      <c r="BD373" t="str">
        <f t="shared" si="42"/>
        <v>OKOK</v>
      </c>
      <c r="BH373">
        <f t="shared" si="45"/>
        <v>320</v>
      </c>
      <c r="BJ373" s="30" t="s">
        <v>361</v>
      </c>
      <c r="BK373" s="30" t="s">
        <v>3961</v>
      </c>
      <c r="BL373">
        <f ca="1">+OFFSET(b!$F$3,BH373,$BL$52)</f>
        <v>14</v>
      </c>
      <c r="BQ373">
        <f t="shared" si="46"/>
        <v>320</v>
      </c>
      <c r="BR373" s="30" t="s">
        <v>361</v>
      </c>
      <c r="BS373" s="30" t="s">
        <v>3961</v>
      </c>
      <c r="BT373">
        <f ca="1">+OFFSET(b!$F$3,BQ373,$BT$52)</f>
        <v>1090651</v>
      </c>
    </row>
    <row r="374" spans="3:72">
      <c r="C374">
        <f t="shared" si="43"/>
        <v>321</v>
      </c>
      <c r="E374" s="30" t="s">
        <v>342</v>
      </c>
      <c r="F374" s="30" t="s">
        <v>3962</v>
      </c>
      <c r="G374">
        <f ca="1">+IF(BD374="OKOK",OFFSET(b!$F$3,C374,$G$52),NA())</f>
        <v>11</v>
      </c>
      <c r="AA374">
        <f t="shared" si="44"/>
        <v>321</v>
      </c>
      <c r="AB374" s="30" t="s">
        <v>342</v>
      </c>
      <c r="AC374" s="30" t="s">
        <v>3962</v>
      </c>
      <c r="AD374">
        <f ca="1">+IF(BD374="OKOK",OFFSET(b!$F$3,AA374,$AD$52),NA())</f>
        <v>1204581</v>
      </c>
      <c r="AX374" t="s">
        <v>7</v>
      </c>
      <c r="AY374" t="s">
        <v>342</v>
      </c>
      <c r="AZ374" t="s">
        <v>3962</v>
      </c>
      <c r="BA374">
        <v>55535</v>
      </c>
      <c r="BB374" s="93" t="str">
        <f t="shared" si="40"/>
        <v>OK</v>
      </c>
      <c r="BC374" t="str">
        <f t="shared" si="41"/>
        <v>OK</v>
      </c>
      <c r="BD374" t="str">
        <f t="shared" si="42"/>
        <v>OKOK</v>
      </c>
      <c r="BH374">
        <f t="shared" si="45"/>
        <v>321</v>
      </c>
      <c r="BJ374" s="30" t="s">
        <v>342</v>
      </c>
      <c r="BK374" s="30" t="s">
        <v>3962</v>
      </c>
      <c r="BL374">
        <f ca="1">+OFFSET(b!$F$3,BH374,$BL$52)</f>
        <v>11</v>
      </c>
      <c r="BQ374">
        <f t="shared" si="46"/>
        <v>321</v>
      </c>
      <c r="BR374" s="30" t="s">
        <v>342</v>
      </c>
      <c r="BS374" s="30" t="s">
        <v>3962</v>
      </c>
      <c r="BT374">
        <f ca="1">+OFFSET(b!$F$3,BQ374,$BT$52)</f>
        <v>1204581</v>
      </c>
    </row>
    <row r="375" spans="3:72">
      <c r="C375">
        <f t="shared" si="43"/>
        <v>322</v>
      </c>
      <c r="E375" s="30" t="s">
        <v>359</v>
      </c>
      <c r="F375" s="30" t="s">
        <v>3963</v>
      </c>
      <c r="G375">
        <f ca="1">+IF(BD375="OKOK",OFFSET(b!$F$3,C375,$G$52),NA())</f>
        <v>8</v>
      </c>
      <c r="AA375">
        <f t="shared" si="44"/>
        <v>322</v>
      </c>
      <c r="AB375" s="30" t="s">
        <v>359</v>
      </c>
      <c r="AC375" s="30" t="s">
        <v>3963</v>
      </c>
      <c r="AD375">
        <f ca="1">+IF(BD375="OKOK",OFFSET(b!$F$3,AA375,$AD$52),NA())</f>
        <v>654531</v>
      </c>
      <c r="AX375" t="s">
        <v>7</v>
      </c>
      <c r="AY375" t="s">
        <v>359</v>
      </c>
      <c r="AZ375" t="s">
        <v>3963</v>
      </c>
      <c r="BA375">
        <v>30918</v>
      </c>
      <c r="BB375" s="93" t="str">
        <f t="shared" si="40"/>
        <v>OK</v>
      </c>
      <c r="BC375" t="str">
        <f t="shared" si="41"/>
        <v>OK</v>
      </c>
      <c r="BD375" t="str">
        <f t="shared" si="42"/>
        <v>OKOK</v>
      </c>
      <c r="BH375">
        <f t="shared" si="45"/>
        <v>322</v>
      </c>
      <c r="BJ375" s="30" t="s">
        <v>359</v>
      </c>
      <c r="BK375" s="30" t="s">
        <v>3963</v>
      </c>
      <c r="BL375">
        <f ca="1">+OFFSET(b!$F$3,BH375,$BL$52)</f>
        <v>8</v>
      </c>
      <c r="BQ375">
        <f t="shared" si="46"/>
        <v>322</v>
      </c>
      <c r="BR375" s="30" t="s">
        <v>359</v>
      </c>
      <c r="BS375" s="30" t="s">
        <v>3963</v>
      </c>
      <c r="BT375">
        <f ca="1">+OFFSET(b!$F$3,BQ375,$BT$52)</f>
        <v>654531</v>
      </c>
    </row>
    <row r="376" spans="3:72">
      <c r="C376">
        <f t="shared" si="43"/>
        <v>323</v>
      </c>
      <c r="E376" s="30" t="s">
        <v>362</v>
      </c>
      <c r="F376" s="30" t="s">
        <v>3964</v>
      </c>
      <c r="G376">
        <f ca="1">+IF(BD376="OKOK",OFFSET(b!$F$3,C376,$G$52),NA())</f>
        <v>12</v>
      </c>
      <c r="AA376">
        <f t="shared" si="44"/>
        <v>323</v>
      </c>
      <c r="AB376" s="30" t="s">
        <v>362</v>
      </c>
      <c r="AC376" s="30" t="s">
        <v>3964</v>
      </c>
      <c r="AD376">
        <f ca="1">+IF(BD376="OKOK",OFFSET(b!$F$3,AA376,$AD$52),NA())</f>
        <v>687948</v>
      </c>
      <c r="AX376" t="s">
        <v>7</v>
      </c>
      <c r="AY376" t="s">
        <v>362</v>
      </c>
      <c r="AZ376" t="s">
        <v>3964</v>
      </c>
      <c r="BA376">
        <v>40173</v>
      </c>
      <c r="BB376" s="93" t="str">
        <f t="shared" ref="BB376:BB439" si="47">+IF($H$4="人未満",IF(AND(BA376&gt;=$E$4,BA376&lt;$G$4),"OK","NG"),IF(BA376&gt;=$E$4,"OK","NG"))</f>
        <v>OK</v>
      </c>
      <c r="BC376" t="str">
        <f t="shared" ref="BC376:BC439" si="48">+IF($J$4="あり",IF($C$3=AX376,"OK","NG"),"OK")</f>
        <v>OK</v>
      </c>
      <c r="BD376" t="str">
        <f t="shared" ref="BD376:BD439" si="49">+BB376&amp;BC376</f>
        <v>OKOK</v>
      </c>
      <c r="BH376">
        <f t="shared" si="45"/>
        <v>323</v>
      </c>
      <c r="BJ376" s="30" t="s">
        <v>362</v>
      </c>
      <c r="BK376" s="30" t="s">
        <v>3964</v>
      </c>
      <c r="BL376">
        <f ca="1">+OFFSET(b!$F$3,BH376,$BL$52)</f>
        <v>12</v>
      </c>
      <c r="BQ376">
        <f t="shared" si="46"/>
        <v>323</v>
      </c>
      <c r="BR376" s="30" t="s">
        <v>362</v>
      </c>
      <c r="BS376" s="30" t="s">
        <v>3964</v>
      </c>
      <c r="BT376">
        <f ca="1">+OFFSET(b!$F$3,BQ376,$BT$52)</f>
        <v>687948</v>
      </c>
    </row>
    <row r="377" spans="3:72">
      <c r="C377">
        <f t="shared" ref="C377:C440" si="50">+C376+1</f>
        <v>324</v>
      </c>
      <c r="E377" s="30" t="s">
        <v>353</v>
      </c>
      <c r="F377" s="30" t="s">
        <v>3965</v>
      </c>
      <c r="G377">
        <f ca="1">+IF(BD377="OKOK",OFFSET(b!$F$3,C377,$G$52),NA())</f>
        <v>18</v>
      </c>
      <c r="AA377">
        <f t="shared" ref="AA377:AA440" si="51">+AA376+1</f>
        <v>324</v>
      </c>
      <c r="AB377" s="30" t="s">
        <v>353</v>
      </c>
      <c r="AC377" s="30" t="s">
        <v>3965</v>
      </c>
      <c r="AD377">
        <f ca="1">+IF(BD377="OKOK",OFFSET(b!$F$3,AA377,$AD$52),NA())</f>
        <v>1852306</v>
      </c>
      <c r="AX377" t="s">
        <v>7</v>
      </c>
      <c r="AY377" t="s">
        <v>353</v>
      </c>
      <c r="AZ377" t="s">
        <v>3965</v>
      </c>
      <c r="BA377">
        <v>90446</v>
      </c>
      <c r="BB377" s="93" t="str">
        <f t="shared" si="47"/>
        <v>OK</v>
      </c>
      <c r="BC377" t="str">
        <f t="shared" si="48"/>
        <v>OK</v>
      </c>
      <c r="BD377" t="str">
        <f t="shared" si="49"/>
        <v>OKOK</v>
      </c>
      <c r="BH377">
        <f t="shared" ref="BH377:BH440" si="52">+BH376+1</f>
        <v>324</v>
      </c>
      <c r="BJ377" s="30" t="s">
        <v>353</v>
      </c>
      <c r="BK377" s="30" t="s">
        <v>3965</v>
      </c>
      <c r="BL377">
        <f ca="1">+OFFSET(b!$F$3,BH377,$BL$52)</f>
        <v>18</v>
      </c>
      <c r="BQ377">
        <f t="shared" ref="BQ377:BQ440" si="53">+BQ376+1</f>
        <v>324</v>
      </c>
      <c r="BR377" s="30" t="s">
        <v>353</v>
      </c>
      <c r="BS377" s="30" t="s">
        <v>3965</v>
      </c>
      <c r="BT377">
        <f ca="1">+OFFSET(b!$F$3,BQ377,$BT$52)</f>
        <v>1852306</v>
      </c>
    </row>
    <row r="378" spans="3:72">
      <c r="C378">
        <f t="shared" si="50"/>
        <v>325</v>
      </c>
      <c r="E378" s="30" t="s">
        <v>365</v>
      </c>
      <c r="F378" s="30" t="s">
        <v>3966</v>
      </c>
      <c r="G378">
        <f ca="1">+IF(BD378="OKOK",OFFSET(b!$F$3,C378,$G$52),NA())</f>
        <v>7</v>
      </c>
      <c r="AA378">
        <f t="shared" si="51"/>
        <v>325</v>
      </c>
      <c r="AB378" s="30" t="s">
        <v>365</v>
      </c>
      <c r="AC378" s="30" t="s">
        <v>3966</v>
      </c>
      <c r="AD378">
        <f ca="1">+IF(BD378="OKOK",OFFSET(b!$F$3,AA378,$AD$52),NA())</f>
        <v>381696</v>
      </c>
      <c r="AX378" t="s">
        <v>7</v>
      </c>
      <c r="AY378" t="s">
        <v>365</v>
      </c>
      <c r="AZ378" t="s">
        <v>3966</v>
      </c>
      <c r="BA378">
        <v>18395</v>
      </c>
      <c r="BB378" s="93" t="str">
        <f t="shared" si="47"/>
        <v>OK</v>
      </c>
      <c r="BC378" t="str">
        <f t="shared" si="48"/>
        <v>OK</v>
      </c>
      <c r="BD378" t="str">
        <f t="shared" si="49"/>
        <v>OKOK</v>
      </c>
      <c r="BH378">
        <f t="shared" si="52"/>
        <v>325</v>
      </c>
      <c r="BJ378" s="30" t="s">
        <v>365</v>
      </c>
      <c r="BK378" s="30" t="s">
        <v>3966</v>
      </c>
      <c r="BL378">
        <f ca="1">+OFFSET(b!$F$3,BH378,$BL$52)</f>
        <v>7</v>
      </c>
      <c r="BQ378">
        <f t="shared" si="53"/>
        <v>325</v>
      </c>
      <c r="BR378" s="30" t="s">
        <v>365</v>
      </c>
      <c r="BS378" s="30" t="s">
        <v>3966</v>
      </c>
      <c r="BT378">
        <f ca="1">+OFFSET(b!$F$3,BQ378,$BT$52)</f>
        <v>381696</v>
      </c>
    </row>
    <row r="379" spans="3:72">
      <c r="C379">
        <f t="shared" si="50"/>
        <v>326</v>
      </c>
      <c r="E379" s="30" t="s">
        <v>346</v>
      </c>
      <c r="F379" s="30" t="s">
        <v>3967</v>
      </c>
      <c r="G379">
        <f ca="1">+IF(BD379="OKOK",OFFSET(b!$F$3,C379,$G$52),NA())</f>
        <v>10</v>
      </c>
      <c r="AA379">
        <f t="shared" si="51"/>
        <v>326</v>
      </c>
      <c r="AB379" s="30" t="s">
        <v>346</v>
      </c>
      <c r="AC379" s="30" t="s">
        <v>3967</v>
      </c>
      <c r="AD379">
        <f ca="1">+IF(BD379="OKOK",OFFSET(b!$F$3,AA379,$AD$52),NA())</f>
        <v>1452326</v>
      </c>
      <c r="AX379" t="s">
        <v>7</v>
      </c>
      <c r="AY379" t="s">
        <v>346</v>
      </c>
      <c r="AZ379" t="s">
        <v>3967</v>
      </c>
      <c r="BA379">
        <v>67021</v>
      </c>
      <c r="BB379" s="93" t="str">
        <f t="shared" si="47"/>
        <v>OK</v>
      </c>
      <c r="BC379" t="str">
        <f t="shared" si="48"/>
        <v>OK</v>
      </c>
      <c r="BD379" t="str">
        <f t="shared" si="49"/>
        <v>OKOK</v>
      </c>
      <c r="BH379">
        <f t="shared" si="52"/>
        <v>326</v>
      </c>
      <c r="BJ379" s="30" t="s">
        <v>346</v>
      </c>
      <c r="BK379" s="30" t="s">
        <v>3967</v>
      </c>
      <c r="BL379">
        <f ca="1">+OFFSET(b!$F$3,BH379,$BL$52)</f>
        <v>10</v>
      </c>
      <c r="BQ379">
        <f t="shared" si="53"/>
        <v>326</v>
      </c>
      <c r="BR379" s="30" t="s">
        <v>346</v>
      </c>
      <c r="BS379" s="30" t="s">
        <v>3967</v>
      </c>
      <c r="BT379">
        <f ca="1">+OFFSET(b!$F$3,BQ379,$BT$52)</f>
        <v>1452326</v>
      </c>
    </row>
    <row r="380" spans="3:72">
      <c r="C380">
        <f t="shared" si="50"/>
        <v>327</v>
      </c>
      <c r="E380" s="30" t="s">
        <v>343</v>
      </c>
      <c r="F380" s="30" t="s">
        <v>3968</v>
      </c>
      <c r="G380">
        <f ca="1">+IF(BD380="OKOK",OFFSET(b!$F$3,C380,$G$52),NA())</f>
        <v>15</v>
      </c>
      <c r="AA380">
        <f t="shared" si="51"/>
        <v>327</v>
      </c>
      <c r="AB380" s="30" t="s">
        <v>343</v>
      </c>
      <c r="AC380" s="30" t="s">
        <v>3968</v>
      </c>
      <c r="AD380">
        <f ca="1">+IF(BD380="OKOK",OFFSET(b!$F$3,AA380,$AD$52),NA())</f>
        <v>999569</v>
      </c>
      <c r="AX380" t="s">
        <v>7</v>
      </c>
      <c r="AY380" t="s">
        <v>343</v>
      </c>
      <c r="AZ380" t="s">
        <v>3968</v>
      </c>
      <c r="BA380">
        <v>42190</v>
      </c>
      <c r="BB380" s="93" t="str">
        <f t="shared" si="47"/>
        <v>OK</v>
      </c>
      <c r="BC380" t="str">
        <f t="shared" si="48"/>
        <v>OK</v>
      </c>
      <c r="BD380" t="str">
        <f t="shared" si="49"/>
        <v>OKOK</v>
      </c>
      <c r="BH380">
        <f t="shared" si="52"/>
        <v>327</v>
      </c>
      <c r="BJ380" s="30" t="s">
        <v>343</v>
      </c>
      <c r="BK380" s="30" t="s">
        <v>3968</v>
      </c>
      <c r="BL380">
        <f ca="1">+OFFSET(b!$F$3,BH380,$BL$52)</f>
        <v>15</v>
      </c>
      <c r="BQ380">
        <f t="shared" si="53"/>
        <v>327</v>
      </c>
      <c r="BR380" s="30" t="s">
        <v>343</v>
      </c>
      <c r="BS380" s="30" t="s">
        <v>3968</v>
      </c>
      <c r="BT380">
        <f ca="1">+OFFSET(b!$F$3,BQ380,$BT$52)</f>
        <v>999569</v>
      </c>
    </row>
    <row r="381" spans="3:72">
      <c r="C381">
        <f t="shared" si="50"/>
        <v>328</v>
      </c>
      <c r="E381" s="30" t="s">
        <v>360</v>
      </c>
      <c r="F381" s="30" t="s">
        <v>3969</v>
      </c>
      <c r="G381">
        <f ca="1">+IF(BD381="OKOK",OFFSET(b!$F$3,C381,$G$52),NA())</f>
        <v>9</v>
      </c>
      <c r="AA381">
        <f t="shared" si="51"/>
        <v>328</v>
      </c>
      <c r="AB381" s="30" t="s">
        <v>360</v>
      </c>
      <c r="AC381" s="30" t="s">
        <v>3969</v>
      </c>
      <c r="AD381">
        <f ca="1">+IF(BD381="OKOK",OFFSET(b!$F$3,AA381,$AD$52),NA())</f>
        <v>546488</v>
      </c>
      <c r="AX381" t="s">
        <v>7</v>
      </c>
      <c r="AY381" t="s">
        <v>360</v>
      </c>
      <c r="AZ381" t="s">
        <v>3969</v>
      </c>
      <c r="BA381">
        <v>40646</v>
      </c>
      <c r="BB381" s="93" t="str">
        <f t="shared" si="47"/>
        <v>OK</v>
      </c>
      <c r="BC381" t="str">
        <f t="shared" si="48"/>
        <v>OK</v>
      </c>
      <c r="BD381" t="str">
        <f t="shared" si="49"/>
        <v>OKOK</v>
      </c>
      <c r="BH381">
        <f t="shared" si="52"/>
        <v>328</v>
      </c>
      <c r="BJ381" s="30" t="s">
        <v>360</v>
      </c>
      <c r="BK381" s="30" t="s">
        <v>3969</v>
      </c>
      <c r="BL381">
        <f ca="1">+OFFSET(b!$F$3,BH381,$BL$52)</f>
        <v>9</v>
      </c>
      <c r="BQ381">
        <f t="shared" si="53"/>
        <v>328</v>
      </c>
      <c r="BR381" s="30" t="s">
        <v>360</v>
      </c>
      <c r="BS381" s="30" t="s">
        <v>3969</v>
      </c>
      <c r="BT381">
        <f ca="1">+OFFSET(b!$F$3,BQ381,$BT$52)</f>
        <v>546488</v>
      </c>
    </row>
    <row r="382" spans="3:72">
      <c r="C382">
        <f t="shared" si="50"/>
        <v>329</v>
      </c>
      <c r="E382" s="30" t="s">
        <v>3015</v>
      </c>
      <c r="F382" s="30" t="s">
        <v>3970</v>
      </c>
      <c r="G382">
        <f ca="1">+IF(BD382="OKOK",OFFSET(b!$F$3,C382,$G$52),NA())</f>
        <v>51</v>
      </c>
      <c r="AA382">
        <f t="shared" si="51"/>
        <v>329</v>
      </c>
      <c r="AB382" s="30" t="s">
        <v>3015</v>
      </c>
      <c r="AC382" s="30" t="s">
        <v>3970</v>
      </c>
      <c r="AD382">
        <f ca="1">+IF(BD382="OKOK",OFFSET(b!$F$3,AA382,$AD$52),NA())</f>
        <v>7747003</v>
      </c>
      <c r="AX382" t="s">
        <v>7</v>
      </c>
      <c r="AY382" t="s">
        <v>3015</v>
      </c>
      <c r="AZ382" t="s">
        <v>3970</v>
      </c>
      <c r="BA382">
        <v>0</v>
      </c>
      <c r="BB382" s="93" t="str">
        <f t="shared" si="47"/>
        <v>OK</v>
      </c>
      <c r="BC382" t="str">
        <f t="shared" si="48"/>
        <v>OK</v>
      </c>
      <c r="BD382" t="str">
        <f t="shared" si="49"/>
        <v>OKOK</v>
      </c>
      <c r="BH382">
        <f t="shared" si="52"/>
        <v>329</v>
      </c>
      <c r="BJ382" s="30" t="s">
        <v>3015</v>
      </c>
      <c r="BK382" s="30" t="s">
        <v>3970</v>
      </c>
      <c r="BL382">
        <f ca="1">+OFFSET(b!$F$3,BH382,$BL$52)</f>
        <v>51</v>
      </c>
      <c r="BQ382">
        <f t="shared" si="53"/>
        <v>329</v>
      </c>
      <c r="BR382" s="30" t="s">
        <v>3015</v>
      </c>
      <c r="BS382" s="30" t="s">
        <v>3970</v>
      </c>
      <c r="BT382">
        <f ca="1">+OFFSET(b!$F$3,BQ382,$BT$52)</f>
        <v>7747003</v>
      </c>
    </row>
    <row r="383" spans="3:72">
      <c r="C383">
        <f t="shared" si="50"/>
        <v>330</v>
      </c>
      <c r="E383" s="30" t="s">
        <v>3016</v>
      </c>
      <c r="F383" s="30" t="s">
        <v>3971</v>
      </c>
      <c r="G383">
        <f ca="1">+IF(BD383="OKOK",OFFSET(b!$F$3,C383,$G$52),NA())</f>
        <v>36</v>
      </c>
      <c r="AA383">
        <f t="shared" si="51"/>
        <v>330</v>
      </c>
      <c r="AB383" s="30" t="s">
        <v>3016</v>
      </c>
      <c r="AC383" s="30" t="s">
        <v>3971</v>
      </c>
      <c r="AD383">
        <f ca="1">+IF(BD383="OKOK",OFFSET(b!$F$3,AA383,$AD$52),NA())</f>
        <v>3196996</v>
      </c>
      <c r="AX383" t="s">
        <v>7</v>
      </c>
      <c r="AY383" t="s">
        <v>3016</v>
      </c>
      <c r="AZ383" t="s">
        <v>3971</v>
      </c>
      <c r="BA383">
        <v>0</v>
      </c>
      <c r="BB383" s="93" t="str">
        <f t="shared" si="47"/>
        <v>OK</v>
      </c>
      <c r="BC383" t="str">
        <f t="shared" si="48"/>
        <v>OK</v>
      </c>
      <c r="BD383" t="str">
        <f t="shared" si="49"/>
        <v>OKOK</v>
      </c>
      <c r="BH383">
        <f t="shared" si="52"/>
        <v>330</v>
      </c>
      <c r="BJ383" s="30" t="s">
        <v>3016</v>
      </c>
      <c r="BK383" s="30" t="s">
        <v>3971</v>
      </c>
      <c r="BL383">
        <f ca="1">+OFFSET(b!$F$3,BH383,$BL$52)</f>
        <v>36</v>
      </c>
      <c r="BQ383">
        <f t="shared" si="53"/>
        <v>330</v>
      </c>
      <c r="BR383" s="30" t="s">
        <v>3016</v>
      </c>
      <c r="BS383" s="30" t="s">
        <v>3971</v>
      </c>
      <c r="BT383">
        <f ca="1">+OFFSET(b!$F$3,BQ383,$BT$52)</f>
        <v>3196996</v>
      </c>
    </row>
    <row r="384" spans="3:72">
      <c r="C384">
        <f t="shared" si="50"/>
        <v>331</v>
      </c>
      <c r="E384" s="30" t="s">
        <v>3017</v>
      </c>
      <c r="F384" s="30" t="s">
        <v>3972</v>
      </c>
      <c r="G384">
        <f ca="1">+IF(BD384="OKOK",OFFSET(b!$F$3,C384,$G$52),NA())</f>
        <v>25</v>
      </c>
      <c r="AA384">
        <f t="shared" si="51"/>
        <v>331</v>
      </c>
      <c r="AB384" s="30" t="s">
        <v>3017</v>
      </c>
      <c r="AC384" s="30" t="s">
        <v>3972</v>
      </c>
      <c r="AD384">
        <f ca="1">+IF(BD384="OKOK",OFFSET(b!$F$3,AA384,$AD$52),NA())</f>
        <v>2591391</v>
      </c>
      <c r="AX384" t="s">
        <v>7</v>
      </c>
      <c r="AY384" t="s">
        <v>3017</v>
      </c>
      <c r="AZ384" t="s">
        <v>3972</v>
      </c>
      <c r="BA384">
        <v>0</v>
      </c>
      <c r="BB384" s="93" t="str">
        <f t="shared" si="47"/>
        <v>OK</v>
      </c>
      <c r="BC384" t="str">
        <f t="shared" si="48"/>
        <v>OK</v>
      </c>
      <c r="BD384" t="str">
        <f t="shared" si="49"/>
        <v>OKOK</v>
      </c>
      <c r="BH384">
        <f t="shared" si="52"/>
        <v>331</v>
      </c>
      <c r="BJ384" s="30" t="s">
        <v>3017</v>
      </c>
      <c r="BK384" s="30" t="s">
        <v>3972</v>
      </c>
      <c r="BL384">
        <f ca="1">+OFFSET(b!$F$3,BH384,$BL$52)</f>
        <v>25</v>
      </c>
      <c r="BQ384">
        <f t="shared" si="53"/>
        <v>331</v>
      </c>
      <c r="BR384" s="30" t="s">
        <v>3017</v>
      </c>
      <c r="BS384" s="30" t="s">
        <v>3972</v>
      </c>
      <c r="BT384">
        <f ca="1">+OFFSET(b!$F$3,BQ384,$BT$52)</f>
        <v>2591391</v>
      </c>
    </row>
    <row r="385" spans="3:72">
      <c r="C385">
        <f t="shared" si="50"/>
        <v>332</v>
      </c>
      <c r="E385" s="30" t="s">
        <v>2921</v>
      </c>
      <c r="F385" s="30" t="s">
        <v>2962</v>
      </c>
      <c r="G385">
        <f ca="1">+IF(BD385="OKOK",OFFSET(b!$F$3,C385,$G$52),NA())</f>
        <v>31</v>
      </c>
      <c r="AA385">
        <f t="shared" si="51"/>
        <v>332</v>
      </c>
      <c r="AB385" s="30" t="s">
        <v>2921</v>
      </c>
      <c r="AC385" s="30" t="s">
        <v>2962</v>
      </c>
      <c r="AD385">
        <f ca="1">+IF(BD385="OKOK",OFFSET(b!$F$3,AA385,$AD$52),NA())</f>
        <v>2370263</v>
      </c>
      <c r="AX385" t="s">
        <v>7</v>
      </c>
      <c r="AY385" t="s">
        <v>2921</v>
      </c>
      <c r="AZ385" t="s">
        <v>2962</v>
      </c>
      <c r="BA385">
        <v>0</v>
      </c>
      <c r="BB385" s="93" t="str">
        <f t="shared" si="47"/>
        <v>OK</v>
      </c>
      <c r="BC385" t="str">
        <f t="shared" si="48"/>
        <v>OK</v>
      </c>
      <c r="BD385" t="str">
        <f t="shared" si="49"/>
        <v>OKOK</v>
      </c>
      <c r="BH385">
        <f t="shared" si="52"/>
        <v>332</v>
      </c>
      <c r="BJ385" s="30" t="s">
        <v>2921</v>
      </c>
      <c r="BK385" s="30" t="s">
        <v>2962</v>
      </c>
      <c r="BL385">
        <f ca="1">+OFFSET(b!$F$3,BH385,$BL$52)</f>
        <v>31</v>
      </c>
      <c r="BQ385">
        <f t="shared" si="53"/>
        <v>332</v>
      </c>
      <c r="BR385" s="30" t="s">
        <v>2921</v>
      </c>
      <c r="BS385" s="30" t="s">
        <v>2962</v>
      </c>
      <c r="BT385">
        <f ca="1">+OFFSET(b!$F$3,BQ385,$BT$52)</f>
        <v>2370263</v>
      </c>
    </row>
    <row r="386" spans="3:72">
      <c r="C386">
        <f t="shared" si="50"/>
        <v>333</v>
      </c>
      <c r="E386" s="30" t="s">
        <v>376</v>
      </c>
      <c r="F386" s="30" t="s">
        <v>3973</v>
      </c>
      <c r="G386" t="e">
        <f ca="1">+IF(BD386="OKOK",OFFSET(b!$F$3,C386,$G$52),NA())</f>
        <v>#N/A</v>
      </c>
      <c r="AA386">
        <f t="shared" si="51"/>
        <v>333</v>
      </c>
      <c r="AB386" s="30" t="s">
        <v>376</v>
      </c>
      <c r="AC386" s="30" t="s">
        <v>3973</v>
      </c>
      <c r="AD386" t="e">
        <f ca="1">+IF(BD386="OKOK",OFFSET(b!$F$3,AA386,$AD$52),NA())</f>
        <v>#N/A</v>
      </c>
      <c r="AX386" t="s">
        <v>8</v>
      </c>
      <c r="AY386" t="s">
        <v>376</v>
      </c>
      <c r="AZ386" t="s">
        <v>3973</v>
      </c>
      <c r="BA386">
        <v>510425</v>
      </c>
      <c r="BB386" s="93" t="str">
        <f t="shared" si="47"/>
        <v>NG</v>
      </c>
      <c r="BC386" t="str">
        <f t="shared" si="48"/>
        <v>OK</v>
      </c>
      <c r="BD386" t="str">
        <f t="shared" si="49"/>
        <v>NGOK</v>
      </c>
      <c r="BH386">
        <f t="shared" si="52"/>
        <v>333</v>
      </c>
      <c r="BJ386" s="30" t="s">
        <v>376</v>
      </c>
      <c r="BK386" s="30" t="s">
        <v>3973</v>
      </c>
      <c r="BL386">
        <f ca="1">+OFFSET(b!$F$3,BH386,$BL$52)</f>
        <v>164</v>
      </c>
      <c r="BQ386">
        <f t="shared" si="53"/>
        <v>333</v>
      </c>
      <c r="BR386" s="30" t="s">
        <v>376</v>
      </c>
      <c r="BS386" s="30" t="s">
        <v>3973</v>
      </c>
      <c r="BT386">
        <f ca="1">+OFFSET(b!$F$3,BQ386,$BT$52)</f>
        <v>9518827</v>
      </c>
    </row>
    <row r="387" spans="3:72">
      <c r="C387">
        <f t="shared" si="50"/>
        <v>334</v>
      </c>
      <c r="E387" s="30" t="s">
        <v>377</v>
      </c>
      <c r="F387" s="30" t="s">
        <v>3974</v>
      </c>
      <c r="G387">
        <f ca="1">+IF(BD387="OKOK",OFFSET(b!$F$3,C387,$G$52),NA())</f>
        <v>46</v>
      </c>
      <c r="AA387">
        <f t="shared" si="51"/>
        <v>334</v>
      </c>
      <c r="AB387" s="30" t="s">
        <v>377</v>
      </c>
      <c r="AC387" s="30" t="s">
        <v>3974</v>
      </c>
      <c r="AD387">
        <f ca="1">+IF(BD387="OKOK",OFFSET(b!$F$3,AA387,$AD$52),NA())</f>
        <v>2063361</v>
      </c>
      <c r="AX387" t="s">
        <v>8</v>
      </c>
      <c r="AY387" t="s">
        <v>377</v>
      </c>
      <c r="AZ387" t="s">
        <v>3974</v>
      </c>
      <c r="BA387">
        <v>144702</v>
      </c>
      <c r="BB387" s="93" t="str">
        <f t="shared" si="47"/>
        <v>OK</v>
      </c>
      <c r="BC387" t="str">
        <f t="shared" si="48"/>
        <v>OK</v>
      </c>
      <c r="BD387" t="str">
        <f t="shared" si="49"/>
        <v>OKOK</v>
      </c>
      <c r="BH387">
        <f t="shared" si="52"/>
        <v>334</v>
      </c>
      <c r="BJ387" s="30" t="s">
        <v>377</v>
      </c>
      <c r="BK387" s="30" t="s">
        <v>3974</v>
      </c>
      <c r="BL387">
        <f ca="1">+OFFSET(b!$F$3,BH387,$BL$52)</f>
        <v>46</v>
      </c>
      <c r="BQ387">
        <f t="shared" si="53"/>
        <v>334</v>
      </c>
      <c r="BR387" s="30" t="s">
        <v>377</v>
      </c>
      <c r="BS387" s="30" t="s">
        <v>3974</v>
      </c>
      <c r="BT387">
        <f ca="1">+OFFSET(b!$F$3,BQ387,$BT$52)</f>
        <v>2063361</v>
      </c>
    </row>
    <row r="388" spans="3:72">
      <c r="C388">
        <f t="shared" si="50"/>
        <v>335</v>
      </c>
      <c r="E388" s="30" t="s">
        <v>381</v>
      </c>
      <c r="F388" s="30" t="s">
        <v>3975</v>
      </c>
      <c r="G388">
        <f ca="1">+IF(BD388="OKOK",OFFSET(b!$F$3,C388,$G$52),NA())</f>
        <v>16</v>
      </c>
      <c r="AA388">
        <f t="shared" si="51"/>
        <v>335</v>
      </c>
      <c r="AB388" s="30" t="s">
        <v>381</v>
      </c>
      <c r="AC388" s="30" t="s">
        <v>3975</v>
      </c>
      <c r="AD388">
        <f ca="1">+IF(BD388="OKOK",OFFSET(b!$F$3,AA388,$AD$52),NA())</f>
        <v>1708270</v>
      </c>
      <c r="AX388" t="s">
        <v>8</v>
      </c>
      <c r="AY388" t="s">
        <v>381</v>
      </c>
      <c r="AZ388" t="s">
        <v>3975</v>
      </c>
      <c r="BA388">
        <v>80113</v>
      </c>
      <c r="BB388" s="93" t="str">
        <f t="shared" si="47"/>
        <v>OK</v>
      </c>
      <c r="BC388" t="str">
        <f t="shared" si="48"/>
        <v>OK</v>
      </c>
      <c r="BD388" t="str">
        <f t="shared" si="49"/>
        <v>OKOK</v>
      </c>
      <c r="BH388">
        <f t="shared" si="52"/>
        <v>335</v>
      </c>
      <c r="BJ388" s="30" t="s">
        <v>381</v>
      </c>
      <c r="BK388" s="30" t="s">
        <v>3975</v>
      </c>
      <c r="BL388">
        <f ca="1">+OFFSET(b!$F$3,BH388,$BL$52)</f>
        <v>16</v>
      </c>
      <c r="BQ388">
        <f t="shared" si="53"/>
        <v>335</v>
      </c>
      <c r="BR388" s="30" t="s">
        <v>381</v>
      </c>
      <c r="BS388" s="30" t="s">
        <v>3975</v>
      </c>
      <c r="BT388">
        <f ca="1">+OFFSET(b!$F$3,BQ388,$BT$52)</f>
        <v>1708270</v>
      </c>
    </row>
    <row r="389" spans="3:72">
      <c r="C389">
        <f t="shared" si="50"/>
        <v>336</v>
      </c>
      <c r="E389" s="30" t="s">
        <v>380</v>
      </c>
      <c r="F389" s="30" t="s">
        <v>3976</v>
      </c>
      <c r="G389">
        <f ca="1">+IF(BD389="OKOK",OFFSET(b!$F$3,C389,$G$52),NA())</f>
        <v>27</v>
      </c>
      <c r="AA389">
        <f t="shared" si="51"/>
        <v>336</v>
      </c>
      <c r="AB389" s="30" t="s">
        <v>380</v>
      </c>
      <c r="AC389" s="30" t="s">
        <v>3976</v>
      </c>
      <c r="AD389">
        <f ca="1">+IF(BD389="OKOK",OFFSET(b!$F$3,AA389,$AD$52),NA())</f>
        <v>1273166</v>
      </c>
      <c r="AX389" t="s">
        <v>8</v>
      </c>
      <c r="AY389" t="s">
        <v>380</v>
      </c>
      <c r="AZ389" t="s">
        <v>3976</v>
      </c>
      <c r="BA389">
        <v>88418</v>
      </c>
      <c r="BB389" s="93" t="str">
        <f t="shared" si="47"/>
        <v>OK</v>
      </c>
      <c r="BC389" t="str">
        <f t="shared" si="48"/>
        <v>OK</v>
      </c>
      <c r="BD389" t="str">
        <f t="shared" si="49"/>
        <v>OKOK</v>
      </c>
      <c r="BH389">
        <f t="shared" si="52"/>
        <v>336</v>
      </c>
      <c r="BJ389" s="30" t="s">
        <v>380</v>
      </c>
      <c r="BK389" s="30" t="s">
        <v>3976</v>
      </c>
      <c r="BL389">
        <f ca="1">+OFFSET(b!$F$3,BH389,$BL$52)</f>
        <v>27</v>
      </c>
      <c r="BQ389">
        <f t="shared" si="53"/>
        <v>336</v>
      </c>
      <c r="BR389" s="30" t="s">
        <v>380</v>
      </c>
      <c r="BS389" s="30" t="s">
        <v>3976</v>
      </c>
      <c r="BT389">
        <f ca="1">+OFFSET(b!$F$3,BQ389,$BT$52)</f>
        <v>1273166</v>
      </c>
    </row>
    <row r="390" spans="3:72">
      <c r="C390">
        <f t="shared" si="50"/>
        <v>337</v>
      </c>
      <c r="E390" s="30" t="s">
        <v>379</v>
      </c>
      <c r="F390" s="30" t="s">
        <v>3977</v>
      </c>
      <c r="G390">
        <f ca="1">+IF(BD390="OKOK",OFFSET(b!$F$3,C390,$G$52),NA())</f>
        <v>25</v>
      </c>
      <c r="AA390">
        <f t="shared" si="51"/>
        <v>337</v>
      </c>
      <c r="AB390" s="30" t="s">
        <v>379</v>
      </c>
      <c r="AC390" s="30" t="s">
        <v>3977</v>
      </c>
      <c r="AD390">
        <f ca="1">+IF(BD390="OKOK",OFFSET(b!$F$3,AA390,$AD$52),NA())</f>
        <v>1843211</v>
      </c>
      <c r="AX390" t="s">
        <v>8</v>
      </c>
      <c r="AY390" t="s">
        <v>379</v>
      </c>
      <c r="AZ390" t="s">
        <v>3977</v>
      </c>
      <c r="BA390">
        <v>116768</v>
      </c>
      <c r="BB390" s="93" t="str">
        <f t="shared" si="47"/>
        <v>OK</v>
      </c>
      <c r="BC390" t="str">
        <f t="shared" si="48"/>
        <v>OK</v>
      </c>
      <c r="BD390" t="str">
        <f t="shared" si="49"/>
        <v>OKOK</v>
      </c>
      <c r="BH390">
        <f t="shared" si="52"/>
        <v>337</v>
      </c>
      <c r="BJ390" s="30" t="s">
        <v>379</v>
      </c>
      <c r="BK390" s="30" t="s">
        <v>3977</v>
      </c>
      <c r="BL390">
        <f ca="1">+OFFSET(b!$F$3,BH390,$BL$52)</f>
        <v>25</v>
      </c>
      <c r="BQ390">
        <f t="shared" si="53"/>
        <v>337</v>
      </c>
      <c r="BR390" s="30" t="s">
        <v>379</v>
      </c>
      <c r="BS390" s="30" t="s">
        <v>3977</v>
      </c>
      <c r="BT390">
        <f ca="1">+OFFSET(b!$F$3,BQ390,$BT$52)</f>
        <v>1843211</v>
      </c>
    </row>
    <row r="391" spans="3:72">
      <c r="C391">
        <f t="shared" si="50"/>
        <v>338</v>
      </c>
      <c r="E391" s="30" t="s">
        <v>388</v>
      </c>
      <c r="F391" s="30" t="s">
        <v>3978</v>
      </c>
      <c r="G391">
        <f ca="1">+IF(BD391="OKOK",OFFSET(b!$F$3,C391,$G$52),NA())</f>
        <v>5</v>
      </c>
      <c r="AA391">
        <f t="shared" si="51"/>
        <v>338</v>
      </c>
      <c r="AB391" s="30" t="s">
        <v>388</v>
      </c>
      <c r="AC391" s="30" t="s">
        <v>3978</v>
      </c>
      <c r="AD391">
        <f ca="1">+IF(BD391="OKOK",OFFSET(b!$F$3,AA391,$AD$52),NA())</f>
        <v>474338</v>
      </c>
      <c r="AX391" t="s">
        <v>8</v>
      </c>
      <c r="AY391" t="s">
        <v>388</v>
      </c>
      <c r="AZ391" t="s">
        <v>3978</v>
      </c>
      <c r="BA391">
        <v>21400</v>
      </c>
      <c r="BB391" s="93" t="str">
        <f t="shared" si="47"/>
        <v>OK</v>
      </c>
      <c r="BC391" t="str">
        <f t="shared" si="48"/>
        <v>OK</v>
      </c>
      <c r="BD391" t="str">
        <f t="shared" si="49"/>
        <v>OKOK</v>
      </c>
      <c r="BH391">
        <f t="shared" si="52"/>
        <v>338</v>
      </c>
      <c r="BJ391" s="30" t="s">
        <v>388</v>
      </c>
      <c r="BK391" s="30" t="s">
        <v>3978</v>
      </c>
      <c r="BL391">
        <f ca="1">+OFFSET(b!$F$3,BH391,$BL$52)</f>
        <v>5</v>
      </c>
      <c r="BQ391">
        <f t="shared" si="53"/>
        <v>338</v>
      </c>
      <c r="BR391" s="30" t="s">
        <v>388</v>
      </c>
      <c r="BS391" s="30" t="s">
        <v>3978</v>
      </c>
      <c r="BT391">
        <f ca="1">+OFFSET(b!$F$3,BQ391,$BT$52)</f>
        <v>474338</v>
      </c>
    </row>
    <row r="392" spans="3:72">
      <c r="C392">
        <f t="shared" si="50"/>
        <v>339</v>
      </c>
      <c r="E392" s="30" t="s">
        <v>382</v>
      </c>
      <c r="F392" s="30" t="s">
        <v>3979</v>
      </c>
      <c r="G392">
        <f ca="1">+IF(BD392="OKOK",OFFSET(b!$F$3,C392,$G$52),NA())</f>
        <v>19</v>
      </c>
      <c r="AA392">
        <f t="shared" si="51"/>
        <v>339</v>
      </c>
      <c r="AB392" s="30" t="s">
        <v>382</v>
      </c>
      <c r="AC392" s="30" t="s">
        <v>3979</v>
      </c>
      <c r="AD392">
        <f ca="1">+IF(BD392="OKOK",OFFSET(b!$F$3,AA392,$AD$52),NA())</f>
        <v>2416026</v>
      </c>
      <c r="AX392" t="s">
        <v>8</v>
      </c>
      <c r="AY392" t="s">
        <v>382</v>
      </c>
      <c r="AZ392" t="s">
        <v>3979</v>
      </c>
      <c r="BA392">
        <v>141261</v>
      </c>
      <c r="BB392" s="93" t="str">
        <f t="shared" si="47"/>
        <v>OK</v>
      </c>
      <c r="BC392" t="str">
        <f t="shared" si="48"/>
        <v>OK</v>
      </c>
      <c r="BD392" t="str">
        <f t="shared" si="49"/>
        <v>OKOK</v>
      </c>
      <c r="BH392">
        <f t="shared" si="52"/>
        <v>339</v>
      </c>
      <c r="BJ392" s="30" t="s">
        <v>382</v>
      </c>
      <c r="BK392" s="30" t="s">
        <v>3979</v>
      </c>
      <c r="BL392">
        <f ca="1">+OFFSET(b!$F$3,BH392,$BL$52)</f>
        <v>19</v>
      </c>
      <c r="BQ392">
        <f t="shared" si="53"/>
        <v>339</v>
      </c>
      <c r="BR392" s="30" t="s">
        <v>382</v>
      </c>
      <c r="BS392" s="30" t="s">
        <v>3979</v>
      </c>
      <c r="BT392">
        <f ca="1">+OFFSET(b!$F$3,BQ392,$BT$52)</f>
        <v>2416026</v>
      </c>
    </row>
    <row r="393" spans="3:72">
      <c r="C393">
        <f t="shared" si="50"/>
        <v>340</v>
      </c>
      <c r="E393" s="30" t="s">
        <v>383</v>
      </c>
      <c r="F393" s="30" t="s">
        <v>3980</v>
      </c>
      <c r="G393">
        <f ca="1">+IF(BD393="OKOK",OFFSET(b!$F$3,C393,$G$52),NA())</f>
        <v>13</v>
      </c>
      <c r="AA393">
        <f t="shared" si="51"/>
        <v>340</v>
      </c>
      <c r="AB393" s="30" t="s">
        <v>383</v>
      </c>
      <c r="AC393" s="30" t="s">
        <v>3980</v>
      </c>
      <c r="AD393">
        <f ca="1">+IF(BD393="OKOK",OFFSET(b!$F$3,AA393,$AD$52),NA())</f>
        <v>1110606</v>
      </c>
      <c r="AX393" t="s">
        <v>8</v>
      </c>
      <c r="AY393" t="s">
        <v>383</v>
      </c>
      <c r="AZ393" t="s">
        <v>3980</v>
      </c>
      <c r="BA393">
        <v>68317</v>
      </c>
      <c r="BB393" s="93" t="str">
        <f t="shared" si="47"/>
        <v>OK</v>
      </c>
      <c r="BC393" t="str">
        <f t="shared" si="48"/>
        <v>OK</v>
      </c>
      <c r="BD393" t="str">
        <f t="shared" si="49"/>
        <v>OKOK</v>
      </c>
      <c r="BH393">
        <f t="shared" si="52"/>
        <v>340</v>
      </c>
      <c r="BJ393" s="30" t="s">
        <v>383</v>
      </c>
      <c r="BK393" s="30" t="s">
        <v>3980</v>
      </c>
      <c r="BL393">
        <f ca="1">+OFFSET(b!$F$3,BH393,$BL$52)</f>
        <v>13</v>
      </c>
      <c r="BQ393">
        <f t="shared" si="53"/>
        <v>340</v>
      </c>
      <c r="BR393" s="30" t="s">
        <v>383</v>
      </c>
      <c r="BS393" s="30" t="s">
        <v>3980</v>
      </c>
      <c r="BT393">
        <f ca="1">+OFFSET(b!$F$3,BQ393,$BT$52)</f>
        <v>1110606</v>
      </c>
    </row>
    <row r="394" spans="3:72">
      <c r="C394">
        <f t="shared" si="50"/>
        <v>341</v>
      </c>
      <c r="E394" s="30" t="s">
        <v>385</v>
      </c>
      <c r="F394" s="30" t="s">
        <v>3981</v>
      </c>
      <c r="G394">
        <f ca="1">+IF(BD394="OKOK",OFFSET(b!$F$3,C394,$G$52),NA())</f>
        <v>9</v>
      </c>
      <c r="AA394">
        <f t="shared" si="51"/>
        <v>341</v>
      </c>
      <c r="AB394" s="30" t="s">
        <v>385</v>
      </c>
      <c r="AC394" s="30" t="s">
        <v>3981</v>
      </c>
      <c r="AD394">
        <f ca="1">+IF(BD394="OKOK",OFFSET(b!$F$3,AA394,$AD$52),NA())</f>
        <v>630646</v>
      </c>
      <c r="AX394" t="s">
        <v>8</v>
      </c>
      <c r="AY394" t="s">
        <v>385</v>
      </c>
      <c r="AZ394" t="s">
        <v>3981</v>
      </c>
      <c r="BA394">
        <v>32107</v>
      </c>
      <c r="BB394" s="93" t="str">
        <f t="shared" si="47"/>
        <v>OK</v>
      </c>
      <c r="BC394" t="str">
        <f t="shared" si="48"/>
        <v>OK</v>
      </c>
      <c r="BD394" t="str">
        <f t="shared" si="49"/>
        <v>OKOK</v>
      </c>
      <c r="BH394">
        <f t="shared" si="52"/>
        <v>341</v>
      </c>
      <c r="BJ394" s="30" t="s">
        <v>385</v>
      </c>
      <c r="BK394" s="30" t="s">
        <v>3981</v>
      </c>
      <c r="BL394">
        <f ca="1">+OFFSET(b!$F$3,BH394,$BL$52)</f>
        <v>9</v>
      </c>
      <c r="BQ394">
        <f t="shared" si="53"/>
        <v>341</v>
      </c>
      <c r="BR394" s="30" t="s">
        <v>385</v>
      </c>
      <c r="BS394" s="30" t="s">
        <v>3981</v>
      </c>
      <c r="BT394">
        <f ca="1">+OFFSET(b!$F$3,BQ394,$BT$52)</f>
        <v>630646</v>
      </c>
    </row>
    <row r="395" spans="3:72">
      <c r="C395">
        <f t="shared" si="50"/>
        <v>342</v>
      </c>
      <c r="E395" s="30" t="s">
        <v>391</v>
      </c>
      <c r="F395" s="30" t="s">
        <v>3982</v>
      </c>
      <c r="G395">
        <f ca="1">+IF(BD395="OKOK",OFFSET(b!$F$3,C395,$G$52),NA())</f>
        <v>6</v>
      </c>
      <c r="AA395">
        <f t="shared" si="51"/>
        <v>342</v>
      </c>
      <c r="AB395" s="30" t="s">
        <v>391</v>
      </c>
      <c r="AC395" s="30" t="s">
        <v>3982</v>
      </c>
      <c r="AD395">
        <f ca="1">+IF(BD395="OKOK",OFFSET(b!$F$3,AA395,$AD$52),NA())</f>
        <v>315264</v>
      </c>
      <c r="AX395" t="s">
        <v>8</v>
      </c>
      <c r="AY395" t="s">
        <v>391</v>
      </c>
      <c r="AZ395" t="s">
        <v>3982</v>
      </c>
      <c r="BA395">
        <v>12841</v>
      </c>
      <c r="BB395" s="93" t="str">
        <f t="shared" si="47"/>
        <v>OK</v>
      </c>
      <c r="BC395" t="str">
        <f t="shared" si="48"/>
        <v>OK</v>
      </c>
      <c r="BD395" t="str">
        <f t="shared" si="49"/>
        <v>OKOK</v>
      </c>
      <c r="BH395">
        <f t="shared" si="52"/>
        <v>342</v>
      </c>
      <c r="BJ395" s="30" t="s">
        <v>391</v>
      </c>
      <c r="BK395" s="30" t="s">
        <v>3982</v>
      </c>
      <c r="BL395">
        <f ca="1">+OFFSET(b!$F$3,BH395,$BL$52)</f>
        <v>6</v>
      </c>
      <c r="BQ395">
        <f t="shared" si="53"/>
        <v>342</v>
      </c>
      <c r="BR395" s="30" t="s">
        <v>391</v>
      </c>
      <c r="BS395" s="30" t="s">
        <v>3982</v>
      </c>
      <c r="BT395">
        <f ca="1">+OFFSET(b!$F$3,BQ395,$BT$52)</f>
        <v>315264</v>
      </c>
    </row>
    <row r="396" spans="3:72">
      <c r="C396">
        <f t="shared" si="50"/>
        <v>343</v>
      </c>
      <c r="E396" s="30" t="s">
        <v>384</v>
      </c>
      <c r="F396" s="30" t="s">
        <v>3983</v>
      </c>
      <c r="G396">
        <f ca="1">+IF(BD396="OKOK",OFFSET(b!$F$3,C396,$G$52),NA())</f>
        <v>9</v>
      </c>
      <c r="AA396">
        <f t="shared" si="51"/>
        <v>343</v>
      </c>
      <c r="AB396" s="30" t="s">
        <v>384</v>
      </c>
      <c r="AC396" s="30" t="s">
        <v>3983</v>
      </c>
      <c r="AD396">
        <f ca="1">+IF(BD396="OKOK",OFFSET(b!$F$3,AA396,$AD$52),NA())</f>
        <v>1269296</v>
      </c>
      <c r="AX396" t="s">
        <v>8</v>
      </c>
      <c r="AY396" t="s">
        <v>384</v>
      </c>
      <c r="AZ396" t="s">
        <v>3983</v>
      </c>
      <c r="BA396">
        <v>67456</v>
      </c>
      <c r="BB396" s="93" t="str">
        <f t="shared" si="47"/>
        <v>OK</v>
      </c>
      <c r="BC396" t="str">
        <f t="shared" si="48"/>
        <v>OK</v>
      </c>
      <c r="BD396" t="str">
        <f t="shared" si="49"/>
        <v>OKOK</v>
      </c>
      <c r="BH396">
        <f t="shared" si="52"/>
        <v>343</v>
      </c>
      <c r="BJ396" s="30" t="s">
        <v>384</v>
      </c>
      <c r="BK396" s="30" t="s">
        <v>3983</v>
      </c>
      <c r="BL396">
        <f ca="1">+OFFSET(b!$F$3,BH396,$BL$52)</f>
        <v>9</v>
      </c>
      <c r="BQ396">
        <f t="shared" si="53"/>
        <v>343</v>
      </c>
      <c r="BR396" s="30" t="s">
        <v>384</v>
      </c>
      <c r="BS396" s="30" t="s">
        <v>3983</v>
      </c>
      <c r="BT396">
        <f ca="1">+OFFSET(b!$F$3,BQ396,$BT$52)</f>
        <v>1269296</v>
      </c>
    </row>
    <row r="397" spans="3:72">
      <c r="C397">
        <f t="shared" si="50"/>
        <v>344</v>
      </c>
      <c r="E397" s="30" t="s">
        <v>392</v>
      </c>
      <c r="F397" s="30" t="s">
        <v>3984</v>
      </c>
      <c r="G397">
        <f ca="1">+IF(BD397="OKOK",OFFSET(b!$F$3,C397,$G$52),NA())</f>
        <v>8</v>
      </c>
      <c r="AA397">
        <f t="shared" si="51"/>
        <v>344</v>
      </c>
      <c r="AB397" s="30" t="s">
        <v>392</v>
      </c>
      <c r="AC397" s="30" t="s">
        <v>3984</v>
      </c>
      <c r="AD397">
        <f ca="1">+IF(BD397="OKOK",OFFSET(b!$F$3,AA397,$AD$52),NA())</f>
        <v>529987</v>
      </c>
      <c r="AX397" t="s">
        <v>8</v>
      </c>
      <c r="AY397" t="s">
        <v>392</v>
      </c>
      <c r="AZ397" t="s">
        <v>3984</v>
      </c>
      <c r="BA397">
        <v>37312</v>
      </c>
      <c r="BB397" s="93" t="str">
        <f t="shared" si="47"/>
        <v>OK</v>
      </c>
      <c r="BC397" t="str">
        <f t="shared" si="48"/>
        <v>OK</v>
      </c>
      <c r="BD397" t="str">
        <f t="shared" si="49"/>
        <v>OKOK</v>
      </c>
      <c r="BH397">
        <f t="shared" si="52"/>
        <v>344</v>
      </c>
      <c r="BJ397" s="30" t="s">
        <v>392</v>
      </c>
      <c r="BK397" s="30" t="s">
        <v>3984</v>
      </c>
      <c r="BL397">
        <f ca="1">+OFFSET(b!$F$3,BH397,$BL$52)</f>
        <v>8</v>
      </c>
      <c r="BQ397">
        <f t="shared" si="53"/>
        <v>344</v>
      </c>
      <c r="BR397" s="30" t="s">
        <v>392</v>
      </c>
      <c r="BS397" s="30" t="s">
        <v>3984</v>
      </c>
      <c r="BT397">
        <f ca="1">+OFFSET(b!$F$3,BQ397,$BT$52)</f>
        <v>529987</v>
      </c>
    </row>
    <row r="398" spans="3:72">
      <c r="C398">
        <f t="shared" si="50"/>
        <v>345</v>
      </c>
      <c r="E398" s="30" t="s">
        <v>396</v>
      </c>
      <c r="F398" s="30" t="s">
        <v>3985</v>
      </c>
      <c r="G398">
        <f ca="1">+IF(BD398="OKOK",OFFSET(b!$F$3,C398,$G$52),NA())</f>
        <v>10</v>
      </c>
      <c r="AA398">
        <f t="shared" si="51"/>
        <v>345</v>
      </c>
      <c r="AB398" s="30" t="s">
        <v>396</v>
      </c>
      <c r="AC398" s="30" t="s">
        <v>3985</v>
      </c>
      <c r="AD398">
        <f ca="1">+IF(BD398="OKOK",OFFSET(b!$F$3,AA398,$AD$52),NA())</f>
        <v>579038</v>
      </c>
      <c r="AX398" t="s">
        <v>8</v>
      </c>
      <c r="AY398" t="s">
        <v>396</v>
      </c>
      <c r="AZ398" t="s">
        <v>3985</v>
      </c>
      <c r="BA398">
        <v>20125</v>
      </c>
      <c r="BB398" s="93" t="str">
        <f t="shared" si="47"/>
        <v>OK</v>
      </c>
      <c r="BC398" t="str">
        <f t="shared" si="48"/>
        <v>OK</v>
      </c>
      <c r="BD398" t="str">
        <f t="shared" si="49"/>
        <v>OKOK</v>
      </c>
      <c r="BH398">
        <f t="shared" si="52"/>
        <v>345</v>
      </c>
      <c r="BJ398" s="30" t="s">
        <v>396</v>
      </c>
      <c r="BK398" s="30" t="s">
        <v>3985</v>
      </c>
      <c r="BL398">
        <f ca="1">+OFFSET(b!$F$3,BH398,$BL$52)</f>
        <v>10</v>
      </c>
      <c r="BQ398">
        <f t="shared" si="53"/>
        <v>345</v>
      </c>
      <c r="BR398" s="30" t="s">
        <v>396</v>
      </c>
      <c r="BS398" s="30" t="s">
        <v>3985</v>
      </c>
      <c r="BT398">
        <f ca="1">+OFFSET(b!$F$3,BQ398,$BT$52)</f>
        <v>579038</v>
      </c>
    </row>
    <row r="399" spans="3:72">
      <c r="C399">
        <f t="shared" si="50"/>
        <v>346</v>
      </c>
      <c r="E399" s="30" t="s">
        <v>390</v>
      </c>
      <c r="F399" s="30" t="s">
        <v>3986</v>
      </c>
      <c r="G399">
        <f ca="1">+IF(BD399="OKOK",OFFSET(b!$F$3,C399,$G$52),NA())</f>
        <v>7</v>
      </c>
      <c r="AA399">
        <f t="shared" si="51"/>
        <v>346</v>
      </c>
      <c r="AB399" s="30" t="s">
        <v>390</v>
      </c>
      <c r="AC399" s="30" t="s">
        <v>3986</v>
      </c>
      <c r="AD399">
        <f ca="1">+IF(BD399="OKOK",OFFSET(b!$F$3,AA399,$AD$52),NA())</f>
        <v>420461</v>
      </c>
      <c r="AX399" t="s">
        <v>8</v>
      </c>
      <c r="AY399" t="s">
        <v>390</v>
      </c>
      <c r="AZ399" t="s">
        <v>3986</v>
      </c>
      <c r="BA399">
        <v>27965</v>
      </c>
      <c r="BB399" s="93" t="str">
        <f t="shared" si="47"/>
        <v>OK</v>
      </c>
      <c r="BC399" t="str">
        <f t="shared" si="48"/>
        <v>OK</v>
      </c>
      <c r="BD399" t="str">
        <f t="shared" si="49"/>
        <v>OKOK</v>
      </c>
      <c r="BH399">
        <f t="shared" si="52"/>
        <v>346</v>
      </c>
      <c r="BJ399" s="30" t="s">
        <v>390</v>
      </c>
      <c r="BK399" s="30" t="s">
        <v>3986</v>
      </c>
      <c r="BL399">
        <f ca="1">+OFFSET(b!$F$3,BH399,$BL$52)</f>
        <v>7</v>
      </c>
      <c r="BQ399">
        <f t="shared" si="53"/>
        <v>346</v>
      </c>
      <c r="BR399" s="30" t="s">
        <v>390</v>
      </c>
      <c r="BS399" s="30" t="s">
        <v>3986</v>
      </c>
      <c r="BT399">
        <f ca="1">+OFFSET(b!$F$3,BQ399,$BT$52)</f>
        <v>420461</v>
      </c>
    </row>
    <row r="400" spans="3:72">
      <c r="C400">
        <f t="shared" si="50"/>
        <v>347</v>
      </c>
      <c r="E400" s="30" t="s">
        <v>389</v>
      </c>
      <c r="F400" s="30" t="s">
        <v>3987</v>
      </c>
      <c r="G400">
        <f ca="1">+IF(BD400="OKOK",OFFSET(b!$F$3,C400,$G$52),NA())</f>
        <v>10</v>
      </c>
      <c r="AA400">
        <f t="shared" si="51"/>
        <v>347</v>
      </c>
      <c r="AB400" s="30" t="s">
        <v>389</v>
      </c>
      <c r="AC400" s="30" t="s">
        <v>3987</v>
      </c>
      <c r="AD400">
        <f ca="1">+IF(BD400="OKOK",OFFSET(b!$F$3,AA400,$AD$52),NA())</f>
        <v>732738</v>
      </c>
      <c r="AX400" t="s">
        <v>8</v>
      </c>
      <c r="AY400" t="s">
        <v>389</v>
      </c>
      <c r="AZ400" t="s">
        <v>3987</v>
      </c>
      <c r="BA400">
        <v>58331</v>
      </c>
      <c r="BB400" s="93" t="str">
        <f t="shared" si="47"/>
        <v>OK</v>
      </c>
      <c r="BC400" t="str">
        <f t="shared" si="48"/>
        <v>OK</v>
      </c>
      <c r="BD400" t="str">
        <f t="shared" si="49"/>
        <v>OKOK</v>
      </c>
      <c r="BH400">
        <f t="shared" si="52"/>
        <v>347</v>
      </c>
      <c r="BJ400" s="30" t="s">
        <v>389</v>
      </c>
      <c r="BK400" s="30" t="s">
        <v>3987</v>
      </c>
      <c r="BL400">
        <f ca="1">+OFFSET(b!$F$3,BH400,$BL$52)</f>
        <v>10</v>
      </c>
      <c r="BQ400">
        <f t="shared" si="53"/>
        <v>347</v>
      </c>
      <c r="BR400" s="30" t="s">
        <v>389</v>
      </c>
      <c r="BS400" s="30" t="s">
        <v>3987</v>
      </c>
      <c r="BT400">
        <f ca="1">+OFFSET(b!$F$3,BQ400,$BT$52)</f>
        <v>732738</v>
      </c>
    </row>
    <row r="401" spans="3:72">
      <c r="C401">
        <f t="shared" si="50"/>
        <v>348</v>
      </c>
      <c r="E401" s="30" t="s">
        <v>397</v>
      </c>
      <c r="F401" s="30" t="s">
        <v>3988</v>
      </c>
      <c r="G401">
        <f ca="1">+IF(BD401="OKOK",OFFSET(b!$F$3,C401,$G$52),NA())</f>
        <v>3</v>
      </c>
      <c r="AA401">
        <f t="shared" si="51"/>
        <v>348</v>
      </c>
      <c r="AB401" s="30" t="s">
        <v>397</v>
      </c>
      <c r="AC401" s="30" t="s">
        <v>3988</v>
      </c>
      <c r="AD401">
        <f ca="1">+IF(BD401="OKOK",OFFSET(b!$F$3,AA401,$AD$52),NA())</f>
        <v>344011</v>
      </c>
      <c r="AX401" t="s">
        <v>8</v>
      </c>
      <c r="AY401" t="s">
        <v>397</v>
      </c>
      <c r="AZ401" t="s">
        <v>3988</v>
      </c>
      <c r="BA401">
        <v>5993</v>
      </c>
      <c r="BB401" s="93" t="str">
        <f t="shared" si="47"/>
        <v>OK</v>
      </c>
      <c r="BC401" t="str">
        <f t="shared" si="48"/>
        <v>OK</v>
      </c>
      <c r="BD401" t="str">
        <f t="shared" si="49"/>
        <v>OKOK</v>
      </c>
      <c r="BH401">
        <f t="shared" si="52"/>
        <v>348</v>
      </c>
      <c r="BJ401" s="30" t="s">
        <v>397</v>
      </c>
      <c r="BK401" s="30" t="s">
        <v>3988</v>
      </c>
      <c r="BL401">
        <f ca="1">+OFFSET(b!$F$3,BH401,$BL$52)</f>
        <v>3</v>
      </c>
      <c r="BQ401">
        <f t="shared" si="53"/>
        <v>348</v>
      </c>
      <c r="BR401" s="30" t="s">
        <v>397</v>
      </c>
      <c r="BS401" s="30" t="s">
        <v>3988</v>
      </c>
      <c r="BT401">
        <f ca="1">+OFFSET(b!$F$3,BQ401,$BT$52)</f>
        <v>344011</v>
      </c>
    </row>
    <row r="402" spans="3:72">
      <c r="C402">
        <f t="shared" si="50"/>
        <v>349</v>
      </c>
      <c r="E402" s="30" t="s">
        <v>393</v>
      </c>
      <c r="F402" s="30" t="s">
        <v>2972</v>
      </c>
      <c r="G402">
        <f ca="1">+IF(BD402="OKOK",OFFSET(b!$F$3,C402,$G$52),NA())</f>
        <v>5</v>
      </c>
      <c r="AA402">
        <f t="shared" si="51"/>
        <v>349</v>
      </c>
      <c r="AB402" s="30" t="s">
        <v>393</v>
      </c>
      <c r="AC402" s="30" t="s">
        <v>2972</v>
      </c>
      <c r="AD402">
        <f ca="1">+IF(BD402="OKOK",OFFSET(b!$F$3,AA402,$AD$52),NA())</f>
        <v>320914</v>
      </c>
      <c r="AX402" t="s">
        <v>8</v>
      </c>
      <c r="AY402" t="s">
        <v>393</v>
      </c>
      <c r="AZ402" t="s">
        <v>2972</v>
      </c>
      <c r="BA402">
        <v>22533</v>
      </c>
      <c r="BB402" s="93" t="str">
        <f t="shared" si="47"/>
        <v>OK</v>
      </c>
      <c r="BC402" t="str">
        <f t="shared" si="48"/>
        <v>OK</v>
      </c>
      <c r="BD402" t="str">
        <f t="shared" si="49"/>
        <v>OKOK</v>
      </c>
      <c r="BH402">
        <f t="shared" si="52"/>
        <v>349</v>
      </c>
      <c r="BJ402" s="30" t="s">
        <v>393</v>
      </c>
      <c r="BK402" s="30" t="s">
        <v>2972</v>
      </c>
      <c r="BL402">
        <f ca="1">+OFFSET(b!$F$3,BH402,$BL$52)</f>
        <v>5</v>
      </c>
      <c r="BQ402">
        <f t="shared" si="53"/>
        <v>349</v>
      </c>
      <c r="BR402" s="30" t="s">
        <v>393</v>
      </c>
      <c r="BS402" s="30" t="s">
        <v>2972</v>
      </c>
      <c r="BT402">
        <f ca="1">+OFFSET(b!$F$3,BQ402,$BT$52)</f>
        <v>320914</v>
      </c>
    </row>
    <row r="403" spans="3:72">
      <c r="C403">
        <f t="shared" si="50"/>
        <v>350</v>
      </c>
      <c r="E403" s="30" t="s">
        <v>398</v>
      </c>
      <c r="F403" s="30" t="s">
        <v>3417</v>
      </c>
      <c r="G403">
        <f ca="1">+IF(BD403="OKOK",OFFSET(b!$F$3,C403,$G$52),NA())</f>
        <v>16</v>
      </c>
      <c r="AA403">
        <f t="shared" si="51"/>
        <v>350</v>
      </c>
      <c r="AB403" s="30" t="s">
        <v>398</v>
      </c>
      <c r="AC403" s="30" t="s">
        <v>3417</v>
      </c>
      <c r="AD403">
        <f ca="1">+IF(BD403="OKOK",OFFSET(b!$F$3,AA403,$AD$52),NA())</f>
        <v>933037</v>
      </c>
      <c r="AX403" t="s">
        <v>8</v>
      </c>
      <c r="AY403" t="s">
        <v>398</v>
      </c>
      <c r="AZ403" t="s">
        <v>3417</v>
      </c>
      <c r="BA403">
        <v>46395</v>
      </c>
      <c r="BB403" s="93" t="str">
        <f t="shared" si="47"/>
        <v>OK</v>
      </c>
      <c r="BC403" t="str">
        <f t="shared" si="48"/>
        <v>OK</v>
      </c>
      <c r="BD403" t="str">
        <f t="shared" si="49"/>
        <v>OKOK</v>
      </c>
      <c r="BH403">
        <f t="shared" si="52"/>
        <v>350</v>
      </c>
      <c r="BJ403" s="30" t="s">
        <v>398</v>
      </c>
      <c r="BK403" s="30" t="s">
        <v>3417</v>
      </c>
      <c r="BL403">
        <f ca="1">+OFFSET(b!$F$3,BH403,$BL$52)</f>
        <v>16</v>
      </c>
      <c r="BQ403">
        <f t="shared" si="53"/>
        <v>350</v>
      </c>
      <c r="BR403" s="30" t="s">
        <v>398</v>
      </c>
      <c r="BS403" s="30" t="s">
        <v>3417</v>
      </c>
      <c r="BT403">
        <f ca="1">+OFFSET(b!$F$3,BQ403,$BT$52)</f>
        <v>933037</v>
      </c>
    </row>
    <row r="404" spans="3:72">
      <c r="C404">
        <f t="shared" si="50"/>
        <v>351</v>
      </c>
      <c r="E404" s="30" t="s">
        <v>3018</v>
      </c>
      <c r="F404" s="30" t="s">
        <v>3989</v>
      </c>
      <c r="G404">
        <f ca="1">+IF(BD404="OKOK",OFFSET(b!$F$3,C404,$G$52),NA())</f>
        <v>3</v>
      </c>
      <c r="AA404">
        <f t="shared" si="51"/>
        <v>351</v>
      </c>
      <c r="AB404" s="30" t="s">
        <v>3018</v>
      </c>
      <c r="AC404" s="30" t="s">
        <v>3989</v>
      </c>
      <c r="AD404">
        <f ca="1">+IF(BD404="OKOK",OFFSET(b!$F$3,AA404,$AD$52),NA())</f>
        <v>0</v>
      </c>
      <c r="AX404" t="s">
        <v>8</v>
      </c>
      <c r="AY404" t="s">
        <v>3018</v>
      </c>
      <c r="AZ404" t="s">
        <v>3989</v>
      </c>
      <c r="BA404">
        <v>200</v>
      </c>
      <c r="BB404" s="93" t="str">
        <f t="shared" si="47"/>
        <v>OK</v>
      </c>
      <c r="BC404" t="str">
        <f t="shared" si="48"/>
        <v>OK</v>
      </c>
      <c r="BD404" t="str">
        <f t="shared" si="49"/>
        <v>OKOK</v>
      </c>
      <c r="BH404">
        <f t="shared" si="52"/>
        <v>351</v>
      </c>
      <c r="BJ404" s="30" t="s">
        <v>3018</v>
      </c>
      <c r="BK404" s="30" t="s">
        <v>3989</v>
      </c>
      <c r="BL404">
        <f ca="1">+OFFSET(b!$F$3,BH404,$BL$52)</f>
        <v>3</v>
      </c>
      <c r="BQ404">
        <f t="shared" si="53"/>
        <v>351</v>
      </c>
      <c r="BR404" s="30" t="s">
        <v>3018</v>
      </c>
      <c r="BS404" s="30" t="s">
        <v>3989</v>
      </c>
      <c r="BT404">
        <f ca="1">+OFFSET(b!$F$3,BQ404,$BT$52)</f>
        <v>0</v>
      </c>
    </row>
    <row r="405" spans="3:72">
      <c r="C405">
        <f t="shared" si="50"/>
        <v>352</v>
      </c>
      <c r="E405" s="30" t="s">
        <v>386</v>
      </c>
      <c r="F405" s="30" t="s">
        <v>3990</v>
      </c>
      <c r="G405">
        <f ca="1">+IF(BD405="OKOK",OFFSET(b!$F$3,C405,$G$52),NA())</f>
        <v>27</v>
      </c>
      <c r="AA405">
        <f t="shared" si="51"/>
        <v>352</v>
      </c>
      <c r="AB405" s="30" t="s">
        <v>386</v>
      </c>
      <c r="AC405" s="30" t="s">
        <v>3990</v>
      </c>
      <c r="AD405">
        <f ca="1">+IF(BD405="OKOK",OFFSET(b!$F$3,AA405,$AD$52),NA())</f>
        <v>2272925</v>
      </c>
      <c r="AX405" t="s">
        <v>8</v>
      </c>
      <c r="AY405" t="s">
        <v>386</v>
      </c>
      <c r="AZ405" t="s">
        <v>3990</v>
      </c>
      <c r="BA405">
        <v>114335</v>
      </c>
      <c r="BB405" s="93" t="str">
        <f t="shared" si="47"/>
        <v>OK</v>
      </c>
      <c r="BC405" t="str">
        <f t="shared" si="48"/>
        <v>OK</v>
      </c>
      <c r="BD405" t="str">
        <f t="shared" si="49"/>
        <v>OKOK</v>
      </c>
      <c r="BH405">
        <f t="shared" si="52"/>
        <v>352</v>
      </c>
      <c r="BJ405" s="30" t="s">
        <v>386</v>
      </c>
      <c r="BK405" s="30" t="s">
        <v>3990</v>
      </c>
      <c r="BL405">
        <f ca="1">+OFFSET(b!$F$3,BH405,$BL$52)</f>
        <v>27</v>
      </c>
      <c r="BQ405">
        <f t="shared" si="53"/>
        <v>352</v>
      </c>
      <c r="BR405" s="30" t="s">
        <v>386</v>
      </c>
      <c r="BS405" s="30" t="s">
        <v>3990</v>
      </c>
      <c r="BT405">
        <f ca="1">+OFFSET(b!$F$3,BQ405,$BT$52)</f>
        <v>2272925</v>
      </c>
    </row>
    <row r="406" spans="3:72">
      <c r="C406">
        <f t="shared" si="50"/>
        <v>353</v>
      </c>
      <c r="E406" s="30" t="s">
        <v>394</v>
      </c>
      <c r="F406" s="30" t="s">
        <v>3991</v>
      </c>
      <c r="G406">
        <f ca="1">+IF(BD406="OKOK",OFFSET(b!$F$3,C406,$G$52),NA())</f>
        <v>5</v>
      </c>
      <c r="AA406">
        <f t="shared" si="51"/>
        <v>353</v>
      </c>
      <c r="AB406" s="30" t="s">
        <v>394</v>
      </c>
      <c r="AC406" s="30" t="s">
        <v>3991</v>
      </c>
      <c r="AD406">
        <f ca="1">+IF(BD406="OKOK",OFFSET(b!$F$3,AA406,$AD$52),NA())</f>
        <v>190605</v>
      </c>
      <c r="AX406" t="s">
        <v>8</v>
      </c>
      <c r="AY406" t="s">
        <v>394</v>
      </c>
      <c r="AZ406" t="s">
        <v>3991</v>
      </c>
      <c r="BA406">
        <v>9575</v>
      </c>
      <c r="BB406" s="93" t="str">
        <f t="shared" si="47"/>
        <v>OK</v>
      </c>
      <c r="BC406" t="str">
        <f t="shared" si="48"/>
        <v>OK</v>
      </c>
      <c r="BD406" t="str">
        <f t="shared" si="49"/>
        <v>OKOK</v>
      </c>
      <c r="BH406">
        <f t="shared" si="52"/>
        <v>353</v>
      </c>
      <c r="BJ406" s="30" t="s">
        <v>394</v>
      </c>
      <c r="BK406" s="30" t="s">
        <v>3991</v>
      </c>
      <c r="BL406">
        <f ca="1">+OFFSET(b!$F$3,BH406,$BL$52)</f>
        <v>5</v>
      </c>
      <c r="BQ406">
        <f t="shared" si="53"/>
        <v>353</v>
      </c>
      <c r="BR406" s="30" t="s">
        <v>394</v>
      </c>
      <c r="BS406" s="30" t="s">
        <v>3991</v>
      </c>
      <c r="BT406">
        <f ca="1">+OFFSET(b!$F$3,BQ406,$BT$52)</f>
        <v>190605</v>
      </c>
    </row>
    <row r="407" spans="3:72">
      <c r="C407">
        <f t="shared" si="50"/>
        <v>354</v>
      </c>
      <c r="E407" s="30" t="s">
        <v>378</v>
      </c>
      <c r="F407" s="30" t="s">
        <v>3992</v>
      </c>
      <c r="G407">
        <f ca="1">+IF(BD407="OKOK",OFFSET(b!$F$3,C407,$G$52),NA())</f>
        <v>30</v>
      </c>
      <c r="AA407">
        <f t="shared" si="51"/>
        <v>354</v>
      </c>
      <c r="AB407" s="30" t="s">
        <v>378</v>
      </c>
      <c r="AC407" s="30" t="s">
        <v>3992</v>
      </c>
      <c r="AD407">
        <f ca="1">+IF(BD407="OKOK",OFFSET(b!$F$3,AA407,$AD$52),NA())</f>
        <v>2207229</v>
      </c>
      <c r="AX407" t="s">
        <v>8</v>
      </c>
      <c r="AY407" t="s">
        <v>378</v>
      </c>
      <c r="AZ407" t="s">
        <v>3992</v>
      </c>
      <c r="BA407">
        <v>146746</v>
      </c>
      <c r="BB407" s="93" t="str">
        <f t="shared" si="47"/>
        <v>OK</v>
      </c>
      <c r="BC407" t="str">
        <f t="shared" si="48"/>
        <v>OK</v>
      </c>
      <c r="BD407" t="str">
        <f t="shared" si="49"/>
        <v>OKOK</v>
      </c>
      <c r="BH407">
        <f t="shared" si="52"/>
        <v>354</v>
      </c>
      <c r="BJ407" s="30" t="s">
        <v>378</v>
      </c>
      <c r="BK407" s="30" t="s">
        <v>3992</v>
      </c>
      <c r="BL407">
        <f ca="1">+OFFSET(b!$F$3,BH407,$BL$52)</f>
        <v>30</v>
      </c>
      <c r="BQ407">
        <f t="shared" si="53"/>
        <v>354</v>
      </c>
      <c r="BR407" s="30" t="s">
        <v>378</v>
      </c>
      <c r="BS407" s="30" t="s">
        <v>3992</v>
      </c>
      <c r="BT407">
        <f ca="1">+OFFSET(b!$F$3,BQ407,$BT$52)</f>
        <v>2207229</v>
      </c>
    </row>
    <row r="408" spans="3:72">
      <c r="C408">
        <f t="shared" si="50"/>
        <v>355</v>
      </c>
      <c r="E408" s="30" t="s">
        <v>387</v>
      </c>
      <c r="F408" s="30" t="s">
        <v>3993</v>
      </c>
      <c r="G408">
        <f ca="1">+IF(BD408="OKOK",OFFSET(b!$F$3,C408,$G$52),NA())</f>
        <v>8</v>
      </c>
      <c r="AA408">
        <f t="shared" si="51"/>
        <v>355</v>
      </c>
      <c r="AB408" s="30" t="s">
        <v>387</v>
      </c>
      <c r="AC408" s="30" t="s">
        <v>3993</v>
      </c>
      <c r="AD408">
        <f ca="1">+IF(BD408="OKOK",OFFSET(b!$F$3,AA408,$AD$52),NA())</f>
        <v>700639</v>
      </c>
      <c r="AX408" t="s">
        <v>8</v>
      </c>
      <c r="AY408" t="s">
        <v>387</v>
      </c>
      <c r="AZ408" t="s">
        <v>3993</v>
      </c>
      <c r="BA408">
        <v>40552</v>
      </c>
      <c r="BB408" s="93" t="str">
        <f t="shared" si="47"/>
        <v>OK</v>
      </c>
      <c r="BC408" t="str">
        <f t="shared" si="48"/>
        <v>OK</v>
      </c>
      <c r="BD408" t="str">
        <f t="shared" si="49"/>
        <v>OKOK</v>
      </c>
      <c r="BH408">
        <f t="shared" si="52"/>
        <v>355</v>
      </c>
      <c r="BJ408" s="30" t="s">
        <v>387</v>
      </c>
      <c r="BK408" s="30" t="s">
        <v>3993</v>
      </c>
      <c r="BL408">
        <f ca="1">+OFFSET(b!$F$3,BH408,$BL$52)</f>
        <v>8</v>
      </c>
      <c r="BQ408">
        <f t="shared" si="53"/>
        <v>355</v>
      </c>
      <c r="BR408" s="30" t="s">
        <v>387</v>
      </c>
      <c r="BS408" s="30" t="s">
        <v>3993</v>
      </c>
      <c r="BT408">
        <f ca="1">+OFFSET(b!$F$3,BQ408,$BT$52)</f>
        <v>700639</v>
      </c>
    </row>
    <row r="409" spans="3:72">
      <c r="C409">
        <f t="shared" si="50"/>
        <v>356</v>
      </c>
      <c r="E409" s="30" t="s">
        <v>395</v>
      </c>
      <c r="F409" s="30" t="s">
        <v>3994</v>
      </c>
      <c r="G409">
        <f ca="1">+IF(BD409="OKOK",OFFSET(b!$F$3,C409,$G$52),NA())</f>
        <v>6</v>
      </c>
      <c r="AA409">
        <f t="shared" si="51"/>
        <v>356</v>
      </c>
      <c r="AB409" s="30" t="s">
        <v>395</v>
      </c>
      <c r="AC409" s="30" t="s">
        <v>3994</v>
      </c>
      <c r="AD409">
        <f ca="1">+IF(BD409="OKOK",OFFSET(b!$F$3,AA409,$AD$52),NA())</f>
        <v>480606</v>
      </c>
      <c r="AX409" t="s">
        <v>8</v>
      </c>
      <c r="AY409" t="s">
        <v>395</v>
      </c>
      <c r="AZ409" t="s">
        <v>3994</v>
      </c>
      <c r="BA409">
        <v>29265</v>
      </c>
      <c r="BB409" s="93" t="str">
        <f t="shared" si="47"/>
        <v>OK</v>
      </c>
      <c r="BC409" t="str">
        <f t="shared" si="48"/>
        <v>OK</v>
      </c>
      <c r="BD409" t="str">
        <f t="shared" si="49"/>
        <v>OKOK</v>
      </c>
      <c r="BH409">
        <f t="shared" si="52"/>
        <v>356</v>
      </c>
      <c r="BJ409" s="30" t="s">
        <v>395</v>
      </c>
      <c r="BK409" s="30" t="s">
        <v>3994</v>
      </c>
      <c r="BL409">
        <f ca="1">+OFFSET(b!$F$3,BH409,$BL$52)</f>
        <v>6</v>
      </c>
      <c r="BQ409">
        <f t="shared" si="53"/>
        <v>356</v>
      </c>
      <c r="BR409" s="30" t="s">
        <v>395</v>
      </c>
      <c r="BS409" s="30" t="s">
        <v>3994</v>
      </c>
      <c r="BT409">
        <f ca="1">+OFFSET(b!$F$3,BQ409,$BT$52)</f>
        <v>480606</v>
      </c>
    </row>
    <row r="410" spans="3:72">
      <c r="C410">
        <f t="shared" si="50"/>
        <v>357</v>
      </c>
      <c r="E410" s="30" t="s">
        <v>3019</v>
      </c>
      <c r="F410" s="30" t="s">
        <v>3995</v>
      </c>
      <c r="G410">
        <f ca="1">+IF(BD410="OKOK",OFFSET(b!$F$3,C410,$G$52),NA())</f>
        <v>14</v>
      </c>
      <c r="AA410">
        <f t="shared" si="51"/>
        <v>357</v>
      </c>
      <c r="AB410" s="30" t="s">
        <v>3019</v>
      </c>
      <c r="AC410" s="30" t="s">
        <v>3995</v>
      </c>
      <c r="AD410">
        <f ca="1">+IF(BD410="OKOK",OFFSET(b!$F$3,AA410,$AD$52),NA())</f>
        <v>900824</v>
      </c>
      <c r="AX410" t="s">
        <v>8</v>
      </c>
      <c r="AY410" t="s">
        <v>3019</v>
      </c>
      <c r="AZ410" t="s">
        <v>3995</v>
      </c>
      <c r="BA410">
        <v>0</v>
      </c>
      <c r="BB410" s="93" t="str">
        <f t="shared" si="47"/>
        <v>OK</v>
      </c>
      <c r="BC410" t="str">
        <f t="shared" si="48"/>
        <v>OK</v>
      </c>
      <c r="BD410" t="str">
        <f t="shared" si="49"/>
        <v>OKOK</v>
      </c>
      <c r="BH410">
        <f t="shared" si="52"/>
        <v>357</v>
      </c>
      <c r="BJ410" s="30" t="s">
        <v>3019</v>
      </c>
      <c r="BK410" s="30" t="s">
        <v>3995</v>
      </c>
      <c r="BL410">
        <f ca="1">+OFFSET(b!$F$3,BH410,$BL$52)</f>
        <v>14</v>
      </c>
      <c r="BQ410">
        <f t="shared" si="53"/>
        <v>357</v>
      </c>
      <c r="BR410" s="30" t="s">
        <v>3019</v>
      </c>
      <c r="BS410" s="30" t="s">
        <v>3995</v>
      </c>
      <c r="BT410">
        <f ca="1">+OFFSET(b!$F$3,BQ410,$BT$52)</f>
        <v>900824</v>
      </c>
    </row>
    <row r="411" spans="3:72">
      <c r="C411">
        <f t="shared" si="50"/>
        <v>358</v>
      </c>
      <c r="E411" s="30" t="s">
        <v>3020</v>
      </c>
      <c r="F411" s="30" t="s">
        <v>3996</v>
      </c>
      <c r="G411">
        <f ca="1">+IF(BD411="OKOK",OFFSET(b!$F$3,C411,$G$52),NA())</f>
        <v>17</v>
      </c>
      <c r="AA411">
        <f t="shared" si="51"/>
        <v>358</v>
      </c>
      <c r="AB411" s="30" t="s">
        <v>3020</v>
      </c>
      <c r="AC411" s="30" t="s">
        <v>3996</v>
      </c>
      <c r="AD411">
        <f ca="1">+IF(BD411="OKOK",OFFSET(b!$F$3,AA411,$AD$52),NA())</f>
        <v>954196</v>
      </c>
      <c r="AX411" t="s">
        <v>8</v>
      </c>
      <c r="AY411" t="s">
        <v>3020</v>
      </c>
      <c r="AZ411" t="s">
        <v>3996</v>
      </c>
      <c r="BA411">
        <v>0</v>
      </c>
      <c r="BB411" s="93" t="str">
        <f t="shared" si="47"/>
        <v>OK</v>
      </c>
      <c r="BC411" t="str">
        <f t="shared" si="48"/>
        <v>OK</v>
      </c>
      <c r="BD411" t="str">
        <f t="shared" si="49"/>
        <v>OKOK</v>
      </c>
      <c r="BH411">
        <f t="shared" si="52"/>
        <v>358</v>
      </c>
      <c r="BJ411" s="30" t="s">
        <v>3020</v>
      </c>
      <c r="BK411" s="30" t="s">
        <v>3996</v>
      </c>
      <c r="BL411">
        <f ca="1">+OFFSET(b!$F$3,BH411,$BL$52)</f>
        <v>17</v>
      </c>
      <c r="BQ411">
        <f t="shared" si="53"/>
        <v>358</v>
      </c>
      <c r="BR411" s="30" t="s">
        <v>3020</v>
      </c>
      <c r="BS411" s="30" t="s">
        <v>3996</v>
      </c>
      <c r="BT411">
        <f ca="1">+OFFSET(b!$F$3,BQ411,$BT$52)</f>
        <v>954196</v>
      </c>
    </row>
    <row r="412" spans="3:72">
      <c r="C412">
        <f t="shared" si="50"/>
        <v>359</v>
      </c>
      <c r="E412" s="30" t="s">
        <v>75</v>
      </c>
      <c r="F412" s="30" t="s">
        <v>2928</v>
      </c>
      <c r="G412" t="e">
        <f ca="1">+IF(BD412="OKOK",OFFSET(b!$F$3,C412,$G$52),NA())</f>
        <v>#N/A</v>
      </c>
      <c r="AA412">
        <f t="shared" si="51"/>
        <v>359</v>
      </c>
      <c r="AB412" s="30" t="s">
        <v>75</v>
      </c>
      <c r="AC412" s="30" t="s">
        <v>2928</v>
      </c>
      <c r="AD412" t="e">
        <f ca="1">+IF(BD412="OKOK",OFFSET(b!$F$3,AA412,$AD$52),NA())</f>
        <v>#N/A</v>
      </c>
      <c r="AX412" t="s">
        <v>9</v>
      </c>
      <c r="AY412" t="s">
        <v>75</v>
      </c>
      <c r="AZ412" t="s">
        <v>2928</v>
      </c>
      <c r="BA412">
        <v>366614</v>
      </c>
      <c r="BB412" s="93" t="str">
        <f t="shared" si="47"/>
        <v>NG</v>
      </c>
      <c r="BC412" t="str">
        <f t="shared" si="48"/>
        <v>OK</v>
      </c>
      <c r="BD412" t="str">
        <f t="shared" si="49"/>
        <v>NGOK</v>
      </c>
      <c r="BH412">
        <f t="shared" si="52"/>
        <v>359</v>
      </c>
      <c r="BJ412" s="30" t="s">
        <v>75</v>
      </c>
      <c r="BK412" s="30" t="s">
        <v>2928</v>
      </c>
      <c r="BL412">
        <f ca="1">+OFFSET(b!$F$3,BH412,$BL$52)</f>
        <v>66</v>
      </c>
      <c r="BQ412">
        <f t="shared" si="53"/>
        <v>359</v>
      </c>
      <c r="BR412" s="30" t="s">
        <v>75</v>
      </c>
      <c r="BS412" s="30" t="s">
        <v>2928</v>
      </c>
      <c r="BT412">
        <f ca="1">+OFFSET(b!$F$3,BQ412,$BT$52)</f>
        <v>5816188</v>
      </c>
    </row>
    <row r="413" spans="3:72">
      <c r="C413">
        <f t="shared" si="50"/>
        <v>360</v>
      </c>
      <c r="E413" s="30" t="s">
        <v>399</v>
      </c>
      <c r="F413" s="30" t="s">
        <v>3593</v>
      </c>
      <c r="G413">
        <f ca="1">+IF(BD413="OKOK",OFFSET(b!$F$3,C413,$G$52),NA())</f>
        <v>8</v>
      </c>
      <c r="AA413">
        <f t="shared" si="51"/>
        <v>360</v>
      </c>
      <c r="AB413" s="30" t="s">
        <v>399</v>
      </c>
      <c r="AC413" s="30" t="s">
        <v>3593</v>
      </c>
      <c r="AD413">
        <f ca="1">+IF(BD413="OKOK",OFFSET(b!$F$3,AA413,$AD$52),NA())</f>
        <v>322172</v>
      </c>
      <c r="AX413" t="s">
        <v>9</v>
      </c>
      <c r="AY413" t="s">
        <v>399</v>
      </c>
      <c r="AZ413" t="s">
        <v>3593</v>
      </c>
      <c r="BA413">
        <v>24746</v>
      </c>
      <c r="BB413" s="93" t="str">
        <f t="shared" si="47"/>
        <v>OK</v>
      </c>
      <c r="BC413" t="str">
        <f t="shared" si="48"/>
        <v>OK</v>
      </c>
      <c r="BD413" t="str">
        <f t="shared" si="49"/>
        <v>OKOK</v>
      </c>
      <c r="BH413">
        <f t="shared" si="52"/>
        <v>360</v>
      </c>
      <c r="BJ413" s="30" t="s">
        <v>399</v>
      </c>
      <c r="BK413" s="30" t="s">
        <v>3593</v>
      </c>
      <c r="BL413">
        <f ca="1">+OFFSET(b!$F$3,BH413,$BL$52)</f>
        <v>8</v>
      </c>
      <c r="BQ413">
        <f t="shared" si="53"/>
        <v>360</v>
      </c>
      <c r="BR413" s="30" t="s">
        <v>399</v>
      </c>
      <c r="BS413" s="30" t="s">
        <v>3593</v>
      </c>
      <c r="BT413">
        <f ca="1">+OFFSET(b!$F$3,BQ413,$BT$52)</f>
        <v>322172</v>
      </c>
    </row>
    <row r="414" spans="3:72">
      <c r="C414">
        <f t="shared" si="50"/>
        <v>361</v>
      </c>
      <c r="E414" s="30" t="s">
        <v>74</v>
      </c>
      <c r="F414" s="30" t="s">
        <v>2927</v>
      </c>
      <c r="G414" t="e">
        <f ca="1">+IF(BD414="OKOK",OFFSET(b!$F$3,C414,$G$52),NA())</f>
        <v>#N/A</v>
      </c>
      <c r="AA414">
        <f t="shared" si="51"/>
        <v>361</v>
      </c>
      <c r="AB414" s="30" t="s">
        <v>74</v>
      </c>
      <c r="AC414" s="30" t="s">
        <v>2927</v>
      </c>
      <c r="AD414" t="e">
        <f ca="1">+IF(BD414="OKOK",OFFSET(b!$F$3,AA414,$AD$52),NA())</f>
        <v>#N/A</v>
      </c>
      <c r="AX414" t="s">
        <v>9</v>
      </c>
      <c r="AY414" t="s">
        <v>74</v>
      </c>
      <c r="AZ414" t="s">
        <v>2927</v>
      </c>
      <c r="BA414">
        <v>336321</v>
      </c>
      <c r="BB414" s="93" t="str">
        <f t="shared" si="47"/>
        <v>NG</v>
      </c>
      <c r="BC414" t="str">
        <f t="shared" si="48"/>
        <v>OK</v>
      </c>
      <c r="BD414" t="str">
        <f t="shared" si="49"/>
        <v>NGOK</v>
      </c>
      <c r="BH414">
        <f t="shared" si="52"/>
        <v>361</v>
      </c>
      <c r="BJ414" s="30" t="s">
        <v>74</v>
      </c>
      <c r="BK414" s="30" t="s">
        <v>2927</v>
      </c>
      <c r="BL414">
        <f ca="1">+OFFSET(b!$F$3,BH414,$BL$52)</f>
        <v>88</v>
      </c>
      <c r="BQ414">
        <f t="shared" si="53"/>
        <v>361</v>
      </c>
      <c r="BR414" s="30" t="s">
        <v>74</v>
      </c>
      <c r="BS414" s="30" t="s">
        <v>2927</v>
      </c>
      <c r="BT414">
        <f ca="1">+OFFSET(b!$F$3,BQ414,$BT$52)</f>
        <v>5245203</v>
      </c>
    </row>
    <row r="415" spans="3:72">
      <c r="C415">
        <f t="shared" si="50"/>
        <v>362</v>
      </c>
      <c r="E415" s="30" t="s">
        <v>76</v>
      </c>
      <c r="F415" s="30" t="s">
        <v>2929</v>
      </c>
      <c r="G415">
        <f ca="1">+IF(BD415="OKOK",OFFSET(b!$F$3,C415,$G$52),NA())</f>
        <v>46</v>
      </c>
      <c r="AA415">
        <f t="shared" si="51"/>
        <v>362</v>
      </c>
      <c r="AB415" s="30" t="s">
        <v>76</v>
      </c>
      <c r="AC415" s="30" t="s">
        <v>2929</v>
      </c>
      <c r="AD415">
        <f ca="1">+IF(BD415="OKOK",OFFSET(b!$F$3,AA415,$AD$52),NA())</f>
        <v>1887356</v>
      </c>
      <c r="AX415" t="s">
        <v>9</v>
      </c>
      <c r="AY415" t="s">
        <v>76</v>
      </c>
      <c r="AZ415" t="s">
        <v>2929</v>
      </c>
      <c r="BA415">
        <v>110945</v>
      </c>
      <c r="BB415" s="93" t="str">
        <f t="shared" si="47"/>
        <v>OK</v>
      </c>
      <c r="BC415" t="str">
        <f t="shared" si="48"/>
        <v>OK</v>
      </c>
      <c r="BD415" t="str">
        <f t="shared" si="49"/>
        <v>OKOK</v>
      </c>
      <c r="BH415">
        <f t="shared" si="52"/>
        <v>362</v>
      </c>
      <c r="BJ415" s="30" t="s">
        <v>76</v>
      </c>
      <c r="BK415" s="30" t="s">
        <v>2929</v>
      </c>
      <c r="BL415">
        <f ca="1">+OFFSET(b!$F$3,BH415,$BL$52)</f>
        <v>46</v>
      </c>
      <c r="BQ415">
        <f t="shared" si="53"/>
        <v>362</v>
      </c>
      <c r="BR415" s="30" t="s">
        <v>76</v>
      </c>
      <c r="BS415" s="30" t="s">
        <v>2929</v>
      </c>
      <c r="BT415">
        <f ca="1">+OFFSET(b!$F$3,BQ415,$BT$52)</f>
        <v>1887356</v>
      </c>
    </row>
    <row r="416" spans="3:72">
      <c r="C416">
        <f t="shared" si="50"/>
        <v>363</v>
      </c>
      <c r="E416" s="30" t="s">
        <v>77</v>
      </c>
      <c r="F416" s="30" t="s">
        <v>2930</v>
      </c>
      <c r="G416">
        <f ca="1">+IF(BD416="OKOK",OFFSET(b!$F$3,C416,$G$52),NA())</f>
        <v>45</v>
      </c>
      <c r="AA416">
        <f t="shared" si="51"/>
        <v>363</v>
      </c>
      <c r="AB416" s="30" t="s">
        <v>77</v>
      </c>
      <c r="AC416" s="30" t="s">
        <v>2930</v>
      </c>
      <c r="AD416">
        <f ca="1">+IF(BD416="OKOK",OFFSET(b!$F$3,AA416,$AD$52),NA())</f>
        <v>3286577</v>
      </c>
      <c r="AX416" t="s">
        <v>9</v>
      </c>
      <c r="AY416" t="s">
        <v>77</v>
      </c>
      <c r="AZ416" t="s">
        <v>2930</v>
      </c>
      <c r="BA416">
        <v>212276</v>
      </c>
      <c r="BB416" s="93" t="str">
        <f t="shared" si="47"/>
        <v>OK</v>
      </c>
      <c r="BC416" t="str">
        <f t="shared" si="48"/>
        <v>OK</v>
      </c>
      <c r="BD416" t="str">
        <f t="shared" si="49"/>
        <v>OKOK</v>
      </c>
      <c r="BH416">
        <f t="shared" si="52"/>
        <v>363</v>
      </c>
      <c r="BJ416" s="30" t="s">
        <v>77</v>
      </c>
      <c r="BK416" s="30" t="s">
        <v>2930</v>
      </c>
      <c r="BL416">
        <f ca="1">+OFFSET(b!$F$3,BH416,$BL$52)</f>
        <v>45</v>
      </c>
      <c r="BQ416">
        <f t="shared" si="53"/>
        <v>363</v>
      </c>
      <c r="BR416" s="30" t="s">
        <v>77</v>
      </c>
      <c r="BS416" s="30" t="s">
        <v>2930</v>
      </c>
      <c r="BT416">
        <f ca="1">+OFFSET(b!$F$3,BQ416,$BT$52)</f>
        <v>3286577</v>
      </c>
    </row>
    <row r="417" spans="3:72">
      <c r="C417">
        <f t="shared" si="50"/>
        <v>364</v>
      </c>
      <c r="E417" s="30" t="s">
        <v>79</v>
      </c>
      <c r="F417" s="30" t="s">
        <v>2932</v>
      </c>
      <c r="G417">
        <f ca="1">+IF(BD417="OKOK",OFFSET(b!$F$3,C417,$G$52),NA())</f>
        <v>36</v>
      </c>
      <c r="AA417">
        <f t="shared" si="51"/>
        <v>364</v>
      </c>
      <c r="AB417" s="30" t="s">
        <v>79</v>
      </c>
      <c r="AC417" s="30" t="s">
        <v>2932</v>
      </c>
      <c r="AD417">
        <f ca="1">+IF(BD417="OKOK",OFFSET(b!$F$3,AA417,$AD$52),NA())</f>
        <v>1125503</v>
      </c>
      <c r="AX417" t="s">
        <v>9</v>
      </c>
      <c r="AY417" t="s">
        <v>79</v>
      </c>
      <c r="AZ417" t="s">
        <v>2932</v>
      </c>
      <c r="BA417">
        <v>57353</v>
      </c>
      <c r="BB417" s="93" t="str">
        <f t="shared" si="47"/>
        <v>OK</v>
      </c>
      <c r="BC417" t="str">
        <f t="shared" si="48"/>
        <v>OK</v>
      </c>
      <c r="BD417" t="str">
        <f t="shared" si="49"/>
        <v>OKOK</v>
      </c>
      <c r="BH417">
        <f t="shared" si="52"/>
        <v>364</v>
      </c>
      <c r="BJ417" s="30" t="s">
        <v>79</v>
      </c>
      <c r="BK417" s="30" t="s">
        <v>2932</v>
      </c>
      <c r="BL417">
        <f ca="1">+OFFSET(b!$F$3,BH417,$BL$52)</f>
        <v>36</v>
      </c>
      <c r="BQ417">
        <f t="shared" si="53"/>
        <v>364</v>
      </c>
      <c r="BR417" s="30" t="s">
        <v>79</v>
      </c>
      <c r="BS417" s="30" t="s">
        <v>2932</v>
      </c>
      <c r="BT417">
        <f ca="1">+OFFSET(b!$F$3,BQ417,$BT$52)</f>
        <v>1125503</v>
      </c>
    </row>
    <row r="418" spans="3:72">
      <c r="C418">
        <f t="shared" si="50"/>
        <v>365</v>
      </c>
      <c r="E418" s="30" t="s">
        <v>80</v>
      </c>
      <c r="F418" s="30" t="s">
        <v>2933</v>
      </c>
      <c r="G418">
        <f ca="1">+IF(BD418="OKOK",OFFSET(b!$F$3,C418,$G$52),NA())</f>
        <v>24</v>
      </c>
      <c r="AA418">
        <f t="shared" si="51"/>
        <v>365</v>
      </c>
      <c r="AB418" s="30" t="s">
        <v>80</v>
      </c>
      <c r="AC418" s="30" t="s">
        <v>2933</v>
      </c>
      <c r="AD418">
        <f ca="1">+IF(BD418="OKOK",OFFSET(b!$F$3,AA418,$AD$52),NA())</f>
        <v>1132864</v>
      </c>
      <c r="AX418" t="s">
        <v>9</v>
      </c>
      <c r="AY418" t="s">
        <v>80</v>
      </c>
      <c r="AZ418" t="s">
        <v>2933</v>
      </c>
      <c r="BA418">
        <v>48383</v>
      </c>
      <c r="BB418" s="93" t="str">
        <f t="shared" si="47"/>
        <v>OK</v>
      </c>
      <c r="BC418" t="str">
        <f t="shared" si="48"/>
        <v>OK</v>
      </c>
      <c r="BD418" t="str">
        <f t="shared" si="49"/>
        <v>OKOK</v>
      </c>
      <c r="BH418">
        <f t="shared" si="52"/>
        <v>365</v>
      </c>
      <c r="BJ418" s="30" t="s">
        <v>80</v>
      </c>
      <c r="BK418" s="30" t="s">
        <v>2933</v>
      </c>
      <c r="BL418">
        <f ca="1">+OFFSET(b!$F$3,BH418,$BL$52)</f>
        <v>24</v>
      </c>
      <c r="BQ418">
        <f t="shared" si="53"/>
        <v>365</v>
      </c>
      <c r="BR418" s="30" t="s">
        <v>80</v>
      </c>
      <c r="BS418" s="30" t="s">
        <v>2933</v>
      </c>
      <c r="BT418">
        <f ca="1">+OFFSET(b!$F$3,BQ418,$BT$52)</f>
        <v>1132864</v>
      </c>
    </row>
    <row r="419" spans="3:72">
      <c r="C419">
        <f t="shared" si="50"/>
        <v>366</v>
      </c>
      <c r="E419" s="30" t="s">
        <v>402</v>
      </c>
      <c r="F419" s="30" t="s">
        <v>3997</v>
      </c>
      <c r="G419">
        <f ca="1">+IF(BD419="OKOK",OFFSET(b!$F$3,C419,$G$52),NA())</f>
        <v>6</v>
      </c>
      <c r="AA419">
        <f t="shared" si="51"/>
        <v>366</v>
      </c>
      <c r="AB419" s="30" t="s">
        <v>402</v>
      </c>
      <c r="AC419" s="30" t="s">
        <v>3997</v>
      </c>
      <c r="AD419">
        <f ca="1">+IF(BD419="OKOK",OFFSET(b!$F$3,AA419,$AD$52),NA())</f>
        <v>176111</v>
      </c>
      <c r="AX419" t="s">
        <v>9</v>
      </c>
      <c r="AY419" t="s">
        <v>402</v>
      </c>
      <c r="AZ419" t="s">
        <v>3997</v>
      </c>
      <c r="BA419">
        <v>6985</v>
      </c>
      <c r="BB419" s="93" t="str">
        <f t="shared" si="47"/>
        <v>OK</v>
      </c>
      <c r="BC419" t="str">
        <f t="shared" si="48"/>
        <v>OK</v>
      </c>
      <c r="BD419" t="str">
        <f t="shared" si="49"/>
        <v>OKOK</v>
      </c>
      <c r="BH419">
        <f t="shared" si="52"/>
        <v>366</v>
      </c>
      <c r="BJ419" s="30" t="s">
        <v>402</v>
      </c>
      <c r="BK419" s="30" t="s">
        <v>3997</v>
      </c>
      <c r="BL419">
        <f ca="1">+OFFSET(b!$F$3,BH419,$BL$52)</f>
        <v>6</v>
      </c>
      <c r="BQ419">
        <f t="shared" si="53"/>
        <v>366</v>
      </c>
      <c r="BR419" s="30" t="s">
        <v>402</v>
      </c>
      <c r="BS419" s="30" t="s">
        <v>3997</v>
      </c>
      <c r="BT419">
        <f ca="1">+OFFSET(b!$F$3,BQ419,$BT$52)</f>
        <v>176111</v>
      </c>
    </row>
    <row r="420" spans="3:72">
      <c r="C420">
        <f t="shared" si="50"/>
        <v>367</v>
      </c>
      <c r="E420" s="30" t="s">
        <v>407</v>
      </c>
      <c r="F420" s="30" t="s">
        <v>3591</v>
      </c>
      <c r="G420">
        <f ca="1">+IF(BD420="OKOK",OFFSET(b!$F$3,C420,$G$52),NA())</f>
        <v>9</v>
      </c>
      <c r="AA420">
        <f t="shared" si="51"/>
        <v>367</v>
      </c>
      <c r="AB420" s="30" t="s">
        <v>407</v>
      </c>
      <c r="AC420" s="30" t="s">
        <v>3591</v>
      </c>
      <c r="AD420">
        <f ca="1">+IF(BD420="OKOK",OFFSET(b!$F$3,AA420,$AD$52),NA())</f>
        <v>197086</v>
      </c>
      <c r="AX420" t="s">
        <v>9</v>
      </c>
      <c r="AY420" t="s">
        <v>407</v>
      </c>
      <c r="AZ420" t="s">
        <v>3591</v>
      </c>
      <c r="BA420">
        <v>5625</v>
      </c>
      <c r="BB420" s="93" t="str">
        <f t="shared" si="47"/>
        <v>OK</v>
      </c>
      <c r="BC420" t="str">
        <f t="shared" si="48"/>
        <v>OK</v>
      </c>
      <c r="BD420" t="str">
        <f t="shared" si="49"/>
        <v>OKOK</v>
      </c>
      <c r="BH420">
        <f t="shared" si="52"/>
        <v>367</v>
      </c>
      <c r="BJ420" s="30" t="s">
        <v>407</v>
      </c>
      <c r="BK420" s="30" t="s">
        <v>3591</v>
      </c>
      <c r="BL420">
        <f ca="1">+OFFSET(b!$F$3,BH420,$BL$52)</f>
        <v>9</v>
      </c>
      <c r="BQ420">
        <f t="shared" si="53"/>
        <v>367</v>
      </c>
      <c r="BR420" s="30" t="s">
        <v>407</v>
      </c>
      <c r="BS420" s="30" t="s">
        <v>3591</v>
      </c>
      <c r="BT420">
        <f ca="1">+OFFSET(b!$F$3,BQ420,$BT$52)</f>
        <v>197086</v>
      </c>
    </row>
    <row r="421" spans="3:72">
      <c r="C421">
        <f t="shared" si="50"/>
        <v>368</v>
      </c>
      <c r="E421" s="30" t="s">
        <v>400</v>
      </c>
      <c r="F421" s="30" t="s">
        <v>3998</v>
      </c>
      <c r="G421">
        <f ca="1">+IF(BD421="OKOK",OFFSET(b!$F$3,C421,$G$52),NA())</f>
        <v>28</v>
      </c>
      <c r="AA421">
        <f t="shared" si="51"/>
        <v>368</v>
      </c>
      <c r="AB421" s="30" t="s">
        <v>400</v>
      </c>
      <c r="AC421" s="30" t="s">
        <v>3998</v>
      </c>
      <c r="AD421">
        <f ca="1">+IF(BD421="OKOK",OFFSET(b!$F$3,AA421,$AD$52),NA())</f>
        <v>1203360</v>
      </c>
      <c r="AX421" t="s">
        <v>9</v>
      </c>
      <c r="AY421" t="s">
        <v>400</v>
      </c>
      <c r="AZ421" t="s">
        <v>3998</v>
      </c>
      <c r="BA421">
        <v>62267</v>
      </c>
      <c r="BB421" s="93" t="str">
        <f t="shared" si="47"/>
        <v>OK</v>
      </c>
      <c r="BC421" t="str">
        <f t="shared" si="48"/>
        <v>OK</v>
      </c>
      <c r="BD421" t="str">
        <f t="shared" si="49"/>
        <v>OKOK</v>
      </c>
      <c r="BH421">
        <f t="shared" si="52"/>
        <v>368</v>
      </c>
      <c r="BJ421" s="30" t="s">
        <v>400</v>
      </c>
      <c r="BK421" s="30" t="s">
        <v>3998</v>
      </c>
      <c r="BL421">
        <f ca="1">+OFFSET(b!$F$3,BH421,$BL$52)</f>
        <v>28</v>
      </c>
      <c r="BQ421">
        <f t="shared" si="53"/>
        <v>368</v>
      </c>
      <c r="BR421" s="30" t="s">
        <v>400</v>
      </c>
      <c r="BS421" s="30" t="s">
        <v>3998</v>
      </c>
      <c r="BT421">
        <f ca="1">+OFFSET(b!$F$3,BQ421,$BT$52)</f>
        <v>1203360</v>
      </c>
    </row>
    <row r="422" spans="3:72">
      <c r="C422">
        <f t="shared" si="50"/>
        <v>369</v>
      </c>
      <c r="E422" s="30" t="s">
        <v>408</v>
      </c>
      <c r="F422" s="30" t="s">
        <v>3592</v>
      </c>
      <c r="G422">
        <f ca="1">+IF(BD422="OKOK",OFFSET(b!$F$3,C422,$G$52),NA())</f>
        <v>5</v>
      </c>
      <c r="AA422">
        <f t="shared" si="51"/>
        <v>369</v>
      </c>
      <c r="AB422" s="30" t="s">
        <v>408</v>
      </c>
      <c r="AC422" s="30" t="s">
        <v>3592</v>
      </c>
      <c r="AD422">
        <f ca="1">+IF(BD422="OKOK",OFFSET(b!$F$3,AA422,$AD$52),NA())</f>
        <v>145762</v>
      </c>
      <c r="AX422" t="s">
        <v>9</v>
      </c>
      <c r="AY422" t="s">
        <v>408</v>
      </c>
      <c r="AZ422" t="s">
        <v>3592</v>
      </c>
      <c r="BA422">
        <v>9558</v>
      </c>
      <c r="BB422" s="93" t="str">
        <f t="shared" si="47"/>
        <v>OK</v>
      </c>
      <c r="BC422" t="str">
        <f t="shared" si="48"/>
        <v>OK</v>
      </c>
      <c r="BD422" t="str">
        <f t="shared" si="49"/>
        <v>OKOK</v>
      </c>
      <c r="BH422">
        <f t="shared" si="52"/>
        <v>369</v>
      </c>
      <c r="BJ422" s="30" t="s">
        <v>408</v>
      </c>
      <c r="BK422" s="30" t="s">
        <v>3592</v>
      </c>
      <c r="BL422">
        <f ca="1">+OFFSET(b!$F$3,BH422,$BL$52)</f>
        <v>5</v>
      </c>
      <c r="BQ422">
        <f t="shared" si="53"/>
        <v>369</v>
      </c>
      <c r="BR422" s="30" t="s">
        <v>408</v>
      </c>
      <c r="BS422" s="30" t="s">
        <v>3592</v>
      </c>
      <c r="BT422">
        <f ca="1">+OFFSET(b!$F$3,BQ422,$BT$52)</f>
        <v>145762</v>
      </c>
    </row>
    <row r="423" spans="3:72">
      <c r="C423">
        <f t="shared" si="50"/>
        <v>370</v>
      </c>
      <c r="E423" s="30" t="s">
        <v>81</v>
      </c>
      <c r="F423" s="30" t="s">
        <v>2934</v>
      </c>
      <c r="G423">
        <f ca="1">+IF(BD423="OKOK",OFFSET(b!$F$3,C423,$G$52),NA())</f>
        <v>6</v>
      </c>
      <c r="AA423">
        <f t="shared" si="51"/>
        <v>370</v>
      </c>
      <c r="AB423" s="30" t="s">
        <v>81</v>
      </c>
      <c r="AC423" s="30" t="s">
        <v>2934</v>
      </c>
      <c r="AD423">
        <f ca="1">+IF(BD423="OKOK",OFFSET(b!$F$3,AA423,$AD$52),NA())</f>
        <v>325440</v>
      </c>
      <c r="AX423" t="s">
        <v>9</v>
      </c>
      <c r="AY423" t="s">
        <v>81</v>
      </c>
      <c r="AZ423" t="s">
        <v>2934</v>
      </c>
      <c r="BA423">
        <v>21380</v>
      </c>
      <c r="BB423" s="93" t="str">
        <f t="shared" si="47"/>
        <v>OK</v>
      </c>
      <c r="BC423" t="str">
        <f t="shared" si="48"/>
        <v>OK</v>
      </c>
      <c r="BD423" t="str">
        <f t="shared" si="49"/>
        <v>OKOK</v>
      </c>
      <c r="BH423">
        <f t="shared" si="52"/>
        <v>370</v>
      </c>
      <c r="BJ423" s="30" t="s">
        <v>81</v>
      </c>
      <c r="BK423" s="30" t="s">
        <v>2934</v>
      </c>
      <c r="BL423">
        <f ca="1">+OFFSET(b!$F$3,BH423,$BL$52)</f>
        <v>6</v>
      </c>
      <c r="BQ423">
        <f t="shared" si="53"/>
        <v>370</v>
      </c>
      <c r="BR423" s="30" t="s">
        <v>81</v>
      </c>
      <c r="BS423" s="30" t="s">
        <v>2934</v>
      </c>
      <c r="BT423">
        <f ca="1">+OFFSET(b!$F$3,BQ423,$BT$52)</f>
        <v>325440</v>
      </c>
    </row>
    <row r="424" spans="3:72">
      <c r="C424">
        <f t="shared" si="50"/>
        <v>371</v>
      </c>
      <c r="E424" s="30" t="s">
        <v>404</v>
      </c>
      <c r="F424" s="30" t="s">
        <v>3588</v>
      </c>
      <c r="G424">
        <f ca="1">+IF(BD424="OKOK",OFFSET(b!$F$3,C424,$G$52),NA())</f>
        <v>5</v>
      </c>
      <c r="AA424">
        <f t="shared" si="51"/>
        <v>371</v>
      </c>
      <c r="AB424" s="30" t="s">
        <v>404</v>
      </c>
      <c r="AC424" s="30" t="s">
        <v>3588</v>
      </c>
      <c r="AD424">
        <f ca="1">+IF(BD424="OKOK",OFFSET(b!$F$3,AA424,$AD$52),NA())</f>
        <v>208582</v>
      </c>
      <c r="AX424" t="s">
        <v>9</v>
      </c>
      <c r="AY424" t="s">
        <v>404</v>
      </c>
      <c r="AZ424" t="s">
        <v>3588</v>
      </c>
      <c r="BA424">
        <v>11543</v>
      </c>
      <c r="BB424" s="93" t="str">
        <f t="shared" si="47"/>
        <v>OK</v>
      </c>
      <c r="BC424" t="str">
        <f t="shared" si="48"/>
        <v>OK</v>
      </c>
      <c r="BD424" t="str">
        <f t="shared" si="49"/>
        <v>OKOK</v>
      </c>
      <c r="BH424">
        <f t="shared" si="52"/>
        <v>371</v>
      </c>
      <c r="BJ424" s="30" t="s">
        <v>404</v>
      </c>
      <c r="BK424" s="30" t="s">
        <v>3588</v>
      </c>
      <c r="BL424">
        <f ca="1">+OFFSET(b!$F$3,BH424,$BL$52)</f>
        <v>5</v>
      </c>
      <c r="BQ424">
        <f t="shared" si="53"/>
        <v>371</v>
      </c>
      <c r="BR424" s="30" t="s">
        <v>404</v>
      </c>
      <c r="BS424" s="30" t="s">
        <v>3588</v>
      </c>
      <c r="BT424">
        <f ca="1">+OFFSET(b!$F$3,BQ424,$BT$52)</f>
        <v>208582</v>
      </c>
    </row>
    <row r="425" spans="3:72">
      <c r="C425">
        <f t="shared" si="50"/>
        <v>372</v>
      </c>
      <c r="E425" s="30" t="s">
        <v>409</v>
      </c>
      <c r="F425" s="30" t="s">
        <v>3999</v>
      </c>
      <c r="G425">
        <f ca="1">+IF(BD425="OKOK",OFFSET(b!$F$3,C425,$G$52),NA())</f>
        <v>5</v>
      </c>
      <c r="AA425">
        <f t="shared" si="51"/>
        <v>372</v>
      </c>
      <c r="AB425" s="30" t="s">
        <v>409</v>
      </c>
      <c r="AC425" s="30" t="s">
        <v>3999</v>
      </c>
      <c r="AD425">
        <f ca="1">+IF(BD425="OKOK",OFFSET(b!$F$3,AA425,$AD$52),NA())</f>
        <v>349326</v>
      </c>
      <c r="AX425" t="s">
        <v>9</v>
      </c>
      <c r="AY425" t="s">
        <v>409</v>
      </c>
      <c r="AZ425" t="s">
        <v>3999</v>
      </c>
      <c r="BA425">
        <v>18284</v>
      </c>
      <c r="BB425" s="93" t="str">
        <f t="shared" si="47"/>
        <v>OK</v>
      </c>
      <c r="BC425" t="str">
        <f t="shared" si="48"/>
        <v>OK</v>
      </c>
      <c r="BD425" t="str">
        <f t="shared" si="49"/>
        <v>OKOK</v>
      </c>
      <c r="BH425">
        <f t="shared" si="52"/>
        <v>372</v>
      </c>
      <c r="BJ425" s="30" t="s">
        <v>409</v>
      </c>
      <c r="BK425" s="30" t="s">
        <v>3999</v>
      </c>
      <c r="BL425">
        <f ca="1">+OFFSET(b!$F$3,BH425,$BL$52)</f>
        <v>5</v>
      </c>
      <c r="BQ425">
        <f t="shared" si="53"/>
        <v>372</v>
      </c>
      <c r="BR425" s="30" t="s">
        <v>409</v>
      </c>
      <c r="BS425" s="30" t="s">
        <v>3999</v>
      </c>
      <c r="BT425">
        <f ca="1">+OFFSET(b!$F$3,BQ425,$BT$52)</f>
        <v>349326</v>
      </c>
    </row>
    <row r="426" spans="3:72">
      <c r="C426">
        <f t="shared" si="50"/>
        <v>373</v>
      </c>
      <c r="E426" s="30" t="s">
        <v>405</v>
      </c>
      <c r="F426" s="30" t="s">
        <v>3589</v>
      </c>
      <c r="G426">
        <f ca="1">+IF(BD426="OKOK",OFFSET(b!$F$3,C426,$G$52),NA())</f>
        <v>2</v>
      </c>
      <c r="AA426">
        <f t="shared" si="51"/>
        <v>373</v>
      </c>
      <c r="AB426" s="30" t="s">
        <v>405</v>
      </c>
      <c r="AC426" s="30" t="s">
        <v>3589</v>
      </c>
      <c r="AD426">
        <f ca="1">+IF(BD426="OKOK",OFFSET(b!$F$3,AA426,$AD$52),NA())</f>
        <v>40766</v>
      </c>
      <c r="AX426" t="s">
        <v>9</v>
      </c>
      <c r="AY426" t="s">
        <v>405</v>
      </c>
      <c r="AZ426" t="s">
        <v>3589</v>
      </c>
      <c r="BA426">
        <v>139</v>
      </c>
      <c r="BB426" s="93" t="str">
        <f t="shared" si="47"/>
        <v>OK</v>
      </c>
      <c r="BC426" t="str">
        <f t="shared" si="48"/>
        <v>OK</v>
      </c>
      <c r="BD426" t="str">
        <f t="shared" si="49"/>
        <v>OKOK</v>
      </c>
      <c r="BH426">
        <f t="shared" si="52"/>
        <v>373</v>
      </c>
      <c r="BJ426" s="30" t="s">
        <v>405</v>
      </c>
      <c r="BK426" s="30" t="s">
        <v>3589</v>
      </c>
      <c r="BL426">
        <f ca="1">+OFFSET(b!$F$3,BH426,$BL$52)</f>
        <v>2</v>
      </c>
      <c r="BQ426">
        <f t="shared" si="53"/>
        <v>373</v>
      </c>
      <c r="BR426" s="30" t="s">
        <v>405</v>
      </c>
      <c r="BS426" s="30" t="s">
        <v>3589</v>
      </c>
      <c r="BT426">
        <f ca="1">+OFFSET(b!$F$3,BQ426,$BT$52)</f>
        <v>40766</v>
      </c>
    </row>
    <row r="427" spans="3:72">
      <c r="C427">
        <f t="shared" si="50"/>
        <v>374</v>
      </c>
      <c r="E427" s="30" t="s">
        <v>401</v>
      </c>
      <c r="F427" s="30" t="s">
        <v>4000</v>
      </c>
      <c r="G427">
        <f ca="1">+IF(BD427="OKOK",OFFSET(b!$F$3,C427,$G$52),NA())</f>
        <v>4</v>
      </c>
      <c r="AA427">
        <f t="shared" si="51"/>
        <v>374</v>
      </c>
      <c r="AB427" s="30" t="s">
        <v>401</v>
      </c>
      <c r="AC427" s="30" t="s">
        <v>4000</v>
      </c>
      <c r="AD427">
        <f ca="1">+IF(BD427="OKOK",OFFSET(b!$F$3,AA427,$AD$52),NA())</f>
        <v>228162</v>
      </c>
      <c r="AX427" t="s">
        <v>9</v>
      </c>
      <c r="AY427" t="s">
        <v>401</v>
      </c>
      <c r="AZ427" t="s">
        <v>4000</v>
      </c>
      <c r="BA427">
        <v>14611</v>
      </c>
      <c r="BB427" s="93" t="str">
        <f t="shared" si="47"/>
        <v>OK</v>
      </c>
      <c r="BC427" t="str">
        <f t="shared" si="48"/>
        <v>OK</v>
      </c>
      <c r="BD427" t="str">
        <f t="shared" si="49"/>
        <v>OKOK</v>
      </c>
      <c r="BH427">
        <f t="shared" si="52"/>
        <v>374</v>
      </c>
      <c r="BJ427" s="30" t="s">
        <v>401</v>
      </c>
      <c r="BK427" s="30" t="s">
        <v>4000</v>
      </c>
      <c r="BL427">
        <f ca="1">+OFFSET(b!$F$3,BH427,$BL$52)</f>
        <v>4</v>
      </c>
      <c r="BQ427">
        <f t="shared" si="53"/>
        <v>374</v>
      </c>
      <c r="BR427" s="30" t="s">
        <v>401</v>
      </c>
      <c r="BS427" s="30" t="s">
        <v>4000</v>
      </c>
      <c r="BT427">
        <f ca="1">+OFFSET(b!$F$3,BQ427,$BT$52)</f>
        <v>228162</v>
      </c>
    </row>
    <row r="428" spans="3:72">
      <c r="C428">
        <f t="shared" si="50"/>
        <v>375</v>
      </c>
      <c r="E428" s="30" t="s">
        <v>403</v>
      </c>
      <c r="F428" s="30" t="s">
        <v>4001</v>
      </c>
      <c r="G428">
        <f ca="1">+IF(BD428="OKOK",OFFSET(b!$F$3,C428,$G$52),NA())</f>
        <v>7</v>
      </c>
      <c r="AA428">
        <f t="shared" si="51"/>
        <v>375</v>
      </c>
      <c r="AB428" s="30" t="s">
        <v>403</v>
      </c>
      <c r="AC428" s="30" t="s">
        <v>4001</v>
      </c>
      <c r="AD428">
        <f ca="1">+IF(BD428="OKOK",OFFSET(b!$F$3,AA428,$AD$52),NA())</f>
        <v>210345</v>
      </c>
      <c r="AX428" t="s">
        <v>9</v>
      </c>
      <c r="AY428" t="s">
        <v>403</v>
      </c>
      <c r="AZ428" t="s">
        <v>4001</v>
      </c>
      <c r="BA428">
        <v>12316</v>
      </c>
      <c r="BB428" s="93" t="str">
        <f t="shared" si="47"/>
        <v>OK</v>
      </c>
      <c r="BC428" t="str">
        <f t="shared" si="48"/>
        <v>OK</v>
      </c>
      <c r="BD428" t="str">
        <f t="shared" si="49"/>
        <v>OKOK</v>
      </c>
      <c r="BH428">
        <f t="shared" si="52"/>
        <v>375</v>
      </c>
      <c r="BJ428" s="30" t="s">
        <v>403</v>
      </c>
      <c r="BK428" s="30" t="s">
        <v>4001</v>
      </c>
      <c r="BL428">
        <f ca="1">+OFFSET(b!$F$3,BH428,$BL$52)</f>
        <v>7</v>
      </c>
      <c r="BQ428">
        <f t="shared" si="53"/>
        <v>375</v>
      </c>
      <c r="BR428" s="30" t="s">
        <v>403</v>
      </c>
      <c r="BS428" s="30" t="s">
        <v>4001</v>
      </c>
      <c r="BT428">
        <f ca="1">+OFFSET(b!$F$3,BQ428,$BT$52)</f>
        <v>210345</v>
      </c>
    </row>
    <row r="429" spans="3:72">
      <c r="C429">
        <f t="shared" si="50"/>
        <v>376</v>
      </c>
      <c r="E429" s="30" t="s">
        <v>406</v>
      </c>
      <c r="F429" s="30" t="s">
        <v>3590</v>
      </c>
      <c r="G429">
        <f ca="1">+IF(BD429="OKOK",OFFSET(b!$F$3,C429,$G$52),NA())</f>
        <v>4</v>
      </c>
      <c r="AA429">
        <f t="shared" si="51"/>
        <v>376</v>
      </c>
      <c r="AB429" s="30" t="s">
        <v>406</v>
      </c>
      <c r="AC429" s="30" t="s">
        <v>3590</v>
      </c>
      <c r="AD429">
        <f ca="1">+IF(BD429="OKOK",OFFSET(b!$F$3,AA429,$AD$52),NA())</f>
        <v>172142</v>
      </c>
      <c r="AX429" t="s">
        <v>9</v>
      </c>
      <c r="AY429" t="s">
        <v>406</v>
      </c>
      <c r="AZ429" t="s">
        <v>3590</v>
      </c>
      <c r="BA429">
        <v>2883</v>
      </c>
      <c r="BB429" s="93" t="str">
        <f t="shared" si="47"/>
        <v>OK</v>
      </c>
      <c r="BC429" t="str">
        <f t="shared" si="48"/>
        <v>OK</v>
      </c>
      <c r="BD429" t="str">
        <f t="shared" si="49"/>
        <v>OKOK</v>
      </c>
      <c r="BH429">
        <f t="shared" si="52"/>
        <v>376</v>
      </c>
      <c r="BJ429" s="30" t="s">
        <v>406</v>
      </c>
      <c r="BK429" s="30" t="s">
        <v>3590</v>
      </c>
      <c r="BL429">
        <f ca="1">+OFFSET(b!$F$3,BH429,$BL$52)</f>
        <v>4</v>
      </c>
      <c r="BQ429">
        <f t="shared" si="53"/>
        <v>376</v>
      </c>
      <c r="BR429" s="30" t="s">
        <v>406</v>
      </c>
      <c r="BS429" s="30" t="s">
        <v>3590</v>
      </c>
      <c r="BT429">
        <f ca="1">+OFFSET(b!$F$3,BQ429,$BT$52)</f>
        <v>172142</v>
      </c>
    </row>
    <row r="430" spans="3:72">
      <c r="C430">
        <f t="shared" si="50"/>
        <v>377</v>
      </c>
      <c r="E430" s="30" t="s">
        <v>410</v>
      </c>
      <c r="F430" s="30" t="s">
        <v>4002</v>
      </c>
      <c r="G430">
        <f ca="1">+IF(BD430="OKOK",OFFSET(b!$F$3,C430,$G$52),NA())</f>
        <v>5</v>
      </c>
      <c r="AA430">
        <f t="shared" si="51"/>
        <v>377</v>
      </c>
      <c r="AB430" s="30" t="s">
        <v>410</v>
      </c>
      <c r="AC430" s="30" t="s">
        <v>4002</v>
      </c>
      <c r="AD430">
        <f ca="1">+IF(BD430="OKOK",OFFSET(b!$F$3,AA430,$AD$52),NA())</f>
        <v>472558</v>
      </c>
      <c r="AX430" t="s">
        <v>9</v>
      </c>
      <c r="AY430" t="s">
        <v>410</v>
      </c>
      <c r="AZ430" t="s">
        <v>4002</v>
      </c>
      <c r="BA430">
        <v>36431</v>
      </c>
      <c r="BB430" s="93" t="str">
        <f t="shared" si="47"/>
        <v>OK</v>
      </c>
      <c r="BC430" t="str">
        <f t="shared" si="48"/>
        <v>OK</v>
      </c>
      <c r="BD430" t="str">
        <f t="shared" si="49"/>
        <v>OKOK</v>
      </c>
      <c r="BH430">
        <f t="shared" si="52"/>
        <v>377</v>
      </c>
      <c r="BJ430" s="30" t="s">
        <v>410</v>
      </c>
      <c r="BK430" s="30" t="s">
        <v>4002</v>
      </c>
      <c r="BL430">
        <f ca="1">+OFFSET(b!$F$3,BH430,$BL$52)</f>
        <v>5</v>
      </c>
      <c r="BQ430">
        <f t="shared" si="53"/>
        <v>377</v>
      </c>
      <c r="BR430" s="30" t="s">
        <v>410</v>
      </c>
      <c r="BS430" s="30" t="s">
        <v>4002</v>
      </c>
      <c r="BT430">
        <f ca="1">+OFFSET(b!$F$3,BQ430,$BT$52)</f>
        <v>472558</v>
      </c>
    </row>
    <row r="431" spans="3:72">
      <c r="C431">
        <f t="shared" si="50"/>
        <v>378</v>
      </c>
      <c r="E431" s="30" t="s">
        <v>78</v>
      </c>
      <c r="F431" s="30" t="s">
        <v>2931</v>
      </c>
      <c r="G431">
        <f ca="1">+IF(BD431="OKOK",OFFSET(b!$F$3,C431,$G$52),NA())</f>
        <v>39</v>
      </c>
      <c r="AA431">
        <f t="shared" si="51"/>
        <v>378</v>
      </c>
      <c r="AB431" s="30" t="s">
        <v>78</v>
      </c>
      <c r="AC431" s="30" t="s">
        <v>2931</v>
      </c>
      <c r="AD431">
        <f ca="1">+IF(BD431="OKOK",OFFSET(b!$F$3,AA431,$AD$52),NA())</f>
        <v>1565609</v>
      </c>
      <c r="AX431" t="s">
        <v>9</v>
      </c>
      <c r="AY431" t="s">
        <v>78</v>
      </c>
      <c r="AZ431" t="s">
        <v>2931</v>
      </c>
      <c r="BA431">
        <v>76551</v>
      </c>
      <c r="BB431" s="93" t="str">
        <f t="shared" si="47"/>
        <v>OK</v>
      </c>
      <c r="BC431" t="str">
        <f t="shared" si="48"/>
        <v>OK</v>
      </c>
      <c r="BD431" t="str">
        <f t="shared" si="49"/>
        <v>OKOK</v>
      </c>
      <c r="BH431">
        <f t="shared" si="52"/>
        <v>378</v>
      </c>
      <c r="BJ431" s="30" t="s">
        <v>78</v>
      </c>
      <c r="BK431" s="30" t="s">
        <v>2931</v>
      </c>
      <c r="BL431">
        <f ca="1">+OFFSET(b!$F$3,BH431,$BL$52)</f>
        <v>39</v>
      </c>
      <c r="BQ431">
        <f t="shared" si="53"/>
        <v>378</v>
      </c>
      <c r="BR431" s="30" t="s">
        <v>78</v>
      </c>
      <c r="BS431" s="30" t="s">
        <v>2931</v>
      </c>
      <c r="BT431">
        <f ca="1">+OFFSET(b!$F$3,BQ431,$BT$52)</f>
        <v>1565609</v>
      </c>
    </row>
    <row r="432" spans="3:72">
      <c r="C432">
        <f t="shared" si="50"/>
        <v>379</v>
      </c>
      <c r="E432" s="30" t="s">
        <v>82</v>
      </c>
      <c r="F432" s="30" t="s">
        <v>2935</v>
      </c>
      <c r="G432" t="e">
        <f ca="1">+IF(BD432="OKOK",OFFSET(b!$F$3,C432,$G$52),NA())</f>
        <v>#N/A</v>
      </c>
      <c r="AA432">
        <f t="shared" si="51"/>
        <v>379</v>
      </c>
      <c r="AB432" s="30" t="s">
        <v>82</v>
      </c>
      <c r="AC432" s="30" t="s">
        <v>2935</v>
      </c>
      <c r="AD432" t="e">
        <f ca="1">+IF(BD432="OKOK",OFFSET(b!$F$3,AA432,$AD$52),NA())</f>
        <v>#N/A</v>
      </c>
      <c r="AX432" t="s">
        <v>9</v>
      </c>
      <c r="AY432" t="s">
        <v>82</v>
      </c>
      <c r="AZ432" t="s">
        <v>2935</v>
      </c>
      <c r="BA432">
        <v>453453</v>
      </c>
      <c r="BB432" s="93" t="str">
        <f t="shared" si="47"/>
        <v>NG</v>
      </c>
      <c r="BC432" t="str">
        <f t="shared" si="48"/>
        <v>OK</v>
      </c>
      <c r="BD432" t="str">
        <f t="shared" si="49"/>
        <v>NGOK</v>
      </c>
      <c r="BH432">
        <f t="shared" si="52"/>
        <v>379</v>
      </c>
      <c r="BJ432" s="30" t="s">
        <v>82</v>
      </c>
      <c r="BK432" s="30" t="s">
        <v>2935</v>
      </c>
      <c r="BL432">
        <f ca="1">+OFFSET(b!$F$3,BH432,$BL$52)</f>
        <v>65</v>
      </c>
      <c r="BQ432">
        <f t="shared" si="53"/>
        <v>379</v>
      </c>
      <c r="BR432" s="30" t="s">
        <v>82</v>
      </c>
      <c r="BS432" s="30" t="s">
        <v>2935</v>
      </c>
      <c r="BT432">
        <f ca="1">+OFFSET(b!$F$3,BQ432,$BT$52)</f>
        <v>8236611</v>
      </c>
    </row>
    <row r="433" spans="3:72">
      <c r="C433">
        <f t="shared" si="50"/>
        <v>380</v>
      </c>
      <c r="E433" s="30" t="s">
        <v>3021</v>
      </c>
      <c r="F433" s="30" t="s">
        <v>4003</v>
      </c>
      <c r="G433">
        <f ca="1">+IF(BD433="OKOK",OFFSET(b!$F$3,C433,$G$52),NA())</f>
        <v>23</v>
      </c>
      <c r="AA433">
        <f t="shared" si="51"/>
        <v>380</v>
      </c>
      <c r="AB433" s="30" t="s">
        <v>3021</v>
      </c>
      <c r="AC433" s="30" t="s">
        <v>4003</v>
      </c>
      <c r="AD433">
        <f ca="1">+IF(BD433="OKOK",OFFSET(b!$F$3,AA433,$AD$52),NA())</f>
        <v>2271577</v>
      </c>
      <c r="AX433" t="s">
        <v>9</v>
      </c>
      <c r="AY433" t="s">
        <v>3021</v>
      </c>
      <c r="AZ433" t="s">
        <v>4003</v>
      </c>
      <c r="BA433">
        <v>0</v>
      </c>
      <c r="BB433" s="93" t="str">
        <f t="shared" si="47"/>
        <v>OK</v>
      </c>
      <c r="BC433" t="str">
        <f t="shared" si="48"/>
        <v>OK</v>
      </c>
      <c r="BD433" t="str">
        <f t="shared" si="49"/>
        <v>OKOK</v>
      </c>
      <c r="BH433">
        <f t="shared" si="52"/>
        <v>380</v>
      </c>
      <c r="BJ433" s="30" t="s">
        <v>3021</v>
      </c>
      <c r="BK433" s="30" t="s">
        <v>4003</v>
      </c>
      <c r="BL433">
        <f ca="1">+OFFSET(b!$F$3,BH433,$BL$52)</f>
        <v>23</v>
      </c>
      <c r="BQ433">
        <f t="shared" si="53"/>
        <v>380</v>
      </c>
      <c r="BR433" s="30" t="s">
        <v>3021</v>
      </c>
      <c r="BS433" s="30" t="s">
        <v>4003</v>
      </c>
      <c r="BT433">
        <f ca="1">+OFFSET(b!$F$3,BQ433,$BT$52)</f>
        <v>2271577</v>
      </c>
    </row>
    <row r="434" spans="3:72">
      <c r="C434">
        <f t="shared" si="50"/>
        <v>381</v>
      </c>
      <c r="E434" s="30" t="s">
        <v>3022</v>
      </c>
      <c r="F434" s="30" t="s">
        <v>4004</v>
      </c>
      <c r="G434">
        <f ca="1">+IF(BD434="OKOK",OFFSET(b!$F$3,C434,$G$52),NA())</f>
        <v>16</v>
      </c>
      <c r="AA434">
        <f t="shared" si="51"/>
        <v>381</v>
      </c>
      <c r="AB434" s="30" t="s">
        <v>3022</v>
      </c>
      <c r="AC434" s="30" t="s">
        <v>4004</v>
      </c>
      <c r="AD434">
        <f ca="1">+IF(BD434="OKOK",OFFSET(b!$F$3,AA434,$AD$52),NA())</f>
        <v>832761</v>
      </c>
      <c r="AX434" t="s">
        <v>9</v>
      </c>
      <c r="AY434" t="s">
        <v>3022</v>
      </c>
      <c r="AZ434" t="s">
        <v>4004</v>
      </c>
      <c r="BA434">
        <v>0</v>
      </c>
      <c r="BB434" s="93" t="str">
        <f t="shared" si="47"/>
        <v>OK</v>
      </c>
      <c r="BC434" t="str">
        <f t="shared" si="48"/>
        <v>OK</v>
      </c>
      <c r="BD434" t="str">
        <f t="shared" si="49"/>
        <v>OKOK</v>
      </c>
      <c r="BH434">
        <f t="shared" si="52"/>
        <v>381</v>
      </c>
      <c r="BJ434" s="30" t="s">
        <v>3022</v>
      </c>
      <c r="BK434" s="30" t="s">
        <v>4004</v>
      </c>
      <c r="BL434">
        <f ca="1">+OFFSET(b!$F$3,BH434,$BL$52)</f>
        <v>16</v>
      </c>
      <c r="BQ434">
        <f t="shared" si="53"/>
        <v>381</v>
      </c>
      <c r="BR434" s="30" t="s">
        <v>3022</v>
      </c>
      <c r="BS434" s="30" t="s">
        <v>4004</v>
      </c>
      <c r="BT434">
        <f ca="1">+OFFSET(b!$F$3,BQ434,$BT$52)</f>
        <v>832761</v>
      </c>
    </row>
    <row r="435" spans="3:72">
      <c r="C435">
        <f t="shared" si="50"/>
        <v>382</v>
      </c>
      <c r="E435" s="30" t="s">
        <v>3023</v>
      </c>
      <c r="F435" s="30" t="s">
        <v>4005</v>
      </c>
      <c r="G435">
        <f ca="1">+IF(BD435="OKOK",OFFSET(b!$F$3,C435,$G$52),NA())</f>
        <v>24</v>
      </c>
      <c r="AA435">
        <f t="shared" si="51"/>
        <v>382</v>
      </c>
      <c r="AB435" s="30" t="s">
        <v>3023</v>
      </c>
      <c r="AC435" s="30" t="s">
        <v>4005</v>
      </c>
      <c r="AD435">
        <f ca="1">+IF(BD435="OKOK",OFFSET(b!$F$3,AA435,$AD$52),NA())</f>
        <v>2050701</v>
      </c>
      <c r="AX435" t="s">
        <v>9</v>
      </c>
      <c r="AY435" t="s">
        <v>3023</v>
      </c>
      <c r="AZ435" t="s">
        <v>4005</v>
      </c>
      <c r="BA435">
        <v>0</v>
      </c>
      <c r="BB435" s="93" t="str">
        <f t="shared" si="47"/>
        <v>OK</v>
      </c>
      <c r="BC435" t="str">
        <f t="shared" si="48"/>
        <v>OK</v>
      </c>
      <c r="BD435" t="str">
        <f t="shared" si="49"/>
        <v>OKOK</v>
      </c>
      <c r="BH435">
        <f t="shared" si="52"/>
        <v>382</v>
      </c>
      <c r="BJ435" s="30" t="s">
        <v>3023</v>
      </c>
      <c r="BK435" s="30" t="s">
        <v>4005</v>
      </c>
      <c r="BL435">
        <f ca="1">+OFFSET(b!$F$3,BH435,$BL$52)</f>
        <v>24</v>
      </c>
      <c r="BQ435">
        <f t="shared" si="53"/>
        <v>382</v>
      </c>
      <c r="BR435" s="30" t="s">
        <v>3023</v>
      </c>
      <c r="BS435" s="30" t="s">
        <v>4005</v>
      </c>
      <c r="BT435">
        <f ca="1">+OFFSET(b!$F$3,BQ435,$BT$52)</f>
        <v>2050701</v>
      </c>
    </row>
    <row r="436" spans="3:72">
      <c r="C436">
        <f t="shared" si="50"/>
        <v>383</v>
      </c>
      <c r="E436" s="30" t="s">
        <v>3024</v>
      </c>
      <c r="F436" s="30" t="s">
        <v>4006</v>
      </c>
      <c r="G436">
        <f ca="1">+IF(BD436="OKOK",OFFSET(b!$F$3,C436,$G$52),NA())</f>
        <v>17</v>
      </c>
      <c r="AA436">
        <f t="shared" si="51"/>
        <v>383</v>
      </c>
      <c r="AB436" s="30" t="s">
        <v>3024</v>
      </c>
      <c r="AC436" s="30" t="s">
        <v>4006</v>
      </c>
      <c r="AD436">
        <f ca="1">+IF(BD436="OKOK",OFFSET(b!$F$3,AA436,$AD$52),NA())</f>
        <v>962172</v>
      </c>
      <c r="AX436" t="s">
        <v>9</v>
      </c>
      <c r="AY436" t="s">
        <v>3024</v>
      </c>
      <c r="AZ436" t="s">
        <v>4006</v>
      </c>
      <c r="BA436">
        <v>0</v>
      </c>
      <c r="BB436" s="93" t="str">
        <f t="shared" si="47"/>
        <v>OK</v>
      </c>
      <c r="BC436" t="str">
        <f t="shared" si="48"/>
        <v>OK</v>
      </c>
      <c r="BD436" t="str">
        <f t="shared" si="49"/>
        <v>OKOK</v>
      </c>
      <c r="BH436">
        <f t="shared" si="52"/>
        <v>383</v>
      </c>
      <c r="BJ436" s="30" t="s">
        <v>3024</v>
      </c>
      <c r="BK436" s="30" t="s">
        <v>4006</v>
      </c>
      <c r="BL436">
        <f ca="1">+OFFSET(b!$F$3,BH436,$BL$52)</f>
        <v>17</v>
      </c>
      <c r="BQ436">
        <f t="shared" si="53"/>
        <v>383</v>
      </c>
      <c r="BR436" s="30" t="s">
        <v>3024</v>
      </c>
      <c r="BS436" s="30" t="s">
        <v>4006</v>
      </c>
      <c r="BT436">
        <f ca="1">+OFFSET(b!$F$3,BQ436,$BT$52)</f>
        <v>962172</v>
      </c>
    </row>
    <row r="437" spans="3:72">
      <c r="C437">
        <f t="shared" si="50"/>
        <v>384</v>
      </c>
      <c r="E437" s="30" t="s">
        <v>424</v>
      </c>
      <c r="F437" s="30" t="s">
        <v>4007</v>
      </c>
      <c r="G437">
        <f ca="1">+IF(BD437="OKOK",OFFSET(b!$F$3,C437,$G$52),NA())</f>
        <v>30</v>
      </c>
      <c r="AA437">
        <f t="shared" si="51"/>
        <v>384</v>
      </c>
      <c r="AB437" s="30" t="s">
        <v>424</v>
      </c>
      <c r="AC437" s="30" t="s">
        <v>4007</v>
      </c>
      <c r="AD437">
        <f ca="1">+IF(BD437="OKOK",OFFSET(b!$F$3,AA437,$AD$52),NA())</f>
        <v>2475576</v>
      </c>
      <c r="AX437" t="s">
        <v>10</v>
      </c>
      <c r="AY437" t="s">
        <v>424</v>
      </c>
      <c r="AZ437" t="s">
        <v>4007</v>
      </c>
      <c r="BA437">
        <v>140841</v>
      </c>
      <c r="BB437" s="93" t="str">
        <f t="shared" si="47"/>
        <v>OK</v>
      </c>
      <c r="BC437" t="str">
        <f t="shared" si="48"/>
        <v>OK</v>
      </c>
      <c r="BD437" t="str">
        <f t="shared" si="49"/>
        <v>OKOK</v>
      </c>
      <c r="BH437">
        <f t="shared" si="52"/>
        <v>384</v>
      </c>
      <c r="BJ437" s="30" t="s">
        <v>424</v>
      </c>
      <c r="BK437" s="30" t="s">
        <v>4007</v>
      </c>
      <c r="BL437">
        <f ca="1">+OFFSET(b!$F$3,BH437,$BL$52)</f>
        <v>30</v>
      </c>
      <c r="BQ437">
        <f t="shared" si="53"/>
        <v>384</v>
      </c>
      <c r="BR437" s="30" t="s">
        <v>424</v>
      </c>
      <c r="BS437" s="30" t="s">
        <v>4007</v>
      </c>
      <c r="BT437">
        <f ca="1">+OFFSET(b!$F$3,BQ437,$BT$52)</f>
        <v>2475576</v>
      </c>
    </row>
    <row r="438" spans="3:72">
      <c r="C438">
        <f t="shared" si="50"/>
        <v>385</v>
      </c>
      <c r="E438" s="30" t="s">
        <v>416</v>
      </c>
      <c r="F438" s="30" t="s">
        <v>4008</v>
      </c>
      <c r="G438">
        <f ca="1">+IF(BD438="OKOK",OFFSET(b!$F$3,C438,$G$52),NA())</f>
        <v>25</v>
      </c>
      <c r="AA438">
        <f t="shared" si="51"/>
        <v>385</v>
      </c>
      <c r="AB438" s="30" t="s">
        <v>416</v>
      </c>
      <c r="AC438" s="30" t="s">
        <v>4008</v>
      </c>
      <c r="AD438">
        <f ca="1">+IF(BD438="OKOK",OFFSET(b!$F$3,AA438,$AD$52),NA())</f>
        <v>1337417</v>
      </c>
      <c r="AX438" t="s">
        <v>10</v>
      </c>
      <c r="AY438" t="s">
        <v>416</v>
      </c>
      <c r="AZ438" t="s">
        <v>4008</v>
      </c>
      <c r="BA438">
        <v>77066</v>
      </c>
      <c r="BB438" s="93" t="str">
        <f t="shared" si="47"/>
        <v>OK</v>
      </c>
      <c r="BC438" t="str">
        <f t="shared" si="48"/>
        <v>OK</v>
      </c>
      <c r="BD438" t="str">
        <f t="shared" si="49"/>
        <v>OKOK</v>
      </c>
      <c r="BH438">
        <f t="shared" si="52"/>
        <v>385</v>
      </c>
      <c r="BJ438" s="30" t="s">
        <v>416</v>
      </c>
      <c r="BK438" s="30" t="s">
        <v>4008</v>
      </c>
      <c r="BL438">
        <f ca="1">+OFFSET(b!$F$3,BH438,$BL$52)</f>
        <v>25</v>
      </c>
      <c r="BQ438">
        <f t="shared" si="53"/>
        <v>385</v>
      </c>
      <c r="BR438" s="30" t="s">
        <v>416</v>
      </c>
      <c r="BS438" s="30" t="s">
        <v>4008</v>
      </c>
      <c r="BT438">
        <f ca="1">+OFFSET(b!$F$3,BQ438,$BT$52)</f>
        <v>1337417</v>
      </c>
    </row>
    <row r="439" spans="3:72">
      <c r="C439">
        <f t="shared" si="50"/>
        <v>386</v>
      </c>
      <c r="E439" s="30" t="s">
        <v>3025</v>
      </c>
      <c r="F439" s="30" t="s">
        <v>4009</v>
      </c>
      <c r="G439" t="e">
        <f ca="1">+IF(BD439="OKOK",OFFSET(b!$F$3,C439,$G$52),NA())</f>
        <v>#N/A</v>
      </c>
      <c r="AA439">
        <f t="shared" si="51"/>
        <v>386</v>
      </c>
      <c r="AB439" s="30" t="s">
        <v>3025</v>
      </c>
      <c r="AC439" s="30" t="s">
        <v>4009</v>
      </c>
      <c r="AD439" t="e">
        <f ca="1">+IF(BD439="OKOK",OFFSET(b!$F$3,AA439,$AD$52),NA())</f>
        <v>#N/A</v>
      </c>
      <c r="AX439" t="s">
        <v>10</v>
      </c>
      <c r="AY439" t="s">
        <v>3025</v>
      </c>
      <c r="AZ439" t="s">
        <v>4009</v>
      </c>
      <c r="BA439">
        <v>1300559</v>
      </c>
      <c r="BB439" s="93" t="str">
        <f t="shared" si="47"/>
        <v>NG</v>
      </c>
      <c r="BC439" t="str">
        <f t="shared" si="48"/>
        <v>OK</v>
      </c>
      <c r="BD439" t="str">
        <f t="shared" si="49"/>
        <v>NGOK</v>
      </c>
      <c r="BH439">
        <f t="shared" si="52"/>
        <v>386</v>
      </c>
      <c r="BJ439" s="30" t="s">
        <v>3025</v>
      </c>
      <c r="BK439" s="30" t="s">
        <v>4009</v>
      </c>
      <c r="BL439">
        <f ca="1">+OFFSET(b!$F$3,BH439,$BL$52)</f>
        <v>378</v>
      </c>
      <c r="BQ439">
        <f t="shared" si="53"/>
        <v>386</v>
      </c>
      <c r="BR439" s="30" t="s">
        <v>3025</v>
      </c>
      <c r="BS439" s="30" t="s">
        <v>4009</v>
      </c>
      <c r="BT439">
        <f ca="1">+OFFSET(b!$F$3,BQ439,$BT$52)</f>
        <v>26967627</v>
      </c>
    </row>
    <row r="440" spans="3:72">
      <c r="C440">
        <f t="shared" si="50"/>
        <v>387</v>
      </c>
      <c r="E440" s="30" t="s">
        <v>415</v>
      </c>
      <c r="F440" s="30" t="s">
        <v>4010</v>
      </c>
      <c r="G440" t="e">
        <f ca="1">+IF(BD440="OKOK",OFFSET(b!$F$3,C440,$G$52),NA())</f>
        <v>#N/A</v>
      </c>
      <c r="AA440">
        <f t="shared" si="51"/>
        <v>387</v>
      </c>
      <c r="AB440" s="30" t="s">
        <v>415</v>
      </c>
      <c r="AC440" s="30" t="s">
        <v>4010</v>
      </c>
      <c r="AD440" t="e">
        <f ca="1">+IF(BD440="OKOK",OFFSET(b!$F$3,AA440,$AD$52),NA())</f>
        <v>#N/A</v>
      </c>
      <c r="AX440" t="s">
        <v>10</v>
      </c>
      <c r="AY440" t="s">
        <v>415</v>
      </c>
      <c r="AZ440" t="s">
        <v>4010</v>
      </c>
      <c r="BA440">
        <v>341005</v>
      </c>
      <c r="BB440" s="93" t="str">
        <f t="shared" ref="BB440:BB503" si="54">+IF($H$4="人未満",IF(AND(BA440&gt;=$E$4,BA440&lt;$G$4),"OK","NG"),IF(BA440&gt;=$E$4,"OK","NG"))</f>
        <v>NG</v>
      </c>
      <c r="BC440" t="str">
        <f t="shared" ref="BC440:BC503" si="55">+IF($J$4="あり",IF($C$3=AX440,"OK","NG"),"OK")</f>
        <v>OK</v>
      </c>
      <c r="BD440" t="str">
        <f t="shared" ref="BD440:BD503" si="56">+BB440&amp;BC440</f>
        <v>NGOK</v>
      </c>
      <c r="BH440">
        <f t="shared" si="52"/>
        <v>387</v>
      </c>
      <c r="BJ440" s="30" t="s">
        <v>415</v>
      </c>
      <c r="BK440" s="30" t="s">
        <v>4010</v>
      </c>
      <c r="BL440">
        <f ca="1">+OFFSET(b!$F$3,BH440,$BL$52)</f>
        <v>71</v>
      </c>
      <c r="BQ440">
        <f t="shared" si="53"/>
        <v>387</v>
      </c>
      <c r="BR440" s="30" t="s">
        <v>415</v>
      </c>
      <c r="BS440" s="30" t="s">
        <v>4010</v>
      </c>
      <c r="BT440">
        <f ca="1">+OFFSET(b!$F$3,BQ440,$BT$52)</f>
        <v>5149095</v>
      </c>
    </row>
    <row r="441" spans="3:72">
      <c r="C441">
        <f t="shared" ref="C441:C504" si="57">+C440+1</f>
        <v>388</v>
      </c>
      <c r="E441" s="30" t="s">
        <v>413</v>
      </c>
      <c r="F441" s="30" t="s">
        <v>4011</v>
      </c>
      <c r="G441" t="e">
        <f ca="1">+IF(BD441="OKOK",OFFSET(b!$F$3,C441,$G$52),NA())</f>
        <v>#N/A</v>
      </c>
      <c r="AA441">
        <f t="shared" ref="AA441:AA504" si="58">+AA440+1</f>
        <v>388</v>
      </c>
      <c r="AB441" s="30" t="s">
        <v>413</v>
      </c>
      <c r="AC441" s="30" t="s">
        <v>4011</v>
      </c>
      <c r="AD441" t="e">
        <f ca="1">+IF(BD441="OKOK",OFFSET(b!$F$3,AA441,$AD$52),NA())</f>
        <v>#N/A</v>
      </c>
      <c r="AX441" t="s">
        <v>10</v>
      </c>
      <c r="AY441" t="s">
        <v>413</v>
      </c>
      <c r="AZ441" t="s">
        <v>4011</v>
      </c>
      <c r="BA441">
        <v>590694</v>
      </c>
      <c r="BB441" s="93" t="str">
        <f t="shared" si="54"/>
        <v>NG</v>
      </c>
      <c r="BC441" t="str">
        <f t="shared" si="55"/>
        <v>OK</v>
      </c>
      <c r="BD441" t="str">
        <f t="shared" si="56"/>
        <v>NGOK</v>
      </c>
      <c r="BH441">
        <f t="shared" ref="BH441:BH504" si="59">+BH440+1</f>
        <v>388</v>
      </c>
      <c r="BJ441" s="30" t="s">
        <v>413</v>
      </c>
      <c r="BK441" s="30" t="s">
        <v>4011</v>
      </c>
      <c r="BL441">
        <f ca="1">+OFFSET(b!$F$3,BH441,$BL$52)</f>
        <v>111</v>
      </c>
      <c r="BQ441">
        <f t="shared" ref="BQ441:BQ504" si="60">+BQ440+1</f>
        <v>388</v>
      </c>
      <c r="BR441" s="30" t="s">
        <v>413</v>
      </c>
      <c r="BS441" s="30" t="s">
        <v>4011</v>
      </c>
      <c r="BT441">
        <f ca="1">+OFFSET(b!$F$3,BQ441,$BT$52)</f>
        <v>9719309</v>
      </c>
    </row>
    <row r="442" spans="3:72">
      <c r="C442">
        <f t="shared" si="57"/>
        <v>389</v>
      </c>
      <c r="E442" s="30" t="s">
        <v>411</v>
      </c>
      <c r="F442" s="30" t="s">
        <v>4012</v>
      </c>
      <c r="G442" t="e">
        <f ca="1">+IF(BD442="OKOK",OFFSET(b!$F$3,C442,$G$52),NA())</f>
        <v>#N/A</v>
      </c>
      <c r="AA442">
        <f t="shared" si="58"/>
        <v>389</v>
      </c>
      <c r="AB442" s="30" t="s">
        <v>411</v>
      </c>
      <c r="AC442" s="30" t="s">
        <v>4012</v>
      </c>
      <c r="AD442" t="e">
        <f ca="1">+IF(BD442="OKOK",OFFSET(b!$F$3,AA442,$AD$52),NA())</f>
        <v>#N/A</v>
      </c>
      <c r="AX442" t="s">
        <v>10</v>
      </c>
      <c r="AY442" t="s">
        <v>411</v>
      </c>
      <c r="AZ442" t="s">
        <v>4012</v>
      </c>
      <c r="BA442">
        <v>352556</v>
      </c>
      <c r="BB442" s="93" t="str">
        <f t="shared" si="54"/>
        <v>NG</v>
      </c>
      <c r="BC442" t="str">
        <f t="shared" si="55"/>
        <v>OK</v>
      </c>
      <c r="BD442" t="str">
        <f t="shared" si="56"/>
        <v>NGOK</v>
      </c>
      <c r="BH442">
        <f t="shared" si="59"/>
        <v>389</v>
      </c>
      <c r="BJ442" s="30" t="s">
        <v>411</v>
      </c>
      <c r="BK442" s="30" t="s">
        <v>4012</v>
      </c>
      <c r="BL442">
        <f ca="1">+OFFSET(b!$F$3,BH442,$BL$52)</f>
        <v>74</v>
      </c>
      <c r="BQ442">
        <f t="shared" si="60"/>
        <v>389</v>
      </c>
      <c r="BR442" s="30" t="s">
        <v>411</v>
      </c>
      <c r="BS442" s="30" t="s">
        <v>4012</v>
      </c>
      <c r="BT442">
        <f ca="1">+OFFSET(b!$F$3,BQ442,$BT$52)</f>
        <v>5408597</v>
      </c>
    </row>
    <row r="443" spans="3:72">
      <c r="C443">
        <f t="shared" si="57"/>
        <v>390</v>
      </c>
      <c r="E443" s="30" t="s">
        <v>428</v>
      </c>
      <c r="F443" s="30" t="s">
        <v>4013</v>
      </c>
      <c r="G443">
        <f ca="1">+IF(BD443="OKOK",OFFSET(b!$F$3,C443,$G$52),NA())</f>
        <v>19</v>
      </c>
      <c r="AA443">
        <f t="shared" si="58"/>
        <v>390</v>
      </c>
      <c r="AB443" s="30" t="s">
        <v>428</v>
      </c>
      <c r="AC443" s="30" t="s">
        <v>4013</v>
      </c>
      <c r="AD443">
        <f ca="1">+IF(BD443="OKOK",OFFSET(b!$F$3,AA443,$AD$52),NA())</f>
        <v>2040234</v>
      </c>
      <c r="AX443" t="s">
        <v>10</v>
      </c>
      <c r="AY443" t="s">
        <v>428</v>
      </c>
      <c r="AZ443" t="s">
        <v>4013</v>
      </c>
      <c r="BA443">
        <v>141183</v>
      </c>
      <c r="BB443" s="93" t="str">
        <f t="shared" si="54"/>
        <v>OK</v>
      </c>
      <c r="BC443" t="str">
        <f t="shared" si="55"/>
        <v>OK</v>
      </c>
      <c r="BD443" t="str">
        <f t="shared" si="56"/>
        <v>OKOK</v>
      </c>
      <c r="BH443">
        <f t="shared" si="59"/>
        <v>390</v>
      </c>
      <c r="BJ443" s="30" t="s">
        <v>428</v>
      </c>
      <c r="BK443" s="30" t="s">
        <v>4013</v>
      </c>
      <c r="BL443">
        <f ca="1">+OFFSET(b!$F$3,BH443,$BL$52)</f>
        <v>19</v>
      </c>
      <c r="BQ443">
        <f t="shared" si="60"/>
        <v>390</v>
      </c>
      <c r="BR443" s="30" t="s">
        <v>428</v>
      </c>
      <c r="BS443" s="30" t="s">
        <v>4013</v>
      </c>
      <c r="BT443">
        <f ca="1">+OFFSET(b!$F$3,BQ443,$BT$52)</f>
        <v>2040234</v>
      </c>
    </row>
    <row r="444" spans="3:72">
      <c r="C444">
        <f t="shared" si="57"/>
        <v>391</v>
      </c>
      <c r="E444" s="30" t="s">
        <v>429</v>
      </c>
      <c r="F444" s="30" t="s">
        <v>4014</v>
      </c>
      <c r="G444">
        <f ca="1">+IF(BD444="OKOK",OFFSET(b!$F$3,C444,$G$52),NA())</f>
        <v>31</v>
      </c>
      <c r="AA444">
        <f t="shared" si="58"/>
        <v>391</v>
      </c>
      <c r="AB444" s="30" t="s">
        <v>429</v>
      </c>
      <c r="AC444" s="30" t="s">
        <v>4014</v>
      </c>
      <c r="AD444">
        <f ca="1">+IF(BD444="OKOK",OFFSET(b!$F$3,AA444,$AD$52),NA())</f>
        <v>2419329</v>
      </c>
      <c r="AX444" t="s">
        <v>10</v>
      </c>
      <c r="AY444" t="s">
        <v>429</v>
      </c>
      <c r="AZ444" t="s">
        <v>4014</v>
      </c>
      <c r="BA444">
        <v>147079</v>
      </c>
      <c r="BB444" s="93" t="str">
        <f t="shared" si="54"/>
        <v>OK</v>
      </c>
      <c r="BC444" t="str">
        <f t="shared" si="55"/>
        <v>OK</v>
      </c>
      <c r="BD444" t="str">
        <f t="shared" si="56"/>
        <v>OKOK</v>
      </c>
      <c r="BH444">
        <f t="shared" si="59"/>
        <v>391</v>
      </c>
      <c r="BJ444" s="30" t="s">
        <v>429</v>
      </c>
      <c r="BK444" s="30" t="s">
        <v>4014</v>
      </c>
      <c r="BL444">
        <f ca="1">+OFFSET(b!$F$3,BH444,$BL$52)</f>
        <v>31</v>
      </c>
      <c r="BQ444">
        <f t="shared" si="60"/>
        <v>391</v>
      </c>
      <c r="BR444" s="30" t="s">
        <v>429</v>
      </c>
      <c r="BS444" s="30" t="s">
        <v>4014</v>
      </c>
      <c r="BT444">
        <f ca="1">+OFFSET(b!$F$3,BQ444,$BT$52)</f>
        <v>2419329</v>
      </c>
    </row>
    <row r="445" spans="3:72">
      <c r="C445">
        <f t="shared" si="57"/>
        <v>392</v>
      </c>
      <c r="E445" s="30" t="s">
        <v>422</v>
      </c>
      <c r="F445" s="30" t="s">
        <v>4015</v>
      </c>
      <c r="G445">
        <f ca="1">+IF(BD445="OKOK",OFFSET(b!$F$3,C445,$G$52),NA())</f>
        <v>9</v>
      </c>
      <c r="AA445">
        <f t="shared" si="58"/>
        <v>392</v>
      </c>
      <c r="AB445" s="30" t="s">
        <v>422</v>
      </c>
      <c r="AC445" s="30" t="s">
        <v>4015</v>
      </c>
      <c r="AD445">
        <f ca="1">+IF(BD445="OKOK",OFFSET(b!$F$3,AA445,$AD$52),NA())</f>
        <v>1056854</v>
      </c>
      <c r="AX445" t="s">
        <v>10</v>
      </c>
      <c r="AY445" t="s">
        <v>422</v>
      </c>
      <c r="AZ445" t="s">
        <v>4015</v>
      </c>
      <c r="BA445">
        <v>53800</v>
      </c>
      <c r="BB445" s="93" t="str">
        <f t="shared" si="54"/>
        <v>OK</v>
      </c>
      <c r="BC445" t="str">
        <f t="shared" si="55"/>
        <v>OK</v>
      </c>
      <c r="BD445" t="str">
        <f t="shared" si="56"/>
        <v>OKOK</v>
      </c>
      <c r="BH445">
        <f t="shared" si="59"/>
        <v>392</v>
      </c>
      <c r="BJ445" s="30" t="s">
        <v>422</v>
      </c>
      <c r="BK445" s="30" t="s">
        <v>4015</v>
      </c>
      <c r="BL445">
        <f ca="1">+OFFSET(b!$F$3,BH445,$BL$52)</f>
        <v>9</v>
      </c>
      <c r="BQ445">
        <f t="shared" si="60"/>
        <v>392</v>
      </c>
      <c r="BR445" s="30" t="s">
        <v>422</v>
      </c>
      <c r="BS445" s="30" t="s">
        <v>4015</v>
      </c>
      <c r="BT445">
        <f ca="1">+OFFSET(b!$F$3,BQ445,$BT$52)</f>
        <v>1056854</v>
      </c>
    </row>
    <row r="446" spans="3:72">
      <c r="C446">
        <f t="shared" si="57"/>
        <v>393</v>
      </c>
      <c r="E446" s="30" t="s">
        <v>426</v>
      </c>
      <c r="F446" s="30" t="s">
        <v>4016</v>
      </c>
      <c r="G446" t="e">
        <f ca="1">+IF(BD446="OKOK",OFFSET(b!$F$3,C446,$G$52),NA())</f>
        <v>#N/A</v>
      </c>
      <c r="AA446">
        <f t="shared" si="58"/>
        <v>393</v>
      </c>
      <c r="AB446" s="30" t="s">
        <v>426</v>
      </c>
      <c r="AC446" s="30" t="s">
        <v>4016</v>
      </c>
      <c r="AD446" t="e">
        <f ca="1">+IF(BD446="OKOK",OFFSET(b!$F$3,AA446,$AD$52),NA())</f>
        <v>#N/A</v>
      </c>
      <c r="AX446" t="s">
        <v>10</v>
      </c>
      <c r="AY446" t="s">
        <v>426</v>
      </c>
      <c r="AZ446" t="s">
        <v>4016</v>
      </c>
      <c r="BA446">
        <v>250031</v>
      </c>
      <c r="BB446" s="93" t="str">
        <f t="shared" si="54"/>
        <v>NG</v>
      </c>
      <c r="BC446" t="str">
        <f t="shared" si="55"/>
        <v>OK</v>
      </c>
      <c r="BD446" t="str">
        <f t="shared" si="56"/>
        <v>NGOK</v>
      </c>
      <c r="BH446">
        <f t="shared" si="59"/>
        <v>393</v>
      </c>
      <c r="BJ446" s="30" t="s">
        <v>426</v>
      </c>
      <c r="BK446" s="30" t="s">
        <v>4016</v>
      </c>
      <c r="BL446">
        <f ca="1">+OFFSET(b!$F$3,BH446,$BL$52)</f>
        <v>62</v>
      </c>
      <c r="BQ446">
        <f t="shared" si="60"/>
        <v>393</v>
      </c>
      <c r="BR446" s="30" t="s">
        <v>426</v>
      </c>
      <c r="BS446" s="30" t="s">
        <v>4016</v>
      </c>
      <c r="BT446">
        <f ca="1">+OFFSET(b!$F$3,BQ446,$BT$52)</f>
        <v>3621705</v>
      </c>
    </row>
    <row r="447" spans="3:72">
      <c r="C447">
        <f t="shared" si="57"/>
        <v>394</v>
      </c>
      <c r="E447" s="30" t="s">
        <v>414</v>
      </c>
      <c r="F447" s="30" t="s">
        <v>4017</v>
      </c>
      <c r="G447">
        <f ca="1">+IF(BD447="OKOK",OFFSET(b!$F$3,C447,$G$52),NA())</f>
        <v>14</v>
      </c>
      <c r="AA447">
        <f t="shared" si="58"/>
        <v>394</v>
      </c>
      <c r="AB447" s="30" t="s">
        <v>414</v>
      </c>
      <c r="AC447" s="30" t="s">
        <v>4017</v>
      </c>
      <c r="AD447">
        <f ca="1">+IF(BD447="OKOK",OFFSET(b!$F$3,AA447,$AD$52),NA())</f>
        <v>1328227</v>
      </c>
      <c r="AX447" t="s">
        <v>10</v>
      </c>
      <c r="AY447" t="s">
        <v>414</v>
      </c>
      <c r="AZ447" t="s">
        <v>4017</v>
      </c>
      <c r="BA447">
        <v>76931</v>
      </c>
      <c r="BB447" s="93" t="str">
        <f t="shared" si="54"/>
        <v>OK</v>
      </c>
      <c r="BC447" t="str">
        <f t="shared" si="55"/>
        <v>OK</v>
      </c>
      <c r="BD447" t="str">
        <f t="shared" si="56"/>
        <v>OKOK</v>
      </c>
      <c r="BH447">
        <f t="shared" si="59"/>
        <v>394</v>
      </c>
      <c r="BJ447" s="30" t="s">
        <v>414</v>
      </c>
      <c r="BK447" s="30" t="s">
        <v>4017</v>
      </c>
      <c r="BL447">
        <f ca="1">+OFFSET(b!$F$3,BH447,$BL$52)</f>
        <v>14</v>
      </c>
      <c r="BQ447">
        <f t="shared" si="60"/>
        <v>394</v>
      </c>
      <c r="BR447" s="30" t="s">
        <v>414</v>
      </c>
      <c r="BS447" s="30" t="s">
        <v>4017</v>
      </c>
      <c r="BT447">
        <f ca="1">+OFFSET(b!$F$3,BQ447,$BT$52)</f>
        <v>1328227</v>
      </c>
    </row>
    <row r="448" spans="3:72">
      <c r="C448">
        <f t="shared" si="57"/>
        <v>395</v>
      </c>
      <c r="E448" s="30" t="s">
        <v>431</v>
      </c>
      <c r="F448" s="30" t="s">
        <v>4018</v>
      </c>
      <c r="G448">
        <f ca="1">+IF(BD448="OKOK",OFFSET(b!$F$3,C448,$G$52),NA())</f>
        <v>10</v>
      </c>
      <c r="AA448">
        <f t="shared" si="58"/>
        <v>395</v>
      </c>
      <c r="AB448" s="30" t="s">
        <v>431</v>
      </c>
      <c r="AC448" s="30" t="s">
        <v>4018</v>
      </c>
      <c r="AD448">
        <f ca="1">+IF(BD448="OKOK",OFFSET(b!$F$3,AA448,$AD$52),NA())</f>
        <v>1033179</v>
      </c>
      <c r="AX448" t="s">
        <v>10</v>
      </c>
      <c r="AY448" t="s">
        <v>431</v>
      </c>
      <c r="AZ448" t="s">
        <v>4018</v>
      </c>
      <c r="BA448">
        <v>75128</v>
      </c>
      <c r="BB448" s="93" t="str">
        <f t="shared" si="54"/>
        <v>OK</v>
      </c>
      <c r="BC448" t="str">
        <f t="shared" si="55"/>
        <v>OK</v>
      </c>
      <c r="BD448" t="str">
        <f t="shared" si="56"/>
        <v>OKOK</v>
      </c>
      <c r="BH448">
        <f t="shared" si="59"/>
        <v>395</v>
      </c>
      <c r="BJ448" s="30" t="s">
        <v>431</v>
      </c>
      <c r="BK448" s="30" t="s">
        <v>4018</v>
      </c>
      <c r="BL448">
        <f ca="1">+OFFSET(b!$F$3,BH448,$BL$52)</f>
        <v>10</v>
      </c>
      <c r="BQ448">
        <f t="shared" si="60"/>
        <v>395</v>
      </c>
      <c r="BR448" s="30" t="s">
        <v>431</v>
      </c>
      <c r="BS448" s="30" t="s">
        <v>4018</v>
      </c>
      <c r="BT448">
        <f ca="1">+OFFSET(b!$F$3,BQ448,$BT$52)</f>
        <v>1033179</v>
      </c>
    </row>
    <row r="449" spans="3:72">
      <c r="C449">
        <f t="shared" si="57"/>
        <v>396</v>
      </c>
      <c r="E449" s="30" t="s">
        <v>457</v>
      </c>
      <c r="F449" s="30" t="s">
        <v>4019</v>
      </c>
      <c r="G449">
        <f ca="1">+IF(BD449="OKOK",OFFSET(b!$F$3,C449,$G$52),NA())</f>
        <v>13</v>
      </c>
      <c r="AA449">
        <f t="shared" si="58"/>
        <v>396</v>
      </c>
      <c r="AB449" s="30" t="s">
        <v>457</v>
      </c>
      <c r="AC449" s="30" t="s">
        <v>4019</v>
      </c>
      <c r="AD449">
        <f ca="1">+IF(BD449="OKOK",OFFSET(b!$F$3,AA449,$AD$52),NA())</f>
        <v>785816</v>
      </c>
      <c r="AX449" t="s">
        <v>10</v>
      </c>
      <c r="AY449" t="s">
        <v>457</v>
      </c>
      <c r="AZ449" t="s">
        <v>4019</v>
      </c>
      <c r="BA449">
        <v>32160</v>
      </c>
      <c r="BB449" s="93" t="str">
        <f t="shared" si="54"/>
        <v>OK</v>
      </c>
      <c r="BC449" t="str">
        <f t="shared" si="55"/>
        <v>OK</v>
      </c>
      <c r="BD449" t="str">
        <f t="shared" si="56"/>
        <v>OKOK</v>
      </c>
      <c r="BH449">
        <f t="shared" si="59"/>
        <v>396</v>
      </c>
      <c r="BJ449" s="30" t="s">
        <v>457</v>
      </c>
      <c r="BK449" s="30" t="s">
        <v>4019</v>
      </c>
      <c r="BL449">
        <f ca="1">+OFFSET(b!$F$3,BH449,$BL$52)</f>
        <v>13</v>
      </c>
      <c r="BQ449">
        <f t="shared" si="60"/>
        <v>396</v>
      </c>
      <c r="BR449" s="30" t="s">
        <v>457</v>
      </c>
      <c r="BS449" s="30" t="s">
        <v>4019</v>
      </c>
      <c r="BT449">
        <f ca="1">+OFFSET(b!$F$3,BQ449,$BT$52)</f>
        <v>785816</v>
      </c>
    </row>
    <row r="450" spans="3:72">
      <c r="C450">
        <f t="shared" si="57"/>
        <v>397</v>
      </c>
      <c r="E450" s="30" t="s">
        <v>427</v>
      </c>
      <c r="F450" s="30" t="s">
        <v>4020</v>
      </c>
      <c r="G450">
        <f ca="1">+IF(BD450="OKOK",OFFSET(b!$F$3,C450,$G$52),NA())</f>
        <v>15</v>
      </c>
      <c r="AA450">
        <f t="shared" si="58"/>
        <v>397</v>
      </c>
      <c r="AB450" s="30" t="s">
        <v>427</v>
      </c>
      <c r="AC450" s="30" t="s">
        <v>4020</v>
      </c>
      <c r="AD450">
        <f ca="1">+IF(BD450="OKOK",OFFSET(b!$F$3,AA450,$AD$52),NA())</f>
        <v>1150352</v>
      </c>
      <c r="AX450" t="s">
        <v>10</v>
      </c>
      <c r="AY450" t="s">
        <v>427</v>
      </c>
      <c r="AZ450" t="s">
        <v>4020</v>
      </c>
      <c r="BA450">
        <v>74612</v>
      </c>
      <c r="BB450" s="93" t="str">
        <f t="shared" si="54"/>
        <v>OK</v>
      </c>
      <c r="BC450" t="str">
        <f t="shared" si="55"/>
        <v>OK</v>
      </c>
      <c r="BD450" t="str">
        <f t="shared" si="56"/>
        <v>OKOK</v>
      </c>
      <c r="BH450">
        <f t="shared" si="59"/>
        <v>397</v>
      </c>
      <c r="BJ450" s="30" t="s">
        <v>427</v>
      </c>
      <c r="BK450" s="30" t="s">
        <v>4020</v>
      </c>
      <c r="BL450">
        <f ca="1">+OFFSET(b!$F$3,BH450,$BL$52)</f>
        <v>15</v>
      </c>
      <c r="BQ450">
        <f t="shared" si="60"/>
        <v>397</v>
      </c>
      <c r="BR450" s="30" t="s">
        <v>427</v>
      </c>
      <c r="BS450" s="30" t="s">
        <v>4020</v>
      </c>
      <c r="BT450">
        <f ca="1">+OFFSET(b!$F$3,BQ450,$BT$52)</f>
        <v>1150352</v>
      </c>
    </row>
    <row r="451" spans="3:72">
      <c r="C451">
        <f t="shared" si="57"/>
        <v>398</v>
      </c>
      <c r="E451" s="30" t="s">
        <v>421</v>
      </c>
      <c r="F451" s="30" t="s">
        <v>4021</v>
      </c>
      <c r="G451">
        <f ca="1">+IF(BD451="OKOK",OFFSET(b!$F$3,C451,$G$52),NA())</f>
        <v>27</v>
      </c>
      <c r="AA451">
        <f t="shared" si="58"/>
        <v>398</v>
      </c>
      <c r="AB451" s="30" t="s">
        <v>421</v>
      </c>
      <c r="AC451" s="30" t="s">
        <v>4021</v>
      </c>
      <c r="AD451">
        <f ca="1">+IF(BD451="OKOK",OFFSET(b!$F$3,AA451,$AD$52),NA())</f>
        <v>2569894</v>
      </c>
      <c r="AX451" t="s">
        <v>10</v>
      </c>
      <c r="AY451" t="s">
        <v>421</v>
      </c>
      <c r="AZ451" t="s">
        <v>4021</v>
      </c>
      <c r="BA451">
        <v>149763</v>
      </c>
      <c r="BB451" s="93" t="str">
        <f t="shared" si="54"/>
        <v>OK</v>
      </c>
      <c r="BC451" t="str">
        <f t="shared" si="55"/>
        <v>OK</v>
      </c>
      <c r="BD451" t="str">
        <f t="shared" si="56"/>
        <v>OKOK</v>
      </c>
      <c r="BH451">
        <f t="shared" si="59"/>
        <v>398</v>
      </c>
      <c r="BJ451" s="30" t="s">
        <v>421</v>
      </c>
      <c r="BK451" s="30" t="s">
        <v>4021</v>
      </c>
      <c r="BL451">
        <f ca="1">+OFFSET(b!$F$3,BH451,$BL$52)</f>
        <v>27</v>
      </c>
      <c r="BQ451">
        <f t="shared" si="60"/>
        <v>398</v>
      </c>
      <c r="BR451" s="30" t="s">
        <v>421</v>
      </c>
      <c r="BS451" s="30" t="s">
        <v>4021</v>
      </c>
      <c r="BT451">
        <f ca="1">+OFFSET(b!$F$3,BQ451,$BT$52)</f>
        <v>2569894</v>
      </c>
    </row>
    <row r="452" spans="3:72">
      <c r="C452">
        <f t="shared" si="57"/>
        <v>399</v>
      </c>
      <c r="E452" s="30" t="s">
        <v>420</v>
      </c>
      <c r="F452" s="30" t="s">
        <v>4022</v>
      </c>
      <c r="G452">
        <f ca="1">+IF(BD452="OKOK",OFFSET(b!$F$3,C452,$G$52),NA())</f>
        <v>34</v>
      </c>
      <c r="AA452">
        <f t="shared" si="58"/>
        <v>399</v>
      </c>
      <c r="AB452" s="30" t="s">
        <v>420</v>
      </c>
      <c r="AC452" s="30" t="s">
        <v>4022</v>
      </c>
      <c r="AD452">
        <f ca="1">+IF(BD452="OKOK",OFFSET(b!$F$3,AA452,$AD$52),NA())</f>
        <v>3686869</v>
      </c>
      <c r="AX452" t="s">
        <v>10</v>
      </c>
      <c r="AY452" t="s">
        <v>420</v>
      </c>
      <c r="AZ452" t="s">
        <v>4022</v>
      </c>
      <c r="BA452">
        <v>229922</v>
      </c>
      <c r="BB452" s="93" t="str">
        <f t="shared" si="54"/>
        <v>OK</v>
      </c>
      <c r="BC452" t="str">
        <f t="shared" si="55"/>
        <v>OK</v>
      </c>
      <c r="BD452" t="str">
        <f t="shared" si="56"/>
        <v>OKOK</v>
      </c>
      <c r="BH452">
        <f t="shared" si="59"/>
        <v>399</v>
      </c>
      <c r="BJ452" s="30" t="s">
        <v>420</v>
      </c>
      <c r="BK452" s="30" t="s">
        <v>4022</v>
      </c>
      <c r="BL452">
        <f ca="1">+OFFSET(b!$F$3,BH452,$BL$52)</f>
        <v>34</v>
      </c>
      <c r="BQ452">
        <f t="shared" si="60"/>
        <v>399</v>
      </c>
      <c r="BR452" s="30" t="s">
        <v>420</v>
      </c>
      <c r="BS452" s="30" t="s">
        <v>4022</v>
      </c>
      <c r="BT452">
        <f ca="1">+OFFSET(b!$F$3,BQ452,$BT$52)</f>
        <v>3686869</v>
      </c>
    </row>
    <row r="453" spans="3:72">
      <c r="C453">
        <f t="shared" si="57"/>
        <v>400</v>
      </c>
      <c r="E453" s="30" t="s">
        <v>418</v>
      </c>
      <c r="F453" s="30" t="s">
        <v>4023</v>
      </c>
      <c r="G453">
        <f ca="1">+IF(BD453="OKOK",OFFSET(b!$F$3,C453,$G$52),NA())</f>
        <v>16</v>
      </c>
      <c r="AA453">
        <f t="shared" si="58"/>
        <v>400</v>
      </c>
      <c r="AB453" s="30" t="s">
        <v>418</v>
      </c>
      <c r="AC453" s="30" t="s">
        <v>4023</v>
      </c>
      <c r="AD453">
        <f ca="1">+IF(BD453="OKOK",OFFSET(b!$F$3,AA453,$AD$52),NA())</f>
        <v>1297804</v>
      </c>
      <c r="AX453" t="s">
        <v>10</v>
      </c>
      <c r="AY453" t="s">
        <v>418</v>
      </c>
      <c r="AZ453" t="s">
        <v>4023</v>
      </c>
      <c r="BA453">
        <v>77315</v>
      </c>
      <c r="BB453" s="93" t="str">
        <f t="shared" si="54"/>
        <v>OK</v>
      </c>
      <c r="BC453" t="str">
        <f t="shared" si="55"/>
        <v>OK</v>
      </c>
      <c r="BD453" t="str">
        <f t="shared" si="56"/>
        <v>OKOK</v>
      </c>
      <c r="BH453">
        <f t="shared" si="59"/>
        <v>400</v>
      </c>
      <c r="BJ453" s="30" t="s">
        <v>418</v>
      </c>
      <c r="BK453" s="30" t="s">
        <v>4023</v>
      </c>
      <c r="BL453">
        <f ca="1">+OFFSET(b!$F$3,BH453,$BL$52)</f>
        <v>16</v>
      </c>
      <c r="BQ453">
        <f t="shared" si="60"/>
        <v>400</v>
      </c>
      <c r="BR453" s="30" t="s">
        <v>418</v>
      </c>
      <c r="BS453" s="30" t="s">
        <v>4023</v>
      </c>
      <c r="BT453">
        <f ca="1">+OFFSET(b!$F$3,BQ453,$BT$52)</f>
        <v>1297804</v>
      </c>
    </row>
    <row r="454" spans="3:72">
      <c r="C454">
        <f t="shared" si="57"/>
        <v>401</v>
      </c>
      <c r="E454" s="30" t="s">
        <v>439</v>
      </c>
      <c r="F454" s="30" t="s">
        <v>4024</v>
      </c>
      <c r="G454">
        <f ca="1">+IF(BD454="OKOK",OFFSET(b!$F$3,C454,$G$52),NA())</f>
        <v>12</v>
      </c>
      <c r="AA454">
        <f t="shared" si="58"/>
        <v>401</v>
      </c>
      <c r="AB454" s="30" t="s">
        <v>439</v>
      </c>
      <c r="AC454" s="30" t="s">
        <v>4024</v>
      </c>
      <c r="AD454">
        <f ca="1">+IF(BD454="OKOK",OFFSET(b!$F$3,AA454,$AD$52),NA())</f>
        <v>904813</v>
      </c>
      <c r="AX454" t="s">
        <v>10</v>
      </c>
      <c r="AY454" t="s">
        <v>439</v>
      </c>
      <c r="AZ454" t="s">
        <v>4024</v>
      </c>
      <c r="BA454">
        <v>50973</v>
      </c>
      <c r="BB454" s="93" t="str">
        <f t="shared" si="54"/>
        <v>OK</v>
      </c>
      <c r="BC454" t="str">
        <f t="shared" si="55"/>
        <v>OK</v>
      </c>
      <c r="BD454" t="str">
        <f t="shared" si="56"/>
        <v>OKOK</v>
      </c>
      <c r="BH454">
        <f t="shared" si="59"/>
        <v>401</v>
      </c>
      <c r="BJ454" s="30" t="s">
        <v>439</v>
      </c>
      <c r="BK454" s="30" t="s">
        <v>4024</v>
      </c>
      <c r="BL454">
        <f ca="1">+OFFSET(b!$F$3,BH454,$BL$52)</f>
        <v>12</v>
      </c>
      <c r="BQ454">
        <f t="shared" si="60"/>
        <v>401</v>
      </c>
      <c r="BR454" s="30" t="s">
        <v>439</v>
      </c>
      <c r="BS454" s="30" t="s">
        <v>4024</v>
      </c>
      <c r="BT454">
        <f ca="1">+OFFSET(b!$F$3,BQ454,$BT$52)</f>
        <v>904813</v>
      </c>
    </row>
    <row r="455" spans="3:72">
      <c r="C455">
        <f t="shared" si="57"/>
        <v>402</v>
      </c>
      <c r="E455" s="30" t="s">
        <v>434</v>
      </c>
      <c r="F455" s="30" t="s">
        <v>4025</v>
      </c>
      <c r="G455">
        <f ca="1">+IF(BD455="OKOK",OFFSET(b!$F$3,C455,$G$52),NA())</f>
        <v>32</v>
      </c>
      <c r="AA455">
        <f t="shared" si="58"/>
        <v>402</v>
      </c>
      <c r="AB455" s="30" t="s">
        <v>434</v>
      </c>
      <c r="AC455" s="30" t="s">
        <v>4025</v>
      </c>
      <c r="AD455">
        <f ca="1">+IF(BD455="OKOK",OFFSET(b!$F$3,AA455,$AD$52),NA())</f>
        <v>3223128</v>
      </c>
      <c r="AX455" t="s">
        <v>10</v>
      </c>
      <c r="AY455" t="s">
        <v>434</v>
      </c>
      <c r="AZ455" t="s">
        <v>4025</v>
      </c>
      <c r="BA455">
        <v>151218</v>
      </c>
      <c r="BB455" s="93" t="str">
        <f t="shared" si="54"/>
        <v>OK</v>
      </c>
      <c r="BC455" t="str">
        <f t="shared" si="55"/>
        <v>OK</v>
      </c>
      <c r="BD455" t="str">
        <f t="shared" si="56"/>
        <v>OKOK</v>
      </c>
      <c r="BH455">
        <f t="shared" si="59"/>
        <v>402</v>
      </c>
      <c r="BJ455" s="30" t="s">
        <v>434</v>
      </c>
      <c r="BK455" s="30" t="s">
        <v>4025</v>
      </c>
      <c r="BL455">
        <f ca="1">+OFFSET(b!$F$3,BH455,$BL$52)</f>
        <v>32</v>
      </c>
      <c r="BQ455">
        <f t="shared" si="60"/>
        <v>402</v>
      </c>
      <c r="BR455" s="30" t="s">
        <v>434</v>
      </c>
      <c r="BS455" s="30" t="s">
        <v>4025</v>
      </c>
      <c r="BT455">
        <f ca="1">+OFFSET(b!$F$3,BQ455,$BT$52)</f>
        <v>3223128</v>
      </c>
    </row>
    <row r="456" spans="3:72">
      <c r="C456">
        <f t="shared" si="57"/>
        <v>403</v>
      </c>
      <c r="E456" s="30" t="s">
        <v>458</v>
      </c>
      <c r="F456" s="30" t="s">
        <v>4026</v>
      </c>
      <c r="G456">
        <f ca="1">+IF(BD456="OKOK",OFFSET(b!$F$3,C456,$G$52),NA())</f>
        <v>5</v>
      </c>
      <c r="AA456">
        <f t="shared" si="58"/>
        <v>403</v>
      </c>
      <c r="AB456" s="30" t="s">
        <v>458</v>
      </c>
      <c r="AC456" s="30" t="s">
        <v>4026</v>
      </c>
      <c r="AD456">
        <f ca="1">+IF(BD456="OKOK",OFFSET(b!$F$3,AA456,$AD$52),NA())</f>
        <v>640804</v>
      </c>
      <c r="AX456" t="s">
        <v>10</v>
      </c>
      <c r="AY456" t="s">
        <v>458</v>
      </c>
      <c r="AZ456" t="s">
        <v>4026</v>
      </c>
      <c r="BA456">
        <v>33965</v>
      </c>
      <c r="BB456" s="93" t="str">
        <f t="shared" si="54"/>
        <v>OK</v>
      </c>
      <c r="BC456" t="str">
        <f t="shared" si="55"/>
        <v>OK</v>
      </c>
      <c r="BD456" t="str">
        <f t="shared" si="56"/>
        <v>OKOK</v>
      </c>
      <c r="BH456">
        <f t="shared" si="59"/>
        <v>403</v>
      </c>
      <c r="BJ456" s="30" t="s">
        <v>458</v>
      </c>
      <c r="BK456" s="30" t="s">
        <v>4026</v>
      </c>
      <c r="BL456">
        <f ca="1">+OFFSET(b!$F$3,BH456,$BL$52)</f>
        <v>5</v>
      </c>
      <c r="BQ456">
        <f t="shared" si="60"/>
        <v>403</v>
      </c>
      <c r="BR456" s="30" t="s">
        <v>458</v>
      </c>
      <c r="BS456" s="30" t="s">
        <v>4026</v>
      </c>
      <c r="BT456">
        <f ca="1">+OFFSET(b!$F$3,BQ456,$BT$52)</f>
        <v>640804</v>
      </c>
    </row>
    <row r="457" spans="3:72">
      <c r="C457">
        <f t="shared" si="57"/>
        <v>404</v>
      </c>
      <c r="E457" s="30" t="s">
        <v>423</v>
      </c>
      <c r="F457" s="30" t="s">
        <v>4027</v>
      </c>
      <c r="G457">
        <f ca="1">+IF(BD457="OKOK",OFFSET(b!$F$3,C457,$G$52),NA())</f>
        <v>19</v>
      </c>
      <c r="AA457">
        <f t="shared" si="58"/>
        <v>404</v>
      </c>
      <c r="AB457" s="30" t="s">
        <v>423</v>
      </c>
      <c r="AC457" s="30" t="s">
        <v>4027</v>
      </c>
      <c r="AD457">
        <f ca="1">+IF(BD457="OKOK",OFFSET(b!$F$3,AA457,$AD$52),NA())</f>
        <v>1912707</v>
      </c>
      <c r="AX457" t="s">
        <v>10</v>
      </c>
      <c r="AY457" t="s">
        <v>423</v>
      </c>
      <c r="AZ457" t="s">
        <v>4027</v>
      </c>
      <c r="BA457">
        <v>117293</v>
      </c>
      <c r="BB457" s="93" t="str">
        <f t="shared" si="54"/>
        <v>OK</v>
      </c>
      <c r="BC457" t="str">
        <f t="shared" si="55"/>
        <v>OK</v>
      </c>
      <c r="BD457" t="str">
        <f t="shared" si="56"/>
        <v>OKOK</v>
      </c>
      <c r="BH457">
        <f t="shared" si="59"/>
        <v>404</v>
      </c>
      <c r="BJ457" s="30" t="s">
        <v>423</v>
      </c>
      <c r="BK457" s="30" t="s">
        <v>4027</v>
      </c>
      <c r="BL457">
        <f ca="1">+OFFSET(b!$F$3,BH457,$BL$52)</f>
        <v>19</v>
      </c>
      <c r="BQ457">
        <f t="shared" si="60"/>
        <v>404</v>
      </c>
      <c r="BR457" s="30" t="s">
        <v>423</v>
      </c>
      <c r="BS457" s="30" t="s">
        <v>4027</v>
      </c>
      <c r="BT457">
        <f ca="1">+OFFSET(b!$F$3,BQ457,$BT$52)</f>
        <v>1912707</v>
      </c>
    </row>
    <row r="458" spans="3:72">
      <c r="C458">
        <f t="shared" si="57"/>
        <v>405</v>
      </c>
      <c r="E458" s="30" t="s">
        <v>451</v>
      </c>
      <c r="F458" s="30" t="s">
        <v>4028</v>
      </c>
      <c r="G458">
        <f ca="1">+IF(BD458="OKOK",OFFSET(b!$F$3,C458,$G$52),NA())</f>
        <v>6</v>
      </c>
      <c r="AA458">
        <f t="shared" si="58"/>
        <v>405</v>
      </c>
      <c r="AB458" s="30" t="s">
        <v>451</v>
      </c>
      <c r="AC458" s="30" t="s">
        <v>4028</v>
      </c>
      <c r="AD458">
        <f ca="1">+IF(BD458="OKOK",OFFSET(b!$F$3,AA458,$AD$52),NA())</f>
        <v>372526</v>
      </c>
      <c r="AX458" t="s">
        <v>10</v>
      </c>
      <c r="AY458" t="s">
        <v>451</v>
      </c>
      <c r="AZ458" t="s">
        <v>4028</v>
      </c>
      <c r="BA458">
        <v>19888</v>
      </c>
      <c r="BB458" s="93" t="str">
        <f t="shared" si="54"/>
        <v>OK</v>
      </c>
      <c r="BC458" t="str">
        <f t="shared" si="55"/>
        <v>OK</v>
      </c>
      <c r="BD458" t="str">
        <f t="shared" si="56"/>
        <v>OKOK</v>
      </c>
      <c r="BH458">
        <f t="shared" si="59"/>
        <v>405</v>
      </c>
      <c r="BJ458" s="30" t="s">
        <v>451</v>
      </c>
      <c r="BK458" s="30" t="s">
        <v>4028</v>
      </c>
      <c r="BL458">
        <f ca="1">+OFFSET(b!$F$3,BH458,$BL$52)</f>
        <v>6</v>
      </c>
      <c r="BQ458">
        <f t="shared" si="60"/>
        <v>405</v>
      </c>
      <c r="BR458" s="30" t="s">
        <v>451</v>
      </c>
      <c r="BS458" s="30" t="s">
        <v>4028</v>
      </c>
      <c r="BT458">
        <f ca="1">+OFFSET(b!$F$3,BQ458,$BT$52)</f>
        <v>372526</v>
      </c>
    </row>
    <row r="459" spans="3:72">
      <c r="C459">
        <f t="shared" si="57"/>
        <v>406</v>
      </c>
      <c r="E459" s="30" t="s">
        <v>443</v>
      </c>
      <c r="F459" s="30" t="s">
        <v>4029</v>
      </c>
      <c r="G459">
        <f ca="1">+IF(BD459="OKOK",OFFSET(b!$F$3,C459,$G$52),NA())</f>
        <v>9</v>
      </c>
      <c r="AA459">
        <f t="shared" si="58"/>
        <v>406</v>
      </c>
      <c r="AB459" s="30" t="s">
        <v>443</v>
      </c>
      <c r="AC459" s="30" t="s">
        <v>4029</v>
      </c>
      <c r="AD459">
        <f ca="1">+IF(BD459="OKOK",OFFSET(b!$F$3,AA459,$AD$52),NA())</f>
        <v>849656</v>
      </c>
      <c r="AX459" t="s">
        <v>10</v>
      </c>
      <c r="AY459" t="s">
        <v>443</v>
      </c>
      <c r="AZ459" t="s">
        <v>4029</v>
      </c>
      <c r="BA459">
        <v>52007</v>
      </c>
      <c r="BB459" s="93" t="str">
        <f t="shared" si="54"/>
        <v>OK</v>
      </c>
      <c r="BC459" t="str">
        <f t="shared" si="55"/>
        <v>OK</v>
      </c>
      <c r="BD459" t="str">
        <f t="shared" si="56"/>
        <v>OKOK</v>
      </c>
      <c r="BH459">
        <f t="shared" si="59"/>
        <v>406</v>
      </c>
      <c r="BJ459" s="30" t="s">
        <v>443</v>
      </c>
      <c r="BK459" s="30" t="s">
        <v>4029</v>
      </c>
      <c r="BL459">
        <f ca="1">+OFFSET(b!$F$3,BH459,$BL$52)</f>
        <v>9</v>
      </c>
      <c r="BQ459">
        <f t="shared" si="60"/>
        <v>406</v>
      </c>
      <c r="BR459" s="30" t="s">
        <v>443</v>
      </c>
      <c r="BS459" s="30" t="s">
        <v>4029</v>
      </c>
      <c r="BT459">
        <f ca="1">+OFFSET(b!$F$3,BQ459,$BT$52)</f>
        <v>849656</v>
      </c>
    </row>
    <row r="460" spans="3:72">
      <c r="C460">
        <f t="shared" si="57"/>
        <v>407</v>
      </c>
      <c r="E460" s="30" t="s">
        <v>441</v>
      </c>
      <c r="F460" s="30" t="s">
        <v>4030</v>
      </c>
      <c r="G460">
        <f ca="1">+IF(BD460="OKOK",OFFSET(b!$F$3,C460,$G$52),NA())</f>
        <v>12</v>
      </c>
      <c r="AA460">
        <f t="shared" si="58"/>
        <v>407</v>
      </c>
      <c r="AB460" s="30" t="s">
        <v>441</v>
      </c>
      <c r="AC460" s="30" t="s">
        <v>4030</v>
      </c>
      <c r="AD460">
        <f ca="1">+IF(BD460="OKOK",OFFSET(b!$F$3,AA460,$AD$52),NA())</f>
        <v>1145959</v>
      </c>
      <c r="AX460" t="s">
        <v>10</v>
      </c>
      <c r="AY460" t="s">
        <v>441</v>
      </c>
      <c r="AZ460" t="s">
        <v>4030</v>
      </c>
      <c r="BA460">
        <v>71740</v>
      </c>
      <c r="BB460" s="93" t="str">
        <f t="shared" si="54"/>
        <v>OK</v>
      </c>
      <c r="BC460" t="str">
        <f t="shared" si="55"/>
        <v>OK</v>
      </c>
      <c r="BD460" t="str">
        <f t="shared" si="56"/>
        <v>OKOK</v>
      </c>
      <c r="BH460">
        <f t="shared" si="59"/>
        <v>407</v>
      </c>
      <c r="BJ460" s="30" t="s">
        <v>441</v>
      </c>
      <c r="BK460" s="30" t="s">
        <v>4030</v>
      </c>
      <c r="BL460">
        <f ca="1">+OFFSET(b!$F$3,BH460,$BL$52)</f>
        <v>12</v>
      </c>
      <c r="BQ460">
        <f t="shared" si="60"/>
        <v>407</v>
      </c>
      <c r="BR460" s="30" t="s">
        <v>441</v>
      </c>
      <c r="BS460" s="30" t="s">
        <v>4030</v>
      </c>
      <c r="BT460">
        <f ca="1">+OFFSET(b!$F$3,BQ460,$BT$52)</f>
        <v>1145959</v>
      </c>
    </row>
    <row r="461" spans="3:72">
      <c r="C461">
        <f t="shared" si="57"/>
        <v>408</v>
      </c>
      <c r="E461" s="30" t="s">
        <v>460</v>
      </c>
      <c r="F461" s="30" t="s">
        <v>4031</v>
      </c>
      <c r="G461" t="e">
        <f ca="1">+IF(BD461="OKOK",OFFSET(b!$F$3,C461,$G$52),NA())</f>
        <v>#N/A</v>
      </c>
      <c r="AA461">
        <f t="shared" si="58"/>
        <v>408</v>
      </c>
      <c r="AB461" s="30" t="s">
        <v>460</v>
      </c>
      <c r="AC461" s="30" t="s">
        <v>4031</v>
      </c>
      <c r="AD461" t="e">
        <f ca="1">+IF(BD461="OKOK",OFFSET(b!$F$3,AA461,$AD$52),NA())</f>
        <v>#N/A</v>
      </c>
      <c r="AX461" t="s">
        <v>10</v>
      </c>
      <c r="AY461" t="s">
        <v>460</v>
      </c>
      <c r="AZ461" t="s">
        <v>4031</v>
      </c>
      <c r="BA461">
        <v>373830</v>
      </c>
      <c r="BB461" s="93" t="str">
        <f t="shared" si="54"/>
        <v>NG</v>
      </c>
      <c r="BC461" t="str">
        <f t="shared" si="55"/>
        <v>OK</v>
      </c>
      <c r="BD461" t="str">
        <f t="shared" si="56"/>
        <v>NGOK</v>
      </c>
      <c r="BH461">
        <f t="shared" si="59"/>
        <v>408</v>
      </c>
      <c r="BJ461" s="30" t="s">
        <v>460</v>
      </c>
      <c r="BK461" s="30" t="s">
        <v>4031</v>
      </c>
      <c r="BL461">
        <f ca="1">+OFFSET(b!$F$3,BH461,$BL$52)</f>
        <v>102</v>
      </c>
      <c r="BQ461">
        <f t="shared" si="60"/>
        <v>408</v>
      </c>
      <c r="BR461" s="30" t="s">
        <v>460</v>
      </c>
      <c r="BS461" s="30" t="s">
        <v>4031</v>
      </c>
      <c r="BT461">
        <f ca="1">+OFFSET(b!$F$3,BQ461,$BT$52)</f>
        <v>6419266</v>
      </c>
    </row>
    <row r="462" spans="3:72">
      <c r="C462">
        <f t="shared" si="57"/>
        <v>409</v>
      </c>
      <c r="E462" s="30" t="s">
        <v>450</v>
      </c>
      <c r="F462" s="30" t="s">
        <v>4032</v>
      </c>
      <c r="G462">
        <f ca="1">+IF(BD462="OKOK",OFFSET(b!$F$3,C462,$G$52),NA())</f>
        <v>13</v>
      </c>
      <c r="AA462">
        <f t="shared" si="58"/>
        <v>409</v>
      </c>
      <c r="AB462" s="30" t="s">
        <v>450</v>
      </c>
      <c r="AC462" s="30" t="s">
        <v>4032</v>
      </c>
      <c r="AD462">
        <f ca="1">+IF(BD462="OKOK",OFFSET(b!$F$3,AA462,$AD$52),NA())</f>
        <v>498621</v>
      </c>
      <c r="AX462" t="s">
        <v>10</v>
      </c>
      <c r="AY462" t="s">
        <v>450</v>
      </c>
      <c r="AZ462" t="s">
        <v>4032</v>
      </c>
      <c r="BA462">
        <v>29012</v>
      </c>
      <c r="BB462" s="93" t="str">
        <f t="shared" si="54"/>
        <v>OK</v>
      </c>
      <c r="BC462" t="str">
        <f t="shared" si="55"/>
        <v>OK</v>
      </c>
      <c r="BD462" t="str">
        <f t="shared" si="56"/>
        <v>OKOK</v>
      </c>
      <c r="BH462">
        <f t="shared" si="59"/>
        <v>409</v>
      </c>
      <c r="BJ462" s="30" t="s">
        <v>450</v>
      </c>
      <c r="BK462" s="30" t="s">
        <v>4032</v>
      </c>
      <c r="BL462">
        <f ca="1">+OFFSET(b!$F$3,BH462,$BL$52)</f>
        <v>13</v>
      </c>
      <c r="BQ462">
        <f t="shared" si="60"/>
        <v>409</v>
      </c>
      <c r="BR462" s="30" t="s">
        <v>450</v>
      </c>
      <c r="BS462" s="30" t="s">
        <v>4032</v>
      </c>
      <c r="BT462">
        <f ca="1">+OFFSET(b!$F$3,BQ462,$BT$52)</f>
        <v>498621</v>
      </c>
    </row>
    <row r="463" spans="3:72">
      <c r="C463">
        <f t="shared" si="57"/>
        <v>410</v>
      </c>
      <c r="E463" s="30" t="s">
        <v>432</v>
      </c>
      <c r="F463" s="30" t="s">
        <v>4033</v>
      </c>
      <c r="G463">
        <f ca="1">+IF(BD463="OKOK",OFFSET(b!$F$3,C463,$G$52),NA())</f>
        <v>16</v>
      </c>
      <c r="AA463">
        <f t="shared" si="58"/>
        <v>410</v>
      </c>
      <c r="AB463" s="30" t="s">
        <v>432</v>
      </c>
      <c r="AC463" s="30" t="s">
        <v>4033</v>
      </c>
      <c r="AD463">
        <f ca="1">+IF(BD463="OKOK",OFFSET(b!$F$3,AA463,$AD$52),NA())</f>
        <v>1018152</v>
      </c>
      <c r="AX463" t="s">
        <v>10</v>
      </c>
      <c r="AY463" t="s">
        <v>432</v>
      </c>
      <c r="AZ463" t="s">
        <v>4033</v>
      </c>
      <c r="BA463">
        <v>83054</v>
      </c>
      <c r="BB463" s="93" t="str">
        <f t="shared" si="54"/>
        <v>OK</v>
      </c>
      <c r="BC463" t="str">
        <f t="shared" si="55"/>
        <v>OK</v>
      </c>
      <c r="BD463" t="str">
        <f t="shared" si="56"/>
        <v>OKOK</v>
      </c>
      <c r="BH463">
        <f t="shared" si="59"/>
        <v>410</v>
      </c>
      <c r="BJ463" s="30" t="s">
        <v>432</v>
      </c>
      <c r="BK463" s="30" t="s">
        <v>4033</v>
      </c>
      <c r="BL463">
        <f ca="1">+OFFSET(b!$F$3,BH463,$BL$52)</f>
        <v>16</v>
      </c>
      <c r="BQ463">
        <f t="shared" si="60"/>
        <v>410</v>
      </c>
      <c r="BR463" s="30" t="s">
        <v>432</v>
      </c>
      <c r="BS463" s="30" t="s">
        <v>4033</v>
      </c>
      <c r="BT463">
        <f ca="1">+OFFSET(b!$F$3,BQ463,$BT$52)</f>
        <v>1018152</v>
      </c>
    </row>
    <row r="464" spans="3:72">
      <c r="C464">
        <f t="shared" si="57"/>
        <v>411</v>
      </c>
      <c r="E464" s="30" t="s">
        <v>459</v>
      </c>
      <c r="F464" s="30" t="s">
        <v>4034</v>
      </c>
      <c r="G464">
        <f ca="1">+IF(BD464="OKOK",OFFSET(b!$F$3,C464,$G$52),NA())</f>
        <v>9</v>
      </c>
      <c r="AA464">
        <f t="shared" si="58"/>
        <v>411</v>
      </c>
      <c r="AB464" s="30" t="s">
        <v>459</v>
      </c>
      <c r="AC464" s="30" t="s">
        <v>4034</v>
      </c>
      <c r="AD464">
        <f ca="1">+IF(BD464="OKOK",OFFSET(b!$F$3,AA464,$AD$52),NA())</f>
        <v>792385</v>
      </c>
      <c r="AX464" t="s">
        <v>10</v>
      </c>
      <c r="AY464" t="s">
        <v>459</v>
      </c>
      <c r="AZ464" t="s">
        <v>4034</v>
      </c>
      <c r="BA464">
        <v>44336</v>
      </c>
      <c r="BB464" s="93" t="str">
        <f t="shared" si="54"/>
        <v>OK</v>
      </c>
      <c r="BC464" t="str">
        <f t="shared" si="55"/>
        <v>OK</v>
      </c>
      <c r="BD464" t="str">
        <f t="shared" si="56"/>
        <v>OKOK</v>
      </c>
      <c r="BH464">
        <f t="shared" si="59"/>
        <v>411</v>
      </c>
      <c r="BJ464" s="30" t="s">
        <v>459</v>
      </c>
      <c r="BK464" s="30" t="s">
        <v>4034</v>
      </c>
      <c r="BL464">
        <f ca="1">+OFFSET(b!$F$3,BH464,$BL$52)</f>
        <v>9</v>
      </c>
      <c r="BQ464">
        <f t="shared" si="60"/>
        <v>411</v>
      </c>
      <c r="BR464" s="30" t="s">
        <v>459</v>
      </c>
      <c r="BS464" s="30" t="s">
        <v>4034</v>
      </c>
      <c r="BT464">
        <f ca="1">+OFFSET(b!$F$3,BQ464,$BT$52)</f>
        <v>792385</v>
      </c>
    </row>
    <row r="465" spans="3:72">
      <c r="C465">
        <f t="shared" si="57"/>
        <v>412</v>
      </c>
      <c r="E465" s="30" t="s">
        <v>425</v>
      </c>
      <c r="F465" s="30" t="s">
        <v>4035</v>
      </c>
      <c r="G465">
        <f ca="1">+IF(BD465="OKOK",OFFSET(b!$F$3,C465,$G$52),NA())</f>
        <v>44</v>
      </c>
      <c r="AA465">
        <f t="shared" si="58"/>
        <v>412</v>
      </c>
      <c r="AB465" s="30" t="s">
        <v>425</v>
      </c>
      <c r="AC465" s="30" t="s">
        <v>4035</v>
      </c>
      <c r="AD465">
        <f ca="1">+IF(BD465="OKOK",OFFSET(b!$F$3,AA465,$AD$52),NA())</f>
        <v>3575812</v>
      </c>
      <c r="AX465" t="s">
        <v>10</v>
      </c>
      <c r="AY465" t="s">
        <v>425</v>
      </c>
      <c r="AZ465" t="s">
        <v>4035</v>
      </c>
      <c r="BA465">
        <v>225303</v>
      </c>
      <c r="BB465" s="93" t="str">
        <f t="shared" si="54"/>
        <v>OK</v>
      </c>
      <c r="BC465" t="str">
        <f t="shared" si="55"/>
        <v>OK</v>
      </c>
      <c r="BD465" t="str">
        <f t="shared" si="56"/>
        <v>OKOK</v>
      </c>
      <c r="BH465">
        <f t="shared" si="59"/>
        <v>412</v>
      </c>
      <c r="BJ465" s="30" t="s">
        <v>425</v>
      </c>
      <c r="BK465" s="30" t="s">
        <v>4035</v>
      </c>
      <c r="BL465">
        <f ca="1">+OFFSET(b!$F$3,BH465,$BL$52)</f>
        <v>44</v>
      </c>
      <c r="BQ465">
        <f t="shared" si="60"/>
        <v>412</v>
      </c>
      <c r="BR465" s="30" t="s">
        <v>425</v>
      </c>
      <c r="BS465" s="30" t="s">
        <v>4035</v>
      </c>
      <c r="BT465">
        <f ca="1">+OFFSET(b!$F$3,BQ465,$BT$52)</f>
        <v>3575812</v>
      </c>
    </row>
    <row r="466" spans="3:72">
      <c r="C466">
        <f t="shared" si="57"/>
        <v>413</v>
      </c>
      <c r="E466" s="30" t="s">
        <v>433</v>
      </c>
      <c r="F466" s="30" t="s">
        <v>4036</v>
      </c>
      <c r="G466">
        <f ca="1">+IF(BD466="OKOK",OFFSET(b!$F$3,C466,$G$52),NA())</f>
        <v>28</v>
      </c>
      <c r="AA466">
        <f t="shared" si="58"/>
        <v>413</v>
      </c>
      <c r="AB466" s="30" t="s">
        <v>433</v>
      </c>
      <c r="AC466" s="30" t="s">
        <v>4036</v>
      </c>
      <c r="AD466">
        <f ca="1">+IF(BD466="OKOK",OFFSET(b!$F$3,AA466,$AD$52),NA())</f>
        <v>2086031</v>
      </c>
      <c r="AX466" t="s">
        <v>10</v>
      </c>
      <c r="AY466" t="s">
        <v>433</v>
      </c>
      <c r="AZ466" t="s">
        <v>4036</v>
      </c>
      <c r="BA466">
        <v>163712</v>
      </c>
      <c r="BB466" s="93" t="str">
        <f t="shared" si="54"/>
        <v>OK</v>
      </c>
      <c r="BC466" t="str">
        <f t="shared" si="55"/>
        <v>OK</v>
      </c>
      <c r="BD466" t="str">
        <f t="shared" si="56"/>
        <v>OKOK</v>
      </c>
      <c r="BH466">
        <f t="shared" si="59"/>
        <v>413</v>
      </c>
      <c r="BJ466" s="30" t="s">
        <v>433</v>
      </c>
      <c r="BK466" s="30" t="s">
        <v>4036</v>
      </c>
      <c r="BL466">
        <f ca="1">+OFFSET(b!$F$3,BH466,$BL$52)</f>
        <v>28</v>
      </c>
      <c r="BQ466">
        <f t="shared" si="60"/>
        <v>413</v>
      </c>
      <c r="BR466" s="30" t="s">
        <v>433</v>
      </c>
      <c r="BS466" s="30" t="s">
        <v>4036</v>
      </c>
      <c r="BT466">
        <f ca="1">+OFFSET(b!$F$3,BQ466,$BT$52)</f>
        <v>2086031</v>
      </c>
    </row>
    <row r="467" spans="3:72">
      <c r="C467">
        <f t="shared" si="57"/>
        <v>414</v>
      </c>
      <c r="E467" s="30" t="s">
        <v>442</v>
      </c>
      <c r="F467" s="30" t="s">
        <v>4037</v>
      </c>
      <c r="G467">
        <f ca="1">+IF(BD467="OKOK",OFFSET(b!$F$3,C467,$G$52),NA())</f>
        <v>12</v>
      </c>
      <c r="AA467">
        <f t="shared" si="58"/>
        <v>414</v>
      </c>
      <c r="AB467" s="30" t="s">
        <v>442</v>
      </c>
      <c r="AC467" s="30" t="s">
        <v>4037</v>
      </c>
      <c r="AD467">
        <f ca="1">+IF(BD467="OKOK",OFFSET(b!$F$3,AA467,$AD$52),NA())</f>
        <v>1334686</v>
      </c>
      <c r="AX467" t="s">
        <v>10</v>
      </c>
      <c r="AY467" t="s">
        <v>442</v>
      </c>
      <c r="AZ467" t="s">
        <v>4037</v>
      </c>
      <c r="BA467">
        <v>112534</v>
      </c>
      <c r="BB467" s="93" t="str">
        <f t="shared" si="54"/>
        <v>OK</v>
      </c>
      <c r="BC467" t="str">
        <f t="shared" si="55"/>
        <v>OK</v>
      </c>
      <c r="BD467" t="str">
        <f t="shared" si="56"/>
        <v>OKOK</v>
      </c>
      <c r="BH467">
        <f t="shared" si="59"/>
        <v>414</v>
      </c>
      <c r="BJ467" s="30" t="s">
        <v>442</v>
      </c>
      <c r="BK467" s="30" t="s">
        <v>4037</v>
      </c>
      <c r="BL467">
        <f ca="1">+OFFSET(b!$F$3,BH467,$BL$52)</f>
        <v>12</v>
      </c>
      <c r="BQ467">
        <f t="shared" si="60"/>
        <v>414</v>
      </c>
      <c r="BR467" s="30" t="s">
        <v>442</v>
      </c>
      <c r="BS467" s="30" t="s">
        <v>4037</v>
      </c>
      <c r="BT467">
        <f ca="1">+OFFSET(b!$F$3,BQ467,$BT$52)</f>
        <v>1334686</v>
      </c>
    </row>
    <row r="468" spans="3:72">
      <c r="C468">
        <f t="shared" si="57"/>
        <v>415</v>
      </c>
      <c r="E468" s="30" t="s">
        <v>430</v>
      </c>
      <c r="F468" s="30" t="s">
        <v>4038</v>
      </c>
      <c r="G468">
        <f ca="1">+IF(BD468="OKOK",OFFSET(b!$F$3,C468,$G$52),NA())</f>
        <v>27</v>
      </c>
      <c r="AA468">
        <f t="shared" si="58"/>
        <v>415</v>
      </c>
      <c r="AB468" s="30" t="s">
        <v>430</v>
      </c>
      <c r="AC468" s="30" t="s">
        <v>4038</v>
      </c>
      <c r="AD468">
        <f ca="1">+IF(BD468="OKOK",OFFSET(b!$F$3,AA468,$AD$52),NA())</f>
        <v>1774662</v>
      </c>
      <c r="AX468" t="s">
        <v>10</v>
      </c>
      <c r="AY468" t="s">
        <v>430</v>
      </c>
      <c r="AZ468" t="s">
        <v>4038</v>
      </c>
      <c r="BA468">
        <v>141026</v>
      </c>
      <c r="BB468" s="93" t="str">
        <f t="shared" si="54"/>
        <v>OK</v>
      </c>
      <c r="BC468" t="str">
        <f t="shared" si="55"/>
        <v>OK</v>
      </c>
      <c r="BD468" t="str">
        <f t="shared" si="56"/>
        <v>OKOK</v>
      </c>
      <c r="BH468">
        <f t="shared" si="59"/>
        <v>415</v>
      </c>
      <c r="BJ468" s="30" t="s">
        <v>430</v>
      </c>
      <c r="BK468" s="30" t="s">
        <v>4038</v>
      </c>
      <c r="BL468">
        <f ca="1">+OFFSET(b!$F$3,BH468,$BL$52)</f>
        <v>27</v>
      </c>
      <c r="BQ468">
        <f t="shared" si="60"/>
        <v>415</v>
      </c>
      <c r="BR468" s="30" t="s">
        <v>430</v>
      </c>
      <c r="BS468" s="30" t="s">
        <v>4038</v>
      </c>
      <c r="BT468">
        <f ca="1">+OFFSET(b!$F$3,BQ468,$BT$52)</f>
        <v>1774662</v>
      </c>
    </row>
    <row r="469" spans="3:72">
      <c r="C469">
        <f t="shared" si="57"/>
        <v>416</v>
      </c>
      <c r="E469" s="30" t="s">
        <v>419</v>
      </c>
      <c r="F469" s="30" t="s">
        <v>4039</v>
      </c>
      <c r="G469">
        <f ca="1">+IF(BD469="OKOK",OFFSET(b!$F$3,C469,$G$52),NA())</f>
        <v>23</v>
      </c>
      <c r="AA469">
        <f t="shared" si="58"/>
        <v>416</v>
      </c>
      <c r="AB469" s="30" t="s">
        <v>419</v>
      </c>
      <c r="AC469" s="30" t="s">
        <v>4039</v>
      </c>
      <c r="AD469">
        <f ca="1">+IF(BD469="OKOK",OFFSET(b!$F$3,AA469,$AD$52),NA())</f>
        <v>1671913</v>
      </c>
      <c r="AX469" t="s">
        <v>10</v>
      </c>
      <c r="AY469" t="s">
        <v>419</v>
      </c>
      <c r="AZ469" t="s">
        <v>4039</v>
      </c>
      <c r="BA469">
        <v>90094</v>
      </c>
      <c r="BB469" s="93" t="str">
        <f t="shared" si="54"/>
        <v>OK</v>
      </c>
      <c r="BC469" t="str">
        <f t="shared" si="55"/>
        <v>OK</v>
      </c>
      <c r="BD469" t="str">
        <f t="shared" si="56"/>
        <v>OKOK</v>
      </c>
      <c r="BH469">
        <f t="shared" si="59"/>
        <v>416</v>
      </c>
      <c r="BJ469" s="30" t="s">
        <v>419</v>
      </c>
      <c r="BK469" s="30" t="s">
        <v>4039</v>
      </c>
      <c r="BL469">
        <f ca="1">+OFFSET(b!$F$3,BH469,$BL$52)</f>
        <v>23</v>
      </c>
      <c r="BQ469">
        <f t="shared" si="60"/>
        <v>416</v>
      </c>
      <c r="BR469" s="30" t="s">
        <v>419</v>
      </c>
      <c r="BS469" s="30" t="s">
        <v>4039</v>
      </c>
      <c r="BT469">
        <f ca="1">+OFFSET(b!$F$3,BQ469,$BT$52)</f>
        <v>1671913</v>
      </c>
    </row>
    <row r="470" spans="3:72">
      <c r="C470">
        <f t="shared" si="57"/>
        <v>417</v>
      </c>
      <c r="E470" s="30" t="s">
        <v>461</v>
      </c>
      <c r="F470" s="30" t="s">
        <v>4040</v>
      </c>
      <c r="G470">
        <f ca="1">+IF(BD470="OKOK",OFFSET(b!$F$3,C470,$G$52),NA())</f>
        <v>41</v>
      </c>
      <c r="AA470">
        <f t="shared" si="58"/>
        <v>417</v>
      </c>
      <c r="AB470" s="30" t="s">
        <v>461</v>
      </c>
      <c r="AC470" s="30" t="s">
        <v>4040</v>
      </c>
      <c r="AD470">
        <f ca="1">+IF(BD470="OKOK",OFFSET(b!$F$3,AA470,$AD$52),NA())</f>
        <v>2451960</v>
      </c>
      <c r="AX470" t="s">
        <v>10</v>
      </c>
      <c r="AY470" t="s">
        <v>461</v>
      </c>
      <c r="AZ470" t="s">
        <v>4040</v>
      </c>
      <c r="BA470">
        <v>139485</v>
      </c>
      <c r="BB470" s="93" t="str">
        <f t="shared" si="54"/>
        <v>OK</v>
      </c>
      <c r="BC470" t="str">
        <f t="shared" si="55"/>
        <v>OK</v>
      </c>
      <c r="BD470" t="str">
        <f t="shared" si="56"/>
        <v>OKOK</v>
      </c>
      <c r="BH470">
        <f t="shared" si="59"/>
        <v>417</v>
      </c>
      <c r="BJ470" s="30" t="s">
        <v>461</v>
      </c>
      <c r="BK470" s="30" t="s">
        <v>4040</v>
      </c>
      <c r="BL470">
        <f ca="1">+OFFSET(b!$F$3,BH470,$BL$52)</f>
        <v>41</v>
      </c>
      <c r="BQ470">
        <f t="shared" si="60"/>
        <v>417</v>
      </c>
      <c r="BR470" s="30" t="s">
        <v>461</v>
      </c>
      <c r="BS470" s="30" t="s">
        <v>4040</v>
      </c>
      <c r="BT470">
        <f ca="1">+OFFSET(b!$F$3,BQ470,$BT$52)</f>
        <v>2451960</v>
      </c>
    </row>
    <row r="471" spans="3:72">
      <c r="C471">
        <f t="shared" si="57"/>
        <v>418</v>
      </c>
      <c r="E471" s="30" t="s">
        <v>446</v>
      </c>
      <c r="F471" s="30" t="s">
        <v>3585</v>
      </c>
      <c r="G471">
        <f ca="1">+IF(BD471="OKOK",OFFSET(b!$F$3,C471,$G$52),NA())</f>
        <v>11</v>
      </c>
      <c r="AA471">
        <f t="shared" si="58"/>
        <v>418</v>
      </c>
      <c r="AB471" s="30" t="s">
        <v>446</v>
      </c>
      <c r="AC471" s="30" t="s">
        <v>3585</v>
      </c>
      <c r="AD471">
        <f ca="1">+IF(BD471="OKOK",OFFSET(b!$F$3,AA471,$AD$52),NA())</f>
        <v>608914</v>
      </c>
      <c r="AX471" t="s">
        <v>10</v>
      </c>
      <c r="AY471" t="s">
        <v>446</v>
      </c>
      <c r="AZ471" t="s">
        <v>3585</v>
      </c>
      <c r="BA471">
        <v>35954</v>
      </c>
      <c r="BB471" s="93" t="str">
        <f t="shared" si="54"/>
        <v>OK</v>
      </c>
      <c r="BC471" t="str">
        <f t="shared" si="55"/>
        <v>OK</v>
      </c>
      <c r="BD471" t="str">
        <f t="shared" si="56"/>
        <v>OKOK</v>
      </c>
      <c r="BH471">
        <f t="shared" si="59"/>
        <v>418</v>
      </c>
      <c r="BJ471" s="30" t="s">
        <v>446</v>
      </c>
      <c r="BK471" s="30" t="s">
        <v>3585</v>
      </c>
      <c r="BL471">
        <f ca="1">+OFFSET(b!$F$3,BH471,$BL$52)</f>
        <v>11</v>
      </c>
      <c r="BQ471">
        <f t="shared" si="60"/>
        <v>418</v>
      </c>
      <c r="BR471" s="30" t="s">
        <v>446</v>
      </c>
      <c r="BS471" s="30" t="s">
        <v>3585</v>
      </c>
      <c r="BT471">
        <f ca="1">+OFFSET(b!$F$3,BQ471,$BT$52)</f>
        <v>608914</v>
      </c>
    </row>
    <row r="472" spans="3:72">
      <c r="C472">
        <f t="shared" si="57"/>
        <v>419</v>
      </c>
      <c r="E472" s="30" t="s">
        <v>436</v>
      </c>
      <c r="F472" s="30" t="s">
        <v>4041</v>
      </c>
      <c r="G472">
        <f ca="1">+IF(BD472="OKOK",OFFSET(b!$F$3,C472,$G$52),NA())</f>
        <v>13</v>
      </c>
      <c r="AA472">
        <f t="shared" si="58"/>
        <v>419</v>
      </c>
      <c r="AB472" s="30" t="s">
        <v>436</v>
      </c>
      <c r="AC472" s="30" t="s">
        <v>4041</v>
      </c>
      <c r="AD472">
        <f ca="1">+IF(BD472="OKOK",OFFSET(b!$F$3,AA472,$AD$52),NA())</f>
        <v>1455732</v>
      </c>
      <c r="AX472" t="s">
        <v>10</v>
      </c>
      <c r="AY472" t="s">
        <v>436</v>
      </c>
      <c r="AZ472" t="s">
        <v>4041</v>
      </c>
      <c r="BA472">
        <v>108868</v>
      </c>
      <c r="BB472" s="93" t="str">
        <f t="shared" si="54"/>
        <v>OK</v>
      </c>
      <c r="BC472" t="str">
        <f t="shared" si="55"/>
        <v>OK</v>
      </c>
      <c r="BD472" t="str">
        <f t="shared" si="56"/>
        <v>OKOK</v>
      </c>
      <c r="BH472">
        <f t="shared" si="59"/>
        <v>419</v>
      </c>
      <c r="BJ472" s="30" t="s">
        <v>436</v>
      </c>
      <c r="BK472" s="30" t="s">
        <v>4041</v>
      </c>
      <c r="BL472">
        <f ca="1">+OFFSET(b!$F$3,BH472,$BL$52)</f>
        <v>13</v>
      </c>
      <c r="BQ472">
        <f t="shared" si="60"/>
        <v>419</v>
      </c>
      <c r="BR472" s="30" t="s">
        <v>436</v>
      </c>
      <c r="BS472" s="30" t="s">
        <v>4041</v>
      </c>
      <c r="BT472">
        <f ca="1">+OFFSET(b!$F$3,BQ472,$BT$52)</f>
        <v>1455732</v>
      </c>
    </row>
    <row r="473" spans="3:72">
      <c r="C473">
        <f t="shared" si="57"/>
        <v>420</v>
      </c>
      <c r="E473" s="30" t="s">
        <v>412</v>
      </c>
      <c r="F473" s="30" t="s">
        <v>4042</v>
      </c>
      <c r="G473">
        <f ca="1">+IF(BD473="OKOK",OFFSET(b!$F$3,C473,$G$52),NA())</f>
        <v>33</v>
      </c>
      <c r="AA473">
        <f t="shared" si="58"/>
        <v>420</v>
      </c>
      <c r="AB473" s="30" t="s">
        <v>412</v>
      </c>
      <c r="AC473" s="30" t="s">
        <v>4042</v>
      </c>
      <c r="AD473">
        <f ca="1">+IF(BD473="OKOK",OFFSET(b!$F$3,AA473,$AD$52),NA())</f>
        <v>3481658</v>
      </c>
      <c r="AX473" t="s">
        <v>10</v>
      </c>
      <c r="AY473" t="s">
        <v>412</v>
      </c>
      <c r="AZ473" t="s">
        <v>4042</v>
      </c>
      <c r="BA473">
        <v>192823</v>
      </c>
      <c r="BB473" s="93" t="str">
        <f t="shared" si="54"/>
        <v>OK</v>
      </c>
      <c r="BC473" t="str">
        <f t="shared" si="55"/>
        <v>OK</v>
      </c>
      <c r="BD473" t="str">
        <f t="shared" si="56"/>
        <v>OKOK</v>
      </c>
      <c r="BH473">
        <f t="shared" si="59"/>
        <v>420</v>
      </c>
      <c r="BJ473" s="30" t="s">
        <v>412</v>
      </c>
      <c r="BK473" s="30" t="s">
        <v>4042</v>
      </c>
      <c r="BL473">
        <f ca="1">+OFFSET(b!$F$3,BH473,$BL$52)</f>
        <v>33</v>
      </c>
      <c r="BQ473">
        <f t="shared" si="60"/>
        <v>420</v>
      </c>
      <c r="BR473" s="30" t="s">
        <v>412</v>
      </c>
      <c r="BS473" s="30" t="s">
        <v>4042</v>
      </c>
      <c r="BT473">
        <f ca="1">+OFFSET(b!$F$3,BQ473,$BT$52)</f>
        <v>3481658</v>
      </c>
    </row>
    <row r="474" spans="3:72">
      <c r="C474">
        <f t="shared" si="57"/>
        <v>421</v>
      </c>
      <c r="E474" s="30" t="s">
        <v>438</v>
      </c>
      <c r="F474" s="30" t="s">
        <v>4043</v>
      </c>
      <c r="G474">
        <f ca="1">+IF(BD474="OKOK",OFFSET(b!$F$3,C474,$G$52),NA())</f>
        <v>13</v>
      </c>
      <c r="AA474">
        <f t="shared" si="58"/>
        <v>421</v>
      </c>
      <c r="AB474" s="30" t="s">
        <v>438</v>
      </c>
      <c r="AC474" s="30" t="s">
        <v>4043</v>
      </c>
      <c r="AD474">
        <f ca="1">+IF(BD474="OKOK",OFFSET(b!$F$3,AA474,$AD$52),NA())</f>
        <v>1113570</v>
      </c>
      <c r="AX474" t="s">
        <v>10</v>
      </c>
      <c r="AY474" t="s">
        <v>438</v>
      </c>
      <c r="AZ474" t="s">
        <v>4043</v>
      </c>
      <c r="BA474">
        <v>61496</v>
      </c>
      <c r="BB474" s="93" t="str">
        <f t="shared" si="54"/>
        <v>OK</v>
      </c>
      <c r="BC474" t="str">
        <f t="shared" si="55"/>
        <v>OK</v>
      </c>
      <c r="BD474" t="str">
        <f t="shared" si="56"/>
        <v>OKOK</v>
      </c>
      <c r="BH474">
        <f t="shared" si="59"/>
        <v>421</v>
      </c>
      <c r="BJ474" s="30" t="s">
        <v>438</v>
      </c>
      <c r="BK474" s="30" t="s">
        <v>4043</v>
      </c>
      <c r="BL474">
        <f ca="1">+OFFSET(b!$F$3,BH474,$BL$52)</f>
        <v>13</v>
      </c>
      <c r="BQ474">
        <f t="shared" si="60"/>
        <v>421</v>
      </c>
      <c r="BR474" s="30" t="s">
        <v>438</v>
      </c>
      <c r="BS474" s="30" t="s">
        <v>4043</v>
      </c>
      <c r="BT474">
        <f ca="1">+OFFSET(b!$F$3,BQ474,$BT$52)</f>
        <v>1113570</v>
      </c>
    </row>
    <row r="475" spans="3:72">
      <c r="C475">
        <f t="shared" si="57"/>
        <v>422</v>
      </c>
      <c r="E475" s="30" t="s">
        <v>437</v>
      </c>
      <c r="F475" s="30" t="s">
        <v>4044</v>
      </c>
      <c r="G475">
        <f ca="1">+IF(BD475="OKOK",OFFSET(b!$F$3,C475,$G$52),NA())</f>
        <v>27</v>
      </c>
      <c r="AA475">
        <f t="shared" si="58"/>
        <v>422</v>
      </c>
      <c r="AB475" s="30" t="s">
        <v>437</v>
      </c>
      <c r="AC475" s="30" t="s">
        <v>4044</v>
      </c>
      <c r="AD475">
        <f ca="1">+IF(BD475="OKOK",OFFSET(b!$F$3,AA475,$AD$52),NA())</f>
        <v>1898230</v>
      </c>
      <c r="AX475" t="s">
        <v>10</v>
      </c>
      <c r="AY475" t="s">
        <v>437</v>
      </c>
      <c r="AZ475" t="s">
        <v>4044</v>
      </c>
      <c r="BA475">
        <v>140931</v>
      </c>
      <c r="BB475" s="93" t="str">
        <f t="shared" si="54"/>
        <v>OK</v>
      </c>
      <c r="BC475" t="str">
        <f t="shared" si="55"/>
        <v>OK</v>
      </c>
      <c r="BD475" t="str">
        <f t="shared" si="56"/>
        <v>OKOK</v>
      </c>
      <c r="BH475">
        <f t="shared" si="59"/>
        <v>422</v>
      </c>
      <c r="BJ475" s="30" t="s">
        <v>437</v>
      </c>
      <c r="BK475" s="30" t="s">
        <v>4044</v>
      </c>
      <c r="BL475">
        <f ca="1">+OFFSET(b!$F$3,BH475,$BL$52)</f>
        <v>27</v>
      </c>
      <c r="BQ475">
        <f t="shared" si="60"/>
        <v>422</v>
      </c>
      <c r="BR475" s="30" t="s">
        <v>437</v>
      </c>
      <c r="BS475" s="30" t="s">
        <v>4044</v>
      </c>
      <c r="BT475">
        <f ca="1">+OFFSET(b!$F$3,BQ475,$BT$52)</f>
        <v>1898230</v>
      </c>
    </row>
    <row r="476" spans="3:72">
      <c r="C476">
        <f t="shared" si="57"/>
        <v>423</v>
      </c>
      <c r="E476" s="30" t="s">
        <v>435</v>
      </c>
      <c r="F476" s="30" t="s">
        <v>4045</v>
      </c>
      <c r="G476">
        <f ca="1">+IF(BD476="OKOK",OFFSET(b!$F$3,C476,$G$52),NA())</f>
        <v>26</v>
      </c>
      <c r="AA476">
        <f t="shared" si="58"/>
        <v>423</v>
      </c>
      <c r="AB476" s="30" t="s">
        <v>435</v>
      </c>
      <c r="AC476" s="30" t="s">
        <v>4045</v>
      </c>
      <c r="AD476">
        <f ca="1">+IF(BD476="OKOK",OFFSET(b!$F$3,AA476,$AD$52),NA())</f>
        <v>1737434</v>
      </c>
      <c r="AX476" t="s">
        <v>10</v>
      </c>
      <c r="AY476" t="s">
        <v>435</v>
      </c>
      <c r="AZ476" t="s">
        <v>4045</v>
      </c>
      <c r="BA476">
        <v>91964</v>
      </c>
      <c r="BB476" s="93" t="str">
        <f t="shared" si="54"/>
        <v>OK</v>
      </c>
      <c r="BC476" t="str">
        <f t="shared" si="55"/>
        <v>OK</v>
      </c>
      <c r="BD476" t="str">
        <f t="shared" si="56"/>
        <v>OKOK</v>
      </c>
      <c r="BH476">
        <f t="shared" si="59"/>
        <v>423</v>
      </c>
      <c r="BJ476" s="30" t="s">
        <v>435</v>
      </c>
      <c r="BK476" s="30" t="s">
        <v>4045</v>
      </c>
      <c r="BL476">
        <f ca="1">+OFFSET(b!$F$3,BH476,$BL$52)</f>
        <v>26</v>
      </c>
      <c r="BQ476">
        <f t="shared" si="60"/>
        <v>423</v>
      </c>
      <c r="BR476" s="30" t="s">
        <v>435</v>
      </c>
      <c r="BS476" s="30" t="s">
        <v>4045</v>
      </c>
      <c r="BT476">
        <f ca="1">+OFFSET(b!$F$3,BQ476,$BT$52)</f>
        <v>1737434</v>
      </c>
    </row>
    <row r="477" spans="3:72">
      <c r="C477">
        <f t="shared" si="57"/>
        <v>424</v>
      </c>
      <c r="E477" s="30" t="s">
        <v>445</v>
      </c>
      <c r="F477" s="30" t="s">
        <v>4046</v>
      </c>
      <c r="G477">
        <f ca="1">+IF(BD477="OKOK",OFFSET(b!$F$3,C477,$G$52),NA())</f>
        <v>7</v>
      </c>
      <c r="AA477">
        <f t="shared" si="58"/>
        <v>424</v>
      </c>
      <c r="AB477" s="30" t="s">
        <v>445</v>
      </c>
      <c r="AC477" s="30" t="s">
        <v>4046</v>
      </c>
      <c r="AD477">
        <f ca="1">+IF(BD477="OKOK",OFFSET(b!$F$3,AA477,$AD$52),NA())</f>
        <v>725928</v>
      </c>
      <c r="AX477" t="s">
        <v>10</v>
      </c>
      <c r="AY477" t="s">
        <v>445</v>
      </c>
      <c r="AZ477" t="s">
        <v>4046</v>
      </c>
      <c r="BA477">
        <v>38273</v>
      </c>
      <c r="BB477" s="93" t="str">
        <f t="shared" si="54"/>
        <v>OK</v>
      </c>
      <c r="BC477" t="str">
        <f t="shared" si="55"/>
        <v>OK</v>
      </c>
      <c r="BD477" t="str">
        <f t="shared" si="56"/>
        <v>OKOK</v>
      </c>
      <c r="BH477">
        <f t="shared" si="59"/>
        <v>424</v>
      </c>
      <c r="BJ477" s="30" t="s">
        <v>445</v>
      </c>
      <c r="BK477" s="30" t="s">
        <v>4046</v>
      </c>
      <c r="BL477">
        <f ca="1">+OFFSET(b!$F$3,BH477,$BL$52)</f>
        <v>7</v>
      </c>
      <c r="BQ477">
        <f t="shared" si="60"/>
        <v>424</v>
      </c>
      <c r="BR477" s="30" t="s">
        <v>445</v>
      </c>
      <c r="BS477" s="30" t="s">
        <v>4046</v>
      </c>
      <c r="BT477">
        <f ca="1">+OFFSET(b!$F$3,BQ477,$BT$52)</f>
        <v>725928</v>
      </c>
    </row>
    <row r="478" spans="3:72">
      <c r="C478">
        <f t="shared" si="57"/>
        <v>425</v>
      </c>
      <c r="E478" s="30" t="s">
        <v>452</v>
      </c>
      <c r="F478" s="30" t="s">
        <v>4047</v>
      </c>
      <c r="G478">
        <f ca="1">+IF(BD478="OKOK",OFFSET(b!$F$3,C478,$G$52),NA())</f>
        <v>5</v>
      </c>
      <c r="AA478">
        <f t="shared" si="58"/>
        <v>425</v>
      </c>
      <c r="AB478" s="30" t="s">
        <v>452</v>
      </c>
      <c r="AC478" s="30" t="s">
        <v>4047</v>
      </c>
      <c r="AD478">
        <f ca="1">+IF(BD478="OKOK",OFFSET(b!$F$3,AA478,$AD$52),NA())</f>
        <v>599291</v>
      </c>
      <c r="AX478" t="s">
        <v>10</v>
      </c>
      <c r="AY478" t="s">
        <v>452</v>
      </c>
      <c r="AZ478" t="s">
        <v>4047</v>
      </c>
      <c r="BA478">
        <v>18596</v>
      </c>
      <c r="BB478" s="93" t="str">
        <f t="shared" si="54"/>
        <v>OK</v>
      </c>
      <c r="BC478" t="str">
        <f t="shared" si="55"/>
        <v>OK</v>
      </c>
      <c r="BD478" t="str">
        <f t="shared" si="56"/>
        <v>OKOK</v>
      </c>
      <c r="BH478">
        <f t="shared" si="59"/>
        <v>425</v>
      </c>
      <c r="BJ478" s="30" t="s">
        <v>452</v>
      </c>
      <c r="BK478" s="30" t="s">
        <v>4047</v>
      </c>
      <c r="BL478">
        <f ca="1">+OFFSET(b!$F$3,BH478,$BL$52)</f>
        <v>5</v>
      </c>
      <c r="BQ478">
        <f t="shared" si="60"/>
        <v>425</v>
      </c>
      <c r="BR478" s="30" t="s">
        <v>452</v>
      </c>
      <c r="BS478" s="30" t="s">
        <v>4047</v>
      </c>
      <c r="BT478">
        <f ca="1">+OFFSET(b!$F$3,BQ478,$BT$52)</f>
        <v>599291</v>
      </c>
    </row>
    <row r="479" spans="3:72">
      <c r="C479">
        <f t="shared" si="57"/>
        <v>426</v>
      </c>
      <c r="E479" s="30" t="s">
        <v>3026</v>
      </c>
      <c r="F479" s="30" t="s">
        <v>3583</v>
      </c>
      <c r="G479">
        <f ca="1">+IF(BD479="OKOK",OFFSET(b!$F$3,C479,$G$52),NA())</f>
        <v>51</v>
      </c>
      <c r="AA479">
        <f t="shared" si="58"/>
        <v>426</v>
      </c>
      <c r="AB479" s="30" t="s">
        <v>3026</v>
      </c>
      <c r="AC479" s="30" t="s">
        <v>3583</v>
      </c>
      <c r="AD479">
        <f ca="1">+IF(BD479="OKOK",OFFSET(b!$F$3,AA479,$AD$52),NA())</f>
        <v>2708021</v>
      </c>
      <c r="AX479" t="s">
        <v>10</v>
      </c>
      <c r="AY479" t="s">
        <v>3026</v>
      </c>
      <c r="AZ479" t="s">
        <v>3583</v>
      </c>
      <c r="BA479">
        <v>169817</v>
      </c>
      <c r="BB479" s="93" t="str">
        <f t="shared" si="54"/>
        <v>OK</v>
      </c>
      <c r="BC479" t="str">
        <f t="shared" si="55"/>
        <v>OK</v>
      </c>
      <c r="BD479" t="str">
        <f t="shared" si="56"/>
        <v>OKOK</v>
      </c>
      <c r="BH479">
        <f t="shared" si="59"/>
        <v>426</v>
      </c>
      <c r="BJ479" s="30" t="s">
        <v>3026</v>
      </c>
      <c r="BK479" s="30" t="s">
        <v>3583</v>
      </c>
      <c r="BL479">
        <f ca="1">+OFFSET(b!$F$3,BH479,$BL$52)</f>
        <v>51</v>
      </c>
      <c r="BQ479">
        <f t="shared" si="60"/>
        <v>426</v>
      </c>
      <c r="BR479" s="30" t="s">
        <v>3026</v>
      </c>
      <c r="BS479" s="30" t="s">
        <v>3583</v>
      </c>
      <c r="BT479">
        <f ca="1">+OFFSET(b!$F$3,BQ479,$BT$52)</f>
        <v>2708021</v>
      </c>
    </row>
    <row r="480" spans="3:72">
      <c r="C480">
        <f t="shared" si="57"/>
        <v>427</v>
      </c>
      <c r="E480" s="30" t="s">
        <v>440</v>
      </c>
      <c r="F480" s="30" t="s">
        <v>3584</v>
      </c>
      <c r="G480">
        <f ca="1">+IF(BD480="OKOK",OFFSET(b!$F$3,C480,$G$52),NA())</f>
        <v>19</v>
      </c>
      <c r="AA480">
        <f t="shared" si="58"/>
        <v>427</v>
      </c>
      <c r="AB480" s="30" t="s">
        <v>440</v>
      </c>
      <c r="AC480" s="30" t="s">
        <v>3584</v>
      </c>
      <c r="AD480">
        <f ca="1">+IF(BD480="OKOK",OFFSET(b!$F$3,AA480,$AD$52),NA())</f>
        <v>964260</v>
      </c>
      <c r="AX480" t="s">
        <v>10</v>
      </c>
      <c r="AY480" t="s">
        <v>440</v>
      </c>
      <c r="AZ480" t="s">
        <v>3584</v>
      </c>
      <c r="BA480">
        <v>55115</v>
      </c>
      <c r="BB480" s="93" t="str">
        <f t="shared" si="54"/>
        <v>OK</v>
      </c>
      <c r="BC480" t="str">
        <f t="shared" si="55"/>
        <v>OK</v>
      </c>
      <c r="BD480" t="str">
        <f t="shared" si="56"/>
        <v>OKOK</v>
      </c>
      <c r="BH480">
        <f t="shared" si="59"/>
        <v>427</v>
      </c>
      <c r="BJ480" s="30" t="s">
        <v>440</v>
      </c>
      <c r="BK480" s="30" t="s">
        <v>3584</v>
      </c>
      <c r="BL480">
        <f ca="1">+OFFSET(b!$F$3,BH480,$BL$52)</f>
        <v>19</v>
      </c>
      <c r="BQ480">
        <f t="shared" si="60"/>
        <v>427</v>
      </c>
      <c r="BR480" s="30" t="s">
        <v>440</v>
      </c>
      <c r="BS480" s="30" t="s">
        <v>3584</v>
      </c>
      <c r="BT480">
        <f ca="1">+OFFSET(b!$F$3,BQ480,$BT$52)</f>
        <v>964260</v>
      </c>
    </row>
    <row r="481" spans="3:72">
      <c r="C481">
        <f t="shared" si="57"/>
        <v>428</v>
      </c>
      <c r="E481" s="30" t="s">
        <v>447</v>
      </c>
      <c r="F481" s="30" t="s">
        <v>3587</v>
      </c>
      <c r="G481">
        <f ca="1">+IF(BD481="OKOK",OFFSET(b!$F$3,C481,$G$52),NA())</f>
        <v>9</v>
      </c>
      <c r="AA481">
        <f t="shared" si="58"/>
        <v>428</v>
      </c>
      <c r="AB481" s="30" t="s">
        <v>447</v>
      </c>
      <c r="AC481" s="30" t="s">
        <v>3587</v>
      </c>
      <c r="AD481">
        <f ca="1">+IF(BD481="OKOK",OFFSET(b!$F$3,AA481,$AD$52),NA())</f>
        <v>273662</v>
      </c>
      <c r="AX481" t="s">
        <v>10</v>
      </c>
      <c r="AY481" t="s">
        <v>447</v>
      </c>
      <c r="AZ481" t="s">
        <v>3587</v>
      </c>
      <c r="BA481">
        <v>11270</v>
      </c>
      <c r="BB481" s="93" t="str">
        <f t="shared" si="54"/>
        <v>OK</v>
      </c>
      <c r="BC481" t="str">
        <f t="shared" si="55"/>
        <v>OK</v>
      </c>
      <c r="BD481" t="str">
        <f t="shared" si="56"/>
        <v>OKOK</v>
      </c>
      <c r="BH481">
        <f t="shared" si="59"/>
        <v>428</v>
      </c>
      <c r="BJ481" s="30" t="s">
        <v>447</v>
      </c>
      <c r="BK481" s="30" t="s">
        <v>3587</v>
      </c>
      <c r="BL481">
        <f ca="1">+OFFSET(b!$F$3,BH481,$BL$52)</f>
        <v>9</v>
      </c>
      <c r="BQ481">
        <f t="shared" si="60"/>
        <v>428</v>
      </c>
      <c r="BR481" s="30" t="s">
        <v>447</v>
      </c>
      <c r="BS481" s="30" t="s">
        <v>3587</v>
      </c>
      <c r="BT481">
        <f ca="1">+OFFSET(b!$F$3,BQ481,$BT$52)</f>
        <v>273662</v>
      </c>
    </row>
    <row r="482" spans="3:72">
      <c r="C482">
        <f t="shared" si="57"/>
        <v>429</v>
      </c>
      <c r="E482" s="30" t="s">
        <v>455</v>
      </c>
      <c r="F482" s="30" t="s">
        <v>4048</v>
      </c>
      <c r="G482">
        <f ca="1">+IF(BD482="OKOK",OFFSET(b!$F$3,C482,$G$52),NA())</f>
        <v>5</v>
      </c>
      <c r="AA482">
        <f t="shared" si="58"/>
        <v>429</v>
      </c>
      <c r="AB482" s="30" t="s">
        <v>455</v>
      </c>
      <c r="AC482" s="30" t="s">
        <v>4048</v>
      </c>
      <c r="AD482">
        <f ca="1">+IF(BD482="OKOK",OFFSET(b!$F$3,AA482,$AD$52),NA())</f>
        <v>263920</v>
      </c>
      <c r="AX482" t="s">
        <v>10</v>
      </c>
      <c r="AY482" t="s">
        <v>455</v>
      </c>
      <c r="AZ482" t="s">
        <v>4048</v>
      </c>
      <c r="BA482">
        <v>13218</v>
      </c>
      <c r="BB482" s="93" t="str">
        <f t="shared" si="54"/>
        <v>OK</v>
      </c>
      <c r="BC482" t="str">
        <f t="shared" si="55"/>
        <v>OK</v>
      </c>
      <c r="BD482" t="str">
        <f t="shared" si="56"/>
        <v>OKOK</v>
      </c>
      <c r="BH482">
        <f t="shared" si="59"/>
        <v>429</v>
      </c>
      <c r="BJ482" s="30" t="s">
        <v>455</v>
      </c>
      <c r="BK482" s="30" t="s">
        <v>4048</v>
      </c>
      <c r="BL482">
        <f ca="1">+OFFSET(b!$F$3,BH482,$BL$52)</f>
        <v>5</v>
      </c>
      <c r="BQ482">
        <f t="shared" si="60"/>
        <v>429</v>
      </c>
      <c r="BR482" s="30" t="s">
        <v>455</v>
      </c>
      <c r="BS482" s="30" t="s">
        <v>4048</v>
      </c>
      <c r="BT482">
        <f ca="1">+OFFSET(b!$F$3,BQ482,$BT$52)</f>
        <v>263920</v>
      </c>
    </row>
    <row r="483" spans="3:72">
      <c r="C483">
        <f t="shared" si="57"/>
        <v>430</v>
      </c>
      <c r="E483" s="30" t="s">
        <v>454</v>
      </c>
      <c r="F483" s="30" t="s">
        <v>4049</v>
      </c>
      <c r="G483">
        <f ca="1">+IF(BD483="OKOK",OFFSET(b!$F$3,C483,$G$52),NA())</f>
        <v>9</v>
      </c>
      <c r="AA483">
        <f t="shared" si="58"/>
        <v>430</v>
      </c>
      <c r="AB483" s="30" t="s">
        <v>454</v>
      </c>
      <c r="AC483" s="30" t="s">
        <v>4049</v>
      </c>
      <c r="AD483">
        <f ca="1">+IF(BD483="OKOK",OFFSET(b!$F$3,AA483,$AD$52),NA())</f>
        <v>208703</v>
      </c>
      <c r="AX483" t="s">
        <v>10</v>
      </c>
      <c r="AY483" t="s">
        <v>454</v>
      </c>
      <c r="AZ483" t="s">
        <v>4049</v>
      </c>
      <c r="BA483">
        <v>10416</v>
      </c>
      <c r="BB483" s="93" t="str">
        <f t="shared" si="54"/>
        <v>OK</v>
      </c>
      <c r="BC483" t="str">
        <f t="shared" si="55"/>
        <v>OK</v>
      </c>
      <c r="BD483" t="str">
        <f t="shared" si="56"/>
        <v>OKOK</v>
      </c>
      <c r="BH483">
        <f t="shared" si="59"/>
        <v>430</v>
      </c>
      <c r="BJ483" s="30" t="s">
        <v>454</v>
      </c>
      <c r="BK483" s="30" t="s">
        <v>4049</v>
      </c>
      <c r="BL483">
        <f ca="1">+OFFSET(b!$F$3,BH483,$BL$52)</f>
        <v>9</v>
      </c>
      <c r="BQ483">
        <f t="shared" si="60"/>
        <v>430</v>
      </c>
      <c r="BR483" s="30" t="s">
        <v>454</v>
      </c>
      <c r="BS483" s="30" t="s">
        <v>4049</v>
      </c>
      <c r="BT483">
        <f ca="1">+OFFSET(b!$F$3,BQ483,$BT$52)</f>
        <v>208703</v>
      </c>
    </row>
    <row r="484" spans="3:72">
      <c r="C484">
        <f t="shared" si="57"/>
        <v>431</v>
      </c>
      <c r="E484" s="30" t="s">
        <v>449</v>
      </c>
      <c r="F484" s="30" t="s">
        <v>4050</v>
      </c>
      <c r="G484">
        <f ca="1">+IF(BD484="OKOK",OFFSET(b!$F$3,C484,$G$52),NA())</f>
        <v>9</v>
      </c>
      <c r="AA484">
        <f t="shared" si="58"/>
        <v>431</v>
      </c>
      <c r="AB484" s="30" t="s">
        <v>449</v>
      </c>
      <c r="AC484" s="30" t="s">
        <v>4050</v>
      </c>
      <c r="AD484">
        <f ca="1">+IF(BD484="OKOK",OFFSET(b!$F$3,AA484,$AD$52),NA())</f>
        <v>437905</v>
      </c>
      <c r="AX484" t="s">
        <v>10</v>
      </c>
      <c r="AY484" t="s">
        <v>449</v>
      </c>
      <c r="AZ484" t="s">
        <v>4050</v>
      </c>
      <c r="BA484">
        <v>17933</v>
      </c>
      <c r="BB484" s="93" t="str">
        <f t="shared" si="54"/>
        <v>OK</v>
      </c>
      <c r="BC484" t="str">
        <f t="shared" si="55"/>
        <v>OK</v>
      </c>
      <c r="BD484" t="str">
        <f t="shared" si="56"/>
        <v>OKOK</v>
      </c>
      <c r="BH484">
        <f t="shared" si="59"/>
        <v>431</v>
      </c>
      <c r="BJ484" s="30" t="s">
        <v>449</v>
      </c>
      <c r="BK484" s="30" t="s">
        <v>4050</v>
      </c>
      <c r="BL484">
        <f ca="1">+OFFSET(b!$F$3,BH484,$BL$52)</f>
        <v>9</v>
      </c>
      <c r="BQ484">
        <f t="shared" si="60"/>
        <v>431</v>
      </c>
      <c r="BR484" s="30" t="s">
        <v>449</v>
      </c>
      <c r="BS484" s="30" t="s">
        <v>4050</v>
      </c>
      <c r="BT484">
        <f ca="1">+OFFSET(b!$F$3,BQ484,$BT$52)</f>
        <v>437905</v>
      </c>
    </row>
    <row r="485" spans="3:72">
      <c r="C485">
        <f t="shared" si="57"/>
        <v>432</v>
      </c>
      <c r="E485" s="30" t="s">
        <v>448</v>
      </c>
      <c r="F485" s="30" t="s">
        <v>4051</v>
      </c>
      <c r="G485">
        <f ca="1">+IF(BD485="OKOK",OFFSET(b!$F$3,C485,$G$52),NA())</f>
        <v>6</v>
      </c>
      <c r="AA485">
        <f t="shared" si="58"/>
        <v>432</v>
      </c>
      <c r="AB485" s="30" t="s">
        <v>448</v>
      </c>
      <c r="AC485" s="30" t="s">
        <v>4051</v>
      </c>
      <c r="AD485">
        <f ca="1">+IF(BD485="OKOK",OFFSET(b!$F$3,AA485,$AD$52),NA())</f>
        <v>355698</v>
      </c>
      <c r="AX485" t="s">
        <v>10</v>
      </c>
      <c r="AY485" t="s">
        <v>448</v>
      </c>
      <c r="AZ485" t="s">
        <v>4051</v>
      </c>
      <c r="BA485">
        <v>19115</v>
      </c>
      <c r="BB485" s="93" t="str">
        <f t="shared" si="54"/>
        <v>OK</v>
      </c>
      <c r="BC485" t="str">
        <f t="shared" si="55"/>
        <v>OK</v>
      </c>
      <c r="BD485" t="str">
        <f t="shared" si="56"/>
        <v>OKOK</v>
      </c>
      <c r="BH485">
        <f t="shared" si="59"/>
        <v>432</v>
      </c>
      <c r="BJ485" s="30" t="s">
        <v>448</v>
      </c>
      <c r="BK485" s="30" t="s">
        <v>4051</v>
      </c>
      <c r="BL485">
        <f ca="1">+OFFSET(b!$F$3,BH485,$BL$52)</f>
        <v>6</v>
      </c>
      <c r="BQ485">
        <f t="shared" si="60"/>
        <v>432</v>
      </c>
      <c r="BR485" s="30" t="s">
        <v>448</v>
      </c>
      <c r="BS485" s="30" t="s">
        <v>4051</v>
      </c>
      <c r="BT485">
        <f ca="1">+OFFSET(b!$F$3,BQ485,$BT$52)</f>
        <v>355698</v>
      </c>
    </row>
    <row r="486" spans="3:72">
      <c r="C486">
        <f t="shared" si="57"/>
        <v>433</v>
      </c>
      <c r="E486" s="30" t="s">
        <v>444</v>
      </c>
      <c r="F486" s="30" t="s">
        <v>4052</v>
      </c>
      <c r="G486">
        <f ca="1">+IF(BD486="OKOK",OFFSET(b!$F$3,C486,$G$52),NA())</f>
        <v>7</v>
      </c>
      <c r="AA486">
        <f t="shared" si="58"/>
        <v>433</v>
      </c>
      <c r="AB486" s="30" t="s">
        <v>444</v>
      </c>
      <c r="AC486" s="30" t="s">
        <v>4052</v>
      </c>
      <c r="AD486">
        <f ca="1">+IF(BD486="OKOK",OFFSET(b!$F$3,AA486,$AD$52),NA())</f>
        <v>883962</v>
      </c>
      <c r="AX486" t="s">
        <v>10</v>
      </c>
      <c r="AY486" t="s">
        <v>444</v>
      </c>
      <c r="AZ486" t="s">
        <v>4052</v>
      </c>
      <c r="BA486">
        <v>44791</v>
      </c>
      <c r="BB486" s="93" t="str">
        <f t="shared" si="54"/>
        <v>OK</v>
      </c>
      <c r="BC486" t="str">
        <f t="shared" si="55"/>
        <v>OK</v>
      </c>
      <c r="BD486" t="str">
        <f t="shared" si="56"/>
        <v>OKOK</v>
      </c>
      <c r="BH486">
        <f t="shared" si="59"/>
        <v>433</v>
      </c>
      <c r="BJ486" s="30" t="s">
        <v>444</v>
      </c>
      <c r="BK486" s="30" t="s">
        <v>4052</v>
      </c>
      <c r="BL486">
        <f ca="1">+OFFSET(b!$F$3,BH486,$BL$52)</f>
        <v>7</v>
      </c>
      <c r="BQ486">
        <f t="shared" si="60"/>
        <v>433</v>
      </c>
      <c r="BR486" s="30" t="s">
        <v>444</v>
      </c>
      <c r="BS486" s="30" t="s">
        <v>4052</v>
      </c>
      <c r="BT486">
        <f ca="1">+OFFSET(b!$F$3,BQ486,$BT$52)</f>
        <v>883962</v>
      </c>
    </row>
    <row r="487" spans="3:72">
      <c r="C487">
        <f t="shared" si="57"/>
        <v>434</v>
      </c>
      <c r="E487" s="30" t="s">
        <v>250</v>
      </c>
      <c r="F487" s="30" t="s">
        <v>4053</v>
      </c>
      <c r="G487">
        <f ca="1">+IF(BD487="OKOK",OFFSET(b!$F$3,C487,$G$52),NA())</f>
        <v>3</v>
      </c>
      <c r="AA487">
        <f t="shared" si="58"/>
        <v>434</v>
      </c>
      <c r="AB487" s="30" t="s">
        <v>250</v>
      </c>
      <c r="AC487" s="30" t="s">
        <v>4053</v>
      </c>
      <c r="AD487">
        <f ca="1">+IF(BD487="OKOK",OFFSET(b!$F$3,AA487,$AD$52),NA())</f>
        <v>214836</v>
      </c>
      <c r="AX487" t="s">
        <v>10</v>
      </c>
      <c r="AY487" t="s">
        <v>250</v>
      </c>
      <c r="AZ487" t="s">
        <v>4053</v>
      </c>
      <c r="BA487">
        <v>10874</v>
      </c>
      <c r="BB487" s="93" t="str">
        <f t="shared" si="54"/>
        <v>OK</v>
      </c>
      <c r="BC487" t="str">
        <f t="shared" si="55"/>
        <v>OK</v>
      </c>
      <c r="BD487" t="str">
        <f t="shared" si="56"/>
        <v>OKOK</v>
      </c>
      <c r="BH487">
        <f t="shared" si="59"/>
        <v>434</v>
      </c>
      <c r="BJ487" s="30" t="s">
        <v>250</v>
      </c>
      <c r="BK487" s="30" t="s">
        <v>4053</v>
      </c>
      <c r="BL487">
        <f ca="1">+OFFSET(b!$F$3,BH487,$BL$52)</f>
        <v>3</v>
      </c>
      <c r="BQ487">
        <f t="shared" si="60"/>
        <v>434</v>
      </c>
      <c r="BR487" s="30" t="s">
        <v>250</v>
      </c>
      <c r="BS487" s="30" t="s">
        <v>4053</v>
      </c>
      <c r="BT487">
        <f ca="1">+OFFSET(b!$F$3,BQ487,$BT$52)</f>
        <v>214836</v>
      </c>
    </row>
    <row r="488" spans="3:72">
      <c r="C488">
        <f t="shared" si="57"/>
        <v>435</v>
      </c>
      <c r="E488" s="30" t="s">
        <v>453</v>
      </c>
      <c r="F488" s="30" t="s">
        <v>3586</v>
      </c>
      <c r="G488">
        <f ca="1">+IF(BD488="OKOK",OFFSET(b!$F$3,C488,$G$52),NA())</f>
        <v>7</v>
      </c>
      <c r="AA488">
        <f t="shared" si="58"/>
        <v>435</v>
      </c>
      <c r="AB488" s="30" t="s">
        <v>453</v>
      </c>
      <c r="AC488" s="30" t="s">
        <v>3586</v>
      </c>
      <c r="AD488">
        <f ca="1">+IF(BD488="OKOK",OFFSET(b!$F$3,AA488,$AD$52),NA())</f>
        <v>218506</v>
      </c>
      <c r="AX488" t="s">
        <v>10</v>
      </c>
      <c r="AY488" t="s">
        <v>453</v>
      </c>
      <c r="AZ488" t="s">
        <v>3586</v>
      </c>
      <c r="BA488">
        <v>13738</v>
      </c>
      <c r="BB488" s="93" t="str">
        <f t="shared" si="54"/>
        <v>OK</v>
      </c>
      <c r="BC488" t="str">
        <f t="shared" si="55"/>
        <v>OK</v>
      </c>
      <c r="BD488" t="str">
        <f t="shared" si="56"/>
        <v>OKOK</v>
      </c>
      <c r="BH488">
        <f t="shared" si="59"/>
        <v>435</v>
      </c>
      <c r="BJ488" s="30" t="s">
        <v>453</v>
      </c>
      <c r="BK488" s="30" t="s">
        <v>3586</v>
      </c>
      <c r="BL488">
        <f ca="1">+OFFSET(b!$F$3,BH488,$BL$52)</f>
        <v>7</v>
      </c>
      <c r="BQ488">
        <f t="shared" si="60"/>
        <v>435</v>
      </c>
      <c r="BR488" s="30" t="s">
        <v>453</v>
      </c>
      <c r="BS488" s="30" t="s">
        <v>3586</v>
      </c>
      <c r="BT488">
        <f ca="1">+OFFSET(b!$F$3,BQ488,$BT$52)</f>
        <v>218506</v>
      </c>
    </row>
    <row r="489" spans="3:72">
      <c r="C489">
        <f t="shared" si="57"/>
        <v>436</v>
      </c>
      <c r="E489" s="30" t="s">
        <v>456</v>
      </c>
      <c r="F489" s="30" t="s">
        <v>4054</v>
      </c>
      <c r="G489">
        <f ca="1">+IF(BD489="OKOK",OFFSET(b!$F$3,C489,$G$52),NA())</f>
        <v>8</v>
      </c>
      <c r="AA489">
        <f t="shared" si="58"/>
        <v>436</v>
      </c>
      <c r="AB489" s="30" t="s">
        <v>456</v>
      </c>
      <c r="AC489" s="30" t="s">
        <v>4054</v>
      </c>
      <c r="AD489">
        <f ca="1">+IF(BD489="OKOK",OFFSET(b!$F$3,AA489,$AD$52),NA())</f>
        <v>448525</v>
      </c>
      <c r="AX489" t="s">
        <v>10</v>
      </c>
      <c r="AY489" t="s">
        <v>456</v>
      </c>
      <c r="AZ489" t="s">
        <v>4054</v>
      </c>
      <c r="BA489">
        <v>29953</v>
      </c>
      <c r="BB489" s="93" t="str">
        <f t="shared" si="54"/>
        <v>OK</v>
      </c>
      <c r="BC489" t="str">
        <f t="shared" si="55"/>
        <v>OK</v>
      </c>
      <c r="BD489" t="str">
        <f t="shared" si="56"/>
        <v>OKOK</v>
      </c>
      <c r="BH489">
        <f t="shared" si="59"/>
        <v>436</v>
      </c>
      <c r="BJ489" s="30" t="s">
        <v>456</v>
      </c>
      <c r="BK489" s="30" t="s">
        <v>4054</v>
      </c>
      <c r="BL489">
        <f ca="1">+OFFSET(b!$F$3,BH489,$BL$52)</f>
        <v>8</v>
      </c>
      <c r="BQ489">
        <f t="shared" si="60"/>
        <v>436</v>
      </c>
      <c r="BR489" s="30" t="s">
        <v>456</v>
      </c>
      <c r="BS489" s="30" t="s">
        <v>4054</v>
      </c>
      <c r="BT489">
        <f ca="1">+OFFSET(b!$F$3,BQ489,$BT$52)</f>
        <v>448525</v>
      </c>
    </row>
    <row r="490" spans="3:72">
      <c r="C490">
        <f t="shared" si="57"/>
        <v>437</v>
      </c>
      <c r="E490" s="30" t="s">
        <v>417</v>
      </c>
      <c r="F490" s="30" t="s">
        <v>4055</v>
      </c>
      <c r="G490">
        <f ca="1">+IF(BD490="OKOK",OFFSET(b!$F$3,C490,$G$52),NA())</f>
        <v>13</v>
      </c>
      <c r="AA490">
        <f t="shared" si="58"/>
        <v>437</v>
      </c>
      <c r="AB490" s="30" t="s">
        <v>417</v>
      </c>
      <c r="AC490" s="30" t="s">
        <v>4055</v>
      </c>
      <c r="AD490">
        <f ca="1">+IF(BD490="OKOK",OFFSET(b!$F$3,AA490,$AD$52),NA())</f>
        <v>2247058</v>
      </c>
      <c r="AX490" t="s">
        <v>10</v>
      </c>
      <c r="AY490" t="s">
        <v>417</v>
      </c>
      <c r="AZ490" t="s">
        <v>4055</v>
      </c>
      <c r="BA490">
        <v>109405</v>
      </c>
      <c r="BB490" s="93" t="str">
        <f t="shared" si="54"/>
        <v>OK</v>
      </c>
      <c r="BC490" t="str">
        <f t="shared" si="55"/>
        <v>OK</v>
      </c>
      <c r="BD490" t="str">
        <f t="shared" si="56"/>
        <v>OKOK</v>
      </c>
      <c r="BH490">
        <f t="shared" si="59"/>
        <v>437</v>
      </c>
      <c r="BJ490" s="30" t="s">
        <v>417</v>
      </c>
      <c r="BK490" s="30" t="s">
        <v>4055</v>
      </c>
      <c r="BL490">
        <f ca="1">+OFFSET(b!$F$3,BH490,$BL$52)</f>
        <v>13</v>
      </c>
      <c r="BQ490">
        <f t="shared" si="60"/>
        <v>437</v>
      </c>
      <c r="BR490" s="30" t="s">
        <v>417</v>
      </c>
      <c r="BS490" s="30" t="s">
        <v>4055</v>
      </c>
      <c r="BT490">
        <f ca="1">+OFFSET(b!$F$3,BQ490,$BT$52)</f>
        <v>2247058</v>
      </c>
    </row>
    <row r="491" spans="3:72">
      <c r="C491">
        <f t="shared" si="57"/>
        <v>438</v>
      </c>
      <c r="E491" s="30" t="s">
        <v>462</v>
      </c>
      <c r="F491" s="30" t="s">
        <v>3406</v>
      </c>
      <c r="G491">
        <f ca="1">+IF(BD491="OKOK",OFFSET(b!$F$3,C491,$G$52),NA())</f>
        <v>51</v>
      </c>
      <c r="AA491">
        <f t="shared" si="58"/>
        <v>438</v>
      </c>
      <c r="AB491" s="30" t="s">
        <v>462</v>
      </c>
      <c r="AC491" s="30" t="s">
        <v>3406</v>
      </c>
      <c r="AD491">
        <f ca="1">+IF(BD491="OKOK",OFFSET(b!$F$3,AA491,$AD$52),NA())</f>
        <v>2189676</v>
      </c>
      <c r="AX491" t="s">
        <v>10</v>
      </c>
      <c r="AY491" t="s">
        <v>462</v>
      </c>
      <c r="AZ491" t="s">
        <v>3406</v>
      </c>
      <c r="BA491">
        <v>94638</v>
      </c>
      <c r="BB491" s="93" t="str">
        <f t="shared" si="54"/>
        <v>OK</v>
      </c>
      <c r="BC491" t="str">
        <f t="shared" si="55"/>
        <v>OK</v>
      </c>
      <c r="BD491" t="str">
        <f t="shared" si="56"/>
        <v>OKOK</v>
      </c>
      <c r="BH491">
        <f t="shared" si="59"/>
        <v>438</v>
      </c>
      <c r="BJ491" s="30" t="s">
        <v>462</v>
      </c>
      <c r="BK491" s="30" t="s">
        <v>3406</v>
      </c>
      <c r="BL491">
        <f ca="1">+OFFSET(b!$F$3,BH491,$BL$52)</f>
        <v>51</v>
      </c>
      <c r="BQ491">
        <f t="shared" si="60"/>
        <v>438</v>
      </c>
      <c r="BR491" s="30" t="s">
        <v>462</v>
      </c>
      <c r="BS491" s="30" t="s">
        <v>3406</v>
      </c>
      <c r="BT491">
        <f ca="1">+OFFSET(b!$F$3,BQ491,$BT$52)</f>
        <v>2189676</v>
      </c>
    </row>
    <row r="492" spans="3:72">
      <c r="C492">
        <f t="shared" si="57"/>
        <v>439</v>
      </c>
      <c r="E492" s="30" t="s">
        <v>10</v>
      </c>
      <c r="F492" s="30" t="s">
        <v>2961</v>
      </c>
      <c r="G492">
        <f ca="1">+IF(BD492="OKOK",OFFSET(b!$F$3,C492,$G$52),NA())</f>
        <v>359</v>
      </c>
      <c r="AA492">
        <f t="shared" si="58"/>
        <v>439</v>
      </c>
      <c r="AB492" s="30" t="s">
        <v>10</v>
      </c>
      <c r="AC492" s="30" t="s">
        <v>2961</v>
      </c>
      <c r="AD492">
        <f ca="1">+IF(BD492="OKOK",OFFSET(b!$F$3,AA492,$AD$52),NA())</f>
        <v>39083575</v>
      </c>
      <c r="AX492" t="s">
        <v>10</v>
      </c>
      <c r="AY492" t="s">
        <v>10</v>
      </c>
      <c r="AZ492" t="s">
        <v>2961</v>
      </c>
      <c r="BA492">
        <v>0</v>
      </c>
      <c r="BB492" s="93" t="str">
        <f t="shared" si="54"/>
        <v>OK</v>
      </c>
      <c r="BC492" t="str">
        <f t="shared" si="55"/>
        <v>OK</v>
      </c>
      <c r="BD492" t="str">
        <f t="shared" si="56"/>
        <v>OKOK</v>
      </c>
      <c r="BH492">
        <f t="shared" si="59"/>
        <v>439</v>
      </c>
      <c r="BJ492" s="30" t="s">
        <v>10</v>
      </c>
      <c r="BK492" s="30" t="s">
        <v>2961</v>
      </c>
      <c r="BL492">
        <f ca="1">+OFFSET(b!$F$3,BH492,$BL$52)</f>
        <v>359</v>
      </c>
      <c r="BQ492">
        <f t="shared" si="60"/>
        <v>439</v>
      </c>
      <c r="BR492" s="30" t="s">
        <v>10</v>
      </c>
      <c r="BS492" s="30" t="s">
        <v>2961</v>
      </c>
      <c r="BT492">
        <f ca="1">+OFFSET(b!$F$3,BQ492,$BT$52)</f>
        <v>39083575</v>
      </c>
    </row>
    <row r="493" spans="3:72">
      <c r="C493">
        <f t="shared" si="57"/>
        <v>440</v>
      </c>
      <c r="E493" s="30" t="s">
        <v>11</v>
      </c>
      <c r="F493" s="30" t="s">
        <v>2968</v>
      </c>
      <c r="G493" t="e">
        <f ca="1">+IF(BD493="OKOK",OFFSET(b!$F$3,C493,$G$52),NA())</f>
        <v>#N/A</v>
      </c>
      <c r="AA493">
        <f t="shared" si="58"/>
        <v>440</v>
      </c>
      <c r="AB493" s="30" t="s">
        <v>11</v>
      </c>
      <c r="AC493" s="30" t="s">
        <v>2968</v>
      </c>
      <c r="AD493" t="e">
        <f ca="1">+IF(BD493="OKOK",OFFSET(b!$F$3,AA493,$AD$52),NA())</f>
        <v>#N/A</v>
      </c>
      <c r="AX493" t="s">
        <v>11</v>
      </c>
      <c r="AY493" t="s">
        <v>11</v>
      </c>
      <c r="AZ493" t="s">
        <v>2968</v>
      </c>
      <c r="BA493">
        <v>3042838</v>
      </c>
      <c r="BB493" s="93" t="str">
        <f t="shared" si="54"/>
        <v>NG</v>
      </c>
      <c r="BC493" t="str">
        <f t="shared" si="55"/>
        <v>OK</v>
      </c>
      <c r="BD493" t="str">
        <f t="shared" si="56"/>
        <v>NGOK</v>
      </c>
      <c r="BH493">
        <f t="shared" si="59"/>
        <v>440</v>
      </c>
      <c r="BJ493" s="30" t="s">
        <v>11</v>
      </c>
      <c r="BK493" s="30" t="s">
        <v>2968</v>
      </c>
      <c r="BL493">
        <f ca="1">+OFFSET(b!$F$3,BH493,$BL$52)</f>
        <v>943</v>
      </c>
      <c r="BQ493">
        <f t="shared" si="60"/>
        <v>440</v>
      </c>
      <c r="BR493" s="30" t="s">
        <v>11</v>
      </c>
      <c r="BS493" s="30" t="s">
        <v>2968</v>
      </c>
      <c r="BT493">
        <f ca="1">+OFFSET(b!$F$3,BQ493,$BT$52)</f>
        <v>60782764</v>
      </c>
    </row>
    <row r="494" spans="3:72">
      <c r="C494">
        <f t="shared" si="57"/>
        <v>441</v>
      </c>
      <c r="E494" s="30" t="s">
        <v>3027</v>
      </c>
      <c r="F494" s="30" t="s">
        <v>4056</v>
      </c>
      <c r="G494">
        <f ca="1">+IF(BD494="OKOK",OFFSET(b!$F$3,C494,$G$52),NA())</f>
        <v>22</v>
      </c>
      <c r="AA494">
        <f t="shared" si="58"/>
        <v>441</v>
      </c>
      <c r="AB494" s="30" t="s">
        <v>3027</v>
      </c>
      <c r="AC494" s="30" t="s">
        <v>4056</v>
      </c>
      <c r="AD494">
        <f ca="1">+IF(BD494="OKOK",OFFSET(b!$F$3,AA494,$AD$52),NA())</f>
        <v>961767</v>
      </c>
      <c r="AX494" t="s">
        <v>11</v>
      </c>
      <c r="AY494" t="s">
        <v>3027</v>
      </c>
      <c r="AZ494" t="s">
        <v>4056</v>
      </c>
      <c r="BA494">
        <v>46241</v>
      </c>
      <c r="BB494" s="93" t="str">
        <f t="shared" si="54"/>
        <v>OK</v>
      </c>
      <c r="BC494" t="str">
        <f t="shared" si="55"/>
        <v>OK</v>
      </c>
      <c r="BD494" t="str">
        <f t="shared" si="56"/>
        <v>OKOK</v>
      </c>
      <c r="BH494">
        <f t="shared" si="59"/>
        <v>441</v>
      </c>
      <c r="BJ494" s="30" t="s">
        <v>3027</v>
      </c>
      <c r="BK494" s="30" t="s">
        <v>4056</v>
      </c>
      <c r="BL494">
        <f ca="1">+OFFSET(b!$F$3,BH494,$BL$52)</f>
        <v>22</v>
      </c>
      <c r="BQ494">
        <f t="shared" si="60"/>
        <v>441</v>
      </c>
      <c r="BR494" s="30" t="s">
        <v>3027</v>
      </c>
      <c r="BS494" s="30" t="s">
        <v>4056</v>
      </c>
      <c r="BT494">
        <f ca="1">+OFFSET(b!$F$3,BQ494,$BT$52)</f>
        <v>961767</v>
      </c>
    </row>
    <row r="495" spans="3:72">
      <c r="C495">
        <f t="shared" si="57"/>
        <v>442</v>
      </c>
      <c r="E495" s="30" t="s">
        <v>473</v>
      </c>
      <c r="F495" s="30" t="s">
        <v>4057</v>
      </c>
      <c r="G495">
        <f ca="1">+IF(BD495="OKOK",OFFSET(b!$F$3,C495,$G$52),NA())</f>
        <v>44</v>
      </c>
      <c r="AA495">
        <f t="shared" si="58"/>
        <v>442</v>
      </c>
      <c r="AB495" s="30" t="s">
        <v>473</v>
      </c>
      <c r="AC495" s="30" t="s">
        <v>4057</v>
      </c>
      <c r="AD495">
        <f ca="1">+IF(BD495="OKOK",OFFSET(b!$F$3,AA495,$AD$52),NA())</f>
        <v>907280</v>
      </c>
      <c r="AX495" t="s">
        <v>11</v>
      </c>
      <c r="AY495" t="s">
        <v>473</v>
      </c>
      <c r="AZ495" t="s">
        <v>4057</v>
      </c>
      <c r="BA495">
        <v>45277</v>
      </c>
      <c r="BB495" s="93" t="str">
        <f t="shared" si="54"/>
        <v>OK</v>
      </c>
      <c r="BC495" t="str">
        <f t="shared" si="55"/>
        <v>OK</v>
      </c>
      <c r="BD495" t="str">
        <f t="shared" si="56"/>
        <v>OKOK</v>
      </c>
      <c r="BH495">
        <f t="shared" si="59"/>
        <v>442</v>
      </c>
      <c r="BJ495" s="30" t="s">
        <v>473</v>
      </c>
      <c r="BK495" s="30" t="s">
        <v>4057</v>
      </c>
      <c r="BL495">
        <f ca="1">+OFFSET(b!$F$3,BH495,$BL$52)</f>
        <v>44</v>
      </c>
      <c r="BQ495">
        <f t="shared" si="60"/>
        <v>442</v>
      </c>
      <c r="BR495" s="30" t="s">
        <v>473</v>
      </c>
      <c r="BS495" s="30" t="s">
        <v>4057</v>
      </c>
      <c r="BT495">
        <f ca="1">+OFFSET(b!$F$3,BQ495,$BT$52)</f>
        <v>907280</v>
      </c>
    </row>
    <row r="496" spans="3:72">
      <c r="C496">
        <f t="shared" si="57"/>
        <v>443</v>
      </c>
      <c r="E496" s="30" t="s">
        <v>465</v>
      </c>
      <c r="F496" s="30" t="s">
        <v>3594</v>
      </c>
      <c r="G496">
        <f ca="1">+IF(BD496="OKOK",OFFSET(b!$F$3,C496,$G$52),NA())</f>
        <v>21</v>
      </c>
      <c r="AA496">
        <f t="shared" si="58"/>
        <v>443</v>
      </c>
      <c r="AB496" s="30" t="s">
        <v>465</v>
      </c>
      <c r="AC496" s="30" t="s">
        <v>3594</v>
      </c>
      <c r="AD496">
        <f ca="1">+IF(BD496="OKOK",OFFSET(b!$F$3,AA496,$AD$52),NA())</f>
        <v>1164233</v>
      </c>
      <c r="AX496" t="s">
        <v>11</v>
      </c>
      <c r="AY496" t="s">
        <v>465</v>
      </c>
      <c r="AZ496" t="s">
        <v>3594</v>
      </c>
      <c r="BA496">
        <v>78902</v>
      </c>
      <c r="BB496" s="93" t="str">
        <f t="shared" si="54"/>
        <v>OK</v>
      </c>
      <c r="BC496" t="str">
        <f t="shared" si="55"/>
        <v>OK</v>
      </c>
      <c r="BD496" t="str">
        <f t="shared" si="56"/>
        <v>OKOK</v>
      </c>
      <c r="BH496">
        <f t="shared" si="59"/>
        <v>443</v>
      </c>
      <c r="BJ496" s="30" t="s">
        <v>465</v>
      </c>
      <c r="BK496" s="30" t="s">
        <v>3594</v>
      </c>
      <c r="BL496">
        <f ca="1">+OFFSET(b!$F$3,BH496,$BL$52)</f>
        <v>21</v>
      </c>
      <c r="BQ496">
        <f t="shared" si="60"/>
        <v>443</v>
      </c>
      <c r="BR496" s="30" t="s">
        <v>465</v>
      </c>
      <c r="BS496" s="30" t="s">
        <v>3594</v>
      </c>
      <c r="BT496">
        <f ca="1">+OFFSET(b!$F$3,BQ496,$BT$52)</f>
        <v>1164233</v>
      </c>
    </row>
    <row r="497" spans="3:72">
      <c r="C497">
        <f t="shared" si="57"/>
        <v>444</v>
      </c>
      <c r="E497" s="30" t="s">
        <v>470</v>
      </c>
      <c r="F497" s="30" t="s">
        <v>3599</v>
      </c>
      <c r="G497">
        <f ca="1">+IF(BD497="OKOK",OFFSET(b!$F$3,C497,$G$52),NA())</f>
        <v>32</v>
      </c>
      <c r="AA497">
        <f t="shared" si="58"/>
        <v>444</v>
      </c>
      <c r="AB497" s="30" t="s">
        <v>470</v>
      </c>
      <c r="AC497" s="30" t="s">
        <v>3599</v>
      </c>
      <c r="AD497">
        <f ca="1">+IF(BD497="OKOK",OFFSET(b!$F$3,AA497,$AD$52),NA())</f>
        <v>1700987</v>
      </c>
      <c r="AX497" t="s">
        <v>11</v>
      </c>
      <c r="AY497" t="s">
        <v>470</v>
      </c>
      <c r="AZ497" t="s">
        <v>3599</v>
      </c>
      <c r="BA497">
        <v>110308</v>
      </c>
      <c r="BB497" s="93" t="str">
        <f t="shared" si="54"/>
        <v>OK</v>
      </c>
      <c r="BC497" t="str">
        <f t="shared" si="55"/>
        <v>OK</v>
      </c>
      <c r="BD497" t="str">
        <f t="shared" si="56"/>
        <v>OKOK</v>
      </c>
      <c r="BH497">
        <f t="shared" si="59"/>
        <v>444</v>
      </c>
      <c r="BJ497" s="30" t="s">
        <v>470</v>
      </c>
      <c r="BK497" s="30" t="s">
        <v>3599</v>
      </c>
      <c r="BL497">
        <f ca="1">+OFFSET(b!$F$3,BH497,$BL$52)</f>
        <v>32</v>
      </c>
      <c r="BQ497">
        <f t="shared" si="60"/>
        <v>444</v>
      </c>
      <c r="BR497" s="30" t="s">
        <v>470</v>
      </c>
      <c r="BS497" s="30" t="s">
        <v>3599</v>
      </c>
      <c r="BT497">
        <f ca="1">+OFFSET(b!$F$3,BQ497,$BT$52)</f>
        <v>1700987</v>
      </c>
    </row>
    <row r="498" spans="3:72">
      <c r="C498">
        <f t="shared" si="57"/>
        <v>445</v>
      </c>
      <c r="E498" s="30" t="s">
        <v>466</v>
      </c>
      <c r="F498" s="30" t="s">
        <v>3595</v>
      </c>
      <c r="G498">
        <f ca="1">+IF(BD498="OKOK",OFFSET(b!$F$3,C498,$G$52),NA())</f>
        <v>28</v>
      </c>
      <c r="AA498">
        <f t="shared" si="58"/>
        <v>445</v>
      </c>
      <c r="AB498" s="30" t="s">
        <v>466</v>
      </c>
      <c r="AC498" s="30" t="s">
        <v>3595</v>
      </c>
      <c r="AD498">
        <f ca="1">+IF(BD498="OKOK",OFFSET(b!$F$3,AA498,$AD$52),NA())</f>
        <v>2757204</v>
      </c>
      <c r="AX498" t="s">
        <v>11</v>
      </c>
      <c r="AY498" t="s">
        <v>466</v>
      </c>
      <c r="AZ498" t="s">
        <v>3595</v>
      </c>
      <c r="BA498">
        <v>150256</v>
      </c>
      <c r="BB498" s="93" t="str">
        <f t="shared" si="54"/>
        <v>OK</v>
      </c>
      <c r="BC498" t="str">
        <f t="shared" si="55"/>
        <v>OK</v>
      </c>
      <c r="BD498" t="str">
        <f t="shared" si="56"/>
        <v>OKOK</v>
      </c>
      <c r="BH498">
        <f t="shared" si="59"/>
        <v>445</v>
      </c>
      <c r="BJ498" s="30" t="s">
        <v>466</v>
      </c>
      <c r="BK498" s="30" t="s">
        <v>3595</v>
      </c>
      <c r="BL498">
        <f ca="1">+OFFSET(b!$F$3,BH498,$BL$52)</f>
        <v>28</v>
      </c>
      <c r="BQ498">
        <f t="shared" si="60"/>
        <v>445</v>
      </c>
      <c r="BR498" s="30" t="s">
        <v>466</v>
      </c>
      <c r="BS498" s="30" t="s">
        <v>3595</v>
      </c>
      <c r="BT498">
        <f ca="1">+OFFSET(b!$F$3,BQ498,$BT$52)</f>
        <v>2757204</v>
      </c>
    </row>
    <row r="499" spans="3:72">
      <c r="C499">
        <f t="shared" si="57"/>
        <v>446</v>
      </c>
      <c r="E499" s="30" t="s">
        <v>471</v>
      </c>
      <c r="F499" s="30" t="s">
        <v>3596</v>
      </c>
      <c r="G499" t="e">
        <f ca="1">+IF(BD499="OKOK",OFFSET(b!$F$3,C499,$G$52),NA())</f>
        <v>#N/A</v>
      </c>
      <c r="AA499">
        <f t="shared" si="58"/>
        <v>446</v>
      </c>
      <c r="AB499" s="30" t="s">
        <v>471</v>
      </c>
      <c r="AC499" s="30" t="s">
        <v>3596</v>
      </c>
      <c r="AD499" t="e">
        <f ca="1">+IF(BD499="OKOK",OFFSET(b!$F$3,AA499,$AD$52),NA())</f>
        <v>#N/A</v>
      </c>
      <c r="AX499" t="s">
        <v>11</v>
      </c>
      <c r="AY499" t="s">
        <v>471</v>
      </c>
      <c r="AZ499" t="s">
        <v>3596</v>
      </c>
      <c r="BA499">
        <v>402861</v>
      </c>
      <c r="BB499" s="93" t="str">
        <f t="shared" si="54"/>
        <v>NG</v>
      </c>
      <c r="BC499" t="str">
        <f t="shared" si="55"/>
        <v>OK</v>
      </c>
      <c r="BD499" t="str">
        <f t="shared" si="56"/>
        <v>NGOK</v>
      </c>
      <c r="BH499">
        <f t="shared" si="59"/>
        <v>446</v>
      </c>
      <c r="BJ499" s="30" t="s">
        <v>471</v>
      </c>
      <c r="BK499" s="30" t="s">
        <v>3596</v>
      </c>
      <c r="BL499">
        <f ca="1">+OFFSET(b!$F$3,BH499,$BL$52)</f>
        <v>80</v>
      </c>
      <c r="BQ499">
        <f t="shared" si="60"/>
        <v>446</v>
      </c>
      <c r="BR499" s="30" t="s">
        <v>471</v>
      </c>
      <c r="BS499" s="30" t="s">
        <v>3596</v>
      </c>
      <c r="BT499">
        <f ca="1">+OFFSET(b!$F$3,BQ499,$BT$52)</f>
        <v>7133704</v>
      </c>
    </row>
    <row r="500" spans="3:72">
      <c r="C500">
        <f t="shared" si="57"/>
        <v>447</v>
      </c>
      <c r="E500" s="30" t="s">
        <v>474</v>
      </c>
      <c r="F500" s="30" t="s">
        <v>3597</v>
      </c>
      <c r="G500">
        <f ca="1">+IF(BD500="OKOK",OFFSET(b!$F$3,C500,$G$52),NA())</f>
        <v>21</v>
      </c>
      <c r="AA500">
        <f t="shared" si="58"/>
        <v>447</v>
      </c>
      <c r="AB500" s="30" t="s">
        <v>474</v>
      </c>
      <c r="AC500" s="30" t="s">
        <v>3597</v>
      </c>
      <c r="AD500">
        <f ca="1">+IF(BD500="OKOK",OFFSET(b!$F$3,AA500,$AD$52),NA())</f>
        <v>2935215</v>
      </c>
      <c r="AX500" t="s">
        <v>11</v>
      </c>
      <c r="AY500" t="s">
        <v>474</v>
      </c>
      <c r="AZ500" t="s">
        <v>3597</v>
      </c>
      <c r="BA500">
        <v>189943</v>
      </c>
      <c r="BB500" s="93" t="str">
        <f t="shared" si="54"/>
        <v>OK</v>
      </c>
      <c r="BC500" t="str">
        <f t="shared" si="55"/>
        <v>OK</v>
      </c>
      <c r="BD500" t="str">
        <f t="shared" si="56"/>
        <v>OKOK</v>
      </c>
      <c r="BH500">
        <f t="shared" si="59"/>
        <v>447</v>
      </c>
      <c r="BJ500" s="30" t="s">
        <v>474</v>
      </c>
      <c r="BK500" s="30" t="s">
        <v>3597</v>
      </c>
      <c r="BL500">
        <f ca="1">+OFFSET(b!$F$3,BH500,$BL$52)</f>
        <v>21</v>
      </c>
      <c r="BQ500">
        <f t="shared" si="60"/>
        <v>447</v>
      </c>
      <c r="BR500" s="30" t="s">
        <v>474</v>
      </c>
      <c r="BS500" s="30" t="s">
        <v>3597</v>
      </c>
      <c r="BT500">
        <f ca="1">+OFFSET(b!$F$3,BQ500,$BT$52)</f>
        <v>2935215</v>
      </c>
    </row>
    <row r="501" spans="3:72">
      <c r="C501">
        <f t="shared" si="57"/>
        <v>448</v>
      </c>
      <c r="E501" s="30" t="s">
        <v>475</v>
      </c>
      <c r="F501" s="30" t="s">
        <v>3600</v>
      </c>
      <c r="G501">
        <f ca="1">+IF(BD501="OKOK",OFFSET(b!$F$3,C501,$G$52),NA())</f>
        <v>40</v>
      </c>
      <c r="AA501">
        <f t="shared" si="58"/>
        <v>448</v>
      </c>
      <c r="AB501" s="30" t="s">
        <v>475</v>
      </c>
      <c r="AC501" s="30" t="s">
        <v>3600</v>
      </c>
      <c r="AD501">
        <f ca="1">+IF(BD501="OKOK",OFFSET(b!$F$3,AA501,$AD$52),NA())</f>
        <v>2969150</v>
      </c>
      <c r="AX501" t="s">
        <v>11</v>
      </c>
      <c r="AY501" t="s">
        <v>475</v>
      </c>
      <c r="AZ501" t="s">
        <v>3600</v>
      </c>
      <c r="BA501">
        <v>195380</v>
      </c>
      <c r="BB501" s="93" t="str">
        <f t="shared" si="54"/>
        <v>OK</v>
      </c>
      <c r="BC501" t="str">
        <f t="shared" si="55"/>
        <v>OK</v>
      </c>
      <c r="BD501" t="str">
        <f t="shared" si="56"/>
        <v>OKOK</v>
      </c>
      <c r="BH501">
        <f t="shared" si="59"/>
        <v>448</v>
      </c>
      <c r="BJ501" s="30" t="s">
        <v>475</v>
      </c>
      <c r="BK501" s="30" t="s">
        <v>3600</v>
      </c>
      <c r="BL501">
        <f ca="1">+OFFSET(b!$F$3,BH501,$BL$52)</f>
        <v>40</v>
      </c>
      <c r="BQ501">
        <f t="shared" si="60"/>
        <v>448</v>
      </c>
      <c r="BR501" s="30" t="s">
        <v>475</v>
      </c>
      <c r="BS501" s="30" t="s">
        <v>3600</v>
      </c>
      <c r="BT501">
        <f ca="1">+OFFSET(b!$F$3,BQ501,$BT$52)</f>
        <v>2969150</v>
      </c>
    </row>
    <row r="502" spans="3:72">
      <c r="C502">
        <f t="shared" si="57"/>
        <v>449</v>
      </c>
      <c r="E502" s="30" t="s">
        <v>476</v>
      </c>
      <c r="F502" s="30" t="s">
        <v>3598</v>
      </c>
      <c r="G502">
        <f ca="1">+IF(BD502="OKOK",OFFSET(b!$F$3,C502,$G$52),NA())</f>
        <v>19</v>
      </c>
      <c r="AA502">
        <f t="shared" si="58"/>
        <v>449</v>
      </c>
      <c r="AB502" s="30" t="s">
        <v>476</v>
      </c>
      <c r="AC502" s="30" t="s">
        <v>3598</v>
      </c>
      <c r="AD502">
        <f ca="1">+IF(BD502="OKOK",OFFSET(b!$F$3,AA502,$AD$52),NA())</f>
        <v>1997405</v>
      </c>
      <c r="AX502" t="s">
        <v>11</v>
      </c>
      <c r="AY502" t="s">
        <v>476</v>
      </c>
      <c r="AZ502" t="s">
        <v>3598</v>
      </c>
      <c r="BA502">
        <v>123526</v>
      </c>
      <c r="BB502" s="93" t="str">
        <f t="shared" si="54"/>
        <v>OK</v>
      </c>
      <c r="BC502" t="str">
        <f t="shared" si="55"/>
        <v>OK</v>
      </c>
      <c r="BD502" t="str">
        <f t="shared" si="56"/>
        <v>OKOK</v>
      </c>
      <c r="BH502">
        <f t="shared" si="59"/>
        <v>449</v>
      </c>
      <c r="BJ502" s="30" t="s">
        <v>476</v>
      </c>
      <c r="BK502" s="30" t="s">
        <v>3598</v>
      </c>
      <c r="BL502">
        <f ca="1">+OFFSET(b!$F$3,BH502,$BL$52)</f>
        <v>19</v>
      </c>
      <c r="BQ502">
        <f t="shared" si="60"/>
        <v>449</v>
      </c>
      <c r="BR502" s="30" t="s">
        <v>476</v>
      </c>
      <c r="BS502" s="30" t="s">
        <v>3598</v>
      </c>
      <c r="BT502">
        <f ca="1">+OFFSET(b!$F$3,BQ502,$BT$52)</f>
        <v>1997405</v>
      </c>
    </row>
    <row r="503" spans="3:72">
      <c r="C503">
        <f t="shared" si="57"/>
        <v>450</v>
      </c>
      <c r="E503" s="30" t="s">
        <v>464</v>
      </c>
      <c r="F503" s="30" t="s">
        <v>3396</v>
      </c>
      <c r="G503">
        <f ca="1">+IF(BD503="OKOK",OFFSET(b!$F$3,C503,$G$52),NA())</f>
        <v>38</v>
      </c>
      <c r="AA503">
        <f t="shared" si="58"/>
        <v>450</v>
      </c>
      <c r="AB503" s="30" t="s">
        <v>464</v>
      </c>
      <c r="AC503" s="30" t="s">
        <v>3396</v>
      </c>
      <c r="AD503">
        <f ca="1">+IF(BD503="OKOK",OFFSET(b!$F$3,AA503,$AD$52),NA())</f>
        <v>3313630</v>
      </c>
      <c r="AX503" t="s">
        <v>11</v>
      </c>
      <c r="AY503" t="s">
        <v>464</v>
      </c>
      <c r="AZ503" t="s">
        <v>3396</v>
      </c>
      <c r="BA503">
        <v>134807</v>
      </c>
      <c r="BB503" s="93" t="str">
        <f t="shared" si="54"/>
        <v>OK</v>
      </c>
      <c r="BC503" t="str">
        <f t="shared" si="55"/>
        <v>OK</v>
      </c>
      <c r="BD503" t="str">
        <f t="shared" si="56"/>
        <v>OKOK</v>
      </c>
      <c r="BH503">
        <f t="shared" si="59"/>
        <v>450</v>
      </c>
      <c r="BJ503" s="30" t="s">
        <v>464</v>
      </c>
      <c r="BK503" s="30" t="s">
        <v>3396</v>
      </c>
      <c r="BL503">
        <f ca="1">+OFFSET(b!$F$3,BH503,$BL$52)</f>
        <v>38</v>
      </c>
      <c r="BQ503">
        <f t="shared" si="60"/>
        <v>450</v>
      </c>
      <c r="BR503" s="30" t="s">
        <v>464</v>
      </c>
      <c r="BS503" s="30" t="s">
        <v>3396</v>
      </c>
      <c r="BT503">
        <f ca="1">+OFFSET(b!$F$3,BQ503,$BT$52)</f>
        <v>3313630</v>
      </c>
    </row>
    <row r="504" spans="3:72">
      <c r="C504">
        <f t="shared" si="57"/>
        <v>451</v>
      </c>
      <c r="E504" s="30" t="s">
        <v>478</v>
      </c>
      <c r="F504" s="30" t="s">
        <v>3397</v>
      </c>
      <c r="G504">
        <f ca="1">+IF(BD504="OKOK",OFFSET(b!$F$3,C504,$G$52),NA())</f>
        <v>30</v>
      </c>
      <c r="AA504">
        <f t="shared" si="58"/>
        <v>451</v>
      </c>
      <c r="AB504" s="30" t="s">
        <v>478</v>
      </c>
      <c r="AC504" s="30" t="s">
        <v>3397</v>
      </c>
      <c r="AD504">
        <f ca="1">+IF(BD504="OKOK",OFFSET(b!$F$3,AA504,$AD$52),NA())</f>
        <v>2116340</v>
      </c>
      <c r="AX504" t="s">
        <v>11</v>
      </c>
      <c r="AY504" t="s">
        <v>478</v>
      </c>
      <c r="AZ504" t="s">
        <v>3397</v>
      </c>
      <c r="BA504">
        <v>81638</v>
      </c>
      <c r="BB504" s="93" t="str">
        <f t="shared" ref="BB504:BB567" si="61">+IF($H$4="人未満",IF(AND(BA504&gt;=$E$4,BA504&lt;$G$4),"OK","NG"),IF(BA504&gt;=$E$4,"OK","NG"))</f>
        <v>OK</v>
      </c>
      <c r="BC504" t="str">
        <f t="shared" ref="BC504:BC567" si="62">+IF($J$4="あり",IF($C$3=AX504,"OK","NG"),"OK")</f>
        <v>OK</v>
      </c>
      <c r="BD504" t="str">
        <f t="shared" ref="BD504:BD567" si="63">+BB504&amp;BC504</f>
        <v>OKOK</v>
      </c>
      <c r="BH504">
        <f t="shared" si="59"/>
        <v>451</v>
      </c>
      <c r="BJ504" s="30" t="s">
        <v>478</v>
      </c>
      <c r="BK504" s="30" t="s">
        <v>3397</v>
      </c>
      <c r="BL504">
        <f ca="1">+OFFSET(b!$F$3,BH504,$BL$52)</f>
        <v>30</v>
      </c>
      <c r="BQ504">
        <f t="shared" si="60"/>
        <v>451</v>
      </c>
      <c r="BR504" s="30" t="s">
        <v>478</v>
      </c>
      <c r="BS504" s="30" t="s">
        <v>3397</v>
      </c>
      <c r="BT504">
        <f ca="1">+OFFSET(b!$F$3,BQ504,$BT$52)</f>
        <v>2116340</v>
      </c>
    </row>
    <row r="505" spans="3:72">
      <c r="C505">
        <f t="shared" ref="C505:C568" si="64">+C504+1</f>
        <v>452</v>
      </c>
      <c r="E505" s="30" t="s">
        <v>479</v>
      </c>
      <c r="F505" s="30" t="s">
        <v>3398</v>
      </c>
      <c r="G505">
        <f ca="1">+IF(BD505="OKOK",OFFSET(b!$F$3,C505,$G$52),NA())</f>
        <v>23</v>
      </c>
      <c r="AA505">
        <f t="shared" ref="AA505:AA568" si="65">+AA504+1</f>
        <v>452</v>
      </c>
      <c r="AB505" s="30" t="s">
        <v>479</v>
      </c>
      <c r="AC505" s="30" t="s">
        <v>3398</v>
      </c>
      <c r="AD505">
        <f ca="1">+IF(BD505="OKOK",OFFSET(b!$F$3,AA505,$AD$52),NA())</f>
        <v>1279745</v>
      </c>
      <c r="AX505" t="s">
        <v>11</v>
      </c>
      <c r="AY505" t="s">
        <v>479</v>
      </c>
      <c r="AZ505" t="s">
        <v>3398</v>
      </c>
      <c r="BA505">
        <v>41995</v>
      </c>
      <c r="BB505" s="93" t="str">
        <f t="shared" si="61"/>
        <v>OK</v>
      </c>
      <c r="BC505" t="str">
        <f t="shared" si="62"/>
        <v>OK</v>
      </c>
      <c r="BD505" t="str">
        <f t="shared" si="63"/>
        <v>OKOK</v>
      </c>
      <c r="BH505">
        <f t="shared" ref="BH505:BH568" si="66">+BH504+1</f>
        <v>452</v>
      </c>
      <c r="BJ505" s="30" t="s">
        <v>479</v>
      </c>
      <c r="BK505" s="30" t="s">
        <v>3398</v>
      </c>
      <c r="BL505">
        <f ca="1">+OFFSET(b!$F$3,BH505,$BL$52)</f>
        <v>23</v>
      </c>
      <c r="BQ505">
        <f t="shared" ref="BQ505:BQ568" si="67">+BQ504+1</f>
        <v>452</v>
      </c>
      <c r="BR505" s="30" t="s">
        <v>479</v>
      </c>
      <c r="BS505" s="30" t="s">
        <v>3398</v>
      </c>
      <c r="BT505">
        <f ca="1">+OFFSET(b!$F$3,BQ505,$BT$52)</f>
        <v>1279745</v>
      </c>
    </row>
    <row r="506" spans="3:72">
      <c r="C506">
        <f t="shared" si="64"/>
        <v>453</v>
      </c>
      <c r="E506" s="30" t="s">
        <v>3028</v>
      </c>
      <c r="F506" s="30" t="s">
        <v>3602</v>
      </c>
      <c r="G506">
        <f ca="1">+IF(BD506="OKOK",OFFSET(b!$F$3,C506,$G$52),NA())</f>
        <v>20</v>
      </c>
      <c r="AA506">
        <f t="shared" si="65"/>
        <v>453</v>
      </c>
      <c r="AB506" s="30" t="s">
        <v>3028</v>
      </c>
      <c r="AC506" s="30" t="s">
        <v>3602</v>
      </c>
      <c r="AD506">
        <f ca="1">+IF(BD506="OKOK",OFFSET(b!$F$3,AA506,$AD$52),NA())</f>
        <v>1403032</v>
      </c>
      <c r="AX506" t="s">
        <v>11</v>
      </c>
      <c r="AY506" t="s">
        <v>3028</v>
      </c>
      <c r="AZ506" t="s">
        <v>3602</v>
      </c>
      <c r="BA506">
        <v>61516</v>
      </c>
      <c r="BB506" s="93" t="str">
        <f t="shared" si="61"/>
        <v>OK</v>
      </c>
      <c r="BC506" t="str">
        <f t="shared" si="62"/>
        <v>OK</v>
      </c>
      <c r="BD506" t="str">
        <f t="shared" si="63"/>
        <v>OKOK</v>
      </c>
      <c r="BH506">
        <f t="shared" si="66"/>
        <v>453</v>
      </c>
      <c r="BJ506" s="30" t="s">
        <v>3028</v>
      </c>
      <c r="BK506" s="30" t="s">
        <v>3602</v>
      </c>
      <c r="BL506">
        <f ca="1">+OFFSET(b!$F$3,BH506,$BL$52)</f>
        <v>20</v>
      </c>
      <c r="BQ506">
        <f t="shared" si="67"/>
        <v>453</v>
      </c>
      <c r="BR506" s="30" t="s">
        <v>3028</v>
      </c>
      <c r="BS506" s="30" t="s">
        <v>3602</v>
      </c>
      <c r="BT506">
        <f ca="1">+OFFSET(b!$F$3,BQ506,$BT$52)</f>
        <v>1403032</v>
      </c>
    </row>
    <row r="507" spans="3:72">
      <c r="C507">
        <f t="shared" si="64"/>
        <v>454</v>
      </c>
      <c r="E507" s="30" t="s">
        <v>467</v>
      </c>
      <c r="F507" s="30" t="s">
        <v>4058</v>
      </c>
      <c r="G507">
        <f ca="1">+IF(BD507="OKOK",OFFSET(b!$F$3,C507,$G$52),NA())</f>
        <v>18</v>
      </c>
      <c r="AA507">
        <f t="shared" si="65"/>
        <v>454</v>
      </c>
      <c r="AB507" s="30" t="s">
        <v>467</v>
      </c>
      <c r="AC507" s="30" t="s">
        <v>4058</v>
      </c>
      <c r="AD507">
        <f ca="1">+IF(BD507="OKOK",OFFSET(b!$F$3,AA507,$AD$52),NA())</f>
        <v>1562754</v>
      </c>
      <c r="AX507" t="s">
        <v>11</v>
      </c>
      <c r="AY507" t="s">
        <v>467</v>
      </c>
      <c r="AZ507" t="s">
        <v>4058</v>
      </c>
      <c r="BA507">
        <v>74082</v>
      </c>
      <c r="BB507" s="93" t="str">
        <f t="shared" si="61"/>
        <v>OK</v>
      </c>
      <c r="BC507" t="str">
        <f t="shared" si="62"/>
        <v>OK</v>
      </c>
      <c r="BD507" t="str">
        <f t="shared" si="63"/>
        <v>OKOK</v>
      </c>
      <c r="BH507">
        <f t="shared" si="66"/>
        <v>454</v>
      </c>
      <c r="BJ507" s="30" t="s">
        <v>467</v>
      </c>
      <c r="BK507" s="30" t="s">
        <v>4058</v>
      </c>
      <c r="BL507">
        <f ca="1">+OFFSET(b!$F$3,BH507,$BL$52)</f>
        <v>18</v>
      </c>
      <c r="BQ507">
        <f t="shared" si="67"/>
        <v>454</v>
      </c>
      <c r="BR507" s="30" t="s">
        <v>467</v>
      </c>
      <c r="BS507" s="30" t="s">
        <v>4058</v>
      </c>
      <c r="BT507">
        <f ca="1">+OFFSET(b!$F$3,BQ507,$BT$52)</f>
        <v>1562754</v>
      </c>
    </row>
    <row r="508" spans="3:72">
      <c r="C508">
        <f t="shared" si="64"/>
        <v>455</v>
      </c>
      <c r="E508" s="30" t="s">
        <v>468</v>
      </c>
      <c r="F508" s="30" t="s">
        <v>4059</v>
      </c>
      <c r="G508">
        <f ca="1">+IF(BD508="OKOK",OFFSET(b!$F$3,C508,$G$52),NA())</f>
        <v>34</v>
      </c>
      <c r="AA508">
        <f t="shared" si="65"/>
        <v>455</v>
      </c>
      <c r="AB508" s="30" t="s">
        <v>468</v>
      </c>
      <c r="AC508" s="30" t="s">
        <v>4059</v>
      </c>
      <c r="AD508">
        <f ca="1">+IF(BD508="OKOK",OFFSET(b!$F$3,AA508,$AD$52),NA())</f>
        <v>3226551</v>
      </c>
      <c r="AX508" t="s">
        <v>11</v>
      </c>
      <c r="AY508" t="s">
        <v>468</v>
      </c>
      <c r="AZ508" t="s">
        <v>4059</v>
      </c>
      <c r="BA508">
        <v>166017</v>
      </c>
      <c r="BB508" s="93" t="str">
        <f t="shared" si="61"/>
        <v>OK</v>
      </c>
      <c r="BC508" t="str">
        <f t="shared" si="62"/>
        <v>OK</v>
      </c>
      <c r="BD508" t="str">
        <f t="shared" si="63"/>
        <v>OKOK</v>
      </c>
      <c r="BH508">
        <f t="shared" si="66"/>
        <v>455</v>
      </c>
      <c r="BJ508" s="30" t="s">
        <v>468</v>
      </c>
      <c r="BK508" s="30" t="s">
        <v>4059</v>
      </c>
      <c r="BL508">
        <f ca="1">+OFFSET(b!$F$3,BH508,$BL$52)</f>
        <v>34</v>
      </c>
      <c r="BQ508">
        <f t="shared" si="67"/>
        <v>455</v>
      </c>
      <c r="BR508" s="30" t="s">
        <v>468</v>
      </c>
      <c r="BS508" s="30" t="s">
        <v>4059</v>
      </c>
      <c r="BT508">
        <f ca="1">+OFFSET(b!$F$3,BQ508,$BT$52)</f>
        <v>3226551</v>
      </c>
    </row>
    <row r="509" spans="3:72">
      <c r="C509">
        <f t="shared" si="64"/>
        <v>456</v>
      </c>
      <c r="E509" s="30" t="s">
        <v>480</v>
      </c>
      <c r="F509" s="30" t="s">
        <v>4060</v>
      </c>
      <c r="G509">
        <f ca="1">+IF(BD509="OKOK",OFFSET(b!$F$3,C509,$G$52),NA())</f>
        <v>23</v>
      </c>
      <c r="AA509">
        <f t="shared" si="65"/>
        <v>456</v>
      </c>
      <c r="AB509" s="30" t="s">
        <v>480</v>
      </c>
      <c r="AC509" s="30" t="s">
        <v>4060</v>
      </c>
      <c r="AD509">
        <f ca="1">+IF(BD509="OKOK",OFFSET(b!$F$3,AA509,$AD$52),NA())</f>
        <v>1275549</v>
      </c>
      <c r="AX509" t="s">
        <v>11</v>
      </c>
      <c r="AY509" t="s">
        <v>480</v>
      </c>
      <c r="AZ509" t="s">
        <v>4060</v>
      </c>
      <c r="BA509">
        <v>93372</v>
      </c>
      <c r="BB509" s="93" t="str">
        <f t="shared" si="61"/>
        <v>OK</v>
      </c>
      <c r="BC509" t="str">
        <f t="shared" si="62"/>
        <v>OK</v>
      </c>
      <c r="BD509" t="str">
        <f t="shared" si="63"/>
        <v>OKOK</v>
      </c>
      <c r="BH509">
        <f t="shared" si="66"/>
        <v>456</v>
      </c>
      <c r="BJ509" s="30" t="s">
        <v>480</v>
      </c>
      <c r="BK509" s="30" t="s">
        <v>4060</v>
      </c>
      <c r="BL509">
        <f ca="1">+OFFSET(b!$F$3,BH509,$BL$52)</f>
        <v>23</v>
      </c>
      <c r="BQ509">
        <f t="shared" si="67"/>
        <v>456</v>
      </c>
      <c r="BR509" s="30" t="s">
        <v>480</v>
      </c>
      <c r="BS509" s="30" t="s">
        <v>4060</v>
      </c>
      <c r="BT509">
        <f ca="1">+OFFSET(b!$F$3,BQ509,$BT$52)</f>
        <v>1275549</v>
      </c>
    </row>
    <row r="510" spans="3:72">
      <c r="C510">
        <f t="shared" si="64"/>
        <v>457</v>
      </c>
      <c r="E510" s="30" t="s">
        <v>488</v>
      </c>
      <c r="F510" s="30" t="s">
        <v>4061</v>
      </c>
      <c r="G510">
        <f ca="1">+IF(BD510="OKOK",OFFSET(b!$F$3,C510,$G$52),NA())</f>
        <v>7</v>
      </c>
      <c r="AA510">
        <f t="shared" si="65"/>
        <v>457</v>
      </c>
      <c r="AB510" s="30" t="s">
        <v>488</v>
      </c>
      <c r="AC510" s="30" t="s">
        <v>4061</v>
      </c>
      <c r="AD510">
        <f ca="1">+IF(BD510="OKOK",OFFSET(b!$F$3,AA510,$AD$52),NA())</f>
        <v>444925</v>
      </c>
      <c r="AX510" t="s">
        <v>11</v>
      </c>
      <c r="AY510" t="s">
        <v>488</v>
      </c>
      <c r="AZ510" t="s">
        <v>4061</v>
      </c>
      <c r="BA510">
        <v>19244</v>
      </c>
      <c r="BB510" s="93" t="str">
        <f t="shared" si="61"/>
        <v>OK</v>
      </c>
      <c r="BC510" t="str">
        <f t="shared" si="62"/>
        <v>OK</v>
      </c>
      <c r="BD510" t="str">
        <f t="shared" si="63"/>
        <v>OKOK</v>
      </c>
      <c r="BH510">
        <f t="shared" si="66"/>
        <v>457</v>
      </c>
      <c r="BJ510" s="30" t="s">
        <v>488</v>
      </c>
      <c r="BK510" s="30" t="s">
        <v>4061</v>
      </c>
      <c r="BL510">
        <f ca="1">+OFFSET(b!$F$3,BH510,$BL$52)</f>
        <v>7</v>
      </c>
      <c r="BQ510">
        <f t="shared" si="67"/>
        <v>457</v>
      </c>
      <c r="BR510" s="30" t="s">
        <v>488</v>
      </c>
      <c r="BS510" s="30" t="s">
        <v>4061</v>
      </c>
      <c r="BT510">
        <f ca="1">+OFFSET(b!$F$3,BQ510,$BT$52)</f>
        <v>444925</v>
      </c>
    </row>
    <row r="511" spans="3:72">
      <c r="C511">
        <f t="shared" si="64"/>
        <v>458</v>
      </c>
      <c r="E511" s="30" t="s">
        <v>482</v>
      </c>
      <c r="F511" s="30" t="s">
        <v>4062</v>
      </c>
      <c r="G511">
        <f ca="1">+IF(BD511="OKOK",OFFSET(b!$F$3,C511,$G$52),NA())</f>
        <v>10</v>
      </c>
      <c r="AA511">
        <f t="shared" si="65"/>
        <v>458</v>
      </c>
      <c r="AB511" s="30" t="s">
        <v>482</v>
      </c>
      <c r="AC511" s="30" t="s">
        <v>4062</v>
      </c>
      <c r="AD511">
        <f ca="1">+IF(BD511="OKOK",OFFSET(b!$F$3,AA511,$AD$52),NA())</f>
        <v>734720</v>
      </c>
      <c r="AX511" t="s">
        <v>11</v>
      </c>
      <c r="AY511" t="s">
        <v>482</v>
      </c>
      <c r="AZ511" t="s">
        <v>4062</v>
      </c>
      <c r="BA511">
        <v>36401</v>
      </c>
      <c r="BB511" s="93" t="str">
        <f t="shared" si="61"/>
        <v>OK</v>
      </c>
      <c r="BC511" t="str">
        <f t="shared" si="62"/>
        <v>OK</v>
      </c>
      <c r="BD511" t="str">
        <f t="shared" si="63"/>
        <v>OKOK</v>
      </c>
      <c r="BH511">
        <f t="shared" si="66"/>
        <v>458</v>
      </c>
      <c r="BJ511" s="30" t="s">
        <v>482</v>
      </c>
      <c r="BK511" s="30" t="s">
        <v>4062</v>
      </c>
      <c r="BL511">
        <f ca="1">+OFFSET(b!$F$3,BH511,$BL$52)</f>
        <v>10</v>
      </c>
      <c r="BQ511">
        <f t="shared" si="67"/>
        <v>458</v>
      </c>
      <c r="BR511" s="30" t="s">
        <v>482</v>
      </c>
      <c r="BS511" s="30" t="s">
        <v>4062</v>
      </c>
      <c r="BT511">
        <f ca="1">+OFFSET(b!$F$3,BQ511,$BT$52)</f>
        <v>734720</v>
      </c>
    </row>
    <row r="512" spans="3:72">
      <c r="C512">
        <f t="shared" si="64"/>
        <v>459</v>
      </c>
      <c r="E512" s="30" t="s">
        <v>484</v>
      </c>
      <c r="F512" s="30" t="s">
        <v>4063</v>
      </c>
      <c r="G512">
        <f ca="1">+IF(BD512="OKOK",OFFSET(b!$F$3,C512,$G$52),NA())</f>
        <v>10</v>
      </c>
      <c r="AA512">
        <f t="shared" si="65"/>
        <v>459</v>
      </c>
      <c r="AB512" s="30" t="s">
        <v>484</v>
      </c>
      <c r="AC512" s="30" t="s">
        <v>4063</v>
      </c>
      <c r="AD512">
        <f ca="1">+IF(BD512="OKOK",OFFSET(b!$F$3,AA512,$AD$52),NA())</f>
        <v>860656</v>
      </c>
      <c r="AX512" t="s">
        <v>11</v>
      </c>
      <c r="AY512" t="s">
        <v>484</v>
      </c>
      <c r="AZ512" t="s">
        <v>4063</v>
      </c>
      <c r="BA512">
        <v>39900</v>
      </c>
      <c r="BB512" s="93" t="str">
        <f t="shared" si="61"/>
        <v>OK</v>
      </c>
      <c r="BC512" t="str">
        <f t="shared" si="62"/>
        <v>OK</v>
      </c>
      <c r="BD512" t="str">
        <f t="shared" si="63"/>
        <v>OKOK</v>
      </c>
      <c r="BH512">
        <f t="shared" si="66"/>
        <v>459</v>
      </c>
      <c r="BJ512" s="30" t="s">
        <v>484</v>
      </c>
      <c r="BK512" s="30" t="s">
        <v>4063</v>
      </c>
      <c r="BL512">
        <f ca="1">+OFFSET(b!$F$3,BH512,$BL$52)</f>
        <v>10</v>
      </c>
      <c r="BQ512">
        <f t="shared" si="67"/>
        <v>459</v>
      </c>
      <c r="BR512" s="30" t="s">
        <v>484</v>
      </c>
      <c r="BS512" s="30" t="s">
        <v>4063</v>
      </c>
      <c r="BT512">
        <f ca="1">+OFFSET(b!$F$3,BQ512,$BT$52)</f>
        <v>860656</v>
      </c>
    </row>
    <row r="513" spans="3:72">
      <c r="C513">
        <f t="shared" si="64"/>
        <v>460</v>
      </c>
      <c r="E513" s="30" t="s">
        <v>3029</v>
      </c>
      <c r="F513" s="30" t="s">
        <v>4064</v>
      </c>
      <c r="G513">
        <f ca="1">+IF(BD513="OKOK",OFFSET(b!$F$3,C513,$G$52),NA())</f>
        <v>8</v>
      </c>
      <c r="AA513">
        <f t="shared" si="65"/>
        <v>460</v>
      </c>
      <c r="AB513" s="30" t="s">
        <v>3029</v>
      </c>
      <c r="AC513" s="30" t="s">
        <v>4064</v>
      </c>
      <c r="AD513">
        <f ca="1">+IF(BD513="OKOK",OFFSET(b!$F$3,AA513,$AD$52),NA())</f>
        <v>420097</v>
      </c>
      <c r="AX513" t="s">
        <v>11</v>
      </c>
      <c r="AY513" t="s">
        <v>3029</v>
      </c>
      <c r="AZ513" t="s">
        <v>4064</v>
      </c>
      <c r="BA513">
        <v>17752</v>
      </c>
      <c r="BB513" s="93" t="str">
        <f t="shared" si="61"/>
        <v>OK</v>
      </c>
      <c r="BC513" t="str">
        <f t="shared" si="62"/>
        <v>OK</v>
      </c>
      <c r="BD513" t="str">
        <f t="shared" si="63"/>
        <v>OKOK</v>
      </c>
      <c r="BH513">
        <f t="shared" si="66"/>
        <v>460</v>
      </c>
      <c r="BJ513" s="30" t="s">
        <v>3029</v>
      </c>
      <c r="BK513" s="30" t="s">
        <v>4064</v>
      </c>
      <c r="BL513">
        <f ca="1">+OFFSET(b!$F$3,BH513,$BL$52)</f>
        <v>8</v>
      </c>
      <c r="BQ513">
        <f t="shared" si="67"/>
        <v>460</v>
      </c>
      <c r="BR513" s="30" t="s">
        <v>3029</v>
      </c>
      <c r="BS513" s="30" t="s">
        <v>4064</v>
      </c>
      <c r="BT513">
        <f ca="1">+OFFSET(b!$F$3,BQ513,$BT$52)</f>
        <v>420097</v>
      </c>
    </row>
    <row r="514" spans="3:72">
      <c r="C514">
        <f t="shared" si="64"/>
        <v>461</v>
      </c>
      <c r="E514" s="30" t="s">
        <v>496</v>
      </c>
      <c r="F514" s="30" t="s">
        <v>4065</v>
      </c>
      <c r="G514">
        <f ca="1">+IF(BD514="OKOK",OFFSET(b!$F$3,C514,$G$52),NA())</f>
        <v>6</v>
      </c>
      <c r="AA514">
        <f t="shared" si="65"/>
        <v>461</v>
      </c>
      <c r="AB514" s="30" t="s">
        <v>496</v>
      </c>
      <c r="AC514" s="30" t="s">
        <v>4065</v>
      </c>
      <c r="AD514">
        <f ca="1">+IF(BD514="OKOK",OFFSET(b!$F$3,AA514,$AD$52),NA())</f>
        <v>466560</v>
      </c>
      <c r="AX514" t="s">
        <v>11</v>
      </c>
      <c r="AY514" t="s">
        <v>496</v>
      </c>
      <c r="AZ514" t="s">
        <v>4065</v>
      </c>
      <c r="BA514">
        <v>18545</v>
      </c>
      <c r="BB514" s="93" t="str">
        <f t="shared" si="61"/>
        <v>OK</v>
      </c>
      <c r="BC514" t="str">
        <f t="shared" si="62"/>
        <v>OK</v>
      </c>
      <c r="BD514" t="str">
        <f t="shared" si="63"/>
        <v>OKOK</v>
      </c>
      <c r="BH514">
        <f t="shared" si="66"/>
        <v>461</v>
      </c>
      <c r="BJ514" s="30" t="s">
        <v>496</v>
      </c>
      <c r="BK514" s="30" t="s">
        <v>4065</v>
      </c>
      <c r="BL514">
        <f ca="1">+OFFSET(b!$F$3,BH514,$BL$52)</f>
        <v>6</v>
      </c>
      <c r="BQ514">
        <f t="shared" si="67"/>
        <v>461</v>
      </c>
      <c r="BR514" s="30" t="s">
        <v>496</v>
      </c>
      <c r="BS514" s="30" t="s">
        <v>4065</v>
      </c>
      <c r="BT514">
        <f ca="1">+OFFSET(b!$F$3,BQ514,$BT$52)</f>
        <v>466560</v>
      </c>
    </row>
    <row r="515" spans="3:72">
      <c r="C515">
        <f t="shared" si="64"/>
        <v>462</v>
      </c>
      <c r="E515" s="30" t="s">
        <v>483</v>
      </c>
      <c r="F515" s="30" t="s">
        <v>4066</v>
      </c>
      <c r="G515">
        <f ca="1">+IF(BD515="OKOK",OFFSET(b!$F$3,C515,$G$52),NA())</f>
        <v>5</v>
      </c>
      <c r="AA515">
        <f t="shared" si="65"/>
        <v>462</v>
      </c>
      <c r="AB515" s="30" t="s">
        <v>483</v>
      </c>
      <c r="AC515" s="30" t="s">
        <v>4066</v>
      </c>
      <c r="AD515">
        <f ca="1">+IF(BD515="OKOK",OFFSET(b!$F$3,AA515,$AD$52),NA())</f>
        <v>333406</v>
      </c>
      <c r="AX515" t="s">
        <v>11</v>
      </c>
      <c r="AY515" t="s">
        <v>483</v>
      </c>
      <c r="AZ515" t="s">
        <v>4066</v>
      </c>
      <c r="BA515">
        <v>19824</v>
      </c>
      <c r="BB515" s="93" t="str">
        <f t="shared" si="61"/>
        <v>OK</v>
      </c>
      <c r="BC515" t="str">
        <f t="shared" si="62"/>
        <v>OK</v>
      </c>
      <c r="BD515" t="str">
        <f t="shared" si="63"/>
        <v>OKOK</v>
      </c>
      <c r="BH515">
        <f t="shared" si="66"/>
        <v>462</v>
      </c>
      <c r="BJ515" s="30" t="s">
        <v>483</v>
      </c>
      <c r="BK515" s="30" t="s">
        <v>4066</v>
      </c>
      <c r="BL515">
        <f ca="1">+OFFSET(b!$F$3,BH515,$BL$52)</f>
        <v>5</v>
      </c>
      <c r="BQ515">
        <f t="shared" si="67"/>
        <v>462</v>
      </c>
      <c r="BR515" s="30" t="s">
        <v>483</v>
      </c>
      <c r="BS515" s="30" t="s">
        <v>4066</v>
      </c>
      <c r="BT515">
        <f ca="1">+OFFSET(b!$F$3,BQ515,$BT$52)</f>
        <v>333406</v>
      </c>
    </row>
    <row r="516" spans="3:72">
      <c r="C516">
        <f t="shared" si="64"/>
        <v>463</v>
      </c>
      <c r="E516" s="30" t="s">
        <v>3030</v>
      </c>
      <c r="F516" s="30" t="s">
        <v>4067</v>
      </c>
      <c r="G516">
        <f ca="1">+IF(BD516="OKOK",OFFSET(b!$F$3,C516,$G$52),NA())</f>
        <v>27</v>
      </c>
      <c r="AA516">
        <f t="shared" si="65"/>
        <v>463</v>
      </c>
      <c r="AB516" s="30" t="s">
        <v>3030</v>
      </c>
      <c r="AC516" s="30" t="s">
        <v>4067</v>
      </c>
      <c r="AD516">
        <f ca="1">+IF(BD516="OKOK",OFFSET(b!$F$3,AA516,$AD$52),NA())</f>
        <v>1370771</v>
      </c>
      <c r="AX516" t="s">
        <v>11</v>
      </c>
      <c r="AY516" t="s">
        <v>3030</v>
      </c>
      <c r="AZ516" t="s">
        <v>4067</v>
      </c>
      <c r="BA516">
        <v>25371</v>
      </c>
      <c r="BB516" s="93" t="str">
        <f t="shared" si="61"/>
        <v>OK</v>
      </c>
      <c r="BC516" t="str">
        <f t="shared" si="62"/>
        <v>OK</v>
      </c>
      <c r="BD516" t="str">
        <f t="shared" si="63"/>
        <v>OKOK</v>
      </c>
      <c r="BH516">
        <f t="shared" si="66"/>
        <v>463</v>
      </c>
      <c r="BJ516" s="30" t="s">
        <v>3030</v>
      </c>
      <c r="BK516" s="30" t="s">
        <v>4067</v>
      </c>
      <c r="BL516">
        <f ca="1">+OFFSET(b!$F$3,BH516,$BL$52)</f>
        <v>27</v>
      </c>
      <c r="BQ516">
        <f t="shared" si="67"/>
        <v>463</v>
      </c>
      <c r="BR516" s="30" t="s">
        <v>3030</v>
      </c>
      <c r="BS516" s="30" t="s">
        <v>4067</v>
      </c>
      <c r="BT516">
        <f ca="1">+OFFSET(b!$F$3,BQ516,$BT$52)</f>
        <v>1370771</v>
      </c>
    </row>
    <row r="517" spans="3:72">
      <c r="C517">
        <f t="shared" si="64"/>
        <v>464</v>
      </c>
      <c r="E517" s="30" t="s">
        <v>3031</v>
      </c>
      <c r="F517" s="30" t="s">
        <v>4068</v>
      </c>
      <c r="G517">
        <f ca="1">+IF(BD517="OKOK",OFFSET(b!$F$3,C517,$G$52),NA())</f>
        <v>0</v>
      </c>
      <c r="AA517">
        <f t="shared" si="65"/>
        <v>464</v>
      </c>
      <c r="AB517" s="30" t="s">
        <v>3031</v>
      </c>
      <c r="AC517" s="30" t="s">
        <v>4068</v>
      </c>
      <c r="AD517">
        <f ca="1">+IF(BD517="OKOK",OFFSET(b!$F$3,AA517,$AD$52),NA())</f>
        <v>0</v>
      </c>
      <c r="AX517" t="s">
        <v>11</v>
      </c>
      <c r="AY517" t="s">
        <v>3031</v>
      </c>
      <c r="AZ517" t="s">
        <v>4068</v>
      </c>
      <c r="BA517">
        <v>28583</v>
      </c>
      <c r="BB517" s="93" t="str">
        <f t="shared" si="61"/>
        <v>OK</v>
      </c>
      <c r="BC517" t="str">
        <f t="shared" si="62"/>
        <v>OK</v>
      </c>
      <c r="BD517" t="str">
        <f t="shared" si="63"/>
        <v>OKOK</v>
      </c>
      <c r="BH517">
        <f t="shared" si="66"/>
        <v>464</v>
      </c>
      <c r="BJ517" s="30" t="s">
        <v>3031</v>
      </c>
      <c r="BK517" s="30" t="s">
        <v>4068</v>
      </c>
      <c r="BL517">
        <f ca="1">+OFFSET(b!$F$3,BH517,$BL$52)</f>
        <v>0</v>
      </c>
      <c r="BQ517">
        <f t="shared" si="67"/>
        <v>464</v>
      </c>
      <c r="BR517" s="30" t="s">
        <v>3031</v>
      </c>
      <c r="BS517" s="30" t="s">
        <v>4068</v>
      </c>
      <c r="BT517">
        <f ca="1">+OFFSET(b!$F$3,BQ517,$BT$52)</f>
        <v>0</v>
      </c>
    </row>
    <row r="518" spans="3:72">
      <c r="C518">
        <f t="shared" si="64"/>
        <v>465</v>
      </c>
      <c r="E518" s="30" t="s">
        <v>490</v>
      </c>
      <c r="F518" s="30" t="s">
        <v>4069</v>
      </c>
      <c r="G518">
        <f ca="1">+IF(BD518="OKOK",OFFSET(b!$F$3,C518,$G$52),NA())</f>
        <v>4</v>
      </c>
      <c r="AA518">
        <f t="shared" si="65"/>
        <v>465</v>
      </c>
      <c r="AB518" s="30" t="s">
        <v>490</v>
      </c>
      <c r="AC518" s="30" t="s">
        <v>4069</v>
      </c>
      <c r="AD518">
        <f ca="1">+IF(BD518="OKOK",OFFSET(b!$F$3,AA518,$AD$52),NA())</f>
        <v>282007</v>
      </c>
      <c r="AX518" t="s">
        <v>11</v>
      </c>
      <c r="AY518" t="s">
        <v>490</v>
      </c>
      <c r="AZ518" t="s">
        <v>4069</v>
      </c>
      <c r="BA518">
        <v>13415</v>
      </c>
      <c r="BB518" s="93" t="str">
        <f t="shared" si="61"/>
        <v>OK</v>
      </c>
      <c r="BC518" t="str">
        <f t="shared" si="62"/>
        <v>OK</v>
      </c>
      <c r="BD518" t="str">
        <f t="shared" si="63"/>
        <v>OKOK</v>
      </c>
      <c r="BH518">
        <f t="shared" si="66"/>
        <v>465</v>
      </c>
      <c r="BJ518" s="30" t="s">
        <v>490</v>
      </c>
      <c r="BK518" s="30" t="s">
        <v>4069</v>
      </c>
      <c r="BL518">
        <f ca="1">+OFFSET(b!$F$3,BH518,$BL$52)</f>
        <v>4</v>
      </c>
      <c r="BQ518">
        <f t="shared" si="67"/>
        <v>465</v>
      </c>
      <c r="BR518" s="30" t="s">
        <v>490</v>
      </c>
      <c r="BS518" s="30" t="s">
        <v>4069</v>
      </c>
      <c r="BT518">
        <f ca="1">+OFFSET(b!$F$3,BQ518,$BT$52)</f>
        <v>282007</v>
      </c>
    </row>
    <row r="519" spans="3:72">
      <c r="C519">
        <f t="shared" si="64"/>
        <v>466</v>
      </c>
      <c r="E519" s="30" t="s">
        <v>489</v>
      </c>
      <c r="F519" s="30" t="s">
        <v>4070</v>
      </c>
      <c r="G519">
        <f ca="1">+IF(BD519="OKOK",OFFSET(b!$F$3,C519,$G$52),NA())</f>
        <v>6</v>
      </c>
      <c r="AA519">
        <f t="shared" si="65"/>
        <v>466</v>
      </c>
      <c r="AB519" s="30" t="s">
        <v>489</v>
      </c>
      <c r="AC519" s="30" t="s">
        <v>4070</v>
      </c>
      <c r="AD519">
        <f ca="1">+IF(BD519="OKOK",OFFSET(b!$F$3,AA519,$AD$52),NA())</f>
        <v>108775</v>
      </c>
      <c r="AX519" t="s">
        <v>11</v>
      </c>
      <c r="AY519" t="s">
        <v>489</v>
      </c>
      <c r="AZ519" t="s">
        <v>4070</v>
      </c>
      <c r="BA519">
        <v>5008</v>
      </c>
      <c r="BB519" s="93" t="str">
        <f t="shared" si="61"/>
        <v>OK</v>
      </c>
      <c r="BC519" t="str">
        <f t="shared" si="62"/>
        <v>OK</v>
      </c>
      <c r="BD519" t="str">
        <f t="shared" si="63"/>
        <v>OKOK</v>
      </c>
      <c r="BH519">
        <f t="shared" si="66"/>
        <v>466</v>
      </c>
      <c r="BJ519" s="30" t="s">
        <v>489</v>
      </c>
      <c r="BK519" s="30" t="s">
        <v>4070</v>
      </c>
      <c r="BL519">
        <f ca="1">+OFFSET(b!$F$3,BH519,$BL$52)</f>
        <v>6</v>
      </c>
      <c r="BQ519">
        <f t="shared" si="67"/>
        <v>466</v>
      </c>
      <c r="BR519" s="30" t="s">
        <v>489</v>
      </c>
      <c r="BS519" s="30" t="s">
        <v>4070</v>
      </c>
      <c r="BT519">
        <f ca="1">+OFFSET(b!$F$3,BQ519,$BT$52)</f>
        <v>108775</v>
      </c>
    </row>
    <row r="520" spans="3:72">
      <c r="C520">
        <f t="shared" si="64"/>
        <v>467</v>
      </c>
      <c r="E520" s="30" t="s">
        <v>463</v>
      </c>
      <c r="F520" s="30" t="s">
        <v>4071</v>
      </c>
      <c r="G520">
        <f ca="1">+IF(BD520="OKOK",OFFSET(b!$F$3,C520,$G$52),NA())</f>
        <v>41</v>
      </c>
      <c r="AA520">
        <f t="shared" si="65"/>
        <v>467</v>
      </c>
      <c r="AB520" s="30" t="s">
        <v>463</v>
      </c>
      <c r="AC520" s="30" t="s">
        <v>4071</v>
      </c>
      <c r="AD520">
        <f ca="1">+IF(BD520="OKOK",OFFSET(b!$F$3,AA520,$AD$52),NA())</f>
        <v>2058641</v>
      </c>
      <c r="AX520" t="s">
        <v>11</v>
      </c>
      <c r="AY520" t="s">
        <v>463</v>
      </c>
      <c r="AZ520" t="s">
        <v>4071</v>
      </c>
      <c r="BA520">
        <v>59166</v>
      </c>
      <c r="BB520" s="93" t="str">
        <f t="shared" si="61"/>
        <v>OK</v>
      </c>
      <c r="BC520" t="str">
        <f t="shared" si="62"/>
        <v>OK</v>
      </c>
      <c r="BD520" t="str">
        <f t="shared" si="63"/>
        <v>OKOK</v>
      </c>
      <c r="BH520">
        <f t="shared" si="66"/>
        <v>467</v>
      </c>
      <c r="BJ520" s="30" t="s">
        <v>463</v>
      </c>
      <c r="BK520" s="30" t="s">
        <v>4071</v>
      </c>
      <c r="BL520">
        <f ca="1">+OFFSET(b!$F$3,BH520,$BL$52)</f>
        <v>41</v>
      </c>
      <c r="BQ520">
        <f t="shared" si="67"/>
        <v>467</v>
      </c>
      <c r="BR520" s="30" t="s">
        <v>463</v>
      </c>
      <c r="BS520" s="30" t="s">
        <v>4071</v>
      </c>
      <c r="BT520">
        <f ca="1">+OFFSET(b!$F$3,BQ520,$BT$52)</f>
        <v>2058641</v>
      </c>
    </row>
    <row r="521" spans="3:72">
      <c r="C521">
        <f t="shared" si="64"/>
        <v>468</v>
      </c>
      <c r="E521" s="30" t="s">
        <v>491</v>
      </c>
      <c r="F521" s="30" t="s">
        <v>3657</v>
      </c>
      <c r="G521">
        <f ca="1">+IF(BD521="OKOK",OFFSET(b!$F$3,C521,$G$52),NA())</f>
        <v>4</v>
      </c>
      <c r="AA521">
        <f t="shared" si="65"/>
        <v>468</v>
      </c>
      <c r="AB521" s="30" t="s">
        <v>491</v>
      </c>
      <c r="AC521" s="30" t="s">
        <v>3657</v>
      </c>
      <c r="AD521">
        <f ca="1">+IF(BD521="OKOK",OFFSET(b!$F$3,AA521,$AD$52),NA())</f>
        <v>329015</v>
      </c>
      <c r="AX521" t="s">
        <v>11</v>
      </c>
      <c r="AY521" t="s">
        <v>491</v>
      </c>
      <c r="AZ521" t="s">
        <v>3657</v>
      </c>
      <c r="BA521">
        <v>7947</v>
      </c>
      <c r="BB521" s="93" t="str">
        <f t="shared" si="61"/>
        <v>OK</v>
      </c>
      <c r="BC521" t="str">
        <f t="shared" si="62"/>
        <v>OK</v>
      </c>
      <c r="BD521" t="str">
        <f t="shared" si="63"/>
        <v>OKOK</v>
      </c>
      <c r="BH521">
        <f t="shared" si="66"/>
        <v>468</v>
      </c>
      <c r="BJ521" s="30" t="s">
        <v>491</v>
      </c>
      <c r="BK521" s="30" t="s">
        <v>3657</v>
      </c>
      <c r="BL521">
        <f ca="1">+OFFSET(b!$F$3,BH521,$BL$52)</f>
        <v>4</v>
      </c>
      <c r="BQ521">
        <f t="shared" si="67"/>
        <v>468</v>
      </c>
      <c r="BR521" s="30" t="s">
        <v>491</v>
      </c>
      <c r="BS521" s="30" t="s">
        <v>3657</v>
      </c>
      <c r="BT521">
        <f ca="1">+OFFSET(b!$F$3,BQ521,$BT$52)</f>
        <v>329015</v>
      </c>
    </row>
    <row r="522" spans="3:72">
      <c r="C522">
        <f t="shared" si="64"/>
        <v>469</v>
      </c>
      <c r="E522" s="30" t="s">
        <v>469</v>
      </c>
      <c r="F522" s="30" t="s">
        <v>3656</v>
      </c>
      <c r="G522">
        <f ca="1">+IF(BD522="OKOK",OFFSET(b!$F$3,C522,$G$52),NA())</f>
        <v>12</v>
      </c>
      <c r="AA522">
        <f t="shared" si="65"/>
        <v>469</v>
      </c>
      <c r="AB522" s="30" t="s">
        <v>469</v>
      </c>
      <c r="AC522" s="30" t="s">
        <v>3656</v>
      </c>
      <c r="AD522">
        <f ca="1">+IF(BD522="OKOK",OFFSET(b!$F$3,AA522,$AD$52),NA())</f>
        <v>1382312</v>
      </c>
      <c r="AX522" t="s">
        <v>11</v>
      </c>
      <c r="AY522" t="s">
        <v>469</v>
      </c>
      <c r="AZ522" t="s">
        <v>3656</v>
      </c>
      <c r="BA522">
        <v>57392</v>
      </c>
      <c r="BB522" s="93" t="str">
        <f t="shared" si="61"/>
        <v>OK</v>
      </c>
      <c r="BC522" t="str">
        <f t="shared" si="62"/>
        <v>OK</v>
      </c>
      <c r="BD522" t="str">
        <f t="shared" si="63"/>
        <v>OKOK</v>
      </c>
      <c r="BH522">
        <f t="shared" si="66"/>
        <v>469</v>
      </c>
      <c r="BJ522" s="30" t="s">
        <v>469</v>
      </c>
      <c r="BK522" s="30" t="s">
        <v>3656</v>
      </c>
      <c r="BL522">
        <f ca="1">+OFFSET(b!$F$3,BH522,$BL$52)</f>
        <v>12</v>
      </c>
      <c r="BQ522">
        <f t="shared" si="67"/>
        <v>469</v>
      </c>
      <c r="BR522" s="30" t="s">
        <v>469</v>
      </c>
      <c r="BS522" s="30" t="s">
        <v>3656</v>
      </c>
      <c r="BT522">
        <f ca="1">+OFFSET(b!$F$3,BQ522,$BT$52)</f>
        <v>1382312</v>
      </c>
    </row>
    <row r="523" spans="3:72">
      <c r="C523">
        <f t="shared" si="64"/>
        <v>470</v>
      </c>
      <c r="E523" s="30" t="s">
        <v>3032</v>
      </c>
      <c r="F523" s="30" t="s">
        <v>4072</v>
      </c>
      <c r="G523">
        <f ca="1">+IF(BD523="OKOK",OFFSET(b!$F$3,C523,$G$52),NA())</f>
        <v>0</v>
      </c>
      <c r="AA523">
        <f t="shared" si="65"/>
        <v>470</v>
      </c>
      <c r="AB523" s="30" t="s">
        <v>3032</v>
      </c>
      <c r="AC523" s="30" t="s">
        <v>4072</v>
      </c>
      <c r="AD523">
        <f ca="1">+IF(BD523="OKOK",OFFSET(b!$F$3,AA523,$AD$52),NA())</f>
        <v>0</v>
      </c>
      <c r="AX523" t="s">
        <v>11</v>
      </c>
      <c r="AY523" t="s">
        <v>3032</v>
      </c>
      <c r="AZ523" t="s">
        <v>4072</v>
      </c>
      <c r="BA523">
        <v>3869</v>
      </c>
      <c r="BB523" s="93" t="str">
        <f t="shared" si="61"/>
        <v>OK</v>
      </c>
      <c r="BC523" t="str">
        <f t="shared" si="62"/>
        <v>OK</v>
      </c>
      <c r="BD523" t="str">
        <f t="shared" si="63"/>
        <v>OKOK</v>
      </c>
      <c r="BH523">
        <f t="shared" si="66"/>
        <v>470</v>
      </c>
      <c r="BJ523" s="30" t="s">
        <v>3032</v>
      </c>
      <c r="BK523" s="30" t="s">
        <v>4072</v>
      </c>
      <c r="BL523">
        <f ca="1">+OFFSET(b!$F$3,BH523,$BL$52)</f>
        <v>0</v>
      </c>
      <c r="BQ523">
        <f t="shared" si="67"/>
        <v>470</v>
      </c>
      <c r="BR523" s="30" t="s">
        <v>3032</v>
      </c>
      <c r="BS523" s="30" t="s">
        <v>4072</v>
      </c>
      <c r="BT523">
        <f ca="1">+OFFSET(b!$F$3,BQ523,$BT$52)</f>
        <v>0</v>
      </c>
    </row>
    <row r="524" spans="3:72">
      <c r="C524">
        <f t="shared" si="64"/>
        <v>471</v>
      </c>
      <c r="E524" s="30" t="s">
        <v>497</v>
      </c>
      <c r="F524" s="30" t="s">
        <v>3660</v>
      </c>
      <c r="G524">
        <f ca="1">+IF(BD524="OKOK",OFFSET(b!$F$3,C524,$G$52),NA())</f>
        <v>16</v>
      </c>
      <c r="AA524">
        <f t="shared" si="65"/>
        <v>471</v>
      </c>
      <c r="AB524" s="30" t="s">
        <v>497</v>
      </c>
      <c r="AC524" s="30" t="s">
        <v>3660</v>
      </c>
      <c r="AD524">
        <f ca="1">+IF(BD524="OKOK",OFFSET(b!$F$3,AA524,$AD$52),NA())</f>
        <v>856443</v>
      </c>
      <c r="AX524" t="s">
        <v>11</v>
      </c>
      <c r="AY524" t="s">
        <v>497</v>
      </c>
      <c r="AZ524" t="s">
        <v>3660</v>
      </c>
      <c r="BA524">
        <v>39849</v>
      </c>
      <c r="BB524" s="93" t="str">
        <f t="shared" si="61"/>
        <v>OK</v>
      </c>
      <c r="BC524" t="str">
        <f t="shared" si="62"/>
        <v>OK</v>
      </c>
      <c r="BD524" t="str">
        <f t="shared" si="63"/>
        <v>OKOK</v>
      </c>
      <c r="BH524">
        <f t="shared" si="66"/>
        <v>471</v>
      </c>
      <c r="BJ524" s="30" t="s">
        <v>497</v>
      </c>
      <c r="BK524" s="30" t="s">
        <v>3660</v>
      </c>
      <c r="BL524">
        <f ca="1">+OFFSET(b!$F$3,BH524,$BL$52)</f>
        <v>16</v>
      </c>
      <c r="BQ524">
        <f t="shared" si="67"/>
        <v>471</v>
      </c>
      <c r="BR524" s="30" t="s">
        <v>497</v>
      </c>
      <c r="BS524" s="30" t="s">
        <v>3660</v>
      </c>
      <c r="BT524">
        <f ca="1">+OFFSET(b!$F$3,BQ524,$BT$52)</f>
        <v>856443</v>
      </c>
    </row>
    <row r="525" spans="3:72">
      <c r="C525">
        <f t="shared" si="64"/>
        <v>472</v>
      </c>
      <c r="E525" s="30" t="s">
        <v>498</v>
      </c>
      <c r="F525" s="30" t="s">
        <v>3661</v>
      </c>
      <c r="G525">
        <f ca="1">+IF(BD525="OKOK",OFFSET(b!$F$3,C525,$G$52),NA())</f>
        <v>53</v>
      </c>
      <c r="AA525">
        <f t="shared" si="65"/>
        <v>472</v>
      </c>
      <c r="AB525" s="30" t="s">
        <v>498</v>
      </c>
      <c r="AC525" s="30" t="s">
        <v>3661</v>
      </c>
      <c r="AD525">
        <f ca="1">+IF(BD525="OKOK",OFFSET(b!$F$3,AA525,$AD$52),NA())</f>
        <v>3811308</v>
      </c>
      <c r="AX525" t="s">
        <v>11</v>
      </c>
      <c r="AY525" t="s">
        <v>498</v>
      </c>
      <c r="AZ525" t="s">
        <v>3661</v>
      </c>
      <c r="BA525">
        <v>156899</v>
      </c>
      <c r="BB525" s="93" t="str">
        <f t="shared" si="61"/>
        <v>OK</v>
      </c>
      <c r="BC525" t="str">
        <f t="shared" si="62"/>
        <v>OK</v>
      </c>
      <c r="BD525" t="str">
        <f t="shared" si="63"/>
        <v>OKOK</v>
      </c>
      <c r="BH525">
        <f t="shared" si="66"/>
        <v>472</v>
      </c>
      <c r="BJ525" s="30" t="s">
        <v>498</v>
      </c>
      <c r="BK525" s="30" t="s">
        <v>3661</v>
      </c>
      <c r="BL525">
        <f ca="1">+OFFSET(b!$F$3,BH525,$BL$52)</f>
        <v>53</v>
      </c>
      <c r="BQ525">
        <f t="shared" si="67"/>
        <v>472</v>
      </c>
      <c r="BR525" s="30" t="s">
        <v>498</v>
      </c>
      <c r="BS525" s="30" t="s">
        <v>3661</v>
      </c>
      <c r="BT525">
        <f ca="1">+OFFSET(b!$F$3,BQ525,$BT$52)</f>
        <v>3811308</v>
      </c>
    </row>
    <row r="526" spans="3:72">
      <c r="C526">
        <f t="shared" si="64"/>
        <v>473</v>
      </c>
      <c r="E526" s="30" t="s">
        <v>3033</v>
      </c>
      <c r="F526" s="30" t="s">
        <v>3662</v>
      </c>
      <c r="G526">
        <f ca="1">+IF(BD526="OKOK",OFFSET(b!$F$3,C526,$G$52),NA())</f>
        <v>58</v>
      </c>
      <c r="AA526">
        <f t="shared" si="65"/>
        <v>473</v>
      </c>
      <c r="AB526" s="30" t="s">
        <v>3033</v>
      </c>
      <c r="AC526" s="30" t="s">
        <v>3662</v>
      </c>
      <c r="AD526">
        <f ca="1">+IF(BD526="OKOK",OFFSET(b!$F$3,AA526,$AD$52),NA())</f>
        <v>3731123</v>
      </c>
      <c r="AX526" t="s">
        <v>11</v>
      </c>
      <c r="AY526" t="s">
        <v>3033</v>
      </c>
      <c r="AZ526" t="s">
        <v>3662</v>
      </c>
      <c r="BA526">
        <v>142541</v>
      </c>
      <c r="BB526" s="93" t="str">
        <f t="shared" si="61"/>
        <v>OK</v>
      </c>
      <c r="BC526" t="str">
        <f t="shared" si="62"/>
        <v>OK</v>
      </c>
      <c r="BD526" t="str">
        <f t="shared" si="63"/>
        <v>OKOK</v>
      </c>
      <c r="BH526">
        <f t="shared" si="66"/>
        <v>473</v>
      </c>
      <c r="BJ526" s="30" t="s">
        <v>3033</v>
      </c>
      <c r="BK526" s="30" t="s">
        <v>3662</v>
      </c>
      <c r="BL526">
        <f ca="1">+OFFSET(b!$F$3,BH526,$BL$52)</f>
        <v>58</v>
      </c>
      <c r="BQ526">
        <f t="shared" si="67"/>
        <v>473</v>
      </c>
      <c r="BR526" s="30" t="s">
        <v>3033</v>
      </c>
      <c r="BS526" s="30" t="s">
        <v>3662</v>
      </c>
      <c r="BT526">
        <f ca="1">+OFFSET(b!$F$3,BQ526,$BT$52)</f>
        <v>3731123</v>
      </c>
    </row>
    <row r="527" spans="3:72">
      <c r="C527">
        <f t="shared" si="64"/>
        <v>474</v>
      </c>
      <c r="E527" s="30" t="s">
        <v>486</v>
      </c>
      <c r="F527" s="30" t="s">
        <v>4073</v>
      </c>
      <c r="G527">
        <f ca="1">+IF(BD527="OKOK",OFFSET(b!$F$3,C527,$G$52),NA())</f>
        <v>6</v>
      </c>
      <c r="AA527">
        <f t="shared" si="65"/>
        <v>474</v>
      </c>
      <c r="AB527" s="30" t="s">
        <v>486</v>
      </c>
      <c r="AC527" s="30" t="s">
        <v>4073</v>
      </c>
      <c r="AD527">
        <f ca="1">+IF(BD527="OKOK",OFFSET(b!$F$3,AA527,$AD$52),NA())</f>
        <v>124673</v>
      </c>
      <c r="AX527" t="s">
        <v>11</v>
      </c>
      <c r="AY527" t="s">
        <v>486</v>
      </c>
      <c r="AZ527" t="s">
        <v>4073</v>
      </c>
      <c r="BA527">
        <v>7508</v>
      </c>
      <c r="BB527" s="93" t="str">
        <f t="shared" si="61"/>
        <v>OK</v>
      </c>
      <c r="BC527" t="str">
        <f t="shared" si="62"/>
        <v>OK</v>
      </c>
      <c r="BD527" t="str">
        <f t="shared" si="63"/>
        <v>OKOK</v>
      </c>
      <c r="BH527">
        <f t="shared" si="66"/>
        <v>474</v>
      </c>
      <c r="BJ527" s="30" t="s">
        <v>486</v>
      </c>
      <c r="BK527" s="30" t="s">
        <v>4073</v>
      </c>
      <c r="BL527">
        <f ca="1">+OFFSET(b!$F$3,BH527,$BL$52)</f>
        <v>6</v>
      </c>
      <c r="BQ527">
        <f t="shared" si="67"/>
        <v>474</v>
      </c>
      <c r="BR527" s="30" t="s">
        <v>486</v>
      </c>
      <c r="BS527" s="30" t="s">
        <v>4073</v>
      </c>
      <c r="BT527">
        <f ca="1">+OFFSET(b!$F$3,BQ527,$BT$52)</f>
        <v>124673</v>
      </c>
    </row>
    <row r="528" spans="3:72">
      <c r="C528">
        <f t="shared" si="64"/>
        <v>475</v>
      </c>
      <c r="E528" s="30" t="s">
        <v>472</v>
      </c>
      <c r="F528" s="30" t="s">
        <v>4074</v>
      </c>
      <c r="G528">
        <f ca="1">+IF(BD528="OKOK",OFFSET(b!$F$3,C528,$G$52),NA())</f>
        <v>10</v>
      </c>
      <c r="AA528">
        <f t="shared" si="65"/>
        <v>475</v>
      </c>
      <c r="AB528" s="30" t="s">
        <v>472</v>
      </c>
      <c r="AC528" s="30" t="s">
        <v>4074</v>
      </c>
      <c r="AD528">
        <f ca="1">+IF(BD528="OKOK",OFFSET(b!$F$3,AA528,$AD$52),NA())</f>
        <v>709384</v>
      </c>
      <c r="AX528" t="s">
        <v>11</v>
      </c>
      <c r="AY528" t="s">
        <v>472</v>
      </c>
      <c r="AZ528" t="s">
        <v>4074</v>
      </c>
      <c r="BA528">
        <v>17002</v>
      </c>
      <c r="BB528" s="93" t="str">
        <f t="shared" si="61"/>
        <v>OK</v>
      </c>
      <c r="BC528" t="str">
        <f t="shared" si="62"/>
        <v>OK</v>
      </c>
      <c r="BD528" t="str">
        <f t="shared" si="63"/>
        <v>OKOK</v>
      </c>
      <c r="BH528">
        <f t="shared" si="66"/>
        <v>475</v>
      </c>
      <c r="BJ528" s="30" t="s">
        <v>472</v>
      </c>
      <c r="BK528" s="30" t="s">
        <v>4074</v>
      </c>
      <c r="BL528">
        <f ca="1">+OFFSET(b!$F$3,BH528,$BL$52)</f>
        <v>10</v>
      </c>
      <c r="BQ528">
        <f t="shared" si="67"/>
        <v>475</v>
      </c>
      <c r="BR528" s="30" t="s">
        <v>472</v>
      </c>
      <c r="BS528" s="30" t="s">
        <v>4074</v>
      </c>
      <c r="BT528">
        <f ca="1">+OFFSET(b!$F$3,BQ528,$BT$52)</f>
        <v>709384</v>
      </c>
    </row>
    <row r="529" spans="3:72">
      <c r="C529">
        <f t="shared" si="64"/>
        <v>476</v>
      </c>
      <c r="E529" s="30" t="s">
        <v>492</v>
      </c>
      <c r="F529" s="30" t="s">
        <v>4075</v>
      </c>
      <c r="G529">
        <f ca="1">+IF(BD529="OKOK",OFFSET(b!$F$3,C529,$G$52),NA())</f>
        <v>8</v>
      </c>
      <c r="AA529">
        <f t="shared" si="65"/>
        <v>476</v>
      </c>
      <c r="AB529" s="30" t="s">
        <v>492</v>
      </c>
      <c r="AC529" s="30" t="s">
        <v>4075</v>
      </c>
      <c r="AD529">
        <f ca="1">+IF(BD529="OKOK",OFFSET(b!$F$3,AA529,$AD$52),NA())</f>
        <v>293543</v>
      </c>
      <c r="AX529" t="s">
        <v>11</v>
      </c>
      <c r="AY529" t="s">
        <v>492</v>
      </c>
      <c r="AZ529" t="s">
        <v>4075</v>
      </c>
      <c r="BA529">
        <v>8254</v>
      </c>
      <c r="BB529" s="93" t="str">
        <f t="shared" si="61"/>
        <v>OK</v>
      </c>
      <c r="BC529" t="str">
        <f t="shared" si="62"/>
        <v>OK</v>
      </c>
      <c r="BD529" t="str">
        <f t="shared" si="63"/>
        <v>OKOK</v>
      </c>
      <c r="BH529">
        <f t="shared" si="66"/>
        <v>476</v>
      </c>
      <c r="BJ529" s="30" t="s">
        <v>492</v>
      </c>
      <c r="BK529" s="30" t="s">
        <v>4075</v>
      </c>
      <c r="BL529">
        <f ca="1">+OFFSET(b!$F$3,BH529,$BL$52)</f>
        <v>8</v>
      </c>
      <c r="BQ529">
        <f t="shared" si="67"/>
        <v>476</v>
      </c>
      <c r="BR529" s="30" t="s">
        <v>492</v>
      </c>
      <c r="BS529" s="30" t="s">
        <v>4075</v>
      </c>
      <c r="BT529">
        <f ca="1">+OFFSET(b!$F$3,BQ529,$BT$52)</f>
        <v>293543</v>
      </c>
    </row>
    <row r="530" spans="3:72">
      <c r="C530">
        <f t="shared" si="64"/>
        <v>477</v>
      </c>
      <c r="E530" s="30" t="s">
        <v>487</v>
      </c>
      <c r="F530" s="30" t="s">
        <v>4076</v>
      </c>
      <c r="G530">
        <f ca="1">+IF(BD530="OKOK",OFFSET(b!$F$3,C530,$G$52),NA())</f>
        <v>11</v>
      </c>
      <c r="AA530">
        <f t="shared" si="65"/>
        <v>477</v>
      </c>
      <c r="AB530" s="30" t="s">
        <v>487</v>
      </c>
      <c r="AC530" s="30" t="s">
        <v>4076</v>
      </c>
      <c r="AD530">
        <f ca="1">+IF(BD530="OKOK",OFFSET(b!$F$3,AA530,$AD$52),NA())</f>
        <v>819006</v>
      </c>
      <c r="AX530" t="s">
        <v>11</v>
      </c>
      <c r="AY530" t="s">
        <v>487</v>
      </c>
      <c r="AZ530" t="s">
        <v>4076</v>
      </c>
      <c r="BA530">
        <v>35322</v>
      </c>
      <c r="BB530" s="93" t="str">
        <f t="shared" si="61"/>
        <v>OK</v>
      </c>
      <c r="BC530" t="str">
        <f t="shared" si="62"/>
        <v>OK</v>
      </c>
      <c r="BD530" t="str">
        <f t="shared" si="63"/>
        <v>OKOK</v>
      </c>
      <c r="BH530">
        <f t="shared" si="66"/>
        <v>477</v>
      </c>
      <c r="BJ530" s="30" t="s">
        <v>487</v>
      </c>
      <c r="BK530" s="30" t="s">
        <v>4076</v>
      </c>
      <c r="BL530">
        <f ca="1">+OFFSET(b!$F$3,BH530,$BL$52)</f>
        <v>11</v>
      </c>
      <c r="BQ530">
        <f t="shared" si="67"/>
        <v>477</v>
      </c>
      <c r="BR530" s="30" t="s">
        <v>487</v>
      </c>
      <c r="BS530" s="30" t="s">
        <v>4076</v>
      </c>
      <c r="BT530">
        <f ca="1">+OFFSET(b!$F$3,BQ530,$BT$52)</f>
        <v>819006</v>
      </c>
    </row>
    <row r="531" spans="3:72">
      <c r="C531">
        <f t="shared" si="64"/>
        <v>478</v>
      </c>
      <c r="E531" s="30" t="s">
        <v>493</v>
      </c>
      <c r="F531" s="30" t="s">
        <v>4077</v>
      </c>
      <c r="G531">
        <f ca="1">+IF(BD531="OKOK",OFFSET(b!$F$3,C531,$G$52),NA())</f>
        <v>3</v>
      </c>
      <c r="AA531">
        <f t="shared" si="65"/>
        <v>478</v>
      </c>
      <c r="AB531" s="30" t="s">
        <v>493</v>
      </c>
      <c r="AC531" s="30" t="s">
        <v>4077</v>
      </c>
      <c r="AD531">
        <f ca="1">+IF(BD531="OKOK",OFFSET(b!$F$3,AA531,$AD$52),NA())</f>
        <v>221023</v>
      </c>
      <c r="AX531" t="s">
        <v>11</v>
      </c>
      <c r="AY531" t="s">
        <v>493</v>
      </c>
      <c r="AZ531" t="s">
        <v>4077</v>
      </c>
      <c r="BA531">
        <v>7317</v>
      </c>
      <c r="BB531" s="93" t="str">
        <f t="shared" si="61"/>
        <v>OK</v>
      </c>
      <c r="BC531" t="str">
        <f t="shared" si="62"/>
        <v>OK</v>
      </c>
      <c r="BD531" t="str">
        <f t="shared" si="63"/>
        <v>OKOK</v>
      </c>
      <c r="BH531">
        <f t="shared" si="66"/>
        <v>478</v>
      </c>
      <c r="BJ531" s="30" t="s">
        <v>493</v>
      </c>
      <c r="BK531" s="30" t="s">
        <v>4077</v>
      </c>
      <c r="BL531">
        <f ca="1">+OFFSET(b!$F$3,BH531,$BL$52)</f>
        <v>3</v>
      </c>
      <c r="BQ531">
        <f t="shared" si="67"/>
        <v>478</v>
      </c>
      <c r="BR531" s="30" t="s">
        <v>493</v>
      </c>
      <c r="BS531" s="30" t="s">
        <v>4077</v>
      </c>
      <c r="BT531">
        <f ca="1">+OFFSET(b!$F$3,BQ531,$BT$52)</f>
        <v>221023</v>
      </c>
    </row>
    <row r="532" spans="3:72">
      <c r="C532">
        <f t="shared" si="64"/>
        <v>479</v>
      </c>
      <c r="E532" s="30" t="s">
        <v>477</v>
      </c>
      <c r="F532" s="30" t="s">
        <v>4078</v>
      </c>
      <c r="G532">
        <f ca="1">+IF(BD532="OKOK",OFFSET(b!$F$3,C532,$G$52),NA())</f>
        <v>24</v>
      </c>
      <c r="AA532">
        <f t="shared" si="65"/>
        <v>479</v>
      </c>
      <c r="AB532" s="30" t="s">
        <v>477</v>
      </c>
      <c r="AC532" s="30" t="s">
        <v>4078</v>
      </c>
      <c r="AD532">
        <f ca="1">+IF(BD532="OKOK",OFFSET(b!$F$3,AA532,$AD$52),NA())</f>
        <v>1147330</v>
      </c>
      <c r="AX532" t="s">
        <v>11</v>
      </c>
      <c r="AY532" t="s">
        <v>477</v>
      </c>
      <c r="AZ532" t="s">
        <v>4078</v>
      </c>
      <c r="BA532">
        <v>32043</v>
      </c>
      <c r="BB532" s="93" t="str">
        <f t="shared" si="61"/>
        <v>OK</v>
      </c>
      <c r="BC532" t="str">
        <f t="shared" si="62"/>
        <v>OK</v>
      </c>
      <c r="BD532" t="str">
        <f t="shared" si="63"/>
        <v>OKOK</v>
      </c>
      <c r="BH532">
        <f t="shared" si="66"/>
        <v>479</v>
      </c>
      <c r="BJ532" s="30" t="s">
        <v>477</v>
      </c>
      <c r="BK532" s="30" t="s">
        <v>4078</v>
      </c>
      <c r="BL532">
        <f ca="1">+OFFSET(b!$F$3,BH532,$BL$52)</f>
        <v>24</v>
      </c>
      <c r="BQ532">
        <f t="shared" si="67"/>
        <v>479</v>
      </c>
      <c r="BR532" s="30" t="s">
        <v>477</v>
      </c>
      <c r="BS532" s="30" t="s">
        <v>4078</v>
      </c>
      <c r="BT532">
        <f ca="1">+OFFSET(b!$F$3,BQ532,$BT$52)</f>
        <v>1147330</v>
      </c>
    </row>
    <row r="533" spans="3:72">
      <c r="C533">
        <f t="shared" si="64"/>
        <v>480</v>
      </c>
      <c r="E533" s="30" t="s">
        <v>485</v>
      </c>
      <c r="F533" s="30" t="s">
        <v>4079</v>
      </c>
      <c r="G533">
        <f ca="1">+IF(BD533="OKOK",OFFSET(b!$F$3,C533,$G$52),NA())</f>
        <v>36</v>
      </c>
      <c r="AA533">
        <f t="shared" si="65"/>
        <v>480</v>
      </c>
      <c r="AB533" s="30" t="s">
        <v>485</v>
      </c>
      <c r="AC533" s="30" t="s">
        <v>4079</v>
      </c>
      <c r="AD533">
        <f ca="1">+IF(BD533="OKOK",OFFSET(b!$F$3,AA533,$AD$52),NA())</f>
        <v>822727</v>
      </c>
      <c r="AX533" t="s">
        <v>11</v>
      </c>
      <c r="AY533" t="s">
        <v>485</v>
      </c>
      <c r="AZ533" t="s">
        <v>4079</v>
      </c>
      <c r="BA533">
        <v>27673</v>
      </c>
      <c r="BB533" s="93" t="str">
        <f t="shared" si="61"/>
        <v>OK</v>
      </c>
      <c r="BC533" t="str">
        <f t="shared" si="62"/>
        <v>OK</v>
      </c>
      <c r="BD533" t="str">
        <f t="shared" si="63"/>
        <v>OKOK</v>
      </c>
      <c r="BH533">
        <f t="shared" si="66"/>
        <v>480</v>
      </c>
      <c r="BJ533" s="30" t="s">
        <v>485</v>
      </c>
      <c r="BK533" s="30" t="s">
        <v>4079</v>
      </c>
      <c r="BL533">
        <f ca="1">+OFFSET(b!$F$3,BH533,$BL$52)</f>
        <v>36</v>
      </c>
      <c r="BQ533">
        <f t="shared" si="67"/>
        <v>480</v>
      </c>
      <c r="BR533" s="30" t="s">
        <v>485</v>
      </c>
      <c r="BS533" s="30" t="s">
        <v>4079</v>
      </c>
      <c r="BT533">
        <f ca="1">+OFFSET(b!$F$3,BQ533,$BT$52)</f>
        <v>822727</v>
      </c>
    </row>
    <row r="534" spans="3:72">
      <c r="C534">
        <f t="shared" si="64"/>
        <v>481</v>
      </c>
      <c r="E534" s="30" t="s">
        <v>494</v>
      </c>
      <c r="F534" s="30" t="s">
        <v>4080</v>
      </c>
      <c r="G534">
        <f ca="1">+IF(BD534="OKOK",OFFSET(b!$F$3,C534,$G$52),NA())</f>
        <v>10</v>
      </c>
      <c r="AA534">
        <f t="shared" si="65"/>
        <v>481</v>
      </c>
      <c r="AB534" s="30" t="s">
        <v>494</v>
      </c>
      <c r="AC534" s="30" t="s">
        <v>4080</v>
      </c>
      <c r="AD534">
        <f ca="1">+IF(BD534="OKOK",OFFSET(b!$F$3,AA534,$AD$52),NA())</f>
        <v>261438</v>
      </c>
      <c r="AX534" t="s">
        <v>11</v>
      </c>
      <c r="AY534" t="s">
        <v>494</v>
      </c>
      <c r="AZ534" t="s">
        <v>4080</v>
      </c>
      <c r="BA534">
        <v>7440</v>
      </c>
      <c r="BB534" s="93" t="str">
        <f t="shared" si="61"/>
        <v>OK</v>
      </c>
      <c r="BC534" t="str">
        <f t="shared" si="62"/>
        <v>OK</v>
      </c>
      <c r="BD534" t="str">
        <f t="shared" si="63"/>
        <v>OKOK</v>
      </c>
      <c r="BH534">
        <f t="shared" si="66"/>
        <v>481</v>
      </c>
      <c r="BJ534" s="30" t="s">
        <v>494</v>
      </c>
      <c r="BK534" s="30" t="s">
        <v>4080</v>
      </c>
      <c r="BL534">
        <f ca="1">+OFFSET(b!$F$3,BH534,$BL$52)</f>
        <v>10</v>
      </c>
      <c r="BQ534">
        <f t="shared" si="67"/>
        <v>481</v>
      </c>
      <c r="BR534" s="30" t="s">
        <v>494</v>
      </c>
      <c r="BS534" s="30" t="s">
        <v>4080</v>
      </c>
      <c r="BT534">
        <f ca="1">+OFFSET(b!$F$3,BQ534,$BT$52)</f>
        <v>261438</v>
      </c>
    </row>
    <row r="535" spans="3:72">
      <c r="C535">
        <f t="shared" si="64"/>
        <v>482</v>
      </c>
      <c r="E535" s="30" t="s">
        <v>495</v>
      </c>
      <c r="F535" s="30" t="s">
        <v>4081</v>
      </c>
      <c r="G535">
        <f ca="1">+IF(BD535="OKOK",OFFSET(b!$F$3,C535,$G$52),NA())</f>
        <v>45</v>
      </c>
      <c r="AA535">
        <f t="shared" si="65"/>
        <v>482</v>
      </c>
      <c r="AB535" s="30" t="s">
        <v>495</v>
      </c>
      <c r="AC535" s="30" t="s">
        <v>4081</v>
      </c>
      <c r="AD535">
        <f ca="1">+IF(BD535="OKOK",OFFSET(b!$F$3,AA535,$AD$52),NA())</f>
        <v>1413733</v>
      </c>
      <c r="AX535" t="s">
        <v>11</v>
      </c>
      <c r="AY535" t="s">
        <v>495</v>
      </c>
      <c r="AZ535" t="s">
        <v>4081</v>
      </c>
      <c r="BA535">
        <v>53421</v>
      </c>
      <c r="BB535" s="93" t="str">
        <f t="shared" si="61"/>
        <v>OK</v>
      </c>
      <c r="BC535" t="str">
        <f t="shared" si="62"/>
        <v>OK</v>
      </c>
      <c r="BD535" t="str">
        <f t="shared" si="63"/>
        <v>OKOK</v>
      </c>
      <c r="BH535">
        <f t="shared" si="66"/>
        <v>482</v>
      </c>
      <c r="BJ535" s="30" t="s">
        <v>495</v>
      </c>
      <c r="BK535" s="30" t="s">
        <v>4081</v>
      </c>
      <c r="BL535">
        <f ca="1">+OFFSET(b!$F$3,BH535,$BL$52)</f>
        <v>45</v>
      </c>
      <c r="BQ535">
        <f t="shared" si="67"/>
        <v>482</v>
      </c>
      <c r="BR535" s="30" t="s">
        <v>495</v>
      </c>
      <c r="BS535" s="30" t="s">
        <v>4081</v>
      </c>
      <c r="BT535">
        <f ca="1">+OFFSET(b!$F$3,BQ535,$BT$52)</f>
        <v>1413733</v>
      </c>
    </row>
    <row r="536" spans="3:72">
      <c r="C536">
        <f t="shared" si="64"/>
        <v>483</v>
      </c>
      <c r="E536" s="30" t="s">
        <v>3034</v>
      </c>
      <c r="F536" s="30" t="s">
        <v>3659</v>
      </c>
      <c r="G536">
        <f ca="1">+IF(BD536="OKOK",OFFSET(b!$F$3,C536,$G$52),NA())</f>
        <v>79</v>
      </c>
      <c r="AA536">
        <f t="shared" si="65"/>
        <v>483</v>
      </c>
      <c r="AB536" s="30" t="s">
        <v>3034</v>
      </c>
      <c r="AC536" s="30" t="s">
        <v>3659</v>
      </c>
      <c r="AD536">
        <f ca="1">+IF(BD536="OKOK",OFFSET(b!$F$3,AA536,$AD$52),NA())</f>
        <v>5604424</v>
      </c>
      <c r="AX536" t="s">
        <v>11</v>
      </c>
      <c r="AY536" t="s">
        <v>3034</v>
      </c>
      <c r="AZ536" t="s">
        <v>3659</v>
      </c>
      <c r="BA536">
        <v>0</v>
      </c>
      <c r="BB536" s="93" t="str">
        <f t="shared" si="61"/>
        <v>OK</v>
      </c>
      <c r="BC536" t="str">
        <f t="shared" si="62"/>
        <v>OK</v>
      </c>
      <c r="BD536" t="str">
        <f t="shared" si="63"/>
        <v>OKOK</v>
      </c>
      <c r="BH536">
        <f t="shared" si="66"/>
        <v>483</v>
      </c>
      <c r="BJ536" s="30" t="s">
        <v>3034</v>
      </c>
      <c r="BK536" s="30" t="s">
        <v>3659</v>
      </c>
      <c r="BL536">
        <f ca="1">+OFFSET(b!$F$3,BH536,$BL$52)</f>
        <v>79</v>
      </c>
      <c r="BQ536">
        <f t="shared" si="67"/>
        <v>483</v>
      </c>
      <c r="BR536" s="30" t="s">
        <v>3034</v>
      </c>
      <c r="BS536" s="30" t="s">
        <v>3659</v>
      </c>
      <c r="BT536">
        <f ca="1">+OFFSET(b!$F$3,BQ536,$BT$52)</f>
        <v>5604424</v>
      </c>
    </row>
    <row r="537" spans="3:72">
      <c r="C537">
        <f t="shared" si="64"/>
        <v>484</v>
      </c>
      <c r="E537" s="30" t="s">
        <v>2922</v>
      </c>
      <c r="F537" s="30" t="s">
        <v>2969</v>
      </c>
      <c r="G537">
        <f ca="1">+IF(BD537="OKOK",OFFSET(b!$F$3,C537,$G$52),NA())</f>
        <v>83</v>
      </c>
      <c r="AA537">
        <f t="shared" si="65"/>
        <v>484</v>
      </c>
      <c r="AB537" s="30" t="s">
        <v>2922</v>
      </c>
      <c r="AC537" s="30" t="s">
        <v>2969</v>
      </c>
      <c r="AD537">
        <f ca="1">+IF(BD537="OKOK",OFFSET(b!$F$3,AA537,$AD$52),NA())</f>
        <v>11397394</v>
      </c>
      <c r="AX537" t="s">
        <v>11</v>
      </c>
      <c r="AY537" t="s">
        <v>2922</v>
      </c>
      <c r="AZ537" t="s">
        <v>2969</v>
      </c>
      <c r="BA537">
        <v>0</v>
      </c>
      <c r="BB537" s="93" t="str">
        <f t="shared" si="61"/>
        <v>OK</v>
      </c>
      <c r="BC537" t="str">
        <f t="shared" si="62"/>
        <v>OK</v>
      </c>
      <c r="BD537" t="str">
        <f t="shared" si="63"/>
        <v>OKOK</v>
      </c>
      <c r="BH537">
        <f t="shared" si="66"/>
        <v>484</v>
      </c>
      <c r="BJ537" s="30" t="s">
        <v>2922</v>
      </c>
      <c r="BK537" s="30" t="s">
        <v>2969</v>
      </c>
      <c r="BL537">
        <f ca="1">+OFFSET(b!$F$3,BH537,$BL$52)</f>
        <v>83</v>
      </c>
      <c r="BQ537">
        <f t="shared" si="67"/>
        <v>484</v>
      </c>
      <c r="BR537" s="30" t="s">
        <v>2922</v>
      </c>
      <c r="BS537" s="30" t="s">
        <v>2969</v>
      </c>
      <c r="BT537">
        <f ca="1">+OFFSET(b!$F$3,BQ537,$BT$52)</f>
        <v>11397394</v>
      </c>
    </row>
    <row r="538" spans="3:72">
      <c r="C538">
        <f t="shared" si="64"/>
        <v>485</v>
      </c>
      <c r="E538" s="30" t="s">
        <v>3035</v>
      </c>
      <c r="F538" s="30" t="s">
        <v>3658</v>
      </c>
      <c r="G538">
        <f ca="1">+IF(BD538="OKOK",OFFSET(b!$F$3,C538,$G$52),NA())</f>
        <v>23</v>
      </c>
      <c r="AA538">
        <f t="shared" si="65"/>
        <v>485</v>
      </c>
      <c r="AB538" s="30" t="s">
        <v>3035</v>
      </c>
      <c r="AC538" s="30" t="s">
        <v>3658</v>
      </c>
      <c r="AD538">
        <f ca="1">+IF(BD538="OKOK",OFFSET(b!$F$3,AA538,$AD$52),NA())</f>
        <v>1512132</v>
      </c>
      <c r="AX538" t="s">
        <v>11</v>
      </c>
      <c r="AY538" t="s">
        <v>3035</v>
      </c>
      <c r="AZ538" t="s">
        <v>3658</v>
      </c>
      <c r="BA538">
        <v>0</v>
      </c>
      <c r="BB538" s="93" t="str">
        <f t="shared" si="61"/>
        <v>OK</v>
      </c>
      <c r="BC538" t="str">
        <f t="shared" si="62"/>
        <v>OK</v>
      </c>
      <c r="BD538" t="str">
        <f t="shared" si="63"/>
        <v>OKOK</v>
      </c>
      <c r="BH538">
        <f t="shared" si="66"/>
        <v>485</v>
      </c>
      <c r="BJ538" s="30" t="s">
        <v>3035</v>
      </c>
      <c r="BK538" s="30" t="s">
        <v>3658</v>
      </c>
      <c r="BL538">
        <f ca="1">+OFFSET(b!$F$3,BH538,$BL$52)</f>
        <v>23</v>
      </c>
      <c r="BQ538">
        <f t="shared" si="67"/>
        <v>485</v>
      </c>
      <c r="BR538" s="30" t="s">
        <v>3035</v>
      </c>
      <c r="BS538" s="30" t="s">
        <v>3658</v>
      </c>
      <c r="BT538">
        <f ca="1">+OFFSET(b!$F$3,BQ538,$BT$52)</f>
        <v>1512132</v>
      </c>
    </row>
    <row r="539" spans="3:72">
      <c r="C539">
        <f t="shared" si="64"/>
        <v>486</v>
      </c>
      <c r="E539" s="30" t="s">
        <v>3036</v>
      </c>
      <c r="F539" s="30" t="s">
        <v>3400</v>
      </c>
      <c r="G539">
        <f ca="1">+IF(BD539="OKOK",OFFSET(b!$F$3,C539,$G$52),NA())</f>
        <v>67</v>
      </c>
      <c r="AA539">
        <f t="shared" si="65"/>
        <v>486</v>
      </c>
      <c r="AB539" s="30" t="s">
        <v>3036</v>
      </c>
      <c r="AC539" s="30" t="s">
        <v>3400</v>
      </c>
      <c r="AD539">
        <f ca="1">+IF(BD539="OKOK",OFFSET(b!$F$3,AA539,$AD$52),NA())</f>
        <v>5918242</v>
      </c>
      <c r="AX539" t="s">
        <v>11</v>
      </c>
      <c r="AY539" t="s">
        <v>3036</v>
      </c>
      <c r="AZ539" t="s">
        <v>3400</v>
      </c>
      <c r="BA539">
        <v>0</v>
      </c>
      <c r="BB539" s="93" t="str">
        <f t="shared" si="61"/>
        <v>OK</v>
      </c>
      <c r="BC539" t="str">
        <f t="shared" si="62"/>
        <v>OK</v>
      </c>
      <c r="BD539" t="str">
        <f t="shared" si="63"/>
        <v>OKOK</v>
      </c>
      <c r="BH539">
        <f t="shared" si="66"/>
        <v>486</v>
      </c>
      <c r="BJ539" s="30" t="s">
        <v>3036</v>
      </c>
      <c r="BK539" s="30" t="s">
        <v>3400</v>
      </c>
      <c r="BL539">
        <f ca="1">+OFFSET(b!$F$3,BH539,$BL$52)</f>
        <v>67</v>
      </c>
      <c r="BQ539">
        <f t="shared" si="67"/>
        <v>486</v>
      </c>
      <c r="BR539" s="30" t="s">
        <v>3036</v>
      </c>
      <c r="BS539" s="30" t="s">
        <v>3400</v>
      </c>
      <c r="BT539">
        <f ca="1">+OFFSET(b!$F$3,BQ539,$BT$52)</f>
        <v>5918242</v>
      </c>
    </row>
    <row r="540" spans="3:72">
      <c r="C540">
        <f t="shared" si="64"/>
        <v>487</v>
      </c>
      <c r="E540" s="30" t="s">
        <v>3037</v>
      </c>
      <c r="F540" s="30" t="s">
        <v>3655</v>
      </c>
      <c r="G540">
        <f ca="1">+IF(BD540="OKOK",OFFSET(b!$F$3,C540,$G$52),NA())</f>
        <v>18</v>
      </c>
      <c r="AA540">
        <f t="shared" si="65"/>
        <v>487</v>
      </c>
      <c r="AB540" s="30" t="s">
        <v>3037</v>
      </c>
      <c r="AC540" s="30" t="s">
        <v>3655</v>
      </c>
      <c r="AD540">
        <f ca="1">+IF(BD540="OKOK",OFFSET(b!$F$3,AA540,$AD$52),NA())</f>
        <v>3247652</v>
      </c>
      <c r="AX540" t="s">
        <v>11</v>
      </c>
      <c r="AY540" t="s">
        <v>3037</v>
      </c>
      <c r="AZ540" t="s">
        <v>3655</v>
      </c>
      <c r="BA540">
        <v>0</v>
      </c>
      <c r="BB540" s="93" t="str">
        <f t="shared" si="61"/>
        <v>OK</v>
      </c>
      <c r="BC540" t="str">
        <f t="shared" si="62"/>
        <v>OK</v>
      </c>
      <c r="BD540" t="str">
        <f t="shared" si="63"/>
        <v>OKOK</v>
      </c>
      <c r="BH540">
        <f t="shared" si="66"/>
        <v>487</v>
      </c>
      <c r="BJ540" s="30" t="s">
        <v>3037</v>
      </c>
      <c r="BK540" s="30" t="s">
        <v>3655</v>
      </c>
      <c r="BL540">
        <f ca="1">+OFFSET(b!$F$3,BH540,$BL$52)</f>
        <v>18</v>
      </c>
      <c r="BQ540">
        <f t="shared" si="67"/>
        <v>487</v>
      </c>
      <c r="BR540" s="30" t="s">
        <v>3037</v>
      </c>
      <c r="BS540" s="30" t="s">
        <v>3655</v>
      </c>
      <c r="BT540">
        <f ca="1">+OFFSET(b!$F$3,BQ540,$BT$52)</f>
        <v>3247652</v>
      </c>
    </row>
    <row r="541" spans="3:72">
      <c r="C541">
        <f t="shared" si="64"/>
        <v>488</v>
      </c>
      <c r="E541" s="30" t="s">
        <v>3038</v>
      </c>
      <c r="F541" s="30" t="s">
        <v>4082</v>
      </c>
      <c r="G541">
        <f ca="1">+IF(BD541="OKOK",OFFSET(b!$F$3,C541,$G$52),NA())</f>
        <v>31</v>
      </c>
      <c r="AA541">
        <f t="shared" si="65"/>
        <v>488</v>
      </c>
      <c r="AB541" s="30" t="s">
        <v>3038</v>
      </c>
      <c r="AC541" s="30" t="s">
        <v>4082</v>
      </c>
      <c r="AD541">
        <f ca="1">+IF(BD541="OKOK",OFFSET(b!$F$3,AA541,$AD$52),NA())</f>
        <v>2823102</v>
      </c>
      <c r="AX541" t="s">
        <v>11</v>
      </c>
      <c r="AY541" t="s">
        <v>3038</v>
      </c>
      <c r="AZ541" t="s">
        <v>4082</v>
      </c>
      <c r="BA541">
        <v>0</v>
      </c>
      <c r="BB541" s="93" t="str">
        <f t="shared" si="61"/>
        <v>OK</v>
      </c>
      <c r="BC541" t="str">
        <f t="shared" si="62"/>
        <v>OK</v>
      </c>
      <c r="BD541" t="str">
        <f t="shared" si="63"/>
        <v>OKOK</v>
      </c>
      <c r="BH541">
        <f t="shared" si="66"/>
        <v>488</v>
      </c>
      <c r="BJ541" s="30" t="s">
        <v>3038</v>
      </c>
      <c r="BK541" s="30" t="s">
        <v>4082</v>
      </c>
      <c r="BL541">
        <f ca="1">+OFFSET(b!$F$3,BH541,$BL$52)</f>
        <v>31</v>
      </c>
      <c r="BQ541">
        <f t="shared" si="67"/>
        <v>488</v>
      </c>
      <c r="BR541" s="30" t="s">
        <v>3038</v>
      </c>
      <c r="BS541" s="30" t="s">
        <v>4082</v>
      </c>
      <c r="BT541">
        <f ca="1">+OFFSET(b!$F$3,BQ541,$BT$52)</f>
        <v>2823102</v>
      </c>
    </row>
    <row r="542" spans="3:72">
      <c r="C542">
        <f t="shared" si="64"/>
        <v>489</v>
      </c>
      <c r="E542" s="30" t="s">
        <v>12</v>
      </c>
      <c r="F542" s="30" t="s">
        <v>2959</v>
      </c>
      <c r="G542" t="e">
        <f ca="1">+IF(BD542="OKOK",OFFSET(b!$F$3,C542,$G$52),NA())</f>
        <v>#N/A</v>
      </c>
      <c r="AA542">
        <f t="shared" si="65"/>
        <v>489</v>
      </c>
      <c r="AB542" s="30" t="s">
        <v>12</v>
      </c>
      <c r="AC542" s="30" t="s">
        <v>2959</v>
      </c>
      <c r="AD542" t="e">
        <f ca="1">+IF(BD542="OKOK",OFFSET(b!$F$3,AA542,$AD$52),NA())</f>
        <v>#N/A</v>
      </c>
      <c r="AX542" t="s">
        <v>12</v>
      </c>
      <c r="AY542" t="s">
        <v>12</v>
      </c>
      <c r="AZ542" t="s">
        <v>2959</v>
      </c>
      <c r="BA542">
        <v>13521912</v>
      </c>
      <c r="BB542" s="93" t="str">
        <f t="shared" si="61"/>
        <v>NG</v>
      </c>
      <c r="BC542" t="str">
        <f t="shared" si="62"/>
        <v>OK</v>
      </c>
      <c r="BD542" t="str">
        <f t="shared" si="63"/>
        <v>NGOK</v>
      </c>
      <c r="BH542">
        <f t="shared" si="66"/>
        <v>489</v>
      </c>
      <c r="BJ542" s="30" t="s">
        <v>12</v>
      </c>
      <c r="BK542" s="30" t="s">
        <v>2959</v>
      </c>
      <c r="BL542">
        <f ca="1">+OFFSET(b!$F$3,BH542,$BL$52)</f>
        <v>3770</v>
      </c>
      <c r="BQ542">
        <f t="shared" si="67"/>
        <v>489</v>
      </c>
      <c r="BR542" s="30" t="s">
        <v>12</v>
      </c>
      <c r="BS542" s="30" t="s">
        <v>2959</v>
      </c>
      <c r="BT542">
        <f ca="1">+OFFSET(b!$F$3,BQ542,$BT$52)</f>
        <v>290636212</v>
      </c>
    </row>
    <row r="543" spans="3:72">
      <c r="C543">
        <f t="shared" si="64"/>
        <v>490</v>
      </c>
      <c r="E543" s="30" t="s">
        <v>499</v>
      </c>
      <c r="F543" s="30" t="s">
        <v>4083</v>
      </c>
      <c r="G543">
        <f ca="1">+IF(BD543="OKOK",OFFSET(b!$F$3,C543,$G$52),NA())</f>
        <v>26</v>
      </c>
      <c r="AA543">
        <f t="shared" si="65"/>
        <v>490</v>
      </c>
      <c r="AB543" s="30" t="s">
        <v>499</v>
      </c>
      <c r="AC543" s="30" t="s">
        <v>4083</v>
      </c>
      <c r="AD543">
        <f ca="1">+IF(BD543="OKOK",OFFSET(b!$F$3,AA543,$AD$52),NA())</f>
        <v>3124148</v>
      </c>
      <c r="AX543" t="s">
        <v>12</v>
      </c>
      <c r="AY543" t="s">
        <v>499</v>
      </c>
      <c r="AZ543" t="s">
        <v>4083</v>
      </c>
      <c r="BA543">
        <v>146465</v>
      </c>
      <c r="BB543" s="93" t="str">
        <f t="shared" si="61"/>
        <v>OK</v>
      </c>
      <c r="BC543" t="str">
        <f t="shared" si="62"/>
        <v>OK</v>
      </c>
      <c r="BD543" t="str">
        <f t="shared" si="63"/>
        <v>OKOK</v>
      </c>
      <c r="BH543">
        <f t="shared" si="66"/>
        <v>490</v>
      </c>
      <c r="BJ543" s="30" t="s">
        <v>499</v>
      </c>
      <c r="BK543" s="30" t="s">
        <v>4083</v>
      </c>
      <c r="BL543">
        <f ca="1">+OFFSET(b!$F$3,BH543,$BL$52)</f>
        <v>26</v>
      </c>
      <c r="BQ543">
        <f t="shared" si="67"/>
        <v>490</v>
      </c>
      <c r="BR543" s="30" t="s">
        <v>499</v>
      </c>
      <c r="BS543" s="30" t="s">
        <v>4083</v>
      </c>
      <c r="BT543">
        <f ca="1">+OFFSET(b!$F$3,BQ543,$BT$52)</f>
        <v>3124148</v>
      </c>
    </row>
    <row r="544" spans="3:72">
      <c r="C544">
        <f t="shared" si="64"/>
        <v>491</v>
      </c>
      <c r="E544" s="30" t="s">
        <v>500</v>
      </c>
      <c r="F544" s="30" t="s">
        <v>4084</v>
      </c>
      <c r="G544">
        <f ca="1">+IF(BD544="OKOK",OFFSET(b!$F$3,C544,$G$52),NA())</f>
        <v>22</v>
      </c>
      <c r="AA544">
        <f t="shared" si="65"/>
        <v>491</v>
      </c>
      <c r="AB544" s="30" t="s">
        <v>500</v>
      </c>
      <c r="AC544" s="30" t="s">
        <v>4084</v>
      </c>
      <c r="AD544">
        <f ca="1">+IF(BD544="OKOK",OFFSET(b!$F$3,AA544,$AD$52),NA())</f>
        <v>1687845</v>
      </c>
      <c r="AX544" t="s">
        <v>12</v>
      </c>
      <c r="AY544" t="s">
        <v>500</v>
      </c>
      <c r="AZ544" t="s">
        <v>4084</v>
      </c>
      <c r="BA544">
        <v>113087</v>
      </c>
      <c r="BB544" s="93" t="str">
        <f t="shared" si="61"/>
        <v>OK</v>
      </c>
      <c r="BC544" t="str">
        <f t="shared" si="62"/>
        <v>OK</v>
      </c>
      <c r="BD544" t="str">
        <f t="shared" si="63"/>
        <v>OKOK</v>
      </c>
      <c r="BH544">
        <f t="shared" si="66"/>
        <v>491</v>
      </c>
      <c r="BJ544" s="30" t="s">
        <v>500</v>
      </c>
      <c r="BK544" s="30" t="s">
        <v>4084</v>
      </c>
      <c r="BL544">
        <f ca="1">+OFFSET(b!$F$3,BH544,$BL$52)</f>
        <v>22</v>
      </c>
      <c r="BQ544">
        <f t="shared" si="67"/>
        <v>491</v>
      </c>
      <c r="BR544" s="30" t="s">
        <v>500</v>
      </c>
      <c r="BS544" s="30" t="s">
        <v>4084</v>
      </c>
      <c r="BT544">
        <f ca="1">+OFFSET(b!$F$3,BQ544,$BT$52)</f>
        <v>1687845</v>
      </c>
    </row>
    <row r="545" spans="3:72">
      <c r="C545">
        <f t="shared" si="64"/>
        <v>492</v>
      </c>
      <c r="E545" s="30" t="s">
        <v>501</v>
      </c>
      <c r="F545" s="30" t="s">
        <v>4085</v>
      </c>
      <c r="G545">
        <f ca="1">+IF(BD545="OKOK",OFFSET(b!$F$3,C545,$G$52),NA())</f>
        <v>13</v>
      </c>
      <c r="AA545">
        <f t="shared" si="65"/>
        <v>492</v>
      </c>
      <c r="AB545" s="30" t="s">
        <v>501</v>
      </c>
      <c r="AC545" s="30" t="s">
        <v>4085</v>
      </c>
      <c r="AD545">
        <f ca="1">+IF(BD545="OKOK",OFFSET(b!$F$3,AA545,$AD$52),NA())</f>
        <v>936566</v>
      </c>
      <c r="AX545" t="s">
        <v>12</v>
      </c>
      <c r="AY545" t="s">
        <v>501</v>
      </c>
      <c r="AZ545" t="s">
        <v>4085</v>
      </c>
      <c r="BA545">
        <v>55477</v>
      </c>
      <c r="BB545" s="93" t="str">
        <f t="shared" si="61"/>
        <v>OK</v>
      </c>
      <c r="BC545" t="str">
        <f t="shared" si="62"/>
        <v>OK</v>
      </c>
      <c r="BD545" t="str">
        <f t="shared" si="63"/>
        <v>OKOK</v>
      </c>
      <c r="BH545">
        <f t="shared" si="66"/>
        <v>492</v>
      </c>
      <c r="BJ545" s="30" t="s">
        <v>501</v>
      </c>
      <c r="BK545" s="30" t="s">
        <v>4085</v>
      </c>
      <c r="BL545">
        <f ca="1">+OFFSET(b!$F$3,BH545,$BL$52)</f>
        <v>13</v>
      </c>
      <c r="BQ545">
        <f t="shared" si="67"/>
        <v>492</v>
      </c>
      <c r="BR545" s="30" t="s">
        <v>501</v>
      </c>
      <c r="BS545" s="30" t="s">
        <v>4085</v>
      </c>
      <c r="BT545">
        <f ca="1">+OFFSET(b!$F$3,BQ545,$BT$52)</f>
        <v>936566</v>
      </c>
    </row>
    <row r="546" spans="3:72">
      <c r="C546">
        <f t="shared" si="64"/>
        <v>493</v>
      </c>
      <c r="E546" s="30" t="s">
        <v>502</v>
      </c>
      <c r="F546" s="30" t="s">
        <v>4086</v>
      </c>
      <c r="G546">
        <f ca="1">+IF(BD546="OKOK",OFFSET(b!$F$3,C546,$G$52),NA())</f>
        <v>6</v>
      </c>
      <c r="AA546">
        <f t="shared" si="65"/>
        <v>493</v>
      </c>
      <c r="AB546" s="30" t="s">
        <v>502</v>
      </c>
      <c r="AC546" s="30" t="s">
        <v>4086</v>
      </c>
      <c r="AD546">
        <f ca="1">+IF(BD546="OKOK",OFFSET(b!$F$3,AA546,$AD$52),NA())</f>
        <v>267055</v>
      </c>
      <c r="AX546" t="s">
        <v>12</v>
      </c>
      <c r="AY546" t="s">
        <v>502</v>
      </c>
      <c r="AZ546" t="s">
        <v>4086</v>
      </c>
      <c r="BA546">
        <v>7489</v>
      </c>
      <c r="BB546" s="93" t="str">
        <f t="shared" si="61"/>
        <v>OK</v>
      </c>
      <c r="BC546" t="str">
        <f t="shared" si="62"/>
        <v>OK</v>
      </c>
      <c r="BD546" t="str">
        <f t="shared" si="63"/>
        <v>OKOK</v>
      </c>
      <c r="BH546">
        <f t="shared" si="66"/>
        <v>493</v>
      </c>
      <c r="BJ546" s="30" t="s">
        <v>502</v>
      </c>
      <c r="BK546" s="30" t="s">
        <v>4086</v>
      </c>
      <c r="BL546">
        <f ca="1">+OFFSET(b!$F$3,BH546,$BL$52)</f>
        <v>6</v>
      </c>
      <c r="BQ546">
        <f t="shared" si="67"/>
        <v>493</v>
      </c>
      <c r="BR546" s="30" t="s">
        <v>502</v>
      </c>
      <c r="BS546" s="30" t="s">
        <v>4086</v>
      </c>
      <c r="BT546">
        <f ca="1">+OFFSET(b!$F$3,BQ546,$BT$52)</f>
        <v>267055</v>
      </c>
    </row>
    <row r="547" spans="3:72">
      <c r="C547">
        <f t="shared" si="64"/>
        <v>494</v>
      </c>
      <c r="E547" s="30" t="s">
        <v>503</v>
      </c>
      <c r="F547" s="30" t="s">
        <v>4087</v>
      </c>
      <c r="G547">
        <f ca="1">+IF(BD547="OKOK",OFFSET(b!$F$3,C547,$G$52),NA())</f>
        <v>8</v>
      </c>
      <c r="AA547">
        <f t="shared" si="65"/>
        <v>494</v>
      </c>
      <c r="AB547" s="30" t="s">
        <v>503</v>
      </c>
      <c r="AC547" s="30" t="s">
        <v>4087</v>
      </c>
      <c r="AD547">
        <f ca="1">+IF(BD547="OKOK",OFFSET(b!$F$3,AA547,$AD$52),NA())</f>
        <v>254696</v>
      </c>
      <c r="AX547" t="s">
        <v>12</v>
      </c>
      <c r="AY547" t="s">
        <v>503</v>
      </c>
      <c r="AZ547" t="s">
        <v>4087</v>
      </c>
      <c r="BA547">
        <v>7250</v>
      </c>
      <c r="BB547" s="93" t="str">
        <f t="shared" si="61"/>
        <v>OK</v>
      </c>
      <c r="BC547" t="str">
        <f t="shared" si="62"/>
        <v>OK</v>
      </c>
      <c r="BD547" t="str">
        <f t="shared" si="63"/>
        <v>OKOK</v>
      </c>
      <c r="BH547">
        <f t="shared" si="66"/>
        <v>494</v>
      </c>
      <c r="BJ547" s="30" t="s">
        <v>503</v>
      </c>
      <c r="BK547" s="30" t="s">
        <v>4087</v>
      </c>
      <c r="BL547">
        <f ca="1">+OFFSET(b!$F$3,BH547,$BL$52)</f>
        <v>8</v>
      </c>
      <c r="BQ547">
        <f t="shared" si="67"/>
        <v>494</v>
      </c>
      <c r="BR547" s="30" t="s">
        <v>503</v>
      </c>
      <c r="BS547" s="30" t="s">
        <v>4087</v>
      </c>
      <c r="BT547">
        <f ca="1">+OFFSET(b!$F$3,BQ547,$BT$52)</f>
        <v>254696</v>
      </c>
    </row>
    <row r="548" spans="3:72">
      <c r="C548">
        <f t="shared" si="64"/>
        <v>495</v>
      </c>
      <c r="E548" s="30" t="s">
        <v>3039</v>
      </c>
      <c r="F548" s="30" t="s">
        <v>3526</v>
      </c>
      <c r="G548" t="e">
        <f ca="1">+IF(BD548="OKOK",OFFSET(b!$F$3,C548,$G$52),NA())</f>
        <v>#N/A</v>
      </c>
      <c r="AA548">
        <f t="shared" si="65"/>
        <v>495</v>
      </c>
      <c r="AB548" s="30" t="s">
        <v>3039</v>
      </c>
      <c r="AC548" s="30" t="s">
        <v>3526</v>
      </c>
      <c r="AD548" t="e">
        <f ca="1">+IF(BD548="OKOK",OFFSET(b!$F$3,AA548,$AD$52),NA())</f>
        <v>#N/A</v>
      </c>
      <c r="AX548" t="s">
        <v>13</v>
      </c>
      <c r="AY548" t="s">
        <v>3039</v>
      </c>
      <c r="AZ548" t="s">
        <v>3526</v>
      </c>
      <c r="BA548">
        <v>3741272</v>
      </c>
      <c r="BB548" s="93" t="str">
        <f t="shared" si="61"/>
        <v>NG</v>
      </c>
      <c r="BC548" t="str">
        <f t="shared" si="62"/>
        <v>OK</v>
      </c>
      <c r="BD548" t="str">
        <f t="shared" si="63"/>
        <v>NGOK</v>
      </c>
      <c r="BH548">
        <f t="shared" si="66"/>
        <v>495</v>
      </c>
      <c r="BJ548" s="30" t="s">
        <v>3039</v>
      </c>
      <c r="BK548" s="30" t="s">
        <v>3526</v>
      </c>
      <c r="BL548">
        <f ca="1">+OFFSET(b!$F$3,BH548,$BL$52)</f>
        <v>1381</v>
      </c>
      <c r="BQ548">
        <f t="shared" si="67"/>
        <v>495</v>
      </c>
      <c r="BR548" s="30" t="s">
        <v>3039</v>
      </c>
      <c r="BS548" s="30" t="s">
        <v>3526</v>
      </c>
      <c r="BT548">
        <f ca="1">+OFFSET(b!$F$3,BQ548,$BT$52)</f>
        <v>64606171</v>
      </c>
    </row>
    <row r="549" spans="3:72">
      <c r="C549">
        <f t="shared" si="64"/>
        <v>496</v>
      </c>
      <c r="E549" s="30" t="s">
        <v>504</v>
      </c>
      <c r="F549" s="30" t="s">
        <v>3527</v>
      </c>
      <c r="G549" t="e">
        <f ca="1">+IF(BD549="OKOK",OFFSET(b!$F$3,C549,$G$52),NA())</f>
        <v>#N/A</v>
      </c>
      <c r="AA549">
        <f t="shared" si="65"/>
        <v>496</v>
      </c>
      <c r="AB549" s="30" t="s">
        <v>504</v>
      </c>
      <c r="AC549" s="30" t="s">
        <v>3527</v>
      </c>
      <c r="AD549" t="e">
        <f ca="1">+IF(BD549="OKOK",OFFSET(b!$F$3,AA549,$AD$52),NA())</f>
        <v>#N/A</v>
      </c>
      <c r="AX549" t="s">
        <v>13</v>
      </c>
      <c r="AY549" t="s">
        <v>504</v>
      </c>
      <c r="AZ549" t="s">
        <v>3527</v>
      </c>
      <c r="BA549">
        <v>394050</v>
      </c>
      <c r="BB549" s="93" t="str">
        <f t="shared" si="61"/>
        <v>NG</v>
      </c>
      <c r="BC549" t="str">
        <f t="shared" si="62"/>
        <v>OK</v>
      </c>
      <c r="BD549" t="str">
        <f t="shared" si="63"/>
        <v>NGOK</v>
      </c>
      <c r="BH549">
        <f t="shared" si="66"/>
        <v>496</v>
      </c>
      <c r="BJ549" s="30" t="s">
        <v>504</v>
      </c>
      <c r="BK549" s="30" t="s">
        <v>3527</v>
      </c>
      <c r="BL549">
        <f ca="1">+OFFSET(b!$F$3,BH549,$BL$52)</f>
        <v>194</v>
      </c>
      <c r="BQ549">
        <f t="shared" si="67"/>
        <v>496</v>
      </c>
      <c r="BR549" s="30" t="s">
        <v>504</v>
      </c>
      <c r="BS549" s="30" t="s">
        <v>3527</v>
      </c>
      <c r="BT549">
        <f ca="1">+OFFSET(b!$F$3,BQ549,$BT$52)</f>
        <v>8970446</v>
      </c>
    </row>
    <row r="550" spans="3:72">
      <c r="C550">
        <f t="shared" si="64"/>
        <v>497</v>
      </c>
      <c r="E550" s="30" t="s">
        <v>2920</v>
      </c>
      <c r="F550" s="30" t="s">
        <v>2960</v>
      </c>
      <c r="G550" t="e">
        <f ca="1">+IF(BD550="OKOK",OFFSET(b!$F$3,C550,$G$52),NA())</f>
        <v>#N/A</v>
      </c>
      <c r="AA550">
        <f t="shared" si="65"/>
        <v>497</v>
      </c>
      <c r="AB550" s="30" t="s">
        <v>2920</v>
      </c>
      <c r="AC550" s="30" t="s">
        <v>2960</v>
      </c>
      <c r="AD550" t="e">
        <f ca="1">+IF(BD550="OKOK",OFFSET(b!$F$3,AA550,$AD$52),NA())</f>
        <v>#N/A</v>
      </c>
      <c r="AX550" t="s">
        <v>13</v>
      </c>
      <c r="AY550" t="s">
        <v>2920</v>
      </c>
      <c r="AZ550" t="s">
        <v>2960</v>
      </c>
      <c r="BA550">
        <v>1522208</v>
      </c>
      <c r="BB550" s="93" t="str">
        <f t="shared" si="61"/>
        <v>NG</v>
      </c>
      <c r="BC550" t="str">
        <f t="shared" si="62"/>
        <v>OK</v>
      </c>
      <c r="BD550" t="str">
        <f t="shared" si="63"/>
        <v>NGOK</v>
      </c>
      <c r="BH550">
        <f t="shared" si="66"/>
        <v>497</v>
      </c>
      <c r="BJ550" s="30" t="s">
        <v>2920</v>
      </c>
      <c r="BK550" s="30" t="s">
        <v>2960</v>
      </c>
      <c r="BL550">
        <f ca="1">+OFFSET(b!$F$3,BH550,$BL$52)</f>
        <v>607</v>
      </c>
      <c r="BQ550">
        <f t="shared" si="67"/>
        <v>497</v>
      </c>
      <c r="BR550" s="30" t="s">
        <v>2920</v>
      </c>
      <c r="BS550" s="30" t="s">
        <v>2960</v>
      </c>
      <c r="BT550">
        <f ca="1">+OFFSET(b!$F$3,BQ550,$BT$52)</f>
        <v>24698169</v>
      </c>
    </row>
    <row r="551" spans="3:72">
      <c r="C551">
        <f t="shared" si="64"/>
        <v>498</v>
      </c>
      <c r="E551" s="30" t="s">
        <v>512</v>
      </c>
      <c r="F551" s="30" t="s">
        <v>4088</v>
      </c>
      <c r="G551">
        <f ca="1">+IF(BD551="OKOK",OFFSET(b!$F$3,C551,$G$52),NA())</f>
        <v>3</v>
      </c>
      <c r="AA551">
        <f t="shared" si="65"/>
        <v>498</v>
      </c>
      <c r="AB551" s="30" t="s">
        <v>512</v>
      </c>
      <c r="AC551" s="30" t="s">
        <v>4088</v>
      </c>
      <c r="AD551">
        <f ca="1">+IF(BD551="OKOK",OFFSET(b!$F$3,AA551,$AD$52),NA())</f>
        <v>92020</v>
      </c>
      <c r="AX551" t="s">
        <v>13</v>
      </c>
      <c r="AY551" t="s">
        <v>512</v>
      </c>
      <c r="AZ551" t="s">
        <v>4088</v>
      </c>
      <c r="BA551">
        <v>8971</v>
      </c>
      <c r="BB551" s="93" t="str">
        <f t="shared" si="61"/>
        <v>OK</v>
      </c>
      <c r="BC551" t="str">
        <f t="shared" si="62"/>
        <v>OK</v>
      </c>
      <c r="BD551" t="str">
        <f t="shared" si="63"/>
        <v>OKOK</v>
      </c>
      <c r="BH551">
        <f t="shared" si="66"/>
        <v>498</v>
      </c>
      <c r="BJ551" s="30" t="s">
        <v>512</v>
      </c>
      <c r="BK551" s="30" t="s">
        <v>4088</v>
      </c>
      <c r="BL551">
        <f ca="1">+OFFSET(b!$F$3,BH551,$BL$52)</f>
        <v>3</v>
      </c>
      <c r="BQ551">
        <f t="shared" si="67"/>
        <v>498</v>
      </c>
      <c r="BR551" s="30" t="s">
        <v>512</v>
      </c>
      <c r="BS551" s="30" t="s">
        <v>4088</v>
      </c>
      <c r="BT551">
        <f ca="1">+OFFSET(b!$F$3,BQ551,$BT$52)</f>
        <v>92020</v>
      </c>
    </row>
    <row r="552" spans="3:72">
      <c r="C552">
        <f t="shared" si="64"/>
        <v>499</v>
      </c>
      <c r="E552" s="30" t="s">
        <v>516</v>
      </c>
      <c r="F552" s="30" t="s">
        <v>4089</v>
      </c>
      <c r="G552">
        <f ca="1">+IF(BD552="OKOK",OFFSET(b!$F$3,C552,$G$52),NA())</f>
        <v>4</v>
      </c>
      <c r="AA552">
        <f t="shared" si="65"/>
        <v>499</v>
      </c>
      <c r="AB552" s="30" t="s">
        <v>516</v>
      </c>
      <c r="AC552" s="30" t="s">
        <v>4089</v>
      </c>
      <c r="AD552">
        <f ca="1">+IF(BD552="OKOK",OFFSET(b!$F$3,AA552,$AD$52),NA())</f>
        <v>200825</v>
      </c>
      <c r="AX552" t="s">
        <v>13</v>
      </c>
      <c r="AY552" t="s">
        <v>516</v>
      </c>
      <c r="AZ552" t="s">
        <v>4089</v>
      </c>
      <c r="BA552">
        <v>6775</v>
      </c>
      <c r="BB552" s="93" t="str">
        <f t="shared" si="61"/>
        <v>OK</v>
      </c>
      <c r="BC552" t="str">
        <f t="shared" si="62"/>
        <v>OK</v>
      </c>
      <c r="BD552" t="str">
        <f t="shared" si="63"/>
        <v>OKOK</v>
      </c>
      <c r="BH552">
        <f t="shared" si="66"/>
        <v>499</v>
      </c>
      <c r="BJ552" s="30" t="s">
        <v>516</v>
      </c>
      <c r="BK552" s="30" t="s">
        <v>4089</v>
      </c>
      <c r="BL552">
        <f ca="1">+OFFSET(b!$F$3,BH552,$BL$52)</f>
        <v>4</v>
      </c>
      <c r="BQ552">
        <f t="shared" si="67"/>
        <v>499</v>
      </c>
      <c r="BR552" s="30" t="s">
        <v>516</v>
      </c>
      <c r="BS552" s="30" t="s">
        <v>4089</v>
      </c>
      <c r="BT552">
        <f ca="1">+OFFSET(b!$F$3,BQ552,$BT$52)</f>
        <v>200825</v>
      </c>
    </row>
    <row r="553" spans="3:72">
      <c r="C553">
        <f t="shared" si="64"/>
        <v>500</v>
      </c>
      <c r="E553" s="30" t="s">
        <v>505</v>
      </c>
      <c r="F553" s="30" t="s">
        <v>4090</v>
      </c>
      <c r="G553">
        <f ca="1">+IF(BD553="OKOK",OFFSET(b!$F$3,C553,$G$52),NA())</f>
        <v>60</v>
      </c>
      <c r="AA553">
        <f t="shared" si="65"/>
        <v>500</v>
      </c>
      <c r="AB553" s="30" t="s">
        <v>505</v>
      </c>
      <c r="AC553" s="30" t="s">
        <v>4090</v>
      </c>
      <c r="AD553">
        <f ca="1">+IF(BD553="OKOK",OFFSET(b!$F$3,AA553,$AD$52),NA())</f>
        <v>2651645</v>
      </c>
      <c r="AX553" t="s">
        <v>13</v>
      </c>
      <c r="AY553" t="s">
        <v>505</v>
      </c>
      <c r="AZ553" t="s">
        <v>4090</v>
      </c>
      <c r="BA553">
        <v>173830</v>
      </c>
      <c r="BB553" s="93" t="str">
        <f t="shared" si="61"/>
        <v>OK</v>
      </c>
      <c r="BC553" t="str">
        <f t="shared" si="62"/>
        <v>OK</v>
      </c>
      <c r="BD553" t="str">
        <f t="shared" si="63"/>
        <v>OKOK</v>
      </c>
      <c r="BH553">
        <f t="shared" si="66"/>
        <v>500</v>
      </c>
      <c r="BJ553" s="30" t="s">
        <v>505</v>
      </c>
      <c r="BK553" s="30" t="s">
        <v>4090</v>
      </c>
      <c r="BL553">
        <f ca="1">+OFFSET(b!$F$3,BH553,$BL$52)</f>
        <v>60</v>
      </c>
      <c r="BQ553">
        <f t="shared" si="67"/>
        <v>500</v>
      </c>
      <c r="BR553" s="30" t="s">
        <v>505</v>
      </c>
      <c r="BS553" s="30" t="s">
        <v>4090</v>
      </c>
      <c r="BT553">
        <f ca="1">+OFFSET(b!$F$3,BQ553,$BT$52)</f>
        <v>2651645</v>
      </c>
    </row>
    <row r="554" spans="3:72">
      <c r="C554">
        <f t="shared" si="64"/>
        <v>501</v>
      </c>
      <c r="E554" s="30" t="s">
        <v>13</v>
      </c>
      <c r="F554" s="30" t="s">
        <v>3525</v>
      </c>
      <c r="G554" t="e">
        <f ca="1">+IF(BD554="OKOK",OFFSET(b!$F$3,C554,$G$52),NA())</f>
        <v>#N/A</v>
      </c>
      <c r="AA554">
        <f t="shared" si="65"/>
        <v>501</v>
      </c>
      <c r="AB554" s="30" t="s">
        <v>13</v>
      </c>
      <c r="AC554" s="30" t="s">
        <v>3525</v>
      </c>
      <c r="AD554" t="e">
        <f ca="1">+IF(BD554="OKOK",OFFSET(b!$F$3,AA554,$AD$52),NA())</f>
        <v>#N/A</v>
      </c>
      <c r="AX554" t="s">
        <v>13</v>
      </c>
      <c r="AY554" t="s">
        <v>13</v>
      </c>
      <c r="AZ554" t="s">
        <v>3525</v>
      </c>
      <c r="BA554">
        <v>2815880</v>
      </c>
      <c r="BB554" s="93" t="str">
        <f t="shared" si="61"/>
        <v>NG</v>
      </c>
      <c r="BC554" t="str">
        <f t="shared" si="62"/>
        <v>OK</v>
      </c>
      <c r="BD554" t="str">
        <f t="shared" si="63"/>
        <v>NGOK</v>
      </c>
      <c r="BH554">
        <f t="shared" si="66"/>
        <v>501</v>
      </c>
      <c r="BJ554" s="30" t="s">
        <v>13</v>
      </c>
      <c r="BK554" s="30" t="s">
        <v>3525</v>
      </c>
      <c r="BL554">
        <f ca="1">+OFFSET(b!$F$3,BH554,$BL$52)</f>
        <v>692</v>
      </c>
      <c r="BQ554">
        <f t="shared" si="67"/>
        <v>501</v>
      </c>
      <c r="BR554" s="30" t="s">
        <v>13</v>
      </c>
      <c r="BS554" s="30" t="s">
        <v>3525</v>
      </c>
      <c r="BT554">
        <f ca="1">+OFFSET(b!$F$3,BQ554,$BT$52)</f>
        <v>48010374</v>
      </c>
    </row>
    <row r="555" spans="3:72">
      <c r="C555">
        <f t="shared" si="64"/>
        <v>502</v>
      </c>
      <c r="E555" s="30" t="s">
        <v>506</v>
      </c>
      <c r="F555" s="30" t="s">
        <v>4091</v>
      </c>
      <c r="G555">
        <f ca="1">+IF(BD555="OKOK",OFFSET(b!$F$3,C555,$G$52),NA())</f>
        <v>24</v>
      </c>
      <c r="AA555">
        <f t="shared" si="65"/>
        <v>502</v>
      </c>
      <c r="AB555" s="30" t="s">
        <v>506</v>
      </c>
      <c r="AC555" s="30" t="s">
        <v>4091</v>
      </c>
      <c r="AD555">
        <f ca="1">+IF(BD555="OKOK",OFFSET(b!$F$3,AA555,$AD$52),NA())</f>
        <v>1037722</v>
      </c>
      <c r="AX555" t="s">
        <v>13</v>
      </c>
      <c r="AY555" t="s">
        <v>506</v>
      </c>
      <c r="AZ555" t="s">
        <v>4091</v>
      </c>
      <c r="BA555">
        <v>42836</v>
      </c>
      <c r="BB555" s="93" t="str">
        <f t="shared" si="61"/>
        <v>OK</v>
      </c>
      <c r="BC555" t="str">
        <f t="shared" si="62"/>
        <v>OK</v>
      </c>
      <c r="BD555" t="str">
        <f t="shared" si="63"/>
        <v>OKOK</v>
      </c>
      <c r="BH555">
        <f t="shared" si="66"/>
        <v>502</v>
      </c>
      <c r="BJ555" s="30" t="s">
        <v>506</v>
      </c>
      <c r="BK555" s="30" t="s">
        <v>4091</v>
      </c>
      <c r="BL555">
        <f ca="1">+OFFSET(b!$F$3,BH555,$BL$52)</f>
        <v>24</v>
      </c>
      <c r="BQ555">
        <f t="shared" si="67"/>
        <v>502</v>
      </c>
      <c r="BR555" s="30" t="s">
        <v>506</v>
      </c>
      <c r="BS555" s="30" t="s">
        <v>4091</v>
      </c>
      <c r="BT555">
        <f ca="1">+OFFSET(b!$F$3,BQ555,$BT$52)</f>
        <v>1037722</v>
      </c>
    </row>
    <row r="556" spans="3:72">
      <c r="C556">
        <f t="shared" si="64"/>
        <v>503</v>
      </c>
      <c r="E556" s="30" t="s">
        <v>3040</v>
      </c>
      <c r="F556" s="30" t="s">
        <v>4092</v>
      </c>
      <c r="G556">
        <f ca="1">+IF(BD556="OKOK",OFFSET(b!$F$3,C556,$G$52),NA())</f>
        <v>7</v>
      </c>
      <c r="AA556">
        <f t="shared" si="65"/>
        <v>503</v>
      </c>
      <c r="AB556" s="30" t="s">
        <v>3040</v>
      </c>
      <c r="AC556" s="30" t="s">
        <v>4092</v>
      </c>
      <c r="AD556">
        <f ca="1">+IF(BD556="OKOK",OFFSET(b!$F$3,AA556,$AD$52),NA())</f>
        <v>385331</v>
      </c>
      <c r="AX556" t="s">
        <v>13</v>
      </c>
      <c r="AY556" t="s">
        <v>3040</v>
      </c>
      <c r="AZ556" t="s">
        <v>4092</v>
      </c>
      <c r="BA556">
        <v>13976</v>
      </c>
      <c r="BB556" s="93" t="str">
        <f t="shared" si="61"/>
        <v>OK</v>
      </c>
      <c r="BC556" t="str">
        <f t="shared" si="62"/>
        <v>OK</v>
      </c>
      <c r="BD556" t="str">
        <f t="shared" si="63"/>
        <v>OKOK</v>
      </c>
      <c r="BH556">
        <f t="shared" si="66"/>
        <v>503</v>
      </c>
      <c r="BJ556" s="30" t="s">
        <v>3040</v>
      </c>
      <c r="BK556" s="30" t="s">
        <v>4092</v>
      </c>
      <c r="BL556">
        <f ca="1">+OFFSET(b!$F$3,BH556,$BL$52)</f>
        <v>7</v>
      </c>
      <c r="BQ556">
        <f t="shared" si="67"/>
        <v>503</v>
      </c>
      <c r="BR556" s="30" t="s">
        <v>3040</v>
      </c>
      <c r="BS556" s="30" t="s">
        <v>4092</v>
      </c>
      <c r="BT556">
        <f ca="1">+OFFSET(b!$F$3,BQ556,$BT$52)</f>
        <v>385331</v>
      </c>
    </row>
    <row r="557" spans="3:72">
      <c r="C557">
        <f t="shared" si="64"/>
        <v>504</v>
      </c>
      <c r="E557" s="30" t="s">
        <v>3041</v>
      </c>
      <c r="F557" s="30" t="s">
        <v>4093</v>
      </c>
      <c r="G557">
        <f ca="1">+IF(BD557="OKOK",OFFSET(b!$F$3,C557,$G$52),NA())</f>
        <v>0</v>
      </c>
      <c r="AA557">
        <f t="shared" si="65"/>
        <v>504</v>
      </c>
      <c r="AB557" s="30" t="s">
        <v>3041</v>
      </c>
      <c r="AC557" s="30" t="s">
        <v>4093</v>
      </c>
      <c r="AD557">
        <f ca="1">+IF(BD557="OKOK",OFFSET(b!$F$3,AA557,$AD$52),NA())</f>
        <v>0</v>
      </c>
      <c r="AX557" t="s">
        <v>13</v>
      </c>
      <c r="AY557" t="s">
        <v>3041</v>
      </c>
      <c r="AZ557" t="s">
        <v>4093</v>
      </c>
      <c r="BA557">
        <v>3096</v>
      </c>
      <c r="BB557" s="93" t="str">
        <f t="shared" si="61"/>
        <v>OK</v>
      </c>
      <c r="BC557" t="str">
        <f t="shared" si="62"/>
        <v>OK</v>
      </c>
      <c r="BD557" t="str">
        <f t="shared" si="63"/>
        <v>OKOK</v>
      </c>
      <c r="BH557">
        <f t="shared" si="66"/>
        <v>504</v>
      </c>
      <c r="BJ557" s="30" t="s">
        <v>3041</v>
      </c>
      <c r="BK557" s="30" t="s">
        <v>4093</v>
      </c>
      <c r="BL557">
        <f ca="1">+OFFSET(b!$F$3,BH557,$BL$52)</f>
        <v>0</v>
      </c>
      <c r="BQ557">
        <f t="shared" si="67"/>
        <v>504</v>
      </c>
      <c r="BR557" s="30" t="s">
        <v>3041</v>
      </c>
      <c r="BS557" s="30" t="s">
        <v>4093</v>
      </c>
      <c r="BT557">
        <f ca="1">+OFFSET(b!$F$3,BQ557,$BT$52)</f>
        <v>0</v>
      </c>
    </row>
    <row r="558" spans="3:72">
      <c r="C558">
        <f t="shared" si="64"/>
        <v>505</v>
      </c>
      <c r="E558" s="30" t="s">
        <v>508</v>
      </c>
      <c r="F558" s="30" t="s">
        <v>4094</v>
      </c>
      <c r="G558">
        <f ca="1">+IF(BD558="OKOK",OFFSET(b!$F$3,C558,$G$52),NA())</f>
        <v>25</v>
      </c>
      <c r="AA558">
        <f t="shared" si="65"/>
        <v>505</v>
      </c>
      <c r="AB558" s="30" t="s">
        <v>508</v>
      </c>
      <c r="AC558" s="30" t="s">
        <v>4094</v>
      </c>
      <c r="AD558">
        <f ca="1">+IF(BD558="OKOK",OFFSET(b!$F$3,AA558,$AD$52),NA())</f>
        <v>1647371</v>
      </c>
      <c r="AX558" t="s">
        <v>13</v>
      </c>
      <c r="AY558" t="s">
        <v>508</v>
      </c>
      <c r="AZ558" t="s">
        <v>4094</v>
      </c>
      <c r="BA558">
        <v>130093</v>
      </c>
      <c r="BB558" s="93" t="str">
        <f t="shared" si="61"/>
        <v>OK</v>
      </c>
      <c r="BC558" t="str">
        <f t="shared" si="62"/>
        <v>OK</v>
      </c>
      <c r="BD558" t="str">
        <f t="shared" si="63"/>
        <v>OKOK</v>
      </c>
      <c r="BH558">
        <f t="shared" si="66"/>
        <v>505</v>
      </c>
      <c r="BJ558" s="30" t="s">
        <v>508</v>
      </c>
      <c r="BK558" s="30" t="s">
        <v>4094</v>
      </c>
      <c r="BL558">
        <f ca="1">+OFFSET(b!$F$3,BH558,$BL$52)</f>
        <v>25</v>
      </c>
      <c r="BQ558">
        <f t="shared" si="67"/>
        <v>505</v>
      </c>
      <c r="BR558" s="30" t="s">
        <v>508</v>
      </c>
      <c r="BS558" s="30" t="s">
        <v>4094</v>
      </c>
      <c r="BT558">
        <f ca="1">+OFFSET(b!$F$3,BQ558,$BT$52)</f>
        <v>1647371</v>
      </c>
    </row>
    <row r="559" spans="3:72">
      <c r="C559">
        <f t="shared" si="64"/>
        <v>506</v>
      </c>
      <c r="E559" s="30" t="s">
        <v>3042</v>
      </c>
      <c r="F559" s="30" t="s">
        <v>4095</v>
      </c>
      <c r="G559">
        <f ca="1">+IF(BD559="OKOK",OFFSET(b!$F$3,C559,$G$52),NA())</f>
        <v>0</v>
      </c>
      <c r="AA559">
        <f t="shared" si="65"/>
        <v>506</v>
      </c>
      <c r="AB559" s="30" t="s">
        <v>3042</v>
      </c>
      <c r="AC559" s="30" t="s">
        <v>4095</v>
      </c>
      <c r="AD559">
        <f ca="1">+IF(BD559="OKOK",OFFSET(b!$F$3,AA559,$AD$52),NA())</f>
        <v>0</v>
      </c>
      <c r="AX559" t="s">
        <v>13</v>
      </c>
      <c r="AY559" t="s">
        <v>3042</v>
      </c>
      <c r="AZ559" t="s">
        <v>4095</v>
      </c>
      <c r="BA559">
        <v>5101</v>
      </c>
      <c r="BB559" s="93" t="str">
        <f t="shared" si="61"/>
        <v>OK</v>
      </c>
      <c r="BC559" t="str">
        <f t="shared" si="62"/>
        <v>OK</v>
      </c>
      <c r="BD559" t="str">
        <f t="shared" si="63"/>
        <v>OKOK</v>
      </c>
      <c r="BH559">
        <f t="shared" si="66"/>
        <v>506</v>
      </c>
      <c r="BJ559" s="30" t="s">
        <v>3042</v>
      </c>
      <c r="BK559" s="30" t="s">
        <v>4095</v>
      </c>
      <c r="BL559">
        <f ca="1">+OFFSET(b!$F$3,BH559,$BL$52)</f>
        <v>0</v>
      </c>
      <c r="BQ559">
        <f t="shared" si="67"/>
        <v>506</v>
      </c>
      <c r="BR559" s="30" t="s">
        <v>3042</v>
      </c>
      <c r="BS559" s="30" t="s">
        <v>4095</v>
      </c>
      <c r="BT559">
        <f ca="1">+OFFSET(b!$F$3,BQ559,$BT$52)</f>
        <v>0</v>
      </c>
    </row>
    <row r="560" spans="3:72">
      <c r="C560">
        <f t="shared" si="64"/>
        <v>507</v>
      </c>
      <c r="E560" s="30" t="s">
        <v>509</v>
      </c>
      <c r="F560" s="30" t="s">
        <v>4096</v>
      </c>
      <c r="G560">
        <f ca="1">+IF(BD560="OKOK",OFFSET(b!$F$3,C560,$G$52),NA())</f>
        <v>9</v>
      </c>
      <c r="AA560">
        <f t="shared" si="65"/>
        <v>507</v>
      </c>
      <c r="AB560" s="30" t="s">
        <v>509</v>
      </c>
      <c r="AC560" s="30" t="s">
        <v>4096</v>
      </c>
      <c r="AD560">
        <f ca="1">+IF(BD560="OKOK",OFFSET(b!$F$3,AA560,$AD$52),NA())</f>
        <v>560152</v>
      </c>
      <c r="AX560" t="s">
        <v>13</v>
      </c>
      <c r="AY560" t="s">
        <v>509</v>
      </c>
      <c r="AZ560" t="s">
        <v>4096</v>
      </c>
      <c r="BA560">
        <v>41429</v>
      </c>
      <c r="BB560" s="93" t="str">
        <f t="shared" si="61"/>
        <v>OK</v>
      </c>
      <c r="BC560" t="str">
        <f t="shared" si="62"/>
        <v>OK</v>
      </c>
      <c r="BD560" t="str">
        <f t="shared" si="63"/>
        <v>OKOK</v>
      </c>
      <c r="BH560">
        <f t="shared" si="66"/>
        <v>507</v>
      </c>
      <c r="BJ560" s="30" t="s">
        <v>509</v>
      </c>
      <c r="BK560" s="30" t="s">
        <v>4096</v>
      </c>
      <c r="BL560">
        <f ca="1">+OFFSET(b!$F$3,BH560,$BL$52)</f>
        <v>9</v>
      </c>
      <c r="BQ560">
        <f t="shared" si="67"/>
        <v>507</v>
      </c>
      <c r="BR560" s="30" t="s">
        <v>509</v>
      </c>
      <c r="BS560" s="30" t="s">
        <v>4096</v>
      </c>
      <c r="BT560">
        <f ca="1">+OFFSET(b!$F$3,BQ560,$BT$52)</f>
        <v>560152</v>
      </c>
    </row>
    <row r="561" spans="3:72">
      <c r="C561">
        <f t="shared" si="64"/>
        <v>508</v>
      </c>
      <c r="E561" s="30" t="s">
        <v>513</v>
      </c>
      <c r="F561" s="30" t="s">
        <v>4097</v>
      </c>
      <c r="G561">
        <f ca="1">+IF(BD561="OKOK",OFFSET(b!$F$3,C561,$G$52),NA())</f>
        <v>3</v>
      </c>
      <c r="AA561">
        <f t="shared" si="65"/>
        <v>508</v>
      </c>
      <c r="AB561" s="30" t="s">
        <v>513</v>
      </c>
      <c r="AC561" s="30" t="s">
        <v>4097</v>
      </c>
      <c r="AD561">
        <f ca="1">+IF(BD561="OKOK",OFFSET(b!$F$3,AA561,$AD$52),NA())</f>
        <v>135739</v>
      </c>
      <c r="AX561" t="s">
        <v>13</v>
      </c>
      <c r="AY561" t="s">
        <v>513</v>
      </c>
      <c r="AZ561" t="s">
        <v>4097</v>
      </c>
      <c r="BA561">
        <v>8223</v>
      </c>
      <c r="BB561" s="93" t="str">
        <f t="shared" si="61"/>
        <v>OK</v>
      </c>
      <c r="BC561" t="str">
        <f t="shared" si="62"/>
        <v>OK</v>
      </c>
      <c r="BD561" t="str">
        <f t="shared" si="63"/>
        <v>OKOK</v>
      </c>
      <c r="BH561">
        <f t="shared" si="66"/>
        <v>508</v>
      </c>
      <c r="BJ561" s="30" t="s">
        <v>513</v>
      </c>
      <c r="BK561" s="30" t="s">
        <v>4097</v>
      </c>
      <c r="BL561">
        <f ca="1">+OFFSET(b!$F$3,BH561,$BL$52)</f>
        <v>3</v>
      </c>
      <c r="BQ561">
        <f t="shared" si="67"/>
        <v>508</v>
      </c>
      <c r="BR561" s="30" t="s">
        <v>513</v>
      </c>
      <c r="BS561" s="30" t="s">
        <v>4097</v>
      </c>
      <c r="BT561">
        <f ca="1">+OFFSET(b!$F$3,BQ561,$BT$52)</f>
        <v>135739</v>
      </c>
    </row>
    <row r="562" spans="3:72">
      <c r="C562">
        <f t="shared" si="64"/>
        <v>509</v>
      </c>
      <c r="E562" s="30" t="s">
        <v>517</v>
      </c>
      <c r="F562" s="30" t="s">
        <v>4098</v>
      </c>
      <c r="G562">
        <f ca="1">+IF(BD562="OKOK",OFFSET(b!$F$3,C562,$G$52),NA())</f>
        <v>12</v>
      </c>
      <c r="AA562">
        <f t="shared" si="65"/>
        <v>509</v>
      </c>
      <c r="AB562" s="30" t="s">
        <v>517</v>
      </c>
      <c r="AC562" s="30" t="s">
        <v>4098</v>
      </c>
      <c r="AD562">
        <f ca="1">+IF(BD562="OKOK",OFFSET(b!$F$3,AA562,$AD$52),NA())</f>
        <v>493180</v>
      </c>
      <c r="AX562" t="s">
        <v>13</v>
      </c>
      <c r="AY562" t="s">
        <v>517</v>
      </c>
      <c r="AZ562" t="s">
        <v>4098</v>
      </c>
      <c r="BA562">
        <v>27189</v>
      </c>
      <c r="BB562" s="93" t="str">
        <f t="shared" si="61"/>
        <v>OK</v>
      </c>
      <c r="BC562" t="str">
        <f t="shared" si="62"/>
        <v>OK</v>
      </c>
      <c r="BD562" t="str">
        <f t="shared" si="63"/>
        <v>OKOK</v>
      </c>
      <c r="BH562">
        <f t="shared" si="66"/>
        <v>509</v>
      </c>
      <c r="BJ562" s="30" t="s">
        <v>517</v>
      </c>
      <c r="BK562" s="30" t="s">
        <v>4098</v>
      </c>
      <c r="BL562">
        <f ca="1">+OFFSET(b!$F$3,BH562,$BL$52)</f>
        <v>12</v>
      </c>
      <c r="BQ562">
        <f t="shared" si="67"/>
        <v>509</v>
      </c>
      <c r="BR562" s="30" t="s">
        <v>517</v>
      </c>
      <c r="BS562" s="30" t="s">
        <v>4098</v>
      </c>
      <c r="BT562">
        <f ca="1">+OFFSET(b!$F$3,BQ562,$BT$52)</f>
        <v>493180</v>
      </c>
    </row>
    <row r="563" spans="3:72">
      <c r="C563">
        <f t="shared" si="64"/>
        <v>510</v>
      </c>
      <c r="E563" s="30" t="s">
        <v>507</v>
      </c>
      <c r="F563" s="30" t="s">
        <v>4099</v>
      </c>
      <c r="G563">
        <f ca="1">+IF(BD563="OKOK",OFFSET(b!$F$3,C563,$G$52),NA())</f>
        <v>40</v>
      </c>
      <c r="AA563">
        <f t="shared" si="65"/>
        <v>510</v>
      </c>
      <c r="AB563" s="30" t="s">
        <v>507</v>
      </c>
      <c r="AC563" s="30" t="s">
        <v>4099</v>
      </c>
      <c r="AD563">
        <f ca="1">+IF(BD563="OKOK",OFFSET(b!$F$3,AA563,$AD$52),NA())</f>
        <v>2228221</v>
      </c>
      <c r="AX563" t="s">
        <v>13</v>
      </c>
      <c r="AY563" t="s">
        <v>507</v>
      </c>
      <c r="AZ563" t="s">
        <v>4099</v>
      </c>
      <c r="BA563">
        <v>165126</v>
      </c>
      <c r="BB563" s="93" t="str">
        <f t="shared" si="61"/>
        <v>OK</v>
      </c>
      <c r="BC563" t="str">
        <f t="shared" si="62"/>
        <v>OK</v>
      </c>
      <c r="BD563" t="str">
        <f t="shared" si="63"/>
        <v>OKOK</v>
      </c>
      <c r="BH563">
        <f t="shared" si="66"/>
        <v>510</v>
      </c>
      <c r="BJ563" s="30" t="s">
        <v>507</v>
      </c>
      <c r="BK563" s="30" t="s">
        <v>4099</v>
      </c>
      <c r="BL563">
        <f ca="1">+OFFSET(b!$F$3,BH563,$BL$52)</f>
        <v>40</v>
      </c>
      <c r="BQ563">
        <f t="shared" si="67"/>
        <v>510</v>
      </c>
      <c r="BR563" s="30" t="s">
        <v>507</v>
      </c>
      <c r="BS563" s="30" t="s">
        <v>4099</v>
      </c>
      <c r="BT563">
        <f ca="1">+OFFSET(b!$F$3,BQ563,$BT$52)</f>
        <v>2228221</v>
      </c>
    </row>
    <row r="564" spans="3:72">
      <c r="C564">
        <f t="shared" si="64"/>
        <v>511</v>
      </c>
      <c r="E564" s="30" t="s">
        <v>510</v>
      </c>
      <c r="F564" s="30" t="s">
        <v>4100</v>
      </c>
      <c r="G564">
        <f ca="1">+IF(BD564="OKOK",OFFSET(b!$F$3,C564,$G$52),NA())</f>
        <v>4</v>
      </c>
      <c r="AA564">
        <f t="shared" si="65"/>
        <v>511</v>
      </c>
      <c r="AB564" s="30" t="s">
        <v>510</v>
      </c>
      <c r="AC564" s="30" t="s">
        <v>4100</v>
      </c>
      <c r="AD564">
        <f ca="1">+IF(BD564="OKOK",OFFSET(b!$F$3,AA564,$AD$52),NA())</f>
        <v>293506</v>
      </c>
      <c r="AX564" t="s">
        <v>13</v>
      </c>
      <c r="AY564" t="s">
        <v>510</v>
      </c>
      <c r="AZ564" t="s">
        <v>4100</v>
      </c>
      <c r="BA564">
        <v>9544</v>
      </c>
      <c r="BB564" s="93" t="str">
        <f t="shared" si="61"/>
        <v>OK</v>
      </c>
      <c r="BC564" t="str">
        <f t="shared" si="62"/>
        <v>OK</v>
      </c>
      <c r="BD564" t="str">
        <f t="shared" si="63"/>
        <v>OKOK</v>
      </c>
      <c r="BH564">
        <f t="shared" si="66"/>
        <v>511</v>
      </c>
      <c r="BJ564" s="30" t="s">
        <v>510</v>
      </c>
      <c r="BK564" s="30" t="s">
        <v>4100</v>
      </c>
      <c r="BL564">
        <f ca="1">+OFFSET(b!$F$3,BH564,$BL$52)</f>
        <v>4</v>
      </c>
      <c r="BQ564">
        <f t="shared" si="67"/>
        <v>511</v>
      </c>
      <c r="BR564" s="30" t="s">
        <v>510</v>
      </c>
      <c r="BS564" s="30" t="s">
        <v>4100</v>
      </c>
      <c r="BT564">
        <f ca="1">+OFFSET(b!$F$3,BQ564,$BT$52)</f>
        <v>293506</v>
      </c>
    </row>
    <row r="565" spans="3:72">
      <c r="C565">
        <f t="shared" si="64"/>
        <v>512</v>
      </c>
      <c r="E565" s="30" t="s">
        <v>514</v>
      </c>
      <c r="F565" s="30" t="s">
        <v>4101</v>
      </c>
      <c r="G565">
        <f ca="1">+IF(BD565="OKOK",OFFSET(b!$F$3,C565,$G$52),NA())</f>
        <v>3</v>
      </c>
      <c r="AA565">
        <f t="shared" si="65"/>
        <v>512</v>
      </c>
      <c r="AB565" s="30" t="s">
        <v>514</v>
      </c>
      <c r="AC565" s="30" t="s">
        <v>4101</v>
      </c>
      <c r="AD565">
        <f ca="1">+IF(BD565="OKOK",OFFSET(b!$F$3,AA565,$AD$52),NA())</f>
        <v>183847</v>
      </c>
      <c r="AX565" t="s">
        <v>13</v>
      </c>
      <c r="AY565" t="s">
        <v>514</v>
      </c>
      <c r="AZ565" t="s">
        <v>4101</v>
      </c>
      <c r="BA565">
        <v>17824</v>
      </c>
      <c r="BB565" s="93" t="str">
        <f t="shared" si="61"/>
        <v>OK</v>
      </c>
      <c r="BC565" t="str">
        <f t="shared" si="62"/>
        <v>OK</v>
      </c>
      <c r="BD565" t="str">
        <f t="shared" si="63"/>
        <v>OKOK</v>
      </c>
      <c r="BH565">
        <f t="shared" si="66"/>
        <v>512</v>
      </c>
      <c r="BJ565" s="30" t="s">
        <v>514</v>
      </c>
      <c r="BK565" s="30" t="s">
        <v>4101</v>
      </c>
      <c r="BL565">
        <f ca="1">+OFFSET(b!$F$3,BH565,$BL$52)</f>
        <v>3</v>
      </c>
      <c r="BQ565">
        <f t="shared" si="67"/>
        <v>512</v>
      </c>
      <c r="BR565" s="30" t="s">
        <v>514</v>
      </c>
      <c r="BS565" s="30" t="s">
        <v>4101</v>
      </c>
      <c r="BT565">
        <f ca="1">+OFFSET(b!$F$3,BQ565,$BT$52)</f>
        <v>183847</v>
      </c>
    </row>
    <row r="566" spans="3:72">
      <c r="C566">
        <f t="shared" si="64"/>
        <v>513</v>
      </c>
      <c r="E566" s="30" t="s">
        <v>511</v>
      </c>
      <c r="F566" s="30" t="s">
        <v>4102</v>
      </c>
      <c r="G566">
        <f ca="1">+IF(BD566="OKOK",OFFSET(b!$F$3,C566,$G$52),NA())</f>
        <v>4</v>
      </c>
      <c r="AA566">
        <f t="shared" si="65"/>
        <v>513</v>
      </c>
      <c r="AB566" s="30" t="s">
        <v>511</v>
      </c>
      <c r="AC566" s="30" t="s">
        <v>4102</v>
      </c>
      <c r="AD566">
        <f ca="1">+IF(BD566="OKOK",OFFSET(b!$F$3,AA566,$AD$52),NA())</f>
        <v>232057</v>
      </c>
      <c r="AX566" t="s">
        <v>13</v>
      </c>
      <c r="AY566" t="s">
        <v>511</v>
      </c>
      <c r="AZ566" t="s">
        <v>4102</v>
      </c>
      <c r="BA566">
        <v>16990</v>
      </c>
      <c r="BB566" s="93" t="str">
        <f t="shared" si="61"/>
        <v>OK</v>
      </c>
      <c r="BC566" t="str">
        <f t="shared" si="62"/>
        <v>OK</v>
      </c>
      <c r="BD566" t="str">
        <f t="shared" si="63"/>
        <v>OKOK</v>
      </c>
      <c r="BH566">
        <f t="shared" si="66"/>
        <v>513</v>
      </c>
      <c r="BJ566" s="30" t="s">
        <v>511</v>
      </c>
      <c r="BK566" s="30" t="s">
        <v>4102</v>
      </c>
      <c r="BL566">
        <f ca="1">+OFFSET(b!$F$3,BH566,$BL$52)</f>
        <v>4</v>
      </c>
      <c r="BQ566">
        <f t="shared" si="67"/>
        <v>513</v>
      </c>
      <c r="BR566" s="30" t="s">
        <v>511</v>
      </c>
      <c r="BS566" s="30" t="s">
        <v>4102</v>
      </c>
      <c r="BT566">
        <f ca="1">+OFFSET(b!$F$3,BQ566,$BT$52)</f>
        <v>232057</v>
      </c>
    </row>
    <row r="567" spans="3:72">
      <c r="C567">
        <f t="shared" si="64"/>
        <v>514</v>
      </c>
      <c r="E567" s="30" t="s">
        <v>515</v>
      </c>
      <c r="F567" s="30" t="s">
        <v>4103</v>
      </c>
      <c r="G567">
        <f ca="1">+IF(BD567="OKOK",OFFSET(b!$F$3,C567,$G$52),NA())</f>
        <v>10</v>
      </c>
      <c r="AA567">
        <f t="shared" si="65"/>
        <v>514</v>
      </c>
      <c r="AB567" s="30" t="s">
        <v>515</v>
      </c>
      <c r="AC567" s="30" t="s">
        <v>4103</v>
      </c>
      <c r="AD567">
        <f ca="1">+IF(BD567="OKOK",OFFSET(b!$F$3,AA567,$AD$52),NA())</f>
        <v>372718</v>
      </c>
      <c r="AX567" t="s">
        <v>13</v>
      </c>
      <c r="AY567" t="s">
        <v>515</v>
      </c>
      <c r="AZ567" t="s">
        <v>4103</v>
      </c>
      <c r="BA567">
        <v>4861</v>
      </c>
      <c r="BB567" s="93" t="str">
        <f t="shared" si="61"/>
        <v>OK</v>
      </c>
      <c r="BC567" t="str">
        <f t="shared" si="62"/>
        <v>OK</v>
      </c>
      <c r="BD567" t="str">
        <f t="shared" si="63"/>
        <v>OKOK</v>
      </c>
      <c r="BH567">
        <f t="shared" si="66"/>
        <v>514</v>
      </c>
      <c r="BJ567" s="30" t="s">
        <v>515</v>
      </c>
      <c r="BK567" s="30" t="s">
        <v>4103</v>
      </c>
      <c r="BL567">
        <f ca="1">+OFFSET(b!$F$3,BH567,$BL$52)</f>
        <v>10</v>
      </c>
      <c r="BQ567">
        <f t="shared" si="67"/>
        <v>514</v>
      </c>
      <c r="BR567" s="30" t="s">
        <v>515</v>
      </c>
      <c r="BS567" s="30" t="s">
        <v>4103</v>
      </c>
      <c r="BT567">
        <f ca="1">+OFFSET(b!$F$3,BQ567,$BT$52)</f>
        <v>372718</v>
      </c>
    </row>
    <row r="568" spans="3:72">
      <c r="C568">
        <f t="shared" si="64"/>
        <v>515</v>
      </c>
      <c r="E568" s="30" t="s">
        <v>3043</v>
      </c>
      <c r="F568" s="30" t="s">
        <v>3528</v>
      </c>
      <c r="G568">
        <f ca="1">+IF(BD568="OKOK",OFFSET(b!$F$3,C568,$G$52),NA())</f>
        <v>403</v>
      </c>
      <c r="AA568">
        <f t="shared" si="65"/>
        <v>515</v>
      </c>
      <c r="AB568" s="30" t="s">
        <v>3043</v>
      </c>
      <c r="AC568" s="30" t="s">
        <v>3528</v>
      </c>
      <c r="AD568">
        <f ca="1">+IF(BD568="OKOK",OFFSET(b!$F$3,AA568,$AD$52),NA())</f>
        <v>38514170</v>
      </c>
      <c r="AX568" t="s">
        <v>13</v>
      </c>
      <c r="AY568" t="s">
        <v>3043</v>
      </c>
      <c r="AZ568" t="s">
        <v>3528</v>
      </c>
      <c r="BA568">
        <v>0</v>
      </c>
      <c r="BB568" s="93" t="str">
        <f t="shared" ref="BB568:BB631" si="68">+IF($H$4="人未満",IF(AND(BA568&gt;=$E$4,BA568&lt;$G$4),"OK","NG"),IF(BA568&gt;=$E$4,"OK","NG"))</f>
        <v>OK</v>
      </c>
      <c r="BC568" t="str">
        <f t="shared" ref="BC568:BC631" si="69">+IF($J$4="あり",IF($C$3=AX568,"OK","NG"),"OK")</f>
        <v>OK</v>
      </c>
      <c r="BD568" t="str">
        <f t="shared" ref="BD568:BD631" si="70">+BB568&amp;BC568</f>
        <v>OKOK</v>
      </c>
      <c r="BH568">
        <f t="shared" si="66"/>
        <v>515</v>
      </c>
      <c r="BJ568" s="30" t="s">
        <v>3043</v>
      </c>
      <c r="BK568" s="30" t="s">
        <v>3528</v>
      </c>
      <c r="BL568">
        <f ca="1">+OFFSET(b!$F$3,BH568,$BL$52)</f>
        <v>403</v>
      </c>
      <c r="BQ568">
        <f t="shared" si="67"/>
        <v>515</v>
      </c>
      <c r="BR568" s="30" t="s">
        <v>3043</v>
      </c>
      <c r="BS568" s="30" t="s">
        <v>3528</v>
      </c>
      <c r="BT568">
        <f ca="1">+OFFSET(b!$F$3,BQ568,$BT$52)</f>
        <v>38514170</v>
      </c>
    </row>
    <row r="569" spans="3:72">
      <c r="C569">
        <f t="shared" ref="C569:C632" si="71">+C568+1</f>
        <v>516</v>
      </c>
      <c r="E569" s="30" t="s">
        <v>3044</v>
      </c>
      <c r="F569" s="30" t="s">
        <v>4104</v>
      </c>
      <c r="G569" t="e">
        <f ca="1">+IF(BD569="OKOK",OFFSET(b!$F$3,C569,$G$52),NA())</f>
        <v>#N/A</v>
      </c>
      <c r="AA569">
        <f t="shared" ref="AA569:AA632" si="72">+AA568+1</f>
        <v>516</v>
      </c>
      <c r="AB569" s="30" t="s">
        <v>3044</v>
      </c>
      <c r="AC569" s="30" t="s">
        <v>4104</v>
      </c>
      <c r="AD569" t="e">
        <f ca="1">+IF(BD569="OKOK",OFFSET(b!$F$3,AA569,$AD$52),NA())</f>
        <v>#N/A</v>
      </c>
      <c r="AX569" t="s">
        <v>14</v>
      </c>
      <c r="AY569" t="s">
        <v>3044</v>
      </c>
      <c r="AZ569" t="s">
        <v>4104</v>
      </c>
      <c r="BA569">
        <v>793984</v>
      </c>
      <c r="BB569" s="93" t="str">
        <f t="shared" si="68"/>
        <v>NG</v>
      </c>
      <c r="BC569" t="str">
        <f t="shared" si="69"/>
        <v>OK</v>
      </c>
      <c r="BD569" t="str">
        <f t="shared" si="70"/>
        <v>NGOK</v>
      </c>
      <c r="BH569">
        <f t="shared" ref="BH569:BH632" si="73">+BH568+1</f>
        <v>516</v>
      </c>
      <c r="BJ569" s="30" t="s">
        <v>3044</v>
      </c>
      <c r="BK569" s="30" t="s">
        <v>4104</v>
      </c>
      <c r="BL569">
        <f ca="1">+OFFSET(b!$F$3,BH569,$BL$52)</f>
        <v>376</v>
      </c>
      <c r="BQ569">
        <f t="shared" ref="BQ569:BQ632" si="74">+BQ568+1</f>
        <v>516</v>
      </c>
      <c r="BR569" s="30" t="s">
        <v>3044</v>
      </c>
      <c r="BS569" s="30" t="s">
        <v>4104</v>
      </c>
      <c r="BT569">
        <f ca="1">+OFFSET(b!$F$3,BQ569,$BT$52)</f>
        <v>13816729</v>
      </c>
    </row>
    <row r="570" spans="3:72">
      <c r="C570">
        <f t="shared" si="71"/>
        <v>517</v>
      </c>
      <c r="E570" s="30" t="s">
        <v>518</v>
      </c>
      <c r="F570" s="30" t="s">
        <v>4105</v>
      </c>
      <c r="G570">
        <f ca="1">+IF(BD570="OKOK",OFFSET(b!$F$3,C570,$G$52),NA())</f>
        <v>121</v>
      </c>
      <c r="AA570">
        <f t="shared" si="72"/>
        <v>517</v>
      </c>
      <c r="AB570" s="30" t="s">
        <v>518</v>
      </c>
      <c r="AC570" s="30" t="s">
        <v>4105</v>
      </c>
      <c r="AD570">
        <f ca="1">+IF(BD570="OKOK",OFFSET(b!$F$3,AA570,$AD$52),NA())</f>
        <v>4786169</v>
      </c>
      <c r="AX570" t="s">
        <v>14</v>
      </c>
      <c r="AY570" t="s">
        <v>518</v>
      </c>
      <c r="AZ570" t="s">
        <v>4105</v>
      </c>
      <c r="BA570">
        <v>249235</v>
      </c>
      <c r="BB570" s="93" t="str">
        <f t="shared" si="68"/>
        <v>OK</v>
      </c>
      <c r="BC570" t="str">
        <f t="shared" si="69"/>
        <v>OK</v>
      </c>
      <c r="BD570" t="str">
        <f t="shared" si="70"/>
        <v>OKOK</v>
      </c>
      <c r="BH570">
        <f t="shared" si="73"/>
        <v>517</v>
      </c>
      <c r="BJ570" s="30" t="s">
        <v>518</v>
      </c>
      <c r="BK570" s="30" t="s">
        <v>4105</v>
      </c>
      <c r="BL570">
        <f ca="1">+OFFSET(b!$F$3,BH570,$BL$52)</f>
        <v>121</v>
      </c>
      <c r="BQ570">
        <f t="shared" si="74"/>
        <v>517</v>
      </c>
      <c r="BR570" s="30" t="s">
        <v>518</v>
      </c>
      <c r="BS570" s="30" t="s">
        <v>4105</v>
      </c>
      <c r="BT570">
        <f ca="1">+OFFSET(b!$F$3,BQ570,$BT$52)</f>
        <v>4786169</v>
      </c>
    </row>
    <row r="571" spans="3:72">
      <c r="C571">
        <f t="shared" si="71"/>
        <v>518</v>
      </c>
      <c r="E571" s="30" t="s">
        <v>519</v>
      </c>
      <c r="F571" s="30" t="s">
        <v>4106</v>
      </c>
      <c r="G571">
        <f ca="1">+IF(BD571="OKOK",OFFSET(b!$F$3,C571,$G$52),NA())</f>
        <v>30</v>
      </c>
      <c r="AA571">
        <f t="shared" si="72"/>
        <v>518</v>
      </c>
      <c r="AB571" s="30" t="s">
        <v>519</v>
      </c>
      <c r="AC571" s="30" t="s">
        <v>4106</v>
      </c>
      <c r="AD571">
        <f ca="1">+IF(BD571="OKOK",OFFSET(b!$F$3,AA571,$AD$52),NA())</f>
        <v>1874153</v>
      </c>
      <c r="AX571" t="s">
        <v>14</v>
      </c>
      <c r="AY571" t="s">
        <v>519</v>
      </c>
      <c r="AZ571" t="s">
        <v>4106</v>
      </c>
      <c r="BA571">
        <v>95754</v>
      </c>
      <c r="BB571" s="93" t="str">
        <f t="shared" si="68"/>
        <v>OK</v>
      </c>
      <c r="BC571" t="str">
        <f t="shared" si="69"/>
        <v>OK</v>
      </c>
      <c r="BD571" t="str">
        <f t="shared" si="70"/>
        <v>OKOK</v>
      </c>
      <c r="BH571">
        <f t="shared" si="73"/>
        <v>518</v>
      </c>
      <c r="BJ571" s="30" t="s">
        <v>519</v>
      </c>
      <c r="BK571" s="30" t="s">
        <v>4106</v>
      </c>
      <c r="BL571">
        <f ca="1">+OFFSET(b!$F$3,BH571,$BL$52)</f>
        <v>30</v>
      </c>
      <c r="BQ571">
        <f t="shared" si="74"/>
        <v>518</v>
      </c>
      <c r="BR571" s="30" t="s">
        <v>519</v>
      </c>
      <c r="BS571" s="30" t="s">
        <v>4106</v>
      </c>
      <c r="BT571">
        <f ca="1">+OFFSET(b!$F$3,BQ571,$BT$52)</f>
        <v>1874153</v>
      </c>
    </row>
    <row r="572" spans="3:72">
      <c r="C572">
        <f t="shared" si="71"/>
        <v>519</v>
      </c>
      <c r="E572" s="30" t="s">
        <v>520</v>
      </c>
      <c r="F572" s="30" t="s">
        <v>3409</v>
      </c>
      <c r="G572">
        <f ca="1">+IF(BD572="OKOK",OFFSET(b!$F$3,C572,$G$52),NA())</f>
        <v>47</v>
      </c>
      <c r="AA572">
        <f t="shared" si="72"/>
        <v>519</v>
      </c>
      <c r="AB572" s="30" t="s">
        <v>520</v>
      </c>
      <c r="AC572" s="30" t="s">
        <v>3409</v>
      </c>
      <c r="AD572">
        <f ca="1">+IF(BD572="OKOK",OFFSET(b!$F$3,AA572,$AD$52),NA())</f>
        <v>2070153</v>
      </c>
      <c r="AX572" t="s">
        <v>14</v>
      </c>
      <c r="AY572" t="s">
        <v>520</v>
      </c>
      <c r="AZ572" t="s">
        <v>3409</v>
      </c>
      <c r="BA572">
        <v>87217</v>
      </c>
      <c r="BB572" s="93" t="str">
        <f t="shared" si="68"/>
        <v>OK</v>
      </c>
      <c r="BC572" t="str">
        <f t="shared" si="69"/>
        <v>OK</v>
      </c>
      <c r="BD572" t="str">
        <f t="shared" si="70"/>
        <v>OKOK</v>
      </c>
      <c r="BH572">
        <f t="shared" si="73"/>
        <v>519</v>
      </c>
      <c r="BJ572" s="30" t="s">
        <v>520</v>
      </c>
      <c r="BK572" s="30" t="s">
        <v>3409</v>
      </c>
      <c r="BL572">
        <f ca="1">+OFFSET(b!$F$3,BH572,$BL$52)</f>
        <v>47</v>
      </c>
      <c r="BQ572">
        <f t="shared" si="74"/>
        <v>519</v>
      </c>
      <c r="BR572" s="30" t="s">
        <v>520</v>
      </c>
      <c r="BS572" s="30" t="s">
        <v>3409</v>
      </c>
      <c r="BT572">
        <f ca="1">+OFFSET(b!$F$3,BQ572,$BT$52)</f>
        <v>2070153</v>
      </c>
    </row>
    <row r="573" spans="3:72">
      <c r="C573">
        <f t="shared" si="71"/>
        <v>520</v>
      </c>
      <c r="E573" s="30" t="s">
        <v>521</v>
      </c>
      <c r="F573" s="30" t="s">
        <v>4107</v>
      </c>
      <c r="G573">
        <f ca="1">+IF(BD573="OKOK",OFFSET(b!$F$3,C573,$G$52),NA())</f>
        <v>41</v>
      </c>
      <c r="AA573">
        <f t="shared" si="72"/>
        <v>520</v>
      </c>
      <c r="AB573" s="30" t="s">
        <v>521</v>
      </c>
      <c r="AC573" s="30" t="s">
        <v>4107</v>
      </c>
      <c r="AD573">
        <f ca="1">+IF(BD573="OKOK",OFFSET(b!$F$3,AA573,$AD$52),NA())</f>
        <v>1730564</v>
      </c>
      <c r="AX573" t="s">
        <v>14</v>
      </c>
      <c r="AY573" t="s">
        <v>521</v>
      </c>
      <c r="AZ573" t="s">
        <v>4107</v>
      </c>
      <c r="BA573">
        <v>89347</v>
      </c>
      <c r="BB573" s="93" t="str">
        <f t="shared" si="68"/>
        <v>OK</v>
      </c>
      <c r="BC573" t="str">
        <f t="shared" si="69"/>
        <v>OK</v>
      </c>
      <c r="BD573" t="str">
        <f t="shared" si="70"/>
        <v>OKOK</v>
      </c>
      <c r="BH573">
        <f t="shared" si="73"/>
        <v>520</v>
      </c>
      <c r="BJ573" s="30" t="s">
        <v>521</v>
      </c>
      <c r="BK573" s="30" t="s">
        <v>4107</v>
      </c>
      <c r="BL573">
        <f ca="1">+OFFSET(b!$F$3,BH573,$BL$52)</f>
        <v>41</v>
      </c>
      <c r="BQ573">
        <f t="shared" si="74"/>
        <v>520</v>
      </c>
      <c r="BR573" s="30" t="s">
        <v>521</v>
      </c>
      <c r="BS573" s="30" t="s">
        <v>4107</v>
      </c>
      <c r="BT573">
        <f ca="1">+OFFSET(b!$F$3,BQ573,$BT$52)</f>
        <v>1730564</v>
      </c>
    </row>
    <row r="574" spans="3:72">
      <c r="C574">
        <f t="shared" si="71"/>
        <v>521</v>
      </c>
      <c r="E574" s="30" t="s">
        <v>3045</v>
      </c>
      <c r="F574" s="30" t="s">
        <v>4108</v>
      </c>
      <c r="G574">
        <f ca="1">+IF(BD574="OKOK",OFFSET(b!$F$3,C574,$G$52),NA())</f>
        <v>10</v>
      </c>
      <c r="AA574">
        <f t="shared" si="72"/>
        <v>521</v>
      </c>
      <c r="AB574" s="30" t="s">
        <v>3045</v>
      </c>
      <c r="AC574" s="30" t="s">
        <v>4108</v>
      </c>
      <c r="AD574">
        <f ca="1">+IF(BD574="OKOK",OFFSET(b!$F$3,AA574,$AD$52),NA())</f>
        <v>897893</v>
      </c>
      <c r="AX574" t="s">
        <v>14</v>
      </c>
      <c r="AY574" t="s">
        <v>3045</v>
      </c>
      <c r="AZ574" t="s">
        <v>4108</v>
      </c>
      <c r="BA574">
        <v>40020</v>
      </c>
      <c r="BB574" s="93" t="str">
        <f t="shared" si="68"/>
        <v>OK</v>
      </c>
      <c r="BC574" t="str">
        <f t="shared" si="69"/>
        <v>OK</v>
      </c>
      <c r="BD574" t="str">
        <f t="shared" si="70"/>
        <v>OKOK</v>
      </c>
      <c r="BH574">
        <f t="shared" si="73"/>
        <v>521</v>
      </c>
      <c r="BJ574" s="30" t="s">
        <v>3045</v>
      </c>
      <c r="BK574" s="30" t="s">
        <v>4108</v>
      </c>
      <c r="BL574">
        <f ca="1">+OFFSET(b!$F$3,BH574,$BL$52)</f>
        <v>10</v>
      </c>
      <c r="BQ574">
        <f t="shared" si="74"/>
        <v>521</v>
      </c>
      <c r="BR574" s="30" t="s">
        <v>3045</v>
      </c>
      <c r="BS574" s="30" t="s">
        <v>4108</v>
      </c>
      <c r="BT574">
        <f ca="1">+OFFSET(b!$F$3,BQ574,$BT$52)</f>
        <v>897893</v>
      </c>
    </row>
    <row r="575" spans="3:72">
      <c r="C575">
        <f t="shared" si="71"/>
        <v>522</v>
      </c>
      <c r="E575" s="30" t="s">
        <v>523</v>
      </c>
      <c r="F575" s="30" t="s">
        <v>4109</v>
      </c>
      <c r="G575">
        <f ca="1">+IF(BD575="OKOK",OFFSET(b!$F$3,C575,$G$52),NA())</f>
        <v>10</v>
      </c>
      <c r="AA575">
        <f t="shared" si="72"/>
        <v>522</v>
      </c>
      <c r="AB575" s="30" t="s">
        <v>523</v>
      </c>
      <c r="AC575" s="30" t="s">
        <v>4109</v>
      </c>
      <c r="AD575">
        <f ca="1">+IF(BD575="OKOK",OFFSET(b!$F$3,AA575,$AD$52),NA())</f>
        <v>408136</v>
      </c>
      <c r="AX575" t="s">
        <v>14</v>
      </c>
      <c r="AY575" t="s">
        <v>523</v>
      </c>
      <c r="AZ575" t="s">
        <v>4109</v>
      </c>
      <c r="BA575">
        <v>25916</v>
      </c>
      <c r="BB575" s="93" t="str">
        <f t="shared" si="68"/>
        <v>OK</v>
      </c>
      <c r="BC575" t="str">
        <f t="shared" si="69"/>
        <v>OK</v>
      </c>
      <c r="BD575" t="str">
        <f t="shared" si="70"/>
        <v>OKOK</v>
      </c>
      <c r="BH575">
        <f t="shared" si="73"/>
        <v>522</v>
      </c>
      <c r="BJ575" s="30" t="s">
        <v>523</v>
      </c>
      <c r="BK575" s="30" t="s">
        <v>4109</v>
      </c>
      <c r="BL575">
        <f ca="1">+OFFSET(b!$F$3,BH575,$BL$52)</f>
        <v>10</v>
      </c>
      <c r="BQ575">
        <f t="shared" si="74"/>
        <v>522</v>
      </c>
      <c r="BR575" s="30" t="s">
        <v>523</v>
      </c>
      <c r="BS575" s="30" t="s">
        <v>4109</v>
      </c>
      <c r="BT575">
        <f ca="1">+OFFSET(b!$F$3,BQ575,$BT$52)</f>
        <v>408136</v>
      </c>
    </row>
    <row r="576" spans="3:72">
      <c r="C576">
        <f t="shared" si="71"/>
        <v>523</v>
      </c>
      <c r="E576" s="30" t="s">
        <v>525</v>
      </c>
      <c r="F576" s="30" t="s">
        <v>4110</v>
      </c>
      <c r="G576">
        <f ca="1">+IF(BD576="OKOK",OFFSET(b!$F$3,C576,$G$52),NA())</f>
        <v>22</v>
      </c>
      <c r="AA576">
        <f t="shared" si="72"/>
        <v>523</v>
      </c>
      <c r="AB576" s="30" t="s">
        <v>525</v>
      </c>
      <c r="AC576" s="30" t="s">
        <v>4110</v>
      </c>
      <c r="AD576">
        <f ca="1">+IF(BD576="OKOK",OFFSET(b!$F$3,AA576,$AD$52),NA())</f>
        <v>943605</v>
      </c>
      <c r="AX576" t="s">
        <v>14</v>
      </c>
      <c r="AY576" t="s">
        <v>525</v>
      </c>
      <c r="AZ576" t="s">
        <v>4110</v>
      </c>
      <c r="BA576">
        <v>50902</v>
      </c>
      <c r="BB576" s="93" t="str">
        <f t="shared" si="68"/>
        <v>OK</v>
      </c>
      <c r="BC576" t="str">
        <f t="shared" si="69"/>
        <v>OK</v>
      </c>
      <c r="BD576" t="str">
        <f t="shared" si="70"/>
        <v>OKOK</v>
      </c>
      <c r="BH576">
        <f t="shared" si="73"/>
        <v>523</v>
      </c>
      <c r="BJ576" s="30" t="s">
        <v>525</v>
      </c>
      <c r="BK576" s="30" t="s">
        <v>4110</v>
      </c>
      <c r="BL576">
        <f ca="1">+OFFSET(b!$F$3,BH576,$BL$52)</f>
        <v>22</v>
      </c>
      <c r="BQ576">
        <f t="shared" si="74"/>
        <v>523</v>
      </c>
      <c r="BR576" s="30" t="s">
        <v>525</v>
      </c>
      <c r="BS576" s="30" t="s">
        <v>4110</v>
      </c>
      <c r="BT576">
        <f ca="1">+OFFSET(b!$F$3,BQ576,$BT$52)</f>
        <v>943605</v>
      </c>
    </row>
    <row r="577" spans="3:72">
      <c r="C577">
        <f t="shared" si="71"/>
        <v>524</v>
      </c>
      <c r="E577" s="30" t="s">
        <v>522</v>
      </c>
      <c r="F577" s="30" t="s">
        <v>4111</v>
      </c>
      <c r="G577">
        <f ca="1">+IF(BD577="OKOK",OFFSET(b!$F$3,C577,$G$52),NA())</f>
        <v>20</v>
      </c>
      <c r="AA577">
        <f t="shared" si="72"/>
        <v>524</v>
      </c>
      <c r="AB577" s="30" t="s">
        <v>522</v>
      </c>
      <c r="AC577" s="30" t="s">
        <v>4111</v>
      </c>
      <c r="AD577">
        <f ca="1">+IF(BD577="OKOK",OFFSET(b!$F$3,AA577,$AD$52),NA())</f>
        <v>637043</v>
      </c>
      <c r="AX577" t="s">
        <v>14</v>
      </c>
      <c r="AY577" t="s">
        <v>522</v>
      </c>
      <c r="AZ577" t="s">
        <v>4111</v>
      </c>
      <c r="BA577">
        <v>34570</v>
      </c>
      <c r="BB577" s="93" t="str">
        <f t="shared" si="68"/>
        <v>OK</v>
      </c>
      <c r="BC577" t="str">
        <f t="shared" si="69"/>
        <v>OK</v>
      </c>
      <c r="BD577" t="str">
        <f t="shared" si="70"/>
        <v>OKOK</v>
      </c>
      <c r="BH577">
        <f t="shared" si="73"/>
        <v>524</v>
      </c>
      <c r="BJ577" s="30" t="s">
        <v>522</v>
      </c>
      <c r="BK577" s="30" t="s">
        <v>4111</v>
      </c>
      <c r="BL577">
        <f ca="1">+OFFSET(b!$F$3,BH577,$BL$52)</f>
        <v>20</v>
      </c>
      <c r="BQ577">
        <f t="shared" si="74"/>
        <v>524</v>
      </c>
      <c r="BR577" s="30" t="s">
        <v>522</v>
      </c>
      <c r="BS577" s="30" t="s">
        <v>4111</v>
      </c>
      <c r="BT577">
        <f ca="1">+OFFSET(b!$F$3,BQ577,$BT$52)</f>
        <v>637043</v>
      </c>
    </row>
    <row r="578" spans="3:72">
      <c r="C578">
        <f t="shared" si="71"/>
        <v>525</v>
      </c>
      <c r="E578" s="30" t="s">
        <v>539</v>
      </c>
      <c r="F578" s="30" t="s">
        <v>4112</v>
      </c>
      <c r="G578">
        <f ca="1">+IF(BD578="OKOK",OFFSET(b!$F$3,C578,$G$52),NA())</f>
        <v>4</v>
      </c>
      <c r="AA578">
        <f t="shared" si="72"/>
        <v>525</v>
      </c>
      <c r="AB578" s="30" t="s">
        <v>539</v>
      </c>
      <c r="AC578" s="30" t="s">
        <v>4112</v>
      </c>
      <c r="AD578">
        <f ca="1">+IF(BD578="OKOK",OFFSET(b!$F$3,AA578,$AD$52),NA())</f>
        <v>313857</v>
      </c>
      <c r="AX578" t="s">
        <v>14</v>
      </c>
      <c r="AY578" t="s">
        <v>539</v>
      </c>
      <c r="AZ578" t="s">
        <v>4112</v>
      </c>
      <c r="BA578">
        <v>7324</v>
      </c>
      <c r="BB578" s="93" t="str">
        <f t="shared" si="68"/>
        <v>OK</v>
      </c>
      <c r="BC578" t="str">
        <f t="shared" si="69"/>
        <v>OK</v>
      </c>
      <c r="BD578" t="str">
        <f t="shared" si="70"/>
        <v>OKOK</v>
      </c>
      <c r="BH578">
        <f t="shared" si="73"/>
        <v>525</v>
      </c>
      <c r="BJ578" s="30" t="s">
        <v>539</v>
      </c>
      <c r="BK578" s="30" t="s">
        <v>4112</v>
      </c>
      <c r="BL578">
        <f ca="1">+OFFSET(b!$F$3,BH578,$BL$52)</f>
        <v>4</v>
      </c>
      <c r="BQ578">
        <f t="shared" si="74"/>
        <v>525</v>
      </c>
      <c r="BR578" s="30" t="s">
        <v>539</v>
      </c>
      <c r="BS578" s="30" t="s">
        <v>4112</v>
      </c>
      <c r="BT578">
        <f ca="1">+OFFSET(b!$F$3,BQ578,$BT$52)</f>
        <v>313857</v>
      </c>
    </row>
    <row r="579" spans="3:72">
      <c r="C579">
        <f t="shared" si="71"/>
        <v>526</v>
      </c>
      <c r="E579" s="30" t="s">
        <v>536</v>
      </c>
      <c r="F579" s="30" t="s">
        <v>4113</v>
      </c>
      <c r="G579">
        <f ca="1">+IF(BD579="OKOK",OFFSET(b!$F$3,C579,$G$52),NA())</f>
        <v>3</v>
      </c>
      <c r="AA579">
        <f t="shared" si="72"/>
        <v>526</v>
      </c>
      <c r="AB579" s="30" t="s">
        <v>536</v>
      </c>
      <c r="AC579" s="30" t="s">
        <v>4113</v>
      </c>
      <c r="AD579">
        <f ca="1">+IF(BD579="OKOK",OFFSET(b!$F$3,AA579,$AD$52),NA())</f>
        <v>201966</v>
      </c>
      <c r="AX579" t="s">
        <v>14</v>
      </c>
      <c r="AY579" t="s">
        <v>536</v>
      </c>
      <c r="AZ579" t="s">
        <v>4113</v>
      </c>
      <c r="BA579">
        <v>8180</v>
      </c>
      <c r="BB579" s="93" t="str">
        <f t="shared" si="68"/>
        <v>OK</v>
      </c>
      <c r="BC579" t="str">
        <f t="shared" si="69"/>
        <v>OK</v>
      </c>
      <c r="BD579" t="str">
        <f t="shared" si="70"/>
        <v>OKOK</v>
      </c>
      <c r="BH579">
        <f t="shared" si="73"/>
        <v>526</v>
      </c>
      <c r="BJ579" s="30" t="s">
        <v>536</v>
      </c>
      <c r="BK579" s="30" t="s">
        <v>4113</v>
      </c>
      <c r="BL579">
        <f ca="1">+OFFSET(b!$F$3,BH579,$BL$52)</f>
        <v>3</v>
      </c>
      <c r="BQ579">
        <f t="shared" si="74"/>
        <v>526</v>
      </c>
      <c r="BR579" s="30" t="s">
        <v>536</v>
      </c>
      <c r="BS579" s="30" t="s">
        <v>4113</v>
      </c>
      <c r="BT579">
        <f ca="1">+OFFSET(b!$F$3,BQ579,$BT$52)</f>
        <v>201966</v>
      </c>
    </row>
    <row r="580" spans="3:72">
      <c r="C580">
        <f t="shared" si="71"/>
        <v>527</v>
      </c>
      <c r="E580" s="30" t="s">
        <v>537</v>
      </c>
      <c r="F580" s="30" t="s">
        <v>4114</v>
      </c>
      <c r="G580">
        <f ca="1">+IF(BD580="OKOK",OFFSET(b!$F$3,C580,$G$52),NA())</f>
        <v>5</v>
      </c>
      <c r="AA580">
        <f t="shared" si="72"/>
        <v>527</v>
      </c>
      <c r="AB580" s="30" t="s">
        <v>537</v>
      </c>
      <c r="AC580" s="30" t="s">
        <v>4114</v>
      </c>
      <c r="AD580">
        <f ca="1">+IF(BD580="OKOK",OFFSET(b!$F$3,AA580,$AD$52),NA())</f>
        <v>222059</v>
      </c>
      <c r="AX580" t="s">
        <v>14</v>
      </c>
      <c r="AY580" t="s">
        <v>537</v>
      </c>
      <c r="AZ580" t="s">
        <v>4114</v>
      </c>
      <c r="BA580">
        <v>11457</v>
      </c>
      <c r="BB580" s="93" t="str">
        <f t="shared" si="68"/>
        <v>OK</v>
      </c>
      <c r="BC580" t="str">
        <f t="shared" si="69"/>
        <v>OK</v>
      </c>
      <c r="BD580" t="str">
        <f t="shared" si="70"/>
        <v>OKOK</v>
      </c>
      <c r="BH580">
        <f t="shared" si="73"/>
        <v>527</v>
      </c>
      <c r="BJ580" s="30" t="s">
        <v>537</v>
      </c>
      <c r="BK580" s="30" t="s">
        <v>4114</v>
      </c>
      <c r="BL580">
        <f ca="1">+OFFSET(b!$F$3,BH580,$BL$52)</f>
        <v>5</v>
      </c>
      <c r="BQ580">
        <f t="shared" si="74"/>
        <v>527</v>
      </c>
      <c r="BR580" s="30" t="s">
        <v>537</v>
      </c>
      <c r="BS580" s="30" t="s">
        <v>4114</v>
      </c>
      <c r="BT580">
        <f ca="1">+OFFSET(b!$F$3,BQ580,$BT$52)</f>
        <v>222059</v>
      </c>
    </row>
    <row r="581" spans="3:72">
      <c r="C581">
        <f t="shared" si="71"/>
        <v>528</v>
      </c>
      <c r="E581" s="30" t="s">
        <v>3046</v>
      </c>
      <c r="F581" s="30" t="s">
        <v>4115</v>
      </c>
      <c r="G581">
        <f ca="1">+IF(BD581="OKOK",OFFSET(b!$F$3,C581,$G$52),NA())</f>
        <v>1</v>
      </c>
      <c r="AA581">
        <f t="shared" si="72"/>
        <v>528</v>
      </c>
      <c r="AB581" s="30" t="s">
        <v>3046</v>
      </c>
      <c r="AC581" s="30" t="s">
        <v>4115</v>
      </c>
      <c r="AD581">
        <f ca="1">+IF(BD581="OKOK",OFFSET(b!$F$3,AA581,$AD$52),NA())</f>
        <v>0</v>
      </c>
      <c r="AX581" t="s">
        <v>14</v>
      </c>
      <c r="AY581" t="s">
        <v>3046</v>
      </c>
      <c r="AZ581" t="s">
        <v>4115</v>
      </c>
      <c r="BA581">
        <v>4530</v>
      </c>
      <c r="BB581" s="93" t="str">
        <f t="shared" si="68"/>
        <v>OK</v>
      </c>
      <c r="BC581" t="str">
        <f t="shared" si="69"/>
        <v>OK</v>
      </c>
      <c r="BD581" t="str">
        <f t="shared" si="70"/>
        <v>OKOK</v>
      </c>
      <c r="BH581">
        <f t="shared" si="73"/>
        <v>528</v>
      </c>
      <c r="BJ581" s="30" t="s">
        <v>3046</v>
      </c>
      <c r="BK581" s="30" t="s">
        <v>4115</v>
      </c>
      <c r="BL581">
        <f ca="1">+OFFSET(b!$F$3,BH581,$BL$52)</f>
        <v>1</v>
      </c>
      <c r="BQ581">
        <f t="shared" si="74"/>
        <v>528</v>
      </c>
      <c r="BR581" s="30" t="s">
        <v>3046</v>
      </c>
      <c r="BS581" s="30" t="s">
        <v>4115</v>
      </c>
      <c r="BT581">
        <f ca="1">+OFFSET(b!$F$3,BQ581,$BT$52)</f>
        <v>0</v>
      </c>
    </row>
    <row r="582" spans="3:72">
      <c r="C582">
        <f t="shared" si="71"/>
        <v>529</v>
      </c>
      <c r="E582" s="30" t="s">
        <v>3047</v>
      </c>
      <c r="F582" s="30" t="s">
        <v>4116</v>
      </c>
      <c r="G582">
        <f ca="1">+IF(BD582="OKOK",OFFSET(b!$F$3,C582,$G$52),NA())</f>
        <v>2</v>
      </c>
      <c r="AA582">
        <f t="shared" si="72"/>
        <v>529</v>
      </c>
      <c r="AB582" s="30" t="s">
        <v>3047</v>
      </c>
      <c r="AC582" s="30" t="s">
        <v>4116</v>
      </c>
      <c r="AD582">
        <f ca="1">+IF(BD582="OKOK",OFFSET(b!$F$3,AA582,$AD$52),NA())</f>
        <v>662311</v>
      </c>
      <c r="AX582" t="s">
        <v>14</v>
      </c>
      <c r="AY582" t="s">
        <v>3047</v>
      </c>
      <c r="AZ582" t="s">
        <v>4116</v>
      </c>
      <c r="BA582">
        <v>21168</v>
      </c>
      <c r="BB582" s="93" t="str">
        <f t="shared" si="68"/>
        <v>OK</v>
      </c>
      <c r="BC582" t="str">
        <f t="shared" si="69"/>
        <v>OK</v>
      </c>
      <c r="BD582" t="str">
        <f t="shared" si="70"/>
        <v>OKOK</v>
      </c>
      <c r="BH582">
        <f t="shared" si="73"/>
        <v>529</v>
      </c>
      <c r="BJ582" s="30" t="s">
        <v>3047</v>
      </c>
      <c r="BK582" s="30" t="s">
        <v>4116</v>
      </c>
      <c r="BL582">
        <f ca="1">+OFFSET(b!$F$3,BH582,$BL$52)</f>
        <v>2</v>
      </c>
      <c r="BQ582">
        <f t="shared" si="74"/>
        <v>529</v>
      </c>
      <c r="BR582" s="30" t="s">
        <v>3047</v>
      </c>
      <c r="BS582" s="30" t="s">
        <v>4116</v>
      </c>
      <c r="BT582">
        <f ca="1">+OFFSET(b!$F$3,BQ582,$BT$52)</f>
        <v>662311</v>
      </c>
    </row>
    <row r="583" spans="3:72">
      <c r="C583">
        <f t="shared" si="71"/>
        <v>530</v>
      </c>
      <c r="E583" s="30" t="s">
        <v>529</v>
      </c>
      <c r="F583" s="30" t="s">
        <v>4117</v>
      </c>
      <c r="G583">
        <f ca="1">+IF(BD583="OKOK",OFFSET(b!$F$3,C583,$G$52),NA())</f>
        <v>98</v>
      </c>
      <c r="AA583">
        <f t="shared" si="72"/>
        <v>530</v>
      </c>
      <c r="AB583" s="30" t="s">
        <v>529</v>
      </c>
      <c r="AC583" s="30" t="s">
        <v>4117</v>
      </c>
      <c r="AD583">
        <f ca="1">+IF(BD583="OKOK",OFFSET(b!$F$3,AA583,$AD$52),NA())</f>
        <v>4788191</v>
      </c>
      <c r="AX583" t="s">
        <v>14</v>
      </c>
      <c r="AY583" t="s">
        <v>529</v>
      </c>
      <c r="AZ583" t="s">
        <v>4117</v>
      </c>
      <c r="BA583">
        <v>190358</v>
      </c>
      <c r="BB583" s="93" t="str">
        <f t="shared" si="68"/>
        <v>OK</v>
      </c>
      <c r="BC583" t="str">
        <f t="shared" si="69"/>
        <v>OK</v>
      </c>
      <c r="BD583" t="str">
        <f t="shared" si="70"/>
        <v>OKOK</v>
      </c>
      <c r="BH583">
        <f t="shared" si="73"/>
        <v>530</v>
      </c>
      <c r="BJ583" s="30" t="s">
        <v>529</v>
      </c>
      <c r="BK583" s="30" t="s">
        <v>4117</v>
      </c>
      <c r="BL583">
        <f ca="1">+OFFSET(b!$F$3,BH583,$BL$52)</f>
        <v>98</v>
      </c>
      <c r="BQ583">
        <f t="shared" si="74"/>
        <v>530</v>
      </c>
      <c r="BR583" s="30" t="s">
        <v>529</v>
      </c>
      <c r="BS583" s="30" t="s">
        <v>4117</v>
      </c>
      <c r="BT583">
        <f ca="1">+OFFSET(b!$F$3,BQ583,$BT$52)</f>
        <v>4788191</v>
      </c>
    </row>
    <row r="584" spans="3:72">
      <c r="C584">
        <f t="shared" si="71"/>
        <v>531</v>
      </c>
      <c r="E584" s="30" t="s">
        <v>540</v>
      </c>
      <c r="F584" s="30" t="s">
        <v>4118</v>
      </c>
      <c r="G584">
        <f ca="1">+IF(BD584="OKOK",OFFSET(b!$F$3,C584,$G$52),NA())</f>
        <v>1</v>
      </c>
      <c r="AA584">
        <f t="shared" si="72"/>
        <v>531</v>
      </c>
      <c r="AB584" s="30" t="s">
        <v>540</v>
      </c>
      <c r="AC584" s="30" t="s">
        <v>4118</v>
      </c>
      <c r="AD584">
        <f ca="1">+IF(BD584="OKOK",OFFSET(b!$F$3,AA584,$AD$52),NA())</f>
        <v>75041</v>
      </c>
      <c r="AX584" t="s">
        <v>14</v>
      </c>
      <c r="AY584" t="s">
        <v>540</v>
      </c>
      <c r="AZ584" t="s">
        <v>4118</v>
      </c>
      <c r="BA584">
        <v>3867</v>
      </c>
      <c r="BB584" s="93" t="str">
        <f t="shared" si="68"/>
        <v>OK</v>
      </c>
      <c r="BC584" t="str">
        <f t="shared" si="69"/>
        <v>OK</v>
      </c>
      <c r="BD584" t="str">
        <f t="shared" si="70"/>
        <v>OKOK</v>
      </c>
      <c r="BH584">
        <f t="shared" si="73"/>
        <v>531</v>
      </c>
      <c r="BJ584" s="30" t="s">
        <v>540</v>
      </c>
      <c r="BK584" s="30" t="s">
        <v>4118</v>
      </c>
      <c r="BL584">
        <f ca="1">+OFFSET(b!$F$3,BH584,$BL$52)</f>
        <v>1</v>
      </c>
      <c r="BQ584">
        <f t="shared" si="74"/>
        <v>531</v>
      </c>
      <c r="BR584" s="30" t="s">
        <v>540</v>
      </c>
      <c r="BS584" s="30" t="s">
        <v>4118</v>
      </c>
      <c r="BT584">
        <f ca="1">+OFFSET(b!$F$3,BQ584,$BT$52)</f>
        <v>75041</v>
      </c>
    </row>
    <row r="585" spans="3:72">
      <c r="C585">
        <f t="shared" si="71"/>
        <v>532</v>
      </c>
      <c r="E585" s="30" t="s">
        <v>535</v>
      </c>
      <c r="F585" s="30" t="s">
        <v>4119</v>
      </c>
      <c r="G585">
        <f ca="1">+IF(BD585="OKOK",OFFSET(b!$F$3,C585,$G$52),NA())</f>
        <v>5</v>
      </c>
      <c r="AA585">
        <f t="shared" si="72"/>
        <v>532</v>
      </c>
      <c r="AB585" s="30" t="s">
        <v>535</v>
      </c>
      <c r="AC585" s="30" t="s">
        <v>4119</v>
      </c>
      <c r="AD585">
        <f ca="1">+IF(BD585="OKOK",OFFSET(b!$F$3,AA585,$AD$52),NA())</f>
        <v>235736</v>
      </c>
      <c r="AX585" t="s">
        <v>14</v>
      </c>
      <c r="AY585" t="s">
        <v>535</v>
      </c>
      <c r="AZ585" t="s">
        <v>4119</v>
      </c>
      <c r="BA585">
        <v>13796</v>
      </c>
      <c r="BB585" s="93" t="str">
        <f t="shared" si="68"/>
        <v>OK</v>
      </c>
      <c r="BC585" t="str">
        <f t="shared" si="69"/>
        <v>OK</v>
      </c>
      <c r="BD585" t="str">
        <f t="shared" si="70"/>
        <v>OKOK</v>
      </c>
      <c r="BH585">
        <f t="shared" si="73"/>
        <v>532</v>
      </c>
      <c r="BJ585" s="30" t="s">
        <v>535</v>
      </c>
      <c r="BK585" s="30" t="s">
        <v>4119</v>
      </c>
      <c r="BL585">
        <f ca="1">+OFFSET(b!$F$3,BH585,$BL$52)</f>
        <v>5</v>
      </c>
      <c r="BQ585">
        <f t="shared" si="74"/>
        <v>532</v>
      </c>
      <c r="BR585" s="30" t="s">
        <v>535</v>
      </c>
      <c r="BS585" s="30" t="s">
        <v>4119</v>
      </c>
      <c r="BT585">
        <f ca="1">+OFFSET(b!$F$3,BQ585,$BT$52)</f>
        <v>235736</v>
      </c>
    </row>
    <row r="586" spans="3:72">
      <c r="C586">
        <f t="shared" si="71"/>
        <v>533</v>
      </c>
      <c r="E586" s="30" t="s">
        <v>531</v>
      </c>
      <c r="F586" s="30" t="s">
        <v>4120</v>
      </c>
      <c r="G586">
        <f ca="1">+IF(BD586="OKOK",OFFSET(b!$F$3,C586,$G$52),NA())</f>
        <v>33</v>
      </c>
      <c r="AA586">
        <f t="shared" si="72"/>
        <v>533</v>
      </c>
      <c r="AB586" s="30" t="s">
        <v>531</v>
      </c>
      <c r="AC586" s="30" t="s">
        <v>4120</v>
      </c>
      <c r="AD586">
        <f ca="1">+IF(BD586="OKOK",OFFSET(b!$F$3,AA586,$AD$52),NA())</f>
        <v>1364909</v>
      </c>
      <c r="AX586" t="s">
        <v>14</v>
      </c>
      <c r="AY586" t="s">
        <v>531</v>
      </c>
      <c r="AZ586" t="s">
        <v>4120</v>
      </c>
      <c r="BA586">
        <v>52553</v>
      </c>
      <c r="BB586" s="93" t="str">
        <f t="shared" si="68"/>
        <v>OK</v>
      </c>
      <c r="BC586" t="str">
        <f t="shared" si="69"/>
        <v>OK</v>
      </c>
      <c r="BD586" t="str">
        <f t="shared" si="70"/>
        <v>OKOK</v>
      </c>
      <c r="BH586">
        <f t="shared" si="73"/>
        <v>533</v>
      </c>
      <c r="BJ586" s="30" t="s">
        <v>531</v>
      </c>
      <c r="BK586" s="30" t="s">
        <v>4120</v>
      </c>
      <c r="BL586">
        <f ca="1">+OFFSET(b!$F$3,BH586,$BL$52)</f>
        <v>33</v>
      </c>
      <c r="BQ586">
        <f t="shared" si="74"/>
        <v>533</v>
      </c>
      <c r="BR586" s="30" t="s">
        <v>531</v>
      </c>
      <c r="BS586" s="30" t="s">
        <v>4120</v>
      </c>
      <c r="BT586">
        <f ca="1">+OFFSET(b!$F$3,BQ586,$BT$52)</f>
        <v>1364909</v>
      </c>
    </row>
    <row r="587" spans="3:72">
      <c r="C587">
        <f t="shared" si="71"/>
        <v>534</v>
      </c>
      <c r="E587" s="30" t="s">
        <v>530</v>
      </c>
      <c r="F587" s="30" t="s">
        <v>4121</v>
      </c>
      <c r="G587">
        <f ca="1">+IF(BD587="OKOK",OFFSET(b!$F$3,C587,$G$52),NA())</f>
        <v>19</v>
      </c>
      <c r="AA587">
        <f t="shared" si="72"/>
        <v>534</v>
      </c>
      <c r="AB587" s="30" t="s">
        <v>530</v>
      </c>
      <c r="AC587" s="30" t="s">
        <v>4121</v>
      </c>
      <c r="AD587">
        <f ca="1">+IF(BD587="OKOK",OFFSET(b!$F$3,AA587,$AD$52),NA())</f>
        <v>994547</v>
      </c>
      <c r="AX587" t="s">
        <v>14</v>
      </c>
      <c r="AY587" t="s">
        <v>530</v>
      </c>
      <c r="AZ587" t="s">
        <v>4121</v>
      </c>
      <c r="BA587">
        <v>45415</v>
      </c>
      <c r="BB587" s="93" t="str">
        <f t="shared" si="68"/>
        <v>OK</v>
      </c>
      <c r="BC587" t="str">
        <f t="shared" si="69"/>
        <v>OK</v>
      </c>
      <c r="BD587" t="str">
        <f t="shared" si="70"/>
        <v>OKOK</v>
      </c>
      <c r="BH587">
        <f t="shared" si="73"/>
        <v>534</v>
      </c>
      <c r="BJ587" s="30" t="s">
        <v>530</v>
      </c>
      <c r="BK587" s="30" t="s">
        <v>4121</v>
      </c>
      <c r="BL587">
        <f ca="1">+OFFSET(b!$F$3,BH587,$BL$52)</f>
        <v>19</v>
      </c>
      <c r="BQ587">
        <f t="shared" si="74"/>
        <v>534</v>
      </c>
      <c r="BR587" s="30" t="s">
        <v>530</v>
      </c>
      <c r="BS587" s="30" t="s">
        <v>4121</v>
      </c>
      <c r="BT587">
        <f ca="1">+OFFSET(b!$F$3,BQ587,$BT$52)</f>
        <v>994547</v>
      </c>
    </row>
    <row r="588" spans="3:72">
      <c r="C588">
        <f t="shared" si="71"/>
        <v>535</v>
      </c>
      <c r="E588" s="30" t="s">
        <v>532</v>
      </c>
      <c r="F588" s="30" t="s">
        <v>4122</v>
      </c>
      <c r="G588">
        <f ca="1">+IF(BD588="OKOK",OFFSET(b!$F$3,C588,$G$52),NA())</f>
        <v>7</v>
      </c>
      <c r="AA588">
        <f t="shared" si="72"/>
        <v>535</v>
      </c>
      <c r="AB588" s="30" t="s">
        <v>532</v>
      </c>
      <c r="AC588" s="30" t="s">
        <v>4122</v>
      </c>
      <c r="AD588">
        <f ca="1">+IF(BD588="OKOK",OFFSET(b!$F$3,AA588,$AD$52),NA())</f>
        <v>259172</v>
      </c>
      <c r="AX588" t="s">
        <v>14</v>
      </c>
      <c r="AY588" t="s">
        <v>532</v>
      </c>
      <c r="AZ588" t="s">
        <v>4122</v>
      </c>
      <c r="BA588">
        <v>16323</v>
      </c>
      <c r="BB588" s="93" t="str">
        <f t="shared" si="68"/>
        <v>OK</v>
      </c>
      <c r="BC588" t="str">
        <f t="shared" si="69"/>
        <v>OK</v>
      </c>
      <c r="BD588" t="str">
        <f t="shared" si="70"/>
        <v>OKOK</v>
      </c>
      <c r="BH588">
        <f t="shared" si="73"/>
        <v>535</v>
      </c>
      <c r="BJ588" s="30" t="s">
        <v>532</v>
      </c>
      <c r="BK588" s="30" t="s">
        <v>4122</v>
      </c>
      <c r="BL588">
        <f ca="1">+OFFSET(b!$F$3,BH588,$BL$52)</f>
        <v>7</v>
      </c>
      <c r="BQ588">
        <f t="shared" si="74"/>
        <v>535</v>
      </c>
      <c r="BR588" s="30" t="s">
        <v>532</v>
      </c>
      <c r="BS588" s="30" t="s">
        <v>4122</v>
      </c>
      <c r="BT588">
        <f ca="1">+OFFSET(b!$F$3,BQ588,$BT$52)</f>
        <v>259172</v>
      </c>
    </row>
    <row r="589" spans="3:72">
      <c r="C589">
        <f t="shared" si="71"/>
        <v>536</v>
      </c>
      <c r="E589" s="30" t="s">
        <v>533</v>
      </c>
      <c r="F589" s="30" t="s">
        <v>4123</v>
      </c>
      <c r="G589">
        <f ca="1">+IF(BD589="OKOK",OFFSET(b!$F$3,C589,$G$52),NA())</f>
        <v>14</v>
      </c>
      <c r="AA589">
        <f t="shared" si="72"/>
        <v>536</v>
      </c>
      <c r="AB589" s="30" t="s">
        <v>533</v>
      </c>
      <c r="AC589" s="30" t="s">
        <v>4123</v>
      </c>
      <c r="AD589">
        <f ca="1">+IF(BD589="OKOK",OFFSET(b!$F$3,AA589,$AD$52),NA())</f>
        <v>1464729</v>
      </c>
      <c r="AX589" t="s">
        <v>14</v>
      </c>
      <c r="AY589" t="s">
        <v>533</v>
      </c>
      <c r="AZ589" t="s">
        <v>4123</v>
      </c>
      <c r="BA589">
        <v>55172</v>
      </c>
      <c r="BB589" s="93" t="str">
        <f t="shared" si="68"/>
        <v>OK</v>
      </c>
      <c r="BC589" t="str">
        <f t="shared" si="69"/>
        <v>OK</v>
      </c>
      <c r="BD589" t="str">
        <f t="shared" si="70"/>
        <v>OKOK</v>
      </c>
      <c r="BH589">
        <f t="shared" si="73"/>
        <v>536</v>
      </c>
      <c r="BJ589" s="30" t="s">
        <v>533</v>
      </c>
      <c r="BK589" s="30" t="s">
        <v>4123</v>
      </c>
      <c r="BL589">
        <f ca="1">+OFFSET(b!$F$3,BH589,$BL$52)</f>
        <v>14</v>
      </c>
      <c r="BQ589">
        <f t="shared" si="74"/>
        <v>536</v>
      </c>
      <c r="BR589" s="30" t="s">
        <v>533</v>
      </c>
      <c r="BS589" s="30" t="s">
        <v>4123</v>
      </c>
      <c r="BT589">
        <f ca="1">+OFFSET(b!$F$3,BQ589,$BT$52)</f>
        <v>1464729</v>
      </c>
    </row>
    <row r="590" spans="3:72">
      <c r="C590">
        <f t="shared" si="71"/>
        <v>537</v>
      </c>
      <c r="E590" s="30" t="s">
        <v>527</v>
      </c>
      <c r="F590" s="30" t="s">
        <v>4124</v>
      </c>
      <c r="G590">
        <f ca="1">+IF(BD590="OKOK",OFFSET(b!$F$3,C590,$G$52),NA())</f>
        <v>13</v>
      </c>
      <c r="AA590">
        <f t="shared" si="72"/>
        <v>537</v>
      </c>
      <c r="AB590" s="30" t="s">
        <v>527</v>
      </c>
      <c r="AC590" s="30" t="s">
        <v>4124</v>
      </c>
      <c r="AD590">
        <f ca="1">+IF(BD590="OKOK",OFFSET(b!$F$3,AA590,$AD$52),NA())</f>
        <v>484763</v>
      </c>
      <c r="AX590" t="s">
        <v>14</v>
      </c>
      <c r="AY590" t="s">
        <v>527</v>
      </c>
      <c r="AZ590" t="s">
        <v>4124</v>
      </c>
      <c r="BA590">
        <v>32292</v>
      </c>
      <c r="BB590" s="93" t="str">
        <f t="shared" si="68"/>
        <v>OK</v>
      </c>
      <c r="BC590" t="str">
        <f t="shared" si="69"/>
        <v>OK</v>
      </c>
      <c r="BD590" t="str">
        <f t="shared" si="70"/>
        <v>OKOK</v>
      </c>
      <c r="BH590">
        <f t="shared" si="73"/>
        <v>537</v>
      </c>
      <c r="BJ590" s="30" t="s">
        <v>527</v>
      </c>
      <c r="BK590" s="30" t="s">
        <v>4124</v>
      </c>
      <c r="BL590">
        <f ca="1">+OFFSET(b!$F$3,BH590,$BL$52)</f>
        <v>13</v>
      </c>
      <c r="BQ590">
        <f t="shared" si="74"/>
        <v>537</v>
      </c>
      <c r="BR590" s="30" t="s">
        <v>527</v>
      </c>
      <c r="BS590" s="30" t="s">
        <v>4124</v>
      </c>
      <c r="BT590">
        <f ca="1">+OFFSET(b!$F$3,BQ590,$BT$52)</f>
        <v>484763</v>
      </c>
    </row>
    <row r="591" spans="3:72">
      <c r="C591">
        <f t="shared" si="71"/>
        <v>538</v>
      </c>
      <c r="E591" s="30" t="s">
        <v>524</v>
      </c>
      <c r="F591" s="30" t="s">
        <v>4125</v>
      </c>
      <c r="G591">
        <f ca="1">+IF(BD591="OKOK",OFFSET(b!$F$3,C591,$G$52),NA())</f>
        <v>8</v>
      </c>
      <c r="AA591">
        <f t="shared" si="72"/>
        <v>538</v>
      </c>
      <c r="AB591" s="30" t="s">
        <v>524</v>
      </c>
      <c r="AC591" s="30" t="s">
        <v>4125</v>
      </c>
      <c r="AD591">
        <f ca="1">+IF(BD591="OKOK",OFFSET(b!$F$3,AA591,$AD$52),NA())</f>
        <v>615127</v>
      </c>
      <c r="AX591" t="s">
        <v>14</v>
      </c>
      <c r="AY591" t="s">
        <v>524</v>
      </c>
      <c r="AZ591" t="s">
        <v>4125</v>
      </c>
      <c r="BA591">
        <v>29023</v>
      </c>
      <c r="BB591" s="93" t="str">
        <f t="shared" si="68"/>
        <v>OK</v>
      </c>
      <c r="BC591" t="str">
        <f t="shared" si="69"/>
        <v>OK</v>
      </c>
      <c r="BD591" t="str">
        <f t="shared" si="70"/>
        <v>OKOK</v>
      </c>
      <c r="BH591">
        <f t="shared" si="73"/>
        <v>538</v>
      </c>
      <c r="BJ591" s="30" t="s">
        <v>524</v>
      </c>
      <c r="BK591" s="30" t="s">
        <v>4125</v>
      </c>
      <c r="BL591">
        <f ca="1">+OFFSET(b!$F$3,BH591,$BL$52)</f>
        <v>8</v>
      </c>
      <c r="BQ591">
        <f t="shared" si="74"/>
        <v>538</v>
      </c>
      <c r="BR591" s="30" t="s">
        <v>524</v>
      </c>
      <c r="BS591" s="30" t="s">
        <v>4125</v>
      </c>
      <c r="BT591">
        <f ca="1">+OFFSET(b!$F$3,BQ591,$BT$52)</f>
        <v>615127</v>
      </c>
    </row>
    <row r="592" spans="3:72">
      <c r="C592">
        <f t="shared" si="71"/>
        <v>539</v>
      </c>
      <c r="E592" s="30" t="s">
        <v>538</v>
      </c>
      <c r="F592" s="30" t="s">
        <v>4126</v>
      </c>
      <c r="G592">
        <f ca="1">+IF(BD592="OKOK",OFFSET(b!$F$3,C592,$G$52),NA())</f>
        <v>1</v>
      </c>
      <c r="AA592">
        <f t="shared" si="72"/>
        <v>539</v>
      </c>
      <c r="AB592" s="30" t="s">
        <v>538</v>
      </c>
      <c r="AC592" s="30" t="s">
        <v>4126</v>
      </c>
      <c r="AD592">
        <f ca="1">+IF(BD592="OKOK",OFFSET(b!$F$3,AA592,$AD$52),NA())</f>
        <v>113930</v>
      </c>
      <c r="AX592" t="s">
        <v>14</v>
      </c>
      <c r="AY592" t="s">
        <v>538</v>
      </c>
      <c r="AZ592" t="s">
        <v>4126</v>
      </c>
      <c r="BA592">
        <v>4118</v>
      </c>
      <c r="BB592" s="93" t="str">
        <f t="shared" si="68"/>
        <v>OK</v>
      </c>
      <c r="BC592" t="str">
        <f t="shared" si="69"/>
        <v>OK</v>
      </c>
      <c r="BD592" t="str">
        <f t="shared" si="70"/>
        <v>OKOK</v>
      </c>
      <c r="BH592">
        <f t="shared" si="73"/>
        <v>539</v>
      </c>
      <c r="BJ592" s="30" t="s">
        <v>538</v>
      </c>
      <c r="BK592" s="30" t="s">
        <v>4126</v>
      </c>
      <c r="BL592">
        <f ca="1">+OFFSET(b!$F$3,BH592,$BL$52)</f>
        <v>1</v>
      </c>
      <c r="BQ592">
        <f t="shared" si="74"/>
        <v>539</v>
      </c>
      <c r="BR592" s="30" t="s">
        <v>538</v>
      </c>
      <c r="BS592" s="30" t="s">
        <v>4126</v>
      </c>
      <c r="BT592">
        <f ca="1">+OFFSET(b!$F$3,BQ592,$BT$52)</f>
        <v>113930</v>
      </c>
    </row>
    <row r="593" spans="3:72">
      <c r="C593">
        <f t="shared" si="71"/>
        <v>540</v>
      </c>
      <c r="E593" s="30" t="s">
        <v>534</v>
      </c>
      <c r="F593" s="30" t="s">
        <v>4127</v>
      </c>
      <c r="G593">
        <f ca="1">+IF(BD593="OKOK",OFFSET(b!$F$3,C593,$G$52),NA())</f>
        <v>17</v>
      </c>
      <c r="AA593">
        <f t="shared" si="72"/>
        <v>540</v>
      </c>
      <c r="AB593" s="30" t="s">
        <v>534</v>
      </c>
      <c r="AC593" s="30" t="s">
        <v>4127</v>
      </c>
      <c r="AD593">
        <f ca="1">+IF(BD593="OKOK",OFFSET(b!$F$3,AA593,$AD$52),NA())</f>
        <v>532220</v>
      </c>
      <c r="AX593" t="s">
        <v>14</v>
      </c>
      <c r="AY593" t="s">
        <v>534</v>
      </c>
      <c r="AZ593" t="s">
        <v>4127</v>
      </c>
      <c r="BA593">
        <v>22773</v>
      </c>
      <c r="BB593" s="93" t="str">
        <f t="shared" si="68"/>
        <v>OK</v>
      </c>
      <c r="BC593" t="str">
        <f t="shared" si="69"/>
        <v>OK</v>
      </c>
      <c r="BD593" t="str">
        <f t="shared" si="70"/>
        <v>OKOK</v>
      </c>
      <c r="BH593">
        <f t="shared" si="73"/>
        <v>540</v>
      </c>
      <c r="BJ593" s="30" t="s">
        <v>534</v>
      </c>
      <c r="BK593" s="30" t="s">
        <v>4127</v>
      </c>
      <c r="BL593">
        <f ca="1">+OFFSET(b!$F$3,BH593,$BL$52)</f>
        <v>17</v>
      </c>
      <c r="BQ593">
        <f t="shared" si="74"/>
        <v>540</v>
      </c>
      <c r="BR593" s="30" t="s">
        <v>534</v>
      </c>
      <c r="BS593" s="30" t="s">
        <v>4127</v>
      </c>
      <c r="BT593">
        <f ca="1">+OFFSET(b!$F$3,BQ593,$BT$52)</f>
        <v>532220</v>
      </c>
    </row>
    <row r="594" spans="3:72">
      <c r="C594">
        <f t="shared" si="71"/>
        <v>541</v>
      </c>
      <c r="E594" s="30" t="s">
        <v>528</v>
      </c>
      <c r="F594" s="30" t="s">
        <v>4128</v>
      </c>
      <c r="G594">
        <f ca="1">+IF(BD594="OKOK",OFFSET(b!$F$3,C594,$G$52),NA())</f>
        <v>29</v>
      </c>
      <c r="AA594">
        <f t="shared" si="72"/>
        <v>541</v>
      </c>
      <c r="AB594" s="30" t="s">
        <v>528</v>
      </c>
      <c r="AC594" s="30" t="s">
        <v>4128</v>
      </c>
      <c r="AD594">
        <f ca="1">+IF(BD594="OKOK",OFFSET(b!$F$3,AA594,$AD$52),NA())</f>
        <v>966575</v>
      </c>
      <c r="AX594" t="s">
        <v>14</v>
      </c>
      <c r="AY594" t="s">
        <v>528</v>
      </c>
      <c r="AZ594" t="s">
        <v>4128</v>
      </c>
      <c r="BA594">
        <v>48280</v>
      </c>
      <c r="BB594" s="93" t="str">
        <f t="shared" si="68"/>
        <v>OK</v>
      </c>
      <c r="BC594" t="str">
        <f t="shared" si="69"/>
        <v>OK</v>
      </c>
      <c r="BD594" t="str">
        <f t="shared" si="70"/>
        <v>OKOK</v>
      </c>
      <c r="BH594">
        <f t="shared" si="73"/>
        <v>541</v>
      </c>
      <c r="BJ594" s="30" t="s">
        <v>528</v>
      </c>
      <c r="BK594" s="30" t="s">
        <v>4128</v>
      </c>
      <c r="BL594">
        <f ca="1">+OFFSET(b!$F$3,BH594,$BL$52)</f>
        <v>29</v>
      </c>
      <c r="BQ594">
        <f t="shared" si="74"/>
        <v>541</v>
      </c>
      <c r="BR594" s="30" t="s">
        <v>528</v>
      </c>
      <c r="BS594" s="30" t="s">
        <v>4128</v>
      </c>
      <c r="BT594">
        <f ca="1">+OFFSET(b!$F$3,BQ594,$BT$52)</f>
        <v>966575</v>
      </c>
    </row>
    <row r="595" spans="3:72">
      <c r="C595">
        <f t="shared" si="71"/>
        <v>542</v>
      </c>
      <c r="E595" s="30" t="s">
        <v>3048</v>
      </c>
      <c r="F595" s="30" t="s">
        <v>4129</v>
      </c>
      <c r="G595">
        <f ca="1">+IF(BD595="OKOK",OFFSET(b!$F$3,C595,$G$52),NA())</f>
        <v>5</v>
      </c>
      <c r="AA595">
        <f t="shared" si="72"/>
        <v>542</v>
      </c>
      <c r="AB595" s="30" t="s">
        <v>3048</v>
      </c>
      <c r="AC595" s="30" t="s">
        <v>4129</v>
      </c>
      <c r="AD595">
        <f ca="1">+IF(BD595="OKOK",OFFSET(b!$F$3,AA595,$AD$52),NA())</f>
        <v>477506</v>
      </c>
      <c r="AX595" t="s">
        <v>14</v>
      </c>
      <c r="AY595" t="s">
        <v>3048</v>
      </c>
      <c r="AZ595" t="s">
        <v>4129</v>
      </c>
      <c r="BA595">
        <v>23726</v>
      </c>
      <c r="BB595" s="93" t="str">
        <f t="shared" si="68"/>
        <v>OK</v>
      </c>
      <c r="BC595" t="str">
        <f t="shared" si="69"/>
        <v>OK</v>
      </c>
      <c r="BD595" t="str">
        <f t="shared" si="70"/>
        <v>OKOK</v>
      </c>
      <c r="BH595">
        <f t="shared" si="73"/>
        <v>542</v>
      </c>
      <c r="BJ595" s="30" t="s">
        <v>3048</v>
      </c>
      <c r="BK595" s="30" t="s">
        <v>4129</v>
      </c>
      <c r="BL595">
        <f ca="1">+OFFSET(b!$F$3,BH595,$BL$52)</f>
        <v>5</v>
      </c>
      <c r="BQ595">
        <f t="shared" si="74"/>
        <v>542</v>
      </c>
      <c r="BR595" s="30" t="s">
        <v>3048</v>
      </c>
      <c r="BS595" s="30" t="s">
        <v>4129</v>
      </c>
      <c r="BT595">
        <f ca="1">+OFFSET(b!$F$3,BQ595,$BT$52)</f>
        <v>477506</v>
      </c>
    </row>
    <row r="596" spans="3:72">
      <c r="C596">
        <f t="shared" si="71"/>
        <v>543</v>
      </c>
      <c r="E596" s="30" t="s">
        <v>3049</v>
      </c>
      <c r="F596" s="30" t="s">
        <v>4130</v>
      </c>
      <c r="G596">
        <f ca="1">+IF(BD596="OKOK",OFFSET(b!$F$3,C596,$G$52),NA())</f>
        <v>4</v>
      </c>
      <c r="AA596">
        <f t="shared" si="72"/>
        <v>543</v>
      </c>
      <c r="AB596" s="30" t="s">
        <v>3049</v>
      </c>
      <c r="AC596" s="30" t="s">
        <v>4130</v>
      </c>
      <c r="AD596">
        <f ca="1">+IF(BD596="OKOK",OFFSET(b!$F$3,AA596,$AD$52),NA())</f>
        <v>236525</v>
      </c>
      <c r="AX596" t="s">
        <v>14</v>
      </c>
      <c r="AY596" t="s">
        <v>3049</v>
      </c>
      <c r="AZ596" t="s">
        <v>4130</v>
      </c>
      <c r="BA596">
        <v>13215</v>
      </c>
      <c r="BB596" s="93" t="str">
        <f t="shared" si="68"/>
        <v>OK</v>
      </c>
      <c r="BC596" t="str">
        <f t="shared" si="69"/>
        <v>OK</v>
      </c>
      <c r="BD596" t="str">
        <f t="shared" si="70"/>
        <v>OKOK</v>
      </c>
      <c r="BH596">
        <f t="shared" si="73"/>
        <v>543</v>
      </c>
      <c r="BJ596" s="30" t="s">
        <v>3049</v>
      </c>
      <c r="BK596" s="30" t="s">
        <v>4130</v>
      </c>
      <c r="BL596">
        <f ca="1">+OFFSET(b!$F$3,BH596,$BL$52)</f>
        <v>4</v>
      </c>
      <c r="BQ596">
        <f t="shared" si="74"/>
        <v>543</v>
      </c>
      <c r="BR596" s="30" t="s">
        <v>3049</v>
      </c>
      <c r="BS596" s="30" t="s">
        <v>4130</v>
      </c>
      <c r="BT596">
        <f ca="1">+OFFSET(b!$F$3,BQ596,$BT$52)</f>
        <v>236525</v>
      </c>
    </row>
    <row r="597" spans="3:72">
      <c r="C597">
        <f t="shared" si="71"/>
        <v>544</v>
      </c>
      <c r="E597" s="30" t="s">
        <v>526</v>
      </c>
      <c r="F597" s="30" t="s">
        <v>4131</v>
      </c>
      <c r="G597">
        <f ca="1">+IF(BD597="OKOK",OFFSET(b!$F$3,C597,$G$52),NA())</f>
        <v>16</v>
      </c>
      <c r="AA597">
        <f t="shared" si="72"/>
        <v>544</v>
      </c>
      <c r="AB597" s="30" t="s">
        <v>526</v>
      </c>
      <c r="AC597" s="30" t="s">
        <v>4131</v>
      </c>
      <c r="AD597">
        <f ca="1">+IF(BD597="OKOK",OFFSET(b!$F$3,AA597,$AD$52),NA())</f>
        <v>924032</v>
      </c>
      <c r="AX597" t="s">
        <v>14</v>
      </c>
      <c r="AY597" t="s">
        <v>526</v>
      </c>
      <c r="AZ597" t="s">
        <v>4131</v>
      </c>
      <c r="BA597">
        <v>48921</v>
      </c>
      <c r="BB597" s="93" t="str">
        <f t="shared" si="68"/>
        <v>OK</v>
      </c>
      <c r="BC597" t="str">
        <f t="shared" si="69"/>
        <v>OK</v>
      </c>
      <c r="BD597" t="str">
        <f t="shared" si="70"/>
        <v>OKOK</v>
      </c>
      <c r="BH597">
        <f t="shared" si="73"/>
        <v>544</v>
      </c>
      <c r="BJ597" s="30" t="s">
        <v>526</v>
      </c>
      <c r="BK597" s="30" t="s">
        <v>4131</v>
      </c>
      <c r="BL597">
        <f ca="1">+OFFSET(b!$F$3,BH597,$BL$52)</f>
        <v>16</v>
      </c>
      <c r="BQ597">
        <f t="shared" si="74"/>
        <v>544</v>
      </c>
      <c r="BR597" s="30" t="s">
        <v>526</v>
      </c>
      <c r="BS597" s="30" t="s">
        <v>4131</v>
      </c>
      <c r="BT597">
        <f ca="1">+OFFSET(b!$F$3,BQ597,$BT$52)</f>
        <v>924032</v>
      </c>
    </row>
    <row r="598" spans="3:72">
      <c r="C598">
        <f t="shared" si="71"/>
        <v>545</v>
      </c>
      <c r="E598" s="30" t="s">
        <v>3050</v>
      </c>
      <c r="F598" s="30" t="s">
        <v>4132</v>
      </c>
      <c r="G598">
        <f ca="1">+IF(BD598="OKOK",OFFSET(b!$F$3,C598,$G$52),NA())</f>
        <v>13</v>
      </c>
      <c r="AA598">
        <f t="shared" si="72"/>
        <v>545</v>
      </c>
      <c r="AB598" s="30" t="s">
        <v>3050</v>
      </c>
      <c r="AC598" s="30" t="s">
        <v>4132</v>
      </c>
      <c r="AD598">
        <f ca="1">+IF(BD598="OKOK",OFFSET(b!$F$3,AA598,$AD$52),NA())</f>
        <v>830420</v>
      </c>
      <c r="AX598" t="s">
        <v>14</v>
      </c>
      <c r="AY598" t="s">
        <v>3050</v>
      </c>
      <c r="AZ598" t="s">
        <v>4132</v>
      </c>
      <c r="BA598">
        <v>0</v>
      </c>
      <c r="BB598" s="93" t="str">
        <f t="shared" si="68"/>
        <v>OK</v>
      </c>
      <c r="BC598" t="str">
        <f t="shared" si="69"/>
        <v>OK</v>
      </c>
      <c r="BD598" t="str">
        <f t="shared" si="70"/>
        <v>OKOK</v>
      </c>
      <c r="BH598">
        <f t="shared" si="73"/>
        <v>545</v>
      </c>
      <c r="BJ598" s="30" t="s">
        <v>3050</v>
      </c>
      <c r="BK598" s="30" t="s">
        <v>4132</v>
      </c>
      <c r="BL598">
        <f ca="1">+OFFSET(b!$F$3,BH598,$BL$52)</f>
        <v>13</v>
      </c>
      <c r="BQ598">
        <f t="shared" si="74"/>
        <v>545</v>
      </c>
      <c r="BR598" s="30" t="s">
        <v>3050</v>
      </c>
      <c r="BS598" s="30" t="s">
        <v>4132</v>
      </c>
      <c r="BT598">
        <f ca="1">+OFFSET(b!$F$3,BQ598,$BT$52)</f>
        <v>830420</v>
      </c>
    </row>
    <row r="599" spans="3:72">
      <c r="C599">
        <f t="shared" si="71"/>
        <v>546</v>
      </c>
      <c r="E599" s="30" t="s">
        <v>3051</v>
      </c>
      <c r="F599" s="30" t="s">
        <v>4133</v>
      </c>
      <c r="G599">
        <f ca="1">+IF(BD599="OKOK",OFFSET(b!$F$3,C599,$G$52),NA())</f>
        <v>14</v>
      </c>
      <c r="AA599">
        <f t="shared" si="72"/>
        <v>546</v>
      </c>
      <c r="AB599" s="30" t="s">
        <v>3051</v>
      </c>
      <c r="AC599" s="30" t="s">
        <v>4133</v>
      </c>
      <c r="AD599">
        <f ca="1">+IF(BD599="OKOK",OFFSET(b!$F$3,AA599,$AD$52),NA())</f>
        <v>988621</v>
      </c>
      <c r="AX599" t="s">
        <v>14</v>
      </c>
      <c r="AY599" t="s">
        <v>3051</v>
      </c>
      <c r="AZ599" t="s">
        <v>4133</v>
      </c>
      <c r="BA599">
        <v>0</v>
      </c>
      <c r="BB599" s="93" t="str">
        <f t="shared" si="68"/>
        <v>OK</v>
      </c>
      <c r="BC599" t="str">
        <f t="shared" si="69"/>
        <v>OK</v>
      </c>
      <c r="BD599" t="str">
        <f t="shared" si="70"/>
        <v>OKOK</v>
      </c>
      <c r="BH599">
        <f t="shared" si="73"/>
        <v>546</v>
      </c>
      <c r="BJ599" s="30" t="s">
        <v>3051</v>
      </c>
      <c r="BK599" s="30" t="s">
        <v>4133</v>
      </c>
      <c r="BL599">
        <f ca="1">+OFFSET(b!$F$3,BH599,$BL$52)</f>
        <v>14</v>
      </c>
      <c r="BQ599">
        <f t="shared" si="74"/>
        <v>546</v>
      </c>
      <c r="BR599" s="30" t="s">
        <v>3051</v>
      </c>
      <c r="BS599" s="30" t="s">
        <v>4133</v>
      </c>
      <c r="BT599">
        <f ca="1">+OFFSET(b!$F$3,BQ599,$BT$52)</f>
        <v>988621</v>
      </c>
    </row>
    <row r="600" spans="3:72">
      <c r="C600">
        <f t="shared" si="71"/>
        <v>547</v>
      </c>
      <c r="E600" s="30" t="s">
        <v>529</v>
      </c>
      <c r="F600" s="30" t="s">
        <v>4117</v>
      </c>
      <c r="G600">
        <f ca="1">+IF(BD600="OKOK",OFFSET(b!$F$3,C600,$G$52),NA())</f>
        <v>1</v>
      </c>
      <c r="AA600">
        <f t="shared" si="72"/>
        <v>547</v>
      </c>
      <c r="AB600" s="30" t="s">
        <v>529</v>
      </c>
      <c r="AC600" s="30" t="s">
        <v>4117</v>
      </c>
      <c r="AD600">
        <f ca="1">+IF(BD600="OKOK",OFFSET(b!$F$3,AA600,$AD$52),NA())</f>
        <v>74752</v>
      </c>
      <c r="AX600" t="s">
        <v>14</v>
      </c>
      <c r="AY600" t="s">
        <v>529</v>
      </c>
      <c r="AZ600" t="s">
        <v>4117</v>
      </c>
      <c r="BA600">
        <v>0</v>
      </c>
      <c r="BB600" s="93" t="str">
        <f t="shared" si="68"/>
        <v>OK</v>
      </c>
      <c r="BC600" t="str">
        <f t="shared" si="69"/>
        <v>OK</v>
      </c>
      <c r="BD600" t="str">
        <f t="shared" si="70"/>
        <v>OKOK</v>
      </c>
      <c r="BH600">
        <f t="shared" si="73"/>
        <v>547</v>
      </c>
      <c r="BJ600" s="30" t="s">
        <v>529</v>
      </c>
      <c r="BK600" s="30" t="s">
        <v>4117</v>
      </c>
      <c r="BL600">
        <f ca="1">+OFFSET(b!$F$3,BH600,$BL$52)</f>
        <v>1</v>
      </c>
      <c r="BQ600">
        <f t="shared" si="74"/>
        <v>547</v>
      </c>
      <c r="BR600" s="30" t="s">
        <v>529</v>
      </c>
      <c r="BS600" s="30" t="s">
        <v>4117</v>
      </c>
      <c r="BT600">
        <f ca="1">+OFFSET(b!$F$3,BQ600,$BT$52)</f>
        <v>74752</v>
      </c>
    </row>
    <row r="601" spans="3:72">
      <c r="C601">
        <f t="shared" si="71"/>
        <v>548</v>
      </c>
      <c r="E601" s="30" t="s">
        <v>542</v>
      </c>
      <c r="F601" s="30" t="s">
        <v>4134</v>
      </c>
      <c r="G601">
        <f ca="1">+IF(BD601="OKOK",OFFSET(b!$F$3,C601,$G$52),NA())</f>
        <v>61</v>
      </c>
      <c r="AA601">
        <f t="shared" si="72"/>
        <v>548</v>
      </c>
      <c r="AB601" s="30" t="s">
        <v>542</v>
      </c>
      <c r="AC601" s="30" t="s">
        <v>4134</v>
      </c>
      <c r="AD601">
        <f ca="1">+IF(BD601="OKOK",OFFSET(b!$F$3,AA601,$AD$52),NA())</f>
        <v>2787017</v>
      </c>
      <c r="AX601" t="s">
        <v>15</v>
      </c>
      <c r="AY601" t="s">
        <v>542</v>
      </c>
      <c r="AZ601" t="s">
        <v>4134</v>
      </c>
      <c r="BA601">
        <v>155013</v>
      </c>
      <c r="BB601" s="93" t="str">
        <f t="shared" si="68"/>
        <v>OK</v>
      </c>
      <c r="BC601" t="str">
        <f t="shared" si="69"/>
        <v>OK</v>
      </c>
      <c r="BD601" t="str">
        <f t="shared" si="70"/>
        <v>OKOK</v>
      </c>
      <c r="BH601">
        <f t="shared" si="73"/>
        <v>548</v>
      </c>
      <c r="BJ601" s="30" t="s">
        <v>542</v>
      </c>
      <c r="BK601" s="30" t="s">
        <v>4134</v>
      </c>
      <c r="BL601">
        <f ca="1">+OFFSET(b!$F$3,BH601,$BL$52)</f>
        <v>61</v>
      </c>
      <c r="BQ601">
        <f t="shared" si="74"/>
        <v>548</v>
      </c>
      <c r="BR601" s="30" t="s">
        <v>542</v>
      </c>
      <c r="BS601" s="30" t="s">
        <v>4134</v>
      </c>
      <c r="BT601">
        <f ca="1">+OFFSET(b!$F$3,BQ601,$BT$52)</f>
        <v>2787017</v>
      </c>
    </row>
    <row r="602" spans="3:72">
      <c r="C602">
        <f t="shared" si="71"/>
        <v>549</v>
      </c>
      <c r="E602" s="30" t="s">
        <v>550</v>
      </c>
      <c r="F602" s="30" t="s">
        <v>4135</v>
      </c>
      <c r="G602">
        <f ca="1">+IF(BD602="OKOK",OFFSET(b!$F$3,C602,$G$52),NA())</f>
        <v>37</v>
      </c>
      <c r="AA602">
        <f t="shared" si="72"/>
        <v>549</v>
      </c>
      <c r="AB602" s="30" t="s">
        <v>550</v>
      </c>
      <c r="AC602" s="30" t="s">
        <v>4135</v>
      </c>
      <c r="AD602">
        <f ca="1">+IF(BD602="OKOK",OFFSET(b!$F$3,AA602,$AD$52),NA())</f>
        <v>1892853</v>
      </c>
      <c r="AX602" t="s">
        <v>15</v>
      </c>
      <c r="AY602" t="s">
        <v>550</v>
      </c>
      <c r="AZ602" t="s">
        <v>4135</v>
      </c>
      <c r="BA602">
        <v>89969</v>
      </c>
      <c r="BB602" s="93" t="str">
        <f t="shared" si="68"/>
        <v>OK</v>
      </c>
      <c r="BC602" t="str">
        <f t="shared" si="69"/>
        <v>OK</v>
      </c>
      <c r="BD602" t="str">
        <f t="shared" si="70"/>
        <v>OKOK</v>
      </c>
      <c r="BH602">
        <f t="shared" si="73"/>
        <v>549</v>
      </c>
      <c r="BJ602" s="30" t="s">
        <v>550</v>
      </c>
      <c r="BK602" s="30" t="s">
        <v>4135</v>
      </c>
      <c r="BL602">
        <f ca="1">+OFFSET(b!$F$3,BH602,$BL$52)</f>
        <v>37</v>
      </c>
      <c r="BQ602">
        <f t="shared" si="74"/>
        <v>549</v>
      </c>
      <c r="BR602" s="30" t="s">
        <v>550</v>
      </c>
      <c r="BS602" s="30" t="s">
        <v>4135</v>
      </c>
      <c r="BT602">
        <f ca="1">+OFFSET(b!$F$3,BQ602,$BT$52)</f>
        <v>1892853</v>
      </c>
    </row>
    <row r="603" spans="3:72">
      <c r="C603">
        <f t="shared" si="71"/>
        <v>550</v>
      </c>
      <c r="E603" s="30" t="s">
        <v>541</v>
      </c>
      <c r="F603" s="30" t="s">
        <v>4136</v>
      </c>
      <c r="G603" t="e">
        <f ca="1">+IF(BD603="OKOK",OFFSET(b!$F$3,C603,$G$52),NA())</f>
        <v>#N/A</v>
      </c>
      <c r="AA603">
        <f t="shared" si="72"/>
        <v>550</v>
      </c>
      <c r="AB603" s="30" t="s">
        <v>541</v>
      </c>
      <c r="AC603" s="30" t="s">
        <v>4136</v>
      </c>
      <c r="AD603" t="e">
        <f ca="1">+IF(BD603="OKOK",OFFSET(b!$F$3,AA603,$AD$52),NA())</f>
        <v>#N/A</v>
      </c>
      <c r="AX603" t="s">
        <v>15</v>
      </c>
      <c r="AY603" t="s">
        <v>541</v>
      </c>
      <c r="AZ603" t="s">
        <v>4136</v>
      </c>
      <c r="BA603">
        <v>410933</v>
      </c>
      <c r="BB603" s="93" t="str">
        <f t="shared" si="68"/>
        <v>NG</v>
      </c>
      <c r="BC603" t="str">
        <f t="shared" si="69"/>
        <v>OK</v>
      </c>
      <c r="BD603" t="str">
        <f t="shared" si="70"/>
        <v>NGOK</v>
      </c>
      <c r="BH603">
        <f t="shared" si="73"/>
        <v>550</v>
      </c>
      <c r="BJ603" s="30" t="s">
        <v>541</v>
      </c>
      <c r="BK603" s="30" t="s">
        <v>4136</v>
      </c>
      <c r="BL603">
        <f ca="1">+OFFSET(b!$F$3,BH603,$BL$52)</f>
        <v>95</v>
      </c>
      <c r="BQ603">
        <f t="shared" si="74"/>
        <v>550</v>
      </c>
      <c r="BR603" s="30" t="s">
        <v>541</v>
      </c>
      <c r="BS603" s="30" t="s">
        <v>4136</v>
      </c>
      <c r="BT603">
        <f ca="1">+OFFSET(b!$F$3,BQ603,$BT$52)</f>
        <v>5800448</v>
      </c>
    </row>
    <row r="604" spans="3:72">
      <c r="C604">
        <f t="shared" si="71"/>
        <v>551</v>
      </c>
      <c r="E604" s="30" t="s">
        <v>548</v>
      </c>
      <c r="F604" s="30" t="s">
        <v>4137</v>
      </c>
      <c r="G604">
        <f ca="1">+IF(BD604="OKOK",OFFSET(b!$F$3,C604,$G$52),NA())</f>
        <v>6</v>
      </c>
      <c r="AA604">
        <f t="shared" si="72"/>
        <v>551</v>
      </c>
      <c r="AB604" s="30" t="s">
        <v>548</v>
      </c>
      <c r="AC604" s="30" t="s">
        <v>4137</v>
      </c>
      <c r="AD604">
        <f ca="1">+IF(BD604="OKOK",OFFSET(b!$F$3,AA604,$AD$52),NA())</f>
        <v>445067</v>
      </c>
      <c r="AX604" t="s">
        <v>15</v>
      </c>
      <c r="AY604" t="s">
        <v>548</v>
      </c>
      <c r="AZ604" t="s">
        <v>4137</v>
      </c>
      <c r="BA604">
        <v>18975</v>
      </c>
      <c r="BB604" s="93" t="str">
        <f t="shared" si="68"/>
        <v>OK</v>
      </c>
      <c r="BC604" t="str">
        <f t="shared" si="69"/>
        <v>OK</v>
      </c>
      <c r="BD604" t="str">
        <f t="shared" si="70"/>
        <v>OKOK</v>
      </c>
      <c r="BH604">
        <f t="shared" si="73"/>
        <v>551</v>
      </c>
      <c r="BJ604" s="30" t="s">
        <v>548</v>
      </c>
      <c r="BK604" s="30" t="s">
        <v>4137</v>
      </c>
      <c r="BL604">
        <f ca="1">+OFFSET(b!$F$3,BH604,$BL$52)</f>
        <v>6</v>
      </c>
      <c r="BQ604">
        <f t="shared" si="74"/>
        <v>551</v>
      </c>
      <c r="BR604" s="30" t="s">
        <v>548</v>
      </c>
      <c r="BS604" s="30" t="s">
        <v>4137</v>
      </c>
      <c r="BT604">
        <f ca="1">+OFFSET(b!$F$3,BQ604,$BT$52)</f>
        <v>445067</v>
      </c>
    </row>
    <row r="605" spans="3:72">
      <c r="C605">
        <f t="shared" si="71"/>
        <v>552</v>
      </c>
      <c r="E605" s="30" t="s">
        <v>544</v>
      </c>
      <c r="F605" s="30" t="s">
        <v>4138</v>
      </c>
      <c r="G605">
        <f ca="1">+IF(BD605="OKOK",OFFSET(b!$F$3,C605,$G$52),NA())</f>
        <v>9</v>
      </c>
      <c r="AA605">
        <f t="shared" si="72"/>
        <v>552</v>
      </c>
      <c r="AB605" s="30" t="s">
        <v>544</v>
      </c>
      <c r="AC605" s="30" t="s">
        <v>4138</v>
      </c>
      <c r="AD605">
        <f ca="1">+IF(BD605="OKOK",OFFSET(b!$F$3,AA605,$AD$52),NA())</f>
        <v>1124093</v>
      </c>
      <c r="AX605" t="s">
        <v>15</v>
      </c>
      <c r="AY605" t="s">
        <v>544</v>
      </c>
      <c r="AZ605" t="s">
        <v>4138</v>
      </c>
      <c r="BA605">
        <v>41124</v>
      </c>
      <c r="BB605" s="93" t="str">
        <f t="shared" si="68"/>
        <v>OK</v>
      </c>
      <c r="BC605" t="str">
        <f t="shared" si="69"/>
        <v>OK</v>
      </c>
      <c r="BD605" t="str">
        <f t="shared" si="70"/>
        <v>OKOK</v>
      </c>
      <c r="BH605">
        <f t="shared" si="73"/>
        <v>552</v>
      </c>
      <c r="BJ605" s="30" t="s">
        <v>544</v>
      </c>
      <c r="BK605" s="30" t="s">
        <v>4138</v>
      </c>
      <c r="BL605">
        <f ca="1">+OFFSET(b!$F$3,BH605,$BL$52)</f>
        <v>9</v>
      </c>
      <c r="BQ605">
        <f t="shared" si="74"/>
        <v>552</v>
      </c>
      <c r="BR605" s="30" t="s">
        <v>544</v>
      </c>
      <c r="BS605" s="30" t="s">
        <v>4138</v>
      </c>
      <c r="BT605">
        <f ca="1">+OFFSET(b!$F$3,BQ605,$BT$52)</f>
        <v>1124093</v>
      </c>
    </row>
    <row r="606" spans="3:72">
      <c r="C606">
        <f t="shared" si="71"/>
        <v>553</v>
      </c>
      <c r="E606" s="30" t="s">
        <v>543</v>
      </c>
      <c r="F606" s="30" t="s">
        <v>4139</v>
      </c>
      <c r="G606">
        <f ca="1">+IF(BD606="OKOK",OFFSET(b!$F$3,C606,$G$52),NA())</f>
        <v>11</v>
      </c>
      <c r="AA606">
        <f t="shared" si="72"/>
        <v>553</v>
      </c>
      <c r="AB606" s="30" t="s">
        <v>543</v>
      </c>
      <c r="AC606" s="30" t="s">
        <v>4139</v>
      </c>
      <c r="AD606">
        <f ca="1">+IF(BD606="OKOK",OFFSET(b!$F$3,AA606,$AD$52),NA())</f>
        <v>502469</v>
      </c>
      <c r="AX606" t="s">
        <v>15</v>
      </c>
      <c r="AY606" t="s">
        <v>543</v>
      </c>
      <c r="AZ606" t="s">
        <v>4139</v>
      </c>
      <c r="BA606">
        <v>35790</v>
      </c>
      <c r="BB606" s="93" t="str">
        <f t="shared" si="68"/>
        <v>OK</v>
      </c>
      <c r="BC606" t="str">
        <f t="shared" si="69"/>
        <v>OK</v>
      </c>
      <c r="BD606" t="str">
        <f t="shared" si="70"/>
        <v>OKOK</v>
      </c>
      <c r="BH606">
        <f t="shared" si="73"/>
        <v>553</v>
      </c>
      <c r="BJ606" s="30" t="s">
        <v>543</v>
      </c>
      <c r="BK606" s="30" t="s">
        <v>4139</v>
      </c>
      <c r="BL606">
        <f ca="1">+OFFSET(b!$F$3,BH606,$BL$52)</f>
        <v>11</v>
      </c>
      <c r="BQ606">
        <f t="shared" si="74"/>
        <v>553</v>
      </c>
      <c r="BR606" s="30" t="s">
        <v>543</v>
      </c>
      <c r="BS606" s="30" t="s">
        <v>4139</v>
      </c>
      <c r="BT606">
        <f ca="1">+OFFSET(b!$F$3,BQ606,$BT$52)</f>
        <v>502469</v>
      </c>
    </row>
    <row r="607" spans="3:72">
      <c r="C607">
        <f t="shared" si="71"/>
        <v>554</v>
      </c>
      <c r="E607" s="30" t="s">
        <v>545</v>
      </c>
      <c r="F607" s="30" t="s">
        <v>4140</v>
      </c>
      <c r="G607">
        <f ca="1">+IF(BD607="OKOK",OFFSET(b!$F$3,C607,$G$52),NA())</f>
        <v>8</v>
      </c>
      <c r="AA607">
        <f t="shared" si="72"/>
        <v>554</v>
      </c>
      <c r="AB607" s="30" t="s">
        <v>545</v>
      </c>
      <c r="AC607" s="30" t="s">
        <v>4140</v>
      </c>
      <c r="AD607">
        <f ca="1">+IF(BD607="OKOK",OFFSET(b!$F$3,AA607,$AD$52),NA())</f>
        <v>385905</v>
      </c>
      <c r="AX607" t="s">
        <v>15</v>
      </c>
      <c r="AY607" t="s">
        <v>545</v>
      </c>
      <c r="AZ607" t="s">
        <v>4140</v>
      </c>
      <c r="BA607">
        <v>31705</v>
      </c>
      <c r="BB607" s="93" t="str">
        <f t="shared" si="68"/>
        <v>OK</v>
      </c>
      <c r="BC607" t="str">
        <f t="shared" si="69"/>
        <v>OK</v>
      </c>
      <c r="BD607" t="str">
        <f t="shared" si="70"/>
        <v>OKOK</v>
      </c>
      <c r="BH607">
        <f t="shared" si="73"/>
        <v>554</v>
      </c>
      <c r="BJ607" s="30" t="s">
        <v>545</v>
      </c>
      <c r="BK607" s="30" t="s">
        <v>4140</v>
      </c>
      <c r="BL607">
        <f ca="1">+OFFSET(b!$F$3,BH607,$BL$52)</f>
        <v>8</v>
      </c>
      <c r="BQ607">
        <f t="shared" si="74"/>
        <v>554</v>
      </c>
      <c r="BR607" s="30" t="s">
        <v>545</v>
      </c>
      <c r="BS607" s="30" t="s">
        <v>4140</v>
      </c>
      <c r="BT607">
        <f ca="1">+OFFSET(b!$F$3,BQ607,$BT$52)</f>
        <v>385905</v>
      </c>
    </row>
    <row r="608" spans="3:72">
      <c r="C608">
        <f t="shared" si="71"/>
        <v>555</v>
      </c>
      <c r="E608" s="30" t="s">
        <v>552</v>
      </c>
      <c r="F608" s="30" t="s">
        <v>4141</v>
      </c>
      <c r="G608">
        <f ca="1">+IF(BD608="OKOK",OFFSET(b!$F$3,C608,$G$52),NA())</f>
        <v>8</v>
      </c>
      <c r="AA608">
        <f t="shared" si="72"/>
        <v>555</v>
      </c>
      <c r="AB608" s="30" t="s">
        <v>552</v>
      </c>
      <c r="AC608" s="30" t="s">
        <v>4141</v>
      </c>
      <c r="AD608">
        <f ca="1">+IF(BD608="OKOK",OFFSET(b!$F$3,AA608,$AD$52),NA())</f>
        <v>387139</v>
      </c>
      <c r="AX608" t="s">
        <v>15</v>
      </c>
      <c r="AY608" t="s">
        <v>552</v>
      </c>
      <c r="AZ608" t="s">
        <v>4141</v>
      </c>
      <c r="BA608">
        <v>24816</v>
      </c>
      <c r="BB608" s="93" t="str">
        <f t="shared" si="68"/>
        <v>OK</v>
      </c>
      <c r="BC608" t="str">
        <f t="shared" si="69"/>
        <v>OK</v>
      </c>
      <c r="BD608" t="str">
        <f t="shared" si="70"/>
        <v>OKOK</v>
      </c>
      <c r="BH608">
        <f t="shared" si="73"/>
        <v>555</v>
      </c>
      <c r="BJ608" s="30" t="s">
        <v>552</v>
      </c>
      <c r="BK608" s="30" t="s">
        <v>4141</v>
      </c>
      <c r="BL608">
        <f ca="1">+OFFSET(b!$F$3,BH608,$BL$52)</f>
        <v>8</v>
      </c>
      <c r="BQ608">
        <f t="shared" si="74"/>
        <v>555</v>
      </c>
      <c r="BR608" s="30" t="s">
        <v>552</v>
      </c>
      <c r="BS608" s="30" t="s">
        <v>4141</v>
      </c>
      <c r="BT608">
        <f ca="1">+OFFSET(b!$F$3,BQ608,$BT$52)</f>
        <v>387139</v>
      </c>
    </row>
    <row r="609" spans="3:72">
      <c r="C609">
        <f t="shared" si="71"/>
        <v>556</v>
      </c>
      <c r="E609" s="30" t="s">
        <v>551</v>
      </c>
      <c r="F609" s="30" t="s">
        <v>4142</v>
      </c>
      <c r="G609">
        <f ca="1">+IF(BD609="OKOK",OFFSET(b!$F$3,C609,$G$52),NA())</f>
        <v>6</v>
      </c>
      <c r="AA609">
        <f t="shared" si="72"/>
        <v>556</v>
      </c>
      <c r="AB609" s="30" t="s">
        <v>551</v>
      </c>
      <c r="AC609" s="30" t="s">
        <v>4142</v>
      </c>
      <c r="AD609">
        <f ca="1">+IF(BD609="OKOK",OFFSET(b!$F$3,AA609,$AD$52),NA())</f>
        <v>308621</v>
      </c>
      <c r="AX609" t="s">
        <v>15</v>
      </c>
      <c r="AY609" t="s">
        <v>551</v>
      </c>
      <c r="AZ609" t="s">
        <v>4142</v>
      </c>
      <c r="BA609">
        <v>18547</v>
      </c>
      <c r="BB609" s="93" t="str">
        <f t="shared" si="68"/>
        <v>OK</v>
      </c>
      <c r="BC609" t="str">
        <f t="shared" si="69"/>
        <v>OK</v>
      </c>
      <c r="BD609" t="str">
        <f t="shared" si="70"/>
        <v>OKOK</v>
      </c>
      <c r="BH609">
        <f t="shared" si="73"/>
        <v>556</v>
      </c>
      <c r="BJ609" s="30" t="s">
        <v>551</v>
      </c>
      <c r="BK609" s="30" t="s">
        <v>4142</v>
      </c>
      <c r="BL609">
        <f ca="1">+OFFSET(b!$F$3,BH609,$BL$52)</f>
        <v>6</v>
      </c>
      <c r="BQ609">
        <f t="shared" si="74"/>
        <v>556</v>
      </c>
      <c r="BR609" s="30" t="s">
        <v>551</v>
      </c>
      <c r="BS609" s="30" t="s">
        <v>4142</v>
      </c>
      <c r="BT609">
        <f ca="1">+OFFSET(b!$F$3,BQ609,$BT$52)</f>
        <v>308621</v>
      </c>
    </row>
    <row r="610" spans="3:72">
      <c r="C610">
        <f t="shared" si="71"/>
        <v>557</v>
      </c>
      <c r="E610" s="30" t="s">
        <v>546</v>
      </c>
      <c r="F610" s="30" t="s">
        <v>4143</v>
      </c>
      <c r="G610">
        <f ca="1">+IF(BD610="OKOK",OFFSET(b!$F$3,C610,$G$52),NA())</f>
        <v>5</v>
      </c>
      <c r="AA610">
        <f t="shared" si="72"/>
        <v>557</v>
      </c>
      <c r="AB610" s="30" t="s">
        <v>546</v>
      </c>
      <c r="AC610" s="30" t="s">
        <v>4143</v>
      </c>
      <c r="AD610">
        <f ca="1">+IF(BD610="OKOK",OFFSET(b!$F$3,AA610,$AD$52),NA())</f>
        <v>239415</v>
      </c>
      <c r="AX610" t="s">
        <v>15</v>
      </c>
      <c r="AY610" t="s">
        <v>546</v>
      </c>
      <c r="AZ610" t="s">
        <v>4143</v>
      </c>
      <c r="BA610">
        <v>24981</v>
      </c>
      <c r="BB610" s="93" t="str">
        <f t="shared" si="68"/>
        <v>OK</v>
      </c>
      <c r="BC610" t="str">
        <f t="shared" si="69"/>
        <v>OK</v>
      </c>
      <c r="BD610" t="str">
        <f t="shared" si="70"/>
        <v>OKOK</v>
      </c>
      <c r="BH610">
        <f t="shared" si="73"/>
        <v>557</v>
      </c>
      <c r="BJ610" s="30" t="s">
        <v>546</v>
      </c>
      <c r="BK610" s="30" t="s">
        <v>4143</v>
      </c>
      <c r="BL610">
        <f ca="1">+OFFSET(b!$F$3,BH610,$BL$52)</f>
        <v>5</v>
      </c>
      <c r="BQ610">
        <f t="shared" si="74"/>
        <v>557</v>
      </c>
      <c r="BR610" s="30" t="s">
        <v>546</v>
      </c>
      <c r="BS610" s="30" t="s">
        <v>4143</v>
      </c>
      <c r="BT610">
        <f ca="1">+OFFSET(b!$F$3,BQ610,$BT$52)</f>
        <v>239415</v>
      </c>
    </row>
    <row r="611" spans="3:72">
      <c r="C611">
        <f t="shared" si="71"/>
        <v>558</v>
      </c>
      <c r="E611" s="30" t="s">
        <v>549</v>
      </c>
      <c r="F611" s="30" t="s">
        <v>4144</v>
      </c>
      <c r="G611">
        <f ca="1">+IF(BD611="OKOK",OFFSET(b!$F$3,C611,$G$52),NA())</f>
        <v>12</v>
      </c>
      <c r="AA611">
        <f t="shared" si="72"/>
        <v>558</v>
      </c>
      <c r="AB611" s="30" t="s">
        <v>549</v>
      </c>
      <c r="AC611" s="30" t="s">
        <v>4144</v>
      </c>
      <c r="AD611">
        <f ca="1">+IF(BD611="OKOK",OFFSET(b!$F$3,AA611,$AD$52),NA())</f>
        <v>837105</v>
      </c>
      <c r="AX611" t="s">
        <v>15</v>
      </c>
      <c r="AY611" t="s">
        <v>549</v>
      </c>
      <c r="AZ611" t="s">
        <v>4144</v>
      </c>
      <c r="BA611">
        <v>48329</v>
      </c>
      <c r="BB611" s="93" t="str">
        <f t="shared" si="68"/>
        <v>OK</v>
      </c>
      <c r="BC611" t="str">
        <f t="shared" si="69"/>
        <v>OK</v>
      </c>
      <c r="BD611" t="str">
        <f t="shared" si="70"/>
        <v>OKOK</v>
      </c>
      <c r="BH611">
        <f t="shared" si="73"/>
        <v>558</v>
      </c>
      <c r="BJ611" s="30" t="s">
        <v>549</v>
      </c>
      <c r="BK611" s="30" t="s">
        <v>4144</v>
      </c>
      <c r="BL611">
        <f ca="1">+OFFSET(b!$F$3,BH611,$BL$52)</f>
        <v>12</v>
      </c>
      <c r="BQ611">
        <f t="shared" si="74"/>
        <v>558</v>
      </c>
      <c r="BR611" s="30" t="s">
        <v>549</v>
      </c>
      <c r="BS611" s="30" t="s">
        <v>4144</v>
      </c>
      <c r="BT611">
        <f ca="1">+OFFSET(b!$F$3,BQ611,$BT$52)</f>
        <v>837105</v>
      </c>
    </row>
    <row r="612" spans="3:72">
      <c r="C612">
        <f t="shared" si="71"/>
        <v>559</v>
      </c>
      <c r="E612" s="30" t="s">
        <v>547</v>
      </c>
      <c r="F612" s="30" t="s">
        <v>4145</v>
      </c>
      <c r="G612">
        <f ca="1">+IF(BD612="OKOK",OFFSET(b!$F$3,C612,$G$52),NA())</f>
        <v>14</v>
      </c>
      <c r="AA612">
        <f t="shared" si="72"/>
        <v>559</v>
      </c>
      <c r="AB612" s="30" t="s">
        <v>547</v>
      </c>
      <c r="AC612" s="30" t="s">
        <v>4145</v>
      </c>
      <c r="AD612">
        <f ca="1">+IF(BD612="OKOK",OFFSET(b!$F$3,AA612,$AD$52),NA())</f>
        <v>759320</v>
      </c>
      <c r="AX612" t="s">
        <v>15</v>
      </c>
      <c r="AY612" t="s">
        <v>547</v>
      </c>
      <c r="AZ612" t="s">
        <v>4145</v>
      </c>
      <c r="BA612">
        <v>47506</v>
      </c>
      <c r="BB612" s="93" t="str">
        <f t="shared" si="68"/>
        <v>OK</v>
      </c>
      <c r="BC612" t="str">
        <f t="shared" si="69"/>
        <v>OK</v>
      </c>
      <c r="BD612" t="str">
        <f t="shared" si="70"/>
        <v>OKOK</v>
      </c>
      <c r="BH612">
        <f t="shared" si="73"/>
        <v>559</v>
      </c>
      <c r="BJ612" s="30" t="s">
        <v>547</v>
      </c>
      <c r="BK612" s="30" t="s">
        <v>4145</v>
      </c>
      <c r="BL612">
        <f ca="1">+OFFSET(b!$F$3,BH612,$BL$52)</f>
        <v>14</v>
      </c>
      <c r="BQ612">
        <f t="shared" si="74"/>
        <v>559</v>
      </c>
      <c r="BR612" s="30" t="s">
        <v>547</v>
      </c>
      <c r="BS612" s="30" t="s">
        <v>4145</v>
      </c>
      <c r="BT612">
        <f ca="1">+OFFSET(b!$F$3,BQ612,$BT$52)</f>
        <v>759320</v>
      </c>
    </row>
    <row r="613" spans="3:72">
      <c r="C613">
        <f t="shared" si="71"/>
        <v>560</v>
      </c>
      <c r="E613" s="30" t="s">
        <v>3052</v>
      </c>
      <c r="F613" s="30" t="s">
        <v>4146</v>
      </c>
      <c r="G613">
        <f ca="1">+IF(BD613="OKOK",OFFSET(b!$F$3,C613,$G$52),NA())</f>
        <v>35</v>
      </c>
      <c r="AA613">
        <f t="shared" si="72"/>
        <v>560</v>
      </c>
      <c r="AB613" s="30" t="s">
        <v>3052</v>
      </c>
      <c r="AC613" s="30" t="s">
        <v>4146</v>
      </c>
      <c r="AD613">
        <f ca="1">+IF(BD613="OKOK",OFFSET(b!$F$3,AA613,$AD$52),NA())</f>
        <v>1629782</v>
      </c>
      <c r="AX613" t="s">
        <v>15</v>
      </c>
      <c r="AY613" t="s">
        <v>3052</v>
      </c>
      <c r="AZ613" t="s">
        <v>4146</v>
      </c>
      <c r="BA613">
        <v>0</v>
      </c>
      <c r="BB613" s="93" t="str">
        <f t="shared" si="68"/>
        <v>OK</v>
      </c>
      <c r="BC613" t="str">
        <f t="shared" si="69"/>
        <v>OK</v>
      </c>
      <c r="BD613" t="str">
        <f t="shared" si="70"/>
        <v>OKOK</v>
      </c>
      <c r="BH613">
        <f t="shared" si="73"/>
        <v>560</v>
      </c>
      <c r="BJ613" s="30" t="s">
        <v>3052</v>
      </c>
      <c r="BK613" s="30" t="s">
        <v>4146</v>
      </c>
      <c r="BL613">
        <f ca="1">+OFFSET(b!$F$3,BH613,$BL$52)</f>
        <v>35</v>
      </c>
      <c r="BQ613">
        <f t="shared" si="74"/>
        <v>560</v>
      </c>
      <c r="BR613" s="30" t="s">
        <v>3052</v>
      </c>
      <c r="BS613" s="30" t="s">
        <v>4146</v>
      </c>
      <c r="BT613">
        <f ca="1">+OFFSET(b!$F$3,BQ613,$BT$52)</f>
        <v>1629782</v>
      </c>
    </row>
    <row r="614" spans="3:72">
      <c r="C614">
        <f t="shared" si="71"/>
        <v>561</v>
      </c>
      <c r="E614" s="30" t="s">
        <v>3053</v>
      </c>
      <c r="F614" s="30" t="s">
        <v>4147</v>
      </c>
      <c r="G614">
        <f ca="1">+IF(BD614="OKOK",OFFSET(b!$F$3,C614,$G$52),NA())</f>
        <v>19</v>
      </c>
      <c r="AA614">
        <f t="shared" si="72"/>
        <v>561</v>
      </c>
      <c r="AB614" s="30" t="s">
        <v>3053</v>
      </c>
      <c r="AC614" s="30" t="s">
        <v>4147</v>
      </c>
      <c r="AD614">
        <f ca="1">+IF(BD614="OKOK",OFFSET(b!$F$3,AA614,$AD$52),NA())</f>
        <v>444381</v>
      </c>
      <c r="AX614" t="s">
        <v>15</v>
      </c>
      <c r="AY614" t="s">
        <v>3053</v>
      </c>
      <c r="AZ614" t="s">
        <v>4147</v>
      </c>
      <c r="BA614">
        <v>0</v>
      </c>
      <c r="BB614" s="93" t="str">
        <f t="shared" si="68"/>
        <v>OK</v>
      </c>
      <c r="BC614" t="str">
        <f t="shared" si="69"/>
        <v>OK</v>
      </c>
      <c r="BD614" t="str">
        <f t="shared" si="70"/>
        <v>OKOK</v>
      </c>
      <c r="BH614">
        <f t="shared" si="73"/>
        <v>561</v>
      </c>
      <c r="BJ614" s="30" t="s">
        <v>3053</v>
      </c>
      <c r="BK614" s="30" t="s">
        <v>4147</v>
      </c>
      <c r="BL614">
        <f ca="1">+OFFSET(b!$F$3,BH614,$BL$52)</f>
        <v>19</v>
      </c>
      <c r="BQ614">
        <f t="shared" si="74"/>
        <v>561</v>
      </c>
      <c r="BR614" s="30" t="s">
        <v>3053</v>
      </c>
      <c r="BS614" s="30" t="s">
        <v>4147</v>
      </c>
      <c r="BT614">
        <f ca="1">+OFFSET(b!$F$3,BQ614,$BT$52)</f>
        <v>444381</v>
      </c>
    </row>
    <row r="615" spans="3:72">
      <c r="C615">
        <f t="shared" si="71"/>
        <v>562</v>
      </c>
      <c r="E615" s="30" t="s">
        <v>3054</v>
      </c>
      <c r="F615" s="30" t="s">
        <v>4148</v>
      </c>
      <c r="G615">
        <f ca="1">+IF(BD615="OKOK",OFFSET(b!$F$3,C615,$G$52),NA())</f>
        <v>0</v>
      </c>
      <c r="AA615">
        <f t="shared" si="72"/>
        <v>562</v>
      </c>
      <c r="AB615" s="30" t="s">
        <v>3054</v>
      </c>
      <c r="AC615" s="30" t="s">
        <v>4148</v>
      </c>
      <c r="AD615">
        <f ca="1">+IF(BD615="OKOK",OFFSET(b!$F$3,AA615,$AD$52),NA())</f>
        <v>0</v>
      </c>
      <c r="AX615" t="s">
        <v>15</v>
      </c>
      <c r="AY615" t="s">
        <v>3054</v>
      </c>
      <c r="AZ615" t="s">
        <v>4148</v>
      </c>
      <c r="BA615">
        <v>0</v>
      </c>
      <c r="BB615" s="93" t="str">
        <f t="shared" si="68"/>
        <v>OK</v>
      </c>
      <c r="BC615" t="str">
        <f t="shared" si="69"/>
        <v>OK</v>
      </c>
      <c r="BD615" t="str">
        <f t="shared" si="70"/>
        <v>OKOK</v>
      </c>
      <c r="BH615">
        <f t="shared" si="73"/>
        <v>562</v>
      </c>
      <c r="BJ615" s="30" t="s">
        <v>3054</v>
      </c>
      <c r="BK615" s="30" t="s">
        <v>4148</v>
      </c>
      <c r="BL615">
        <f ca="1">+OFFSET(b!$F$3,BH615,$BL$52)</f>
        <v>0</v>
      </c>
      <c r="BQ615">
        <f t="shared" si="74"/>
        <v>562</v>
      </c>
      <c r="BR615" s="30" t="s">
        <v>3054</v>
      </c>
      <c r="BS615" s="30" t="s">
        <v>4148</v>
      </c>
      <c r="BT615">
        <f ca="1">+OFFSET(b!$F$3,BQ615,$BT$52)</f>
        <v>0</v>
      </c>
    </row>
    <row r="616" spans="3:72">
      <c r="C616">
        <f t="shared" si="71"/>
        <v>563</v>
      </c>
      <c r="E616" s="30" t="s">
        <v>553</v>
      </c>
      <c r="F616" s="30" t="s">
        <v>4149</v>
      </c>
      <c r="G616" t="e">
        <f ca="1">+IF(BD616="OKOK",OFFSET(b!$F$3,C616,$G$52),NA())</f>
        <v>#N/A</v>
      </c>
      <c r="AA616">
        <f t="shared" si="72"/>
        <v>563</v>
      </c>
      <c r="AB616" s="30" t="s">
        <v>553</v>
      </c>
      <c r="AC616" s="30" t="s">
        <v>4149</v>
      </c>
      <c r="AD616" t="e">
        <f ca="1">+IF(BD616="OKOK",OFFSET(b!$F$3,AA616,$AD$52),NA())</f>
        <v>#N/A</v>
      </c>
      <c r="AX616" t="s">
        <v>16</v>
      </c>
      <c r="AY616" t="s">
        <v>553</v>
      </c>
      <c r="AZ616" t="s">
        <v>4149</v>
      </c>
      <c r="BA616">
        <v>461306</v>
      </c>
      <c r="BB616" s="93" t="str">
        <f t="shared" si="68"/>
        <v>NG</v>
      </c>
      <c r="BC616" t="str">
        <f t="shared" si="69"/>
        <v>OK</v>
      </c>
      <c r="BD616" t="str">
        <f t="shared" si="70"/>
        <v>NGOK</v>
      </c>
      <c r="BH616">
        <f t="shared" si="73"/>
        <v>563</v>
      </c>
      <c r="BJ616" s="30" t="s">
        <v>553</v>
      </c>
      <c r="BK616" s="30" t="s">
        <v>4149</v>
      </c>
      <c r="BL616">
        <f ca="1">+OFFSET(b!$F$3,BH616,$BL$52)</f>
        <v>136</v>
      </c>
      <c r="BQ616">
        <f t="shared" si="74"/>
        <v>563</v>
      </c>
      <c r="BR616" s="30" t="s">
        <v>553</v>
      </c>
      <c r="BS616" s="30" t="s">
        <v>4149</v>
      </c>
      <c r="BT616">
        <f ca="1">+OFFSET(b!$F$3,BQ616,$BT$52)</f>
        <v>7634351</v>
      </c>
    </row>
    <row r="617" spans="3:72">
      <c r="C617">
        <f t="shared" si="71"/>
        <v>564</v>
      </c>
      <c r="E617" s="30" t="s">
        <v>555</v>
      </c>
      <c r="F617" s="30" t="s">
        <v>4150</v>
      </c>
      <c r="G617">
        <f ca="1">+IF(BD617="OKOK",OFFSET(b!$F$3,C617,$G$52),NA())</f>
        <v>25</v>
      </c>
      <c r="AA617">
        <f t="shared" si="72"/>
        <v>564</v>
      </c>
      <c r="AB617" s="30" t="s">
        <v>555</v>
      </c>
      <c r="AC617" s="30" t="s">
        <v>4150</v>
      </c>
      <c r="AD617">
        <f ca="1">+IF(BD617="OKOK",OFFSET(b!$F$3,AA617,$AD$52),NA())</f>
        <v>2160438</v>
      </c>
      <c r="AX617" t="s">
        <v>16</v>
      </c>
      <c r="AY617" t="s">
        <v>555</v>
      </c>
      <c r="AZ617" t="s">
        <v>4150</v>
      </c>
      <c r="BA617">
        <v>106096</v>
      </c>
      <c r="BB617" s="93" t="str">
        <f t="shared" si="68"/>
        <v>OK</v>
      </c>
      <c r="BC617" t="str">
        <f t="shared" si="69"/>
        <v>OK</v>
      </c>
      <c r="BD617" t="str">
        <f t="shared" si="70"/>
        <v>OKOK</v>
      </c>
      <c r="BH617">
        <f t="shared" si="73"/>
        <v>564</v>
      </c>
      <c r="BJ617" s="30" t="s">
        <v>555</v>
      </c>
      <c r="BK617" s="30" t="s">
        <v>4150</v>
      </c>
      <c r="BL617">
        <f ca="1">+OFFSET(b!$F$3,BH617,$BL$52)</f>
        <v>25</v>
      </c>
      <c r="BQ617">
        <f t="shared" si="74"/>
        <v>564</v>
      </c>
      <c r="BR617" s="30" t="s">
        <v>555</v>
      </c>
      <c r="BS617" s="30" t="s">
        <v>4150</v>
      </c>
      <c r="BT617">
        <f ca="1">+OFFSET(b!$F$3,BQ617,$BT$52)</f>
        <v>2160438</v>
      </c>
    </row>
    <row r="618" spans="3:72">
      <c r="C618">
        <f t="shared" si="71"/>
        <v>565</v>
      </c>
      <c r="E618" s="30" t="s">
        <v>556</v>
      </c>
      <c r="F618" s="30" t="s">
        <v>4151</v>
      </c>
      <c r="G618">
        <f ca="1">+IF(BD618="OKOK",OFFSET(b!$F$3,C618,$G$52),NA())</f>
        <v>15</v>
      </c>
      <c r="AA618">
        <f t="shared" si="72"/>
        <v>565</v>
      </c>
      <c r="AB618" s="30" t="s">
        <v>556</v>
      </c>
      <c r="AC618" s="30" t="s">
        <v>4151</v>
      </c>
      <c r="AD618">
        <f ca="1">+IF(BD618="OKOK",OFFSET(b!$F$3,AA618,$AD$52),NA())</f>
        <v>589366</v>
      </c>
      <c r="AX618" t="s">
        <v>16</v>
      </c>
      <c r="AY618" t="s">
        <v>556</v>
      </c>
      <c r="AZ618" t="s">
        <v>4151</v>
      </c>
      <c r="BA618">
        <v>20577</v>
      </c>
      <c r="BB618" s="93" t="str">
        <f t="shared" si="68"/>
        <v>OK</v>
      </c>
      <c r="BC618" t="str">
        <f t="shared" si="69"/>
        <v>OK</v>
      </c>
      <c r="BD618" t="str">
        <f t="shared" si="70"/>
        <v>OKOK</v>
      </c>
      <c r="BH618">
        <f t="shared" si="73"/>
        <v>565</v>
      </c>
      <c r="BJ618" s="30" t="s">
        <v>556</v>
      </c>
      <c r="BK618" s="30" t="s">
        <v>4151</v>
      </c>
      <c r="BL618">
        <f ca="1">+OFFSET(b!$F$3,BH618,$BL$52)</f>
        <v>15</v>
      </c>
      <c r="BQ618">
        <f t="shared" si="74"/>
        <v>565</v>
      </c>
      <c r="BR618" s="30" t="s">
        <v>556</v>
      </c>
      <c r="BS618" s="30" t="s">
        <v>4151</v>
      </c>
      <c r="BT618">
        <f ca="1">+OFFSET(b!$F$3,BQ618,$BT$52)</f>
        <v>589366</v>
      </c>
    </row>
    <row r="619" spans="3:72">
      <c r="C619">
        <f t="shared" si="71"/>
        <v>566</v>
      </c>
      <c r="E619" s="30" t="s">
        <v>554</v>
      </c>
      <c r="F619" s="30" t="s">
        <v>4152</v>
      </c>
      <c r="G619">
        <f ca="1">+IF(BD619="OKOK",OFFSET(b!$F$3,C619,$G$52),NA())</f>
        <v>12</v>
      </c>
      <c r="AA619">
        <f t="shared" si="72"/>
        <v>566</v>
      </c>
      <c r="AB619" s="30" t="s">
        <v>554</v>
      </c>
      <c r="AC619" s="30" t="s">
        <v>4152</v>
      </c>
      <c r="AD619">
        <f ca="1">+IF(BD619="OKOK",OFFSET(b!$F$3,AA619,$AD$52),NA())</f>
        <v>1668551</v>
      </c>
      <c r="AX619" t="s">
        <v>16</v>
      </c>
      <c r="AY619" t="s">
        <v>554</v>
      </c>
      <c r="AZ619" t="s">
        <v>4152</v>
      </c>
      <c r="BA619">
        <v>50116</v>
      </c>
      <c r="BB619" s="93" t="str">
        <f t="shared" si="68"/>
        <v>OK</v>
      </c>
      <c r="BC619" t="str">
        <f t="shared" si="69"/>
        <v>OK</v>
      </c>
      <c r="BD619" t="str">
        <f t="shared" si="70"/>
        <v>OKOK</v>
      </c>
      <c r="BH619">
        <f t="shared" si="73"/>
        <v>566</v>
      </c>
      <c r="BJ619" s="30" t="s">
        <v>554</v>
      </c>
      <c r="BK619" s="30" t="s">
        <v>4152</v>
      </c>
      <c r="BL619">
        <f ca="1">+OFFSET(b!$F$3,BH619,$BL$52)</f>
        <v>12</v>
      </c>
      <c r="BQ619">
        <f t="shared" si="74"/>
        <v>566</v>
      </c>
      <c r="BR619" s="30" t="s">
        <v>554</v>
      </c>
      <c r="BS619" s="30" t="s">
        <v>4152</v>
      </c>
      <c r="BT619">
        <f ca="1">+OFFSET(b!$F$3,BQ619,$BT$52)</f>
        <v>1668551</v>
      </c>
    </row>
    <row r="620" spans="3:72">
      <c r="C620">
        <f t="shared" si="71"/>
        <v>567</v>
      </c>
      <c r="E620" s="30" t="s">
        <v>558</v>
      </c>
      <c r="F620" s="30" t="s">
        <v>4153</v>
      </c>
      <c r="G620">
        <f ca="1">+IF(BD620="OKOK",OFFSET(b!$F$3,C620,$G$52),NA())</f>
        <v>14</v>
      </c>
      <c r="AA620">
        <f t="shared" si="72"/>
        <v>567</v>
      </c>
      <c r="AB620" s="30" t="s">
        <v>558</v>
      </c>
      <c r="AC620" s="30" t="s">
        <v>4153</v>
      </c>
      <c r="AD620">
        <f ca="1">+IF(BD620="OKOK",OFFSET(b!$F$3,AA620,$AD$52),NA())</f>
        <v>2213834</v>
      </c>
      <c r="AX620" t="s">
        <v>16</v>
      </c>
      <c r="AY620" t="s">
        <v>558</v>
      </c>
      <c r="AZ620" t="s">
        <v>4153</v>
      </c>
      <c r="BA620">
        <v>64559</v>
      </c>
      <c r="BB620" s="93" t="str">
        <f t="shared" si="68"/>
        <v>OK</v>
      </c>
      <c r="BC620" t="str">
        <f t="shared" si="69"/>
        <v>OK</v>
      </c>
      <c r="BD620" t="str">
        <f t="shared" si="70"/>
        <v>OKOK</v>
      </c>
      <c r="BH620">
        <f t="shared" si="73"/>
        <v>567</v>
      </c>
      <c r="BJ620" s="30" t="s">
        <v>558</v>
      </c>
      <c r="BK620" s="30" t="s">
        <v>4153</v>
      </c>
      <c r="BL620">
        <f ca="1">+OFFSET(b!$F$3,BH620,$BL$52)</f>
        <v>14</v>
      </c>
      <c r="BQ620">
        <f t="shared" si="74"/>
        <v>567</v>
      </c>
      <c r="BR620" s="30" t="s">
        <v>558</v>
      </c>
      <c r="BS620" s="30" t="s">
        <v>4153</v>
      </c>
      <c r="BT620">
        <f ca="1">+OFFSET(b!$F$3,BQ620,$BT$52)</f>
        <v>2213834</v>
      </c>
    </row>
    <row r="621" spans="3:72">
      <c r="C621">
        <f t="shared" si="71"/>
        <v>568</v>
      </c>
      <c r="E621" s="30" t="s">
        <v>569</v>
      </c>
      <c r="F621" s="30" t="s">
        <v>4154</v>
      </c>
      <c r="G621">
        <f ca="1">+IF(BD621="OKOK",OFFSET(b!$F$3,C621,$G$52),NA())</f>
        <v>4</v>
      </c>
      <c r="AA621">
        <f t="shared" si="72"/>
        <v>568</v>
      </c>
      <c r="AB621" s="30" t="s">
        <v>569</v>
      </c>
      <c r="AC621" s="30" t="s">
        <v>4154</v>
      </c>
      <c r="AD621">
        <f ca="1">+IF(BD621="OKOK",OFFSET(b!$F$3,AA621,$AD$52),NA())</f>
        <v>228415</v>
      </c>
      <c r="AX621" t="s">
        <v>16</v>
      </c>
      <c r="AY621" t="s">
        <v>569</v>
      </c>
      <c r="AZ621" t="s">
        <v>4154</v>
      </c>
      <c r="BA621">
        <v>6543</v>
      </c>
      <c r="BB621" s="93" t="str">
        <f t="shared" si="68"/>
        <v>OK</v>
      </c>
      <c r="BC621" t="str">
        <f t="shared" si="69"/>
        <v>OK</v>
      </c>
      <c r="BD621" t="str">
        <f t="shared" si="70"/>
        <v>OKOK</v>
      </c>
      <c r="BH621">
        <f t="shared" si="73"/>
        <v>568</v>
      </c>
      <c r="BJ621" s="30" t="s">
        <v>569</v>
      </c>
      <c r="BK621" s="30" t="s">
        <v>4154</v>
      </c>
      <c r="BL621">
        <f ca="1">+OFFSET(b!$F$3,BH621,$BL$52)</f>
        <v>4</v>
      </c>
      <c r="BQ621">
        <f t="shared" si="74"/>
        <v>568</v>
      </c>
      <c r="BR621" s="30" t="s">
        <v>569</v>
      </c>
      <c r="BS621" s="30" t="s">
        <v>4154</v>
      </c>
      <c r="BT621">
        <f ca="1">+OFFSET(b!$F$3,BQ621,$BT$52)</f>
        <v>228415</v>
      </c>
    </row>
    <row r="622" spans="3:72">
      <c r="C622">
        <f t="shared" si="71"/>
        <v>569</v>
      </c>
      <c r="E622" s="30" t="s">
        <v>564</v>
      </c>
      <c r="F622" s="30" t="s">
        <v>4155</v>
      </c>
      <c r="G622">
        <f ca="1">+IF(BD622="OKOK",OFFSET(b!$F$3,C622,$G$52),NA())</f>
        <v>10</v>
      </c>
      <c r="AA622">
        <f t="shared" si="72"/>
        <v>569</v>
      </c>
      <c r="AB622" s="30" t="s">
        <v>564</v>
      </c>
      <c r="AC622" s="30" t="s">
        <v>4155</v>
      </c>
      <c r="AD622">
        <f ca="1">+IF(BD622="OKOK",OFFSET(b!$F$3,AA622,$AD$52),NA())</f>
        <v>616197</v>
      </c>
      <c r="AX622" t="s">
        <v>16</v>
      </c>
      <c r="AY622" t="s">
        <v>564</v>
      </c>
      <c r="AZ622" t="s">
        <v>4155</v>
      </c>
      <c r="BA622">
        <v>36301</v>
      </c>
      <c r="BB622" s="93" t="str">
        <f t="shared" si="68"/>
        <v>OK</v>
      </c>
      <c r="BC622" t="str">
        <f t="shared" si="69"/>
        <v>OK</v>
      </c>
      <c r="BD622" t="str">
        <f t="shared" si="70"/>
        <v>OKOK</v>
      </c>
      <c r="BH622">
        <f t="shared" si="73"/>
        <v>569</v>
      </c>
      <c r="BJ622" s="30" t="s">
        <v>564</v>
      </c>
      <c r="BK622" s="30" t="s">
        <v>4155</v>
      </c>
      <c r="BL622">
        <f ca="1">+OFFSET(b!$F$3,BH622,$BL$52)</f>
        <v>10</v>
      </c>
      <c r="BQ622">
        <f t="shared" si="74"/>
        <v>569</v>
      </c>
      <c r="BR622" s="30" t="s">
        <v>564</v>
      </c>
      <c r="BS622" s="30" t="s">
        <v>4155</v>
      </c>
      <c r="BT622">
        <f ca="1">+OFFSET(b!$F$3,BQ622,$BT$52)</f>
        <v>616197</v>
      </c>
    </row>
    <row r="623" spans="3:72">
      <c r="C623">
        <f t="shared" si="71"/>
        <v>570</v>
      </c>
      <c r="E623" s="30" t="s">
        <v>557</v>
      </c>
      <c r="F623" s="30" t="s">
        <v>4156</v>
      </c>
      <c r="G623">
        <f ca="1">+IF(BD623="OKOK",OFFSET(b!$F$3,C623,$G$52),NA())</f>
        <v>14</v>
      </c>
      <c r="AA623">
        <f t="shared" si="72"/>
        <v>570</v>
      </c>
      <c r="AB623" s="30" t="s">
        <v>557</v>
      </c>
      <c r="AC623" s="30" t="s">
        <v>4156</v>
      </c>
      <c r="AD623">
        <f ca="1">+IF(BD623="OKOK",OFFSET(b!$F$3,AA623,$AD$52),NA())</f>
        <v>428297</v>
      </c>
      <c r="AX623" t="s">
        <v>16</v>
      </c>
      <c r="AY623" t="s">
        <v>557</v>
      </c>
      <c r="AZ623" t="s">
        <v>4156</v>
      </c>
      <c r="BA623">
        <v>11305</v>
      </c>
      <c r="BB623" s="93" t="str">
        <f t="shared" si="68"/>
        <v>OK</v>
      </c>
      <c r="BC623" t="str">
        <f t="shared" si="69"/>
        <v>OK</v>
      </c>
      <c r="BD623" t="str">
        <f t="shared" si="70"/>
        <v>OKOK</v>
      </c>
      <c r="BH623">
        <f t="shared" si="73"/>
        <v>570</v>
      </c>
      <c r="BJ623" s="30" t="s">
        <v>557</v>
      </c>
      <c r="BK623" s="30" t="s">
        <v>4156</v>
      </c>
      <c r="BL623">
        <f ca="1">+OFFSET(b!$F$3,BH623,$BL$52)</f>
        <v>14</v>
      </c>
      <c r="BQ623">
        <f t="shared" si="74"/>
        <v>570</v>
      </c>
      <c r="BR623" s="30" t="s">
        <v>557</v>
      </c>
      <c r="BS623" s="30" t="s">
        <v>4156</v>
      </c>
      <c r="BT623">
        <f ca="1">+OFFSET(b!$F$3,BQ623,$BT$52)</f>
        <v>428297</v>
      </c>
    </row>
    <row r="624" spans="3:72">
      <c r="C624">
        <f t="shared" si="71"/>
        <v>571</v>
      </c>
      <c r="E624" s="30" t="s">
        <v>559</v>
      </c>
      <c r="F624" s="30" t="s">
        <v>4157</v>
      </c>
      <c r="G624">
        <f ca="1">+IF(BD624="OKOK",OFFSET(b!$F$3,C624,$G$52),NA())</f>
        <v>5</v>
      </c>
      <c r="AA624">
        <f t="shared" si="72"/>
        <v>571</v>
      </c>
      <c r="AB624" s="30" t="s">
        <v>559</v>
      </c>
      <c r="AC624" s="30" t="s">
        <v>4157</v>
      </c>
      <c r="AD624">
        <f ca="1">+IF(BD624="OKOK",OFFSET(b!$F$3,AA624,$AD$52),NA())</f>
        <v>497222</v>
      </c>
      <c r="AX624" t="s">
        <v>16</v>
      </c>
      <c r="AY624" t="s">
        <v>559</v>
      </c>
      <c r="AZ624" t="s">
        <v>4157</v>
      </c>
      <c r="BA624">
        <v>20350</v>
      </c>
      <c r="BB624" s="93" t="str">
        <f t="shared" si="68"/>
        <v>OK</v>
      </c>
      <c r="BC624" t="str">
        <f t="shared" si="69"/>
        <v>OK</v>
      </c>
      <c r="BD624" t="str">
        <f t="shared" si="70"/>
        <v>OKOK</v>
      </c>
      <c r="BH624">
        <f t="shared" si="73"/>
        <v>571</v>
      </c>
      <c r="BJ624" s="30" t="s">
        <v>559</v>
      </c>
      <c r="BK624" s="30" t="s">
        <v>4157</v>
      </c>
      <c r="BL624">
        <f ca="1">+OFFSET(b!$F$3,BH624,$BL$52)</f>
        <v>5</v>
      </c>
      <c r="BQ624">
        <f t="shared" si="74"/>
        <v>571</v>
      </c>
      <c r="BR624" s="30" t="s">
        <v>559</v>
      </c>
      <c r="BS624" s="30" t="s">
        <v>4157</v>
      </c>
      <c r="BT624">
        <f ca="1">+OFFSET(b!$F$3,BQ624,$BT$52)</f>
        <v>497222</v>
      </c>
    </row>
    <row r="625" spans="3:72">
      <c r="C625">
        <f t="shared" si="71"/>
        <v>572</v>
      </c>
      <c r="E625" s="30" t="s">
        <v>563</v>
      </c>
      <c r="F625" s="30" t="s">
        <v>4158</v>
      </c>
      <c r="G625">
        <f ca="1">+IF(BD625="OKOK",OFFSET(b!$F$3,C625,$G$52),NA())</f>
        <v>9</v>
      </c>
      <c r="AA625">
        <f t="shared" si="72"/>
        <v>572</v>
      </c>
      <c r="AB625" s="30" t="s">
        <v>563</v>
      </c>
      <c r="AC625" s="30" t="s">
        <v>4158</v>
      </c>
      <c r="AD625">
        <f ca="1">+IF(BD625="OKOK",OFFSET(b!$F$3,AA625,$AD$52),NA())</f>
        <v>662981</v>
      </c>
      <c r="AX625" t="s">
        <v>16</v>
      </c>
      <c r="AY625" t="s">
        <v>563</v>
      </c>
      <c r="AZ625" t="s">
        <v>4158</v>
      </c>
      <c r="BA625">
        <v>55280</v>
      </c>
      <c r="BB625" s="93" t="str">
        <f t="shared" si="68"/>
        <v>OK</v>
      </c>
      <c r="BC625" t="str">
        <f t="shared" si="69"/>
        <v>OK</v>
      </c>
      <c r="BD625" t="str">
        <f t="shared" si="70"/>
        <v>OKOK</v>
      </c>
      <c r="BH625">
        <f t="shared" si="73"/>
        <v>572</v>
      </c>
      <c r="BJ625" s="30" t="s">
        <v>563</v>
      </c>
      <c r="BK625" s="30" t="s">
        <v>4158</v>
      </c>
      <c r="BL625">
        <f ca="1">+OFFSET(b!$F$3,BH625,$BL$52)</f>
        <v>9</v>
      </c>
      <c r="BQ625">
        <f t="shared" si="74"/>
        <v>572</v>
      </c>
      <c r="BR625" s="30" t="s">
        <v>563</v>
      </c>
      <c r="BS625" s="30" t="s">
        <v>4158</v>
      </c>
      <c r="BT625">
        <f ca="1">+OFFSET(b!$F$3,BQ625,$BT$52)</f>
        <v>662981</v>
      </c>
    </row>
    <row r="626" spans="3:72">
      <c r="C626">
        <f t="shared" si="71"/>
        <v>573</v>
      </c>
      <c r="E626" s="30" t="s">
        <v>565</v>
      </c>
      <c r="F626" s="30" t="s">
        <v>4159</v>
      </c>
      <c r="G626">
        <f ca="1">+IF(BD626="OKOK",OFFSET(b!$F$3,C626,$G$52),NA())</f>
        <v>5</v>
      </c>
      <c r="AA626">
        <f t="shared" si="72"/>
        <v>573</v>
      </c>
      <c r="AB626" s="30" t="s">
        <v>565</v>
      </c>
      <c r="AC626" s="30" t="s">
        <v>4159</v>
      </c>
      <c r="AD626">
        <f ca="1">+IF(BD626="OKOK",OFFSET(b!$F$3,AA626,$AD$52),NA())</f>
        <v>445980</v>
      </c>
      <c r="AX626" t="s">
        <v>16</v>
      </c>
      <c r="AY626" t="s">
        <v>565</v>
      </c>
      <c r="AZ626" t="s">
        <v>4159</v>
      </c>
      <c r="BA626">
        <v>26355</v>
      </c>
      <c r="BB626" s="93" t="str">
        <f t="shared" si="68"/>
        <v>OK</v>
      </c>
      <c r="BC626" t="str">
        <f t="shared" si="69"/>
        <v>OK</v>
      </c>
      <c r="BD626" t="str">
        <f t="shared" si="70"/>
        <v>OKOK</v>
      </c>
      <c r="BH626">
        <f t="shared" si="73"/>
        <v>573</v>
      </c>
      <c r="BJ626" s="30" t="s">
        <v>565</v>
      </c>
      <c r="BK626" s="30" t="s">
        <v>4159</v>
      </c>
      <c r="BL626">
        <f ca="1">+OFFSET(b!$F$3,BH626,$BL$52)</f>
        <v>5</v>
      </c>
      <c r="BQ626">
        <f t="shared" si="74"/>
        <v>573</v>
      </c>
      <c r="BR626" s="30" t="s">
        <v>565</v>
      </c>
      <c r="BS626" s="30" t="s">
        <v>4159</v>
      </c>
      <c r="BT626">
        <f ca="1">+OFFSET(b!$F$3,BQ626,$BT$52)</f>
        <v>445980</v>
      </c>
    </row>
    <row r="627" spans="3:72">
      <c r="C627">
        <f t="shared" si="71"/>
        <v>574</v>
      </c>
      <c r="E627" s="30" t="s">
        <v>566</v>
      </c>
      <c r="F627" s="30" t="s">
        <v>4160</v>
      </c>
      <c r="G627">
        <f ca="1">+IF(BD627="OKOK",OFFSET(b!$F$3,C627,$G$52),NA())</f>
        <v>6</v>
      </c>
      <c r="AA627">
        <f t="shared" si="72"/>
        <v>574</v>
      </c>
      <c r="AB627" s="30" t="s">
        <v>566</v>
      </c>
      <c r="AC627" s="30" t="s">
        <v>4160</v>
      </c>
      <c r="AD627">
        <f ca="1">+IF(BD627="OKOK",OFFSET(b!$F$3,AA627,$AD$52),NA())</f>
        <v>461848</v>
      </c>
      <c r="AX627" t="s">
        <v>16</v>
      </c>
      <c r="AY627" t="s">
        <v>566</v>
      </c>
      <c r="AZ627" t="s">
        <v>4160</v>
      </c>
      <c r="BA627">
        <v>17878</v>
      </c>
      <c r="BB627" s="93" t="str">
        <f t="shared" si="68"/>
        <v>OK</v>
      </c>
      <c r="BC627" t="str">
        <f t="shared" si="69"/>
        <v>OK</v>
      </c>
      <c r="BD627" t="str">
        <f t="shared" si="70"/>
        <v>OKOK</v>
      </c>
      <c r="BH627">
        <f t="shared" si="73"/>
        <v>574</v>
      </c>
      <c r="BJ627" s="30" t="s">
        <v>566</v>
      </c>
      <c r="BK627" s="30" t="s">
        <v>4160</v>
      </c>
      <c r="BL627">
        <f ca="1">+OFFSET(b!$F$3,BH627,$BL$52)</f>
        <v>6</v>
      </c>
      <c r="BQ627">
        <f t="shared" si="74"/>
        <v>574</v>
      </c>
      <c r="BR627" s="30" t="s">
        <v>566</v>
      </c>
      <c r="BS627" s="30" t="s">
        <v>4160</v>
      </c>
      <c r="BT627">
        <f ca="1">+OFFSET(b!$F$3,BQ627,$BT$52)</f>
        <v>461848</v>
      </c>
    </row>
    <row r="628" spans="3:72">
      <c r="C628">
        <f t="shared" si="71"/>
        <v>575</v>
      </c>
      <c r="E628" s="30" t="s">
        <v>560</v>
      </c>
      <c r="F628" s="30" t="s">
        <v>4161</v>
      </c>
      <c r="G628">
        <f ca="1">+IF(BD628="OKOK",OFFSET(b!$F$3,C628,$G$52),NA())</f>
        <v>7</v>
      </c>
      <c r="AA628">
        <f t="shared" si="72"/>
        <v>575</v>
      </c>
      <c r="AB628" s="30" t="s">
        <v>560</v>
      </c>
      <c r="AC628" s="30" t="s">
        <v>4161</v>
      </c>
      <c r="AD628">
        <f ca="1">+IF(BD628="OKOK",OFFSET(b!$F$3,AA628,$AD$52),NA())</f>
        <v>584039</v>
      </c>
      <c r="AX628" t="s">
        <v>16</v>
      </c>
      <c r="AY628" t="s">
        <v>560</v>
      </c>
      <c r="AZ628" t="s">
        <v>4161</v>
      </c>
      <c r="BA628">
        <v>34287</v>
      </c>
      <c r="BB628" s="93" t="str">
        <f t="shared" si="68"/>
        <v>OK</v>
      </c>
      <c r="BC628" t="str">
        <f t="shared" si="69"/>
        <v>OK</v>
      </c>
      <c r="BD628" t="str">
        <f t="shared" si="70"/>
        <v>OKOK</v>
      </c>
      <c r="BH628">
        <f t="shared" si="73"/>
        <v>575</v>
      </c>
      <c r="BJ628" s="30" t="s">
        <v>560</v>
      </c>
      <c r="BK628" s="30" t="s">
        <v>4161</v>
      </c>
      <c r="BL628">
        <f ca="1">+OFFSET(b!$F$3,BH628,$BL$52)</f>
        <v>7</v>
      </c>
      <c r="BQ628">
        <f t="shared" si="74"/>
        <v>575</v>
      </c>
      <c r="BR628" s="30" t="s">
        <v>560</v>
      </c>
      <c r="BS628" s="30" t="s">
        <v>4161</v>
      </c>
      <c r="BT628">
        <f ca="1">+OFFSET(b!$F$3,BQ628,$BT$52)</f>
        <v>584039</v>
      </c>
    </row>
    <row r="629" spans="3:72">
      <c r="C629">
        <f t="shared" si="71"/>
        <v>576</v>
      </c>
      <c r="E629" s="30" t="s">
        <v>562</v>
      </c>
      <c r="F629" s="30" t="s">
        <v>4162</v>
      </c>
      <c r="G629">
        <f ca="1">+IF(BD629="OKOK",OFFSET(b!$F$3,C629,$G$52),NA())</f>
        <v>8</v>
      </c>
      <c r="AA629">
        <f t="shared" si="72"/>
        <v>576</v>
      </c>
      <c r="AB629" s="30" t="s">
        <v>562</v>
      </c>
      <c r="AC629" s="30" t="s">
        <v>4162</v>
      </c>
      <c r="AD629">
        <f ca="1">+IF(BD629="OKOK",OFFSET(b!$F$3,AA629,$AD$52),NA())</f>
        <v>741031</v>
      </c>
      <c r="AX629" t="s">
        <v>16</v>
      </c>
      <c r="AY629" t="s">
        <v>562</v>
      </c>
      <c r="AZ629" t="s">
        <v>4162</v>
      </c>
      <c r="BA629">
        <v>49063</v>
      </c>
      <c r="BB629" s="93" t="str">
        <f t="shared" si="68"/>
        <v>OK</v>
      </c>
      <c r="BC629" t="str">
        <f t="shared" si="69"/>
        <v>OK</v>
      </c>
      <c r="BD629" t="str">
        <f t="shared" si="70"/>
        <v>OKOK</v>
      </c>
      <c r="BH629">
        <f t="shared" si="73"/>
        <v>576</v>
      </c>
      <c r="BJ629" s="30" t="s">
        <v>562</v>
      </c>
      <c r="BK629" s="30" t="s">
        <v>4162</v>
      </c>
      <c r="BL629">
        <f ca="1">+OFFSET(b!$F$3,BH629,$BL$52)</f>
        <v>8</v>
      </c>
      <c r="BQ629">
        <f t="shared" si="74"/>
        <v>576</v>
      </c>
      <c r="BR629" s="30" t="s">
        <v>562</v>
      </c>
      <c r="BS629" s="30" t="s">
        <v>4162</v>
      </c>
      <c r="BT629">
        <f ca="1">+OFFSET(b!$F$3,BQ629,$BT$52)</f>
        <v>741031</v>
      </c>
    </row>
    <row r="630" spans="3:72">
      <c r="C630">
        <f t="shared" si="71"/>
        <v>577</v>
      </c>
      <c r="E630" s="30" t="s">
        <v>570</v>
      </c>
      <c r="F630" s="30" t="s">
        <v>4163</v>
      </c>
      <c r="G630">
        <f ca="1">+IF(BD630="OKOK",OFFSET(b!$F$3,C630,$G$52),NA())</f>
        <v>11</v>
      </c>
      <c r="AA630">
        <f t="shared" si="72"/>
        <v>577</v>
      </c>
      <c r="AB630" s="30" t="s">
        <v>570</v>
      </c>
      <c r="AC630" s="30" t="s">
        <v>4163</v>
      </c>
      <c r="AD630">
        <f ca="1">+IF(BD630="OKOK",OFFSET(b!$F$3,AA630,$AD$52),NA())</f>
        <v>451230</v>
      </c>
      <c r="AX630" t="s">
        <v>16</v>
      </c>
      <c r="AY630" t="s">
        <v>570</v>
      </c>
      <c r="AZ630" t="s">
        <v>4163</v>
      </c>
      <c r="BA630">
        <v>15473</v>
      </c>
      <c r="BB630" s="93" t="str">
        <f t="shared" si="68"/>
        <v>OK</v>
      </c>
      <c r="BC630" t="str">
        <f t="shared" si="69"/>
        <v>OK</v>
      </c>
      <c r="BD630" t="str">
        <f t="shared" si="70"/>
        <v>OKOK</v>
      </c>
      <c r="BH630">
        <f t="shared" si="73"/>
        <v>577</v>
      </c>
      <c r="BJ630" s="30" t="s">
        <v>570</v>
      </c>
      <c r="BK630" s="30" t="s">
        <v>4163</v>
      </c>
      <c r="BL630">
        <f ca="1">+OFFSET(b!$F$3,BH630,$BL$52)</f>
        <v>11</v>
      </c>
      <c r="BQ630">
        <f t="shared" si="74"/>
        <v>577</v>
      </c>
      <c r="BR630" s="30" t="s">
        <v>570</v>
      </c>
      <c r="BS630" s="30" t="s">
        <v>4163</v>
      </c>
      <c r="BT630">
        <f ca="1">+OFFSET(b!$F$3,BQ630,$BT$52)</f>
        <v>451230</v>
      </c>
    </row>
    <row r="631" spans="3:72">
      <c r="C631">
        <f t="shared" si="71"/>
        <v>578</v>
      </c>
      <c r="E631" s="30" t="s">
        <v>567</v>
      </c>
      <c r="F631" s="30" t="s">
        <v>4164</v>
      </c>
      <c r="G631">
        <f ca="1">+IF(BD631="OKOK",OFFSET(b!$F$3,C631,$G$52),NA())</f>
        <v>4</v>
      </c>
      <c r="AA631">
        <f t="shared" si="72"/>
        <v>578</v>
      </c>
      <c r="AB631" s="30" t="s">
        <v>567</v>
      </c>
      <c r="AC631" s="30" t="s">
        <v>4164</v>
      </c>
      <c r="AD631">
        <f ca="1">+IF(BD631="OKOK",OFFSET(b!$F$3,AA631,$AD$52),NA())</f>
        <v>247686</v>
      </c>
      <c r="AX631" t="s">
        <v>16</v>
      </c>
      <c r="AY631" t="s">
        <v>567</v>
      </c>
      <c r="AZ631" t="s">
        <v>4164</v>
      </c>
      <c r="BA631">
        <v>11760</v>
      </c>
      <c r="BB631" s="93" t="str">
        <f t="shared" si="68"/>
        <v>OK</v>
      </c>
      <c r="BC631" t="str">
        <f t="shared" si="69"/>
        <v>OK</v>
      </c>
      <c r="BD631" t="str">
        <f t="shared" si="70"/>
        <v>OKOK</v>
      </c>
      <c r="BH631">
        <f t="shared" si="73"/>
        <v>578</v>
      </c>
      <c r="BJ631" s="30" t="s">
        <v>567</v>
      </c>
      <c r="BK631" s="30" t="s">
        <v>4164</v>
      </c>
      <c r="BL631">
        <f ca="1">+OFFSET(b!$F$3,BH631,$BL$52)</f>
        <v>4</v>
      </c>
      <c r="BQ631">
        <f t="shared" si="74"/>
        <v>578</v>
      </c>
      <c r="BR631" s="30" t="s">
        <v>567</v>
      </c>
      <c r="BS631" s="30" t="s">
        <v>4164</v>
      </c>
      <c r="BT631">
        <f ca="1">+OFFSET(b!$F$3,BQ631,$BT$52)</f>
        <v>247686</v>
      </c>
    </row>
    <row r="632" spans="3:72">
      <c r="C632">
        <f t="shared" si="71"/>
        <v>579</v>
      </c>
      <c r="E632" s="30" t="s">
        <v>568</v>
      </c>
      <c r="F632" s="30" t="s">
        <v>4165</v>
      </c>
      <c r="G632">
        <f ca="1">+IF(BD632="OKOK",OFFSET(b!$F$3,C632,$G$52),NA())</f>
        <v>4</v>
      </c>
      <c r="AA632">
        <f t="shared" si="72"/>
        <v>579</v>
      </c>
      <c r="AB632" s="30" t="s">
        <v>568</v>
      </c>
      <c r="AC632" s="30" t="s">
        <v>4165</v>
      </c>
      <c r="AD632">
        <f ca="1">+IF(BD632="OKOK",OFFSET(b!$F$3,AA632,$AD$52),NA())</f>
        <v>270112</v>
      </c>
      <c r="AX632" t="s">
        <v>16</v>
      </c>
      <c r="AY632" t="s">
        <v>568</v>
      </c>
      <c r="AZ632" t="s">
        <v>4165</v>
      </c>
      <c r="BA632">
        <v>16130</v>
      </c>
      <c r="BB632" s="93" t="str">
        <f t="shared" ref="BB632:BB695" si="75">+IF($H$4="人未満",IF(AND(BA632&gt;=$E$4,BA632&lt;$G$4),"OK","NG"),IF(BA632&gt;=$E$4,"OK","NG"))</f>
        <v>OK</v>
      </c>
      <c r="BC632" t="str">
        <f t="shared" ref="BC632:BC695" si="76">+IF($J$4="あり",IF($C$3=AX632,"OK","NG"),"OK")</f>
        <v>OK</v>
      </c>
      <c r="BD632" t="str">
        <f t="shared" ref="BD632:BD695" si="77">+BB632&amp;BC632</f>
        <v>OKOK</v>
      </c>
      <c r="BH632">
        <f t="shared" si="73"/>
        <v>579</v>
      </c>
      <c r="BJ632" s="30" t="s">
        <v>568</v>
      </c>
      <c r="BK632" s="30" t="s">
        <v>4165</v>
      </c>
      <c r="BL632">
        <f ca="1">+OFFSET(b!$F$3,BH632,$BL$52)</f>
        <v>4</v>
      </c>
      <c r="BQ632">
        <f t="shared" si="74"/>
        <v>579</v>
      </c>
      <c r="BR632" s="30" t="s">
        <v>568</v>
      </c>
      <c r="BS632" s="30" t="s">
        <v>4165</v>
      </c>
      <c r="BT632">
        <f ca="1">+OFFSET(b!$F$3,BQ632,$BT$52)</f>
        <v>270112</v>
      </c>
    </row>
    <row r="633" spans="3:72">
      <c r="C633">
        <f t="shared" ref="C633:C696" si="78">+C632+1</f>
        <v>580</v>
      </c>
      <c r="E633" s="30" t="s">
        <v>561</v>
      </c>
      <c r="F633" s="30" t="s">
        <v>4166</v>
      </c>
      <c r="G633">
        <f ca="1">+IF(BD633="OKOK",OFFSET(b!$F$3,C633,$G$52),NA())</f>
        <v>20</v>
      </c>
      <c r="AA633">
        <f t="shared" ref="AA633:AA696" si="79">+AA632+1</f>
        <v>580</v>
      </c>
      <c r="AB633" s="30" t="s">
        <v>561</v>
      </c>
      <c r="AC633" s="30" t="s">
        <v>4166</v>
      </c>
      <c r="AD633">
        <f ca="1">+IF(BD633="OKOK",OFFSET(b!$F$3,AA633,$AD$52),NA())</f>
        <v>1073680</v>
      </c>
      <c r="AX633" t="s">
        <v>16</v>
      </c>
      <c r="AY633" t="s">
        <v>561</v>
      </c>
      <c r="AZ633" t="s">
        <v>4166</v>
      </c>
      <c r="BA633">
        <v>81904</v>
      </c>
      <c r="BB633" s="93" t="str">
        <f t="shared" si="75"/>
        <v>OK</v>
      </c>
      <c r="BC633" t="str">
        <f t="shared" si="76"/>
        <v>OK</v>
      </c>
      <c r="BD633" t="str">
        <f t="shared" si="77"/>
        <v>OKOK</v>
      </c>
      <c r="BH633">
        <f t="shared" ref="BH633:BH696" si="80">+BH632+1</f>
        <v>580</v>
      </c>
      <c r="BJ633" s="30" t="s">
        <v>561</v>
      </c>
      <c r="BK633" s="30" t="s">
        <v>4166</v>
      </c>
      <c r="BL633">
        <f ca="1">+OFFSET(b!$F$3,BH633,$BL$52)</f>
        <v>20</v>
      </c>
      <c r="BQ633">
        <f t="shared" ref="BQ633:BQ696" si="81">+BQ632+1</f>
        <v>580</v>
      </c>
      <c r="BR633" s="30" t="s">
        <v>561</v>
      </c>
      <c r="BS633" s="30" t="s">
        <v>4166</v>
      </c>
      <c r="BT633">
        <f ca="1">+OFFSET(b!$F$3,BQ633,$BT$52)</f>
        <v>1073680</v>
      </c>
    </row>
    <row r="634" spans="3:72">
      <c r="C634">
        <f t="shared" si="78"/>
        <v>581</v>
      </c>
      <c r="E634" s="30" t="s">
        <v>16</v>
      </c>
      <c r="F634" s="30" t="s">
        <v>4167</v>
      </c>
      <c r="G634">
        <f ca="1">+IF(BD634="OKOK",OFFSET(b!$F$3,C634,$G$52),NA())</f>
        <v>63</v>
      </c>
      <c r="AA634">
        <f t="shared" si="79"/>
        <v>581</v>
      </c>
      <c r="AB634" s="30" t="s">
        <v>16</v>
      </c>
      <c r="AC634" s="30" t="s">
        <v>4167</v>
      </c>
      <c r="AD634">
        <f ca="1">+IF(BD634="OKOK",OFFSET(b!$F$3,AA634,$AD$52),NA())</f>
        <v>5300312</v>
      </c>
      <c r="AX634" t="s">
        <v>16</v>
      </c>
      <c r="AY634" t="s">
        <v>16</v>
      </c>
      <c r="AZ634" t="s">
        <v>4167</v>
      </c>
      <c r="BA634">
        <v>0</v>
      </c>
      <c r="BB634" s="93" t="str">
        <f t="shared" si="75"/>
        <v>OK</v>
      </c>
      <c r="BC634" t="str">
        <f t="shared" si="76"/>
        <v>OK</v>
      </c>
      <c r="BD634" t="str">
        <f t="shared" si="77"/>
        <v>OKOK</v>
      </c>
      <c r="BH634">
        <f t="shared" si="80"/>
        <v>581</v>
      </c>
      <c r="BJ634" s="30" t="s">
        <v>16</v>
      </c>
      <c r="BK634" s="30" t="s">
        <v>4167</v>
      </c>
      <c r="BL634">
        <f ca="1">+OFFSET(b!$F$3,BH634,$BL$52)</f>
        <v>63</v>
      </c>
      <c r="BQ634">
        <f t="shared" si="81"/>
        <v>581</v>
      </c>
      <c r="BR634" s="30" t="s">
        <v>16</v>
      </c>
      <c r="BS634" s="30" t="s">
        <v>4167</v>
      </c>
      <c r="BT634">
        <f ca="1">+OFFSET(b!$F$3,BQ634,$BT$52)</f>
        <v>5300312</v>
      </c>
    </row>
    <row r="635" spans="3:72">
      <c r="C635">
        <f t="shared" si="78"/>
        <v>582</v>
      </c>
      <c r="E635" s="30" t="s">
        <v>571</v>
      </c>
      <c r="F635" s="30" t="s">
        <v>4168</v>
      </c>
      <c r="G635" t="e">
        <f ca="1">+IF(BD635="OKOK",OFFSET(b!$F$3,C635,$G$52),NA())</f>
        <v>#N/A</v>
      </c>
      <c r="AA635">
        <f t="shared" si="79"/>
        <v>582</v>
      </c>
      <c r="AB635" s="30" t="s">
        <v>571</v>
      </c>
      <c r="AC635" s="30" t="s">
        <v>4168</v>
      </c>
      <c r="AD635" t="e">
        <f ca="1">+IF(BD635="OKOK",OFFSET(b!$F$3,AA635,$AD$52),NA())</f>
        <v>#N/A</v>
      </c>
      <c r="AX635" t="s">
        <v>17</v>
      </c>
      <c r="AY635" t="s">
        <v>571</v>
      </c>
      <c r="AZ635" t="s">
        <v>4168</v>
      </c>
      <c r="BA635">
        <v>256941</v>
      </c>
      <c r="BB635" s="93" t="str">
        <f t="shared" si="75"/>
        <v>NG</v>
      </c>
      <c r="BC635" t="str">
        <f t="shared" si="76"/>
        <v>OK</v>
      </c>
      <c r="BD635" t="str">
        <f t="shared" si="77"/>
        <v>NGOK</v>
      </c>
      <c r="BH635">
        <f t="shared" si="80"/>
        <v>582</v>
      </c>
      <c r="BJ635" s="30" t="s">
        <v>571</v>
      </c>
      <c r="BK635" s="30" t="s">
        <v>4168</v>
      </c>
      <c r="BL635">
        <f ca="1">+OFFSET(b!$F$3,BH635,$BL$52)</f>
        <v>82</v>
      </c>
      <c r="BQ635">
        <f t="shared" si="81"/>
        <v>582</v>
      </c>
      <c r="BR635" s="30" t="s">
        <v>571</v>
      </c>
      <c r="BS635" s="30" t="s">
        <v>4168</v>
      </c>
      <c r="BT635">
        <f ca="1">+OFFSET(b!$F$3,BQ635,$BT$52)</f>
        <v>3716168</v>
      </c>
    </row>
    <row r="636" spans="3:72">
      <c r="C636">
        <f t="shared" si="78"/>
        <v>583</v>
      </c>
      <c r="E636" s="30" t="s">
        <v>580</v>
      </c>
      <c r="F636" s="30" t="s">
        <v>4169</v>
      </c>
      <c r="G636">
        <f ca="1">+IF(BD636="OKOK",OFFSET(b!$F$3,C636,$G$52),NA())</f>
        <v>3</v>
      </c>
      <c r="AA636">
        <f t="shared" si="79"/>
        <v>583</v>
      </c>
      <c r="AB636" s="30" t="s">
        <v>580</v>
      </c>
      <c r="AC636" s="30" t="s">
        <v>4169</v>
      </c>
      <c r="AD636">
        <f ca="1">+IF(BD636="OKOK",OFFSET(b!$F$3,AA636,$AD$52),NA())</f>
        <v>268920</v>
      </c>
      <c r="AX636" t="s">
        <v>17</v>
      </c>
      <c r="AY636" t="s">
        <v>580</v>
      </c>
      <c r="AZ636" t="s">
        <v>4169</v>
      </c>
      <c r="BA636">
        <v>18452</v>
      </c>
      <c r="BB636" s="93" t="str">
        <f t="shared" si="75"/>
        <v>OK</v>
      </c>
      <c r="BC636" t="str">
        <f t="shared" si="76"/>
        <v>OK</v>
      </c>
      <c r="BD636" t="str">
        <f t="shared" si="77"/>
        <v>OKOK</v>
      </c>
      <c r="BH636">
        <f t="shared" si="80"/>
        <v>583</v>
      </c>
      <c r="BJ636" s="30" t="s">
        <v>580</v>
      </c>
      <c r="BK636" s="30" t="s">
        <v>4169</v>
      </c>
      <c r="BL636">
        <f ca="1">+OFFSET(b!$F$3,BH636,$BL$52)</f>
        <v>3</v>
      </c>
      <c r="BQ636">
        <f t="shared" si="81"/>
        <v>583</v>
      </c>
      <c r="BR636" s="30" t="s">
        <v>580</v>
      </c>
      <c r="BS636" s="30" t="s">
        <v>4169</v>
      </c>
      <c r="BT636">
        <f ca="1">+OFFSET(b!$F$3,BQ636,$BT$52)</f>
        <v>268920</v>
      </c>
    </row>
    <row r="637" spans="3:72">
      <c r="C637">
        <f t="shared" si="78"/>
        <v>584</v>
      </c>
      <c r="E637" s="30" t="s">
        <v>576</v>
      </c>
      <c r="F637" s="30" t="s">
        <v>4170</v>
      </c>
      <c r="G637">
        <f ca="1">+IF(BD637="OKOK",OFFSET(b!$F$3,C637,$G$52),NA())</f>
        <v>8</v>
      </c>
      <c r="AA637">
        <f t="shared" si="79"/>
        <v>584</v>
      </c>
      <c r="AB637" s="30" t="s">
        <v>576</v>
      </c>
      <c r="AC637" s="30" t="s">
        <v>4170</v>
      </c>
      <c r="AD637">
        <f ca="1">+IF(BD637="OKOK",OFFSET(b!$F$3,AA637,$AD$52),NA())</f>
        <v>1158631</v>
      </c>
      <c r="AX637" t="s">
        <v>17</v>
      </c>
      <c r="AY637" t="s">
        <v>576</v>
      </c>
      <c r="AZ637" t="s">
        <v>4170</v>
      </c>
      <c r="BA637">
        <v>69374</v>
      </c>
      <c r="BB637" s="93" t="str">
        <f t="shared" si="75"/>
        <v>OK</v>
      </c>
      <c r="BC637" t="str">
        <f t="shared" si="76"/>
        <v>OK</v>
      </c>
      <c r="BD637" t="str">
        <f t="shared" si="77"/>
        <v>OKOK</v>
      </c>
      <c r="BH637">
        <f t="shared" si="80"/>
        <v>584</v>
      </c>
      <c r="BJ637" s="30" t="s">
        <v>576</v>
      </c>
      <c r="BK637" s="30" t="s">
        <v>4170</v>
      </c>
      <c r="BL637">
        <f ca="1">+OFFSET(b!$F$3,BH637,$BL$52)</f>
        <v>8</v>
      </c>
      <c r="BQ637">
        <f t="shared" si="81"/>
        <v>584</v>
      </c>
      <c r="BR637" s="30" t="s">
        <v>576</v>
      </c>
      <c r="BS637" s="30" t="s">
        <v>4170</v>
      </c>
      <c r="BT637">
        <f ca="1">+OFFSET(b!$F$3,BQ637,$BT$52)</f>
        <v>1158631</v>
      </c>
    </row>
    <row r="638" spans="3:72">
      <c r="C638">
        <f t="shared" si="78"/>
        <v>585</v>
      </c>
      <c r="E638" s="30" t="s">
        <v>575</v>
      </c>
      <c r="F638" s="30" t="s">
        <v>4171</v>
      </c>
      <c r="G638">
        <f ca="1">+IF(BD638="OKOK",OFFSET(b!$F$3,C638,$G$52),NA())</f>
        <v>7</v>
      </c>
      <c r="AA638">
        <f t="shared" si="79"/>
        <v>585</v>
      </c>
      <c r="AB638" s="30" t="s">
        <v>575</v>
      </c>
      <c r="AC638" s="30" t="s">
        <v>4171</v>
      </c>
      <c r="AD638">
        <f ca="1">+IF(BD638="OKOK",OFFSET(b!$F$3,AA638,$AD$52),NA())</f>
        <v>328007</v>
      </c>
      <c r="AX638" t="s">
        <v>17</v>
      </c>
      <c r="AY638" t="s">
        <v>575</v>
      </c>
      <c r="AZ638" t="s">
        <v>4171</v>
      </c>
      <c r="BA638">
        <v>22184</v>
      </c>
      <c r="BB638" s="93" t="str">
        <f t="shared" si="75"/>
        <v>OK</v>
      </c>
      <c r="BC638" t="str">
        <f t="shared" si="76"/>
        <v>OK</v>
      </c>
      <c r="BD638" t="str">
        <f t="shared" si="77"/>
        <v>OKOK</v>
      </c>
      <c r="BH638">
        <f t="shared" si="80"/>
        <v>585</v>
      </c>
      <c r="BJ638" s="30" t="s">
        <v>575</v>
      </c>
      <c r="BK638" s="30" t="s">
        <v>4171</v>
      </c>
      <c r="BL638">
        <f ca="1">+OFFSET(b!$F$3,BH638,$BL$52)</f>
        <v>7</v>
      </c>
      <c r="BQ638">
        <f t="shared" si="81"/>
        <v>585</v>
      </c>
      <c r="BR638" s="30" t="s">
        <v>575</v>
      </c>
      <c r="BS638" s="30" t="s">
        <v>4171</v>
      </c>
      <c r="BT638">
        <f ca="1">+OFFSET(b!$F$3,BQ638,$BT$52)</f>
        <v>328007</v>
      </c>
    </row>
    <row r="639" spans="3:72">
      <c r="C639">
        <f t="shared" si="78"/>
        <v>586</v>
      </c>
      <c r="E639" s="30" t="s">
        <v>573</v>
      </c>
      <c r="F639" s="30" t="s">
        <v>4172</v>
      </c>
      <c r="G639">
        <f ca="1">+IF(BD639="OKOK",OFFSET(b!$F$3,C639,$G$52),NA())</f>
        <v>6</v>
      </c>
      <c r="AA639">
        <f t="shared" si="79"/>
        <v>586</v>
      </c>
      <c r="AB639" s="30" t="s">
        <v>573</v>
      </c>
      <c r="AC639" s="30" t="s">
        <v>4172</v>
      </c>
      <c r="AD639">
        <f ca="1">+IF(BD639="OKOK",OFFSET(b!$F$3,AA639,$AD$52),NA())</f>
        <v>375821</v>
      </c>
      <c r="AX639" t="s">
        <v>17</v>
      </c>
      <c r="AY639" t="s">
        <v>573</v>
      </c>
      <c r="AZ639" t="s">
        <v>4172</v>
      </c>
      <c r="BA639">
        <v>24201</v>
      </c>
      <c r="BB639" s="93" t="str">
        <f t="shared" si="75"/>
        <v>OK</v>
      </c>
      <c r="BC639" t="str">
        <f t="shared" si="76"/>
        <v>OK</v>
      </c>
      <c r="BD639" t="str">
        <f t="shared" si="77"/>
        <v>OKOK</v>
      </c>
      <c r="BH639">
        <f t="shared" si="80"/>
        <v>586</v>
      </c>
      <c r="BJ639" s="30" t="s">
        <v>573</v>
      </c>
      <c r="BK639" s="30" t="s">
        <v>4172</v>
      </c>
      <c r="BL639">
        <f ca="1">+OFFSET(b!$F$3,BH639,$BL$52)</f>
        <v>6</v>
      </c>
      <c r="BQ639">
        <f t="shared" si="81"/>
        <v>586</v>
      </c>
      <c r="BR639" s="30" t="s">
        <v>573</v>
      </c>
      <c r="BS639" s="30" t="s">
        <v>4172</v>
      </c>
      <c r="BT639">
        <f ca="1">+OFFSET(b!$F$3,BQ639,$BT$52)</f>
        <v>375821</v>
      </c>
    </row>
    <row r="640" spans="3:72">
      <c r="C640">
        <f t="shared" si="78"/>
        <v>587</v>
      </c>
      <c r="E640" s="30" t="s">
        <v>578</v>
      </c>
      <c r="F640" s="30" t="s">
        <v>4173</v>
      </c>
      <c r="G640">
        <f ca="1">+IF(BD640="OKOK",OFFSET(b!$F$3,C640,$G$52),NA())</f>
        <v>15</v>
      </c>
      <c r="AA640">
        <f t="shared" si="79"/>
        <v>587</v>
      </c>
      <c r="AB640" s="30" t="s">
        <v>578</v>
      </c>
      <c r="AC640" s="30" t="s">
        <v>4173</v>
      </c>
      <c r="AD640">
        <f ca="1">+IF(BD640="OKOK",OFFSET(b!$F$3,AA640,$AD$52),NA())</f>
        <v>1754619</v>
      </c>
      <c r="AX640" t="s">
        <v>17</v>
      </c>
      <c r="AY640" t="s">
        <v>578</v>
      </c>
      <c r="AZ640" t="s">
        <v>4173</v>
      </c>
      <c r="BA640">
        <v>80962</v>
      </c>
      <c r="BB640" s="93" t="str">
        <f t="shared" si="75"/>
        <v>OK</v>
      </c>
      <c r="BC640" t="str">
        <f t="shared" si="76"/>
        <v>OK</v>
      </c>
      <c r="BD640" t="str">
        <f t="shared" si="77"/>
        <v>OKOK</v>
      </c>
      <c r="BH640">
        <f t="shared" si="80"/>
        <v>587</v>
      </c>
      <c r="BJ640" s="30" t="s">
        <v>578</v>
      </c>
      <c r="BK640" s="30" t="s">
        <v>4173</v>
      </c>
      <c r="BL640">
        <f ca="1">+OFFSET(b!$F$3,BH640,$BL$52)</f>
        <v>15</v>
      </c>
      <c r="BQ640">
        <f t="shared" si="81"/>
        <v>587</v>
      </c>
      <c r="BR640" s="30" t="s">
        <v>578</v>
      </c>
      <c r="BS640" s="30" t="s">
        <v>4173</v>
      </c>
      <c r="BT640">
        <f ca="1">+OFFSET(b!$F$3,BQ640,$BT$52)</f>
        <v>1754619</v>
      </c>
    </row>
    <row r="641" spans="3:72">
      <c r="C641">
        <f t="shared" si="78"/>
        <v>588</v>
      </c>
      <c r="E641" s="30" t="s">
        <v>572</v>
      </c>
      <c r="F641" s="30" t="s">
        <v>4174</v>
      </c>
      <c r="G641">
        <f ca="1">+IF(BD641="OKOK",OFFSET(b!$F$3,C641,$G$52),NA())</f>
        <v>19</v>
      </c>
      <c r="AA641">
        <f t="shared" si="79"/>
        <v>588</v>
      </c>
      <c r="AB641" s="30" t="s">
        <v>572</v>
      </c>
      <c r="AC641" s="30" t="s">
        <v>4174</v>
      </c>
      <c r="AD641">
        <f ca="1">+IF(BD641="OKOK",OFFSET(b!$F$3,AA641,$AD$52),NA())</f>
        <v>912133</v>
      </c>
      <c r="AX641" t="s">
        <v>17</v>
      </c>
      <c r="AY641" t="s">
        <v>572</v>
      </c>
      <c r="AZ641" t="s">
        <v>4174</v>
      </c>
      <c r="BA641">
        <v>64181</v>
      </c>
      <c r="BB641" s="93" t="str">
        <f t="shared" si="75"/>
        <v>OK</v>
      </c>
      <c r="BC641" t="str">
        <f t="shared" si="76"/>
        <v>OK</v>
      </c>
      <c r="BD641" t="str">
        <f t="shared" si="77"/>
        <v>OKOK</v>
      </c>
      <c r="BH641">
        <f t="shared" si="80"/>
        <v>588</v>
      </c>
      <c r="BJ641" s="30" t="s">
        <v>572</v>
      </c>
      <c r="BK641" s="30" t="s">
        <v>4174</v>
      </c>
      <c r="BL641">
        <f ca="1">+OFFSET(b!$F$3,BH641,$BL$52)</f>
        <v>19</v>
      </c>
      <c r="BQ641">
        <f t="shared" si="81"/>
        <v>588</v>
      </c>
      <c r="BR641" s="30" t="s">
        <v>572</v>
      </c>
      <c r="BS641" s="30" t="s">
        <v>4174</v>
      </c>
      <c r="BT641">
        <f ca="1">+OFFSET(b!$F$3,BQ641,$BT$52)</f>
        <v>912133</v>
      </c>
    </row>
    <row r="642" spans="3:72">
      <c r="C642">
        <f t="shared" si="78"/>
        <v>589</v>
      </c>
      <c r="E642" s="30" t="s">
        <v>583</v>
      </c>
      <c r="F642" s="30" t="s">
        <v>4175</v>
      </c>
      <c r="G642">
        <f ca="1">+IF(BD642="OKOK",OFFSET(b!$F$3,C642,$G$52),NA())</f>
        <v>3</v>
      </c>
      <c r="AA642">
        <f t="shared" si="79"/>
        <v>589</v>
      </c>
      <c r="AB642" s="30" t="s">
        <v>583</v>
      </c>
      <c r="AC642" s="30" t="s">
        <v>4175</v>
      </c>
      <c r="AD642">
        <f ca="1">+IF(BD642="OKOK",OFFSET(b!$F$3,AA642,$AD$52),NA())</f>
        <v>102693</v>
      </c>
      <c r="AX642" t="s">
        <v>17</v>
      </c>
      <c r="AY642" t="s">
        <v>583</v>
      </c>
      <c r="AZ642" t="s">
        <v>4175</v>
      </c>
      <c r="BA642">
        <v>6316</v>
      </c>
      <c r="BB642" s="93" t="str">
        <f t="shared" si="75"/>
        <v>OK</v>
      </c>
      <c r="BC642" t="str">
        <f t="shared" si="76"/>
        <v>OK</v>
      </c>
      <c r="BD642" t="str">
        <f t="shared" si="77"/>
        <v>OKOK</v>
      </c>
      <c r="BH642">
        <f t="shared" si="80"/>
        <v>589</v>
      </c>
      <c r="BJ642" s="30" t="s">
        <v>583</v>
      </c>
      <c r="BK642" s="30" t="s">
        <v>4175</v>
      </c>
      <c r="BL642">
        <f ca="1">+OFFSET(b!$F$3,BH642,$BL$52)</f>
        <v>3</v>
      </c>
      <c r="BQ642">
        <f t="shared" si="81"/>
        <v>589</v>
      </c>
      <c r="BR642" s="30" t="s">
        <v>583</v>
      </c>
      <c r="BS642" s="30" t="s">
        <v>4175</v>
      </c>
      <c r="BT642">
        <f ca="1">+OFFSET(b!$F$3,BQ642,$BT$52)</f>
        <v>102693</v>
      </c>
    </row>
    <row r="643" spans="3:72">
      <c r="C643">
        <f t="shared" si="78"/>
        <v>590</v>
      </c>
      <c r="E643" s="30" t="s">
        <v>585</v>
      </c>
      <c r="F643" s="30" t="s">
        <v>4176</v>
      </c>
      <c r="G643">
        <f ca="1">+IF(BD643="OKOK",OFFSET(b!$F$3,C643,$G$52),NA())</f>
        <v>3</v>
      </c>
      <c r="AA643">
        <f t="shared" si="79"/>
        <v>590</v>
      </c>
      <c r="AB643" s="30" t="s">
        <v>585</v>
      </c>
      <c r="AC643" s="30" t="s">
        <v>4176</v>
      </c>
      <c r="AD643">
        <f ca="1">+IF(BD643="OKOK",OFFSET(b!$F$3,AA643,$AD$52),NA())</f>
        <v>112664</v>
      </c>
      <c r="AX643" t="s">
        <v>17</v>
      </c>
      <c r="AY643" t="s">
        <v>585</v>
      </c>
      <c r="AZ643" t="s">
        <v>4176</v>
      </c>
      <c r="BA643">
        <v>6642</v>
      </c>
      <c r="BB643" s="93" t="str">
        <f t="shared" si="75"/>
        <v>OK</v>
      </c>
      <c r="BC643" t="str">
        <f t="shared" si="76"/>
        <v>OK</v>
      </c>
      <c r="BD643" t="str">
        <f t="shared" si="77"/>
        <v>OKOK</v>
      </c>
      <c r="BH643">
        <f t="shared" si="80"/>
        <v>590</v>
      </c>
      <c r="BJ643" s="30" t="s">
        <v>585</v>
      </c>
      <c r="BK643" s="30" t="s">
        <v>4176</v>
      </c>
      <c r="BL643">
        <f ca="1">+OFFSET(b!$F$3,BH643,$BL$52)</f>
        <v>3</v>
      </c>
      <c r="BQ643">
        <f t="shared" si="81"/>
        <v>590</v>
      </c>
      <c r="BR643" s="30" t="s">
        <v>585</v>
      </c>
      <c r="BS643" s="30" t="s">
        <v>4176</v>
      </c>
      <c r="BT643">
        <f ca="1">+OFFSET(b!$F$3,BQ643,$BT$52)</f>
        <v>112664</v>
      </c>
    </row>
    <row r="644" spans="3:72">
      <c r="C644">
        <f t="shared" si="78"/>
        <v>591</v>
      </c>
      <c r="E644" s="30" t="s">
        <v>584</v>
      </c>
      <c r="F644" s="30" t="s">
        <v>4177</v>
      </c>
      <c r="G644">
        <f ca="1">+IF(BD644="OKOK",OFFSET(b!$F$3,C644,$G$52),NA())</f>
        <v>3</v>
      </c>
      <c r="AA644">
        <f t="shared" si="79"/>
        <v>591</v>
      </c>
      <c r="AB644" s="30" t="s">
        <v>584</v>
      </c>
      <c r="AC644" s="30" t="s">
        <v>4177</v>
      </c>
      <c r="AD644">
        <f ca="1">+IF(BD644="OKOK",OFFSET(b!$F$3,AA644,$AD$52),NA())</f>
        <v>193832</v>
      </c>
      <c r="AX644" t="s">
        <v>17</v>
      </c>
      <c r="AY644" t="s">
        <v>584</v>
      </c>
      <c r="AZ644" t="s">
        <v>4177</v>
      </c>
      <c r="BA644">
        <v>9991</v>
      </c>
      <c r="BB644" s="93" t="str">
        <f t="shared" si="75"/>
        <v>OK</v>
      </c>
      <c r="BC644" t="str">
        <f t="shared" si="76"/>
        <v>OK</v>
      </c>
      <c r="BD644" t="str">
        <f t="shared" si="77"/>
        <v>OKOK</v>
      </c>
      <c r="BH644">
        <f t="shared" si="80"/>
        <v>591</v>
      </c>
      <c r="BJ644" s="30" t="s">
        <v>584</v>
      </c>
      <c r="BK644" s="30" t="s">
        <v>4177</v>
      </c>
      <c r="BL644">
        <f ca="1">+OFFSET(b!$F$3,BH644,$BL$52)</f>
        <v>3</v>
      </c>
      <c r="BQ644">
        <f t="shared" si="81"/>
        <v>591</v>
      </c>
      <c r="BR644" s="30" t="s">
        <v>584</v>
      </c>
      <c r="BS644" s="30" t="s">
        <v>4177</v>
      </c>
      <c r="BT644">
        <f ca="1">+OFFSET(b!$F$3,BQ644,$BT$52)</f>
        <v>193832</v>
      </c>
    </row>
    <row r="645" spans="3:72">
      <c r="C645">
        <f t="shared" si="78"/>
        <v>592</v>
      </c>
      <c r="E645" s="30" t="s">
        <v>574</v>
      </c>
      <c r="F645" s="30" t="s">
        <v>4178</v>
      </c>
      <c r="G645">
        <f ca="1">+IF(BD645="OKOK",OFFSET(b!$F$3,C645,$G$52),NA())</f>
        <v>7</v>
      </c>
      <c r="AA645">
        <f t="shared" si="79"/>
        <v>592</v>
      </c>
      <c r="AB645" s="30" t="s">
        <v>574</v>
      </c>
      <c r="AC645" s="30" t="s">
        <v>4178</v>
      </c>
      <c r="AD645">
        <f ca="1">+IF(BD645="OKOK",OFFSET(b!$F$3,AA645,$AD$52),NA())</f>
        <v>81003</v>
      </c>
      <c r="AX645" t="s">
        <v>17</v>
      </c>
      <c r="AY645" t="s">
        <v>574</v>
      </c>
      <c r="AZ645" t="s">
        <v>4178</v>
      </c>
      <c r="BA645">
        <v>4586</v>
      </c>
      <c r="BB645" s="93" t="str">
        <f t="shared" si="75"/>
        <v>OK</v>
      </c>
      <c r="BC645" t="str">
        <f t="shared" si="76"/>
        <v>OK</v>
      </c>
      <c r="BD645" t="str">
        <f t="shared" si="77"/>
        <v>OKOK</v>
      </c>
      <c r="BH645">
        <f t="shared" si="80"/>
        <v>592</v>
      </c>
      <c r="BJ645" s="30" t="s">
        <v>574</v>
      </c>
      <c r="BK645" s="30" t="s">
        <v>4178</v>
      </c>
      <c r="BL645">
        <f ca="1">+OFFSET(b!$F$3,BH645,$BL$52)</f>
        <v>7</v>
      </c>
      <c r="BQ645">
        <f t="shared" si="81"/>
        <v>592</v>
      </c>
      <c r="BR645" s="30" t="s">
        <v>574</v>
      </c>
      <c r="BS645" s="30" t="s">
        <v>4178</v>
      </c>
      <c r="BT645">
        <f ca="1">+OFFSET(b!$F$3,BQ645,$BT$52)</f>
        <v>81003</v>
      </c>
    </row>
    <row r="646" spans="3:72">
      <c r="C646">
        <f t="shared" si="78"/>
        <v>593</v>
      </c>
      <c r="E646" s="30" t="s">
        <v>582</v>
      </c>
      <c r="F646" s="30" t="s">
        <v>4179</v>
      </c>
      <c r="G646">
        <f ca="1">+IF(BD646="OKOK",OFFSET(b!$F$3,C646,$G$52),NA())</f>
        <v>1</v>
      </c>
      <c r="AA646">
        <f t="shared" si="79"/>
        <v>593</v>
      </c>
      <c r="AB646" s="30" t="s">
        <v>582</v>
      </c>
      <c r="AC646" s="30" t="s">
        <v>4179</v>
      </c>
      <c r="AD646">
        <f ca="1">+IF(BD646="OKOK",OFFSET(b!$F$3,AA646,$AD$52),NA())</f>
        <v>154893</v>
      </c>
      <c r="AX646" t="s">
        <v>17</v>
      </c>
      <c r="AY646" t="s">
        <v>582</v>
      </c>
      <c r="AZ646" t="s">
        <v>4179</v>
      </c>
      <c r="BA646">
        <v>9983</v>
      </c>
      <c r="BB646" s="93" t="str">
        <f t="shared" si="75"/>
        <v>OK</v>
      </c>
      <c r="BC646" t="str">
        <f t="shared" si="76"/>
        <v>OK</v>
      </c>
      <c r="BD646" t="str">
        <f t="shared" si="77"/>
        <v>OKOK</v>
      </c>
      <c r="BH646">
        <f t="shared" si="80"/>
        <v>593</v>
      </c>
      <c r="BJ646" s="30" t="s">
        <v>582</v>
      </c>
      <c r="BK646" s="30" t="s">
        <v>4179</v>
      </c>
      <c r="BL646">
        <f ca="1">+OFFSET(b!$F$3,BH646,$BL$52)</f>
        <v>1</v>
      </c>
      <c r="BQ646">
        <f t="shared" si="81"/>
        <v>593</v>
      </c>
      <c r="BR646" s="30" t="s">
        <v>582</v>
      </c>
      <c r="BS646" s="30" t="s">
        <v>4179</v>
      </c>
      <c r="BT646">
        <f ca="1">+OFFSET(b!$F$3,BQ646,$BT$52)</f>
        <v>154893</v>
      </c>
    </row>
    <row r="647" spans="3:72">
      <c r="C647">
        <f t="shared" si="78"/>
        <v>594</v>
      </c>
      <c r="E647" s="30" t="s">
        <v>577</v>
      </c>
      <c r="F647" s="30" t="s">
        <v>4180</v>
      </c>
      <c r="G647">
        <f ca="1">+IF(BD647="OKOK",OFFSET(b!$F$3,C647,$G$52),NA())</f>
        <v>6</v>
      </c>
      <c r="AA647">
        <f t="shared" si="79"/>
        <v>594</v>
      </c>
      <c r="AB647" s="30" t="s">
        <v>577</v>
      </c>
      <c r="AC647" s="30" t="s">
        <v>4180</v>
      </c>
      <c r="AD647">
        <f ca="1">+IF(BD647="OKOK",OFFSET(b!$F$3,AA647,$AD$52),NA())</f>
        <v>510349</v>
      </c>
      <c r="AX647" t="s">
        <v>17</v>
      </c>
      <c r="AY647" t="s">
        <v>577</v>
      </c>
      <c r="AZ647" t="s">
        <v>4180</v>
      </c>
      <c r="BA647">
        <v>25267</v>
      </c>
      <c r="BB647" s="93" t="str">
        <f t="shared" si="75"/>
        <v>OK</v>
      </c>
      <c r="BC647" t="str">
        <f t="shared" si="76"/>
        <v>OK</v>
      </c>
      <c r="BD647" t="str">
        <f t="shared" si="77"/>
        <v>OKOK</v>
      </c>
      <c r="BH647">
        <f t="shared" si="80"/>
        <v>594</v>
      </c>
      <c r="BJ647" s="30" t="s">
        <v>577</v>
      </c>
      <c r="BK647" s="30" t="s">
        <v>4180</v>
      </c>
      <c r="BL647">
        <f ca="1">+OFFSET(b!$F$3,BH647,$BL$52)</f>
        <v>6</v>
      </c>
      <c r="BQ647">
        <f t="shared" si="81"/>
        <v>594</v>
      </c>
      <c r="BR647" s="30" t="s">
        <v>577</v>
      </c>
      <c r="BS647" s="30" t="s">
        <v>4180</v>
      </c>
      <c r="BT647">
        <f ca="1">+OFFSET(b!$F$3,BQ647,$BT$52)</f>
        <v>510349</v>
      </c>
    </row>
    <row r="648" spans="3:72">
      <c r="C648">
        <f t="shared" si="78"/>
        <v>595</v>
      </c>
      <c r="E648" s="30" t="s">
        <v>579</v>
      </c>
      <c r="F648" s="30" t="s">
        <v>4181</v>
      </c>
      <c r="G648">
        <f ca="1">+IF(BD648="OKOK",OFFSET(b!$F$3,C648,$G$52),NA())</f>
        <v>8</v>
      </c>
      <c r="AA648">
        <f t="shared" si="79"/>
        <v>595</v>
      </c>
      <c r="AB648" s="30" t="s">
        <v>579</v>
      </c>
      <c r="AC648" s="30" t="s">
        <v>4181</v>
      </c>
      <c r="AD648">
        <f ca="1">+IF(BD648="OKOK",OFFSET(b!$F$3,AA648,$AD$52),NA())</f>
        <v>1397708</v>
      </c>
      <c r="AX648" t="s">
        <v>17</v>
      </c>
      <c r="AY648" t="s">
        <v>579</v>
      </c>
      <c r="AZ648" t="s">
        <v>4181</v>
      </c>
      <c r="BA648">
        <v>91600</v>
      </c>
      <c r="BB648" s="93" t="str">
        <f t="shared" si="75"/>
        <v>OK</v>
      </c>
      <c r="BC648" t="str">
        <f t="shared" si="76"/>
        <v>OK</v>
      </c>
      <c r="BD648" t="str">
        <f t="shared" si="77"/>
        <v>OKOK</v>
      </c>
      <c r="BH648">
        <f t="shared" si="80"/>
        <v>595</v>
      </c>
      <c r="BJ648" s="30" t="s">
        <v>579</v>
      </c>
      <c r="BK648" s="30" t="s">
        <v>4181</v>
      </c>
      <c r="BL648">
        <f ca="1">+OFFSET(b!$F$3,BH648,$BL$52)</f>
        <v>8</v>
      </c>
      <c r="BQ648">
        <f t="shared" si="81"/>
        <v>595</v>
      </c>
      <c r="BR648" s="30" t="s">
        <v>579</v>
      </c>
      <c r="BS648" s="30" t="s">
        <v>4181</v>
      </c>
      <c r="BT648">
        <f ca="1">+OFFSET(b!$F$3,BQ648,$BT$52)</f>
        <v>1397708</v>
      </c>
    </row>
    <row r="649" spans="3:72">
      <c r="C649">
        <f t="shared" si="78"/>
        <v>596</v>
      </c>
      <c r="E649" s="30" t="s">
        <v>581</v>
      </c>
      <c r="F649" s="30" t="s">
        <v>4182</v>
      </c>
      <c r="G649">
        <f ca="1">+IF(BD649="OKOK",OFFSET(b!$F$3,C649,$G$52),NA())</f>
        <v>1</v>
      </c>
      <c r="AA649">
        <f t="shared" si="79"/>
        <v>596</v>
      </c>
      <c r="AB649" s="30" t="s">
        <v>581</v>
      </c>
      <c r="AC649" s="30" t="s">
        <v>4182</v>
      </c>
      <c r="AD649">
        <f ca="1">+IF(BD649="OKOK",OFFSET(b!$F$3,AA649,$AD$52),NA())</f>
        <v>178049</v>
      </c>
      <c r="AX649" t="s">
        <v>17</v>
      </c>
      <c r="AY649" t="s">
        <v>581</v>
      </c>
      <c r="AZ649" t="s">
        <v>4182</v>
      </c>
      <c r="BA649">
        <v>10304</v>
      </c>
      <c r="BB649" s="93" t="str">
        <f t="shared" si="75"/>
        <v>OK</v>
      </c>
      <c r="BC649" t="str">
        <f t="shared" si="76"/>
        <v>OK</v>
      </c>
      <c r="BD649" t="str">
        <f t="shared" si="77"/>
        <v>OKOK</v>
      </c>
      <c r="BH649">
        <f t="shared" si="80"/>
        <v>596</v>
      </c>
      <c r="BJ649" s="30" t="s">
        <v>581</v>
      </c>
      <c r="BK649" s="30" t="s">
        <v>4182</v>
      </c>
      <c r="BL649">
        <f ca="1">+OFFSET(b!$F$3,BH649,$BL$52)</f>
        <v>1</v>
      </c>
      <c r="BQ649">
        <f t="shared" si="81"/>
        <v>596</v>
      </c>
      <c r="BR649" s="30" t="s">
        <v>581</v>
      </c>
      <c r="BS649" s="30" t="s">
        <v>4182</v>
      </c>
      <c r="BT649">
        <f ca="1">+OFFSET(b!$F$3,BQ649,$BT$52)</f>
        <v>178049</v>
      </c>
    </row>
    <row r="650" spans="3:72">
      <c r="C650">
        <f t="shared" si="78"/>
        <v>597</v>
      </c>
      <c r="E650" s="30" t="s">
        <v>3055</v>
      </c>
      <c r="F650" s="30" t="s">
        <v>4183</v>
      </c>
      <c r="G650">
        <f ca="1">+IF(BD650="OKOK",OFFSET(b!$F$3,C650,$G$52),NA())</f>
        <v>6</v>
      </c>
      <c r="AA650">
        <f t="shared" si="79"/>
        <v>597</v>
      </c>
      <c r="AB650" s="30" t="s">
        <v>3055</v>
      </c>
      <c r="AC650" s="30" t="s">
        <v>4183</v>
      </c>
      <c r="AD650">
        <f ca="1">+IF(BD650="OKOK",OFFSET(b!$F$3,AA650,$AD$52),NA())</f>
        <v>1048052</v>
      </c>
      <c r="AX650" t="s">
        <v>17</v>
      </c>
      <c r="AY650" t="s">
        <v>3055</v>
      </c>
      <c r="AZ650" t="s">
        <v>4183</v>
      </c>
      <c r="BA650">
        <v>0</v>
      </c>
      <c r="BB650" s="93" t="str">
        <f t="shared" si="75"/>
        <v>OK</v>
      </c>
      <c r="BC650" t="str">
        <f t="shared" si="76"/>
        <v>OK</v>
      </c>
      <c r="BD650" t="str">
        <f t="shared" si="77"/>
        <v>OKOK</v>
      </c>
      <c r="BH650">
        <f t="shared" si="80"/>
        <v>597</v>
      </c>
      <c r="BJ650" s="30" t="s">
        <v>3055</v>
      </c>
      <c r="BK650" s="30" t="s">
        <v>4183</v>
      </c>
      <c r="BL650">
        <f ca="1">+OFFSET(b!$F$3,BH650,$BL$52)</f>
        <v>6</v>
      </c>
      <c r="BQ650">
        <f t="shared" si="81"/>
        <v>597</v>
      </c>
      <c r="BR650" s="30" t="s">
        <v>3055</v>
      </c>
      <c r="BS650" s="30" t="s">
        <v>4183</v>
      </c>
      <c r="BT650">
        <f ca="1">+OFFSET(b!$F$3,BQ650,$BT$52)</f>
        <v>1048052</v>
      </c>
    </row>
    <row r="651" spans="3:72">
      <c r="C651">
        <f t="shared" si="78"/>
        <v>598</v>
      </c>
      <c r="E651" s="30" t="s">
        <v>3056</v>
      </c>
      <c r="F651" s="30" t="s">
        <v>4184</v>
      </c>
      <c r="G651">
        <f ca="1">+IF(BD651="OKOK",OFFSET(b!$F$3,C651,$G$52),NA())</f>
        <v>6</v>
      </c>
      <c r="AA651">
        <f t="shared" si="79"/>
        <v>598</v>
      </c>
      <c r="AB651" s="30" t="s">
        <v>3056</v>
      </c>
      <c r="AC651" s="30" t="s">
        <v>4184</v>
      </c>
      <c r="AD651">
        <f ca="1">+IF(BD651="OKOK",OFFSET(b!$F$3,AA651,$AD$52),NA())</f>
        <v>1837519</v>
      </c>
      <c r="AX651" t="s">
        <v>17</v>
      </c>
      <c r="AY651" t="s">
        <v>3056</v>
      </c>
      <c r="AZ651" t="s">
        <v>4184</v>
      </c>
      <c r="BA651">
        <v>0</v>
      </c>
      <c r="BB651" s="93" t="str">
        <f t="shared" si="75"/>
        <v>OK</v>
      </c>
      <c r="BC651" t="str">
        <f t="shared" si="76"/>
        <v>OK</v>
      </c>
      <c r="BD651" t="str">
        <f t="shared" si="77"/>
        <v>OKOK</v>
      </c>
      <c r="BH651">
        <f t="shared" si="80"/>
        <v>598</v>
      </c>
      <c r="BJ651" s="30" t="s">
        <v>3056</v>
      </c>
      <c r="BK651" s="30" t="s">
        <v>4184</v>
      </c>
      <c r="BL651">
        <f ca="1">+OFFSET(b!$F$3,BH651,$BL$52)</f>
        <v>6</v>
      </c>
      <c r="BQ651">
        <f t="shared" si="81"/>
        <v>598</v>
      </c>
      <c r="BR651" s="30" t="s">
        <v>3056</v>
      </c>
      <c r="BS651" s="30" t="s">
        <v>4184</v>
      </c>
      <c r="BT651">
        <f ca="1">+OFFSET(b!$F$3,BQ651,$BT$52)</f>
        <v>1837519</v>
      </c>
    </row>
    <row r="652" spans="3:72">
      <c r="C652">
        <f t="shared" si="78"/>
        <v>599</v>
      </c>
      <c r="E652" s="30" t="s">
        <v>586</v>
      </c>
      <c r="F652" s="30" t="s">
        <v>4185</v>
      </c>
      <c r="G652">
        <f ca="1">+IF(BD652="OKOK",OFFSET(b!$F$3,C652,$G$52),NA())</f>
        <v>117</v>
      </c>
      <c r="AA652">
        <f t="shared" si="79"/>
        <v>599</v>
      </c>
      <c r="AB652" s="30" t="s">
        <v>586</v>
      </c>
      <c r="AC652" s="30" t="s">
        <v>4185</v>
      </c>
      <c r="AD652">
        <f ca="1">+IF(BD652="OKOK",OFFSET(b!$F$3,AA652,$AD$52),NA())</f>
        <v>4409953</v>
      </c>
      <c r="AX652" t="s">
        <v>18</v>
      </c>
      <c r="AY652" t="s">
        <v>586</v>
      </c>
      <c r="AZ652" t="s">
        <v>4185</v>
      </c>
      <c r="BA652">
        <v>235179</v>
      </c>
      <c r="BB652" s="93" t="str">
        <f t="shared" si="75"/>
        <v>OK</v>
      </c>
      <c r="BC652" t="str">
        <f t="shared" si="76"/>
        <v>OK</v>
      </c>
      <c r="BD652" t="str">
        <f t="shared" si="77"/>
        <v>OKOK</v>
      </c>
      <c r="BH652">
        <f t="shared" si="80"/>
        <v>599</v>
      </c>
      <c r="BJ652" s="30" t="s">
        <v>586</v>
      </c>
      <c r="BK652" s="30" t="s">
        <v>4185</v>
      </c>
      <c r="BL652">
        <f ca="1">+OFFSET(b!$F$3,BH652,$BL$52)</f>
        <v>117</v>
      </c>
      <c r="BQ652">
        <f t="shared" si="81"/>
        <v>599</v>
      </c>
      <c r="BR652" s="30" t="s">
        <v>586</v>
      </c>
      <c r="BS652" s="30" t="s">
        <v>4185</v>
      </c>
      <c r="BT652">
        <f ca="1">+OFFSET(b!$F$3,BQ652,$BT$52)</f>
        <v>4409953</v>
      </c>
    </row>
    <row r="653" spans="3:72">
      <c r="C653">
        <f t="shared" si="78"/>
        <v>600</v>
      </c>
      <c r="E653" s="30" t="s">
        <v>588</v>
      </c>
      <c r="F653" s="30" t="s">
        <v>4186</v>
      </c>
      <c r="G653">
        <f ca="1">+IF(BD653="OKOK",OFFSET(b!$F$3,C653,$G$52),NA())</f>
        <v>11</v>
      </c>
      <c r="AA653">
        <f t="shared" si="79"/>
        <v>600</v>
      </c>
      <c r="AB653" s="30" t="s">
        <v>588</v>
      </c>
      <c r="AC653" s="30" t="s">
        <v>4186</v>
      </c>
      <c r="AD653">
        <f ca="1">+IF(BD653="OKOK",OFFSET(b!$F$3,AA653,$AD$52),NA())</f>
        <v>279177</v>
      </c>
      <c r="AX653" t="s">
        <v>18</v>
      </c>
      <c r="AY653" t="s">
        <v>588</v>
      </c>
      <c r="AZ653" t="s">
        <v>4186</v>
      </c>
      <c r="BA653">
        <v>16025</v>
      </c>
      <c r="BB653" s="93" t="str">
        <f t="shared" si="75"/>
        <v>OK</v>
      </c>
      <c r="BC653" t="str">
        <f t="shared" si="76"/>
        <v>OK</v>
      </c>
      <c r="BD653" t="str">
        <f t="shared" si="77"/>
        <v>OKOK</v>
      </c>
      <c r="BH653">
        <f t="shared" si="80"/>
        <v>600</v>
      </c>
      <c r="BJ653" s="30" t="s">
        <v>588</v>
      </c>
      <c r="BK653" s="30" t="s">
        <v>4186</v>
      </c>
      <c r="BL653">
        <f ca="1">+OFFSET(b!$F$3,BH653,$BL$52)</f>
        <v>11</v>
      </c>
      <c r="BQ653">
        <f t="shared" si="81"/>
        <v>600</v>
      </c>
      <c r="BR653" s="30" t="s">
        <v>588</v>
      </c>
      <c r="BS653" s="30" t="s">
        <v>4186</v>
      </c>
      <c r="BT653">
        <f ca="1">+OFFSET(b!$F$3,BQ653,$BT$52)</f>
        <v>279177</v>
      </c>
    </row>
    <row r="654" spans="3:72">
      <c r="C654">
        <f t="shared" si="78"/>
        <v>601</v>
      </c>
      <c r="E654" s="30" t="s">
        <v>598</v>
      </c>
      <c r="F654" s="30" t="s">
        <v>4187</v>
      </c>
      <c r="G654">
        <f ca="1">+IF(BD654="OKOK",OFFSET(b!$F$3,C654,$G$52),NA())</f>
        <v>5</v>
      </c>
      <c r="AA654">
        <f t="shared" si="79"/>
        <v>601</v>
      </c>
      <c r="AB654" s="30" t="s">
        <v>598</v>
      </c>
      <c r="AC654" s="30" t="s">
        <v>4187</v>
      </c>
      <c r="AD654">
        <f ca="1">+IF(BD654="OKOK",OFFSET(b!$F$3,AA654,$AD$52),NA())</f>
        <v>229471</v>
      </c>
      <c r="AX654" t="s">
        <v>18</v>
      </c>
      <c r="AY654" t="s">
        <v>598</v>
      </c>
      <c r="AZ654" t="s">
        <v>4187</v>
      </c>
      <c r="BA654">
        <v>19734</v>
      </c>
      <c r="BB654" s="93" t="str">
        <f t="shared" si="75"/>
        <v>OK</v>
      </c>
      <c r="BC654" t="str">
        <f t="shared" si="76"/>
        <v>OK</v>
      </c>
      <c r="BD654" t="str">
        <f t="shared" si="77"/>
        <v>OKOK</v>
      </c>
      <c r="BH654">
        <f t="shared" si="80"/>
        <v>601</v>
      </c>
      <c r="BJ654" s="30" t="s">
        <v>598</v>
      </c>
      <c r="BK654" s="30" t="s">
        <v>4187</v>
      </c>
      <c r="BL654">
        <f ca="1">+OFFSET(b!$F$3,BH654,$BL$52)</f>
        <v>5</v>
      </c>
      <c r="BQ654">
        <f t="shared" si="81"/>
        <v>601</v>
      </c>
      <c r="BR654" s="30" t="s">
        <v>598</v>
      </c>
      <c r="BS654" s="30" t="s">
        <v>4187</v>
      </c>
      <c r="BT654">
        <f ca="1">+OFFSET(b!$F$3,BQ654,$BT$52)</f>
        <v>229471</v>
      </c>
    </row>
    <row r="655" spans="3:72">
      <c r="C655">
        <f t="shared" si="78"/>
        <v>602</v>
      </c>
      <c r="E655" s="30" t="s">
        <v>3057</v>
      </c>
      <c r="F655" s="30" t="s">
        <v>4188</v>
      </c>
      <c r="G655">
        <f ca="1">+IF(BD655="OKOK",OFFSET(b!$F$3,C655,$G$52),NA())</f>
        <v>0</v>
      </c>
      <c r="AA655">
        <f t="shared" si="79"/>
        <v>602</v>
      </c>
      <c r="AB655" s="30" t="s">
        <v>3057</v>
      </c>
      <c r="AC655" s="30" t="s">
        <v>4188</v>
      </c>
      <c r="AD655">
        <f ca="1">+IF(BD655="OKOK",OFFSET(b!$F$3,AA655,$AD$52),NA())</f>
        <v>34583</v>
      </c>
      <c r="AX655" t="s">
        <v>18</v>
      </c>
      <c r="AY655" t="s">
        <v>3057</v>
      </c>
      <c r="AZ655" t="s">
        <v>4188</v>
      </c>
      <c r="BA655">
        <v>1855</v>
      </c>
      <c r="BB655" s="93" t="str">
        <f t="shared" si="75"/>
        <v>OK</v>
      </c>
      <c r="BC655" t="str">
        <f t="shared" si="76"/>
        <v>OK</v>
      </c>
      <c r="BD655" t="str">
        <f t="shared" si="77"/>
        <v>OKOK</v>
      </c>
      <c r="BH655">
        <f t="shared" si="80"/>
        <v>602</v>
      </c>
      <c r="BJ655" s="30" t="s">
        <v>3057</v>
      </c>
      <c r="BK655" s="30" t="s">
        <v>4188</v>
      </c>
      <c r="BL655">
        <f ca="1">+OFFSET(b!$F$3,BH655,$BL$52)</f>
        <v>0</v>
      </c>
      <c r="BQ655">
        <f t="shared" si="81"/>
        <v>602</v>
      </c>
      <c r="BR655" s="30" t="s">
        <v>3057</v>
      </c>
      <c r="BS655" s="30" t="s">
        <v>4188</v>
      </c>
      <c r="BT655">
        <f ca="1">+OFFSET(b!$F$3,BQ655,$BT$52)</f>
        <v>34583</v>
      </c>
    </row>
    <row r="656" spans="3:72">
      <c r="C656">
        <f t="shared" si="78"/>
        <v>603</v>
      </c>
      <c r="E656" s="30" t="s">
        <v>587</v>
      </c>
      <c r="F656" s="30" t="s">
        <v>4189</v>
      </c>
      <c r="G656">
        <f ca="1">+IF(BD656="OKOK",OFFSET(b!$F$3,C656,$G$52),NA())</f>
        <v>9</v>
      </c>
      <c r="AA656">
        <f t="shared" si="79"/>
        <v>603</v>
      </c>
      <c r="AB656" s="30" t="s">
        <v>587</v>
      </c>
      <c r="AC656" s="30" t="s">
        <v>4189</v>
      </c>
      <c r="AD656">
        <f ca="1">+IF(BD656="OKOK",OFFSET(b!$F$3,AA656,$AD$52),NA())</f>
        <v>556055</v>
      </c>
      <c r="AX656" t="s">
        <v>18</v>
      </c>
      <c r="AY656" t="s">
        <v>587</v>
      </c>
      <c r="AZ656" t="s">
        <v>4189</v>
      </c>
      <c r="BA656">
        <v>48482</v>
      </c>
      <c r="BB656" s="93" t="str">
        <f t="shared" si="75"/>
        <v>OK</v>
      </c>
      <c r="BC656" t="str">
        <f t="shared" si="76"/>
        <v>OK</v>
      </c>
      <c r="BD656" t="str">
        <f t="shared" si="77"/>
        <v>OKOK</v>
      </c>
      <c r="BH656">
        <f t="shared" si="80"/>
        <v>603</v>
      </c>
      <c r="BJ656" s="30" t="s">
        <v>587</v>
      </c>
      <c r="BK656" s="30" t="s">
        <v>4189</v>
      </c>
      <c r="BL656">
        <f ca="1">+OFFSET(b!$F$3,BH656,$BL$52)</f>
        <v>9</v>
      </c>
      <c r="BQ656">
        <f t="shared" si="81"/>
        <v>603</v>
      </c>
      <c r="BR656" s="30" t="s">
        <v>587</v>
      </c>
      <c r="BS656" s="30" t="s">
        <v>4189</v>
      </c>
      <c r="BT656">
        <f ca="1">+OFFSET(b!$F$3,BQ656,$BT$52)</f>
        <v>556055</v>
      </c>
    </row>
    <row r="657" spans="3:72">
      <c r="C657">
        <f t="shared" si="78"/>
        <v>604</v>
      </c>
      <c r="E657" s="30" t="s">
        <v>3058</v>
      </c>
      <c r="F657" s="30" t="s">
        <v>4190</v>
      </c>
      <c r="G657">
        <f ca="1">+IF(BD657="OKOK",OFFSET(b!$F$3,C657,$G$52),NA())</f>
        <v>9</v>
      </c>
      <c r="AA657">
        <f t="shared" si="79"/>
        <v>604</v>
      </c>
      <c r="AB657" s="30" t="s">
        <v>3058</v>
      </c>
      <c r="AC657" s="30" t="s">
        <v>4190</v>
      </c>
      <c r="AD657">
        <f ca="1">+IF(BD657="OKOK",OFFSET(b!$F$3,AA657,$AD$52),NA())</f>
        <v>315787</v>
      </c>
      <c r="AX657" t="s">
        <v>18</v>
      </c>
      <c r="AY657" t="s">
        <v>3058</v>
      </c>
      <c r="AZ657" t="s">
        <v>4190</v>
      </c>
      <c r="BA657">
        <v>16817</v>
      </c>
      <c r="BB657" s="93" t="str">
        <f t="shared" si="75"/>
        <v>OK</v>
      </c>
      <c r="BC657" t="str">
        <f t="shared" si="76"/>
        <v>OK</v>
      </c>
      <c r="BD657" t="str">
        <f t="shared" si="77"/>
        <v>OKOK</v>
      </c>
      <c r="BH657">
        <f t="shared" si="80"/>
        <v>604</v>
      </c>
      <c r="BJ657" s="30" t="s">
        <v>3058</v>
      </c>
      <c r="BK657" s="30" t="s">
        <v>4190</v>
      </c>
      <c r="BL657">
        <f ca="1">+OFFSET(b!$F$3,BH657,$BL$52)</f>
        <v>9</v>
      </c>
      <c r="BQ657">
        <f t="shared" si="81"/>
        <v>604</v>
      </c>
      <c r="BR657" s="30" t="s">
        <v>3058</v>
      </c>
      <c r="BS657" s="30" t="s">
        <v>4190</v>
      </c>
      <c r="BT657">
        <f ca="1">+OFFSET(b!$F$3,BQ657,$BT$52)</f>
        <v>315787</v>
      </c>
    </row>
    <row r="658" spans="3:72">
      <c r="C658">
        <f t="shared" si="78"/>
        <v>605</v>
      </c>
      <c r="E658" s="30" t="s">
        <v>596</v>
      </c>
      <c r="F658" s="30" t="s">
        <v>4191</v>
      </c>
      <c r="G658">
        <f ca="1">+IF(BD658="OKOK",OFFSET(b!$F$3,C658,$G$52),NA())</f>
        <v>4</v>
      </c>
      <c r="AA658">
        <f t="shared" si="79"/>
        <v>605</v>
      </c>
      <c r="AB658" s="30" t="s">
        <v>596</v>
      </c>
      <c r="AC658" s="30" t="s">
        <v>4191</v>
      </c>
      <c r="AD658">
        <f ca="1">+IF(BD658="OKOK",OFFSET(b!$F$3,AA658,$AD$52),NA())</f>
        <v>185802</v>
      </c>
      <c r="AX658" t="s">
        <v>18</v>
      </c>
      <c r="AY658" t="s">
        <v>596</v>
      </c>
      <c r="AZ658" t="s">
        <v>4191</v>
      </c>
      <c r="BA658">
        <v>13568</v>
      </c>
      <c r="BB658" s="93" t="str">
        <f t="shared" si="75"/>
        <v>OK</v>
      </c>
      <c r="BC658" t="str">
        <f t="shared" si="76"/>
        <v>OK</v>
      </c>
      <c r="BD658" t="str">
        <f t="shared" si="77"/>
        <v>OKOK</v>
      </c>
      <c r="BH658">
        <f t="shared" si="80"/>
        <v>605</v>
      </c>
      <c r="BJ658" s="30" t="s">
        <v>596</v>
      </c>
      <c r="BK658" s="30" t="s">
        <v>4191</v>
      </c>
      <c r="BL658">
        <f ca="1">+OFFSET(b!$F$3,BH658,$BL$52)</f>
        <v>4</v>
      </c>
      <c r="BQ658">
        <f t="shared" si="81"/>
        <v>605</v>
      </c>
      <c r="BR658" s="30" t="s">
        <v>596</v>
      </c>
      <c r="BS658" s="30" t="s">
        <v>4191</v>
      </c>
      <c r="BT658">
        <f ca="1">+OFFSET(b!$F$3,BQ658,$BT$52)</f>
        <v>185802</v>
      </c>
    </row>
    <row r="659" spans="3:72">
      <c r="C659">
        <f t="shared" si="78"/>
        <v>606</v>
      </c>
      <c r="E659" s="30" t="s">
        <v>591</v>
      </c>
      <c r="F659" s="30" t="s">
        <v>4192</v>
      </c>
      <c r="G659">
        <f ca="1">+IF(BD659="OKOK",OFFSET(b!$F$3,C659,$G$52),NA())</f>
        <v>32</v>
      </c>
      <c r="AA659">
        <f t="shared" si="79"/>
        <v>606</v>
      </c>
      <c r="AB659" s="30" t="s">
        <v>591</v>
      </c>
      <c r="AC659" s="30" t="s">
        <v>4192</v>
      </c>
      <c r="AD659">
        <f ca="1">+IF(BD659="OKOK",OFFSET(b!$F$3,AA659,$AD$52),NA())</f>
        <v>1107470</v>
      </c>
      <c r="AX659" t="s">
        <v>18</v>
      </c>
      <c r="AY659" t="s">
        <v>591</v>
      </c>
      <c r="AZ659" t="s">
        <v>4192</v>
      </c>
      <c r="BA659">
        <v>71003</v>
      </c>
      <c r="BB659" s="93" t="str">
        <f t="shared" si="75"/>
        <v>OK</v>
      </c>
      <c r="BC659" t="str">
        <f t="shared" si="76"/>
        <v>OK</v>
      </c>
      <c r="BD659" t="str">
        <f t="shared" si="77"/>
        <v>OKOK</v>
      </c>
      <c r="BH659">
        <f t="shared" si="80"/>
        <v>606</v>
      </c>
      <c r="BJ659" s="30" t="s">
        <v>591</v>
      </c>
      <c r="BK659" s="30" t="s">
        <v>4192</v>
      </c>
      <c r="BL659">
        <f ca="1">+OFFSET(b!$F$3,BH659,$BL$52)</f>
        <v>32</v>
      </c>
      <c r="BQ659">
        <f t="shared" si="81"/>
        <v>606</v>
      </c>
      <c r="BR659" s="30" t="s">
        <v>591</v>
      </c>
      <c r="BS659" s="30" t="s">
        <v>4192</v>
      </c>
      <c r="BT659">
        <f ca="1">+OFFSET(b!$F$3,BQ659,$BT$52)</f>
        <v>1107470</v>
      </c>
    </row>
    <row r="660" spans="3:72">
      <c r="C660">
        <f t="shared" si="78"/>
        <v>607</v>
      </c>
      <c r="E660" s="30" t="s">
        <v>590</v>
      </c>
      <c r="F660" s="30" t="s">
        <v>4193</v>
      </c>
      <c r="G660">
        <f ca="1">+IF(BD660="OKOK",OFFSET(b!$F$3,C660,$G$52),NA())</f>
        <v>10</v>
      </c>
      <c r="AA660">
        <f t="shared" si="79"/>
        <v>607</v>
      </c>
      <c r="AB660" s="30" t="s">
        <v>590</v>
      </c>
      <c r="AC660" s="30" t="s">
        <v>4193</v>
      </c>
      <c r="AD660">
        <f ca="1">+IF(BD660="OKOK",OFFSET(b!$F$3,AA660,$AD$52),NA())</f>
        <v>532056</v>
      </c>
      <c r="AX660" t="s">
        <v>18</v>
      </c>
      <c r="AY660" t="s">
        <v>590</v>
      </c>
      <c r="AZ660" t="s">
        <v>4193</v>
      </c>
      <c r="BA660">
        <v>26310</v>
      </c>
      <c r="BB660" s="93" t="str">
        <f t="shared" si="75"/>
        <v>OK</v>
      </c>
      <c r="BC660" t="str">
        <f t="shared" si="76"/>
        <v>OK</v>
      </c>
      <c r="BD660" t="str">
        <f t="shared" si="77"/>
        <v>OKOK</v>
      </c>
      <c r="BH660">
        <f t="shared" si="80"/>
        <v>607</v>
      </c>
      <c r="BJ660" s="30" t="s">
        <v>590</v>
      </c>
      <c r="BK660" s="30" t="s">
        <v>4193</v>
      </c>
      <c r="BL660">
        <f ca="1">+OFFSET(b!$F$3,BH660,$BL$52)</f>
        <v>10</v>
      </c>
      <c r="BQ660">
        <f t="shared" si="81"/>
        <v>607</v>
      </c>
      <c r="BR660" s="30" t="s">
        <v>590</v>
      </c>
      <c r="BS660" s="30" t="s">
        <v>4193</v>
      </c>
      <c r="BT660">
        <f ca="1">+OFFSET(b!$F$3,BQ660,$BT$52)</f>
        <v>532056</v>
      </c>
    </row>
    <row r="661" spans="3:72">
      <c r="C661">
        <f t="shared" si="78"/>
        <v>608</v>
      </c>
      <c r="E661" s="30" t="s">
        <v>589</v>
      </c>
      <c r="F661" s="30" t="s">
        <v>4194</v>
      </c>
      <c r="G661">
        <f ca="1">+IF(BD661="OKOK",OFFSET(b!$F$3,C661,$G$52),NA())</f>
        <v>11</v>
      </c>
      <c r="AA661">
        <f t="shared" si="79"/>
        <v>608</v>
      </c>
      <c r="AB661" s="30" t="s">
        <v>589</v>
      </c>
      <c r="AC661" s="30" t="s">
        <v>4194</v>
      </c>
      <c r="AD661">
        <f ca="1">+IF(BD661="OKOK",OFFSET(b!$F$3,AA661,$AD$52),NA())</f>
        <v>499760</v>
      </c>
      <c r="AX661" t="s">
        <v>18</v>
      </c>
      <c r="AY661" t="s">
        <v>589</v>
      </c>
      <c r="AZ661" t="s">
        <v>4194</v>
      </c>
      <c r="BA661">
        <v>29063</v>
      </c>
      <c r="BB661" s="93" t="str">
        <f t="shared" si="75"/>
        <v>OK</v>
      </c>
      <c r="BC661" t="str">
        <f t="shared" si="76"/>
        <v>OK</v>
      </c>
      <c r="BD661" t="str">
        <f t="shared" si="77"/>
        <v>OKOK</v>
      </c>
      <c r="BH661">
        <f t="shared" si="80"/>
        <v>608</v>
      </c>
      <c r="BJ661" s="30" t="s">
        <v>589</v>
      </c>
      <c r="BK661" s="30" t="s">
        <v>4194</v>
      </c>
      <c r="BL661">
        <f ca="1">+OFFSET(b!$F$3,BH661,$BL$52)</f>
        <v>11</v>
      </c>
      <c r="BQ661">
        <f t="shared" si="81"/>
        <v>608</v>
      </c>
      <c r="BR661" s="30" t="s">
        <v>589</v>
      </c>
      <c r="BS661" s="30" t="s">
        <v>4194</v>
      </c>
      <c r="BT661">
        <f ca="1">+OFFSET(b!$F$3,BQ661,$BT$52)</f>
        <v>499760</v>
      </c>
    </row>
    <row r="662" spans="3:72">
      <c r="C662">
        <f t="shared" si="78"/>
        <v>609</v>
      </c>
      <c r="E662" s="30" t="s">
        <v>592</v>
      </c>
      <c r="F662" s="30" t="s">
        <v>4195</v>
      </c>
      <c r="G662">
        <f ca="1">+IF(BD662="OKOK",OFFSET(b!$F$3,C662,$G$52),NA())</f>
        <v>10</v>
      </c>
      <c r="AA662">
        <f t="shared" si="79"/>
        <v>609</v>
      </c>
      <c r="AB662" s="30" t="s">
        <v>592</v>
      </c>
      <c r="AC662" s="30" t="s">
        <v>4195</v>
      </c>
      <c r="AD662">
        <f ca="1">+IF(BD662="OKOK",OFFSET(b!$F$3,AA662,$AD$52),NA())</f>
        <v>635878</v>
      </c>
      <c r="AX662" t="s">
        <v>18</v>
      </c>
      <c r="AY662" t="s">
        <v>592</v>
      </c>
      <c r="AZ662" t="s">
        <v>4195</v>
      </c>
      <c r="BA662">
        <v>55429</v>
      </c>
      <c r="BB662" s="93" t="str">
        <f t="shared" si="75"/>
        <v>OK</v>
      </c>
      <c r="BC662" t="str">
        <f t="shared" si="76"/>
        <v>OK</v>
      </c>
      <c r="BD662" t="str">
        <f t="shared" si="77"/>
        <v>OKOK</v>
      </c>
      <c r="BH662">
        <f t="shared" si="80"/>
        <v>609</v>
      </c>
      <c r="BJ662" s="30" t="s">
        <v>592</v>
      </c>
      <c r="BK662" s="30" t="s">
        <v>4195</v>
      </c>
      <c r="BL662">
        <f ca="1">+OFFSET(b!$F$3,BH662,$BL$52)</f>
        <v>10</v>
      </c>
      <c r="BQ662">
        <f t="shared" si="81"/>
        <v>609</v>
      </c>
      <c r="BR662" s="30" t="s">
        <v>592</v>
      </c>
      <c r="BS662" s="30" t="s">
        <v>4195</v>
      </c>
      <c r="BT662">
        <f ca="1">+OFFSET(b!$F$3,BQ662,$BT$52)</f>
        <v>635878</v>
      </c>
    </row>
    <row r="663" spans="3:72">
      <c r="C663">
        <f t="shared" si="78"/>
        <v>610</v>
      </c>
      <c r="E663" s="30" t="s">
        <v>595</v>
      </c>
      <c r="F663" s="30" t="s">
        <v>4196</v>
      </c>
      <c r="G663">
        <f ca="1">+IF(BD663="OKOK",OFFSET(b!$F$3,C663,$G$52),NA())</f>
        <v>3</v>
      </c>
      <c r="AA663">
        <f t="shared" si="79"/>
        <v>610</v>
      </c>
      <c r="AB663" s="30" t="s">
        <v>595</v>
      </c>
      <c r="AC663" s="30" t="s">
        <v>4196</v>
      </c>
      <c r="AD663">
        <f ca="1">+IF(BD663="OKOK",OFFSET(b!$F$3,AA663,$AD$52),NA())</f>
        <v>142064</v>
      </c>
      <c r="AX663" t="s">
        <v>18</v>
      </c>
      <c r="AY663" t="s">
        <v>595</v>
      </c>
      <c r="AZ663" t="s">
        <v>4196</v>
      </c>
      <c r="BA663">
        <v>8718</v>
      </c>
      <c r="BB663" s="93" t="str">
        <f t="shared" si="75"/>
        <v>OK</v>
      </c>
      <c r="BC663" t="str">
        <f t="shared" si="76"/>
        <v>OK</v>
      </c>
      <c r="BD663" t="str">
        <f t="shared" si="77"/>
        <v>OKOK</v>
      </c>
      <c r="BH663">
        <f t="shared" si="80"/>
        <v>610</v>
      </c>
      <c r="BJ663" s="30" t="s">
        <v>595</v>
      </c>
      <c r="BK663" s="30" t="s">
        <v>4196</v>
      </c>
      <c r="BL663">
        <f ca="1">+OFFSET(b!$F$3,BH663,$BL$52)</f>
        <v>3</v>
      </c>
      <c r="BQ663">
        <f t="shared" si="81"/>
        <v>610</v>
      </c>
      <c r="BR663" s="30" t="s">
        <v>595</v>
      </c>
      <c r="BS663" s="30" t="s">
        <v>4196</v>
      </c>
      <c r="BT663">
        <f ca="1">+OFFSET(b!$F$3,BQ663,$BT$52)</f>
        <v>142064</v>
      </c>
    </row>
    <row r="664" spans="3:72">
      <c r="C664">
        <f t="shared" si="78"/>
        <v>611</v>
      </c>
      <c r="E664" s="30" t="s">
        <v>594</v>
      </c>
      <c r="F664" s="30" t="s">
        <v>4197</v>
      </c>
      <c r="G664">
        <f ca="1">+IF(BD664="OKOK",OFFSET(b!$F$3,C664,$G$52),NA())</f>
        <v>3</v>
      </c>
      <c r="AA664">
        <f t="shared" si="79"/>
        <v>611</v>
      </c>
      <c r="AB664" s="30" t="s">
        <v>594</v>
      </c>
      <c r="AC664" s="30" t="s">
        <v>4197</v>
      </c>
      <c r="AD664">
        <f ca="1">+IF(BD664="OKOK",OFFSET(b!$F$3,AA664,$AD$52),NA())</f>
        <v>239203</v>
      </c>
      <c r="AX664" t="s">
        <v>18</v>
      </c>
      <c r="AY664" t="s">
        <v>594</v>
      </c>
      <c r="AZ664" t="s">
        <v>4197</v>
      </c>
      <c r="BA664">
        <v>16751</v>
      </c>
      <c r="BB664" s="93" t="str">
        <f t="shared" si="75"/>
        <v>OK</v>
      </c>
      <c r="BC664" t="str">
        <f t="shared" si="76"/>
        <v>OK</v>
      </c>
      <c r="BD664" t="str">
        <f t="shared" si="77"/>
        <v>OKOK</v>
      </c>
      <c r="BH664">
        <f t="shared" si="80"/>
        <v>611</v>
      </c>
      <c r="BJ664" s="30" t="s">
        <v>594</v>
      </c>
      <c r="BK664" s="30" t="s">
        <v>4197</v>
      </c>
      <c r="BL664">
        <f ca="1">+OFFSET(b!$F$3,BH664,$BL$52)</f>
        <v>3</v>
      </c>
      <c r="BQ664">
        <f t="shared" si="81"/>
        <v>611</v>
      </c>
      <c r="BR664" s="30" t="s">
        <v>594</v>
      </c>
      <c r="BS664" s="30" t="s">
        <v>4197</v>
      </c>
      <c r="BT664">
        <f ca="1">+OFFSET(b!$F$3,BQ664,$BT$52)</f>
        <v>239203</v>
      </c>
    </row>
    <row r="665" spans="3:72">
      <c r="C665">
        <f t="shared" si="78"/>
        <v>612</v>
      </c>
      <c r="E665" s="30" t="s">
        <v>597</v>
      </c>
      <c r="F665" s="30" t="s">
        <v>4198</v>
      </c>
      <c r="G665">
        <f ca="1">+IF(BD665="OKOK",OFFSET(b!$F$3,C665,$G$52),NA())</f>
        <v>1</v>
      </c>
      <c r="AA665">
        <f t="shared" si="79"/>
        <v>612</v>
      </c>
      <c r="AB665" s="30" t="s">
        <v>597</v>
      </c>
      <c r="AC665" s="30" t="s">
        <v>4198</v>
      </c>
      <c r="AD665">
        <f ca="1">+IF(BD665="OKOK",OFFSET(b!$F$3,AA665,$AD$52),NA())</f>
        <v>45127</v>
      </c>
      <c r="AX665" t="s">
        <v>18</v>
      </c>
      <c r="AY665" t="s">
        <v>597</v>
      </c>
      <c r="AZ665" t="s">
        <v>4198</v>
      </c>
      <c r="BA665">
        <v>4635</v>
      </c>
      <c r="BB665" s="93" t="str">
        <f t="shared" si="75"/>
        <v>OK</v>
      </c>
      <c r="BC665" t="str">
        <f t="shared" si="76"/>
        <v>OK</v>
      </c>
      <c r="BD665" t="str">
        <f t="shared" si="77"/>
        <v>OKOK</v>
      </c>
      <c r="BH665">
        <f t="shared" si="80"/>
        <v>612</v>
      </c>
      <c r="BJ665" s="30" t="s">
        <v>597</v>
      </c>
      <c r="BK665" s="30" t="s">
        <v>4198</v>
      </c>
      <c r="BL665">
        <f ca="1">+OFFSET(b!$F$3,BH665,$BL$52)</f>
        <v>1</v>
      </c>
      <c r="BQ665">
        <f t="shared" si="81"/>
        <v>612</v>
      </c>
      <c r="BR665" s="30" t="s">
        <v>597</v>
      </c>
      <c r="BS665" s="30" t="s">
        <v>4198</v>
      </c>
      <c r="BT665">
        <f ca="1">+OFFSET(b!$F$3,BQ665,$BT$52)</f>
        <v>45127</v>
      </c>
    </row>
    <row r="666" spans="3:72">
      <c r="C666">
        <f t="shared" si="78"/>
        <v>613</v>
      </c>
      <c r="E666" s="30" t="s">
        <v>599</v>
      </c>
      <c r="F666" s="30" t="s">
        <v>3415</v>
      </c>
      <c r="G666">
        <f ca="1">+IF(BD666="OKOK",OFFSET(b!$F$3,C666,$G$52),NA())</f>
        <v>13</v>
      </c>
      <c r="AA666">
        <f t="shared" si="79"/>
        <v>613</v>
      </c>
      <c r="AB666" s="30" t="s">
        <v>599</v>
      </c>
      <c r="AC666" s="30" t="s">
        <v>3415</v>
      </c>
      <c r="AD666">
        <f ca="1">+IF(BD666="OKOK",OFFSET(b!$F$3,AA666,$AD$52),NA())</f>
        <v>867958</v>
      </c>
      <c r="AX666" t="s">
        <v>18</v>
      </c>
      <c r="AY666" t="s">
        <v>599</v>
      </c>
      <c r="AZ666" t="s">
        <v>3415</v>
      </c>
      <c r="BA666">
        <v>34842</v>
      </c>
      <c r="BB666" s="93" t="str">
        <f t="shared" si="75"/>
        <v>OK</v>
      </c>
      <c r="BC666" t="str">
        <f t="shared" si="76"/>
        <v>OK</v>
      </c>
      <c r="BD666" t="str">
        <f t="shared" si="77"/>
        <v>OKOK</v>
      </c>
      <c r="BH666">
        <f t="shared" si="80"/>
        <v>613</v>
      </c>
      <c r="BJ666" s="30" t="s">
        <v>599</v>
      </c>
      <c r="BK666" s="30" t="s">
        <v>3415</v>
      </c>
      <c r="BL666">
        <f ca="1">+OFFSET(b!$F$3,BH666,$BL$52)</f>
        <v>13</v>
      </c>
      <c r="BQ666">
        <f t="shared" si="81"/>
        <v>613</v>
      </c>
      <c r="BR666" s="30" t="s">
        <v>599</v>
      </c>
      <c r="BS666" s="30" t="s">
        <v>3415</v>
      </c>
      <c r="BT666">
        <f ca="1">+OFFSET(b!$F$3,BQ666,$BT$52)</f>
        <v>867958</v>
      </c>
    </row>
    <row r="667" spans="3:72">
      <c r="C667">
        <f t="shared" si="78"/>
        <v>614</v>
      </c>
      <c r="E667" s="30" t="s">
        <v>593</v>
      </c>
      <c r="F667" s="30" t="s">
        <v>4199</v>
      </c>
      <c r="G667">
        <f ca="1">+IF(BD667="OKOK",OFFSET(b!$F$3,C667,$G$52),NA())</f>
        <v>19</v>
      </c>
      <c r="AA667">
        <f t="shared" si="79"/>
        <v>614</v>
      </c>
      <c r="AB667" s="30" t="s">
        <v>593</v>
      </c>
      <c r="AC667" s="30" t="s">
        <v>4199</v>
      </c>
      <c r="AD667">
        <f ca="1">+IF(BD667="OKOK",OFFSET(b!$F$3,AA667,$AD$52),NA())</f>
        <v>1164715</v>
      </c>
      <c r="AX667" t="s">
        <v>18</v>
      </c>
      <c r="AY667" t="s">
        <v>593</v>
      </c>
      <c r="AZ667" t="s">
        <v>4199</v>
      </c>
      <c r="BA667">
        <v>67346</v>
      </c>
      <c r="BB667" s="93" t="str">
        <f t="shared" si="75"/>
        <v>OK</v>
      </c>
      <c r="BC667" t="str">
        <f t="shared" si="76"/>
        <v>OK</v>
      </c>
      <c r="BD667" t="str">
        <f t="shared" si="77"/>
        <v>OKOK</v>
      </c>
      <c r="BH667">
        <f t="shared" si="80"/>
        <v>614</v>
      </c>
      <c r="BJ667" s="30" t="s">
        <v>593</v>
      </c>
      <c r="BK667" s="30" t="s">
        <v>4199</v>
      </c>
      <c r="BL667">
        <f ca="1">+OFFSET(b!$F$3,BH667,$BL$52)</f>
        <v>19</v>
      </c>
      <c r="BQ667">
        <f t="shared" si="81"/>
        <v>614</v>
      </c>
      <c r="BR667" s="30" t="s">
        <v>593</v>
      </c>
      <c r="BS667" s="30" t="s">
        <v>4199</v>
      </c>
      <c r="BT667">
        <f ca="1">+OFFSET(b!$F$3,BQ667,$BT$52)</f>
        <v>1164715</v>
      </c>
    </row>
    <row r="668" spans="3:72">
      <c r="C668">
        <f t="shared" si="78"/>
        <v>615</v>
      </c>
      <c r="E668" s="30" t="s">
        <v>3059</v>
      </c>
      <c r="F668" s="30" t="s">
        <v>4200</v>
      </c>
      <c r="G668">
        <f ca="1">+IF(BD668="OKOK",OFFSET(b!$F$3,C668,$G$52),NA())</f>
        <v>32</v>
      </c>
      <c r="AA668">
        <f t="shared" si="79"/>
        <v>615</v>
      </c>
      <c r="AB668" s="30" t="s">
        <v>3059</v>
      </c>
      <c r="AC668" s="30" t="s">
        <v>4200</v>
      </c>
      <c r="AD668">
        <f ca="1">+IF(BD668="OKOK",OFFSET(b!$F$3,AA668,$AD$52),NA())</f>
        <v>1001562</v>
      </c>
      <c r="AX668" t="s">
        <v>18</v>
      </c>
      <c r="AY668" t="s">
        <v>3059</v>
      </c>
      <c r="AZ668" t="s">
        <v>4200</v>
      </c>
      <c r="BA668">
        <v>0</v>
      </c>
      <c r="BB668" s="93" t="str">
        <f t="shared" si="75"/>
        <v>OK</v>
      </c>
      <c r="BC668" t="str">
        <f t="shared" si="76"/>
        <v>OK</v>
      </c>
      <c r="BD668" t="str">
        <f t="shared" si="77"/>
        <v>OKOK</v>
      </c>
      <c r="BH668">
        <f t="shared" si="80"/>
        <v>615</v>
      </c>
      <c r="BJ668" s="30" t="s">
        <v>3059</v>
      </c>
      <c r="BK668" s="30" t="s">
        <v>4200</v>
      </c>
      <c r="BL668">
        <f ca="1">+OFFSET(b!$F$3,BH668,$BL$52)</f>
        <v>32</v>
      </c>
      <c r="BQ668">
        <f t="shared" si="81"/>
        <v>615</v>
      </c>
      <c r="BR668" s="30" t="s">
        <v>3059</v>
      </c>
      <c r="BS668" s="30" t="s">
        <v>4200</v>
      </c>
      <c r="BT668">
        <f ca="1">+OFFSET(b!$F$3,BQ668,$BT$52)</f>
        <v>1001562</v>
      </c>
    </row>
    <row r="669" spans="3:72">
      <c r="C669">
        <f t="shared" si="78"/>
        <v>616</v>
      </c>
      <c r="E669" s="30" t="s">
        <v>3060</v>
      </c>
      <c r="F669" s="30" t="s">
        <v>4201</v>
      </c>
      <c r="G669">
        <f ca="1">+IF(BD669="OKOK",OFFSET(b!$F$3,C669,$G$52),NA())</f>
        <v>3</v>
      </c>
      <c r="AA669">
        <f t="shared" si="79"/>
        <v>616</v>
      </c>
      <c r="AB669" s="30" t="s">
        <v>3060</v>
      </c>
      <c r="AC669" s="30" t="s">
        <v>4201</v>
      </c>
      <c r="AD669">
        <f ca="1">+IF(BD669="OKOK",OFFSET(b!$F$3,AA669,$AD$52),NA())</f>
        <v>728175</v>
      </c>
      <c r="AX669" t="s">
        <v>18</v>
      </c>
      <c r="AY669" t="s">
        <v>3060</v>
      </c>
      <c r="AZ669" t="s">
        <v>4201</v>
      </c>
      <c r="BA669">
        <v>0</v>
      </c>
      <c r="BB669" s="93" t="str">
        <f t="shared" si="75"/>
        <v>OK</v>
      </c>
      <c r="BC669" t="str">
        <f t="shared" si="76"/>
        <v>OK</v>
      </c>
      <c r="BD669" t="str">
        <f t="shared" si="77"/>
        <v>OKOK</v>
      </c>
      <c r="BH669">
        <f t="shared" si="80"/>
        <v>616</v>
      </c>
      <c r="BJ669" s="30" t="s">
        <v>3060</v>
      </c>
      <c r="BK669" s="30" t="s">
        <v>4201</v>
      </c>
      <c r="BL669">
        <f ca="1">+OFFSET(b!$F$3,BH669,$BL$52)</f>
        <v>3</v>
      </c>
      <c r="BQ669">
        <f t="shared" si="81"/>
        <v>616</v>
      </c>
      <c r="BR669" s="30" t="s">
        <v>3060</v>
      </c>
      <c r="BS669" s="30" t="s">
        <v>4201</v>
      </c>
      <c r="BT669">
        <f ca="1">+OFFSET(b!$F$3,BQ669,$BT$52)</f>
        <v>728175</v>
      </c>
    </row>
    <row r="670" spans="3:72">
      <c r="C670">
        <f t="shared" si="78"/>
        <v>617</v>
      </c>
      <c r="E670" s="30" t="s">
        <v>600</v>
      </c>
      <c r="F670" s="30" t="s">
        <v>4202</v>
      </c>
      <c r="G670" t="e">
        <f ca="1">+IF(BD670="OKOK",OFFSET(b!$F$3,C670,$G$52),NA())</f>
        <v>#N/A</v>
      </c>
      <c r="AA670">
        <f t="shared" si="79"/>
        <v>617</v>
      </c>
      <c r="AB670" s="30" t="s">
        <v>600</v>
      </c>
      <c r="AC670" s="30" t="s">
        <v>4202</v>
      </c>
      <c r="AD670" t="e">
        <f ca="1">+IF(BD670="OKOK",OFFSET(b!$F$3,AA670,$AD$52),NA())</f>
        <v>#N/A</v>
      </c>
      <c r="AX670" t="s">
        <v>19</v>
      </c>
      <c r="AY670" t="s">
        <v>600</v>
      </c>
      <c r="AZ670" t="s">
        <v>4202</v>
      </c>
      <c r="BA670">
        <v>266738</v>
      </c>
      <c r="BB670" s="93" t="str">
        <f t="shared" si="75"/>
        <v>NG</v>
      </c>
      <c r="BC670" t="str">
        <f t="shared" si="76"/>
        <v>OK</v>
      </c>
      <c r="BD670" t="str">
        <f t="shared" si="77"/>
        <v>NGOK</v>
      </c>
      <c r="BH670">
        <f t="shared" si="80"/>
        <v>617</v>
      </c>
      <c r="BJ670" s="30" t="s">
        <v>600</v>
      </c>
      <c r="BK670" s="30" t="s">
        <v>4202</v>
      </c>
      <c r="BL670">
        <f ca="1">+OFFSET(b!$F$3,BH670,$BL$52)</f>
        <v>121</v>
      </c>
      <c r="BQ670">
        <f t="shared" si="81"/>
        <v>617</v>
      </c>
      <c r="BR670" s="30" t="s">
        <v>600</v>
      </c>
      <c r="BS670" s="30" t="s">
        <v>4202</v>
      </c>
      <c r="BT670">
        <f ca="1">+OFFSET(b!$F$3,BQ670,$BT$52)</f>
        <v>6186958</v>
      </c>
    </row>
    <row r="671" spans="3:72">
      <c r="C671">
        <f t="shared" si="78"/>
        <v>618</v>
      </c>
      <c r="E671" s="30" t="s">
        <v>608</v>
      </c>
      <c r="F671" s="30" t="s">
        <v>4203</v>
      </c>
      <c r="G671">
        <f ca="1">+IF(BD671="OKOK",OFFSET(b!$F$3,C671,$G$52),NA())</f>
        <v>11</v>
      </c>
      <c r="AA671">
        <f t="shared" si="79"/>
        <v>618</v>
      </c>
      <c r="AB671" s="30" t="s">
        <v>608</v>
      </c>
      <c r="AC671" s="30" t="s">
        <v>4203</v>
      </c>
      <c r="AD671">
        <f ca="1">+IF(BD671="OKOK",OFFSET(b!$F$3,AA671,$AD$52),NA())</f>
        <v>932050</v>
      </c>
      <c r="AX671" t="s">
        <v>19</v>
      </c>
      <c r="AY671" t="s">
        <v>608</v>
      </c>
      <c r="AZ671" t="s">
        <v>4203</v>
      </c>
      <c r="BA671">
        <v>41426</v>
      </c>
      <c r="BB671" s="93" t="str">
        <f t="shared" si="75"/>
        <v>OK</v>
      </c>
      <c r="BC671" t="str">
        <f t="shared" si="76"/>
        <v>OK</v>
      </c>
      <c r="BD671" t="str">
        <f t="shared" si="77"/>
        <v>OKOK</v>
      </c>
      <c r="BH671">
        <f t="shared" si="80"/>
        <v>618</v>
      </c>
      <c r="BJ671" s="30" t="s">
        <v>608</v>
      </c>
      <c r="BK671" s="30" t="s">
        <v>4203</v>
      </c>
      <c r="BL671">
        <f ca="1">+OFFSET(b!$F$3,BH671,$BL$52)</f>
        <v>11</v>
      </c>
      <c r="BQ671">
        <f t="shared" si="81"/>
        <v>618</v>
      </c>
      <c r="BR671" s="30" t="s">
        <v>608</v>
      </c>
      <c r="BS671" s="30" t="s">
        <v>4203</v>
      </c>
      <c r="BT671">
        <f ca="1">+OFFSET(b!$F$3,BQ671,$BT$52)</f>
        <v>932050</v>
      </c>
    </row>
    <row r="672" spans="3:72">
      <c r="C672">
        <f t="shared" si="78"/>
        <v>619</v>
      </c>
      <c r="E672" s="30" t="s">
        <v>601</v>
      </c>
      <c r="F672" s="30" t="s">
        <v>4204</v>
      </c>
      <c r="G672">
        <f ca="1">+IF(BD672="OKOK",OFFSET(b!$F$3,C672,$G$52),NA())</f>
        <v>54</v>
      </c>
      <c r="AA672">
        <f t="shared" si="79"/>
        <v>619</v>
      </c>
      <c r="AB672" s="30" t="s">
        <v>601</v>
      </c>
      <c r="AC672" s="30" t="s">
        <v>4204</v>
      </c>
      <c r="AD672">
        <f ca="1">+IF(BD672="OKOK",OFFSET(b!$F$3,AA672,$AD$52),NA())</f>
        <v>2232073</v>
      </c>
      <c r="AX672" t="s">
        <v>19</v>
      </c>
      <c r="AY672" t="s">
        <v>601</v>
      </c>
      <c r="AZ672" t="s">
        <v>4204</v>
      </c>
      <c r="BA672">
        <v>131460</v>
      </c>
      <c r="BB672" s="93" t="str">
        <f t="shared" si="75"/>
        <v>OK</v>
      </c>
      <c r="BC672" t="str">
        <f t="shared" si="76"/>
        <v>OK</v>
      </c>
      <c r="BD672" t="str">
        <f t="shared" si="77"/>
        <v>OKOK</v>
      </c>
      <c r="BH672">
        <f t="shared" si="80"/>
        <v>619</v>
      </c>
      <c r="BJ672" s="30" t="s">
        <v>601</v>
      </c>
      <c r="BK672" s="30" t="s">
        <v>4204</v>
      </c>
      <c r="BL672">
        <f ca="1">+OFFSET(b!$F$3,BH672,$BL$52)</f>
        <v>54</v>
      </c>
      <c r="BQ672">
        <f t="shared" si="81"/>
        <v>619</v>
      </c>
      <c r="BR672" s="30" t="s">
        <v>601</v>
      </c>
      <c r="BS672" s="30" t="s">
        <v>4204</v>
      </c>
      <c r="BT672">
        <f ca="1">+OFFSET(b!$F$3,BQ672,$BT$52)</f>
        <v>2232073</v>
      </c>
    </row>
    <row r="673" spans="3:72">
      <c r="C673">
        <f t="shared" si="78"/>
        <v>620</v>
      </c>
      <c r="E673" s="30" t="s">
        <v>3061</v>
      </c>
      <c r="F673" s="30" t="s">
        <v>4205</v>
      </c>
      <c r="G673">
        <f ca="1">+IF(BD673="OKOK",OFFSET(b!$F$3,C673,$G$52),NA())</f>
        <v>61</v>
      </c>
      <c r="AA673">
        <f t="shared" si="79"/>
        <v>620</v>
      </c>
      <c r="AB673" s="30" t="s">
        <v>3061</v>
      </c>
      <c r="AC673" s="30" t="s">
        <v>4205</v>
      </c>
      <c r="AD673">
        <f ca="1">+IF(BD673="OKOK",OFFSET(b!$F$3,AA673,$AD$52),NA())</f>
        <v>4197447</v>
      </c>
      <c r="AX673" t="s">
        <v>19</v>
      </c>
      <c r="AY673" t="s">
        <v>3061</v>
      </c>
      <c r="AZ673" t="s">
        <v>4205</v>
      </c>
      <c r="BA673">
        <v>203990</v>
      </c>
      <c r="BB673" s="93" t="str">
        <f t="shared" si="75"/>
        <v>OK</v>
      </c>
      <c r="BC673" t="str">
        <f t="shared" si="76"/>
        <v>OK</v>
      </c>
      <c r="BD673" t="str">
        <f t="shared" si="77"/>
        <v>OKOK</v>
      </c>
      <c r="BH673">
        <f t="shared" si="80"/>
        <v>620</v>
      </c>
      <c r="BJ673" s="30" t="s">
        <v>3061</v>
      </c>
      <c r="BK673" s="30" t="s">
        <v>4205</v>
      </c>
      <c r="BL673">
        <f ca="1">+OFFSET(b!$F$3,BH673,$BL$52)</f>
        <v>61</v>
      </c>
      <c r="BQ673">
        <f t="shared" si="81"/>
        <v>620</v>
      </c>
      <c r="BR673" s="30" t="s">
        <v>3061</v>
      </c>
      <c r="BS673" s="30" t="s">
        <v>4205</v>
      </c>
      <c r="BT673">
        <f ca="1">+OFFSET(b!$F$3,BQ673,$BT$52)</f>
        <v>4197447</v>
      </c>
    </row>
    <row r="674" spans="3:72">
      <c r="C674">
        <f t="shared" si="78"/>
        <v>621</v>
      </c>
      <c r="E674" s="30" t="s">
        <v>604</v>
      </c>
      <c r="F674" s="30" t="s">
        <v>4206</v>
      </c>
      <c r="G674">
        <f ca="1">+IF(BD674="OKOK",OFFSET(b!$F$3,C674,$G$52),NA())</f>
        <v>19</v>
      </c>
      <c r="AA674">
        <f t="shared" si="79"/>
        <v>621</v>
      </c>
      <c r="AB674" s="30" t="s">
        <v>604</v>
      </c>
      <c r="AC674" s="30" t="s">
        <v>4206</v>
      </c>
      <c r="AD674">
        <f ca="1">+IF(BD674="OKOK",OFFSET(b!$F$3,AA674,$AD$52),NA())</f>
        <v>829737</v>
      </c>
      <c r="AX674" t="s">
        <v>19</v>
      </c>
      <c r="AY674" t="s">
        <v>604</v>
      </c>
      <c r="AZ674" t="s">
        <v>4206</v>
      </c>
      <c r="BA674">
        <v>48526</v>
      </c>
      <c r="BB674" s="93" t="str">
        <f t="shared" si="75"/>
        <v>OK</v>
      </c>
      <c r="BC674" t="str">
        <f t="shared" si="76"/>
        <v>OK</v>
      </c>
      <c r="BD674" t="str">
        <f t="shared" si="77"/>
        <v>OKOK</v>
      </c>
      <c r="BH674">
        <f t="shared" si="80"/>
        <v>621</v>
      </c>
      <c r="BJ674" s="30" t="s">
        <v>604</v>
      </c>
      <c r="BK674" s="30" t="s">
        <v>4206</v>
      </c>
      <c r="BL674">
        <f ca="1">+OFFSET(b!$F$3,BH674,$BL$52)</f>
        <v>19</v>
      </c>
      <c r="BQ674">
        <f t="shared" si="81"/>
        <v>621</v>
      </c>
      <c r="BR674" s="30" t="s">
        <v>604</v>
      </c>
      <c r="BS674" s="30" t="s">
        <v>4206</v>
      </c>
      <c r="BT674">
        <f ca="1">+OFFSET(b!$F$3,BQ674,$BT$52)</f>
        <v>829737</v>
      </c>
    </row>
    <row r="675" spans="3:72">
      <c r="C675">
        <f t="shared" si="78"/>
        <v>622</v>
      </c>
      <c r="E675" s="30" t="s">
        <v>606</v>
      </c>
      <c r="F675" s="30" t="s">
        <v>3407</v>
      </c>
      <c r="G675">
        <f ca="1">+IF(BD675="OKOK",OFFSET(b!$F$3,C675,$G$52),NA())</f>
        <v>19</v>
      </c>
      <c r="AA675">
        <f t="shared" si="79"/>
        <v>622</v>
      </c>
      <c r="AB675" s="30" t="s">
        <v>606</v>
      </c>
      <c r="AC675" s="30" t="s">
        <v>3407</v>
      </c>
      <c r="AD675">
        <f ca="1">+IF(BD675="OKOK",OFFSET(b!$F$3,AA675,$AD$52),NA())</f>
        <v>832929</v>
      </c>
      <c r="AX675" t="s">
        <v>19</v>
      </c>
      <c r="AY675" t="s">
        <v>606</v>
      </c>
      <c r="AZ675" t="s">
        <v>3407</v>
      </c>
      <c r="BA675">
        <v>41895</v>
      </c>
      <c r="BB675" s="93" t="str">
        <f t="shared" si="75"/>
        <v>OK</v>
      </c>
      <c r="BC675" t="str">
        <f t="shared" si="76"/>
        <v>OK</v>
      </c>
      <c r="BD675" t="str">
        <f t="shared" si="77"/>
        <v>OKOK</v>
      </c>
      <c r="BH675">
        <f t="shared" si="80"/>
        <v>622</v>
      </c>
      <c r="BJ675" s="30" t="s">
        <v>606</v>
      </c>
      <c r="BK675" s="30" t="s">
        <v>3407</v>
      </c>
      <c r="BL675">
        <f ca="1">+OFFSET(b!$F$3,BH675,$BL$52)</f>
        <v>19</v>
      </c>
      <c r="BQ675">
        <f t="shared" si="81"/>
        <v>622</v>
      </c>
      <c r="BR675" s="30" t="s">
        <v>606</v>
      </c>
      <c r="BS675" s="30" t="s">
        <v>3407</v>
      </c>
      <c r="BT675">
        <f ca="1">+OFFSET(b!$F$3,BQ675,$BT$52)</f>
        <v>832929</v>
      </c>
    </row>
    <row r="676" spans="3:72">
      <c r="C676">
        <f t="shared" si="78"/>
        <v>623</v>
      </c>
      <c r="E676" s="30" t="s">
        <v>609</v>
      </c>
      <c r="F676" s="30" t="s">
        <v>4207</v>
      </c>
      <c r="G676">
        <f ca="1">+IF(BD676="OKOK",OFFSET(b!$F$3,C676,$G$52),NA())</f>
        <v>13</v>
      </c>
      <c r="AA676">
        <f t="shared" si="79"/>
        <v>623</v>
      </c>
      <c r="AB676" s="30" t="s">
        <v>609</v>
      </c>
      <c r="AC676" s="30" t="s">
        <v>4207</v>
      </c>
      <c r="AD676">
        <f ca="1">+IF(BD676="OKOK",OFFSET(b!$F$3,AA676,$AD$52),NA())</f>
        <v>407777</v>
      </c>
      <c r="AX676" t="s">
        <v>19</v>
      </c>
      <c r="AY676" t="s">
        <v>609</v>
      </c>
      <c r="AZ676" t="s">
        <v>4207</v>
      </c>
      <c r="BA676">
        <v>24305</v>
      </c>
      <c r="BB676" s="93" t="str">
        <f t="shared" si="75"/>
        <v>OK</v>
      </c>
      <c r="BC676" t="str">
        <f t="shared" si="76"/>
        <v>OK</v>
      </c>
      <c r="BD676" t="str">
        <f t="shared" si="77"/>
        <v>OKOK</v>
      </c>
      <c r="BH676">
        <f t="shared" si="80"/>
        <v>623</v>
      </c>
      <c r="BJ676" s="30" t="s">
        <v>609</v>
      </c>
      <c r="BK676" s="30" t="s">
        <v>4207</v>
      </c>
      <c r="BL676">
        <f ca="1">+OFFSET(b!$F$3,BH676,$BL$52)</f>
        <v>13</v>
      </c>
      <c r="BQ676">
        <f t="shared" si="81"/>
        <v>623</v>
      </c>
      <c r="BR676" s="30" t="s">
        <v>609</v>
      </c>
      <c r="BS676" s="30" t="s">
        <v>4207</v>
      </c>
      <c r="BT676">
        <f ca="1">+OFFSET(b!$F$3,BQ676,$BT$52)</f>
        <v>407777</v>
      </c>
    </row>
    <row r="677" spans="3:72">
      <c r="C677">
        <f t="shared" si="78"/>
        <v>624</v>
      </c>
      <c r="E677" s="30" t="s">
        <v>605</v>
      </c>
      <c r="F677" s="30" t="s">
        <v>4208</v>
      </c>
      <c r="G677">
        <f ca="1">+IF(BD677="OKOK",OFFSET(b!$F$3,C677,$G$52),NA())</f>
        <v>23</v>
      </c>
      <c r="AA677">
        <f t="shared" si="79"/>
        <v>624</v>
      </c>
      <c r="AB677" s="30" t="s">
        <v>605</v>
      </c>
      <c r="AC677" s="30" t="s">
        <v>4208</v>
      </c>
      <c r="AD677">
        <f ca="1">+IF(BD677="OKOK",OFFSET(b!$F$3,AA677,$AD$52),NA())</f>
        <v>1000542</v>
      </c>
      <c r="AX677" t="s">
        <v>19</v>
      </c>
      <c r="AY677" t="s">
        <v>605</v>
      </c>
      <c r="AZ677" t="s">
        <v>4208</v>
      </c>
      <c r="BA677">
        <v>48447</v>
      </c>
      <c r="BB677" s="93" t="str">
        <f t="shared" si="75"/>
        <v>OK</v>
      </c>
      <c r="BC677" t="str">
        <f t="shared" si="76"/>
        <v>OK</v>
      </c>
      <c r="BD677" t="str">
        <f t="shared" si="77"/>
        <v>OKOK</v>
      </c>
      <c r="BH677">
        <f t="shared" si="80"/>
        <v>624</v>
      </c>
      <c r="BJ677" s="30" t="s">
        <v>605</v>
      </c>
      <c r="BK677" s="30" t="s">
        <v>4208</v>
      </c>
      <c r="BL677">
        <f ca="1">+OFFSET(b!$F$3,BH677,$BL$52)</f>
        <v>23</v>
      </c>
      <c r="BQ677">
        <f t="shared" si="81"/>
        <v>624</v>
      </c>
      <c r="BR677" s="30" t="s">
        <v>605</v>
      </c>
      <c r="BS677" s="30" t="s">
        <v>4208</v>
      </c>
      <c r="BT677">
        <f ca="1">+OFFSET(b!$F$3,BQ677,$BT$52)</f>
        <v>1000542</v>
      </c>
    </row>
    <row r="678" spans="3:72">
      <c r="C678">
        <f t="shared" si="78"/>
        <v>625</v>
      </c>
      <c r="E678" s="30" t="s">
        <v>617</v>
      </c>
      <c r="F678" s="30" t="s">
        <v>3641</v>
      </c>
      <c r="G678">
        <f ca="1">+IF(BD678="OKOK",OFFSET(b!$F$3,C678,$G$52),NA())</f>
        <v>13</v>
      </c>
      <c r="AA678">
        <f t="shared" si="79"/>
        <v>625</v>
      </c>
      <c r="AB678" s="30" t="s">
        <v>617</v>
      </c>
      <c r="AC678" s="30" t="s">
        <v>3641</v>
      </c>
      <c r="AD678">
        <f ca="1">+IF(BD678="OKOK",OFFSET(b!$F$3,AA678,$AD$52),NA())</f>
        <v>596155</v>
      </c>
      <c r="AX678" t="s">
        <v>19</v>
      </c>
      <c r="AY678" t="s">
        <v>617</v>
      </c>
      <c r="AZ678" t="s">
        <v>3641</v>
      </c>
      <c r="BA678">
        <v>18026</v>
      </c>
      <c r="BB678" s="93" t="str">
        <f t="shared" si="75"/>
        <v>OK</v>
      </c>
      <c r="BC678" t="str">
        <f t="shared" si="76"/>
        <v>OK</v>
      </c>
      <c r="BD678" t="str">
        <f t="shared" si="77"/>
        <v>OKOK</v>
      </c>
      <c r="BH678">
        <f t="shared" si="80"/>
        <v>625</v>
      </c>
      <c r="BJ678" s="30" t="s">
        <v>617</v>
      </c>
      <c r="BK678" s="30" t="s">
        <v>3641</v>
      </c>
      <c r="BL678">
        <f ca="1">+OFFSET(b!$F$3,BH678,$BL$52)</f>
        <v>13</v>
      </c>
      <c r="BQ678">
        <f t="shared" si="81"/>
        <v>625</v>
      </c>
      <c r="BR678" s="30" t="s">
        <v>617</v>
      </c>
      <c r="BS678" s="30" t="s">
        <v>3641</v>
      </c>
      <c r="BT678">
        <f ca="1">+OFFSET(b!$F$3,BQ678,$BT$52)</f>
        <v>596155</v>
      </c>
    </row>
    <row r="679" spans="3:72">
      <c r="C679">
        <f t="shared" si="78"/>
        <v>626</v>
      </c>
      <c r="E679" s="30" t="s">
        <v>602</v>
      </c>
      <c r="F679" s="30" t="s">
        <v>4209</v>
      </c>
      <c r="G679">
        <f ca="1">+IF(BD679="OKOK",OFFSET(b!$F$3,C679,$G$52),NA())</f>
        <v>17</v>
      </c>
      <c r="AA679">
        <f t="shared" si="79"/>
        <v>626</v>
      </c>
      <c r="AB679" s="30" t="s">
        <v>602</v>
      </c>
      <c r="AC679" s="30" t="s">
        <v>4209</v>
      </c>
      <c r="AD679">
        <f ca="1">+IF(BD679="OKOK",OFFSET(b!$F$3,AA679,$AD$52),NA())</f>
        <v>804781</v>
      </c>
      <c r="AX679" t="s">
        <v>19</v>
      </c>
      <c r="AY679" t="s">
        <v>602</v>
      </c>
      <c r="AZ679" t="s">
        <v>4209</v>
      </c>
      <c r="BA679">
        <v>48287</v>
      </c>
      <c r="BB679" s="93" t="str">
        <f t="shared" si="75"/>
        <v>OK</v>
      </c>
      <c r="BC679" t="str">
        <f t="shared" si="76"/>
        <v>OK</v>
      </c>
      <c r="BD679" t="str">
        <f t="shared" si="77"/>
        <v>OKOK</v>
      </c>
      <c r="BH679">
        <f t="shared" si="80"/>
        <v>626</v>
      </c>
      <c r="BJ679" s="30" t="s">
        <v>602</v>
      </c>
      <c r="BK679" s="30" t="s">
        <v>4209</v>
      </c>
      <c r="BL679">
        <f ca="1">+OFFSET(b!$F$3,BH679,$BL$52)</f>
        <v>17</v>
      </c>
      <c r="BQ679">
        <f t="shared" si="81"/>
        <v>626</v>
      </c>
      <c r="BR679" s="30" t="s">
        <v>602</v>
      </c>
      <c r="BS679" s="30" t="s">
        <v>4209</v>
      </c>
      <c r="BT679">
        <f ca="1">+OFFSET(b!$F$3,BQ679,$BT$52)</f>
        <v>804781</v>
      </c>
    </row>
    <row r="680" spans="3:72">
      <c r="C680">
        <f t="shared" si="78"/>
        <v>627</v>
      </c>
      <c r="E680" s="30" t="s">
        <v>639</v>
      </c>
      <c r="F680" s="30" t="s">
        <v>4210</v>
      </c>
      <c r="G680">
        <f ca="1">+IF(BD680="OKOK",OFFSET(b!$F$3,C680,$G$52),NA())</f>
        <v>3</v>
      </c>
      <c r="AA680">
        <f t="shared" si="79"/>
        <v>627</v>
      </c>
      <c r="AB680" s="30" t="s">
        <v>639</v>
      </c>
      <c r="AC680" s="30" t="s">
        <v>4210</v>
      </c>
      <c r="AD680">
        <f ca="1">+IF(BD680="OKOK",OFFSET(b!$F$3,AA680,$AD$52),NA())</f>
        <v>186408</v>
      </c>
      <c r="AX680" t="s">
        <v>19</v>
      </c>
      <c r="AY680" t="s">
        <v>639</v>
      </c>
      <c r="AZ680" t="s">
        <v>4210</v>
      </c>
      <c r="BA680">
        <v>10481</v>
      </c>
      <c r="BB680" s="93" t="str">
        <f t="shared" si="75"/>
        <v>OK</v>
      </c>
      <c r="BC680" t="str">
        <f t="shared" si="76"/>
        <v>OK</v>
      </c>
      <c r="BD680" t="str">
        <f t="shared" si="77"/>
        <v>OKOK</v>
      </c>
      <c r="BH680">
        <f t="shared" si="80"/>
        <v>627</v>
      </c>
      <c r="BJ680" s="30" t="s">
        <v>639</v>
      </c>
      <c r="BK680" s="30" t="s">
        <v>4210</v>
      </c>
      <c r="BL680">
        <f ca="1">+OFFSET(b!$F$3,BH680,$BL$52)</f>
        <v>3</v>
      </c>
      <c r="BQ680">
        <f t="shared" si="81"/>
        <v>627</v>
      </c>
      <c r="BR680" s="30" t="s">
        <v>639</v>
      </c>
      <c r="BS680" s="30" t="s">
        <v>4210</v>
      </c>
      <c r="BT680">
        <f ca="1">+OFFSET(b!$F$3,BQ680,$BT$52)</f>
        <v>186408</v>
      </c>
    </row>
    <row r="681" spans="3:72">
      <c r="C681">
        <f t="shared" si="78"/>
        <v>628</v>
      </c>
      <c r="E681" s="30" t="s">
        <v>621</v>
      </c>
      <c r="F681" s="30" t="s">
        <v>4211</v>
      </c>
      <c r="G681">
        <f ca="1">+IF(BD681="OKOK",OFFSET(b!$F$3,C681,$G$52),NA())</f>
        <v>7</v>
      </c>
      <c r="AA681">
        <f t="shared" si="79"/>
        <v>628</v>
      </c>
      <c r="AB681" s="30" t="s">
        <v>621</v>
      </c>
      <c r="AC681" s="30" t="s">
        <v>4211</v>
      </c>
      <c r="AD681">
        <f ca="1">+IF(BD681="OKOK",OFFSET(b!$F$3,AA681,$AD$52),NA())</f>
        <v>208298</v>
      </c>
      <c r="AX681" t="s">
        <v>19</v>
      </c>
      <c r="AY681" t="s">
        <v>621</v>
      </c>
      <c r="AZ681" t="s">
        <v>4211</v>
      </c>
      <c r="BA681">
        <v>19338</v>
      </c>
      <c r="BB681" s="93" t="str">
        <f t="shared" si="75"/>
        <v>OK</v>
      </c>
      <c r="BC681" t="str">
        <f t="shared" si="76"/>
        <v>OK</v>
      </c>
      <c r="BD681" t="str">
        <f t="shared" si="77"/>
        <v>OKOK</v>
      </c>
      <c r="BH681">
        <f t="shared" si="80"/>
        <v>628</v>
      </c>
      <c r="BJ681" s="30" t="s">
        <v>621</v>
      </c>
      <c r="BK681" s="30" t="s">
        <v>4211</v>
      </c>
      <c r="BL681">
        <f ca="1">+OFFSET(b!$F$3,BH681,$BL$52)</f>
        <v>7</v>
      </c>
      <c r="BQ681">
        <f t="shared" si="81"/>
        <v>628</v>
      </c>
      <c r="BR681" s="30" t="s">
        <v>621</v>
      </c>
      <c r="BS681" s="30" t="s">
        <v>4211</v>
      </c>
      <c r="BT681">
        <f ca="1">+OFFSET(b!$F$3,BQ681,$BT$52)</f>
        <v>208298</v>
      </c>
    </row>
    <row r="682" spans="3:72">
      <c r="C682">
        <f t="shared" si="78"/>
        <v>629</v>
      </c>
      <c r="E682" s="30" t="s">
        <v>3062</v>
      </c>
      <c r="F682" s="30" t="s">
        <v>4212</v>
      </c>
      <c r="G682">
        <f ca="1">+IF(BD682="OKOK",OFFSET(b!$F$3,C682,$G$52),NA())</f>
        <v>4</v>
      </c>
      <c r="AA682">
        <f t="shared" si="79"/>
        <v>629</v>
      </c>
      <c r="AB682" s="30" t="s">
        <v>3062</v>
      </c>
      <c r="AC682" s="30" t="s">
        <v>4212</v>
      </c>
      <c r="AD682">
        <f ca="1">+IF(BD682="OKOK",OFFSET(b!$F$3,AA682,$AD$52),NA())</f>
        <v>0</v>
      </c>
      <c r="AX682" t="s">
        <v>19</v>
      </c>
      <c r="AY682" t="s">
        <v>3062</v>
      </c>
      <c r="AZ682" t="s">
        <v>4212</v>
      </c>
      <c r="BA682">
        <v>15661</v>
      </c>
      <c r="BB682" s="93" t="str">
        <f t="shared" si="75"/>
        <v>OK</v>
      </c>
      <c r="BC682" t="str">
        <f t="shared" si="76"/>
        <v>OK</v>
      </c>
      <c r="BD682" t="str">
        <f t="shared" si="77"/>
        <v>OKOK</v>
      </c>
      <c r="BH682">
        <f t="shared" si="80"/>
        <v>629</v>
      </c>
      <c r="BJ682" s="30" t="s">
        <v>3062</v>
      </c>
      <c r="BK682" s="30" t="s">
        <v>4212</v>
      </c>
      <c r="BL682">
        <f ca="1">+OFFSET(b!$F$3,BH682,$BL$52)</f>
        <v>4</v>
      </c>
      <c r="BQ682">
        <f t="shared" si="81"/>
        <v>629</v>
      </c>
      <c r="BR682" s="30" t="s">
        <v>3062</v>
      </c>
      <c r="BS682" s="30" t="s">
        <v>4212</v>
      </c>
      <c r="BT682">
        <f ca="1">+OFFSET(b!$F$3,BQ682,$BT$52)</f>
        <v>0</v>
      </c>
    </row>
    <row r="683" spans="3:72">
      <c r="C683">
        <f t="shared" si="78"/>
        <v>630</v>
      </c>
      <c r="E683" s="30" t="s">
        <v>635</v>
      </c>
      <c r="F683" s="30" t="s">
        <v>4213</v>
      </c>
      <c r="G683">
        <f ca="1">+IF(BD683="OKOK",OFFSET(b!$F$3,C683,$G$52),NA())</f>
        <v>1</v>
      </c>
      <c r="AA683">
        <f t="shared" si="79"/>
        <v>630</v>
      </c>
      <c r="AB683" s="30" t="s">
        <v>635</v>
      </c>
      <c r="AC683" s="30" t="s">
        <v>4213</v>
      </c>
      <c r="AD683">
        <f ca="1">+IF(BD683="OKOK",OFFSET(b!$F$3,AA683,$AD$52),NA())</f>
        <v>147757</v>
      </c>
      <c r="AX683" t="s">
        <v>19</v>
      </c>
      <c r="AY683" t="s">
        <v>635</v>
      </c>
      <c r="AZ683" t="s">
        <v>4213</v>
      </c>
      <c r="BA683">
        <v>4942</v>
      </c>
      <c r="BB683" s="93" t="str">
        <f t="shared" si="75"/>
        <v>OK</v>
      </c>
      <c r="BC683" t="str">
        <f t="shared" si="76"/>
        <v>OK</v>
      </c>
      <c r="BD683" t="str">
        <f t="shared" si="77"/>
        <v>OKOK</v>
      </c>
      <c r="BH683">
        <f t="shared" si="80"/>
        <v>630</v>
      </c>
      <c r="BJ683" s="30" t="s">
        <v>635</v>
      </c>
      <c r="BK683" s="30" t="s">
        <v>4213</v>
      </c>
      <c r="BL683">
        <f ca="1">+OFFSET(b!$F$3,BH683,$BL$52)</f>
        <v>1</v>
      </c>
      <c r="BQ683">
        <f t="shared" si="81"/>
        <v>630</v>
      </c>
      <c r="BR683" s="30" t="s">
        <v>635</v>
      </c>
      <c r="BS683" s="30" t="s">
        <v>4213</v>
      </c>
      <c r="BT683">
        <f ca="1">+OFFSET(b!$F$3,BQ683,$BT$52)</f>
        <v>147757</v>
      </c>
    </row>
    <row r="684" spans="3:72">
      <c r="C684">
        <f t="shared" si="78"/>
        <v>631</v>
      </c>
      <c r="E684" s="30" t="s">
        <v>641</v>
      </c>
      <c r="F684" s="30" t="s">
        <v>4214</v>
      </c>
      <c r="G684">
        <f ca="1">+IF(BD684="OKOK",OFFSET(b!$F$3,C684,$G$52),NA())</f>
        <v>5</v>
      </c>
      <c r="AA684">
        <f t="shared" si="79"/>
        <v>631</v>
      </c>
      <c r="AB684" s="30" t="s">
        <v>641</v>
      </c>
      <c r="AC684" s="30" t="s">
        <v>4214</v>
      </c>
      <c r="AD684">
        <f ca="1">+IF(BD684="OKOK",OFFSET(b!$F$3,AA684,$AD$52),NA())</f>
        <v>290382</v>
      </c>
      <c r="AX684" t="s">
        <v>19</v>
      </c>
      <c r="AY684" t="s">
        <v>641</v>
      </c>
      <c r="AZ684" t="s">
        <v>4214</v>
      </c>
      <c r="BA684">
        <v>10211</v>
      </c>
      <c r="BB684" s="93" t="str">
        <f t="shared" si="75"/>
        <v>OK</v>
      </c>
      <c r="BC684" t="str">
        <f t="shared" si="76"/>
        <v>OK</v>
      </c>
      <c r="BD684" t="str">
        <f t="shared" si="77"/>
        <v>OKOK</v>
      </c>
      <c r="BH684">
        <f t="shared" si="80"/>
        <v>631</v>
      </c>
      <c r="BJ684" s="30" t="s">
        <v>641</v>
      </c>
      <c r="BK684" s="30" t="s">
        <v>4214</v>
      </c>
      <c r="BL684">
        <f ca="1">+OFFSET(b!$F$3,BH684,$BL$52)</f>
        <v>5</v>
      </c>
      <c r="BQ684">
        <f t="shared" si="81"/>
        <v>631</v>
      </c>
      <c r="BR684" s="30" t="s">
        <v>641</v>
      </c>
      <c r="BS684" s="30" t="s">
        <v>4214</v>
      </c>
      <c r="BT684">
        <f ca="1">+OFFSET(b!$F$3,BQ684,$BT$52)</f>
        <v>290382</v>
      </c>
    </row>
    <row r="685" spans="3:72">
      <c r="C685">
        <f t="shared" si="78"/>
        <v>632</v>
      </c>
      <c r="E685" s="30" t="s">
        <v>160</v>
      </c>
      <c r="F685" s="30" t="s">
        <v>4215</v>
      </c>
      <c r="G685">
        <f ca="1">+IF(BD685="OKOK",OFFSET(b!$F$3,C685,$G$52),NA())</f>
        <v>3</v>
      </c>
      <c r="AA685">
        <f t="shared" si="79"/>
        <v>632</v>
      </c>
      <c r="AB685" s="30" t="s">
        <v>160</v>
      </c>
      <c r="AC685" s="30" t="s">
        <v>4215</v>
      </c>
      <c r="AD685">
        <f ca="1">+IF(BD685="OKOK",OFFSET(b!$F$3,AA685,$AD$52),NA())</f>
        <v>201134</v>
      </c>
      <c r="AX685" t="s">
        <v>19</v>
      </c>
      <c r="AY685" t="s">
        <v>160</v>
      </c>
      <c r="AZ685" t="s">
        <v>4215</v>
      </c>
      <c r="BA685">
        <v>9310</v>
      </c>
      <c r="BB685" s="93" t="str">
        <f t="shared" si="75"/>
        <v>OK</v>
      </c>
      <c r="BC685" t="str">
        <f t="shared" si="76"/>
        <v>OK</v>
      </c>
      <c r="BD685" t="str">
        <f t="shared" si="77"/>
        <v>OKOK</v>
      </c>
      <c r="BH685">
        <f t="shared" si="80"/>
        <v>632</v>
      </c>
      <c r="BJ685" s="30" t="s">
        <v>160</v>
      </c>
      <c r="BK685" s="30" t="s">
        <v>4215</v>
      </c>
      <c r="BL685">
        <f ca="1">+OFFSET(b!$F$3,BH685,$BL$52)</f>
        <v>3</v>
      </c>
      <c r="BQ685">
        <f t="shared" si="81"/>
        <v>632</v>
      </c>
      <c r="BR685" s="30" t="s">
        <v>160</v>
      </c>
      <c r="BS685" s="30" t="s">
        <v>4215</v>
      </c>
      <c r="BT685">
        <f ca="1">+OFFSET(b!$F$3,BQ685,$BT$52)</f>
        <v>201134</v>
      </c>
    </row>
    <row r="686" spans="3:72">
      <c r="C686">
        <f t="shared" si="78"/>
        <v>633</v>
      </c>
      <c r="E686" s="30" t="s">
        <v>643</v>
      </c>
      <c r="F686" s="30" t="s">
        <v>4216</v>
      </c>
      <c r="G686">
        <f ca="1">+IF(BD686="OKOK",OFFSET(b!$F$3,C686,$G$52),NA())</f>
        <v>2</v>
      </c>
      <c r="AA686">
        <f t="shared" si="79"/>
        <v>633</v>
      </c>
      <c r="AB686" s="30" t="s">
        <v>643</v>
      </c>
      <c r="AC686" s="30" t="s">
        <v>4216</v>
      </c>
      <c r="AD686">
        <f ca="1">+IF(BD686="OKOK",OFFSET(b!$F$3,AA686,$AD$52),NA())</f>
        <v>81079</v>
      </c>
      <c r="AX686" t="s">
        <v>19</v>
      </c>
      <c r="AY686" t="s">
        <v>643</v>
      </c>
      <c r="AZ686" t="s">
        <v>4216</v>
      </c>
      <c r="BA686">
        <v>2826</v>
      </c>
      <c r="BB686" s="93" t="str">
        <f t="shared" si="75"/>
        <v>OK</v>
      </c>
      <c r="BC686" t="str">
        <f t="shared" si="76"/>
        <v>OK</v>
      </c>
      <c r="BD686" t="str">
        <f t="shared" si="77"/>
        <v>OKOK</v>
      </c>
      <c r="BH686">
        <f t="shared" si="80"/>
        <v>633</v>
      </c>
      <c r="BJ686" s="30" t="s">
        <v>643</v>
      </c>
      <c r="BK686" s="30" t="s">
        <v>4216</v>
      </c>
      <c r="BL686">
        <f ca="1">+OFFSET(b!$F$3,BH686,$BL$52)</f>
        <v>2</v>
      </c>
      <c r="BQ686">
        <f t="shared" si="81"/>
        <v>633</v>
      </c>
      <c r="BR686" s="30" t="s">
        <v>643</v>
      </c>
      <c r="BS686" s="30" t="s">
        <v>4216</v>
      </c>
      <c r="BT686">
        <f ca="1">+OFFSET(b!$F$3,BQ686,$BT$52)</f>
        <v>81079</v>
      </c>
    </row>
    <row r="687" spans="3:72">
      <c r="C687">
        <f t="shared" si="78"/>
        <v>634</v>
      </c>
      <c r="E687" s="30" t="s">
        <v>624</v>
      </c>
      <c r="F687" s="30" t="s">
        <v>3633</v>
      </c>
      <c r="G687">
        <f ca="1">+IF(BD687="OKOK",OFFSET(b!$F$3,C687,$G$52),NA())</f>
        <v>6</v>
      </c>
      <c r="AA687">
        <f t="shared" si="79"/>
        <v>634</v>
      </c>
      <c r="AB687" s="30" t="s">
        <v>624</v>
      </c>
      <c r="AC687" s="30" t="s">
        <v>3633</v>
      </c>
      <c r="AD687">
        <f ca="1">+IF(BD687="OKOK",OFFSET(b!$F$3,AA687,$AD$52),NA())</f>
        <v>318174</v>
      </c>
      <c r="AX687" t="s">
        <v>19</v>
      </c>
      <c r="AY687" t="s">
        <v>624</v>
      </c>
      <c r="AZ687" t="s">
        <v>3633</v>
      </c>
      <c r="BA687">
        <v>17915</v>
      </c>
      <c r="BB687" s="93" t="str">
        <f t="shared" si="75"/>
        <v>OK</v>
      </c>
      <c r="BC687" t="str">
        <f t="shared" si="76"/>
        <v>OK</v>
      </c>
      <c r="BD687" t="str">
        <f t="shared" si="77"/>
        <v>OKOK</v>
      </c>
      <c r="BH687">
        <f t="shared" si="80"/>
        <v>634</v>
      </c>
      <c r="BJ687" s="30" t="s">
        <v>624</v>
      </c>
      <c r="BK687" s="30" t="s">
        <v>3633</v>
      </c>
      <c r="BL687">
        <f ca="1">+OFFSET(b!$F$3,BH687,$BL$52)</f>
        <v>6</v>
      </c>
      <c r="BQ687">
        <f t="shared" si="81"/>
        <v>634</v>
      </c>
      <c r="BR687" s="30" t="s">
        <v>624</v>
      </c>
      <c r="BS687" s="30" t="s">
        <v>3633</v>
      </c>
      <c r="BT687">
        <f ca="1">+OFFSET(b!$F$3,BQ687,$BT$52)</f>
        <v>318174</v>
      </c>
    </row>
    <row r="688" spans="3:72">
      <c r="C688">
        <f t="shared" si="78"/>
        <v>635</v>
      </c>
      <c r="E688" s="30" t="s">
        <v>613</v>
      </c>
      <c r="F688" s="30" t="s">
        <v>4217</v>
      </c>
      <c r="G688">
        <f ca="1">+IF(BD688="OKOK",OFFSET(b!$F$3,C688,$G$52),NA())</f>
        <v>3</v>
      </c>
      <c r="AA688">
        <f t="shared" si="79"/>
        <v>635</v>
      </c>
      <c r="AB688" s="30" t="s">
        <v>613</v>
      </c>
      <c r="AC688" s="30" t="s">
        <v>4217</v>
      </c>
      <c r="AD688">
        <f ca="1">+IF(BD688="OKOK",OFFSET(b!$F$3,AA688,$AD$52),NA())</f>
        <v>116780</v>
      </c>
      <c r="AX688" t="s">
        <v>19</v>
      </c>
      <c r="AY688" t="s">
        <v>613</v>
      </c>
      <c r="AZ688" t="s">
        <v>4217</v>
      </c>
      <c r="BA688">
        <v>6700</v>
      </c>
      <c r="BB688" s="93" t="str">
        <f t="shared" si="75"/>
        <v>OK</v>
      </c>
      <c r="BC688" t="str">
        <f t="shared" si="76"/>
        <v>OK</v>
      </c>
      <c r="BD688" t="str">
        <f t="shared" si="77"/>
        <v>OKOK</v>
      </c>
      <c r="BH688">
        <f t="shared" si="80"/>
        <v>635</v>
      </c>
      <c r="BJ688" s="30" t="s">
        <v>613</v>
      </c>
      <c r="BK688" s="30" t="s">
        <v>4217</v>
      </c>
      <c r="BL688">
        <f ca="1">+OFFSET(b!$F$3,BH688,$BL$52)</f>
        <v>3</v>
      </c>
      <c r="BQ688">
        <f t="shared" si="81"/>
        <v>635</v>
      </c>
      <c r="BR688" s="30" t="s">
        <v>613</v>
      </c>
      <c r="BS688" s="30" t="s">
        <v>4217</v>
      </c>
      <c r="BT688">
        <f ca="1">+OFFSET(b!$F$3,BQ688,$BT$52)</f>
        <v>116780</v>
      </c>
    </row>
    <row r="689" spans="3:72">
      <c r="C689">
        <f t="shared" si="78"/>
        <v>636</v>
      </c>
      <c r="E689" s="30" t="s">
        <v>610</v>
      </c>
      <c r="F689" s="30" t="s">
        <v>4218</v>
      </c>
      <c r="G689">
        <f ca="1">+IF(BD689="OKOK",OFFSET(b!$F$3,C689,$G$52),NA())</f>
        <v>6</v>
      </c>
      <c r="AA689">
        <f t="shared" si="79"/>
        <v>636</v>
      </c>
      <c r="AB689" s="30" t="s">
        <v>610</v>
      </c>
      <c r="AC689" s="30" t="s">
        <v>4218</v>
      </c>
      <c r="AD689">
        <f ca="1">+IF(BD689="OKOK",OFFSET(b!$F$3,AA689,$AD$52),NA())</f>
        <v>458213</v>
      </c>
      <c r="AX689" t="s">
        <v>19</v>
      </c>
      <c r="AY689" t="s">
        <v>610</v>
      </c>
      <c r="AZ689" t="s">
        <v>4218</v>
      </c>
      <c r="BA689">
        <v>19264</v>
      </c>
      <c r="BB689" s="93" t="str">
        <f t="shared" si="75"/>
        <v>OK</v>
      </c>
      <c r="BC689" t="str">
        <f t="shared" si="76"/>
        <v>OK</v>
      </c>
      <c r="BD689" t="str">
        <f t="shared" si="77"/>
        <v>OKOK</v>
      </c>
      <c r="BH689">
        <f t="shared" si="80"/>
        <v>636</v>
      </c>
      <c r="BJ689" s="30" t="s">
        <v>610</v>
      </c>
      <c r="BK689" s="30" t="s">
        <v>4218</v>
      </c>
      <c r="BL689">
        <f ca="1">+OFFSET(b!$F$3,BH689,$BL$52)</f>
        <v>6</v>
      </c>
      <c r="BQ689">
        <f t="shared" si="81"/>
        <v>636</v>
      </c>
      <c r="BR689" s="30" t="s">
        <v>610</v>
      </c>
      <c r="BS689" s="30" t="s">
        <v>4218</v>
      </c>
      <c r="BT689">
        <f ca="1">+OFFSET(b!$F$3,BQ689,$BT$52)</f>
        <v>458213</v>
      </c>
    </row>
    <row r="690" spans="3:72">
      <c r="C690">
        <f t="shared" si="78"/>
        <v>637</v>
      </c>
      <c r="E690" s="30" t="s">
        <v>3063</v>
      </c>
      <c r="F690" s="30" t="s">
        <v>3632</v>
      </c>
      <c r="G690">
        <f ca="1">+IF(BD690="OKOK",OFFSET(b!$F$3,C690,$G$52),NA())</f>
        <v>6</v>
      </c>
      <c r="AA690">
        <f t="shared" si="79"/>
        <v>637</v>
      </c>
      <c r="AB690" s="30" t="s">
        <v>3063</v>
      </c>
      <c r="AC690" s="30" t="s">
        <v>3632</v>
      </c>
      <c r="AD690">
        <f ca="1">+IF(BD690="OKOK",OFFSET(b!$F$3,AA690,$AD$52),NA())</f>
        <v>651398</v>
      </c>
      <c r="AX690" t="s">
        <v>19</v>
      </c>
      <c r="AY690" t="s">
        <v>3063</v>
      </c>
      <c r="AZ690" t="s">
        <v>3632</v>
      </c>
      <c r="BA690">
        <v>31933</v>
      </c>
      <c r="BB690" s="93" t="str">
        <f t="shared" si="75"/>
        <v>OK</v>
      </c>
      <c r="BC690" t="str">
        <f t="shared" si="76"/>
        <v>OK</v>
      </c>
      <c r="BD690" t="str">
        <f t="shared" si="77"/>
        <v>OKOK</v>
      </c>
      <c r="BH690">
        <f t="shared" si="80"/>
        <v>637</v>
      </c>
      <c r="BJ690" s="30" t="s">
        <v>3063</v>
      </c>
      <c r="BK690" s="30" t="s">
        <v>3632</v>
      </c>
      <c r="BL690">
        <f ca="1">+OFFSET(b!$F$3,BH690,$BL$52)</f>
        <v>6</v>
      </c>
      <c r="BQ690">
        <f t="shared" si="81"/>
        <v>637</v>
      </c>
      <c r="BR690" s="30" t="s">
        <v>3063</v>
      </c>
      <c r="BS690" s="30" t="s">
        <v>3632</v>
      </c>
      <c r="BT690">
        <f ca="1">+OFFSET(b!$F$3,BQ690,$BT$52)</f>
        <v>651398</v>
      </c>
    </row>
    <row r="691" spans="3:72">
      <c r="C691">
        <f t="shared" si="78"/>
        <v>638</v>
      </c>
      <c r="E691" s="30" t="s">
        <v>636</v>
      </c>
      <c r="F691" s="30" t="s">
        <v>4219</v>
      </c>
      <c r="G691">
        <f ca="1">+IF(BD691="OKOK",OFFSET(b!$F$3,C691,$G$52),NA())</f>
        <v>2</v>
      </c>
      <c r="AA691">
        <f t="shared" si="79"/>
        <v>638</v>
      </c>
      <c r="AB691" s="30" t="s">
        <v>636</v>
      </c>
      <c r="AC691" s="30" t="s">
        <v>4219</v>
      </c>
      <c r="AD691">
        <f ca="1">+IF(BD691="OKOK",OFFSET(b!$F$3,AA691,$AD$52),NA())</f>
        <v>186847</v>
      </c>
      <c r="AX691" t="s">
        <v>19</v>
      </c>
      <c r="AY691" t="s">
        <v>636</v>
      </c>
      <c r="AZ691" t="s">
        <v>4219</v>
      </c>
      <c r="BA691">
        <v>8151</v>
      </c>
      <c r="BB691" s="93" t="str">
        <f t="shared" si="75"/>
        <v>OK</v>
      </c>
      <c r="BC691" t="str">
        <f t="shared" si="76"/>
        <v>OK</v>
      </c>
      <c r="BD691" t="str">
        <f t="shared" si="77"/>
        <v>OKOK</v>
      </c>
      <c r="BH691">
        <f t="shared" si="80"/>
        <v>638</v>
      </c>
      <c r="BJ691" s="30" t="s">
        <v>636</v>
      </c>
      <c r="BK691" s="30" t="s">
        <v>4219</v>
      </c>
      <c r="BL691">
        <f ca="1">+OFFSET(b!$F$3,BH691,$BL$52)</f>
        <v>2</v>
      </c>
      <c r="BQ691">
        <f t="shared" si="81"/>
        <v>638</v>
      </c>
      <c r="BR691" s="30" t="s">
        <v>636</v>
      </c>
      <c r="BS691" s="30" t="s">
        <v>4219</v>
      </c>
      <c r="BT691">
        <f ca="1">+OFFSET(b!$F$3,BQ691,$BT$52)</f>
        <v>186847</v>
      </c>
    </row>
    <row r="692" spans="3:72">
      <c r="C692">
        <f t="shared" si="78"/>
        <v>639</v>
      </c>
      <c r="E692" s="30" t="s">
        <v>607</v>
      </c>
      <c r="F692" s="30" t="s">
        <v>3631</v>
      </c>
      <c r="G692">
        <f ca="1">+IF(BD692="OKOK",OFFSET(b!$F$3,C692,$G$52),NA())</f>
        <v>20</v>
      </c>
      <c r="AA692">
        <f t="shared" si="79"/>
        <v>639</v>
      </c>
      <c r="AB692" s="30" t="s">
        <v>607</v>
      </c>
      <c r="AC692" s="30" t="s">
        <v>3631</v>
      </c>
      <c r="AD692">
        <f ca="1">+IF(BD692="OKOK",OFFSET(b!$F$3,AA692,$AD$52),NA())</f>
        <v>1364987</v>
      </c>
      <c r="AX692" t="s">
        <v>19</v>
      </c>
      <c r="AY692" t="s">
        <v>607</v>
      </c>
      <c r="AZ692" t="s">
        <v>3631</v>
      </c>
      <c r="BA692">
        <v>63552</v>
      </c>
      <c r="BB692" s="93" t="str">
        <f t="shared" si="75"/>
        <v>OK</v>
      </c>
      <c r="BC692" t="str">
        <f t="shared" si="76"/>
        <v>OK</v>
      </c>
      <c r="BD692" t="str">
        <f t="shared" si="77"/>
        <v>OKOK</v>
      </c>
      <c r="BH692">
        <f t="shared" si="80"/>
        <v>639</v>
      </c>
      <c r="BJ692" s="30" t="s">
        <v>607</v>
      </c>
      <c r="BK692" s="30" t="s">
        <v>3631</v>
      </c>
      <c r="BL692">
        <f ca="1">+OFFSET(b!$F$3,BH692,$BL$52)</f>
        <v>20</v>
      </c>
      <c r="BQ692">
        <f t="shared" si="81"/>
        <v>639</v>
      </c>
      <c r="BR692" s="30" t="s">
        <v>607</v>
      </c>
      <c r="BS692" s="30" t="s">
        <v>3631</v>
      </c>
      <c r="BT692">
        <f ca="1">+OFFSET(b!$F$3,BQ692,$BT$52)</f>
        <v>1364987</v>
      </c>
    </row>
    <row r="693" spans="3:72">
      <c r="C693">
        <f t="shared" si="78"/>
        <v>640</v>
      </c>
      <c r="E693" s="30" t="s">
        <v>645</v>
      </c>
      <c r="F693" s="30" t="s">
        <v>3405</v>
      </c>
      <c r="G693">
        <f ca="1">+IF(BD693="OKOK",OFFSET(b!$F$3,C693,$G$52),NA())</f>
        <v>59</v>
      </c>
      <c r="AA693">
        <f t="shared" si="79"/>
        <v>640</v>
      </c>
      <c r="AB693" s="30" t="s">
        <v>645</v>
      </c>
      <c r="AC693" s="30" t="s">
        <v>3405</v>
      </c>
      <c r="AD693">
        <f ca="1">+IF(BD693="OKOK",OFFSET(b!$F$3,AA693,$AD$52),NA())</f>
        <v>2653244</v>
      </c>
      <c r="AX693" t="s">
        <v>19</v>
      </c>
      <c r="AY693" t="s">
        <v>645</v>
      </c>
      <c r="AZ693" t="s">
        <v>3405</v>
      </c>
      <c r="BA693">
        <v>116485</v>
      </c>
      <c r="BB693" s="93" t="str">
        <f t="shared" si="75"/>
        <v>OK</v>
      </c>
      <c r="BC693" t="str">
        <f t="shared" si="76"/>
        <v>OK</v>
      </c>
      <c r="BD693" t="str">
        <f t="shared" si="77"/>
        <v>OKOK</v>
      </c>
      <c r="BH693">
        <f t="shared" si="80"/>
        <v>640</v>
      </c>
      <c r="BJ693" s="30" t="s">
        <v>645</v>
      </c>
      <c r="BK693" s="30" t="s">
        <v>3405</v>
      </c>
      <c r="BL693">
        <f ca="1">+OFFSET(b!$F$3,BH693,$BL$52)</f>
        <v>59</v>
      </c>
      <c r="BQ693">
        <f t="shared" si="81"/>
        <v>640</v>
      </c>
      <c r="BR693" s="30" t="s">
        <v>645</v>
      </c>
      <c r="BS693" s="30" t="s">
        <v>3405</v>
      </c>
      <c r="BT693">
        <f ca="1">+OFFSET(b!$F$3,BQ693,$BT$52)</f>
        <v>2653244</v>
      </c>
    </row>
    <row r="694" spans="3:72">
      <c r="C694">
        <f t="shared" si="78"/>
        <v>641</v>
      </c>
      <c r="E694" s="30" t="s">
        <v>642</v>
      </c>
      <c r="F694" s="30" t="s">
        <v>4220</v>
      </c>
      <c r="G694">
        <f ca="1">+IF(BD694="OKOK",OFFSET(b!$F$3,C694,$G$52),NA())</f>
        <v>2</v>
      </c>
      <c r="AA694">
        <f t="shared" si="79"/>
        <v>641</v>
      </c>
      <c r="AB694" s="30" t="s">
        <v>642</v>
      </c>
      <c r="AC694" s="30" t="s">
        <v>4220</v>
      </c>
      <c r="AD694">
        <f ca="1">+IF(BD694="OKOK",OFFSET(b!$F$3,AA694,$AD$52),NA())</f>
        <v>85221</v>
      </c>
      <c r="AX694" t="s">
        <v>19</v>
      </c>
      <c r="AY694" t="s">
        <v>642</v>
      </c>
      <c r="AZ694" t="s">
        <v>4220</v>
      </c>
      <c r="BA694">
        <v>3998</v>
      </c>
      <c r="BB694" s="93" t="str">
        <f t="shared" si="75"/>
        <v>OK</v>
      </c>
      <c r="BC694" t="str">
        <f t="shared" si="76"/>
        <v>OK</v>
      </c>
      <c r="BD694" t="str">
        <f t="shared" si="77"/>
        <v>OKOK</v>
      </c>
      <c r="BH694">
        <f t="shared" si="80"/>
        <v>641</v>
      </c>
      <c r="BJ694" s="30" t="s">
        <v>642</v>
      </c>
      <c r="BK694" s="30" t="s">
        <v>4220</v>
      </c>
      <c r="BL694">
        <f ca="1">+OFFSET(b!$F$3,BH694,$BL$52)</f>
        <v>2</v>
      </c>
      <c r="BQ694">
        <f t="shared" si="81"/>
        <v>641</v>
      </c>
      <c r="BR694" s="30" t="s">
        <v>642</v>
      </c>
      <c r="BS694" s="30" t="s">
        <v>4220</v>
      </c>
      <c r="BT694">
        <f ca="1">+OFFSET(b!$F$3,BQ694,$BT$52)</f>
        <v>85221</v>
      </c>
    </row>
    <row r="695" spans="3:72">
      <c r="C695">
        <f t="shared" si="78"/>
        <v>642</v>
      </c>
      <c r="E695" s="30" t="s">
        <v>3064</v>
      </c>
      <c r="F695" s="30" t="s">
        <v>4221</v>
      </c>
      <c r="G695">
        <f ca="1">+IF(BD695="OKOK",OFFSET(b!$F$3,C695,$G$52),NA())</f>
        <v>4</v>
      </c>
      <c r="AA695">
        <f t="shared" si="79"/>
        <v>642</v>
      </c>
      <c r="AB695" s="30" t="s">
        <v>3064</v>
      </c>
      <c r="AC695" s="30" t="s">
        <v>4221</v>
      </c>
      <c r="AD695">
        <f ca="1">+IF(BD695="OKOK",OFFSET(b!$F$3,AA695,$AD$52),NA())</f>
        <v>0</v>
      </c>
      <c r="AX695" t="s">
        <v>19</v>
      </c>
      <c r="AY695" t="s">
        <v>3064</v>
      </c>
      <c r="AZ695" t="s">
        <v>4221</v>
      </c>
      <c r="BA695">
        <v>14836</v>
      </c>
      <c r="BB695" s="93" t="str">
        <f t="shared" si="75"/>
        <v>OK</v>
      </c>
      <c r="BC695" t="str">
        <f t="shared" si="76"/>
        <v>OK</v>
      </c>
      <c r="BD695" t="str">
        <f t="shared" si="77"/>
        <v>OKOK</v>
      </c>
      <c r="BH695">
        <f t="shared" si="80"/>
        <v>642</v>
      </c>
      <c r="BJ695" s="30" t="s">
        <v>3064</v>
      </c>
      <c r="BK695" s="30" t="s">
        <v>4221</v>
      </c>
      <c r="BL695">
        <f ca="1">+OFFSET(b!$F$3,BH695,$BL$52)</f>
        <v>4</v>
      </c>
      <c r="BQ695">
        <f t="shared" si="81"/>
        <v>642</v>
      </c>
      <c r="BR695" s="30" t="s">
        <v>3064</v>
      </c>
      <c r="BS695" s="30" t="s">
        <v>4221</v>
      </c>
      <c r="BT695">
        <f ca="1">+OFFSET(b!$F$3,BQ695,$BT$52)</f>
        <v>0</v>
      </c>
    </row>
    <row r="696" spans="3:72">
      <c r="C696">
        <f t="shared" si="78"/>
        <v>643</v>
      </c>
      <c r="E696" s="30" t="s">
        <v>616</v>
      </c>
      <c r="F696" s="30" t="s">
        <v>3639</v>
      </c>
      <c r="G696">
        <f ca="1">+IF(BD696="OKOK",OFFSET(b!$F$3,C696,$G$52),NA())</f>
        <v>3</v>
      </c>
      <c r="AA696">
        <f t="shared" si="79"/>
        <v>643</v>
      </c>
      <c r="AB696" s="30" t="s">
        <v>616</v>
      </c>
      <c r="AC696" s="30" t="s">
        <v>3639</v>
      </c>
      <c r="AD696">
        <f ca="1">+IF(BD696="OKOK",OFFSET(b!$F$3,AA696,$AD$52),NA())</f>
        <v>78108</v>
      </c>
      <c r="AX696" t="s">
        <v>19</v>
      </c>
      <c r="AY696" t="s">
        <v>616</v>
      </c>
      <c r="AZ696" t="s">
        <v>3639</v>
      </c>
      <c r="BA696">
        <v>3851</v>
      </c>
      <c r="BB696" s="93" t="str">
        <f t="shared" ref="BB696:BB759" si="82">+IF($H$4="人未満",IF(AND(BA696&gt;=$E$4,BA696&lt;$G$4),"OK","NG"),IF(BA696&gt;=$E$4,"OK","NG"))</f>
        <v>OK</v>
      </c>
      <c r="BC696" t="str">
        <f t="shared" ref="BC696:BC759" si="83">+IF($J$4="あり",IF($C$3=AX696,"OK","NG"),"OK")</f>
        <v>OK</v>
      </c>
      <c r="BD696" t="str">
        <f t="shared" ref="BD696:BD759" si="84">+BB696&amp;BC696</f>
        <v>OKOK</v>
      </c>
      <c r="BH696">
        <f t="shared" si="80"/>
        <v>643</v>
      </c>
      <c r="BJ696" s="30" t="s">
        <v>616</v>
      </c>
      <c r="BK696" s="30" t="s">
        <v>3639</v>
      </c>
      <c r="BL696">
        <f ca="1">+OFFSET(b!$F$3,BH696,$BL$52)</f>
        <v>3</v>
      </c>
      <c r="BQ696">
        <f t="shared" si="81"/>
        <v>643</v>
      </c>
      <c r="BR696" s="30" t="s">
        <v>616</v>
      </c>
      <c r="BS696" s="30" t="s">
        <v>3639</v>
      </c>
      <c r="BT696">
        <f ca="1">+OFFSET(b!$F$3,BQ696,$BT$52)</f>
        <v>78108</v>
      </c>
    </row>
    <row r="697" spans="3:72">
      <c r="C697">
        <f t="shared" ref="C697:C760" si="85">+C696+1</f>
        <v>644</v>
      </c>
      <c r="E697" s="30" t="s">
        <v>611</v>
      </c>
      <c r="F697" s="30" t="s">
        <v>4222</v>
      </c>
      <c r="G697">
        <f ca="1">+IF(BD697="OKOK",OFFSET(b!$F$3,C697,$G$52),NA())</f>
        <v>19</v>
      </c>
      <c r="AA697">
        <f t="shared" ref="AA697:AA760" si="86">+AA696+1</f>
        <v>644</v>
      </c>
      <c r="AB697" s="30" t="s">
        <v>611</v>
      </c>
      <c r="AC697" s="30" t="s">
        <v>4222</v>
      </c>
      <c r="AD697">
        <f ca="1">+IF(BD697="OKOK",OFFSET(b!$F$3,AA697,$AD$52),NA())</f>
        <v>1109517</v>
      </c>
      <c r="AX697" t="s">
        <v>19</v>
      </c>
      <c r="AY697" t="s">
        <v>611</v>
      </c>
      <c r="AZ697" t="s">
        <v>4222</v>
      </c>
      <c r="BA697">
        <v>53415</v>
      </c>
      <c r="BB697" s="93" t="str">
        <f t="shared" si="82"/>
        <v>OK</v>
      </c>
      <c r="BC697" t="str">
        <f t="shared" si="83"/>
        <v>OK</v>
      </c>
      <c r="BD697" t="str">
        <f t="shared" si="84"/>
        <v>OKOK</v>
      </c>
      <c r="BH697">
        <f t="shared" ref="BH697:BH760" si="87">+BH696+1</f>
        <v>644</v>
      </c>
      <c r="BJ697" s="30" t="s">
        <v>611</v>
      </c>
      <c r="BK697" s="30" t="s">
        <v>4222</v>
      </c>
      <c r="BL697">
        <f ca="1">+OFFSET(b!$F$3,BH697,$BL$52)</f>
        <v>19</v>
      </c>
      <c r="BQ697">
        <f t="shared" ref="BQ697:BQ760" si="88">+BQ696+1</f>
        <v>644</v>
      </c>
      <c r="BR697" s="30" t="s">
        <v>611</v>
      </c>
      <c r="BS697" s="30" t="s">
        <v>4222</v>
      </c>
      <c r="BT697">
        <f ca="1">+OFFSET(b!$F$3,BQ697,$BT$52)</f>
        <v>1109517</v>
      </c>
    </row>
    <row r="698" spans="3:72">
      <c r="C698">
        <f t="shared" si="85"/>
        <v>645</v>
      </c>
      <c r="E698" s="30" t="s">
        <v>612</v>
      </c>
      <c r="F698" s="30" t="s">
        <v>4223</v>
      </c>
      <c r="G698">
        <f ca="1">+IF(BD698="OKOK",OFFSET(b!$F$3,C698,$G$52),NA())</f>
        <v>23</v>
      </c>
      <c r="AA698">
        <f t="shared" si="86"/>
        <v>645</v>
      </c>
      <c r="AB698" s="30" t="s">
        <v>612</v>
      </c>
      <c r="AC698" s="30" t="s">
        <v>4223</v>
      </c>
      <c r="AD698">
        <f ca="1">+IF(BD698="OKOK",OFFSET(b!$F$3,AA698,$AD$52),NA())</f>
        <v>1368274</v>
      </c>
      <c r="AX698" t="s">
        <v>19</v>
      </c>
      <c r="AY698" t="s">
        <v>612</v>
      </c>
      <c r="AZ698" t="s">
        <v>4223</v>
      </c>
      <c r="BA698">
        <v>66611</v>
      </c>
      <c r="BB698" s="93" t="str">
        <f t="shared" si="82"/>
        <v>OK</v>
      </c>
      <c r="BC698" t="str">
        <f t="shared" si="83"/>
        <v>OK</v>
      </c>
      <c r="BD698" t="str">
        <f t="shared" si="84"/>
        <v>OKOK</v>
      </c>
      <c r="BH698">
        <f t="shared" si="87"/>
        <v>645</v>
      </c>
      <c r="BJ698" s="30" t="s">
        <v>612</v>
      </c>
      <c r="BK698" s="30" t="s">
        <v>4223</v>
      </c>
      <c r="BL698">
        <f ca="1">+OFFSET(b!$F$3,BH698,$BL$52)</f>
        <v>23</v>
      </c>
      <c r="BQ698">
        <f t="shared" si="88"/>
        <v>645</v>
      </c>
      <c r="BR698" s="30" t="s">
        <v>612</v>
      </c>
      <c r="BS698" s="30" t="s">
        <v>4223</v>
      </c>
      <c r="BT698">
        <f ca="1">+OFFSET(b!$F$3,BQ698,$BT$52)</f>
        <v>1368274</v>
      </c>
    </row>
    <row r="699" spans="3:72">
      <c r="C699">
        <f t="shared" si="85"/>
        <v>646</v>
      </c>
      <c r="E699" s="30" t="s">
        <v>3065</v>
      </c>
      <c r="F699" s="30" t="s">
        <v>4224</v>
      </c>
      <c r="G699">
        <f ca="1">+IF(BD699="OKOK",OFFSET(b!$F$3,C699,$G$52),NA())</f>
        <v>1</v>
      </c>
      <c r="AA699">
        <f t="shared" si="86"/>
        <v>646</v>
      </c>
      <c r="AB699" s="30" t="s">
        <v>3065</v>
      </c>
      <c r="AC699" s="30" t="s">
        <v>4224</v>
      </c>
      <c r="AD699">
        <f ca="1">+IF(BD699="OKOK",OFFSET(b!$F$3,AA699,$AD$52),NA())</f>
        <v>0</v>
      </c>
      <c r="AX699" t="s">
        <v>19</v>
      </c>
      <c r="AY699" t="s">
        <v>3065</v>
      </c>
      <c r="AZ699" t="s">
        <v>4224</v>
      </c>
      <c r="BA699">
        <v>4436</v>
      </c>
      <c r="BB699" s="93" t="str">
        <f t="shared" si="82"/>
        <v>OK</v>
      </c>
      <c r="BC699" t="str">
        <f t="shared" si="83"/>
        <v>OK</v>
      </c>
      <c r="BD699" t="str">
        <f t="shared" si="84"/>
        <v>OKOK</v>
      </c>
      <c r="BH699">
        <f t="shared" si="87"/>
        <v>646</v>
      </c>
      <c r="BJ699" s="30" t="s">
        <v>3065</v>
      </c>
      <c r="BK699" s="30" t="s">
        <v>4224</v>
      </c>
      <c r="BL699">
        <f ca="1">+OFFSET(b!$F$3,BH699,$BL$52)</f>
        <v>1</v>
      </c>
      <c r="BQ699">
        <f t="shared" si="88"/>
        <v>646</v>
      </c>
      <c r="BR699" s="30" t="s">
        <v>3065</v>
      </c>
      <c r="BS699" s="30" t="s">
        <v>4224</v>
      </c>
      <c r="BT699">
        <f ca="1">+OFFSET(b!$F$3,BQ699,$BT$52)</f>
        <v>0</v>
      </c>
    </row>
    <row r="700" spans="3:72">
      <c r="C700">
        <f t="shared" si="85"/>
        <v>647</v>
      </c>
      <c r="E700" s="30" t="s">
        <v>619</v>
      </c>
      <c r="F700" s="30" t="s">
        <v>3643</v>
      </c>
      <c r="G700">
        <f ca="1">+IF(BD700="OKOK",OFFSET(b!$F$3,C700,$G$52),NA())</f>
        <v>4</v>
      </c>
      <c r="AA700">
        <f t="shared" si="86"/>
        <v>647</v>
      </c>
      <c r="AB700" s="30" t="s">
        <v>619</v>
      </c>
      <c r="AC700" s="30" t="s">
        <v>3643</v>
      </c>
      <c r="AD700">
        <f ca="1">+IF(BD700="OKOK",OFFSET(b!$F$3,AA700,$AD$52),NA())</f>
        <v>231598</v>
      </c>
      <c r="AX700" t="s">
        <v>19</v>
      </c>
      <c r="AY700" t="s">
        <v>619</v>
      </c>
      <c r="AZ700" t="s">
        <v>3643</v>
      </c>
      <c r="BA700">
        <v>6625</v>
      </c>
      <c r="BB700" s="93" t="str">
        <f t="shared" si="82"/>
        <v>OK</v>
      </c>
      <c r="BC700" t="str">
        <f t="shared" si="83"/>
        <v>OK</v>
      </c>
      <c r="BD700" t="str">
        <f t="shared" si="84"/>
        <v>OKOK</v>
      </c>
      <c r="BH700">
        <f t="shared" si="87"/>
        <v>647</v>
      </c>
      <c r="BJ700" s="30" t="s">
        <v>619</v>
      </c>
      <c r="BK700" s="30" t="s">
        <v>3643</v>
      </c>
      <c r="BL700">
        <f ca="1">+OFFSET(b!$F$3,BH700,$BL$52)</f>
        <v>4</v>
      </c>
      <c r="BQ700">
        <f t="shared" si="88"/>
        <v>647</v>
      </c>
      <c r="BR700" s="30" t="s">
        <v>619</v>
      </c>
      <c r="BS700" s="30" t="s">
        <v>3643</v>
      </c>
      <c r="BT700">
        <f ca="1">+OFFSET(b!$F$3,BQ700,$BT$52)</f>
        <v>231598</v>
      </c>
    </row>
    <row r="701" spans="3:72">
      <c r="C701">
        <f t="shared" si="85"/>
        <v>648</v>
      </c>
      <c r="E701" s="30" t="s">
        <v>629</v>
      </c>
      <c r="F701" s="30" t="s">
        <v>3638</v>
      </c>
      <c r="G701">
        <f ca="1">+IF(BD701="OKOK",OFFSET(b!$F$3,C701,$G$52),NA())</f>
        <v>3</v>
      </c>
      <c r="AA701">
        <f t="shared" si="86"/>
        <v>648</v>
      </c>
      <c r="AB701" s="30" t="s">
        <v>629</v>
      </c>
      <c r="AC701" s="30" t="s">
        <v>3638</v>
      </c>
      <c r="AD701">
        <f ca="1">+IF(BD701="OKOK",OFFSET(b!$F$3,AA701,$AD$52),NA())</f>
        <v>134486</v>
      </c>
      <c r="AX701" t="s">
        <v>19</v>
      </c>
      <c r="AY701" t="s">
        <v>629</v>
      </c>
      <c r="AZ701" t="s">
        <v>3638</v>
      </c>
      <c r="BA701">
        <v>8672</v>
      </c>
      <c r="BB701" s="93" t="str">
        <f t="shared" si="82"/>
        <v>OK</v>
      </c>
      <c r="BC701" t="str">
        <f t="shared" si="83"/>
        <v>OK</v>
      </c>
      <c r="BD701" t="str">
        <f t="shared" si="84"/>
        <v>OKOK</v>
      </c>
      <c r="BH701">
        <f t="shared" si="87"/>
        <v>648</v>
      </c>
      <c r="BJ701" s="30" t="s">
        <v>629</v>
      </c>
      <c r="BK701" s="30" t="s">
        <v>3638</v>
      </c>
      <c r="BL701">
        <f ca="1">+OFFSET(b!$F$3,BH701,$BL$52)</f>
        <v>3</v>
      </c>
      <c r="BQ701">
        <f t="shared" si="88"/>
        <v>648</v>
      </c>
      <c r="BR701" s="30" t="s">
        <v>629</v>
      </c>
      <c r="BS701" s="30" t="s">
        <v>3638</v>
      </c>
      <c r="BT701">
        <f ca="1">+OFFSET(b!$F$3,BQ701,$BT$52)</f>
        <v>134486</v>
      </c>
    </row>
    <row r="702" spans="3:72">
      <c r="C702">
        <f t="shared" si="85"/>
        <v>649</v>
      </c>
      <c r="E702" s="30" t="s">
        <v>614</v>
      </c>
      <c r="F702" s="30" t="s">
        <v>3640</v>
      </c>
      <c r="G702">
        <f ca="1">+IF(BD702="OKOK",OFFSET(b!$F$3,C702,$G$52),NA())</f>
        <v>5</v>
      </c>
      <c r="AA702">
        <f t="shared" si="86"/>
        <v>649</v>
      </c>
      <c r="AB702" s="30" t="s">
        <v>614</v>
      </c>
      <c r="AC702" s="30" t="s">
        <v>3640</v>
      </c>
      <c r="AD702">
        <f ca="1">+IF(BD702="OKOK",OFFSET(b!$F$3,AA702,$AD$52),NA())</f>
        <v>607990</v>
      </c>
      <c r="AX702" t="s">
        <v>19</v>
      </c>
      <c r="AY702" t="s">
        <v>614</v>
      </c>
      <c r="AZ702" t="s">
        <v>3640</v>
      </c>
      <c r="BA702">
        <v>26945</v>
      </c>
      <c r="BB702" s="93" t="str">
        <f t="shared" si="82"/>
        <v>OK</v>
      </c>
      <c r="BC702" t="str">
        <f t="shared" si="83"/>
        <v>OK</v>
      </c>
      <c r="BD702" t="str">
        <f t="shared" si="84"/>
        <v>OKOK</v>
      </c>
      <c r="BH702">
        <f t="shared" si="87"/>
        <v>649</v>
      </c>
      <c r="BJ702" s="30" t="s">
        <v>614</v>
      </c>
      <c r="BK702" s="30" t="s">
        <v>3640</v>
      </c>
      <c r="BL702">
        <f ca="1">+OFFSET(b!$F$3,BH702,$BL$52)</f>
        <v>5</v>
      </c>
      <c r="BQ702">
        <f t="shared" si="88"/>
        <v>649</v>
      </c>
      <c r="BR702" s="30" t="s">
        <v>614</v>
      </c>
      <c r="BS702" s="30" t="s">
        <v>3640</v>
      </c>
      <c r="BT702">
        <f ca="1">+OFFSET(b!$F$3,BQ702,$BT$52)</f>
        <v>607990</v>
      </c>
    </row>
    <row r="703" spans="3:72">
      <c r="C703">
        <f t="shared" si="85"/>
        <v>650</v>
      </c>
      <c r="E703" s="30" t="s">
        <v>3066</v>
      </c>
      <c r="F703" s="30" t="s">
        <v>4225</v>
      </c>
      <c r="G703">
        <f ca="1">+IF(BD703="OKOK",OFFSET(b!$F$3,C703,$G$52),NA())</f>
        <v>2</v>
      </c>
      <c r="AA703">
        <f t="shared" si="86"/>
        <v>650</v>
      </c>
      <c r="AB703" s="30" t="s">
        <v>3066</v>
      </c>
      <c r="AC703" s="30" t="s">
        <v>4225</v>
      </c>
      <c r="AD703">
        <f ca="1">+IF(BD703="OKOK",OFFSET(b!$F$3,AA703,$AD$52),NA())</f>
        <v>127439</v>
      </c>
      <c r="AX703" t="s">
        <v>19</v>
      </c>
      <c r="AY703" t="s">
        <v>3066</v>
      </c>
      <c r="AZ703" t="s">
        <v>4225</v>
      </c>
      <c r="BA703">
        <v>6150</v>
      </c>
      <c r="BB703" s="93" t="str">
        <f t="shared" si="82"/>
        <v>OK</v>
      </c>
      <c r="BC703" t="str">
        <f t="shared" si="83"/>
        <v>OK</v>
      </c>
      <c r="BD703" t="str">
        <f t="shared" si="84"/>
        <v>OKOK</v>
      </c>
      <c r="BH703">
        <f t="shared" si="87"/>
        <v>650</v>
      </c>
      <c r="BJ703" s="30" t="s">
        <v>3066</v>
      </c>
      <c r="BK703" s="30" t="s">
        <v>4225</v>
      </c>
      <c r="BL703">
        <f ca="1">+OFFSET(b!$F$3,BH703,$BL$52)</f>
        <v>2</v>
      </c>
      <c r="BQ703">
        <f t="shared" si="88"/>
        <v>650</v>
      </c>
      <c r="BR703" s="30" t="s">
        <v>3066</v>
      </c>
      <c r="BS703" s="30" t="s">
        <v>4225</v>
      </c>
      <c r="BT703">
        <f ca="1">+OFFSET(b!$F$3,BQ703,$BT$52)</f>
        <v>127439</v>
      </c>
    </row>
    <row r="704" spans="3:72">
      <c r="C704">
        <f t="shared" si="85"/>
        <v>651</v>
      </c>
      <c r="E704" s="30" t="s">
        <v>623</v>
      </c>
      <c r="F704" s="30" t="s">
        <v>4226</v>
      </c>
      <c r="G704">
        <f ca="1">+IF(BD704="OKOK",OFFSET(b!$F$3,C704,$G$52),NA())</f>
        <v>4</v>
      </c>
      <c r="AA704">
        <f t="shared" si="86"/>
        <v>651</v>
      </c>
      <c r="AB704" s="30" t="s">
        <v>623</v>
      </c>
      <c r="AC704" s="30" t="s">
        <v>4226</v>
      </c>
      <c r="AD704">
        <f ca="1">+IF(BD704="OKOK",OFFSET(b!$F$3,AA704,$AD$52),NA())</f>
        <v>126749</v>
      </c>
      <c r="AX704" t="s">
        <v>19</v>
      </c>
      <c r="AY704" t="s">
        <v>623</v>
      </c>
      <c r="AZ704" t="s">
        <v>4226</v>
      </c>
      <c r="BA704">
        <v>7468</v>
      </c>
      <c r="BB704" s="93" t="str">
        <f t="shared" si="82"/>
        <v>OK</v>
      </c>
      <c r="BC704" t="str">
        <f t="shared" si="83"/>
        <v>OK</v>
      </c>
      <c r="BD704" t="str">
        <f t="shared" si="84"/>
        <v>OKOK</v>
      </c>
      <c r="BH704">
        <f t="shared" si="87"/>
        <v>651</v>
      </c>
      <c r="BJ704" s="30" t="s">
        <v>623</v>
      </c>
      <c r="BK704" s="30" t="s">
        <v>4226</v>
      </c>
      <c r="BL704">
        <f ca="1">+OFFSET(b!$F$3,BH704,$BL$52)</f>
        <v>4</v>
      </c>
      <c r="BQ704">
        <f t="shared" si="88"/>
        <v>651</v>
      </c>
      <c r="BR704" s="30" t="s">
        <v>623</v>
      </c>
      <c r="BS704" s="30" t="s">
        <v>4226</v>
      </c>
      <c r="BT704">
        <f ca="1">+OFFSET(b!$F$3,BQ704,$BT$52)</f>
        <v>126749</v>
      </c>
    </row>
    <row r="705" spans="3:72">
      <c r="C705">
        <f t="shared" si="85"/>
        <v>652</v>
      </c>
      <c r="E705" s="30" t="s">
        <v>19</v>
      </c>
      <c r="F705" s="30" t="s">
        <v>3521</v>
      </c>
      <c r="G705">
        <f ca="1">+IF(BD705="OKOK",OFFSET(b!$F$3,C705,$G$52),NA())</f>
        <v>54</v>
      </c>
      <c r="AA705">
        <f t="shared" si="86"/>
        <v>652</v>
      </c>
      <c r="AB705" s="30" t="s">
        <v>19</v>
      </c>
      <c r="AC705" s="30" t="s">
        <v>3521</v>
      </c>
      <c r="AD705">
        <f ca="1">+IF(BD705="OKOK",OFFSET(b!$F$3,AA705,$AD$52),NA())</f>
        <v>3325600</v>
      </c>
      <c r="AX705" t="s">
        <v>19</v>
      </c>
      <c r="AY705" t="s">
        <v>19</v>
      </c>
      <c r="AZ705" t="s">
        <v>3521</v>
      </c>
      <c r="BA705">
        <v>183117</v>
      </c>
      <c r="BB705" s="93" t="str">
        <f t="shared" si="82"/>
        <v>OK</v>
      </c>
      <c r="BC705" t="str">
        <f t="shared" si="83"/>
        <v>OK</v>
      </c>
      <c r="BD705" t="str">
        <f t="shared" si="84"/>
        <v>OKOK</v>
      </c>
      <c r="BH705">
        <f t="shared" si="87"/>
        <v>652</v>
      </c>
      <c r="BJ705" s="30" t="s">
        <v>19</v>
      </c>
      <c r="BK705" s="30" t="s">
        <v>3521</v>
      </c>
      <c r="BL705">
        <f ca="1">+OFFSET(b!$F$3,BH705,$BL$52)</f>
        <v>54</v>
      </c>
      <c r="BQ705">
        <f t="shared" si="88"/>
        <v>652</v>
      </c>
      <c r="BR705" s="30" t="s">
        <v>19</v>
      </c>
      <c r="BS705" s="30" t="s">
        <v>3521</v>
      </c>
      <c r="BT705">
        <f ca="1">+OFFSET(b!$F$3,BQ705,$BT$52)</f>
        <v>3325600</v>
      </c>
    </row>
    <row r="706" spans="3:72">
      <c r="C706">
        <f t="shared" si="85"/>
        <v>653</v>
      </c>
      <c r="E706" s="30" t="s">
        <v>622</v>
      </c>
      <c r="F706" s="30" t="s">
        <v>4227</v>
      </c>
      <c r="G706">
        <f ca="1">+IF(BD706="OKOK",OFFSET(b!$F$3,C706,$G$52),NA())</f>
        <v>8</v>
      </c>
      <c r="AA706">
        <f t="shared" si="86"/>
        <v>653</v>
      </c>
      <c r="AB706" s="30" t="s">
        <v>622</v>
      </c>
      <c r="AC706" s="30" t="s">
        <v>4227</v>
      </c>
      <c r="AD706">
        <f ca="1">+IF(BD706="OKOK",OFFSET(b!$F$3,AA706,$AD$52),NA())</f>
        <v>472053</v>
      </c>
      <c r="AX706" t="s">
        <v>19</v>
      </c>
      <c r="AY706" t="s">
        <v>622</v>
      </c>
      <c r="AZ706" t="s">
        <v>4227</v>
      </c>
      <c r="BA706">
        <v>13703</v>
      </c>
      <c r="BB706" s="93" t="str">
        <f t="shared" si="82"/>
        <v>OK</v>
      </c>
      <c r="BC706" t="str">
        <f t="shared" si="83"/>
        <v>OK</v>
      </c>
      <c r="BD706" t="str">
        <f t="shared" si="84"/>
        <v>OKOK</v>
      </c>
      <c r="BH706">
        <f t="shared" si="87"/>
        <v>653</v>
      </c>
      <c r="BJ706" s="30" t="s">
        <v>622</v>
      </c>
      <c r="BK706" s="30" t="s">
        <v>4227</v>
      </c>
      <c r="BL706">
        <f ca="1">+OFFSET(b!$F$3,BH706,$BL$52)</f>
        <v>8</v>
      </c>
      <c r="BQ706">
        <f t="shared" si="88"/>
        <v>653</v>
      </c>
      <c r="BR706" s="30" t="s">
        <v>622</v>
      </c>
      <c r="BS706" s="30" t="s">
        <v>4227</v>
      </c>
      <c r="BT706">
        <f ca="1">+OFFSET(b!$F$3,BQ706,$BT$52)</f>
        <v>472053</v>
      </c>
    </row>
    <row r="707" spans="3:72">
      <c r="C707">
        <f t="shared" si="85"/>
        <v>654</v>
      </c>
      <c r="E707" s="30" t="s">
        <v>625</v>
      </c>
      <c r="F707" s="30" t="s">
        <v>3634</v>
      </c>
      <c r="G707">
        <f ca="1">+IF(BD707="OKOK",OFFSET(b!$F$3,C707,$G$52),NA())</f>
        <v>12</v>
      </c>
      <c r="AA707">
        <f t="shared" si="86"/>
        <v>654</v>
      </c>
      <c r="AB707" s="30" t="s">
        <v>625</v>
      </c>
      <c r="AC707" s="30" t="s">
        <v>3634</v>
      </c>
      <c r="AD707">
        <f ca="1">+IF(BD707="OKOK",OFFSET(b!$F$3,AA707,$AD$52),NA())</f>
        <v>384527</v>
      </c>
      <c r="AX707" t="s">
        <v>19</v>
      </c>
      <c r="AY707" t="s">
        <v>625</v>
      </c>
      <c r="AZ707" t="s">
        <v>3634</v>
      </c>
      <c r="BA707">
        <v>22476</v>
      </c>
      <c r="BB707" s="93" t="str">
        <f t="shared" si="82"/>
        <v>OK</v>
      </c>
      <c r="BC707" t="str">
        <f t="shared" si="83"/>
        <v>OK</v>
      </c>
      <c r="BD707" t="str">
        <f t="shared" si="84"/>
        <v>OKOK</v>
      </c>
      <c r="BH707">
        <f t="shared" si="87"/>
        <v>654</v>
      </c>
      <c r="BJ707" s="30" t="s">
        <v>625</v>
      </c>
      <c r="BK707" s="30" t="s">
        <v>3634</v>
      </c>
      <c r="BL707">
        <f ca="1">+OFFSET(b!$F$3,BH707,$BL$52)</f>
        <v>12</v>
      </c>
      <c r="BQ707">
        <f t="shared" si="88"/>
        <v>654</v>
      </c>
      <c r="BR707" s="30" t="s">
        <v>625</v>
      </c>
      <c r="BS707" s="30" t="s">
        <v>3634</v>
      </c>
      <c r="BT707">
        <f ca="1">+OFFSET(b!$F$3,BQ707,$BT$52)</f>
        <v>384527</v>
      </c>
    </row>
    <row r="708" spans="3:72">
      <c r="C708">
        <f t="shared" si="85"/>
        <v>655</v>
      </c>
      <c r="E708" s="30" t="s">
        <v>638</v>
      </c>
      <c r="F708" s="30" t="s">
        <v>4228</v>
      </c>
      <c r="G708">
        <f ca="1">+IF(BD708="OKOK",OFFSET(b!$F$3,C708,$G$52),NA())</f>
        <v>8</v>
      </c>
      <c r="AA708">
        <f t="shared" si="86"/>
        <v>655</v>
      </c>
      <c r="AB708" s="30" t="s">
        <v>638</v>
      </c>
      <c r="AC708" s="30" t="s">
        <v>4228</v>
      </c>
      <c r="AD708">
        <f ca="1">+IF(BD708="OKOK",OFFSET(b!$F$3,AA708,$AD$52),NA())</f>
        <v>262539</v>
      </c>
      <c r="AX708" t="s">
        <v>19</v>
      </c>
      <c r="AY708" t="s">
        <v>638</v>
      </c>
      <c r="AZ708" t="s">
        <v>4228</v>
      </c>
      <c r="BA708">
        <v>8786</v>
      </c>
      <c r="BB708" s="93" t="str">
        <f t="shared" si="82"/>
        <v>OK</v>
      </c>
      <c r="BC708" t="str">
        <f t="shared" si="83"/>
        <v>OK</v>
      </c>
      <c r="BD708" t="str">
        <f t="shared" si="84"/>
        <v>OKOK</v>
      </c>
      <c r="BH708">
        <f t="shared" si="87"/>
        <v>655</v>
      </c>
      <c r="BJ708" s="30" t="s">
        <v>638</v>
      </c>
      <c r="BK708" s="30" t="s">
        <v>4228</v>
      </c>
      <c r="BL708">
        <f ca="1">+OFFSET(b!$F$3,BH708,$BL$52)</f>
        <v>8</v>
      </c>
      <c r="BQ708">
        <f t="shared" si="88"/>
        <v>655</v>
      </c>
      <c r="BR708" s="30" t="s">
        <v>638</v>
      </c>
      <c r="BS708" s="30" t="s">
        <v>4228</v>
      </c>
      <c r="BT708">
        <f ca="1">+OFFSET(b!$F$3,BQ708,$BT$52)</f>
        <v>262539</v>
      </c>
    </row>
    <row r="709" spans="3:72">
      <c r="C709">
        <f t="shared" si="85"/>
        <v>656</v>
      </c>
      <c r="E709" s="30" t="s">
        <v>627</v>
      </c>
      <c r="F709" s="30" t="s">
        <v>3636</v>
      </c>
      <c r="G709">
        <f ca="1">+IF(BD709="OKOK",OFFSET(b!$F$3,C709,$G$52),NA())</f>
        <v>4</v>
      </c>
      <c r="AA709">
        <f t="shared" si="86"/>
        <v>656</v>
      </c>
      <c r="AB709" s="30" t="s">
        <v>627</v>
      </c>
      <c r="AC709" s="30" t="s">
        <v>3636</v>
      </c>
      <c r="AD709">
        <f ca="1">+IF(BD709="OKOK",OFFSET(b!$F$3,AA709,$AD$52),NA())</f>
        <v>229222</v>
      </c>
      <c r="AX709" t="s">
        <v>19</v>
      </c>
      <c r="AY709" t="s">
        <v>627</v>
      </c>
      <c r="AZ709" t="s">
        <v>3636</v>
      </c>
      <c r="BA709">
        <v>13645</v>
      </c>
      <c r="BB709" s="93" t="str">
        <f t="shared" si="82"/>
        <v>OK</v>
      </c>
      <c r="BC709" t="str">
        <f t="shared" si="83"/>
        <v>OK</v>
      </c>
      <c r="BD709" t="str">
        <f t="shared" si="84"/>
        <v>OKOK</v>
      </c>
      <c r="BH709">
        <f t="shared" si="87"/>
        <v>656</v>
      </c>
      <c r="BJ709" s="30" t="s">
        <v>627</v>
      </c>
      <c r="BK709" s="30" t="s">
        <v>3636</v>
      </c>
      <c r="BL709">
        <f ca="1">+OFFSET(b!$F$3,BH709,$BL$52)</f>
        <v>4</v>
      </c>
      <c r="BQ709">
        <f t="shared" si="88"/>
        <v>656</v>
      </c>
      <c r="BR709" s="30" t="s">
        <v>627</v>
      </c>
      <c r="BS709" s="30" t="s">
        <v>3636</v>
      </c>
      <c r="BT709">
        <f ca="1">+OFFSET(b!$F$3,BQ709,$BT$52)</f>
        <v>229222</v>
      </c>
    </row>
    <row r="710" spans="3:72">
      <c r="C710">
        <f t="shared" si="85"/>
        <v>657</v>
      </c>
      <c r="E710" s="30" t="s">
        <v>626</v>
      </c>
      <c r="F710" s="30" t="s">
        <v>3635</v>
      </c>
      <c r="G710">
        <f ca="1">+IF(BD710="OKOK",OFFSET(b!$F$3,C710,$G$52),NA())</f>
        <v>5</v>
      </c>
      <c r="AA710">
        <f t="shared" si="86"/>
        <v>657</v>
      </c>
      <c r="AB710" s="30" t="s">
        <v>626</v>
      </c>
      <c r="AC710" s="30" t="s">
        <v>3635</v>
      </c>
      <c r="AD710">
        <f ca="1">+IF(BD710="OKOK",OFFSET(b!$F$3,AA710,$AD$52),NA())</f>
        <v>190296</v>
      </c>
      <c r="AX710" t="s">
        <v>19</v>
      </c>
      <c r="AY710" t="s">
        <v>626</v>
      </c>
      <c r="AZ710" t="s">
        <v>3635</v>
      </c>
      <c r="BA710">
        <v>8793</v>
      </c>
      <c r="BB710" s="93" t="str">
        <f t="shared" si="82"/>
        <v>OK</v>
      </c>
      <c r="BC710" t="str">
        <f t="shared" si="83"/>
        <v>OK</v>
      </c>
      <c r="BD710" t="str">
        <f t="shared" si="84"/>
        <v>OKOK</v>
      </c>
      <c r="BH710">
        <f t="shared" si="87"/>
        <v>657</v>
      </c>
      <c r="BJ710" s="30" t="s">
        <v>626</v>
      </c>
      <c r="BK710" s="30" t="s">
        <v>3635</v>
      </c>
      <c r="BL710">
        <f ca="1">+OFFSET(b!$F$3,BH710,$BL$52)</f>
        <v>5</v>
      </c>
      <c r="BQ710">
        <f t="shared" si="88"/>
        <v>657</v>
      </c>
      <c r="BR710" s="30" t="s">
        <v>626</v>
      </c>
      <c r="BS710" s="30" t="s">
        <v>3635</v>
      </c>
      <c r="BT710">
        <f ca="1">+OFFSET(b!$F$3,BQ710,$BT$52)</f>
        <v>190296</v>
      </c>
    </row>
    <row r="711" spans="3:72">
      <c r="C711">
        <f t="shared" si="85"/>
        <v>658</v>
      </c>
      <c r="E711" s="30" t="s">
        <v>603</v>
      </c>
      <c r="F711" s="30" t="s">
        <v>4229</v>
      </c>
      <c r="G711">
        <f ca="1">+IF(BD711="OKOK",OFFSET(b!$F$3,C711,$G$52),NA())</f>
        <v>27</v>
      </c>
      <c r="AA711">
        <f t="shared" si="86"/>
        <v>658</v>
      </c>
      <c r="AB711" s="30" t="s">
        <v>603</v>
      </c>
      <c r="AC711" s="30" t="s">
        <v>4229</v>
      </c>
      <c r="AD711">
        <f ca="1">+IF(BD711="OKOK",OFFSET(b!$F$3,AA711,$AD$52),NA())</f>
        <v>1500674</v>
      </c>
      <c r="AX711" t="s">
        <v>19</v>
      </c>
      <c r="AY711" t="s">
        <v>603</v>
      </c>
      <c r="AZ711" t="s">
        <v>4229</v>
      </c>
      <c r="BA711">
        <v>95883</v>
      </c>
      <c r="BB711" s="93" t="str">
        <f t="shared" si="82"/>
        <v>OK</v>
      </c>
      <c r="BC711" t="str">
        <f t="shared" si="83"/>
        <v>OK</v>
      </c>
      <c r="BD711" t="str">
        <f t="shared" si="84"/>
        <v>OKOK</v>
      </c>
      <c r="BH711">
        <f t="shared" si="87"/>
        <v>658</v>
      </c>
      <c r="BJ711" s="30" t="s">
        <v>603</v>
      </c>
      <c r="BK711" s="30" t="s">
        <v>4229</v>
      </c>
      <c r="BL711">
        <f ca="1">+OFFSET(b!$F$3,BH711,$BL$52)</f>
        <v>27</v>
      </c>
      <c r="BQ711">
        <f t="shared" si="88"/>
        <v>658</v>
      </c>
      <c r="BR711" s="30" t="s">
        <v>603</v>
      </c>
      <c r="BS711" s="30" t="s">
        <v>4229</v>
      </c>
      <c r="BT711">
        <f ca="1">+OFFSET(b!$F$3,BQ711,$BT$52)</f>
        <v>1500674</v>
      </c>
    </row>
    <row r="712" spans="3:72">
      <c r="C712">
        <f t="shared" si="85"/>
        <v>659</v>
      </c>
      <c r="E712" s="30" t="s">
        <v>3067</v>
      </c>
      <c r="F712" s="30" t="s">
        <v>4230</v>
      </c>
      <c r="G712">
        <f ca="1">+IF(BD712="OKOK",OFFSET(b!$F$3,C712,$G$52),NA())</f>
        <v>3</v>
      </c>
      <c r="AA712">
        <f t="shared" si="86"/>
        <v>659</v>
      </c>
      <c r="AB712" s="30" t="s">
        <v>3067</v>
      </c>
      <c r="AC712" s="30" t="s">
        <v>4230</v>
      </c>
      <c r="AD712">
        <f ca="1">+IF(BD712="OKOK",OFFSET(b!$F$3,AA712,$AD$52),NA())</f>
        <v>51626</v>
      </c>
      <c r="AX712" t="s">
        <v>19</v>
      </c>
      <c r="AY712" t="s">
        <v>3067</v>
      </c>
      <c r="AZ712" t="s">
        <v>4230</v>
      </c>
      <c r="BA712">
        <v>154</v>
      </c>
      <c r="BB712" s="93" t="str">
        <f t="shared" si="82"/>
        <v>OK</v>
      </c>
      <c r="BC712" t="str">
        <f t="shared" si="83"/>
        <v>OK</v>
      </c>
      <c r="BD712" t="str">
        <f t="shared" si="84"/>
        <v>OKOK</v>
      </c>
      <c r="BH712">
        <f t="shared" si="87"/>
        <v>659</v>
      </c>
      <c r="BJ712" s="30" t="s">
        <v>3067</v>
      </c>
      <c r="BK712" s="30" t="s">
        <v>4230</v>
      </c>
      <c r="BL712">
        <f ca="1">+OFFSET(b!$F$3,BH712,$BL$52)</f>
        <v>3</v>
      </c>
      <c r="BQ712">
        <f t="shared" si="88"/>
        <v>659</v>
      </c>
      <c r="BR712" s="30" t="s">
        <v>3067</v>
      </c>
      <c r="BS712" s="30" t="s">
        <v>4230</v>
      </c>
      <c r="BT712">
        <f ca="1">+OFFSET(b!$F$3,BQ712,$BT$52)</f>
        <v>51626</v>
      </c>
    </row>
    <row r="713" spans="3:72">
      <c r="C713">
        <f t="shared" si="85"/>
        <v>660</v>
      </c>
      <c r="E713" s="30" t="s">
        <v>637</v>
      </c>
      <c r="F713" s="30" t="s">
        <v>4231</v>
      </c>
      <c r="G713">
        <f ca="1">+IF(BD713="OKOK",OFFSET(b!$F$3,C713,$G$52),NA())</f>
        <v>3</v>
      </c>
      <c r="AA713">
        <f t="shared" si="86"/>
        <v>660</v>
      </c>
      <c r="AB713" s="30" t="s">
        <v>637</v>
      </c>
      <c r="AC713" s="30" t="s">
        <v>4231</v>
      </c>
      <c r="AD713">
        <f ca="1">+IF(BD713="OKOK",OFFSET(b!$F$3,AA713,$AD$52),NA())</f>
        <v>154237</v>
      </c>
      <c r="AX713" t="s">
        <v>19</v>
      </c>
      <c r="AY713" t="s">
        <v>637</v>
      </c>
      <c r="AZ713" t="s">
        <v>4231</v>
      </c>
      <c r="BA713">
        <v>9612</v>
      </c>
      <c r="BB713" s="93" t="str">
        <f t="shared" si="82"/>
        <v>OK</v>
      </c>
      <c r="BC713" t="str">
        <f t="shared" si="83"/>
        <v>OK</v>
      </c>
      <c r="BD713" t="str">
        <f t="shared" si="84"/>
        <v>OKOK</v>
      </c>
      <c r="BH713">
        <f t="shared" si="87"/>
        <v>660</v>
      </c>
      <c r="BJ713" s="30" t="s">
        <v>637</v>
      </c>
      <c r="BK713" s="30" t="s">
        <v>4231</v>
      </c>
      <c r="BL713">
        <f ca="1">+OFFSET(b!$F$3,BH713,$BL$52)</f>
        <v>3</v>
      </c>
      <c r="BQ713">
        <f t="shared" si="88"/>
        <v>660</v>
      </c>
      <c r="BR713" s="30" t="s">
        <v>637</v>
      </c>
      <c r="BS713" s="30" t="s">
        <v>4231</v>
      </c>
      <c r="BT713">
        <f ca="1">+OFFSET(b!$F$3,BQ713,$BT$52)</f>
        <v>154237</v>
      </c>
    </row>
    <row r="714" spans="3:72">
      <c r="C714">
        <f t="shared" si="85"/>
        <v>661</v>
      </c>
      <c r="E714" s="30" t="s">
        <v>3068</v>
      </c>
      <c r="F714" s="30" t="s">
        <v>4232</v>
      </c>
      <c r="G714">
        <f ca="1">+IF(BD714="OKOK",OFFSET(b!$F$3,C714,$G$52),NA())</f>
        <v>2</v>
      </c>
      <c r="AA714">
        <f t="shared" si="86"/>
        <v>661</v>
      </c>
      <c r="AB714" s="30" t="s">
        <v>3068</v>
      </c>
      <c r="AC714" s="30" t="s">
        <v>4232</v>
      </c>
      <c r="AD714">
        <f ca="1">+IF(BD714="OKOK",OFFSET(b!$F$3,AA714,$AD$52),NA())</f>
        <v>72765</v>
      </c>
      <c r="AX714" t="s">
        <v>19</v>
      </c>
      <c r="AY714" t="s">
        <v>3068</v>
      </c>
      <c r="AZ714" t="s">
        <v>4232</v>
      </c>
      <c r="BA714">
        <v>4186</v>
      </c>
      <c r="BB714" s="93" t="str">
        <f t="shared" si="82"/>
        <v>OK</v>
      </c>
      <c r="BC714" t="str">
        <f t="shared" si="83"/>
        <v>OK</v>
      </c>
      <c r="BD714" t="str">
        <f t="shared" si="84"/>
        <v>OKOK</v>
      </c>
      <c r="BH714">
        <f t="shared" si="87"/>
        <v>661</v>
      </c>
      <c r="BJ714" s="30" t="s">
        <v>3068</v>
      </c>
      <c r="BK714" s="30" t="s">
        <v>4232</v>
      </c>
      <c r="BL714">
        <f ca="1">+OFFSET(b!$F$3,BH714,$BL$52)</f>
        <v>2</v>
      </c>
      <c r="BQ714">
        <f t="shared" si="88"/>
        <v>661</v>
      </c>
      <c r="BR714" s="30" t="s">
        <v>3068</v>
      </c>
      <c r="BS714" s="30" t="s">
        <v>4232</v>
      </c>
      <c r="BT714">
        <f ca="1">+OFFSET(b!$F$3,BQ714,$BT$52)</f>
        <v>72765</v>
      </c>
    </row>
    <row r="715" spans="3:72">
      <c r="C715">
        <f t="shared" si="85"/>
        <v>662</v>
      </c>
      <c r="E715" s="30" t="s">
        <v>631</v>
      </c>
      <c r="F715" s="30" t="s">
        <v>3562</v>
      </c>
      <c r="G715">
        <f ca="1">+IF(BD715="OKOK",OFFSET(b!$F$3,C715,$G$52),NA())</f>
        <v>7</v>
      </c>
      <c r="AA715">
        <f t="shared" si="86"/>
        <v>662</v>
      </c>
      <c r="AB715" s="30" t="s">
        <v>631</v>
      </c>
      <c r="AC715" s="30" t="s">
        <v>3562</v>
      </c>
      <c r="AD715">
        <f ca="1">+IF(BD715="OKOK",OFFSET(b!$F$3,AA715,$AD$52),NA())</f>
        <v>188315</v>
      </c>
      <c r="AX715" t="s">
        <v>19</v>
      </c>
      <c r="AY715" t="s">
        <v>631</v>
      </c>
      <c r="AZ715" t="s">
        <v>3562</v>
      </c>
      <c r="BA715">
        <v>10097</v>
      </c>
      <c r="BB715" s="93" t="str">
        <f t="shared" si="82"/>
        <v>OK</v>
      </c>
      <c r="BC715" t="str">
        <f t="shared" si="83"/>
        <v>OK</v>
      </c>
      <c r="BD715" t="str">
        <f t="shared" si="84"/>
        <v>OKOK</v>
      </c>
      <c r="BH715">
        <f t="shared" si="87"/>
        <v>662</v>
      </c>
      <c r="BJ715" s="30" t="s">
        <v>631</v>
      </c>
      <c r="BK715" s="30" t="s">
        <v>3562</v>
      </c>
      <c r="BL715">
        <f ca="1">+OFFSET(b!$F$3,BH715,$BL$52)</f>
        <v>7</v>
      </c>
      <c r="BQ715">
        <f t="shared" si="88"/>
        <v>662</v>
      </c>
      <c r="BR715" s="30" t="s">
        <v>631</v>
      </c>
      <c r="BS715" s="30" t="s">
        <v>3562</v>
      </c>
      <c r="BT715">
        <f ca="1">+OFFSET(b!$F$3,BQ715,$BT$52)</f>
        <v>188315</v>
      </c>
    </row>
    <row r="716" spans="3:72">
      <c r="C716">
        <f t="shared" si="85"/>
        <v>663</v>
      </c>
      <c r="E716" s="30" t="s">
        <v>3069</v>
      </c>
      <c r="F716" s="30" t="s">
        <v>4233</v>
      </c>
      <c r="G716">
        <f ca="1">+IF(BD716="OKOK",OFFSET(b!$F$3,C716,$G$52),NA())</f>
        <v>12</v>
      </c>
      <c r="AA716">
        <f t="shared" si="86"/>
        <v>663</v>
      </c>
      <c r="AB716" s="30" t="s">
        <v>3069</v>
      </c>
      <c r="AC716" s="30" t="s">
        <v>4233</v>
      </c>
      <c r="AD716">
        <f ca="1">+IF(BD716="OKOK",OFFSET(b!$F$3,AA716,$AD$52),NA())</f>
        <v>81552</v>
      </c>
      <c r="AX716" t="s">
        <v>19</v>
      </c>
      <c r="AY716" t="s">
        <v>3069</v>
      </c>
      <c r="AZ716" t="s">
        <v>4233</v>
      </c>
      <c r="BA716">
        <v>395</v>
      </c>
      <c r="BB716" s="93" t="str">
        <f t="shared" si="82"/>
        <v>OK</v>
      </c>
      <c r="BC716" t="str">
        <f t="shared" si="83"/>
        <v>OK</v>
      </c>
      <c r="BD716" t="str">
        <f t="shared" si="84"/>
        <v>OKOK</v>
      </c>
      <c r="BH716">
        <f t="shared" si="87"/>
        <v>663</v>
      </c>
      <c r="BJ716" s="30" t="s">
        <v>3069</v>
      </c>
      <c r="BK716" s="30" t="s">
        <v>4233</v>
      </c>
      <c r="BL716">
        <f ca="1">+OFFSET(b!$F$3,BH716,$BL$52)</f>
        <v>12</v>
      </c>
      <c r="BQ716">
        <f t="shared" si="88"/>
        <v>663</v>
      </c>
      <c r="BR716" s="30" t="s">
        <v>3069</v>
      </c>
      <c r="BS716" s="30" t="s">
        <v>4233</v>
      </c>
      <c r="BT716">
        <f ca="1">+OFFSET(b!$F$3,BQ716,$BT$52)</f>
        <v>81552</v>
      </c>
    </row>
    <row r="717" spans="3:72">
      <c r="C717">
        <f t="shared" si="85"/>
        <v>664</v>
      </c>
      <c r="E717" s="30" t="s">
        <v>3070</v>
      </c>
      <c r="F717" s="30" t="s">
        <v>4234</v>
      </c>
      <c r="G717">
        <f ca="1">+IF(BD717="OKOK",OFFSET(b!$F$3,C717,$G$52),NA())</f>
        <v>3</v>
      </c>
      <c r="AA717">
        <f t="shared" si="86"/>
        <v>664</v>
      </c>
      <c r="AB717" s="30" t="s">
        <v>3070</v>
      </c>
      <c r="AC717" s="30" t="s">
        <v>4234</v>
      </c>
      <c r="AD717">
        <f ca="1">+IF(BD717="OKOK",OFFSET(b!$F$3,AA717,$AD$52),NA())</f>
        <v>70089</v>
      </c>
      <c r="AX717" t="s">
        <v>19</v>
      </c>
      <c r="AY717" t="s">
        <v>3070</v>
      </c>
      <c r="AZ717" t="s">
        <v>4234</v>
      </c>
      <c r="BA717">
        <v>499</v>
      </c>
      <c r="BB717" s="93" t="str">
        <f t="shared" si="82"/>
        <v>OK</v>
      </c>
      <c r="BC717" t="str">
        <f t="shared" si="83"/>
        <v>OK</v>
      </c>
      <c r="BD717" t="str">
        <f t="shared" si="84"/>
        <v>OKOK</v>
      </c>
      <c r="BH717">
        <f t="shared" si="87"/>
        <v>664</v>
      </c>
      <c r="BJ717" s="30" t="s">
        <v>3070</v>
      </c>
      <c r="BK717" s="30" t="s">
        <v>4234</v>
      </c>
      <c r="BL717">
        <f ca="1">+OFFSET(b!$F$3,BH717,$BL$52)</f>
        <v>3</v>
      </c>
      <c r="BQ717">
        <f t="shared" si="88"/>
        <v>664</v>
      </c>
      <c r="BR717" s="30" t="s">
        <v>3070</v>
      </c>
      <c r="BS717" s="30" t="s">
        <v>4234</v>
      </c>
      <c r="BT717">
        <f ca="1">+OFFSET(b!$F$3,BQ717,$BT$52)</f>
        <v>70089</v>
      </c>
    </row>
    <row r="718" spans="3:72">
      <c r="C718">
        <f t="shared" si="85"/>
        <v>665</v>
      </c>
      <c r="E718" s="30" t="s">
        <v>3071</v>
      </c>
      <c r="F718" s="30" t="s">
        <v>4235</v>
      </c>
      <c r="G718">
        <f ca="1">+IF(BD718="OKOK",OFFSET(b!$F$3,C718,$G$52),NA())</f>
        <v>4</v>
      </c>
      <c r="AA718">
        <f t="shared" si="86"/>
        <v>665</v>
      </c>
      <c r="AB718" s="30" t="s">
        <v>3071</v>
      </c>
      <c r="AC718" s="30" t="s">
        <v>4235</v>
      </c>
      <c r="AD718">
        <f ca="1">+IF(BD718="OKOK",OFFSET(b!$F$3,AA718,$AD$52),NA())</f>
        <v>75660</v>
      </c>
      <c r="AX718" t="s">
        <v>19</v>
      </c>
      <c r="AY718" t="s">
        <v>3071</v>
      </c>
      <c r="AZ718" t="s">
        <v>4235</v>
      </c>
      <c r="BA718">
        <v>71</v>
      </c>
      <c r="BB718" s="93" t="str">
        <f t="shared" si="82"/>
        <v>OK</v>
      </c>
      <c r="BC718" t="str">
        <f t="shared" si="83"/>
        <v>OK</v>
      </c>
      <c r="BD718" t="str">
        <f t="shared" si="84"/>
        <v>OKOK</v>
      </c>
      <c r="BH718">
        <f t="shared" si="87"/>
        <v>665</v>
      </c>
      <c r="BJ718" s="30" t="s">
        <v>3071</v>
      </c>
      <c r="BK718" s="30" t="s">
        <v>4235</v>
      </c>
      <c r="BL718">
        <f ca="1">+OFFSET(b!$F$3,BH718,$BL$52)</f>
        <v>4</v>
      </c>
      <c r="BQ718">
        <f t="shared" si="88"/>
        <v>665</v>
      </c>
      <c r="BR718" s="30" t="s">
        <v>3071</v>
      </c>
      <c r="BS718" s="30" t="s">
        <v>4235</v>
      </c>
      <c r="BT718">
        <f ca="1">+OFFSET(b!$F$3,BQ718,$BT$52)</f>
        <v>75660</v>
      </c>
    </row>
    <row r="719" spans="3:72">
      <c r="C719">
        <f t="shared" si="85"/>
        <v>666</v>
      </c>
      <c r="E719" s="30" t="s">
        <v>644</v>
      </c>
      <c r="F719" s="30" t="s">
        <v>4236</v>
      </c>
      <c r="G719">
        <f ca="1">+IF(BD719="OKOK",OFFSET(b!$F$3,C719,$G$52),NA())</f>
        <v>4</v>
      </c>
      <c r="AA719">
        <f t="shared" si="86"/>
        <v>666</v>
      </c>
      <c r="AB719" s="30" t="s">
        <v>644</v>
      </c>
      <c r="AC719" s="30" t="s">
        <v>4236</v>
      </c>
      <c r="AD719">
        <f ca="1">+IF(BD719="OKOK",OFFSET(b!$F$3,AA719,$AD$52),NA())</f>
        <v>180778</v>
      </c>
      <c r="AX719" t="s">
        <v>19</v>
      </c>
      <c r="AY719" t="s">
        <v>644</v>
      </c>
      <c r="AZ719" t="s">
        <v>4236</v>
      </c>
      <c r="BA719">
        <v>7619</v>
      </c>
      <c r="BB719" s="93" t="str">
        <f t="shared" si="82"/>
        <v>OK</v>
      </c>
      <c r="BC719" t="str">
        <f t="shared" si="83"/>
        <v>OK</v>
      </c>
      <c r="BD719" t="str">
        <f t="shared" si="84"/>
        <v>OKOK</v>
      </c>
      <c r="BH719">
        <f t="shared" si="87"/>
        <v>666</v>
      </c>
      <c r="BJ719" s="30" t="s">
        <v>644</v>
      </c>
      <c r="BK719" s="30" t="s">
        <v>4236</v>
      </c>
      <c r="BL719">
        <f ca="1">+OFFSET(b!$F$3,BH719,$BL$52)</f>
        <v>4</v>
      </c>
      <c r="BQ719">
        <f t="shared" si="88"/>
        <v>666</v>
      </c>
      <c r="BR719" s="30" t="s">
        <v>644</v>
      </c>
      <c r="BS719" s="30" t="s">
        <v>4236</v>
      </c>
      <c r="BT719">
        <f ca="1">+OFFSET(b!$F$3,BQ719,$BT$52)</f>
        <v>180778</v>
      </c>
    </row>
    <row r="720" spans="3:72">
      <c r="C720">
        <f t="shared" si="85"/>
        <v>667</v>
      </c>
      <c r="E720" s="30" t="s">
        <v>630</v>
      </c>
      <c r="F720" s="30" t="s">
        <v>3561</v>
      </c>
      <c r="G720">
        <f ca="1">+IF(BD720="OKOK",OFFSET(b!$F$3,C720,$G$52),NA())</f>
        <v>5</v>
      </c>
      <c r="AA720">
        <f t="shared" si="86"/>
        <v>667</v>
      </c>
      <c r="AB720" s="30" t="s">
        <v>630</v>
      </c>
      <c r="AC720" s="30" t="s">
        <v>3561</v>
      </c>
      <c r="AD720">
        <f ca="1">+IF(BD720="OKOK",OFFSET(b!$F$3,AA720,$AD$52),NA())</f>
        <v>236546</v>
      </c>
      <c r="AX720" t="s">
        <v>19</v>
      </c>
      <c r="AY720" t="s">
        <v>630</v>
      </c>
      <c r="AZ720" t="s">
        <v>3561</v>
      </c>
      <c r="BA720">
        <v>12631</v>
      </c>
      <c r="BB720" s="93" t="str">
        <f t="shared" si="82"/>
        <v>OK</v>
      </c>
      <c r="BC720" t="str">
        <f t="shared" si="83"/>
        <v>OK</v>
      </c>
      <c r="BD720" t="str">
        <f t="shared" si="84"/>
        <v>OKOK</v>
      </c>
      <c r="BH720">
        <f t="shared" si="87"/>
        <v>667</v>
      </c>
      <c r="BJ720" s="30" t="s">
        <v>630</v>
      </c>
      <c r="BK720" s="30" t="s">
        <v>3561</v>
      </c>
      <c r="BL720">
        <f ca="1">+OFFSET(b!$F$3,BH720,$BL$52)</f>
        <v>5</v>
      </c>
      <c r="BQ720">
        <f t="shared" si="88"/>
        <v>667</v>
      </c>
      <c r="BR720" s="30" t="s">
        <v>630</v>
      </c>
      <c r="BS720" s="30" t="s">
        <v>3561</v>
      </c>
      <c r="BT720">
        <f ca="1">+OFFSET(b!$F$3,BQ720,$BT$52)</f>
        <v>236546</v>
      </c>
    </row>
    <row r="721" spans="3:72">
      <c r="C721">
        <f t="shared" si="85"/>
        <v>668</v>
      </c>
      <c r="E721" s="30" t="s">
        <v>3072</v>
      </c>
      <c r="F721" s="30" t="s">
        <v>4237</v>
      </c>
      <c r="G721">
        <f ca="1">+IF(BD721="OKOK",OFFSET(b!$F$3,C721,$G$52),NA())</f>
        <v>0</v>
      </c>
      <c r="AA721">
        <f t="shared" si="86"/>
        <v>668</v>
      </c>
      <c r="AB721" s="30" t="s">
        <v>3072</v>
      </c>
      <c r="AC721" s="30" t="s">
        <v>4237</v>
      </c>
      <c r="AD721">
        <f ca="1">+IF(BD721="OKOK",OFFSET(b!$F$3,AA721,$AD$52),NA())</f>
        <v>38616</v>
      </c>
      <c r="AX721" t="s">
        <v>19</v>
      </c>
      <c r="AY721" t="s">
        <v>3072</v>
      </c>
      <c r="AZ721" t="s">
        <v>4237</v>
      </c>
      <c r="BA721">
        <v>166</v>
      </c>
      <c r="BB721" s="93" t="str">
        <f t="shared" si="82"/>
        <v>OK</v>
      </c>
      <c r="BC721" t="str">
        <f t="shared" si="83"/>
        <v>OK</v>
      </c>
      <c r="BD721" t="str">
        <f t="shared" si="84"/>
        <v>OKOK</v>
      </c>
      <c r="BH721">
        <f t="shared" si="87"/>
        <v>668</v>
      </c>
      <c r="BJ721" s="30" t="s">
        <v>3072</v>
      </c>
      <c r="BK721" s="30" t="s">
        <v>4237</v>
      </c>
      <c r="BL721">
        <f ca="1">+OFFSET(b!$F$3,BH721,$BL$52)</f>
        <v>0</v>
      </c>
      <c r="BQ721">
        <f t="shared" si="88"/>
        <v>668</v>
      </c>
      <c r="BR721" s="30" t="s">
        <v>3072</v>
      </c>
      <c r="BS721" s="30" t="s">
        <v>4237</v>
      </c>
      <c r="BT721">
        <f ca="1">+OFFSET(b!$F$3,BQ721,$BT$52)</f>
        <v>38616</v>
      </c>
    </row>
    <row r="722" spans="3:72">
      <c r="C722">
        <f t="shared" si="85"/>
        <v>669</v>
      </c>
      <c r="E722" s="30" t="s">
        <v>3073</v>
      </c>
      <c r="F722" s="30" t="s">
        <v>4238</v>
      </c>
      <c r="G722">
        <f ca="1">+IF(BD722="OKOK",OFFSET(b!$F$3,C722,$G$52),NA())</f>
        <v>6</v>
      </c>
      <c r="AA722">
        <f t="shared" si="86"/>
        <v>669</v>
      </c>
      <c r="AB722" s="30" t="s">
        <v>3073</v>
      </c>
      <c r="AC722" s="30" t="s">
        <v>4238</v>
      </c>
      <c r="AD722">
        <f ca="1">+IF(BD722="OKOK",OFFSET(b!$F$3,AA722,$AD$52),NA())</f>
        <v>42767</v>
      </c>
      <c r="AX722" t="s">
        <v>19</v>
      </c>
      <c r="AY722" t="s">
        <v>3073</v>
      </c>
      <c r="AZ722" t="s">
        <v>4238</v>
      </c>
      <c r="BA722">
        <v>25</v>
      </c>
      <c r="BB722" s="93" t="str">
        <f t="shared" si="82"/>
        <v>OK</v>
      </c>
      <c r="BC722" t="str">
        <f t="shared" si="83"/>
        <v>OK</v>
      </c>
      <c r="BD722" t="str">
        <f t="shared" si="84"/>
        <v>OKOK</v>
      </c>
      <c r="BH722">
        <f t="shared" si="87"/>
        <v>669</v>
      </c>
      <c r="BJ722" s="30" t="s">
        <v>3073</v>
      </c>
      <c r="BK722" s="30" t="s">
        <v>4238</v>
      </c>
      <c r="BL722">
        <f ca="1">+OFFSET(b!$F$3,BH722,$BL$52)</f>
        <v>6</v>
      </c>
      <c r="BQ722">
        <f t="shared" si="88"/>
        <v>669</v>
      </c>
      <c r="BR722" s="30" t="s">
        <v>3073</v>
      </c>
      <c r="BS722" s="30" t="s">
        <v>4238</v>
      </c>
      <c r="BT722">
        <f ca="1">+OFFSET(b!$F$3,BQ722,$BT$52)</f>
        <v>42767</v>
      </c>
    </row>
    <row r="723" spans="3:72">
      <c r="C723">
        <f t="shared" si="85"/>
        <v>670</v>
      </c>
      <c r="E723" s="30" t="s">
        <v>640</v>
      </c>
      <c r="F723" s="30" t="s">
        <v>4239</v>
      </c>
      <c r="G723">
        <f ca="1">+IF(BD723="OKOK",OFFSET(b!$F$3,C723,$G$52),NA())</f>
        <v>4</v>
      </c>
      <c r="AA723">
        <f t="shared" si="86"/>
        <v>670</v>
      </c>
      <c r="AB723" s="30" t="s">
        <v>640</v>
      </c>
      <c r="AC723" s="30" t="s">
        <v>4239</v>
      </c>
      <c r="AD723">
        <f ca="1">+IF(BD723="OKOK",OFFSET(b!$F$3,AA723,$AD$52),NA())</f>
        <v>104911</v>
      </c>
      <c r="AX723" t="s">
        <v>19</v>
      </c>
      <c r="AY723" t="s">
        <v>640</v>
      </c>
      <c r="AZ723" t="s">
        <v>4239</v>
      </c>
      <c r="BA723">
        <v>6727</v>
      </c>
      <c r="BB723" s="93" t="str">
        <f t="shared" si="82"/>
        <v>OK</v>
      </c>
      <c r="BC723" t="str">
        <f t="shared" si="83"/>
        <v>OK</v>
      </c>
      <c r="BD723" t="str">
        <f t="shared" si="84"/>
        <v>OKOK</v>
      </c>
      <c r="BH723">
        <f t="shared" si="87"/>
        <v>670</v>
      </c>
      <c r="BJ723" s="30" t="s">
        <v>640</v>
      </c>
      <c r="BK723" s="30" t="s">
        <v>4239</v>
      </c>
      <c r="BL723">
        <f ca="1">+OFFSET(b!$F$3,BH723,$BL$52)</f>
        <v>4</v>
      </c>
      <c r="BQ723">
        <f t="shared" si="88"/>
        <v>670</v>
      </c>
      <c r="BR723" s="30" t="s">
        <v>640</v>
      </c>
      <c r="BS723" s="30" t="s">
        <v>4239</v>
      </c>
      <c r="BT723">
        <f ca="1">+OFFSET(b!$F$3,BQ723,$BT$52)</f>
        <v>104911</v>
      </c>
    </row>
    <row r="724" spans="3:72">
      <c r="C724">
        <f t="shared" si="85"/>
        <v>671</v>
      </c>
      <c r="E724" s="30" t="s">
        <v>628</v>
      </c>
      <c r="F724" s="30" t="s">
        <v>3637</v>
      </c>
      <c r="G724">
        <f ca="1">+IF(BD724="OKOK",OFFSET(b!$F$3,C724,$G$52),NA())</f>
        <v>2</v>
      </c>
      <c r="AA724">
        <f t="shared" si="86"/>
        <v>671</v>
      </c>
      <c r="AB724" s="30" t="s">
        <v>628</v>
      </c>
      <c r="AC724" s="30" t="s">
        <v>3637</v>
      </c>
      <c r="AD724">
        <f ca="1">+IF(BD724="OKOK",OFFSET(b!$F$3,AA724,$AD$52),NA())</f>
        <v>82603</v>
      </c>
      <c r="AX724" t="s">
        <v>19</v>
      </c>
      <c r="AY724" t="s">
        <v>628</v>
      </c>
      <c r="AZ724" t="s">
        <v>3637</v>
      </c>
      <c r="BA724">
        <v>4600</v>
      </c>
      <c r="BB724" s="93" t="str">
        <f t="shared" si="82"/>
        <v>OK</v>
      </c>
      <c r="BC724" t="str">
        <f t="shared" si="83"/>
        <v>OK</v>
      </c>
      <c r="BD724" t="str">
        <f t="shared" si="84"/>
        <v>OKOK</v>
      </c>
      <c r="BH724">
        <f t="shared" si="87"/>
        <v>671</v>
      </c>
      <c r="BJ724" s="30" t="s">
        <v>628</v>
      </c>
      <c r="BK724" s="30" t="s">
        <v>3637</v>
      </c>
      <c r="BL724">
        <f ca="1">+OFFSET(b!$F$3,BH724,$BL$52)</f>
        <v>2</v>
      </c>
      <c r="BQ724">
        <f t="shared" si="88"/>
        <v>671</v>
      </c>
      <c r="BR724" s="30" t="s">
        <v>628</v>
      </c>
      <c r="BS724" s="30" t="s">
        <v>3637</v>
      </c>
      <c r="BT724">
        <f ca="1">+OFFSET(b!$F$3,BQ724,$BT$52)</f>
        <v>82603</v>
      </c>
    </row>
    <row r="725" spans="3:72">
      <c r="C725">
        <f t="shared" si="85"/>
        <v>672</v>
      </c>
      <c r="E725" s="30" t="s">
        <v>615</v>
      </c>
      <c r="F725" s="30" t="s">
        <v>4240</v>
      </c>
      <c r="G725">
        <f ca="1">+IF(BD725="OKOK",OFFSET(b!$F$3,C725,$G$52),NA())</f>
        <v>22</v>
      </c>
      <c r="AA725">
        <f t="shared" si="86"/>
        <v>672</v>
      </c>
      <c r="AB725" s="30" t="s">
        <v>615</v>
      </c>
      <c r="AC725" s="30" t="s">
        <v>4240</v>
      </c>
      <c r="AD725">
        <f ca="1">+IF(BD725="OKOK",OFFSET(b!$F$3,AA725,$AD$52),NA())</f>
        <v>1741843</v>
      </c>
      <c r="AX725" t="s">
        <v>19</v>
      </c>
      <c r="AY725" t="s">
        <v>615</v>
      </c>
      <c r="AZ725" t="s">
        <v>4240</v>
      </c>
      <c r="BA725">
        <v>93461</v>
      </c>
      <c r="BB725" s="93" t="str">
        <f t="shared" si="82"/>
        <v>OK</v>
      </c>
      <c r="BC725" t="str">
        <f t="shared" si="83"/>
        <v>OK</v>
      </c>
      <c r="BD725" t="str">
        <f t="shared" si="84"/>
        <v>OKOK</v>
      </c>
      <c r="BH725">
        <f t="shared" si="87"/>
        <v>672</v>
      </c>
      <c r="BJ725" s="30" t="s">
        <v>615</v>
      </c>
      <c r="BK725" s="30" t="s">
        <v>4240</v>
      </c>
      <c r="BL725">
        <f ca="1">+OFFSET(b!$F$3,BH725,$BL$52)</f>
        <v>22</v>
      </c>
      <c r="BQ725">
        <f t="shared" si="88"/>
        <v>672</v>
      </c>
      <c r="BR725" s="30" t="s">
        <v>615</v>
      </c>
      <c r="BS725" s="30" t="s">
        <v>4240</v>
      </c>
      <c r="BT725">
        <f ca="1">+OFFSET(b!$F$3,BQ725,$BT$52)</f>
        <v>1741843</v>
      </c>
    </row>
    <row r="726" spans="3:72">
      <c r="C726">
        <f t="shared" si="85"/>
        <v>673</v>
      </c>
      <c r="E726" s="30" t="s">
        <v>618</v>
      </c>
      <c r="F726" s="30" t="s">
        <v>3642</v>
      </c>
      <c r="G726">
        <f ca="1">+IF(BD726="OKOK",OFFSET(b!$F$3,C726,$G$52),NA())</f>
        <v>5</v>
      </c>
      <c r="AA726">
        <f t="shared" si="86"/>
        <v>673</v>
      </c>
      <c r="AB726" s="30" t="s">
        <v>618</v>
      </c>
      <c r="AC726" s="30" t="s">
        <v>3642</v>
      </c>
      <c r="AD726">
        <f ca="1">+IF(BD726="OKOK",OFFSET(b!$F$3,AA726,$AD$52),NA())</f>
        <v>157715</v>
      </c>
      <c r="AX726" t="s">
        <v>19</v>
      </c>
      <c r="AY726" t="s">
        <v>618</v>
      </c>
      <c r="AZ726" t="s">
        <v>3642</v>
      </c>
      <c r="BA726">
        <v>7050</v>
      </c>
      <c r="BB726" s="93" t="str">
        <f t="shared" si="82"/>
        <v>OK</v>
      </c>
      <c r="BC726" t="str">
        <f t="shared" si="83"/>
        <v>OK</v>
      </c>
      <c r="BD726" t="str">
        <f t="shared" si="84"/>
        <v>OKOK</v>
      </c>
      <c r="BH726">
        <f t="shared" si="87"/>
        <v>673</v>
      </c>
      <c r="BJ726" s="30" t="s">
        <v>618</v>
      </c>
      <c r="BK726" s="30" t="s">
        <v>3642</v>
      </c>
      <c r="BL726">
        <f ca="1">+OFFSET(b!$F$3,BH726,$BL$52)</f>
        <v>5</v>
      </c>
      <c r="BQ726">
        <f t="shared" si="88"/>
        <v>673</v>
      </c>
      <c r="BR726" s="30" t="s">
        <v>618</v>
      </c>
      <c r="BS726" s="30" t="s">
        <v>3642</v>
      </c>
      <c r="BT726">
        <f ca="1">+OFFSET(b!$F$3,BQ726,$BT$52)</f>
        <v>157715</v>
      </c>
    </row>
    <row r="727" spans="3:72">
      <c r="C727">
        <f t="shared" si="85"/>
        <v>674</v>
      </c>
      <c r="E727" s="30" t="s">
        <v>634</v>
      </c>
      <c r="F727" s="30" t="s">
        <v>3564</v>
      </c>
      <c r="G727">
        <f ca="1">+IF(BD727="OKOK",OFFSET(b!$F$3,C727,$G$52),NA())</f>
        <v>2</v>
      </c>
      <c r="AA727">
        <f t="shared" si="86"/>
        <v>674</v>
      </c>
      <c r="AB727" s="30" t="s">
        <v>634</v>
      </c>
      <c r="AC727" s="30" t="s">
        <v>3564</v>
      </c>
      <c r="AD727">
        <f ca="1">+IF(BD727="OKOK",OFFSET(b!$F$3,AA727,$AD$52),NA())</f>
        <v>98276</v>
      </c>
      <c r="AX727" t="s">
        <v>19</v>
      </c>
      <c r="AY727" t="s">
        <v>634</v>
      </c>
      <c r="AZ727" t="s">
        <v>3564</v>
      </c>
      <c r="BA727">
        <v>6392</v>
      </c>
      <c r="BB727" s="93" t="str">
        <f t="shared" si="82"/>
        <v>OK</v>
      </c>
      <c r="BC727" t="str">
        <f t="shared" si="83"/>
        <v>OK</v>
      </c>
      <c r="BD727" t="str">
        <f t="shared" si="84"/>
        <v>OKOK</v>
      </c>
      <c r="BH727">
        <f t="shared" si="87"/>
        <v>674</v>
      </c>
      <c r="BJ727" s="30" t="s">
        <v>634</v>
      </c>
      <c r="BK727" s="30" t="s">
        <v>3564</v>
      </c>
      <c r="BL727">
        <f ca="1">+OFFSET(b!$F$3,BH727,$BL$52)</f>
        <v>2</v>
      </c>
      <c r="BQ727">
        <f t="shared" si="88"/>
        <v>674</v>
      </c>
      <c r="BR727" s="30" t="s">
        <v>634</v>
      </c>
      <c r="BS727" s="30" t="s">
        <v>3564</v>
      </c>
      <c r="BT727">
        <f ca="1">+OFFSET(b!$F$3,BQ727,$BT$52)</f>
        <v>98276</v>
      </c>
    </row>
    <row r="728" spans="3:72">
      <c r="C728">
        <f t="shared" si="85"/>
        <v>675</v>
      </c>
      <c r="E728" s="30" t="s">
        <v>620</v>
      </c>
      <c r="F728" s="30" t="s">
        <v>4241</v>
      </c>
      <c r="G728">
        <f ca="1">+IF(BD728="OKOK",OFFSET(b!$F$3,C728,$G$52),NA())</f>
        <v>9</v>
      </c>
      <c r="AA728">
        <f t="shared" si="86"/>
        <v>675</v>
      </c>
      <c r="AB728" s="30" t="s">
        <v>620</v>
      </c>
      <c r="AC728" s="30" t="s">
        <v>4241</v>
      </c>
      <c r="AD728">
        <f ca="1">+IF(BD728="OKOK",OFFSET(b!$F$3,AA728,$AD$52),NA())</f>
        <v>139396</v>
      </c>
      <c r="AX728" t="s">
        <v>19</v>
      </c>
      <c r="AY728" t="s">
        <v>620</v>
      </c>
      <c r="AZ728" t="s">
        <v>4241</v>
      </c>
      <c r="BA728">
        <v>5782</v>
      </c>
      <c r="BB728" s="93" t="str">
        <f t="shared" si="82"/>
        <v>OK</v>
      </c>
      <c r="BC728" t="str">
        <f t="shared" si="83"/>
        <v>OK</v>
      </c>
      <c r="BD728" t="str">
        <f t="shared" si="84"/>
        <v>OKOK</v>
      </c>
      <c r="BH728">
        <f t="shared" si="87"/>
        <v>675</v>
      </c>
      <c r="BJ728" s="30" t="s">
        <v>620</v>
      </c>
      <c r="BK728" s="30" t="s">
        <v>4241</v>
      </c>
      <c r="BL728">
        <f ca="1">+OFFSET(b!$F$3,BH728,$BL$52)</f>
        <v>9</v>
      </c>
      <c r="BQ728">
        <f t="shared" si="88"/>
        <v>675</v>
      </c>
      <c r="BR728" s="30" t="s">
        <v>620</v>
      </c>
      <c r="BS728" s="30" t="s">
        <v>4241</v>
      </c>
      <c r="BT728">
        <f ca="1">+OFFSET(b!$F$3,BQ728,$BT$52)</f>
        <v>139396</v>
      </c>
    </row>
    <row r="729" spans="3:72">
      <c r="C729">
        <f t="shared" si="85"/>
        <v>676</v>
      </c>
      <c r="E729" s="30" t="s">
        <v>632</v>
      </c>
      <c r="F729" s="30" t="s">
        <v>4242</v>
      </c>
      <c r="G729">
        <f ca="1">+IF(BD729="OKOK",OFFSET(b!$F$3,C729,$G$52),NA())</f>
        <v>9</v>
      </c>
      <c r="AA729">
        <f t="shared" si="86"/>
        <v>676</v>
      </c>
      <c r="AB729" s="30" t="s">
        <v>632</v>
      </c>
      <c r="AC729" s="30" t="s">
        <v>4242</v>
      </c>
      <c r="AD729">
        <f ca="1">+IF(BD729="OKOK",OFFSET(b!$F$3,AA729,$AD$52),NA())</f>
        <v>141954</v>
      </c>
      <c r="AX729" t="s">
        <v>19</v>
      </c>
      <c r="AY729" t="s">
        <v>632</v>
      </c>
      <c r="AZ729" t="s">
        <v>4242</v>
      </c>
      <c r="BA729">
        <v>6082</v>
      </c>
      <c r="BB729" s="93" t="str">
        <f t="shared" si="82"/>
        <v>OK</v>
      </c>
      <c r="BC729" t="str">
        <f t="shared" si="83"/>
        <v>OK</v>
      </c>
      <c r="BD729" t="str">
        <f t="shared" si="84"/>
        <v>OKOK</v>
      </c>
      <c r="BH729">
        <f t="shared" si="87"/>
        <v>676</v>
      </c>
      <c r="BJ729" s="30" t="s">
        <v>632</v>
      </c>
      <c r="BK729" s="30" t="s">
        <v>4242</v>
      </c>
      <c r="BL729">
        <f ca="1">+OFFSET(b!$F$3,BH729,$BL$52)</f>
        <v>9</v>
      </c>
      <c r="BQ729">
        <f t="shared" si="88"/>
        <v>676</v>
      </c>
      <c r="BR729" s="30" t="s">
        <v>632</v>
      </c>
      <c r="BS729" s="30" t="s">
        <v>4242</v>
      </c>
      <c r="BT729">
        <f ca="1">+OFFSET(b!$F$3,BQ729,$BT$52)</f>
        <v>141954</v>
      </c>
    </row>
    <row r="730" spans="3:72">
      <c r="C730">
        <f t="shared" si="85"/>
        <v>677</v>
      </c>
      <c r="E730" s="30" t="s">
        <v>633</v>
      </c>
      <c r="F730" s="30" t="s">
        <v>3563</v>
      </c>
      <c r="G730">
        <f ca="1">+IF(BD730="OKOK",OFFSET(b!$F$3,C730,$G$52),NA())</f>
        <v>3</v>
      </c>
      <c r="AA730">
        <f t="shared" si="86"/>
        <v>677</v>
      </c>
      <c r="AB730" s="30" t="s">
        <v>633</v>
      </c>
      <c r="AC730" s="30" t="s">
        <v>3563</v>
      </c>
      <c r="AD730">
        <f ca="1">+IF(BD730="OKOK",OFFSET(b!$F$3,AA730,$AD$52),NA())</f>
        <v>102567</v>
      </c>
      <c r="AX730" t="s">
        <v>19</v>
      </c>
      <c r="AY730" t="s">
        <v>633</v>
      </c>
      <c r="AZ730" t="s">
        <v>3563</v>
      </c>
      <c r="BA730">
        <v>5992</v>
      </c>
      <c r="BB730" s="93" t="str">
        <f t="shared" si="82"/>
        <v>OK</v>
      </c>
      <c r="BC730" t="str">
        <f t="shared" si="83"/>
        <v>OK</v>
      </c>
      <c r="BD730" t="str">
        <f t="shared" si="84"/>
        <v>OKOK</v>
      </c>
      <c r="BH730">
        <f t="shared" si="87"/>
        <v>677</v>
      </c>
      <c r="BJ730" s="30" t="s">
        <v>633</v>
      </c>
      <c r="BK730" s="30" t="s">
        <v>3563</v>
      </c>
      <c r="BL730">
        <f ca="1">+OFFSET(b!$F$3,BH730,$BL$52)</f>
        <v>3</v>
      </c>
      <c r="BQ730">
        <f t="shared" si="88"/>
        <v>677</v>
      </c>
      <c r="BR730" s="30" t="s">
        <v>633</v>
      </c>
      <c r="BS730" s="30" t="s">
        <v>3563</v>
      </c>
      <c r="BT730">
        <f ca="1">+OFFSET(b!$F$3,BQ730,$BT$52)</f>
        <v>102567</v>
      </c>
    </row>
    <row r="731" spans="3:72">
      <c r="C731">
        <f t="shared" si="85"/>
        <v>678</v>
      </c>
      <c r="E731" s="30" t="s">
        <v>3074</v>
      </c>
      <c r="F731" s="30" t="s">
        <v>3644</v>
      </c>
      <c r="G731">
        <f ca="1">+IF(BD731="OKOK",OFFSET(b!$F$3,C731,$G$52),NA())</f>
        <v>8</v>
      </c>
      <c r="AA731">
        <f t="shared" si="86"/>
        <v>678</v>
      </c>
      <c r="AB731" s="30" t="s">
        <v>3074</v>
      </c>
      <c r="AC731" s="30" t="s">
        <v>3644</v>
      </c>
      <c r="AD731">
        <f ca="1">+IF(BD731="OKOK",OFFSET(b!$F$3,AA731,$AD$52),NA())</f>
        <v>329903</v>
      </c>
      <c r="AX731" t="s">
        <v>19</v>
      </c>
      <c r="AY731" t="s">
        <v>3074</v>
      </c>
      <c r="AZ731" t="s">
        <v>3644</v>
      </c>
      <c r="BA731">
        <v>0</v>
      </c>
      <c r="BB731" s="93" t="str">
        <f t="shared" si="82"/>
        <v>OK</v>
      </c>
      <c r="BC731" t="str">
        <f t="shared" si="83"/>
        <v>OK</v>
      </c>
      <c r="BD731" t="str">
        <f t="shared" si="84"/>
        <v>OKOK</v>
      </c>
      <c r="BH731">
        <f t="shared" si="87"/>
        <v>678</v>
      </c>
      <c r="BJ731" s="30" t="s">
        <v>3074</v>
      </c>
      <c r="BK731" s="30" t="s">
        <v>3644</v>
      </c>
      <c r="BL731">
        <f ca="1">+OFFSET(b!$F$3,BH731,$BL$52)</f>
        <v>8</v>
      </c>
      <c r="BQ731">
        <f t="shared" si="88"/>
        <v>678</v>
      </c>
      <c r="BR731" s="30" t="s">
        <v>3074</v>
      </c>
      <c r="BS731" s="30" t="s">
        <v>3644</v>
      </c>
      <c r="BT731">
        <f ca="1">+OFFSET(b!$F$3,BQ731,$BT$52)</f>
        <v>329903</v>
      </c>
    </row>
    <row r="732" spans="3:72">
      <c r="C732">
        <f t="shared" si="85"/>
        <v>679</v>
      </c>
      <c r="E732" s="30" t="s">
        <v>19</v>
      </c>
      <c r="F732" s="30" t="s">
        <v>3521</v>
      </c>
      <c r="G732">
        <f ca="1">+IF(BD732="OKOK",OFFSET(b!$F$3,C732,$G$52),NA())</f>
        <v>16</v>
      </c>
      <c r="AA732">
        <f t="shared" si="86"/>
        <v>679</v>
      </c>
      <c r="AB732" s="30" t="s">
        <v>19</v>
      </c>
      <c r="AC732" s="30" t="s">
        <v>3521</v>
      </c>
      <c r="AD732">
        <f ca="1">+IF(BD732="OKOK",OFFSET(b!$F$3,AA732,$AD$52),NA())</f>
        <v>1306754</v>
      </c>
      <c r="AX732" t="s">
        <v>19</v>
      </c>
      <c r="AY732" t="s">
        <v>19</v>
      </c>
      <c r="AZ732" t="s">
        <v>3521</v>
      </c>
      <c r="BA732">
        <v>0</v>
      </c>
      <c r="BB732" s="93" t="str">
        <f t="shared" si="82"/>
        <v>OK</v>
      </c>
      <c r="BC732" t="str">
        <f t="shared" si="83"/>
        <v>OK</v>
      </c>
      <c r="BD732" t="str">
        <f t="shared" si="84"/>
        <v>OKOK</v>
      </c>
      <c r="BH732">
        <f t="shared" si="87"/>
        <v>679</v>
      </c>
      <c r="BJ732" s="30" t="s">
        <v>19</v>
      </c>
      <c r="BK732" s="30" t="s">
        <v>3521</v>
      </c>
      <c r="BL732">
        <f ca="1">+OFFSET(b!$F$3,BH732,$BL$52)</f>
        <v>16</v>
      </c>
      <c r="BQ732">
        <f t="shared" si="88"/>
        <v>679</v>
      </c>
      <c r="BR732" s="30" t="s">
        <v>19</v>
      </c>
      <c r="BS732" s="30" t="s">
        <v>3521</v>
      </c>
      <c r="BT732">
        <f ca="1">+OFFSET(b!$F$3,BQ732,$BT$52)</f>
        <v>1306754</v>
      </c>
    </row>
    <row r="733" spans="3:72">
      <c r="C733">
        <f t="shared" si="85"/>
        <v>680</v>
      </c>
      <c r="E733" s="30" t="s">
        <v>3075</v>
      </c>
      <c r="F733" s="30" t="s">
        <v>4243</v>
      </c>
      <c r="G733">
        <f ca="1">+IF(BD733="OKOK",OFFSET(b!$F$3,C733,$G$52),NA())</f>
        <v>0</v>
      </c>
      <c r="AA733">
        <f t="shared" si="86"/>
        <v>680</v>
      </c>
      <c r="AB733" s="30" t="s">
        <v>3075</v>
      </c>
      <c r="AC733" s="30" t="s">
        <v>4243</v>
      </c>
      <c r="AD733">
        <f ca="1">+IF(BD733="OKOK",OFFSET(b!$F$3,AA733,$AD$52),NA())</f>
        <v>0</v>
      </c>
      <c r="AX733" t="s">
        <v>19</v>
      </c>
      <c r="AY733" t="s">
        <v>3075</v>
      </c>
      <c r="AZ733" t="s">
        <v>4243</v>
      </c>
      <c r="BA733">
        <v>0</v>
      </c>
      <c r="BB733" s="93" t="str">
        <f t="shared" si="82"/>
        <v>OK</v>
      </c>
      <c r="BC733" t="str">
        <f t="shared" si="83"/>
        <v>OK</v>
      </c>
      <c r="BD733" t="str">
        <f t="shared" si="84"/>
        <v>OKOK</v>
      </c>
      <c r="BH733">
        <f t="shared" si="87"/>
        <v>680</v>
      </c>
      <c r="BJ733" s="30" t="s">
        <v>3075</v>
      </c>
      <c r="BK733" s="30" t="s">
        <v>4243</v>
      </c>
      <c r="BL733">
        <f ca="1">+OFFSET(b!$F$3,BH733,$BL$52)</f>
        <v>0</v>
      </c>
      <c r="BQ733">
        <f t="shared" si="88"/>
        <v>680</v>
      </c>
      <c r="BR733" s="30" t="s">
        <v>3075</v>
      </c>
      <c r="BS733" s="30" t="s">
        <v>4243</v>
      </c>
      <c r="BT733">
        <f ca="1">+OFFSET(b!$F$3,BQ733,$BT$52)</f>
        <v>0</v>
      </c>
    </row>
    <row r="734" spans="3:72">
      <c r="C734">
        <f t="shared" si="85"/>
        <v>681</v>
      </c>
      <c r="E734" s="30" t="s">
        <v>3076</v>
      </c>
      <c r="F734" s="30" t="s">
        <v>3630</v>
      </c>
      <c r="G734">
        <f ca="1">+IF(BD734="OKOK",OFFSET(b!$F$3,C734,$G$52),NA())</f>
        <v>19</v>
      </c>
      <c r="AA734">
        <f t="shared" si="86"/>
        <v>681</v>
      </c>
      <c r="AB734" s="30" t="s">
        <v>3076</v>
      </c>
      <c r="AC734" s="30" t="s">
        <v>3630</v>
      </c>
      <c r="AD734">
        <f ca="1">+IF(BD734="OKOK",OFFSET(b!$F$3,AA734,$AD$52),NA())</f>
        <v>740920</v>
      </c>
      <c r="AX734" t="s">
        <v>19</v>
      </c>
      <c r="AY734" t="s">
        <v>3076</v>
      </c>
      <c r="AZ734" t="s">
        <v>3630</v>
      </c>
      <c r="BA734">
        <v>0</v>
      </c>
      <c r="BB734" s="93" t="str">
        <f t="shared" si="82"/>
        <v>OK</v>
      </c>
      <c r="BC734" t="str">
        <f t="shared" si="83"/>
        <v>OK</v>
      </c>
      <c r="BD734" t="str">
        <f t="shared" si="84"/>
        <v>OKOK</v>
      </c>
      <c r="BH734">
        <f t="shared" si="87"/>
        <v>681</v>
      </c>
      <c r="BJ734" s="30" t="s">
        <v>3076</v>
      </c>
      <c r="BK734" s="30" t="s">
        <v>3630</v>
      </c>
      <c r="BL734">
        <f ca="1">+OFFSET(b!$F$3,BH734,$BL$52)</f>
        <v>19</v>
      </c>
      <c r="BQ734">
        <f t="shared" si="88"/>
        <v>681</v>
      </c>
      <c r="BR734" s="30" t="s">
        <v>3076</v>
      </c>
      <c r="BS734" s="30" t="s">
        <v>3630</v>
      </c>
      <c r="BT734">
        <f ca="1">+OFFSET(b!$F$3,BQ734,$BT$52)</f>
        <v>740920</v>
      </c>
    </row>
    <row r="735" spans="3:72">
      <c r="C735">
        <f t="shared" si="85"/>
        <v>682</v>
      </c>
      <c r="E735" s="30" t="s">
        <v>649</v>
      </c>
      <c r="F735" s="30" t="s">
        <v>2943</v>
      </c>
      <c r="G735">
        <f ca="1">+IF(BD735="OKOK",OFFSET(b!$F$3,C735,$G$52),NA())</f>
        <v>22</v>
      </c>
      <c r="AA735">
        <f t="shared" si="86"/>
        <v>682</v>
      </c>
      <c r="AB735" s="30" t="s">
        <v>649</v>
      </c>
      <c r="AC735" s="30" t="s">
        <v>2943</v>
      </c>
      <c r="AD735">
        <f ca="1">+IF(BD735="OKOK",OFFSET(b!$F$3,AA735,$AD$52),NA())</f>
        <v>1928893</v>
      </c>
      <c r="AX735" t="s">
        <v>20</v>
      </c>
      <c r="AY735" t="s">
        <v>649</v>
      </c>
      <c r="AZ735" t="s">
        <v>2943</v>
      </c>
      <c r="BA735">
        <v>107617</v>
      </c>
      <c r="BB735" s="93" t="str">
        <f t="shared" si="82"/>
        <v>OK</v>
      </c>
      <c r="BC735" t="str">
        <f t="shared" si="83"/>
        <v>OK</v>
      </c>
      <c r="BD735" t="str">
        <f t="shared" si="84"/>
        <v>OKOK</v>
      </c>
      <c r="BH735">
        <f t="shared" si="87"/>
        <v>682</v>
      </c>
      <c r="BJ735" s="30" t="s">
        <v>649</v>
      </c>
      <c r="BK735" s="30" t="s">
        <v>2943</v>
      </c>
      <c r="BL735">
        <f ca="1">+OFFSET(b!$F$3,BH735,$BL$52)</f>
        <v>22</v>
      </c>
      <c r="BQ735">
        <f t="shared" si="88"/>
        <v>682</v>
      </c>
      <c r="BR735" s="30" t="s">
        <v>649</v>
      </c>
      <c r="BS735" s="30" t="s">
        <v>2943</v>
      </c>
      <c r="BT735">
        <f ca="1">+OFFSET(b!$F$3,BQ735,$BT$52)</f>
        <v>1928893</v>
      </c>
    </row>
    <row r="736" spans="3:72">
      <c r="C736">
        <f t="shared" si="85"/>
        <v>683</v>
      </c>
      <c r="E736" s="30" t="s">
        <v>646</v>
      </c>
      <c r="F736" s="30" t="s">
        <v>4244</v>
      </c>
      <c r="G736" t="e">
        <f ca="1">+IF(BD736="OKOK",OFFSET(b!$F$3,C736,$G$52),NA())</f>
        <v>#N/A</v>
      </c>
      <c r="AA736">
        <f t="shared" si="86"/>
        <v>683</v>
      </c>
      <c r="AB736" s="30" t="s">
        <v>646</v>
      </c>
      <c r="AC736" s="30" t="s">
        <v>4244</v>
      </c>
      <c r="AD736" t="e">
        <f ca="1">+IF(BD736="OKOK",OFFSET(b!$F$3,AA736,$AD$52),NA())</f>
        <v>#N/A</v>
      </c>
      <c r="AX736" t="s">
        <v>20</v>
      </c>
      <c r="AY736" t="s">
        <v>646</v>
      </c>
      <c r="AZ736" t="s">
        <v>4244</v>
      </c>
      <c r="BA736">
        <v>349695</v>
      </c>
      <c r="BB736" s="93" t="str">
        <f t="shared" si="82"/>
        <v>NG</v>
      </c>
      <c r="BC736" t="str">
        <f t="shared" si="83"/>
        <v>OK</v>
      </c>
      <c r="BD736" t="str">
        <f t="shared" si="84"/>
        <v>NGOK</v>
      </c>
      <c r="BH736">
        <f t="shared" si="87"/>
        <v>683</v>
      </c>
      <c r="BJ736" s="30" t="s">
        <v>646</v>
      </c>
      <c r="BK736" s="30" t="s">
        <v>4244</v>
      </c>
      <c r="BL736">
        <f ca="1">+OFFSET(b!$F$3,BH736,$BL$52)</f>
        <v>118</v>
      </c>
      <c r="BQ736">
        <f t="shared" si="88"/>
        <v>683</v>
      </c>
      <c r="BR736" s="30" t="s">
        <v>646</v>
      </c>
      <c r="BS736" s="30" t="s">
        <v>4244</v>
      </c>
      <c r="BT736">
        <f ca="1">+OFFSET(b!$F$3,BQ736,$BT$52)</f>
        <v>5274459</v>
      </c>
    </row>
    <row r="737" spans="3:72">
      <c r="C737">
        <f t="shared" si="85"/>
        <v>684</v>
      </c>
      <c r="E737" s="30" t="s">
        <v>648</v>
      </c>
      <c r="F737" s="30" t="s">
        <v>4245</v>
      </c>
      <c r="G737">
        <f ca="1">+IF(BD737="OKOK",OFFSET(b!$F$3,C737,$G$52),NA())</f>
        <v>26</v>
      </c>
      <c r="AA737">
        <f t="shared" si="86"/>
        <v>684</v>
      </c>
      <c r="AB737" s="30" t="s">
        <v>648</v>
      </c>
      <c r="AC737" s="30" t="s">
        <v>4245</v>
      </c>
      <c r="AD737">
        <f ca="1">+IF(BD737="OKOK",OFFSET(b!$F$3,AA737,$AD$52),NA())</f>
        <v>1666878</v>
      </c>
      <c r="AX737" t="s">
        <v>20</v>
      </c>
      <c r="AY737" t="s">
        <v>648</v>
      </c>
      <c r="AZ737" t="s">
        <v>4245</v>
      </c>
      <c r="BA737">
        <v>85463</v>
      </c>
      <c r="BB737" s="93" t="str">
        <f t="shared" si="82"/>
        <v>OK</v>
      </c>
      <c r="BC737" t="str">
        <f t="shared" si="83"/>
        <v>OK</v>
      </c>
      <c r="BD737" t="str">
        <f t="shared" si="84"/>
        <v>OKOK</v>
      </c>
      <c r="BH737">
        <f t="shared" si="87"/>
        <v>684</v>
      </c>
      <c r="BJ737" s="30" t="s">
        <v>648</v>
      </c>
      <c r="BK737" s="30" t="s">
        <v>4245</v>
      </c>
      <c r="BL737">
        <f ca="1">+OFFSET(b!$F$3,BH737,$BL$52)</f>
        <v>26</v>
      </c>
      <c r="BQ737">
        <f t="shared" si="88"/>
        <v>684</v>
      </c>
      <c r="BR737" s="30" t="s">
        <v>648</v>
      </c>
      <c r="BS737" s="30" t="s">
        <v>4245</v>
      </c>
      <c r="BT737">
        <f ca="1">+OFFSET(b!$F$3,BQ737,$BT$52)</f>
        <v>1666878</v>
      </c>
    </row>
    <row r="738" spans="3:72">
      <c r="C738">
        <f t="shared" si="85"/>
        <v>685</v>
      </c>
      <c r="E738" s="30" t="s">
        <v>650</v>
      </c>
      <c r="F738" s="30" t="s">
        <v>4246</v>
      </c>
      <c r="G738">
        <f ca="1">+IF(BD738="OKOK",OFFSET(b!$F$3,C738,$G$52),NA())</f>
        <v>20</v>
      </c>
      <c r="AA738">
        <f t="shared" si="86"/>
        <v>685</v>
      </c>
      <c r="AB738" s="30" t="s">
        <v>650</v>
      </c>
      <c r="AC738" s="30" t="s">
        <v>4246</v>
      </c>
      <c r="AD738">
        <f ca="1">+IF(BD738="OKOK",OFFSET(b!$F$3,AA738,$AD$52),NA())</f>
        <v>1278095</v>
      </c>
      <c r="AX738" t="s">
        <v>20</v>
      </c>
      <c r="AY738" t="s">
        <v>650</v>
      </c>
      <c r="AZ738" t="s">
        <v>4246</v>
      </c>
      <c r="BA738">
        <v>86486</v>
      </c>
      <c r="BB738" s="93" t="str">
        <f t="shared" si="82"/>
        <v>OK</v>
      </c>
      <c r="BC738" t="str">
        <f t="shared" si="83"/>
        <v>OK</v>
      </c>
      <c r="BD738" t="str">
        <f t="shared" si="84"/>
        <v>OKOK</v>
      </c>
      <c r="BH738">
        <f t="shared" si="87"/>
        <v>685</v>
      </c>
      <c r="BJ738" s="30" t="s">
        <v>650</v>
      </c>
      <c r="BK738" s="30" t="s">
        <v>4246</v>
      </c>
      <c r="BL738">
        <f ca="1">+OFFSET(b!$F$3,BH738,$BL$52)</f>
        <v>20</v>
      </c>
      <c r="BQ738">
        <f t="shared" si="88"/>
        <v>685</v>
      </c>
      <c r="BR738" s="30" t="s">
        <v>650</v>
      </c>
      <c r="BS738" s="30" t="s">
        <v>4246</v>
      </c>
      <c r="BT738">
        <f ca="1">+OFFSET(b!$F$3,BQ738,$BT$52)</f>
        <v>1278095</v>
      </c>
    </row>
    <row r="739" spans="3:72">
      <c r="C739">
        <f t="shared" si="85"/>
        <v>686</v>
      </c>
      <c r="E739" s="30" t="s">
        <v>651</v>
      </c>
      <c r="F739" s="30" t="s">
        <v>4247</v>
      </c>
      <c r="G739">
        <f ca="1">+IF(BD739="OKOK",OFFSET(b!$F$3,C739,$G$52),NA())</f>
        <v>11</v>
      </c>
      <c r="AA739">
        <f t="shared" si="86"/>
        <v>686</v>
      </c>
      <c r="AB739" s="30" t="s">
        <v>651</v>
      </c>
      <c r="AC739" s="30" t="s">
        <v>4247</v>
      </c>
      <c r="AD739">
        <f ca="1">+IF(BD739="OKOK",OFFSET(b!$F$3,AA739,$AD$52),NA())</f>
        <v>1729140</v>
      </c>
      <c r="AX739" t="s">
        <v>20</v>
      </c>
      <c r="AY739" t="s">
        <v>651</v>
      </c>
      <c r="AZ739" t="s">
        <v>4247</v>
      </c>
      <c r="BA739">
        <v>75603</v>
      </c>
      <c r="BB739" s="93" t="str">
        <f t="shared" si="82"/>
        <v>OK</v>
      </c>
      <c r="BC739" t="str">
        <f t="shared" si="83"/>
        <v>OK</v>
      </c>
      <c r="BD739" t="str">
        <f t="shared" si="84"/>
        <v>OKOK</v>
      </c>
      <c r="BH739">
        <f t="shared" si="87"/>
        <v>686</v>
      </c>
      <c r="BJ739" s="30" t="s">
        <v>651</v>
      </c>
      <c r="BK739" s="30" t="s">
        <v>4247</v>
      </c>
      <c r="BL739">
        <f ca="1">+OFFSET(b!$F$3,BH739,$BL$52)</f>
        <v>11</v>
      </c>
      <c r="BQ739">
        <f t="shared" si="88"/>
        <v>686</v>
      </c>
      <c r="BR739" s="30" t="s">
        <v>651</v>
      </c>
      <c r="BS739" s="30" t="s">
        <v>4247</v>
      </c>
      <c r="BT739">
        <f ca="1">+OFFSET(b!$F$3,BQ739,$BT$52)</f>
        <v>1729140</v>
      </c>
    </row>
    <row r="740" spans="3:72">
      <c r="C740">
        <f t="shared" si="85"/>
        <v>687</v>
      </c>
      <c r="E740" s="30" t="s">
        <v>657</v>
      </c>
      <c r="F740" s="30" t="s">
        <v>4248</v>
      </c>
      <c r="G740">
        <f ca="1">+IF(BD740="OKOK",OFFSET(b!$F$3,C740,$G$52),NA())</f>
        <v>17</v>
      </c>
      <c r="AA740">
        <f t="shared" si="86"/>
        <v>687</v>
      </c>
      <c r="AB740" s="30" t="s">
        <v>657</v>
      </c>
      <c r="AC740" s="30" t="s">
        <v>4248</v>
      </c>
      <c r="AD740">
        <f ca="1">+IF(BD740="OKOK",OFFSET(b!$F$3,AA740,$AD$52),NA())</f>
        <v>1427534</v>
      </c>
      <c r="AX740" t="s">
        <v>20</v>
      </c>
      <c r="AY740" t="s">
        <v>657</v>
      </c>
      <c r="AZ740" t="s">
        <v>4248</v>
      </c>
      <c r="BA740">
        <v>56132</v>
      </c>
      <c r="BB740" s="93" t="str">
        <f t="shared" si="82"/>
        <v>OK</v>
      </c>
      <c r="BC740" t="str">
        <f t="shared" si="83"/>
        <v>OK</v>
      </c>
      <c r="BD740" t="str">
        <f t="shared" si="84"/>
        <v>OKOK</v>
      </c>
      <c r="BH740">
        <f t="shared" si="87"/>
        <v>687</v>
      </c>
      <c r="BJ740" s="30" t="s">
        <v>657</v>
      </c>
      <c r="BK740" s="30" t="s">
        <v>4248</v>
      </c>
      <c r="BL740">
        <f ca="1">+OFFSET(b!$F$3,BH740,$BL$52)</f>
        <v>17</v>
      </c>
      <c r="BQ740">
        <f t="shared" si="88"/>
        <v>687</v>
      </c>
      <c r="BR740" s="30" t="s">
        <v>657</v>
      </c>
      <c r="BS740" s="30" t="s">
        <v>4248</v>
      </c>
      <c r="BT740">
        <f ca="1">+OFFSET(b!$F$3,BQ740,$BT$52)</f>
        <v>1427534</v>
      </c>
    </row>
    <row r="741" spans="3:72">
      <c r="C741">
        <f t="shared" si="85"/>
        <v>688</v>
      </c>
      <c r="E741" s="30" t="s">
        <v>656</v>
      </c>
      <c r="F741" s="30" t="s">
        <v>4249</v>
      </c>
      <c r="G741">
        <f ca="1">+IF(BD741="OKOK",OFFSET(b!$F$3,C741,$G$52),NA())</f>
        <v>12</v>
      </c>
      <c r="AA741">
        <f t="shared" si="86"/>
        <v>688</v>
      </c>
      <c r="AB741" s="30" t="s">
        <v>656</v>
      </c>
      <c r="AC741" s="30" t="s">
        <v>4249</v>
      </c>
      <c r="AD741">
        <f ca="1">+IF(BD741="OKOK",OFFSET(b!$F$3,AA741,$AD$52),NA())</f>
        <v>1170546</v>
      </c>
      <c r="AX741" t="s">
        <v>20</v>
      </c>
      <c r="AY741" t="s">
        <v>656</v>
      </c>
      <c r="AZ741" t="s">
        <v>4249</v>
      </c>
      <c r="BA741">
        <v>56343</v>
      </c>
      <c r="BB741" s="93" t="str">
        <f t="shared" si="82"/>
        <v>OK</v>
      </c>
      <c r="BC741" t="str">
        <f t="shared" si="83"/>
        <v>OK</v>
      </c>
      <c r="BD741" t="str">
        <f t="shared" si="84"/>
        <v>OKOK</v>
      </c>
      <c r="BH741">
        <f t="shared" si="87"/>
        <v>688</v>
      </c>
      <c r="BJ741" s="30" t="s">
        <v>656</v>
      </c>
      <c r="BK741" s="30" t="s">
        <v>4249</v>
      </c>
      <c r="BL741">
        <f ca="1">+OFFSET(b!$F$3,BH741,$BL$52)</f>
        <v>12</v>
      </c>
      <c r="BQ741">
        <f t="shared" si="88"/>
        <v>688</v>
      </c>
      <c r="BR741" s="30" t="s">
        <v>656</v>
      </c>
      <c r="BS741" s="30" t="s">
        <v>4249</v>
      </c>
      <c r="BT741">
        <f ca="1">+OFFSET(b!$F$3,BQ741,$BT$52)</f>
        <v>1170546</v>
      </c>
    </row>
    <row r="742" spans="3:72">
      <c r="C742">
        <f t="shared" si="85"/>
        <v>689</v>
      </c>
      <c r="E742" s="30" t="s">
        <v>652</v>
      </c>
      <c r="F742" s="30" t="s">
        <v>4250</v>
      </c>
      <c r="G742">
        <f ca="1">+IF(BD742="OKOK",OFFSET(b!$F$3,C742,$G$52),NA())</f>
        <v>4</v>
      </c>
      <c r="AA742">
        <f t="shared" si="86"/>
        <v>689</v>
      </c>
      <c r="AB742" s="30" t="s">
        <v>652</v>
      </c>
      <c r="AC742" s="30" t="s">
        <v>4250</v>
      </c>
      <c r="AD742">
        <f ca="1">+IF(BD742="OKOK",OFFSET(b!$F$3,AA742,$AD$52),NA())</f>
        <v>328277</v>
      </c>
      <c r="AX742" t="s">
        <v>20</v>
      </c>
      <c r="AY742" t="s">
        <v>652</v>
      </c>
      <c r="AZ742" t="s">
        <v>4250</v>
      </c>
      <c r="BA742">
        <v>19620</v>
      </c>
      <c r="BB742" s="93" t="str">
        <f t="shared" si="82"/>
        <v>OK</v>
      </c>
      <c r="BC742" t="str">
        <f t="shared" si="83"/>
        <v>OK</v>
      </c>
      <c r="BD742" t="str">
        <f t="shared" si="84"/>
        <v>OKOK</v>
      </c>
      <c r="BH742">
        <f t="shared" si="87"/>
        <v>689</v>
      </c>
      <c r="BJ742" s="30" t="s">
        <v>652</v>
      </c>
      <c r="BK742" s="30" t="s">
        <v>4250</v>
      </c>
      <c r="BL742">
        <f ca="1">+OFFSET(b!$F$3,BH742,$BL$52)</f>
        <v>4</v>
      </c>
      <c r="BQ742">
        <f t="shared" si="88"/>
        <v>689</v>
      </c>
      <c r="BR742" s="30" t="s">
        <v>652</v>
      </c>
      <c r="BS742" s="30" t="s">
        <v>4250</v>
      </c>
      <c r="BT742">
        <f ca="1">+OFFSET(b!$F$3,BQ742,$BT$52)</f>
        <v>328277</v>
      </c>
    </row>
    <row r="743" spans="3:72">
      <c r="C743">
        <f t="shared" si="85"/>
        <v>690</v>
      </c>
      <c r="E743" s="30" t="s">
        <v>667</v>
      </c>
      <c r="F743" s="30" t="s">
        <v>4251</v>
      </c>
      <c r="G743">
        <f ca="1">+IF(BD743="OKOK",OFFSET(b!$F$3,C743,$G$52),NA())</f>
        <v>2</v>
      </c>
      <c r="AA743">
        <f t="shared" si="86"/>
        <v>690</v>
      </c>
      <c r="AB743" s="30" t="s">
        <v>667</v>
      </c>
      <c r="AC743" s="30" t="s">
        <v>4251</v>
      </c>
      <c r="AD743">
        <f ca="1">+IF(BD743="OKOK",OFFSET(b!$F$3,AA743,$AD$52),NA())</f>
        <v>191580</v>
      </c>
      <c r="AX743" t="s">
        <v>20</v>
      </c>
      <c r="AY743" t="s">
        <v>667</v>
      </c>
      <c r="AZ743" t="s">
        <v>4251</v>
      </c>
      <c r="BA743">
        <v>21610</v>
      </c>
      <c r="BB743" s="93" t="str">
        <f t="shared" si="82"/>
        <v>OK</v>
      </c>
      <c r="BC743" t="str">
        <f t="shared" si="83"/>
        <v>OK</v>
      </c>
      <c r="BD743" t="str">
        <f t="shared" si="84"/>
        <v>OKOK</v>
      </c>
      <c r="BH743">
        <f t="shared" si="87"/>
        <v>690</v>
      </c>
      <c r="BJ743" s="30" t="s">
        <v>667</v>
      </c>
      <c r="BK743" s="30" t="s">
        <v>4251</v>
      </c>
      <c r="BL743">
        <f ca="1">+OFFSET(b!$F$3,BH743,$BL$52)</f>
        <v>2</v>
      </c>
      <c r="BQ743">
        <f t="shared" si="88"/>
        <v>690</v>
      </c>
      <c r="BR743" s="30" t="s">
        <v>667</v>
      </c>
      <c r="BS743" s="30" t="s">
        <v>4251</v>
      </c>
      <c r="BT743">
        <f ca="1">+OFFSET(b!$F$3,BQ743,$BT$52)</f>
        <v>191580</v>
      </c>
    </row>
    <row r="744" spans="3:72">
      <c r="C744">
        <f t="shared" si="85"/>
        <v>691</v>
      </c>
      <c r="E744" s="30" t="s">
        <v>655</v>
      </c>
      <c r="F744" s="30" t="s">
        <v>4252</v>
      </c>
      <c r="G744">
        <f ca="1">+IF(BD744="OKOK",OFFSET(b!$F$3,C744,$G$52),NA())</f>
        <v>14</v>
      </c>
      <c r="AA744">
        <f t="shared" si="86"/>
        <v>691</v>
      </c>
      <c r="AB744" s="30" t="s">
        <v>655</v>
      </c>
      <c r="AC744" s="30" t="s">
        <v>4252</v>
      </c>
      <c r="AD744">
        <f ca="1">+IF(BD744="OKOK",OFFSET(b!$F$3,AA744,$AD$52),NA())</f>
        <v>1207550</v>
      </c>
      <c r="AX744" t="s">
        <v>20</v>
      </c>
      <c r="AY744" t="s">
        <v>655</v>
      </c>
      <c r="AZ744" t="s">
        <v>4252</v>
      </c>
      <c r="BA744">
        <v>47877</v>
      </c>
      <c r="BB744" s="93" t="str">
        <f t="shared" si="82"/>
        <v>OK</v>
      </c>
      <c r="BC744" t="str">
        <f t="shared" si="83"/>
        <v>OK</v>
      </c>
      <c r="BD744" t="str">
        <f t="shared" si="84"/>
        <v>OKOK</v>
      </c>
      <c r="BH744">
        <f t="shared" si="87"/>
        <v>691</v>
      </c>
      <c r="BJ744" s="30" t="s">
        <v>655</v>
      </c>
      <c r="BK744" s="30" t="s">
        <v>4252</v>
      </c>
      <c r="BL744">
        <f ca="1">+OFFSET(b!$F$3,BH744,$BL$52)</f>
        <v>14</v>
      </c>
      <c r="BQ744">
        <f t="shared" si="88"/>
        <v>691</v>
      </c>
      <c r="BR744" s="30" t="s">
        <v>655</v>
      </c>
      <c r="BS744" s="30" t="s">
        <v>4252</v>
      </c>
      <c r="BT744">
        <f ca="1">+OFFSET(b!$F$3,BQ744,$BT$52)</f>
        <v>1207550</v>
      </c>
    </row>
    <row r="745" spans="3:72">
      <c r="C745">
        <f t="shared" si="85"/>
        <v>692</v>
      </c>
      <c r="E745" s="30" t="s">
        <v>647</v>
      </c>
      <c r="F745" s="30" t="s">
        <v>4253</v>
      </c>
      <c r="G745">
        <f ca="1">+IF(BD745="OKOK",OFFSET(b!$F$3,C745,$G$52),NA())</f>
        <v>34</v>
      </c>
      <c r="AA745">
        <f t="shared" si="86"/>
        <v>692</v>
      </c>
      <c r="AB745" s="30" t="s">
        <v>647</v>
      </c>
      <c r="AC745" s="30" t="s">
        <v>4253</v>
      </c>
      <c r="AD745">
        <f ca="1">+IF(BD745="OKOK",OFFSET(b!$F$3,AA745,$AD$52),NA())</f>
        <v>1778203</v>
      </c>
      <c r="AX745" t="s">
        <v>20</v>
      </c>
      <c r="AY745" t="s">
        <v>647</v>
      </c>
      <c r="AZ745" t="s">
        <v>4253</v>
      </c>
      <c r="BA745">
        <v>148855</v>
      </c>
      <c r="BB745" s="93" t="str">
        <f t="shared" si="82"/>
        <v>OK</v>
      </c>
      <c r="BC745" t="str">
        <f t="shared" si="83"/>
        <v>OK</v>
      </c>
      <c r="BD745" t="str">
        <f t="shared" si="84"/>
        <v>OKOK</v>
      </c>
      <c r="BH745">
        <f t="shared" si="87"/>
        <v>692</v>
      </c>
      <c r="BJ745" s="30" t="s">
        <v>647</v>
      </c>
      <c r="BK745" s="30" t="s">
        <v>4253</v>
      </c>
      <c r="BL745">
        <f ca="1">+OFFSET(b!$F$3,BH745,$BL$52)</f>
        <v>34</v>
      </c>
      <c r="BQ745">
        <f t="shared" si="88"/>
        <v>692</v>
      </c>
      <c r="BR745" s="30" t="s">
        <v>647</v>
      </c>
      <c r="BS745" s="30" t="s">
        <v>4253</v>
      </c>
      <c r="BT745">
        <f ca="1">+OFFSET(b!$F$3,BQ745,$BT$52)</f>
        <v>1778203</v>
      </c>
    </row>
    <row r="746" spans="3:72">
      <c r="C746">
        <f t="shared" si="85"/>
        <v>693</v>
      </c>
      <c r="E746" s="30" t="s">
        <v>669</v>
      </c>
      <c r="F746" s="30" t="s">
        <v>4254</v>
      </c>
      <c r="G746">
        <f ca="1">+IF(BD746="OKOK",OFFSET(b!$F$3,C746,$G$52),NA())</f>
        <v>4</v>
      </c>
      <c r="AA746">
        <f t="shared" si="86"/>
        <v>693</v>
      </c>
      <c r="AB746" s="30" t="s">
        <v>669</v>
      </c>
      <c r="AC746" s="30" t="s">
        <v>4254</v>
      </c>
      <c r="AD746">
        <f ca="1">+IF(BD746="OKOK",OFFSET(b!$F$3,AA746,$AD$52),NA())</f>
        <v>340722</v>
      </c>
      <c r="AX746" t="s">
        <v>20</v>
      </c>
      <c r="AY746" t="s">
        <v>669</v>
      </c>
      <c r="AZ746" t="s">
        <v>4254</v>
      </c>
      <c r="BA746">
        <v>23037</v>
      </c>
      <c r="BB746" s="93" t="str">
        <f t="shared" si="82"/>
        <v>OK</v>
      </c>
      <c r="BC746" t="str">
        <f t="shared" si="83"/>
        <v>OK</v>
      </c>
      <c r="BD746" t="str">
        <f t="shared" si="84"/>
        <v>OKOK</v>
      </c>
      <c r="BH746">
        <f t="shared" si="87"/>
        <v>693</v>
      </c>
      <c r="BJ746" s="30" t="s">
        <v>669</v>
      </c>
      <c r="BK746" s="30" t="s">
        <v>4254</v>
      </c>
      <c r="BL746">
        <f ca="1">+OFFSET(b!$F$3,BH746,$BL$52)</f>
        <v>4</v>
      </c>
      <c r="BQ746">
        <f t="shared" si="88"/>
        <v>693</v>
      </c>
      <c r="BR746" s="30" t="s">
        <v>669</v>
      </c>
      <c r="BS746" s="30" t="s">
        <v>4254</v>
      </c>
      <c r="BT746">
        <f ca="1">+OFFSET(b!$F$3,BQ746,$BT$52)</f>
        <v>340722</v>
      </c>
    </row>
    <row r="747" spans="3:72">
      <c r="C747">
        <f t="shared" si="85"/>
        <v>694</v>
      </c>
      <c r="E747" s="30" t="s">
        <v>654</v>
      </c>
      <c r="F747" s="30" t="s">
        <v>4255</v>
      </c>
      <c r="G747">
        <f ca="1">+IF(BD747="OKOK",OFFSET(b!$F$3,C747,$G$52),NA())</f>
        <v>12</v>
      </c>
      <c r="AA747">
        <f t="shared" si="86"/>
        <v>694</v>
      </c>
      <c r="AB747" s="30" t="s">
        <v>654</v>
      </c>
      <c r="AC747" s="30" t="s">
        <v>4255</v>
      </c>
      <c r="AD747">
        <f ca="1">+IF(BD747="OKOK",OFFSET(b!$F$3,AA747,$AD$52),NA())</f>
        <v>578802</v>
      </c>
      <c r="AX747" t="s">
        <v>20</v>
      </c>
      <c r="AY747" t="s">
        <v>654</v>
      </c>
      <c r="AZ747" t="s">
        <v>4255</v>
      </c>
      <c r="BA747">
        <v>61639</v>
      </c>
      <c r="BB747" s="93" t="str">
        <f t="shared" si="82"/>
        <v>OK</v>
      </c>
      <c r="BC747" t="str">
        <f t="shared" si="83"/>
        <v>OK</v>
      </c>
      <c r="BD747" t="str">
        <f t="shared" si="84"/>
        <v>OKOK</v>
      </c>
      <c r="BH747">
        <f t="shared" si="87"/>
        <v>694</v>
      </c>
      <c r="BJ747" s="30" t="s">
        <v>654</v>
      </c>
      <c r="BK747" s="30" t="s">
        <v>4255</v>
      </c>
      <c r="BL747">
        <f ca="1">+OFFSET(b!$F$3,BH747,$BL$52)</f>
        <v>12</v>
      </c>
      <c r="BQ747">
        <f t="shared" si="88"/>
        <v>694</v>
      </c>
      <c r="BR747" s="30" t="s">
        <v>654</v>
      </c>
      <c r="BS747" s="30" t="s">
        <v>4255</v>
      </c>
      <c r="BT747">
        <f ca="1">+OFFSET(b!$F$3,BQ747,$BT$52)</f>
        <v>578802</v>
      </c>
    </row>
    <row r="748" spans="3:72">
      <c r="C748">
        <f t="shared" si="85"/>
        <v>695</v>
      </c>
      <c r="E748" s="30" t="s">
        <v>659</v>
      </c>
      <c r="F748" s="30" t="s">
        <v>2944</v>
      </c>
      <c r="G748">
        <f ca="1">+IF(BD748="OKOK",OFFSET(b!$F$3,C748,$G$52),NA())</f>
        <v>14</v>
      </c>
      <c r="AA748">
        <f t="shared" si="86"/>
        <v>695</v>
      </c>
      <c r="AB748" s="30" t="s">
        <v>659</v>
      </c>
      <c r="AC748" s="30" t="s">
        <v>2944</v>
      </c>
      <c r="AD748">
        <f ca="1">+IF(BD748="OKOK",OFFSET(b!$F$3,AA748,$AD$52),NA())</f>
        <v>1950343</v>
      </c>
      <c r="AX748" t="s">
        <v>20</v>
      </c>
      <c r="AY748" t="s">
        <v>659</v>
      </c>
      <c r="AZ748" t="s">
        <v>2944</v>
      </c>
      <c r="BA748">
        <v>99489</v>
      </c>
      <c r="BB748" s="93" t="str">
        <f t="shared" si="82"/>
        <v>OK</v>
      </c>
      <c r="BC748" t="str">
        <f t="shared" si="83"/>
        <v>OK</v>
      </c>
      <c r="BD748" t="str">
        <f t="shared" si="84"/>
        <v>OKOK</v>
      </c>
      <c r="BH748">
        <f t="shared" si="87"/>
        <v>695</v>
      </c>
      <c r="BJ748" s="30" t="s">
        <v>659</v>
      </c>
      <c r="BK748" s="30" t="s">
        <v>2944</v>
      </c>
      <c r="BL748">
        <f ca="1">+OFFSET(b!$F$3,BH748,$BL$52)</f>
        <v>14</v>
      </c>
      <c r="BQ748">
        <f t="shared" si="88"/>
        <v>695</v>
      </c>
      <c r="BR748" s="30" t="s">
        <v>659</v>
      </c>
      <c r="BS748" s="30" t="s">
        <v>2944</v>
      </c>
      <c r="BT748">
        <f ca="1">+OFFSET(b!$F$3,BQ748,$BT$52)</f>
        <v>1950343</v>
      </c>
    </row>
    <row r="749" spans="3:72">
      <c r="C749">
        <f t="shared" si="85"/>
        <v>696</v>
      </c>
      <c r="E749" s="30" t="s">
        <v>653</v>
      </c>
      <c r="F749" s="30" t="s">
        <v>4256</v>
      </c>
      <c r="G749">
        <f ca="1">+IF(BD749="OKOK",OFFSET(b!$F$3,C749,$G$52),NA())</f>
        <v>7</v>
      </c>
      <c r="AA749">
        <f t="shared" si="86"/>
        <v>696</v>
      </c>
      <c r="AB749" s="30" t="s">
        <v>653</v>
      </c>
      <c r="AC749" s="30" t="s">
        <v>4256</v>
      </c>
      <c r="AD749">
        <f ca="1">+IF(BD749="OKOK",OFFSET(b!$F$3,AA749,$AD$52),NA())</f>
        <v>855830</v>
      </c>
      <c r="AX749" t="s">
        <v>20</v>
      </c>
      <c r="AY749" t="s">
        <v>653</v>
      </c>
      <c r="AZ749" t="s">
        <v>4256</v>
      </c>
      <c r="BA749">
        <v>36827</v>
      </c>
      <c r="BB749" s="93" t="str">
        <f t="shared" si="82"/>
        <v>OK</v>
      </c>
      <c r="BC749" t="str">
        <f t="shared" si="83"/>
        <v>OK</v>
      </c>
      <c r="BD749" t="str">
        <f t="shared" si="84"/>
        <v>OKOK</v>
      </c>
      <c r="BH749">
        <f t="shared" si="87"/>
        <v>696</v>
      </c>
      <c r="BJ749" s="30" t="s">
        <v>653</v>
      </c>
      <c r="BK749" s="30" t="s">
        <v>4256</v>
      </c>
      <c r="BL749">
        <f ca="1">+OFFSET(b!$F$3,BH749,$BL$52)</f>
        <v>7</v>
      </c>
      <c r="BQ749">
        <f t="shared" si="88"/>
        <v>696</v>
      </c>
      <c r="BR749" s="30" t="s">
        <v>653</v>
      </c>
      <c r="BS749" s="30" t="s">
        <v>4256</v>
      </c>
      <c r="BT749">
        <f ca="1">+OFFSET(b!$F$3,BQ749,$BT$52)</f>
        <v>855830</v>
      </c>
    </row>
    <row r="750" spans="3:72">
      <c r="C750">
        <f t="shared" si="85"/>
        <v>697</v>
      </c>
      <c r="E750" s="30" t="s">
        <v>658</v>
      </c>
      <c r="F750" s="30" t="s">
        <v>4257</v>
      </c>
      <c r="G750">
        <f ca="1">+IF(BD750="OKOK",OFFSET(b!$F$3,C750,$G$52),NA())</f>
        <v>33</v>
      </c>
      <c r="AA750">
        <f t="shared" si="86"/>
        <v>697</v>
      </c>
      <c r="AB750" s="30" t="s">
        <v>658</v>
      </c>
      <c r="AC750" s="30" t="s">
        <v>4257</v>
      </c>
      <c r="AD750">
        <f ca="1">+IF(BD750="OKOK",OFFSET(b!$F$3,AA750,$AD$52),NA())</f>
        <v>2110791</v>
      </c>
      <c r="AX750" t="s">
        <v>20</v>
      </c>
      <c r="AY750" t="s">
        <v>658</v>
      </c>
      <c r="AZ750" t="s">
        <v>4257</v>
      </c>
      <c r="BA750">
        <v>142692</v>
      </c>
      <c r="BB750" s="93" t="str">
        <f t="shared" si="82"/>
        <v>OK</v>
      </c>
      <c r="BC750" t="str">
        <f t="shared" si="83"/>
        <v>OK</v>
      </c>
      <c r="BD750" t="str">
        <f t="shared" si="84"/>
        <v>OKOK</v>
      </c>
      <c r="BH750">
        <f t="shared" si="87"/>
        <v>697</v>
      </c>
      <c r="BJ750" s="30" t="s">
        <v>658</v>
      </c>
      <c r="BK750" s="30" t="s">
        <v>4257</v>
      </c>
      <c r="BL750">
        <f ca="1">+OFFSET(b!$F$3,BH750,$BL$52)</f>
        <v>33</v>
      </c>
      <c r="BQ750">
        <f t="shared" si="88"/>
        <v>697</v>
      </c>
      <c r="BR750" s="30" t="s">
        <v>658</v>
      </c>
      <c r="BS750" s="30" t="s">
        <v>4257</v>
      </c>
      <c r="BT750">
        <f ca="1">+OFFSET(b!$F$3,BQ750,$BT$52)</f>
        <v>2110791</v>
      </c>
    </row>
    <row r="751" spans="3:72">
      <c r="C751">
        <f t="shared" si="85"/>
        <v>698</v>
      </c>
      <c r="E751" s="30" t="s">
        <v>3077</v>
      </c>
      <c r="F751" s="30" t="s">
        <v>4258</v>
      </c>
      <c r="G751">
        <f ca="1">+IF(BD751="OKOK",OFFSET(b!$F$3,C751,$G$52),NA())</f>
        <v>2</v>
      </c>
      <c r="AA751">
        <f t="shared" si="86"/>
        <v>698</v>
      </c>
      <c r="AB751" s="30" t="s">
        <v>3077</v>
      </c>
      <c r="AC751" s="30" t="s">
        <v>4258</v>
      </c>
      <c r="AD751">
        <f ca="1">+IF(BD751="OKOK",OFFSET(b!$F$3,AA751,$AD$52),NA())</f>
        <v>161637</v>
      </c>
      <c r="AX751" t="s">
        <v>20</v>
      </c>
      <c r="AY751" t="s">
        <v>3077</v>
      </c>
      <c r="AZ751" t="s">
        <v>4258</v>
      </c>
      <c r="BA751">
        <v>6883</v>
      </c>
      <c r="BB751" s="93" t="str">
        <f t="shared" si="82"/>
        <v>OK</v>
      </c>
      <c r="BC751" t="str">
        <f t="shared" si="83"/>
        <v>OK</v>
      </c>
      <c r="BD751" t="str">
        <f t="shared" si="84"/>
        <v>OKOK</v>
      </c>
      <c r="BH751">
        <f t="shared" si="87"/>
        <v>698</v>
      </c>
      <c r="BJ751" s="30" t="s">
        <v>3077</v>
      </c>
      <c r="BK751" s="30" t="s">
        <v>4258</v>
      </c>
      <c r="BL751">
        <f ca="1">+OFFSET(b!$F$3,BH751,$BL$52)</f>
        <v>2</v>
      </c>
      <c r="BQ751">
        <f t="shared" si="88"/>
        <v>698</v>
      </c>
      <c r="BR751" s="30" t="s">
        <v>3077</v>
      </c>
      <c r="BS751" s="30" t="s">
        <v>4258</v>
      </c>
      <c r="BT751">
        <f ca="1">+OFFSET(b!$F$3,BQ751,$BT$52)</f>
        <v>161637</v>
      </c>
    </row>
    <row r="752" spans="3:72">
      <c r="C752">
        <f t="shared" si="85"/>
        <v>699</v>
      </c>
      <c r="E752" s="30" t="s">
        <v>666</v>
      </c>
      <c r="F752" s="30" t="s">
        <v>4259</v>
      </c>
      <c r="G752">
        <f ca="1">+IF(BD752="OKOK",OFFSET(b!$F$3,C752,$G$52),NA())</f>
        <v>4</v>
      </c>
      <c r="AA752">
        <f t="shared" si="86"/>
        <v>699</v>
      </c>
      <c r="AB752" s="30" t="s">
        <v>666</v>
      </c>
      <c r="AC752" s="30" t="s">
        <v>4259</v>
      </c>
      <c r="AD752">
        <f ca="1">+IF(BD752="OKOK",OFFSET(b!$F$3,AA752,$AD$52),NA())</f>
        <v>236402</v>
      </c>
      <c r="AX752" t="s">
        <v>20</v>
      </c>
      <c r="AY752" t="s">
        <v>666</v>
      </c>
      <c r="AZ752" t="s">
        <v>4259</v>
      </c>
      <c r="BA752">
        <v>25250</v>
      </c>
      <c r="BB752" s="93" t="str">
        <f t="shared" si="82"/>
        <v>OK</v>
      </c>
      <c r="BC752" t="str">
        <f t="shared" si="83"/>
        <v>OK</v>
      </c>
      <c r="BD752" t="str">
        <f t="shared" si="84"/>
        <v>OKOK</v>
      </c>
      <c r="BH752">
        <f t="shared" si="87"/>
        <v>699</v>
      </c>
      <c r="BJ752" s="30" t="s">
        <v>666</v>
      </c>
      <c r="BK752" s="30" t="s">
        <v>4259</v>
      </c>
      <c r="BL752">
        <f ca="1">+OFFSET(b!$F$3,BH752,$BL$52)</f>
        <v>4</v>
      </c>
      <c r="BQ752">
        <f t="shared" si="88"/>
        <v>699</v>
      </c>
      <c r="BR752" s="30" t="s">
        <v>666</v>
      </c>
      <c r="BS752" s="30" t="s">
        <v>4259</v>
      </c>
      <c r="BT752">
        <f ca="1">+OFFSET(b!$F$3,BQ752,$BT$52)</f>
        <v>236402</v>
      </c>
    </row>
    <row r="753" spans="3:72">
      <c r="C753">
        <f t="shared" si="85"/>
        <v>700</v>
      </c>
      <c r="E753" s="30" t="s">
        <v>680</v>
      </c>
      <c r="F753" s="30" t="s">
        <v>4260</v>
      </c>
      <c r="G753">
        <f ca="1">+IF(BD753="OKOK",OFFSET(b!$F$3,C753,$G$52),NA())</f>
        <v>6</v>
      </c>
      <c r="AA753">
        <f t="shared" si="86"/>
        <v>700</v>
      </c>
      <c r="AB753" s="30" t="s">
        <v>680</v>
      </c>
      <c r="AC753" s="30" t="s">
        <v>4260</v>
      </c>
      <c r="AD753">
        <f ca="1">+IF(BD753="OKOK",OFFSET(b!$F$3,AA753,$AD$52),NA())</f>
        <v>429357</v>
      </c>
      <c r="AX753" t="s">
        <v>20</v>
      </c>
      <c r="AY753" t="s">
        <v>680</v>
      </c>
      <c r="AZ753" t="s">
        <v>4260</v>
      </c>
      <c r="BA753">
        <v>17277</v>
      </c>
      <c r="BB753" s="93" t="str">
        <f t="shared" si="82"/>
        <v>OK</v>
      </c>
      <c r="BC753" t="str">
        <f t="shared" si="83"/>
        <v>OK</v>
      </c>
      <c r="BD753" t="str">
        <f t="shared" si="84"/>
        <v>OKOK</v>
      </c>
      <c r="BH753">
        <f t="shared" si="87"/>
        <v>700</v>
      </c>
      <c r="BJ753" s="30" t="s">
        <v>680</v>
      </c>
      <c r="BK753" s="30" t="s">
        <v>4260</v>
      </c>
      <c r="BL753">
        <f ca="1">+OFFSET(b!$F$3,BH753,$BL$52)</f>
        <v>6</v>
      </c>
      <c r="BQ753">
        <f t="shared" si="88"/>
        <v>700</v>
      </c>
      <c r="BR753" s="30" t="s">
        <v>680</v>
      </c>
      <c r="BS753" s="30" t="s">
        <v>4260</v>
      </c>
      <c r="BT753">
        <f ca="1">+OFFSET(b!$F$3,BQ753,$BT$52)</f>
        <v>429357</v>
      </c>
    </row>
    <row r="754" spans="3:72">
      <c r="C754">
        <f t="shared" si="85"/>
        <v>701</v>
      </c>
      <c r="E754" s="30" t="s">
        <v>670</v>
      </c>
      <c r="F754" s="30" t="s">
        <v>4261</v>
      </c>
      <c r="G754">
        <f ca="1">+IF(BD754="OKOK",OFFSET(b!$F$3,C754,$G$52),NA())</f>
        <v>2</v>
      </c>
      <c r="AA754">
        <f t="shared" si="86"/>
        <v>701</v>
      </c>
      <c r="AB754" s="30" t="s">
        <v>670</v>
      </c>
      <c r="AC754" s="30" t="s">
        <v>4261</v>
      </c>
      <c r="AD754">
        <f ca="1">+IF(BD754="OKOK",OFFSET(b!$F$3,AA754,$AD$52),NA())</f>
        <v>171110</v>
      </c>
      <c r="AX754" t="s">
        <v>20</v>
      </c>
      <c r="AY754" t="s">
        <v>670</v>
      </c>
      <c r="AZ754" t="s">
        <v>4261</v>
      </c>
      <c r="BA754">
        <v>18276</v>
      </c>
      <c r="BB754" s="93" t="str">
        <f t="shared" si="82"/>
        <v>OK</v>
      </c>
      <c r="BC754" t="str">
        <f t="shared" si="83"/>
        <v>OK</v>
      </c>
      <c r="BD754" t="str">
        <f t="shared" si="84"/>
        <v>OKOK</v>
      </c>
      <c r="BH754">
        <f t="shared" si="87"/>
        <v>701</v>
      </c>
      <c r="BJ754" s="30" t="s">
        <v>670</v>
      </c>
      <c r="BK754" s="30" t="s">
        <v>4261</v>
      </c>
      <c r="BL754">
        <f ca="1">+OFFSET(b!$F$3,BH754,$BL$52)</f>
        <v>2</v>
      </c>
      <c r="BQ754">
        <f t="shared" si="88"/>
        <v>701</v>
      </c>
      <c r="BR754" s="30" t="s">
        <v>670</v>
      </c>
      <c r="BS754" s="30" t="s">
        <v>4261</v>
      </c>
      <c r="BT754">
        <f ca="1">+OFFSET(b!$F$3,BQ754,$BT$52)</f>
        <v>171110</v>
      </c>
    </row>
    <row r="755" spans="3:72">
      <c r="C755">
        <f t="shared" si="85"/>
        <v>702</v>
      </c>
      <c r="E755" s="30" t="s">
        <v>671</v>
      </c>
      <c r="F755" s="30" t="s">
        <v>4262</v>
      </c>
      <c r="G755">
        <f ca="1">+IF(BD755="OKOK",OFFSET(b!$F$3,C755,$G$52),NA())</f>
        <v>1</v>
      </c>
      <c r="AA755">
        <f t="shared" si="86"/>
        <v>702</v>
      </c>
      <c r="AB755" s="30" t="s">
        <v>671</v>
      </c>
      <c r="AC755" s="30" t="s">
        <v>4262</v>
      </c>
      <c r="AD755">
        <f ca="1">+IF(BD755="OKOK",OFFSET(b!$F$3,AA755,$AD$52),NA())</f>
        <v>107184</v>
      </c>
      <c r="AX755" t="s">
        <v>20</v>
      </c>
      <c r="AY755" t="s">
        <v>671</v>
      </c>
      <c r="AZ755" t="s">
        <v>4262</v>
      </c>
      <c r="BA755">
        <v>9423</v>
      </c>
      <c r="BB755" s="93" t="str">
        <f t="shared" si="82"/>
        <v>OK</v>
      </c>
      <c r="BC755" t="str">
        <f t="shared" si="83"/>
        <v>OK</v>
      </c>
      <c r="BD755" t="str">
        <f t="shared" si="84"/>
        <v>OKOK</v>
      </c>
      <c r="BH755">
        <f t="shared" si="87"/>
        <v>702</v>
      </c>
      <c r="BJ755" s="30" t="s">
        <v>671</v>
      </c>
      <c r="BK755" s="30" t="s">
        <v>4262</v>
      </c>
      <c r="BL755">
        <f ca="1">+OFFSET(b!$F$3,BH755,$BL$52)</f>
        <v>1</v>
      </c>
      <c r="BQ755">
        <f t="shared" si="88"/>
        <v>702</v>
      </c>
      <c r="BR755" s="30" t="s">
        <v>671</v>
      </c>
      <c r="BS755" s="30" t="s">
        <v>4262</v>
      </c>
      <c r="BT755">
        <f ca="1">+OFFSET(b!$F$3,BQ755,$BT$52)</f>
        <v>107184</v>
      </c>
    </row>
    <row r="756" spans="3:72">
      <c r="C756">
        <f t="shared" si="85"/>
        <v>703</v>
      </c>
      <c r="E756" s="30" t="s">
        <v>673</v>
      </c>
      <c r="F756" s="30" t="s">
        <v>4263</v>
      </c>
      <c r="G756">
        <f ca="1">+IF(BD756="OKOK",OFFSET(b!$F$3,C756,$G$52),NA())</f>
        <v>1</v>
      </c>
      <c r="AA756">
        <f t="shared" si="86"/>
        <v>703</v>
      </c>
      <c r="AB756" s="30" t="s">
        <v>673</v>
      </c>
      <c r="AC756" s="30" t="s">
        <v>4263</v>
      </c>
      <c r="AD756">
        <f ca="1">+IF(BD756="OKOK",OFFSET(b!$F$3,AA756,$AD$52),NA())</f>
        <v>95351</v>
      </c>
      <c r="AX756" t="s">
        <v>20</v>
      </c>
      <c r="AY756" t="s">
        <v>673</v>
      </c>
      <c r="AZ756" t="s">
        <v>4263</v>
      </c>
      <c r="BA756">
        <v>12556</v>
      </c>
      <c r="BB756" s="93" t="str">
        <f t="shared" si="82"/>
        <v>OK</v>
      </c>
      <c r="BC756" t="str">
        <f t="shared" si="83"/>
        <v>OK</v>
      </c>
      <c r="BD756" t="str">
        <f t="shared" si="84"/>
        <v>OKOK</v>
      </c>
      <c r="BH756">
        <f t="shared" si="87"/>
        <v>703</v>
      </c>
      <c r="BJ756" s="30" t="s">
        <v>673</v>
      </c>
      <c r="BK756" s="30" t="s">
        <v>4263</v>
      </c>
      <c r="BL756">
        <f ca="1">+OFFSET(b!$F$3,BH756,$BL$52)</f>
        <v>1</v>
      </c>
      <c r="BQ756">
        <f t="shared" si="88"/>
        <v>703</v>
      </c>
      <c r="BR756" s="30" t="s">
        <v>673</v>
      </c>
      <c r="BS756" s="30" t="s">
        <v>4263</v>
      </c>
      <c r="BT756">
        <f ca="1">+OFFSET(b!$F$3,BQ756,$BT$52)</f>
        <v>95351</v>
      </c>
    </row>
    <row r="757" spans="3:72">
      <c r="C757">
        <f t="shared" si="85"/>
        <v>704</v>
      </c>
      <c r="E757" s="30" t="s">
        <v>679</v>
      </c>
      <c r="F757" s="30" t="s">
        <v>4264</v>
      </c>
      <c r="G757">
        <f ca="1">+IF(BD757="OKOK",OFFSET(b!$F$3,C757,$G$52),NA())</f>
        <v>5</v>
      </c>
      <c r="AA757">
        <f t="shared" si="86"/>
        <v>704</v>
      </c>
      <c r="AB757" s="30" t="s">
        <v>679</v>
      </c>
      <c r="AC757" s="30" t="s">
        <v>4264</v>
      </c>
      <c r="AD757">
        <f ca="1">+IF(BD757="OKOK",OFFSET(b!$F$3,AA757,$AD$52),NA())</f>
        <v>286030</v>
      </c>
      <c r="AX757" t="s">
        <v>20</v>
      </c>
      <c r="AY757" t="s">
        <v>679</v>
      </c>
      <c r="AZ757" t="s">
        <v>4264</v>
      </c>
      <c r="BA757">
        <v>9978</v>
      </c>
      <c r="BB757" s="93" t="str">
        <f t="shared" si="82"/>
        <v>OK</v>
      </c>
      <c r="BC757" t="str">
        <f t="shared" si="83"/>
        <v>OK</v>
      </c>
      <c r="BD757" t="str">
        <f t="shared" si="84"/>
        <v>OKOK</v>
      </c>
      <c r="BH757">
        <f t="shared" si="87"/>
        <v>704</v>
      </c>
      <c r="BJ757" s="30" t="s">
        <v>679</v>
      </c>
      <c r="BK757" s="30" t="s">
        <v>4264</v>
      </c>
      <c r="BL757">
        <f ca="1">+OFFSET(b!$F$3,BH757,$BL$52)</f>
        <v>5</v>
      </c>
      <c r="BQ757">
        <f t="shared" si="88"/>
        <v>704</v>
      </c>
      <c r="BR757" s="30" t="s">
        <v>679</v>
      </c>
      <c r="BS757" s="30" t="s">
        <v>4264</v>
      </c>
      <c r="BT757">
        <f ca="1">+OFFSET(b!$F$3,BQ757,$BT$52)</f>
        <v>286030</v>
      </c>
    </row>
    <row r="758" spans="3:72">
      <c r="C758">
        <f t="shared" si="85"/>
        <v>705</v>
      </c>
      <c r="E758" s="30" t="s">
        <v>674</v>
      </c>
      <c r="F758" s="30" t="s">
        <v>4265</v>
      </c>
      <c r="G758">
        <f ca="1">+IF(BD758="OKOK",OFFSET(b!$F$3,C758,$G$52),NA())</f>
        <v>3</v>
      </c>
      <c r="AA758">
        <f t="shared" si="86"/>
        <v>705</v>
      </c>
      <c r="AB758" s="30" t="s">
        <v>674</v>
      </c>
      <c r="AC758" s="30" t="s">
        <v>4265</v>
      </c>
      <c r="AD758">
        <f ca="1">+IF(BD758="OKOK",OFFSET(b!$F$3,AA758,$AD$52),NA())</f>
        <v>249937</v>
      </c>
      <c r="AX758" t="s">
        <v>20</v>
      </c>
      <c r="AY758" t="s">
        <v>674</v>
      </c>
      <c r="AZ758" t="s">
        <v>4265</v>
      </c>
      <c r="BA758">
        <v>22510</v>
      </c>
      <c r="BB758" s="93" t="str">
        <f t="shared" si="82"/>
        <v>OK</v>
      </c>
      <c r="BC758" t="str">
        <f t="shared" si="83"/>
        <v>OK</v>
      </c>
      <c r="BD758" t="str">
        <f t="shared" si="84"/>
        <v>OKOK</v>
      </c>
      <c r="BH758">
        <f t="shared" si="87"/>
        <v>705</v>
      </c>
      <c r="BJ758" s="30" t="s">
        <v>674</v>
      </c>
      <c r="BK758" s="30" t="s">
        <v>4265</v>
      </c>
      <c r="BL758">
        <f ca="1">+OFFSET(b!$F$3,BH758,$BL$52)</f>
        <v>3</v>
      </c>
      <c r="BQ758">
        <f t="shared" si="88"/>
        <v>705</v>
      </c>
      <c r="BR758" s="30" t="s">
        <v>674</v>
      </c>
      <c r="BS758" s="30" t="s">
        <v>4265</v>
      </c>
      <c r="BT758">
        <f ca="1">+OFFSET(b!$F$3,BQ758,$BT$52)</f>
        <v>249937</v>
      </c>
    </row>
    <row r="759" spans="3:72">
      <c r="C759">
        <f t="shared" si="85"/>
        <v>706</v>
      </c>
      <c r="E759" s="30" t="s">
        <v>675</v>
      </c>
      <c r="F759" s="30" t="s">
        <v>4266</v>
      </c>
      <c r="G759">
        <f ca="1">+IF(BD759="OKOK",OFFSET(b!$F$3,C759,$G$52),NA())</f>
        <v>5</v>
      </c>
      <c r="AA759">
        <f t="shared" si="86"/>
        <v>706</v>
      </c>
      <c r="AB759" s="30" t="s">
        <v>675</v>
      </c>
      <c r="AC759" s="30" t="s">
        <v>4266</v>
      </c>
      <c r="AD759">
        <f ca="1">+IF(BD759="OKOK",OFFSET(b!$F$3,AA759,$AD$52),NA())</f>
        <v>146088</v>
      </c>
      <c r="AX759" t="s">
        <v>20</v>
      </c>
      <c r="AY759" t="s">
        <v>675</v>
      </c>
      <c r="AZ759" t="s">
        <v>4266</v>
      </c>
      <c r="BA759">
        <v>17466</v>
      </c>
      <c r="BB759" s="93" t="str">
        <f t="shared" si="82"/>
        <v>OK</v>
      </c>
      <c r="BC759" t="str">
        <f t="shared" si="83"/>
        <v>OK</v>
      </c>
      <c r="BD759" t="str">
        <f t="shared" si="84"/>
        <v>OKOK</v>
      </c>
      <c r="BH759">
        <f t="shared" si="87"/>
        <v>706</v>
      </c>
      <c r="BJ759" s="30" t="s">
        <v>675</v>
      </c>
      <c r="BK759" s="30" t="s">
        <v>4266</v>
      </c>
      <c r="BL759">
        <f ca="1">+OFFSET(b!$F$3,BH759,$BL$52)</f>
        <v>5</v>
      </c>
      <c r="BQ759">
        <f t="shared" si="88"/>
        <v>706</v>
      </c>
      <c r="BR759" s="30" t="s">
        <v>675</v>
      </c>
      <c r="BS759" s="30" t="s">
        <v>4266</v>
      </c>
      <c r="BT759">
        <f ca="1">+OFFSET(b!$F$3,BQ759,$BT$52)</f>
        <v>146088</v>
      </c>
    </row>
    <row r="760" spans="3:72">
      <c r="C760">
        <f t="shared" si="85"/>
        <v>707</v>
      </c>
      <c r="E760" s="30" t="s">
        <v>678</v>
      </c>
      <c r="F760" s="30" t="s">
        <v>4267</v>
      </c>
      <c r="G760">
        <f ca="1">+IF(BD760="OKOK",OFFSET(b!$F$3,C760,$G$52),NA())</f>
        <v>1</v>
      </c>
      <c r="AA760">
        <f t="shared" si="86"/>
        <v>707</v>
      </c>
      <c r="AB760" s="30" t="s">
        <v>678</v>
      </c>
      <c r="AC760" s="30" t="s">
        <v>4267</v>
      </c>
      <c r="AD760">
        <f ca="1">+IF(BD760="OKOK",OFFSET(b!$F$3,AA760,$AD$52),NA())</f>
        <v>189677</v>
      </c>
      <c r="AX760" t="s">
        <v>20</v>
      </c>
      <c r="AY760" t="s">
        <v>678</v>
      </c>
      <c r="AZ760" t="s">
        <v>4267</v>
      </c>
      <c r="BA760">
        <v>9833</v>
      </c>
      <c r="BB760" s="93" t="str">
        <f t="shared" ref="BB760:BB823" si="89">+IF($H$4="人未満",IF(AND(BA760&gt;=$E$4,BA760&lt;$G$4),"OK","NG"),IF(BA760&gt;=$E$4,"OK","NG"))</f>
        <v>OK</v>
      </c>
      <c r="BC760" t="str">
        <f t="shared" ref="BC760:BC823" si="90">+IF($J$4="あり",IF($C$3=AX760,"OK","NG"),"OK")</f>
        <v>OK</v>
      </c>
      <c r="BD760" t="str">
        <f t="shared" ref="BD760:BD823" si="91">+BB760&amp;BC760</f>
        <v>OKOK</v>
      </c>
      <c r="BH760">
        <f t="shared" si="87"/>
        <v>707</v>
      </c>
      <c r="BJ760" s="30" t="s">
        <v>678</v>
      </c>
      <c r="BK760" s="30" t="s">
        <v>4267</v>
      </c>
      <c r="BL760">
        <f ca="1">+OFFSET(b!$F$3,BH760,$BL$52)</f>
        <v>1</v>
      </c>
      <c r="BQ760">
        <f t="shared" si="88"/>
        <v>707</v>
      </c>
      <c r="BR760" s="30" t="s">
        <v>678</v>
      </c>
      <c r="BS760" s="30" t="s">
        <v>4267</v>
      </c>
      <c r="BT760">
        <f ca="1">+OFFSET(b!$F$3,BQ760,$BT$52)</f>
        <v>189677</v>
      </c>
    </row>
    <row r="761" spans="3:72">
      <c r="C761">
        <f t="shared" ref="C761:C824" si="92">+C760+1</f>
        <v>708</v>
      </c>
      <c r="E761" s="30" t="s">
        <v>672</v>
      </c>
      <c r="F761" s="30" t="s">
        <v>4268</v>
      </c>
      <c r="G761">
        <f ca="1">+IF(BD761="OKOK",OFFSET(b!$F$3,C761,$G$52),NA())</f>
        <v>3</v>
      </c>
      <c r="AA761">
        <f t="shared" ref="AA761:AA824" si="93">+AA760+1</f>
        <v>708</v>
      </c>
      <c r="AB761" s="30" t="s">
        <v>672</v>
      </c>
      <c r="AC761" s="30" t="s">
        <v>4268</v>
      </c>
      <c r="AD761">
        <f ca="1">+IF(BD761="OKOK",OFFSET(b!$F$3,AA761,$AD$52),NA())</f>
        <v>160106</v>
      </c>
      <c r="AX761" t="s">
        <v>20</v>
      </c>
      <c r="AY761" t="s">
        <v>672</v>
      </c>
      <c r="AZ761" t="s">
        <v>4268</v>
      </c>
      <c r="BA761">
        <v>14543</v>
      </c>
      <c r="BB761" s="93" t="str">
        <f t="shared" si="89"/>
        <v>OK</v>
      </c>
      <c r="BC761" t="str">
        <f t="shared" si="90"/>
        <v>OK</v>
      </c>
      <c r="BD761" t="str">
        <f t="shared" si="91"/>
        <v>OKOK</v>
      </c>
      <c r="BH761">
        <f t="shared" ref="BH761:BH824" si="94">+BH760+1</f>
        <v>708</v>
      </c>
      <c r="BJ761" s="30" t="s">
        <v>672</v>
      </c>
      <c r="BK761" s="30" t="s">
        <v>4268</v>
      </c>
      <c r="BL761">
        <f ca="1">+OFFSET(b!$F$3,BH761,$BL$52)</f>
        <v>3</v>
      </c>
      <c r="BQ761">
        <f t="shared" ref="BQ761:BQ824" si="95">+BQ760+1</f>
        <v>708</v>
      </c>
      <c r="BR761" s="30" t="s">
        <v>672</v>
      </c>
      <c r="BS761" s="30" t="s">
        <v>4268</v>
      </c>
      <c r="BT761">
        <f ca="1">+OFFSET(b!$F$3,BQ761,$BT$52)</f>
        <v>160106</v>
      </c>
    </row>
    <row r="762" spans="3:72">
      <c r="C762">
        <f t="shared" si="92"/>
        <v>709</v>
      </c>
      <c r="E762" s="30" t="s">
        <v>677</v>
      </c>
      <c r="F762" s="30" t="s">
        <v>4269</v>
      </c>
      <c r="G762">
        <f ca="1">+IF(BD762="OKOK",OFFSET(b!$F$3,C762,$G$52),NA())</f>
        <v>2</v>
      </c>
      <c r="AA762">
        <f t="shared" si="93"/>
        <v>709</v>
      </c>
      <c r="AB762" s="30" t="s">
        <v>677</v>
      </c>
      <c r="AC762" s="30" t="s">
        <v>4269</v>
      </c>
      <c r="AD762">
        <f ca="1">+IF(BD762="OKOK",OFFSET(b!$F$3,AA762,$AD$52),NA())</f>
        <v>110202</v>
      </c>
      <c r="AX762" t="s">
        <v>20</v>
      </c>
      <c r="AY762" t="s">
        <v>677</v>
      </c>
      <c r="AZ762" t="s">
        <v>4269</v>
      </c>
      <c r="BA762">
        <v>5545</v>
      </c>
      <c r="BB762" s="93" t="str">
        <f t="shared" si="89"/>
        <v>OK</v>
      </c>
      <c r="BC762" t="str">
        <f t="shared" si="90"/>
        <v>OK</v>
      </c>
      <c r="BD762" t="str">
        <f t="shared" si="91"/>
        <v>OKOK</v>
      </c>
      <c r="BH762">
        <f t="shared" si="94"/>
        <v>709</v>
      </c>
      <c r="BJ762" s="30" t="s">
        <v>677</v>
      </c>
      <c r="BK762" s="30" t="s">
        <v>4269</v>
      </c>
      <c r="BL762">
        <f ca="1">+OFFSET(b!$F$3,BH762,$BL$52)</f>
        <v>2</v>
      </c>
      <c r="BQ762">
        <f t="shared" si="95"/>
        <v>709</v>
      </c>
      <c r="BR762" s="30" t="s">
        <v>677</v>
      </c>
      <c r="BS762" s="30" t="s">
        <v>4269</v>
      </c>
      <c r="BT762">
        <f ca="1">+OFFSET(b!$F$3,BQ762,$BT$52)</f>
        <v>110202</v>
      </c>
    </row>
    <row r="763" spans="3:72">
      <c r="C763">
        <f t="shared" si="92"/>
        <v>710</v>
      </c>
      <c r="E763" s="30" t="s">
        <v>668</v>
      </c>
      <c r="F763" s="30" t="s">
        <v>4270</v>
      </c>
      <c r="G763">
        <f ca="1">+IF(BD763="OKOK",OFFSET(b!$F$3,C763,$G$52),NA())</f>
        <v>6</v>
      </c>
      <c r="AA763">
        <f t="shared" si="93"/>
        <v>710</v>
      </c>
      <c r="AB763" s="30" t="s">
        <v>668</v>
      </c>
      <c r="AC763" s="30" t="s">
        <v>4270</v>
      </c>
      <c r="AD763">
        <f ca="1">+IF(BD763="OKOK",OFFSET(b!$F$3,AA763,$AD$52),NA())</f>
        <v>386183</v>
      </c>
      <c r="AX763" t="s">
        <v>20</v>
      </c>
      <c r="AY763" t="s">
        <v>668</v>
      </c>
      <c r="AZ763" t="s">
        <v>4270</v>
      </c>
      <c r="BA763">
        <v>25306</v>
      </c>
      <c r="BB763" s="93" t="str">
        <f t="shared" si="89"/>
        <v>OK</v>
      </c>
      <c r="BC763" t="str">
        <f t="shared" si="90"/>
        <v>OK</v>
      </c>
      <c r="BD763" t="str">
        <f t="shared" si="91"/>
        <v>OKOK</v>
      </c>
      <c r="BH763">
        <f t="shared" si="94"/>
        <v>710</v>
      </c>
      <c r="BJ763" s="30" t="s">
        <v>668</v>
      </c>
      <c r="BK763" s="30" t="s">
        <v>4270</v>
      </c>
      <c r="BL763">
        <f ca="1">+OFFSET(b!$F$3,BH763,$BL$52)</f>
        <v>6</v>
      </c>
      <c r="BQ763">
        <f t="shared" si="95"/>
        <v>710</v>
      </c>
      <c r="BR763" s="30" t="s">
        <v>668</v>
      </c>
      <c r="BS763" s="30" t="s">
        <v>4270</v>
      </c>
      <c r="BT763">
        <f ca="1">+OFFSET(b!$F$3,BQ763,$BT$52)</f>
        <v>386183</v>
      </c>
    </row>
    <row r="764" spans="3:72">
      <c r="C764">
        <f t="shared" si="92"/>
        <v>711</v>
      </c>
      <c r="E764" s="30" t="s">
        <v>676</v>
      </c>
      <c r="F764" s="30" t="s">
        <v>4271</v>
      </c>
      <c r="G764">
        <f ca="1">+IF(BD764="OKOK",OFFSET(b!$F$3,C764,$G$52),NA())</f>
        <v>2</v>
      </c>
      <c r="AA764">
        <f t="shared" si="93"/>
        <v>711</v>
      </c>
      <c r="AB764" s="30" t="s">
        <v>676</v>
      </c>
      <c r="AC764" s="30" t="s">
        <v>4271</v>
      </c>
      <c r="AD764">
        <f ca="1">+IF(BD764="OKOK",OFFSET(b!$F$3,AA764,$AD$52),NA())</f>
        <v>177554</v>
      </c>
      <c r="AX764" t="s">
        <v>20</v>
      </c>
      <c r="AY764" t="s">
        <v>676</v>
      </c>
      <c r="AZ764" t="s">
        <v>4271</v>
      </c>
      <c r="BA764">
        <v>8234</v>
      </c>
      <c r="BB764" s="93" t="str">
        <f t="shared" si="89"/>
        <v>OK</v>
      </c>
      <c r="BC764" t="str">
        <f t="shared" si="90"/>
        <v>OK</v>
      </c>
      <c r="BD764" t="str">
        <f t="shared" si="91"/>
        <v>OKOK</v>
      </c>
      <c r="BH764">
        <f t="shared" si="94"/>
        <v>711</v>
      </c>
      <c r="BJ764" s="30" t="s">
        <v>676</v>
      </c>
      <c r="BK764" s="30" t="s">
        <v>4271</v>
      </c>
      <c r="BL764">
        <f ca="1">+OFFSET(b!$F$3,BH764,$BL$52)</f>
        <v>2</v>
      </c>
      <c r="BQ764">
        <f t="shared" si="95"/>
        <v>711</v>
      </c>
      <c r="BR764" s="30" t="s">
        <v>676</v>
      </c>
      <c r="BS764" s="30" t="s">
        <v>4271</v>
      </c>
      <c r="BT764">
        <f ca="1">+OFFSET(b!$F$3,BQ764,$BT$52)</f>
        <v>177554</v>
      </c>
    </row>
    <row r="765" spans="3:72">
      <c r="C765">
        <f t="shared" si="92"/>
        <v>712</v>
      </c>
      <c r="E765" s="30" t="s">
        <v>160</v>
      </c>
      <c r="F765" s="30" t="s">
        <v>4272</v>
      </c>
      <c r="G765">
        <f ca="1">+IF(BD765="OKOK",OFFSET(b!$F$3,C765,$G$52),NA())</f>
        <v>2</v>
      </c>
      <c r="AA765">
        <f t="shared" si="93"/>
        <v>712</v>
      </c>
      <c r="AB765" s="30" t="s">
        <v>160</v>
      </c>
      <c r="AC765" s="30" t="s">
        <v>4272</v>
      </c>
      <c r="AD765">
        <f ca="1">+IF(BD765="OKOK",OFFSET(b!$F$3,AA765,$AD$52),NA())</f>
        <v>271707</v>
      </c>
      <c r="AX765" t="s">
        <v>20</v>
      </c>
      <c r="AY765" t="s">
        <v>160</v>
      </c>
      <c r="AZ765" t="s">
        <v>4272</v>
      </c>
      <c r="BA765">
        <v>18879</v>
      </c>
      <c r="BB765" s="93" t="str">
        <f t="shared" si="89"/>
        <v>OK</v>
      </c>
      <c r="BC765" t="str">
        <f t="shared" si="90"/>
        <v>OK</v>
      </c>
      <c r="BD765" t="str">
        <f t="shared" si="91"/>
        <v>OKOK</v>
      </c>
      <c r="BH765">
        <f t="shared" si="94"/>
        <v>712</v>
      </c>
      <c r="BJ765" s="30" t="s">
        <v>160</v>
      </c>
      <c r="BK765" s="30" t="s">
        <v>4272</v>
      </c>
      <c r="BL765">
        <f ca="1">+OFFSET(b!$F$3,BH765,$BL$52)</f>
        <v>2</v>
      </c>
      <c r="BQ765">
        <f t="shared" si="95"/>
        <v>712</v>
      </c>
      <c r="BR765" s="30" t="s">
        <v>160</v>
      </c>
      <c r="BS765" s="30" t="s">
        <v>4272</v>
      </c>
      <c r="BT765">
        <f ca="1">+OFFSET(b!$F$3,BQ765,$BT$52)</f>
        <v>271707</v>
      </c>
    </row>
    <row r="766" spans="3:72">
      <c r="C766">
        <f t="shared" si="92"/>
        <v>713</v>
      </c>
      <c r="E766" s="30" t="s">
        <v>3078</v>
      </c>
      <c r="F766" s="30" t="s">
        <v>4273</v>
      </c>
      <c r="G766">
        <f ca="1">+IF(BD766="OKOK",OFFSET(b!$F$3,C766,$G$52),NA())</f>
        <v>3</v>
      </c>
      <c r="AA766">
        <f t="shared" si="93"/>
        <v>713</v>
      </c>
      <c r="AB766" s="30" t="s">
        <v>3078</v>
      </c>
      <c r="AC766" s="30" t="s">
        <v>4273</v>
      </c>
      <c r="AD766">
        <f ca="1">+IF(BD766="OKOK",OFFSET(b!$F$3,AA766,$AD$52),NA())</f>
        <v>325770</v>
      </c>
      <c r="AX766" t="s">
        <v>20</v>
      </c>
      <c r="AY766" t="s">
        <v>3078</v>
      </c>
      <c r="AZ766" t="s">
        <v>4273</v>
      </c>
      <c r="BA766">
        <v>15963</v>
      </c>
      <c r="BB766" s="93" t="str">
        <f t="shared" si="89"/>
        <v>OK</v>
      </c>
      <c r="BC766" t="str">
        <f t="shared" si="90"/>
        <v>OK</v>
      </c>
      <c r="BD766" t="str">
        <f t="shared" si="91"/>
        <v>OKOK</v>
      </c>
      <c r="BH766">
        <f t="shared" si="94"/>
        <v>713</v>
      </c>
      <c r="BJ766" s="30" t="s">
        <v>3078</v>
      </c>
      <c r="BK766" s="30" t="s">
        <v>4273</v>
      </c>
      <c r="BL766">
        <f ca="1">+OFFSET(b!$F$3,BH766,$BL$52)</f>
        <v>3</v>
      </c>
      <c r="BQ766">
        <f t="shared" si="95"/>
        <v>713</v>
      </c>
      <c r="BR766" s="30" t="s">
        <v>3078</v>
      </c>
      <c r="BS766" s="30" t="s">
        <v>4273</v>
      </c>
      <c r="BT766">
        <f ca="1">+OFFSET(b!$F$3,BQ766,$BT$52)</f>
        <v>325770</v>
      </c>
    </row>
    <row r="767" spans="3:72">
      <c r="C767">
        <f t="shared" si="92"/>
        <v>714</v>
      </c>
      <c r="E767" s="30" t="s">
        <v>3079</v>
      </c>
      <c r="F767" s="30" t="s">
        <v>4274</v>
      </c>
      <c r="G767">
        <f ca="1">+IF(BD767="OKOK",OFFSET(b!$F$3,C767,$G$52),NA())</f>
        <v>0</v>
      </c>
      <c r="AA767">
        <f t="shared" si="93"/>
        <v>714</v>
      </c>
      <c r="AB767" s="30" t="s">
        <v>3079</v>
      </c>
      <c r="AC767" s="30" t="s">
        <v>4274</v>
      </c>
      <c r="AD767">
        <f ca="1">+IF(BD767="OKOK",OFFSET(b!$F$3,AA767,$AD$52),NA())</f>
        <v>0</v>
      </c>
      <c r="AX767" t="s">
        <v>20</v>
      </c>
      <c r="AY767" t="s">
        <v>3079</v>
      </c>
      <c r="AZ767" t="s">
        <v>4274</v>
      </c>
      <c r="BA767">
        <v>5632</v>
      </c>
      <c r="BB767" s="93" t="str">
        <f t="shared" si="89"/>
        <v>OK</v>
      </c>
      <c r="BC767" t="str">
        <f t="shared" si="90"/>
        <v>OK</v>
      </c>
      <c r="BD767" t="str">
        <f t="shared" si="91"/>
        <v>OKOK</v>
      </c>
      <c r="BH767">
        <f t="shared" si="94"/>
        <v>714</v>
      </c>
      <c r="BJ767" s="30" t="s">
        <v>3079</v>
      </c>
      <c r="BK767" s="30" t="s">
        <v>4274</v>
      </c>
      <c r="BL767">
        <f ca="1">+OFFSET(b!$F$3,BH767,$BL$52)</f>
        <v>0</v>
      </c>
      <c r="BQ767">
        <f t="shared" si="95"/>
        <v>714</v>
      </c>
      <c r="BR767" s="30" t="s">
        <v>3079</v>
      </c>
      <c r="BS767" s="30" t="s">
        <v>4274</v>
      </c>
      <c r="BT767">
        <f ca="1">+OFFSET(b!$F$3,BQ767,$BT$52)</f>
        <v>0</v>
      </c>
    </row>
    <row r="768" spans="3:72">
      <c r="C768">
        <f t="shared" si="92"/>
        <v>715</v>
      </c>
      <c r="E768" s="30" t="s">
        <v>660</v>
      </c>
      <c r="F768" s="30" t="s">
        <v>4275</v>
      </c>
      <c r="G768">
        <f ca="1">+IF(BD768="OKOK",OFFSET(b!$F$3,C768,$G$52),NA())</f>
        <v>8</v>
      </c>
      <c r="AA768">
        <f t="shared" si="93"/>
        <v>715</v>
      </c>
      <c r="AB768" s="30" t="s">
        <v>660</v>
      </c>
      <c r="AC768" s="30" t="s">
        <v>4275</v>
      </c>
      <c r="AD768">
        <f ca="1">+IF(BD768="OKOK",OFFSET(b!$F$3,AA768,$AD$52),NA())</f>
        <v>468794</v>
      </c>
      <c r="AX768" t="s">
        <v>20</v>
      </c>
      <c r="AY768" t="s">
        <v>660</v>
      </c>
      <c r="AZ768" t="s">
        <v>4275</v>
      </c>
      <c r="BA768">
        <v>46870</v>
      </c>
      <c r="BB768" s="93" t="str">
        <f t="shared" si="89"/>
        <v>OK</v>
      </c>
      <c r="BC768" t="str">
        <f t="shared" si="90"/>
        <v>OK</v>
      </c>
      <c r="BD768" t="str">
        <f t="shared" si="91"/>
        <v>OKOK</v>
      </c>
      <c r="BH768">
        <f t="shared" si="94"/>
        <v>715</v>
      </c>
      <c r="BJ768" s="30" t="s">
        <v>660</v>
      </c>
      <c r="BK768" s="30" t="s">
        <v>4275</v>
      </c>
      <c r="BL768">
        <f ca="1">+OFFSET(b!$F$3,BH768,$BL$52)</f>
        <v>8</v>
      </c>
      <c r="BQ768">
        <f t="shared" si="95"/>
        <v>715</v>
      </c>
      <c r="BR768" s="30" t="s">
        <v>660</v>
      </c>
      <c r="BS768" s="30" t="s">
        <v>4275</v>
      </c>
      <c r="BT768">
        <f ca="1">+OFFSET(b!$F$3,BQ768,$BT$52)</f>
        <v>468794</v>
      </c>
    </row>
    <row r="769" spans="3:72">
      <c r="C769">
        <f t="shared" si="92"/>
        <v>716</v>
      </c>
      <c r="E769" s="30" t="s">
        <v>661</v>
      </c>
      <c r="F769" s="30" t="s">
        <v>4276</v>
      </c>
      <c r="G769">
        <f ca="1">+IF(BD769="OKOK",OFFSET(b!$F$3,C769,$G$52),NA())</f>
        <v>7</v>
      </c>
      <c r="AA769">
        <f t="shared" si="93"/>
        <v>716</v>
      </c>
      <c r="AB769" s="30" t="s">
        <v>661</v>
      </c>
      <c r="AC769" s="30" t="s">
        <v>4276</v>
      </c>
      <c r="AD769">
        <f ca="1">+IF(BD769="OKOK",OFFSET(b!$F$3,AA769,$AD$52),NA())</f>
        <v>355105</v>
      </c>
      <c r="AX769" t="s">
        <v>20</v>
      </c>
      <c r="AY769" t="s">
        <v>661</v>
      </c>
      <c r="AZ769" t="s">
        <v>4276</v>
      </c>
      <c r="BA769">
        <v>22636</v>
      </c>
      <c r="BB769" s="93" t="str">
        <f t="shared" si="89"/>
        <v>OK</v>
      </c>
      <c r="BC769" t="str">
        <f t="shared" si="90"/>
        <v>OK</v>
      </c>
      <c r="BD769" t="str">
        <f t="shared" si="91"/>
        <v>OKOK</v>
      </c>
      <c r="BH769">
        <f t="shared" si="94"/>
        <v>716</v>
      </c>
      <c r="BJ769" s="30" t="s">
        <v>661</v>
      </c>
      <c r="BK769" s="30" t="s">
        <v>4276</v>
      </c>
      <c r="BL769">
        <f ca="1">+OFFSET(b!$F$3,BH769,$BL$52)</f>
        <v>7</v>
      </c>
      <c r="BQ769">
        <f t="shared" si="95"/>
        <v>716</v>
      </c>
      <c r="BR769" s="30" t="s">
        <v>661</v>
      </c>
      <c r="BS769" s="30" t="s">
        <v>4276</v>
      </c>
      <c r="BT769">
        <f ca="1">+OFFSET(b!$F$3,BQ769,$BT$52)</f>
        <v>355105</v>
      </c>
    </row>
    <row r="770" spans="3:72">
      <c r="C770">
        <f t="shared" si="92"/>
        <v>717</v>
      </c>
      <c r="E770" s="30" t="s">
        <v>663</v>
      </c>
      <c r="F770" s="30" t="s">
        <v>4277</v>
      </c>
      <c r="G770">
        <f ca="1">+IF(BD770="OKOK",OFFSET(b!$F$3,C770,$G$52),NA())</f>
        <v>11</v>
      </c>
      <c r="AA770">
        <f t="shared" si="93"/>
        <v>717</v>
      </c>
      <c r="AB770" s="30" t="s">
        <v>663</v>
      </c>
      <c r="AC770" s="30" t="s">
        <v>4277</v>
      </c>
      <c r="AD770">
        <f ca="1">+IF(BD770="OKOK",OFFSET(b!$F$3,AA770,$AD$52),NA())</f>
        <v>554122</v>
      </c>
      <c r="AX770" t="s">
        <v>20</v>
      </c>
      <c r="AY770" t="s">
        <v>663</v>
      </c>
      <c r="AZ770" t="s">
        <v>4277</v>
      </c>
      <c r="BA770">
        <v>33820</v>
      </c>
      <c r="BB770" s="93" t="str">
        <f t="shared" si="89"/>
        <v>OK</v>
      </c>
      <c r="BC770" t="str">
        <f t="shared" si="90"/>
        <v>OK</v>
      </c>
      <c r="BD770" t="str">
        <f t="shared" si="91"/>
        <v>OKOK</v>
      </c>
      <c r="BH770">
        <f t="shared" si="94"/>
        <v>717</v>
      </c>
      <c r="BJ770" s="30" t="s">
        <v>663</v>
      </c>
      <c r="BK770" s="30" t="s">
        <v>4277</v>
      </c>
      <c r="BL770">
        <f ca="1">+OFFSET(b!$F$3,BH770,$BL$52)</f>
        <v>11</v>
      </c>
      <c r="BQ770">
        <f t="shared" si="95"/>
        <v>717</v>
      </c>
      <c r="BR770" s="30" t="s">
        <v>663</v>
      </c>
      <c r="BS770" s="30" t="s">
        <v>4277</v>
      </c>
      <c r="BT770">
        <f ca="1">+OFFSET(b!$F$3,BQ770,$BT$52)</f>
        <v>554122</v>
      </c>
    </row>
    <row r="771" spans="3:72">
      <c r="C771">
        <f t="shared" si="92"/>
        <v>718</v>
      </c>
      <c r="E771" s="30" t="s">
        <v>664</v>
      </c>
      <c r="F771" s="30" t="s">
        <v>4278</v>
      </c>
      <c r="G771">
        <f ca="1">+IF(BD771="OKOK",OFFSET(b!$F$3,C771,$G$52),NA())</f>
        <v>4</v>
      </c>
      <c r="AA771">
        <f t="shared" si="93"/>
        <v>718</v>
      </c>
      <c r="AB771" s="30" t="s">
        <v>664</v>
      </c>
      <c r="AC771" s="30" t="s">
        <v>4278</v>
      </c>
      <c r="AD771">
        <f ca="1">+IF(BD771="OKOK",OFFSET(b!$F$3,AA771,$AD$52),NA())</f>
        <v>237632</v>
      </c>
      <c r="AX771" t="s">
        <v>20</v>
      </c>
      <c r="AY771" t="s">
        <v>664</v>
      </c>
      <c r="AZ771" t="s">
        <v>4278</v>
      </c>
      <c r="BA771">
        <v>6297</v>
      </c>
      <c r="BB771" s="93" t="str">
        <f t="shared" si="89"/>
        <v>OK</v>
      </c>
      <c r="BC771" t="str">
        <f t="shared" si="90"/>
        <v>OK</v>
      </c>
      <c r="BD771" t="str">
        <f t="shared" si="91"/>
        <v>OKOK</v>
      </c>
      <c r="BH771">
        <f t="shared" si="94"/>
        <v>718</v>
      </c>
      <c r="BJ771" s="30" t="s">
        <v>664</v>
      </c>
      <c r="BK771" s="30" t="s">
        <v>4278</v>
      </c>
      <c r="BL771">
        <f ca="1">+OFFSET(b!$F$3,BH771,$BL$52)</f>
        <v>4</v>
      </c>
      <c r="BQ771">
        <f t="shared" si="95"/>
        <v>718</v>
      </c>
      <c r="BR771" s="30" t="s">
        <v>664</v>
      </c>
      <c r="BS771" s="30" t="s">
        <v>4278</v>
      </c>
      <c r="BT771">
        <f ca="1">+OFFSET(b!$F$3,BQ771,$BT$52)</f>
        <v>237632</v>
      </c>
    </row>
    <row r="772" spans="3:72">
      <c r="C772">
        <f t="shared" si="92"/>
        <v>719</v>
      </c>
      <c r="E772" s="30" t="s">
        <v>662</v>
      </c>
      <c r="F772" s="30" t="s">
        <v>4279</v>
      </c>
      <c r="G772">
        <f ca="1">+IF(BD772="OKOK",OFFSET(b!$F$3,C772,$G$52),NA())</f>
        <v>8</v>
      </c>
      <c r="AA772">
        <f t="shared" si="93"/>
        <v>719</v>
      </c>
      <c r="AB772" s="30" t="s">
        <v>662</v>
      </c>
      <c r="AC772" s="30" t="s">
        <v>4279</v>
      </c>
      <c r="AD772">
        <f ca="1">+IF(BD772="OKOK",OFFSET(b!$F$3,AA772,$AD$52),NA())</f>
        <v>346020</v>
      </c>
      <c r="AX772" t="s">
        <v>20</v>
      </c>
      <c r="AY772" t="s">
        <v>662</v>
      </c>
      <c r="AZ772" t="s">
        <v>4279</v>
      </c>
      <c r="BA772">
        <v>30966</v>
      </c>
      <c r="BB772" s="93" t="str">
        <f t="shared" si="89"/>
        <v>OK</v>
      </c>
      <c r="BC772" t="str">
        <f t="shared" si="90"/>
        <v>OK</v>
      </c>
      <c r="BD772" t="str">
        <f t="shared" si="91"/>
        <v>OKOK</v>
      </c>
      <c r="BH772">
        <f t="shared" si="94"/>
        <v>719</v>
      </c>
      <c r="BJ772" s="30" t="s">
        <v>662</v>
      </c>
      <c r="BK772" s="30" t="s">
        <v>4279</v>
      </c>
      <c r="BL772">
        <f ca="1">+OFFSET(b!$F$3,BH772,$BL$52)</f>
        <v>8</v>
      </c>
      <c r="BQ772">
        <f t="shared" si="95"/>
        <v>719</v>
      </c>
      <c r="BR772" s="30" t="s">
        <v>662</v>
      </c>
      <c r="BS772" s="30" t="s">
        <v>4279</v>
      </c>
      <c r="BT772">
        <f ca="1">+OFFSET(b!$F$3,BQ772,$BT$52)</f>
        <v>346020</v>
      </c>
    </row>
    <row r="773" spans="3:72">
      <c r="C773">
        <f t="shared" si="92"/>
        <v>720</v>
      </c>
      <c r="E773" s="30" t="s">
        <v>665</v>
      </c>
      <c r="F773" s="30" t="s">
        <v>4280</v>
      </c>
      <c r="G773">
        <f ca="1">+IF(BD773="OKOK",OFFSET(b!$F$3,C773,$G$52),NA())</f>
        <v>31</v>
      </c>
      <c r="AA773">
        <f t="shared" si="93"/>
        <v>720</v>
      </c>
      <c r="AB773" s="30" t="s">
        <v>665</v>
      </c>
      <c r="AC773" s="30" t="s">
        <v>4280</v>
      </c>
      <c r="AD773">
        <f ca="1">+IF(BD773="OKOK",OFFSET(b!$F$3,AA773,$AD$52),NA())</f>
        <v>702952</v>
      </c>
      <c r="AX773" t="s">
        <v>20</v>
      </c>
      <c r="AY773" t="s">
        <v>665</v>
      </c>
      <c r="AZ773" t="s">
        <v>4280</v>
      </c>
      <c r="BA773">
        <v>32192</v>
      </c>
      <c r="BB773" s="93" t="str">
        <f t="shared" si="89"/>
        <v>OK</v>
      </c>
      <c r="BC773" t="str">
        <f t="shared" si="90"/>
        <v>OK</v>
      </c>
      <c r="BD773" t="str">
        <f t="shared" si="91"/>
        <v>OKOK</v>
      </c>
      <c r="BH773">
        <f t="shared" si="94"/>
        <v>720</v>
      </c>
      <c r="BJ773" s="30" t="s">
        <v>665</v>
      </c>
      <c r="BK773" s="30" t="s">
        <v>4280</v>
      </c>
      <c r="BL773">
        <f ca="1">+OFFSET(b!$F$3,BH773,$BL$52)</f>
        <v>31</v>
      </c>
      <c r="BQ773">
        <f t="shared" si="95"/>
        <v>720</v>
      </c>
      <c r="BR773" s="30" t="s">
        <v>665</v>
      </c>
      <c r="BS773" s="30" t="s">
        <v>4280</v>
      </c>
      <c r="BT773">
        <f ca="1">+OFFSET(b!$F$3,BQ773,$BT$52)</f>
        <v>702952</v>
      </c>
    </row>
    <row r="774" spans="3:72">
      <c r="C774">
        <f t="shared" si="92"/>
        <v>721</v>
      </c>
      <c r="E774" s="30" t="s">
        <v>20</v>
      </c>
      <c r="F774" s="30" t="s">
        <v>2942</v>
      </c>
      <c r="G774">
        <f ca="1">+IF(BD774="OKOK",OFFSET(b!$F$3,C774,$G$52),NA())</f>
        <v>64</v>
      </c>
      <c r="AA774">
        <f t="shared" si="93"/>
        <v>721</v>
      </c>
      <c r="AB774" s="30" t="s">
        <v>20</v>
      </c>
      <c r="AC774" s="30" t="s">
        <v>2942</v>
      </c>
      <c r="AD774">
        <f ca="1">+IF(BD774="OKOK",OFFSET(b!$F$3,AA774,$AD$52),NA())</f>
        <v>5193252</v>
      </c>
      <c r="AX774" t="s">
        <v>20</v>
      </c>
      <c r="AY774" t="s">
        <v>20</v>
      </c>
      <c r="AZ774" t="s">
        <v>2942</v>
      </c>
      <c r="BA774">
        <v>0</v>
      </c>
      <c r="BB774" s="93" t="str">
        <f t="shared" si="89"/>
        <v>OK</v>
      </c>
      <c r="BC774" t="str">
        <f t="shared" si="90"/>
        <v>OK</v>
      </c>
      <c r="BD774" t="str">
        <f t="shared" si="91"/>
        <v>OKOK</v>
      </c>
      <c r="BH774">
        <f t="shared" si="94"/>
        <v>721</v>
      </c>
      <c r="BJ774" s="30" t="s">
        <v>20</v>
      </c>
      <c r="BK774" s="30" t="s">
        <v>2942</v>
      </c>
      <c r="BL774">
        <f ca="1">+OFFSET(b!$F$3,BH774,$BL$52)</f>
        <v>64</v>
      </c>
      <c r="BQ774">
        <f t="shared" si="95"/>
        <v>721</v>
      </c>
      <c r="BR774" s="30" t="s">
        <v>20</v>
      </c>
      <c r="BS774" s="30" t="s">
        <v>2942</v>
      </c>
      <c r="BT774">
        <f ca="1">+OFFSET(b!$F$3,BQ774,$BT$52)</f>
        <v>5193252</v>
      </c>
    </row>
    <row r="775" spans="3:72">
      <c r="C775">
        <f t="shared" si="92"/>
        <v>722</v>
      </c>
      <c r="E775" s="30" t="s">
        <v>682</v>
      </c>
      <c r="F775" s="30" t="s">
        <v>4281</v>
      </c>
      <c r="G775">
        <f ca="1">+IF(BD775="OKOK",OFFSET(b!$F$3,C775,$G$52),NA())</f>
        <v>19</v>
      </c>
      <c r="AA775">
        <f t="shared" si="93"/>
        <v>722</v>
      </c>
      <c r="AB775" s="30" t="s">
        <v>682</v>
      </c>
      <c r="AC775" s="30" t="s">
        <v>4281</v>
      </c>
      <c r="AD775">
        <f ca="1">+IF(BD775="OKOK",OFFSET(b!$F$3,AA775,$AD$52),NA())</f>
        <v>1723823</v>
      </c>
      <c r="AX775" t="s">
        <v>21</v>
      </c>
      <c r="AY775" t="s">
        <v>682</v>
      </c>
      <c r="AZ775" t="s">
        <v>4281</v>
      </c>
      <c r="BA775">
        <v>36109</v>
      </c>
      <c r="BB775" s="93" t="str">
        <f t="shared" si="89"/>
        <v>OK</v>
      </c>
      <c r="BC775" t="str">
        <f t="shared" si="90"/>
        <v>OK</v>
      </c>
      <c r="BD775" t="str">
        <f t="shared" si="91"/>
        <v>OKOK</v>
      </c>
      <c r="BH775">
        <f t="shared" si="94"/>
        <v>722</v>
      </c>
      <c r="BJ775" s="30" t="s">
        <v>682</v>
      </c>
      <c r="BK775" s="30" t="s">
        <v>4281</v>
      </c>
      <c r="BL775">
        <f ca="1">+OFFSET(b!$F$3,BH775,$BL$52)</f>
        <v>19</v>
      </c>
      <c r="BQ775">
        <f t="shared" si="95"/>
        <v>722</v>
      </c>
      <c r="BR775" s="30" t="s">
        <v>682</v>
      </c>
      <c r="BS775" s="30" t="s">
        <v>4281</v>
      </c>
      <c r="BT775">
        <f ca="1">+OFFSET(b!$F$3,BQ775,$BT$52)</f>
        <v>1723823</v>
      </c>
    </row>
    <row r="776" spans="3:72">
      <c r="C776">
        <f t="shared" si="92"/>
        <v>723</v>
      </c>
      <c r="E776" s="30" t="s">
        <v>689</v>
      </c>
      <c r="F776" s="30" t="s">
        <v>4282</v>
      </c>
      <c r="G776">
        <f ca="1">+IF(BD776="OKOK",OFFSET(b!$F$3,C776,$G$52),NA())</f>
        <v>20</v>
      </c>
      <c r="AA776">
        <f t="shared" si="93"/>
        <v>723</v>
      </c>
      <c r="AB776" s="30" t="s">
        <v>689</v>
      </c>
      <c r="AC776" s="30" t="s">
        <v>4282</v>
      </c>
      <c r="AD776">
        <f ca="1">+IF(BD776="OKOK",OFFSET(b!$F$3,AA776,$AD$52),NA())</f>
        <v>2599382</v>
      </c>
      <c r="AX776" t="s">
        <v>21</v>
      </c>
      <c r="AY776" t="s">
        <v>689</v>
      </c>
      <c r="AZ776" t="s">
        <v>4282</v>
      </c>
      <c r="BA776">
        <v>113826</v>
      </c>
      <c r="BB776" s="93" t="str">
        <f t="shared" si="89"/>
        <v>OK</v>
      </c>
      <c r="BC776" t="str">
        <f t="shared" si="90"/>
        <v>OK</v>
      </c>
      <c r="BD776" t="str">
        <f t="shared" si="91"/>
        <v>OKOK</v>
      </c>
      <c r="BH776">
        <f t="shared" si="94"/>
        <v>723</v>
      </c>
      <c r="BJ776" s="30" t="s">
        <v>689</v>
      </c>
      <c r="BK776" s="30" t="s">
        <v>4282</v>
      </c>
      <c r="BL776">
        <f ca="1">+OFFSET(b!$F$3,BH776,$BL$52)</f>
        <v>20</v>
      </c>
      <c r="BQ776">
        <f t="shared" si="95"/>
        <v>723</v>
      </c>
      <c r="BR776" s="30" t="s">
        <v>689</v>
      </c>
      <c r="BS776" s="30" t="s">
        <v>4282</v>
      </c>
      <c r="BT776">
        <f ca="1">+OFFSET(b!$F$3,BQ776,$BT$52)</f>
        <v>2599382</v>
      </c>
    </row>
    <row r="777" spans="3:72">
      <c r="C777">
        <f t="shared" si="92"/>
        <v>724</v>
      </c>
      <c r="E777" s="30" t="s">
        <v>685</v>
      </c>
      <c r="F777" s="30" t="s">
        <v>4283</v>
      </c>
      <c r="G777">
        <f ca="1">+IF(BD777="OKOK",OFFSET(b!$F$3,C777,$G$52),NA())</f>
        <v>17</v>
      </c>
      <c r="AA777">
        <f t="shared" si="93"/>
        <v>724</v>
      </c>
      <c r="AB777" s="30" t="s">
        <v>685</v>
      </c>
      <c r="AC777" s="30" t="s">
        <v>4283</v>
      </c>
      <c r="AD777">
        <f ca="1">+IF(BD777="OKOK",OFFSET(b!$F$3,AA777,$AD$52),NA())</f>
        <v>1377935</v>
      </c>
      <c r="AX777" t="s">
        <v>21</v>
      </c>
      <c r="AY777" t="s">
        <v>685</v>
      </c>
      <c r="AZ777" t="s">
        <v>4283</v>
      </c>
      <c r="BA777">
        <v>57628</v>
      </c>
      <c r="BB777" s="93" t="str">
        <f t="shared" si="89"/>
        <v>OK</v>
      </c>
      <c r="BC777" t="str">
        <f t="shared" si="90"/>
        <v>OK</v>
      </c>
      <c r="BD777" t="str">
        <f t="shared" si="91"/>
        <v>OKOK</v>
      </c>
      <c r="BH777">
        <f t="shared" si="94"/>
        <v>724</v>
      </c>
      <c r="BJ777" s="30" t="s">
        <v>685</v>
      </c>
      <c r="BK777" s="30" t="s">
        <v>4283</v>
      </c>
      <c r="BL777">
        <f ca="1">+OFFSET(b!$F$3,BH777,$BL$52)</f>
        <v>17</v>
      </c>
      <c r="BQ777">
        <f t="shared" si="95"/>
        <v>724</v>
      </c>
      <c r="BR777" s="30" t="s">
        <v>685</v>
      </c>
      <c r="BS777" s="30" t="s">
        <v>4283</v>
      </c>
      <c r="BT777">
        <f ca="1">+OFFSET(b!$F$3,BQ777,$BT$52)</f>
        <v>1377935</v>
      </c>
    </row>
    <row r="778" spans="3:72">
      <c r="C778">
        <f t="shared" si="92"/>
        <v>725</v>
      </c>
      <c r="E778" s="30" t="s">
        <v>3080</v>
      </c>
      <c r="F778" s="30" t="s">
        <v>4284</v>
      </c>
      <c r="G778" t="e">
        <f ca="1">+IF(BD778="OKOK",OFFSET(b!$F$3,C778,$G$52),NA())</f>
        <v>#N/A</v>
      </c>
      <c r="AA778">
        <f t="shared" si="93"/>
        <v>725</v>
      </c>
      <c r="AB778" s="30" t="s">
        <v>3080</v>
      </c>
      <c r="AC778" s="30" t="s">
        <v>4284</v>
      </c>
      <c r="AD778" t="e">
        <f ca="1">+IF(BD778="OKOK",OFFSET(b!$F$3,AA778,$AD$52),NA())</f>
        <v>#N/A</v>
      </c>
      <c r="AX778" t="s">
        <v>21</v>
      </c>
      <c r="AY778" t="s">
        <v>3080</v>
      </c>
      <c r="AZ778" t="s">
        <v>4284</v>
      </c>
      <c r="BA778">
        <v>773736</v>
      </c>
      <c r="BB778" s="93" t="str">
        <f t="shared" si="89"/>
        <v>NG</v>
      </c>
      <c r="BC778" t="str">
        <f t="shared" si="90"/>
        <v>OK</v>
      </c>
      <c r="BD778" t="str">
        <f t="shared" si="91"/>
        <v>NGOK</v>
      </c>
      <c r="BH778">
        <f t="shared" si="94"/>
        <v>725</v>
      </c>
      <c r="BJ778" s="30" t="s">
        <v>3080</v>
      </c>
      <c r="BK778" s="30" t="s">
        <v>4284</v>
      </c>
      <c r="BL778">
        <f ca="1">+OFFSET(b!$F$3,BH778,$BL$52)</f>
        <v>177</v>
      </c>
      <c r="BQ778">
        <f t="shared" si="95"/>
        <v>725</v>
      </c>
      <c r="BR778" s="30" t="s">
        <v>3080</v>
      </c>
      <c r="BS778" s="30" t="s">
        <v>4284</v>
      </c>
      <c r="BT778">
        <f ca="1">+OFFSET(b!$F$3,BQ778,$BT$52)</f>
        <v>10113569</v>
      </c>
    </row>
    <row r="779" spans="3:72">
      <c r="C779">
        <f t="shared" si="92"/>
        <v>726</v>
      </c>
      <c r="E779" s="30" t="s">
        <v>3081</v>
      </c>
      <c r="F779" s="30" t="s">
        <v>4285</v>
      </c>
      <c r="G779" t="e">
        <f ca="1">+IF(BD779="OKOK",OFFSET(b!$F$3,C779,$G$52),NA())</f>
        <v>#N/A</v>
      </c>
      <c r="AA779">
        <f t="shared" si="93"/>
        <v>726</v>
      </c>
      <c r="AB779" s="30" t="s">
        <v>3081</v>
      </c>
      <c r="AC779" s="30" t="s">
        <v>4285</v>
      </c>
      <c r="AD779" t="e">
        <f ca="1">+IF(BD779="OKOK",OFFSET(b!$F$3,AA779,$AD$52),NA())</f>
        <v>#N/A</v>
      </c>
      <c r="AX779" t="s">
        <v>21</v>
      </c>
      <c r="AY779" t="s">
        <v>3081</v>
      </c>
      <c r="AZ779" t="s">
        <v>4285</v>
      </c>
      <c r="BA779">
        <v>679678</v>
      </c>
      <c r="BB779" s="93" t="str">
        <f t="shared" si="89"/>
        <v>NG</v>
      </c>
      <c r="BC779" t="str">
        <f t="shared" si="90"/>
        <v>OK</v>
      </c>
      <c r="BD779" t="str">
        <f t="shared" si="91"/>
        <v>NGOK</v>
      </c>
      <c r="BH779">
        <f t="shared" si="94"/>
        <v>726</v>
      </c>
      <c r="BJ779" s="30" t="s">
        <v>3081</v>
      </c>
      <c r="BK779" s="30" t="s">
        <v>4285</v>
      </c>
      <c r="BL779">
        <f ca="1">+OFFSET(b!$F$3,BH779,$BL$52)</f>
        <v>189</v>
      </c>
      <c r="BQ779">
        <f t="shared" si="95"/>
        <v>726</v>
      </c>
      <c r="BR779" s="30" t="s">
        <v>3081</v>
      </c>
      <c r="BS779" s="30" t="s">
        <v>4285</v>
      </c>
      <c r="BT779">
        <f ca="1">+OFFSET(b!$F$3,BQ779,$BT$52)</f>
        <v>9029014</v>
      </c>
    </row>
    <row r="780" spans="3:72">
      <c r="C780">
        <f t="shared" si="92"/>
        <v>727</v>
      </c>
      <c r="E780" s="30" t="s">
        <v>701</v>
      </c>
      <c r="F780" s="30" t="s">
        <v>4286</v>
      </c>
      <c r="G780">
        <f ca="1">+IF(BD780="OKOK",OFFSET(b!$F$3,C780,$G$52),NA())</f>
        <v>12</v>
      </c>
      <c r="AA780">
        <f t="shared" si="93"/>
        <v>727</v>
      </c>
      <c r="AB780" s="30" t="s">
        <v>701</v>
      </c>
      <c r="AC780" s="30" t="s">
        <v>4286</v>
      </c>
      <c r="AD780">
        <f ca="1">+IF(BD780="OKOK",OFFSET(b!$F$3,AA780,$AD$52),NA())</f>
        <v>375912</v>
      </c>
      <c r="AX780" t="s">
        <v>21</v>
      </c>
      <c r="AY780" t="s">
        <v>701</v>
      </c>
      <c r="AZ780" t="s">
        <v>4286</v>
      </c>
      <c r="BA780">
        <v>10138</v>
      </c>
      <c r="BB780" s="93" t="str">
        <f t="shared" si="89"/>
        <v>OK</v>
      </c>
      <c r="BC780" t="str">
        <f t="shared" si="90"/>
        <v>OK</v>
      </c>
      <c r="BD780" t="str">
        <f t="shared" si="91"/>
        <v>OKOK</v>
      </c>
      <c r="BH780">
        <f t="shared" si="94"/>
        <v>727</v>
      </c>
      <c r="BJ780" s="30" t="s">
        <v>701</v>
      </c>
      <c r="BK780" s="30" t="s">
        <v>4286</v>
      </c>
      <c r="BL780">
        <f ca="1">+OFFSET(b!$F$3,BH780,$BL$52)</f>
        <v>12</v>
      </c>
      <c r="BQ780">
        <f t="shared" si="95"/>
        <v>727</v>
      </c>
      <c r="BR780" s="30" t="s">
        <v>701</v>
      </c>
      <c r="BS780" s="30" t="s">
        <v>4286</v>
      </c>
      <c r="BT780">
        <f ca="1">+OFFSET(b!$F$3,BQ780,$BT$52)</f>
        <v>375912</v>
      </c>
    </row>
    <row r="781" spans="3:72">
      <c r="C781">
        <f t="shared" si="92"/>
        <v>728</v>
      </c>
      <c r="E781" s="30" t="s">
        <v>3082</v>
      </c>
      <c r="F781" s="30" t="s">
        <v>4287</v>
      </c>
      <c r="G781">
        <f ca="1">+IF(BD781="OKOK",OFFSET(b!$F$3,C781,$G$52),NA())</f>
        <v>48</v>
      </c>
      <c r="AA781">
        <f t="shared" si="93"/>
        <v>728</v>
      </c>
      <c r="AB781" s="30" t="s">
        <v>3082</v>
      </c>
      <c r="AC781" s="30" t="s">
        <v>4287</v>
      </c>
      <c r="AD781">
        <f ca="1">+IF(BD781="OKOK",OFFSET(b!$F$3,AA781,$AD$52),NA())</f>
        <v>3148578</v>
      </c>
      <c r="AX781" t="s">
        <v>21</v>
      </c>
      <c r="AY781" t="s">
        <v>3082</v>
      </c>
      <c r="AZ781" t="s">
        <v>4287</v>
      </c>
      <c r="BA781">
        <v>219977</v>
      </c>
      <c r="BB781" s="93" t="str">
        <f t="shared" si="89"/>
        <v>OK</v>
      </c>
      <c r="BC781" t="str">
        <f t="shared" si="90"/>
        <v>OK</v>
      </c>
      <c r="BD781" t="str">
        <f t="shared" si="91"/>
        <v>OKOK</v>
      </c>
      <c r="BH781">
        <f t="shared" si="94"/>
        <v>728</v>
      </c>
      <c r="BJ781" s="30" t="s">
        <v>3082</v>
      </c>
      <c r="BK781" s="30" t="s">
        <v>4287</v>
      </c>
      <c r="BL781">
        <f ca="1">+OFFSET(b!$F$3,BH781,$BL$52)</f>
        <v>48</v>
      </c>
      <c r="BQ781">
        <f t="shared" si="95"/>
        <v>728</v>
      </c>
      <c r="BR781" s="30" t="s">
        <v>3082</v>
      </c>
      <c r="BS781" s="30" t="s">
        <v>4287</v>
      </c>
      <c r="BT781">
        <f ca="1">+OFFSET(b!$F$3,BQ781,$BT$52)</f>
        <v>3148578</v>
      </c>
    </row>
    <row r="782" spans="3:72">
      <c r="C782">
        <f t="shared" si="92"/>
        <v>729</v>
      </c>
      <c r="E782" s="30" t="s">
        <v>684</v>
      </c>
      <c r="F782" s="30" t="s">
        <v>4288</v>
      </c>
      <c r="G782">
        <f ca="1">+IF(BD782="OKOK",OFFSET(b!$F$3,C782,$G$52),NA())</f>
        <v>29</v>
      </c>
      <c r="AA782">
        <f t="shared" si="93"/>
        <v>729</v>
      </c>
      <c r="AB782" s="30" t="s">
        <v>684</v>
      </c>
      <c r="AC782" s="30" t="s">
        <v>4288</v>
      </c>
      <c r="AD782">
        <f ca="1">+IF(BD782="OKOK",OFFSET(b!$F$3,AA782,$AD$52),NA())</f>
        <v>1656494</v>
      </c>
      <c r="AX782" t="s">
        <v>21</v>
      </c>
      <c r="AY782" t="s">
        <v>684</v>
      </c>
      <c r="AZ782" t="s">
        <v>4288</v>
      </c>
      <c r="BA782">
        <v>126135</v>
      </c>
      <c r="BB782" s="93" t="str">
        <f t="shared" si="89"/>
        <v>OK</v>
      </c>
      <c r="BC782" t="str">
        <f t="shared" si="90"/>
        <v>OK</v>
      </c>
      <c r="BD782" t="str">
        <f t="shared" si="91"/>
        <v>OKOK</v>
      </c>
      <c r="BH782">
        <f t="shared" si="94"/>
        <v>729</v>
      </c>
      <c r="BJ782" s="30" t="s">
        <v>684</v>
      </c>
      <c r="BK782" s="30" t="s">
        <v>4288</v>
      </c>
      <c r="BL782">
        <f ca="1">+OFFSET(b!$F$3,BH782,$BL$52)</f>
        <v>29</v>
      </c>
      <c r="BQ782">
        <f t="shared" si="95"/>
        <v>729</v>
      </c>
      <c r="BR782" s="30" t="s">
        <v>684</v>
      </c>
      <c r="BS782" s="30" t="s">
        <v>4288</v>
      </c>
      <c r="BT782">
        <f ca="1">+OFFSET(b!$F$3,BQ782,$BT$52)</f>
        <v>1656494</v>
      </c>
    </row>
    <row r="783" spans="3:72">
      <c r="C783">
        <f t="shared" si="92"/>
        <v>730</v>
      </c>
      <c r="E783" s="30" t="s">
        <v>681</v>
      </c>
      <c r="F783" s="30" t="s">
        <v>4289</v>
      </c>
      <c r="G783">
        <f ca="1">+IF(BD783="OKOK",OFFSET(b!$F$3,C783,$G$52),NA())</f>
        <v>64</v>
      </c>
      <c r="AA783">
        <f t="shared" si="93"/>
        <v>730</v>
      </c>
      <c r="AB783" s="30" t="s">
        <v>681</v>
      </c>
      <c r="AC783" s="30" t="s">
        <v>4289</v>
      </c>
      <c r="AD783">
        <f ca="1">+IF(BD783="OKOK",OFFSET(b!$F$3,AA783,$AD$52),NA())</f>
        <v>2543446</v>
      </c>
      <c r="AX783" t="s">
        <v>21</v>
      </c>
      <c r="AY783" t="s">
        <v>681</v>
      </c>
      <c r="AZ783" t="s">
        <v>4289</v>
      </c>
      <c r="BA783">
        <v>220415</v>
      </c>
      <c r="BB783" s="93" t="str">
        <f t="shared" si="89"/>
        <v>OK</v>
      </c>
      <c r="BC783" t="str">
        <f t="shared" si="90"/>
        <v>OK</v>
      </c>
      <c r="BD783" t="str">
        <f t="shared" si="91"/>
        <v>OKOK</v>
      </c>
      <c r="BH783">
        <f t="shared" si="94"/>
        <v>730</v>
      </c>
      <c r="BJ783" s="30" t="s">
        <v>681</v>
      </c>
      <c r="BK783" s="30" t="s">
        <v>4289</v>
      </c>
      <c r="BL783">
        <f ca="1">+OFFSET(b!$F$3,BH783,$BL$52)</f>
        <v>64</v>
      </c>
      <c r="BQ783">
        <f t="shared" si="95"/>
        <v>730</v>
      </c>
      <c r="BR783" s="30" t="s">
        <v>681</v>
      </c>
      <c r="BS783" s="30" t="s">
        <v>4289</v>
      </c>
      <c r="BT783">
        <f ca="1">+OFFSET(b!$F$3,BQ783,$BT$52)</f>
        <v>2543446</v>
      </c>
    </row>
    <row r="784" spans="3:72">
      <c r="C784">
        <f t="shared" si="92"/>
        <v>731</v>
      </c>
      <c r="E784" s="30" t="s">
        <v>710</v>
      </c>
      <c r="F784" s="30" t="s">
        <v>4290</v>
      </c>
      <c r="G784">
        <f ca="1">+IF(BD784="OKOK",OFFSET(b!$F$3,C784,$G$52),NA())</f>
        <v>10</v>
      </c>
      <c r="AA784">
        <f t="shared" si="93"/>
        <v>731</v>
      </c>
      <c r="AB784" s="30" t="s">
        <v>710</v>
      </c>
      <c r="AC784" s="30" t="s">
        <v>4290</v>
      </c>
      <c r="AD784">
        <f ca="1">+IF(BD784="OKOK",OFFSET(b!$F$3,AA784,$AD$52),NA())</f>
        <v>297393</v>
      </c>
      <c r="AX784" t="s">
        <v>21</v>
      </c>
      <c r="AY784" t="s">
        <v>710</v>
      </c>
      <c r="AZ784" t="s">
        <v>4290</v>
      </c>
      <c r="BA784">
        <v>19928</v>
      </c>
      <c r="BB784" s="93" t="str">
        <f t="shared" si="89"/>
        <v>OK</v>
      </c>
      <c r="BC784" t="str">
        <f t="shared" si="90"/>
        <v>OK</v>
      </c>
      <c r="BD784" t="str">
        <f t="shared" si="91"/>
        <v>OKOK</v>
      </c>
      <c r="BH784">
        <f t="shared" si="94"/>
        <v>731</v>
      </c>
      <c r="BJ784" s="30" t="s">
        <v>710</v>
      </c>
      <c r="BK784" s="30" t="s">
        <v>4290</v>
      </c>
      <c r="BL784">
        <f ca="1">+OFFSET(b!$F$3,BH784,$BL$52)</f>
        <v>10</v>
      </c>
      <c r="BQ784">
        <f t="shared" si="95"/>
        <v>731</v>
      </c>
      <c r="BR784" s="30" t="s">
        <v>710</v>
      </c>
      <c r="BS784" s="30" t="s">
        <v>4290</v>
      </c>
      <c r="BT784">
        <f ca="1">+OFFSET(b!$F$3,BQ784,$BT$52)</f>
        <v>297393</v>
      </c>
    </row>
    <row r="785" spans="3:72">
      <c r="C785">
        <f t="shared" si="92"/>
        <v>732</v>
      </c>
      <c r="E785" s="30" t="s">
        <v>683</v>
      </c>
      <c r="F785" s="30" t="s">
        <v>4291</v>
      </c>
      <c r="G785">
        <f ca="1">+IF(BD785="OKOK",OFFSET(b!$F$3,C785,$G$52),NA())</f>
        <v>22</v>
      </c>
      <c r="AA785">
        <f t="shared" si="93"/>
        <v>732</v>
      </c>
      <c r="AB785" s="30" t="s">
        <v>683</v>
      </c>
      <c r="AC785" s="30" t="s">
        <v>4291</v>
      </c>
      <c r="AD785">
        <f ca="1">+IF(BD785="OKOK",OFFSET(b!$F$3,AA785,$AD$52),NA())</f>
        <v>1478200</v>
      </c>
      <c r="AX785" t="s">
        <v>21</v>
      </c>
      <c r="AY785" t="s">
        <v>683</v>
      </c>
      <c r="AZ785" t="s">
        <v>4291</v>
      </c>
      <c r="BA785">
        <v>105145</v>
      </c>
      <c r="BB785" s="93" t="str">
        <f t="shared" si="89"/>
        <v>OK</v>
      </c>
      <c r="BC785" t="str">
        <f t="shared" si="90"/>
        <v>OK</v>
      </c>
      <c r="BD785" t="str">
        <f t="shared" si="91"/>
        <v>OKOK</v>
      </c>
      <c r="BH785">
        <f t="shared" si="94"/>
        <v>732</v>
      </c>
      <c r="BJ785" s="30" t="s">
        <v>683</v>
      </c>
      <c r="BK785" s="30" t="s">
        <v>4291</v>
      </c>
      <c r="BL785">
        <f ca="1">+OFFSET(b!$F$3,BH785,$BL$52)</f>
        <v>22</v>
      </c>
      <c r="BQ785">
        <f t="shared" si="95"/>
        <v>732</v>
      </c>
      <c r="BR785" s="30" t="s">
        <v>683</v>
      </c>
      <c r="BS785" s="30" t="s">
        <v>4291</v>
      </c>
      <c r="BT785">
        <f ca="1">+OFFSET(b!$F$3,BQ785,$BT$52)</f>
        <v>1478200</v>
      </c>
    </row>
    <row r="786" spans="3:72">
      <c r="C786">
        <f t="shared" si="92"/>
        <v>733</v>
      </c>
      <c r="E786" s="30" t="s">
        <v>688</v>
      </c>
      <c r="F786" s="30" t="s">
        <v>4292</v>
      </c>
      <c r="G786">
        <f ca="1">+IF(BD786="OKOK",OFFSET(b!$F$3,C786,$G$52),NA())</f>
        <v>29</v>
      </c>
      <c r="AA786">
        <f t="shared" si="93"/>
        <v>733</v>
      </c>
      <c r="AB786" s="30" t="s">
        <v>688</v>
      </c>
      <c r="AC786" s="30" t="s">
        <v>4292</v>
      </c>
      <c r="AD786">
        <f ca="1">+IF(BD786="OKOK",OFFSET(b!$F$3,AA786,$AD$52),NA())</f>
        <v>2067928</v>
      </c>
      <c r="AX786" t="s">
        <v>21</v>
      </c>
      <c r="AY786" t="s">
        <v>688</v>
      </c>
      <c r="AZ786" t="s">
        <v>4292</v>
      </c>
      <c r="BA786">
        <v>136037</v>
      </c>
      <c r="BB786" s="93" t="str">
        <f t="shared" si="89"/>
        <v>OK</v>
      </c>
      <c r="BC786" t="str">
        <f t="shared" si="90"/>
        <v>OK</v>
      </c>
      <c r="BD786" t="str">
        <f t="shared" si="91"/>
        <v>OKOK</v>
      </c>
      <c r="BH786">
        <f t="shared" si="94"/>
        <v>733</v>
      </c>
      <c r="BJ786" s="30" t="s">
        <v>688</v>
      </c>
      <c r="BK786" s="30" t="s">
        <v>4292</v>
      </c>
      <c r="BL786">
        <f ca="1">+OFFSET(b!$F$3,BH786,$BL$52)</f>
        <v>29</v>
      </c>
      <c r="BQ786">
        <f t="shared" si="95"/>
        <v>733</v>
      </c>
      <c r="BR786" s="30" t="s">
        <v>688</v>
      </c>
      <c r="BS786" s="30" t="s">
        <v>4292</v>
      </c>
      <c r="BT786">
        <f ca="1">+OFFSET(b!$F$3,BQ786,$BT$52)</f>
        <v>2067928</v>
      </c>
    </row>
    <row r="787" spans="3:72">
      <c r="C787">
        <f t="shared" si="92"/>
        <v>734</v>
      </c>
      <c r="E787" s="30" t="s">
        <v>686</v>
      </c>
      <c r="F787" s="30" t="s">
        <v>4293</v>
      </c>
      <c r="G787">
        <f ca="1">+IF(BD787="OKOK",OFFSET(b!$F$3,C787,$G$52),NA())</f>
        <v>15</v>
      </c>
      <c r="AA787">
        <f t="shared" si="93"/>
        <v>734</v>
      </c>
      <c r="AB787" s="30" t="s">
        <v>686</v>
      </c>
      <c r="AC787" s="30" t="s">
        <v>4293</v>
      </c>
      <c r="AD787">
        <f ca="1">+IF(BD787="OKOK",OFFSET(b!$F$3,AA787,$AD$52),NA())</f>
        <v>1018431</v>
      </c>
      <c r="AX787" t="s">
        <v>21</v>
      </c>
      <c r="AY787" t="s">
        <v>686</v>
      </c>
      <c r="AZ787" t="s">
        <v>4293</v>
      </c>
      <c r="BA787">
        <v>71292</v>
      </c>
      <c r="BB787" s="93" t="str">
        <f t="shared" si="89"/>
        <v>OK</v>
      </c>
      <c r="BC787" t="str">
        <f t="shared" si="90"/>
        <v>OK</v>
      </c>
      <c r="BD787" t="str">
        <f t="shared" si="91"/>
        <v>OKOK</v>
      </c>
      <c r="BH787">
        <f t="shared" si="94"/>
        <v>734</v>
      </c>
      <c r="BJ787" s="30" t="s">
        <v>686</v>
      </c>
      <c r="BK787" s="30" t="s">
        <v>4293</v>
      </c>
      <c r="BL787">
        <f ca="1">+OFFSET(b!$F$3,BH787,$BL$52)</f>
        <v>15</v>
      </c>
      <c r="BQ787">
        <f t="shared" si="95"/>
        <v>734</v>
      </c>
      <c r="BR787" s="30" t="s">
        <v>686</v>
      </c>
      <c r="BS787" s="30" t="s">
        <v>4293</v>
      </c>
      <c r="BT787">
        <f ca="1">+OFFSET(b!$F$3,BQ787,$BT$52)</f>
        <v>1018431</v>
      </c>
    </row>
    <row r="788" spans="3:72">
      <c r="C788">
        <f t="shared" si="92"/>
        <v>735</v>
      </c>
      <c r="E788" s="30" t="s">
        <v>694</v>
      </c>
      <c r="F788" s="30" t="s">
        <v>4294</v>
      </c>
      <c r="G788">
        <f ca="1">+IF(BD788="OKOK",OFFSET(b!$F$3,C788,$G$52),NA())</f>
        <v>10</v>
      </c>
      <c r="AA788">
        <f t="shared" si="93"/>
        <v>735</v>
      </c>
      <c r="AB788" s="30" t="s">
        <v>694</v>
      </c>
      <c r="AC788" s="30" t="s">
        <v>4294</v>
      </c>
      <c r="AD788">
        <f ca="1">+IF(BD788="OKOK",OFFSET(b!$F$3,AA788,$AD$52),NA())</f>
        <v>743634</v>
      </c>
      <c r="AX788" t="s">
        <v>21</v>
      </c>
      <c r="AY788" t="s">
        <v>694</v>
      </c>
      <c r="AZ788" t="s">
        <v>4294</v>
      </c>
      <c r="BA788">
        <v>49690</v>
      </c>
      <c r="BB788" s="93" t="str">
        <f t="shared" si="89"/>
        <v>OK</v>
      </c>
      <c r="BC788" t="str">
        <f t="shared" si="90"/>
        <v>OK</v>
      </c>
      <c r="BD788" t="str">
        <f t="shared" si="91"/>
        <v>OKOK</v>
      </c>
      <c r="BH788">
        <f t="shared" si="94"/>
        <v>735</v>
      </c>
      <c r="BJ788" s="30" t="s">
        <v>694</v>
      </c>
      <c r="BK788" s="30" t="s">
        <v>4294</v>
      </c>
      <c r="BL788">
        <f ca="1">+OFFSET(b!$F$3,BH788,$BL$52)</f>
        <v>10</v>
      </c>
      <c r="BQ788">
        <f t="shared" si="95"/>
        <v>735</v>
      </c>
      <c r="BR788" s="30" t="s">
        <v>694</v>
      </c>
      <c r="BS788" s="30" t="s">
        <v>4294</v>
      </c>
      <c r="BT788">
        <f ca="1">+OFFSET(b!$F$3,BQ788,$BT$52)</f>
        <v>743634</v>
      </c>
    </row>
    <row r="789" spans="3:72">
      <c r="C789">
        <f t="shared" si="92"/>
        <v>736</v>
      </c>
      <c r="E789" s="30" t="s">
        <v>687</v>
      </c>
      <c r="F789" s="30" t="s">
        <v>4295</v>
      </c>
      <c r="G789">
        <f ca="1">+IF(BD789="OKOK",OFFSET(b!$F$3,C789,$G$52),NA())</f>
        <v>23</v>
      </c>
      <c r="AA789">
        <f t="shared" si="93"/>
        <v>736</v>
      </c>
      <c r="AB789" s="30" t="s">
        <v>687</v>
      </c>
      <c r="AC789" s="30" t="s">
        <v>4295</v>
      </c>
      <c r="AD789">
        <f ca="1">+IF(BD789="OKOK",OFFSET(b!$F$3,AA789,$AD$52),NA())</f>
        <v>2511349</v>
      </c>
      <c r="AX789" t="s">
        <v>21</v>
      </c>
      <c r="AY789" t="s">
        <v>687</v>
      </c>
      <c r="AZ789" t="s">
        <v>4295</v>
      </c>
      <c r="BA789">
        <v>158883</v>
      </c>
      <c r="BB789" s="93" t="str">
        <f t="shared" si="89"/>
        <v>OK</v>
      </c>
      <c r="BC789" t="str">
        <f t="shared" si="90"/>
        <v>OK</v>
      </c>
      <c r="BD789" t="str">
        <f t="shared" si="91"/>
        <v>OKOK</v>
      </c>
      <c r="BH789">
        <f t="shared" si="94"/>
        <v>736</v>
      </c>
      <c r="BJ789" s="30" t="s">
        <v>687</v>
      </c>
      <c r="BK789" s="30" t="s">
        <v>4295</v>
      </c>
      <c r="BL789">
        <f ca="1">+OFFSET(b!$F$3,BH789,$BL$52)</f>
        <v>23</v>
      </c>
      <c r="BQ789">
        <f t="shared" si="95"/>
        <v>736</v>
      </c>
      <c r="BR789" s="30" t="s">
        <v>687</v>
      </c>
      <c r="BS789" s="30" t="s">
        <v>4295</v>
      </c>
      <c r="BT789">
        <f ca="1">+OFFSET(b!$F$3,BQ789,$BT$52)</f>
        <v>2511349</v>
      </c>
    </row>
    <row r="790" spans="3:72">
      <c r="C790">
        <f t="shared" si="92"/>
        <v>737</v>
      </c>
      <c r="E790" s="30" t="s">
        <v>708</v>
      </c>
      <c r="F790" s="30" t="s">
        <v>4296</v>
      </c>
      <c r="G790">
        <f ca="1">+IF(BD790="OKOK",OFFSET(b!$F$3,C790,$G$52),NA())</f>
        <v>6</v>
      </c>
      <c r="AA790">
        <f t="shared" si="93"/>
        <v>737</v>
      </c>
      <c r="AB790" s="30" t="s">
        <v>708</v>
      </c>
      <c r="AC790" s="30" t="s">
        <v>4296</v>
      </c>
      <c r="AD790">
        <f ca="1">+IF(BD790="OKOK",OFFSET(b!$F$3,AA790,$AD$52),NA())</f>
        <v>239659</v>
      </c>
      <c r="AX790" t="s">
        <v>21</v>
      </c>
      <c r="AY790" t="s">
        <v>708</v>
      </c>
      <c r="AZ790" t="s">
        <v>4296</v>
      </c>
      <c r="BA790">
        <v>18291</v>
      </c>
      <c r="BB790" s="93" t="str">
        <f t="shared" si="89"/>
        <v>OK</v>
      </c>
      <c r="BC790" t="str">
        <f t="shared" si="90"/>
        <v>OK</v>
      </c>
      <c r="BD790" t="str">
        <f t="shared" si="91"/>
        <v>OKOK</v>
      </c>
      <c r="BH790">
        <f t="shared" si="94"/>
        <v>737</v>
      </c>
      <c r="BJ790" s="30" t="s">
        <v>708</v>
      </c>
      <c r="BK790" s="30" t="s">
        <v>4296</v>
      </c>
      <c r="BL790">
        <f ca="1">+OFFSET(b!$F$3,BH790,$BL$52)</f>
        <v>6</v>
      </c>
      <c r="BQ790">
        <f t="shared" si="95"/>
        <v>737</v>
      </c>
      <c r="BR790" s="30" t="s">
        <v>708</v>
      </c>
      <c r="BS790" s="30" t="s">
        <v>4296</v>
      </c>
      <c r="BT790">
        <f ca="1">+OFFSET(b!$F$3,BQ790,$BT$52)</f>
        <v>239659</v>
      </c>
    </row>
    <row r="791" spans="3:72">
      <c r="C791">
        <f t="shared" si="92"/>
        <v>738</v>
      </c>
      <c r="E791" s="30" t="s">
        <v>691</v>
      </c>
      <c r="F791" s="30" t="s">
        <v>4297</v>
      </c>
      <c r="G791">
        <f ca="1">+IF(BD791="OKOK",OFFSET(b!$F$3,C791,$G$52),NA())</f>
        <v>20</v>
      </c>
      <c r="AA791">
        <f t="shared" si="93"/>
        <v>738</v>
      </c>
      <c r="AB791" s="30" t="s">
        <v>691</v>
      </c>
      <c r="AC791" s="30" t="s">
        <v>4297</v>
      </c>
      <c r="AD791">
        <f ca="1">+IF(BD791="OKOK",OFFSET(b!$F$3,AA791,$AD$52),NA())</f>
        <v>1299162</v>
      </c>
      <c r="AX791" t="s">
        <v>21</v>
      </c>
      <c r="AY791" t="s">
        <v>691</v>
      </c>
      <c r="AZ791" t="s">
        <v>4297</v>
      </c>
      <c r="BA791">
        <v>83158</v>
      </c>
      <c r="BB791" s="93" t="str">
        <f t="shared" si="89"/>
        <v>OK</v>
      </c>
      <c r="BC791" t="str">
        <f t="shared" si="90"/>
        <v>OK</v>
      </c>
      <c r="BD791" t="str">
        <f t="shared" si="91"/>
        <v>OKOK</v>
      </c>
      <c r="BH791">
        <f t="shared" si="94"/>
        <v>738</v>
      </c>
      <c r="BJ791" s="30" t="s">
        <v>691</v>
      </c>
      <c r="BK791" s="30" t="s">
        <v>4297</v>
      </c>
      <c r="BL791">
        <f ca="1">+OFFSET(b!$F$3,BH791,$BL$52)</f>
        <v>20</v>
      </c>
      <c r="BQ791">
        <f t="shared" si="95"/>
        <v>738</v>
      </c>
      <c r="BR791" s="30" t="s">
        <v>691</v>
      </c>
      <c r="BS791" s="30" t="s">
        <v>4297</v>
      </c>
      <c r="BT791">
        <f ca="1">+OFFSET(b!$F$3,BQ791,$BT$52)</f>
        <v>1299162</v>
      </c>
    </row>
    <row r="792" spans="3:72">
      <c r="C792">
        <f t="shared" si="92"/>
        <v>739</v>
      </c>
      <c r="E792" s="30" t="s">
        <v>693</v>
      </c>
      <c r="F792" s="30" t="s">
        <v>4298</v>
      </c>
      <c r="G792">
        <f ca="1">+IF(BD792="OKOK",OFFSET(b!$F$3,C792,$G$52),NA())</f>
        <v>13</v>
      </c>
      <c r="AA792">
        <f t="shared" si="93"/>
        <v>739</v>
      </c>
      <c r="AB792" s="30" t="s">
        <v>693</v>
      </c>
      <c r="AC792" s="30" t="s">
        <v>4298</v>
      </c>
      <c r="AD792">
        <f ca="1">+IF(BD792="OKOK",OFFSET(b!$F$3,AA792,$AD$52),NA())</f>
        <v>602816</v>
      </c>
      <c r="AX792" t="s">
        <v>21</v>
      </c>
      <c r="AY792" t="s">
        <v>693</v>
      </c>
      <c r="AZ792" t="s">
        <v>4298</v>
      </c>
      <c r="BA792">
        <v>20885</v>
      </c>
      <c r="BB792" s="93" t="str">
        <f t="shared" si="89"/>
        <v>OK</v>
      </c>
      <c r="BC792" t="str">
        <f t="shared" si="90"/>
        <v>OK</v>
      </c>
      <c r="BD792" t="str">
        <f t="shared" si="91"/>
        <v>OKOK</v>
      </c>
      <c r="BH792">
        <f t="shared" si="94"/>
        <v>739</v>
      </c>
      <c r="BJ792" s="30" t="s">
        <v>693</v>
      </c>
      <c r="BK792" s="30" t="s">
        <v>4298</v>
      </c>
      <c r="BL792">
        <f ca="1">+OFFSET(b!$F$3,BH792,$BL$52)</f>
        <v>13</v>
      </c>
      <c r="BQ792">
        <f t="shared" si="95"/>
        <v>739</v>
      </c>
      <c r="BR792" s="30" t="s">
        <v>693</v>
      </c>
      <c r="BS792" s="30" t="s">
        <v>4298</v>
      </c>
      <c r="BT792">
        <f ca="1">+OFFSET(b!$F$3,BQ792,$BT$52)</f>
        <v>602816</v>
      </c>
    </row>
    <row r="793" spans="3:72">
      <c r="C793">
        <f t="shared" si="92"/>
        <v>740</v>
      </c>
      <c r="E793" s="30" t="s">
        <v>695</v>
      </c>
      <c r="F793" s="30" t="s">
        <v>4299</v>
      </c>
      <c r="G793">
        <f ca="1">+IF(BD793="OKOK",OFFSET(b!$F$3,C793,$G$52),NA())</f>
        <v>13</v>
      </c>
      <c r="AA793">
        <f t="shared" si="93"/>
        <v>740</v>
      </c>
      <c r="AB793" s="30" t="s">
        <v>695</v>
      </c>
      <c r="AC793" s="30" t="s">
        <v>4299</v>
      </c>
      <c r="AD793">
        <f ca="1">+IF(BD793="OKOK",OFFSET(b!$F$3,AA793,$AD$52),NA())</f>
        <v>1019652</v>
      </c>
      <c r="AX793" t="s">
        <v>21</v>
      </c>
      <c r="AY793" t="s">
        <v>695</v>
      </c>
      <c r="AZ793" t="s">
        <v>4299</v>
      </c>
      <c r="BA793">
        <v>58114</v>
      </c>
      <c r="BB793" s="93" t="str">
        <f t="shared" si="89"/>
        <v>OK</v>
      </c>
      <c r="BC793" t="str">
        <f t="shared" si="90"/>
        <v>OK</v>
      </c>
      <c r="BD793" t="str">
        <f t="shared" si="91"/>
        <v>OKOK</v>
      </c>
      <c r="BH793">
        <f t="shared" si="94"/>
        <v>740</v>
      </c>
      <c r="BJ793" s="30" t="s">
        <v>695</v>
      </c>
      <c r="BK793" s="30" t="s">
        <v>4299</v>
      </c>
      <c r="BL793">
        <f ca="1">+OFFSET(b!$F$3,BH793,$BL$52)</f>
        <v>13</v>
      </c>
      <c r="BQ793">
        <f t="shared" si="95"/>
        <v>740</v>
      </c>
      <c r="BR793" s="30" t="s">
        <v>695</v>
      </c>
      <c r="BS793" s="30" t="s">
        <v>4299</v>
      </c>
      <c r="BT793">
        <f ca="1">+OFFSET(b!$F$3,BQ793,$BT$52)</f>
        <v>1019652</v>
      </c>
    </row>
    <row r="794" spans="3:72">
      <c r="C794">
        <f t="shared" si="92"/>
        <v>741</v>
      </c>
      <c r="E794" s="30" t="s">
        <v>707</v>
      </c>
      <c r="F794" s="30" t="s">
        <v>4300</v>
      </c>
      <c r="G794">
        <f ca="1">+IF(BD794="OKOK",OFFSET(b!$F$3,C794,$G$52),NA())</f>
        <v>5</v>
      </c>
      <c r="AA794">
        <f t="shared" si="93"/>
        <v>741</v>
      </c>
      <c r="AB794" s="30" t="s">
        <v>707</v>
      </c>
      <c r="AC794" s="30" t="s">
        <v>4300</v>
      </c>
      <c r="AD794">
        <f ca="1">+IF(BD794="OKOK",OFFSET(b!$F$3,AA794,$AD$52),NA())</f>
        <v>413668</v>
      </c>
      <c r="AX794" t="s">
        <v>21</v>
      </c>
      <c r="AY794" t="s">
        <v>707</v>
      </c>
      <c r="AZ794" t="s">
        <v>4300</v>
      </c>
      <c r="BA794">
        <v>41531</v>
      </c>
      <c r="BB794" s="93" t="str">
        <f t="shared" si="89"/>
        <v>OK</v>
      </c>
      <c r="BC794" t="str">
        <f t="shared" si="90"/>
        <v>OK</v>
      </c>
      <c r="BD794" t="str">
        <f t="shared" si="91"/>
        <v>OKOK</v>
      </c>
      <c r="BH794">
        <f t="shared" si="94"/>
        <v>741</v>
      </c>
      <c r="BJ794" s="30" t="s">
        <v>707</v>
      </c>
      <c r="BK794" s="30" t="s">
        <v>4300</v>
      </c>
      <c r="BL794">
        <f ca="1">+OFFSET(b!$F$3,BH794,$BL$52)</f>
        <v>5</v>
      </c>
      <c r="BQ794">
        <f t="shared" si="95"/>
        <v>741</v>
      </c>
      <c r="BR794" s="30" t="s">
        <v>707</v>
      </c>
      <c r="BS794" s="30" t="s">
        <v>4300</v>
      </c>
      <c r="BT794">
        <f ca="1">+OFFSET(b!$F$3,BQ794,$BT$52)</f>
        <v>413668</v>
      </c>
    </row>
    <row r="795" spans="3:72">
      <c r="C795">
        <f t="shared" si="92"/>
        <v>742</v>
      </c>
      <c r="E795" s="30" t="s">
        <v>3083</v>
      </c>
      <c r="F795" s="30" t="s">
        <v>4301</v>
      </c>
      <c r="G795">
        <f ca="1">+IF(BD795="OKOK",OFFSET(b!$F$3,C795,$G$52),NA())</f>
        <v>5</v>
      </c>
      <c r="AA795">
        <f t="shared" si="93"/>
        <v>742</v>
      </c>
      <c r="AB795" s="30" t="s">
        <v>3083</v>
      </c>
      <c r="AC795" s="30" t="s">
        <v>4301</v>
      </c>
      <c r="AD795">
        <f ca="1">+IF(BD795="OKOK",OFFSET(b!$F$3,AA795,$AD$52),NA())</f>
        <v>0</v>
      </c>
      <c r="AX795" t="s">
        <v>21</v>
      </c>
      <c r="AY795" t="s">
        <v>3083</v>
      </c>
      <c r="AZ795" t="s">
        <v>4301</v>
      </c>
      <c r="BA795">
        <v>15005</v>
      </c>
      <c r="BB795" s="93" t="str">
        <f t="shared" si="89"/>
        <v>OK</v>
      </c>
      <c r="BC795" t="str">
        <f t="shared" si="90"/>
        <v>OK</v>
      </c>
      <c r="BD795" t="str">
        <f t="shared" si="91"/>
        <v>OKOK</v>
      </c>
      <c r="BH795">
        <f t="shared" si="94"/>
        <v>742</v>
      </c>
      <c r="BJ795" s="30" t="s">
        <v>3083</v>
      </c>
      <c r="BK795" s="30" t="s">
        <v>4301</v>
      </c>
      <c r="BL795">
        <f ca="1">+OFFSET(b!$F$3,BH795,$BL$52)</f>
        <v>5</v>
      </c>
      <c r="BQ795">
        <f t="shared" si="95"/>
        <v>742</v>
      </c>
      <c r="BR795" s="30" t="s">
        <v>3083</v>
      </c>
      <c r="BS795" s="30" t="s">
        <v>4301</v>
      </c>
      <c r="BT795">
        <f ca="1">+OFFSET(b!$F$3,BQ795,$BT$52)</f>
        <v>0</v>
      </c>
    </row>
    <row r="796" spans="3:72">
      <c r="C796">
        <f t="shared" si="92"/>
        <v>743</v>
      </c>
      <c r="E796" s="30" t="s">
        <v>709</v>
      </c>
      <c r="F796" s="30" t="s">
        <v>4302</v>
      </c>
      <c r="G796">
        <f ca="1">+IF(BD796="OKOK",OFFSET(b!$F$3,C796,$G$52),NA())</f>
        <v>8</v>
      </c>
      <c r="AA796">
        <f t="shared" si="93"/>
        <v>743</v>
      </c>
      <c r="AB796" s="30" t="s">
        <v>709</v>
      </c>
      <c r="AC796" s="30" t="s">
        <v>4302</v>
      </c>
      <c r="AD796">
        <f ca="1">+IF(BD796="OKOK",OFFSET(b!$F$3,AA796,$AD$52),NA())</f>
        <v>502468</v>
      </c>
      <c r="AX796" t="s">
        <v>21</v>
      </c>
      <c r="AY796" t="s">
        <v>709</v>
      </c>
      <c r="AZ796" t="s">
        <v>4302</v>
      </c>
      <c r="BA796">
        <v>32556</v>
      </c>
      <c r="BB796" s="93" t="str">
        <f t="shared" si="89"/>
        <v>OK</v>
      </c>
      <c r="BC796" t="str">
        <f t="shared" si="90"/>
        <v>OK</v>
      </c>
      <c r="BD796" t="str">
        <f t="shared" si="91"/>
        <v>OKOK</v>
      </c>
      <c r="BH796">
        <f t="shared" si="94"/>
        <v>743</v>
      </c>
      <c r="BJ796" s="30" t="s">
        <v>709</v>
      </c>
      <c r="BK796" s="30" t="s">
        <v>4302</v>
      </c>
      <c r="BL796">
        <f ca="1">+OFFSET(b!$F$3,BH796,$BL$52)</f>
        <v>8</v>
      </c>
      <c r="BQ796">
        <f t="shared" si="95"/>
        <v>743</v>
      </c>
      <c r="BR796" s="30" t="s">
        <v>709</v>
      </c>
      <c r="BS796" s="30" t="s">
        <v>4302</v>
      </c>
      <c r="BT796">
        <f ca="1">+OFFSET(b!$F$3,BQ796,$BT$52)</f>
        <v>502468</v>
      </c>
    </row>
    <row r="797" spans="3:72">
      <c r="C797">
        <f t="shared" si="92"/>
        <v>744</v>
      </c>
      <c r="E797" s="30" t="s">
        <v>690</v>
      </c>
      <c r="F797" s="30" t="s">
        <v>4303</v>
      </c>
      <c r="G797">
        <f ca="1">+IF(BD797="OKOK",OFFSET(b!$F$3,C797,$G$52),NA())</f>
        <v>29</v>
      </c>
      <c r="AA797">
        <f t="shared" si="93"/>
        <v>744</v>
      </c>
      <c r="AB797" s="30" t="s">
        <v>690</v>
      </c>
      <c r="AC797" s="30" t="s">
        <v>4303</v>
      </c>
      <c r="AD797">
        <f ca="1">+IF(BD797="OKOK",OFFSET(b!$F$3,AA797,$AD$52),NA())</f>
        <v>2133432</v>
      </c>
      <c r="AX797" t="s">
        <v>21</v>
      </c>
      <c r="AY797" t="s">
        <v>690</v>
      </c>
      <c r="AZ797" t="s">
        <v>4303</v>
      </c>
      <c r="BA797">
        <v>131409</v>
      </c>
      <c r="BB797" s="93" t="str">
        <f t="shared" si="89"/>
        <v>OK</v>
      </c>
      <c r="BC797" t="str">
        <f t="shared" si="90"/>
        <v>OK</v>
      </c>
      <c r="BD797" t="str">
        <f t="shared" si="91"/>
        <v>OKOK</v>
      </c>
      <c r="BH797">
        <f t="shared" si="94"/>
        <v>744</v>
      </c>
      <c r="BJ797" s="30" t="s">
        <v>690</v>
      </c>
      <c r="BK797" s="30" t="s">
        <v>4303</v>
      </c>
      <c r="BL797">
        <f ca="1">+OFFSET(b!$F$3,BH797,$BL$52)</f>
        <v>29</v>
      </c>
      <c r="BQ797">
        <f t="shared" si="95"/>
        <v>744</v>
      </c>
      <c r="BR797" s="30" t="s">
        <v>690</v>
      </c>
      <c r="BS797" s="30" t="s">
        <v>4303</v>
      </c>
      <c r="BT797">
        <f ca="1">+OFFSET(b!$F$3,BQ797,$BT$52)</f>
        <v>2133432</v>
      </c>
    </row>
    <row r="798" spans="3:72">
      <c r="C798">
        <f t="shared" si="92"/>
        <v>745</v>
      </c>
      <c r="E798" s="30" t="s">
        <v>692</v>
      </c>
      <c r="F798" s="30" t="s">
        <v>4304</v>
      </c>
      <c r="G798">
        <f ca="1">+IF(BD798="OKOK",OFFSET(b!$F$3,C798,$G$52),NA())</f>
        <v>16</v>
      </c>
      <c r="AA798">
        <f t="shared" si="93"/>
        <v>745</v>
      </c>
      <c r="AB798" s="30" t="s">
        <v>692</v>
      </c>
      <c r="AC798" s="30" t="s">
        <v>4304</v>
      </c>
      <c r="AD798">
        <f ca="1">+IF(BD798="OKOK",OFFSET(b!$F$3,AA798,$AD$52),NA())</f>
        <v>1443583</v>
      </c>
      <c r="AX798" t="s">
        <v>21</v>
      </c>
      <c r="AY798" t="s">
        <v>692</v>
      </c>
      <c r="AZ798" t="s">
        <v>4304</v>
      </c>
      <c r="BA798">
        <v>85964</v>
      </c>
      <c r="BB798" s="93" t="str">
        <f t="shared" si="89"/>
        <v>OK</v>
      </c>
      <c r="BC798" t="str">
        <f t="shared" si="90"/>
        <v>OK</v>
      </c>
      <c r="BD798" t="str">
        <f t="shared" si="91"/>
        <v>OKOK</v>
      </c>
      <c r="BH798">
        <f t="shared" si="94"/>
        <v>745</v>
      </c>
      <c r="BJ798" s="30" t="s">
        <v>692</v>
      </c>
      <c r="BK798" s="30" t="s">
        <v>4304</v>
      </c>
      <c r="BL798">
        <f ca="1">+OFFSET(b!$F$3,BH798,$BL$52)</f>
        <v>16</v>
      </c>
      <c r="BQ798">
        <f t="shared" si="95"/>
        <v>745</v>
      </c>
      <c r="BR798" s="30" t="s">
        <v>692</v>
      </c>
      <c r="BS798" s="30" t="s">
        <v>4304</v>
      </c>
      <c r="BT798">
        <f ca="1">+OFFSET(b!$F$3,BQ798,$BT$52)</f>
        <v>1443583</v>
      </c>
    </row>
    <row r="799" spans="3:72">
      <c r="C799">
        <f t="shared" si="92"/>
        <v>746</v>
      </c>
      <c r="E799" s="30" t="s">
        <v>704</v>
      </c>
      <c r="F799" s="30" t="s">
        <v>4305</v>
      </c>
      <c r="G799">
        <f ca="1">+IF(BD799="OKOK",OFFSET(b!$F$3,C799,$G$52),NA())</f>
        <v>3</v>
      </c>
      <c r="AA799">
        <f t="shared" si="93"/>
        <v>746</v>
      </c>
      <c r="AB799" s="30" t="s">
        <v>704</v>
      </c>
      <c r="AC799" s="30" t="s">
        <v>4305</v>
      </c>
      <c r="AD799">
        <f ca="1">+IF(BD799="OKOK",OFFSET(b!$F$3,AA799,$AD$52),NA())</f>
        <v>128168</v>
      </c>
      <c r="AX799" t="s">
        <v>21</v>
      </c>
      <c r="AY799" t="s">
        <v>704</v>
      </c>
      <c r="AZ799" t="s">
        <v>4305</v>
      </c>
      <c r="BA799">
        <v>5674</v>
      </c>
      <c r="BB799" s="93" t="str">
        <f t="shared" si="89"/>
        <v>OK</v>
      </c>
      <c r="BC799" t="str">
        <f t="shared" si="90"/>
        <v>OK</v>
      </c>
      <c r="BD799" t="str">
        <f t="shared" si="91"/>
        <v>OKOK</v>
      </c>
      <c r="BH799">
        <f t="shared" si="94"/>
        <v>746</v>
      </c>
      <c r="BJ799" s="30" t="s">
        <v>704</v>
      </c>
      <c r="BK799" s="30" t="s">
        <v>4305</v>
      </c>
      <c r="BL799">
        <f ca="1">+OFFSET(b!$F$3,BH799,$BL$52)</f>
        <v>3</v>
      </c>
      <c r="BQ799">
        <f t="shared" si="95"/>
        <v>746</v>
      </c>
      <c r="BR799" s="30" t="s">
        <v>704</v>
      </c>
      <c r="BS799" s="30" t="s">
        <v>4305</v>
      </c>
      <c r="BT799">
        <f ca="1">+OFFSET(b!$F$3,BQ799,$BT$52)</f>
        <v>128168</v>
      </c>
    </row>
    <row r="800" spans="3:72">
      <c r="C800">
        <f t="shared" si="92"/>
        <v>747</v>
      </c>
      <c r="E800" s="30" t="s">
        <v>706</v>
      </c>
      <c r="F800" s="30" t="s">
        <v>4306</v>
      </c>
      <c r="G800">
        <f ca="1">+IF(BD800="OKOK",OFFSET(b!$F$3,C800,$G$52),NA())</f>
        <v>8</v>
      </c>
      <c r="AA800">
        <f t="shared" si="93"/>
        <v>747</v>
      </c>
      <c r="AB800" s="30" t="s">
        <v>706</v>
      </c>
      <c r="AC800" s="30" t="s">
        <v>4306</v>
      </c>
      <c r="AD800">
        <f ca="1">+IF(BD800="OKOK",OFFSET(b!$F$3,AA800,$AD$52),NA())</f>
        <v>483885</v>
      </c>
      <c r="AX800" t="s">
        <v>21</v>
      </c>
      <c r="AY800" t="s">
        <v>706</v>
      </c>
      <c r="AZ800" t="s">
        <v>4306</v>
      </c>
      <c r="BA800">
        <v>33745</v>
      </c>
      <c r="BB800" s="93" t="str">
        <f t="shared" si="89"/>
        <v>OK</v>
      </c>
      <c r="BC800" t="str">
        <f t="shared" si="90"/>
        <v>OK</v>
      </c>
      <c r="BD800" t="str">
        <f t="shared" si="91"/>
        <v>OKOK</v>
      </c>
      <c r="BH800">
        <f t="shared" si="94"/>
        <v>747</v>
      </c>
      <c r="BJ800" s="30" t="s">
        <v>706</v>
      </c>
      <c r="BK800" s="30" t="s">
        <v>4306</v>
      </c>
      <c r="BL800">
        <f ca="1">+OFFSET(b!$F$3,BH800,$BL$52)</f>
        <v>8</v>
      </c>
      <c r="BQ800">
        <f t="shared" si="95"/>
        <v>747</v>
      </c>
      <c r="BR800" s="30" t="s">
        <v>706</v>
      </c>
      <c r="BS800" s="30" t="s">
        <v>4306</v>
      </c>
      <c r="BT800">
        <f ca="1">+OFFSET(b!$F$3,BQ800,$BT$52)</f>
        <v>483885</v>
      </c>
    </row>
    <row r="801" spans="3:72">
      <c r="C801">
        <f t="shared" si="92"/>
        <v>748</v>
      </c>
      <c r="E801" s="30" t="s">
        <v>3084</v>
      </c>
      <c r="F801" s="30" t="s">
        <v>4307</v>
      </c>
      <c r="G801">
        <f ca="1">+IF(BD801="OKOK",OFFSET(b!$F$3,C801,$G$52),NA())</f>
        <v>10</v>
      </c>
      <c r="AA801">
        <f t="shared" si="93"/>
        <v>748</v>
      </c>
      <c r="AB801" s="30" t="s">
        <v>3084</v>
      </c>
      <c r="AC801" s="30" t="s">
        <v>4307</v>
      </c>
      <c r="AD801">
        <f ca="1">+IF(BD801="OKOK",OFFSET(b!$F$3,AA801,$AD$52),NA())</f>
        <v>156401</v>
      </c>
      <c r="AX801" t="s">
        <v>21</v>
      </c>
      <c r="AY801" t="s">
        <v>3084</v>
      </c>
      <c r="AZ801" t="s">
        <v>4307</v>
      </c>
      <c r="BA801">
        <v>2635</v>
      </c>
      <c r="BB801" s="93" t="str">
        <f t="shared" si="89"/>
        <v>OK</v>
      </c>
      <c r="BC801" t="str">
        <f t="shared" si="90"/>
        <v>OK</v>
      </c>
      <c r="BD801" t="str">
        <f t="shared" si="91"/>
        <v>OKOK</v>
      </c>
      <c r="BH801">
        <f t="shared" si="94"/>
        <v>748</v>
      </c>
      <c r="BJ801" s="30" t="s">
        <v>3084</v>
      </c>
      <c r="BK801" s="30" t="s">
        <v>4307</v>
      </c>
      <c r="BL801">
        <f ca="1">+OFFSET(b!$F$3,BH801,$BL$52)</f>
        <v>10</v>
      </c>
      <c r="BQ801">
        <f t="shared" si="95"/>
        <v>748</v>
      </c>
      <c r="BR801" s="30" t="s">
        <v>3084</v>
      </c>
      <c r="BS801" s="30" t="s">
        <v>4307</v>
      </c>
      <c r="BT801">
        <f ca="1">+OFFSET(b!$F$3,BQ801,$BT$52)</f>
        <v>156401</v>
      </c>
    </row>
    <row r="802" spans="3:72">
      <c r="C802">
        <f t="shared" si="92"/>
        <v>749</v>
      </c>
      <c r="E802" s="30" t="s">
        <v>3085</v>
      </c>
      <c r="F802" s="30" t="s">
        <v>4308</v>
      </c>
      <c r="G802">
        <f ca="1">+IF(BD802="OKOK",OFFSET(b!$F$3,C802,$G$52),NA())</f>
        <v>2</v>
      </c>
      <c r="AA802">
        <f t="shared" si="93"/>
        <v>749</v>
      </c>
      <c r="AB802" s="30" t="s">
        <v>3085</v>
      </c>
      <c r="AC802" s="30" t="s">
        <v>4308</v>
      </c>
      <c r="AD802">
        <f ca="1">+IF(BD802="OKOK",OFFSET(b!$F$3,AA802,$AD$52),NA())</f>
        <v>102889</v>
      </c>
      <c r="AX802" t="s">
        <v>21</v>
      </c>
      <c r="AY802" t="s">
        <v>3085</v>
      </c>
      <c r="AZ802" t="s">
        <v>4308</v>
      </c>
      <c r="BA802">
        <v>1832</v>
      </c>
      <c r="BB802" s="93" t="str">
        <f t="shared" si="89"/>
        <v>OK</v>
      </c>
      <c r="BC802" t="str">
        <f t="shared" si="90"/>
        <v>OK</v>
      </c>
      <c r="BD802" t="str">
        <f t="shared" si="91"/>
        <v>OKOK</v>
      </c>
      <c r="BH802">
        <f t="shared" si="94"/>
        <v>749</v>
      </c>
      <c r="BJ802" s="30" t="s">
        <v>3085</v>
      </c>
      <c r="BK802" s="30" t="s">
        <v>4308</v>
      </c>
      <c r="BL802">
        <f ca="1">+OFFSET(b!$F$3,BH802,$BL$52)</f>
        <v>2</v>
      </c>
      <c r="BQ802">
        <f t="shared" si="95"/>
        <v>749</v>
      </c>
      <c r="BR802" s="30" t="s">
        <v>3085</v>
      </c>
      <c r="BS802" s="30" t="s">
        <v>4308</v>
      </c>
      <c r="BT802">
        <f ca="1">+OFFSET(b!$F$3,BQ802,$BT$52)</f>
        <v>102889</v>
      </c>
    </row>
    <row r="803" spans="3:72">
      <c r="C803">
        <f t="shared" si="92"/>
        <v>750</v>
      </c>
      <c r="E803" s="30" t="s">
        <v>705</v>
      </c>
      <c r="F803" s="30" t="s">
        <v>4309</v>
      </c>
      <c r="G803">
        <f ca="1">+IF(BD803="OKOK",OFFSET(b!$F$3,C803,$G$52),NA())</f>
        <v>6</v>
      </c>
      <c r="AA803">
        <f t="shared" si="93"/>
        <v>750</v>
      </c>
      <c r="AB803" s="30" t="s">
        <v>705</v>
      </c>
      <c r="AC803" s="30" t="s">
        <v>4309</v>
      </c>
      <c r="AD803">
        <f ca="1">+IF(BD803="OKOK",OFFSET(b!$F$3,AA803,$AD$52),NA())</f>
        <v>192059</v>
      </c>
      <c r="AX803" t="s">
        <v>21</v>
      </c>
      <c r="AY803" t="s">
        <v>705</v>
      </c>
      <c r="AZ803" t="s">
        <v>4309</v>
      </c>
      <c r="BA803">
        <v>4897</v>
      </c>
      <c r="BB803" s="93" t="str">
        <f t="shared" si="89"/>
        <v>OK</v>
      </c>
      <c r="BC803" t="str">
        <f t="shared" si="90"/>
        <v>OK</v>
      </c>
      <c r="BD803" t="str">
        <f t="shared" si="91"/>
        <v>OKOK</v>
      </c>
      <c r="BH803">
        <f t="shared" si="94"/>
        <v>750</v>
      </c>
      <c r="BJ803" s="30" t="s">
        <v>705</v>
      </c>
      <c r="BK803" s="30" t="s">
        <v>4309</v>
      </c>
      <c r="BL803">
        <f ca="1">+OFFSET(b!$F$3,BH803,$BL$52)</f>
        <v>6</v>
      </c>
      <c r="BQ803">
        <f t="shared" si="95"/>
        <v>750</v>
      </c>
      <c r="BR803" s="30" t="s">
        <v>705</v>
      </c>
      <c r="BS803" s="30" t="s">
        <v>4309</v>
      </c>
      <c r="BT803">
        <f ca="1">+OFFSET(b!$F$3,BQ803,$BT$52)</f>
        <v>192059</v>
      </c>
    </row>
    <row r="804" spans="3:72">
      <c r="C804">
        <f t="shared" si="92"/>
        <v>751</v>
      </c>
      <c r="E804" s="30" t="s">
        <v>697</v>
      </c>
      <c r="F804" s="30" t="s">
        <v>4310</v>
      </c>
      <c r="G804">
        <f ca="1">+IF(BD804="OKOK",OFFSET(b!$F$3,C804,$G$52),NA())</f>
        <v>7</v>
      </c>
      <c r="AA804">
        <f t="shared" si="93"/>
        <v>751</v>
      </c>
      <c r="AB804" s="30" t="s">
        <v>697</v>
      </c>
      <c r="AC804" s="30" t="s">
        <v>4310</v>
      </c>
      <c r="AD804">
        <f ca="1">+IF(BD804="OKOK",OFFSET(b!$F$3,AA804,$AD$52),NA())</f>
        <v>601948</v>
      </c>
      <c r="AX804" t="s">
        <v>21</v>
      </c>
      <c r="AY804" t="s">
        <v>697</v>
      </c>
      <c r="AZ804" t="s">
        <v>4310</v>
      </c>
      <c r="BA804">
        <v>31900</v>
      </c>
      <c r="BB804" s="93" t="str">
        <f t="shared" si="89"/>
        <v>OK</v>
      </c>
      <c r="BC804" t="str">
        <f t="shared" si="90"/>
        <v>OK</v>
      </c>
      <c r="BD804" t="str">
        <f t="shared" si="91"/>
        <v>OKOK</v>
      </c>
      <c r="BH804">
        <f t="shared" si="94"/>
        <v>751</v>
      </c>
      <c r="BJ804" s="30" t="s">
        <v>697</v>
      </c>
      <c r="BK804" s="30" t="s">
        <v>4310</v>
      </c>
      <c r="BL804">
        <f ca="1">+OFFSET(b!$F$3,BH804,$BL$52)</f>
        <v>7</v>
      </c>
      <c r="BQ804">
        <f t="shared" si="95"/>
        <v>751</v>
      </c>
      <c r="BR804" s="30" t="s">
        <v>697</v>
      </c>
      <c r="BS804" s="30" t="s">
        <v>4310</v>
      </c>
      <c r="BT804">
        <f ca="1">+OFFSET(b!$F$3,BQ804,$BT$52)</f>
        <v>601948</v>
      </c>
    </row>
    <row r="805" spans="3:72">
      <c r="C805">
        <f t="shared" si="92"/>
        <v>752</v>
      </c>
      <c r="E805" s="30" t="s">
        <v>703</v>
      </c>
      <c r="F805" s="30" t="s">
        <v>4311</v>
      </c>
      <c r="G805">
        <f ca="1">+IF(BD805="OKOK",OFFSET(b!$F$3,C805,$G$52),NA())</f>
        <v>3</v>
      </c>
      <c r="AA805">
        <f t="shared" si="93"/>
        <v>752</v>
      </c>
      <c r="AB805" s="30" t="s">
        <v>703</v>
      </c>
      <c r="AC805" s="30" t="s">
        <v>4311</v>
      </c>
      <c r="AD805">
        <f ca="1">+IF(BD805="OKOK",OFFSET(b!$F$3,AA805,$AD$52),NA())</f>
        <v>230369</v>
      </c>
      <c r="AX805" t="s">
        <v>21</v>
      </c>
      <c r="AY805" t="s">
        <v>703</v>
      </c>
      <c r="AZ805" t="s">
        <v>4311</v>
      </c>
      <c r="BA805">
        <v>6358</v>
      </c>
      <c r="BB805" s="93" t="str">
        <f t="shared" si="89"/>
        <v>OK</v>
      </c>
      <c r="BC805" t="str">
        <f t="shared" si="90"/>
        <v>OK</v>
      </c>
      <c r="BD805" t="str">
        <f t="shared" si="91"/>
        <v>OKOK</v>
      </c>
      <c r="BH805">
        <f t="shared" si="94"/>
        <v>752</v>
      </c>
      <c r="BJ805" s="30" t="s">
        <v>703</v>
      </c>
      <c r="BK805" s="30" t="s">
        <v>4311</v>
      </c>
      <c r="BL805">
        <f ca="1">+OFFSET(b!$F$3,BH805,$BL$52)</f>
        <v>3</v>
      </c>
      <c r="BQ805">
        <f t="shared" si="95"/>
        <v>752</v>
      </c>
      <c r="BR805" s="30" t="s">
        <v>703</v>
      </c>
      <c r="BS805" s="30" t="s">
        <v>4311</v>
      </c>
      <c r="BT805">
        <f ca="1">+OFFSET(b!$F$3,BQ805,$BT$52)</f>
        <v>230369</v>
      </c>
    </row>
    <row r="806" spans="3:72">
      <c r="C806">
        <f t="shared" si="92"/>
        <v>753</v>
      </c>
      <c r="E806" s="30" t="s">
        <v>700</v>
      </c>
      <c r="F806" s="30" t="s">
        <v>4312</v>
      </c>
      <c r="G806">
        <f ca="1">+IF(BD806="OKOK",OFFSET(b!$F$3,C806,$G$52),NA())</f>
        <v>12</v>
      </c>
      <c r="AA806">
        <f t="shared" si="93"/>
        <v>753</v>
      </c>
      <c r="AB806" s="30" t="s">
        <v>700</v>
      </c>
      <c r="AC806" s="30" t="s">
        <v>4312</v>
      </c>
      <c r="AD806">
        <f ca="1">+IF(BD806="OKOK",OFFSET(b!$F$3,AA806,$AD$52),NA())</f>
        <v>934000</v>
      </c>
      <c r="AX806" t="s">
        <v>21</v>
      </c>
      <c r="AY806" t="s">
        <v>700</v>
      </c>
      <c r="AZ806" t="s">
        <v>4312</v>
      </c>
      <c r="BA806">
        <v>36587</v>
      </c>
      <c r="BB806" s="93" t="str">
        <f t="shared" si="89"/>
        <v>OK</v>
      </c>
      <c r="BC806" t="str">
        <f t="shared" si="90"/>
        <v>OK</v>
      </c>
      <c r="BD806" t="str">
        <f t="shared" si="91"/>
        <v>OKOK</v>
      </c>
      <c r="BH806">
        <f t="shared" si="94"/>
        <v>753</v>
      </c>
      <c r="BJ806" s="30" t="s">
        <v>700</v>
      </c>
      <c r="BK806" s="30" t="s">
        <v>4312</v>
      </c>
      <c r="BL806">
        <f ca="1">+OFFSET(b!$F$3,BH806,$BL$52)</f>
        <v>12</v>
      </c>
      <c r="BQ806">
        <f t="shared" si="95"/>
        <v>753</v>
      </c>
      <c r="BR806" s="30" t="s">
        <v>700</v>
      </c>
      <c r="BS806" s="30" t="s">
        <v>4312</v>
      </c>
      <c r="BT806">
        <f ca="1">+OFFSET(b!$F$3,BQ806,$BT$52)</f>
        <v>934000</v>
      </c>
    </row>
    <row r="807" spans="3:72">
      <c r="C807">
        <f t="shared" si="92"/>
        <v>754</v>
      </c>
      <c r="E807" s="30" t="s">
        <v>702</v>
      </c>
      <c r="F807" s="30" t="s">
        <v>4313</v>
      </c>
      <c r="G807">
        <f ca="1">+IF(BD807="OKOK",OFFSET(b!$F$3,C807,$G$52),NA())</f>
        <v>5</v>
      </c>
      <c r="AA807">
        <f t="shared" si="93"/>
        <v>754</v>
      </c>
      <c r="AB807" s="30" t="s">
        <v>702</v>
      </c>
      <c r="AC807" s="30" t="s">
        <v>4313</v>
      </c>
      <c r="AD807">
        <f ca="1">+IF(BD807="OKOK",OFFSET(b!$F$3,AA807,$AD$52),NA())</f>
        <v>140385</v>
      </c>
      <c r="AX807" t="s">
        <v>21</v>
      </c>
      <c r="AY807" t="s">
        <v>702</v>
      </c>
      <c r="AZ807" t="s">
        <v>4313</v>
      </c>
      <c r="BA807">
        <v>6509</v>
      </c>
      <c r="BB807" s="93" t="str">
        <f t="shared" si="89"/>
        <v>OK</v>
      </c>
      <c r="BC807" t="str">
        <f t="shared" si="90"/>
        <v>OK</v>
      </c>
      <c r="BD807" t="str">
        <f t="shared" si="91"/>
        <v>OKOK</v>
      </c>
      <c r="BH807">
        <f t="shared" si="94"/>
        <v>754</v>
      </c>
      <c r="BJ807" s="30" t="s">
        <v>702</v>
      </c>
      <c r="BK807" s="30" t="s">
        <v>4313</v>
      </c>
      <c r="BL807">
        <f ca="1">+OFFSET(b!$F$3,BH807,$BL$52)</f>
        <v>5</v>
      </c>
      <c r="BQ807">
        <f t="shared" si="95"/>
        <v>754</v>
      </c>
      <c r="BR807" s="30" t="s">
        <v>702</v>
      </c>
      <c r="BS807" s="30" t="s">
        <v>4313</v>
      </c>
      <c r="BT807">
        <f ca="1">+OFFSET(b!$F$3,BQ807,$BT$52)</f>
        <v>140385</v>
      </c>
    </row>
    <row r="808" spans="3:72">
      <c r="C808">
        <f t="shared" si="92"/>
        <v>755</v>
      </c>
      <c r="E808" s="30" t="s">
        <v>122</v>
      </c>
      <c r="F808" s="30" t="s">
        <v>4314</v>
      </c>
      <c r="G808">
        <f ca="1">+IF(BD808="OKOK",OFFSET(b!$F$3,C808,$G$52),NA())</f>
        <v>5</v>
      </c>
      <c r="AA808">
        <f t="shared" si="93"/>
        <v>755</v>
      </c>
      <c r="AB808" s="30" t="s">
        <v>122</v>
      </c>
      <c r="AC808" s="30" t="s">
        <v>4314</v>
      </c>
      <c r="AD808">
        <f ca="1">+IF(BD808="OKOK",OFFSET(b!$F$3,AA808,$AD$52),NA())</f>
        <v>252998</v>
      </c>
      <c r="AX808" t="s">
        <v>21</v>
      </c>
      <c r="AY808" t="s">
        <v>122</v>
      </c>
      <c r="AZ808" t="s">
        <v>4314</v>
      </c>
      <c r="BA808">
        <v>16009</v>
      </c>
      <c r="BB808" s="93" t="str">
        <f t="shared" si="89"/>
        <v>OK</v>
      </c>
      <c r="BC808" t="str">
        <f t="shared" si="90"/>
        <v>OK</v>
      </c>
      <c r="BD808" t="str">
        <f t="shared" si="91"/>
        <v>OKOK</v>
      </c>
      <c r="BH808">
        <f t="shared" si="94"/>
        <v>755</v>
      </c>
      <c r="BJ808" s="30" t="s">
        <v>122</v>
      </c>
      <c r="BK808" s="30" t="s">
        <v>4314</v>
      </c>
      <c r="BL808">
        <f ca="1">+OFFSET(b!$F$3,BH808,$BL$52)</f>
        <v>5</v>
      </c>
      <c r="BQ808">
        <f t="shared" si="95"/>
        <v>755</v>
      </c>
      <c r="BR808" s="30" t="s">
        <v>122</v>
      </c>
      <c r="BS808" s="30" t="s">
        <v>4314</v>
      </c>
      <c r="BT808">
        <f ca="1">+OFFSET(b!$F$3,BQ808,$BT$52)</f>
        <v>252998</v>
      </c>
    </row>
    <row r="809" spans="3:72">
      <c r="C809">
        <f t="shared" si="92"/>
        <v>756</v>
      </c>
      <c r="E809" s="30" t="s">
        <v>699</v>
      </c>
      <c r="F809" s="30" t="s">
        <v>4315</v>
      </c>
      <c r="G809">
        <f ca="1">+IF(BD809="OKOK",OFFSET(b!$F$3,C809,$G$52),NA())</f>
        <v>8</v>
      </c>
      <c r="AA809">
        <f t="shared" si="93"/>
        <v>756</v>
      </c>
      <c r="AB809" s="30" t="s">
        <v>699</v>
      </c>
      <c r="AC809" s="30" t="s">
        <v>4315</v>
      </c>
      <c r="AD809">
        <f ca="1">+IF(BD809="OKOK",OFFSET(b!$F$3,AA809,$AD$52),NA())</f>
        <v>555318</v>
      </c>
      <c r="AX809" t="s">
        <v>21</v>
      </c>
      <c r="AY809" t="s">
        <v>699</v>
      </c>
      <c r="AZ809" t="s">
        <v>4315</v>
      </c>
      <c r="BA809">
        <v>42150</v>
      </c>
      <c r="BB809" s="93" t="str">
        <f t="shared" si="89"/>
        <v>OK</v>
      </c>
      <c r="BC809" t="str">
        <f t="shared" si="90"/>
        <v>OK</v>
      </c>
      <c r="BD809" t="str">
        <f t="shared" si="91"/>
        <v>OKOK</v>
      </c>
      <c r="BH809">
        <f t="shared" si="94"/>
        <v>756</v>
      </c>
      <c r="BJ809" s="30" t="s">
        <v>699</v>
      </c>
      <c r="BK809" s="30" t="s">
        <v>4315</v>
      </c>
      <c r="BL809">
        <f ca="1">+OFFSET(b!$F$3,BH809,$BL$52)</f>
        <v>8</v>
      </c>
      <c r="BQ809">
        <f t="shared" si="95"/>
        <v>756</v>
      </c>
      <c r="BR809" s="30" t="s">
        <v>699</v>
      </c>
      <c r="BS809" s="30" t="s">
        <v>4315</v>
      </c>
      <c r="BT809">
        <f ca="1">+OFFSET(b!$F$3,BQ809,$BT$52)</f>
        <v>555318</v>
      </c>
    </row>
    <row r="810" spans="3:72">
      <c r="C810">
        <f t="shared" si="92"/>
        <v>757</v>
      </c>
      <c r="E810" s="30" t="s">
        <v>698</v>
      </c>
      <c r="F810" s="30" t="s">
        <v>4316</v>
      </c>
      <c r="G810">
        <f ca="1">+IF(BD810="OKOK",OFFSET(b!$F$3,C810,$G$52),NA())</f>
        <v>10</v>
      </c>
      <c r="AA810">
        <f t="shared" si="93"/>
        <v>757</v>
      </c>
      <c r="AB810" s="30" t="s">
        <v>698</v>
      </c>
      <c r="AC810" s="30" t="s">
        <v>4316</v>
      </c>
      <c r="AD810">
        <f ca="1">+IF(BD810="OKOK",OFFSET(b!$F$3,AA810,$AD$52),NA())</f>
        <v>1119421</v>
      </c>
      <c r="AX810" t="s">
        <v>21</v>
      </c>
      <c r="AY810" t="s">
        <v>698</v>
      </c>
      <c r="AZ810" t="s">
        <v>4316</v>
      </c>
      <c r="BA810">
        <v>47189</v>
      </c>
      <c r="BB810" s="93" t="str">
        <f t="shared" si="89"/>
        <v>OK</v>
      </c>
      <c r="BC810" t="str">
        <f t="shared" si="90"/>
        <v>OK</v>
      </c>
      <c r="BD810" t="str">
        <f t="shared" si="91"/>
        <v>OKOK</v>
      </c>
      <c r="BH810">
        <f t="shared" si="94"/>
        <v>757</v>
      </c>
      <c r="BJ810" s="30" t="s">
        <v>698</v>
      </c>
      <c r="BK810" s="30" t="s">
        <v>4316</v>
      </c>
      <c r="BL810">
        <f ca="1">+OFFSET(b!$F$3,BH810,$BL$52)</f>
        <v>10</v>
      </c>
      <c r="BQ810">
        <f t="shared" si="95"/>
        <v>757</v>
      </c>
      <c r="BR810" s="30" t="s">
        <v>698</v>
      </c>
      <c r="BS810" s="30" t="s">
        <v>4316</v>
      </c>
      <c r="BT810">
        <f ca="1">+OFFSET(b!$F$3,BQ810,$BT$52)</f>
        <v>1119421</v>
      </c>
    </row>
    <row r="811" spans="3:72">
      <c r="C811">
        <f t="shared" si="92"/>
        <v>758</v>
      </c>
      <c r="E811" s="30" t="s">
        <v>696</v>
      </c>
      <c r="F811" s="30" t="s">
        <v>4317</v>
      </c>
      <c r="G811">
        <f ca="1">+IF(BD811="OKOK",OFFSET(b!$F$3,C811,$G$52),NA())</f>
        <v>8</v>
      </c>
      <c r="AA811">
        <f t="shared" si="93"/>
        <v>758</v>
      </c>
      <c r="AB811" s="30" t="s">
        <v>696</v>
      </c>
      <c r="AC811" s="30" t="s">
        <v>4317</v>
      </c>
      <c r="AD811">
        <f ca="1">+IF(BD811="OKOK",OFFSET(b!$F$3,AA811,$AD$52),NA())</f>
        <v>517283</v>
      </c>
      <c r="AX811" t="s">
        <v>21</v>
      </c>
      <c r="AY811" t="s">
        <v>696</v>
      </c>
      <c r="AZ811" t="s">
        <v>4317</v>
      </c>
      <c r="BA811">
        <v>25940</v>
      </c>
      <c r="BB811" s="93" t="str">
        <f t="shared" si="89"/>
        <v>OK</v>
      </c>
      <c r="BC811" t="str">
        <f t="shared" si="90"/>
        <v>OK</v>
      </c>
      <c r="BD811" t="str">
        <f t="shared" si="91"/>
        <v>OKOK</v>
      </c>
      <c r="BH811">
        <f t="shared" si="94"/>
        <v>758</v>
      </c>
      <c r="BJ811" s="30" t="s">
        <v>696</v>
      </c>
      <c r="BK811" s="30" t="s">
        <v>4317</v>
      </c>
      <c r="BL811">
        <f ca="1">+OFFSET(b!$F$3,BH811,$BL$52)</f>
        <v>8</v>
      </c>
      <c r="BQ811">
        <f t="shared" si="95"/>
        <v>758</v>
      </c>
      <c r="BR811" s="30" t="s">
        <v>696</v>
      </c>
      <c r="BS811" s="30" t="s">
        <v>4317</v>
      </c>
      <c r="BT811">
        <f ca="1">+OFFSET(b!$F$3,BQ811,$BT$52)</f>
        <v>517283</v>
      </c>
    </row>
    <row r="812" spans="3:72">
      <c r="C812">
        <f t="shared" si="92"/>
        <v>759</v>
      </c>
      <c r="E812" s="30" t="s">
        <v>3086</v>
      </c>
      <c r="F812" s="30" t="s">
        <v>4318</v>
      </c>
      <c r="G812">
        <f ca="1">+IF(BD812="OKOK",OFFSET(b!$F$3,C812,$G$52),NA())</f>
        <v>5</v>
      </c>
      <c r="AA812">
        <f t="shared" si="93"/>
        <v>759</v>
      </c>
      <c r="AB812" s="30" t="s">
        <v>3086</v>
      </c>
      <c r="AC812" s="30" t="s">
        <v>4318</v>
      </c>
      <c r="AD812">
        <f ca="1">+IF(BD812="OKOK",OFFSET(b!$F$3,AA812,$AD$52),NA())</f>
        <v>453609</v>
      </c>
      <c r="AX812" t="s">
        <v>21</v>
      </c>
      <c r="AY812" t="s">
        <v>3086</v>
      </c>
      <c r="AZ812" t="s">
        <v>4318</v>
      </c>
      <c r="BA812">
        <v>0</v>
      </c>
      <c r="BB812" s="93" t="str">
        <f t="shared" si="89"/>
        <v>OK</v>
      </c>
      <c r="BC812" t="str">
        <f t="shared" si="90"/>
        <v>OK</v>
      </c>
      <c r="BD812" t="str">
        <f t="shared" si="91"/>
        <v>OKOK</v>
      </c>
      <c r="BH812">
        <f t="shared" si="94"/>
        <v>759</v>
      </c>
      <c r="BJ812" s="30" t="s">
        <v>3086</v>
      </c>
      <c r="BK812" s="30" t="s">
        <v>4318</v>
      </c>
      <c r="BL812">
        <f ca="1">+OFFSET(b!$F$3,BH812,$BL$52)</f>
        <v>5</v>
      </c>
      <c r="BQ812">
        <f t="shared" si="95"/>
        <v>759</v>
      </c>
      <c r="BR812" s="30" t="s">
        <v>3086</v>
      </c>
      <c r="BS812" s="30" t="s">
        <v>4318</v>
      </c>
      <c r="BT812">
        <f ca="1">+OFFSET(b!$F$3,BQ812,$BT$52)</f>
        <v>453609</v>
      </c>
    </row>
    <row r="813" spans="3:72">
      <c r="C813">
        <f t="shared" si="92"/>
        <v>760</v>
      </c>
      <c r="E813" s="30" t="s">
        <v>3087</v>
      </c>
      <c r="F813" s="30" t="s">
        <v>4319</v>
      </c>
      <c r="G813">
        <f ca="1">+IF(BD813="OKOK",OFFSET(b!$F$3,C813,$G$52),NA())</f>
        <v>36</v>
      </c>
      <c r="AA813">
        <f t="shared" si="93"/>
        <v>760</v>
      </c>
      <c r="AB813" s="30" t="s">
        <v>3087</v>
      </c>
      <c r="AC813" s="30" t="s">
        <v>4319</v>
      </c>
      <c r="AD813">
        <f ca="1">+IF(BD813="OKOK",OFFSET(b!$F$3,AA813,$AD$52),NA())</f>
        <v>4186060</v>
      </c>
      <c r="AX813" t="s">
        <v>21</v>
      </c>
      <c r="AY813" t="s">
        <v>3087</v>
      </c>
      <c r="AZ813" t="s">
        <v>4319</v>
      </c>
      <c r="BA813">
        <v>0</v>
      </c>
      <c r="BB813" s="93" t="str">
        <f t="shared" si="89"/>
        <v>OK</v>
      </c>
      <c r="BC813" t="str">
        <f t="shared" si="90"/>
        <v>OK</v>
      </c>
      <c r="BD813" t="str">
        <f t="shared" si="91"/>
        <v>OKOK</v>
      </c>
      <c r="BH813">
        <f t="shared" si="94"/>
        <v>760</v>
      </c>
      <c r="BJ813" s="30" t="s">
        <v>3087</v>
      </c>
      <c r="BK813" s="30" t="s">
        <v>4319</v>
      </c>
      <c r="BL813">
        <f ca="1">+OFFSET(b!$F$3,BH813,$BL$52)</f>
        <v>36</v>
      </c>
      <c r="BQ813">
        <f t="shared" si="95"/>
        <v>760</v>
      </c>
      <c r="BR813" s="30" t="s">
        <v>3087</v>
      </c>
      <c r="BS813" s="30" t="s">
        <v>4319</v>
      </c>
      <c r="BT813">
        <f ca="1">+OFFSET(b!$F$3,BQ813,$BT$52)</f>
        <v>4186060</v>
      </c>
    </row>
    <row r="814" spans="3:72">
      <c r="C814">
        <f t="shared" si="92"/>
        <v>761</v>
      </c>
      <c r="E814" s="30" t="s">
        <v>3088</v>
      </c>
      <c r="F814" s="30" t="s">
        <v>4320</v>
      </c>
      <c r="G814">
        <f ca="1">+IF(BD814="OKOK",OFFSET(b!$F$3,C814,$G$52),NA())</f>
        <v>12</v>
      </c>
      <c r="AA814">
        <f t="shared" si="93"/>
        <v>761</v>
      </c>
      <c r="AB814" s="30" t="s">
        <v>3088</v>
      </c>
      <c r="AC814" s="30" t="s">
        <v>4320</v>
      </c>
      <c r="AD814">
        <f ca="1">+IF(BD814="OKOK",OFFSET(b!$F$3,AA814,$AD$52),NA())</f>
        <v>1259725</v>
      </c>
      <c r="AX814" t="s">
        <v>21</v>
      </c>
      <c r="AY814" t="s">
        <v>3088</v>
      </c>
      <c r="AZ814" t="s">
        <v>4320</v>
      </c>
      <c r="BA814">
        <v>0</v>
      </c>
      <c r="BB814" s="93" t="str">
        <f t="shared" si="89"/>
        <v>OK</v>
      </c>
      <c r="BC814" t="str">
        <f t="shared" si="90"/>
        <v>OK</v>
      </c>
      <c r="BD814" t="str">
        <f t="shared" si="91"/>
        <v>OKOK</v>
      </c>
      <c r="BH814">
        <f t="shared" si="94"/>
        <v>761</v>
      </c>
      <c r="BJ814" s="30" t="s">
        <v>3088</v>
      </c>
      <c r="BK814" s="30" t="s">
        <v>4320</v>
      </c>
      <c r="BL814">
        <f ca="1">+OFFSET(b!$F$3,BH814,$BL$52)</f>
        <v>12</v>
      </c>
      <c r="BQ814">
        <f t="shared" si="95"/>
        <v>761</v>
      </c>
      <c r="BR814" s="30" t="s">
        <v>3088</v>
      </c>
      <c r="BS814" s="30" t="s">
        <v>4320</v>
      </c>
      <c r="BT814">
        <f ca="1">+OFFSET(b!$F$3,BQ814,$BT$52)</f>
        <v>1259725</v>
      </c>
    </row>
    <row r="815" spans="3:72">
      <c r="C815">
        <f t="shared" si="92"/>
        <v>762</v>
      </c>
      <c r="E815" s="30" t="s">
        <v>3089</v>
      </c>
      <c r="F815" s="30" t="s">
        <v>4321</v>
      </c>
      <c r="G815">
        <f ca="1">+IF(BD815="OKOK",OFFSET(b!$F$3,C815,$G$52),NA())</f>
        <v>27</v>
      </c>
      <c r="AA815">
        <f t="shared" si="93"/>
        <v>762</v>
      </c>
      <c r="AB815" s="30" t="s">
        <v>3089</v>
      </c>
      <c r="AC815" s="30" t="s">
        <v>4321</v>
      </c>
      <c r="AD815">
        <f ca="1">+IF(BD815="OKOK",OFFSET(b!$F$3,AA815,$AD$52),NA())</f>
        <v>3052547</v>
      </c>
      <c r="AX815" t="s">
        <v>21</v>
      </c>
      <c r="AY815" t="s">
        <v>3089</v>
      </c>
      <c r="AZ815" t="s">
        <v>4321</v>
      </c>
      <c r="BA815">
        <v>0</v>
      </c>
      <c r="BB815" s="93" t="str">
        <f t="shared" si="89"/>
        <v>OK</v>
      </c>
      <c r="BC815" t="str">
        <f t="shared" si="90"/>
        <v>OK</v>
      </c>
      <c r="BD815" t="str">
        <f t="shared" si="91"/>
        <v>OKOK</v>
      </c>
      <c r="BH815">
        <f t="shared" si="94"/>
        <v>762</v>
      </c>
      <c r="BJ815" s="30" t="s">
        <v>3089</v>
      </c>
      <c r="BK815" s="30" t="s">
        <v>4321</v>
      </c>
      <c r="BL815">
        <f ca="1">+OFFSET(b!$F$3,BH815,$BL$52)</f>
        <v>27</v>
      </c>
      <c r="BQ815">
        <f t="shared" si="95"/>
        <v>762</v>
      </c>
      <c r="BR815" s="30" t="s">
        <v>3089</v>
      </c>
      <c r="BS815" s="30" t="s">
        <v>4321</v>
      </c>
      <c r="BT815">
        <f ca="1">+OFFSET(b!$F$3,BQ815,$BT$52)</f>
        <v>3052547</v>
      </c>
    </row>
    <row r="816" spans="3:72">
      <c r="C816">
        <f t="shared" si="92"/>
        <v>763</v>
      </c>
      <c r="E816" s="30" t="s">
        <v>3090</v>
      </c>
      <c r="F816" s="30" t="s">
        <v>4322</v>
      </c>
      <c r="G816" t="e">
        <f ca="1">+IF(BD816="OKOK",OFFSET(b!$F$3,C816,$G$52),NA())</f>
        <v>#N/A</v>
      </c>
      <c r="AA816">
        <f t="shared" si="93"/>
        <v>763</v>
      </c>
      <c r="AB816" s="30" t="s">
        <v>3090</v>
      </c>
      <c r="AC816" s="30" t="s">
        <v>4322</v>
      </c>
      <c r="AD816" t="e">
        <f ca="1">+IF(BD816="OKOK",OFFSET(b!$F$3,AA816,$AD$52),NA())</f>
        <v>#N/A</v>
      </c>
      <c r="AX816" t="s">
        <v>22</v>
      </c>
      <c r="AY816" t="s">
        <v>3090</v>
      </c>
      <c r="AZ816" t="s">
        <v>4322</v>
      </c>
      <c r="BA816">
        <v>2453324</v>
      </c>
      <c r="BB816" s="93" t="str">
        <f t="shared" si="89"/>
        <v>NG</v>
      </c>
      <c r="BC816" t="str">
        <f t="shared" si="90"/>
        <v>OK</v>
      </c>
      <c r="BD816" t="str">
        <f t="shared" si="91"/>
        <v>NGOK</v>
      </c>
      <c r="BH816">
        <f t="shared" si="94"/>
        <v>763</v>
      </c>
      <c r="BJ816" s="30" t="s">
        <v>3090</v>
      </c>
      <c r="BK816" s="30" t="s">
        <v>4322</v>
      </c>
      <c r="BL816">
        <f ca="1">+OFFSET(b!$F$3,BH816,$BL$52)</f>
        <v>1356</v>
      </c>
      <c r="BQ816">
        <f t="shared" si="95"/>
        <v>763</v>
      </c>
      <c r="BR816" s="30" t="s">
        <v>3090</v>
      </c>
      <c r="BS816" s="30" t="s">
        <v>4322</v>
      </c>
      <c r="BT816">
        <f ca="1">+OFFSET(b!$F$3,BQ816,$BT$52)</f>
        <v>42219247</v>
      </c>
    </row>
    <row r="817" spans="3:72">
      <c r="C817">
        <f t="shared" si="92"/>
        <v>764</v>
      </c>
      <c r="E817" s="30" t="s">
        <v>711</v>
      </c>
      <c r="F817" s="30" t="s">
        <v>4323</v>
      </c>
      <c r="G817" t="e">
        <f ca="1">+IF(BD817="OKOK",OFFSET(b!$F$3,C817,$G$52),NA())</f>
        <v>#N/A</v>
      </c>
      <c r="AA817">
        <f t="shared" si="93"/>
        <v>764</v>
      </c>
      <c r="AB817" s="30" t="s">
        <v>711</v>
      </c>
      <c r="AC817" s="30" t="s">
        <v>4323</v>
      </c>
      <c r="AD817" t="e">
        <f ca="1">+IF(BD817="OKOK",OFFSET(b!$F$3,AA817,$AD$52),NA())</f>
        <v>#N/A</v>
      </c>
      <c r="AX817" t="s">
        <v>22</v>
      </c>
      <c r="AY817" t="s">
        <v>711</v>
      </c>
      <c r="AZ817" t="s">
        <v>4323</v>
      </c>
      <c r="BA817">
        <v>372292</v>
      </c>
      <c r="BB817" s="93" t="str">
        <f t="shared" si="89"/>
        <v>NG</v>
      </c>
      <c r="BC817" t="str">
        <f t="shared" si="90"/>
        <v>OK</v>
      </c>
      <c r="BD817" t="str">
        <f t="shared" si="91"/>
        <v>NGOK</v>
      </c>
      <c r="BH817">
        <f t="shared" si="94"/>
        <v>764</v>
      </c>
      <c r="BJ817" s="30" t="s">
        <v>711</v>
      </c>
      <c r="BK817" s="30" t="s">
        <v>4323</v>
      </c>
      <c r="BL817">
        <f ca="1">+OFFSET(b!$F$3,BH817,$BL$52)</f>
        <v>95</v>
      </c>
      <c r="BQ817">
        <f t="shared" si="95"/>
        <v>764</v>
      </c>
      <c r="BR817" s="30" t="s">
        <v>711</v>
      </c>
      <c r="BS817" s="30" t="s">
        <v>4323</v>
      </c>
      <c r="BT817">
        <f ca="1">+OFFSET(b!$F$3,BQ817,$BT$52)</f>
        <v>5241794</v>
      </c>
    </row>
    <row r="818" spans="3:72">
      <c r="C818">
        <f t="shared" si="92"/>
        <v>765</v>
      </c>
      <c r="E818" s="30" t="s">
        <v>715</v>
      </c>
      <c r="F818" s="30" t="s">
        <v>4324</v>
      </c>
      <c r="G818">
        <f ca="1">+IF(BD818="OKOK",OFFSET(b!$F$3,C818,$G$52),NA())</f>
        <v>18</v>
      </c>
      <c r="AA818">
        <f t="shared" si="93"/>
        <v>765</v>
      </c>
      <c r="AB818" s="30" t="s">
        <v>715</v>
      </c>
      <c r="AC818" s="30" t="s">
        <v>4324</v>
      </c>
      <c r="AD818">
        <f ca="1">+IF(BD818="OKOK",OFFSET(b!$F$3,AA818,$AD$52),NA())</f>
        <v>1778218</v>
      </c>
      <c r="AX818" t="s">
        <v>22</v>
      </c>
      <c r="AY818" t="s">
        <v>715</v>
      </c>
      <c r="AZ818" t="s">
        <v>4324</v>
      </c>
      <c r="BA818">
        <v>117395</v>
      </c>
      <c r="BB818" s="93" t="str">
        <f t="shared" si="89"/>
        <v>OK</v>
      </c>
      <c r="BC818" t="str">
        <f t="shared" si="90"/>
        <v>OK</v>
      </c>
      <c r="BD818" t="str">
        <f t="shared" si="91"/>
        <v>OKOK</v>
      </c>
      <c r="BH818">
        <f t="shared" si="94"/>
        <v>765</v>
      </c>
      <c r="BJ818" s="30" t="s">
        <v>715</v>
      </c>
      <c r="BK818" s="30" t="s">
        <v>4324</v>
      </c>
      <c r="BL818">
        <f ca="1">+OFFSET(b!$F$3,BH818,$BL$52)</f>
        <v>18</v>
      </c>
      <c r="BQ818">
        <f t="shared" si="95"/>
        <v>765</v>
      </c>
      <c r="BR818" s="30" t="s">
        <v>715</v>
      </c>
      <c r="BS818" s="30" t="s">
        <v>4324</v>
      </c>
      <c r="BT818">
        <f ca="1">+OFFSET(b!$F$3,BQ818,$BT$52)</f>
        <v>1778218</v>
      </c>
    </row>
    <row r="819" spans="3:72">
      <c r="C819">
        <f t="shared" si="92"/>
        <v>766</v>
      </c>
      <c r="E819" s="30" t="s">
        <v>714</v>
      </c>
      <c r="F819" s="30" t="s">
        <v>4325</v>
      </c>
      <c r="G819">
        <f ca="1">+IF(BD819="OKOK",OFFSET(b!$F$3,C819,$G$52),NA())</f>
        <v>35</v>
      </c>
      <c r="AA819">
        <f t="shared" si="93"/>
        <v>766</v>
      </c>
      <c r="AB819" s="30" t="s">
        <v>714</v>
      </c>
      <c r="AC819" s="30" t="s">
        <v>4325</v>
      </c>
      <c r="AD819">
        <f ca="1">+IF(BD819="OKOK",OFFSET(b!$F$3,AA819,$AD$52),NA())</f>
        <v>2167437</v>
      </c>
      <c r="AX819" t="s">
        <v>22</v>
      </c>
      <c r="AY819" t="s">
        <v>714</v>
      </c>
      <c r="AZ819" t="s">
        <v>4325</v>
      </c>
      <c r="BA819">
        <v>127369</v>
      </c>
      <c r="BB819" s="93" t="str">
        <f t="shared" si="89"/>
        <v>OK</v>
      </c>
      <c r="BC819" t="str">
        <f t="shared" si="90"/>
        <v>OK</v>
      </c>
      <c r="BD819" t="str">
        <f t="shared" si="91"/>
        <v>OKOK</v>
      </c>
      <c r="BH819">
        <f t="shared" si="94"/>
        <v>766</v>
      </c>
      <c r="BJ819" s="30" t="s">
        <v>714</v>
      </c>
      <c r="BK819" s="30" t="s">
        <v>4325</v>
      </c>
      <c r="BL819">
        <f ca="1">+OFFSET(b!$F$3,BH819,$BL$52)</f>
        <v>35</v>
      </c>
      <c r="BQ819">
        <f t="shared" si="95"/>
        <v>766</v>
      </c>
      <c r="BR819" s="30" t="s">
        <v>714</v>
      </c>
      <c r="BS819" s="30" t="s">
        <v>4325</v>
      </c>
      <c r="BT819">
        <f ca="1">+OFFSET(b!$F$3,BQ819,$BT$52)</f>
        <v>2167437</v>
      </c>
    </row>
    <row r="820" spans="3:72">
      <c r="C820">
        <f t="shared" si="92"/>
        <v>767</v>
      </c>
      <c r="E820" s="30" t="s">
        <v>712</v>
      </c>
      <c r="F820" s="30" t="s">
        <v>4326</v>
      </c>
      <c r="G820" t="e">
        <f ca="1">+IF(BD820="OKOK",OFFSET(b!$F$3,C820,$G$52),NA())</f>
        <v>#N/A</v>
      </c>
      <c r="AA820">
        <f t="shared" si="93"/>
        <v>767</v>
      </c>
      <c r="AB820" s="30" t="s">
        <v>712</v>
      </c>
      <c r="AC820" s="30" t="s">
        <v>4326</v>
      </c>
      <c r="AD820" t="e">
        <f ca="1">+IF(BD820="OKOK",OFFSET(b!$F$3,AA820,$AD$52),NA())</f>
        <v>#N/A</v>
      </c>
      <c r="AX820" t="s">
        <v>22</v>
      </c>
      <c r="AY820" t="s">
        <v>712</v>
      </c>
      <c r="AZ820" t="s">
        <v>4326</v>
      </c>
      <c r="BA820">
        <v>383059</v>
      </c>
      <c r="BB820" s="93" t="str">
        <f t="shared" si="89"/>
        <v>NG</v>
      </c>
      <c r="BC820" t="str">
        <f t="shared" si="90"/>
        <v>OK</v>
      </c>
      <c r="BD820" t="str">
        <f t="shared" si="91"/>
        <v>NGOK</v>
      </c>
      <c r="BH820">
        <f t="shared" si="94"/>
        <v>767</v>
      </c>
      <c r="BJ820" s="30" t="s">
        <v>712</v>
      </c>
      <c r="BK820" s="30" t="s">
        <v>4326</v>
      </c>
      <c r="BL820">
        <f ca="1">+OFFSET(b!$F$3,BH820,$BL$52)</f>
        <v>111</v>
      </c>
      <c r="BQ820">
        <f t="shared" si="95"/>
        <v>767</v>
      </c>
      <c r="BR820" s="30" t="s">
        <v>712</v>
      </c>
      <c r="BS820" s="30" t="s">
        <v>4326</v>
      </c>
      <c r="BT820">
        <f ca="1">+OFFSET(b!$F$3,BQ820,$BT$52)</f>
        <v>6281051</v>
      </c>
    </row>
    <row r="821" spans="3:72">
      <c r="C821">
        <f t="shared" si="92"/>
        <v>768</v>
      </c>
      <c r="E821" s="30" t="s">
        <v>725</v>
      </c>
      <c r="F821" s="30" t="s">
        <v>4327</v>
      </c>
      <c r="G821">
        <f ca="1">+IF(BD821="OKOK",OFFSET(b!$F$3,C821,$G$52),NA())</f>
        <v>13</v>
      </c>
      <c r="AA821">
        <f t="shared" si="93"/>
        <v>768</v>
      </c>
      <c r="AB821" s="30" t="s">
        <v>725</v>
      </c>
      <c r="AC821" s="30" t="s">
        <v>4327</v>
      </c>
      <c r="AD821">
        <f ca="1">+IF(BD821="OKOK",OFFSET(b!$F$3,AA821,$AD$52),NA())</f>
        <v>1049573</v>
      </c>
      <c r="AX821" t="s">
        <v>22</v>
      </c>
      <c r="AY821" t="s">
        <v>725</v>
      </c>
      <c r="AZ821" t="s">
        <v>4327</v>
      </c>
      <c r="BA821">
        <v>73314</v>
      </c>
      <c r="BB821" s="93" t="str">
        <f t="shared" si="89"/>
        <v>OK</v>
      </c>
      <c r="BC821" t="str">
        <f t="shared" si="90"/>
        <v>OK</v>
      </c>
      <c r="BD821" t="str">
        <f t="shared" si="91"/>
        <v>OKOK</v>
      </c>
      <c r="BH821">
        <f t="shared" si="94"/>
        <v>768</v>
      </c>
      <c r="BJ821" s="30" t="s">
        <v>725</v>
      </c>
      <c r="BK821" s="30" t="s">
        <v>4327</v>
      </c>
      <c r="BL821">
        <f ca="1">+OFFSET(b!$F$3,BH821,$BL$52)</f>
        <v>13</v>
      </c>
      <c r="BQ821">
        <f t="shared" si="95"/>
        <v>768</v>
      </c>
      <c r="BR821" s="30" t="s">
        <v>725</v>
      </c>
      <c r="BS821" s="30" t="s">
        <v>4327</v>
      </c>
      <c r="BT821">
        <f ca="1">+OFFSET(b!$F$3,BQ821,$BT$52)</f>
        <v>1049573</v>
      </c>
    </row>
    <row r="822" spans="3:72">
      <c r="C822">
        <f t="shared" si="92"/>
        <v>769</v>
      </c>
      <c r="E822" s="30" t="s">
        <v>713</v>
      </c>
      <c r="F822" s="30" t="s">
        <v>4328</v>
      </c>
      <c r="G822" t="e">
        <f ca="1">+IF(BD822="OKOK",OFFSET(b!$F$3,C822,$G$52),NA())</f>
        <v>#N/A</v>
      </c>
      <c r="AA822">
        <f t="shared" si="93"/>
        <v>769</v>
      </c>
      <c r="AB822" s="30" t="s">
        <v>713</v>
      </c>
      <c r="AC822" s="30" t="s">
        <v>4328</v>
      </c>
      <c r="AD822" t="e">
        <f ca="1">+IF(BD822="OKOK",OFFSET(b!$F$3,AA822,$AD$52),NA())</f>
        <v>#N/A</v>
      </c>
      <c r="AX822" t="s">
        <v>22</v>
      </c>
      <c r="AY822" t="s">
        <v>713</v>
      </c>
      <c r="AZ822" t="s">
        <v>4328</v>
      </c>
      <c r="BA822">
        <v>365700</v>
      </c>
      <c r="BB822" s="93" t="str">
        <f t="shared" si="89"/>
        <v>NG</v>
      </c>
      <c r="BC822" t="str">
        <f t="shared" si="90"/>
        <v>OK</v>
      </c>
      <c r="BD822" t="str">
        <f t="shared" si="91"/>
        <v>NGOK</v>
      </c>
      <c r="BH822">
        <f t="shared" si="94"/>
        <v>769</v>
      </c>
      <c r="BJ822" s="30" t="s">
        <v>713</v>
      </c>
      <c r="BK822" s="30" t="s">
        <v>4328</v>
      </c>
      <c r="BL822">
        <f ca="1">+OFFSET(b!$F$3,BH822,$BL$52)</f>
        <v>110</v>
      </c>
      <c r="BQ822">
        <f t="shared" si="95"/>
        <v>769</v>
      </c>
      <c r="BR822" s="30" t="s">
        <v>713</v>
      </c>
      <c r="BS822" s="30" t="s">
        <v>4328</v>
      </c>
      <c r="BT822">
        <f ca="1">+OFFSET(b!$F$3,BQ822,$BT$52)</f>
        <v>4457821</v>
      </c>
    </row>
    <row r="823" spans="3:72">
      <c r="C823">
        <f t="shared" si="92"/>
        <v>770</v>
      </c>
      <c r="E823" s="30" t="s">
        <v>724</v>
      </c>
      <c r="F823" s="30" t="s">
        <v>4329</v>
      </c>
      <c r="G823">
        <f ca="1">+IF(BD823="OKOK",OFFSET(b!$F$3,C823,$G$52),NA())</f>
        <v>17</v>
      </c>
      <c r="AA823">
        <f t="shared" si="93"/>
        <v>770</v>
      </c>
      <c r="AB823" s="30" t="s">
        <v>724</v>
      </c>
      <c r="AC823" s="30" t="s">
        <v>4329</v>
      </c>
      <c r="AD823">
        <f ca="1">+IF(BD823="OKOK",OFFSET(b!$F$3,AA823,$AD$52),NA())</f>
        <v>1603842</v>
      </c>
      <c r="AX823" t="s">
        <v>22</v>
      </c>
      <c r="AY823" t="s">
        <v>724</v>
      </c>
      <c r="AZ823" t="s">
        <v>4329</v>
      </c>
      <c r="BA823">
        <v>79886</v>
      </c>
      <c r="BB823" s="93" t="str">
        <f t="shared" si="89"/>
        <v>OK</v>
      </c>
      <c r="BC823" t="str">
        <f t="shared" si="90"/>
        <v>OK</v>
      </c>
      <c r="BD823" t="str">
        <f t="shared" si="91"/>
        <v>OKOK</v>
      </c>
      <c r="BH823">
        <f t="shared" si="94"/>
        <v>770</v>
      </c>
      <c r="BJ823" s="30" t="s">
        <v>724</v>
      </c>
      <c r="BK823" s="30" t="s">
        <v>4329</v>
      </c>
      <c r="BL823">
        <f ca="1">+OFFSET(b!$F$3,BH823,$BL$52)</f>
        <v>17</v>
      </c>
      <c r="BQ823">
        <f t="shared" si="95"/>
        <v>770</v>
      </c>
      <c r="BR823" s="30" t="s">
        <v>724</v>
      </c>
      <c r="BS823" s="30" t="s">
        <v>4329</v>
      </c>
      <c r="BT823">
        <f ca="1">+OFFSET(b!$F$3,BQ823,$BT$52)</f>
        <v>1603842</v>
      </c>
    </row>
    <row r="824" spans="3:72">
      <c r="C824">
        <f t="shared" si="92"/>
        <v>771</v>
      </c>
      <c r="E824" s="30" t="s">
        <v>717</v>
      </c>
      <c r="F824" s="30" t="s">
        <v>4330</v>
      </c>
      <c r="G824">
        <f ca="1">+IF(BD824="OKOK",OFFSET(b!$F$3,C824,$G$52),NA())</f>
        <v>42</v>
      </c>
      <c r="AA824">
        <f t="shared" si="93"/>
        <v>771</v>
      </c>
      <c r="AB824" s="30" t="s">
        <v>717</v>
      </c>
      <c r="AC824" s="30" t="s">
        <v>4330</v>
      </c>
      <c r="AD824">
        <f ca="1">+IF(BD824="OKOK",OFFSET(b!$F$3,AA824,$AD$52),NA())</f>
        <v>2912637</v>
      </c>
      <c r="AX824" t="s">
        <v>22</v>
      </c>
      <c r="AY824" t="s">
        <v>717</v>
      </c>
      <c r="AZ824" t="s">
        <v>4330</v>
      </c>
      <c r="BA824">
        <v>183442</v>
      </c>
      <c r="BB824" s="93" t="str">
        <f t="shared" ref="BB824:BB887" si="96">+IF($H$4="人未満",IF(AND(BA824&gt;=$E$4,BA824&lt;$G$4),"OK","NG"),IF(BA824&gt;=$E$4,"OK","NG"))</f>
        <v>OK</v>
      </c>
      <c r="BC824" t="str">
        <f t="shared" ref="BC824:BC887" si="97">+IF($J$4="あり",IF($C$3=AX824,"OK","NG"),"OK")</f>
        <v>OK</v>
      </c>
      <c r="BD824" t="str">
        <f t="shared" ref="BD824:BD887" si="98">+BB824&amp;BC824</f>
        <v>OKOK</v>
      </c>
      <c r="BH824">
        <f t="shared" si="94"/>
        <v>771</v>
      </c>
      <c r="BJ824" s="30" t="s">
        <v>717</v>
      </c>
      <c r="BK824" s="30" t="s">
        <v>4330</v>
      </c>
      <c r="BL824">
        <f ca="1">+OFFSET(b!$F$3,BH824,$BL$52)</f>
        <v>42</v>
      </c>
      <c r="BQ824">
        <f t="shared" si="95"/>
        <v>771</v>
      </c>
      <c r="BR824" s="30" t="s">
        <v>717</v>
      </c>
      <c r="BS824" s="30" t="s">
        <v>4330</v>
      </c>
      <c r="BT824">
        <f ca="1">+OFFSET(b!$F$3,BQ824,$BT$52)</f>
        <v>2912637</v>
      </c>
    </row>
    <row r="825" spans="3:72">
      <c r="C825">
        <f t="shared" ref="C825:C888" si="99">+C824+1</f>
        <v>772</v>
      </c>
      <c r="E825" s="30" t="s">
        <v>718</v>
      </c>
      <c r="F825" s="30" t="s">
        <v>4331</v>
      </c>
      <c r="G825">
        <f ca="1">+IF(BD825="OKOK",OFFSET(b!$F$3,C825,$G$52),NA())</f>
        <v>14</v>
      </c>
      <c r="AA825">
        <f t="shared" ref="AA825:AA888" si="100">+AA824+1</f>
        <v>772</v>
      </c>
      <c r="AB825" s="30" t="s">
        <v>718</v>
      </c>
      <c r="AC825" s="30" t="s">
        <v>4331</v>
      </c>
      <c r="AD825">
        <f ca="1">+IF(BD825="OKOK",OFFSET(b!$F$3,AA825,$AD$52),NA())</f>
        <v>1161355</v>
      </c>
      <c r="AX825" t="s">
        <v>22</v>
      </c>
      <c r="AY825" t="s">
        <v>718</v>
      </c>
      <c r="AZ825" t="s">
        <v>4331</v>
      </c>
      <c r="BA825">
        <v>61730</v>
      </c>
      <c r="BB825" s="93" t="str">
        <f t="shared" si="96"/>
        <v>OK</v>
      </c>
      <c r="BC825" t="str">
        <f t="shared" si="97"/>
        <v>OK</v>
      </c>
      <c r="BD825" t="str">
        <f t="shared" si="98"/>
        <v>OKOK</v>
      </c>
      <c r="BH825">
        <f t="shared" ref="BH825:BH888" si="101">+BH824+1</f>
        <v>772</v>
      </c>
      <c r="BJ825" s="30" t="s">
        <v>718</v>
      </c>
      <c r="BK825" s="30" t="s">
        <v>4331</v>
      </c>
      <c r="BL825">
        <f ca="1">+OFFSET(b!$F$3,BH825,$BL$52)</f>
        <v>14</v>
      </c>
      <c r="BQ825">
        <f t="shared" ref="BQ825:BQ888" si="102">+BQ824+1</f>
        <v>772</v>
      </c>
      <c r="BR825" s="30" t="s">
        <v>718</v>
      </c>
      <c r="BS825" s="30" t="s">
        <v>4331</v>
      </c>
      <c r="BT825">
        <f ca="1">+OFFSET(b!$F$3,BQ825,$BT$52)</f>
        <v>1161355</v>
      </c>
    </row>
    <row r="826" spans="3:72">
      <c r="C826">
        <f t="shared" si="99"/>
        <v>773</v>
      </c>
      <c r="E826" s="30" t="s">
        <v>721</v>
      </c>
      <c r="F826" s="30" t="s">
        <v>4332</v>
      </c>
      <c r="G826" t="e">
        <f ca="1">+IF(BD826="OKOK",OFFSET(b!$F$3,C826,$G$52),NA())</f>
        <v>#N/A</v>
      </c>
      <c r="AA826">
        <f t="shared" si="100"/>
        <v>773</v>
      </c>
      <c r="AB826" s="30" t="s">
        <v>721</v>
      </c>
      <c r="AC826" s="30" t="s">
        <v>4332</v>
      </c>
      <c r="AD826" t="e">
        <f ca="1">+IF(BD826="OKOK",OFFSET(b!$F$3,AA826,$AD$52),NA())</f>
        <v>#N/A</v>
      </c>
      <c r="AX826" t="s">
        <v>22</v>
      </c>
      <c r="AY826" t="s">
        <v>721</v>
      </c>
      <c r="AZ826" t="s">
        <v>4332</v>
      </c>
      <c r="BA826">
        <v>425080</v>
      </c>
      <c r="BB826" s="93" t="str">
        <f t="shared" si="96"/>
        <v>NG</v>
      </c>
      <c r="BC826" t="str">
        <f t="shared" si="97"/>
        <v>OK</v>
      </c>
      <c r="BD826" t="str">
        <f t="shared" si="98"/>
        <v>NGOK</v>
      </c>
      <c r="BH826">
        <f t="shared" si="101"/>
        <v>773</v>
      </c>
      <c r="BJ826" s="30" t="s">
        <v>721</v>
      </c>
      <c r="BK826" s="30" t="s">
        <v>4332</v>
      </c>
      <c r="BL826">
        <f ca="1">+OFFSET(b!$F$3,BH826,$BL$52)</f>
        <v>128</v>
      </c>
      <c r="BQ826">
        <f t="shared" si="102"/>
        <v>773</v>
      </c>
      <c r="BR826" s="30" t="s">
        <v>721</v>
      </c>
      <c r="BS826" s="30" t="s">
        <v>4332</v>
      </c>
      <c r="BT826">
        <f ca="1">+OFFSET(b!$F$3,BQ826,$BT$52)</f>
        <v>8502728</v>
      </c>
    </row>
    <row r="827" spans="3:72">
      <c r="C827">
        <f t="shared" si="99"/>
        <v>774</v>
      </c>
      <c r="E827" s="30" t="s">
        <v>722</v>
      </c>
      <c r="F827" s="30" t="s">
        <v>4333</v>
      </c>
      <c r="G827">
        <f ca="1">+IF(BD827="OKOK",OFFSET(b!$F$3,C827,$G$52),NA())</f>
        <v>40</v>
      </c>
      <c r="AA827">
        <f t="shared" si="100"/>
        <v>774</v>
      </c>
      <c r="AB827" s="30" t="s">
        <v>722</v>
      </c>
      <c r="AC827" s="30" t="s">
        <v>4333</v>
      </c>
      <c r="AD827">
        <f ca="1">+IF(BD827="OKOK",OFFSET(b!$F$3,AA827,$AD$52),NA())</f>
        <v>2768100</v>
      </c>
      <c r="AX827" t="s">
        <v>22</v>
      </c>
      <c r="AY827" t="s">
        <v>722</v>
      </c>
      <c r="AZ827" t="s">
        <v>4333</v>
      </c>
      <c r="BA827">
        <v>187889</v>
      </c>
      <c r="BB827" s="93" t="str">
        <f t="shared" si="96"/>
        <v>OK</v>
      </c>
      <c r="BC827" t="str">
        <f t="shared" si="97"/>
        <v>OK</v>
      </c>
      <c r="BD827" t="str">
        <f t="shared" si="98"/>
        <v>OKOK</v>
      </c>
      <c r="BH827">
        <f t="shared" si="101"/>
        <v>774</v>
      </c>
      <c r="BJ827" s="30" t="s">
        <v>722</v>
      </c>
      <c r="BK827" s="30" t="s">
        <v>4333</v>
      </c>
      <c r="BL827">
        <f ca="1">+OFFSET(b!$F$3,BH827,$BL$52)</f>
        <v>40</v>
      </c>
      <c r="BQ827">
        <f t="shared" si="102"/>
        <v>774</v>
      </c>
      <c r="BR827" s="30" t="s">
        <v>722</v>
      </c>
      <c r="BS827" s="30" t="s">
        <v>4333</v>
      </c>
      <c r="BT827">
        <f ca="1">+OFFSET(b!$F$3,BQ827,$BT$52)</f>
        <v>2768100</v>
      </c>
    </row>
    <row r="828" spans="3:72">
      <c r="C828">
        <f t="shared" si="99"/>
        <v>775</v>
      </c>
      <c r="E828" s="30" t="s">
        <v>716</v>
      </c>
      <c r="F828" s="30" t="s">
        <v>4334</v>
      </c>
      <c r="G828" t="e">
        <f ca="1">+IF(BD828="OKOK",OFFSET(b!$F$3,C828,$G$52),NA())</f>
        <v>#N/A</v>
      </c>
      <c r="AA828">
        <f t="shared" si="100"/>
        <v>775</v>
      </c>
      <c r="AB828" s="30" t="s">
        <v>716</v>
      </c>
      <c r="AC828" s="30" t="s">
        <v>4334</v>
      </c>
      <c r="AD828" t="e">
        <f ca="1">+IF(BD828="OKOK",OFFSET(b!$F$3,AA828,$AD$52),NA())</f>
        <v>#N/A</v>
      </c>
      <c r="AX828" t="s">
        <v>22</v>
      </c>
      <c r="AY828" t="s">
        <v>716</v>
      </c>
      <c r="AZ828" t="s">
        <v>4334</v>
      </c>
      <c r="BA828">
        <v>305621</v>
      </c>
      <c r="BB828" s="93" t="str">
        <f t="shared" si="96"/>
        <v>NG</v>
      </c>
      <c r="BC828" t="str">
        <f t="shared" si="97"/>
        <v>OK</v>
      </c>
      <c r="BD828" t="str">
        <f t="shared" si="98"/>
        <v>NGOK</v>
      </c>
      <c r="BH828">
        <f t="shared" si="101"/>
        <v>775</v>
      </c>
      <c r="BJ828" s="30" t="s">
        <v>716</v>
      </c>
      <c r="BK828" s="30" t="s">
        <v>4334</v>
      </c>
      <c r="BL828">
        <f ca="1">+OFFSET(b!$F$3,BH828,$BL$52)</f>
        <v>40</v>
      </c>
      <c r="BQ828">
        <f t="shared" si="102"/>
        <v>775</v>
      </c>
      <c r="BR828" s="30" t="s">
        <v>716</v>
      </c>
      <c r="BS828" s="30" t="s">
        <v>4334</v>
      </c>
      <c r="BT828">
        <f ca="1">+OFFSET(b!$F$3,BQ828,$BT$52)</f>
        <v>4656496</v>
      </c>
    </row>
    <row r="829" spans="3:72">
      <c r="C829">
        <f t="shared" si="99"/>
        <v>776</v>
      </c>
      <c r="E829" s="30" t="s">
        <v>719</v>
      </c>
      <c r="F829" s="30" t="s">
        <v>4335</v>
      </c>
      <c r="G829">
        <f ca="1">+IF(BD829="OKOK",OFFSET(b!$F$3,C829,$G$52),NA())</f>
        <v>17</v>
      </c>
      <c r="AA829">
        <f t="shared" si="100"/>
        <v>776</v>
      </c>
      <c r="AB829" s="30" t="s">
        <v>719</v>
      </c>
      <c r="AC829" s="30" t="s">
        <v>4335</v>
      </c>
      <c r="AD829">
        <f ca="1">+IF(BD829="OKOK",OFFSET(b!$F$3,AA829,$AD$52),NA())</f>
        <v>1212904</v>
      </c>
      <c r="AX829" t="s">
        <v>22</v>
      </c>
      <c r="AY829" t="s">
        <v>719</v>
      </c>
      <c r="AZ829" t="s">
        <v>4335</v>
      </c>
      <c r="BA829">
        <v>72711</v>
      </c>
      <c r="BB829" s="93" t="str">
        <f t="shared" si="96"/>
        <v>OK</v>
      </c>
      <c r="BC829" t="str">
        <f t="shared" si="97"/>
        <v>OK</v>
      </c>
      <c r="BD829" t="str">
        <f t="shared" si="98"/>
        <v>OKOK</v>
      </c>
      <c r="BH829">
        <f t="shared" si="101"/>
        <v>776</v>
      </c>
      <c r="BJ829" s="30" t="s">
        <v>719</v>
      </c>
      <c r="BK829" s="30" t="s">
        <v>4335</v>
      </c>
      <c r="BL829">
        <f ca="1">+OFFSET(b!$F$3,BH829,$BL$52)</f>
        <v>17</v>
      </c>
      <c r="BQ829">
        <f t="shared" si="102"/>
        <v>776</v>
      </c>
      <c r="BR829" s="30" t="s">
        <v>719</v>
      </c>
      <c r="BS829" s="30" t="s">
        <v>4335</v>
      </c>
      <c r="BT829">
        <f ca="1">+OFFSET(b!$F$3,BQ829,$BT$52)</f>
        <v>1212904</v>
      </c>
    </row>
    <row r="830" spans="3:72">
      <c r="C830">
        <f t="shared" si="99"/>
        <v>777</v>
      </c>
      <c r="E830" s="30" t="s">
        <v>720</v>
      </c>
      <c r="F830" s="30" t="s">
        <v>4336</v>
      </c>
      <c r="G830">
        <f ca="1">+IF(BD830="OKOK",OFFSET(b!$F$3,C830,$G$52),NA())</f>
        <v>28</v>
      </c>
      <c r="AA830">
        <f t="shared" si="100"/>
        <v>777</v>
      </c>
      <c r="AB830" s="30" t="s">
        <v>720</v>
      </c>
      <c r="AC830" s="30" t="s">
        <v>4336</v>
      </c>
      <c r="AD830">
        <f ca="1">+IF(BD830="OKOK",OFFSET(b!$F$3,AA830,$AD$52),NA())</f>
        <v>2294882</v>
      </c>
      <c r="AX830" t="s">
        <v>22</v>
      </c>
      <c r="AY830" t="s">
        <v>720</v>
      </c>
      <c r="AZ830" t="s">
        <v>4336</v>
      </c>
      <c r="BA830">
        <v>151767</v>
      </c>
      <c r="BB830" s="93" t="str">
        <f t="shared" si="96"/>
        <v>OK</v>
      </c>
      <c r="BC830" t="str">
        <f t="shared" si="97"/>
        <v>OK</v>
      </c>
      <c r="BD830" t="str">
        <f t="shared" si="98"/>
        <v>OKOK</v>
      </c>
      <c r="BH830">
        <f t="shared" si="101"/>
        <v>777</v>
      </c>
      <c r="BJ830" s="30" t="s">
        <v>720</v>
      </c>
      <c r="BK830" s="30" t="s">
        <v>4336</v>
      </c>
      <c r="BL830">
        <f ca="1">+OFFSET(b!$F$3,BH830,$BL$52)</f>
        <v>28</v>
      </c>
      <c r="BQ830">
        <f t="shared" si="102"/>
        <v>777</v>
      </c>
      <c r="BR830" s="30" t="s">
        <v>720</v>
      </c>
      <c r="BS830" s="30" t="s">
        <v>4336</v>
      </c>
      <c r="BT830">
        <f ca="1">+OFFSET(b!$F$3,BQ830,$BT$52)</f>
        <v>2294882</v>
      </c>
    </row>
    <row r="831" spans="3:72">
      <c r="C831">
        <f t="shared" si="99"/>
        <v>778</v>
      </c>
      <c r="E831" s="30" t="s">
        <v>726</v>
      </c>
      <c r="F831" s="30" t="s">
        <v>4337</v>
      </c>
      <c r="G831">
        <f ca="1">+IF(BD831="OKOK",OFFSET(b!$F$3,C831,$G$52),NA())</f>
        <v>17</v>
      </c>
      <c r="AA831">
        <f t="shared" si="100"/>
        <v>778</v>
      </c>
      <c r="AB831" s="30" t="s">
        <v>726</v>
      </c>
      <c r="AC831" s="30" t="s">
        <v>4337</v>
      </c>
      <c r="AD831">
        <f ca="1">+IF(BD831="OKOK",OFFSET(b!$F$3,AA831,$AD$52),NA())</f>
        <v>1203318</v>
      </c>
      <c r="AX831" t="s">
        <v>22</v>
      </c>
      <c r="AY831" t="s">
        <v>726</v>
      </c>
      <c r="AZ831" t="s">
        <v>4337</v>
      </c>
      <c r="BA831">
        <v>57687</v>
      </c>
      <c r="BB831" s="93" t="str">
        <f t="shared" si="96"/>
        <v>OK</v>
      </c>
      <c r="BC831" t="str">
        <f t="shared" si="97"/>
        <v>OK</v>
      </c>
      <c r="BD831" t="str">
        <f t="shared" si="98"/>
        <v>OKOK</v>
      </c>
      <c r="BH831">
        <f t="shared" si="101"/>
        <v>778</v>
      </c>
      <c r="BJ831" s="30" t="s">
        <v>726</v>
      </c>
      <c r="BK831" s="30" t="s">
        <v>4337</v>
      </c>
      <c r="BL831">
        <f ca="1">+OFFSET(b!$F$3,BH831,$BL$52)</f>
        <v>17</v>
      </c>
      <c r="BQ831">
        <f t="shared" si="102"/>
        <v>778</v>
      </c>
      <c r="BR831" s="30" t="s">
        <v>726</v>
      </c>
      <c r="BS831" s="30" t="s">
        <v>4337</v>
      </c>
      <c r="BT831">
        <f ca="1">+OFFSET(b!$F$3,BQ831,$BT$52)</f>
        <v>1203318</v>
      </c>
    </row>
    <row r="832" spans="3:72">
      <c r="C832">
        <f t="shared" si="99"/>
        <v>779</v>
      </c>
      <c r="E832" s="30" t="s">
        <v>730</v>
      </c>
      <c r="F832" s="30" t="s">
        <v>4338</v>
      </c>
      <c r="G832">
        <f ca="1">+IF(BD832="OKOK",OFFSET(b!$F$3,C832,$G$52),NA())</f>
        <v>16</v>
      </c>
      <c r="AA832">
        <f t="shared" si="100"/>
        <v>779</v>
      </c>
      <c r="AB832" s="30" t="s">
        <v>730</v>
      </c>
      <c r="AC832" s="30" t="s">
        <v>4338</v>
      </c>
      <c r="AD832">
        <f ca="1">+IF(BD832="OKOK",OFFSET(b!$F$3,AA832,$AD$52),NA())</f>
        <v>886254</v>
      </c>
      <c r="AX832" t="s">
        <v>22</v>
      </c>
      <c r="AY832" t="s">
        <v>730</v>
      </c>
      <c r="AZ832" t="s">
        <v>4338</v>
      </c>
      <c r="BA832">
        <v>44373</v>
      </c>
      <c r="BB832" s="93" t="str">
        <f t="shared" si="96"/>
        <v>OK</v>
      </c>
      <c r="BC832" t="str">
        <f t="shared" si="97"/>
        <v>OK</v>
      </c>
      <c r="BD832" t="str">
        <f t="shared" si="98"/>
        <v>OKOK</v>
      </c>
      <c r="BH832">
        <f t="shared" si="101"/>
        <v>779</v>
      </c>
      <c r="BJ832" s="30" t="s">
        <v>730</v>
      </c>
      <c r="BK832" s="30" t="s">
        <v>4338</v>
      </c>
      <c r="BL832">
        <f ca="1">+OFFSET(b!$F$3,BH832,$BL$52)</f>
        <v>16</v>
      </c>
      <c r="BQ832">
        <f t="shared" si="102"/>
        <v>779</v>
      </c>
      <c r="BR832" s="30" t="s">
        <v>730</v>
      </c>
      <c r="BS832" s="30" t="s">
        <v>4338</v>
      </c>
      <c r="BT832">
        <f ca="1">+OFFSET(b!$F$3,BQ832,$BT$52)</f>
        <v>886254</v>
      </c>
    </row>
    <row r="833" spans="3:72">
      <c r="C833">
        <f t="shared" si="99"/>
        <v>780</v>
      </c>
      <c r="E833" s="30" t="s">
        <v>731</v>
      </c>
      <c r="F833" s="30" t="s">
        <v>4339</v>
      </c>
      <c r="G833">
        <f ca="1">+IF(BD833="OKOK",OFFSET(b!$F$3,C833,$G$52),NA())</f>
        <v>25</v>
      </c>
      <c r="AA833">
        <f t="shared" si="100"/>
        <v>780</v>
      </c>
      <c r="AB833" s="30" t="s">
        <v>731</v>
      </c>
      <c r="AC833" s="30" t="s">
        <v>4339</v>
      </c>
      <c r="AD833">
        <f ca="1">+IF(BD833="OKOK",OFFSET(b!$F$3,AA833,$AD$52),NA())</f>
        <v>1709330</v>
      </c>
      <c r="AX833" t="s">
        <v>22</v>
      </c>
      <c r="AY833" t="s">
        <v>731</v>
      </c>
      <c r="AZ833" t="s">
        <v>4339</v>
      </c>
      <c r="BA833">
        <v>113264</v>
      </c>
      <c r="BB833" s="93" t="str">
        <f t="shared" si="96"/>
        <v>OK</v>
      </c>
      <c r="BC833" t="str">
        <f t="shared" si="97"/>
        <v>OK</v>
      </c>
      <c r="BD833" t="str">
        <f t="shared" si="98"/>
        <v>OKOK</v>
      </c>
      <c r="BH833">
        <f t="shared" si="101"/>
        <v>780</v>
      </c>
      <c r="BJ833" s="30" t="s">
        <v>731</v>
      </c>
      <c r="BK833" s="30" t="s">
        <v>4339</v>
      </c>
      <c r="BL833">
        <f ca="1">+OFFSET(b!$F$3,BH833,$BL$52)</f>
        <v>25</v>
      </c>
      <c r="BQ833">
        <f t="shared" si="102"/>
        <v>780</v>
      </c>
      <c r="BR833" s="30" t="s">
        <v>731</v>
      </c>
      <c r="BS833" s="30" t="s">
        <v>4339</v>
      </c>
      <c r="BT833">
        <f ca="1">+OFFSET(b!$F$3,BQ833,$BT$52)</f>
        <v>1709330</v>
      </c>
    </row>
    <row r="834" spans="3:72">
      <c r="C834">
        <f t="shared" si="99"/>
        <v>781</v>
      </c>
      <c r="E834" s="30" t="s">
        <v>733</v>
      </c>
      <c r="F834" s="30" t="s">
        <v>4340</v>
      </c>
      <c r="G834">
        <f ca="1">+IF(BD834="OKOK",OFFSET(b!$F$3,C834,$G$52),NA())</f>
        <v>27</v>
      </c>
      <c r="AA834">
        <f t="shared" si="100"/>
        <v>781</v>
      </c>
      <c r="AB834" s="30" t="s">
        <v>733</v>
      </c>
      <c r="AC834" s="30" t="s">
        <v>4340</v>
      </c>
      <c r="AD834">
        <f ca="1">+IF(BD834="OKOK",OFFSET(b!$F$3,AA834,$AD$52),NA())</f>
        <v>1001641</v>
      </c>
      <c r="AX834" t="s">
        <v>22</v>
      </c>
      <c r="AY834" t="s">
        <v>733</v>
      </c>
      <c r="AZ834" t="s">
        <v>4340</v>
      </c>
      <c r="BA834">
        <v>83809</v>
      </c>
      <c r="BB834" s="93" t="str">
        <f t="shared" si="96"/>
        <v>OK</v>
      </c>
      <c r="BC834" t="str">
        <f t="shared" si="97"/>
        <v>OK</v>
      </c>
      <c r="BD834" t="str">
        <f t="shared" si="98"/>
        <v>OKOK</v>
      </c>
      <c r="BH834">
        <f t="shared" si="101"/>
        <v>781</v>
      </c>
      <c r="BJ834" s="30" t="s">
        <v>733</v>
      </c>
      <c r="BK834" s="30" t="s">
        <v>4340</v>
      </c>
      <c r="BL834">
        <f ca="1">+OFFSET(b!$F$3,BH834,$BL$52)</f>
        <v>27</v>
      </c>
      <c r="BQ834">
        <f t="shared" si="102"/>
        <v>781</v>
      </c>
      <c r="BR834" s="30" t="s">
        <v>733</v>
      </c>
      <c r="BS834" s="30" t="s">
        <v>4340</v>
      </c>
      <c r="BT834">
        <f ca="1">+OFFSET(b!$F$3,BQ834,$BT$52)</f>
        <v>1001641</v>
      </c>
    </row>
    <row r="835" spans="3:72">
      <c r="C835">
        <f t="shared" si="99"/>
        <v>782</v>
      </c>
      <c r="E835" s="30" t="s">
        <v>736</v>
      </c>
      <c r="F835" s="30" t="s">
        <v>4341</v>
      </c>
      <c r="G835">
        <f ca="1">+IF(BD835="OKOK",OFFSET(b!$F$3,C835,$G$52),NA())</f>
        <v>7</v>
      </c>
      <c r="AA835">
        <f t="shared" si="100"/>
        <v>782</v>
      </c>
      <c r="AB835" s="30" t="s">
        <v>736</v>
      </c>
      <c r="AC835" s="30" t="s">
        <v>4341</v>
      </c>
      <c r="AD835">
        <f ca="1">+IF(BD835="OKOK",OFFSET(b!$F$3,AA835,$AD$52),NA())</f>
        <v>758540</v>
      </c>
      <c r="AX835" t="s">
        <v>22</v>
      </c>
      <c r="AY835" t="s">
        <v>736</v>
      </c>
      <c r="AZ835" t="s">
        <v>4341</v>
      </c>
      <c r="BA835">
        <v>48451</v>
      </c>
      <c r="BB835" s="93" t="str">
        <f t="shared" si="96"/>
        <v>OK</v>
      </c>
      <c r="BC835" t="str">
        <f t="shared" si="97"/>
        <v>OK</v>
      </c>
      <c r="BD835" t="str">
        <f t="shared" si="98"/>
        <v>OKOK</v>
      </c>
      <c r="BH835">
        <f t="shared" si="101"/>
        <v>782</v>
      </c>
      <c r="BJ835" s="30" t="s">
        <v>736</v>
      </c>
      <c r="BK835" s="30" t="s">
        <v>4341</v>
      </c>
      <c r="BL835">
        <f ca="1">+OFFSET(b!$F$3,BH835,$BL$52)</f>
        <v>7</v>
      </c>
      <c r="BQ835">
        <f t="shared" si="102"/>
        <v>782</v>
      </c>
      <c r="BR835" s="30" t="s">
        <v>736</v>
      </c>
      <c r="BS835" s="30" t="s">
        <v>4341</v>
      </c>
      <c r="BT835">
        <f ca="1">+OFFSET(b!$F$3,BQ835,$BT$52)</f>
        <v>758540</v>
      </c>
    </row>
    <row r="836" spans="3:72">
      <c r="C836">
        <f t="shared" si="99"/>
        <v>783</v>
      </c>
      <c r="E836" s="30" t="s">
        <v>746</v>
      </c>
      <c r="F836" s="30" t="s">
        <v>4342</v>
      </c>
      <c r="G836">
        <f ca="1">+IF(BD836="OKOK",OFFSET(b!$F$3,C836,$G$52),NA())</f>
        <v>4</v>
      </c>
      <c r="AA836">
        <f t="shared" si="100"/>
        <v>783</v>
      </c>
      <c r="AB836" s="30" t="s">
        <v>746</v>
      </c>
      <c r="AC836" s="30" t="s">
        <v>4342</v>
      </c>
      <c r="AD836">
        <f ca="1">+IF(BD836="OKOK",OFFSET(b!$F$3,AA836,$AD$52),NA())</f>
        <v>648447</v>
      </c>
      <c r="AX836" t="s">
        <v>22</v>
      </c>
      <c r="AY836" t="s">
        <v>746</v>
      </c>
      <c r="AZ836" t="s">
        <v>4342</v>
      </c>
      <c r="BA836">
        <v>43012</v>
      </c>
      <c r="BB836" s="93" t="str">
        <f t="shared" si="96"/>
        <v>OK</v>
      </c>
      <c r="BC836" t="str">
        <f t="shared" si="97"/>
        <v>OK</v>
      </c>
      <c r="BD836" t="str">
        <f t="shared" si="98"/>
        <v>OKOK</v>
      </c>
      <c r="BH836">
        <f t="shared" si="101"/>
        <v>783</v>
      </c>
      <c r="BJ836" s="30" t="s">
        <v>746</v>
      </c>
      <c r="BK836" s="30" t="s">
        <v>4342</v>
      </c>
      <c r="BL836">
        <f ca="1">+OFFSET(b!$F$3,BH836,$BL$52)</f>
        <v>4</v>
      </c>
      <c r="BQ836">
        <f t="shared" si="102"/>
        <v>783</v>
      </c>
      <c r="BR836" s="30" t="s">
        <v>746</v>
      </c>
      <c r="BS836" s="30" t="s">
        <v>4342</v>
      </c>
      <c r="BT836">
        <f ca="1">+OFFSET(b!$F$3,BQ836,$BT$52)</f>
        <v>648447</v>
      </c>
    </row>
    <row r="837" spans="3:72">
      <c r="C837">
        <f t="shared" si="99"/>
        <v>784</v>
      </c>
      <c r="E837" s="30" t="s">
        <v>744</v>
      </c>
      <c r="F837" s="30" t="s">
        <v>4343</v>
      </c>
      <c r="G837">
        <f ca="1">+IF(BD837="OKOK",OFFSET(b!$F$3,C837,$G$52),NA())</f>
        <v>15</v>
      </c>
      <c r="AA837">
        <f t="shared" si="100"/>
        <v>784</v>
      </c>
      <c r="AB837" s="30" t="s">
        <v>744</v>
      </c>
      <c r="AC837" s="30" t="s">
        <v>4343</v>
      </c>
      <c r="AD837">
        <f ca="1">+IF(BD837="OKOK",OFFSET(b!$F$3,AA837,$AD$52),NA())</f>
        <v>727438</v>
      </c>
      <c r="AX837" t="s">
        <v>22</v>
      </c>
      <c r="AY837" t="s">
        <v>744</v>
      </c>
      <c r="AZ837" t="s">
        <v>4343</v>
      </c>
      <c r="BA837">
        <v>48528</v>
      </c>
      <c r="BB837" s="93" t="str">
        <f t="shared" si="96"/>
        <v>OK</v>
      </c>
      <c r="BC837" t="str">
        <f t="shared" si="97"/>
        <v>OK</v>
      </c>
      <c r="BD837" t="str">
        <f t="shared" si="98"/>
        <v>OKOK</v>
      </c>
      <c r="BH837">
        <f t="shared" si="101"/>
        <v>784</v>
      </c>
      <c r="BJ837" s="30" t="s">
        <v>744</v>
      </c>
      <c r="BK837" s="30" t="s">
        <v>4343</v>
      </c>
      <c r="BL837">
        <f ca="1">+OFFSET(b!$F$3,BH837,$BL$52)</f>
        <v>15</v>
      </c>
      <c r="BQ837">
        <f t="shared" si="102"/>
        <v>784</v>
      </c>
      <c r="BR837" s="30" t="s">
        <v>744</v>
      </c>
      <c r="BS837" s="30" t="s">
        <v>4343</v>
      </c>
      <c r="BT837">
        <f ca="1">+OFFSET(b!$F$3,BQ837,$BT$52)</f>
        <v>727438</v>
      </c>
    </row>
    <row r="838" spans="3:72">
      <c r="C838">
        <f t="shared" si="99"/>
        <v>785</v>
      </c>
      <c r="E838" s="30" t="s">
        <v>735</v>
      </c>
      <c r="F838" s="30" t="s">
        <v>4344</v>
      </c>
      <c r="G838">
        <f ca="1">+IF(BD838="OKOK",OFFSET(b!$F$3,C838,$G$52),NA())</f>
        <v>14</v>
      </c>
      <c r="AA838">
        <f t="shared" si="100"/>
        <v>785</v>
      </c>
      <c r="AB838" s="30" t="s">
        <v>735</v>
      </c>
      <c r="AC838" s="30" t="s">
        <v>4344</v>
      </c>
      <c r="AD838">
        <f ca="1">+IF(BD838="OKOK",OFFSET(b!$F$3,AA838,$AD$52),NA())</f>
        <v>1270567</v>
      </c>
      <c r="AX838" t="s">
        <v>22</v>
      </c>
      <c r="AY838" t="s">
        <v>735</v>
      </c>
      <c r="AZ838" t="s">
        <v>4344</v>
      </c>
      <c r="BA838">
        <v>81842</v>
      </c>
      <c r="BB838" s="93" t="str">
        <f t="shared" si="96"/>
        <v>OK</v>
      </c>
      <c r="BC838" t="str">
        <f t="shared" si="97"/>
        <v>OK</v>
      </c>
      <c r="BD838" t="str">
        <f t="shared" si="98"/>
        <v>OKOK</v>
      </c>
      <c r="BH838">
        <f t="shared" si="101"/>
        <v>785</v>
      </c>
      <c r="BJ838" s="30" t="s">
        <v>735</v>
      </c>
      <c r="BK838" s="30" t="s">
        <v>4344</v>
      </c>
      <c r="BL838">
        <f ca="1">+OFFSET(b!$F$3,BH838,$BL$52)</f>
        <v>14</v>
      </c>
      <c r="BQ838">
        <f t="shared" si="102"/>
        <v>785</v>
      </c>
      <c r="BR838" s="30" t="s">
        <v>735</v>
      </c>
      <c r="BS838" s="30" t="s">
        <v>4344</v>
      </c>
      <c r="BT838">
        <f ca="1">+OFFSET(b!$F$3,BQ838,$BT$52)</f>
        <v>1270567</v>
      </c>
    </row>
    <row r="839" spans="3:72">
      <c r="C839">
        <f t="shared" si="99"/>
        <v>786</v>
      </c>
      <c r="E839" s="30" t="s">
        <v>583</v>
      </c>
      <c r="F839" s="30" t="s">
        <v>4345</v>
      </c>
      <c r="G839">
        <f ca="1">+IF(BD839="OKOK",OFFSET(b!$F$3,C839,$G$52),NA())</f>
        <v>8</v>
      </c>
      <c r="AA839">
        <f t="shared" si="100"/>
        <v>786</v>
      </c>
      <c r="AB839" s="30" t="s">
        <v>583</v>
      </c>
      <c r="AC839" s="30" t="s">
        <v>4345</v>
      </c>
      <c r="AD839">
        <f ca="1">+IF(BD839="OKOK",OFFSET(b!$F$3,AA839,$AD$52),NA())</f>
        <v>417870</v>
      </c>
      <c r="AX839" t="s">
        <v>22</v>
      </c>
      <c r="AY839" t="s">
        <v>583</v>
      </c>
      <c r="AZ839" t="s">
        <v>4345</v>
      </c>
      <c r="BA839">
        <v>22747</v>
      </c>
      <c r="BB839" s="93" t="str">
        <f t="shared" si="96"/>
        <v>OK</v>
      </c>
      <c r="BC839" t="str">
        <f t="shared" si="97"/>
        <v>OK</v>
      </c>
      <c r="BD839" t="str">
        <f t="shared" si="98"/>
        <v>OKOK</v>
      </c>
      <c r="BH839">
        <f t="shared" si="101"/>
        <v>786</v>
      </c>
      <c r="BJ839" s="30" t="s">
        <v>583</v>
      </c>
      <c r="BK839" s="30" t="s">
        <v>4345</v>
      </c>
      <c r="BL839">
        <f ca="1">+OFFSET(b!$F$3,BH839,$BL$52)</f>
        <v>8</v>
      </c>
      <c r="BQ839">
        <f t="shared" si="102"/>
        <v>786</v>
      </c>
      <c r="BR839" s="30" t="s">
        <v>583</v>
      </c>
      <c r="BS839" s="30" t="s">
        <v>4345</v>
      </c>
      <c r="BT839">
        <f ca="1">+OFFSET(b!$F$3,BQ839,$BT$52)</f>
        <v>417870</v>
      </c>
    </row>
    <row r="840" spans="3:72">
      <c r="C840">
        <f t="shared" si="99"/>
        <v>787</v>
      </c>
      <c r="E840" s="30" t="s">
        <v>748</v>
      </c>
      <c r="F840" s="30" t="s">
        <v>4346</v>
      </c>
      <c r="G840">
        <f ca="1">+IF(BD840="OKOK",OFFSET(b!$F$3,C840,$G$52),NA())</f>
        <v>43</v>
      </c>
      <c r="AA840">
        <f t="shared" si="100"/>
        <v>787</v>
      </c>
      <c r="AB840" s="30" t="s">
        <v>748</v>
      </c>
      <c r="AC840" s="30" t="s">
        <v>4346</v>
      </c>
      <c r="AD840">
        <f ca="1">+IF(BD840="OKOK",OFFSET(b!$F$3,AA840,$AD$52),NA())</f>
        <v>2063921</v>
      </c>
      <c r="AX840" t="s">
        <v>22</v>
      </c>
      <c r="AY840" t="s">
        <v>748</v>
      </c>
      <c r="AZ840" t="s">
        <v>4346</v>
      </c>
      <c r="BA840">
        <v>84655</v>
      </c>
      <c r="BB840" s="93" t="str">
        <f t="shared" si="96"/>
        <v>OK</v>
      </c>
      <c r="BC840" t="str">
        <f t="shared" si="97"/>
        <v>OK</v>
      </c>
      <c r="BD840" t="str">
        <f t="shared" si="98"/>
        <v>OKOK</v>
      </c>
      <c r="BH840">
        <f t="shared" si="101"/>
        <v>787</v>
      </c>
      <c r="BJ840" s="30" t="s">
        <v>748</v>
      </c>
      <c r="BK840" s="30" t="s">
        <v>4346</v>
      </c>
      <c r="BL840">
        <f ca="1">+OFFSET(b!$F$3,BH840,$BL$52)</f>
        <v>43</v>
      </c>
      <c r="BQ840">
        <f t="shared" si="102"/>
        <v>787</v>
      </c>
      <c r="BR840" s="30" t="s">
        <v>748</v>
      </c>
      <c r="BS840" s="30" t="s">
        <v>4346</v>
      </c>
      <c r="BT840">
        <f ca="1">+OFFSET(b!$F$3,BQ840,$BT$52)</f>
        <v>2063921</v>
      </c>
    </row>
    <row r="841" spans="3:72">
      <c r="C841">
        <f t="shared" si="99"/>
        <v>788</v>
      </c>
      <c r="E841" s="30" t="s">
        <v>732</v>
      </c>
      <c r="F841" s="30" t="s">
        <v>4347</v>
      </c>
      <c r="G841">
        <f ca="1">+IF(BD841="OKOK",OFFSET(b!$F$3,C841,$G$52),NA())</f>
        <v>16</v>
      </c>
      <c r="AA841">
        <f t="shared" si="100"/>
        <v>788</v>
      </c>
      <c r="AB841" s="30" t="s">
        <v>732</v>
      </c>
      <c r="AC841" s="30" t="s">
        <v>4347</v>
      </c>
      <c r="AD841">
        <f ca="1">+IF(BD841="OKOK",OFFSET(b!$F$3,AA841,$AD$52),NA())</f>
        <v>1689988</v>
      </c>
      <c r="AX841" t="s">
        <v>22</v>
      </c>
      <c r="AY841" t="s">
        <v>732</v>
      </c>
      <c r="AZ841" t="s">
        <v>4347</v>
      </c>
      <c r="BA841">
        <v>91879</v>
      </c>
      <c r="BB841" s="93" t="str">
        <f t="shared" si="96"/>
        <v>OK</v>
      </c>
      <c r="BC841" t="str">
        <f t="shared" si="97"/>
        <v>OK</v>
      </c>
      <c r="BD841" t="str">
        <f t="shared" si="98"/>
        <v>OKOK</v>
      </c>
      <c r="BH841">
        <f t="shared" si="101"/>
        <v>788</v>
      </c>
      <c r="BJ841" s="30" t="s">
        <v>732</v>
      </c>
      <c r="BK841" s="30" t="s">
        <v>4347</v>
      </c>
      <c r="BL841">
        <f ca="1">+OFFSET(b!$F$3,BH841,$BL$52)</f>
        <v>16</v>
      </c>
      <c r="BQ841">
        <f t="shared" si="102"/>
        <v>788</v>
      </c>
      <c r="BR841" s="30" t="s">
        <v>732</v>
      </c>
      <c r="BS841" s="30" t="s">
        <v>4347</v>
      </c>
      <c r="BT841">
        <f ca="1">+OFFSET(b!$F$3,BQ841,$BT$52)</f>
        <v>1689988</v>
      </c>
    </row>
    <row r="842" spans="3:72">
      <c r="C842">
        <f t="shared" si="99"/>
        <v>789</v>
      </c>
      <c r="E842" s="30" t="s">
        <v>734</v>
      </c>
      <c r="F842" s="30" t="s">
        <v>4348</v>
      </c>
      <c r="G842">
        <f ca="1">+IF(BD842="OKOK",OFFSET(b!$F$3,C842,$G$52),NA())</f>
        <v>21</v>
      </c>
      <c r="AA842">
        <f t="shared" si="100"/>
        <v>789</v>
      </c>
      <c r="AB842" s="30" t="s">
        <v>734</v>
      </c>
      <c r="AC842" s="30" t="s">
        <v>4348</v>
      </c>
      <c r="AD842">
        <f ca="1">+IF(BD842="OKOK",OFFSET(b!$F$3,AA842,$AD$52),NA())</f>
        <v>1089404</v>
      </c>
      <c r="AX842" t="s">
        <v>22</v>
      </c>
      <c r="AY842" t="s">
        <v>734</v>
      </c>
      <c r="AZ842" t="s">
        <v>4348</v>
      </c>
      <c r="BA842">
        <v>71759</v>
      </c>
      <c r="BB842" s="93" t="str">
        <f t="shared" si="96"/>
        <v>OK</v>
      </c>
      <c r="BC842" t="str">
        <f t="shared" si="97"/>
        <v>OK</v>
      </c>
      <c r="BD842" t="str">
        <f t="shared" si="98"/>
        <v>OKOK</v>
      </c>
      <c r="BH842">
        <f t="shared" si="101"/>
        <v>789</v>
      </c>
      <c r="BJ842" s="30" t="s">
        <v>734</v>
      </c>
      <c r="BK842" s="30" t="s">
        <v>4348</v>
      </c>
      <c r="BL842">
        <f ca="1">+OFFSET(b!$F$3,BH842,$BL$52)</f>
        <v>21</v>
      </c>
      <c r="BQ842">
        <f t="shared" si="102"/>
        <v>789</v>
      </c>
      <c r="BR842" s="30" t="s">
        <v>734</v>
      </c>
      <c r="BS842" s="30" t="s">
        <v>4348</v>
      </c>
      <c r="BT842">
        <f ca="1">+OFFSET(b!$F$3,BQ842,$BT$52)</f>
        <v>1089404</v>
      </c>
    </row>
    <row r="843" spans="3:72">
      <c r="C843">
        <f t="shared" si="99"/>
        <v>790</v>
      </c>
      <c r="E843" s="30" t="s">
        <v>743</v>
      </c>
      <c r="F843" s="30" t="s">
        <v>4349</v>
      </c>
      <c r="G843">
        <f ca="1">+IF(BD843="OKOK",OFFSET(b!$F$3,C843,$G$52),NA())</f>
        <v>10</v>
      </c>
      <c r="AA843">
        <f t="shared" si="100"/>
        <v>790</v>
      </c>
      <c r="AB843" s="30" t="s">
        <v>743</v>
      </c>
      <c r="AC843" s="30" t="s">
        <v>4349</v>
      </c>
      <c r="AD843">
        <f ca="1">+IF(BD843="OKOK",OFFSET(b!$F$3,AA843,$AD$52),NA())</f>
        <v>431561</v>
      </c>
      <c r="AX843" t="s">
        <v>22</v>
      </c>
      <c r="AY843" t="s">
        <v>743</v>
      </c>
      <c r="AZ843" t="s">
        <v>4349</v>
      </c>
      <c r="BA843">
        <v>28222</v>
      </c>
      <c r="BB843" s="93" t="str">
        <f t="shared" si="96"/>
        <v>OK</v>
      </c>
      <c r="BC843" t="str">
        <f t="shared" si="97"/>
        <v>OK</v>
      </c>
      <c r="BD843" t="str">
        <f t="shared" si="98"/>
        <v>OKOK</v>
      </c>
      <c r="BH843">
        <f t="shared" si="101"/>
        <v>790</v>
      </c>
      <c r="BJ843" s="30" t="s">
        <v>743</v>
      </c>
      <c r="BK843" s="30" t="s">
        <v>4349</v>
      </c>
      <c r="BL843">
        <f ca="1">+OFFSET(b!$F$3,BH843,$BL$52)</f>
        <v>10</v>
      </c>
      <c r="BQ843">
        <f t="shared" si="102"/>
        <v>790</v>
      </c>
      <c r="BR843" s="30" t="s">
        <v>743</v>
      </c>
      <c r="BS843" s="30" t="s">
        <v>4349</v>
      </c>
      <c r="BT843">
        <f ca="1">+OFFSET(b!$F$3,BQ843,$BT$52)</f>
        <v>431561</v>
      </c>
    </row>
    <row r="844" spans="3:72">
      <c r="C844">
        <f t="shared" si="99"/>
        <v>791</v>
      </c>
      <c r="E844" s="30" t="s">
        <v>728</v>
      </c>
      <c r="F844" s="30" t="s">
        <v>4350</v>
      </c>
      <c r="G844">
        <f ca="1">+IF(BD844="OKOK",OFFSET(b!$F$3,C844,$G$52),NA())</f>
        <v>48</v>
      </c>
      <c r="AA844">
        <f t="shared" si="100"/>
        <v>791</v>
      </c>
      <c r="AB844" s="30" t="s">
        <v>728</v>
      </c>
      <c r="AC844" s="30" t="s">
        <v>4350</v>
      </c>
      <c r="AD844">
        <f ca="1">+IF(BD844="OKOK",OFFSET(b!$F$3,AA844,$AD$52),NA())</f>
        <v>2362708</v>
      </c>
      <c r="AX844" t="s">
        <v>22</v>
      </c>
      <c r="AY844" t="s">
        <v>728</v>
      </c>
      <c r="AZ844" t="s">
        <v>4350</v>
      </c>
      <c r="BA844">
        <v>148475</v>
      </c>
      <c r="BB844" s="93" t="str">
        <f t="shared" si="96"/>
        <v>OK</v>
      </c>
      <c r="BC844" t="str">
        <f t="shared" si="97"/>
        <v>OK</v>
      </c>
      <c r="BD844" t="str">
        <f t="shared" si="98"/>
        <v>OKOK</v>
      </c>
      <c r="BH844">
        <f t="shared" si="101"/>
        <v>791</v>
      </c>
      <c r="BJ844" s="30" t="s">
        <v>728</v>
      </c>
      <c r="BK844" s="30" t="s">
        <v>4350</v>
      </c>
      <c r="BL844">
        <f ca="1">+OFFSET(b!$F$3,BH844,$BL$52)</f>
        <v>48</v>
      </c>
      <c r="BQ844">
        <f t="shared" si="102"/>
        <v>791</v>
      </c>
      <c r="BR844" s="30" t="s">
        <v>728</v>
      </c>
      <c r="BS844" s="30" t="s">
        <v>4350</v>
      </c>
      <c r="BT844">
        <f ca="1">+OFFSET(b!$F$3,BQ844,$BT$52)</f>
        <v>2362708</v>
      </c>
    </row>
    <row r="845" spans="3:72">
      <c r="C845">
        <f t="shared" si="99"/>
        <v>792</v>
      </c>
      <c r="E845" s="30" t="s">
        <v>738</v>
      </c>
      <c r="F845" s="30" t="s">
        <v>4351</v>
      </c>
      <c r="G845">
        <f ca="1">+IF(BD845="OKOK",OFFSET(b!$F$3,C845,$G$52),NA())</f>
        <v>13</v>
      </c>
      <c r="AA845">
        <f t="shared" si="100"/>
        <v>792</v>
      </c>
      <c r="AB845" s="30" t="s">
        <v>738</v>
      </c>
      <c r="AC845" s="30" t="s">
        <v>4351</v>
      </c>
      <c r="AD845">
        <f ca="1">+IF(BD845="OKOK",OFFSET(b!$F$3,AA845,$AD$52),NA())</f>
        <v>1041290</v>
      </c>
      <c r="AX845" t="s">
        <v>22</v>
      </c>
      <c r="AY845" t="s">
        <v>738</v>
      </c>
      <c r="AZ845" t="s">
        <v>4351</v>
      </c>
      <c r="BA845">
        <v>60320</v>
      </c>
      <c r="BB845" s="93" t="str">
        <f t="shared" si="96"/>
        <v>OK</v>
      </c>
      <c r="BC845" t="str">
        <f t="shared" si="97"/>
        <v>OK</v>
      </c>
      <c r="BD845" t="str">
        <f t="shared" si="98"/>
        <v>OKOK</v>
      </c>
      <c r="BH845">
        <f t="shared" si="101"/>
        <v>792</v>
      </c>
      <c r="BJ845" s="30" t="s">
        <v>738</v>
      </c>
      <c r="BK845" s="30" t="s">
        <v>4351</v>
      </c>
      <c r="BL845">
        <f ca="1">+OFFSET(b!$F$3,BH845,$BL$52)</f>
        <v>13</v>
      </c>
      <c r="BQ845">
        <f t="shared" si="102"/>
        <v>792</v>
      </c>
      <c r="BR845" s="30" t="s">
        <v>738</v>
      </c>
      <c r="BS845" s="30" t="s">
        <v>4351</v>
      </c>
      <c r="BT845">
        <f ca="1">+OFFSET(b!$F$3,BQ845,$BT$52)</f>
        <v>1041290</v>
      </c>
    </row>
    <row r="846" spans="3:72">
      <c r="C846">
        <f t="shared" si="99"/>
        <v>793</v>
      </c>
      <c r="E846" s="30" t="s">
        <v>745</v>
      </c>
      <c r="F846" s="30" t="s">
        <v>4352</v>
      </c>
      <c r="G846">
        <f ca="1">+IF(BD846="OKOK",OFFSET(b!$F$3,C846,$G$52),NA())</f>
        <v>9</v>
      </c>
      <c r="AA846">
        <f t="shared" si="100"/>
        <v>793</v>
      </c>
      <c r="AB846" s="30" t="s">
        <v>745</v>
      </c>
      <c r="AC846" s="30" t="s">
        <v>4352</v>
      </c>
      <c r="AD846">
        <f ca="1">+IF(BD846="OKOK",OFFSET(b!$F$3,AA846,$AD$52),NA())</f>
        <v>543145</v>
      </c>
      <c r="AX846" t="s">
        <v>22</v>
      </c>
      <c r="AY846" t="s">
        <v>745</v>
      </c>
      <c r="AZ846" t="s">
        <v>4352</v>
      </c>
      <c r="BA846">
        <v>17681</v>
      </c>
      <c r="BB846" s="93" t="str">
        <f t="shared" si="96"/>
        <v>OK</v>
      </c>
      <c r="BC846" t="str">
        <f t="shared" si="97"/>
        <v>OK</v>
      </c>
      <c r="BD846" t="str">
        <f t="shared" si="98"/>
        <v>OKOK</v>
      </c>
      <c r="BH846">
        <f t="shared" si="101"/>
        <v>793</v>
      </c>
      <c r="BJ846" s="30" t="s">
        <v>745</v>
      </c>
      <c r="BK846" s="30" t="s">
        <v>4352</v>
      </c>
      <c r="BL846">
        <f ca="1">+OFFSET(b!$F$3,BH846,$BL$52)</f>
        <v>9</v>
      </c>
      <c r="BQ846">
        <f t="shared" si="102"/>
        <v>793</v>
      </c>
      <c r="BR846" s="30" t="s">
        <v>745</v>
      </c>
      <c r="BS846" s="30" t="s">
        <v>4352</v>
      </c>
      <c r="BT846">
        <f ca="1">+OFFSET(b!$F$3,BQ846,$BT$52)</f>
        <v>543145</v>
      </c>
    </row>
    <row r="847" spans="3:72">
      <c r="C847">
        <f t="shared" si="99"/>
        <v>794</v>
      </c>
      <c r="E847" s="30" t="s">
        <v>747</v>
      </c>
      <c r="F847" s="30" t="s">
        <v>4353</v>
      </c>
      <c r="G847">
        <f ca="1">+IF(BD847="OKOK",OFFSET(b!$F$3,C847,$G$52),NA())</f>
        <v>9</v>
      </c>
      <c r="AA847">
        <f t="shared" si="100"/>
        <v>794</v>
      </c>
      <c r="AB847" s="30" t="s">
        <v>747</v>
      </c>
      <c r="AC847" s="30" t="s">
        <v>4353</v>
      </c>
      <c r="AD847">
        <f ca="1">+IF(BD847="OKOK",OFFSET(b!$F$3,AA847,$AD$52),NA())</f>
        <v>669303</v>
      </c>
      <c r="AX847" t="s">
        <v>22</v>
      </c>
      <c r="AY847" t="s">
        <v>747</v>
      </c>
      <c r="AZ847" t="s">
        <v>4353</v>
      </c>
      <c r="BA847">
        <v>41962</v>
      </c>
      <c r="BB847" s="93" t="str">
        <f t="shared" si="96"/>
        <v>OK</v>
      </c>
      <c r="BC847" t="str">
        <f t="shared" si="97"/>
        <v>OK</v>
      </c>
      <c r="BD847" t="str">
        <f t="shared" si="98"/>
        <v>OKOK</v>
      </c>
      <c r="BH847">
        <f t="shared" si="101"/>
        <v>794</v>
      </c>
      <c r="BJ847" s="30" t="s">
        <v>747</v>
      </c>
      <c r="BK847" s="30" t="s">
        <v>4353</v>
      </c>
      <c r="BL847">
        <f ca="1">+OFFSET(b!$F$3,BH847,$BL$52)</f>
        <v>9</v>
      </c>
      <c r="BQ847">
        <f t="shared" si="102"/>
        <v>794</v>
      </c>
      <c r="BR847" s="30" t="s">
        <v>747</v>
      </c>
      <c r="BS847" s="30" t="s">
        <v>4353</v>
      </c>
      <c r="BT847">
        <f ca="1">+OFFSET(b!$F$3,BQ847,$BT$52)</f>
        <v>669303</v>
      </c>
    </row>
    <row r="848" spans="3:72">
      <c r="C848">
        <f t="shared" si="99"/>
        <v>795</v>
      </c>
      <c r="E848" s="30" t="s">
        <v>740</v>
      </c>
      <c r="F848" s="30" t="s">
        <v>4354</v>
      </c>
      <c r="G848">
        <f ca="1">+IF(BD848="OKOK",OFFSET(b!$F$3,C848,$G$52),NA())</f>
        <v>3</v>
      </c>
      <c r="AA848">
        <f t="shared" si="100"/>
        <v>795</v>
      </c>
      <c r="AB848" s="30" t="s">
        <v>740</v>
      </c>
      <c r="AC848" s="30" t="s">
        <v>4354</v>
      </c>
      <c r="AD848">
        <f ca="1">+IF(BD848="OKOK",OFFSET(b!$F$3,AA848,$AD$52),NA())</f>
        <v>180615</v>
      </c>
      <c r="AX848" t="s">
        <v>22</v>
      </c>
      <c r="AY848" t="s">
        <v>740</v>
      </c>
      <c r="AZ848" t="s">
        <v>4354</v>
      </c>
      <c r="BA848">
        <v>8083</v>
      </c>
      <c r="BB848" s="93" t="str">
        <f t="shared" si="96"/>
        <v>OK</v>
      </c>
      <c r="BC848" t="str">
        <f t="shared" si="97"/>
        <v>OK</v>
      </c>
      <c r="BD848" t="str">
        <f t="shared" si="98"/>
        <v>OKOK</v>
      </c>
      <c r="BH848">
        <f t="shared" si="101"/>
        <v>795</v>
      </c>
      <c r="BJ848" s="30" t="s">
        <v>740</v>
      </c>
      <c r="BK848" s="30" t="s">
        <v>4354</v>
      </c>
      <c r="BL848">
        <f ca="1">+OFFSET(b!$F$3,BH848,$BL$52)</f>
        <v>3</v>
      </c>
      <c r="BQ848">
        <f t="shared" si="102"/>
        <v>795</v>
      </c>
      <c r="BR848" s="30" t="s">
        <v>740</v>
      </c>
      <c r="BS848" s="30" t="s">
        <v>4354</v>
      </c>
      <c r="BT848">
        <f ca="1">+OFFSET(b!$F$3,BQ848,$BT$52)</f>
        <v>180615</v>
      </c>
    </row>
    <row r="849" spans="3:72">
      <c r="C849">
        <f t="shared" si="99"/>
        <v>796</v>
      </c>
      <c r="E849" s="30" t="s">
        <v>749</v>
      </c>
      <c r="F849" s="30" t="s">
        <v>4355</v>
      </c>
      <c r="G849">
        <f ca="1">+IF(BD849="OKOK",OFFSET(b!$F$3,C849,$G$52),NA())</f>
        <v>38</v>
      </c>
      <c r="AA849">
        <f t="shared" si="100"/>
        <v>796</v>
      </c>
      <c r="AB849" s="30" t="s">
        <v>749</v>
      </c>
      <c r="AC849" s="30" t="s">
        <v>4355</v>
      </c>
      <c r="AD849">
        <f ca="1">+IF(BD849="OKOK",OFFSET(b!$F$3,AA849,$AD$52),NA())</f>
        <v>1793253</v>
      </c>
      <c r="AX849" t="s">
        <v>22</v>
      </c>
      <c r="AY849" t="s">
        <v>749</v>
      </c>
      <c r="AZ849" t="s">
        <v>4355</v>
      </c>
      <c r="BA849">
        <v>98792</v>
      </c>
      <c r="BB849" s="93" t="str">
        <f t="shared" si="96"/>
        <v>OK</v>
      </c>
      <c r="BC849" t="str">
        <f t="shared" si="97"/>
        <v>OK</v>
      </c>
      <c r="BD849" t="str">
        <f t="shared" si="98"/>
        <v>OKOK</v>
      </c>
      <c r="BH849">
        <f t="shared" si="101"/>
        <v>796</v>
      </c>
      <c r="BJ849" s="30" t="s">
        <v>749</v>
      </c>
      <c r="BK849" s="30" t="s">
        <v>4355</v>
      </c>
      <c r="BL849">
        <f ca="1">+OFFSET(b!$F$3,BH849,$BL$52)</f>
        <v>38</v>
      </c>
      <c r="BQ849">
        <f t="shared" si="102"/>
        <v>796</v>
      </c>
      <c r="BR849" s="30" t="s">
        <v>749</v>
      </c>
      <c r="BS849" s="30" t="s">
        <v>4355</v>
      </c>
      <c r="BT849">
        <f ca="1">+OFFSET(b!$F$3,BQ849,$BT$52)</f>
        <v>1793253</v>
      </c>
    </row>
    <row r="850" spans="3:72">
      <c r="C850">
        <f t="shared" si="99"/>
        <v>797</v>
      </c>
      <c r="E850" s="30" t="s">
        <v>742</v>
      </c>
      <c r="F850" s="30" t="s">
        <v>4356</v>
      </c>
      <c r="G850">
        <f ca="1">+IF(BD850="OKOK",OFFSET(b!$F$3,C850,$G$52),NA())</f>
        <v>7</v>
      </c>
      <c r="AA850">
        <f t="shared" si="100"/>
        <v>797</v>
      </c>
      <c r="AB850" s="30" t="s">
        <v>742</v>
      </c>
      <c r="AC850" s="30" t="s">
        <v>4356</v>
      </c>
      <c r="AD850">
        <f ca="1">+IF(BD850="OKOK",OFFSET(b!$F$3,AA850,$AD$52),NA())</f>
        <v>643201</v>
      </c>
      <c r="AX850" t="s">
        <v>22</v>
      </c>
      <c r="AY850" t="s">
        <v>742</v>
      </c>
      <c r="AZ850" t="s">
        <v>4356</v>
      </c>
      <c r="BA850">
        <v>35598</v>
      </c>
      <c r="BB850" s="93" t="str">
        <f t="shared" si="96"/>
        <v>OK</v>
      </c>
      <c r="BC850" t="str">
        <f t="shared" si="97"/>
        <v>OK</v>
      </c>
      <c r="BD850" t="str">
        <f t="shared" si="98"/>
        <v>OKOK</v>
      </c>
      <c r="BH850">
        <f t="shared" si="101"/>
        <v>797</v>
      </c>
      <c r="BJ850" s="30" t="s">
        <v>742</v>
      </c>
      <c r="BK850" s="30" t="s">
        <v>4356</v>
      </c>
      <c r="BL850">
        <f ca="1">+OFFSET(b!$F$3,BH850,$BL$52)</f>
        <v>7</v>
      </c>
      <c r="BQ850">
        <f t="shared" si="102"/>
        <v>797</v>
      </c>
      <c r="BR850" s="30" t="s">
        <v>742</v>
      </c>
      <c r="BS850" s="30" t="s">
        <v>4356</v>
      </c>
      <c r="BT850">
        <f ca="1">+OFFSET(b!$F$3,BQ850,$BT$52)</f>
        <v>643201</v>
      </c>
    </row>
    <row r="851" spans="3:72">
      <c r="C851">
        <f t="shared" si="99"/>
        <v>798</v>
      </c>
      <c r="E851" s="30" t="s">
        <v>737</v>
      </c>
      <c r="F851" s="30" t="s">
        <v>4357</v>
      </c>
      <c r="G851">
        <f ca="1">+IF(BD851="OKOK",OFFSET(b!$F$3,C851,$G$52),NA())</f>
        <v>8</v>
      </c>
      <c r="AA851">
        <f t="shared" si="100"/>
        <v>798</v>
      </c>
      <c r="AB851" s="30" t="s">
        <v>737</v>
      </c>
      <c r="AC851" s="30" t="s">
        <v>4357</v>
      </c>
      <c r="AD851">
        <f ca="1">+IF(BD851="OKOK",OFFSET(b!$F$3,AA851,$AD$52),NA())</f>
        <v>578035</v>
      </c>
      <c r="AX851" t="s">
        <v>22</v>
      </c>
      <c r="AY851" t="s">
        <v>737</v>
      </c>
      <c r="AZ851" t="s">
        <v>4357</v>
      </c>
      <c r="BA851">
        <v>47682</v>
      </c>
      <c r="BB851" s="93" t="str">
        <f t="shared" si="96"/>
        <v>OK</v>
      </c>
      <c r="BC851" t="str">
        <f t="shared" si="97"/>
        <v>OK</v>
      </c>
      <c r="BD851" t="str">
        <f t="shared" si="98"/>
        <v>OKOK</v>
      </c>
      <c r="BH851">
        <f t="shared" si="101"/>
        <v>798</v>
      </c>
      <c r="BJ851" s="30" t="s">
        <v>737</v>
      </c>
      <c r="BK851" s="30" t="s">
        <v>4357</v>
      </c>
      <c r="BL851">
        <f ca="1">+OFFSET(b!$F$3,BH851,$BL$52)</f>
        <v>8</v>
      </c>
      <c r="BQ851">
        <f t="shared" si="102"/>
        <v>798</v>
      </c>
      <c r="BR851" s="30" t="s">
        <v>737</v>
      </c>
      <c r="BS851" s="30" t="s">
        <v>4357</v>
      </c>
      <c r="BT851">
        <f ca="1">+OFFSET(b!$F$3,BQ851,$BT$52)</f>
        <v>578035</v>
      </c>
    </row>
    <row r="852" spans="3:72">
      <c r="C852">
        <f t="shared" si="99"/>
        <v>799</v>
      </c>
      <c r="E852" s="30" t="s">
        <v>729</v>
      </c>
      <c r="F852" s="30" t="s">
        <v>4358</v>
      </c>
      <c r="G852">
        <f ca="1">+IF(BD852="OKOK",OFFSET(b!$F$3,C852,$G$52),NA())</f>
        <v>30</v>
      </c>
      <c r="AA852">
        <f t="shared" si="100"/>
        <v>799</v>
      </c>
      <c r="AB852" s="30" t="s">
        <v>729</v>
      </c>
      <c r="AC852" s="30" t="s">
        <v>4358</v>
      </c>
      <c r="AD852">
        <f ca="1">+IF(BD852="OKOK",OFFSET(b!$F$3,AA852,$AD$52),NA())</f>
        <v>2342423</v>
      </c>
      <c r="AX852" t="s">
        <v>22</v>
      </c>
      <c r="AY852" t="s">
        <v>729</v>
      </c>
      <c r="AZ852" t="s">
        <v>4358</v>
      </c>
      <c r="BA852">
        <v>135608</v>
      </c>
      <c r="BB852" s="93" t="str">
        <f t="shared" si="96"/>
        <v>OK</v>
      </c>
      <c r="BC852" t="str">
        <f t="shared" si="97"/>
        <v>OK</v>
      </c>
      <c r="BD852" t="str">
        <f t="shared" si="98"/>
        <v>OKOK</v>
      </c>
      <c r="BH852">
        <f t="shared" si="101"/>
        <v>799</v>
      </c>
      <c r="BJ852" s="30" t="s">
        <v>729</v>
      </c>
      <c r="BK852" s="30" t="s">
        <v>4358</v>
      </c>
      <c r="BL852">
        <f ca="1">+OFFSET(b!$F$3,BH852,$BL$52)</f>
        <v>30</v>
      </c>
      <c r="BQ852">
        <f t="shared" si="102"/>
        <v>799</v>
      </c>
      <c r="BR852" s="30" t="s">
        <v>729</v>
      </c>
      <c r="BS852" s="30" t="s">
        <v>4358</v>
      </c>
      <c r="BT852">
        <f ca="1">+OFFSET(b!$F$3,BQ852,$BT$52)</f>
        <v>2342423</v>
      </c>
    </row>
    <row r="853" spans="3:72">
      <c r="C853">
        <f t="shared" si="99"/>
        <v>800</v>
      </c>
      <c r="E853" s="30" t="s">
        <v>739</v>
      </c>
      <c r="F853" s="30" t="s">
        <v>4359</v>
      </c>
      <c r="G853">
        <f ca="1">+IF(BD853="OKOK",OFFSET(b!$F$3,C853,$G$52),NA())</f>
        <v>9</v>
      </c>
      <c r="AA853">
        <f t="shared" si="100"/>
        <v>800</v>
      </c>
      <c r="AB853" s="30" t="s">
        <v>739</v>
      </c>
      <c r="AC853" s="30" t="s">
        <v>4359</v>
      </c>
      <c r="AD853">
        <f ca="1">+IF(BD853="OKOK",OFFSET(b!$F$3,AA853,$AD$52),NA())</f>
        <v>420080</v>
      </c>
      <c r="AX853" t="s">
        <v>22</v>
      </c>
      <c r="AY853" t="s">
        <v>739</v>
      </c>
      <c r="AZ853" t="s">
        <v>4359</v>
      </c>
      <c r="BA853">
        <v>25819</v>
      </c>
      <c r="BB853" s="93" t="str">
        <f t="shared" si="96"/>
        <v>OK</v>
      </c>
      <c r="BC853" t="str">
        <f t="shared" si="97"/>
        <v>OK</v>
      </c>
      <c r="BD853" t="str">
        <f t="shared" si="98"/>
        <v>OKOK</v>
      </c>
      <c r="BH853">
        <f t="shared" si="101"/>
        <v>800</v>
      </c>
      <c r="BJ853" s="30" t="s">
        <v>739</v>
      </c>
      <c r="BK853" s="30" t="s">
        <v>4359</v>
      </c>
      <c r="BL853">
        <f ca="1">+OFFSET(b!$F$3,BH853,$BL$52)</f>
        <v>9</v>
      </c>
      <c r="BQ853">
        <f t="shared" si="102"/>
        <v>800</v>
      </c>
      <c r="BR853" s="30" t="s">
        <v>739</v>
      </c>
      <c r="BS853" s="30" t="s">
        <v>4359</v>
      </c>
      <c r="BT853">
        <f ca="1">+OFFSET(b!$F$3,BQ853,$BT$52)</f>
        <v>420080</v>
      </c>
    </row>
    <row r="854" spans="3:72">
      <c r="C854">
        <f t="shared" si="99"/>
        <v>801</v>
      </c>
      <c r="E854" s="30" t="s">
        <v>3091</v>
      </c>
      <c r="F854" s="30" t="s">
        <v>4360</v>
      </c>
      <c r="G854">
        <f ca="1">+IF(BD854="OKOK",OFFSET(b!$F$3,C854,$G$52),NA())</f>
        <v>21</v>
      </c>
      <c r="AA854">
        <f t="shared" si="100"/>
        <v>801</v>
      </c>
      <c r="AB854" s="30" t="s">
        <v>3091</v>
      </c>
      <c r="AC854" s="30" t="s">
        <v>4360</v>
      </c>
      <c r="AD854">
        <f ca="1">+IF(BD854="OKOK",OFFSET(b!$F$3,AA854,$AD$52),NA())</f>
        <v>804332</v>
      </c>
      <c r="AX854" t="s">
        <v>22</v>
      </c>
      <c r="AY854" t="s">
        <v>3091</v>
      </c>
      <c r="AZ854" t="s">
        <v>4360</v>
      </c>
      <c r="BA854">
        <v>58039</v>
      </c>
      <c r="BB854" s="93" t="str">
        <f t="shared" si="96"/>
        <v>OK</v>
      </c>
      <c r="BC854" t="str">
        <f t="shared" si="97"/>
        <v>OK</v>
      </c>
      <c r="BD854" t="str">
        <f t="shared" si="98"/>
        <v>OKOK</v>
      </c>
      <c r="BH854">
        <f t="shared" si="101"/>
        <v>801</v>
      </c>
      <c r="BJ854" s="30" t="s">
        <v>3091</v>
      </c>
      <c r="BK854" s="30" t="s">
        <v>4360</v>
      </c>
      <c r="BL854">
        <f ca="1">+OFFSET(b!$F$3,BH854,$BL$52)</f>
        <v>21</v>
      </c>
      <c r="BQ854">
        <f t="shared" si="102"/>
        <v>801</v>
      </c>
      <c r="BR854" s="30" t="s">
        <v>3091</v>
      </c>
      <c r="BS854" s="30" t="s">
        <v>4360</v>
      </c>
      <c r="BT854">
        <f ca="1">+OFFSET(b!$F$3,BQ854,$BT$52)</f>
        <v>804332</v>
      </c>
    </row>
    <row r="855" spans="3:72">
      <c r="C855">
        <f t="shared" si="99"/>
        <v>802</v>
      </c>
      <c r="E855" s="30" t="s">
        <v>723</v>
      </c>
      <c r="F855" s="30" t="s">
        <v>4361</v>
      </c>
      <c r="G855">
        <f ca="1">+IF(BD855="OKOK",OFFSET(b!$F$3,C855,$G$52),NA())</f>
        <v>30</v>
      </c>
      <c r="AA855">
        <f t="shared" si="100"/>
        <v>802</v>
      </c>
      <c r="AB855" s="30" t="s">
        <v>723</v>
      </c>
      <c r="AC855" s="30" t="s">
        <v>4361</v>
      </c>
      <c r="AD855">
        <f ca="1">+IF(BD855="OKOK",OFFSET(b!$F$3,AA855,$AD$52),NA())</f>
        <v>2914628</v>
      </c>
      <c r="AX855" t="s">
        <v>22</v>
      </c>
      <c r="AY855" t="s">
        <v>723</v>
      </c>
      <c r="AZ855" t="s">
        <v>4361</v>
      </c>
      <c r="BA855">
        <v>166239</v>
      </c>
      <c r="BB855" s="93" t="str">
        <f t="shared" si="96"/>
        <v>OK</v>
      </c>
      <c r="BC855" t="str">
        <f t="shared" si="97"/>
        <v>OK</v>
      </c>
      <c r="BD855" t="str">
        <f t="shared" si="98"/>
        <v>OKOK</v>
      </c>
      <c r="BH855">
        <f t="shared" si="101"/>
        <v>802</v>
      </c>
      <c r="BJ855" s="30" t="s">
        <v>723</v>
      </c>
      <c r="BK855" s="30" t="s">
        <v>4361</v>
      </c>
      <c r="BL855">
        <f ca="1">+OFFSET(b!$F$3,BH855,$BL$52)</f>
        <v>30</v>
      </c>
      <c r="BQ855">
        <f t="shared" si="102"/>
        <v>802</v>
      </c>
      <c r="BR855" s="30" t="s">
        <v>723</v>
      </c>
      <c r="BS855" s="30" t="s">
        <v>4361</v>
      </c>
      <c r="BT855">
        <f ca="1">+OFFSET(b!$F$3,BQ855,$BT$52)</f>
        <v>2914628</v>
      </c>
    </row>
    <row r="856" spans="3:72">
      <c r="C856">
        <f t="shared" si="99"/>
        <v>803</v>
      </c>
      <c r="E856" s="30" t="s">
        <v>727</v>
      </c>
      <c r="F856" s="30" t="s">
        <v>4362</v>
      </c>
      <c r="G856">
        <f ca="1">+IF(BD856="OKOK",OFFSET(b!$F$3,C856,$G$52),NA())</f>
        <v>19</v>
      </c>
      <c r="AA856">
        <f t="shared" si="100"/>
        <v>803</v>
      </c>
      <c r="AB856" s="30" t="s">
        <v>727</v>
      </c>
      <c r="AC856" s="30" t="s">
        <v>4362</v>
      </c>
      <c r="AD856">
        <f ca="1">+IF(BD856="OKOK",OFFSET(b!$F$3,AA856,$AD$52),NA())</f>
        <v>1150420</v>
      </c>
      <c r="AX856" t="s">
        <v>22</v>
      </c>
      <c r="AY856" t="s">
        <v>727</v>
      </c>
      <c r="AZ856" t="s">
        <v>4362</v>
      </c>
      <c r="BA856">
        <v>92237</v>
      </c>
      <c r="BB856" s="93" t="str">
        <f t="shared" si="96"/>
        <v>OK</v>
      </c>
      <c r="BC856" t="str">
        <f t="shared" si="97"/>
        <v>OK</v>
      </c>
      <c r="BD856" t="str">
        <f t="shared" si="98"/>
        <v>OKOK</v>
      </c>
      <c r="BH856">
        <f t="shared" si="101"/>
        <v>803</v>
      </c>
      <c r="BJ856" s="30" t="s">
        <v>727</v>
      </c>
      <c r="BK856" s="30" t="s">
        <v>4362</v>
      </c>
      <c r="BL856">
        <f ca="1">+OFFSET(b!$F$3,BH856,$BL$52)</f>
        <v>19</v>
      </c>
      <c r="BQ856">
        <f t="shared" si="102"/>
        <v>803</v>
      </c>
      <c r="BR856" s="30" t="s">
        <v>727</v>
      </c>
      <c r="BS856" s="30" t="s">
        <v>4362</v>
      </c>
      <c r="BT856">
        <f ca="1">+OFFSET(b!$F$3,BQ856,$BT$52)</f>
        <v>1150420</v>
      </c>
    </row>
    <row r="857" spans="3:72">
      <c r="C857">
        <f t="shared" si="99"/>
        <v>804</v>
      </c>
      <c r="E857" s="30" t="s">
        <v>750</v>
      </c>
      <c r="F857" s="30" t="s">
        <v>4363</v>
      </c>
      <c r="G857" t="e">
        <f ca="1">+IF(BD857="OKOK",OFFSET(b!$F$3,C857,$G$52),NA())</f>
        <v>#N/A</v>
      </c>
      <c r="AA857">
        <f t="shared" si="100"/>
        <v>804</v>
      </c>
      <c r="AB857" s="30" t="s">
        <v>750</v>
      </c>
      <c r="AC857" s="30" t="s">
        <v>4363</v>
      </c>
      <c r="AD857" t="e">
        <f ca="1">+IF(BD857="OKOK",OFFSET(b!$F$3,AA857,$AD$52),NA())</f>
        <v>#N/A</v>
      </c>
      <c r="AX857" t="s">
        <v>22</v>
      </c>
      <c r="AY857" t="s">
        <v>750</v>
      </c>
      <c r="AZ857" t="s">
        <v>4363</v>
      </c>
      <c r="BA857">
        <v>327785</v>
      </c>
      <c r="BB857" s="93" t="str">
        <f t="shared" si="96"/>
        <v>NG</v>
      </c>
      <c r="BC857" t="str">
        <f t="shared" si="97"/>
        <v>OK</v>
      </c>
      <c r="BD857" t="str">
        <f t="shared" si="98"/>
        <v>NGOK</v>
      </c>
      <c r="BH857">
        <f t="shared" si="101"/>
        <v>804</v>
      </c>
      <c r="BJ857" s="30" t="s">
        <v>750</v>
      </c>
      <c r="BK857" s="30" t="s">
        <v>4363</v>
      </c>
      <c r="BL857">
        <f ca="1">+OFFSET(b!$F$3,BH857,$BL$52)</f>
        <v>94</v>
      </c>
      <c r="BQ857">
        <f t="shared" si="102"/>
        <v>804</v>
      </c>
      <c r="BR857" s="30" t="s">
        <v>750</v>
      </c>
      <c r="BS857" s="30" t="s">
        <v>4363</v>
      </c>
      <c r="BT857">
        <f ca="1">+OFFSET(b!$F$3,BQ857,$BT$52)</f>
        <v>5836679</v>
      </c>
    </row>
    <row r="858" spans="3:72">
      <c r="C858">
        <f t="shared" si="99"/>
        <v>805</v>
      </c>
      <c r="E858" s="30" t="s">
        <v>741</v>
      </c>
      <c r="F858" s="30" t="s">
        <v>4364</v>
      </c>
      <c r="G858">
        <f ca="1">+IF(BD858="OKOK",OFFSET(b!$F$3,C858,$G$52),NA())</f>
        <v>10</v>
      </c>
      <c r="AA858">
        <f t="shared" si="100"/>
        <v>805</v>
      </c>
      <c r="AB858" s="30" t="s">
        <v>741</v>
      </c>
      <c r="AC858" s="30" t="s">
        <v>4364</v>
      </c>
      <c r="AD858">
        <f ca="1">+IF(BD858="OKOK",OFFSET(b!$F$3,AA858,$AD$52),NA())</f>
        <v>656007</v>
      </c>
      <c r="AX858" t="s">
        <v>22</v>
      </c>
      <c r="AY858" t="s">
        <v>741</v>
      </c>
      <c r="AZ858" t="s">
        <v>4364</v>
      </c>
      <c r="BA858">
        <v>45007</v>
      </c>
      <c r="BB858" s="93" t="str">
        <f t="shared" si="96"/>
        <v>OK</v>
      </c>
      <c r="BC858" t="str">
        <f t="shared" si="97"/>
        <v>OK</v>
      </c>
      <c r="BD858" t="str">
        <f t="shared" si="98"/>
        <v>OKOK</v>
      </c>
      <c r="BH858">
        <f t="shared" si="101"/>
        <v>805</v>
      </c>
      <c r="BJ858" s="30" t="s">
        <v>741</v>
      </c>
      <c r="BK858" s="30" t="s">
        <v>4364</v>
      </c>
      <c r="BL858">
        <f ca="1">+OFFSET(b!$F$3,BH858,$BL$52)</f>
        <v>10</v>
      </c>
      <c r="BQ858">
        <f t="shared" si="102"/>
        <v>805</v>
      </c>
      <c r="BR858" s="30" t="s">
        <v>741</v>
      </c>
      <c r="BS858" s="30" t="s">
        <v>4364</v>
      </c>
      <c r="BT858">
        <f ca="1">+OFFSET(b!$F$3,BQ858,$BT$52)</f>
        <v>656007</v>
      </c>
    </row>
    <row r="859" spans="3:72">
      <c r="C859">
        <f t="shared" si="99"/>
        <v>806</v>
      </c>
      <c r="E859" s="30" t="s">
        <v>22</v>
      </c>
      <c r="F859" s="30" t="s">
        <v>4365</v>
      </c>
      <c r="G859">
        <f ca="1">+IF(BD859="OKOK",OFFSET(b!$F$3,C859,$G$52),NA())</f>
        <v>328</v>
      </c>
      <c r="AA859">
        <f t="shared" si="100"/>
        <v>806</v>
      </c>
      <c r="AB859" s="30" t="s">
        <v>22</v>
      </c>
      <c r="AC859" s="30" t="s">
        <v>4365</v>
      </c>
      <c r="AD859">
        <f ca="1">+IF(BD859="OKOK",OFFSET(b!$F$3,AA859,$AD$52),NA())</f>
        <v>28819724</v>
      </c>
      <c r="AX859" t="s">
        <v>22</v>
      </c>
      <c r="AY859" t="s">
        <v>22</v>
      </c>
      <c r="AZ859" t="s">
        <v>4365</v>
      </c>
      <c r="BA859">
        <v>0</v>
      </c>
      <c r="BB859" s="93" t="str">
        <f t="shared" si="96"/>
        <v>OK</v>
      </c>
      <c r="BC859" t="str">
        <f t="shared" si="97"/>
        <v>OK</v>
      </c>
      <c r="BD859" t="str">
        <f t="shared" si="98"/>
        <v>OKOK</v>
      </c>
      <c r="BH859">
        <f t="shared" si="101"/>
        <v>806</v>
      </c>
      <c r="BJ859" s="30" t="s">
        <v>22</v>
      </c>
      <c r="BK859" s="30" t="s">
        <v>4365</v>
      </c>
      <c r="BL859">
        <f ca="1">+OFFSET(b!$F$3,BH859,$BL$52)</f>
        <v>328</v>
      </c>
      <c r="BQ859">
        <f t="shared" si="102"/>
        <v>806</v>
      </c>
      <c r="BR859" s="30" t="s">
        <v>22</v>
      </c>
      <c r="BS859" s="30" t="s">
        <v>4365</v>
      </c>
      <c r="BT859">
        <f ca="1">+OFFSET(b!$F$3,BQ859,$BT$52)</f>
        <v>28819724</v>
      </c>
    </row>
    <row r="860" spans="3:72">
      <c r="C860">
        <f t="shared" si="99"/>
        <v>807</v>
      </c>
      <c r="E860" s="30" t="s">
        <v>755</v>
      </c>
      <c r="F860" s="30" t="s">
        <v>4366</v>
      </c>
      <c r="G860">
        <f ca="1">+IF(BD860="OKOK",OFFSET(b!$F$3,C860,$G$52),NA())</f>
        <v>31</v>
      </c>
      <c r="AA860">
        <f t="shared" si="100"/>
        <v>807</v>
      </c>
      <c r="AB860" s="30" t="s">
        <v>755</v>
      </c>
      <c r="AC860" s="30" t="s">
        <v>4366</v>
      </c>
      <c r="AD860">
        <f ca="1">+IF(BD860="OKOK",OFFSET(b!$F$3,AA860,$AD$52),NA())</f>
        <v>2357274</v>
      </c>
      <c r="AX860" t="s">
        <v>23</v>
      </c>
      <c r="AY860" t="s">
        <v>755</v>
      </c>
      <c r="AZ860" t="s">
        <v>4366</v>
      </c>
      <c r="BA860">
        <v>142254</v>
      </c>
      <c r="BB860" s="93" t="str">
        <f t="shared" si="96"/>
        <v>OK</v>
      </c>
      <c r="BC860" t="str">
        <f t="shared" si="97"/>
        <v>OK</v>
      </c>
      <c r="BD860" t="str">
        <f t="shared" si="98"/>
        <v>OKOK</v>
      </c>
      <c r="BH860">
        <f t="shared" si="101"/>
        <v>807</v>
      </c>
      <c r="BJ860" s="30" t="s">
        <v>755</v>
      </c>
      <c r="BK860" s="30" t="s">
        <v>4366</v>
      </c>
      <c r="BL860">
        <f ca="1">+OFFSET(b!$F$3,BH860,$BL$52)</f>
        <v>31</v>
      </c>
      <c r="BQ860">
        <f t="shared" si="102"/>
        <v>807</v>
      </c>
      <c r="BR860" s="30" t="s">
        <v>755</v>
      </c>
      <c r="BS860" s="30" t="s">
        <v>4366</v>
      </c>
      <c r="BT860">
        <f ca="1">+OFFSET(b!$F$3,BQ860,$BT$52)</f>
        <v>2357274</v>
      </c>
    </row>
    <row r="861" spans="3:72">
      <c r="C861">
        <f t="shared" si="99"/>
        <v>808</v>
      </c>
      <c r="E861" s="30" t="s">
        <v>760</v>
      </c>
      <c r="F861" s="30" t="s">
        <v>4367</v>
      </c>
      <c r="G861">
        <f ca="1">+IF(BD861="OKOK",OFFSET(b!$F$3,C861,$G$52),NA())</f>
        <v>12</v>
      </c>
      <c r="AA861">
        <f t="shared" si="100"/>
        <v>808</v>
      </c>
      <c r="AB861" s="30" t="s">
        <v>760</v>
      </c>
      <c r="AC861" s="30" t="s">
        <v>4367</v>
      </c>
      <c r="AD861">
        <f ca="1">+IF(BD861="OKOK",OFFSET(b!$F$3,AA861,$AD$52),NA())</f>
        <v>1063925</v>
      </c>
      <c r="AX861" t="s">
        <v>23</v>
      </c>
      <c r="AY861" t="s">
        <v>760</v>
      </c>
      <c r="AZ861" t="s">
        <v>4367</v>
      </c>
      <c r="BA861">
        <v>18596</v>
      </c>
      <c r="BB861" s="93" t="str">
        <f t="shared" si="96"/>
        <v>OK</v>
      </c>
      <c r="BC861" t="str">
        <f t="shared" si="97"/>
        <v>OK</v>
      </c>
      <c r="BD861" t="str">
        <f t="shared" si="98"/>
        <v>OKOK</v>
      </c>
      <c r="BH861">
        <f t="shared" si="101"/>
        <v>808</v>
      </c>
      <c r="BJ861" s="30" t="s">
        <v>760</v>
      </c>
      <c r="BK861" s="30" t="s">
        <v>4367</v>
      </c>
      <c r="BL861">
        <f ca="1">+OFFSET(b!$F$3,BH861,$BL$52)</f>
        <v>12</v>
      </c>
      <c r="BQ861">
        <f t="shared" si="102"/>
        <v>808</v>
      </c>
      <c r="BR861" s="30" t="s">
        <v>760</v>
      </c>
      <c r="BS861" s="30" t="s">
        <v>4367</v>
      </c>
      <c r="BT861">
        <f ca="1">+OFFSET(b!$F$3,BQ861,$BT$52)</f>
        <v>1063925</v>
      </c>
    </row>
    <row r="862" spans="3:72">
      <c r="C862">
        <f t="shared" si="99"/>
        <v>809</v>
      </c>
      <c r="E862" s="30" t="s">
        <v>751</v>
      </c>
      <c r="F862" s="30" t="s">
        <v>4368</v>
      </c>
      <c r="G862" t="e">
        <f ca="1">+IF(BD862="OKOK",OFFSET(b!$F$3,C862,$G$52),NA())</f>
        <v>#N/A</v>
      </c>
      <c r="AA862">
        <f t="shared" si="100"/>
        <v>809</v>
      </c>
      <c r="AB862" s="30" t="s">
        <v>751</v>
      </c>
      <c r="AC862" s="30" t="s">
        <v>4368</v>
      </c>
      <c r="AD862" t="e">
        <f ca="1">+IF(BD862="OKOK",OFFSET(b!$F$3,AA862,$AD$52),NA())</f>
        <v>#N/A</v>
      </c>
      <c r="AX862" t="s">
        <v>23</v>
      </c>
      <c r="AY862" t="s">
        <v>751</v>
      </c>
      <c r="AZ862" t="s">
        <v>4368</v>
      </c>
      <c r="BA862">
        <v>276961</v>
      </c>
      <c r="BB862" s="93" t="str">
        <f t="shared" si="96"/>
        <v>NG</v>
      </c>
      <c r="BC862" t="str">
        <f t="shared" si="97"/>
        <v>OK</v>
      </c>
      <c r="BD862" t="str">
        <f t="shared" si="98"/>
        <v>NGOK</v>
      </c>
      <c r="BH862">
        <f t="shared" si="101"/>
        <v>809</v>
      </c>
      <c r="BJ862" s="30" t="s">
        <v>751</v>
      </c>
      <c r="BK862" s="30" t="s">
        <v>4368</v>
      </c>
      <c r="BL862">
        <f ca="1">+OFFSET(b!$F$3,BH862,$BL$52)</f>
        <v>102</v>
      </c>
      <c r="BQ862">
        <f t="shared" si="102"/>
        <v>809</v>
      </c>
      <c r="BR862" s="30" t="s">
        <v>751</v>
      </c>
      <c r="BS862" s="30" t="s">
        <v>4368</v>
      </c>
      <c r="BT862">
        <f ca="1">+OFFSET(b!$F$3,BQ862,$BT$52)</f>
        <v>5652882</v>
      </c>
    </row>
    <row r="863" spans="3:72">
      <c r="C863">
        <f t="shared" si="99"/>
        <v>810</v>
      </c>
      <c r="E863" s="30" t="s">
        <v>752</v>
      </c>
      <c r="F863" s="30" t="s">
        <v>4369</v>
      </c>
      <c r="G863" t="e">
        <f ca="1">+IF(BD863="OKOK",OFFSET(b!$F$3,C863,$G$52),NA())</f>
        <v>#N/A</v>
      </c>
      <c r="AA863">
        <f t="shared" si="100"/>
        <v>810</v>
      </c>
      <c r="AB863" s="30" t="s">
        <v>752</v>
      </c>
      <c r="AC863" s="30" t="s">
        <v>4369</v>
      </c>
      <c r="AD863" t="e">
        <f ca="1">+IF(BD863="OKOK",OFFSET(b!$F$3,AA863,$AD$52),NA())</f>
        <v>#N/A</v>
      </c>
      <c r="AX863" t="s">
        <v>23</v>
      </c>
      <c r="AY863" t="s">
        <v>752</v>
      </c>
      <c r="AZ863" t="s">
        <v>4369</v>
      </c>
      <c r="BA863">
        <v>311395</v>
      </c>
      <c r="BB863" s="93" t="str">
        <f t="shared" si="96"/>
        <v>NG</v>
      </c>
      <c r="BC863" t="str">
        <f t="shared" si="97"/>
        <v>OK</v>
      </c>
      <c r="BD863" t="str">
        <f t="shared" si="98"/>
        <v>NGOK</v>
      </c>
      <c r="BH863">
        <f t="shared" si="101"/>
        <v>810</v>
      </c>
      <c r="BJ863" s="30" t="s">
        <v>752</v>
      </c>
      <c r="BK863" s="30" t="s">
        <v>4369</v>
      </c>
      <c r="BL863">
        <f ca="1">+OFFSET(b!$F$3,BH863,$BL$52)</f>
        <v>100</v>
      </c>
      <c r="BQ863">
        <f t="shared" si="102"/>
        <v>810</v>
      </c>
      <c r="BR863" s="30" t="s">
        <v>752</v>
      </c>
      <c r="BS863" s="30" t="s">
        <v>4369</v>
      </c>
      <c r="BT863">
        <f ca="1">+OFFSET(b!$F$3,BQ863,$BT$52)</f>
        <v>6625999</v>
      </c>
    </row>
    <row r="864" spans="3:72">
      <c r="C864">
        <f t="shared" si="99"/>
        <v>811</v>
      </c>
      <c r="E864" s="30" t="s">
        <v>764</v>
      </c>
      <c r="F864" s="30" t="s">
        <v>4370</v>
      </c>
      <c r="G864">
        <f ca="1">+IF(BD864="OKOK",OFFSET(b!$F$3,C864,$G$52),NA())</f>
        <v>45</v>
      </c>
      <c r="AA864">
        <f t="shared" si="100"/>
        <v>811</v>
      </c>
      <c r="AB864" s="30" t="s">
        <v>764</v>
      </c>
      <c r="AC864" s="30" t="s">
        <v>4370</v>
      </c>
      <c r="AD864">
        <f ca="1">+IF(BD864="OKOK",OFFSET(b!$F$3,AA864,$AD$52),NA())</f>
        <v>2447669</v>
      </c>
      <c r="AX864" t="s">
        <v>23</v>
      </c>
      <c r="AY864" t="s">
        <v>764</v>
      </c>
      <c r="AZ864" t="s">
        <v>4370</v>
      </c>
      <c r="BA864">
        <v>91147</v>
      </c>
      <c r="BB864" s="93" t="str">
        <f t="shared" si="96"/>
        <v>OK</v>
      </c>
      <c r="BC864" t="str">
        <f t="shared" si="97"/>
        <v>OK</v>
      </c>
      <c r="BD864" t="str">
        <f t="shared" si="98"/>
        <v>OKOK</v>
      </c>
      <c r="BH864">
        <f t="shared" si="101"/>
        <v>811</v>
      </c>
      <c r="BJ864" s="30" t="s">
        <v>764</v>
      </c>
      <c r="BK864" s="30" t="s">
        <v>4370</v>
      </c>
      <c r="BL864">
        <f ca="1">+OFFSET(b!$F$3,BH864,$BL$52)</f>
        <v>45</v>
      </c>
      <c r="BQ864">
        <f t="shared" si="102"/>
        <v>811</v>
      </c>
      <c r="BR864" s="30" t="s">
        <v>764</v>
      </c>
      <c r="BS864" s="30" t="s">
        <v>4370</v>
      </c>
      <c r="BT864">
        <f ca="1">+OFFSET(b!$F$3,BQ864,$BT$52)</f>
        <v>2447669</v>
      </c>
    </row>
    <row r="865" spans="3:72">
      <c r="C865">
        <f t="shared" si="99"/>
        <v>812</v>
      </c>
      <c r="E865" s="30" t="s">
        <v>761</v>
      </c>
      <c r="F865" s="30" t="s">
        <v>4371</v>
      </c>
      <c r="G865">
        <f ca="1">+IF(BD865="OKOK",OFFSET(b!$F$3,C865,$G$52),NA())</f>
        <v>12</v>
      </c>
      <c r="AA865">
        <f t="shared" si="100"/>
        <v>812</v>
      </c>
      <c r="AB865" s="30" t="s">
        <v>761</v>
      </c>
      <c r="AC865" s="30" t="s">
        <v>4371</v>
      </c>
      <c r="AD865">
        <f ca="1">+IF(BD865="OKOK",OFFSET(b!$F$3,AA865,$AD$52),NA())</f>
        <v>208255</v>
      </c>
      <c r="AX865" t="s">
        <v>23</v>
      </c>
      <c r="AY865" t="s">
        <v>761</v>
      </c>
      <c r="AZ865" t="s">
        <v>4371</v>
      </c>
      <c r="BA865">
        <v>11462</v>
      </c>
      <c r="BB865" s="93" t="str">
        <f t="shared" si="96"/>
        <v>OK</v>
      </c>
      <c r="BC865" t="str">
        <f t="shared" si="97"/>
        <v>OK</v>
      </c>
      <c r="BD865" t="str">
        <f t="shared" si="98"/>
        <v>OKOK</v>
      </c>
      <c r="BH865">
        <f t="shared" si="101"/>
        <v>812</v>
      </c>
      <c r="BJ865" s="30" t="s">
        <v>761</v>
      </c>
      <c r="BK865" s="30" t="s">
        <v>4371</v>
      </c>
      <c r="BL865">
        <f ca="1">+OFFSET(b!$F$3,BH865,$BL$52)</f>
        <v>12</v>
      </c>
      <c r="BQ865">
        <f t="shared" si="102"/>
        <v>812</v>
      </c>
      <c r="BR865" s="30" t="s">
        <v>761</v>
      </c>
      <c r="BS865" s="30" t="s">
        <v>4371</v>
      </c>
      <c r="BT865">
        <f ca="1">+OFFSET(b!$F$3,BQ865,$BT$52)</f>
        <v>208255</v>
      </c>
    </row>
    <row r="866" spans="3:72">
      <c r="C866">
        <f t="shared" si="99"/>
        <v>813</v>
      </c>
      <c r="E866" s="30" t="s">
        <v>776</v>
      </c>
      <c r="F866" s="30" t="s">
        <v>4372</v>
      </c>
      <c r="G866">
        <f ca="1">+IF(BD866="OKOK",OFFSET(b!$F$3,C866,$G$52),NA())</f>
        <v>13</v>
      </c>
      <c r="AA866">
        <f t="shared" si="100"/>
        <v>813</v>
      </c>
      <c r="AB866" s="30" t="s">
        <v>776</v>
      </c>
      <c r="AC866" s="30" t="s">
        <v>4372</v>
      </c>
      <c r="AD866">
        <f ca="1">+IF(BD866="OKOK",OFFSET(b!$F$3,AA866,$AD$52),NA())</f>
        <v>315001</v>
      </c>
      <c r="AX866" t="s">
        <v>23</v>
      </c>
      <c r="AY866" t="s">
        <v>776</v>
      </c>
      <c r="AZ866" t="s">
        <v>4372</v>
      </c>
      <c r="BA866">
        <v>16013</v>
      </c>
      <c r="BB866" s="93" t="str">
        <f t="shared" si="96"/>
        <v>OK</v>
      </c>
      <c r="BC866" t="str">
        <f t="shared" si="97"/>
        <v>OK</v>
      </c>
      <c r="BD866" t="str">
        <f t="shared" si="98"/>
        <v>OKOK</v>
      </c>
      <c r="BH866">
        <f t="shared" si="101"/>
        <v>813</v>
      </c>
      <c r="BJ866" s="30" t="s">
        <v>776</v>
      </c>
      <c r="BK866" s="30" t="s">
        <v>4372</v>
      </c>
      <c r="BL866">
        <f ca="1">+OFFSET(b!$F$3,BH866,$BL$52)</f>
        <v>13</v>
      </c>
      <c r="BQ866">
        <f t="shared" si="102"/>
        <v>813</v>
      </c>
      <c r="BR866" s="30" t="s">
        <v>776</v>
      </c>
      <c r="BS866" s="30" t="s">
        <v>4372</v>
      </c>
      <c r="BT866">
        <f ca="1">+OFFSET(b!$F$3,BQ866,$BT$52)</f>
        <v>315001</v>
      </c>
    </row>
    <row r="867" spans="3:72">
      <c r="C867">
        <f t="shared" si="99"/>
        <v>814</v>
      </c>
      <c r="E867" s="30" t="s">
        <v>754</v>
      </c>
      <c r="F867" s="30" t="s">
        <v>4373</v>
      </c>
      <c r="G867">
        <f ca="1">+IF(BD867="OKOK",OFFSET(b!$F$3,C867,$G$52),NA())</f>
        <v>48</v>
      </c>
      <c r="AA867">
        <f t="shared" si="100"/>
        <v>814</v>
      </c>
      <c r="AB867" s="30" t="s">
        <v>754</v>
      </c>
      <c r="AC867" s="30" t="s">
        <v>4373</v>
      </c>
      <c r="AD867">
        <f ca="1">+IF(BD867="OKOK",OFFSET(b!$F$3,AA867,$AD$52),NA())</f>
        <v>3225529</v>
      </c>
      <c r="AX867" t="s">
        <v>23</v>
      </c>
      <c r="AY867" t="s">
        <v>754</v>
      </c>
      <c r="AZ867" t="s">
        <v>4373</v>
      </c>
      <c r="BA867">
        <v>161587</v>
      </c>
      <c r="BB867" s="93" t="str">
        <f t="shared" si="96"/>
        <v>OK</v>
      </c>
      <c r="BC867" t="str">
        <f t="shared" si="97"/>
        <v>OK</v>
      </c>
      <c r="BD867" t="str">
        <f t="shared" si="98"/>
        <v>OKOK</v>
      </c>
      <c r="BH867">
        <f t="shared" si="101"/>
        <v>814</v>
      </c>
      <c r="BJ867" s="30" t="s">
        <v>754</v>
      </c>
      <c r="BK867" s="30" t="s">
        <v>4373</v>
      </c>
      <c r="BL867">
        <f ca="1">+OFFSET(b!$F$3,BH867,$BL$52)</f>
        <v>48</v>
      </c>
      <c r="BQ867">
        <f t="shared" si="102"/>
        <v>814</v>
      </c>
      <c r="BR867" s="30" t="s">
        <v>754</v>
      </c>
      <c r="BS867" s="30" t="s">
        <v>4373</v>
      </c>
      <c r="BT867">
        <f ca="1">+OFFSET(b!$F$3,BQ867,$BT$52)</f>
        <v>3225529</v>
      </c>
    </row>
    <row r="868" spans="3:72">
      <c r="C868">
        <f t="shared" si="99"/>
        <v>815</v>
      </c>
      <c r="E868" s="30" t="s">
        <v>753</v>
      </c>
      <c r="F868" s="30" t="s">
        <v>4374</v>
      </c>
      <c r="G868">
        <f ca="1">+IF(BD868="OKOK",OFFSET(b!$F$3,C868,$G$52),NA())</f>
        <v>45</v>
      </c>
      <c r="AA868">
        <f t="shared" si="100"/>
        <v>815</v>
      </c>
      <c r="AB868" s="30" t="s">
        <v>753</v>
      </c>
      <c r="AC868" s="30" t="s">
        <v>4374</v>
      </c>
      <c r="AD868">
        <f ca="1">+IF(BD868="OKOK",OFFSET(b!$F$3,AA868,$AD$52),NA())</f>
        <v>2339524</v>
      </c>
      <c r="AX868" t="s">
        <v>23</v>
      </c>
      <c r="AY868" t="s">
        <v>753</v>
      </c>
      <c r="AZ868" t="s">
        <v>4374</v>
      </c>
      <c r="BA868">
        <v>125206</v>
      </c>
      <c r="BB868" s="93" t="str">
        <f t="shared" si="96"/>
        <v>OK</v>
      </c>
      <c r="BC868" t="str">
        <f t="shared" si="97"/>
        <v>OK</v>
      </c>
      <c r="BD868" t="str">
        <f t="shared" si="98"/>
        <v>OKOK</v>
      </c>
      <c r="BH868">
        <f t="shared" si="101"/>
        <v>815</v>
      </c>
      <c r="BJ868" s="30" t="s">
        <v>753</v>
      </c>
      <c r="BK868" s="30" t="s">
        <v>4374</v>
      </c>
      <c r="BL868">
        <f ca="1">+OFFSET(b!$F$3,BH868,$BL$52)</f>
        <v>45</v>
      </c>
      <c r="BQ868">
        <f t="shared" si="102"/>
        <v>815</v>
      </c>
      <c r="BR868" s="30" t="s">
        <v>753</v>
      </c>
      <c r="BS868" s="30" t="s">
        <v>4374</v>
      </c>
      <c r="BT868">
        <f ca="1">+OFFSET(b!$F$3,BQ868,$BT$52)</f>
        <v>2339524</v>
      </c>
    </row>
    <row r="869" spans="3:72">
      <c r="C869">
        <f t="shared" si="99"/>
        <v>816</v>
      </c>
      <c r="E869" s="30" t="s">
        <v>762</v>
      </c>
      <c r="F869" s="30" t="s">
        <v>4375</v>
      </c>
      <c r="G869">
        <f ca="1">+IF(BD869="OKOK",OFFSET(b!$F$3,C869,$G$52),NA())</f>
        <v>13</v>
      </c>
      <c r="AA869">
        <f t="shared" si="100"/>
        <v>816</v>
      </c>
      <c r="AB869" s="30" t="s">
        <v>762</v>
      </c>
      <c r="AC869" s="30" t="s">
        <v>4375</v>
      </c>
      <c r="AD869">
        <f ca="1">+IF(BD869="OKOK",OFFSET(b!$F$3,AA869,$AD$52),NA())</f>
        <v>777026</v>
      </c>
      <c r="AX869" t="s">
        <v>23</v>
      </c>
      <c r="AY869" t="s">
        <v>762</v>
      </c>
      <c r="AZ869" t="s">
        <v>4375</v>
      </c>
      <c r="BA869">
        <v>45506</v>
      </c>
      <c r="BB869" s="93" t="str">
        <f t="shared" si="96"/>
        <v>OK</v>
      </c>
      <c r="BC869" t="str">
        <f t="shared" si="97"/>
        <v>OK</v>
      </c>
      <c r="BD869" t="str">
        <f t="shared" si="98"/>
        <v>OKOK</v>
      </c>
      <c r="BH869">
        <f t="shared" si="101"/>
        <v>816</v>
      </c>
      <c r="BJ869" s="30" t="s">
        <v>762</v>
      </c>
      <c r="BK869" s="30" t="s">
        <v>4375</v>
      </c>
      <c r="BL869">
        <f ca="1">+OFFSET(b!$F$3,BH869,$BL$52)</f>
        <v>13</v>
      </c>
      <c r="BQ869">
        <f t="shared" si="102"/>
        <v>816</v>
      </c>
      <c r="BR869" s="30" t="s">
        <v>762</v>
      </c>
      <c r="BS869" s="30" t="s">
        <v>4375</v>
      </c>
      <c r="BT869">
        <f ca="1">+OFFSET(b!$F$3,BQ869,$BT$52)</f>
        <v>777026</v>
      </c>
    </row>
    <row r="870" spans="3:72">
      <c r="C870">
        <f t="shared" si="99"/>
        <v>817</v>
      </c>
      <c r="E870" s="30" t="s">
        <v>756</v>
      </c>
      <c r="F870" s="30" t="s">
        <v>4376</v>
      </c>
      <c r="G870">
        <f ca="1">+IF(BD870="OKOK",OFFSET(b!$F$3,C870,$G$52),NA())</f>
        <v>79</v>
      </c>
      <c r="AA870">
        <f t="shared" si="100"/>
        <v>817</v>
      </c>
      <c r="AB870" s="30" t="s">
        <v>756</v>
      </c>
      <c r="AC870" s="30" t="s">
        <v>4376</v>
      </c>
      <c r="AD870">
        <f ca="1">+IF(BD870="OKOK",OFFSET(b!$F$3,AA870,$AD$52),NA())</f>
        <v>3731411</v>
      </c>
      <c r="AX870" t="s">
        <v>23</v>
      </c>
      <c r="AY870" t="s">
        <v>756</v>
      </c>
      <c r="AZ870" t="s">
        <v>4376</v>
      </c>
      <c r="BA870">
        <v>199745</v>
      </c>
      <c r="BB870" s="93" t="str">
        <f t="shared" si="96"/>
        <v>OK</v>
      </c>
      <c r="BC870" t="str">
        <f t="shared" si="97"/>
        <v>OK</v>
      </c>
      <c r="BD870" t="str">
        <f t="shared" si="98"/>
        <v>OKOK</v>
      </c>
      <c r="BH870">
        <f t="shared" si="101"/>
        <v>817</v>
      </c>
      <c r="BJ870" s="30" t="s">
        <v>756</v>
      </c>
      <c r="BK870" s="30" t="s">
        <v>4376</v>
      </c>
      <c r="BL870">
        <f ca="1">+OFFSET(b!$F$3,BH870,$BL$52)</f>
        <v>79</v>
      </c>
      <c r="BQ870">
        <f t="shared" si="102"/>
        <v>817</v>
      </c>
      <c r="BR870" s="30" t="s">
        <v>756</v>
      </c>
      <c r="BS870" s="30" t="s">
        <v>4376</v>
      </c>
      <c r="BT870">
        <f ca="1">+OFFSET(b!$F$3,BQ870,$BT$52)</f>
        <v>3731411</v>
      </c>
    </row>
    <row r="871" spans="3:72">
      <c r="C871">
        <f t="shared" si="99"/>
        <v>818</v>
      </c>
      <c r="E871" s="30" t="s">
        <v>758</v>
      </c>
      <c r="F871" s="30" t="s">
        <v>4377</v>
      </c>
      <c r="G871">
        <f ca="1">+IF(BD871="OKOK",OFFSET(b!$F$3,C871,$G$52),NA())</f>
        <v>10</v>
      </c>
      <c r="AA871">
        <f t="shared" si="100"/>
        <v>818</v>
      </c>
      <c r="AB871" s="30" t="s">
        <v>758</v>
      </c>
      <c r="AC871" s="30" t="s">
        <v>4377</v>
      </c>
      <c r="AD871">
        <f ca="1">+IF(BD871="OKOK",OFFSET(b!$F$3,AA871,$AD$52),NA())</f>
        <v>472310</v>
      </c>
      <c r="AX871" t="s">
        <v>23</v>
      </c>
      <c r="AY871" t="s">
        <v>758</v>
      </c>
      <c r="AZ871" t="s">
        <v>4377</v>
      </c>
      <c r="BA871">
        <v>14679</v>
      </c>
      <c r="BB871" s="93" t="str">
        <f t="shared" si="96"/>
        <v>OK</v>
      </c>
      <c r="BC871" t="str">
        <f t="shared" si="97"/>
        <v>OK</v>
      </c>
      <c r="BD871" t="str">
        <f t="shared" si="98"/>
        <v>OKOK</v>
      </c>
      <c r="BH871">
        <f t="shared" si="101"/>
        <v>818</v>
      </c>
      <c r="BJ871" s="30" t="s">
        <v>758</v>
      </c>
      <c r="BK871" s="30" t="s">
        <v>4377</v>
      </c>
      <c r="BL871">
        <f ca="1">+OFFSET(b!$F$3,BH871,$BL$52)</f>
        <v>10</v>
      </c>
      <c r="BQ871">
        <f t="shared" si="102"/>
        <v>818</v>
      </c>
      <c r="BR871" s="30" t="s">
        <v>758</v>
      </c>
      <c r="BS871" s="30" t="s">
        <v>4377</v>
      </c>
      <c r="BT871">
        <f ca="1">+OFFSET(b!$F$3,BQ871,$BT$52)</f>
        <v>472310</v>
      </c>
    </row>
    <row r="872" spans="3:72">
      <c r="C872">
        <f t="shared" si="99"/>
        <v>819</v>
      </c>
      <c r="E872" s="30" t="s">
        <v>759</v>
      </c>
      <c r="F872" s="30" t="s">
        <v>4378</v>
      </c>
      <c r="G872">
        <f ca="1">+IF(BD872="OKOK",OFFSET(b!$F$3,C872,$G$52),NA())</f>
        <v>18</v>
      </c>
      <c r="AA872">
        <f t="shared" si="100"/>
        <v>819</v>
      </c>
      <c r="AB872" s="30" t="s">
        <v>759</v>
      </c>
      <c r="AC872" s="30" t="s">
        <v>4378</v>
      </c>
      <c r="AD872">
        <f ca="1">+IF(BD872="OKOK",OFFSET(b!$F$3,AA872,$AD$52),NA())</f>
        <v>1115776</v>
      </c>
      <c r="AX872" t="s">
        <v>23</v>
      </c>
      <c r="AY872" t="s">
        <v>759</v>
      </c>
      <c r="AZ872" t="s">
        <v>4378</v>
      </c>
      <c r="BA872">
        <v>49544</v>
      </c>
      <c r="BB872" s="93" t="str">
        <f t="shared" si="96"/>
        <v>OK</v>
      </c>
      <c r="BC872" t="str">
        <f t="shared" si="97"/>
        <v>OK</v>
      </c>
      <c r="BD872" t="str">
        <f t="shared" si="98"/>
        <v>OKOK</v>
      </c>
      <c r="BH872">
        <f t="shared" si="101"/>
        <v>819</v>
      </c>
      <c r="BJ872" s="30" t="s">
        <v>759</v>
      </c>
      <c r="BK872" s="30" t="s">
        <v>4378</v>
      </c>
      <c r="BL872">
        <f ca="1">+OFFSET(b!$F$3,BH872,$BL$52)</f>
        <v>18</v>
      </c>
      <c r="BQ872">
        <f t="shared" si="102"/>
        <v>819</v>
      </c>
      <c r="BR872" s="30" t="s">
        <v>759</v>
      </c>
      <c r="BS872" s="30" t="s">
        <v>4378</v>
      </c>
      <c r="BT872">
        <f ca="1">+OFFSET(b!$F$3,BQ872,$BT$52)</f>
        <v>1115776</v>
      </c>
    </row>
    <row r="873" spans="3:72">
      <c r="C873">
        <f t="shared" si="99"/>
        <v>820</v>
      </c>
      <c r="E873" s="30" t="s">
        <v>767</v>
      </c>
      <c r="F873" s="30" t="s">
        <v>4379</v>
      </c>
      <c r="G873">
        <f ca="1">+IF(BD873="OKOK",OFFSET(b!$F$3,C873,$G$52),NA())</f>
        <v>13</v>
      </c>
      <c r="AA873">
        <f t="shared" si="100"/>
        <v>820</v>
      </c>
      <c r="AB873" s="30" t="s">
        <v>767</v>
      </c>
      <c r="AC873" s="30" t="s">
        <v>4379</v>
      </c>
      <c r="AD873">
        <f ca="1">+IF(BD873="OKOK",OFFSET(b!$F$3,AA873,$AD$52),NA())</f>
        <v>624914</v>
      </c>
      <c r="AX873" t="s">
        <v>23</v>
      </c>
      <c r="AY873" t="s">
        <v>767</v>
      </c>
      <c r="AZ873" t="s">
        <v>4379</v>
      </c>
      <c r="BA873">
        <v>41019</v>
      </c>
      <c r="BB873" s="93" t="str">
        <f t="shared" si="96"/>
        <v>OK</v>
      </c>
      <c r="BC873" t="str">
        <f t="shared" si="97"/>
        <v>OK</v>
      </c>
      <c r="BD873" t="str">
        <f t="shared" si="98"/>
        <v>OKOK</v>
      </c>
      <c r="BH873">
        <f t="shared" si="101"/>
        <v>820</v>
      </c>
      <c r="BJ873" s="30" t="s">
        <v>767</v>
      </c>
      <c r="BK873" s="30" t="s">
        <v>4379</v>
      </c>
      <c r="BL873">
        <f ca="1">+OFFSET(b!$F$3,BH873,$BL$52)</f>
        <v>13</v>
      </c>
      <c r="BQ873">
        <f t="shared" si="102"/>
        <v>820</v>
      </c>
      <c r="BR873" s="30" t="s">
        <v>767</v>
      </c>
      <c r="BS873" s="30" t="s">
        <v>4379</v>
      </c>
      <c r="BT873">
        <f ca="1">+OFFSET(b!$F$3,BQ873,$BT$52)</f>
        <v>624914</v>
      </c>
    </row>
    <row r="874" spans="3:72">
      <c r="C874">
        <f t="shared" si="99"/>
        <v>821</v>
      </c>
      <c r="E874" s="30" t="s">
        <v>757</v>
      </c>
      <c r="F874" s="30" t="s">
        <v>4380</v>
      </c>
      <c r="G874">
        <f ca="1">+IF(BD874="OKOK",OFFSET(b!$F$3,C874,$G$52),NA())</f>
        <v>24</v>
      </c>
      <c r="AA874">
        <f t="shared" si="100"/>
        <v>821</v>
      </c>
      <c r="AB874" s="30" t="s">
        <v>757</v>
      </c>
      <c r="AC874" s="30" t="s">
        <v>4380</v>
      </c>
      <c r="AD874">
        <f ca="1">+IF(BD874="OKOK",OFFSET(b!$F$3,AA874,$AD$52),NA())</f>
        <v>1313019</v>
      </c>
      <c r="AX874" t="s">
        <v>23</v>
      </c>
      <c r="AY874" t="s">
        <v>757</v>
      </c>
      <c r="AZ874" t="s">
        <v>4380</v>
      </c>
      <c r="BA874">
        <v>78287</v>
      </c>
      <c r="BB874" s="93" t="str">
        <f t="shared" si="96"/>
        <v>OK</v>
      </c>
      <c r="BC874" t="str">
        <f t="shared" si="97"/>
        <v>OK</v>
      </c>
      <c r="BD874" t="str">
        <f t="shared" si="98"/>
        <v>OKOK</v>
      </c>
      <c r="BH874">
        <f t="shared" si="101"/>
        <v>821</v>
      </c>
      <c r="BJ874" s="30" t="s">
        <v>757</v>
      </c>
      <c r="BK874" s="30" t="s">
        <v>4380</v>
      </c>
      <c r="BL874">
        <f ca="1">+OFFSET(b!$F$3,BH874,$BL$52)</f>
        <v>24</v>
      </c>
      <c r="BQ874">
        <f t="shared" si="102"/>
        <v>821</v>
      </c>
      <c r="BR874" s="30" t="s">
        <v>757</v>
      </c>
      <c r="BS874" s="30" t="s">
        <v>4380</v>
      </c>
      <c r="BT874">
        <f ca="1">+OFFSET(b!$F$3,BQ874,$BT$52)</f>
        <v>1313019</v>
      </c>
    </row>
    <row r="875" spans="3:72">
      <c r="C875">
        <f t="shared" si="99"/>
        <v>822</v>
      </c>
      <c r="E875" s="30" t="s">
        <v>768</v>
      </c>
      <c r="F875" s="30" t="s">
        <v>4381</v>
      </c>
      <c r="G875">
        <f ca="1">+IF(BD875="OKOK",OFFSET(b!$F$3,C875,$G$52),NA())</f>
        <v>3</v>
      </c>
      <c r="AA875">
        <f t="shared" si="100"/>
        <v>822</v>
      </c>
      <c r="AB875" s="30" t="s">
        <v>768</v>
      </c>
      <c r="AC875" s="30" t="s">
        <v>4381</v>
      </c>
      <c r="AD875">
        <f ca="1">+IF(BD875="OKOK",OFFSET(b!$F$3,AA875,$AD$52),NA())</f>
        <v>242367</v>
      </c>
      <c r="AX875" t="s">
        <v>23</v>
      </c>
      <c r="AY875" t="s">
        <v>768</v>
      </c>
      <c r="AZ875" t="s">
        <v>4381</v>
      </c>
      <c r="BA875">
        <v>15033</v>
      </c>
      <c r="BB875" s="93" t="str">
        <f t="shared" si="96"/>
        <v>OK</v>
      </c>
      <c r="BC875" t="str">
        <f t="shared" si="97"/>
        <v>OK</v>
      </c>
      <c r="BD875" t="str">
        <f t="shared" si="98"/>
        <v>OKOK</v>
      </c>
      <c r="BH875">
        <f t="shared" si="101"/>
        <v>822</v>
      </c>
      <c r="BJ875" s="30" t="s">
        <v>768</v>
      </c>
      <c r="BK875" s="30" t="s">
        <v>4381</v>
      </c>
      <c r="BL875">
        <f ca="1">+OFFSET(b!$F$3,BH875,$BL$52)</f>
        <v>3</v>
      </c>
      <c r="BQ875">
        <f t="shared" si="102"/>
        <v>822</v>
      </c>
      <c r="BR875" s="30" t="s">
        <v>768</v>
      </c>
      <c r="BS875" s="30" t="s">
        <v>4381</v>
      </c>
      <c r="BT875">
        <f ca="1">+OFFSET(b!$F$3,BQ875,$BT$52)</f>
        <v>242367</v>
      </c>
    </row>
    <row r="876" spans="3:72">
      <c r="C876">
        <f t="shared" si="99"/>
        <v>823</v>
      </c>
      <c r="E876" s="30" t="s">
        <v>286</v>
      </c>
      <c r="F876" s="30" t="s">
        <v>4382</v>
      </c>
      <c r="G876">
        <f ca="1">+IF(BD876="OKOK",OFFSET(b!$F$3,C876,$G$52),NA())</f>
        <v>4</v>
      </c>
      <c r="AA876">
        <f t="shared" si="100"/>
        <v>823</v>
      </c>
      <c r="AB876" s="30" t="s">
        <v>286</v>
      </c>
      <c r="AC876" s="30" t="s">
        <v>4382</v>
      </c>
      <c r="AD876">
        <f ca="1">+IF(BD876="OKOK",OFFSET(b!$F$3,AA876,$AD$52),NA())</f>
        <v>217491</v>
      </c>
      <c r="AX876" t="s">
        <v>23</v>
      </c>
      <c r="AY876" t="s">
        <v>286</v>
      </c>
      <c r="AZ876" t="s">
        <v>4382</v>
      </c>
      <c r="BA876">
        <v>10871</v>
      </c>
      <c r="BB876" s="93" t="str">
        <f t="shared" si="96"/>
        <v>OK</v>
      </c>
      <c r="BC876" t="str">
        <f t="shared" si="97"/>
        <v>OK</v>
      </c>
      <c r="BD876" t="str">
        <f t="shared" si="98"/>
        <v>OKOK</v>
      </c>
      <c r="BH876">
        <f t="shared" si="101"/>
        <v>823</v>
      </c>
      <c r="BJ876" s="30" t="s">
        <v>286</v>
      </c>
      <c r="BK876" s="30" t="s">
        <v>4382</v>
      </c>
      <c r="BL876">
        <f ca="1">+OFFSET(b!$F$3,BH876,$BL$52)</f>
        <v>4</v>
      </c>
      <c r="BQ876">
        <f t="shared" si="102"/>
        <v>823</v>
      </c>
      <c r="BR876" s="30" t="s">
        <v>286</v>
      </c>
      <c r="BS876" s="30" t="s">
        <v>4382</v>
      </c>
      <c r="BT876">
        <f ca="1">+OFFSET(b!$F$3,BQ876,$BT$52)</f>
        <v>217491</v>
      </c>
    </row>
    <row r="877" spans="3:72">
      <c r="C877">
        <f t="shared" si="99"/>
        <v>824</v>
      </c>
      <c r="E877" s="30" t="s">
        <v>763</v>
      </c>
      <c r="F877" s="30" t="s">
        <v>4383</v>
      </c>
      <c r="G877">
        <f ca="1">+IF(BD877="OKOK",OFFSET(b!$F$3,C877,$G$52),NA())</f>
        <v>27</v>
      </c>
      <c r="AA877">
        <f t="shared" si="100"/>
        <v>824</v>
      </c>
      <c r="AB877" s="30" t="s">
        <v>763</v>
      </c>
      <c r="AC877" s="30" t="s">
        <v>4383</v>
      </c>
      <c r="AD877">
        <f ca="1">+IF(BD877="OKOK",OFFSET(b!$F$3,AA877,$AD$52),NA())</f>
        <v>1523920</v>
      </c>
      <c r="AX877" t="s">
        <v>23</v>
      </c>
      <c r="AY877" t="s">
        <v>763</v>
      </c>
      <c r="AZ877" t="s">
        <v>4383</v>
      </c>
      <c r="BA877">
        <v>49167</v>
      </c>
      <c r="BB877" s="93" t="str">
        <f t="shared" si="96"/>
        <v>OK</v>
      </c>
      <c r="BC877" t="str">
        <f t="shared" si="97"/>
        <v>OK</v>
      </c>
      <c r="BD877" t="str">
        <f t="shared" si="98"/>
        <v>OKOK</v>
      </c>
      <c r="BH877">
        <f t="shared" si="101"/>
        <v>824</v>
      </c>
      <c r="BJ877" s="30" t="s">
        <v>763</v>
      </c>
      <c r="BK877" s="30" t="s">
        <v>4383</v>
      </c>
      <c r="BL877">
        <f ca="1">+OFFSET(b!$F$3,BH877,$BL$52)</f>
        <v>27</v>
      </c>
      <c r="BQ877">
        <f t="shared" si="102"/>
        <v>824</v>
      </c>
      <c r="BR877" s="30" t="s">
        <v>763</v>
      </c>
      <c r="BS877" s="30" t="s">
        <v>4383</v>
      </c>
      <c r="BT877">
        <f ca="1">+OFFSET(b!$F$3,BQ877,$BT$52)</f>
        <v>1523920</v>
      </c>
    </row>
    <row r="878" spans="3:72">
      <c r="C878">
        <f t="shared" si="99"/>
        <v>825</v>
      </c>
      <c r="E878" s="30" t="s">
        <v>778</v>
      </c>
      <c r="F878" s="30" t="s">
        <v>4384</v>
      </c>
      <c r="G878">
        <f ca="1">+IF(BD878="OKOK",OFFSET(b!$F$3,C878,$G$52),NA())</f>
        <v>4</v>
      </c>
      <c r="AA878">
        <f t="shared" si="100"/>
        <v>825</v>
      </c>
      <c r="AB878" s="30" t="s">
        <v>778</v>
      </c>
      <c r="AC878" s="30" t="s">
        <v>4384</v>
      </c>
      <c r="AD878">
        <f ca="1">+IF(BD878="OKOK",OFFSET(b!$F$3,AA878,$AD$52),NA())</f>
        <v>222732</v>
      </c>
      <c r="AX878" t="s">
        <v>23</v>
      </c>
      <c r="AY878" t="s">
        <v>778</v>
      </c>
      <c r="AZ878" t="s">
        <v>4384</v>
      </c>
      <c r="BA878">
        <v>10567</v>
      </c>
      <c r="BB878" s="93" t="str">
        <f t="shared" si="96"/>
        <v>OK</v>
      </c>
      <c r="BC878" t="str">
        <f t="shared" si="97"/>
        <v>OK</v>
      </c>
      <c r="BD878" t="str">
        <f t="shared" si="98"/>
        <v>OKOK</v>
      </c>
      <c r="BH878">
        <f t="shared" si="101"/>
        <v>825</v>
      </c>
      <c r="BJ878" s="30" t="s">
        <v>778</v>
      </c>
      <c r="BK878" s="30" t="s">
        <v>4384</v>
      </c>
      <c r="BL878">
        <f ca="1">+OFFSET(b!$F$3,BH878,$BL$52)</f>
        <v>4</v>
      </c>
      <c r="BQ878">
        <f t="shared" si="102"/>
        <v>825</v>
      </c>
      <c r="BR878" s="30" t="s">
        <v>778</v>
      </c>
      <c r="BS878" s="30" t="s">
        <v>4384</v>
      </c>
      <c r="BT878">
        <f ca="1">+OFFSET(b!$F$3,BQ878,$BT$52)</f>
        <v>222732</v>
      </c>
    </row>
    <row r="879" spans="3:72">
      <c r="C879">
        <f t="shared" si="99"/>
        <v>826</v>
      </c>
      <c r="E879" s="30" t="s">
        <v>766</v>
      </c>
      <c r="F879" s="30" t="s">
        <v>4385</v>
      </c>
      <c r="G879">
        <f ca="1">+IF(BD879="OKOK",OFFSET(b!$F$3,C879,$G$52),NA())</f>
        <v>5</v>
      </c>
      <c r="AA879">
        <f t="shared" si="100"/>
        <v>826</v>
      </c>
      <c r="AB879" s="30" t="s">
        <v>766</v>
      </c>
      <c r="AC879" s="30" t="s">
        <v>4385</v>
      </c>
      <c r="AD879">
        <f ca="1">+IF(BD879="OKOK",OFFSET(b!$F$3,AA879,$AD$52),NA())</f>
        <v>225889</v>
      </c>
      <c r="AX879" t="s">
        <v>23</v>
      </c>
      <c r="AY879" t="s">
        <v>766</v>
      </c>
      <c r="AZ879" t="s">
        <v>4385</v>
      </c>
      <c r="BA879">
        <v>25737</v>
      </c>
      <c r="BB879" s="93" t="str">
        <f t="shared" si="96"/>
        <v>OK</v>
      </c>
      <c r="BC879" t="str">
        <f t="shared" si="97"/>
        <v>OK</v>
      </c>
      <c r="BD879" t="str">
        <f t="shared" si="98"/>
        <v>OKOK</v>
      </c>
      <c r="BH879">
        <f t="shared" si="101"/>
        <v>826</v>
      </c>
      <c r="BJ879" s="30" t="s">
        <v>766</v>
      </c>
      <c r="BK879" s="30" t="s">
        <v>4385</v>
      </c>
      <c r="BL879">
        <f ca="1">+OFFSET(b!$F$3,BH879,$BL$52)</f>
        <v>5</v>
      </c>
      <c r="BQ879">
        <f t="shared" si="102"/>
        <v>826</v>
      </c>
      <c r="BR879" s="30" t="s">
        <v>766</v>
      </c>
      <c r="BS879" s="30" t="s">
        <v>4385</v>
      </c>
      <c r="BT879">
        <f ca="1">+OFFSET(b!$F$3,BQ879,$BT$52)</f>
        <v>225889</v>
      </c>
    </row>
    <row r="880" spans="3:72">
      <c r="C880">
        <f t="shared" si="99"/>
        <v>827</v>
      </c>
      <c r="E880" s="30" t="s">
        <v>775</v>
      </c>
      <c r="F880" s="30" t="s">
        <v>4386</v>
      </c>
      <c r="G880">
        <f ca="1">+IF(BD880="OKOK",OFFSET(b!$F$3,C880,$G$52),NA())</f>
        <v>4</v>
      </c>
      <c r="AA880">
        <f t="shared" si="100"/>
        <v>827</v>
      </c>
      <c r="AB880" s="30" t="s">
        <v>775</v>
      </c>
      <c r="AC880" s="30" t="s">
        <v>4386</v>
      </c>
      <c r="AD880">
        <f ca="1">+IF(BD880="OKOK",OFFSET(b!$F$3,AA880,$AD$52),NA())</f>
        <v>211609</v>
      </c>
      <c r="AX880" t="s">
        <v>23</v>
      </c>
      <c r="AY880" t="s">
        <v>775</v>
      </c>
      <c r="AZ880" t="s">
        <v>4386</v>
      </c>
      <c r="BA880">
        <v>12606</v>
      </c>
      <c r="BB880" s="93" t="str">
        <f t="shared" si="96"/>
        <v>OK</v>
      </c>
      <c r="BC880" t="str">
        <f t="shared" si="97"/>
        <v>OK</v>
      </c>
      <c r="BD880" t="str">
        <f t="shared" si="98"/>
        <v>OKOK</v>
      </c>
      <c r="BH880">
        <f t="shared" si="101"/>
        <v>827</v>
      </c>
      <c r="BJ880" s="30" t="s">
        <v>775</v>
      </c>
      <c r="BK880" s="30" t="s">
        <v>4386</v>
      </c>
      <c r="BL880">
        <f ca="1">+OFFSET(b!$F$3,BH880,$BL$52)</f>
        <v>4</v>
      </c>
      <c r="BQ880">
        <f t="shared" si="102"/>
        <v>827</v>
      </c>
      <c r="BR880" s="30" t="s">
        <v>775</v>
      </c>
      <c r="BS880" s="30" t="s">
        <v>4386</v>
      </c>
      <c r="BT880">
        <f ca="1">+OFFSET(b!$F$3,BQ880,$BT$52)</f>
        <v>211609</v>
      </c>
    </row>
    <row r="881" spans="3:72">
      <c r="C881">
        <f t="shared" si="99"/>
        <v>828</v>
      </c>
      <c r="E881" s="30" t="s">
        <v>772</v>
      </c>
      <c r="F881" s="30" t="s">
        <v>4387</v>
      </c>
      <c r="G881">
        <f ca="1">+IF(BD881="OKOK",OFFSET(b!$F$3,C881,$G$52),NA())</f>
        <v>5</v>
      </c>
      <c r="AA881">
        <f t="shared" si="100"/>
        <v>828</v>
      </c>
      <c r="AB881" s="30" t="s">
        <v>772</v>
      </c>
      <c r="AC881" s="30" t="s">
        <v>4387</v>
      </c>
      <c r="AD881">
        <f ca="1">+IF(BD881="OKOK",OFFSET(b!$F$3,AA881,$AD$52),NA())</f>
        <v>277526</v>
      </c>
      <c r="AX881" t="s">
        <v>23</v>
      </c>
      <c r="AY881" t="s">
        <v>772</v>
      </c>
      <c r="AZ881" t="s">
        <v>4387</v>
      </c>
      <c r="BA881">
        <v>15456</v>
      </c>
      <c r="BB881" s="93" t="str">
        <f t="shared" si="96"/>
        <v>OK</v>
      </c>
      <c r="BC881" t="str">
        <f t="shared" si="97"/>
        <v>OK</v>
      </c>
      <c r="BD881" t="str">
        <f t="shared" si="98"/>
        <v>OKOK</v>
      </c>
      <c r="BH881">
        <f t="shared" si="101"/>
        <v>828</v>
      </c>
      <c r="BJ881" s="30" t="s">
        <v>772</v>
      </c>
      <c r="BK881" s="30" t="s">
        <v>4387</v>
      </c>
      <c r="BL881">
        <f ca="1">+OFFSET(b!$F$3,BH881,$BL$52)</f>
        <v>5</v>
      </c>
      <c r="BQ881">
        <f t="shared" si="102"/>
        <v>828</v>
      </c>
      <c r="BR881" s="30" t="s">
        <v>772</v>
      </c>
      <c r="BS881" s="30" t="s">
        <v>4387</v>
      </c>
      <c r="BT881">
        <f ca="1">+OFFSET(b!$F$3,BQ881,$BT$52)</f>
        <v>277526</v>
      </c>
    </row>
    <row r="882" spans="3:72">
      <c r="C882">
        <f t="shared" si="99"/>
        <v>829</v>
      </c>
      <c r="E882" s="30" t="s">
        <v>769</v>
      </c>
      <c r="F882" s="30" t="s">
        <v>4388</v>
      </c>
      <c r="G882">
        <f ca="1">+IF(BD882="OKOK",OFFSET(b!$F$3,C882,$G$52),NA())</f>
        <v>4</v>
      </c>
      <c r="AA882">
        <f t="shared" si="100"/>
        <v>829</v>
      </c>
      <c r="AB882" s="30" t="s">
        <v>769</v>
      </c>
      <c r="AC882" s="30" t="s">
        <v>4388</v>
      </c>
      <c r="AD882">
        <f ca="1">+IF(BD882="OKOK",OFFSET(b!$F$3,AA882,$AD$52),NA())</f>
        <v>341184</v>
      </c>
      <c r="AX882" t="s">
        <v>23</v>
      </c>
      <c r="AY882" t="s">
        <v>769</v>
      </c>
      <c r="AZ882" t="s">
        <v>4388</v>
      </c>
      <c r="BA882">
        <v>14398</v>
      </c>
      <c r="BB882" s="93" t="str">
        <f t="shared" si="96"/>
        <v>OK</v>
      </c>
      <c r="BC882" t="str">
        <f t="shared" si="97"/>
        <v>OK</v>
      </c>
      <c r="BD882" t="str">
        <f t="shared" si="98"/>
        <v>OKOK</v>
      </c>
      <c r="BH882">
        <f t="shared" si="101"/>
        <v>829</v>
      </c>
      <c r="BJ882" s="30" t="s">
        <v>769</v>
      </c>
      <c r="BK882" s="30" t="s">
        <v>4388</v>
      </c>
      <c r="BL882">
        <f ca="1">+OFFSET(b!$F$3,BH882,$BL$52)</f>
        <v>4</v>
      </c>
      <c r="BQ882">
        <f t="shared" si="102"/>
        <v>829</v>
      </c>
      <c r="BR882" s="30" t="s">
        <v>769</v>
      </c>
      <c r="BS882" s="30" t="s">
        <v>4388</v>
      </c>
      <c r="BT882">
        <f ca="1">+OFFSET(b!$F$3,BQ882,$BT$52)</f>
        <v>341184</v>
      </c>
    </row>
    <row r="883" spans="3:72">
      <c r="C883">
        <f t="shared" si="99"/>
        <v>830</v>
      </c>
      <c r="E883" s="30" t="s">
        <v>765</v>
      </c>
      <c r="F883" s="30" t="s">
        <v>4389</v>
      </c>
      <c r="G883">
        <f ca="1">+IF(BD883="OKOK",OFFSET(b!$F$3,C883,$G$52),NA())</f>
        <v>1</v>
      </c>
      <c r="AA883">
        <f t="shared" si="100"/>
        <v>830</v>
      </c>
      <c r="AB883" s="30" t="s">
        <v>765</v>
      </c>
      <c r="AC883" s="30" t="s">
        <v>4389</v>
      </c>
      <c r="AD883">
        <f ca="1">+IF(BD883="OKOK",OFFSET(b!$F$3,AA883,$AD$52),NA())</f>
        <v>154033</v>
      </c>
      <c r="AX883" t="s">
        <v>23</v>
      </c>
      <c r="AY883" t="s">
        <v>765</v>
      </c>
      <c r="AZ883" t="s">
        <v>4389</v>
      </c>
      <c r="BA883">
        <v>6268</v>
      </c>
      <c r="BB883" s="93" t="str">
        <f t="shared" si="96"/>
        <v>OK</v>
      </c>
      <c r="BC883" t="str">
        <f t="shared" si="97"/>
        <v>OK</v>
      </c>
      <c r="BD883" t="str">
        <f t="shared" si="98"/>
        <v>OKOK</v>
      </c>
      <c r="BH883">
        <f t="shared" si="101"/>
        <v>830</v>
      </c>
      <c r="BJ883" s="30" t="s">
        <v>765</v>
      </c>
      <c r="BK883" s="30" t="s">
        <v>4389</v>
      </c>
      <c r="BL883">
        <f ca="1">+OFFSET(b!$F$3,BH883,$BL$52)</f>
        <v>1</v>
      </c>
      <c r="BQ883">
        <f t="shared" si="102"/>
        <v>830</v>
      </c>
      <c r="BR883" s="30" t="s">
        <v>765</v>
      </c>
      <c r="BS883" s="30" t="s">
        <v>4389</v>
      </c>
      <c r="BT883">
        <f ca="1">+OFFSET(b!$F$3,BQ883,$BT$52)</f>
        <v>154033</v>
      </c>
    </row>
    <row r="884" spans="3:72">
      <c r="C884">
        <f t="shared" si="99"/>
        <v>831</v>
      </c>
      <c r="E884" s="30" t="s">
        <v>770</v>
      </c>
      <c r="F884" s="30" t="s">
        <v>4390</v>
      </c>
      <c r="G884">
        <f ca="1">+IF(BD884="OKOK",OFFSET(b!$F$3,C884,$G$52),NA())</f>
        <v>8</v>
      </c>
      <c r="AA884">
        <f t="shared" si="100"/>
        <v>831</v>
      </c>
      <c r="AB884" s="30" t="s">
        <v>770</v>
      </c>
      <c r="AC884" s="30" t="s">
        <v>4390</v>
      </c>
      <c r="AD884">
        <f ca="1">+IF(BD884="OKOK",OFFSET(b!$F$3,AA884,$AD$52),NA())</f>
        <v>338651</v>
      </c>
      <c r="AX884" t="s">
        <v>23</v>
      </c>
      <c r="AY884" t="s">
        <v>770</v>
      </c>
      <c r="AZ884" t="s">
        <v>4390</v>
      </c>
      <c r="BA884">
        <v>23134</v>
      </c>
      <c r="BB884" s="93" t="str">
        <f t="shared" si="96"/>
        <v>OK</v>
      </c>
      <c r="BC884" t="str">
        <f t="shared" si="97"/>
        <v>OK</v>
      </c>
      <c r="BD884" t="str">
        <f t="shared" si="98"/>
        <v>OKOK</v>
      </c>
      <c r="BH884">
        <f t="shared" si="101"/>
        <v>831</v>
      </c>
      <c r="BJ884" s="30" t="s">
        <v>770</v>
      </c>
      <c r="BK884" s="30" t="s">
        <v>4390</v>
      </c>
      <c r="BL884">
        <f ca="1">+OFFSET(b!$F$3,BH884,$BL$52)</f>
        <v>8</v>
      </c>
      <c r="BQ884">
        <f t="shared" si="102"/>
        <v>831</v>
      </c>
      <c r="BR884" s="30" t="s">
        <v>770</v>
      </c>
      <c r="BS884" s="30" t="s">
        <v>4390</v>
      </c>
      <c r="BT884">
        <f ca="1">+OFFSET(b!$F$3,BQ884,$BT$52)</f>
        <v>338651</v>
      </c>
    </row>
    <row r="885" spans="3:72">
      <c r="C885">
        <f t="shared" si="99"/>
        <v>832</v>
      </c>
      <c r="E885" s="30" t="s">
        <v>777</v>
      </c>
      <c r="F885" s="30" t="s">
        <v>4391</v>
      </c>
      <c r="G885">
        <f ca="1">+IF(BD885="OKOK",OFFSET(b!$F$3,C885,$G$52),NA())</f>
        <v>3</v>
      </c>
      <c r="AA885">
        <f t="shared" si="100"/>
        <v>832</v>
      </c>
      <c r="AB885" s="30" t="s">
        <v>777</v>
      </c>
      <c r="AC885" s="30" t="s">
        <v>4391</v>
      </c>
      <c r="AD885">
        <f ca="1">+IF(BD885="OKOK",OFFSET(b!$F$3,AA885,$AD$52),NA())</f>
        <v>164741</v>
      </c>
      <c r="AX885" t="s">
        <v>23</v>
      </c>
      <c r="AY885" t="s">
        <v>777</v>
      </c>
      <c r="AZ885" t="s">
        <v>4391</v>
      </c>
      <c r="BA885">
        <v>8312</v>
      </c>
      <c r="BB885" s="93" t="str">
        <f t="shared" si="96"/>
        <v>OK</v>
      </c>
      <c r="BC885" t="str">
        <f t="shared" si="97"/>
        <v>OK</v>
      </c>
      <c r="BD885" t="str">
        <f t="shared" si="98"/>
        <v>OKOK</v>
      </c>
      <c r="BH885">
        <f t="shared" si="101"/>
        <v>832</v>
      </c>
      <c r="BJ885" s="30" t="s">
        <v>777</v>
      </c>
      <c r="BK885" s="30" t="s">
        <v>4391</v>
      </c>
      <c r="BL885">
        <f ca="1">+OFFSET(b!$F$3,BH885,$BL$52)</f>
        <v>3</v>
      </c>
      <c r="BQ885">
        <f t="shared" si="102"/>
        <v>832</v>
      </c>
      <c r="BR885" s="30" t="s">
        <v>777</v>
      </c>
      <c r="BS885" s="30" t="s">
        <v>4391</v>
      </c>
      <c r="BT885">
        <f ca="1">+OFFSET(b!$F$3,BQ885,$BT$52)</f>
        <v>164741</v>
      </c>
    </row>
    <row r="886" spans="3:72">
      <c r="C886">
        <f t="shared" si="99"/>
        <v>833</v>
      </c>
      <c r="E886" s="30" t="s">
        <v>771</v>
      </c>
      <c r="F886" s="30" t="s">
        <v>4392</v>
      </c>
      <c r="G886">
        <f ca="1">+IF(BD886="OKOK",OFFSET(b!$F$3,C886,$G$52),NA())</f>
        <v>5</v>
      </c>
      <c r="AA886">
        <f t="shared" si="100"/>
        <v>833</v>
      </c>
      <c r="AB886" s="30" t="s">
        <v>771</v>
      </c>
      <c r="AC886" s="30" t="s">
        <v>4392</v>
      </c>
      <c r="AD886">
        <f ca="1">+IF(BD886="OKOK",OFFSET(b!$F$3,AA886,$AD$52),NA())</f>
        <v>195962</v>
      </c>
      <c r="AX886" t="s">
        <v>23</v>
      </c>
      <c r="AY886" t="s">
        <v>771</v>
      </c>
      <c r="AZ886" t="s">
        <v>4392</v>
      </c>
      <c r="BA886">
        <v>9225</v>
      </c>
      <c r="BB886" s="93" t="str">
        <f t="shared" si="96"/>
        <v>OK</v>
      </c>
      <c r="BC886" t="str">
        <f t="shared" si="97"/>
        <v>OK</v>
      </c>
      <c r="BD886" t="str">
        <f t="shared" si="98"/>
        <v>OKOK</v>
      </c>
      <c r="BH886">
        <f t="shared" si="101"/>
        <v>833</v>
      </c>
      <c r="BJ886" s="30" t="s">
        <v>771</v>
      </c>
      <c r="BK886" s="30" t="s">
        <v>4392</v>
      </c>
      <c r="BL886">
        <f ca="1">+OFFSET(b!$F$3,BH886,$BL$52)</f>
        <v>5</v>
      </c>
      <c r="BQ886">
        <f t="shared" si="102"/>
        <v>833</v>
      </c>
      <c r="BR886" s="30" t="s">
        <v>771</v>
      </c>
      <c r="BS886" s="30" t="s">
        <v>4392</v>
      </c>
      <c r="BT886">
        <f ca="1">+OFFSET(b!$F$3,BQ886,$BT$52)</f>
        <v>195962</v>
      </c>
    </row>
    <row r="887" spans="3:72">
      <c r="C887">
        <f t="shared" si="99"/>
        <v>834</v>
      </c>
      <c r="E887" s="30" t="s">
        <v>773</v>
      </c>
      <c r="F887" s="30" t="s">
        <v>4393</v>
      </c>
      <c r="G887">
        <f ca="1">+IF(BD887="OKOK",OFFSET(b!$F$3,C887,$G$52),NA())</f>
        <v>5</v>
      </c>
      <c r="AA887">
        <f t="shared" si="100"/>
        <v>834</v>
      </c>
      <c r="AB887" s="30" t="s">
        <v>773</v>
      </c>
      <c r="AC887" s="30" t="s">
        <v>4393</v>
      </c>
      <c r="AD887">
        <f ca="1">+IF(BD887="OKOK",OFFSET(b!$F$3,AA887,$AD$52),NA())</f>
        <v>121735</v>
      </c>
      <c r="AX887" t="s">
        <v>23</v>
      </c>
      <c r="AY887" t="s">
        <v>773</v>
      </c>
      <c r="AZ887" t="s">
        <v>4393</v>
      </c>
      <c r="BA887">
        <v>8212</v>
      </c>
      <c r="BB887" s="93" t="str">
        <f t="shared" si="96"/>
        <v>OK</v>
      </c>
      <c r="BC887" t="str">
        <f t="shared" si="97"/>
        <v>OK</v>
      </c>
      <c r="BD887" t="str">
        <f t="shared" si="98"/>
        <v>OKOK</v>
      </c>
      <c r="BH887">
        <f t="shared" si="101"/>
        <v>834</v>
      </c>
      <c r="BJ887" s="30" t="s">
        <v>773</v>
      </c>
      <c r="BK887" s="30" t="s">
        <v>4393</v>
      </c>
      <c r="BL887">
        <f ca="1">+OFFSET(b!$F$3,BH887,$BL$52)</f>
        <v>5</v>
      </c>
      <c r="BQ887">
        <f t="shared" si="102"/>
        <v>834</v>
      </c>
      <c r="BR887" s="30" t="s">
        <v>773</v>
      </c>
      <c r="BS887" s="30" t="s">
        <v>4393</v>
      </c>
      <c r="BT887">
        <f ca="1">+OFFSET(b!$F$3,BQ887,$BT$52)</f>
        <v>121735</v>
      </c>
    </row>
    <row r="888" spans="3:72">
      <c r="C888">
        <f t="shared" si="99"/>
        <v>835</v>
      </c>
      <c r="E888" s="30" t="s">
        <v>774</v>
      </c>
      <c r="F888" s="30" t="s">
        <v>4394</v>
      </c>
      <c r="G888">
        <f ca="1">+IF(BD888="OKOK",OFFSET(b!$F$3,C888,$G$52),NA())</f>
        <v>3</v>
      </c>
      <c r="AA888">
        <f t="shared" si="100"/>
        <v>835</v>
      </c>
      <c r="AB888" s="30" t="s">
        <v>774</v>
      </c>
      <c r="AC888" s="30" t="s">
        <v>4394</v>
      </c>
      <c r="AD888">
        <f ca="1">+IF(BD888="OKOK",OFFSET(b!$F$3,AA888,$AD$52),NA())</f>
        <v>133225</v>
      </c>
      <c r="AX888" t="s">
        <v>23</v>
      </c>
      <c r="AY888" t="s">
        <v>774</v>
      </c>
      <c r="AZ888" t="s">
        <v>4394</v>
      </c>
      <c r="BA888">
        <v>8527</v>
      </c>
      <c r="BB888" s="93" t="str">
        <f t="shared" ref="BB888:BB951" si="103">+IF($H$4="人未満",IF(AND(BA888&gt;=$E$4,BA888&lt;$G$4),"OK","NG"),IF(BA888&gt;=$E$4,"OK","NG"))</f>
        <v>OK</v>
      </c>
      <c r="BC888" t="str">
        <f t="shared" ref="BC888:BC951" si="104">+IF($J$4="あり",IF($C$3=AX888,"OK","NG"),"OK")</f>
        <v>OK</v>
      </c>
      <c r="BD888" t="str">
        <f t="shared" ref="BD888:BD951" si="105">+BB888&amp;BC888</f>
        <v>OKOK</v>
      </c>
      <c r="BH888">
        <f t="shared" si="101"/>
        <v>835</v>
      </c>
      <c r="BJ888" s="30" t="s">
        <v>774</v>
      </c>
      <c r="BK888" s="30" t="s">
        <v>4394</v>
      </c>
      <c r="BL888">
        <f ca="1">+OFFSET(b!$F$3,BH888,$BL$52)</f>
        <v>3</v>
      </c>
      <c r="BQ888">
        <f t="shared" si="102"/>
        <v>835</v>
      </c>
      <c r="BR888" s="30" t="s">
        <v>774</v>
      </c>
      <c r="BS888" s="30" t="s">
        <v>4394</v>
      </c>
      <c r="BT888">
        <f ca="1">+OFFSET(b!$F$3,BQ888,$BT$52)</f>
        <v>133225</v>
      </c>
    </row>
    <row r="889" spans="3:72">
      <c r="C889">
        <f t="shared" ref="C889:C952" si="106">+C888+1</f>
        <v>836</v>
      </c>
      <c r="E889" s="30" t="s">
        <v>3092</v>
      </c>
      <c r="F889" s="30" t="s">
        <v>4395</v>
      </c>
      <c r="G889">
        <f ca="1">+IF(BD889="OKOK",OFFSET(b!$F$3,C889,$G$52),NA())</f>
        <v>64</v>
      </c>
      <c r="AA889">
        <f t="shared" ref="AA889:AA952" si="107">+AA888+1</f>
        <v>836</v>
      </c>
      <c r="AB889" s="30" t="s">
        <v>3092</v>
      </c>
      <c r="AC889" s="30" t="s">
        <v>4395</v>
      </c>
      <c r="AD889">
        <f ca="1">+IF(BD889="OKOK",OFFSET(b!$F$3,AA889,$AD$52),NA())</f>
        <v>5924649</v>
      </c>
      <c r="AX889" t="s">
        <v>23</v>
      </c>
      <c r="AY889" t="s">
        <v>3092</v>
      </c>
      <c r="AZ889" t="s">
        <v>4395</v>
      </c>
      <c r="BA889">
        <v>0</v>
      </c>
      <c r="BB889" s="93" t="str">
        <f t="shared" si="103"/>
        <v>OK</v>
      </c>
      <c r="BC889" t="str">
        <f t="shared" si="104"/>
        <v>OK</v>
      </c>
      <c r="BD889" t="str">
        <f t="shared" si="105"/>
        <v>OKOK</v>
      </c>
      <c r="BH889">
        <f t="shared" ref="BH889:BH952" si="108">+BH888+1</f>
        <v>836</v>
      </c>
      <c r="BJ889" s="30" t="s">
        <v>3092</v>
      </c>
      <c r="BK889" s="30" t="s">
        <v>4395</v>
      </c>
      <c r="BL889">
        <f ca="1">+OFFSET(b!$F$3,BH889,$BL$52)</f>
        <v>64</v>
      </c>
      <c r="BQ889">
        <f t="shared" ref="BQ889:BQ952" si="109">+BQ888+1</f>
        <v>836</v>
      </c>
      <c r="BR889" s="30" t="s">
        <v>3092</v>
      </c>
      <c r="BS889" s="30" t="s">
        <v>4395</v>
      </c>
      <c r="BT889">
        <f ca="1">+OFFSET(b!$F$3,BQ889,$BT$52)</f>
        <v>5924649</v>
      </c>
    </row>
    <row r="890" spans="3:72">
      <c r="C890">
        <f t="shared" si="106"/>
        <v>837</v>
      </c>
      <c r="E890" s="30" t="s">
        <v>3093</v>
      </c>
      <c r="F890" s="30" t="s">
        <v>4396</v>
      </c>
      <c r="G890">
        <f ca="1">+IF(BD890="OKOK",OFFSET(b!$F$3,C890,$G$52),NA())</f>
        <v>20</v>
      </c>
      <c r="AA890">
        <f t="shared" si="107"/>
        <v>837</v>
      </c>
      <c r="AB890" s="30" t="s">
        <v>3093</v>
      </c>
      <c r="AC890" s="30" t="s">
        <v>4396</v>
      </c>
      <c r="AD890">
        <f ca="1">+IF(BD890="OKOK",OFFSET(b!$F$3,AA890,$AD$52),NA())</f>
        <v>2142818</v>
      </c>
      <c r="AX890" t="s">
        <v>23</v>
      </c>
      <c r="AY890" t="s">
        <v>3093</v>
      </c>
      <c r="AZ890" t="s">
        <v>4396</v>
      </c>
      <c r="BA890">
        <v>0</v>
      </c>
      <c r="BB890" s="93" t="str">
        <f t="shared" si="103"/>
        <v>OK</v>
      </c>
      <c r="BC890" t="str">
        <f t="shared" si="104"/>
        <v>OK</v>
      </c>
      <c r="BD890" t="str">
        <f t="shared" si="105"/>
        <v>OKOK</v>
      </c>
      <c r="BH890">
        <f t="shared" si="108"/>
        <v>837</v>
      </c>
      <c r="BJ890" s="30" t="s">
        <v>3093</v>
      </c>
      <c r="BK890" s="30" t="s">
        <v>4396</v>
      </c>
      <c r="BL890">
        <f ca="1">+OFFSET(b!$F$3,BH890,$BL$52)</f>
        <v>20</v>
      </c>
      <c r="BQ890">
        <f t="shared" si="109"/>
        <v>837</v>
      </c>
      <c r="BR890" s="30" t="s">
        <v>3093</v>
      </c>
      <c r="BS890" s="30" t="s">
        <v>4396</v>
      </c>
      <c r="BT890">
        <f ca="1">+OFFSET(b!$F$3,BQ890,$BT$52)</f>
        <v>2142818</v>
      </c>
    </row>
    <row r="891" spans="3:72">
      <c r="C891">
        <f t="shared" si="106"/>
        <v>838</v>
      </c>
      <c r="E891" s="30" t="s">
        <v>779</v>
      </c>
      <c r="F891" s="30" t="s">
        <v>4397</v>
      </c>
      <c r="G891" t="e">
        <f ca="1">+IF(BD891="OKOK",OFFSET(b!$F$3,C891,$G$52),NA())</f>
        <v>#N/A</v>
      </c>
      <c r="AA891">
        <f t="shared" si="107"/>
        <v>838</v>
      </c>
      <c r="AB891" s="30" t="s">
        <v>779</v>
      </c>
      <c r="AC891" s="30" t="s">
        <v>4397</v>
      </c>
      <c r="AD891" t="e">
        <f ca="1">+IF(BD891="OKOK",OFFSET(b!$F$3,AA891,$AD$52),NA())</f>
        <v>#N/A</v>
      </c>
      <c r="AX891" t="s">
        <v>24</v>
      </c>
      <c r="AY891" t="s">
        <v>779</v>
      </c>
      <c r="AZ891" t="s">
        <v>4397</v>
      </c>
      <c r="BA891">
        <v>341190</v>
      </c>
      <c r="BB891" s="93" t="str">
        <f t="shared" si="103"/>
        <v>NG</v>
      </c>
      <c r="BC891" t="str">
        <f t="shared" si="104"/>
        <v>OK</v>
      </c>
      <c r="BD891" t="str">
        <f t="shared" si="105"/>
        <v>NGOK</v>
      </c>
      <c r="BH891">
        <f t="shared" si="108"/>
        <v>838</v>
      </c>
      <c r="BJ891" s="30" t="s">
        <v>779</v>
      </c>
      <c r="BK891" s="30" t="s">
        <v>4397</v>
      </c>
      <c r="BL891">
        <f ca="1">+OFFSET(b!$F$3,BH891,$BL$52)</f>
        <v>114</v>
      </c>
      <c r="BQ891">
        <f t="shared" si="109"/>
        <v>838</v>
      </c>
      <c r="BR891" s="30" t="s">
        <v>779</v>
      </c>
      <c r="BS891" s="30" t="s">
        <v>4397</v>
      </c>
      <c r="BT891">
        <f ca="1">+OFFSET(b!$F$3,BQ891,$BT$52)</f>
        <v>6259471</v>
      </c>
    </row>
    <row r="892" spans="3:72">
      <c r="C892">
        <f t="shared" si="106"/>
        <v>839</v>
      </c>
      <c r="E892" s="30" t="s">
        <v>785</v>
      </c>
      <c r="F892" s="30" t="s">
        <v>4398</v>
      </c>
      <c r="G892">
        <f ca="1">+IF(BD892="OKOK",OFFSET(b!$F$3,C892,$G$52),NA())</f>
        <v>24</v>
      </c>
      <c r="AA892">
        <f t="shared" si="107"/>
        <v>839</v>
      </c>
      <c r="AB892" s="30" t="s">
        <v>785</v>
      </c>
      <c r="AC892" s="30" t="s">
        <v>4398</v>
      </c>
      <c r="AD892">
        <f ca="1">+IF(BD892="OKOK",OFFSET(b!$F$3,AA892,$AD$52),NA())</f>
        <v>2369100</v>
      </c>
      <c r="AX892" t="s">
        <v>24</v>
      </c>
      <c r="AY892" t="s">
        <v>785</v>
      </c>
      <c r="AZ892" t="s">
        <v>4398</v>
      </c>
      <c r="BA892">
        <v>91658</v>
      </c>
      <c r="BB892" s="93" t="str">
        <f t="shared" si="103"/>
        <v>OK</v>
      </c>
      <c r="BC892" t="str">
        <f t="shared" si="104"/>
        <v>OK</v>
      </c>
      <c r="BD892" t="str">
        <f t="shared" si="105"/>
        <v>OKOK</v>
      </c>
      <c r="BH892">
        <f t="shared" si="108"/>
        <v>839</v>
      </c>
      <c r="BJ892" s="30" t="s">
        <v>785</v>
      </c>
      <c r="BK892" s="30" t="s">
        <v>4398</v>
      </c>
      <c r="BL892">
        <f ca="1">+OFFSET(b!$F$3,BH892,$BL$52)</f>
        <v>24</v>
      </c>
      <c r="BQ892">
        <f t="shared" si="109"/>
        <v>839</v>
      </c>
      <c r="BR892" s="30" t="s">
        <v>785</v>
      </c>
      <c r="BS892" s="30" t="s">
        <v>4398</v>
      </c>
      <c r="BT892">
        <f ca="1">+OFFSET(b!$F$3,BQ892,$BT$52)</f>
        <v>2369100</v>
      </c>
    </row>
    <row r="893" spans="3:72">
      <c r="C893">
        <f t="shared" si="106"/>
        <v>840</v>
      </c>
      <c r="E893" s="30" t="s">
        <v>791</v>
      </c>
      <c r="F893" s="30" t="s">
        <v>4399</v>
      </c>
      <c r="G893">
        <f ca="1">+IF(BD893="OKOK",OFFSET(b!$F$3,C893,$G$52),NA())</f>
        <v>5</v>
      </c>
      <c r="AA893">
        <f t="shared" si="107"/>
        <v>840</v>
      </c>
      <c r="AB893" s="30" t="s">
        <v>791</v>
      </c>
      <c r="AC893" s="30" t="s">
        <v>4399</v>
      </c>
      <c r="AD893">
        <f ca="1">+IF(BD893="OKOK",OFFSET(b!$F$3,AA893,$AD$52),NA())</f>
        <v>525966</v>
      </c>
      <c r="AX893" t="s">
        <v>24</v>
      </c>
      <c r="AY893" t="s">
        <v>791</v>
      </c>
      <c r="AZ893" t="s">
        <v>4399</v>
      </c>
      <c r="BA893">
        <v>20315</v>
      </c>
      <c r="BB893" s="93" t="str">
        <f t="shared" si="103"/>
        <v>OK</v>
      </c>
      <c r="BC893" t="str">
        <f t="shared" si="104"/>
        <v>OK</v>
      </c>
      <c r="BD893" t="str">
        <f t="shared" si="105"/>
        <v>OKOK</v>
      </c>
      <c r="BH893">
        <f t="shared" si="108"/>
        <v>840</v>
      </c>
      <c r="BJ893" s="30" t="s">
        <v>791</v>
      </c>
      <c r="BK893" s="30" t="s">
        <v>4399</v>
      </c>
      <c r="BL893">
        <f ca="1">+OFFSET(b!$F$3,BH893,$BL$52)</f>
        <v>5</v>
      </c>
      <c r="BQ893">
        <f t="shared" si="109"/>
        <v>840</v>
      </c>
      <c r="BR893" s="30" t="s">
        <v>791</v>
      </c>
      <c r="BS893" s="30" t="s">
        <v>4399</v>
      </c>
      <c r="BT893">
        <f ca="1">+OFFSET(b!$F$3,BQ893,$BT$52)</f>
        <v>525966</v>
      </c>
    </row>
    <row r="894" spans="3:72">
      <c r="C894">
        <f t="shared" si="106"/>
        <v>841</v>
      </c>
      <c r="E894" s="30" t="s">
        <v>780</v>
      </c>
      <c r="F894" s="30" t="s">
        <v>4400</v>
      </c>
      <c r="G894">
        <f ca="1">+IF(BD894="OKOK",OFFSET(b!$F$3,C894,$G$52),NA())</f>
        <v>32</v>
      </c>
      <c r="AA894">
        <f t="shared" si="107"/>
        <v>841</v>
      </c>
      <c r="AB894" s="30" t="s">
        <v>780</v>
      </c>
      <c r="AC894" s="30" t="s">
        <v>4400</v>
      </c>
      <c r="AD894">
        <f ca="1">+IF(BD894="OKOK",OFFSET(b!$F$3,AA894,$AD$52),NA())</f>
        <v>1759610</v>
      </c>
      <c r="AX894" t="s">
        <v>24</v>
      </c>
      <c r="AY894" t="s">
        <v>780</v>
      </c>
      <c r="AZ894" t="s">
        <v>4400</v>
      </c>
      <c r="BA894">
        <v>112777</v>
      </c>
      <c r="BB894" s="93" t="str">
        <f t="shared" si="103"/>
        <v>OK</v>
      </c>
      <c r="BC894" t="str">
        <f t="shared" si="104"/>
        <v>OK</v>
      </c>
      <c r="BD894" t="str">
        <f t="shared" si="105"/>
        <v>OKOK</v>
      </c>
      <c r="BH894">
        <f t="shared" si="108"/>
        <v>841</v>
      </c>
      <c r="BJ894" s="30" t="s">
        <v>780</v>
      </c>
      <c r="BK894" s="30" t="s">
        <v>4400</v>
      </c>
      <c r="BL894">
        <f ca="1">+OFFSET(b!$F$3,BH894,$BL$52)</f>
        <v>32</v>
      </c>
      <c r="BQ894">
        <f t="shared" si="109"/>
        <v>841</v>
      </c>
      <c r="BR894" s="30" t="s">
        <v>780</v>
      </c>
      <c r="BS894" s="30" t="s">
        <v>4400</v>
      </c>
      <c r="BT894">
        <f ca="1">+OFFSET(b!$F$3,BQ894,$BT$52)</f>
        <v>1759610</v>
      </c>
    </row>
    <row r="895" spans="3:72">
      <c r="C895">
        <f t="shared" si="106"/>
        <v>842</v>
      </c>
      <c r="E895" s="30" t="s">
        <v>788</v>
      </c>
      <c r="F895" s="30" t="s">
        <v>4401</v>
      </c>
      <c r="G895">
        <f ca="1">+IF(BD895="OKOK",OFFSET(b!$F$3,C895,$G$52),NA())</f>
        <v>15</v>
      </c>
      <c r="AA895">
        <f t="shared" si="107"/>
        <v>842</v>
      </c>
      <c r="AB895" s="30" t="s">
        <v>788</v>
      </c>
      <c r="AC895" s="30" t="s">
        <v>4401</v>
      </c>
      <c r="AD895">
        <f ca="1">+IF(BD895="OKOK",OFFSET(b!$F$3,AA895,$AD$52),NA())</f>
        <v>431477</v>
      </c>
      <c r="AX895" t="s">
        <v>24</v>
      </c>
      <c r="AY895" t="s">
        <v>788</v>
      </c>
      <c r="AZ895" t="s">
        <v>4401</v>
      </c>
      <c r="BA895">
        <v>28359</v>
      </c>
      <c r="BB895" s="93" t="str">
        <f t="shared" si="103"/>
        <v>OK</v>
      </c>
      <c r="BC895" t="str">
        <f t="shared" si="104"/>
        <v>OK</v>
      </c>
      <c r="BD895" t="str">
        <f t="shared" si="105"/>
        <v>OKOK</v>
      </c>
      <c r="BH895">
        <f t="shared" si="108"/>
        <v>842</v>
      </c>
      <c r="BJ895" s="30" t="s">
        <v>788</v>
      </c>
      <c r="BK895" s="30" t="s">
        <v>4401</v>
      </c>
      <c r="BL895">
        <f ca="1">+OFFSET(b!$F$3,BH895,$BL$52)</f>
        <v>15</v>
      </c>
      <c r="BQ895">
        <f t="shared" si="109"/>
        <v>842</v>
      </c>
      <c r="BR895" s="30" t="s">
        <v>788</v>
      </c>
      <c r="BS895" s="30" t="s">
        <v>4401</v>
      </c>
      <c r="BT895">
        <f ca="1">+OFFSET(b!$F$3,BQ895,$BT$52)</f>
        <v>431477</v>
      </c>
    </row>
    <row r="896" spans="3:72">
      <c r="C896">
        <f t="shared" si="106"/>
        <v>843</v>
      </c>
      <c r="E896" s="30" t="s">
        <v>782</v>
      </c>
      <c r="F896" s="30" t="s">
        <v>4402</v>
      </c>
      <c r="G896">
        <f ca="1">+IF(BD896="OKOK",OFFSET(b!$F$3,C896,$G$52),NA())</f>
        <v>47</v>
      </c>
      <c r="AA896">
        <f t="shared" si="107"/>
        <v>843</v>
      </c>
      <c r="AB896" s="30" t="s">
        <v>782</v>
      </c>
      <c r="AC896" s="30" t="s">
        <v>4402</v>
      </c>
      <c r="AD896">
        <f ca="1">+IF(BD896="OKOK",OFFSET(b!$F$3,AA896,$AD$52),NA())</f>
        <v>2088320</v>
      </c>
      <c r="AX896" t="s">
        <v>24</v>
      </c>
      <c r="AY896" t="s">
        <v>782</v>
      </c>
      <c r="AZ896" t="s">
        <v>4402</v>
      </c>
      <c r="BA896">
        <v>133987</v>
      </c>
      <c r="BB896" s="93" t="str">
        <f t="shared" si="103"/>
        <v>OK</v>
      </c>
      <c r="BC896" t="str">
        <f t="shared" si="104"/>
        <v>OK</v>
      </c>
      <c r="BD896" t="str">
        <f t="shared" si="105"/>
        <v>OKOK</v>
      </c>
      <c r="BH896">
        <f t="shared" si="108"/>
        <v>843</v>
      </c>
      <c r="BJ896" s="30" t="s">
        <v>782</v>
      </c>
      <c r="BK896" s="30" t="s">
        <v>4402</v>
      </c>
      <c r="BL896">
        <f ca="1">+OFFSET(b!$F$3,BH896,$BL$52)</f>
        <v>47</v>
      </c>
      <c r="BQ896">
        <f t="shared" si="109"/>
        <v>843</v>
      </c>
      <c r="BR896" s="30" t="s">
        <v>782</v>
      </c>
      <c r="BS896" s="30" t="s">
        <v>4402</v>
      </c>
      <c r="BT896">
        <f ca="1">+OFFSET(b!$F$3,BQ896,$BT$52)</f>
        <v>2088320</v>
      </c>
    </row>
    <row r="897" spans="3:72">
      <c r="C897">
        <f t="shared" si="106"/>
        <v>844</v>
      </c>
      <c r="E897" s="30" t="s">
        <v>790</v>
      </c>
      <c r="F897" s="30" t="s">
        <v>4403</v>
      </c>
      <c r="G897">
        <f ca="1">+IF(BD897="OKOK",OFFSET(b!$F$3,C897,$G$52),NA())</f>
        <v>12</v>
      </c>
      <c r="AA897">
        <f t="shared" si="107"/>
        <v>844</v>
      </c>
      <c r="AB897" s="30" t="s">
        <v>790</v>
      </c>
      <c r="AC897" s="30" t="s">
        <v>4403</v>
      </c>
      <c r="AD897">
        <f ca="1">+IF(BD897="OKOK",OFFSET(b!$F$3,AA897,$AD$52),NA())</f>
        <v>541616</v>
      </c>
      <c r="AX897" t="s">
        <v>24</v>
      </c>
      <c r="AY897" t="s">
        <v>790</v>
      </c>
      <c r="AZ897" t="s">
        <v>4403</v>
      </c>
      <c r="BA897">
        <v>27848</v>
      </c>
      <c r="BB897" s="93" t="str">
        <f t="shared" si="103"/>
        <v>OK</v>
      </c>
      <c r="BC897" t="str">
        <f t="shared" si="104"/>
        <v>OK</v>
      </c>
      <c r="BD897" t="str">
        <f t="shared" si="105"/>
        <v>OKOK</v>
      </c>
      <c r="BH897">
        <f t="shared" si="108"/>
        <v>844</v>
      </c>
      <c r="BJ897" s="30" t="s">
        <v>790</v>
      </c>
      <c r="BK897" s="30" t="s">
        <v>4403</v>
      </c>
      <c r="BL897">
        <f ca="1">+OFFSET(b!$F$3,BH897,$BL$52)</f>
        <v>12</v>
      </c>
      <c r="BQ897">
        <f t="shared" si="109"/>
        <v>844</v>
      </c>
      <c r="BR897" s="30" t="s">
        <v>790</v>
      </c>
      <c r="BS897" s="30" t="s">
        <v>4403</v>
      </c>
      <c r="BT897">
        <f ca="1">+OFFSET(b!$F$3,BQ897,$BT$52)</f>
        <v>541616</v>
      </c>
    </row>
    <row r="898" spans="3:72">
      <c r="C898">
        <f t="shared" si="106"/>
        <v>845</v>
      </c>
      <c r="E898" s="30" t="s">
        <v>784</v>
      </c>
      <c r="F898" s="30" t="s">
        <v>4404</v>
      </c>
      <c r="G898">
        <f ca="1">+IF(BD898="OKOK",OFFSET(b!$F$3,C898,$G$52),NA())</f>
        <v>12</v>
      </c>
      <c r="AA898">
        <f t="shared" si="107"/>
        <v>845</v>
      </c>
      <c r="AB898" s="30" t="s">
        <v>784</v>
      </c>
      <c r="AC898" s="30" t="s">
        <v>4404</v>
      </c>
      <c r="AD898">
        <f ca="1">+IF(BD898="OKOK",OFFSET(b!$F$3,AA898,$AD$52),NA())</f>
        <v>1081296</v>
      </c>
      <c r="AX898" t="s">
        <v>24</v>
      </c>
      <c r="AY898" t="s">
        <v>784</v>
      </c>
      <c r="AZ898" t="s">
        <v>4404</v>
      </c>
      <c r="BA898">
        <v>69490</v>
      </c>
      <c r="BB898" s="93" t="str">
        <f t="shared" si="103"/>
        <v>OK</v>
      </c>
      <c r="BC898" t="str">
        <f t="shared" si="104"/>
        <v>OK</v>
      </c>
      <c r="BD898" t="str">
        <f t="shared" si="105"/>
        <v>OKOK</v>
      </c>
      <c r="BH898">
        <f t="shared" si="108"/>
        <v>845</v>
      </c>
      <c r="BJ898" s="30" t="s">
        <v>784</v>
      </c>
      <c r="BK898" s="30" t="s">
        <v>4404</v>
      </c>
      <c r="BL898">
        <f ca="1">+OFFSET(b!$F$3,BH898,$BL$52)</f>
        <v>12</v>
      </c>
      <c r="BQ898">
        <f t="shared" si="109"/>
        <v>845</v>
      </c>
      <c r="BR898" s="30" t="s">
        <v>784</v>
      </c>
      <c r="BS898" s="30" t="s">
        <v>4404</v>
      </c>
      <c r="BT898">
        <f ca="1">+OFFSET(b!$F$3,BQ898,$BT$52)</f>
        <v>1081296</v>
      </c>
    </row>
    <row r="899" spans="3:72">
      <c r="C899">
        <f t="shared" si="106"/>
        <v>846</v>
      </c>
      <c r="E899" s="30" t="s">
        <v>3094</v>
      </c>
      <c r="F899" s="30" t="s">
        <v>4405</v>
      </c>
      <c r="G899">
        <f ca="1">+IF(BD899="OKOK",OFFSET(b!$F$3,C899,$G$52),NA())</f>
        <v>26</v>
      </c>
      <c r="AA899">
        <f t="shared" si="107"/>
        <v>846</v>
      </c>
      <c r="AB899" s="30" t="s">
        <v>3094</v>
      </c>
      <c r="AC899" s="30" t="s">
        <v>4405</v>
      </c>
      <c r="AD899">
        <f ca="1">+IF(BD899="OKOK",OFFSET(b!$F$3,AA899,$AD$52),NA())</f>
        <v>1284776</v>
      </c>
      <c r="AX899" t="s">
        <v>24</v>
      </c>
      <c r="AY899" t="s">
        <v>3094</v>
      </c>
      <c r="AZ899" t="s">
        <v>4405</v>
      </c>
      <c r="BA899">
        <v>75920</v>
      </c>
      <c r="BB899" s="93" t="str">
        <f t="shared" si="103"/>
        <v>OK</v>
      </c>
      <c r="BC899" t="str">
        <f t="shared" si="104"/>
        <v>OK</v>
      </c>
      <c r="BD899" t="str">
        <f t="shared" si="105"/>
        <v>OKOK</v>
      </c>
      <c r="BH899">
        <f t="shared" si="108"/>
        <v>846</v>
      </c>
      <c r="BJ899" s="30" t="s">
        <v>3094</v>
      </c>
      <c r="BK899" s="30" t="s">
        <v>4405</v>
      </c>
      <c r="BL899">
        <f ca="1">+OFFSET(b!$F$3,BH899,$BL$52)</f>
        <v>26</v>
      </c>
      <c r="BQ899">
        <f t="shared" si="109"/>
        <v>846</v>
      </c>
      <c r="BR899" s="30" t="s">
        <v>3094</v>
      </c>
      <c r="BS899" s="30" t="s">
        <v>4405</v>
      </c>
      <c r="BT899">
        <f ca="1">+OFFSET(b!$F$3,BQ899,$BT$52)</f>
        <v>1284776</v>
      </c>
    </row>
    <row r="900" spans="3:72">
      <c r="C900">
        <f t="shared" si="106"/>
        <v>847</v>
      </c>
      <c r="E900" s="30" t="s">
        <v>787</v>
      </c>
      <c r="F900" s="30" t="s">
        <v>4406</v>
      </c>
      <c r="G900">
        <f ca="1">+IF(BD900="OKOK",OFFSET(b!$F$3,C900,$G$52),NA())</f>
        <v>7</v>
      </c>
      <c r="AA900">
        <f t="shared" si="107"/>
        <v>847</v>
      </c>
      <c r="AB900" s="30" t="s">
        <v>787</v>
      </c>
      <c r="AC900" s="30" t="s">
        <v>4406</v>
      </c>
      <c r="AD900">
        <f ca="1">+IF(BD900="OKOK",OFFSET(b!$F$3,AA900,$AD$52),NA())</f>
        <v>1242974</v>
      </c>
      <c r="AX900" t="s">
        <v>24</v>
      </c>
      <c r="AY900" t="s">
        <v>787</v>
      </c>
      <c r="AZ900" t="s">
        <v>4406</v>
      </c>
      <c r="BA900">
        <v>54998</v>
      </c>
      <c r="BB900" s="93" t="str">
        <f t="shared" si="103"/>
        <v>OK</v>
      </c>
      <c r="BC900" t="str">
        <f t="shared" si="104"/>
        <v>OK</v>
      </c>
      <c r="BD900" t="str">
        <f t="shared" si="105"/>
        <v>OKOK</v>
      </c>
      <c r="BH900">
        <f t="shared" si="108"/>
        <v>847</v>
      </c>
      <c r="BJ900" s="30" t="s">
        <v>787</v>
      </c>
      <c r="BK900" s="30" t="s">
        <v>4406</v>
      </c>
      <c r="BL900">
        <f ca="1">+OFFSET(b!$F$3,BH900,$BL$52)</f>
        <v>7</v>
      </c>
      <c r="BQ900">
        <f t="shared" si="109"/>
        <v>847</v>
      </c>
      <c r="BR900" s="30" t="s">
        <v>787</v>
      </c>
      <c r="BS900" s="30" t="s">
        <v>4406</v>
      </c>
      <c r="BT900">
        <f ca="1">+OFFSET(b!$F$3,BQ900,$BT$52)</f>
        <v>1242974</v>
      </c>
    </row>
    <row r="901" spans="3:72">
      <c r="C901">
        <f t="shared" si="106"/>
        <v>848</v>
      </c>
      <c r="E901" s="30" t="s">
        <v>786</v>
      </c>
      <c r="F901" s="30" t="s">
        <v>4407</v>
      </c>
      <c r="G901">
        <f ca="1">+IF(BD901="OKOK",OFFSET(b!$F$3,C901,$G$52),NA())</f>
        <v>6</v>
      </c>
      <c r="AA901">
        <f t="shared" si="107"/>
        <v>848</v>
      </c>
      <c r="AB901" s="30" t="s">
        <v>786</v>
      </c>
      <c r="AC901" s="30" t="s">
        <v>4407</v>
      </c>
      <c r="AD901">
        <f ca="1">+IF(BD901="OKOK",OFFSET(b!$F$3,AA901,$AD$52),NA())</f>
        <v>837965</v>
      </c>
      <c r="AX901" t="s">
        <v>24</v>
      </c>
      <c r="AY901" t="s">
        <v>786</v>
      </c>
      <c r="AZ901" t="s">
        <v>4407</v>
      </c>
      <c r="BA901">
        <v>51041</v>
      </c>
      <c r="BB901" s="93" t="str">
        <f t="shared" si="103"/>
        <v>OK</v>
      </c>
      <c r="BC901" t="str">
        <f t="shared" si="104"/>
        <v>OK</v>
      </c>
      <c r="BD901" t="str">
        <f t="shared" si="105"/>
        <v>OKOK</v>
      </c>
      <c r="BH901">
        <f t="shared" si="108"/>
        <v>848</v>
      </c>
      <c r="BJ901" s="30" t="s">
        <v>786</v>
      </c>
      <c r="BK901" s="30" t="s">
        <v>4407</v>
      </c>
      <c r="BL901">
        <f ca="1">+OFFSET(b!$F$3,BH901,$BL$52)</f>
        <v>6</v>
      </c>
      <c r="BQ901">
        <f t="shared" si="109"/>
        <v>848</v>
      </c>
      <c r="BR901" s="30" t="s">
        <v>786</v>
      </c>
      <c r="BS901" s="30" t="s">
        <v>4407</v>
      </c>
      <c r="BT901">
        <f ca="1">+OFFSET(b!$F$3,BQ901,$BT$52)</f>
        <v>837965</v>
      </c>
    </row>
    <row r="902" spans="3:72">
      <c r="C902">
        <f t="shared" si="106"/>
        <v>849</v>
      </c>
      <c r="E902" s="30" t="s">
        <v>783</v>
      </c>
      <c r="F902" s="30" t="s">
        <v>4408</v>
      </c>
      <c r="G902">
        <f ca="1">+IF(BD902="OKOK",OFFSET(b!$F$3,C902,$G$52),NA())</f>
        <v>13</v>
      </c>
      <c r="AA902">
        <f t="shared" si="107"/>
        <v>849</v>
      </c>
      <c r="AB902" s="30" t="s">
        <v>783</v>
      </c>
      <c r="AC902" s="30" t="s">
        <v>4408</v>
      </c>
      <c r="AD902">
        <f ca="1">+IF(BD902="OKOK",OFFSET(b!$F$3,AA902,$AD$52),NA())</f>
        <v>1200689</v>
      </c>
      <c r="AX902" t="s">
        <v>24</v>
      </c>
      <c r="AY902" t="s">
        <v>783</v>
      </c>
      <c r="AZ902" t="s">
        <v>4408</v>
      </c>
      <c r="BA902">
        <v>83229</v>
      </c>
      <c r="BB902" s="93" t="str">
        <f t="shared" si="103"/>
        <v>OK</v>
      </c>
      <c r="BC902" t="str">
        <f t="shared" si="104"/>
        <v>OK</v>
      </c>
      <c r="BD902" t="str">
        <f t="shared" si="105"/>
        <v>OKOK</v>
      </c>
      <c r="BH902">
        <f t="shared" si="108"/>
        <v>849</v>
      </c>
      <c r="BJ902" s="30" t="s">
        <v>783</v>
      </c>
      <c r="BK902" s="30" t="s">
        <v>4408</v>
      </c>
      <c r="BL902">
        <f ca="1">+OFFSET(b!$F$3,BH902,$BL$52)</f>
        <v>13</v>
      </c>
      <c r="BQ902">
        <f t="shared" si="109"/>
        <v>849</v>
      </c>
      <c r="BR902" s="30" t="s">
        <v>783</v>
      </c>
      <c r="BS902" s="30" t="s">
        <v>4408</v>
      </c>
      <c r="BT902">
        <f ca="1">+OFFSET(b!$F$3,BQ902,$BT$52)</f>
        <v>1200689</v>
      </c>
    </row>
    <row r="903" spans="3:72">
      <c r="C903">
        <f t="shared" si="106"/>
        <v>850</v>
      </c>
      <c r="E903" s="30" t="s">
        <v>794</v>
      </c>
      <c r="F903" s="30" t="s">
        <v>4409</v>
      </c>
      <c r="G903">
        <f ca="1">+IF(BD903="OKOK",OFFSET(b!$F$3,C903,$G$52),NA())</f>
        <v>2</v>
      </c>
      <c r="AA903">
        <f t="shared" si="107"/>
        <v>850</v>
      </c>
      <c r="AB903" s="30" t="s">
        <v>794</v>
      </c>
      <c r="AC903" s="30" t="s">
        <v>4409</v>
      </c>
      <c r="AD903">
        <f ca="1">+IF(BD903="OKOK",OFFSET(b!$F$3,AA903,$AD$52),NA())</f>
        <v>136689</v>
      </c>
      <c r="AX903" t="s">
        <v>24</v>
      </c>
      <c r="AY903" t="s">
        <v>794</v>
      </c>
      <c r="AZ903" t="s">
        <v>4409</v>
      </c>
      <c r="BA903">
        <v>6995</v>
      </c>
      <c r="BB903" s="93" t="str">
        <f t="shared" si="103"/>
        <v>OK</v>
      </c>
      <c r="BC903" t="str">
        <f t="shared" si="104"/>
        <v>OK</v>
      </c>
      <c r="BD903" t="str">
        <f t="shared" si="105"/>
        <v>OKOK</v>
      </c>
      <c r="BH903">
        <f t="shared" si="108"/>
        <v>850</v>
      </c>
      <c r="BJ903" s="30" t="s">
        <v>794</v>
      </c>
      <c r="BK903" s="30" t="s">
        <v>4409</v>
      </c>
      <c r="BL903">
        <f ca="1">+OFFSET(b!$F$3,BH903,$BL$52)</f>
        <v>2</v>
      </c>
      <c r="BQ903">
        <f t="shared" si="109"/>
        <v>850</v>
      </c>
      <c r="BR903" s="30" t="s">
        <v>794</v>
      </c>
      <c r="BS903" s="30" t="s">
        <v>4409</v>
      </c>
      <c r="BT903">
        <f ca="1">+OFFSET(b!$F$3,BQ903,$BT$52)</f>
        <v>136689</v>
      </c>
    </row>
    <row r="904" spans="3:72">
      <c r="C904">
        <f t="shared" si="106"/>
        <v>851</v>
      </c>
      <c r="E904" s="30" t="s">
        <v>3095</v>
      </c>
      <c r="F904" s="30" t="s">
        <v>4410</v>
      </c>
      <c r="G904">
        <f ca="1">+IF(BD904="OKOK",OFFSET(b!$F$3,C904,$G$52),NA())</f>
        <v>2</v>
      </c>
      <c r="AA904">
        <f t="shared" si="107"/>
        <v>851</v>
      </c>
      <c r="AB904" s="30" t="s">
        <v>3095</v>
      </c>
      <c r="AC904" s="30" t="s">
        <v>4410</v>
      </c>
      <c r="AD904">
        <f ca="1">+IF(BD904="OKOK",OFFSET(b!$F$3,AA904,$AD$52),NA())</f>
        <v>125343</v>
      </c>
      <c r="AX904" t="s">
        <v>24</v>
      </c>
      <c r="AY904" t="s">
        <v>3095</v>
      </c>
      <c r="AZ904" t="s">
        <v>4410</v>
      </c>
      <c r="BA904">
        <v>6667</v>
      </c>
      <c r="BB904" s="93" t="str">
        <f t="shared" si="103"/>
        <v>OK</v>
      </c>
      <c r="BC904" t="str">
        <f t="shared" si="104"/>
        <v>OK</v>
      </c>
      <c r="BD904" t="str">
        <f t="shared" si="105"/>
        <v>OKOK</v>
      </c>
      <c r="BH904">
        <f t="shared" si="108"/>
        <v>851</v>
      </c>
      <c r="BJ904" s="30" t="s">
        <v>3095</v>
      </c>
      <c r="BK904" s="30" t="s">
        <v>4410</v>
      </c>
      <c r="BL904">
        <f ca="1">+OFFSET(b!$F$3,BH904,$BL$52)</f>
        <v>2</v>
      </c>
      <c r="BQ904">
        <f t="shared" si="109"/>
        <v>851</v>
      </c>
      <c r="BR904" s="30" t="s">
        <v>3095</v>
      </c>
      <c r="BS904" s="30" t="s">
        <v>4410</v>
      </c>
      <c r="BT904">
        <f ca="1">+OFFSET(b!$F$3,BQ904,$BT$52)</f>
        <v>125343</v>
      </c>
    </row>
    <row r="905" spans="3:72">
      <c r="C905">
        <f t="shared" si="106"/>
        <v>852</v>
      </c>
      <c r="E905" s="30" t="s">
        <v>3096</v>
      </c>
      <c r="F905" s="30" t="s">
        <v>4411</v>
      </c>
      <c r="G905">
        <f ca="1">+IF(BD905="OKOK",OFFSET(b!$F$3,C905,$G$52),NA())</f>
        <v>2</v>
      </c>
      <c r="AA905">
        <f t="shared" si="107"/>
        <v>852</v>
      </c>
      <c r="AB905" s="30" t="s">
        <v>3096</v>
      </c>
      <c r="AC905" s="30" t="s">
        <v>4411</v>
      </c>
      <c r="AD905">
        <f ca="1">+IF(BD905="OKOK",OFFSET(b!$F$3,AA905,$AD$52),NA())</f>
        <v>122970</v>
      </c>
      <c r="AX905" t="s">
        <v>24</v>
      </c>
      <c r="AY905" t="s">
        <v>3096</v>
      </c>
      <c r="AZ905" t="s">
        <v>4411</v>
      </c>
      <c r="BA905">
        <v>11918</v>
      </c>
      <c r="BB905" s="93" t="str">
        <f t="shared" si="103"/>
        <v>OK</v>
      </c>
      <c r="BC905" t="str">
        <f t="shared" si="104"/>
        <v>OK</v>
      </c>
      <c r="BD905" t="str">
        <f t="shared" si="105"/>
        <v>OKOK</v>
      </c>
      <c r="BH905">
        <f t="shared" si="108"/>
        <v>852</v>
      </c>
      <c r="BJ905" s="30" t="s">
        <v>3096</v>
      </c>
      <c r="BK905" s="30" t="s">
        <v>4411</v>
      </c>
      <c r="BL905">
        <f ca="1">+OFFSET(b!$F$3,BH905,$BL$52)</f>
        <v>2</v>
      </c>
      <c r="BQ905">
        <f t="shared" si="109"/>
        <v>852</v>
      </c>
      <c r="BR905" s="30" t="s">
        <v>3096</v>
      </c>
      <c r="BS905" s="30" t="s">
        <v>4411</v>
      </c>
      <c r="BT905">
        <f ca="1">+OFFSET(b!$F$3,BQ905,$BT$52)</f>
        <v>122970</v>
      </c>
    </row>
    <row r="906" spans="3:72">
      <c r="C906">
        <f t="shared" si="106"/>
        <v>853</v>
      </c>
      <c r="E906" s="30" t="s">
        <v>3097</v>
      </c>
      <c r="F906" s="30" t="s">
        <v>4412</v>
      </c>
      <c r="G906">
        <f ca="1">+IF(BD906="OKOK",OFFSET(b!$F$3,C906,$G$52),NA())</f>
        <v>1</v>
      </c>
      <c r="AA906">
        <f t="shared" si="107"/>
        <v>853</v>
      </c>
      <c r="AB906" s="30" t="s">
        <v>3097</v>
      </c>
      <c r="AC906" s="30" t="s">
        <v>4412</v>
      </c>
      <c r="AD906">
        <f ca="1">+IF(BD906="OKOK",OFFSET(b!$F$3,AA906,$AD$52),NA())</f>
        <v>135542</v>
      </c>
      <c r="AX906" t="s">
        <v>24</v>
      </c>
      <c r="AY906" t="s">
        <v>3097</v>
      </c>
      <c r="AZ906" t="s">
        <v>4412</v>
      </c>
      <c r="BA906">
        <v>5369</v>
      </c>
      <c r="BB906" s="93" t="str">
        <f t="shared" si="103"/>
        <v>OK</v>
      </c>
      <c r="BC906" t="str">
        <f t="shared" si="104"/>
        <v>OK</v>
      </c>
      <c r="BD906" t="str">
        <f t="shared" si="105"/>
        <v>OKOK</v>
      </c>
      <c r="BH906">
        <f t="shared" si="108"/>
        <v>853</v>
      </c>
      <c r="BJ906" s="30" t="s">
        <v>3097</v>
      </c>
      <c r="BK906" s="30" t="s">
        <v>4412</v>
      </c>
      <c r="BL906">
        <f ca="1">+OFFSET(b!$F$3,BH906,$BL$52)</f>
        <v>1</v>
      </c>
      <c r="BQ906">
        <f t="shared" si="109"/>
        <v>853</v>
      </c>
      <c r="BR906" s="30" t="s">
        <v>3097</v>
      </c>
      <c r="BS906" s="30" t="s">
        <v>4412</v>
      </c>
      <c r="BT906">
        <f ca="1">+OFFSET(b!$F$3,BQ906,$BT$52)</f>
        <v>135542</v>
      </c>
    </row>
    <row r="907" spans="3:72">
      <c r="C907">
        <f t="shared" si="106"/>
        <v>854</v>
      </c>
      <c r="E907" s="30" t="s">
        <v>789</v>
      </c>
      <c r="F907" s="30" t="s">
        <v>4413</v>
      </c>
      <c r="G907">
        <f ca="1">+IF(BD907="OKOK",OFFSET(b!$F$3,C907,$G$52),NA())</f>
        <v>26</v>
      </c>
      <c r="AA907">
        <f t="shared" si="107"/>
        <v>854</v>
      </c>
      <c r="AB907" s="30" t="s">
        <v>789</v>
      </c>
      <c r="AC907" s="30" t="s">
        <v>4413</v>
      </c>
      <c r="AD907">
        <f ca="1">+IF(BD907="OKOK",OFFSET(b!$F$3,AA907,$AD$52),NA())</f>
        <v>1756284</v>
      </c>
      <c r="AX907" t="s">
        <v>24</v>
      </c>
      <c r="AY907" t="s">
        <v>789</v>
      </c>
      <c r="AZ907" t="s">
        <v>4413</v>
      </c>
      <c r="BA907">
        <v>99309</v>
      </c>
      <c r="BB907" s="93" t="str">
        <f t="shared" si="103"/>
        <v>OK</v>
      </c>
      <c r="BC907" t="str">
        <f t="shared" si="104"/>
        <v>OK</v>
      </c>
      <c r="BD907" t="str">
        <f t="shared" si="105"/>
        <v>OKOK</v>
      </c>
      <c r="BH907">
        <f t="shared" si="108"/>
        <v>854</v>
      </c>
      <c r="BJ907" s="30" t="s">
        <v>789</v>
      </c>
      <c r="BK907" s="30" t="s">
        <v>4413</v>
      </c>
      <c r="BL907">
        <f ca="1">+OFFSET(b!$F$3,BH907,$BL$52)</f>
        <v>26</v>
      </c>
      <c r="BQ907">
        <f t="shared" si="109"/>
        <v>854</v>
      </c>
      <c r="BR907" s="30" t="s">
        <v>789</v>
      </c>
      <c r="BS907" s="30" t="s">
        <v>4413</v>
      </c>
      <c r="BT907">
        <f ca="1">+OFFSET(b!$F$3,BQ907,$BT$52)</f>
        <v>1756284</v>
      </c>
    </row>
    <row r="908" spans="3:72">
      <c r="C908">
        <f t="shared" si="106"/>
        <v>855</v>
      </c>
      <c r="E908" s="30" t="s">
        <v>3098</v>
      </c>
      <c r="F908" s="30" t="s">
        <v>4414</v>
      </c>
      <c r="G908">
        <f ca="1">+IF(BD908="OKOK",OFFSET(b!$F$3,C908,$G$52),NA())</f>
        <v>13</v>
      </c>
      <c r="AA908">
        <f t="shared" si="107"/>
        <v>855</v>
      </c>
      <c r="AB908" s="30" t="s">
        <v>3098</v>
      </c>
      <c r="AC908" s="30" t="s">
        <v>4414</v>
      </c>
      <c r="AD908">
        <f ca="1">+IF(BD908="OKOK",OFFSET(b!$F$3,AA908,$AD$52),NA())</f>
        <v>453965</v>
      </c>
      <c r="AX908" t="s">
        <v>24</v>
      </c>
      <c r="AY908" t="s">
        <v>3098</v>
      </c>
      <c r="AZ908" t="s">
        <v>4414</v>
      </c>
      <c r="BA908">
        <v>33853</v>
      </c>
      <c r="BB908" s="93" t="str">
        <f t="shared" si="103"/>
        <v>OK</v>
      </c>
      <c r="BC908" t="str">
        <f t="shared" si="104"/>
        <v>OK</v>
      </c>
      <c r="BD908" t="str">
        <f t="shared" si="105"/>
        <v>OKOK</v>
      </c>
      <c r="BH908">
        <f t="shared" si="108"/>
        <v>855</v>
      </c>
      <c r="BJ908" s="30" t="s">
        <v>3098</v>
      </c>
      <c r="BK908" s="30" t="s">
        <v>4414</v>
      </c>
      <c r="BL908">
        <f ca="1">+OFFSET(b!$F$3,BH908,$BL$52)</f>
        <v>13</v>
      </c>
      <c r="BQ908">
        <f t="shared" si="109"/>
        <v>855</v>
      </c>
      <c r="BR908" s="30" t="s">
        <v>3098</v>
      </c>
      <c r="BS908" s="30" t="s">
        <v>4414</v>
      </c>
      <c r="BT908">
        <f ca="1">+OFFSET(b!$F$3,BQ908,$BT$52)</f>
        <v>453965</v>
      </c>
    </row>
    <row r="909" spans="3:72">
      <c r="C909">
        <f t="shared" si="106"/>
        <v>856</v>
      </c>
      <c r="E909" s="30" t="s">
        <v>795</v>
      </c>
      <c r="F909" s="30" t="s">
        <v>4415</v>
      </c>
      <c r="G909">
        <f ca="1">+IF(BD909="OKOK",OFFSET(b!$F$3,C909,$G$52),NA())</f>
        <v>3</v>
      </c>
      <c r="AA909">
        <f t="shared" si="107"/>
        <v>856</v>
      </c>
      <c r="AB909" s="30" t="s">
        <v>795</v>
      </c>
      <c r="AC909" s="30" t="s">
        <v>4415</v>
      </c>
      <c r="AD909">
        <f ca="1">+IF(BD909="OKOK",OFFSET(b!$F$3,AA909,$AD$52),NA())</f>
        <v>241917</v>
      </c>
      <c r="AX909" t="s">
        <v>24</v>
      </c>
      <c r="AY909" t="s">
        <v>795</v>
      </c>
      <c r="AZ909" t="s">
        <v>4415</v>
      </c>
      <c r="BA909">
        <v>7526</v>
      </c>
      <c r="BB909" s="93" t="str">
        <f t="shared" si="103"/>
        <v>OK</v>
      </c>
      <c r="BC909" t="str">
        <f t="shared" si="104"/>
        <v>OK</v>
      </c>
      <c r="BD909" t="str">
        <f t="shared" si="105"/>
        <v>OKOK</v>
      </c>
      <c r="BH909">
        <f t="shared" si="108"/>
        <v>856</v>
      </c>
      <c r="BJ909" s="30" t="s">
        <v>795</v>
      </c>
      <c r="BK909" s="30" t="s">
        <v>4415</v>
      </c>
      <c r="BL909">
        <f ca="1">+OFFSET(b!$F$3,BH909,$BL$52)</f>
        <v>3</v>
      </c>
      <c r="BQ909">
        <f t="shared" si="109"/>
        <v>856</v>
      </c>
      <c r="BR909" s="30" t="s">
        <v>795</v>
      </c>
      <c r="BS909" s="30" t="s">
        <v>4415</v>
      </c>
      <c r="BT909">
        <f ca="1">+OFFSET(b!$F$3,BQ909,$BT$52)</f>
        <v>241917</v>
      </c>
    </row>
    <row r="910" spans="3:72">
      <c r="C910">
        <f t="shared" si="106"/>
        <v>857</v>
      </c>
      <c r="E910" s="30" t="s">
        <v>792</v>
      </c>
      <c r="F910" s="30" t="s">
        <v>4416</v>
      </c>
      <c r="G910">
        <f ca="1">+IF(BD910="OKOK",OFFSET(b!$F$3,C910,$G$52),NA())</f>
        <v>4</v>
      </c>
      <c r="AA910">
        <f t="shared" si="107"/>
        <v>857</v>
      </c>
      <c r="AB910" s="30" t="s">
        <v>792</v>
      </c>
      <c r="AC910" s="30" t="s">
        <v>4416</v>
      </c>
      <c r="AD910">
        <f ca="1">+IF(BD910="OKOK",OFFSET(b!$F$3,AA910,$AD$52),NA())</f>
        <v>275297</v>
      </c>
      <c r="AX910" t="s">
        <v>24</v>
      </c>
      <c r="AY910" t="s">
        <v>792</v>
      </c>
      <c r="AZ910" t="s">
        <v>4416</v>
      </c>
      <c r="BA910">
        <v>11545</v>
      </c>
      <c r="BB910" s="93" t="str">
        <f t="shared" si="103"/>
        <v>OK</v>
      </c>
      <c r="BC910" t="str">
        <f t="shared" si="104"/>
        <v>OK</v>
      </c>
      <c r="BD910" t="str">
        <f t="shared" si="105"/>
        <v>OKOK</v>
      </c>
      <c r="BH910">
        <f t="shared" si="108"/>
        <v>857</v>
      </c>
      <c r="BJ910" s="30" t="s">
        <v>792</v>
      </c>
      <c r="BK910" s="30" t="s">
        <v>4416</v>
      </c>
      <c r="BL910">
        <f ca="1">+OFFSET(b!$F$3,BH910,$BL$52)</f>
        <v>4</v>
      </c>
      <c r="BQ910">
        <f t="shared" si="109"/>
        <v>857</v>
      </c>
      <c r="BR910" s="30" t="s">
        <v>792</v>
      </c>
      <c r="BS910" s="30" t="s">
        <v>4416</v>
      </c>
      <c r="BT910">
        <f ca="1">+OFFSET(b!$F$3,BQ910,$BT$52)</f>
        <v>275297</v>
      </c>
    </row>
    <row r="911" spans="3:72">
      <c r="C911">
        <f t="shared" si="106"/>
        <v>858</v>
      </c>
      <c r="E911" s="30" t="s">
        <v>3099</v>
      </c>
      <c r="F911" s="30" t="s">
        <v>4417</v>
      </c>
      <c r="G911">
        <f ca="1">+IF(BD911="OKOK",OFFSET(b!$F$3,C911,$G$52),NA())</f>
        <v>2</v>
      </c>
      <c r="AA911">
        <f t="shared" si="107"/>
        <v>858</v>
      </c>
      <c r="AB911" s="30" t="s">
        <v>3099</v>
      </c>
      <c r="AC911" s="30" t="s">
        <v>4417</v>
      </c>
      <c r="AD911">
        <f ca="1">+IF(BD911="OKOK",OFFSET(b!$F$3,AA911,$AD$52),NA())</f>
        <v>181485</v>
      </c>
      <c r="AX911" t="s">
        <v>24</v>
      </c>
      <c r="AY911" t="s">
        <v>3099</v>
      </c>
      <c r="AZ911" t="s">
        <v>4417</v>
      </c>
      <c r="BA911">
        <v>12854</v>
      </c>
      <c r="BB911" s="93" t="str">
        <f t="shared" si="103"/>
        <v>OK</v>
      </c>
      <c r="BC911" t="str">
        <f t="shared" si="104"/>
        <v>OK</v>
      </c>
      <c r="BD911" t="str">
        <f t="shared" si="105"/>
        <v>OKOK</v>
      </c>
      <c r="BH911">
        <f t="shared" si="108"/>
        <v>858</v>
      </c>
      <c r="BJ911" s="30" t="s">
        <v>3099</v>
      </c>
      <c r="BK911" s="30" t="s">
        <v>4417</v>
      </c>
      <c r="BL911">
        <f ca="1">+OFFSET(b!$F$3,BH911,$BL$52)</f>
        <v>2</v>
      </c>
      <c r="BQ911">
        <f t="shared" si="109"/>
        <v>858</v>
      </c>
      <c r="BR911" s="30" t="s">
        <v>3099</v>
      </c>
      <c r="BS911" s="30" t="s">
        <v>4417</v>
      </c>
      <c r="BT911">
        <f ca="1">+OFFSET(b!$F$3,BQ911,$BT$52)</f>
        <v>181485</v>
      </c>
    </row>
    <row r="912" spans="3:72">
      <c r="C912">
        <f t="shared" si="106"/>
        <v>859</v>
      </c>
      <c r="E912" s="30" t="s">
        <v>781</v>
      </c>
      <c r="F912" s="30" t="s">
        <v>4418</v>
      </c>
      <c r="G912">
        <f ca="1">+IF(BD912="OKOK",OFFSET(b!$F$3,C912,$G$52),NA())</f>
        <v>19</v>
      </c>
      <c r="AA912">
        <f t="shared" si="107"/>
        <v>859</v>
      </c>
      <c r="AB912" s="30" t="s">
        <v>781</v>
      </c>
      <c r="AC912" s="30" t="s">
        <v>4418</v>
      </c>
      <c r="AD912">
        <f ca="1">+IF(BD912="OKOK",OFFSET(b!$F$3,AA912,$AD$52),NA())</f>
        <v>1435389</v>
      </c>
      <c r="AX912" t="s">
        <v>24</v>
      </c>
      <c r="AY912" t="s">
        <v>781</v>
      </c>
      <c r="AZ912" t="s">
        <v>4418</v>
      </c>
      <c r="BA912">
        <v>81746</v>
      </c>
      <c r="BB912" s="93" t="str">
        <f t="shared" si="103"/>
        <v>OK</v>
      </c>
      <c r="BC912" t="str">
        <f t="shared" si="104"/>
        <v>OK</v>
      </c>
      <c r="BD912" t="str">
        <f t="shared" si="105"/>
        <v>OKOK</v>
      </c>
      <c r="BH912">
        <f t="shared" si="108"/>
        <v>859</v>
      </c>
      <c r="BJ912" s="30" t="s">
        <v>781</v>
      </c>
      <c r="BK912" s="30" t="s">
        <v>4418</v>
      </c>
      <c r="BL912">
        <f ca="1">+OFFSET(b!$F$3,BH912,$BL$52)</f>
        <v>19</v>
      </c>
      <c r="BQ912">
        <f t="shared" si="109"/>
        <v>859</v>
      </c>
      <c r="BR912" s="30" t="s">
        <v>781</v>
      </c>
      <c r="BS912" s="30" t="s">
        <v>4418</v>
      </c>
      <c r="BT912">
        <f ca="1">+OFFSET(b!$F$3,BQ912,$BT$52)</f>
        <v>1435389</v>
      </c>
    </row>
    <row r="913" spans="3:72">
      <c r="C913">
        <f t="shared" si="106"/>
        <v>860</v>
      </c>
      <c r="E913" s="30" t="s">
        <v>793</v>
      </c>
      <c r="F913" s="30" t="s">
        <v>4419</v>
      </c>
      <c r="G913">
        <f ca="1">+IF(BD913="OKOK",OFFSET(b!$F$3,C913,$G$52),NA())</f>
        <v>3</v>
      </c>
      <c r="AA913">
        <f t="shared" si="107"/>
        <v>860</v>
      </c>
      <c r="AB913" s="30" t="s">
        <v>793</v>
      </c>
      <c r="AC913" s="30" t="s">
        <v>4419</v>
      </c>
      <c r="AD913">
        <f ca="1">+IF(BD913="OKOK",OFFSET(b!$F$3,AA913,$AD$52),NA())</f>
        <v>113003</v>
      </c>
      <c r="AX913" t="s">
        <v>24</v>
      </c>
      <c r="AY913" t="s">
        <v>793</v>
      </c>
      <c r="AZ913" t="s">
        <v>4419</v>
      </c>
      <c r="BA913">
        <v>6783</v>
      </c>
      <c r="BB913" s="93" t="str">
        <f t="shared" si="103"/>
        <v>OK</v>
      </c>
      <c r="BC913" t="str">
        <f t="shared" si="104"/>
        <v>OK</v>
      </c>
      <c r="BD913" t="str">
        <f t="shared" si="105"/>
        <v>OKOK</v>
      </c>
      <c r="BH913">
        <f t="shared" si="108"/>
        <v>860</v>
      </c>
      <c r="BJ913" s="30" t="s">
        <v>793</v>
      </c>
      <c r="BK913" s="30" t="s">
        <v>4419</v>
      </c>
      <c r="BL913">
        <f ca="1">+OFFSET(b!$F$3,BH913,$BL$52)</f>
        <v>3</v>
      </c>
      <c r="BQ913">
        <f t="shared" si="109"/>
        <v>860</v>
      </c>
      <c r="BR913" s="30" t="s">
        <v>793</v>
      </c>
      <c r="BS913" s="30" t="s">
        <v>4419</v>
      </c>
      <c r="BT913">
        <f ca="1">+OFFSET(b!$F$3,BQ913,$BT$52)</f>
        <v>113003</v>
      </c>
    </row>
    <row r="914" spans="3:72">
      <c r="C914">
        <f t="shared" si="106"/>
        <v>861</v>
      </c>
      <c r="E914" s="30" t="s">
        <v>24</v>
      </c>
      <c r="F914" s="30" t="s">
        <v>3412</v>
      </c>
      <c r="G914">
        <f ca="1">+IF(BD914="OKOK",OFFSET(b!$F$3,C914,$G$52),NA())</f>
        <v>61</v>
      </c>
      <c r="AA914">
        <f t="shared" si="107"/>
        <v>861</v>
      </c>
      <c r="AB914" s="30" t="s">
        <v>24</v>
      </c>
      <c r="AC914" s="30" t="s">
        <v>3412</v>
      </c>
      <c r="AD914">
        <f ca="1">+IF(BD914="OKOK",OFFSET(b!$F$3,AA914,$AD$52),NA())</f>
        <v>4450440</v>
      </c>
      <c r="AX914" t="s">
        <v>24</v>
      </c>
      <c r="AY914" t="s">
        <v>24</v>
      </c>
      <c r="AZ914" t="s">
        <v>3412</v>
      </c>
      <c r="BA914">
        <v>0</v>
      </c>
      <c r="BB914" s="93" t="str">
        <f t="shared" si="103"/>
        <v>OK</v>
      </c>
      <c r="BC914" t="str">
        <f t="shared" si="104"/>
        <v>OK</v>
      </c>
      <c r="BD914" t="str">
        <f t="shared" si="105"/>
        <v>OKOK</v>
      </c>
      <c r="BH914">
        <f t="shared" si="108"/>
        <v>861</v>
      </c>
      <c r="BJ914" s="30" t="s">
        <v>24</v>
      </c>
      <c r="BK914" s="30" t="s">
        <v>3412</v>
      </c>
      <c r="BL914">
        <f ca="1">+OFFSET(b!$F$3,BH914,$BL$52)</f>
        <v>61</v>
      </c>
      <c r="BQ914">
        <f t="shared" si="109"/>
        <v>861</v>
      </c>
      <c r="BR914" s="30" t="s">
        <v>24</v>
      </c>
      <c r="BS914" s="30" t="s">
        <v>3412</v>
      </c>
      <c r="BT914">
        <f ca="1">+OFFSET(b!$F$3,BQ914,$BT$52)</f>
        <v>4450440</v>
      </c>
    </row>
    <row r="915" spans="3:72">
      <c r="C915">
        <f t="shared" si="106"/>
        <v>862</v>
      </c>
      <c r="E915" s="30" t="s">
        <v>3100</v>
      </c>
      <c r="F915" s="30" t="s">
        <v>4420</v>
      </c>
      <c r="G915" t="e">
        <f ca="1">+IF(BD915="OKOK",OFFSET(b!$F$3,C915,$G$52),NA())</f>
        <v>#N/A</v>
      </c>
      <c r="AA915">
        <f t="shared" si="107"/>
        <v>862</v>
      </c>
      <c r="AB915" s="30" t="s">
        <v>3100</v>
      </c>
      <c r="AC915" s="30" t="s">
        <v>4420</v>
      </c>
      <c r="AD915" t="e">
        <f ca="1">+IF(BD915="OKOK",OFFSET(b!$F$3,AA915,$AD$52),NA())</f>
        <v>#N/A</v>
      </c>
      <c r="AX915" t="s">
        <v>25</v>
      </c>
      <c r="AY915" t="s">
        <v>3100</v>
      </c>
      <c r="AZ915" t="s">
        <v>4420</v>
      </c>
      <c r="BA915">
        <v>1461571</v>
      </c>
      <c r="BB915" s="93" t="str">
        <f t="shared" si="103"/>
        <v>NG</v>
      </c>
      <c r="BC915" t="str">
        <f t="shared" si="104"/>
        <v>OK</v>
      </c>
      <c r="BD915" t="str">
        <f t="shared" si="105"/>
        <v>NGOK</v>
      </c>
      <c r="BH915">
        <f t="shared" si="108"/>
        <v>862</v>
      </c>
      <c r="BJ915" s="30" t="s">
        <v>3100</v>
      </c>
      <c r="BK915" s="30" t="s">
        <v>4420</v>
      </c>
      <c r="BL915">
        <f ca="1">+OFFSET(b!$F$3,BH915,$BL$52)</f>
        <v>779</v>
      </c>
      <c r="BQ915">
        <f t="shared" si="109"/>
        <v>862</v>
      </c>
      <c r="BR915" s="30" t="s">
        <v>3100</v>
      </c>
      <c r="BS915" s="30" t="s">
        <v>4420</v>
      </c>
      <c r="BT915">
        <f ca="1">+OFFSET(b!$F$3,BQ915,$BT$52)</f>
        <v>27490894</v>
      </c>
    </row>
    <row r="916" spans="3:72">
      <c r="C916">
        <f t="shared" si="106"/>
        <v>863</v>
      </c>
      <c r="E916" s="30" t="s">
        <v>804</v>
      </c>
      <c r="F916" s="30" t="s">
        <v>4421</v>
      </c>
      <c r="G916">
        <f ca="1">+IF(BD916="OKOK",OFFSET(b!$F$3,C916,$G$52),NA())</f>
        <v>29</v>
      </c>
      <c r="AA916">
        <f t="shared" si="107"/>
        <v>863</v>
      </c>
      <c r="AB916" s="30" t="s">
        <v>804</v>
      </c>
      <c r="AC916" s="30" t="s">
        <v>4421</v>
      </c>
      <c r="AD916">
        <f ca="1">+IF(BD916="OKOK",OFFSET(b!$F$3,AA916,$AD$52),NA())</f>
        <v>1747312</v>
      </c>
      <c r="AX916" t="s">
        <v>25</v>
      </c>
      <c r="AY916" t="s">
        <v>804</v>
      </c>
      <c r="AZ916" t="s">
        <v>4421</v>
      </c>
      <c r="BA916">
        <v>80569</v>
      </c>
      <c r="BB916" s="93" t="str">
        <f t="shared" si="103"/>
        <v>OK</v>
      </c>
      <c r="BC916" t="str">
        <f t="shared" si="104"/>
        <v>OK</v>
      </c>
      <c r="BD916" t="str">
        <f t="shared" si="105"/>
        <v>OKOK</v>
      </c>
      <c r="BH916">
        <f t="shared" si="108"/>
        <v>863</v>
      </c>
      <c r="BJ916" s="30" t="s">
        <v>804</v>
      </c>
      <c r="BK916" s="30" t="s">
        <v>4421</v>
      </c>
      <c r="BL916">
        <f ca="1">+OFFSET(b!$F$3,BH916,$BL$52)</f>
        <v>29</v>
      </c>
      <c r="BQ916">
        <f t="shared" si="109"/>
        <v>863</v>
      </c>
      <c r="BR916" s="30" t="s">
        <v>804</v>
      </c>
      <c r="BS916" s="30" t="s">
        <v>4421</v>
      </c>
      <c r="BT916">
        <f ca="1">+OFFSET(b!$F$3,BQ916,$BT$52)</f>
        <v>1747312</v>
      </c>
    </row>
    <row r="917" spans="3:72">
      <c r="C917">
        <f t="shared" si="106"/>
        <v>864</v>
      </c>
      <c r="E917" s="30" t="s">
        <v>803</v>
      </c>
      <c r="F917" s="30" t="s">
        <v>4422</v>
      </c>
      <c r="G917">
        <f ca="1">+IF(BD917="OKOK",OFFSET(b!$F$3,C917,$G$52),NA())</f>
        <v>18</v>
      </c>
      <c r="AA917">
        <f t="shared" si="107"/>
        <v>864</v>
      </c>
      <c r="AB917" s="30" t="s">
        <v>803</v>
      </c>
      <c r="AC917" s="30" t="s">
        <v>4422</v>
      </c>
      <c r="AD917">
        <f ca="1">+IF(BD917="OKOK",OFFSET(b!$F$3,AA917,$AD$52),NA())</f>
        <v>1092101</v>
      </c>
      <c r="AX917" t="s">
        <v>25</v>
      </c>
      <c r="AY917" t="s">
        <v>803</v>
      </c>
      <c r="AZ917" t="s">
        <v>4422</v>
      </c>
      <c r="BA917">
        <v>57490</v>
      </c>
      <c r="BB917" s="93" t="str">
        <f t="shared" si="103"/>
        <v>OK</v>
      </c>
      <c r="BC917" t="str">
        <f t="shared" si="104"/>
        <v>OK</v>
      </c>
      <c r="BD917" t="str">
        <f t="shared" si="105"/>
        <v>OKOK</v>
      </c>
      <c r="BH917">
        <f t="shared" si="108"/>
        <v>864</v>
      </c>
      <c r="BJ917" s="30" t="s">
        <v>803</v>
      </c>
      <c r="BK917" s="30" t="s">
        <v>4422</v>
      </c>
      <c r="BL917">
        <f ca="1">+OFFSET(b!$F$3,BH917,$BL$52)</f>
        <v>18</v>
      </c>
      <c r="BQ917">
        <f t="shared" si="109"/>
        <v>864</v>
      </c>
      <c r="BR917" s="30" t="s">
        <v>803</v>
      </c>
      <c r="BS917" s="30" t="s">
        <v>4422</v>
      </c>
      <c r="BT917">
        <f ca="1">+OFFSET(b!$F$3,BQ917,$BT$52)</f>
        <v>1092101</v>
      </c>
    </row>
    <row r="918" spans="3:72">
      <c r="C918">
        <f t="shared" si="106"/>
        <v>865</v>
      </c>
      <c r="E918" s="30" t="s">
        <v>799</v>
      </c>
      <c r="F918" s="30" t="s">
        <v>4423</v>
      </c>
      <c r="G918">
        <f ca="1">+IF(BD918="OKOK",OFFSET(b!$F$3,C918,$G$52),NA())</f>
        <v>81</v>
      </c>
      <c r="AA918">
        <f t="shared" si="107"/>
        <v>865</v>
      </c>
      <c r="AB918" s="30" t="s">
        <v>799</v>
      </c>
      <c r="AC918" s="30" t="s">
        <v>4423</v>
      </c>
      <c r="AD918">
        <f ca="1">+IF(BD918="OKOK",OFFSET(b!$F$3,AA918,$AD$52),NA())</f>
        <v>2958518</v>
      </c>
      <c r="AX918" t="s">
        <v>25</v>
      </c>
      <c r="AY918" t="s">
        <v>799</v>
      </c>
      <c r="AZ918" t="s">
        <v>4423</v>
      </c>
      <c r="BA918">
        <v>180815</v>
      </c>
      <c r="BB918" s="93" t="str">
        <f t="shared" si="103"/>
        <v>OK</v>
      </c>
      <c r="BC918" t="str">
        <f t="shared" si="104"/>
        <v>OK</v>
      </c>
      <c r="BD918" t="str">
        <f t="shared" si="105"/>
        <v>OKOK</v>
      </c>
      <c r="BH918">
        <f t="shared" si="108"/>
        <v>865</v>
      </c>
      <c r="BJ918" s="30" t="s">
        <v>799</v>
      </c>
      <c r="BK918" s="30" t="s">
        <v>4423</v>
      </c>
      <c r="BL918">
        <f ca="1">+OFFSET(b!$F$3,BH918,$BL$52)</f>
        <v>81</v>
      </c>
      <c r="BQ918">
        <f t="shared" si="109"/>
        <v>865</v>
      </c>
      <c r="BR918" s="30" t="s">
        <v>799</v>
      </c>
      <c r="BS918" s="30" t="s">
        <v>4423</v>
      </c>
      <c r="BT918">
        <f ca="1">+OFFSET(b!$F$3,BQ918,$BT$52)</f>
        <v>2958518</v>
      </c>
    </row>
    <row r="919" spans="3:72">
      <c r="C919">
        <f t="shared" si="106"/>
        <v>866</v>
      </c>
      <c r="E919" s="30" t="s">
        <v>802</v>
      </c>
      <c r="F919" s="30" t="s">
        <v>4424</v>
      </c>
      <c r="G919">
        <f ca="1">+IF(BD919="OKOK",OFFSET(b!$F$3,C919,$G$52),NA())</f>
        <v>41</v>
      </c>
      <c r="AA919">
        <f t="shared" si="107"/>
        <v>866</v>
      </c>
      <c r="AB919" s="30" t="s">
        <v>802</v>
      </c>
      <c r="AC919" s="30" t="s">
        <v>4424</v>
      </c>
      <c r="AD919">
        <f ca="1">+IF(BD919="OKOK",OFFSET(b!$F$3,AA919,$AD$52),NA())</f>
        <v>1071949</v>
      </c>
      <c r="AX919" t="s">
        <v>25</v>
      </c>
      <c r="AY919" t="s">
        <v>802</v>
      </c>
      <c r="AZ919" t="s">
        <v>4424</v>
      </c>
      <c r="BA919">
        <v>74516</v>
      </c>
      <c r="BB919" s="93" t="str">
        <f t="shared" si="103"/>
        <v>OK</v>
      </c>
      <c r="BC919" t="str">
        <f t="shared" si="104"/>
        <v>OK</v>
      </c>
      <c r="BD919" t="str">
        <f t="shared" si="105"/>
        <v>OKOK</v>
      </c>
      <c r="BH919">
        <f t="shared" si="108"/>
        <v>866</v>
      </c>
      <c r="BJ919" s="30" t="s">
        <v>802</v>
      </c>
      <c r="BK919" s="30" t="s">
        <v>4424</v>
      </c>
      <c r="BL919">
        <f ca="1">+OFFSET(b!$F$3,BH919,$BL$52)</f>
        <v>41</v>
      </c>
      <c r="BQ919">
        <f t="shared" si="109"/>
        <v>866</v>
      </c>
      <c r="BR919" s="30" t="s">
        <v>802</v>
      </c>
      <c r="BS919" s="30" t="s">
        <v>4424</v>
      </c>
      <c r="BT919">
        <f ca="1">+OFFSET(b!$F$3,BQ919,$BT$52)</f>
        <v>1071949</v>
      </c>
    </row>
    <row r="920" spans="3:72">
      <c r="C920">
        <f t="shared" si="106"/>
        <v>867</v>
      </c>
      <c r="E920" s="30" t="s">
        <v>805</v>
      </c>
      <c r="F920" s="30" t="s">
        <v>4425</v>
      </c>
      <c r="G920">
        <f ca="1">+IF(BD920="OKOK",OFFSET(b!$F$3,C920,$G$52),NA())</f>
        <v>21</v>
      </c>
      <c r="AA920">
        <f t="shared" si="107"/>
        <v>867</v>
      </c>
      <c r="AB920" s="30" t="s">
        <v>805</v>
      </c>
      <c r="AC920" s="30" t="s">
        <v>4425</v>
      </c>
      <c r="AD920">
        <f ca="1">+IF(BD920="OKOK",OFFSET(b!$F$3,AA920,$AD$52),NA())</f>
        <v>1194164</v>
      </c>
      <c r="AX920" t="s">
        <v>25</v>
      </c>
      <c r="AY920" t="s">
        <v>805</v>
      </c>
      <c r="AZ920" t="s">
        <v>4425</v>
      </c>
      <c r="BA920">
        <v>71148</v>
      </c>
      <c r="BB920" s="93" t="str">
        <f t="shared" si="103"/>
        <v>OK</v>
      </c>
      <c r="BC920" t="str">
        <f t="shared" si="104"/>
        <v>OK</v>
      </c>
      <c r="BD920" t="str">
        <f t="shared" si="105"/>
        <v>OKOK</v>
      </c>
      <c r="BH920">
        <f t="shared" si="108"/>
        <v>867</v>
      </c>
      <c r="BJ920" s="30" t="s">
        <v>805</v>
      </c>
      <c r="BK920" s="30" t="s">
        <v>4425</v>
      </c>
      <c r="BL920">
        <f ca="1">+OFFSET(b!$F$3,BH920,$BL$52)</f>
        <v>21</v>
      </c>
      <c r="BQ920">
        <f t="shared" si="109"/>
        <v>867</v>
      </c>
      <c r="BR920" s="30" t="s">
        <v>805</v>
      </c>
      <c r="BS920" s="30" t="s">
        <v>4425</v>
      </c>
      <c r="BT920">
        <f ca="1">+OFFSET(b!$F$3,BQ920,$BT$52)</f>
        <v>1194164</v>
      </c>
    </row>
    <row r="921" spans="3:72">
      <c r="C921">
        <f t="shared" si="106"/>
        <v>868</v>
      </c>
      <c r="E921" s="30" t="s">
        <v>806</v>
      </c>
      <c r="F921" s="30" t="s">
        <v>4426</v>
      </c>
      <c r="G921">
        <f ca="1">+IF(BD921="OKOK",OFFSET(b!$F$3,C921,$G$52),NA())</f>
        <v>35</v>
      </c>
      <c r="AA921">
        <f t="shared" si="107"/>
        <v>868</v>
      </c>
      <c r="AB921" s="30" t="s">
        <v>806</v>
      </c>
      <c r="AC921" s="30" t="s">
        <v>4426</v>
      </c>
      <c r="AD921">
        <f ca="1">+IF(BD921="OKOK",OFFSET(b!$F$3,AA921,$AD$52),NA())</f>
        <v>1052430</v>
      </c>
      <c r="AX921" t="s">
        <v>25</v>
      </c>
      <c r="AY921" t="s">
        <v>806</v>
      </c>
      <c r="AZ921" t="s">
        <v>4426</v>
      </c>
      <c r="BA921">
        <v>69281</v>
      </c>
      <c r="BB921" s="93" t="str">
        <f t="shared" si="103"/>
        <v>OK</v>
      </c>
      <c r="BC921" t="str">
        <f t="shared" si="104"/>
        <v>OK</v>
      </c>
      <c r="BD921" t="str">
        <f t="shared" si="105"/>
        <v>OKOK</v>
      </c>
      <c r="BH921">
        <f t="shared" si="108"/>
        <v>868</v>
      </c>
      <c r="BJ921" s="30" t="s">
        <v>806</v>
      </c>
      <c r="BK921" s="30" t="s">
        <v>4426</v>
      </c>
      <c r="BL921">
        <f ca="1">+OFFSET(b!$F$3,BH921,$BL$52)</f>
        <v>35</v>
      </c>
      <c r="BQ921">
        <f t="shared" si="109"/>
        <v>868</v>
      </c>
      <c r="BR921" s="30" t="s">
        <v>806</v>
      </c>
      <c r="BS921" s="30" t="s">
        <v>4426</v>
      </c>
      <c r="BT921">
        <f ca="1">+OFFSET(b!$F$3,BQ921,$BT$52)</f>
        <v>1052430</v>
      </c>
    </row>
    <row r="922" spans="3:72">
      <c r="C922">
        <f t="shared" si="106"/>
        <v>869</v>
      </c>
      <c r="E922" s="30" t="s">
        <v>809</v>
      </c>
      <c r="F922" s="30" t="s">
        <v>4427</v>
      </c>
      <c r="G922">
        <f ca="1">+IF(BD922="OKOK",OFFSET(b!$F$3,C922,$G$52),NA())</f>
        <v>28</v>
      </c>
      <c r="AA922">
        <f t="shared" si="107"/>
        <v>869</v>
      </c>
      <c r="AB922" s="30" t="s">
        <v>809</v>
      </c>
      <c r="AC922" s="30" t="s">
        <v>4427</v>
      </c>
      <c r="AD922">
        <f ca="1">+IF(BD922="OKOK",OFFSET(b!$F$3,AA922,$AD$52),NA())</f>
        <v>1105460</v>
      </c>
      <c r="AX922" t="s">
        <v>25</v>
      </c>
      <c r="AY922" t="s">
        <v>809</v>
      </c>
      <c r="AZ922" t="s">
        <v>4427</v>
      </c>
      <c r="BA922">
        <v>77463</v>
      </c>
      <c r="BB922" s="93" t="str">
        <f t="shared" si="103"/>
        <v>OK</v>
      </c>
      <c r="BC922" t="str">
        <f t="shared" si="104"/>
        <v>OK</v>
      </c>
      <c r="BD922" t="str">
        <f t="shared" si="105"/>
        <v>OKOK</v>
      </c>
      <c r="BH922">
        <f t="shared" si="108"/>
        <v>869</v>
      </c>
      <c r="BJ922" s="30" t="s">
        <v>809</v>
      </c>
      <c r="BK922" s="30" t="s">
        <v>4427</v>
      </c>
      <c r="BL922">
        <f ca="1">+OFFSET(b!$F$3,BH922,$BL$52)</f>
        <v>28</v>
      </c>
      <c r="BQ922">
        <f t="shared" si="109"/>
        <v>869</v>
      </c>
      <c r="BR922" s="30" t="s">
        <v>809</v>
      </c>
      <c r="BS922" s="30" t="s">
        <v>4427</v>
      </c>
      <c r="BT922">
        <f ca="1">+OFFSET(b!$F$3,BQ922,$BT$52)</f>
        <v>1105460</v>
      </c>
    </row>
    <row r="923" spans="3:72">
      <c r="C923">
        <f t="shared" si="106"/>
        <v>870</v>
      </c>
      <c r="E923" s="30" t="s">
        <v>814</v>
      </c>
      <c r="F923" s="30" t="s">
        <v>4428</v>
      </c>
      <c r="G923">
        <f ca="1">+IF(BD923="OKOK",OFFSET(b!$F$3,C923,$G$52),NA())</f>
        <v>16</v>
      </c>
      <c r="AA923">
        <f t="shared" si="107"/>
        <v>870</v>
      </c>
      <c r="AB923" s="30" t="s">
        <v>814</v>
      </c>
      <c r="AC923" s="30" t="s">
        <v>4428</v>
      </c>
      <c r="AD923">
        <f ca="1">+IF(BD923="OKOK",OFFSET(b!$F$3,AA923,$AD$52),NA())</f>
        <v>475074</v>
      </c>
      <c r="AX923" t="s">
        <v>25</v>
      </c>
      <c r="AY923" t="s">
        <v>814</v>
      </c>
      <c r="AZ923" t="s">
        <v>4428</v>
      </c>
      <c r="BA923">
        <v>37339</v>
      </c>
      <c r="BB923" s="93" t="str">
        <f t="shared" si="103"/>
        <v>OK</v>
      </c>
      <c r="BC923" t="str">
        <f t="shared" si="104"/>
        <v>OK</v>
      </c>
      <c r="BD923" t="str">
        <f t="shared" si="105"/>
        <v>OKOK</v>
      </c>
      <c r="BH923">
        <f t="shared" si="108"/>
        <v>870</v>
      </c>
      <c r="BJ923" s="30" t="s">
        <v>814</v>
      </c>
      <c r="BK923" s="30" t="s">
        <v>4428</v>
      </c>
      <c r="BL923">
        <f ca="1">+OFFSET(b!$F$3,BH923,$BL$52)</f>
        <v>16</v>
      </c>
      <c r="BQ923">
        <f t="shared" si="109"/>
        <v>870</v>
      </c>
      <c r="BR923" s="30" t="s">
        <v>814</v>
      </c>
      <c r="BS923" s="30" t="s">
        <v>4428</v>
      </c>
      <c r="BT923">
        <f ca="1">+OFFSET(b!$F$3,BQ923,$BT$52)</f>
        <v>475074</v>
      </c>
    </row>
    <row r="924" spans="3:72">
      <c r="C924">
        <f t="shared" si="106"/>
        <v>871</v>
      </c>
      <c r="E924" s="30" t="s">
        <v>801</v>
      </c>
      <c r="F924" s="30" t="s">
        <v>4429</v>
      </c>
      <c r="G924">
        <f ca="1">+IF(BD924="OKOK",OFFSET(b!$F$3,C924,$G$52),NA())</f>
        <v>33</v>
      </c>
      <c r="AA924">
        <f t="shared" si="107"/>
        <v>871</v>
      </c>
      <c r="AB924" s="30" t="s">
        <v>801</v>
      </c>
      <c r="AC924" s="30" t="s">
        <v>4429</v>
      </c>
      <c r="AD924">
        <f ca="1">+IF(BD924="OKOK",OFFSET(b!$F$3,AA924,$AD$52),NA())</f>
        <v>1132919</v>
      </c>
      <c r="AX924" t="s">
        <v>25</v>
      </c>
      <c r="AY924" t="s">
        <v>801</v>
      </c>
      <c r="AZ924" t="s">
        <v>4429</v>
      </c>
      <c r="BA924">
        <v>87001</v>
      </c>
      <c r="BB924" s="93" t="str">
        <f t="shared" si="103"/>
        <v>OK</v>
      </c>
      <c r="BC924" t="str">
        <f t="shared" si="104"/>
        <v>OK</v>
      </c>
      <c r="BD924" t="str">
        <f t="shared" si="105"/>
        <v>OKOK</v>
      </c>
      <c r="BH924">
        <f t="shared" si="108"/>
        <v>871</v>
      </c>
      <c r="BJ924" s="30" t="s">
        <v>801</v>
      </c>
      <c r="BK924" s="30" t="s">
        <v>4429</v>
      </c>
      <c r="BL924">
        <f ca="1">+OFFSET(b!$F$3,BH924,$BL$52)</f>
        <v>33</v>
      </c>
      <c r="BQ924">
        <f t="shared" si="109"/>
        <v>871</v>
      </c>
      <c r="BR924" s="30" t="s">
        <v>801</v>
      </c>
      <c r="BS924" s="30" t="s">
        <v>4429</v>
      </c>
      <c r="BT924">
        <f ca="1">+OFFSET(b!$F$3,BQ924,$BT$52)</f>
        <v>1132919</v>
      </c>
    </row>
    <row r="925" spans="3:72">
      <c r="C925">
        <f t="shared" si="106"/>
        <v>872</v>
      </c>
      <c r="E925" s="30" t="s">
        <v>808</v>
      </c>
      <c r="F925" s="30" t="s">
        <v>4430</v>
      </c>
      <c r="G925">
        <f ca="1">+IF(BD925="OKOK",OFFSET(b!$F$3,C925,$G$52),NA())</f>
        <v>12</v>
      </c>
      <c r="AA925">
        <f t="shared" si="107"/>
        <v>872</v>
      </c>
      <c r="AB925" s="30" t="s">
        <v>808</v>
      </c>
      <c r="AC925" s="30" t="s">
        <v>4430</v>
      </c>
      <c r="AD925">
        <f ca="1">+IF(BD925="OKOK",OFFSET(b!$F$3,AA925,$AD$52),NA())</f>
        <v>713026</v>
      </c>
      <c r="AX925" t="s">
        <v>25</v>
      </c>
      <c r="AY925" t="s">
        <v>808</v>
      </c>
      <c r="AZ925" t="s">
        <v>4430</v>
      </c>
      <c r="BA925">
        <v>31704</v>
      </c>
      <c r="BB925" s="93" t="str">
        <f t="shared" si="103"/>
        <v>OK</v>
      </c>
      <c r="BC925" t="str">
        <f t="shared" si="104"/>
        <v>OK</v>
      </c>
      <c r="BD925" t="str">
        <f t="shared" si="105"/>
        <v>OKOK</v>
      </c>
      <c r="BH925">
        <f t="shared" si="108"/>
        <v>872</v>
      </c>
      <c r="BJ925" s="30" t="s">
        <v>808</v>
      </c>
      <c r="BK925" s="30" t="s">
        <v>4430</v>
      </c>
      <c r="BL925">
        <f ca="1">+OFFSET(b!$F$3,BH925,$BL$52)</f>
        <v>12</v>
      </c>
      <c r="BQ925">
        <f t="shared" si="109"/>
        <v>872</v>
      </c>
      <c r="BR925" s="30" t="s">
        <v>808</v>
      </c>
      <c r="BS925" s="30" t="s">
        <v>4430</v>
      </c>
      <c r="BT925">
        <f ca="1">+OFFSET(b!$F$3,BQ925,$BT$52)</f>
        <v>713026</v>
      </c>
    </row>
    <row r="926" spans="3:72">
      <c r="C926">
        <f t="shared" si="106"/>
        <v>873</v>
      </c>
      <c r="E926" s="30" t="s">
        <v>798</v>
      </c>
      <c r="F926" s="30" t="s">
        <v>4431</v>
      </c>
      <c r="G926">
        <f ca="1">+IF(BD926="OKOK",OFFSET(b!$F$3,C926,$G$52),NA())</f>
        <v>11</v>
      </c>
      <c r="AA926">
        <f t="shared" si="107"/>
        <v>873</v>
      </c>
      <c r="AB926" s="30" t="s">
        <v>798</v>
      </c>
      <c r="AC926" s="30" t="s">
        <v>4431</v>
      </c>
      <c r="AD926">
        <f ca="1">+IF(BD926="OKOK",OFFSET(b!$F$3,AA926,$AD$52),NA())</f>
        <v>693913</v>
      </c>
      <c r="AX926" t="s">
        <v>25</v>
      </c>
      <c r="AY926" t="s">
        <v>798</v>
      </c>
      <c r="AZ926" t="s">
        <v>4431</v>
      </c>
      <c r="BA926">
        <v>27196</v>
      </c>
      <c r="BB926" s="93" t="str">
        <f t="shared" si="103"/>
        <v>OK</v>
      </c>
      <c r="BC926" t="str">
        <f t="shared" si="104"/>
        <v>OK</v>
      </c>
      <c r="BD926" t="str">
        <f t="shared" si="105"/>
        <v>OKOK</v>
      </c>
      <c r="BH926">
        <f t="shared" si="108"/>
        <v>873</v>
      </c>
      <c r="BJ926" s="30" t="s">
        <v>798</v>
      </c>
      <c r="BK926" s="30" t="s">
        <v>4431</v>
      </c>
      <c r="BL926">
        <f ca="1">+OFFSET(b!$F$3,BH926,$BL$52)</f>
        <v>11</v>
      </c>
      <c r="BQ926">
        <f t="shared" si="109"/>
        <v>873</v>
      </c>
      <c r="BR926" s="30" t="s">
        <v>798</v>
      </c>
      <c r="BS926" s="30" t="s">
        <v>4431</v>
      </c>
      <c r="BT926">
        <f ca="1">+OFFSET(b!$F$3,BQ926,$BT$52)</f>
        <v>693913</v>
      </c>
    </row>
    <row r="927" spans="3:72">
      <c r="C927">
        <f t="shared" si="106"/>
        <v>874</v>
      </c>
      <c r="E927" s="30" t="s">
        <v>796</v>
      </c>
      <c r="F927" s="30" t="s">
        <v>4432</v>
      </c>
      <c r="G927">
        <f ca="1">+IF(BD927="OKOK",OFFSET(b!$F$3,C927,$G$52),NA())</f>
        <v>49</v>
      </c>
      <c r="AA927">
        <f t="shared" si="107"/>
        <v>874</v>
      </c>
      <c r="AB927" s="30" t="s">
        <v>796</v>
      </c>
      <c r="AC927" s="30" t="s">
        <v>4432</v>
      </c>
      <c r="AD927">
        <f ca="1">+IF(BD927="OKOK",OFFSET(b!$F$3,AA927,$AD$52),NA())</f>
        <v>1687612</v>
      </c>
      <c r="AX927" t="s">
        <v>25</v>
      </c>
      <c r="AY927" t="s">
        <v>796</v>
      </c>
      <c r="AZ927" t="s">
        <v>4432</v>
      </c>
      <c r="BA927">
        <v>77468</v>
      </c>
      <c r="BB927" s="93" t="str">
        <f t="shared" si="103"/>
        <v>OK</v>
      </c>
      <c r="BC927" t="str">
        <f t="shared" si="104"/>
        <v>OK</v>
      </c>
      <c r="BD927" t="str">
        <f t="shared" si="105"/>
        <v>OKOK</v>
      </c>
      <c r="BH927">
        <f t="shared" si="108"/>
        <v>874</v>
      </c>
      <c r="BJ927" s="30" t="s">
        <v>796</v>
      </c>
      <c r="BK927" s="30" t="s">
        <v>4432</v>
      </c>
      <c r="BL927">
        <f ca="1">+OFFSET(b!$F$3,BH927,$BL$52)</f>
        <v>49</v>
      </c>
      <c r="BQ927">
        <f t="shared" si="109"/>
        <v>874</v>
      </c>
      <c r="BR927" s="30" t="s">
        <v>796</v>
      </c>
      <c r="BS927" s="30" t="s">
        <v>4432</v>
      </c>
      <c r="BT927">
        <f ca="1">+OFFSET(b!$F$3,BQ927,$BT$52)</f>
        <v>1687612</v>
      </c>
    </row>
    <row r="928" spans="3:72">
      <c r="C928">
        <f t="shared" si="106"/>
        <v>875</v>
      </c>
      <c r="E928" s="30" t="s">
        <v>797</v>
      </c>
      <c r="F928" s="30" t="s">
        <v>4433</v>
      </c>
      <c r="G928">
        <f ca="1">+IF(BD928="OKOK",OFFSET(b!$F$3,C928,$G$52),NA())</f>
        <v>57</v>
      </c>
      <c r="AA928">
        <f t="shared" si="107"/>
        <v>875</v>
      </c>
      <c r="AB928" s="30" t="s">
        <v>797</v>
      </c>
      <c r="AC928" s="30" t="s">
        <v>4433</v>
      </c>
      <c r="AD928">
        <f ca="1">+IF(BD928="OKOK",OFFSET(b!$F$3,AA928,$AD$52),NA())</f>
        <v>1491797</v>
      </c>
      <c r="AX928" t="s">
        <v>25</v>
      </c>
      <c r="AY928" t="s">
        <v>797</v>
      </c>
      <c r="AZ928" t="s">
        <v>4433</v>
      </c>
      <c r="BA928">
        <v>81702</v>
      </c>
      <c r="BB928" s="93" t="str">
        <f t="shared" si="103"/>
        <v>OK</v>
      </c>
      <c r="BC928" t="str">
        <f t="shared" si="104"/>
        <v>OK</v>
      </c>
      <c r="BD928" t="str">
        <f t="shared" si="105"/>
        <v>OKOK</v>
      </c>
      <c r="BH928">
        <f t="shared" si="108"/>
        <v>875</v>
      </c>
      <c r="BJ928" s="30" t="s">
        <v>797</v>
      </c>
      <c r="BK928" s="30" t="s">
        <v>4433</v>
      </c>
      <c r="BL928">
        <f ca="1">+OFFSET(b!$F$3,BH928,$BL$52)</f>
        <v>57</v>
      </c>
      <c r="BQ928">
        <f t="shared" si="109"/>
        <v>875</v>
      </c>
      <c r="BR928" s="30" t="s">
        <v>797</v>
      </c>
      <c r="BS928" s="30" t="s">
        <v>4433</v>
      </c>
      <c r="BT928">
        <f ca="1">+OFFSET(b!$F$3,BQ928,$BT$52)</f>
        <v>1491797</v>
      </c>
    </row>
    <row r="929" spans="3:72">
      <c r="C929">
        <f t="shared" si="106"/>
        <v>876</v>
      </c>
      <c r="E929" s="30" t="s">
        <v>800</v>
      </c>
      <c r="F929" s="30" t="s">
        <v>4434</v>
      </c>
      <c r="G929">
        <f ca="1">+IF(BD929="OKOK",OFFSET(b!$F$3,C929,$G$52),NA())</f>
        <v>11</v>
      </c>
      <c r="AA929">
        <f t="shared" si="107"/>
        <v>876</v>
      </c>
      <c r="AB929" s="30" t="s">
        <v>800</v>
      </c>
      <c r="AC929" s="30" t="s">
        <v>4434</v>
      </c>
      <c r="AD929">
        <f ca="1">+IF(BD929="OKOK",OFFSET(b!$F$3,AA929,$AD$52),NA())</f>
        <v>402834</v>
      </c>
      <c r="AX929" t="s">
        <v>25</v>
      </c>
      <c r="AY929" t="s">
        <v>800</v>
      </c>
      <c r="AZ929" t="s">
        <v>4434</v>
      </c>
      <c r="BA929">
        <v>17886</v>
      </c>
      <c r="BB929" s="93" t="str">
        <f t="shared" si="103"/>
        <v>OK</v>
      </c>
      <c r="BC929" t="str">
        <f t="shared" si="104"/>
        <v>OK</v>
      </c>
      <c r="BD929" t="str">
        <f t="shared" si="105"/>
        <v>OKOK</v>
      </c>
      <c r="BH929">
        <f t="shared" si="108"/>
        <v>876</v>
      </c>
      <c r="BJ929" s="30" t="s">
        <v>800</v>
      </c>
      <c r="BK929" s="30" t="s">
        <v>4434</v>
      </c>
      <c r="BL929">
        <f ca="1">+OFFSET(b!$F$3,BH929,$BL$52)</f>
        <v>11</v>
      </c>
      <c r="BQ929">
        <f t="shared" si="109"/>
        <v>876</v>
      </c>
      <c r="BR929" s="30" t="s">
        <v>800</v>
      </c>
      <c r="BS929" s="30" t="s">
        <v>4434</v>
      </c>
      <c r="BT929">
        <f ca="1">+OFFSET(b!$F$3,BQ929,$BT$52)</f>
        <v>402834</v>
      </c>
    </row>
    <row r="930" spans="3:72">
      <c r="C930">
        <f t="shared" si="106"/>
        <v>877</v>
      </c>
      <c r="E930" s="30" t="s">
        <v>816</v>
      </c>
      <c r="F930" s="30" t="s">
        <v>4435</v>
      </c>
      <c r="G930">
        <f ca="1">+IF(BD930="OKOK",OFFSET(b!$F$3,C930,$G$52),NA())</f>
        <v>7</v>
      </c>
      <c r="AA930">
        <f t="shared" si="107"/>
        <v>877</v>
      </c>
      <c r="AB930" s="30" t="s">
        <v>816</v>
      </c>
      <c r="AC930" s="30" t="s">
        <v>4435</v>
      </c>
      <c r="AD930">
        <f ca="1">+IF(BD930="OKOK",OFFSET(b!$F$3,AA930,$AD$52),NA())</f>
        <v>427335</v>
      </c>
      <c r="AX930" t="s">
        <v>25</v>
      </c>
      <c r="AY930" t="s">
        <v>816</v>
      </c>
      <c r="AZ930" t="s">
        <v>4435</v>
      </c>
      <c r="BA930">
        <v>20299</v>
      </c>
      <c r="BB930" s="93" t="str">
        <f t="shared" si="103"/>
        <v>OK</v>
      </c>
      <c r="BC930" t="str">
        <f t="shared" si="104"/>
        <v>OK</v>
      </c>
      <c r="BD930" t="str">
        <f t="shared" si="105"/>
        <v>OKOK</v>
      </c>
      <c r="BH930">
        <f t="shared" si="108"/>
        <v>877</v>
      </c>
      <c r="BJ930" s="30" t="s">
        <v>816</v>
      </c>
      <c r="BK930" s="30" t="s">
        <v>4435</v>
      </c>
      <c r="BL930">
        <f ca="1">+OFFSET(b!$F$3,BH930,$BL$52)</f>
        <v>7</v>
      </c>
      <c r="BQ930">
        <f t="shared" si="109"/>
        <v>877</v>
      </c>
      <c r="BR930" s="30" t="s">
        <v>816</v>
      </c>
      <c r="BS930" s="30" t="s">
        <v>4435</v>
      </c>
      <c r="BT930">
        <f ca="1">+OFFSET(b!$F$3,BQ930,$BT$52)</f>
        <v>427335</v>
      </c>
    </row>
    <row r="931" spans="3:72">
      <c r="C931">
        <f t="shared" si="106"/>
        <v>878</v>
      </c>
      <c r="E931" s="30" t="s">
        <v>810</v>
      </c>
      <c r="F931" s="30" t="s">
        <v>4436</v>
      </c>
      <c r="G931">
        <f ca="1">+IF(BD931="OKOK",OFFSET(b!$F$3,C931,$G$52),NA())</f>
        <v>8</v>
      </c>
      <c r="AA931">
        <f t="shared" si="107"/>
        <v>878</v>
      </c>
      <c r="AB931" s="30" t="s">
        <v>810</v>
      </c>
      <c r="AC931" s="30" t="s">
        <v>4436</v>
      </c>
      <c r="AD931">
        <f ca="1">+IF(BD931="OKOK",OFFSET(b!$F$3,AA931,$AD$52),NA())</f>
        <v>358039</v>
      </c>
      <c r="AX931" t="s">
        <v>25</v>
      </c>
      <c r="AY931" t="s">
        <v>810</v>
      </c>
      <c r="AZ931" t="s">
        <v>4436</v>
      </c>
      <c r="BA931">
        <v>16005</v>
      </c>
      <c r="BB931" s="93" t="str">
        <f t="shared" si="103"/>
        <v>OK</v>
      </c>
      <c r="BC931" t="str">
        <f t="shared" si="104"/>
        <v>OK</v>
      </c>
      <c r="BD931" t="str">
        <f t="shared" si="105"/>
        <v>OKOK</v>
      </c>
      <c r="BH931">
        <f t="shared" si="108"/>
        <v>878</v>
      </c>
      <c r="BJ931" s="30" t="s">
        <v>810</v>
      </c>
      <c r="BK931" s="30" t="s">
        <v>4436</v>
      </c>
      <c r="BL931">
        <f ca="1">+OFFSET(b!$F$3,BH931,$BL$52)</f>
        <v>8</v>
      </c>
      <c r="BQ931">
        <f t="shared" si="109"/>
        <v>878</v>
      </c>
      <c r="BR931" s="30" t="s">
        <v>810</v>
      </c>
      <c r="BS931" s="30" t="s">
        <v>4436</v>
      </c>
      <c r="BT931">
        <f ca="1">+OFFSET(b!$F$3,BQ931,$BT$52)</f>
        <v>358039</v>
      </c>
    </row>
    <row r="932" spans="3:72">
      <c r="C932">
        <f t="shared" si="106"/>
        <v>879</v>
      </c>
      <c r="E932" s="30" t="s">
        <v>811</v>
      </c>
      <c r="F932" s="30" t="s">
        <v>4437</v>
      </c>
      <c r="G932">
        <f ca="1">+IF(BD932="OKOK",OFFSET(b!$F$3,C932,$G$52),NA())</f>
        <v>10</v>
      </c>
      <c r="AA932">
        <f t="shared" si="107"/>
        <v>879</v>
      </c>
      <c r="AB932" s="30" t="s">
        <v>811</v>
      </c>
      <c r="AC932" s="30" t="s">
        <v>4437</v>
      </c>
      <c r="AD932">
        <f ca="1">+IF(BD932="OKOK",OFFSET(b!$F$3,AA932,$AD$52),NA())</f>
        <v>391623</v>
      </c>
      <c r="AX932" t="s">
        <v>25</v>
      </c>
      <c r="AY932" t="s">
        <v>811</v>
      </c>
      <c r="AZ932" t="s">
        <v>4437</v>
      </c>
      <c r="BA932">
        <v>15442</v>
      </c>
      <c r="BB932" s="93" t="str">
        <f t="shared" si="103"/>
        <v>OK</v>
      </c>
      <c r="BC932" t="str">
        <f t="shared" si="104"/>
        <v>OK</v>
      </c>
      <c r="BD932" t="str">
        <f t="shared" si="105"/>
        <v>OKOK</v>
      </c>
      <c r="BH932">
        <f t="shared" si="108"/>
        <v>879</v>
      </c>
      <c r="BJ932" s="30" t="s">
        <v>811</v>
      </c>
      <c r="BK932" s="30" t="s">
        <v>4437</v>
      </c>
      <c r="BL932">
        <f ca="1">+OFFSET(b!$F$3,BH932,$BL$52)</f>
        <v>10</v>
      </c>
      <c r="BQ932">
        <f t="shared" si="109"/>
        <v>879</v>
      </c>
      <c r="BR932" s="30" t="s">
        <v>811</v>
      </c>
      <c r="BS932" s="30" t="s">
        <v>4437</v>
      </c>
      <c r="BT932">
        <f ca="1">+OFFSET(b!$F$3,BQ932,$BT$52)</f>
        <v>391623</v>
      </c>
    </row>
    <row r="933" spans="3:72">
      <c r="C933">
        <f t="shared" si="106"/>
        <v>880</v>
      </c>
      <c r="E933" s="30" t="s">
        <v>813</v>
      </c>
      <c r="F933" s="30" t="s">
        <v>4438</v>
      </c>
      <c r="G933">
        <f ca="1">+IF(BD933="OKOK",OFFSET(b!$F$3,C933,$G$52),NA())</f>
        <v>8</v>
      </c>
      <c r="AA933">
        <f t="shared" si="107"/>
        <v>880</v>
      </c>
      <c r="AB933" s="30" t="s">
        <v>813</v>
      </c>
      <c r="AC933" s="30" t="s">
        <v>4438</v>
      </c>
      <c r="AD933">
        <f ca="1">+IF(BD933="OKOK",OFFSET(b!$F$3,AA933,$AD$52),NA())</f>
        <v>196511</v>
      </c>
      <c r="AX933" t="s">
        <v>25</v>
      </c>
      <c r="AY933" t="s">
        <v>813</v>
      </c>
      <c r="AZ933" t="s">
        <v>4438</v>
      </c>
      <c r="BA933">
        <v>8810</v>
      </c>
      <c r="BB933" s="93" t="str">
        <f t="shared" si="103"/>
        <v>OK</v>
      </c>
      <c r="BC933" t="str">
        <f t="shared" si="104"/>
        <v>OK</v>
      </c>
      <c r="BD933" t="str">
        <f t="shared" si="105"/>
        <v>OKOK</v>
      </c>
      <c r="BH933">
        <f t="shared" si="108"/>
        <v>880</v>
      </c>
      <c r="BJ933" s="30" t="s">
        <v>813</v>
      </c>
      <c r="BK933" s="30" t="s">
        <v>4438</v>
      </c>
      <c r="BL933">
        <f ca="1">+OFFSET(b!$F$3,BH933,$BL$52)</f>
        <v>8</v>
      </c>
      <c r="BQ933">
        <f t="shared" si="109"/>
        <v>880</v>
      </c>
      <c r="BR933" s="30" t="s">
        <v>813</v>
      </c>
      <c r="BS933" s="30" t="s">
        <v>4438</v>
      </c>
      <c r="BT933">
        <f ca="1">+OFFSET(b!$F$3,BQ933,$BT$52)</f>
        <v>196511</v>
      </c>
    </row>
    <row r="934" spans="3:72">
      <c r="C934">
        <f t="shared" si="106"/>
        <v>881</v>
      </c>
      <c r="E934" s="30" t="s">
        <v>812</v>
      </c>
      <c r="F934" s="30" t="s">
        <v>4439</v>
      </c>
      <c r="G934">
        <f ca="1">+IF(BD934="OKOK",OFFSET(b!$F$3,C934,$G$52),NA())</f>
        <v>2</v>
      </c>
      <c r="AA934">
        <f t="shared" si="107"/>
        <v>881</v>
      </c>
      <c r="AB934" s="30" t="s">
        <v>812</v>
      </c>
      <c r="AC934" s="30" t="s">
        <v>4439</v>
      </c>
      <c r="AD934">
        <f ca="1">+IF(BD934="OKOK",OFFSET(b!$F$3,AA934,$AD$52),NA())</f>
        <v>87968</v>
      </c>
      <c r="AX934" t="s">
        <v>25</v>
      </c>
      <c r="AY934" t="s">
        <v>812</v>
      </c>
      <c r="AZ934" t="s">
        <v>4439</v>
      </c>
      <c r="BA934">
        <v>5199</v>
      </c>
      <c r="BB934" s="93" t="str">
        <f t="shared" si="103"/>
        <v>OK</v>
      </c>
      <c r="BC934" t="str">
        <f t="shared" si="104"/>
        <v>OK</v>
      </c>
      <c r="BD934" t="str">
        <f t="shared" si="105"/>
        <v>OKOK</v>
      </c>
      <c r="BH934">
        <f t="shared" si="108"/>
        <v>881</v>
      </c>
      <c r="BJ934" s="30" t="s">
        <v>812</v>
      </c>
      <c r="BK934" s="30" t="s">
        <v>4439</v>
      </c>
      <c r="BL934">
        <f ca="1">+OFFSET(b!$F$3,BH934,$BL$52)</f>
        <v>2</v>
      </c>
      <c r="BQ934">
        <f t="shared" si="109"/>
        <v>881</v>
      </c>
      <c r="BR934" s="30" t="s">
        <v>812</v>
      </c>
      <c r="BS934" s="30" t="s">
        <v>4439</v>
      </c>
      <c r="BT934">
        <f ca="1">+OFFSET(b!$F$3,BQ934,$BT$52)</f>
        <v>87968</v>
      </c>
    </row>
    <row r="935" spans="3:72">
      <c r="C935">
        <f t="shared" si="106"/>
        <v>882</v>
      </c>
      <c r="E935" s="30" t="s">
        <v>807</v>
      </c>
      <c r="F935" s="30" t="s">
        <v>4440</v>
      </c>
      <c r="G935">
        <f ca="1">+IF(BD935="OKOK",OFFSET(b!$F$3,C935,$G$52),NA())</f>
        <v>12</v>
      </c>
      <c r="AA935">
        <f t="shared" si="107"/>
        <v>882</v>
      </c>
      <c r="AB935" s="30" t="s">
        <v>807</v>
      </c>
      <c r="AC935" s="30" t="s">
        <v>4440</v>
      </c>
      <c r="AD935">
        <f ca="1">+IF(BD935="OKOK",OFFSET(b!$F$3,AA935,$AD$52),NA())</f>
        <v>617860</v>
      </c>
      <c r="AX935" t="s">
        <v>25</v>
      </c>
      <c r="AY935" t="s">
        <v>807</v>
      </c>
      <c r="AZ935" t="s">
        <v>4440</v>
      </c>
      <c r="BA935">
        <v>29294</v>
      </c>
      <c r="BB935" s="93" t="str">
        <f t="shared" si="103"/>
        <v>OK</v>
      </c>
      <c r="BC935" t="str">
        <f t="shared" si="104"/>
        <v>OK</v>
      </c>
      <c r="BD935" t="str">
        <f t="shared" si="105"/>
        <v>OKOK</v>
      </c>
      <c r="BH935">
        <f t="shared" si="108"/>
        <v>882</v>
      </c>
      <c r="BJ935" s="30" t="s">
        <v>807</v>
      </c>
      <c r="BK935" s="30" t="s">
        <v>4440</v>
      </c>
      <c r="BL935">
        <f ca="1">+OFFSET(b!$F$3,BH935,$BL$52)</f>
        <v>12</v>
      </c>
      <c r="BQ935">
        <f t="shared" si="109"/>
        <v>882</v>
      </c>
      <c r="BR935" s="30" t="s">
        <v>807</v>
      </c>
      <c r="BS935" s="30" t="s">
        <v>4440</v>
      </c>
      <c r="BT935">
        <f ca="1">+OFFSET(b!$F$3,BQ935,$BT$52)</f>
        <v>617860</v>
      </c>
    </row>
    <row r="936" spans="3:72">
      <c r="C936">
        <f t="shared" si="106"/>
        <v>883</v>
      </c>
      <c r="E936" s="30" t="s">
        <v>815</v>
      </c>
      <c r="F936" s="30" t="s">
        <v>4441</v>
      </c>
      <c r="G936">
        <f ca="1">+IF(BD936="OKOK",OFFSET(b!$F$3,C936,$G$52),NA())</f>
        <v>12</v>
      </c>
      <c r="AA936">
        <f t="shared" si="107"/>
        <v>883</v>
      </c>
      <c r="AB936" s="30" t="s">
        <v>815</v>
      </c>
      <c r="AC936" s="30" t="s">
        <v>4441</v>
      </c>
      <c r="AD936">
        <f ca="1">+IF(BD936="OKOK",OFFSET(b!$F$3,AA936,$AD$52),NA())</f>
        <v>484838</v>
      </c>
      <c r="AX936" t="s">
        <v>25</v>
      </c>
      <c r="AY936" t="s">
        <v>815</v>
      </c>
      <c r="AZ936" t="s">
        <v>4441</v>
      </c>
      <c r="BA936">
        <v>13229</v>
      </c>
      <c r="BB936" s="93" t="str">
        <f t="shared" si="103"/>
        <v>OK</v>
      </c>
      <c r="BC936" t="str">
        <f t="shared" si="104"/>
        <v>OK</v>
      </c>
      <c r="BD936" t="str">
        <f t="shared" si="105"/>
        <v>OKOK</v>
      </c>
      <c r="BH936">
        <f t="shared" si="108"/>
        <v>883</v>
      </c>
      <c r="BJ936" s="30" t="s">
        <v>815</v>
      </c>
      <c r="BK936" s="30" t="s">
        <v>4441</v>
      </c>
      <c r="BL936">
        <f ca="1">+OFFSET(b!$F$3,BH936,$BL$52)</f>
        <v>12</v>
      </c>
      <c r="BQ936">
        <f t="shared" si="109"/>
        <v>883</v>
      </c>
      <c r="BR936" s="30" t="s">
        <v>815</v>
      </c>
      <c r="BS936" s="30" t="s">
        <v>4441</v>
      </c>
      <c r="BT936">
        <f ca="1">+OFFSET(b!$F$3,BQ936,$BT$52)</f>
        <v>484838</v>
      </c>
    </row>
    <row r="937" spans="3:72">
      <c r="C937">
        <f t="shared" si="106"/>
        <v>884</v>
      </c>
      <c r="E937" s="30" t="s">
        <v>25</v>
      </c>
      <c r="F937" s="30" t="s">
        <v>4442</v>
      </c>
      <c r="G937">
        <f ca="1">+IF(BD937="OKOK",OFFSET(b!$F$3,C937,$G$52),NA())</f>
        <v>59</v>
      </c>
      <c r="AA937">
        <f t="shared" si="107"/>
        <v>884</v>
      </c>
      <c r="AB937" s="30" t="s">
        <v>25</v>
      </c>
      <c r="AC937" s="30" t="s">
        <v>4442</v>
      </c>
      <c r="AD937">
        <f ca="1">+IF(BD937="OKOK",OFFSET(b!$F$3,AA937,$AD$52),NA())</f>
        <v>4494319</v>
      </c>
      <c r="AX937" t="s">
        <v>25</v>
      </c>
      <c r="AY937" t="s">
        <v>25</v>
      </c>
      <c r="AZ937" t="s">
        <v>4442</v>
      </c>
      <c r="BA937">
        <v>0</v>
      </c>
      <c r="BB937" s="93" t="str">
        <f t="shared" si="103"/>
        <v>OK</v>
      </c>
      <c r="BC937" t="str">
        <f t="shared" si="104"/>
        <v>OK</v>
      </c>
      <c r="BD937" t="str">
        <f t="shared" si="105"/>
        <v>OKOK</v>
      </c>
      <c r="BH937">
        <f t="shared" si="108"/>
        <v>884</v>
      </c>
      <c r="BJ937" s="30" t="s">
        <v>25</v>
      </c>
      <c r="BK937" s="30" t="s">
        <v>4442</v>
      </c>
      <c r="BL937">
        <f ca="1">+OFFSET(b!$F$3,BH937,$BL$52)</f>
        <v>59</v>
      </c>
      <c r="BQ937">
        <f t="shared" si="109"/>
        <v>884</v>
      </c>
      <c r="BR937" s="30" t="s">
        <v>25</v>
      </c>
      <c r="BS937" s="30" t="s">
        <v>4442</v>
      </c>
      <c r="BT937">
        <f ca="1">+OFFSET(b!$F$3,BQ937,$BT$52)</f>
        <v>4494319</v>
      </c>
    </row>
    <row r="938" spans="3:72">
      <c r="C938">
        <f t="shared" si="106"/>
        <v>885</v>
      </c>
      <c r="E938" s="30" t="s">
        <v>3101</v>
      </c>
      <c r="F938" s="30" t="s">
        <v>4443</v>
      </c>
      <c r="G938" t="e">
        <f ca="1">+IF(BD938="OKOK",OFFSET(b!$F$3,C938,$G$52),NA())</f>
        <v>#N/A</v>
      </c>
      <c r="AA938">
        <f t="shared" si="107"/>
        <v>885</v>
      </c>
      <c r="AB938" s="30" t="s">
        <v>3101</v>
      </c>
      <c r="AC938" s="30" t="s">
        <v>4443</v>
      </c>
      <c r="AD938" t="e">
        <f ca="1">+IF(BD938="OKOK",OFFSET(b!$F$3,AA938,$AD$52),NA())</f>
        <v>#N/A</v>
      </c>
      <c r="AX938" t="s">
        <v>26</v>
      </c>
      <c r="AY938" t="s">
        <v>3101</v>
      </c>
      <c r="AZ938" t="s">
        <v>4443</v>
      </c>
      <c r="BA938">
        <v>2728981</v>
      </c>
      <c r="BB938" s="93" t="str">
        <f t="shared" si="103"/>
        <v>NG</v>
      </c>
      <c r="BC938" t="str">
        <f t="shared" si="104"/>
        <v>OK</v>
      </c>
      <c r="BD938" t="str">
        <f t="shared" si="105"/>
        <v>NGOK</v>
      </c>
      <c r="BH938">
        <f t="shared" si="108"/>
        <v>885</v>
      </c>
      <c r="BJ938" s="30" t="s">
        <v>3101</v>
      </c>
      <c r="BK938" s="30" t="s">
        <v>4443</v>
      </c>
      <c r="BL938">
        <f ca="1">+OFFSET(b!$F$3,BH938,$BL$52)</f>
        <v>1339</v>
      </c>
      <c r="BQ938">
        <f t="shared" si="109"/>
        <v>885</v>
      </c>
      <c r="BR938" s="30" t="s">
        <v>3101</v>
      </c>
      <c r="BS938" s="30" t="s">
        <v>4443</v>
      </c>
      <c r="BT938">
        <f ca="1">+OFFSET(b!$F$3,BQ938,$BT$52)</f>
        <v>59553519</v>
      </c>
    </row>
    <row r="939" spans="3:72">
      <c r="C939">
        <f t="shared" si="106"/>
        <v>886</v>
      </c>
      <c r="E939" s="30" t="s">
        <v>3102</v>
      </c>
      <c r="F939" s="30" t="s">
        <v>3603</v>
      </c>
      <c r="G939" t="e">
        <f ca="1">+IF(BD939="OKOK",OFFSET(b!$F$3,C939,$G$52),NA())</f>
        <v>#N/A</v>
      </c>
      <c r="AA939">
        <f t="shared" si="107"/>
        <v>886</v>
      </c>
      <c r="AB939" s="30" t="s">
        <v>3102</v>
      </c>
      <c r="AC939" s="30" t="s">
        <v>3603</v>
      </c>
      <c r="AD939" t="e">
        <f ca="1">+IF(BD939="OKOK",OFFSET(b!$F$3,AA939,$AD$52),NA())</f>
        <v>#N/A</v>
      </c>
      <c r="AX939" t="s">
        <v>26</v>
      </c>
      <c r="AY939" t="s">
        <v>3102</v>
      </c>
      <c r="AZ939" t="s">
        <v>3603</v>
      </c>
      <c r="BA939">
        <v>830234</v>
      </c>
      <c r="BB939" s="93" t="str">
        <f t="shared" si="103"/>
        <v>NG</v>
      </c>
      <c r="BC939" t="str">
        <f t="shared" si="104"/>
        <v>OK</v>
      </c>
      <c r="BD939" t="str">
        <f t="shared" si="105"/>
        <v>NGOK</v>
      </c>
      <c r="BH939">
        <f t="shared" si="108"/>
        <v>886</v>
      </c>
      <c r="BJ939" s="30" t="s">
        <v>3102</v>
      </c>
      <c r="BK939" s="30" t="s">
        <v>3603</v>
      </c>
      <c r="BL939">
        <f ca="1">+OFFSET(b!$F$3,BH939,$BL$52)</f>
        <v>257</v>
      </c>
      <c r="BQ939">
        <f t="shared" si="109"/>
        <v>886</v>
      </c>
      <c r="BR939" s="30" t="s">
        <v>3102</v>
      </c>
      <c r="BS939" s="30" t="s">
        <v>3603</v>
      </c>
      <c r="BT939">
        <f ca="1">+OFFSET(b!$F$3,BQ939,$BT$52)</f>
        <v>14457015</v>
      </c>
    </row>
    <row r="940" spans="3:72">
      <c r="C940">
        <f t="shared" si="106"/>
        <v>887</v>
      </c>
      <c r="E940" s="30" t="s">
        <v>819</v>
      </c>
      <c r="F940" s="30" t="s">
        <v>3606</v>
      </c>
      <c r="G940">
        <f ca="1">+IF(BD940="OKOK",OFFSET(b!$F$3,C940,$G$52),NA())</f>
        <v>44</v>
      </c>
      <c r="AA940">
        <f t="shared" si="107"/>
        <v>887</v>
      </c>
      <c r="AB940" s="30" t="s">
        <v>819</v>
      </c>
      <c r="AC940" s="30" t="s">
        <v>3606</v>
      </c>
      <c r="AD940">
        <f ca="1">+IF(BD940="OKOK",OFFSET(b!$F$3,AA940,$AD$52),NA())</f>
        <v>1992249</v>
      </c>
      <c r="AX940" t="s">
        <v>26</v>
      </c>
      <c r="AY940" t="s">
        <v>819</v>
      </c>
      <c r="AZ940" t="s">
        <v>3606</v>
      </c>
      <c r="BA940">
        <v>104080</v>
      </c>
      <c r="BB940" s="93" t="str">
        <f t="shared" si="103"/>
        <v>OK</v>
      </c>
      <c r="BC940" t="str">
        <f t="shared" si="104"/>
        <v>OK</v>
      </c>
      <c r="BD940" t="str">
        <f t="shared" si="105"/>
        <v>OKOK</v>
      </c>
      <c r="BH940">
        <f t="shared" si="108"/>
        <v>887</v>
      </c>
      <c r="BJ940" s="30" t="s">
        <v>819</v>
      </c>
      <c r="BK940" s="30" t="s">
        <v>3606</v>
      </c>
      <c r="BL940">
        <f ca="1">+OFFSET(b!$F$3,BH940,$BL$52)</f>
        <v>44</v>
      </c>
      <c r="BQ940">
        <f t="shared" si="109"/>
        <v>887</v>
      </c>
      <c r="BR940" s="30" t="s">
        <v>819</v>
      </c>
      <c r="BS940" s="30" t="s">
        <v>3606</v>
      </c>
      <c r="BT940">
        <f ca="1">+OFFSET(b!$F$3,BQ940,$BT$52)</f>
        <v>1992249</v>
      </c>
    </row>
    <row r="941" spans="3:72">
      <c r="C941">
        <f t="shared" si="106"/>
        <v>888</v>
      </c>
      <c r="E941" s="30" t="s">
        <v>835</v>
      </c>
      <c r="F941" s="30" t="s">
        <v>3619</v>
      </c>
      <c r="G941">
        <f ca="1">+IF(BD941="OKOK",OFFSET(b!$F$3,C941,$G$52),NA())</f>
        <v>31</v>
      </c>
      <c r="AA941">
        <f t="shared" si="107"/>
        <v>888</v>
      </c>
      <c r="AB941" s="30" t="s">
        <v>835</v>
      </c>
      <c r="AC941" s="30" t="s">
        <v>3619</v>
      </c>
      <c r="AD941">
        <f ca="1">+IF(BD941="OKOK",OFFSET(b!$F$3,AA941,$AD$52),NA())</f>
        <v>2305347</v>
      </c>
      <c r="AX941" t="s">
        <v>26</v>
      </c>
      <c r="AY941" t="s">
        <v>835</v>
      </c>
      <c r="AZ941" t="s">
        <v>3619</v>
      </c>
      <c r="BA941">
        <v>136108</v>
      </c>
      <c r="BB941" s="93" t="str">
        <f t="shared" si="103"/>
        <v>OK</v>
      </c>
      <c r="BC941" t="str">
        <f t="shared" si="104"/>
        <v>OK</v>
      </c>
      <c r="BD941" t="str">
        <f t="shared" si="105"/>
        <v>OKOK</v>
      </c>
      <c r="BH941">
        <f t="shared" si="108"/>
        <v>888</v>
      </c>
      <c r="BJ941" s="30" t="s">
        <v>835</v>
      </c>
      <c r="BK941" s="30" t="s">
        <v>3619</v>
      </c>
      <c r="BL941">
        <f ca="1">+OFFSET(b!$F$3,BH941,$BL$52)</f>
        <v>31</v>
      </c>
      <c r="BQ941">
        <f t="shared" si="109"/>
        <v>888</v>
      </c>
      <c r="BR941" s="30" t="s">
        <v>835</v>
      </c>
      <c r="BS941" s="30" t="s">
        <v>3619</v>
      </c>
      <c r="BT941">
        <f ca="1">+OFFSET(b!$F$3,BQ941,$BT$52)</f>
        <v>2305347</v>
      </c>
    </row>
    <row r="942" spans="3:72">
      <c r="C942">
        <f t="shared" si="106"/>
        <v>889</v>
      </c>
      <c r="E942" s="30" t="s">
        <v>818</v>
      </c>
      <c r="F942" s="30" t="s">
        <v>3605</v>
      </c>
      <c r="G942" t="e">
        <f ca="1">+IF(BD942="OKOK",OFFSET(b!$F$3,C942,$G$52),NA())</f>
        <v>#N/A</v>
      </c>
      <c r="AA942">
        <f t="shared" si="107"/>
        <v>889</v>
      </c>
      <c r="AB942" s="30" t="s">
        <v>818</v>
      </c>
      <c r="AC942" s="30" t="s">
        <v>3605</v>
      </c>
      <c r="AD942" t="e">
        <f ca="1">+IF(BD942="OKOK",OFFSET(b!$F$3,AA942,$AD$52),NA())</f>
        <v>#N/A</v>
      </c>
      <c r="AX942" t="s">
        <v>26</v>
      </c>
      <c r="AY942" t="s">
        <v>818</v>
      </c>
      <c r="AZ942" t="s">
        <v>3605</v>
      </c>
      <c r="BA942">
        <v>398471</v>
      </c>
      <c r="BB942" s="93" t="str">
        <f t="shared" si="103"/>
        <v>NG</v>
      </c>
      <c r="BC942" t="str">
        <f t="shared" si="104"/>
        <v>OK</v>
      </c>
      <c r="BD942" t="str">
        <f t="shared" si="105"/>
        <v>NGOK</v>
      </c>
      <c r="BH942">
        <f t="shared" si="108"/>
        <v>889</v>
      </c>
      <c r="BJ942" s="30" t="s">
        <v>818</v>
      </c>
      <c r="BK942" s="30" t="s">
        <v>3605</v>
      </c>
      <c r="BL942">
        <f ca="1">+OFFSET(b!$F$3,BH942,$BL$52)</f>
        <v>150</v>
      </c>
      <c r="BQ942">
        <f t="shared" si="109"/>
        <v>889</v>
      </c>
      <c r="BR942" s="30" t="s">
        <v>818</v>
      </c>
      <c r="BS942" s="30" t="s">
        <v>3605</v>
      </c>
      <c r="BT942">
        <f ca="1">+OFFSET(b!$F$3,BQ942,$BT$52)</f>
        <v>6797924</v>
      </c>
    </row>
    <row r="943" spans="3:72">
      <c r="C943">
        <f t="shared" si="106"/>
        <v>890</v>
      </c>
      <c r="E943" s="30" t="s">
        <v>820</v>
      </c>
      <c r="F943" s="30" t="s">
        <v>3607</v>
      </c>
      <c r="G943" t="e">
        <f ca="1">+IF(BD943="OKOK",OFFSET(b!$F$3,C943,$G$52),NA())</f>
        <v>#N/A</v>
      </c>
      <c r="AA943">
        <f t="shared" si="107"/>
        <v>890</v>
      </c>
      <c r="AB943" s="30" t="s">
        <v>820</v>
      </c>
      <c r="AC943" s="30" t="s">
        <v>3607</v>
      </c>
      <c r="AD943" t="e">
        <f ca="1">+IF(BD943="OKOK",OFFSET(b!$F$3,AA943,$AD$52),NA())</f>
        <v>#N/A</v>
      </c>
      <c r="AX943" t="s">
        <v>26</v>
      </c>
      <c r="AY943" t="s">
        <v>820</v>
      </c>
      <c r="AZ943" t="s">
        <v>3607</v>
      </c>
      <c r="BA943">
        <v>379448</v>
      </c>
      <c r="BB943" s="93" t="str">
        <f t="shared" si="103"/>
        <v>NG</v>
      </c>
      <c r="BC943" t="str">
        <f t="shared" si="104"/>
        <v>OK</v>
      </c>
      <c r="BD943" t="str">
        <f t="shared" si="105"/>
        <v>NGOK</v>
      </c>
      <c r="BH943">
        <f t="shared" si="108"/>
        <v>890</v>
      </c>
      <c r="BJ943" s="30" t="s">
        <v>820</v>
      </c>
      <c r="BK943" s="30" t="s">
        <v>3607</v>
      </c>
      <c r="BL943">
        <f ca="1">+OFFSET(b!$F$3,BH943,$BL$52)</f>
        <v>155</v>
      </c>
      <c r="BQ943">
        <f t="shared" si="109"/>
        <v>890</v>
      </c>
      <c r="BR943" s="30" t="s">
        <v>820</v>
      </c>
      <c r="BS943" s="30" t="s">
        <v>3607</v>
      </c>
      <c r="BT943">
        <f ca="1">+OFFSET(b!$F$3,BQ943,$BT$52)</f>
        <v>6051572</v>
      </c>
    </row>
    <row r="944" spans="3:72">
      <c r="C944">
        <f t="shared" si="106"/>
        <v>891</v>
      </c>
      <c r="E944" s="30" t="s">
        <v>839</v>
      </c>
      <c r="F944" s="30" t="s">
        <v>3621</v>
      </c>
      <c r="G944">
        <f ca="1">+IF(BD944="OKOK",OFFSET(b!$F$3,C944,$G$52),NA())</f>
        <v>34</v>
      </c>
      <c r="AA944">
        <f t="shared" si="107"/>
        <v>891</v>
      </c>
      <c r="AB944" s="30" t="s">
        <v>839</v>
      </c>
      <c r="AC944" s="30" t="s">
        <v>3621</v>
      </c>
      <c r="AD944">
        <f ca="1">+IF(BD944="OKOK",OFFSET(b!$F$3,AA944,$AD$52),NA())</f>
        <v>1772020</v>
      </c>
      <c r="AX944" t="s">
        <v>26</v>
      </c>
      <c r="AY944" t="s">
        <v>839</v>
      </c>
      <c r="AZ944" t="s">
        <v>3621</v>
      </c>
      <c r="BA944">
        <v>85570</v>
      </c>
      <c r="BB944" s="93" t="str">
        <f t="shared" si="103"/>
        <v>OK</v>
      </c>
      <c r="BC944" t="str">
        <f t="shared" si="104"/>
        <v>OK</v>
      </c>
      <c r="BD944" t="str">
        <f t="shared" si="105"/>
        <v>OKOK</v>
      </c>
      <c r="BH944">
        <f t="shared" si="108"/>
        <v>891</v>
      </c>
      <c r="BJ944" s="30" t="s">
        <v>839</v>
      </c>
      <c r="BK944" s="30" t="s">
        <v>3621</v>
      </c>
      <c r="BL944">
        <f ca="1">+OFFSET(b!$F$3,BH944,$BL$52)</f>
        <v>34</v>
      </c>
      <c r="BQ944">
        <f t="shared" si="109"/>
        <v>891</v>
      </c>
      <c r="BR944" s="30" t="s">
        <v>839</v>
      </c>
      <c r="BS944" s="30" t="s">
        <v>3621</v>
      </c>
      <c r="BT944">
        <f ca="1">+OFFSET(b!$F$3,BQ944,$BT$52)</f>
        <v>1772020</v>
      </c>
    </row>
    <row r="945" spans="3:72">
      <c r="C945">
        <f t="shared" si="106"/>
        <v>892</v>
      </c>
      <c r="E945" s="30" t="s">
        <v>826</v>
      </c>
      <c r="F945" s="30" t="s">
        <v>3613</v>
      </c>
      <c r="G945" t="e">
        <f ca="1">+IF(BD945="OKOK",OFFSET(b!$F$3,C945,$G$52),NA())</f>
        <v>#N/A</v>
      </c>
      <c r="AA945">
        <f t="shared" si="107"/>
        <v>892</v>
      </c>
      <c r="AB945" s="30" t="s">
        <v>826</v>
      </c>
      <c r="AC945" s="30" t="s">
        <v>3613</v>
      </c>
      <c r="AD945" t="e">
        <f ca="1">+IF(BD945="OKOK",OFFSET(b!$F$3,AA945,$AD$52),NA())</f>
        <v>#N/A</v>
      </c>
      <c r="AX945" t="s">
        <v>26</v>
      </c>
      <c r="AY945" t="s">
        <v>826</v>
      </c>
      <c r="AZ945" t="s">
        <v>3613</v>
      </c>
      <c r="BA945">
        <v>281888</v>
      </c>
      <c r="BB945" s="93" t="str">
        <f t="shared" si="103"/>
        <v>NG</v>
      </c>
      <c r="BC945" t="str">
        <f t="shared" si="104"/>
        <v>OK</v>
      </c>
      <c r="BD945" t="str">
        <f t="shared" si="105"/>
        <v>NGOK</v>
      </c>
      <c r="BH945">
        <f t="shared" si="108"/>
        <v>892</v>
      </c>
      <c r="BJ945" s="30" t="s">
        <v>826</v>
      </c>
      <c r="BK945" s="30" t="s">
        <v>3613</v>
      </c>
      <c r="BL945">
        <f ca="1">+OFFSET(b!$F$3,BH945,$BL$52)</f>
        <v>82</v>
      </c>
      <c r="BQ945">
        <f t="shared" si="109"/>
        <v>892</v>
      </c>
      <c r="BR945" s="30" t="s">
        <v>826</v>
      </c>
      <c r="BS945" s="30" t="s">
        <v>3613</v>
      </c>
      <c r="BT945">
        <f ca="1">+OFFSET(b!$F$3,BQ945,$BT$52)</f>
        <v>4259988</v>
      </c>
    </row>
    <row r="946" spans="3:72">
      <c r="C946">
        <f t="shared" si="106"/>
        <v>893</v>
      </c>
      <c r="E946" s="30" t="s">
        <v>822</v>
      </c>
      <c r="F946" s="30" t="s">
        <v>3609</v>
      </c>
      <c r="G946" t="e">
        <f ca="1">+IF(BD946="OKOK",OFFSET(b!$F$3,C946,$G$52),NA())</f>
        <v>#N/A</v>
      </c>
      <c r="AA946">
        <f t="shared" si="107"/>
        <v>893</v>
      </c>
      <c r="AB946" s="30" t="s">
        <v>822</v>
      </c>
      <c r="AC946" s="30" t="s">
        <v>3609</v>
      </c>
      <c r="AD946" t="e">
        <f ca="1">+IF(BD946="OKOK",OFFSET(b!$F$3,AA946,$AD$52),NA())</f>
        <v>#N/A</v>
      </c>
      <c r="AX946" t="s">
        <v>26</v>
      </c>
      <c r="AY946" t="s">
        <v>822</v>
      </c>
      <c r="AZ946" t="s">
        <v>3609</v>
      </c>
      <c r="BA946">
        <v>348272</v>
      </c>
      <c r="BB946" s="93" t="str">
        <f t="shared" si="103"/>
        <v>NG</v>
      </c>
      <c r="BC946" t="str">
        <f t="shared" si="104"/>
        <v>OK</v>
      </c>
      <c r="BD946" t="str">
        <f t="shared" si="105"/>
        <v>NGOK</v>
      </c>
      <c r="BH946">
        <f t="shared" si="108"/>
        <v>893</v>
      </c>
      <c r="BJ946" s="30" t="s">
        <v>822</v>
      </c>
      <c r="BK946" s="30" t="s">
        <v>3609</v>
      </c>
      <c r="BL946">
        <f ca="1">+OFFSET(b!$F$3,BH946,$BL$52)</f>
        <v>107</v>
      </c>
      <c r="BQ946">
        <f t="shared" si="109"/>
        <v>893</v>
      </c>
      <c r="BR946" s="30" t="s">
        <v>822</v>
      </c>
      <c r="BS946" s="30" t="s">
        <v>3609</v>
      </c>
      <c r="BT946">
        <f ca="1">+OFFSET(b!$F$3,BQ946,$BT$52)</f>
        <v>5231418</v>
      </c>
    </row>
    <row r="947" spans="3:72">
      <c r="C947">
        <f t="shared" si="106"/>
        <v>894</v>
      </c>
      <c r="E947" s="30" t="s">
        <v>847</v>
      </c>
      <c r="F947" s="30" t="s">
        <v>3625</v>
      </c>
      <c r="G947">
        <f ca="1">+IF(BD947="OKOK",OFFSET(b!$F$3,C947,$G$52),NA())</f>
        <v>10</v>
      </c>
      <c r="AA947">
        <f t="shared" si="107"/>
        <v>894</v>
      </c>
      <c r="AB947" s="30" t="s">
        <v>847</v>
      </c>
      <c r="AC947" s="30" t="s">
        <v>3625</v>
      </c>
      <c r="AD947">
        <f ca="1">+IF(BD947="OKOK",OFFSET(b!$F$3,AA947,$AD$52),NA())</f>
        <v>488444</v>
      </c>
      <c r="AX947" t="s">
        <v>26</v>
      </c>
      <c r="AY947" t="s">
        <v>847</v>
      </c>
      <c r="AZ947" t="s">
        <v>3625</v>
      </c>
      <c r="BA947">
        <v>30530</v>
      </c>
      <c r="BB947" s="93" t="str">
        <f t="shared" si="103"/>
        <v>OK</v>
      </c>
      <c r="BC947" t="str">
        <f t="shared" si="104"/>
        <v>OK</v>
      </c>
      <c r="BD947" t="str">
        <f t="shared" si="105"/>
        <v>OKOK</v>
      </c>
      <c r="BH947">
        <f t="shared" si="108"/>
        <v>894</v>
      </c>
      <c r="BJ947" s="30" t="s">
        <v>847</v>
      </c>
      <c r="BK947" s="30" t="s">
        <v>3625</v>
      </c>
      <c r="BL947">
        <f ca="1">+OFFSET(b!$F$3,BH947,$BL$52)</f>
        <v>10</v>
      </c>
      <c r="BQ947">
        <f t="shared" si="109"/>
        <v>894</v>
      </c>
      <c r="BR947" s="30" t="s">
        <v>847</v>
      </c>
      <c r="BS947" s="30" t="s">
        <v>3625</v>
      </c>
      <c r="BT947">
        <f ca="1">+OFFSET(b!$F$3,BQ947,$BT$52)</f>
        <v>488444</v>
      </c>
    </row>
    <row r="948" spans="3:72">
      <c r="C948">
        <f t="shared" si="106"/>
        <v>895</v>
      </c>
      <c r="E948" s="30" t="s">
        <v>825</v>
      </c>
      <c r="F948" s="30" t="s">
        <v>3612</v>
      </c>
      <c r="G948" t="e">
        <f ca="1">+IF(BD948="OKOK",OFFSET(b!$F$3,C948,$G$52),NA())</f>
        <v>#N/A</v>
      </c>
      <c r="AA948">
        <f t="shared" si="107"/>
        <v>895</v>
      </c>
      <c r="AB948" s="30" t="s">
        <v>825</v>
      </c>
      <c r="AC948" s="30" t="s">
        <v>3612</v>
      </c>
      <c r="AD948" t="e">
        <f ca="1">+IF(BD948="OKOK",OFFSET(b!$F$3,AA948,$AD$52),NA())</f>
        <v>#N/A</v>
      </c>
      <c r="AX948" t="s">
        <v>26</v>
      </c>
      <c r="AY948" t="s">
        <v>825</v>
      </c>
      <c r="AZ948" t="s">
        <v>3612</v>
      </c>
      <c r="BA948">
        <v>398975</v>
      </c>
      <c r="BB948" s="93" t="str">
        <f t="shared" si="103"/>
        <v>NG</v>
      </c>
      <c r="BC948" t="str">
        <f t="shared" si="104"/>
        <v>OK</v>
      </c>
      <c r="BD948" t="str">
        <f t="shared" si="105"/>
        <v>NGOK</v>
      </c>
      <c r="BH948">
        <f t="shared" si="108"/>
        <v>895</v>
      </c>
      <c r="BJ948" s="30" t="s">
        <v>825</v>
      </c>
      <c r="BK948" s="30" t="s">
        <v>3612</v>
      </c>
      <c r="BL948">
        <f ca="1">+OFFSET(b!$F$3,BH948,$BL$52)</f>
        <v>120</v>
      </c>
      <c r="BQ948">
        <f t="shared" si="109"/>
        <v>895</v>
      </c>
      <c r="BR948" s="30" t="s">
        <v>825</v>
      </c>
      <c r="BS948" s="30" t="s">
        <v>3612</v>
      </c>
      <c r="BT948">
        <f ca="1">+OFFSET(b!$F$3,BQ948,$BT$52)</f>
        <v>5766085</v>
      </c>
    </row>
    <row r="949" spans="3:72">
      <c r="C949">
        <f t="shared" si="106"/>
        <v>896</v>
      </c>
      <c r="E949" s="30" t="s">
        <v>830</v>
      </c>
      <c r="F949" s="30" t="s">
        <v>3616</v>
      </c>
      <c r="G949">
        <f ca="1">+IF(BD949="OKOK",OFFSET(b!$F$3,C949,$G$52),NA())</f>
        <v>48</v>
      </c>
      <c r="AA949">
        <f t="shared" si="107"/>
        <v>896</v>
      </c>
      <c r="AB949" s="30" t="s">
        <v>830</v>
      </c>
      <c r="AC949" s="30" t="s">
        <v>3616</v>
      </c>
      <c r="AD949">
        <f ca="1">+IF(BD949="OKOK",OFFSET(b!$F$3,AA949,$AD$52),NA())</f>
        <v>3550501</v>
      </c>
      <c r="AX949" t="s">
        <v>26</v>
      </c>
      <c r="AY949" t="s">
        <v>830</v>
      </c>
      <c r="AZ949" t="s">
        <v>3616</v>
      </c>
      <c r="BA949">
        <v>230820</v>
      </c>
      <c r="BB949" s="93" t="str">
        <f t="shared" si="103"/>
        <v>OK</v>
      </c>
      <c r="BC949" t="str">
        <f t="shared" si="104"/>
        <v>OK</v>
      </c>
      <c r="BD949" t="str">
        <f t="shared" si="105"/>
        <v>OKOK</v>
      </c>
      <c r="BH949">
        <f t="shared" si="108"/>
        <v>896</v>
      </c>
      <c r="BJ949" s="30" t="s">
        <v>830</v>
      </c>
      <c r="BK949" s="30" t="s">
        <v>3616</v>
      </c>
      <c r="BL949">
        <f ca="1">+OFFSET(b!$F$3,BH949,$BL$52)</f>
        <v>48</v>
      </c>
      <c r="BQ949">
        <f t="shared" si="109"/>
        <v>896</v>
      </c>
      <c r="BR949" s="30" t="s">
        <v>830</v>
      </c>
      <c r="BS949" s="30" t="s">
        <v>3616</v>
      </c>
      <c r="BT949">
        <f ca="1">+OFFSET(b!$F$3,BQ949,$BT$52)</f>
        <v>3550501</v>
      </c>
    </row>
    <row r="950" spans="3:72">
      <c r="C950">
        <f t="shared" si="106"/>
        <v>897</v>
      </c>
      <c r="E950" s="30" t="s">
        <v>824</v>
      </c>
      <c r="F950" s="30" t="s">
        <v>3611</v>
      </c>
      <c r="G950">
        <f ca="1">+IF(BD950="OKOK",OFFSET(b!$F$3,C950,$G$52),NA())</f>
        <v>46</v>
      </c>
      <c r="AA950">
        <f t="shared" si="107"/>
        <v>897</v>
      </c>
      <c r="AB950" s="30" t="s">
        <v>824</v>
      </c>
      <c r="AC950" s="30" t="s">
        <v>3611</v>
      </c>
      <c r="AD950">
        <f ca="1">+IF(BD950="OKOK",OFFSET(b!$F$3,AA950,$AD$52),NA())</f>
        <v>2372923</v>
      </c>
      <c r="AX950" t="s">
        <v>26</v>
      </c>
      <c r="AY950" t="s">
        <v>824</v>
      </c>
      <c r="AZ950" t="s">
        <v>3611</v>
      </c>
      <c r="BA950">
        <v>141863</v>
      </c>
      <c r="BB950" s="93" t="str">
        <f t="shared" si="103"/>
        <v>OK</v>
      </c>
      <c r="BC950" t="str">
        <f t="shared" si="104"/>
        <v>OK</v>
      </c>
      <c r="BD950" t="str">
        <f t="shared" si="105"/>
        <v>OKOK</v>
      </c>
      <c r="BH950">
        <f t="shared" si="108"/>
        <v>897</v>
      </c>
      <c r="BJ950" s="30" t="s">
        <v>824</v>
      </c>
      <c r="BK950" s="30" t="s">
        <v>3611</v>
      </c>
      <c r="BL950">
        <f ca="1">+OFFSET(b!$F$3,BH950,$BL$52)</f>
        <v>46</v>
      </c>
      <c r="BQ950">
        <f t="shared" si="109"/>
        <v>897</v>
      </c>
      <c r="BR950" s="30" t="s">
        <v>824</v>
      </c>
      <c r="BS950" s="30" t="s">
        <v>3611</v>
      </c>
      <c r="BT950">
        <f ca="1">+OFFSET(b!$F$3,BQ950,$BT$52)</f>
        <v>2372923</v>
      </c>
    </row>
    <row r="951" spans="3:72">
      <c r="C951">
        <f t="shared" si="106"/>
        <v>898</v>
      </c>
      <c r="E951" s="30" t="s">
        <v>838</v>
      </c>
      <c r="F951" s="30" t="s">
        <v>3620</v>
      </c>
      <c r="G951">
        <f ca="1">+IF(BD951="OKOK",OFFSET(b!$F$3,C951,$G$52),NA())</f>
        <v>32</v>
      </c>
      <c r="AA951">
        <f t="shared" si="107"/>
        <v>898</v>
      </c>
      <c r="AB951" s="30" t="s">
        <v>838</v>
      </c>
      <c r="AC951" s="30" t="s">
        <v>3620</v>
      </c>
      <c r="AD951">
        <f ca="1">+IF(BD951="OKOK",OFFSET(b!$F$3,AA951,$AD$52),NA())</f>
        <v>2415825</v>
      </c>
      <c r="AX951" t="s">
        <v>26</v>
      </c>
      <c r="AY951" t="s">
        <v>838</v>
      </c>
      <c r="AZ951" t="s">
        <v>3620</v>
      </c>
      <c r="BA951">
        <v>120263</v>
      </c>
      <c r="BB951" s="93" t="str">
        <f t="shared" si="103"/>
        <v>OK</v>
      </c>
      <c r="BC951" t="str">
        <f t="shared" si="104"/>
        <v>OK</v>
      </c>
      <c r="BD951" t="str">
        <f t="shared" si="105"/>
        <v>OKOK</v>
      </c>
      <c r="BH951">
        <f t="shared" si="108"/>
        <v>898</v>
      </c>
      <c r="BJ951" s="30" t="s">
        <v>838</v>
      </c>
      <c r="BK951" s="30" t="s">
        <v>3620</v>
      </c>
      <c r="BL951">
        <f ca="1">+OFFSET(b!$F$3,BH951,$BL$52)</f>
        <v>32</v>
      </c>
      <c r="BQ951">
        <f t="shared" si="109"/>
        <v>898</v>
      </c>
      <c r="BR951" s="30" t="s">
        <v>838</v>
      </c>
      <c r="BS951" s="30" t="s">
        <v>3620</v>
      </c>
      <c r="BT951">
        <f ca="1">+OFFSET(b!$F$3,BQ951,$BT$52)</f>
        <v>2415825</v>
      </c>
    </row>
    <row r="952" spans="3:72">
      <c r="C952">
        <f t="shared" si="106"/>
        <v>899</v>
      </c>
      <c r="E952" s="30" t="s">
        <v>833</v>
      </c>
      <c r="F952" s="30" t="s">
        <v>3617</v>
      </c>
      <c r="G952">
        <f ca="1">+IF(BD952="OKOK",OFFSET(b!$F$3,C952,$G$52),NA())</f>
        <v>28</v>
      </c>
      <c r="AA952">
        <f t="shared" si="107"/>
        <v>899</v>
      </c>
      <c r="AB952" s="30" t="s">
        <v>833</v>
      </c>
      <c r="AC952" s="30" t="s">
        <v>3617</v>
      </c>
      <c r="AD952">
        <f ca="1">+IF(BD952="OKOK",OFFSET(b!$F$3,AA952,$AD$52),NA())</f>
        <v>2095474</v>
      </c>
      <c r="AX952" t="s">
        <v>26</v>
      </c>
      <c r="AY952" t="s">
        <v>833</v>
      </c>
      <c r="AZ952" t="s">
        <v>3617</v>
      </c>
      <c r="BA952">
        <v>120445</v>
      </c>
      <c r="BB952" s="93" t="str">
        <f t="shared" ref="BB952:BB1015" si="110">+IF($H$4="人未満",IF(AND(BA952&gt;=$E$4,BA952&lt;$G$4),"OK","NG"),IF(BA952&gt;=$E$4,"OK","NG"))</f>
        <v>OK</v>
      </c>
      <c r="BC952" t="str">
        <f t="shared" ref="BC952:BC1015" si="111">+IF($J$4="あり",IF($C$3=AX952,"OK","NG"),"OK")</f>
        <v>OK</v>
      </c>
      <c r="BD952" t="str">
        <f t="shared" ref="BD952:BD1015" si="112">+BB952&amp;BC952</f>
        <v>OKOK</v>
      </c>
      <c r="BH952">
        <f t="shared" si="108"/>
        <v>899</v>
      </c>
      <c r="BJ952" s="30" t="s">
        <v>833</v>
      </c>
      <c r="BK952" s="30" t="s">
        <v>3617</v>
      </c>
      <c r="BL952">
        <f ca="1">+OFFSET(b!$F$3,BH952,$BL$52)</f>
        <v>28</v>
      </c>
      <c r="BQ952">
        <f t="shared" si="109"/>
        <v>899</v>
      </c>
      <c r="BR952" s="30" t="s">
        <v>833</v>
      </c>
      <c r="BS952" s="30" t="s">
        <v>3617</v>
      </c>
      <c r="BT952">
        <f ca="1">+OFFSET(b!$F$3,BQ952,$BT$52)</f>
        <v>2095474</v>
      </c>
    </row>
    <row r="953" spans="3:72">
      <c r="C953">
        <f t="shared" ref="C953:C1016" si="113">+C952+1</f>
        <v>900</v>
      </c>
      <c r="E953" s="30" t="s">
        <v>844</v>
      </c>
      <c r="F953" s="30" t="s">
        <v>3624</v>
      </c>
      <c r="G953">
        <f ca="1">+IF(BD953="OKOK",OFFSET(b!$F$3,C953,$G$52),NA())</f>
        <v>34</v>
      </c>
      <c r="AA953">
        <f t="shared" ref="AA953:AA1016" si="114">+AA952+1</f>
        <v>900</v>
      </c>
      <c r="AB953" s="30" t="s">
        <v>844</v>
      </c>
      <c r="AC953" s="30" t="s">
        <v>3624</v>
      </c>
      <c r="AD953">
        <f ca="1">+IF(BD953="OKOK",OFFSET(b!$F$3,AA953,$AD$52),NA())</f>
        <v>1166520</v>
      </c>
      <c r="AX953" t="s">
        <v>26</v>
      </c>
      <c r="AY953" t="s">
        <v>844</v>
      </c>
      <c r="AZ953" t="s">
        <v>3624</v>
      </c>
      <c r="BA953">
        <v>76290</v>
      </c>
      <c r="BB953" s="93" t="str">
        <f t="shared" si="110"/>
        <v>OK</v>
      </c>
      <c r="BC953" t="str">
        <f t="shared" si="111"/>
        <v>OK</v>
      </c>
      <c r="BD953" t="str">
        <f t="shared" si="112"/>
        <v>OKOK</v>
      </c>
      <c r="BH953">
        <f t="shared" ref="BH953:BH1016" si="115">+BH952+1</f>
        <v>900</v>
      </c>
      <c r="BJ953" s="30" t="s">
        <v>844</v>
      </c>
      <c r="BK953" s="30" t="s">
        <v>3624</v>
      </c>
      <c r="BL953">
        <f ca="1">+OFFSET(b!$F$3,BH953,$BL$52)</f>
        <v>34</v>
      </c>
      <c r="BQ953">
        <f t="shared" ref="BQ953:BQ1016" si="116">+BQ952+1</f>
        <v>900</v>
      </c>
      <c r="BR953" s="30" t="s">
        <v>844</v>
      </c>
      <c r="BS953" s="30" t="s">
        <v>3624</v>
      </c>
      <c r="BT953">
        <f ca="1">+OFFSET(b!$F$3,BQ953,$BT$52)</f>
        <v>1166520</v>
      </c>
    </row>
    <row r="954" spans="3:72">
      <c r="C954">
        <f t="shared" si="113"/>
        <v>901</v>
      </c>
      <c r="E954" s="30" t="s">
        <v>842</v>
      </c>
      <c r="F954" s="30" t="s">
        <v>3623</v>
      </c>
      <c r="G954" t="e">
        <f ca="1">+IF(BD954="OKOK",OFFSET(b!$F$3,C954,$G$52),NA())</f>
        <v>#N/A</v>
      </c>
      <c r="AA954">
        <f t="shared" si="114"/>
        <v>901</v>
      </c>
      <c r="AB954" s="30" t="s">
        <v>842</v>
      </c>
      <c r="AC954" s="30" t="s">
        <v>3623</v>
      </c>
      <c r="AD954" t="e">
        <f ca="1">+IF(BD954="OKOK",OFFSET(b!$F$3,AA954,$AD$52),NA())</f>
        <v>#N/A</v>
      </c>
      <c r="AX954" t="s">
        <v>26</v>
      </c>
      <c r="AY954" t="s">
        <v>842</v>
      </c>
      <c r="AZ954" t="s">
        <v>3623</v>
      </c>
      <c r="BA954">
        <v>494839</v>
      </c>
      <c r="BB954" s="93" t="str">
        <f t="shared" si="110"/>
        <v>NG</v>
      </c>
      <c r="BC954" t="str">
        <f t="shared" si="111"/>
        <v>OK</v>
      </c>
      <c r="BD954" t="str">
        <f t="shared" si="112"/>
        <v>NGOK</v>
      </c>
      <c r="BH954">
        <f t="shared" si="115"/>
        <v>901</v>
      </c>
      <c r="BJ954" s="30" t="s">
        <v>842</v>
      </c>
      <c r="BK954" s="30" t="s">
        <v>3623</v>
      </c>
      <c r="BL954">
        <f ca="1">+OFFSET(b!$F$3,BH954,$BL$52)</f>
        <v>177</v>
      </c>
      <c r="BQ954">
        <f t="shared" si="116"/>
        <v>901</v>
      </c>
      <c r="BR954" s="30" t="s">
        <v>842</v>
      </c>
      <c r="BS954" s="30" t="s">
        <v>3623</v>
      </c>
      <c r="BT954">
        <f ca="1">+OFFSET(b!$F$3,BQ954,$BT$52)</f>
        <v>8320825</v>
      </c>
    </row>
    <row r="955" spans="3:72">
      <c r="C955">
        <f t="shared" si="113"/>
        <v>902</v>
      </c>
      <c r="E955" s="30" t="s">
        <v>827</v>
      </c>
      <c r="F955" s="30" t="s">
        <v>3614</v>
      </c>
      <c r="G955" t="e">
        <f ca="1">+IF(BD955="OKOK",OFFSET(b!$F$3,C955,$G$52),NA())</f>
        <v>#N/A</v>
      </c>
      <c r="AA955">
        <f t="shared" si="114"/>
        <v>902</v>
      </c>
      <c r="AB955" s="30" t="s">
        <v>827</v>
      </c>
      <c r="AC955" s="30" t="s">
        <v>3614</v>
      </c>
      <c r="AD955" t="e">
        <f ca="1">+IF(BD955="OKOK",OFFSET(b!$F$3,AA955,$AD$52),NA())</f>
        <v>#N/A</v>
      </c>
      <c r="AX955" t="s">
        <v>26</v>
      </c>
      <c r="AY955" t="s">
        <v>827</v>
      </c>
      <c r="AZ955" t="s">
        <v>3614</v>
      </c>
      <c r="BA955">
        <v>266836</v>
      </c>
      <c r="BB955" s="93" t="str">
        <f t="shared" si="110"/>
        <v>NG</v>
      </c>
      <c r="BC955" t="str">
        <f t="shared" si="111"/>
        <v>OK</v>
      </c>
      <c r="BD955" t="str">
        <f t="shared" si="112"/>
        <v>NGOK</v>
      </c>
      <c r="BH955">
        <f t="shared" si="115"/>
        <v>902</v>
      </c>
      <c r="BJ955" s="30" t="s">
        <v>827</v>
      </c>
      <c r="BK955" s="30" t="s">
        <v>3614</v>
      </c>
      <c r="BL955">
        <f ca="1">+OFFSET(b!$F$3,BH955,$BL$52)</f>
        <v>90</v>
      </c>
      <c r="BQ955">
        <f t="shared" si="116"/>
        <v>902</v>
      </c>
      <c r="BR955" s="30" t="s">
        <v>827</v>
      </c>
      <c r="BS955" s="30" t="s">
        <v>3614</v>
      </c>
      <c r="BT955">
        <f ca="1">+OFFSET(b!$F$3,BQ955,$BT$52)</f>
        <v>5049708</v>
      </c>
    </row>
    <row r="956" spans="3:72">
      <c r="C956">
        <f t="shared" si="113"/>
        <v>903</v>
      </c>
      <c r="E956" s="30" t="s">
        <v>836</v>
      </c>
      <c r="F956" s="30" t="s">
        <v>3544</v>
      </c>
      <c r="G956">
        <f ca="1">+IF(BD956="OKOK",OFFSET(b!$F$3,C956,$G$52),NA())</f>
        <v>32</v>
      </c>
      <c r="AA956">
        <f t="shared" si="114"/>
        <v>903</v>
      </c>
      <c r="AB956" s="30" t="s">
        <v>836</v>
      </c>
      <c r="AC956" s="30" t="s">
        <v>3544</v>
      </c>
      <c r="AD956">
        <f ca="1">+IF(BD956="OKOK",OFFSET(b!$F$3,AA956,$AD$52),NA())</f>
        <v>1281388</v>
      </c>
      <c r="AX956" t="s">
        <v>26</v>
      </c>
      <c r="AY956" t="s">
        <v>836</v>
      </c>
      <c r="AZ956" t="s">
        <v>3544</v>
      </c>
      <c r="BA956">
        <v>69619</v>
      </c>
      <c r="BB956" s="93" t="str">
        <f t="shared" si="110"/>
        <v>OK</v>
      </c>
      <c r="BC956" t="str">
        <f t="shared" si="111"/>
        <v>OK</v>
      </c>
      <c r="BD956" t="str">
        <f t="shared" si="112"/>
        <v>OKOK</v>
      </c>
      <c r="BH956">
        <f t="shared" si="115"/>
        <v>903</v>
      </c>
      <c r="BJ956" s="30" t="s">
        <v>836</v>
      </c>
      <c r="BK956" s="30" t="s">
        <v>3544</v>
      </c>
      <c r="BL956">
        <f ca="1">+OFFSET(b!$F$3,BH956,$BL$52)</f>
        <v>32</v>
      </c>
      <c r="BQ956">
        <f t="shared" si="116"/>
        <v>903</v>
      </c>
      <c r="BR956" s="30" t="s">
        <v>836</v>
      </c>
      <c r="BS956" s="30" t="s">
        <v>3544</v>
      </c>
      <c r="BT956">
        <f ca="1">+OFFSET(b!$F$3,BQ956,$BT$52)</f>
        <v>1281388</v>
      </c>
    </row>
    <row r="957" spans="3:72">
      <c r="C957">
        <f t="shared" si="113"/>
        <v>904</v>
      </c>
      <c r="E957" s="30" t="s">
        <v>832</v>
      </c>
      <c r="F957" s="30" t="s">
        <v>3540</v>
      </c>
      <c r="G957">
        <f ca="1">+IF(BD957="OKOK",OFFSET(b!$F$3,C957,$G$52),NA())</f>
        <v>21</v>
      </c>
      <c r="AA957">
        <f t="shared" si="114"/>
        <v>904</v>
      </c>
      <c r="AB957" s="30" t="s">
        <v>832</v>
      </c>
      <c r="AC957" s="30" t="s">
        <v>3540</v>
      </c>
      <c r="AD957">
        <f ca="1">+IF(BD957="OKOK",OFFSET(b!$F$3,AA957,$AD$52),NA())</f>
        <v>2042512</v>
      </c>
      <c r="AX957" t="s">
        <v>26</v>
      </c>
      <c r="AY957" t="s">
        <v>832</v>
      </c>
      <c r="AZ957" t="s">
        <v>3540</v>
      </c>
      <c r="BA957">
        <v>118369</v>
      </c>
      <c r="BB957" s="93" t="str">
        <f t="shared" si="110"/>
        <v>OK</v>
      </c>
      <c r="BC957" t="str">
        <f t="shared" si="111"/>
        <v>OK</v>
      </c>
      <c r="BD957" t="str">
        <f t="shared" si="112"/>
        <v>OKOK</v>
      </c>
      <c r="BH957">
        <f t="shared" si="115"/>
        <v>904</v>
      </c>
      <c r="BJ957" s="30" t="s">
        <v>832</v>
      </c>
      <c r="BK957" s="30" t="s">
        <v>3540</v>
      </c>
      <c r="BL957">
        <f ca="1">+OFFSET(b!$F$3,BH957,$BL$52)</f>
        <v>21</v>
      </c>
      <c r="BQ957">
        <f t="shared" si="116"/>
        <v>904</v>
      </c>
      <c r="BR957" s="30" t="s">
        <v>832</v>
      </c>
      <c r="BS957" s="30" t="s">
        <v>3540</v>
      </c>
      <c r="BT957">
        <f ca="1">+OFFSET(b!$F$3,BQ957,$BT$52)</f>
        <v>2042512</v>
      </c>
    </row>
    <row r="958" spans="3:72">
      <c r="C958">
        <f t="shared" si="113"/>
        <v>905</v>
      </c>
      <c r="E958" s="30" t="s">
        <v>3103</v>
      </c>
      <c r="F958" s="30" t="s">
        <v>3543</v>
      </c>
      <c r="G958">
        <f ca="1">+IF(BD958="OKOK",OFFSET(b!$F$3,C958,$G$52),NA())</f>
        <v>30</v>
      </c>
      <c r="AA958">
        <f t="shared" si="114"/>
        <v>905</v>
      </c>
      <c r="AB958" s="30" t="s">
        <v>3103</v>
      </c>
      <c r="AC958" s="30" t="s">
        <v>3543</v>
      </c>
      <c r="AD958">
        <f ca="1">+IF(BD958="OKOK",OFFSET(b!$F$3,AA958,$AD$52),NA())</f>
        <v>1823100</v>
      </c>
      <c r="AX958" t="s">
        <v>26</v>
      </c>
      <c r="AY958" t="s">
        <v>3103</v>
      </c>
      <c r="AZ958" t="s">
        <v>3543</v>
      </c>
      <c r="BA958">
        <v>107493</v>
      </c>
      <c r="BB958" s="93" t="str">
        <f t="shared" si="110"/>
        <v>OK</v>
      </c>
      <c r="BC958" t="str">
        <f t="shared" si="111"/>
        <v>OK</v>
      </c>
      <c r="BD958" t="str">
        <f t="shared" si="112"/>
        <v>OKOK</v>
      </c>
      <c r="BH958">
        <f t="shared" si="115"/>
        <v>905</v>
      </c>
      <c r="BJ958" s="30" t="s">
        <v>3103</v>
      </c>
      <c r="BK958" s="30" t="s">
        <v>3543</v>
      </c>
      <c r="BL958">
        <f ca="1">+OFFSET(b!$F$3,BH958,$BL$52)</f>
        <v>30</v>
      </c>
      <c r="BQ958">
        <f t="shared" si="116"/>
        <v>905</v>
      </c>
      <c r="BR958" s="30" t="s">
        <v>3103</v>
      </c>
      <c r="BS958" s="30" t="s">
        <v>3543</v>
      </c>
      <c r="BT958">
        <f ca="1">+OFFSET(b!$F$3,BQ958,$BT$52)</f>
        <v>1823100</v>
      </c>
    </row>
    <row r="959" spans="3:72">
      <c r="C959">
        <f t="shared" si="113"/>
        <v>906</v>
      </c>
      <c r="E959" s="30" t="s">
        <v>841</v>
      </c>
      <c r="F959" s="30" t="s">
        <v>3545</v>
      </c>
      <c r="G959">
        <f ca="1">+IF(BD959="OKOK",OFFSET(b!$F$3,C959,$G$52),NA())</f>
        <v>21</v>
      </c>
      <c r="AA959">
        <f t="shared" si="114"/>
        <v>906</v>
      </c>
      <c r="AB959" s="30" t="s">
        <v>841</v>
      </c>
      <c r="AC959" s="30" t="s">
        <v>3545</v>
      </c>
      <c r="AD959">
        <f ca="1">+IF(BD959="OKOK",OFFSET(b!$F$3,AA959,$AD$52),NA())</f>
        <v>1070598</v>
      </c>
      <c r="AX959" t="s">
        <v>26</v>
      </c>
      <c r="AY959" t="s">
        <v>841</v>
      </c>
      <c r="AZ959" t="s">
        <v>3545</v>
      </c>
      <c r="BA959">
        <v>64874</v>
      </c>
      <c r="BB959" s="93" t="str">
        <f t="shared" si="110"/>
        <v>OK</v>
      </c>
      <c r="BC959" t="str">
        <f t="shared" si="111"/>
        <v>OK</v>
      </c>
      <c r="BD959" t="str">
        <f t="shared" si="112"/>
        <v>OKOK</v>
      </c>
      <c r="BH959">
        <f t="shared" si="115"/>
        <v>906</v>
      </c>
      <c r="BJ959" s="30" t="s">
        <v>841</v>
      </c>
      <c r="BK959" s="30" t="s">
        <v>3545</v>
      </c>
      <c r="BL959">
        <f ca="1">+OFFSET(b!$F$3,BH959,$BL$52)</f>
        <v>21</v>
      </c>
      <c r="BQ959">
        <f t="shared" si="116"/>
        <v>906</v>
      </c>
      <c r="BR959" s="30" t="s">
        <v>841</v>
      </c>
      <c r="BS959" s="30" t="s">
        <v>3545</v>
      </c>
      <c r="BT959">
        <f ca="1">+OFFSET(b!$F$3,BQ959,$BT$52)</f>
        <v>1070598</v>
      </c>
    </row>
    <row r="960" spans="3:72">
      <c r="C960">
        <f t="shared" si="113"/>
        <v>907</v>
      </c>
      <c r="E960" s="30" t="s">
        <v>845</v>
      </c>
      <c r="F960" s="30" t="s">
        <v>3546</v>
      </c>
      <c r="G960">
        <f ca="1">+IF(BD960="OKOK",OFFSET(b!$F$3,C960,$G$52),NA())</f>
        <v>17</v>
      </c>
      <c r="AA960">
        <f t="shared" si="114"/>
        <v>907</v>
      </c>
      <c r="AB960" s="30" t="s">
        <v>845</v>
      </c>
      <c r="AC960" s="30" t="s">
        <v>3546</v>
      </c>
      <c r="AD960">
        <f ca="1">+IF(BD960="OKOK",OFFSET(b!$F$3,AA960,$AD$52),NA())</f>
        <v>1005358</v>
      </c>
      <c r="AX960" t="s">
        <v>26</v>
      </c>
      <c r="AY960" t="s">
        <v>845</v>
      </c>
      <c r="AZ960" t="s">
        <v>3546</v>
      </c>
      <c r="BA960">
        <v>58512</v>
      </c>
      <c r="BB960" s="93" t="str">
        <f t="shared" si="110"/>
        <v>OK</v>
      </c>
      <c r="BC960" t="str">
        <f t="shared" si="111"/>
        <v>OK</v>
      </c>
      <c r="BD960" t="str">
        <f t="shared" si="112"/>
        <v>OKOK</v>
      </c>
      <c r="BH960">
        <f t="shared" si="115"/>
        <v>907</v>
      </c>
      <c r="BJ960" s="30" t="s">
        <v>845</v>
      </c>
      <c r="BK960" s="30" t="s">
        <v>3546</v>
      </c>
      <c r="BL960">
        <f ca="1">+OFFSET(b!$F$3,BH960,$BL$52)</f>
        <v>17</v>
      </c>
      <c r="BQ960">
        <f t="shared" si="116"/>
        <v>907</v>
      </c>
      <c r="BR960" s="30" t="s">
        <v>845</v>
      </c>
      <c r="BS960" s="30" t="s">
        <v>3546</v>
      </c>
      <c r="BT960">
        <f ca="1">+OFFSET(b!$F$3,BQ960,$BT$52)</f>
        <v>1005358</v>
      </c>
    </row>
    <row r="961" spans="3:72">
      <c r="C961">
        <f t="shared" si="113"/>
        <v>908</v>
      </c>
      <c r="E961" s="30" t="s">
        <v>829</v>
      </c>
      <c r="F961" s="30" t="s">
        <v>3541</v>
      </c>
      <c r="G961">
        <f ca="1">+IF(BD961="OKOK",OFFSET(b!$F$3,C961,$G$52),NA())</f>
        <v>34</v>
      </c>
      <c r="AA961">
        <f t="shared" si="114"/>
        <v>908</v>
      </c>
      <c r="AB961" s="30" t="s">
        <v>829</v>
      </c>
      <c r="AC961" s="30" t="s">
        <v>3541</v>
      </c>
      <c r="AD961">
        <f ca="1">+IF(BD961="OKOK",OFFSET(b!$F$3,AA961,$AD$52),NA())</f>
        <v>1707490</v>
      </c>
      <c r="AX961" t="s">
        <v>26</v>
      </c>
      <c r="AY961" t="s">
        <v>829</v>
      </c>
      <c r="AZ961" t="s">
        <v>3541</v>
      </c>
      <c r="BA961">
        <v>110482</v>
      </c>
      <c r="BB961" s="93" t="str">
        <f t="shared" si="110"/>
        <v>OK</v>
      </c>
      <c r="BC961" t="str">
        <f t="shared" si="111"/>
        <v>OK</v>
      </c>
      <c r="BD961" t="str">
        <f t="shared" si="112"/>
        <v>OKOK</v>
      </c>
      <c r="BH961">
        <f t="shared" si="115"/>
        <v>908</v>
      </c>
      <c r="BJ961" s="30" t="s">
        <v>829</v>
      </c>
      <c r="BK961" s="30" t="s">
        <v>3541</v>
      </c>
      <c r="BL961">
        <f ca="1">+OFFSET(b!$F$3,BH961,$BL$52)</f>
        <v>34</v>
      </c>
      <c r="BQ961">
        <f t="shared" si="116"/>
        <v>908</v>
      </c>
      <c r="BR961" s="30" t="s">
        <v>829</v>
      </c>
      <c r="BS961" s="30" t="s">
        <v>3541</v>
      </c>
      <c r="BT961">
        <f ca="1">+OFFSET(b!$F$3,BQ961,$BT$52)</f>
        <v>1707490</v>
      </c>
    </row>
    <row r="962" spans="3:72">
      <c r="C962">
        <f t="shared" si="113"/>
        <v>909</v>
      </c>
      <c r="E962" s="30" t="s">
        <v>831</v>
      </c>
      <c r="F962" s="30" t="s">
        <v>3542</v>
      </c>
      <c r="G962">
        <f ca="1">+IF(BD962="OKOK",OFFSET(b!$F$3,C962,$G$52),NA())</f>
        <v>26</v>
      </c>
      <c r="AA962">
        <f t="shared" si="114"/>
        <v>909</v>
      </c>
      <c r="AB962" s="30" t="s">
        <v>831</v>
      </c>
      <c r="AC962" s="30" t="s">
        <v>3542</v>
      </c>
      <c r="AD962">
        <f ca="1">+IF(BD962="OKOK",OFFSET(b!$F$3,AA962,$AD$52),NA())</f>
        <v>1689932</v>
      </c>
      <c r="AX962" t="s">
        <v>26</v>
      </c>
      <c r="AY962" t="s">
        <v>831</v>
      </c>
      <c r="AZ962" t="s">
        <v>3542</v>
      </c>
      <c r="BA962">
        <v>102600</v>
      </c>
      <c r="BB962" s="93" t="str">
        <f t="shared" si="110"/>
        <v>OK</v>
      </c>
      <c r="BC962" t="str">
        <f t="shared" si="111"/>
        <v>OK</v>
      </c>
      <c r="BD962" t="str">
        <f t="shared" si="112"/>
        <v>OKOK</v>
      </c>
      <c r="BH962">
        <f t="shared" si="115"/>
        <v>909</v>
      </c>
      <c r="BJ962" s="30" t="s">
        <v>831</v>
      </c>
      <c r="BK962" s="30" t="s">
        <v>3542</v>
      </c>
      <c r="BL962">
        <f ca="1">+OFFSET(b!$F$3,BH962,$BL$52)</f>
        <v>26</v>
      </c>
      <c r="BQ962">
        <f t="shared" si="116"/>
        <v>909</v>
      </c>
      <c r="BR962" s="30" t="s">
        <v>831</v>
      </c>
      <c r="BS962" s="30" t="s">
        <v>3542</v>
      </c>
      <c r="BT962">
        <f ca="1">+OFFSET(b!$F$3,BQ962,$BT$52)</f>
        <v>1689932</v>
      </c>
    </row>
    <row r="963" spans="3:72">
      <c r="C963">
        <f t="shared" si="113"/>
        <v>910</v>
      </c>
      <c r="E963" s="30" t="s">
        <v>854</v>
      </c>
      <c r="F963" s="30" t="s">
        <v>3547</v>
      </c>
      <c r="G963">
        <f ca="1">+IF(BD963="OKOK",OFFSET(b!$F$3,C963,$G$52),NA())</f>
        <v>7</v>
      </c>
      <c r="AA963">
        <f t="shared" si="114"/>
        <v>910</v>
      </c>
      <c r="AB963" s="30" t="s">
        <v>854</v>
      </c>
      <c r="AC963" s="30" t="s">
        <v>3547</v>
      </c>
      <c r="AD963">
        <f ca="1">+IF(BD963="OKOK",OFFSET(b!$F$3,AA963,$AD$52),NA())</f>
        <v>278957</v>
      </c>
      <c r="AX963" t="s">
        <v>26</v>
      </c>
      <c r="AY963" t="s">
        <v>854</v>
      </c>
      <c r="AZ963" t="s">
        <v>3547</v>
      </c>
      <c r="BA963">
        <v>15781</v>
      </c>
      <c r="BB963" s="93" t="str">
        <f t="shared" si="110"/>
        <v>OK</v>
      </c>
      <c r="BC963" t="str">
        <f t="shared" si="111"/>
        <v>OK</v>
      </c>
      <c r="BD963" t="str">
        <f t="shared" si="112"/>
        <v>OKOK</v>
      </c>
      <c r="BH963">
        <f t="shared" si="115"/>
        <v>910</v>
      </c>
      <c r="BJ963" s="30" t="s">
        <v>854</v>
      </c>
      <c r="BK963" s="30" t="s">
        <v>3547</v>
      </c>
      <c r="BL963">
        <f ca="1">+OFFSET(b!$F$3,BH963,$BL$52)</f>
        <v>7</v>
      </c>
      <c r="BQ963">
        <f t="shared" si="116"/>
        <v>910</v>
      </c>
      <c r="BR963" s="30" t="s">
        <v>854</v>
      </c>
      <c r="BS963" s="30" t="s">
        <v>3547</v>
      </c>
      <c r="BT963">
        <f ca="1">+OFFSET(b!$F$3,BQ963,$BT$52)</f>
        <v>278957</v>
      </c>
    </row>
    <row r="964" spans="3:72">
      <c r="C964">
        <f t="shared" si="113"/>
        <v>911</v>
      </c>
      <c r="E964" s="30" t="s">
        <v>834</v>
      </c>
      <c r="F964" s="30" t="s">
        <v>3618</v>
      </c>
      <c r="G964">
        <f ca="1">+IF(BD964="OKOK",OFFSET(b!$F$3,C964,$G$52),NA())</f>
        <v>33</v>
      </c>
      <c r="AA964">
        <f t="shared" si="114"/>
        <v>911</v>
      </c>
      <c r="AB964" s="30" t="s">
        <v>834</v>
      </c>
      <c r="AC964" s="30" t="s">
        <v>3618</v>
      </c>
      <c r="AD964">
        <f ca="1">+IF(BD964="OKOK",OFFSET(b!$F$3,AA964,$AD$52),NA())</f>
        <v>2679573</v>
      </c>
      <c r="AX964" t="s">
        <v>26</v>
      </c>
      <c r="AY964" t="s">
        <v>834</v>
      </c>
      <c r="AZ964" t="s">
        <v>3618</v>
      </c>
      <c r="BA964">
        <v>183847</v>
      </c>
      <c r="BB964" s="93" t="str">
        <f t="shared" si="110"/>
        <v>OK</v>
      </c>
      <c r="BC964" t="str">
        <f t="shared" si="111"/>
        <v>OK</v>
      </c>
      <c r="BD964" t="str">
        <f t="shared" si="112"/>
        <v>OKOK</v>
      </c>
      <c r="BH964">
        <f t="shared" si="115"/>
        <v>911</v>
      </c>
      <c r="BJ964" s="30" t="s">
        <v>834</v>
      </c>
      <c r="BK964" s="30" t="s">
        <v>3618</v>
      </c>
      <c r="BL964">
        <f ca="1">+OFFSET(b!$F$3,BH964,$BL$52)</f>
        <v>33</v>
      </c>
      <c r="BQ964">
        <f t="shared" si="116"/>
        <v>911</v>
      </c>
      <c r="BR964" s="30" t="s">
        <v>834</v>
      </c>
      <c r="BS964" s="30" t="s">
        <v>3618</v>
      </c>
      <c r="BT964">
        <f ca="1">+OFFSET(b!$F$3,BQ964,$BT$52)</f>
        <v>2679573</v>
      </c>
    </row>
    <row r="965" spans="3:72">
      <c r="C965">
        <f t="shared" si="113"/>
        <v>912</v>
      </c>
      <c r="E965" s="30" t="s">
        <v>821</v>
      </c>
      <c r="F965" s="30" t="s">
        <v>3608</v>
      </c>
      <c r="G965">
        <f ca="1">+IF(BD965="OKOK",OFFSET(b!$F$3,C965,$G$52),NA())</f>
        <v>18</v>
      </c>
      <c r="AA965">
        <f t="shared" si="114"/>
        <v>912</v>
      </c>
      <c r="AB965" s="30" t="s">
        <v>821</v>
      </c>
      <c r="AC965" s="30" t="s">
        <v>3608</v>
      </c>
      <c r="AD965">
        <f ca="1">+IF(BD965="OKOK",OFFSET(b!$F$3,AA965,$AD$52),NA())</f>
        <v>1489322</v>
      </c>
      <c r="AX965" t="s">
        <v>26</v>
      </c>
      <c r="AY965" t="s">
        <v>821</v>
      </c>
      <c r="AZ965" t="s">
        <v>3608</v>
      </c>
      <c r="BA965">
        <v>74586</v>
      </c>
      <c r="BB965" s="93" t="str">
        <f t="shared" si="110"/>
        <v>OK</v>
      </c>
      <c r="BC965" t="str">
        <f t="shared" si="111"/>
        <v>OK</v>
      </c>
      <c r="BD965" t="str">
        <f t="shared" si="112"/>
        <v>OKOK</v>
      </c>
      <c r="BH965">
        <f t="shared" si="115"/>
        <v>912</v>
      </c>
      <c r="BJ965" s="30" t="s">
        <v>821</v>
      </c>
      <c r="BK965" s="30" t="s">
        <v>3608</v>
      </c>
      <c r="BL965">
        <f ca="1">+OFFSET(b!$F$3,BH965,$BL$52)</f>
        <v>18</v>
      </c>
      <c r="BQ965">
        <f t="shared" si="116"/>
        <v>912</v>
      </c>
      <c r="BR965" s="30" t="s">
        <v>821</v>
      </c>
      <c r="BS965" s="30" t="s">
        <v>3608</v>
      </c>
      <c r="BT965">
        <f ca="1">+OFFSET(b!$F$3,BQ965,$BT$52)</f>
        <v>1489322</v>
      </c>
    </row>
    <row r="966" spans="3:72">
      <c r="C966">
        <f t="shared" si="113"/>
        <v>913</v>
      </c>
      <c r="E966" s="30" t="s">
        <v>840</v>
      </c>
      <c r="F966" s="30" t="s">
        <v>3622</v>
      </c>
      <c r="G966">
        <f ca="1">+IF(BD966="OKOK",OFFSET(b!$F$3,C966,$G$52),NA())</f>
        <v>13</v>
      </c>
      <c r="AA966">
        <f t="shared" si="114"/>
        <v>913</v>
      </c>
      <c r="AB966" s="30" t="s">
        <v>840</v>
      </c>
      <c r="AC966" s="30" t="s">
        <v>3622</v>
      </c>
      <c r="AD966">
        <f ca="1">+IF(BD966="OKOK",OFFSET(b!$F$3,AA966,$AD$52),NA())</f>
        <v>1122470</v>
      </c>
      <c r="AX966" t="s">
        <v>26</v>
      </c>
      <c r="AY966" t="s">
        <v>840</v>
      </c>
      <c r="AZ966" t="s">
        <v>3622</v>
      </c>
      <c r="BA966">
        <v>56205</v>
      </c>
      <c r="BB966" s="93" t="str">
        <f t="shared" si="110"/>
        <v>OK</v>
      </c>
      <c r="BC966" t="str">
        <f t="shared" si="111"/>
        <v>OK</v>
      </c>
      <c r="BD966" t="str">
        <f t="shared" si="112"/>
        <v>OKOK</v>
      </c>
      <c r="BH966">
        <f t="shared" si="115"/>
        <v>913</v>
      </c>
      <c r="BJ966" s="30" t="s">
        <v>840</v>
      </c>
      <c r="BK966" s="30" t="s">
        <v>3622</v>
      </c>
      <c r="BL966">
        <f ca="1">+OFFSET(b!$F$3,BH966,$BL$52)</f>
        <v>13</v>
      </c>
      <c r="BQ966">
        <f t="shared" si="116"/>
        <v>913</v>
      </c>
      <c r="BR966" s="30" t="s">
        <v>840</v>
      </c>
      <c r="BS966" s="30" t="s">
        <v>3622</v>
      </c>
      <c r="BT966">
        <f ca="1">+OFFSET(b!$F$3,BQ966,$BT$52)</f>
        <v>1122470</v>
      </c>
    </row>
    <row r="967" spans="3:72">
      <c r="C967">
        <f t="shared" si="113"/>
        <v>914</v>
      </c>
      <c r="E967" s="30" t="s">
        <v>850</v>
      </c>
      <c r="F967" s="30" t="s">
        <v>3627</v>
      </c>
      <c r="G967">
        <f ca="1">+IF(BD967="OKOK",OFFSET(b!$F$3,C967,$G$52),NA())</f>
        <v>4</v>
      </c>
      <c r="AA967">
        <f t="shared" si="114"/>
        <v>914</v>
      </c>
      <c r="AB967" s="30" t="s">
        <v>850</v>
      </c>
      <c r="AC967" s="30" t="s">
        <v>3627</v>
      </c>
      <c r="AD967">
        <f ca="1">+IF(BD967="OKOK",OFFSET(b!$F$3,AA967,$AD$52),NA())</f>
        <v>289728</v>
      </c>
      <c r="AX967" t="s">
        <v>26</v>
      </c>
      <c r="AY967" t="s">
        <v>850</v>
      </c>
      <c r="AZ967" t="s">
        <v>3627</v>
      </c>
      <c r="BA967">
        <v>16869</v>
      </c>
      <c r="BB967" s="93" t="str">
        <f t="shared" si="110"/>
        <v>OK</v>
      </c>
      <c r="BC967" t="str">
        <f t="shared" si="111"/>
        <v>OK</v>
      </c>
      <c r="BD967" t="str">
        <f t="shared" si="112"/>
        <v>OKOK</v>
      </c>
      <c r="BH967">
        <f t="shared" si="115"/>
        <v>914</v>
      </c>
      <c r="BJ967" s="30" t="s">
        <v>850</v>
      </c>
      <c r="BK967" s="30" t="s">
        <v>3627</v>
      </c>
      <c r="BL967">
        <f ca="1">+OFFSET(b!$F$3,BH967,$BL$52)</f>
        <v>4</v>
      </c>
      <c r="BQ967">
        <f t="shared" si="116"/>
        <v>914</v>
      </c>
      <c r="BR967" s="30" t="s">
        <v>850</v>
      </c>
      <c r="BS967" s="30" t="s">
        <v>3627</v>
      </c>
      <c r="BT967">
        <f ca="1">+OFFSET(b!$F$3,BQ967,$BT$52)</f>
        <v>289728</v>
      </c>
    </row>
    <row r="968" spans="3:72">
      <c r="C968">
        <f t="shared" si="113"/>
        <v>915</v>
      </c>
      <c r="E968" s="30" t="s">
        <v>817</v>
      </c>
      <c r="F968" s="30" t="s">
        <v>3604</v>
      </c>
      <c r="G968">
        <f ca="1">+IF(BD968="OKOK",OFFSET(b!$F$3,C968,$G$52),NA())</f>
        <v>62</v>
      </c>
      <c r="AA968">
        <f t="shared" si="114"/>
        <v>915</v>
      </c>
      <c r="AB968" s="30" t="s">
        <v>817</v>
      </c>
      <c r="AC968" s="30" t="s">
        <v>3604</v>
      </c>
      <c r="AD968">
        <f ca="1">+IF(BD968="OKOK",OFFSET(b!$F$3,AA968,$AD$52),NA())</f>
        <v>3308526</v>
      </c>
      <c r="AX968" t="s">
        <v>26</v>
      </c>
      <c r="AY968" t="s">
        <v>817</v>
      </c>
      <c r="AZ968" t="s">
        <v>3604</v>
      </c>
      <c r="BA968">
        <v>190218</v>
      </c>
      <c r="BB968" s="93" t="str">
        <f t="shared" si="110"/>
        <v>OK</v>
      </c>
      <c r="BC968" t="str">
        <f t="shared" si="111"/>
        <v>OK</v>
      </c>
      <c r="BD968" t="str">
        <f t="shared" si="112"/>
        <v>OKOK</v>
      </c>
      <c r="BH968">
        <f t="shared" si="115"/>
        <v>915</v>
      </c>
      <c r="BJ968" s="30" t="s">
        <v>817</v>
      </c>
      <c r="BK968" s="30" t="s">
        <v>3604</v>
      </c>
      <c r="BL968">
        <f ca="1">+OFFSET(b!$F$3,BH968,$BL$52)</f>
        <v>62</v>
      </c>
      <c r="BQ968">
        <f t="shared" si="116"/>
        <v>915</v>
      </c>
      <c r="BR968" s="30" t="s">
        <v>817</v>
      </c>
      <c r="BS968" s="30" t="s">
        <v>3604</v>
      </c>
      <c r="BT968">
        <f ca="1">+OFFSET(b!$F$3,BQ968,$BT$52)</f>
        <v>3308526</v>
      </c>
    </row>
    <row r="969" spans="3:72">
      <c r="C969">
        <f t="shared" si="113"/>
        <v>916</v>
      </c>
      <c r="E969" s="30" t="s">
        <v>823</v>
      </c>
      <c r="F969" s="30" t="s">
        <v>3610</v>
      </c>
      <c r="G969">
        <f ca="1">+IF(BD969="OKOK",OFFSET(b!$F$3,C969,$G$52),NA())</f>
        <v>41</v>
      </c>
      <c r="AA969">
        <f t="shared" si="114"/>
        <v>916</v>
      </c>
      <c r="AB969" s="30" t="s">
        <v>823</v>
      </c>
      <c r="AC969" s="30" t="s">
        <v>3610</v>
      </c>
      <c r="AD969">
        <f ca="1">+IF(BD969="OKOK",OFFSET(b!$F$3,AA969,$AD$52),NA())</f>
        <v>1410309</v>
      </c>
      <c r="AX969" t="s">
        <v>26</v>
      </c>
      <c r="AY969" t="s">
        <v>823</v>
      </c>
      <c r="AZ969" t="s">
        <v>3610</v>
      </c>
      <c r="BA969">
        <v>86166</v>
      </c>
      <c r="BB969" s="93" t="str">
        <f t="shared" si="110"/>
        <v>OK</v>
      </c>
      <c r="BC969" t="str">
        <f t="shared" si="111"/>
        <v>OK</v>
      </c>
      <c r="BD969" t="str">
        <f t="shared" si="112"/>
        <v>OKOK</v>
      </c>
      <c r="BH969">
        <f t="shared" si="115"/>
        <v>916</v>
      </c>
      <c r="BJ969" s="30" t="s">
        <v>823</v>
      </c>
      <c r="BK969" s="30" t="s">
        <v>3610</v>
      </c>
      <c r="BL969">
        <f ca="1">+OFFSET(b!$F$3,BH969,$BL$52)</f>
        <v>41</v>
      </c>
      <c r="BQ969">
        <f t="shared" si="116"/>
        <v>916</v>
      </c>
      <c r="BR969" s="30" t="s">
        <v>823</v>
      </c>
      <c r="BS969" s="30" t="s">
        <v>3610</v>
      </c>
      <c r="BT969">
        <f ca="1">+OFFSET(b!$F$3,BQ969,$BT$52)</f>
        <v>1410309</v>
      </c>
    </row>
    <row r="970" spans="3:72">
      <c r="C970">
        <f t="shared" si="113"/>
        <v>917</v>
      </c>
      <c r="E970" s="30" t="s">
        <v>828</v>
      </c>
      <c r="F970" s="30" t="s">
        <v>3615</v>
      </c>
      <c r="G970">
        <f ca="1">+IF(BD970="OKOK",OFFSET(b!$F$3,C970,$G$52),NA())</f>
        <v>25</v>
      </c>
      <c r="AA970">
        <f t="shared" si="114"/>
        <v>917</v>
      </c>
      <c r="AB970" s="30" t="s">
        <v>828</v>
      </c>
      <c r="AC970" s="30" t="s">
        <v>3615</v>
      </c>
      <c r="AD970">
        <f ca="1">+IF(BD970="OKOK",OFFSET(b!$F$3,AA970,$AD$52),NA())</f>
        <v>2512746</v>
      </c>
      <c r="AX970" t="s">
        <v>26</v>
      </c>
      <c r="AY970" t="s">
        <v>828</v>
      </c>
      <c r="AZ970" t="s">
        <v>3615</v>
      </c>
      <c r="BA970">
        <v>100354</v>
      </c>
      <c r="BB970" s="93" t="str">
        <f t="shared" si="110"/>
        <v>OK</v>
      </c>
      <c r="BC970" t="str">
        <f t="shared" si="111"/>
        <v>OK</v>
      </c>
      <c r="BD970" t="str">
        <f t="shared" si="112"/>
        <v>OKOK</v>
      </c>
      <c r="BH970">
        <f t="shared" si="115"/>
        <v>917</v>
      </c>
      <c r="BJ970" s="30" t="s">
        <v>828</v>
      </c>
      <c r="BK970" s="30" t="s">
        <v>3615</v>
      </c>
      <c r="BL970">
        <f ca="1">+OFFSET(b!$F$3,BH970,$BL$52)</f>
        <v>25</v>
      </c>
      <c r="BQ970">
        <f t="shared" si="116"/>
        <v>917</v>
      </c>
      <c r="BR970" s="30" t="s">
        <v>828</v>
      </c>
      <c r="BS970" s="30" t="s">
        <v>3615</v>
      </c>
      <c r="BT970">
        <f ca="1">+OFFSET(b!$F$3,BQ970,$BT$52)</f>
        <v>2512746</v>
      </c>
    </row>
    <row r="971" spans="3:72">
      <c r="C971">
        <f t="shared" si="113"/>
        <v>918</v>
      </c>
      <c r="E971" s="30" t="s">
        <v>851</v>
      </c>
      <c r="F971" s="30" t="s">
        <v>3628</v>
      </c>
      <c r="G971">
        <f ca="1">+IF(BD971="OKOK",OFFSET(b!$F$3,C971,$G$52),NA())</f>
        <v>16</v>
      </c>
      <c r="AA971">
        <f t="shared" si="114"/>
        <v>918</v>
      </c>
      <c r="AB971" s="30" t="s">
        <v>851</v>
      </c>
      <c r="AC971" s="30" t="s">
        <v>3628</v>
      </c>
      <c r="AD971">
        <f ca="1">+IF(BD971="OKOK",OFFSET(b!$F$3,AA971,$AD$52),NA())</f>
        <v>730029</v>
      </c>
      <c r="AX971" t="s">
        <v>26</v>
      </c>
      <c r="AY971" t="s">
        <v>851</v>
      </c>
      <c r="AZ971" t="s">
        <v>3628</v>
      </c>
      <c r="BA971">
        <v>43380</v>
      </c>
      <c r="BB971" s="93" t="str">
        <f t="shared" si="110"/>
        <v>OK</v>
      </c>
      <c r="BC971" t="str">
        <f t="shared" si="111"/>
        <v>OK</v>
      </c>
      <c r="BD971" t="str">
        <f t="shared" si="112"/>
        <v>OKOK</v>
      </c>
      <c r="BH971">
        <f t="shared" si="115"/>
        <v>918</v>
      </c>
      <c r="BJ971" s="30" t="s">
        <v>851</v>
      </c>
      <c r="BK971" s="30" t="s">
        <v>3628</v>
      </c>
      <c r="BL971">
        <f ca="1">+OFFSET(b!$F$3,BH971,$BL$52)</f>
        <v>16</v>
      </c>
      <c r="BQ971">
        <f t="shared" si="116"/>
        <v>918</v>
      </c>
      <c r="BR971" s="30" t="s">
        <v>851</v>
      </c>
      <c r="BS971" s="30" t="s">
        <v>3628</v>
      </c>
      <c r="BT971">
        <f ca="1">+OFFSET(b!$F$3,BQ971,$BT$52)</f>
        <v>730029</v>
      </c>
    </row>
    <row r="972" spans="3:72">
      <c r="C972">
        <f t="shared" si="113"/>
        <v>919</v>
      </c>
      <c r="E972" s="30" t="s">
        <v>852</v>
      </c>
      <c r="F972" s="30" t="s">
        <v>3388</v>
      </c>
      <c r="G972">
        <f ca="1">+IF(BD972="OKOK",OFFSET(b!$F$3,C972,$G$52),NA())</f>
        <v>8</v>
      </c>
      <c r="AA972">
        <f t="shared" si="114"/>
        <v>919</v>
      </c>
      <c r="AB972" s="30" t="s">
        <v>852</v>
      </c>
      <c r="AC972" s="30" t="s">
        <v>3388</v>
      </c>
      <c r="AD972">
        <f ca="1">+IF(BD972="OKOK",OFFSET(b!$F$3,AA972,$AD$52),NA())</f>
        <v>200343</v>
      </c>
      <c r="AX972" t="s">
        <v>26</v>
      </c>
      <c r="AY972" t="s">
        <v>852</v>
      </c>
      <c r="AZ972" t="s">
        <v>3388</v>
      </c>
      <c r="BA972">
        <v>8799</v>
      </c>
      <c r="BB972" s="93" t="str">
        <f t="shared" si="110"/>
        <v>OK</v>
      </c>
      <c r="BC972" t="str">
        <f t="shared" si="111"/>
        <v>OK</v>
      </c>
      <c r="BD972" t="str">
        <f t="shared" si="112"/>
        <v>OKOK</v>
      </c>
      <c r="BH972">
        <f t="shared" si="115"/>
        <v>919</v>
      </c>
      <c r="BJ972" s="30" t="s">
        <v>852</v>
      </c>
      <c r="BK972" s="30" t="s">
        <v>3388</v>
      </c>
      <c r="BL972">
        <f ca="1">+OFFSET(b!$F$3,BH972,$BL$52)</f>
        <v>8</v>
      </c>
      <c r="BQ972">
        <f t="shared" si="116"/>
        <v>919</v>
      </c>
      <c r="BR972" s="30" t="s">
        <v>852</v>
      </c>
      <c r="BS972" s="30" t="s">
        <v>3388</v>
      </c>
      <c r="BT972">
        <f ca="1">+OFFSET(b!$F$3,BQ972,$BT$52)</f>
        <v>200343</v>
      </c>
    </row>
    <row r="973" spans="3:72">
      <c r="C973">
        <f t="shared" si="113"/>
        <v>920</v>
      </c>
      <c r="E973" s="30" t="s">
        <v>843</v>
      </c>
      <c r="F973" s="30" t="s">
        <v>3385</v>
      </c>
      <c r="G973">
        <f ca="1">+IF(BD973="OKOK",OFFSET(b!$F$3,C973,$G$52),NA())</f>
        <v>20</v>
      </c>
      <c r="AA973">
        <f t="shared" si="114"/>
        <v>920</v>
      </c>
      <c r="AB973" s="30" t="s">
        <v>843</v>
      </c>
      <c r="AC973" s="30" t="s">
        <v>3385</v>
      </c>
      <c r="AD973">
        <f ca="1">+IF(BD973="OKOK",OFFSET(b!$F$3,AA973,$AD$52),NA())</f>
        <v>1301876</v>
      </c>
      <c r="AX973" t="s">
        <v>26</v>
      </c>
      <c r="AY973" t="s">
        <v>843</v>
      </c>
      <c r="AZ973" t="s">
        <v>3385</v>
      </c>
      <c r="BA973">
        <v>60315</v>
      </c>
      <c r="BB973" s="93" t="str">
        <f t="shared" si="110"/>
        <v>OK</v>
      </c>
      <c r="BC973" t="str">
        <f t="shared" si="111"/>
        <v>OK</v>
      </c>
      <c r="BD973" t="str">
        <f t="shared" si="112"/>
        <v>OKOK</v>
      </c>
      <c r="BH973">
        <f t="shared" si="115"/>
        <v>920</v>
      </c>
      <c r="BJ973" s="30" t="s">
        <v>843</v>
      </c>
      <c r="BK973" s="30" t="s">
        <v>3385</v>
      </c>
      <c r="BL973">
        <f ca="1">+OFFSET(b!$F$3,BH973,$BL$52)</f>
        <v>20</v>
      </c>
      <c r="BQ973">
        <f t="shared" si="116"/>
        <v>920</v>
      </c>
      <c r="BR973" s="30" t="s">
        <v>843</v>
      </c>
      <c r="BS973" s="30" t="s">
        <v>3385</v>
      </c>
      <c r="BT973">
        <f ca="1">+OFFSET(b!$F$3,BQ973,$BT$52)</f>
        <v>1301876</v>
      </c>
    </row>
    <row r="974" spans="3:72">
      <c r="C974">
        <f t="shared" si="113"/>
        <v>921</v>
      </c>
      <c r="E974" s="30" t="s">
        <v>853</v>
      </c>
      <c r="F974" s="30" t="s">
        <v>3389</v>
      </c>
      <c r="G974">
        <f ca="1">+IF(BD974="OKOK",OFFSET(b!$F$3,C974,$G$52),NA())</f>
        <v>7</v>
      </c>
      <c r="AA974">
        <f t="shared" si="114"/>
        <v>921</v>
      </c>
      <c r="AB974" s="30" t="s">
        <v>853</v>
      </c>
      <c r="AC974" s="30" t="s">
        <v>3389</v>
      </c>
      <c r="AD974">
        <f ca="1">+IF(BD974="OKOK",OFFSET(b!$F$3,AA974,$AD$52),NA())</f>
        <v>446459</v>
      </c>
      <c r="AX974" t="s">
        <v>26</v>
      </c>
      <c r="AY974" t="s">
        <v>853</v>
      </c>
      <c r="AZ974" t="s">
        <v>3389</v>
      </c>
      <c r="BA974">
        <v>15206</v>
      </c>
      <c r="BB974" s="93" t="str">
        <f t="shared" si="110"/>
        <v>OK</v>
      </c>
      <c r="BC974" t="str">
        <f t="shared" si="111"/>
        <v>OK</v>
      </c>
      <c r="BD974" t="str">
        <f t="shared" si="112"/>
        <v>OKOK</v>
      </c>
      <c r="BH974">
        <f t="shared" si="115"/>
        <v>921</v>
      </c>
      <c r="BJ974" s="30" t="s">
        <v>853</v>
      </c>
      <c r="BK974" s="30" t="s">
        <v>3389</v>
      </c>
      <c r="BL974">
        <f ca="1">+OFFSET(b!$F$3,BH974,$BL$52)</f>
        <v>7</v>
      </c>
      <c r="BQ974">
        <f t="shared" si="116"/>
        <v>921</v>
      </c>
      <c r="BR974" s="30" t="s">
        <v>853</v>
      </c>
      <c r="BS974" s="30" t="s">
        <v>3389</v>
      </c>
      <c r="BT974">
        <f ca="1">+OFFSET(b!$F$3,BQ974,$BT$52)</f>
        <v>446459</v>
      </c>
    </row>
    <row r="975" spans="3:72">
      <c r="C975">
        <f t="shared" si="113"/>
        <v>922</v>
      </c>
      <c r="E975" s="30" t="s">
        <v>846</v>
      </c>
      <c r="F975" s="30" t="s">
        <v>3386</v>
      </c>
      <c r="G975">
        <f ca="1">+IF(BD975="OKOK",OFFSET(b!$F$3,C975,$G$52),NA())</f>
        <v>22</v>
      </c>
      <c r="AA975">
        <f t="shared" si="114"/>
        <v>922</v>
      </c>
      <c r="AB975" s="30" t="s">
        <v>846</v>
      </c>
      <c r="AC975" s="30" t="s">
        <v>3386</v>
      </c>
      <c r="AD975">
        <f ca="1">+IF(BD975="OKOK",OFFSET(b!$F$3,AA975,$AD$52),NA())</f>
        <v>1005365</v>
      </c>
      <c r="AX975" t="s">
        <v>26</v>
      </c>
      <c r="AY975" t="s">
        <v>846</v>
      </c>
      <c r="AZ975" t="s">
        <v>3386</v>
      </c>
      <c r="BA975">
        <v>51990</v>
      </c>
      <c r="BB975" s="93" t="str">
        <f t="shared" si="110"/>
        <v>OK</v>
      </c>
      <c r="BC975" t="str">
        <f t="shared" si="111"/>
        <v>OK</v>
      </c>
      <c r="BD975" t="str">
        <f t="shared" si="112"/>
        <v>OKOK</v>
      </c>
      <c r="BH975">
        <f t="shared" si="115"/>
        <v>922</v>
      </c>
      <c r="BJ975" s="30" t="s">
        <v>846</v>
      </c>
      <c r="BK975" s="30" t="s">
        <v>3386</v>
      </c>
      <c r="BL975">
        <f ca="1">+OFFSET(b!$F$3,BH975,$BL$52)</f>
        <v>22</v>
      </c>
      <c r="BQ975">
        <f t="shared" si="116"/>
        <v>922</v>
      </c>
      <c r="BR975" s="30" t="s">
        <v>846</v>
      </c>
      <c r="BS975" s="30" t="s">
        <v>3386</v>
      </c>
      <c r="BT975">
        <f ca="1">+OFFSET(b!$F$3,BQ975,$BT$52)</f>
        <v>1005365</v>
      </c>
    </row>
    <row r="976" spans="3:72">
      <c r="C976">
        <f t="shared" si="113"/>
        <v>923</v>
      </c>
      <c r="E976" s="30" t="s">
        <v>848</v>
      </c>
      <c r="F976" s="30" t="s">
        <v>3387</v>
      </c>
      <c r="G976">
        <f ca="1">+IF(BD976="OKOK",OFFSET(b!$F$3,C976,$G$52),NA())</f>
        <v>8</v>
      </c>
      <c r="AA976">
        <f t="shared" si="114"/>
        <v>923</v>
      </c>
      <c r="AB976" s="30" t="s">
        <v>848</v>
      </c>
      <c r="AC976" s="30" t="s">
        <v>3387</v>
      </c>
      <c r="AD976">
        <f ca="1">+IF(BD976="OKOK",OFFSET(b!$F$3,AA976,$AD$52),NA())</f>
        <v>453388</v>
      </c>
      <c r="AX976" t="s">
        <v>26</v>
      </c>
      <c r="AY976" t="s">
        <v>848</v>
      </c>
      <c r="AZ976" t="s">
        <v>3387</v>
      </c>
      <c r="BA976">
        <v>18615</v>
      </c>
      <c r="BB976" s="93" t="str">
        <f t="shared" si="110"/>
        <v>OK</v>
      </c>
      <c r="BC976" t="str">
        <f t="shared" si="111"/>
        <v>OK</v>
      </c>
      <c r="BD976" t="str">
        <f t="shared" si="112"/>
        <v>OKOK</v>
      </c>
      <c r="BH976">
        <f t="shared" si="115"/>
        <v>923</v>
      </c>
      <c r="BJ976" s="30" t="s">
        <v>848</v>
      </c>
      <c r="BK976" s="30" t="s">
        <v>3387</v>
      </c>
      <c r="BL976">
        <f ca="1">+OFFSET(b!$F$3,BH976,$BL$52)</f>
        <v>8</v>
      </c>
      <c r="BQ976">
        <f t="shared" si="116"/>
        <v>923</v>
      </c>
      <c r="BR976" s="30" t="s">
        <v>848</v>
      </c>
      <c r="BS976" s="30" t="s">
        <v>3387</v>
      </c>
      <c r="BT976">
        <f ca="1">+OFFSET(b!$F$3,BQ976,$BT$52)</f>
        <v>453388</v>
      </c>
    </row>
    <row r="977" spans="3:72">
      <c r="C977">
        <f t="shared" si="113"/>
        <v>924</v>
      </c>
      <c r="E977" s="30" t="s">
        <v>849</v>
      </c>
      <c r="F977" s="30" t="s">
        <v>3626</v>
      </c>
      <c r="G977">
        <f ca="1">+IF(BD977="OKOK",OFFSET(b!$F$3,C977,$G$52),NA())</f>
        <v>4</v>
      </c>
      <c r="AA977">
        <f t="shared" si="114"/>
        <v>924</v>
      </c>
      <c r="AB977" s="30" t="s">
        <v>849</v>
      </c>
      <c r="AC977" s="30" t="s">
        <v>3626</v>
      </c>
      <c r="AD977">
        <f ca="1">+IF(BD977="OKOK",OFFSET(b!$F$3,AA977,$AD$52),NA())</f>
        <v>220376</v>
      </c>
      <c r="AX977" t="s">
        <v>26</v>
      </c>
      <c r="AY977" t="s">
        <v>849</v>
      </c>
      <c r="AZ977" t="s">
        <v>3626</v>
      </c>
      <c r="BA977">
        <v>9213</v>
      </c>
      <c r="BB977" s="93" t="str">
        <f t="shared" si="110"/>
        <v>OK</v>
      </c>
      <c r="BC977" t="str">
        <f t="shared" si="111"/>
        <v>OK</v>
      </c>
      <c r="BD977" t="str">
        <f t="shared" si="112"/>
        <v>OKOK</v>
      </c>
      <c r="BH977">
        <f t="shared" si="115"/>
        <v>924</v>
      </c>
      <c r="BJ977" s="30" t="s">
        <v>849</v>
      </c>
      <c r="BK977" s="30" t="s">
        <v>3626</v>
      </c>
      <c r="BL977">
        <f ca="1">+OFFSET(b!$F$3,BH977,$BL$52)</f>
        <v>4</v>
      </c>
      <c r="BQ977">
        <f t="shared" si="116"/>
        <v>924</v>
      </c>
      <c r="BR977" s="30" t="s">
        <v>849</v>
      </c>
      <c r="BS977" s="30" t="s">
        <v>3626</v>
      </c>
      <c r="BT977">
        <f ca="1">+OFFSET(b!$F$3,BQ977,$BT$52)</f>
        <v>220376</v>
      </c>
    </row>
    <row r="978" spans="3:72">
      <c r="C978">
        <f t="shared" si="113"/>
        <v>925</v>
      </c>
      <c r="E978" s="30" t="s">
        <v>3104</v>
      </c>
      <c r="F978" s="30" t="s">
        <v>3402</v>
      </c>
      <c r="G978">
        <f ca="1">+IF(BD978="OKOK",OFFSET(b!$F$3,C978,$G$52),NA())</f>
        <v>21</v>
      </c>
      <c r="AA978">
        <f t="shared" si="114"/>
        <v>925</v>
      </c>
      <c r="AB978" s="30" t="s">
        <v>3104</v>
      </c>
      <c r="AC978" s="30" t="s">
        <v>3402</v>
      </c>
      <c r="AD978">
        <f ca="1">+IF(BD978="OKOK",OFFSET(b!$F$3,AA978,$AD$52),NA())</f>
        <v>979592</v>
      </c>
      <c r="AX978" t="s">
        <v>26</v>
      </c>
      <c r="AY978" t="s">
        <v>3104</v>
      </c>
      <c r="AZ978" t="s">
        <v>3402</v>
      </c>
      <c r="BA978">
        <v>55432</v>
      </c>
      <c r="BB978" s="93" t="str">
        <f t="shared" si="110"/>
        <v>OK</v>
      </c>
      <c r="BC978" t="str">
        <f t="shared" si="111"/>
        <v>OK</v>
      </c>
      <c r="BD978" t="str">
        <f t="shared" si="112"/>
        <v>OKOK</v>
      </c>
      <c r="BH978">
        <f t="shared" si="115"/>
        <v>925</v>
      </c>
      <c r="BJ978" s="30" t="s">
        <v>3104</v>
      </c>
      <c r="BK978" s="30" t="s">
        <v>3402</v>
      </c>
      <c r="BL978">
        <f ca="1">+OFFSET(b!$F$3,BH978,$BL$52)</f>
        <v>21</v>
      </c>
      <c r="BQ978">
        <f t="shared" si="116"/>
        <v>925</v>
      </c>
      <c r="BR978" s="30" t="s">
        <v>3104</v>
      </c>
      <c r="BS978" s="30" t="s">
        <v>3402</v>
      </c>
      <c r="BT978">
        <f ca="1">+OFFSET(b!$F$3,BQ978,$BT$52)</f>
        <v>979592</v>
      </c>
    </row>
    <row r="979" spans="3:72">
      <c r="C979">
        <f t="shared" si="113"/>
        <v>926</v>
      </c>
      <c r="E979" s="30" t="s">
        <v>3105</v>
      </c>
      <c r="F979" s="30" t="s">
        <v>3403</v>
      </c>
      <c r="G979">
        <f ca="1">+IF(BD979="OKOK",OFFSET(b!$F$3,C979,$G$52),NA())</f>
        <v>5</v>
      </c>
      <c r="AA979">
        <f t="shared" si="114"/>
        <v>926</v>
      </c>
      <c r="AB979" s="30" t="s">
        <v>3105</v>
      </c>
      <c r="AC979" s="30" t="s">
        <v>3403</v>
      </c>
      <c r="AD979">
        <f ca="1">+IF(BD979="OKOK",OFFSET(b!$F$3,AA979,$AD$52),NA())</f>
        <v>224396</v>
      </c>
      <c r="AX979" t="s">
        <v>26</v>
      </c>
      <c r="AY979" t="s">
        <v>3105</v>
      </c>
      <c r="AZ979" t="s">
        <v>3403</v>
      </c>
      <c r="BA979">
        <v>13243</v>
      </c>
      <c r="BB979" s="93" t="str">
        <f t="shared" si="110"/>
        <v>OK</v>
      </c>
      <c r="BC979" t="str">
        <f t="shared" si="111"/>
        <v>OK</v>
      </c>
      <c r="BD979" t="str">
        <f t="shared" si="112"/>
        <v>OKOK</v>
      </c>
      <c r="BH979">
        <f t="shared" si="115"/>
        <v>926</v>
      </c>
      <c r="BJ979" s="30" t="s">
        <v>3105</v>
      </c>
      <c r="BK979" s="30" t="s">
        <v>3403</v>
      </c>
      <c r="BL979">
        <f ca="1">+OFFSET(b!$F$3,BH979,$BL$52)</f>
        <v>5</v>
      </c>
      <c r="BQ979">
        <f t="shared" si="116"/>
        <v>926</v>
      </c>
      <c r="BR979" s="30" t="s">
        <v>3105</v>
      </c>
      <c r="BS979" s="30" t="s">
        <v>3403</v>
      </c>
      <c r="BT979">
        <f ca="1">+OFFSET(b!$F$3,BQ979,$BT$52)</f>
        <v>224396</v>
      </c>
    </row>
    <row r="980" spans="3:72">
      <c r="C980">
        <f t="shared" si="113"/>
        <v>927</v>
      </c>
      <c r="E980" s="30" t="s">
        <v>3106</v>
      </c>
      <c r="F980" s="30" t="s">
        <v>3404</v>
      </c>
      <c r="G980">
        <f ca="1">+IF(BD980="OKOK",OFFSET(b!$F$3,C980,$G$52),NA())</f>
        <v>4</v>
      </c>
      <c r="AA980">
        <f t="shared" si="114"/>
        <v>927</v>
      </c>
      <c r="AB980" s="30" t="s">
        <v>3106</v>
      </c>
      <c r="AC980" s="30" t="s">
        <v>3404</v>
      </c>
      <c r="AD980">
        <f ca="1">+IF(BD980="OKOK",OFFSET(b!$F$3,AA980,$AD$52),NA())</f>
        <v>107876</v>
      </c>
      <c r="AX980" t="s">
        <v>26</v>
      </c>
      <c r="AY980" t="s">
        <v>3106</v>
      </c>
      <c r="AZ980" t="s">
        <v>3404</v>
      </c>
      <c r="BA980">
        <v>4930</v>
      </c>
      <c r="BB980" s="93" t="str">
        <f t="shared" si="110"/>
        <v>OK</v>
      </c>
      <c r="BC980" t="str">
        <f t="shared" si="111"/>
        <v>OK</v>
      </c>
      <c r="BD980" t="str">
        <f t="shared" si="112"/>
        <v>OKOK</v>
      </c>
      <c r="BH980">
        <f t="shared" si="115"/>
        <v>927</v>
      </c>
      <c r="BJ980" s="30" t="s">
        <v>3106</v>
      </c>
      <c r="BK980" s="30" t="s">
        <v>3404</v>
      </c>
      <c r="BL980">
        <f ca="1">+OFFSET(b!$F$3,BH980,$BL$52)</f>
        <v>4</v>
      </c>
      <c r="BQ980">
        <f t="shared" si="116"/>
        <v>927</v>
      </c>
      <c r="BR980" s="30" t="s">
        <v>3106</v>
      </c>
      <c r="BS980" s="30" t="s">
        <v>3404</v>
      </c>
      <c r="BT980">
        <f ca="1">+OFFSET(b!$F$3,BQ980,$BT$52)</f>
        <v>107876</v>
      </c>
    </row>
    <row r="981" spans="3:72">
      <c r="C981">
        <f t="shared" si="113"/>
        <v>928</v>
      </c>
      <c r="E981" s="30" t="s">
        <v>855</v>
      </c>
      <c r="F981" s="30" t="s">
        <v>3390</v>
      </c>
      <c r="G981">
        <f ca="1">+IF(BD981="OKOK",OFFSET(b!$F$3,C981,$G$52),NA())</f>
        <v>367</v>
      </c>
      <c r="AA981">
        <f t="shared" si="114"/>
        <v>928</v>
      </c>
      <c r="AB981" s="30" t="s">
        <v>855</v>
      </c>
      <c r="AC981" s="30" t="s">
        <v>3390</v>
      </c>
      <c r="AD981">
        <f ca="1">+IF(BD981="OKOK",OFFSET(b!$F$3,AA981,$AD$52),NA())</f>
        <v>37047882</v>
      </c>
      <c r="AX981" t="s">
        <v>26</v>
      </c>
      <c r="AY981" t="s">
        <v>855</v>
      </c>
      <c r="AZ981" t="s">
        <v>3390</v>
      </c>
      <c r="BA981">
        <v>0</v>
      </c>
      <c r="BB981" s="93" t="str">
        <f t="shared" si="110"/>
        <v>OK</v>
      </c>
      <c r="BC981" t="str">
        <f t="shared" si="111"/>
        <v>OK</v>
      </c>
      <c r="BD981" t="str">
        <f t="shared" si="112"/>
        <v>OKOK</v>
      </c>
      <c r="BH981">
        <f t="shared" si="115"/>
        <v>928</v>
      </c>
      <c r="BJ981" s="30" t="s">
        <v>855</v>
      </c>
      <c r="BK981" s="30" t="s">
        <v>3390</v>
      </c>
      <c r="BL981">
        <f ca="1">+OFFSET(b!$F$3,BH981,$BL$52)</f>
        <v>367</v>
      </c>
      <c r="BQ981">
        <f t="shared" si="116"/>
        <v>928</v>
      </c>
      <c r="BR981" s="30" t="s">
        <v>855</v>
      </c>
      <c r="BS981" s="30" t="s">
        <v>3390</v>
      </c>
      <c r="BT981">
        <f ca="1">+OFFSET(b!$F$3,BQ981,$BT$52)</f>
        <v>37047882</v>
      </c>
    </row>
    <row r="982" spans="3:72">
      <c r="C982">
        <f t="shared" si="113"/>
        <v>929</v>
      </c>
      <c r="E982" s="30" t="s">
        <v>3107</v>
      </c>
      <c r="F982" s="30" t="s">
        <v>3629</v>
      </c>
      <c r="G982">
        <f ca="1">+IF(BD982="OKOK",OFFSET(b!$F$3,C982,$G$52),NA())</f>
        <v>10</v>
      </c>
      <c r="AA982">
        <f t="shared" si="114"/>
        <v>929</v>
      </c>
      <c r="AB982" s="30" t="s">
        <v>3107</v>
      </c>
      <c r="AC982" s="30" t="s">
        <v>3629</v>
      </c>
      <c r="AD982">
        <f ca="1">+IF(BD982="OKOK",OFFSET(b!$F$3,AA982,$AD$52),NA())</f>
        <v>297972</v>
      </c>
      <c r="AX982" t="s">
        <v>26</v>
      </c>
      <c r="AY982" t="s">
        <v>3107</v>
      </c>
      <c r="AZ982" t="s">
        <v>3629</v>
      </c>
      <c r="BA982">
        <v>0</v>
      </c>
      <c r="BB982" s="93" t="str">
        <f t="shared" si="110"/>
        <v>OK</v>
      </c>
      <c r="BC982" t="str">
        <f t="shared" si="111"/>
        <v>OK</v>
      </c>
      <c r="BD982" t="str">
        <f t="shared" si="112"/>
        <v>OKOK</v>
      </c>
      <c r="BH982">
        <f t="shared" si="115"/>
        <v>929</v>
      </c>
      <c r="BJ982" s="30" t="s">
        <v>3107</v>
      </c>
      <c r="BK982" s="30" t="s">
        <v>3629</v>
      </c>
      <c r="BL982">
        <f ca="1">+OFFSET(b!$F$3,BH982,$BL$52)</f>
        <v>10</v>
      </c>
      <c r="BQ982">
        <f t="shared" si="116"/>
        <v>929</v>
      </c>
      <c r="BR982" s="30" t="s">
        <v>3107</v>
      </c>
      <c r="BS982" s="30" t="s">
        <v>3629</v>
      </c>
      <c r="BT982">
        <f ca="1">+OFFSET(b!$F$3,BQ982,$BT$52)</f>
        <v>297972</v>
      </c>
    </row>
    <row r="983" spans="3:72">
      <c r="C983">
        <f t="shared" si="113"/>
        <v>930</v>
      </c>
      <c r="E983" s="30" t="s">
        <v>3108</v>
      </c>
      <c r="F983" s="30" t="s">
        <v>4444</v>
      </c>
      <c r="G983" t="e">
        <f ca="1">+IF(BD983="OKOK",OFFSET(b!$F$3,C983,$G$52),NA())</f>
        <v>#N/A</v>
      </c>
      <c r="AA983">
        <f t="shared" si="114"/>
        <v>930</v>
      </c>
      <c r="AB983" s="30" t="s">
        <v>3108</v>
      </c>
      <c r="AC983" s="30" t="s">
        <v>4444</v>
      </c>
      <c r="AD983" t="e">
        <f ca="1">+IF(BD983="OKOK",OFFSET(b!$F$3,AA983,$AD$52),NA())</f>
        <v>#N/A</v>
      </c>
      <c r="AX983" t="s">
        <v>27</v>
      </c>
      <c r="AY983" t="s">
        <v>3108</v>
      </c>
      <c r="AZ983" t="s">
        <v>4444</v>
      </c>
      <c r="BA983">
        <v>1518685</v>
      </c>
      <c r="BB983" s="93" t="str">
        <f t="shared" si="110"/>
        <v>NG</v>
      </c>
      <c r="BC983" t="str">
        <f t="shared" si="111"/>
        <v>OK</v>
      </c>
      <c r="BD983" t="str">
        <f t="shared" si="112"/>
        <v>NGOK</v>
      </c>
      <c r="BH983">
        <f t="shared" si="115"/>
        <v>930</v>
      </c>
      <c r="BJ983" s="30" t="s">
        <v>3108</v>
      </c>
      <c r="BK983" s="30" t="s">
        <v>4444</v>
      </c>
      <c r="BL983">
        <f ca="1">+OFFSET(b!$F$3,BH983,$BL$52)</f>
        <v>753</v>
      </c>
      <c r="BQ983">
        <f t="shared" si="116"/>
        <v>930</v>
      </c>
      <c r="BR983" s="30" t="s">
        <v>3108</v>
      </c>
      <c r="BS983" s="30" t="s">
        <v>4444</v>
      </c>
      <c r="BT983">
        <f ca="1">+OFFSET(b!$F$3,BQ983,$BT$52)</f>
        <v>29949945</v>
      </c>
    </row>
    <row r="984" spans="3:72">
      <c r="C984">
        <f t="shared" si="113"/>
        <v>931</v>
      </c>
      <c r="E984" s="30" t="s">
        <v>857</v>
      </c>
      <c r="F984" s="30" t="s">
        <v>4445</v>
      </c>
      <c r="G984" t="e">
        <f ca="1">+IF(BD984="OKOK",OFFSET(b!$F$3,C984,$G$52),NA())</f>
        <v>#N/A</v>
      </c>
      <c r="AA984">
        <f t="shared" si="114"/>
        <v>931</v>
      </c>
      <c r="AB984" s="30" t="s">
        <v>857</v>
      </c>
      <c r="AC984" s="30" t="s">
        <v>4445</v>
      </c>
      <c r="AD984" t="e">
        <f ca="1">+IF(BD984="OKOK",OFFSET(b!$F$3,AA984,$AD$52),NA())</f>
        <v>#N/A</v>
      </c>
      <c r="AX984" t="s">
        <v>27</v>
      </c>
      <c r="AY984" t="s">
        <v>857</v>
      </c>
      <c r="AZ984" t="s">
        <v>4445</v>
      </c>
      <c r="BA984">
        <v>451179</v>
      </c>
      <c r="BB984" s="93" t="str">
        <f t="shared" si="110"/>
        <v>NG</v>
      </c>
      <c r="BC984" t="str">
        <f t="shared" si="111"/>
        <v>OK</v>
      </c>
      <c r="BD984" t="str">
        <f t="shared" si="112"/>
        <v>NGOK</v>
      </c>
      <c r="BH984">
        <f t="shared" si="115"/>
        <v>931</v>
      </c>
      <c r="BJ984" s="30" t="s">
        <v>857</v>
      </c>
      <c r="BK984" s="30" t="s">
        <v>4445</v>
      </c>
      <c r="BL984">
        <f ca="1">+OFFSET(b!$F$3,BH984,$BL$52)</f>
        <v>134</v>
      </c>
      <c r="BQ984">
        <f t="shared" si="116"/>
        <v>931</v>
      </c>
      <c r="BR984" s="30" t="s">
        <v>857</v>
      </c>
      <c r="BS984" s="30" t="s">
        <v>4445</v>
      </c>
      <c r="BT984">
        <f ca="1">+OFFSET(b!$F$3,BQ984,$BT$52)</f>
        <v>8154849</v>
      </c>
    </row>
    <row r="985" spans="3:72">
      <c r="C985">
        <f t="shared" si="113"/>
        <v>932</v>
      </c>
      <c r="E985" s="30" t="s">
        <v>867</v>
      </c>
      <c r="F985" s="30" t="s">
        <v>4446</v>
      </c>
      <c r="G985">
        <f ca="1">+IF(BD985="OKOK",OFFSET(b!$F$3,C985,$G$52),NA())</f>
        <v>23</v>
      </c>
      <c r="AA985">
        <f t="shared" si="114"/>
        <v>932</v>
      </c>
      <c r="AB985" s="30" t="s">
        <v>867</v>
      </c>
      <c r="AC985" s="30" t="s">
        <v>4446</v>
      </c>
      <c r="AD985">
        <f ca="1">+IF(BD985="OKOK",OFFSET(b!$F$3,AA985,$AD$52),NA())</f>
        <v>1128546</v>
      </c>
      <c r="AX985" t="s">
        <v>27</v>
      </c>
      <c r="AY985" t="s">
        <v>867</v>
      </c>
      <c r="AZ985" t="s">
        <v>4446</v>
      </c>
      <c r="BA985">
        <v>93100</v>
      </c>
      <c r="BB985" s="93" t="str">
        <f t="shared" si="110"/>
        <v>OK</v>
      </c>
      <c r="BC985" t="str">
        <f t="shared" si="111"/>
        <v>OK</v>
      </c>
      <c r="BD985" t="str">
        <f t="shared" si="112"/>
        <v>OKOK</v>
      </c>
      <c r="BH985">
        <f t="shared" si="115"/>
        <v>932</v>
      </c>
      <c r="BJ985" s="30" t="s">
        <v>867</v>
      </c>
      <c r="BK985" s="30" t="s">
        <v>4446</v>
      </c>
      <c r="BL985">
        <f ca="1">+OFFSET(b!$F$3,BH985,$BL$52)</f>
        <v>23</v>
      </c>
      <c r="BQ985">
        <f t="shared" si="116"/>
        <v>932</v>
      </c>
      <c r="BR985" s="30" t="s">
        <v>867</v>
      </c>
      <c r="BS985" s="30" t="s">
        <v>4446</v>
      </c>
      <c r="BT985">
        <f ca="1">+OFFSET(b!$F$3,BQ985,$BT$52)</f>
        <v>1128546</v>
      </c>
    </row>
    <row r="986" spans="3:72">
      <c r="C986">
        <f t="shared" si="113"/>
        <v>933</v>
      </c>
      <c r="E986" s="30" t="s">
        <v>862</v>
      </c>
      <c r="F986" s="30" t="s">
        <v>4447</v>
      </c>
      <c r="G986">
        <f ca="1">+IF(BD986="OKOK",OFFSET(b!$F$3,C986,$G$52),NA())</f>
        <v>25</v>
      </c>
      <c r="AA986">
        <f t="shared" si="114"/>
        <v>933</v>
      </c>
      <c r="AB986" s="30" t="s">
        <v>862</v>
      </c>
      <c r="AC986" s="30" t="s">
        <v>4447</v>
      </c>
      <c r="AD986">
        <f ca="1">+IF(BD986="OKOK",OFFSET(b!$F$3,AA986,$AD$52),NA())</f>
        <v>1638413</v>
      </c>
      <c r="AX986" t="s">
        <v>27</v>
      </c>
      <c r="AY986" t="s">
        <v>862</v>
      </c>
      <c r="AZ986" t="s">
        <v>4447</v>
      </c>
      <c r="BA986">
        <v>78631</v>
      </c>
      <c r="BB986" s="93" t="str">
        <f t="shared" si="110"/>
        <v>OK</v>
      </c>
      <c r="BC986" t="str">
        <f t="shared" si="111"/>
        <v>OK</v>
      </c>
      <c r="BD986" t="str">
        <f t="shared" si="112"/>
        <v>OKOK</v>
      </c>
      <c r="BH986">
        <f t="shared" si="115"/>
        <v>933</v>
      </c>
      <c r="BJ986" s="30" t="s">
        <v>862</v>
      </c>
      <c r="BK986" s="30" t="s">
        <v>4447</v>
      </c>
      <c r="BL986">
        <f ca="1">+OFFSET(b!$F$3,BH986,$BL$52)</f>
        <v>25</v>
      </c>
      <c r="BQ986">
        <f t="shared" si="116"/>
        <v>933</v>
      </c>
      <c r="BR986" s="30" t="s">
        <v>862</v>
      </c>
      <c r="BS986" s="30" t="s">
        <v>4447</v>
      </c>
      <c r="BT986">
        <f ca="1">+OFFSET(b!$F$3,BQ986,$BT$52)</f>
        <v>1638413</v>
      </c>
    </row>
    <row r="987" spans="3:72">
      <c r="C987">
        <f t="shared" si="113"/>
        <v>934</v>
      </c>
      <c r="E987" s="30" t="s">
        <v>859</v>
      </c>
      <c r="F987" s="30" t="s">
        <v>4448</v>
      </c>
      <c r="G987" t="e">
        <f ca="1">+IF(BD987="OKOK",OFFSET(b!$F$3,C987,$G$52),NA())</f>
        <v>#N/A</v>
      </c>
      <c r="AA987">
        <f t="shared" si="114"/>
        <v>934</v>
      </c>
      <c r="AB987" s="30" t="s">
        <v>859</v>
      </c>
      <c r="AC987" s="30" t="s">
        <v>4448</v>
      </c>
      <c r="AD987" t="e">
        <f ca="1">+IF(BD987="OKOK",OFFSET(b!$F$3,AA987,$AD$52),NA())</f>
        <v>#N/A</v>
      </c>
      <c r="AX987" t="s">
        <v>27</v>
      </c>
      <c r="AY987" t="s">
        <v>859</v>
      </c>
      <c r="AZ987" t="s">
        <v>4448</v>
      </c>
      <c r="BA987">
        <v>486559</v>
      </c>
      <c r="BB987" s="93" t="str">
        <f t="shared" si="110"/>
        <v>NG</v>
      </c>
      <c r="BC987" t="str">
        <f t="shared" si="111"/>
        <v>OK</v>
      </c>
      <c r="BD987" t="str">
        <f t="shared" si="112"/>
        <v>NGOK</v>
      </c>
      <c r="BH987">
        <f t="shared" si="115"/>
        <v>934</v>
      </c>
      <c r="BJ987" s="30" t="s">
        <v>859</v>
      </c>
      <c r="BK987" s="30" t="s">
        <v>4448</v>
      </c>
      <c r="BL987">
        <f ca="1">+OFFSET(b!$F$3,BH987,$BL$52)</f>
        <v>185</v>
      </c>
      <c r="BQ987">
        <f t="shared" si="116"/>
        <v>934</v>
      </c>
      <c r="BR987" s="30" t="s">
        <v>859</v>
      </c>
      <c r="BS987" s="30" t="s">
        <v>4448</v>
      </c>
      <c r="BT987">
        <f ca="1">+OFFSET(b!$F$3,BQ987,$BT$52)</f>
        <v>8857274</v>
      </c>
    </row>
    <row r="988" spans="3:72">
      <c r="C988">
        <f t="shared" si="113"/>
        <v>935</v>
      </c>
      <c r="E988" s="30" t="s">
        <v>872</v>
      </c>
      <c r="F988" s="30" t="s">
        <v>4449</v>
      </c>
      <c r="G988">
        <f ca="1">+IF(BD988="OKOK",OFFSET(b!$F$3,C988,$G$52),NA())</f>
        <v>18</v>
      </c>
      <c r="AA988">
        <f t="shared" si="114"/>
        <v>935</v>
      </c>
      <c r="AB988" s="30" t="s">
        <v>872</v>
      </c>
      <c r="AC988" s="30" t="s">
        <v>4449</v>
      </c>
      <c r="AD988">
        <f ca="1">+IF(BD988="OKOK",OFFSET(b!$F$3,AA988,$AD$52),NA())</f>
        <v>1196049</v>
      </c>
      <c r="AX988" t="s">
        <v>27</v>
      </c>
      <c r="AY988" t="s">
        <v>872</v>
      </c>
      <c r="AZ988" t="s">
        <v>4449</v>
      </c>
      <c r="BA988">
        <v>40141</v>
      </c>
      <c r="BB988" s="93" t="str">
        <f t="shared" si="110"/>
        <v>OK</v>
      </c>
      <c r="BC988" t="str">
        <f t="shared" si="111"/>
        <v>OK</v>
      </c>
      <c r="BD988" t="str">
        <f t="shared" si="112"/>
        <v>OKOK</v>
      </c>
      <c r="BH988">
        <f t="shared" si="115"/>
        <v>935</v>
      </c>
      <c r="BJ988" s="30" t="s">
        <v>872</v>
      </c>
      <c r="BK988" s="30" t="s">
        <v>4449</v>
      </c>
      <c r="BL988">
        <f ca="1">+OFFSET(b!$F$3,BH988,$BL$52)</f>
        <v>18</v>
      </c>
      <c r="BQ988">
        <f t="shared" si="116"/>
        <v>935</v>
      </c>
      <c r="BR988" s="30" t="s">
        <v>872</v>
      </c>
      <c r="BS988" s="30" t="s">
        <v>4449</v>
      </c>
      <c r="BT988">
        <f ca="1">+OFFSET(b!$F$3,BQ988,$BT$52)</f>
        <v>1196049</v>
      </c>
    </row>
    <row r="989" spans="3:72">
      <c r="C989">
        <f t="shared" si="113"/>
        <v>936</v>
      </c>
      <c r="E989" s="30" t="s">
        <v>856</v>
      </c>
      <c r="F989" s="30" t="s">
        <v>4450</v>
      </c>
      <c r="G989" t="e">
        <f ca="1">+IF(BD989="OKOK",OFFSET(b!$F$3,C989,$G$52),NA())</f>
        <v>#N/A</v>
      </c>
      <c r="AA989">
        <f t="shared" si="114"/>
        <v>936</v>
      </c>
      <c r="AB989" s="30" t="s">
        <v>856</v>
      </c>
      <c r="AC989" s="30" t="s">
        <v>4450</v>
      </c>
      <c r="AD989" t="e">
        <f ca="1">+IF(BD989="OKOK",OFFSET(b!$F$3,AA989,$AD$52),NA())</f>
        <v>#N/A</v>
      </c>
      <c r="AX989" t="s">
        <v>27</v>
      </c>
      <c r="AY989" t="s">
        <v>856</v>
      </c>
      <c r="AZ989" t="s">
        <v>4450</v>
      </c>
      <c r="BA989">
        <v>528363</v>
      </c>
      <c r="BB989" s="93" t="str">
        <f t="shared" si="110"/>
        <v>NG</v>
      </c>
      <c r="BC989" t="str">
        <f t="shared" si="111"/>
        <v>OK</v>
      </c>
      <c r="BD989" t="str">
        <f t="shared" si="112"/>
        <v>NGOK</v>
      </c>
      <c r="BH989">
        <f t="shared" si="115"/>
        <v>936</v>
      </c>
      <c r="BJ989" s="30" t="s">
        <v>856</v>
      </c>
      <c r="BK989" s="30" t="s">
        <v>4450</v>
      </c>
      <c r="BL989">
        <f ca="1">+OFFSET(b!$F$3,BH989,$BL$52)</f>
        <v>109</v>
      </c>
      <c r="BQ989">
        <f t="shared" si="116"/>
        <v>936</v>
      </c>
      <c r="BR989" s="30" t="s">
        <v>856</v>
      </c>
      <c r="BS989" s="30" t="s">
        <v>4450</v>
      </c>
      <c r="BT989">
        <f ca="1">+OFFSET(b!$F$3,BQ989,$BT$52)</f>
        <v>9040706</v>
      </c>
    </row>
    <row r="990" spans="3:72">
      <c r="C990">
        <f t="shared" si="113"/>
        <v>937</v>
      </c>
      <c r="E990" s="30" t="s">
        <v>858</v>
      </c>
      <c r="F990" s="30" t="s">
        <v>4451</v>
      </c>
      <c r="G990" t="e">
        <f ca="1">+IF(BD990="OKOK",OFFSET(b!$F$3,C990,$G$52),NA())</f>
        <v>#N/A</v>
      </c>
      <c r="AA990">
        <f t="shared" si="114"/>
        <v>937</v>
      </c>
      <c r="AB990" s="30" t="s">
        <v>858</v>
      </c>
      <c r="AC990" s="30" t="s">
        <v>4451</v>
      </c>
      <c r="AD990" t="e">
        <f ca="1">+IF(BD990="OKOK",OFFSET(b!$F$3,AA990,$AD$52),NA())</f>
        <v>#N/A</v>
      </c>
      <c r="AX990" t="s">
        <v>27</v>
      </c>
      <c r="AY990" t="s">
        <v>858</v>
      </c>
      <c r="AZ990" t="s">
        <v>4451</v>
      </c>
      <c r="BA990">
        <v>298376</v>
      </c>
      <c r="BB990" s="93" t="str">
        <f t="shared" si="110"/>
        <v>NG</v>
      </c>
      <c r="BC990" t="str">
        <f t="shared" si="111"/>
        <v>OK</v>
      </c>
      <c r="BD990" t="str">
        <f t="shared" si="112"/>
        <v>NGOK</v>
      </c>
      <c r="BH990">
        <f t="shared" si="115"/>
        <v>937</v>
      </c>
      <c r="BJ990" s="30" t="s">
        <v>858</v>
      </c>
      <c r="BK990" s="30" t="s">
        <v>4451</v>
      </c>
      <c r="BL990">
        <f ca="1">+OFFSET(b!$F$3,BH990,$BL$52)</f>
        <v>78</v>
      </c>
      <c r="BQ990">
        <f t="shared" si="116"/>
        <v>937</v>
      </c>
      <c r="BR990" s="30" t="s">
        <v>858</v>
      </c>
      <c r="BS990" s="30" t="s">
        <v>4451</v>
      </c>
      <c r="BT990">
        <f ca="1">+OFFSET(b!$F$3,BQ990,$BT$52)</f>
        <v>5380711</v>
      </c>
    </row>
    <row r="991" spans="3:72">
      <c r="C991">
        <f t="shared" si="113"/>
        <v>938</v>
      </c>
      <c r="E991" s="30" t="s">
        <v>875</v>
      </c>
      <c r="F991" s="30" t="s">
        <v>4452</v>
      </c>
      <c r="G991">
        <f ca="1">+IF(BD991="OKOK",OFFSET(b!$F$3,C991,$G$52),NA())</f>
        <v>17</v>
      </c>
      <c r="AA991">
        <f t="shared" si="114"/>
        <v>938</v>
      </c>
      <c r="AB991" s="30" t="s">
        <v>875</v>
      </c>
      <c r="AC991" s="30" t="s">
        <v>4452</v>
      </c>
      <c r="AD991">
        <f ca="1">+IF(BD991="OKOK",OFFSET(b!$F$3,AA991,$AD$52),NA())</f>
        <v>670182</v>
      </c>
      <c r="AX991" t="s">
        <v>27</v>
      </c>
      <c r="AY991" t="s">
        <v>875</v>
      </c>
      <c r="AZ991" t="s">
        <v>4452</v>
      </c>
      <c r="BA991">
        <v>34555</v>
      </c>
      <c r="BB991" s="93" t="str">
        <f t="shared" si="110"/>
        <v>OK</v>
      </c>
      <c r="BC991" t="str">
        <f t="shared" si="111"/>
        <v>OK</v>
      </c>
      <c r="BD991" t="str">
        <f t="shared" si="112"/>
        <v>OKOK</v>
      </c>
      <c r="BH991">
        <f t="shared" si="115"/>
        <v>938</v>
      </c>
      <c r="BJ991" s="30" t="s">
        <v>875</v>
      </c>
      <c r="BK991" s="30" t="s">
        <v>4452</v>
      </c>
      <c r="BL991">
        <f ca="1">+OFFSET(b!$F$3,BH991,$BL$52)</f>
        <v>17</v>
      </c>
      <c r="BQ991">
        <f t="shared" si="116"/>
        <v>938</v>
      </c>
      <c r="BR991" s="30" t="s">
        <v>875</v>
      </c>
      <c r="BS991" s="30" t="s">
        <v>4452</v>
      </c>
      <c r="BT991">
        <f ca="1">+OFFSET(b!$F$3,BQ991,$BT$52)</f>
        <v>670182</v>
      </c>
    </row>
    <row r="992" spans="3:72">
      <c r="C992">
        <f t="shared" si="113"/>
        <v>939</v>
      </c>
      <c r="E992" s="30" t="s">
        <v>861</v>
      </c>
      <c r="F992" s="30" t="s">
        <v>4453</v>
      </c>
      <c r="G992">
        <f ca="1">+IF(BD992="OKOK",OFFSET(b!$F$3,C992,$G$52),NA())</f>
        <v>50</v>
      </c>
      <c r="AA992">
        <f t="shared" si="114"/>
        <v>939</v>
      </c>
      <c r="AB992" s="30" t="s">
        <v>861</v>
      </c>
      <c r="AC992" s="30" t="s">
        <v>4453</v>
      </c>
      <c r="AD992">
        <f ca="1">+IF(BD992="OKOK",OFFSET(b!$F$3,AA992,$AD$52),NA())</f>
        <v>3013207</v>
      </c>
      <c r="AX992" t="s">
        <v>27</v>
      </c>
      <c r="AY992" t="s">
        <v>861</v>
      </c>
      <c r="AZ992" t="s">
        <v>4453</v>
      </c>
      <c r="BA992">
        <v>197973</v>
      </c>
      <c r="BB992" s="93" t="str">
        <f t="shared" si="110"/>
        <v>OK</v>
      </c>
      <c r="BC992" t="str">
        <f t="shared" si="111"/>
        <v>OK</v>
      </c>
      <c r="BD992" t="str">
        <f t="shared" si="112"/>
        <v>OKOK</v>
      </c>
      <c r="BH992">
        <f t="shared" si="115"/>
        <v>939</v>
      </c>
      <c r="BJ992" s="30" t="s">
        <v>861</v>
      </c>
      <c r="BK992" s="30" t="s">
        <v>4453</v>
      </c>
      <c r="BL992">
        <f ca="1">+OFFSET(b!$F$3,BH992,$BL$52)</f>
        <v>50</v>
      </c>
      <c r="BQ992">
        <f t="shared" si="116"/>
        <v>939</v>
      </c>
      <c r="BR992" s="30" t="s">
        <v>861</v>
      </c>
      <c r="BS992" s="30" t="s">
        <v>4453</v>
      </c>
      <c r="BT992">
        <f ca="1">+OFFSET(b!$F$3,BQ992,$BT$52)</f>
        <v>3013207</v>
      </c>
    </row>
    <row r="993" spans="3:72">
      <c r="C993">
        <f t="shared" si="113"/>
        <v>940</v>
      </c>
      <c r="E993" s="30" t="s">
        <v>860</v>
      </c>
      <c r="F993" s="30" t="s">
        <v>4454</v>
      </c>
      <c r="G993">
        <f ca="1">+IF(BD993="OKOK",OFFSET(b!$F$3,C993,$G$52),NA())</f>
        <v>35</v>
      </c>
      <c r="AA993">
        <f t="shared" si="114"/>
        <v>940</v>
      </c>
      <c r="AB993" s="30" t="s">
        <v>860</v>
      </c>
      <c r="AC993" s="30" t="s">
        <v>4454</v>
      </c>
      <c r="AD993">
        <f ca="1">+IF(BD993="OKOK",OFFSET(b!$F$3,AA993,$AD$52),NA())</f>
        <v>1733979</v>
      </c>
      <c r="AX993" t="s">
        <v>27</v>
      </c>
      <c r="AY993" t="s">
        <v>860</v>
      </c>
      <c r="AZ993" t="s">
        <v>4454</v>
      </c>
      <c r="BA993">
        <v>94222</v>
      </c>
      <c r="BB993" s="93" t="str">
        <f t="shared" si="110"/>
        <v>OK</v>
      </c>
      <c r="BC993" t="str">
        <f t="shared" si="111"/>
        <v>OK</v>
      </c>
      <c r="BD993" t="str">
        <f t="shared" si="112"/>
        <v>OKOK</v>
      </c>
      <c r="BH993">
        <f t="shared" si="115"/>
        <v>940</v>
      </c>
      <c r="BJ993" s="30" t="s">
        <v>860</v>
      </c>
      <c r="BK993" s="30" t="s">
        <v>4454</v>
      </c>
      <c r="BL993">
        <f ca="1">+OFFSET(b!$F$3,BH993,$BL$52)</f>
        <v>35</v>
      </c>
      <c r="BQ993">
        <f t="shared" si="116"/>
        <v>940</v>
      </c>
      <c r="BR993" s="30" t="s">
        <v>860</v>
      </c>
      <c r="BS993" s="30" t="s">
        <v>4454</v>
      </c>
      <c r="BT993">
        <f ca="1">+OFFSET(b!$F$3,BQ993,$BT$52)</f>
        <v>1733979</v>
      </c>
    </row>
    <row r="994" spans="3:72">
      <c r="C994">
        <f t="shared" si="113"/>
        <v>941</v>
      </c>
      <c r="E994" s="30" t="s">
        <v>870</v>
      </c>
      <c r="F994" s="30" t="s">
        <v>4455</v>
      </c>
      <c r="G994">
        <f ca="1">+IF(BD994="OKOK",OFFSET(b!$F$3,C994,$G$52),NA())</f>
        <v>34</v>
      </c>
      <c r="AA994">
        <f t="shared" si="114"/>
        <v>941</v>
      </c>
      <c r="AB994" s="30" t="s">
        <v>870</v>
      </c>
      <c r="AC994" s="30" t="s">
        <v>4455</v>
      </c>
      <c r="AD994">
        <f ca="1">+IF(BD994="OKOK",OFFSET(b!$F$3,AA994,$AD$52),NA())</f>
        <v>2372376</v>
      </c>
      <c r="AX994" t="s">
        <v>27</v>
      </c>
      <c r="AY994" t="s">
        <v>870</v>
      </c>
      <c r="AZ994" t="s">
        <v>4455</v>
      </c>
      <c r="BA994">
        <v>109590</v>
      </c>
      <c r="BB994" s="93" t="str">
        <f t="shared" si="110"/>
        <v>OK</v>
      </c>
      <c r="BC994" t="str">
        <f t="shared" si="111"/>
        <v>OK</v>
      </c>
      <c r="BD994" t="str">
        <f t="shared" si="112"/>
        <v>OKOK</v>
      </c>
      <c r="BH994">
        <f t="shared" si="115"/>
        <v>941</v>
      </c>
      <c r="BJ994" s="30" t="s">
        <v>870</v>
      </c>
      <c r="BK994" s="30" t="s">
        <v>4455</v>
      </c>
      <c r="BL994">
        <f ca="1">+OFFSET(b!$F$3,BH994,$BL$52)</f>
        <v>34</v>
      </c>
      <c r="BQ994">
        <f t="shared" si="116"/>
        <v>941</v>
      </c>
      <c r="BR994" s="30" t="s">
        <v>870</v>
      </c>
      <c r="BS994" s="30" t="s">
        <v>4455</v>
      </c>
      <c r="BT994">
        <f ca="1">+OFFSET(b!$F$3,BQ994,$BT$52)</f>
        <v>2372376</v>
      </c>
    </row>
    <row r="995" spans="3:72">
      <c r="C995">
        <f t="shared" si="113"/>
        <v>942</v>
      </c>
      <c r="E995" s="30" t="s">
        <v>890</v>
      </c>
      <c r="F995" s="30" t="s">
        <v>4456</v>
      </c>
      <c r="G995">
        <f ca="1">+IF(BD995="OKOK",OFFSET(b!$F$3,C995,$G$52),NA())</f>
        <v>39</v>
      </c>
      <c r="AA995">
        <f t="shared" si="114"/>
        <v>942</v>
      </c>
      <c r="AB995" s="30" t="s">
        <v>890</v>
      </c>
      <c r="AC995" s="30" t="s">
        <v>4456</v>
      </c>
      <c r="AD995">
        <f ca="1">+IF(BD995="OKOK",OFFSET(b!$F$3,AA995,$AD$52),NA())</f>
        <v>921538</v>
      </c>
      <c r="AX995" t="s">
        <v>27</v>
      </c>
      <c r="AY995" t="s">
        <v>890</v>
      </c>
      <c r="AZ995" t="s">
        <v>4456</v>
      </c>
      <c r="BA995">
        <v>51015</v>
      </c>
      <c r="BB995" s="93" t="str">
        <f t="shared" si="110"/>
        <v>OK</v>
      </c>
      <c r="BC995" t="str">
        <f t="shared" si="111"/>
        <v>OK</v>
      </c>
      <c r="BD995" t="str">
        <f t="shared" si="112"/>
        <v>OKOK</v>
      </c>
      <c r="BH995">
        <f t="shared" si="115"/>
        <v>942</v>
      </c>
      <c r="BJ995" s="30" t="s">
        <v>890</v>
      </c>
      <c r="BK995" s="30" t="s">
        <v>4456</v>
      </c>
      <c r="BL995">
        <f ca="1">+OFFSET(b!$F$3,BH995,$BL$52)</f>
        <v>39</v>
      </c>
      <c r="BQ995">
        <f t="shared" si="116"/>
        <v>942</v>
      </c>
      <c r="BR995" s="30" t="s">
        <v>890</v>
      </c>
      <c r="BS995" s="30" t="s">
        <v>4456</v>
      </c>
      <c r="BT995">
        <f ca="1">+OFFSET(b!$F$3,BQ995,$BT$52)</f>
        <v>921538</v>
      </c>
    </row>
    <row r="996" spans="3:72">
      <c r="C996">
        <f t="shared" si="113"/>
        <v>943</v>
      </c>
      <c r="E996" s="30" t="s">
        <v>864</v>
      </c>
      <c r="F996" s="30" t="s">
        <v>4457</v>
      </c>
      <c r="G996">
        <f ca="1">+IF(BD996="OKOK",OFFSET(b!$F$3,C996,$G$52),NA())</f>
        <v>28</v>
      </c>
      <c r="AA996">
        <f t="shared" si="114"/>
        <v>943</v>
      </c>
      <c r="AB996" s="30" t="s">
        <v>864</v>
      </c>
      <c r="AC996" s="30" t="s">
        <v>4457</v>
      </c>
      <c r="AD996">
        <f ca="1">+IF(BD996="OKOK",OFFSET(b!$F$3,AA996,$AD$52),NA())</f>
        <v>741755</v>
      </c>
      <c r="AX996" t="s">
        <v>27</v>
      </c>
      <c r="AY996" t="s">
        <v>864</v>
      </c>
      <c r="AZ996" t="s">
        <v>4457</v>
      </c>
      <c r="BA996">
        <v>46471</v>
      </c>
      <c r="BB996" s="93" t="str">
        <f t="shared" si="110"/>
        <v>OK</v>
      </c>
      <c r="BC996" t="str">
        <f t="shared" si="111"/>
        <v>OK</v>
      </c>
      <c r="BD996" t="str">
        <f t="shared" si="112"/>
        <v>OKOK</v>
      </c>
      <c r="BH996">
        <f t="shared" si="115"/>
        <v>943</v>
      </c>
      <c r="BJ996" s="30" t="s">
        <v>864</v>
      </c>
      <c r="BK996" s="30" t="s">
        <v>4457</v>
      </c>
      <c r="BL996">
        <f ca="1">+OFFSET(b!$F$3,BH996,$BL$52)</f>
        <v>28</v>
      </c>
      <c r="BQ996">
        <f t="shared" si="116"/>
        <v>943</v>
      </c>
      <c r="BR996" s="30" t="s">
        <v>864</v>
      </c>
      <c r="BS996" s="30" t="s">
        <v>4457</v>
      </c>
      <c r="BT996">
        <f ca="1">+OFFSET(b!$F$3,BQ996,$BT$52)</f>
        <v>741755</v>
      </c>
    </row>
    <row r="997" spans="3:72">
      <c r="C997">
        <f t="shared" si="113"/>
        <v>944</v>
      </c>
      <c r="E997" s="30" t="s">
        <v>865</v>
      </c>
      <c r="F997" s="30" t="s">
        <v>4458</v>
      </c>
      <c r="G997">
        <f ca="1">+IF(BD997="OKOK",OFFSET(b!$F$3,C997,$G$52),NA())</f>
        <v>101</v>
      </c>
      <c r="AA997">
        <f t="shared" si="114"/>
        <v>944</v>
      </c>
      <c r="AB997" s="30" t="s">
        <v>865</v>
      </c>
      <c r="AC997" s="30" t="s">
        <v>4458</v>
      </c>
      <c r="AD997">
        <f ca="1">+IF(BD997="OKOK",OFFSET(b!$F$3,AA997,$AD$52),NA())</f>
        <v>3523169</v>
      </c>
      <c r="AX997" t="s">
        <v>27</v>
      </c>
      <c r="AY997" t="s">
        <v>865</v>
      </c>
      <c r="AZ997" t="s">
        <v>4458</v>
      </c>
      <c r="BA997">
        <v>225051</v>
      </c>
      <c r="BB997" s="93" t="str">
        <f t="shared" si="110"/>
        <v>OK</v>
      </c>
      <c r="BC997" t="str">
        <f t="shared" si="111"/>
        <v>OK</v>
      </c>
      <c r="BD997" t="str">
        <f t="shared" si="112"/>
        <v>OKOK</v>
      </c>
      <c r="BH997">
        <f t="shared" si="115"/>
        <v>944</v>
      </c>
      <c r="BJ997" s="30" t="s">
        <v>865</v>
      </c>
      <c r="BK997" s="30" t="s">
        <v>4458</v>
      </c>
      <c r="BL997">
        <f ca="1">+OFFSET(b!$F$3,BH997,$BL$52)</f>
        <v>101</v>
      </c>
      <c r="BQ997">
        <f t="shared" si="116"/>
        <v>944</v>
      </c>
      <c r="BR997" s="30" t="s">
        <v>865</v>
      </c>
      <c r="BS997" s="30" t="s">
        <v>4458</v>
      </c>
      <c r="BT997">
        <f ca="1">+OFFSET(b!$F$3,BQ997,$BT$52)</f>
        <v>3523169</v>
      </c>
    </row>
    <row r="998" spans="3:72">
      <c r="C998">
        <f t="shared" si="113"/>
        <v>945</v>
      </c>
      <c r="E998" s="30" t="s">
        <v>863</v>
      </c>
      <c r="F998" s="30" t="s">
        <v>4459</v>
      </c>
      <c r="G998" t="e">
        <f ca="1">+IF(BD998="OKOK",OFFSET(b!$F$3,C998,$G$52),NA())</f>
        <v>#N/A</v>
      </c>
      <c r="AA998">
        <f t="shared" si="114"/>
        <v>945</v>
      </c>
      <c r="AB998" s="30" t="s">
        <v>863</v>
      </c>
      <c r="AC998" s="30" t="s">
        <v>4459</v>
      </c>
      <c r="AD998" t="e">
        <f ca="1">+IF(BD998="OKOK",OFFSET(b!$F$3,AA998,$AD$52),NA())</f>
        <v>#N/A</v>
      </c>
      <c r="AX998" t="s">
        <v>27</v>
      </c>
      <c r="AY998" t="s">
        <v>863</v>
      </c>
      <c r="AZ998" t="s">
        <v>4459</v>
      </c>
      <c r="BA998">
        <v>255270</v>
      </c>
      <c r="BB998" s="93" t="str">
        <f t="shared" si="110"/>
        <v>NG</v>
      </c>
      <c r="BC998" t="str">
        <f t="shared" si="111"/>
        <v>OK</v>
      </c>
      <c r="BD998" t="str">
        <f t="shared" si="112"/>
        <v>NGOK</v>
      </c>
      <c r="BH998">
        <f t="shared" si="115"/>
        <v>945</v>
      </c>
      <c r="BJ998" s="30" t="s">
        <v>863</v>
      </c>
      <c r="BK998" s="30" t="s">
        <v>4459</v>
      </c>
      <c r="BL998">
        <f ca="1">+OFFSET(b!$F$3,BH998,$BL$52)</f>
        <v>57</v>
      </c>
      <c r="BQ998">
        <f t="shared" si="116"/>
        <v>945</v>
      </c>
      <c r="BR998" s="30" t="s">
        <v>863</v>
      </c>
      <c r="BS998" s="30" t="s">
        <v>4459</v>
      </c>
      <c r="BT998">
        <f ca="1">+OFFSET(b!$F$3,BQ998,$BT$52)</f>
        <v>4046800</v>
      </c>
    </row>
    <row r="999" spans="3:72">
      <c r="C999">
        <f t="shared" si="113"/>
        <v>946</v>
      </c>
      <c r="E999" s="30" t="s">
        <v>877</v>
      </c>
      <c r="F999" s="30" t="s">
        <v>4460</v>
      </c>
      <c r="G999">
        <f ca="1">+IF(BD999="OKOK",OFFSET(b!$F$3,C999,$G$52),NA())</f>
        <v>18</v>
      </c>
      <c r="AA999">
        <f t="shared" si="114"/>
        <v>946</v>
      </c>
      <c r="AB999" s="30" t="s">
        <v>877</v>
      </c>
      <c r="AC999" s="30" t="s">
        <v>4460</v>
      </c>
      <c r="AD999">
        <f ca="1">+IF(BD999="OKOK",OFFSET(b!$F$3,AA999,$AD$52),NA())</f>
        <v>731930</v>
      </c>
      <c r="AX999" t="s">
        <v>27</v>
      </c>
      <c r="AY999" t="s">
        <v>877</v>
      </c>
      <c r="AZ999" t="s">
        <v>4460</v>
      </c>
      <c r="BA999">
        <v>52701</v>
      </c>
      <c r="BB999" s="93" t="str">
        <f t="shared" si="110"/>
        <v>OK</v>
      </c>
      <c r="BC999" t="str">
        <f t="shared" si="111"/>
        <v>OK</v>
      </c>
      <c r="BD999" t="str">
        <f t="shared" si="112"/>
        <v>OKOK</v>
      </c>
      <c r="BH999">
        <f t="shared" si="115"/>
        <v>946</v>
      </c>
      <c r="BJ999" s="30" t="s">
        <v>877</v>
      </c>
      <c r="BK999" s="30" t="s">
        <v>4460</v>
      </c>
      <c r="BL999">
        <f ca="1">+OFFSET(b!$F$3,BH999,$BL$52)</f>
        <v>18</v>
      </c>
      <c r="BQ999">
        <f t="shared" si="116"/>
        <v>946</v>
      </c>
      <c r="BR999" s="30" t="s">
        <v>877</v>
      </c>
      <c r="BS999" s="30" t="s">
        <v>4460</v>
      </c>
      <c r="BT999">
        <f ca="1">+OFFSET(b!$F$3,BQ999,$BT$52)</f>
        <v>731930</v>
      </c>
    </row>
    <row r="1000" spans="3:72">
      <c r="C1000">
        <f t="shared" si="113"/>
        <v>947</v>
      </c>
      <c r="E1000" s="30" t="s">
        <v>888</v>
      </c>
      <c r="F1000" s="30" t="s">
        <v>4461</v>
      </c>
      <c r="G1000">
        <f ca="1">+IF(BD1000="OKOK",OFFSET(b!$F$3,C1000,$G$52),NA())</f>
        <v>9</v>
      </c>
      <c r="AA1000">
        <f t="shared" si="114"/>
        <v>947</v>
      </c>
      <c r="AB1000" s="30" t="s">
        <v>888</v>
      </c>
      <c r="AC1000" s="30" t="s">
        <v>4461</v>
      </c>
      <c r="AD1000">
        <f ca="1">+IF(BD1000="OKOK",OFFSET(b!$F$3,AA1000,$AD$52),NA())</f>
        <v>320444</v>
      </c>
      <c r="AX1000" t="s">
        <v>27</v>
      </c>
      <c r="AY1000" t="s">
        <v>888</v>
      </c>
      <c r="AZ1000" t="s">
        <v>4461</v>
      </c>
      <c r="BA1000">
        <v>16449</v>
      </c>
      <c r="BB1000" s="93" t="str">
        <f t="shared" si="110"/>
        <v>OK</v>
      </c>
      <c r="BC1000" t="str">
        <f t="shared" si="111"/>
        <v>OK</v>
      </c>
      <c r="BD1000" t="str">
        <f t="shared" si="112"/>
        <v>OKOK</v>
      </c>
      <c r="BH1000">
        <f t="shared" si="115"/>
        <v>947</v>
      </c>
      <c r="BJ1000" s="30" t="s">
        <v>888</v>
      </c>
      <c r="BK1000" s="30" t="s">
        <v>4461</v>
      </c>
      <c r="BL1000">
        <f ca="1">+OFFSET(b!$F$3,BH1000,$BL$52)</f>
        <v>9</v>
      </c>
      <c r="BQ1000">
        <f t="shared" si="116"/>
        <v>947</v>
      </c>
      <c r="BR1000" s="30" t="s">
        <v>888</v>
      </c>
      <c r="BS1000" s="30" t="s">
        <v>4461</v>
      </c>
      <c r="BT1000">
        <f ca="1">+OFFSET(b!$F$3,BQ1000,$BT$52)</f>
        <v>320444</v>
      </c>
    </row>
    <row r="1001" spans="3:72">
      <c r="C1001">
        <f t="shared" si="113"/>
        <v>948</v>
      </c>
      <c r="E1001" s="30" t="s">
        <v>873</v>
      </c>
      <c r="F1001" s="30" t="s">
        <v>4462</v>
      </c>
      <c r="G1001">
        <f ca="1">+IF(BD1001="OKOK",OFFSET(b!$F$3,C1001,$G$52),NA())</f>
        <v>9</v>
      </c>
      <c r="AA1001">
        <f t="shared" si="114"/>
        <v>948</v>
      </c>
      <c r="AB1001" s="30" t="s">
        <v>873</v>
      </c>
      <c r="AC1001" s="30" t="s">
        <v>4462</v>
      </c>
      <c r="AD1001">
        <f ca="1">+IF(BD1001="OKOK",OFFSET(b!$F$3,AA1001,$AD$52),NA())</f>
        <v>517614</v>
      </c>
      <c r="AX1001" t="s">
        <v>27</v>
      </c>
      <c r="AY1001" t="s">
        <v>873</v>
      </c>
      <c r="AZ1001" t="s">
        <v>4462</v>
      </c>
      <c r="BA1001">
        <v>22575</v>
      </c>
      <c r="BB1001" s="93" t="str">
        <f t="shared" si="110"/>
        <v>OK</v>
      </c>
      <c r="BC1001" t="str">
        <f t="shared" si="111"/>
        <v>OK</v>
      </c>
      <c r="BD1001" t="str">
        <f t="shared" si="112"/>
        <v>OKOK</v>
      </c>
      <c r="BH1001">
        <f t="shared" si="115"/>
        <v>948</v>
      </c>
      <c r="BJ1001" s="30" t="s">
        <v>873</v>
      </c>
      <c r="BK1001" s="30" t="s">
        <v>4462</v>
      </c>
      <c r="BL1001">
        <f ca="1">+OFFSET(b!$F$3,BH1001,$BL$52)</f>
        <v>9</v>
      </c>
      <c r="BQ1001">
        <f t="shared" si="116"/>
        <v>948</v>
      </c>
      <c r="BR1001" s="30" t="s">
        <v>873</v>
      </c>
      <c r="BS1001" s="30" t="s">
        <v>4462</v>
      </c>
      <c r="BT1001">
        <f ca="1">+OFFSET(b!$F$3,BQ1001,$BT$52)</f>
        <v>517614</v>
      </c>
    </row>
    <row r="1002" spans="3:72">
      <c r="C1002">
        <f t="shared" si="113"/>
        <v>949</v>
      </c>
      <c r="E1002" s="30" t="s">
        <v>868</v>
      </c>
      <c r="F1002" s="30" t="s">
        <v>4463</v>
      </c>
      <c r="G1002">
        <f ca="1">+IF(BD1002="OKOK",OFFSET(b!$F$3,C1002,$G$52),NA())</f>
        <v>61</v>
      </c>
      <c r="AA1002">
        <f t="shared" si="114"/>
        <v>949</v>
      </c>
      <c r="AB1002" s="30" t="s">
        <v>868</v>
      </c>
      <c r="AC1002" s="30" t="s">
        <v>4463</v>
      </c>
      <c r="AD1002">
        <f ca="1">+IF(BD1002="OKOK",OFFSET(b!$F$3,AA1002,$AD$52),NA())</f>
        <v>2853621</v>
      </c>
      <c r="AX1002" t="s">
        <v>27</v>
      </c>
      <c r="AY1002" t="s">
        <v>868</v>
      </c>
      <c r="AZ1002" t="s">
        <v>4463</v>
      </c>
      <c r="BA1002">
        <v>153467</v>
      </c>
      <c r="BB1002" s="93" t="str">
        <f t="shared" si="110"/>
        <v>OK</v>
      </c>
      <c r="BC1002" t="str">
        <f t="shared" si="111"/>
        <v>OK</v>
      </c>
      <c r="BD1002" t="str">
        <f t="shared" si="112"/>
        <v>OKOK</v>
      </c>
      <c r="BH1002">
        <f t="shared" si="115"/>
        <v>949</v>
      </c>
      <c r="BJ1002" s="30" t="s">
        <v>868</v>
      </c>
      <c r="BK1002" s="30" t="s">
        <v>4463</v>
      </c>
      <c r="BL1002">
        <f ca="1">+OFFSET(b!$F$3,BH1002,$BL$52)</f>
        <v>61</v>
      </c>
      <c r="BQ1002">
        <f t="shared" si="116"/>
        <v>949</v>
      </c>
      <c r="BR1002" s="30" t="s">
        <v>868</v>
      </c>
      <c r="BS1002" s="30" t="s">
        <v>4463</v>
      </c>
      <c r="BT1002">
        <f ca="1">+OFFSET(b!$F$3,BQ1002,$BT$52)</f>
        <v>2853621</v>
      </c>
    </row>
    <row r="1003" spans="3:72">
      <c r="C1003">
        <f t="shared" si="113"/>
        <v>950</v>
      </c>
      <c r="E1003" s="30" t="s">
        <v>3109</v>
      </c>
      <c r="F1003" s="30" t="s">
        <v>4464</v>
      </c>
      <c r="G1003">
        <f ca="1">+IF(BD1003="OKOK",OFFSET(b!$F$3,C1003,$G$52),NA())</f>
        <v>8</v>
      </c>
      <c r="AA1003">
        <f t="shared" si="114"/>
        <v>950</v>
      </c>
      <c r="AB1003" s="30" t="s">
        <v>3109</v>
      </c>
      <c r="AC1003" s="30" t="s">
        <v>4464</v>
      </c>
      <c r="AD1003">
        <f ca="1">+IF(BD1003="OKOK",OFFSET(b!$F$3,AA1003,$AD$52),NA())</f>
        <v>710022</v>
      </c>
      <c r="AX1003" t="s">
        <v>27</v>
      </c>
      <c r="AY1003" t="s">
        <v>3109</v>
      </c>
      <c r="AZ1003" t="s">
        <v>4464</v>
      </c>
      <c r="BA1003">
        <v>32403</v>
      </c>
      <c r="BB1003" s="93" t="str">
        <f t="shared" si="110"/>
        <v>OK</v>
      </c>
      <c r="BC1003" t="str">
        <f t="shared" si="111"/>
        <v>OK</v>
      </c>
      <c r="BD1003" t="str">
        <f t="shared" si="112"/>
        <v>OKOK</v>
      </c>
      <c r="BH1003">
        <f t="shared" si="115"/>
        <v>950</v>
      </c>
      <c r="BJ1003" s="30" t="s">
        <v>3109</v>
      </c>
      <c r="BK1003" s="30" t="s">
        <v>4464</v>
      </c>
      <c r="BL1003">
        <f ca="1">+OFFSET(b!$F$3,BH1003,$BL$52)</f>
        <v>8</v>
      </c>
      <c r="BQ1003">
        <f t="shared" si="116"/>
        <v>950</v>
      </c>
      <c r="BR1003" s="30" t="s">
        <v>3109</v>
      </c>
      <c r="BS1003" s="30" t="s">
        <v>4464</v>
      </c>
      <c r="BT1003">
        <f ca="1">+OFFSET(b!$F$3,BQ1003,$BT$52)</f>
        <v>710022</v>
      </c>
    </row>
    <row r="1004" spans="3:72">
      <c r="C1004">
        <f t="shared" si="113"/>
        <v>951</v>
      </c>
      <c r="E1004" s="30" t="s">
        <v>876</v>
      </c>
      <c r="F1004" s="30" t="s">
        <v>4465</v>
      </c>
      <c r="G1004">
        <f ca="1">+IF(BD1004="OKOK",OFFSET(b!$F$3,C1004,$G$52),NA())</f>
        <v>6</v>
      </c>
      <c r="AA1004">
        <f t="shared" si="114"/>
        <v>951</v>
      </c>
      <c r="AB1004" s="30" t="s">
        <v>876</v>
      </c>
      <c r="AC1004" s="30" t="s">
        <v>4465</v>
      </c>
      <c r="AD1004">
        <f ca="1">+IF(BD1004="OKOK",OFFSET(b!$F$3,AA1004,$AD$52),NA())</f>
        <v>1069918</v>
      </c>
      <c r="AX1004" t="s">
        <v>27</v>
      </c>
      <c r="AY1004" t="s">
        <v>876</v>
      </c>
      <c r="AZ1004" t="s">
        <v>4465</v>
      </c>
      <c r="BA1004">
        <v>40103</v>
      </c>
      <c r="BB1004" s="93" t="str">
        <f t="shared" si="110"/>
        <v>OK</v>
      </c>
      <c r="BC1004" t="str">
        <f t="shared" si="111"/>
        <v>OK</v>
      </c>
      <c r="BD1004" t="str">
        <f t="shared" si="112"/>
        <v>OKOK</v>
      </c>
      <c r="BH1004">
        <f t="shared" si="115"/>
        <v>951</v>
      </c>
      <c r="BJ1004" s="30" t="s">
        <v>876</v>
      </c>
      <c r="BK1004" s="30" t="s">
        <v>4465</v>
      </c>
      <c r="BL1004">
        <f ca="1">+OFFSET(b!$F$3,BH1004,$BL$52)</f>
        <v>6</v>
      </c>
      <c r="BQ1004">
        <f t="shared" si="116"/>
        <v>951</v>
      </c>
      <c r="BR1004" s="30" t="s">
        <v>876</v>
      </c>
      <c r="BS1004" s="30" t="s">
        <v>4465</v>
      </c>
      <c r="BT1004">
        <f ca="1">+OFFSET(b!$F$3,BQ1004,$BT$52)</f>
        <v>1069918</v>
      </c>
    </row>
    <row r="1005" spans="3:72">
      <c r="C1005">
        <f t="shared" si="113"/>
        <v>952</v>
      </c>
      <c r="E1005" s="30" t="s">
        <v>871</v>
      </c>
      <c r="F1005" s="30" t="s">
        <v>4466</v>
      </c>
      <c r="G1005">
        <f ca="1">+IF(BD1005="OKOK",OFFSET(b!$F$3,C1005,$G$52),NA())</f>
        <v>11</v>
      </c>
      <c r="AA1005">
        <f t="shared" si="114"/>
        <v>952</v>
      </c>
      <c r="AB1005" s="30" t="s">
        <v>871</v>
      </c>
      <c r="AC1005" s="30" t="s">
        <v>4466</v>
      </c>
      <c r="AD1005">
        <f ca="1">+IF(BD1005="OKOK",OFFSET(b!$F$3,AA1005,$AD$52),NA())</f>
        <v>906192</v>
      </c>
      <c r="AX1005" t="s">
        <v>27</v>
      </c>
      <c r="AY1005" t="s">
        <v>871</v>
      </c>
      <c r="AZ1005" t="s">
        <v>4466</v>
      </c>
      <c r="BA1005">
        <v>42552</v>
      </c>
      <c r="BB1005" s="93" t="str">
        <f t="shared" si="110"/>
        <v>OK</v>
      </c>
      <c r="BC1005" t="str">
        <f t="shared" si="111"/>
        <v>OK</v>
      </c>
      <c r="BD1005" t="str">
        <f t="shared" si="112"/>
        <v>OKOK</v>
      </c>
      <c r="BH1005">
        <f t="shared" si="115"/>
        <v>952</v>
      </c>
      <c r="BJ1005" s="30" t="s">
        <v>871</v>
      </c>
      <c r="BK1005" s="30" t="s">
        <v>4466</v>
      </c>
      <c r="BL1005">
        <f ca="1">+OFFSET(b!$F$3,BH1005,$BL$52)</f>
        <v>11</v>
      </c>
      <c r="BQ1005">
        <f t="shared" si="116"/>
        <v>952</v>
      </c>
      <c r="BR1005" s="30" t="s">
        <v>871</v>
      </c>
      <c r="BS1005" s="30" t="s">
        <v>4466</v>
      </c>
      <c r="BT1005">
        <f ca="1">+OFFSET(b!$F$3,BQ1005,$BT$52)</f>
        <v>906192</v>
      </c>
    </row>
    <row r="1006" spans="3:72">
      <c r="C1006">
        <f t="shared" si="113"/>
        <v>953</v>
      </c>
      <c r="E1006" s="30" t="s">
        <v>866</v>
      </c>
      <c r="F1006" s="30" t="s">
        <v>4467</v>
      </c>
      <c r="G1006">
        <f ca="1">+IF(BD1006="OKOK",OFFSET(b!$F$3,C1006,$G$52),NA())</f>
        <v>20</v>
      </c>
      <c r="AA1006">
        <f t="shared" si="114"/>
        <v>953</v>
      </c>
      <c r="AB1006" s="30" t="s">
        <v>866</v>
      </c>
      <c r="AC1006" s="30" t="s">
        <v>4467</v>
      </c>
      <c r="AD1006">
        <f ca="1">+IF(BD1006="OKOK",OFFSET(b!$F$3,AA1006,$AD$52),NA())</f>
        <v>1493488</v>
      </c>
      <c r="AX1006" t="s">
        <v>27</v>
      </c>
      <c r="AY1006" t="s">
        <v>866</v>
      </c>
      <c r="AZ1006" t="s">
        <v>4467</v>
      </c>
      <c r="BA1006">
        <v>75288</v>
      </c>
      <c r="BB1006" s="93" t="str">
        <f t="shared" si="110"/>
        <v>OK</v>
      </c>
      <c r="BC1006" t="str">
        <f t="shared" si="111"/>
        <v>OK</v>
      </c>
      <c r="BD1006" t="str">
        <f t="shared" si="112"/>
        <v>OKOK</v>
      </c>
      <c r="BH1006">
        <f t="shared" si="115"/>
        <v>953</v>
      </c>
      <c r="BJ1006" s="30" t="s">
        <v>866</v>
      </c>
      <c r="BK1006" s="30" t="s">
        <v>4467</v>
      </c>
      <c r="BL1006">
        <f ca="1">+OFFSET(b!$F$3,BH1006,$BL$52)</f>
        <v>20</v>
      </c>
      <c r="BQ1006">
        <f t="shared" si="116"/>
        <v>953</v>
      </c>
      <c r="BR1006" s="30" t="s">
        <v>866</v>
      </c>
      <c r="BS1006" s="30" t="s">
        <v>4467</v>
      </c>
      <c r="BT1006">
        <f ca="1">+OFFSET(b!$F$3,BQ1006,$BT$52)</f>
        <v>1493488</v>
      </c>
    </row>
    <row r="1007" spans="3:72">
      <c r="C1007">
        <f t="shared" si="113"/>
        <v>954</v>
      </c>
      <c r="E1007" s="30" t="s">
        <v>869</v>
      </c>
      <c r="F1007" s="30" t="s">
        <v>4468</v>
      </c>
      <c r="G1007">
        <f ca="1">+IF(BD1007="OKOK",OFFSET(b!$F$3,C1007,$G$52),NA())</f>
        <v>14</v>
      </c>
      <c r="AA1007">
        <f t="shared" si="114"/>
        <v>954</v>
      </c>
      <c r="AB1007" s="30" t="s">
        <v>869</v>
      </c>
      <c r="AC1007" s="30" t="s">
        <v>4468</v>
      </c>
      <c r="AD1007">
        <f ca="1">+IF(BD1007="OKOK",OFFSET(b!$F$3,AA1007,$AD$52),NA())</f>
        <v>1112161</v>
      </c>
      <c r="AX1007" t="s">
        <v>27</v>
      </c>
      <c r="AY1007" t="s">
        <v>869</v>
      </c>
      <c r="AZ1007" t="s">
        <v>4468</v>
      </c>
      <c r="BA1007">
        <v>47889</v>
      </c>
      <c r="BB1007" s="93" t="str">
        <f t="shared" si="110"/>
        <v>OK</v>
      </c>
      <c r="BC1007" t="str">
        <f t="shared" si="111"/>
        <v>OK</v>
      </c>
      <c r="BD1007" t="str">
        <f t="shared" si="112"/>
        <v>OKOK</v>
      </c>
      <c r="BH1007">
        <f t="shared" si="115"/>
        <v>954</v>
      </c>
      <c r="BJ1007" s="30" t="s">
        <v>869</v>
      </c>
      <c r="BK1007" s="30" t="s">
        <v>4468</v>
      </c>
      <c r="BL1007">
        <f ca="1">+OFFSET(b!$F$3,BH1007,$BL$52)</f>
        <v>14</v>
      </c>
      <c r="BQ1007">
        <f t="shared" si="116"/>
        <v>954</v>
      </c>
      <c r="BR1007" s="30" t="s">
        <v>869</v>
      </c>
      <c r="BS1007" s="30" t="s">
        <v>4468</v>
      </c>
      <c r="BT1007">
        <f ca="1">+OFFSET(b!$F$3,BQ1007,$BT$52)</f>
        <v>1112161</v>
      </c>
    </row>
    <row r="1008" spans="3:72">
      <c r="C1008">
        <f t="shared" si="113"/>
        <v>955</v>
      </c>
      <c r="E1008" s="30" t="s">
        <v>885</v>
      </c>
      <c r="F1008" s="30" t="s">
        <v>4469</v>
      </c>
      <c r="G1008">
        <f ca="1">+IF(BD1008="OKOK",OFFSET(b!$F$3,C1008,$G$52),NA())</f>
        <v>9</v>
      </c>
      <c r="AA1008">
        <f t="shared" si="114"/>
        <v>955</v>
      </c>
      <c r="AB1008" s="30" t="s">
        <v>885</v>
      </c>
      <c r="AC1008" s="30" t="s">
        <v>4469</v>
      </c>
      <c r="AD1008">
        <f ca="1">+IF(BD1008="OKOK",OFFSET(b!$F$3,AA1008,$AD$52),NA())</f>
        <v>366803</v>
      </c>
      <c r="AX1008" t="s">
        <v>27</v>
      </c>
      <c r="AY1008" t="s">
        <v>885</v>
      </c>
      <c r="AZ1008" t="s">
        <v>4469</v>
      </c>
      <c r="BA1008">
        <v>33141</v>
      </c>
      <c r="BB1008" s="93" t="str">
        <f t="shared" si="110"/>
        <v>OK</v>
      </c>
      <c r="BC1008" t="str">
        <f t="shared" si="111"/>
        <v>OK</v>
      </c>
      <c r="BD1008" t="str">
        <f t="shared" si="112"/>
        <v>OKOK</v>
      </c>
      <c r="BH1008">
        <f t="shared" si="115"/>
        <v>955</v>
      </c>
      <c r="BJ1008" s="30" t="s">
        <v>885</v>
      </c>
      <c r="BK1008" s="30" t="s">
        <v>4469</v>
      </c>
      <c r="BL1008">
        <f ca="1">+OFFSET(b!$F$3,BH1008,$BL$52)</f>
        <v>9</v>
      </c>
      <c r="BQ1008">
        <f t="shared" si="116"/>
        <v>955</v>
      </c>
      <c r="BR1008" s="30" t="s">
        <v>885</v>
      </c>
      <c r="BS1008" s="30" t="s">
        <v>4469</v>
      </c>
      <c r="BT1008">
        <f ca="1">+OFFSET(b!$F$3,BQ1008,$BT$52)</f>
        <v>366803</v>
      </c>
    </row>
    <row r="1009" spans="3:72">
      <c r="C1009">
        <f t="shared" si="113"/>
        <v>956</v>
      </c>
      <c r="E1009" s="30" t="s">
        <v>3110</v>
      </c>
      <c r="F1009" s="30" t="s">
        <v>4470</v>
      </c>
      <c r="G1009">
        <f ca="1">+IF(BD1009="OKOK",OFFSET(b!$F$3,C1009,$G$52),NA())</f>
        <v>16</v>
      </c>
      <c r="AA1009">
        <f t="shared" si="114"/>
        <v>956</v>
      </c>
      <c r="AB1009" s="30" t="s">
        <v>3110</v>
      </c>
      <c r="AC1009" s="30" t="s">
        <v>4470</v>
      </c>
      <c r="AD1009">
        <f ca="1">+IF(BD1009="OKOK",OFFSET(b!$F$3,AA1009,$AD$52),NA())</f>
        <v>1408011</v>
      </c>
      <c r="AX1009" t="s">
        <v>27</v>
      </c>
      <c r="AY1009" t="s">
        <v>3110</v>
      </c>
      <c r="AZ1009" t="s">
        <v>4470</v>
      </c>
      <c r="BA1009">
        <v>42506</v>
      </c>
      <c r="BB1009" s="93" t="str">
        <f t="shared" si="110"/>
        <v>OK</v>
      </c>
      <c r="BC1009" t="str">
        <f t="shared" si="111"/>
        <v>OK</v>
      </c>
      <c r="BD1009" t="str">
        <f t="shared" si="112"/>
        <v>OKOK</v>
      </c>
      <c r="BH1009">
        <f t="shared" si="115"/>
        <v>956</v>
      </c>
      <c r="BJ1009" s="30" t="s">
        <v>3110</v>
      </c>
      <c r="BK1009" s="30" t="s">
        <v>4470</v>
      </c>
      <c r="BL1009">
        <f ca="1">+OFFSET(b!$F$3,BH1009,$BL$52)</f>
        <v>16</v>
      </c>
      <c r="BQ1009">
        <f t="shared" si="116"/>
        <v>956</v>
      </c>
      <c r="BR1009" s="30" t="s">
        <v>3110</v>
      </c>
      <c r="BS1009" s="30" t="s">
        <v>4470</v>
      </c>
      <c r="BT1009">
        <f ca="1">+OFFSET(b!$F$3,BQ1009,$BT$52)</f>
        <v>1408011</v>
      </c>
    </row>
    <row r="1010" spans="3:72">
      <c r="C1010">
        <f t="shared" si="113"/>
        <v>957</v>
      </c>
      <c r="E1010" s="30" t="s">
        <v>886</v>
      </c>
      <c r="F1010" s="30" t="s">
        <v>4471</v>
      </c>
      <c r="G1010">
        <f ca="1">+IF(BD1010="OKOK",OFFSET(b!$F$3,C1010,$G$52),NA())</f>
        <v>7</v>
      </c>
      <c r="AA1010">
        <f t="shared" si="114"/>
        <v>957</v>
      </c>
      <c r="AB1010" s="30" t="s">
        <v>886</v>
      </c>
      <c r="AC1010" s="30" t="s">
        <v>4471</v>
      </c>
      <c r="AD1010">
        <f ca="1">+IF(BD1010="OKOK",OFFSET(b!$F$3,AA1010,$AD$52),NA())</f>
        <v>302225</v>
      </c>
      <c r="AX1010" t="s">
        <v>27</v>
      </c>
      <c r="AY1010" t="s">
        <v>886</v>
      </c>
      <c r="AZ1010" t="s">
        <v>4471</v>
      </c>
      <c r="BA1010">
        <v>13933</v>
      </c>
      <c r="BB1010" s="93" t="str">
        <f t="shared" si="110"/>
        <v>OK</v>
      </c>
      <c r="BC1010" t="str">
        <f t="shared" si="111"/>
        <v>OK</v>
      </c>
      <c r="BD1010" t="str">
        <f t="shared" si="112"/>
        <v>OKOK</v>
      </c>
      <c r="BH1010">
        <f t="shared" si="115"/>
        <v>957</v>
      </c>
      <c r="BJ1010" s="30" t="s">
        <v>886</v>
      </c>
      <c r="BK1010" s="30" t="s">
        <v>4471</v>
      </c>
      <c r="BL1010">
        <f ca="1">+OFFSET(b!$F$3,BH1010,$BL$52)</f>
        <v>7</v>
      </c>
      <c r="BQ1010">
        <f t="shared" si="116"/>
        <v>957</v>
      </c>
      <c r="BR1010" s="30" t="s">
        <v>886</v>
      </c>
      <c r="BS1010" s="30" t="s">
        <v>4471</v>
      </c>
      <c r="BT1010">
        <f ca="1">+OFFSET(b!$F$3,BQ1010,$BT$52)</f>
        <v>302225</v>
      </c>
    </row>
    <row r="1011" spans="3:72">
      <c r="C1011">
        <f t="shared" si="113"/>
        <v>958</v>
      </c>
      <c r="E1011" s="30" t="s">
        <v>883</v>
      </c>
      <c r="F1011" s="30" t="s">
        <v>4472</v>
      </c>
      <c r="G1011">
        <f ca="1">+IF(BD1011="OKOK",OFFSET(b!$F$3,C1011,$G$52),NA())</f>
        <v>9</v>
      </c>
      <c r="AA1011">
        <f t="shared" si="114"/>
        <v>958</v>
      </c>
      <c r="AB1011" s="30" t="s">
        <v>883</v>
      </c>
      <c r="AC1011" s="30" t="s">
        <v>4472</v>
      </c>
      <c r="AD1011">
        <f ca="1">+IF(BD1011="OKOK",OFFSET(b!$F$3,AA1011,$AD$52),NA())</f>
        <v>305549</v>
      </c>
      <c r="AX1011" t="s">
        <v>27</v>
      </c>
      <c r="AY1011" t="s">
        <v>883</v>
      </c>
      <c r="AZ1011" t="s">
        <v>4472</v>
      </c>
      <c r="BA1011">
        <v>19314</v>
      </c>
      <c r="BB1011" s="93" t="str">
        <f t="shared" si="110"/>
        <v>OK</v>
      </c>
      <c r="BC1011" t="str">
        <f t="shared" si="111"/>
        <v>OK</v>
      </c>
      <c r="BD1011" t="str">
        <f t="shared" si="112"/>
        <v>OKOK</v>
      </c>
      <c r="BH1011">
        <f t="shared" si="115"/>
        <v>958</v>
      </c>
      <c r="BJ1011" s="30" t="s">
        <v>883</v>
      </c>
      <c r="BK1011" s="30" t="s">
        <v>4472</v>
      </c>
      <c r="BL1011">
        <f ca="1">+OFFSET(b!$F$3,BH1011,$BL$52)</f>
        <v>9</v>
      </c>
      <c r="BQ1011">
        <f t="shared" si="116"/>
        <v>958</v>
      </c>
      <c r="BR1011" s="30" t="s">
        <v>883</v>
      </c>
      <c r="BS1011" s="30" t="s">
        <v>4472</v>
      </c>
      <c r="BT1011">
        <f ca="1">+OFFSET(b!$F$3,BQ1011,$BT$52)</f>
        <v>305549</v>
      </c>
    </row>
    <row r="1012" spans="3:72">
      <c r="C1012">
        <f t="shared" si="113"/>
        <v>959</v>
      </c>
      <c r="E1012" s="30" t="s">
        <v>882</v>
      </c>
      <c r="F1012" s="30" t="s">
        <v>4473</v>
      </c>
      <c r="G1012">
        <f ca="1">+IF(BD1012="OKOK",OFFSET(b!$F$3,C1012,$G$52),NA())</f>
        <v>1</v>
      </c>
      <c r="AA1012">
        <f t="shared" si="114"/>
        <v>959</v>
      </c>
      <c r="AB1012" s="30" t="s">
        <v>882</v>
      </c>
      <c r="AC1012" s="30" t="s">
        <v>4473</v>
      </c>
      <c r="AD1012">
        <f ca="1">+IF(BD1012="OKOK",OFFSET(b!$F$3,AA1012,$AD$52),NA())</f>
        <v>163358</v>
      </c>
      <c r="AX1012" t="s">
        <v>27</v>
      </c>
      <c r="AY1012" t="s">
        <v>882</v>
      </c>
      <c r="AZ1012" t="s">
        <v>4473</v>
      </c>
      <c r="BA1012">
        <v>11493</v>
      </c>
      <c r="BB1012" s="93" t="str">
        <f t="shared" si="110"/>
        <v>OK</v>
      </c>
      <c r="BC1012" t="str">
        <f t="shared" si="111"/>
        <v>OK</v>
      </c>
      <c r="BD1012" t="str">
        <f t="shared" si="112"/>
        <v>OKOK</v>
      </c>
      <c r="BH1012">
        <f t="shared" si="115"/>
        <v>959</v>
      </c>
      <c r="BJ1012" s="30" t="s">
        <v>882</v>
      </c>
      <c r="BK1012" s="30" t="s">
        <v>4473</v>
      </c>
      <c r="BL1012">
        <f ca="1">+OFFSET(b!$F$3,BH1012,$BL$52)</f>
        <v>1</v>
      </c>
      <c r="BQ1012">
        <f t="shared" si="116"/>
        <v>959</v>
      </c>
      <c r="BR1012" s="30" t="s">
        <v>882</v>
      </c>
      <c r="BS1012" s="30" t="s">
        <v>4473</v>
      </c>
      <c r="BT1012">
        <f ca="1">+OFFSET(b!$F$3,BQ1012,$BT$52)</f>
        <v>163358</v>
      </c>
    </row>
    <row r="1013" spans="3:72">
      <c r="C1013">
        <f t="shared" si="113"/>
        <v>960</v>
      </c>
      <c r="E1013" s="30" t="s">
        <v>874</v>
      </c>
      <c r="F1013" s="30" t="s">
        <v>4474</v>
      </c>
      <c r="G1013">
        <f ca="1">+IF(BD1013="OKOK",OFFSET(b!$F$3,C1013,$G$52),NA())</f>
        <v>5</v>
      </c>
      <c r="AA1013">
        <f t="shared" si="114"/>
        <v>960</v>
      </c>
      <c r="AB1013" s="30" t="s">
        <v>874</v>
      </c>
      <c r="AC1013" s="30" t="s">
        <v>4474</v>
      </c>
      <c r="AD1013">
        <f ca="1">+IF(BD1013="OKOK",OFFSET(b!$F$3,AA1013,$AD$52),NA())</f>
        <v>585973</v>
      </c>
      <c r="AX1013" t="s">
        <v>27</v>
      </c>
      <c r="AY1013" t="s">
        <v>874</v>
      </c>
      <c r="AZ1013" t="s">
        <v>4474</v>
      </c>
      <c r="BA1013">
        <v>29076</v>
      </c>
      <c r="BB1013" s="93" t="str">
        <f t="shared" si="110"/>
        <v>OK</v>
      </c>
      <c r="BC1013" t="str">
        <f t="shared" si="111"/>
        <v>OK</v>
      </c>
      <c r="BD1013" t="str">
        <f t="shared" si="112"/>
        <v>OKOK</v>
      </c>
      <c r="BH1013">
        <f t="shared" si="115"/>
        <v>960</v>
      </c>
      <c r="BJ1013" s="30" t="s">
        <v>874</v>
      </c>
      <c r="BK1013" s="30" t="s">
        <v>4474</v>
      </c>
      <c r="BL1013">
        <f ca="1">+OFFSET(b!$F$3,BH1013,$BL$52)</f>
        <v>5</v>
      </c>
      <c r="BQ1013">
        <f t="shared" si="116"/>
        <v>960</v>
      </c>
      <c r="BR1013" s="30" t="s">
        <v>874</v>
      </c>
      <c r="BS1013" s="30" t="s">
        <v>4474</v>
      </c>
      <c r="BT1013">
        <f ca="1">+OFFSET(b!$F$3,BQ1013,$BT$52)</f>
        <v>585973</v>
      </c>
    </row>
    <row r="1014" spans="3:72">
      <c r="C1014">
        <f t="shared" si="113"/>
        <v>961</v>
      </c>
      <c r="E1014" s="30" t="s">
        <v>3111</v>
      </c>
      <c r="F1014" s="30" t="s">
        <v>4475</v>
      </c>
      <c r="G1014">
        <f ca="1">+IF(BD1014="OKOK",OFFSET(b!$F$3,C1014,$G$52),NA())</f>
        <v>0</v>
      </c>
      <c r="AA1014">
        <f t="shared" si="114"/>
        <v>961</v>
      </c>
      <c r="AB1014" s="30" t="s">
        <v>3111</v>
      </c>
      <c r="AC1014" s="30" t="s">
        <v>4475</v>
      </c>
      <c r="AD1014">
        <f ca="1">+IF(BD1014="OKOK",OFFSET(b!$F$3,AA1014,$AD$52),NA())</f>
        <v>126838</v>
      </c>
      <c r="AX1014" t="s">
        <v>27</v>
      </c>
      <c r="AY1014" t="s">
        <v>3111</v>
      </c>
      <c r="AZ1014" t="s">
        <v>4475</v>
      </c>
      <c r="BA1014">
        <v>6471</v>
      </c>
      <c r="BB1014" s="93" t="str">
        <f t="shared" si="110"/>
        <v>OK</v>
      </c>
      <c r="BC1014" t="str">
        <f t="shared" si="111"/>
        <v>OK</v>
      </c>
      <c r="BD1014" t="str">
        <f t="shared" si="112"/>
        <v>OKOK</v>
      </c>
      <c r="BH1014">
        <f t="shared" si="115"/>
        <v>961</v>
      </c>
      <c r="BJ1014" s="30" t="s">
        <v>3111</v>
      </c>
      <c r="BK1014" s="30" t="s">
        <v>4475</v>
      </c>
      <c r="BL1014">
        <f ca="1">+OFFSET(b!$F$3,BH1014,$BL$52)</f>
        <v>0</v>
      </c>
      <c r="BQ1014">
        <f t="shared" si="116"/>
        <v>961</v>
      </c>
      <c r="BR1014" s="30" t="s">
        <v>3111</v>
      </c>
      <c r="BS1014" s="30" t="s">
        <v>4475</v>
      </c>
      <c r="BT1014">
        <f ca="1">+OFFSET(b!$F$3,BQ1014,$BT$52)</f>
        <v>126838</v>
      </c>
    </row>
    <row r="1015" spans="3:72">
      <c r="C1015">
        <f t="shared" si="113"/>
        <v>962</v>
      </c>
      <c r="E1015" s="30" t="s">
        <v>880</v>
      </c>
      <c r="F1015" s="30" t="s">
        <v>4476</v>
      </c>
      <c r="G1015">
        <f ca="1">+IF(BD1015="OKOK",OFFSET(b!$F$3,C1015,$G$52),NA())</f>
        <v>11</v>
      </c>
      <c r="AA1015">
        <f t="shared" si="114"/>
        <v>962</v>
      </c>
      <c r="AB1015" s="30" t="s">
        <v>880</v>
      </c>
      <c r="AC1015" s="30" t="s">
        <v>4476</v>
      </c>
      <c r="AD1015">
        <f ca="1">+IF(BD1015="OKOK",OFFSET(b!$F$3,AA1015,$AD$52),NA())</f>
        <v>489055</v>
      </c>
      <c r="AX1015" t="s">
        <v>27</v>
      </c>
      <c r="AY1015" t="s">
        <v>880</v>
      </c>
      <c r="AZ1015" t="s">
        <v>4476</v>
      </c>
      <c r="BA1015">
        <v>30474</v>
      </c>
      <c r="BB1015" s="93" t="str">
        <f t="shared" si="110"/>
        <v>OK</v>
      </c>
      <c r="BC1015" t="str">
        <f t="shared" si="111"/>
        <v>OK</v>
      </c>
      <c r="BD1015" t="str">
        <f t="shared" si="112"/>
        <v>OKOK</v>
      </c>
      <c r="BH1015">
        <f t="shared" si="115"/>
        <v>962</v>
      </c>
      <c r="BJ1015" s="30" t="s">
        <v>880</v>
      </c>
      <c r="BK1015" s="30" t="s">
        <v>4476</v>
      </c>
      <c r="BL1015">
        <f ca="1">+OFFSET(b!$F$3,BH1015,$BL$52)</f>
        <v>11</v>
      </c>
      <c r="BQ1015">
        <f t="shared" si="116"/>
        <v>962</v>
      </c>
      <c r="BR1015" s="30" t="s">
        <v>880</v>
      </c>
      <c r="BS1015" s="30" t="s">
        <v>4476</v>
      </c>
      <c r="BT1015">
        <f ca="1">+OFFSET(b!$F$3,BQ1015,$BT$52)</f>
        <v>489055</v>
      </c>
    </row>
    <row r="1016" spans="3:72">
      <c r="C1016">
        <f t="shared" si="113"/>
        <v>963</v>
      </c>
      <c r="E1016" s="30" t="s">
        <v>3112</v>
      </c>
      <c r="F1016" s="30" t="s">
        <v>4477</v>
      </c>
      <c r="G1016">
        <f ca="1">+IF(BD1016="OKOK",OFFSET(b!$F$3,C1016,$G$52),NA())</f>
        <v>0</v>
      </c>
      <c r="AA1016">
        <f t="shared" si="114"/>
        <v>963</v>
      </c>
      <c r="AB1016" s="30" t="s">
        <v>3112</v>
      </c>
      <c r="AC1016" s="30" t="s">
        <v>4477</v>
      </c>
      <c r="AD1016">
        <f ca="1">+IF(BD1016="OKOK",OFFSET(b!$F$3,AA1016,$AD$52),NA())</f>
        <v>106363</v>
      </c>
      <c r="AX1016" t="s">
        <v>27</v>
      </c>
      <c r="AY1016" t="s">
        <v>3112</v>
      </c>
      <c r="AZ1016" t="s">
        <v>4477</v>
      </c>
      <c r="BA1016">
        <v>901</v>
      </c>
      <c r="BB1016" s="93" t="str">
        <f t="shared" ref="BB1016:BB1079" si="117">+IF($H$4="人未満",IF(AND(BA1016&gt;=$E$4,BA1016&lt;$G$4),"OK","NG"),IF(BA1016&gt;=$E$4,"OK","NG"))</f>
        <v>OK</v>
      </c>
      <c r="BC1016" t="str">
        <f t="shared" ref="BC1016:BC1079" si="118">+IF($J$4="あり",IF($C$3=AX1016,"OK","NG"),"OK")</f>
        <v>OK</v>
      </c>
      <c r="BD1016" t="str">
        <f t="shared" ref="BD1016:BD1079" si="119">+BB1016&amp;BC1016</f>
        <v>OKOK</v>
      </c>
      <c r="BH1016">
        <f t="shared" si="115"/>
        <v>963</v>
      </c>
      <c r="BJ1016" s="30" t="s">
        <v>3112</v>
      </c>
      <c r="BK1016" s="30" t="s">
        <v>4477</v>
      </c>
      <c r="BL1016">
        <f ca="1">+OFFSET(b!$F$3,BH1016,$BL$52)</f>
        <v>0</v>
      </c>
      <c r="BQ1016">
        <f t="shared" si="116"/>
        <v>963</v>
      </c>
      <c r="BR1016" s="30" t="s">
        <v>3112</v>
      </c>
      <c r="BS1016" s="30" t="s">
        <v>4477</v>
      </c>
      <c r="BT1016">
        <f ca="1">+OFFSET(b!$F$3,BQ1016,$BT$52)</f>
        <v>106363</v>
      </c>
    </row>
    <row r="1017" spans="3:72">
      <c r="C1017">
        <f t="shared" ref="C1017:C1080" si="120">+C1016+1</f>
        <v>964</v>
      </c>
      <c r="E1017" s="30" t="s">
        <v>878</v>
      </c>
      <c r="F1017" s="30" t="s">
        <v>4478</v>
      </c>
      <c r="G1017">
        <f ca="1">+IF(BD1017="OKOK",OFFSET(b!$F$3,C1017,$G$52),NA())</f>
        <v>6</v>
      </c>
      <c r="AA1017">
        <f t="shared" ref="AA1017:AA1080" si="121">+AA1016+1</f>
        <v>964</v>
      </c>
      <c r="AB1017" s="30" t="s">
        <v>878</v>
      </c>
      <c r="AC1017" s="30" t="s">
        <v>4478</v>
      </c>
      <c r="AD1017">
        <f ca="1">+IF(BD1017="OKOK",OFFSET(b!$F$3,AA1017,$AD$52),NA())</f>
        <v>519972</v>
      </c>
      <c r="AX1017" t="s">
        <v>27</v>
      </c>
      <c r="AY1017" t="s">
        <v>878</v>
      </c>
      <c r="AZ1017" t="s">
        <v>4478</v>
      </c>
      <c r="BA1017">
        <v>30245</v>
      </c>
      <c r="BB1017" s="93" t="str">
        <f t="shared" si="117"/>
        <v>OK</v>
      </c>
      <c r="BC1017" t="str">
        <f t="shared" si="118"/>
        <v>OK</v>
      </c>
      <c r="BD1017" t="str">
        <f t="shared" si="119"/>
        <v>OKOK</v>
      </c>
      <c r="BH1017">
        <f t="shared" ref="BH1017:BH1080" si="122">+BH1016+1</f>
        <v>964</v>
      </c>
      <c r="BJ1017" s="30" t="s">
        <v>878</v>
      </c>
      <c r="BK1017" s="30" t="s">
        <v>4478</v>
      </c>
      <c r="BL1017">
        <f ca="1">+OFFSET(b!$F$3,BH1017,$BL$52)</f>
        <v>6</v>
      </c>
      <c r="BQ1017">
        <f t="shared" ref="BQ1017:BQ1080" si="123">+BQ1016+1</f>
        <v>964</v>
      </c>
      <c r="BR1017" s="30" t="s">
        <v>878</v>
      </c>
      <c r="BS1017" s="30" t="s">
        <v>4478</v>
      </c>
      <c r="BT1017">
        <f ca="1">+OFFSET(b!$F$3,BQ1017,$BT$52)</f>
        <v>519972</v>
      </c>
    </row>
    <row r="1018" spans="3:72">
      <c r="C1018">
        <f t="shared" si="120"/>
        <v>965</v>
      </c>
      <c r="E1018" s="30" t="s">
        <v>879</v>
      </c>
      <c r="F1018" s="30" t="s">
        <v>4479</v>
      </c>
      <c r="G1018">
        <f ca="1">+IF(BD1018="OKOK",OFFSET(b!$F$3,C1018,$G$52),NA())</f>
        <v>4</v>
      </c>
      <c r="AA1018">
        <f t="shared" si="121"/>
        <v>965</v>
      </c>
      <c r="AB1018" s="30" t="s">
        <v>879</v>
      </c>
      <c r="AC1018" s="30" t="s">
        <v>4479</v>
      </c>
      <c r="AD1018">
        <f ca="1">+IF(BD1018="OKOK",OFFSET(b!$F$3,AA1018,$AD$52),NA())</f>
        <v>364067</v>
      </c>
      <c r="AX1018" t="s">
        <v>27</v>
      </c>
      <c r="AY1018" t="s">
        <v>879</v>
      </c>
      <c r="AZ1018" t="s">
        <v>4479</v>
      </c>
      <c r="BA1018">
        <v>19770</v>
      </c>
      <c r="BB1018" s="93" t="str">
        <f t="shared" si="117"/>
        <v>OK</v>
      </c>
      <c r="BC1018" t="str">
        <f t="shared" si="118"/>
        <v>OK</v>
      </c>
      <c r="BD1018" t="str">
        <f t="shared" si="119"/>
        <v>OKOK</v>
      </c>
      <c r="BH1018">
        <f t="shared" si="122"/>
        <v>965</v>
      </c>
      <c r="BJ1018" s="30" t="s">
        <v>879</v>
      </c>
      <c r="BK1018" s="30" t="s">
        <v>4479</v>
      </c>
      <c r="BL1018">
        <f ca="1">+OFFSET(b!$F$3,BH1018,$BL$52)</f>
        <v>4</v>
      </c>
      <c r="BQ1018">
        <f t="shared" si="123"/>
        <v>965</v>
      </c>
      <c r="BR1018" s="30" t="s">
        <v>879</v>
      </c>
      <c r="BS1018" s="30" t="s">
        <v>4479</v>
      </c>
      <c r="BT1018">
        <f ca="1">+OFFSET(b!$F$3,BQ1018,$BT$52)</f>
        <v>364067</v>
      </c>
    </row>
    <row r="1019" spans="3:72">
      <c r="C1019">
        <f t="shared" si="120"/>
        <v>966</v>
      </c>
      <c r="E1019" s="30" t="s">
        <v>889</v>
      </c>
      <c r="F1019" s="30" t="s">
        <v>4480</v>
      </c>
      <c r="G1019">
        <f ca="1">+IF(BD1019="OKOK",OFFSET(b!$F$3,C1019,$G$52),NA())</f>
        <v>7</v>
      </c>
      <c r="AA1019">
        <f t="shared" si="121"/>
        <v>966</v>
      </c>
      <c r="AB1019" s="30" t="s">
        <v>889</v>
      </c>
      <c r="AC1019" s="30" t="s">
        <v>4480</v>
      </c>
      <c r="AD1019">
        <f ca="1">+IF(BD1019="OKOK",OFFSET(b!$F$3,AA1019,$AD$52),NA())</f>
        <v>287042</v>
      </c>
      <c r="AX1019" t="s">
        <v>27</v>
      </c>
      <c r="AY1019" t="s">
        <v>889</v>
      </c>
      <c r="AZ1019" t="s">
        <v>4480</v>
      </c>
      <c r="BA1019">
        <v>13747</v>
      </c>
      <c r="BB1019" s="93" t="str">
        <f t="shared" si="117"/>
        <v>OK</v>
      </c>
      <c r="BC1019" t="str">
        <f t="shared" si="118"/>
        <v>OK</v>
      </c>
      <c r="BD1019" t="str">
        <f t="shared" si="119"/>
        <v>OKOK</v>
      </c>
      <c r="BH1019">
        <f t="shared" si="122"/>
        <v>966</v>
      </c>
      <c r="BJ1019" s="30" t="s">
        <v>889</v>
      </c>
      <c r="BK1019" s="30" t="s">
        <v>4480</v>
      </c>
      <c r="BL1019">
        <f ca="1">+OFFSET(b!$F$3,BH1019,$BL$52)</f>
        <v>7</v>
      </c>
      <c r="BQ1019">
        <f t="shared" si="123"/>
        <v>966</v>
      </c>
      <c r="BR1019" s="30" t="s">
        <v>889</v>
      </c>
      <c r="BS1019" s="30" t="s">
        <v>4480</v>
      </c>
      <c r="BT1019">
        <f ca="1">+OFFSET(b!$F$3,BQ1019,$BT$52)</f>
        <v>287042</v>
      </c>
    </row>
    <row r="1020" spans="3:72">
      <c r="C1020">
        <f t="shared" si="120"/>
        <v>967</v>
      </c>
      <c r="E1020" s="30" t="s">
        <v>881</v>
      </c>
      <c r="F1020" s="30" t="s">
        <v>4481</v>
      </c>
      <c r="G1020">
        <f ca="1">+IF(BD1020="OKOK",OFFSET(b!$F$3,C1020,$G$52),NA())</f>
        <v>6</v>
      </c>
      <c r="AA1020">
        <f t="shared" si="121"/>
        <v>967</v>
      </c>
      <c r="AB1020" s="30" t="s">
        <v>881</v>
      </c>
      <c r="AC1020" s="30" t="s">
        <v>4481</v>
      </c>
      <c r="AD1020">
        <f ca="1">+IF(BD1020="OKOK",OFFSET(b!$F$3,AA1020,$AD$52),NA())</f>
        <v>511007</v>
      </c>
      <c r="AX1020" t="s">
        <v>27</v>
      </c>
      <c r="AY1020" t="s">
        <v>881</v>
      </c>
      <c r="AZ1020" t="s">
        <v>4481</v>
      </c>
      <c r="BA1020">
        <v>33723</v>
      </c>
      <c r="BB1020" s="93" t="str">
        <f t="shared" si="117"/>
        <v>OK</v>
      </c>
      <c r="BC1020" t="str">
        <f t="shared" si="118"/>
        <v>OK</v>
      </c>
      <c r="BD1020" t="str">
        <f t="shared" si="119"/>
        <v>OKOK</v>
      </c>
      <c r="BH1020">
        <f t="shared" si="122"/>
        <v>967</v>
      </c>
      <c r="BJ1020" s="30" t="s">
        <v>881</v>
      </c>
      <c r="BK1020" s="30" t="s">
        <v>4481</v>
      </c>
      <c r="BL1020">
        <f ca="1">+OFFSET(b!$F$3,BH1020,$BL$52)</f>
        <v>6</v>
      </c>
      <c r="BQ1020">
        <f t="shared" si="123"/>
        <v>967</v>
      </c>
      <c r="BR1020" s="30" t="s">
        <v>881</v>
      </c>
      <c r="BS1020" s="30" t="s">
        <v>4481</v>
      </c>
      <c r="BT1020">
        <f ca="1">+OFFSET(b!$F$3,BQ1020,$BT$52)</f>
        <v>511007</v>
      </c>
    </row>
    <row r="1021" spans="3:72">
      <c r="C1021">
        <f t="shared" si="120"/>
        <v>968</v>
      </c>
      <c r="E1021" s="30" t="s">
        <v>3113</v>
      </c>
      <c r="F1021" s="30" t="s">
        <v>4482</v>
      </c>
      <c r="G1021">
        <f ca="1">+IF(BD1021="OKOK",OFFSET(b!$F$3,C1021,$G$52),NA())</f>
        <v>4</v>
      </c>
      <c r="AA1021">
        <f t="shared" si="121"/>
        <v>968</v>
      </c>
      <c r="AB1021" s="30" t="s">
        <v>3113</v>
      </c>
      <c r="AC1021" s="30" t="s">
        <v>4482</v>
      </c>
      <c r="AD1021">
        <f ca="1">+IF(BD1021="OKOK",OFFSET(b!$F$3,AA1021,$AD$52),NA())</f>
        <v>0</v>
      </c>
      <c r="AX1021" t="s">
        <v>27</v>
      </c>
      <c r="AY1021" t="s">
        <v>3113</v>
      </c>
      <c r="AZ1021" t="s">
        <v>4482</v>
      </c>
      <c r="BA1021">
        <v>10787</v>
      </c>
      <c r="BB1021" s="93" t="str">
        <f t="shared" si="117"/>
        <v>OK</v>
      </c>
      <c r="BC1021" t="str">
        <f t="shared" si="118"/>
        <v>OK</v>
      </c>
      <c r="BD1021" t="str">
        <f t="shared" si="119"/>
        <v>OKOK</v>
      </c>
      <c r="BH1021">
        <f t="shared" si="122"/>
        <v>968</v>
      </c>
      <c r="BJ1021" s="30" t="s">
        <v>3113</v>
      </c>
      <c r="BK1021" s="30" t="s">
        <v>4482</v>
      </c>
      <c r="BL1021">
        <f ca="1">+OFFSET(b!$F$3,BH1021,$BL$52)</f>
        <v>4</v>
      </c>
      <c r="BQ1021">
        <f t="shared" si="123"/>
        <v>968</v>
      </c>
      <c r="BR1021" s="30" t="s">
        <v>3113</v>
      </c>
      <c r="BS1021" s="30" t="s">
        <v>4482</v>
      </c>
      <c r="BT1021">
        <f ca="1">+OFFSET(b!$F$3,BQ1021,$BT$52)</f>
        <v>0</v>
      </c>
    </row>
    <row r="1022" spans="3:72">
      <c r="C1022">
        <f t="shared" si="120"/>
        <v>969</v>
      </c>
      <c r="E1022" s="30" t="s">
        <v>887</v>
      </c>
      <c r="F1022" s="30" t="s">
        <v>4483</v>
      </c>
      <c r="G1022">
        <f ca="1">+IF(BD1022="OKOK",OFFSET(b!$F$3,C1022,$G$52),NA())</f>
        <v>2</v>
      </c>
      <c r="AA1022">
        <f t="shared" si="121"/>
        <v>969</v>
      </c>
      <c r="AB1022" s="30" t="s">
        <v>887</v>
      </c>
      <c r="AC1022" s="30" t="s">
        <v>4483</v>
      </c>
      <c r="AD1022">
        <f ca="1">+IF(BD1022="OKOK",OFFSET(b!$F$3,AA1022,$AD$52),NA())</f>
        <v>100387</v>
      </c>
      <c r="AX1022" t="s">
        <v>27</v>
      </c>
      <c r="AY1022" t="s">
        <v>887</v>
      </c>
      <c r="AZ1022" t="s">
        <v>4483</v>
      </c>
      <c r="BA1022">
        <v>3691</v>
      </c>
      <c r="BB1022" s="93" t="str">
        <f t="shared" si="117"/>
        <v>OK</v>
      </c>
      <c r="BC1022" t="str">
        <f t="shared" si="118"/>
        <v>OK</v>
      </c>
      <c r="BD1022" t="str">
        <f t="shared" si="119"/>
        <v>OKOK</v>
      </c>
      <c r="BH1022">
        <f t="shared" si="122"/>
        <v>969</v>
      </c>
      <c r="BJ1022" s="30" t="s">
        <v>887</v>
      </c>
      <c r="BK1022" s="30" t="s">
        <v>4483</v>
      </c>
      <c r="BL1022">
        <f ca="1">+OFFSET(b!$F$3,BH1022,$BL$52)</f>
        <v>2</v>
      </c>
      <c r="BQ1022">
        <f t="shared" si="123"/>
        <v>969</v>
      </c>
      <c r="BR1022" s="30" t="s">
        <v>887</v>
      </c>
      <c r="BS1022" s="30" t="s">
        <v>4483</v>
      </c>
      <c r="BT1022">
        <f ca="1">+OFFSET(b!$F$3,BQ1022,$BT$52)</f>
        <v>100387</v>
      </c>
    </row>
    <row r="1023" spans="3:72">
      <c r="C1023">
        <f t="shared" si="120"/>
        <v>970</v>
      </c>
      <c r="E1023" s="30" t="s">
        <v>3114</v>
      </c>
      <c r="F1023" s="30" t="s">
        <v>4484</v>
      </c>
      <c r="G1023">
        <f ca="1">+IF(BD1023="OKOK",OFFSET(b!$F$3,C1023,$G$52),NA())</f>
        <v>3</v>
      </c>
      <c r="AA1023">
        <f t="shared" si="121"/>
        <v>970</v>
      </c>
      <c r="AB1023" s="30" t="s">
        <v>3114</v>
      </c>
      <c r="AC1023" s="30" t="s">
        <v>4484</v>
      </c>
      <c r="AD1023">
        <f ca="1">+IF(BD1023="OKOK",OFFSET(b!$F$3,AA1023,$AD$52),NA())</f>
        <v>179891</v>
      </c>
      <c r="AX1023" t="s">
        <v>27</v>
      </c>
      <c r="AY1023" t="s">
        <v>3114</v>
      </c>
      <c r="AZ1023" t="s">
        <v>4484</v>
      </c>
      <c r="BA1023">
        <v>708</v>
      </c>
      <c r="BB1023" s="93" t="str">
        <f t="shared" si="117"/>
        <v>OK</v>
      </c>
      <c r="BC1023" t="str">
        <f t="shared" si="118"/>
        <v>OK</v>
      </c>
      <c r="BD1023" t="str">
        <f t="shared" si="119"/>
        <v>OKOK</v>
      </c>
      <c r="BH1023">
        <f t="shared" si="122"/>
        <v>970</v>
      </c>
      <c r="BJ1023" s="30" t="s">
        <v>3114</v>
      </c>
      <c r="BK1023" s="30" t="s">
        <v>4484</v>
      </c>
      <c r="BL1023">
        <f ca="1">+OFFSET(b!$F$3,BH1023,$BL$52)</f>
        <v>3</v>
      </c>
      <c r="BQ1023">
        <f t="shared" si="123"/>
        <v>970</v>
      </c>
      <c r="BR1023" s="30" t="s">
        <v>3114</v>
      </c>
      <c r="BS1023" s="30" t="s">
        <v>4484</v>
      </c>
      <c r="BT1023">
        <f ca="1">+OFFSET(b!$F$3,BQ1023,$BT$52)</f>
        <v>179891</v>
      </c>
    </row>
    <row r="1024" spans="3:72">
      <c r="C1024">
        <f t="shared" si="120"/>
        <v>971</v>
      </c>
      <c r="E1024" s="30" t="s">
        <v>884</v>
      </c>
      <c r="F1024" s="30" t="s">
        <v>4485</v>
      </c>
      <c r="G1024">
        <f ca="1">+IF(BD1024="OKOK",OFFSET(b!$F$3,C1024,$G$52),NA())</f>
        <v>4</v>
      </c>
      <c r="AA1024">
        <f t="shared" si="121"/>
        <v>971</v>
      </c>
      <c r="AB1024" s="30" t="s">
        <v>884</v>
      </c>
      <c r="AC1024" s="30" t="s">
        <v>4485</v>
      </c>
      <c r="AD1024">
        <f ca="1">+IF(BD1024="OKOK",OFFSET(b!$F$3,AA1024,$AD$52),NA())</f>
        <v>242189</v>
      </c>
      <c r="AX1024" t="s">
        <v>27</v>
      </c>
      <c r="AY1024" t="s">
        <v>884</v>
      </c>
      <c r="AZ1024" t="s">
        <v>4485</v>
      </c>
      <c r="BA1024">
        <v>10842</v>
      </c>
      <c r="BB1024" s="93" t="str">
        <f t="shared" si="117"/>
        <v>OK</v>
      </c>
      <c r="BC1024" t="str">
        <f t="shared" si="118"/>
        <v>OK</v>
      </c>
      <c r="BD1024" t="str">
        <f t="shared" si="119"/>
        <v>OKOK</v>
      </c>
      <c r="BH1024">
        <f t="shared" si="122"/>
        <v>971</v>
      </c>
      <c r="BJ1024" s="30" t="s">
        <v>884</v>
      </c>
      <c r="BK1024" s="30" t="s">
        <v>4485</v>
      </c>
      <c r="BL1024">
        <f ca="1">+OFFSET(b!$F$3,BH1024,$BL$52)</f>
        <v>4</v>
      </c>
      <c r="BQ1024">
        <f t="shared" si="123"/>
        <v>971</v>
      </c>
      <c r="BR1024" s="30" t="s">
        <v>884</v>
      </c>
      <c r="BS1024" s="30" t="s">
        <v>4485</v>
      </c>
      <c r="BT1024">
        <f ca="1">+OFFSET(b!$F$3,BQ1024,$BT$52)</f>
        <v>242189</v>
      </c>
    </row>
    <row r="1025" spans="3:72">
      <c r="C1025">
        <f t="shared" si="120"/>
        <v>972</v>
      </c>
      <c r="E1025" s="30" t="s">
        <v>891</v>
      </c>
      <c r="F1025" s="30" t="s">
        <v>3413</v>
      </c>
      <c r="G1025">
        <f ca="1">+IF(BD1025="OKOK",OFFSET(b!$F$3,C1025,$G$52),NA())</f>
        <v>63</v>
      </c>
      <c r="AA1025">
        <f t="shared" si="121"/>
        <v>972</v>
      </c>
      <c r="AB1025" s="30" t="s">
        <v>891</v>
      </c>
      <c r="AC1025" s="30" t="s">
        <v>3413</v>
      </c>
      <c r="AD1025">
        <f ca="1">+IF(BD1025="OKOK",OFFSET(b!$F$3,AA1025,$AD$52),NA())</f>
        <v>4496500</v>
      </c>
      <c r="AX1025" t="s">
        <v>27</v>
      </c>
      <c r="AY1025" t="s">
        <v>891</v>
      </c>
      <c r="AZ1025" t="s">
        <v>3413</v>
      </c>
      <c r="BA1025">
        <v>127488</v>
      </c>
      <c r="BB1025" s="93" t="str">
        <f t="shared" si="117"/>
        <v>OK</v>
      </c>
      <c r="BC1025" t="str">
        <f t="shared" si="118"/>
        <v>OK</v>
      </c>
      <c r="BD1025" t="str">
        <f t="shared" si="119"/>
        <v>OKOK</v>
      </c>
      <c r="BH1025">
        <f t="shared" si="122"/>
        <v>972</v>
      </c>
      <c r="BJ1025" s="30" t="s">
        <v>891</v>
      </c>
      <c r="BK1025" s="30" t="s">
        <v>3413</v>
      </c>
      <c r="BL1025">
        <f ca="1">+OFFSET(b!$F$3,BH1025,$BL$52)</f>
        <v>63</v>
      </c>
      <c r="BQ1025">
        <f t="shared" si="123"/>
        <v>972</v>
      </c>
      <c r="BR1025" s="30" t="s">
        <v>891</v>
      </c>
      <c r="BS1025" s="30" t="s">
        <v>3413</v>
      </c>
      <c r="BT1025">
        <f ca="1">+OFFSET(b!$F$3,BQ1025,$BT$52)</f>
        <v>4496500</v>
      </c>
    </row>
    <row r="1026" spans="3:72">
      <c r="C1026">
        <f t="shared" si="120"/>
        <v>973</v>
      </c>
      <c r="E1026" s="30" t="s">
        <v>3115</v>
      </c>
      <c r="F1026" s="30" t="s">
        <v>4486</v>
      </c>
      <c r="G1026">
        <f ca="1">+IF(BD1026="OKOK",OFFSET(b!$F$3,C1026,$G$52),NA())</f>
        <v>3</v>
      </c>
      <c r="AA1026">
        <f t="shared" si="121"/>
        <v>973</v>
      </c>
      <c r="AB1026" s="30" t="s">
        <v>3115</v>
      </c>
      <c r="AC1026" s="30" t="s">
        <v>4486</v>
      </c>
      <c r="AD1026">
        <f ca="1">+IF(BD1026="OKOK",OFFSET(b!$F$3,AA1026,$AD$52),NA())</f>
        <v>0</v>
      </c>
      <c r="AX1026" t="s">
        <v>27</v>
      </c>
      <c r="AY1026" t="s">
        <v>3115</v>
      </c>
      <c r="AZ1026" t="s">
        <v>4486</v>
      </c>
      <c r="BA1026">
        <v>8426</v>
      </c>
      <c r="BB1026" s="93" t="str">
        <f t="shared" si="117"/>
        <v>OK</v>
      </c>
      <c r="BC1026" t="str">
        <f t="shared" si="118"/>
        <v>OK</v>
      </c>
      <c r="BD1026" t="str">
        <f t="shared" si="119"/>
        <v>OKOK</v>
      </c>
      <c r="BH1026">
        <f t="shared" si="122"/>
        <v>973</v>
      </c>
      <c r="BJ1026" s="30" t="s">
        <v>3115</v>
      </c>
      <c r="BK1026" s="30" t="s">
        <v>4486</v>
      </c>
      <c r="BL1026">
        <f ca="1">+OFFSET(b!$F$3,BH1026,$BL$52)</f>
        <v>3</v>
      </c>
      <c r="BQ1026">
        <f t="shared" si="123"/>
        <v>973</v>
      </c>
      <c r="BR1026" s="30" t="s">
        <v>3115</v>
      </c>
      <c r="BS1026" s="30" t="s">
        <v>4486</v>
      </c>
      <c r="BT1026">
        <f ca="1">+OFFSET(b!$F$3,BQ1026,$BT$52)</f>
        <v>0</v>
      </c>
    </row>
    <row r="1027" spans="3:72">
      <c r="C1027">
        <f t="shared" si="120"/>
        <v>974</v>
      </c>
      <c r="E1027" s="30" t="s">
        <v>3116</v>
      </c>
      <c r="F1027" s="30" t="s">
        <v>4487</v>
      </c>
      <c r="G1027">
        <f ca="1">+IF(BD1027="OKOK",OFFSET(b!$F$3,C1027,$G$52),NA())</f>
        <v>234</v>
      </c>
      <c r="AA1027">
        <f t="shared" si="121"/>
        <v>974</v>
      </c>
      <c r="AB1027" s="30" t="s">
        <v>3116</v>
      </c>
      <c r="AC1027" s="30" t="s">
        <v>4487</v>
      </c>
      <c r="AD1027">
        <f ca="1">+IF(BD1027="OKOK",OFFSET(b!$F$3,AA1027,$AD$52),NA())</f>
        <v>17757159</v>
      </c>
      <c r="AX1027" t="s">
        <v>27</v>
      </c>
      <c r="AY1027" t="s">
        <v>3116</v>
      </c>
      <c r="AZ1027" t="s">
        <v>4487</v>
      </c>
      <c r="BA1027">
        <v>0</v>
      </c>
      <c r="BB1027" s="93" t="str">
        <f t="shared" si="117"/>
        <v>OK</v>
      </c>
      <c r="BC1027" t="str">
        <f t="shared" si="118"/>
        <v>OK</v>
      </c>
      <c r="BD1027" t="str">
        <f t="shared" si="119"/>
        <v>OKOK</v>
      </c>
      <c r="BH1027">
        <f t="shared" si="122"/>
        <v>974</v>
      </c>
      <c r="BJ1027" s="30" t="s">
        <v>3116</v>
      </c>
      <c r="BK1027" s="30" t="s">
        <v>4487</v>
      </c>
      <c r="BL1027">
        <f ca="1">+OFFSET(b!$F$3,BH1027,$BL$52)</f>
        <v>234</v>
      </c>
      <c r="BQ1027">
        <f t="shared" si="123"/>
        <v>974</v>
      </c>
      <c r="BR1027" s="30" t="s">
        <v>3116</v>
      </c>
      <c r="BS1027" s="30" t="s">
        <v>4487</v>
      </c>
      <c r="BT1027">
        <f ca="1">+OFFSET(b!$F$3,BQ1027,$BT$52)</f>
        <v>17757159</v>
      </c>
    </row>
    <row r="1028" spans="3:72">
      <c r="C1028">
        <f t="shared" si="120"/>
        <v>975</v>
      </c>
      <c r="E1028" s="30" t="s">
        <v>882</v>
      </c>
      <c r="F1028" s="30" t="s">
        <v>4473</v>
      </c>
      <c r="G1028">
        <f ca="1">+IF(BD1028="OKOK",OFFSET(b!$F$3,C1028,$G$52),NA())</f>
        <v>1</v>
      </c>
      <c r="AA1028">
        <f t="shared" si="121"/>
        <v>975</v>
      </c>
      <c r="AB1028" s="30" t="s">
        <v>882</v>
      </c>
      <c r="AC1028" s="30" t="s">
        <v>4473</v>
      </c>
      <c r="AD1028">
        <f ca="1">+IF(BD1028="OKOK",OFFSET(b!$F$3,AA1028,$AD$52),NA())</f>
        <v>150477</v>
      </c>
      <c r="AX1028" t="s">
        <v>27</v>
      </c>
      <c r="AY1028" t="s">
        <v>882</v>
      </c>
      <c r="AZ1028" t="s">
        <v>4473</v>
      </c>
      <c r="BA1028">
        <v>0</v>
      </c>
      <c r="BB1028" s="93" t="str">
        <f t="shared" si="117"/>
        <v>OK</v>
      </c>
      <c r="BC1028" t="str">
        <f t="shared" si="118"/>
        <v>OK</v>
      </c>
      <c r="BD1028" t="str">
        <f t="shared" si="119"/>
        <v>OKOK</v>
      </c>
      <c r="BH1028">
        <f t="shared" si="122"/>
        <v>975</v>
      </c>
      <c r="BJ1028" s="30" t="s">
        <v>882</v>
      </c>
      <c r="BK1028" s="30" t="s">
        <v>4473</v>
      </c>
      <c r="BL1028">
        <f ca="1">+OFFSET(b!$F$3,BH1028,$BL$52)</f>
        <v>1</v>
      </c>
      <c r="BQ1028">
        <f t="shared" si="123"/>
        <v>975</v>
      </c>
      <c r="BR1028" s="30" t="s">
        <v>882</v>
      </c>
      <c r="BS1028" s="30" t="s">
        <v>4473</v>
      </c>
      <c r="BT1028">
        <f ca="1">+OFFSET(b!$F$3,BQ1028,$BT$52)</f>
        <v>150477</v>
      </c>
    </row>
    <row r="1029" spans="3:72">
      <c r="C1029">
        <f t="shared" si="120"/>
        <v>976</v>
      </c>
      <c r="E1029" s="30" t="s">
        <v>27</v>
      </c>
      <c r="F1029" s="30" t="s">
        <v>4488</v>
      </c>
      <c r="G1029">
        <f ca="1">+IF(BD1029="OKOK",OFFSET(b!$F$3,C1029,$G$52),NA())</f>
        <v>78</v>
      </c>
      <c r="AA1029">
        <f t="shared" si="121"/>
        <v>976</v>
      </c>
      <c r="AB1029" s="30" t="s">
        <v>27</v>
      </c>
      <c r="AC1029" s="30" t="s">
        <v>4488</v>
      </c>
      <c r="AD1029">
        <f ca="1">+IF(BD1029="OKOK",OFFSET(b!$F$3,AA1029,$AD$52),NA())</f>
        <v>13424196</v>
      </c>
      <c r="AX1029" t="s">
        <v>27</v>
      </c>
      <c r="AY1029" t="s">
        <v>27</v>
      </c>
      <c r="AZ1029" t="s">
        <v>4488</v>
      </c>
      <c r="BA1029">
        <v>0</v>
      </c>
      <c r="BB1029" s="93" t="str">
        <f t="shared" si="117"/>
        <v>OK</v>
      </c>
      <c r="BC1029" t="str">
        <f t="shared" si="118"/>
        <v>OK</v>
      </c>
      <c r="BD1029" t="str">
        <f t="shared" si="119"/>
        <v>OKOK</v>
      </c>
      <c r="BH1029">
        <f t="shared" si="122"/>
        <v>976</v>
      </c>
      <c r="BJ1029" s="30" t="s">
        <v>27</v>
      </c>
      <c r="BK1029" s="30" t="s">
        <v>4488</v>
      </c>
      <c r="BL1029">
        <f ca="1">+OFFSET(b!$F$3,BH1029,$BL$52)</f>
        <v>78</v>
      </c>
      <c r="BQ1029">
        <f t="shared" si="123"/>
        <v>976</v>
      </c>
      <c r="BR1029" s="30" t="s">
        <v>27</v>
      </c>
      <c r="BS1029" s="30" t="s">
        <v>4488</v>
      </c>
      <c r="BT1029">
        <f ca="1">+OFFSET(b!$F$3,BQ1029,$BT$52)</f>
        <v>13424196</v>
      </c>
    </row>
    <row r="1030" spans="3:72">
      <c r="C1030">
        <f t="shared" si="120"/>
        <v>977</v>
      </c>
      <c r="E1030" s="30" t="s">
        <v>3117</v>
      </c>
      <c r="F1030" s="30" t="s">
        <v>4489</v>
      </c>
      <c r="G1030">
        <f ca="1">+IF(BD1030="OKOK",OFFSET(b!$F$3,C1030,$G$52),NA())</f>
        <v>0</v>
      </c>
      <c r="AA1030">
        <f t="shared" si="121"/>
        <v>977</v>
      </c>
      <c r="AB1030" s="30" t="s">
        <v>3117</v>
      </c>
      <c r="AC1030" s="30" t="s">
        <v>4489</v>
      </c>
      <c r="AD1030">
        <f ca="1">+IF(BD1030="OKOK",OFFSET(b!$F$3,AA1030,$AD$52),NA())</f>
        <v>0</v>
      </c>
      <c r="AX1030" t="s">
        <v>27</v>
      </c>
      <c r="AY1030" t="s">
        <v>3117</v>
      </c>
      <c r="AZ1030" t="s">
        <v>4489</v>
      </c>
      <c r="BA1030">
        <v>0</v>
      </c>
      <c r="BB1030" s="93" t="str">
        <f t="shared" si="117"/>
        <v>OK</v>
      </c>
      <c r="BC1030" t="str">
        <f t="shared" si="118"/>
        <v>OK</v>
      </c>
      <c r="BD1030" t="str">
        <f t="shared" si="119"/>
        <v>OKOK</v>
      </c>
      <c r="BH1030">
        <f t="shared" si="122"/>
        <v>977</v>
      </c>
      <c r="BJ1030" s="30" t="s">
        <v>3117</v>
      </c>
      <c r="BK1030" s="30" t="s">
        <v>4489</v>
      </c>
      <c r="BL1030">
        <f ca="1">+OFFSET(b!$F$3,BH1030,$BL$52)</f>
        <v>0</v>
      </c>
      <c r="BQ1030">
        <f t="shared" si="123"/>
        <v>977</v>
      </c>
      <c r="BR1030" s="30" t="s">
        <v>3117</v>
      </c>
      <c r="BS1030" s="30" t="s">
        <v>4489</v>
      </c>
      <c r="BT1030">
        <f ca="1">+OFFSET(b!$F$3,BQ1030,$BT$52)</f>
        <v>0</v>
      </c>
    </row>
    <row r="1031" spans="3:72">
      <c r="C1031">
        <f t="shared" si="120"/>
        <v>978</v>
      </c>
      <c r="E1031" s="30" t="s">
        <v>892</v>
      </c>
      <c r="F1031" s="30" t="s">
        <v>3492</v>
      </c>
      <c r="G1031" t="e">
        <f ca="1">+IF(BD1031="OKOK",OFFSET(b!$F$3,C1031,$G$52),NA())</f>
        <v>#N/A</v>
      </c>
      <c r="AA1031">
        <f t="shared" si="121"/>
        <v>978</v>
      </c>
      <c r="AB1031" s="30" t="s">
        <v>892</v>
      </c>
      <c r="AC1031" s="30" t="s">
        <v>3492</v>
      </c>
      <c r="AD1031" t="e">
        <f ca="1">+IF(BD1031="OKOK",OFFSET(b!$F$3,AA1031,$AD$52),NA())</f>
        <v>#N/A</v>
      </c>
      <c r="AX1031" t="s">
        <v>28</v>
      </c>
      <c r="AY1031" t="s">
        <v>892</v>
      </c>
      <c r="AZ1031" t="s">
        <v>3492</v>
      </c>
      <c r="BA1031">
        <v>348050</v>
      </c>
      <c r="BB1031" s="93" t="str">
        <f t="shared" si="117"/>
        <v>NG</v>
      </c>
      <c r="BC1031" t="str">
        <f t="shared" si="118"/>
        <v>OK</v>
      </c>
      <c r="BD1031" t="str">
        <f t="shared" si="119"/>
        <v>NGOK</v>
      </c>
      <c r="BH1031">
        <f t="shared" si="122"/>
        <v>978</v>
      </c>
      <c r="BJ1031" s="30" t="s">
        <v>892</v>
      </c>
      <c r="BK1031" s="30" t="s">
        <v>3492</v>
      </c>
      <c r="BL1031">
        <f ca="1">+OFFSET(b!$F$3,BH1031,$BL$52)</f>
        <v>165</v>
      </c>
      <c r="BQ1031">
        <f t="shared" si="123"/>
        <v>978</v>
      </c>
      <c r="BR1031" s="30" t="s">
        <v>892</v>
      </c>
      <c r="BS1031" s="30" t="s">
        <v>3492</v>
      </c>
      <c r="BT1031">
        <f ca="1">+OFFSET(b!$F$3,BQ1031,$BT$52)</f>
        <v>7064327</v>
      </c>
    </row>
    <row r="1032" spans="3:72">
      <c r="C1032">
        <f t="shared" si="120"/>
        <v>979</v>
      </c>
      <c r="E1032" s="30" t="s">
        <v>894</v>
      </c>
      <c r="F1032" s="30" t="s">
        <v>3494</v>
      </c>
      <c r="G1032">
        <f ca="1">+IF(BD1032="OKOK",OFFSET(b!$F$3,C1032,$G$52),NA())</f>
        <v>33</v>
      </c>
      <c r="AA1032">
        <f t="shared" si="121"/>
        <v>979</v>
      </c>
      <c r="AB1032" s="30" t="s">
        <v>894</v>
      </c>
      <c r="AC1032" s="30" t="s">
        <v>3494</v>
      </c>
      <c r="AD1032">
        <f ca="1">+IF(BD1032="OKOK",OFFSET(b!$F$3,AA1032,$AD$52),NA())</f>
        <v>1834668</v>
      </c>
      <c r="AX1032" t="s">
        <v>28</v>
      </c>
      <c r="AY1032" t="s">
        <v>894</v>
      </c>
      <c r="AZ1032" t="s">
        <v>3494</v>
      </c>
      <c r="BA1032">
        <v>86040</v>
      </c>
      <c r="BB1032" s="93" t="str">
        <f t="shared" si="117"/>
        <v>OK</v>
      </c>
      <c r="BC1032" t="str">
        <f t="shared" si="118"/>
        <v>OK</v>
      </c>
      <c r="BD1032" t="str">
        <f t="shared" si="119"/>
        <v>OKOK</v>
      </c>
      <c r="BH1032">
        <f t="shared" si="122"/>
        <v>979</v>
      </c>
      <c r="BJ1032" s="30" t="s">
        <v>894</v>
      </c>
      <c r="BK1032" s="30" t="s">
        <v>3494</v>
      </c>
      <c r="BL1032">
        <f ca="1">+OFFSET(b!$F$3,BH1032,$BL$52)</f>
        <v>33</v>
      </c>
      <c r="BQ1032">
        <f t="shared" si="123"/>
        <v>979</v>
      </c>
      <c r="BR1032" s="30" t="s">
        <v>894</v>
      </c>
      <c r="BS1032" s="30" t="s">
        <v>3494</v>
      </c>
      <c r="BT1032">
        <f ca="1">+OFFSET(b!$F$3,BQ1032,$BT$52)</f>
        <v>1834668</v>
      </c>
    </row>
    <row r="1033" spans="3:72">
      <c r="C1033">
        <f t="shared" si="120"/>
        <v>980</v>
      </c>
      <c r="E1033" s="30" t="s">
        <v>896</v>
      </c>
      <c r="F1033" s="30" t="s">
        <v>3496</v>
      </c>
      <c r="G1033">
        <f ca="1">+IF(BD1033="OKOK",OFFSET(b!$F$3,C1033,$G$52),NA())</f>
        <v>30</v>
      </c>
      <c r="AA1033">
        <f t="shared" si="121"/>
        <v>980</v>
      </c>
      <c r="AB1033" s="30" t="s">
        <v>896</v>
      </c>
      <c r="AC1033" s="30" t="s">
        <v>3496</v>
      </c>
      <c r="AD1033">
        <f ca="1">+IF(BD1033="OKOK",OFFSET(b!$F$3,AA1033,$AD$52),NA())</f>
        <v>2689977</v>
      </c>
      <c r="AX1033" t="s">
        <v>28</v>
      </c>
      <c r="AY1033" t="s">
        <v>896</v>
      </c>
      <c r="AZ1033" t="s">
        <v>3496</v>
      </c>
      <c r="BA1033">
        <v>122036</v>
      </c>
      <c r="BB1033" s="93" t="str">
        <f t="shared" si="117"/>
        <v>OK</v>
      </c>
      <c r="BC1033" t="str">
        <f t="shared" si="118"/>
        <v>OK</v>
      </c>
      <c r="BD1033" t="str">
        <f t="shared" si="119"/>
        <v>OKOK</v>
      </c>
      <c r="BH1033">
        <f t="shared" si="122"/>
        <v>980</v>
      </c>
      <c r="BJ1033" s="30" t="s">
        <v>896</v>
      </c>
      <c r="BK1033" s="30" t="s">
        <v>3496</v>
      </c>
      <c r="BL1033">
        <f ca="1">+OFFSET(b!$F$3,BH1033,$BL$52)</f>
        <v>30</v>
      </c>
      <c r="BQ1033">
        <f t="shared" si="123"/>
        <v>980</v>
      </c>
      <c r="BR1033" s="30" t="s">
        <v>896</v>
      </c>
      <c r="BS1033" s="30" t="s">
        <v>3496</v>
      </c>
      <c r="BT1033">
        <f ca="1">+OFFSET(b!$F$3,BQ1033,$BT$52)</f>
        <v>2689977</v>
      </c>
    </row>
    <row r="1034" spans="3:72">
      <c r="C1034">
        <f t="shared" si="120"/>
        <v>981</v>
      </c>
      <c r="E1034" s="30" t="s">
        <v>893</v>
      </c>
      <c r="F1034" s="30" t="s">
        <v>3493</v>
      </c>
      <c r="G1034">
        <f ca="1">+IF(BD1034="OKOK",OFFSET(b!$F$3,C1034,$G$52),NA())</f>
        <v>21</v>
      </c>
      <c r="AA1034">
        <f t="shared" si="121"/>
        <v>981</v>
      </c>
      <c r="AB1034" s="30" t="s">
        <v>893</v>
      </c>
      <c r="AC1034" s="30" t="s">
        <v>3493</v>
      </c>
      <c r="AD1034">
        <f ca="1">+IF(BD1034="OKOK",OFFSET(b!$F$3,AA1034,$AD$52),NA())</f>
        <v>1553314</v>
      </c>
      <c r="AX1034" t="s">
        <v>28</v>
      </c>
      <c r="AY1034" t="s">
        <v>893</v>
      </c>
      <c r="AZ1034" t="s">
        <v>3493</v>
      </c>
      <c r="BA1034">
        <v>62189</v>
      </c>
      <c r="BB1034" s="93" t="str">
        <f t="shared" si="117"/>
        <v>OK</v>
      </c>
      <c r="BC1034" t="str">
        <f t="shared" si="118"/>
        <v>OK</v>
      </c>
      <c r="BD1034" t="str">
        <f t="shared" si="119"/>
        <v>OKOK</v>
      </c>
      <c r="BH1034">
        <f t="shared" si="122"/>
        <v>981</v>
      </c>
      <c r="BJ1034" s="30" t="s">
        <v>893</v>
      </c>
      <c r="BK1034" s="30" t="s">
        <v>3493</v>
      </c>
      <c r="BL1034">
        <f ca="1">+OFFSET(b!$F$3,BH1034,$BL$52)</f>
        <v>21</v>
      </c>
      <c r="BQ1034">
        <f t="shared" si="123"/>
        <v>981</v>
      </c>
      <c r="BR1034" s="30" t="s">
        <v>893</v>
      </c>
      <c r="BS1034" s="30" t="s">
        <v>3493</v>
      </c>
      <c r="BT1034">
        <f ca="1">+OFFSET(b!$F$3,BQ1034,$BT$52)</f>
        <v>1553314</v>
      </c>
    </row>
    <row r="1035" spans="3:72">
      <c r="C1035">
        <f t="shared" si="120"/>
        <v>982</v>
      </c>
      <c r="E1035" s="30" t="s">
        <v>895</v>
      </c>
      <c r="F1035" s="30" t="s">
        <v>3495</v>
      </c>
      <c r="G1035">
        <f ca="1">+IF(BD1035="OKOK",OFFSET(b!$F$3,C1035,$G$52),NA())</f>
        <v>26</v>
      </c>
      <c r="AA1035">
        <f t="shared" si="121"/>
        <v>982</v>
      </c>
      <c r="AB1035" s="30" t="s">
        <v>895</v>
      </c>
      <c r="AC1035" s="30" t="s">
        <v>3495</v>
      </c>
      <c r="AD1035">
        <f ca="1">+IF(BD1035="OKOK",OFFSET(b!$F$3,AA1035,$AD$52),NA())</f>
        <v>1867479</v>
      </c>
      <c r="AX1035" t="s">
        <v>28</v>
      </c>
      <c r="AY1035" t="s">
        <v>895</v>
      </c>
      <c r="AZ1035" t="s">
        <v>3495</v>
      </c>
      <c r="BA1035">
        <v>65021</v>
      </c>
      <c r="BB1035" s="93" t="str">
        <f t="shared" si="117"/>
        <v>OK</v>
      </c>
      <c r="BC1035" t="str">
        <f t="shared" si="118"/>
        <v>OK</v>
      </c>
      <c r="BD1035" t="str">
        <f t="shared" si="119"/>
        <v>OKOK</v>
      </c>
      <c r="BH1035">
        <f t="shared" si="122"/>
        <v>982</v>
      </c>
      <c r="BJ1035" s="30" t="s">
        <v>895</v>
      </c>
      <c r="BK1035" s="30" t="s">
        <v>3495</v>
      </c>
      <c r="BL1035">
        <f ca="1">+OFFSET(b!$F$3,BH1035,$BL$52)</f>
        <v>26</v>
      </c>
      <c r="BQ1035">
        <f t="shared" si="123"/>
        <v>982</v>
      </c>
      <c r="BR1035" s="30" t="s">
        <v>895</v>
      </c>
      <c r="BS1035" s="30" t="s">
        <v>3495</v>
      </c>
      <c r="BT1035">
        <f ca="1">+OFFSET(b!$F$3,BQ1035,$BT$52)</f>
        <v>1867479</v>
      </c>
    </row>
    <row r="1036" spans="3:72">
      <c r="C1036">
        <f t="shared" si="120"/>
        <v>983</v>
      </c>
      <c r="E1036" s="30" t="s">
        <v>897</v>
      </c>
      <c r="F1036" s="30" t="s">
        <v>3497</v>
      </c>
      <c r="G1036">
        <f ca="1">+IF(BD1036="OKOK",OFFSET(b!$F$3,C1036,$G$52),NA())</f>
        <v>14</v>
      </c>
      <c r="AA1036">
        <f t="shared" si="121"/>
        <v>983</v>
      </c>
      <c r="AB1036" s="30" t="s">
        <v>897</v>
      </c>
      <c r="AC1036" s="30" t="s">
        <v>3497</v>
      </c>
      <c r="AD1036">
        <f ca="1">+IF(BD1036="OKOK",OFFSET(b!$F$3,AA1036,$AD$52),NA())</f>
        <v>1087043</v>
      </c>
      <c r="AX1036" t="s">
        <v>28</v>
      </c>
      <c r="AY1036" t="s">
        <v>897</v>
      </c>
      <c r="AZ1036" t="s">
        <v>3497</v>
      </c>
      <c r="BA1036">
        <v>54288</v>
      </c>
      <c r="BB1036" s="93" t="str">
        <f t="shared" si="117"/>
        <v>OK</v>
      </c>
      <c r="BC1036" t="str">
        <f t="shared" si="118"/>
        <v>OK</v>
      </c>
      <c r="BD1036" t="str">
        <f t="shared" si="119"/>
        <v>OKOK</v>
      </c>
      <c r="BH1036">
        <f t="shared" si="122"/>
        <v>983</v>
      </c>
      <c r="BJ1036" s="30" t="s">
        <v>897</v>
      </c>
      <c r="BK1036" s="30" t="s">
        <v>3497</v>
      </c>
      <c r="BL1036">
        <f ca="1">+OFFSET(b!$F$3,BH1036,$BL$52)</f>
        <v>14</v>
      </c>
      <c r="BQ1036">
        <f t="shared" si="123"/>
        <v>983</v>
      </c>
      <c r="BR1036" s="30" t="s">
        <v>897</v>
      </c>
      <c r="BS1036" s="30" t="s">
        <v>3497</v>
      </c>
      <c r="BT1036">
        <f ca="1">+OFFSET(b!$F$3,BQ1036,$BT$52)</f>
        <v>1087043</v>
      </c>
    </row>
    <row r="1037" spans="3:72">
      <c r="C1037">
        <f t="shared" si="120"/>
        <v>984</v>
      </c>
      <c r="E1037" s="30" t="s">
        <v>899</v>
      </c>
      <c r="F1037" s="30" t="s">
        <v>3498</v>
      </c>
      <c r="G1037">
        <f ca="1">+IF(BD1037="OKOK",OFFSET(b!$F$3,C1037,$G$52),NA())</f>
        <v>17</v>
      </c>
      <c r="AA1037">
        <f t="shared" si="121"/>
        <v>984</v>
      </c>
      <c r="AB1037" s="30" t="s">
        <v>899</v>
      </c>
      <c r="AC1037" s="30" t="s">
        <v>3498</v>
      </c>
      <c r="AD1037">
        <f ca="1">+IF(BD1037="OKOK",OFFSET(b!$F$3,AA1037,$AD$52),NA())</f>
        <v>576650</v>
      </c>
      <c r="AX1037" t="s">
        <v>28</v>
      </c>
      <c r="AY1037" t="s">
        <v>899</v>
      </c>
      <c r="AZ1037" t="s">
        <v>3498</v>
      </c>
      <c r="BA1037">
        <v>22589</v>
      </c>
      <c r="BB1037" s="93" t="str">
        <f t="shared" si="117"/>
        <v>OK</v>
      </c>
      <c r="BC1037" t="str">
        <f t="shared" si="118"/>
        <v>OK</v>
      </c>
      <c r="BD1037" t="str">
        <f t="shared" si="119"/>
        <v>OKOK</v>
      </c>
      <c r="BH1037">
        <f t="shared" si="122"/>
        <v>984</v>
      </c>
      <c r="BJ1037" s="30" t="s">
        <v>899</v>
      </c>
      <c r="BK1037" s="30" t="s">
        <v>3498</v>
      </c>
      <c r="BL1037">
        <f ca="1">+OFFSET(b!$F$3,BH1037,$BL$52)</f>
        <v>17</v>
      </c>
      <c r="BQ1037">
        <f t="shared" si="123"/>
        <v>984</v>
      </c>
      <c r="BR1037" s="30" t="s">
        <v>899</v>
      </c>
      <c r="BS1037" s="30" t="s">
        <v>3498</v>
      </c>
      <c r="BT1037">
        <f ca="1">+OFFSET(b!$F$3,BQ1037,$BT$52)</f>
        <v>576650</v>
      </c>
    </row>
    <row r="1038" spans="3:72">
      <c r="C1038">
        <f t="shared" si="120"/>
        <v>985</v>
      </c>
      <c r="E1038" s="30" t="s">
        <v>900</v>
      </c>
      <c r="F1038" s="30" t="s">
        <v>3499</v>
      </c>
      <c r="G1038">
        <f ca="1">+IF(BD1038="OKOK",OFFSET(b!$F$3,C1038,$G$52),NA())</f>
        <v>43</v>
      </c>
      <c r="AA1038">
        <f t="shared" si="121"/>
        <v>985</v>
      </c>
      <c r="AB1038" s="30" t="s">
        <v>900</v>
      </c>
      <c r="AC1038" s="30" t="s">
        <v>3499</v>
      </c>
      <c r="AD1038">
        <f ca="1">+IF(BD1038="OKOK",OFFSET(b!$F$3,AA1038,$AD$52),NA())</f>
        <v>2274256</v>
      </c>
      <c r="AX1038" t="s">
        <v>28</v>
      </c>
      <c r="AY1038" t="s">
        <v>900</v>
      </c>
      <c r="AZ1038" t="s">
        <v>3499</v>
      </c>
      <c r="BA1038">
        <v>117119</v>
      </c>
      <c r="BB1038" s="93" t="str">
        <f t="shared" si="117"/>
        <v>OK</v>
      </c>
      <c r="BC1038" t="str">
        <f t="shared" si="118"/>
        <v>OK</v>
      </c>
      <c r="BD1038" t="str">
        <f t="shared" si="119"/>
        <v>OKOK</v>
      </c>
      <c r="BH1038">
        <f t="shared" si="122"/>
        <v>985</v>
      </c>
      <c r="BJ1038" s="30" t="s">
        <v>900</v>
      </c>
      <c r="BK1038" s="30" t="s">
        <v>3499</v>
      </c>
      <c r="BL1038">
        <f ca="1">+OFFSET(b!$F$3,BH1038,$BL$52)</f>
        <v>43</v>
      </c>
      <c r="BQ1038">
        <f t="shared" si="123"/>
        <v>985</v>
      </c>
      <c r="BR1038" s="30" t="s">
        <v>900</v>
      </c>
      <c r="BS1038" s="30" t="s">
        <v>3499</v>
      </c>
      <c r="BT1038">
        <f ca="1">+OFFSET(b!$F$3,BQ1038,$BT$52)</f>
        <v>2274256</v>
      </c>
    </row>
    <row r="1039" spans="3:72">
      <c r="C1039">
        <f t="shared" si="120"/>
        <v>986</v>
      </c>
      <c r="E1039" s="30" t="s">
        <v>914</v>
      </c>
      <c r="F1039" s="30" t="s">
        <v>3514</v>
      </c>
      <c r="G1039">
        <f ca="1">+IF(BD1039="OKOK",OFFSET(b!$F$3,C1039,$G$52),NA())</f>
        <v>9</v>
      </c>
      <c r="AA1039">
        <f t="shared" si="121"/>
        <v>986</v>
      </c>
      <c r="AB1039" s="30" t="s">
        <v>914</v>
      </c>
      <c r="AC1039" s="30" t="s">
        <v>3514</v>
      </c>
      <c r="AD1039">
        <f ca="1">+IF(BD1039="OKOK",OFFSET(b!$F$3,AA1039,$AD$52),NA())</f>
        <v>648951</v>
      </c>
      <c r="AX1039" t="s">
        <v>28</v>
      </c>
      <c r="AY1039" t="s">
        <v>914</v>
      </c>
      <c r="AZ1039" t="s">
        <v>3514</v>
      </c>
      <c r="BA1039">
        <v>33519</v>
      </c>
      <c r="BB1039" s="93" t="str">
        <f t="shared" si="117"/>
        <v>OK</v>
      </c>
      <c r="BC1039" t="str">
        <f t="shared" si="118"/>
        <v>OK</v>
      </c>
      <c r="BD1039" t="str">
        <f t="shared" si="119"/>
        <v>OKOK</v>
      </c>
      <c r="BH1039">
        <f t="shared" si="122"/>
        <v>986</v>
      </c>
      <c r="BJ1039" s="30" t="s">
        <v>914</v>
      </c>
      <c r="BK1039" s="30" t="s">
        <v>3514</v>
      </c>
      <c r="BL1039">
        <f ca="1">+OFFSET(b!$F$3,BH1039,$BL$52)</f>
        <v>9</v>
      </c>
      <c r="BQ1039">
        <f t="shared" si="123"/>
        <v>986</v>
      </c>
      <c r="BR1039" s="30" t="s">
        <v>914</v>
      </c>
      <c r="BS1039" s="30" t="s">
        <v>3514</v>
      </c>
      <c r="BT1039">
        <f ca="1">+OFFSET(b!$F$3,BQ1039,$BT$52)</f>
        <v>648951</v>
      </c>
    </row>
    <row r="1040" spans="3:72">
      <c r="C1040">
        <f t="shared" si="120"/>
        <v>987</v>
      </c>
      <c r="E1040" s="30" t="s">
        <v>909</v>
      </c>
      <c r="F1040" s="30" t="s">
        <v>3510</v>
      </c>
      <c r="G1040">
        <f ca="1">+IF(BD1040="OKOK",OFFSET(b!$F$3,C1040,$G$52),NA())</f>
        <v>14</v>
      </c>
      <c r="AA1040">
        <f t="shared" si="121"/>
        <v>987</v>
      </c>
      <c r="AB1040" s="30" t="s">
        <v>909</v>
      </c>
      <c r="AC1040" s="30" t="s">
        <v>3510</v>
      </c>
      <c r="AD1040">
        <f ca="1">+IF(BD1040="OKOK",OFFSET(b!$F$3,AA1040,$AD$52),NA())</f>
        <v>676450</v>
      </c>
      <c r="AX1040" t="s">
        <v>28</v>
      </c>
      <c r="AY1040" t="s">
        <v>909</v>
      </c>
      <c r="AZ1040" t="s">
        <v>3510</v>
      </c>
      <c r="BA1040">
        <v>31083</v>
      </c>
      <c r="BB1040" s="93" t="str">
        <f t="shared" si="117"/>
        <v>OK</v>
      </c>
      <c r="BC1040" t="str">
        <f t="shared" si="118"/>
        <v>OK</v>
      </c>
      <c r="BD1040" t="str">
        <f t="shared" si="119"/>
        <v>OKOK</v>
      </c>
      <c r="BH1040">
        <f t="shared" si="122"/>
        <v>987</v>
      </c>
      <c r="BJ1040" s="30" t="s">
        <v>909</v>
      </c>
      <c r="BK1040" s="30" t="s">
        <v>3510</v>
      </c>
      <c r="BL1040">
        <f ca="1">+OFFSET(b!$F$3,BH1040,$BL$52)</f>
        <v>14</v>
      </c>
      <c r="BQ1040">
        <f t="shared" si="123"/>
        <v>987</v>
      </c>
      <c r="BR1040" s="30" t="s">
        <v>909</v>
      </c>
      <c r="BS1040" s="30" t="s">
        <v>3510</v>
      </c>
      <c r="BT1040">
        <f ca="1">+OFFSET(b!$F$3,BQ1040,$BT$52)</f>
        <v>676450</v>
      </c>
    </row>
    <row r="1041" spans="3:72">
      <c r="C1041">
        <f t="shared" si="120"/>
        <v>988</v>
      </c>
      <c r="E1041" s="30" t="s">
        <v>898</v>
      </c>
      <c r="F1041" s="30" t="s">
        <v>3502</v>
      </c>
      <c r="G1041">
        <f ca="1">+IF(BD1041="OKOK",OFFSET(b!$F$3,C1041,$G$52),NA())</f>
        <v>20</v>
      </c>
      <c r="AA1041">
        <f t="shared" si="121"/>
        <v>988</v>
      </c>
      <c r="AB1041" s="30" t="s">
        <v>898</v>
      </c>
      <c r="AC1041" s="30" t="s">
        <v>3502</v>
      </c>
      <c r="AD1041">
        <f ca="1">+IF(BD1041="OKOK",OFFSET(b!$F$3,AA1041,$AD$52),NA())</f>
        <v>694576</v>
      </c>
      <c r="AX1041" t="s">
        <v>28</v>
      </c>
      <c r="AY1041" t="s">
        <v>898</v>
      </c>
      <c r="AZ1041" t="s">
        <v>3502</v>
      </c>
      <c r="BA1041">
        <v>27411</v>
      </c>
      <c r="BB1041" s="93" t="str">
        <f t="shared" si="117"/>
        <v>OK</v>
      </c>
      <c r="BC1041" t="str">
        <f t="shared" si="118"/>
        <v>OK</v>
      </c>
      <c r="BD1041" t="str">
        <f t="shared" si="119"/>
        <v>OKOK</v>
      </c>
      <c r="BH1041">
        <f t="shared" si="122"/>
        <v>988</v>
      </c>
      <c r="BJ1041" s="30" t="s">
        <v>898</v>
      </c>
      <c r="BK1041" s="30" t="s">
        <v>3502</v>
      </c>
      <c r="BL1041">
        <f ca="1">+OFFSET(b!$F$3,BH1041,$BL$52)</f>
        <v>20</v>
      </c>
      <c r="BQ1041">
        <f t="shared" si="123"/>
        <v>988</v>
      </c>
      <c r="BR1041" s="30" t="s">
        <v>898</v>
      </c>
      <c r="BS1041" s="30" t="s">
        <v>3502</v>
      </c>
      <c r="BT1041">
        <f ca="1">+OFFSET(b!$F$3,BQ1041,$BT$52)</f>
        <v>694576</v>
      </c>
    </row>
    <row r="1042" spans="3:72">
      <c r="C1042">
        <f t="shared" si="120"/>
        <v>989</v>
      </c>
      <c r="E1042" s="30" t="s">
        <v>906</v>
      </c>
      <c r="F1042" s="30" t="s">
        <v>3506</v>
      </c>
      <c r="G1042">
        <f ca="1">+IF(BD1042="OKOK",OFFSET(b!$F$3,C1042,$G$52),NA())</f>
        <v>13</v>
      </c>
      <c r="AA1042">
        <f t="shared" si="121"/>
        <v>989</v>
      </c>
      <c r="AB1042" s="30" t="s">
        <v>906</v>
      </c>
      <c r="AC1042" s="30" t="s">
        <v>3506</v>
      </c>
      <c r="AD1042">
        <f ca="1">+IF(BD1042="OKOK",OFFSET(b!$F$3,AA1042,$AD$52),NA())</f>
        <v>612575</v>
      </c>
      <c r="AX1042" t="s">
        <v>28</v>
      </c>
      <c r="AY1042" t="s">
        <v>906</v>
      </c>
      <c r="AZ1042" t="s">
        <v>3506</v>
      </c>
      <c r="BA1042">
        <v>27351</v>
      </c>
      <c r="BB1042" s="93" t="str">
        <f t="shared" si="117"/>
        <v>OK</v>
      </c>
      <c r="BC1042" t="str">
        <f t="shared" si="118"/>
        <v>OK</v>
      </c>
      <c r="BD1042" t="str">
        <f t="shared" si="119"/>
        <v>OKOK</v>
      </c>
      <c r="BH1042">
        <f t="shared" si="122"/>
        <v>989</v>
      </c>
      <c r="BJ1042" s="30" t="s">
        <v>906</v>
      </c>
      <c r="BK1042" s="30" t="s">
        <v>3506</v>
      </c>
      <c r="BL1042">
        <f ca="1">+OFFSET(b!$F$3,BH1042,$BL$52)</f>
        <v>13</v>
      </c>
      <c r="BQ1042">
        <f t="shared" si="123"/>
        <v>989</v>
      </c>
      <c r="BR1042" s="30" t="s">
        <v>906</v>
      </c>
      <c r="BS1042" s="30" t="s">
        <v>3506</v>
      </c>
      <c r="BT1042">
        <f ca="1">+OFFSET(b!$F$3,BQ1042,$BT$52)</f>
        <v>612575</v>
      </c>
    </row>
    <row r="1043" spans="3:72">
      <c r="C1043">
        <f t="shared" si="120"/>
        <v>990</v>
      </c>
      <c r="E1043" s="30" t="s">
        <v>913</v>
      </c>
      <c r="F1043" s="30" t="s">
        <v>3513</v>
      </c>
      <c r="G1043">
        <f ca="1">+IF(BD1043="OKOK",OFFSET(b!$F$3,C1043,$G$52),NA())</f>
        <v>7</v>
      </c>
      <c r="AA1043">
        <f t="shared" si="121"/>
        <v>990</v>
      </c>
      <c r="AB1043" s="30" t="s">
        <v>913</v>
      </c>
      <c r="AC1043" s="30" t="s">
        <v>3513</v>
      </c>
      <c r="AD1043">
        <f ca="1">+IF(BD1043="OKOK",OFFSET(b!$F$3,AA1043,$AD$52),NA())</f>
        <v>502880</v>
      </c>
      <c r="AX1043" t="s">
        <v>28</v>
      </c>
      <c r="AY1043" t="s">
        <v>913</v>
      </c>
      <c r="AZ1043" t="s">
        <v>3513</v>
      </c>
      <c r="BA1043">
        <v>23734</v>
      </c>
      <c r="BB1043" s="93" t="str">
        <f t="shared" si="117"/>
        <v>OK</v>
      </c>
      <c r="BC1043" t="str">
        <f t="shared" si="118"/>
        <v>OK</v>
      </c>
      <c r="BD1043" t="str">
        <f t="shared" si="119"/>
        <v>OKOK</v>
      </c>
      <c r="BH1043">
        <f t="shared" si="122"/>
        <v>990</v>
      </c>
      <c r="BJ1043" s="30" t="s">
        <v>913</v>
      </c>
      <c r="BK1043" s="30" t="s">
        <v>3513</v>
      </c>
      <c r="BL1043">
        <f ca="1">+OFFSET(b!$F$3,BH1043,$BL$52)</f>
        <v>7</v>
      </c>
      <c r="BQ1043">
        <f t="shared" si="123"/>
        <v>990</v>
      </c>
      <c r="BR1043" s="30" t="s">
        <v>913</v>
      </c>
      <c r="BS1043" s="30" t="s">
        <v>3513</v>
      </c>
      <c r="BT1043">
        <f ca="1">+OFFSET(b!$F$3,BQ1043,$BT$52)</f>
        <v>502880</v>
      </c>
    </row>
    <row r="1044" spans="3:72">
      <c r="C1044">
        <f t="shared" si="120"/>
        <v>991</v>
      </c>
      <c r="E1044" s="30" t="s">
        <v>902</v>
      </c>
      <c r="F1044" s="30" t="s">
        <v>3501</v>
      </c>
      <c r="G1044">
        <f ca="1">+IF(BD1044="OKOK",OFFSET(b!$F$3,C1044,$G$52),NA())</f>
        <v>13</v>
      </c>
      <c r="AA1044">
        <f t="shared" si="121"/>
        <v>991</v>
      </c>
      <c r="AB1044" s="30" t="s">
        <v>902</v>
      </c>
      <c r="AC1044" s="30" t="s">
        <v>3501</v>
      </c>
      <c r="AD1044">
        <f ca="1">+IF(BD1044="OKOK",OFFSET(b!$F$3,AA1044,$AD$52),NA())</f>
        <v>552097</v>
      </c>
      <c r="AX1044" t="s">
        <v>28</v>
      </c>
      <c r="AY1044" t="s">
        <v>902</v>
      </c>
      <c r="AZ1044" t="s">
        <v>3501</v>
      </c>
      <c r="BA1044">
        <v>36953</v>
      </c>
      <c r="BB1044" s="93" t="str">
        <f t="shared" si="117"/>
        <v>OK</v>
      </c>
      <c r="BC1044" t="str">
        <f t="shared" si="118"/>
        <v>OK</v>
      </c>
      <c r="BD1044" t="str">
        <f t="shared" si="119"/>
        <v>OKOK</v>
      </c>
      <c r="BH1044">
        <f t="shared" si="122"/>
        <v>991</v>
      </c>
      <c r="BJ1044" s="30" t="s">
        <v>902</v>
      </c>
      <c r="BK1044" s="30" t="s">
        <v>3501</v>
      </c>
      <c r="BL1044">
        <f ca="1">+OFFSET(b!$F$3,BH1044,$BL$52)</f>
        <v>13</v>
      </c>
      <c r="BQ1044">
        <f t="shared" si="123"/>
        <v>991</v>
      </c>
      <c r="BR1044" s="30" t="s">
        <v>902</v>
      </c>
      <c r="BS1044" s="30" t="s">
        <v>3501</v>
      </c>
      <c r="BT1044">
        <f ca="1">+OFFSET(b!$F$3,BQ1044,$BT$52)</f>
        <v>552097</v>
      </c>
    </row>
    <row r="1045" spans="3:72">
      <c r="C1045">
        <f t="shared" si="120"/>
        <v>992</v>
      </c>
      <c r="E1045" s="30" t="s">
        <v>917</v>
      </c>
      <c r="F1045" s="30" t="s">
        <v>3517</v>
      </c>
      <c r="G1045">
        <f ca="1">+IF(BD1045="OKOK",OFFSET(b!$F$3,C1045,$G$52),NA())</f>
        <v>12</v>
      </c>
      <c r="AA1045">
        <f t="shared" si="121"/>
        <v>992</v>
      </c>
      <c r="AB1045" s="30" t="s">
        <v>917</v>
      </c>
      <c r="AC1045" s="30" t="s">
        <v>3517</v>
      </c>
      <c r="AD1045">
        <f ca="1">+IF(BD1045="OKOK",OFFSET(b!$F$3,AA1045,$AD$52),NA())</f>
        <v>329271</v>
      </c>
      <c r="AX1045" t="s">
        <v>28</v>
      </c>
      <c r="AY1045" t="s">
        <v>917</v>
      </c>
      <c r="AZ1045" t="s">
        <v>3517</v>
      </c>
      <c r="BA1045">
        <v>17025</v>
      </c>
      <c r="BB1045" s="93" t="str">
        <f t="shared" si="117"/>
        <v>OK</v>
      </c>
      <c r="BC1045" t="str">
        <f t="shared" si="118"/>
        <v>OK</v>
      </c>
      <c r="BD1045" t="str">
        <f t="shared" si="119"/>
        <v>OKOK</v>
      </c>
      <c r="BH1045">
        <f t="shared" si="122"/>
        <v>992</v>
      </c>
      <c r="BJ1045" s="30" t="s">
        <v>917</v>
      </c>
      <c r="BK1045" s="30" t="s">
        <v>3517</v>
      </c>
      <c r="BL1045">
        <f ca="1">+OFFSET(b!$F$3,BH1045,$BL$52)</f>
        <v>12</v>
      </c>
      <c r="BQ1045">
        <f t="shared" si="123"/>
        <v>992</v>
      </c>
      <c r="BR1045" s="30" t="s">
        <v>917</v>
      </c>
      <c r="BS1045" s="30" t="s">
        <v>3517</v>
      </c>
      <c r="BT1045">
        <f ca="1">+OFFSET(b!$F$3,BQ1045,$BT$52)</f>
        <v>329271</v>
      </c>
    </row>
    <row r="1046" spans="3:72">
      <c r="C1046">
        <f t="shared" si="120"/>
        <v>993</v>
      </c>
      <c r="E1046" s="30" t="s">
        <v>918</v>
      </c>
      <c r="F1046" s="30" t="s">
        <v>3518</v>
      </c>
      <c r="G1046">
        <f ca="1">+IF(BD1046="OKOK",OFFSET(b!$F$3,C1046,$G$52),NA())</f>
        <v>8</v>
      </c>
      <c r="AA1046">
        <f t="shared" si="121"/>
        <v>993</v>
      </c>
      <c r="AB1046" s="30" t="s">
        <v>918</v>
      </c>
      <c r="AC1046" s="30" t="s">
        <v>3518</v>
      </c>
      <c r="AD1046">
        <f ca="1">+IF(BD1046="OKOK",OFFSET(b!$F$3,AA1046,$AD$52),NA())</f>
        <v>134448</v>
      </c>
      <c r="AX1046" t="s">
        <v>28</v>
      </c>
      <c r="AY1046" t="s">
        <v>918</v>
      </c>
      <c r="AZ1046" t="s">
        <v>3518</v>
      </c>
      <c r="BA1046">
        <v>5029</v>
      </c>
      <c r="BB1046" s="93" t="str">
        <f t="shared" si="117"/>
        <v>OK</v>
      </c>
      <c r="BC1046" t="str">
        <f t="shared" si="118"/>
        <v>OK</v>
      </c>
      <c r="BD1046" t="str">
        <f t="shared" si="119"/>
        <v>OKOK</v>
      </c>
      <c r="BH1046">
        <f t="shared" si="122"/>
        <v>993</v>
      </c>
      <c r="BJ1046" s="30" t="s">
        <v>918</v>
      </c>
      <c r="BK1046" s="30" t="s">
        <v>3518</v>
      </c>
      <c r="BL1046">
        <f ca="1">+OFFSET(b!$F$3,BH1046,$BL$52)</f>
        <v>8</v>
      </c>
      <c r="BQ1046">
        <f t="shared" si="123"/>
        <v>993</v>
      </c>
      <c r="BR1046" s="30" t="s">
        <v>918</v>
      </c>
      <c r="BS1046" s="30" t="s">
        <v>3518</v>
      </c>
      <c r="BT1046">
        <f ca="1">+OFFSET(b!$F$3,BQ1046,$BT$52)</f>
        <v>134448</v>
      </c>
    </row>
    <row r="1047" spans="3:72">
      <c r="C1047">
        <f t="shared" si="120"/>
        <v>994</v>
      </c>
      <c r="E1047" s="30" t="s">
        <v>908</v>
      </c>
      <c r="F1047" s="30" t="s">
        <v>3509</v>
      </c>
      <c r="G1047">
        <f ca="1">+IF(BD1047="OKOK",OFFSET(b!$F$3,C1047,$G$52),NA())</f>
        <v>2</v>
      </c>
      <c r="AA1047">
        <f t="shared" si="121"/>
        <v>994</v>
      </c>
      <c r="AB1047" s="30" t="s">
        <v>908</v>
      </c>
      <c r="AC1047" s="30" t="s">
        <v>3509</v>
      </c>
      <c r="AD1047">
        <f ca="1">+IF(BD1047="OKOK",OFFSET(b!$F$3,AA1047,$AD$52),NA())</f>
        <v>134248</v>
      </c>
      <c r="AX1047" t="s">
        <v>28</v>
      </c>
      <c r="AY1047" t="s">
        <v>908</v>
      </c>
      <c r="AZ1047" t="s">
        <v>3509</v>
      </c>
      <c r="BA1047">
        <v>6635</v>
      </c>
      <c r="BB1047" s="93" t="str">
        <f t="shared" si="117"/>
        <v>OK</v>
      </c>
      <c r="BC1047" t="str">
        <f t="shared" si="118"/>
        <v>OK</v>
      </c>
      <c r="BD1047" t="str">
        <f t="shared" si="119"/>
        <v>OKOK</v>
      </c>
      <c r="BH1047">
        <f t="shared" si="122"/>
        <v>994</v>
      </c>
      <c r="BJ1047" s="30" t="s">
        <v>908</v>
      </c>
      <c r="BK1047" s="30" t="s">
        <v>3509</v>
      </c>
      <c r="BL1047">
        <f ca="1">+OFFSET(b!$F$3,BH1047,$BL$52)</f>
        <v>2</v>
      </c>
      <c r="BQ1047">
        <f t="shared" si="123"/>
        <v>994</v>
      </c>
      <c r="BR1047" s="30" t="s">
        <v>908</v>
      </c>
      <c r="BS1047" s="30" t="s">
        <v>3509</v>
      </c>
      <c r="BT1047">
        <f ca="1">+OFFSET(b!$F$3,BQ1047,$BT$52)</f>
        <v>134248</v>
      </c>
    </row>
    <row r="1048" spans="3:72">
      <c r="C1048">
        <f t="shared" si="120"/>
        <v>995</v>
      </c>
      <c r="E1048" s="30" t="s">
        <v>905</v>
      </c>
      <c r="F1048" s="30" t="s">
        <v>3505</v>
      </c>
      <c r="G1048">
        <f ca="1">+IF(BD1048="OKOK",OFFSET(b!$F$3,C1048,$G$52),NA())</f>
        <v>9</v>
      </c>
      <c r="AA1048">
        <f t="shared" si="121"/>
        <v>995</v>
      </c>
      <c r="AB1048" s="30" t="s">
        <v>905</v>
      </c>
      <c r="AC1048" s="30" t="s">
        <v>3505</v>
      </c>
      <c r="AD1048">
        <f ca="1">+IF(BD1048="OKOK",OFFSET(b!$F$3,AA1048,$AD$52),NA())</f>
        <v>473025</v>
      </c>
      <c r="AX1048" t="s">
        <v>28</v>
      </c>
      <c r="AY1048" t="s">
        <v>905</v>
      </c>
      <c r="AZ1048" t="s">
        <v>3505</v>
      </c>
      <c r="BA1048">
        <v>23340</v>
      </c>
      <c r="BB1048" s="93" t="str">
        <f t="shared" si="117"/>
        <v>OK</v>
      </c>
      <c r="BC1048" t="str">
        <f t="shared" si="118"/>
        <v>OK</v>
      </c>
      <c r="BD1048" t="str">
        <f t="shared" si="119"/>
        <v>OKOK</v>
      </c>
      <c r="BH1048">
        <f t="shared" si="122"/>
        <v>995</v>
      </c>
      <c r="BJ1048" s="30" t="s">
        <v>905</v>
      </c>
      <c r="BK1048" s="30" t="s">
        <v>3505</v>
      </c>
      <c r="BL1048">
        <f ca="1">+OFFSET(b!$F$3,BH1048,$BL$52)</f>
        <v>9</v>
      </c>
      <c r="BQ1048">
        <f t="shared" si="123"/>
        <v>995</v>
      </c>
      <c r="BR1048" s="30" t="s">
        <v>905</v>
      </c>
      <c r="BS1048" s="30" t="s">
        <v>3505</v>
      </c>
      <c r="BT1048">
        <f ca="1">+OFFSET(b!$F$3,BQ1048,$BT$52)</f>
        <v>473025</v>
      </c>
    </row>
    <row r="1049" spans="3:72">
      <c r="C1049">
        <f t="shared" si="120"/>
        <v>996</v>
      </c>
      <c r="E1049" s="30" t="s">
        <v>904</v>
      </c>
      <c r="F1049" s="30" t="s">
        <v>3504</v>
      </c>
      <c r="G1049">
        <f ca="1">+IF(BD1049="OKOK",OFFSET(b!$F$3,C1049,$G$52),NA())</f>
        <v>7</v>
      </c>
      <c r="AA1049">
        <f t="shared" si="121"/>
        <v>996</v>
      </c>
      <c r="AB1049" s="30" t="s">
        <v>904</v>
      </c>
      <c r="AC1049" s="30" t="s">
        <v>3504</v>
      </c>
      <c r="AD1049">
        <f ca="1">+IF(BD1049="OKOK",OFFSET(b!$F$3,AA1049,$AD$52),NA())</f>
        <v>395806</v>
      </c>
      <c r="AX1049" t="s">
        <v>28</v>
      </c>
      <c r="AY1049" t="s">
        <v>904</v>
      </c>
      <c r="AZ1049" t="s">
        <v>3504</v>
      </c>
      <c r="BA1049">
        <v>18812</v>
      </c>
      <c r="BB1049" s="93" t="str">
        <f t="shared" si="117"/>
        <v>OK</v>
      </c>
      <c r="BC1049" t="str">
        <f t="shared" si="118"/>
        <v>OK</v>
      </c>
      <c r="BD1049" t="str">
        <f t="shared" si="119"/>
        <v>OKOK</v>
      </c>
      <c r="BH1049">
        <f t="shared" si="122"/>
        <v>996</v>
      </c>
      <c r="BJ1049" s="30" t="s">
        <v>904</v>
      </c>
      <c r="BK1049" s="30" t="s">
        <v>3504</v>
      </c>
      <c r="BL1049">
        <f ca="1">+OFFSET(b!$F$3,BH1049,$BL$52)</f>
        <v>7</v>
      </c>
      <c r="BQ1049">
        <f t="shared" si="123"/>
        <v>996</v>
      </c>
      <c r="BR1049" s="30" t="s">
        <v>904</v>
      </c>
      <c r="BS1049" s="30" t="s">
        <v>3504</v>
      </c>
      <c r="BT1049">
        <f ca="1">+OFFSET(b!$F$3,BQ1049,$BT$52)</f>
        <v>395806</v>
      </c>
    </row>
    <row r="1050" spans="3:72">
      <c r="C1050">
        <f t="shared" si="120"/>
        <v>997</v>
      </c>
      <c r="E1050" s="30" t="s">
        <v>903</v>
      </c>
      <c r="F1050" s="30" t="s">
        <v>3503</v>
      </c>
      <c r="G1050">
        <f ca="1">+IF(BD1050="OKOK",OFFSET(b!$F$3,C1050,$G$52),NA())</f>
        <v>15</v>
      </c>
      <c r="AA1050">
        <f t="shared" si="121"/>
        <v>997</v>
      </c>
      <c r="AB1050" s="30" t="s">
        <v>903</v>
      </c>
      <c r="AC1050" s="30" t="s">
        <v>3503</v>
      </c>
      <c r="AD1050">
        <f ca="1">+IF(BD1050="OKOK",OFFSET(b!$F$3,AA1050,$AD$52),NA())</f>
        <v>591645</v>
      </c>
      <c r="AX1050" t="s">
        <v>28</v>
      </c>
      <c r="AY1050" t="s">
        <v>903</v>
      </c>
      <c r="AZ1050" t="s">
        <v>3503</v>
      </c>
      <c r="BA1050">
        <v>26137</v>
      </c>
      <c r="BB1050" s="93" t="str">
        <f t="shared" si="117"/>
        <v>OK</v>
      </c>
      <c r="BC1050" t="str">
        <f t="shared" si="118"/>
        <v>OK</v>
      </c>
      <c r="BD1050" t="str">
        <f t="shared" si="119"/>
        <v>OKOK</v>
      </c>
      <c r="BH1050">
        <f t="shared" si="122"/>
        <v>997</v>
      </c>
      <c r="BJ1050" s="30" t="s">
        <v>903</v>
      </c>
      <c r="BK1050" s="30" t="s">
        <v>3503</v>
      </c>
      <c r="BL1050">
        <f ca="1">+OFFSET(b!$F$3,BH1050,$BL$52)</f>
        <v>15</v>
      </c>
      <c r="BQ1050">
        <f t="shared" si="123"/>
        <v>997</v>
      </c>
      <c r="BR1050" s="30" t="s">
        <v>903</v>
      </c>
      <c r="BS1050" s="30" t="s">
        <v>3503</v>
      </c>
      <c r="BT1050">
        <f ca="1">+OFFSET(b!$F$3,BQ1050,$BT$52)</f>
        <v>591645</v>
      </c>
    </row>
    <row r="1051" spans="3:72">
      <c r="C1051">
        <f t="shared" si="120"/>
        <v>998</v>
      </c>
      <c r="E1051" s="30" t="s">
        <v>910</v>
      </c>
      <c r="F1051" s="30" t="s">
        <v>3511</v>
      </c>
      <c r="G1051">
        <f ca="1">+IF(BD1051="OKOK",OFFSET(b!$F$3,C1051,$G$52),NA())</f>
        <v>2</v>
      </c>
      <c r="AA1051">
        <f t="shared" si="121"/>
        <v>998</v>
      </c>
      <c r="AB1051" s="30" t="s">
        <v>910</v>
      </c>
      <c r="AC1051" s="30" t="s">
        <v>3511</v>
      </c>
      <c r="AD1051">
        <f ca="1">+IF(BD1051="OKOK",OFFSET(b!$F$3,AA1051,$AD$52),NA())</f>
        <v>170651</v>
      </c>
      <c r="AX1051" t="s">
        <v>28</v>
      </c>
      <c r="AY1051" t="s">
        <v>910</v>
      </c>
      <c r="AZ1051" t="s">
        <v>3511</v>
      </c>
      <c r="BA1051">
        <v>6640</v>
      </c>
      <c r="BB1051" s="93" t="str">
        <f t="shared" si="117"/>
        <v>OK</v>
      </c>
      <c r="BC1051" t="str">
        <f t="shared" si="118"/>
        <v>OK</v>
      </c>
      <c r="BD1051" t="str">
        <f t="shared" si="119"/>
        <v>OKOK</v>
      </c>
      <c r="BH1051">
        <f t="shared" si="122"/>
        <v>998</v>
      </c>
      <c r="BJ1051" s="30" t="s">
        <v>910</v>
      </c>
      <c r="BK1051" s="30" t="s">
        <v>3511</v>
      </c>
      <c r="BL1051">
        <f ca="1">+OFFSET(b!$F$3,BH1051,$BL$52)</f>
        <v>2</v>
      </c>
      <c r="BQ1051">
        <f t="shared" si="123"/>
        <v>998</v>
      </c>
      <c r="BR1051" s="30" t="s">
        <v>910</v>
      </c>
      <c r="BS1051" s="30" t="s">
        <v>3511</v>
      </c>
      <c r="BT1051">
        <f ca="1">+OFFSET(b!$F$3,BQ1051,$BT$52)</f>
        <v>170651</v>
      </c>
    </row>
    <row r="1052" spans="3:72">
      <c r="C1052">
        <f t="shared" si="120"/>
        <v>999</v>
      </c>
      <c r="E1052" s="30" t="s">
        <v>915</v>
      </c>
      <c r="F1052" s="30" t="s">
        <v>3515</v>
      </c>
      <c r="G1052">
        <f ca="1">+IF(BD1052="OKOK",OFFSET(b!$F$3,C1052,$G$52),NA())</f>
        <v>6</v>
      </c>
      <c r="AA1052">
        <f t="shared" si="121"/>
        <v>999</v>
      </c>
      <c r="AB1052" s="30" t="s">
        <v>915</v>
      </c>
      <c r="AC1052" s="30" t="s">
        <v>3515</v>
      </c>
      <c r="AD1052">
        <f ca="1">+IF(BD1052="OKOK",OFFSET(b!$F$3,AA1052,$AD$52),NA())</f>
        <v>475324</v>
      </c>
      <c r="AX1052" t="s">
        <v>28</v>
      </c>
      <c r="AY1052" t="s">
        <v>915</v>
      </c>
      <c r="AZ1052" t="s">
        <v>3515</v>
      </c>
      <c r="BA1052">
        <v>20688</v>
      </c>
      <c r="BB1052" s="93" t="str">
        <f t="shared" si="117"/>
        <v>OK</v>
      </c>
      <c r="BC1052" t="str">
        <f t="shared" si="118"/>
        <v>OK</v>
      </c>
      <c r="BD1052" t="str">
        <f t="shared" si="119"/>
        <v>OKOK</v>
      </c>
      <c r="BH1052">
        <f t="shared" si="122"/>
        <v>999</v>
      </c>
      <c r="BJ1052" s="30" t="s">
        <v>915</v>
      </c>
      <c r="BK1052" s="30" t="s">
        <v>3515</v>
      </c>
      <c r="BL1052">
        <f ca="1">+OFFSET(b!$F$3,BH1052,$BL$52)</f>
        <v>6</v>
      </c>
      <c r="BQ1052">
        <f t="shared" si="123"/>
        <v>999</v>
      </c>
      <c r="BR1052" s="30" t="s">
        <v>915</v>
      </c>
      <c r="BS1052" s="30" t="s">
        <v>3515</v>
      </c>
      <c r="BT1052">
        <f ca="1">+OFFSET(b!$F$3,BQ1052,$BT$52)</f>
        <v>475324</v>
      </c>
    </row>
    <row r="1053" spans="3:72">
      <c r="C1053">
        <f t="shared" si="120"/>
        <v>1000</v>
      </c>
      <c r="E1053" s="30" t="s">
        <v>901</v>
      </c>
      <c r="F1053" s="30" t="s">
        <v>3500</v>
      </c>
      <c r="G1053">
        <f ca="1">+IF(BD1053="OKOK",OFFSET(b!$F$3,C1053,$G$52),NA())</f>
        <v>22</v>
      </c>
      <c r="AA1053">
        <f t="shared" si="121"/>
        <v>1000</v>
      </c>
      <c r="AB1053" s="30" t="s">
        <v>901</v>
      </c>
      <c r="AC1053" s="30" t="s">
        <v>3500</v>
      </c>
      <c r="AD1053">
        <f ca="1">+IF(BD1053="OKOK",OFFSET(b!$F$3,AA1053,$AD$52),NA())</f>
        <v>1496299</v>
      </c>
      <c r="AX1053" t="s">
        <v>28</v>
      </c>
      <c r="AY1053" t="s">
        <v>901</v>
      </c>
      <c r="AZ1053" t="s">
        <v>3500</v>
      </c>
      <c r="BA1053">
        <v>78413</v>
      </c>
      <c r="BB1053" s="93" t="str">
        <f t="shared" si="117"/>
        <v>OK</v>
      </c>
      <c r="BC1053" t="str">
        <f t="shared" si="118"/>
        <v>OK</v>
      </c>
      <c r="BD1053" t="str">
        <f t="shared" si="119"/>
        <v>OKOK</v>
      </c>
      <c r="BH1053">
        <f t="shared" si="122"/>
        <v>1000</v>
      </c>
      <c r="BJ1053" s="30" t="s">
        <v>901</v>
      </c>
      <c r="BK1053" s="30" t="s">
        <v>3500</v>
      </c>
      <c r="BL1053">
        <f ca="1">+OFFSET(b!$F$3,BH1053,$BL$52)</f>
        <v>22</v>
      </c>
      <c r="BQ1053">
        <f t="shared" si="123"/>
        <v>1000</v>
      </c>
      <c r="BR1053" s="30" t="s">
        <v>901</v>
      </c>
      <c r="BS1053" s="30" t="s">
        <v>3500</v>
      </c>
      <c r="BT1053">
        <f ca="1">+OFFSET(b!$F$3,BQ1053,$BT$52)</f>
        <v>1496299</v>
      </c>
    </row>
    <row r="1054" spans="3:72">
      <c r="C1054">
        <f t="shared" si="120"/>
        <v>1001</v>
      </c>
      <c r="E1054" s="30" t="s">
        <v>916</v>
      </c>
      <c r="F1054" s="30" t="s">
        <v>3516</v>
      </c>
      <c r="G1054">
        <f ca="1">+IF(BD1054="OKOK",OFFSET(b!$F$3,C1054,$G$52),NA())</f>
        <v>3</v>
      </c>
      <c r="AA1054">
        <f t="shared" si="121"/>
        <v>1001</v>
      </c>
      <c r="AB1054" s="30" t="s">
        <v>916</v>
      </c>
      <c r="AC1054" s="30" t="s">
        <v>3516</v>
      </c>
      <c r="AD1054">
        <f ca="1">+IF(BD1054="OKOK",OFFSET(b!$F$3,AA1054,$AD$52),NA())</f>
        <v>181708</v>
      </c>
      <c r="AX1054" t="s">
        <v>28</v>
      </c>
      <c r="AY1054" t="s">
        <v>916</v>
      </c>
      <c r="AZ1054" t="s">
        <v>3516</v>
      </c>
      <c r="BA1054">
        <v>6459</v>
      </c>
      <c r="BB1054" s="93" t="str">
        <f t="shared" si="117"/>
        <v>OK</v>
      </c>
      <c r="BC1054" t="str">
        <f t="shared" si="118"/>
        <v>OK</v>
      </c>
      <c r="BD1054" t="str">
        <f t="shared" si="119"/>
        <v>OKOK</v>
      </c>
      <c r="BH1054">
        <f t="shared" si="122"/>
        <v>1001</v>
      </c>
      <c r="BJ1054" s="30" t="s">
        <v>916</v>
      </c>
      <c r="BK1054" s="30" t="s">
        <v>3516</v>
      </c>
      <c r="BL1054">
        <f ca="1">+OFFSET(b!$F$3,BH1054,$BL$52)</f>
        <v>3</v>
      </c>
      <c r="BQ1054">
        <f t="shared" si="123"/>
        <v>1001</v>
      </c>
      <c r="BR1054" s="30" t="s">
        <v>916</v>
      </c>
      <c r="BS1054" s="30" t="s">
        <v>3516</v>
      </c>
      <c r="BT1054">
        <f ca="1">+OFFSET(b!$F$3,BQ1054,$BT$52)</f>
        <v>181708</v>
      </c>
    </row>
    <row r="1055" spans="3:72">
      <c r="C1055">
        <f t="shared" si="120"/>
        <v>1002</v>
      </c>
      <c r="E1055" s="30" t="s">
        <v>912</v>
      </c>
      <c r="F1055" s="30" t="s">
        <v>3512</v>
      </c>
      <c r="G1055">
        <f ca="1">+IF(BD1055="OKOK",OFFSET(b!$F$3,C1055,$G$52),NA())</f>
        <v>12</v>
      </c>
      <c r="AA1055">
        <f t="shared" si="121"/>
        <v>1002</v>
      </c>
      <c r="AB1055" s="30" t="s">
        <v>912</v>
      </c>
      <c r="AC1055" s="30" t="s">
        <v>3512</v>
      </c>
      <c r="AD1055">
        <f ca="1">+IF(BD1055="OKOK",OFFSET(b!$F$3,AA1055,$AD$52),NA())</f>
        <v>440400</v>
      </c>
      <c r="AX1055" t="s">
        <v>28</v>
      </c>
      <c r="AY1055" t="s">
        <v>912</v>
      </c>
      <c r="AZ1055" t="s">
        <v>3512</v>
      </c>
      <c r="BA1055">
        <v>17576</v>
      </c>
      <c r="BB1055" s="93" t="str">
        <f t="shared" si="117"/>
        <v>OK</v>
      </c>
      <c r="BC1055" t="str">
        <f t="shared" si="118"/>
        <v>OK</v>
      </c>
      <c r="BD1055" t="str">
        <f t="shared" si="119"/>
        <v>OKOK</v>
      </c>
      <c r="BH1055">
        <f t="shared" si="122"/>
        <v>1002</v>
      </c>
      <c r="BJ1055" s="30" t="s">
        <v>912</v>
      </c>
      <c r="BK1055" s="30" t="s">
        <v>3512</v>
      </c>
      <c r="BL1055">
        <f ca="1">+OFFSET(b!$F$3,BH1055,$BL$52)</f>
        <v>12</v>
      </c>
      <c r="BQ1055">
        <f t="shared" si="123"/>
        <v>1002</v>
      </c>
      <c r="BR1055" s="30" t="s">
        <v>912</v>
      </c>
      <c r="BS1055" s="30" t="s">
        <v>3512</v>
      </c>
      <c r="BT1055">
        <f ca="1">+OFFSET(b!$F$3,BQ1055,$BT$52)</f>
        <v>440400</v>
      </c>
    </row>
    <row r="1056" spans="3:72">
      <c r="C1056">
        <f t="shared" si="120"/>
        <v>1003</v>
      </c>
      <c r="E1056" s="30" t="s">
        <v>911</v>
      </c>
      <c r="F1056" s="30" t="s">
        <v>3519</v>
      </c>
      <c r="G1056">
        <f ca="1">+IF(BD1056="OKOK",OFFSET(b!$F$3,C1056,$G$52),NA())</f>
        <v>3</v>
      </c>
      <c r="AA1056">
        <f t="shared" si="121"/>
        <v>1003</v>
      </c>
      <c r="AB1056" s="30" t="s">
        <v>911</v>
      </c>
      <c r="AC1056" s="30" t="s">
        <v>3519</v>
      </c>
      <c r="AD1056">
        <f ca="1">+IF(BD1056="OKOK",OFFSET(b!$F$3,AA1056,$AD$52),NA())</f>
        <v>144557</v>
      </c>
      <c r="AX1056" t="s">
        <v>28</v>
      </c>
      <c r="AY1056" t="s">
        <v>911</v>
      </c>
      <c r="AZ1056" t="s">
        <v>3519</v>
      </c>
      <c r="BA1056">
        <v>5254</v>
      </c>
      <c r="BB1056" s="93" t="str">
        <f t="shared" si="117"/>
        <v>OK</v>
      </c>
      <c r="BC1056" t="str">
        <f t="shared" si="118"/>
        <v>OK</v>
      </c>
      <c r="BD1056" t="str">
        <f t="shared" si="119"/>
        <v>OKOK</v>
      </c>
      <c r="BH1056">
        <f t="shared" si="122"/>
        <v>1003</v>
      </c>
      <c r="BJ1056" s="30" t="s">
        <v>911</v>
      </c>
      <c r="BK1056" s="30" t="s">
        <v>3519</v>
      </c>
      <c r="BL1056">
        <f ca="1">+OFFSET(b!$F$3,BH1056,$BL$52)</f>
        <v>3</v>
      </c>
      <c r="BQ1056">
        <f t="shared" si="123"/>
        <v>1003</v>
      </c>
      <c r="BR1056" s="30" t="s">
        <v>911</v>
      </c>
      <c r="BS1056" s="30" t="s">
        <v>3519</v>
      </c>
      <c r="BT1056">
        <f ca="1">+OFFSET(b!$F$3,BQ1056,$BT$52)</f>
        <v>144557</v>
      </c>
    </row>
    <row r="1057" spans="3:72">
      <c r="C1057">
        <f t="shared" si="120"/>
        <v>1004</v>
      </c>
      <c r="E1057" s="30" t="s">
        <v>293</v>
      </c>
      <c r="F1057" s="30" t="s">
        <v>3508</v>
      </c>
      <c r="G1057">
        <f ca="1">+IF(BD1057="OKOK",OFFSET(b!$F$3,C1057,$G$52),NA())</f>
        <v>3</v>
      </c>
      <c r="AA1057">
        <f t="shared" si="121"/>
        <v>1004</v>
      </c>
      <c r="AB1057" s="30" t="s">
        <v>293</v>
      </c>
      <c r="AC1057" s="30" t="s">
        <v>3508</v>
      </c>
      <c r="AD1057">
        <f ca="1">+IF(BD1057="OKOK",OFFSET(b!$F$3,AA1057,$AD$52),NA())</f>
        <v>175076</v>
      </c>
      <c r="AX1057" t="s">
        <v>28</v>
      </c>
      <c r="AY1057" t="s">
        <v>293</v>
      </c>
      <c r="AZ1057" t="s">
        <v>3508</v>
      </c>
      <c r="BA1057">
        <v>8431</v>
      </c>
      <c r="BB1057" s="93" t="str">
        <f t="shared" si="117"/>
        <v>OK</v>
      </c>
      <c r="BC1057" t="str">
        <f t="shared" si="118"/>
        <v>OK</v>
      </c>
      <c r="BD1057" t="str">
        <f t="shared" si="119"/>
        <v>OKOK</v>
      </c>
      <c r="BH1057">
        <f t="shared" si="122"/>
        <v>1004</v>
      </c>
      <c r="BJ1057" s="30" t="s">
        <v>293</v>
      </c>
      <c r="BK1057" s="30" t="s">
        <v>3508</v>
      </c>
      <c r="BL1057">
        <f ca="1">+OFFSET(b!$F$3,BH1057,$BL$52)</f>
        <v>3</v>
      </c>
      <c r="BQ1057">
        <f t="shared" si="123"/>
        <v>1004</v>
      </c>
      <c r="BR1057" s="30" t="s">
        <v>293</v>
      </c>
      <c r="BS1057" s="30" t="s">
        <v>3508</v>
      </c>
      <c r="BT1057">
        <f ca="1">+OFFSET(b!$F$3,BQ1057,$BT$52)</f>
        <v>175076</v>
      </c>
    </row>
    <row r="1058" spans="3:72">
      <c r="C1058">
        <f t="shared" si="120"/>
        <v>1005</v>
      </c>
      <c r="E1058" s="30" t="s">
        <v>907</v>
      </c>
      <c r="F1058" s="30" t="s">
        <v>3507</v>
      </c>
      <c r="G1058">
        <f ca="1">+IF(BD1058="OKOK",OFFSET(b!$F$3,C1058,$G$52),NA())</f>
        <v>4</v>
      </c>
      <c r="AA1058">
        <f t="shared" si="121"/>
        <v>1005</v>
      </c>
      <c r="AB1058" s="30" t="s">
        <v>907</v>
      </c>
      <c r="AC1058" s="30" t="s">
        <v>3507</v>
      </c>
      <c r="AD1058">
        <f ca="1">+IF(BD1058="OKOK",OFFSET(b!$F$3,AA1058,$AD$52),NA())</f>
        <v>135580</v>
      </c>
      <c r="AX1058" t="s">
        <v>28</v>
      </c>
      <c r="AY1058" t="s">
        <v>907</v>
      </c>
      <c r="AZ1058" t="s">
        <v>3507</v>
      </c>
      <c r="BA1058">
        <v>6455</v>
      </c>
      <c r="BB1058" s="93" t="str">
        <f t="shared" si="117"/>
        <v>OK</v>
      </c>
      <c r="BC1058" t="str">
        <f t="shared" si="118"/>
        <v>OK</v>
      </c>
      <c r="BD1058" t="str">
        <f t="shared" si="119"/>
        <v>OKOK</v>
      </c>
      <c r="BH1058">
        <f t="shared" si="122"/>
        <v>1005</v>
      </c>
      <c r="BJ1058" s="30" t="s">
        <v>907</v>
      </c>
      <c r="BK1058" s="30" t="s">
        <v>3507</v>
      </c>
      <c r="BL1058">
        <f ca="1">+OFFSET(b!$F$3,BH1058,$BL$52)</f>
        <v>4</v>
      </c>
      <c r="BQ1058">
        <f t="shared" si="123"/>
        <v>1005</v>
      </c>
      <c r="BR1058" s="30" t="s">
        <v>907</v>
      </c>
      <c r="BS1058" s="30" t="s">
        <v>3507</v>
      </c>
      <c r="BT1058">
        <f ca="1">+OFFSET(b!$F$3,BQ1058,$BT$52)</f>
        <v>135580</v>
      </c>
    </row>
    <row r="1059" spans="3:72">
      <c r="C1059">
        <f t="shared" si="120"/>
        <v>1006</v>
      </c>
      <c r="E1059" s="30" t="s">
        <v>3118</v>
      </c>
      <c r="F1059" s="30" t="s">
        <v>4490</v>
      </c>
      <c r="G1059">
        <f ca="1">+IF(BD1059="OKOK",OFFSET(b!$F$3,C1059,$G$52),NA())</f>
        <v>2</v>
      </c>
      <c r="AA1059">
        <f t="shared" si="121"/>
        <v>1006</v>
      </c>
      <c r="AB1059" s="30" t="s">
        <v>3118</v>
      </c>
      <c r="AC1059" s="30" t="s">
        <v>4490</v>
      </c>
      <c r="AD1059">
        <f ca="1">+IF(BD1059="OKOK",OFFSET(b!$F$3,AA1059,$AD$52),NA())</f>
        <v>126062</v>
      </c>
      <c r="AX1059" t="s">
        <v>28</v>
      </c>
      <c r="AY1059" t="s">
        <v>3118</v>
      </c>
      <c r="AZ1059" t="s">
        <v>4490</v>
      </c>
      <c r="BA1059">
        <v>4851</v>
      </c>
      <c r="BB1059" s="93" t="str">
        <f t="shared" si="117"/>
        <v>OK</v>
      </c>
      <c r="BC1059" t="str">
        <f t="shared" si="118"/>
        <v>OK</v>
      </c>
      <c r="BD1059" t="str">
        <f t="shared" si="119"/>
        <v>OKOK</v>
      </c>
      <c r="BH1059">
        <f t="shared" si="122"/>
        <v>1006</v>
      </c>
      <c r="BJ1059" s="30" t="s">
        <v>3118</v>
      </c>
      <c r="BK1059" s="30" t="s">
        <v>4490</v>
      </c>
      <c r="BL1059">
        <f ca="1">+OFFSET(b!$F$3,BH1059,$BL$52)</f>
        <v>2</v>
      </c>
      <c r="BQ1059">
        <f t="shared" si="123"/>
        <v>1006</v>
      </c>
      <c r="BR1059" s="30" t="s">
        <v>3118</v>
      </c>
      <c r="BS1059" s="30" t="s">
        <v>4490</v>
      </c>
      <c r="BT1059">
        <f ca="1">+OFFSET(b!$F$3,BQ1059,$BT$52)</f>
        <v>126062</v>
      </c>
    </row>
    <row r="1060" spans="3:72">
      <c r="C1060">
        <f t="shared" si="120"/>
        <v>1007</v>
      </c>
      <c r="E1060" s="30" t="s">
        <v>28</v>
      </c>
      <c r="F1060" s="30" t="s">
        <v>3520</v>
      </c>
      <c r="G1060">
        <f ca="1">+IF(BD1060="OKOK",OFFSET(b!$F$3,C1060,$G$52),NA())</f>
        <v>87</v>
      </c>
      <c r="AA1060">
        <f t="shared" si="121"/>
        <v>1007</v>
      </c>
      <c r="AB1060" s="30" t="s">
        <v>28</v>
      </c>
      <c r="AC1060" s="30" t="s">
        <v>3520</v>
      </c>
      <c r="AD1060">
        <f ca="1">+IF(BD1060="OKOK",OFFSET(b!$F$3,AA1060,$AD$52),NA())</f>
        <v>9982511</v>
      </c>
      <c r="AX1060" t="s">
        <v>28</v>
      </c>
      <c r="AY1060" t="s">
        <v>28</v>
      </c>
      <c r="AZ1060" t="s">
        <v>3520</v>
      </c>
      <c r="BA1060">
        <v>0</v>
      </c>
      <c r="BB1060" s="93" t="str">
        <f t="shared" si="117"/>
        <v>OK</v>
      </c>
      <c r="BC1060" t="str">
        <f t="shared" si="118"/>
        <v>OK</v>
      </c>
      <c r="BD1060" t="str">
        <f t="shared" si="119"/>
        <v>OKOK</v>
      </c>
      <c r="BH1060">
        <f t="shared" si="122"/>
        <v>1007</v>
      </c>
      <c r="BJ1060" s="30" t="s">
        <v>28</v>
      </c>
      <c r="BK1060" s="30" t="s">
        <v>3520</v>
      </c>
      <c r="BL1060">
        <f ca="1">+OFFSET(b!$F$3,BH1060,$BL$52)</f>
        <v>87</v>
      </c>
      <c r="BQ1060">
        <f t="shared" si="123"/>
        <v>1007</v>
      </c>
      <c r="BR1060" s="30" t="s">
        <v>28</v>
      </c>
      <c r="BS1060" s="30" t="s">
        <v>3520</v>
      </c>
      <c r="BT1060">
        <f ca="1">+OFFSET(b!$F$3,BQ1060,$BT$52)</f>
        <v>9982511</v>
      </c>
    </row>
    <row r="1061" spans="3:72">
      <c r="C1061">
        <f t="shared" si="120"/>
        <v>1008</v>
      </c>
      <c r="E1061" s="30" t="s">
        <v>919</v>
      </c>
      <c r="F1061" s="30" t="s">
        <v>4491</v>
      </c>
      <c r="G1061" t="e">
        <f ca="1">+IF(BD1061="OKOK",OFFSET(b!$F$3,C1061,$G$52),NA())</f>
        <v>#N/A</v>
      </c>
      <c r="AA1061">
        <f t="shared" si="121"/>
        <v>1008</v>
      </c>
      <c r="AB1061" s="30" t="s">
        <v>919</v>
      </c>
      <c r="AC1061" s="30" t="s">
        <v>4491</v>
      </c>
      <c r="AD1061" t="e">
        <f ca="1">+IF(BD1061="OKOK",OFFSET(b!$F$3,AA1061,$AD$52),NA())</f>
        <v>#N/A</v>
      </c>
      <c r="AX1061" t="s">
        <v>29</v>
      </c>
      <c r="AY1061" t="s">
        <v>919</v>
      </c>
      <c r="AZ1061" t="s">
        <v>4491</v>
      </c>
      <c r="BA1061">
        <v>350658</v>
      </c>
      <c r="BB1061" s="93" t="str">
        <f t="shared" si="117"/>
        <v>NG</v>
      </c>
      <c r="BC1061" t="str">
        <f t="shared" si="118"/>
        <v>OK</v>
      </c>
      <c r="BD1061" t="str">
        <f t="shared" si="119"/>
        <v>NGOK</v>
      </c>
      <c r="BH1061">
        <f t="shared" si="122"/>
        <v>1008</v>
      </c>
      <c r="BJ1061" s="30" t="s">
        <v>919</v>
      </c>
      <c r="BK1061" s="30" t="s">
        <v>4491</v>
      </c>
      <c r="BL1061">
        <f ca="1">+OFFSET(b!$F$3,BH1061,$BL$52)</f>
        <v>142</v>
      </c>
      <c r="BQ1061">
        <f t="shared" si="123"/>
        <v>1008</v>
      </c>
      <c r="BR1061" s="30" t="s">
        <v>919</v>
      </c>
      <c r="BS1061" s="30" t="s">
        <v>4491</v>
      </c>
      <c r="BT1061">
        <f ca="1">+OFFSET(b!$F$3,BQ1061,$BT$52)</f>
        <v>6625086</v>
      </c>
    </row>
    <row r="1062" spans="3:72">
      <c r="C1062">
        <f t="shared" si="120"/>
        <v>1009</v>
      </c>
      <c r="E1062" s="30" t="s">
        <v>924</v>
      </c>
      <c r="F1062" s="30" t="s">
        <v>4492</v>
      </c>
      <c r="G1062">
        <f ca="1">+IF(BD1062="OKOK",OFFSET(b!$F$3,C1062,$G$52),NA())</f>
        <v>12</v>
      </c>
      <c r="AA1062">
        <f t="shared" si="121"/>
        <v>1009</v>
      </c>
      <c r="AB1062" s="30" t="s">
        <v>924</v>
      </c>
      <c r="AC1062" s="30" t="s">
        <v>4492</v>
      </c>
      <c r="AD1062">
        <f ca="1">+IF(BD1062="OKOK",OFFSET(b!$F$3,AA1062,$AD$52),NA())</f>
        <v>620317</v>
      </c>
      <c r="AX1062" t="s">
        <v>29</v>
      </c>
      <c r="AY1062" t="s">
        <v>924</v>
      </c>
      <c r="AZ1062" t="s">
        <v>4492</v>
      </c>
      <c r="BA1062">
        <v>27018</v>
      </c>
      <c r="BB1062" s="93" t="str">
        <f t="shared" si="117"/>
        <v>OK</v>
      </c>
      <c r="BC1062" t="str">
        <f t="shared" si="118"/>
        <v>OK</v>
      </c>
      <c r="BD1062" t="str">
        <f t="shared" si="119"/>
        <v>OKOK</v>
      </c>
      <c r="BH1062">
        <f t="shared" si="122"/>
        <v>1009</v>
      </c>
      <c r="BJ1062" s="30" t="s">
        <v>924</v>
      </c>
      <c r="BK1062" s="30" t="s">
        <v>4492</v>
      </c>
      <c r="BL1062">
        <f ca="1">+OFFSET(b!$F$3,BH1062,$BL$52)</f>
        <v>12</v>
      </c>
      <c r="BQ1062">
        <f t="shared" si="123"/>
        <v>1009</v>
      </c>
      <c r="BR1062" s="30" t="s">
        <v>924</v>
      </c>
      <c r="BS1062" s="30" t="s">
        <v>4492</v>
      </c>
      <c r="BT1062">
        <f ca="1">+OFFSET(b!$F$3,BQ1062,$BT$52)</f>
        <v>620317</v>
      </c>
    </row>
    <row r="1063" spans="3:72">
      <c r="C1063">
        <f t="shared" si="120"/>
        <v>1010</v>
      </c>
      <c r="E1063" s="30" t="s">
        <v>928</v>
      </c>
      <c r="F1063" s="30" t="s">
        <v>4493</v>
      </c>
      <c r="G1063">
        <f ca="1">+IF(BD1063="OKOK",OFFSET(b!$F$3,C1063,$G$52),NA())</f>
        <v>4</v>
      </c>
      <c r="AA1063">
        <f t="shared" si="121"/>
        <v>1010</v>
      </c>
      <c r="AB1063" s="30" t="s">
        <v>928</v>
      </c>
      <c r="AC1063" s="30" t="s">
        <v>4493</v>
      </c>
      <c r="AD1063">
        <f ca="1">+IF(BD1063="OKOK",OFFSET(b!$F$3,AA1063,$AD$52),NA())</f>
        <v>108875</v>
      </c>
      <c r="AX1063" t="s">
        <v>29</v>
      </c>
      <c r="AY1063" t="s">
        <v>928</v>
      </c>
      <c r="AZ1063" t="s">
        <v>4493</v>
      </c>
      <c r="BA1063">
        <v>2293</v>
      </c>
      <c r="BB1063" s="93" t="str">
        <f t="shared" si="117"/>
        <v>OK</v>
      </c>
      <c r="BC1063" t="str">
        <f t="shared" si="118"/>
        <v>OK</v>
      </c>
      <c r="BD1063" t="str">
        <f t="shared" si="119"/>
        <v>OKOK</v>
      </c>
      <c r="BH1063">
        <f t="shared" si="122"/>
        <v>1010</v>
      </c>
      <c r="BJ1063" s="30" t="s">
        <v>928</v>
      </c>
      <c r="BK1063" s="30" t="s">
        <v>4493</v>
      </c>
      <c r="BL1063">
        <f ca="1">+OFFSET(b!$F$3,BH1063,$BL$52)</f>
        <v>4</v>
      </c>
      <c r="BQ1063">
        <f t="shared" si="123"/>
        <v>1010</v>
      </c>
      <c r="BR1063" s="30" t="s">
        <v>928</v>
      </c>
      <c r="BS1063" s="30" t="s">
        <v>4493</v>
      </c>
      <c r="BT1063">
        <f ca="1">+OFFSET(b!$F$3,BQ1063,$BT$52)</f>
        <v>108875</v>
      </c>
    </row>
    <row r="1064" spans="3:72">
      <c r="C1064">
        <f t="shared" si="120"/>
        <v>1011</v>
      </c>
      <c r="E1064" s="30" t="s">
        <v>923</v>
      </c>
      <c r="F1064" s="30" t="s">
        <v>4494</v>
      </c>
      <c r="G1064">
        <f ca="1">+IF(BD1064="OKOK",OFFSET(b!$F$3,C1064,$G$52),NA())</f>
        <v>45</v>
      </c>
      <c r="AA1064">
        <f t="shared" si="121"/>
        <v>1011</v>
      </c>
      <c r="AB1064" s="30" t="s">
        <v>923</v>
      </c>
      <c r="AC1064" s="30" t="s">
        <v>4494</v>
      </c>
      <c r="AD1064">
        <f ca="1">+IF(BD1064="OKOK",OFFSET(b!$F$3,AA1064,$AD$52),NA())</f>
        <v>1451673</v>
      </c>
      <c r="AX1064" t="s">
        <v>29</v>
      </c>
      <c r="AY1064" t="s">
        <v>923</v>
      </c>
      <c r="AZ1064" t="s">
        <v>4494</v>
      </c>
      <c r="BA1064">
        <v>70046</v>
      </c>
      <c r="BB1064" s="93" t="str">
        <f t="shared" si="117"/>
        <v>OK</v>
      </c>
      <c r="BC1064" t="str">
        <f t="shared" si="118"/>
        <v>OK</v>
      </c>
      <c r="BD1064" t="str">
        <f t="shared" si="119"/>
        <v>OKOK</v>
      </c>
      <c r="BH1064">
        <f t="shared" si="122"/>
        <v>1011</v>
      </c>
      <c r="BJ1064" s="30" t="s">
        <v>923</v>
      </c>
      <c r="BK1064" s="30" t="s">
        <v>4494</v>
      </c>
      <c r="BL1064">
        <f ca="1">+OFFSET(b!$F$3,BH1064,$BL$52)</f>
        <v>45</v>
      </c>
      <c r="BQ1064">
        <f t="shared" si="123"/>
        <v>1011</v>
      </c>
      <c r="BR1064" s="30" t="s">
        <v>923</v>
      </c>
      <c r="BS1064" s="30" t="s">
        <v>4494</v>
      </c>
      <c r="BT1064">
        <f ca="1">+OFFSET(b!$F$3,BQ1064,$BT$52)</f>
        <v>1451673</v>
      </c>
    </row>
    <row r="1065" spans="3:72">
      <c r="C1065">
        <f t="shared" si="120"/>
        <v>1012</v>
      </c>
      <c r="E1065" s="30" t="s">
        <v>920</v>
      </c>
      <c r="F1065" s="30" t="s">
        <v>4495</v>
      </c>
      <c r="G1065">
        <f ca="1">+IF(BD1065="OKOK",OFFSET(b!$F$3,C1065,$G$52),NA())</f>
        <v>30</v>
      </c>
      <c r="AA1065">
        <f t="shared" si="121"/>
        <v>1012</v>
      </c>
      <c r="AB1065" s="30" t="s">
        <v>920</v>
      </c>
      <c r="AC1065" s="30" t="s">
        <v>4495</v>
      </c>
      <c r="AD1065">
        <f ca="1">+IF(BD1065="OKOK",OFFSET(b!$F$3,AA1065,$AD$52),NA())</f>
        <v>1189427</v>
      </c>
      <c r="AX1065" t="s">
        <v>29</v>
      </c>
      <c r="AY1065" t="s">
        <v>920</v>
      </c>
      <c r="AZ1065" t="s">
        <v>4495</v>
      </c>
      <c r="BA1065">
        <v>61830</v>
      </c>
      <c r="BB1065" s="93" t="str">
        <f t="shared" si="117"/>
        <v>OK</v>
      </c>
      <c r="BC1065" t="str">
        <f t="shared" si="118"/>
        <v>OK</v>
      </c>
      <c r="BD1065" t="str">
        <f t="shared" si="119"/>
        <v>OKOK</v>
      </c>
      <c r="BH1065">
        <f t="shared" si="122"/>
        <v>1012</v>
      </c>
      <c r="BJ1065" s="30" t="s">
        <v>920</v>
      </c>
      <c r="BK1065" s="30" t="s">
        <v>4495</v>
      </c>
      <c r="BL1065">
        <f ca="1">+OFFSET(b!$F$3,BH1065,$BL$52)</f>
        <v>30</v>
      </c>
      <c r="BQ1065">
        <f t="shared" si="123"/>
        <v>1012</v>
      </c>
      <c r="BR1065" s="30" t="s">
        <v>920</v>
      </c>
      <c r="BS1065" s="30" t="s">
        <v>4495</v>
      </c>
      <c r="BT1065">
        <f ca="1">+OFFSET(b!$F$3,BQ1065,$BT$52)</f>
        <v>1189427</v>
      </c>
    </row>
    <row r="1066" spans="3:72">
      <c r="C1066">
        <f t="shared" si="120"/>
        <v>1013</v>
      </c>
      <c r="E1066" s="30" t="s">
        <v>935</v>
      </c>
      <c r="F1066" s="30" t="s">
        <v>4496</v>
      </c>
      <c r="G1066">
        <f ca="1">+IF(BD1066="OKOK",OFFSET(b!$F$3,C1066,$G$52),NA())</f>
        <v>18</v>
      </c>
      <c r="AA1066">
        <f t="shared" si="121"/>
        <v>1013</v>
      </c>
      <c r="AB1066" s="30" t="s">
        <v>935</v>
      </c>
      <c r="AC1066" s="30" t="s">
        <v>4496</v>
      </c>
      <c r="AD1066">
        <f ca="1">+IF(BD1066="OKOK",OFFSET(b!$F$3,AA1066,$AD$52),NA())</f>
        <v>557841</v>
      </c>
      <c r="AX1066" t="s">
        <v>29</v>
      </c>
      <c r="AY1066" t="s">
        <v>935</v>
      </c>
      <c r="AZ1066" t="s">
        <v>4496</v>
      </c>
      <c r="BA1066">
        <v>20306</v>
      </c>
      <c r="BB1066" s="93" t="str">
        <f t="shared" si="117"/>
        <v>OK</v>
      </c>
      <c r="BC1066" t="str">
        <f t="shared" si="118"/>
        <v>OK</v>
      </c>
      <c r="BD1066" t="str">
        <f t="shared" si="119"/>
        <v>OKOK</v>
      </c>
      <c r="BH1066">
        <f t="shared" si="122"/>
        <v>1013</v>
      </c>
      <c r="BJ1066" s="30" t="s">
        <v>935</v>
      </c>
      <c r="BK1066" s="30" t="s">
        <v>4496</v>
      </c>
      <c r="BL1066">
        <f ca="1">+OFFSET(b!$F$3,BH1066,$BL$52)</f>
        <v>18</v>
      </c>
      <c r="BQ1066">
        <f t="shared" si="123"/>
        <v>1013</v>
      </c>
      <c r="BR1066" s="30" t="s">
        <v>935</v>
      </c>
      <c r="BS1066" s="30" t="s">
        <v>4496</v>
      </c>
      <c r="BT1066">
        <f ca="1">+OFFSET(b!$F$3,BQ1066,$BT$52)</f>
        <v>557841</v>
      </c>
    </row>
    <row r="1067" spans="3:72">
      <c r="C1067">
        <f t="shared" si="120"/>
        <v>1014</v>
      </c>
      <c r="E1067" s="30" t="s">
        <v>3119</v>
      </c>
      <c r="F1067" s="30" t="s">
        <v>4497</v>
      </c>
      <c r="G1067">
        <f ca="1">+IF(BD1067="OKOK",OFFSET(b!$F$3,C1067,$G$52),NA())</f>
        <v>3</v>
      </c>
      <c r="AA1067">
        <f t="shared" si="121"/>
        <v>1014</v>
      </c>
      <c r="AB1067" s="30" t="s">
        <v>3119</v>
      </c>
      <c r="AC1067" s="30" t="s">
        <v>4497</v>
      </c>
      <c r="AD1067">
        <f ca="1">+IF(BD1067="OKOK",OFFSET(b!$F$3,AA1067,$AD$52),NA())</f>
        <v>0</v>
      </c>
      <c r="AX1067" t="s">
        <v>29</v>
      </c>
      <c r="AY1067" t="s">
        <v>3119</v>
      </c>
      <c r="AZ1067" t="s">
        <v>4497</v>
      </c>
      <c r="BA1067">
        <v>11085</v>
      </c>
      <c r="BB1067" s="93" t="str">
        <f t="shared" si="117"/>
        <v>OK</v>
      </c>
      <c r="BC1067" t="str">
        <f t="shared" si="118"/>
        <v>OK</v>
      </c>
      <c r="BD1067" t="str">
        <f t="shared" si="119"/>
        <v>OKOK</v>
      </c>
      <c r="BH1067">
        <f t="shared" si="122"/>
        <v>1014</v>
      </c>
      <c r="BJ1067" s="30" t="s">
        <v>3119</v>
      </c>
      <c r="BK1067" s="30" t="s">
        <v>4497</v>
      </c>
      <c r="BL1067">
        <f ca="1">+OFFSET(b!$F$3,BH1067,$BL$52)</f>
        <v>3</v>
      </c>
      <c r="BQ1067">
        <f t="shared" si="123"/>
        <v>1014</v>
      </c>
      <c r="BR1067" s="30" t="s">
        <v>3119</v>
      </c>
      <c r="BS1067" s="30" t="s">
        <v>4497</v>
      </c>
      <c r="BT1067">
        <f ca="1">+OFFSET(b!$F$3,BQ1067,$BT$52)</f>
        <v>0</v>
      </c>
    </row>
    <row r="1068" spans="3:72">
      <c r="C1068">
        <f t="shared" si="120"/>
        <v>1015</v>
      </c>
      <c r="E1068" s="30" t="s">
        <v>939</v>
      </c>
      <c r="F1068" s="30" t="s">
        <v>4498</v>
      </c>
      <c r="G1068">
        <f ca="1">+IF(BD1068="OKOK",OFFSET(b!$F$3,C1068,$G$52),NA())</f>
        <v>13</v>
      </c>
      <c r="AA1068">
        <f t="shared" si="121"/>
        <v>1015</v>
      </c>
      <c r="AB1068" s="30" t="s">
        <v>939</v>
      </c>
      <c r="AC1068" s="30" t="s">
        <v>4498</v>
      </c>
      <c r="AD1068">
        <f ca="1">+IF(BD1068="OKOK",OFFSET(b!$F$3,AA1068,$AD$52),NA())</f>
        <v>444370</v>
      </c>
      <c r="AX1068" t="s">
        <v>29</v>
      </c>
      <c r="AY1068" t="s">
        <v>939</v>
      </c>
      <c r="AZ1068" t="s">
        <v>4498</v>
      </c>
      <c r="BA1068">
        <v>16784</v>
      </c>
      <c r="BB1068" s="93" t="str">
        <f t="shared" si="117"/>
        <v>OK</v>
      </c>
      <c r="BC1068" t="str">
        <f t="shared" si="118"/>
        <v>OK</v>
      </c>
      <c r="BD1068" t="str">
        <f t="shared" si="119"/>
        <v>OKOK</v>
      </c>
      <c r="BH1068">
        <f t="shared" si="122"/>
        <v>1015</v>
      </c>
      <c r="BJ1068" s="30" t="s">
        <v>939</v>
      </c>
      <c r="BK1068" s="30" t="s">
        <v>4498</v>
      </c>
      <c r="BL1068">
        <f ca="1">+OFFSET(b!$F$3,BH1068,$BL$52)</f>
        <v>13</v>
      </c>
      <c r="BQ1068">
        <f t="shared" si="123"/>
        <v>1015</v>
      </c>
      <c r="BR1068" s="30" t="s">
        <v>939</v>
      </c>
      <c r="BS1068" s="30" t="s">
        <v>4498</v>
      </c>
      <c r="BT1068">
        <f ca="1">+OFFSET(b!$F$3,BQ1068,$BT$52)</f>
        <v>444370</v>
      </c>
    </row>
    <row r="1069" spans="3:72">
      <c r="C1069">
        <f t="shared" si="120"/>
        <v>1016</v>
      </c>
      <c r="E1069" s="30" t="s">
        <v>921</v>
      </c>
      <c r="F1069" s="30" t="s">
        <v>4499</v>
      </c>
      <c r="G1069">
        <f ca="1">+IF(BD1069="OKOK",OFFSET(b!$F$3,C1069,$G$52),NA())</f>
        <v>10</v>
      </c>
      <c r="AA1069">
        <f t="shared" si="121"/>
        <v>1016</v>
      </c>
      <c r="AB1069" s="30" t="s">
        <v>921</v>
      </c>
      <c r="AC1069" s="30" t="s">
        <v>4499</v>
      </c>
      <c r="AD1069">
        <f ca="1">+IF(BD1069="OKOK",OFFSET(b!$F$3,AA1069,$AD$52),NA())</f>
        <v>497009</v>
      </c>
      <c r="AX1069" t="s">
        <v>29</v>
      </c>
      <c r="AY1069" t="s">
        <v>921</v>
      </c>
      <c r="AZ1069" t="s">
        <v>4499</v>
      </c>
      <c r="BA1069">
        <v>27905</v>
      </c>
      <c r="BB1069" s="93" t="str">
        <f t="shared" si="117"/>
        <v>OK</v>
      </c>
      <c r="BC1069" t="str">
        <f t="shared" si="118"/>
        <v>OK</v>
      </c>
      <c r="BD1069" t="str">
        <f t="shared" si="119"/>
        <v>OKOK</v>
      </c>
      <c r="BH1069">
        <f t="shared" si="122"/>
        <v>1016</v>
      </c>
      <c r="BJ1069" s="30" t="s">
        <v>921</v>
      </c>
      <c r="BK1069" s="30" t="s">
        <v>4499</v>
      </c>
      <c r="BL1069">
        <f ca="1">+OFFSET(b!$F$3,BH1069,$BL$52)</f>
        <v>10</v>
      </c>
      <c r="BQ1069">
        <f t="shared" si="123"/>
        <v>1016</v>
      </c>
      <c r="BR1069" s="30" t="s">
        <v>921</v>
      </c>
      <c r="BS1069" s="30" t="s">
        <v>4499</v>
      </c>
      <c r="BT1069">
        <f ca="1">+OFFSET(b!$F$3,BQ1069,$BT$52)</f>
        <v>497009</v>
      </c>
    </row>
    <row r="1070" spans="3:72">
      <c r="C1070">
        <f t="shared" si="120"/>
        <v>1017</v>
      </c>
      <c r="E1070" s="30" t="s">
        <v>3120</v>
      </c>
      <c r="F1070" s="30" t="s">
        <v>4500</v>
      </c>
      <c r="G1070">
        <f ca="1">+IF(BD1070="OKOK",OFFSET(b!$F$3,C1070,$G$52),NA())</f>
        <v>29</v>
      </c>
      <c r="AA1070">
        <f t="shared" si="121"/>
        <v>1017</v>
      </c>
      <c r="AB1070" s="30" t="s">
        <v>3120</v>
      </c>
      <c r="AC1070" s="30" t="s">
        <v>4500</v>
      </c>
      <c r="AD1070">
        <f ca="1">+IF(BD1070="OKOK",OFFSET(b!$F$3,AA1070,$AD$52),NA())</f>
        <v>919754</v>
      </c>
      <c r="AX1070" t="s">
        <v>29</v>
      </c>
      <c r="AY1070" t="s">
        <v>3120</v>
      </c>
      <c r="AZ1070" t="s">
        <v>4500</v>
      </c>
      <c r="BA1070">
        <v>38844</v>
      </c>
      <c r="BB1070" s="93" t="str">
        <f t="shared" si="117"/>
        <v>OK</v>
      </c>
      <c r="BC1070" t="str">
        <f t="shared" si="118"/>
        <v>OK</v>
      </c>
      <c r="BD1070" t="str">
        <f t="shared" si="119"/>
        <v>OKOK</v>
      </c>
      <c r="BH1070">
        <f t="shared" si="122"/>
        <v>1017</v>
      </c>
      <c r="BJ1070" s="30" t="s">
        <v>3120</v>
      </c>
      <c r="BK1070" s="30" t="s">
        <v>4500</v>
      </c>
      <c r="BL1070">
        <f ca="1">+OFFSET(b!$F$3,BH1070,$BL$52)</f>
        <v>29</v>
      </c>
      <c r="BQ1070">
        <f t="shared" si="123"/>
        <v>1017</v>
      </c>
      <c r="BR1070" s="30" t="s">
        <v>3120</v>
      </c>
      <c r="BS1070" s="30" t="s">
        <v>4500</v>
      </c>
      <c r="BT1070">
        <f ca="1">+OFFSET(b!$F$3,BQ1070,$BT$52)</f>
        <v>919754</v>
      </c>
    </row>
    <row r="1071" spans="3:72">
      <c r="C1071">
        <f t="shared" si="120"/>
        <v>1018</v>
      </c>
      <c r="E1071" s="30" t="s">
        <v>922</v>
      </c>
      <c r="F1071" s="30" t="s">
        <v>4501</v>
      </c>
      <c r="G1071">
        <f ca="1">+IF(BD1071="OKOK",OFFSET(b!$F$3,C1071,$G$52),NA())</f>
        <v>19</v>
      </c>
      <c r="AA1071">
        <f t="shared" si="121"/>
        <v>1018</v>
      </c>
      <c r="AB1071" s="30" t="s">
        <v>922</v>
      </c>
      <c r="AC1071" s="30" t="s">
        <v>4501</v>
      </c>
      <c r="AD1071">
        <f ca="1">+IF(BD1071="OKOK",OFFSET(b!$F$3,AA1071,$AD$52),NA())</f>
        <v>439346</v>
      </c>
      <c r="AX1071" t="s">
        <v>29</v>
      </c>
      <c r="AY1071" t="s">
        <v>922</v>
      </c>
      <c r="AZ1071" t="s">
        <v>4501</v>
      </c>
      <c r="BA1071">
        <v>23303</v>
      </c>
      <c r="BB1071" s="93" t="str">
        <f t="shared" si="117"/>
        <v>OK</v>
      </c>
      <c r="BC1071" t="str">
        <f t="shared" si="118"/>
        <v>OK</v>
      </c>
      <c r="BD1071" t="str">
        <f t="shared" si="119"/>
        <v>OKOK</v>
      </c>
      <c r="BH1071">
        <f t="shared" si="122"/>
        <v>1018</v>
      </c>
      <c r="BJ1071" s="30" t="s">
        <v>922</v>
      </c>
      <c r="BK1071" s="30" t="s">
        <v>4501</v>
      </c>
      <c r="BL1071">
        <f ca="1">+OFFSET(b!$F$3,BH1071,$BL$52)</f>
        <v>19</v>
      </c>
      <c r="BQ1071">
        <f t="shared" si="123"/>
        <v>1018</v>
      </c>
      <c r="BR1071" s="30" t="s">
        <v>922</v>
      </c>
      <c r="BS1071" s="30" t="s">
        <v>4501</v>
      </c>
      <c r="BT1071">
        <f ca="1">+OFFSET(b!$F$3,BQ1071,$BT$52)</f>
        <v>439346</v>
      </c>
    </row>
    <row r="1072" spans="3:72">
      <c r="C1072">
        <f t="shared" si="120"/>
        <v>1019</v>
      </c>
      <c r="E1072" s="30" t="s">
        <v>938</v>
      </c>
      <c r="F1072" s="30" t="s">
        <v>4502</v>
      </c>
      <c r="G1072">
        <f ca="1">+IF(BD1072="OKOK",OFFSET(b!$F$3,C1072,$G$52),NA())</f>
        <v>16</v>
      </c>
      <c r="AA1072">
        <f t="shared" si="121"/>
        <v>1019</v>
      </c>
      <c r="AB1072" s="30" t="s">
        <v>938</v>
      </c>
      <c r="AC1072" s="30" t="s">
        <v>4502</v>
      </c>
      <c r="AD1072">
        <f ca="1">+IF(BD1072="OKOK",OFFSET(b!$F$3,AA1072,$AD$52),NA())</f>
        <v>382586</v>
      </c>
      <c r="AX1072" t="s">
        <v>29</v>
      </c>
      <c r="AY1072" t="s">
        <v>938</v>
      </c>
      <c r="AZ1072" t="s">
        <v>4502</v>
      </c>
      <c r="BA1072">
        <v>14549</v>
      </c>
      <c r="BB1072" s="93" t="str">
        <f t="shared" si="117"/>
        <v>OK</v>
      </c>
      <c r="BC1072" t="str">
        <f t="shared" si="118"/>
        <v>OK</v>
      </c>
      <c r="BD1072" t="str">
        <f t="shared" si="119"/>
        <v>OKOK</v>
      </c>
      <c r="BH1072">
        <f t="shared" si="122"/>
        <v>1019</v>
      </c>
      <c r="BJ1072" s="30" t="s">
        <v>938</v>
      </c>
      <c r="BK1072" s="30" t="s">
        <v>4502</v>
      </c>
      <c r="BL1072">
        <f ca="1">+OFFSET(b!$F$3,BH1072,$BL$52)</f>
        <v>16</v>
      </c>
      <c r="BQ1072">
        <f t="shared" si="123"/>
        <v>1019</v>
      </c>
      <c r="BR1072" s="30" t="s">
        <v>938</v>
      </c>
      <c r="BS1072" s="30" t="s">
        <v>4502</v>
      </c>
      <c r="BT1072">
        <f ca="1">+OFFSET(b!$F$3,BQ1072,$BT$52)</f>
        <v>382586</v>
      </c>
    </row>
    <row r="1073" spans="3:72">
      <c r="C1073">
        <f t="shared" si="120"/>
        <v>1020</v>
      </c>
      <c r="E1073" s="30" t="s">
        <v>583</v>
      </c>
      <c r="F1073" s="30" t="s">
        <v>4503</v>
      </c>
      <c r="G1073">
        <f ca="1">+IF(BD1073="OKOK",OFFSET(b!$F$3,C1073,$G$52),NA())</f>
        <v>6</v>
      </c>
      <c r="AA1073">
        <f t="shared" si="121"/>
        <v>1020</v>
      </c>
      <c r="AB1073" s="30" t="s">
        <v>583</v>
      </c>
      <c r="AC1073" s="30" t="s">
        <v>4503</v>
      </c>
      <c r="AD1073">
        <f ca="1">+IF(BD1073="OKOK",OFFSET(b!$F$3,AA1073,$AD$52),NA())</f>
        <v>108116</v>
      </c>
      <c r="AX1073" t="s">
        <v>29</v>
      </c>
      <c r="AY1073" t="s">
        <v>583</v>
      </c>
      <c r="AZ1073" t="s">
        <v>4503</v>
      </c>
      <c r="BA1073">
        <v>7153</v>
      </c>
      <c r="BB1073" s="93" t="str">
        <f t="shared" si="117"/>
        <v>OK</v>
      </c>
      <c r="BC1073" t="str">
        <f t="shared" si="118"/>
        <v>OK</v>
      </c>
      <c r="BD1073" t="str">
        <f t="shared" si="119"/>
        <v>OKOK</v>
      </c>
      <c r="BH1073">
        <f t="shared" si="122"/>
        <v>1020</v>
      </c>
      <c r="BJ1073" s="30" t="s">
        <v>583</v>
      </c>
      <c r="BK1073" s="30" t="s">
        <v>4503</v>
      </c>
      <c r="BL1073">
        <f ca="1">+OFFSET(b!$F$3,BH1073,$BL$52)</f>
        <v>6</v>
      </c>
      <c r="BQ1073">
        <f t="shared" si="123"/>
        <v>1020</v>
      </c>
      <c r="BR1073" s="30" t="s">
        <v>583</v>
      </c>
      <c r="BS1073" s="30" t="s">
        <v>4503</v>
      </c>
      <c r="BT1073">
        <f ca="1">+OFFSET(b!$F$3,BQ1073,$BT$52)</f>
        <v>108116</v>
      </c>
    </row>
    <row r="1074" spans="3:72">
      <c r="C1074">
        <f t="shared" si="120"/>
        <v>1021</v>
      </c>
      <c r="E1074" s="30" t="s">
        <v>927</v>
      </c>
      <c r="F1074" s="30" t="s">
        <v>4504</v>
      </c>
      <c r="G1074">
        <f ca="1">+IF(BD1074="OKOK",OFFSET(b!$F$3,C1074,$G$52),NA())</f>
        <v>6</v>
      </c>
      <c r="AA1074">
        <f t="shared" si="121"/>
        <v>1021</v>
      </c>
      <c r="AB1074" s="30" t="s">
        <v>927</v>
      </c>
      <c r="AC1074" s="30" t="s">
        <v>4504</v>
      </c>
      <c r="AD1074">
        <f ca="1">+IF(BD1074="OKOK",OFFSET(b!$F$3,AA1074,$AD$52),NA())</f>
        <v>232041</v>
      </c>
      <c r="AX1074" t="s">
        <v>29</v>
      </c>
      <c r="AY1074" t="s">
        <v>927</v>
      </c>
      <c r="AZ1074" t="s">
        <v>4504</v>
      </c>
      <c r="BA1074">
        <v>12271</v>
      </c>
      <c r="BB1074" s="93" t="str">
        <f t="shared" si="117"/>
        <v>OK</v>
      </c>
      <c r="BC1074" t="str">
        <f t="shared" si="118"/>
        <v>OK</v>
      </c>
      <c r="BD1074" t="str">
        <f t="shared" si="119"/>
        <v>OKOK</v>
      </c>
      <c r="BH1074">
        <f t="shared" si="122"/>
        <v>1021</v>
      </c>
      <c r="BJ1074" s="30" t="s">
        <v>927</v>
      </c>
      <c r="BK1074" s="30" t="s">
        <v>4504</v>
      </c>
      <c r="BL1074">
        <f ca="1">+OFFSET(b!$F$3,BH1074,$BL$52)</f>
        <v>6</v>
      </c>
      <c r="BQ1074">
        <f t="shared" si="123"/>
        <v>1021</v>
      </c>
      <c r="BR1074" s="30" t="s">
        <v>927</v>
      </c>
      <c r="BS1074" s="30" t="s">
        <v>4504</v>
      </c>
      <c r="BT1074">
        <f ca="1">+OFFSET(b!$F$3,BQ1074,$BT$52)</f>
        <v>232041</v>
      </c>
    </row>
    <row r="1075" spans="3:72">
      <c r="C1075">
        <f t="shared" si="120"/>
        <v>1022</v>
      </c>
      <c r="E1075" s="30" t="s">
        <v>937</v>
      </c>
      <c r="F1075" s="30" t="s">
        <v>4505</v>
      </c>
      <c r="G1075">
        <f ca="1">+IF(BD1075="OKOK",OFFSET(b!$F$3,C1075,$G$52),NA())</f>
        <v>3</v>
      </c>
      <c r="AA1075">
        <f t="shared" si="121"/>
        <v>1022</v>
      </c>
      <c r="AB1075" s="30" t="s">
        <v>937</v>
      </c>
      <c r="AC1075" s="30" t="s">
        <v>4505</v>
      </c>
      <c r="AD1075">
        <f ca="1">+IF(BD1075="OKOK",OFFSET(b!$F$3,AA1075,$AD$52),NA())</f>
        <v>57136</v>
      </c>
      <c r="AX1075" t="s">
        <v>29</v>
      </c>
      <c r="AY1075" t="s">
        <v>937</v>
      </c>
      <c r="AZ1075" t="s">
        <v>4505</v>
      </c>
      <c r="BA1075">
        <v>2537</v>
      </c>
      <c r="BB1075" s="93" t="str">
        <f t="shared" si="117"/>
        <v>OK</v>
      </c>
      <c r="BC1075" t="str">
        <f t="shared" si="118"/>
        <v>OK</v>
      </c>
      <c r="BD1075" t="str">
        <f t="shared" si="119"/>
        <v>OKOK</v>
      </c>
      <c r="BH1075">
        <f t="shared" si="122"/>
        <v>1022</v>
      </c>
      <c r="BJ1075" s="30" t="s">
        <v>937</v>
      </c>
      <c r="BK1075" s="30" t="s">
        <v>4505</v>
      </c>
      <c r="BL1075">
        <f ca="1">+OFFSET(b!$F$3,BH1075,$BL$52)</f>
        <v>3</v>
      </c>
      <c r="BQ1075">
        <f t="shared" si="123"/>
        <v>1022</v>
      </c>
      <c r="BR1075" s="30" t="s">
        <v>937</v>
      </c>
      <c r="BS1075" s="30" t="s">
        <v>4505</v>
      </c>
      <c r="BT1075">
        <f ca="1">+OFFSET(b!$F$3,BQ1075,$BT$52)</f>
        <v>57136</v>
      </c>
    </row>
    <row r="1076" spans="3:72">
      <c r="C1076">
        <f t="shared" si="120"/>
        <v>1023</v>
      </c>
      <c r="E1076" s="30" t="s">
        <v>926</v>
      </c>
      <c r="F1076" s="30" t="s">
        <v>4506</v>
      </c>
      <c r="G1076">
        <f ca="1">+IF(BD1076="OKOK",OFFSET(b!$F$3,C1076,$G$52),NA())</f>
        <v>4</v>
      </c>
      <c r="AA1076">
        <f t="shared" si="121"/>
        <v>1023</v>
      </c>
      <c r="AB1076" s="30" t="s">
        <v>926</v>
      </c>
      <c r="AC1076" s="30" t="s">
        <v>4506</v>
      </c>
      <c r="AD1076">
        <f ca="1">+IF(BD1076="OKOK",OFFSET(b!$F$3,AA1076,$AD$52),NA())</f>
        <v>94096</v>
      </c>
      <c r="AX1076" t="s">
        <v>29</v>
      </c>
      <c r="AY1076" t="s">
        <v>926</v>
      </c>
      <c r="AZ1076" t="s">
        <v>4506</v>
      </c>
      <c r="BA1076">
        <v>4756</v>
      </c>
      <c r="BB1076" s="93" t="str">
        <f t="shared" si="117"/>
        <v>OK</v>
      </c>
      <c r="BC1076" t="str">
        <f t="shared" si="118"/>
        <v>OK</v>
      </c>
      <c r="BD1076" t="str">
        <f t="shared" si="119"/>
        <v>OKOK</v>
      </c>
      <c r="BH1076">
        <f t="shared" si="122"/>
        <v>1023</v>
      </c>
      <c r="BJ1076" s="30" t="s">
        <v>926</v>
      </c>
      <c r="BK1076" s="30" t="s">
        <v>4506</v>
      </c>
      <c r="BL1076">
        <f ca="1">+OFFSET(b!$F$3,BH1076,$BL$52)</f>
        <v>4</v>
      </c>
      <c r="BQ1076">
        <f t="shared" si="123"/>
        <v>1023</v>
      </c>
      <c r="BR1076" s="30" t="s">
        <v>926</v>
      </c>
      <c r="BS1076" s="30" t="s">
        <v>4506</v>
      </c>
      <c r="BT1076">
        <f ca="1">+OFFSET(b!$F$3,BQ1076,$BT$52)</f>
        <v>94096</v>
      </c>
    </row>
    <row r="1077" spans="3:72">
      <c r="C1077">
        <f t="shared" si="120"/>
        <v>1024</v>
      </c>
      <c r="E1077" s="30" t="s">
        <v>925</v>
      </c>
      <c r="F1077" s="30" t="s">
        <v>4507</v>
      </c>
      <c r="G1077">
        <f ca="1">+IF(BD1077="OKOK",OFFSET(b!$F$3,C1077,$G$52),NA())</f>
        <v>17</v>
      </c>
      <c r="AA1077">
        <f t="shared" si="121"/>
        <v>1024</v>
      </c>
      <c r="AB1077" s="30" t="s">
        <v>925</v>
      </c>
      <c r="AC1077" s="30" t="s">
        <v>4507</v>
      </c>
      <c r="AD1077">
        <f ca="1">+IF(BD1077="OKOK",OFFSET(b!$F$3,AA1077,$AD$52),NA())</f>
        <v>739464</v>
      </c>
      <c r="AX1077" t="s">
        <v>29</v>
      </c>
      <c r="AY1077" t="s">
        <v>925</v>
      </c>
      <c r="AZ1077" t="s">
        <v>4507</v>
      </c>
      <c r="BA1077">
        <v>53711</v>
      </c>
      <c r="BB1077" s="93" t="str">
        <f t="shared" si="117"/>
        <v>OK</v>
      </c>
      <c r="BC1077" t="str">
        <f t="shared" si="118"/>
        <v>OK</v>
      </c>
      <c r="BD1077" t="str">
        <f t="shared" si="119"/>
        <v>OKOK</v>
      </c>
      <c r="BH1077">
        <f t="shared" si="122"/>
        <v>1024</v>
      </c>
      <c r="BJ1077" s="30" t="s">
        <v>925</v>
      </c>
      <c r="BK1077" s="30" t="s">
        <v>4507</v>
      </c>
      <c r="BL1077">
        <f ca="1">+OFFSET(b!$F$3,BH1077,$BL$52)</f>
        <v>17</v>
      </c>
      <c r="BQ1077">
        <f t="shared" si="123"/>
        <v>1024</v>
      </c>
      <c r="BR1077" s="30" t="s">
        <v>925</v>
      </c>
      <c r="BS1077" s="30" t="s">
        <v>4507</v>
      </c>
      <c r="BT1077">
        <f ca="1">+OFFSET(b!$F$3,BQ1077,$BT$52)</f>
        <v>739464</v>
      </c>
    </row>
    <row r="1078" spans="3:72">
      <c r="C1078">
        <f t="shared" si="120"/>
        <v>1025</v>
      </c>
      <c r="E1078" s="30" t="s">
        <v>3121</v>
      </c>
      <c r="F1078" s="30" t="s">
        <v>4508</v>
      </c>
      <c r="G1078">
        <f ca="1">+IF(BD1078="OKOK",OFFSET(b!$F$3,C1078,$G$52),NA())</f>
        <v>10</v>
      </c>
      <c r="AA1078">
        <f t="shared" si="121"/>
        <v>1025</v>
      </c>
      <c r="AB1078" s="30" t="s">
        <v>3121</v>
      </c>
      <c r="AC1078" s="30" t="s">
        <v>4508</v>
      </c>
      <c r="AD1078">
        <f ca="1">+IF(BD1078="OKOK",OFFSET(b!$F$3,AA1078,$AD$52),NA())</f>
        <v>1040759</v>
      </c>
      <c r="AX1078" t="s">
        <v>29</v>
      </c>
      <c r="AY1078" t="s">
        <v>3121</v>
      </c>
      <c r="AZ1078" t="s">
        <v>4508</v>
      </c>
      <c r="BA1078">
        <v>30441</v>
      </c>
      <c r="BB1078" s="93" t="str">
        <f t="shared" si="117"/>
        <v>OK</v>
      </c>
      <c r="BC1078" t="str">
        <f t="shared" si="118"/>
        <v>OK</v>
      </c>
      <c r="BD1078" t="str">
        <f t="shared" si="119"/>
        <v>OKOK</v>
      </c>
      <c r="BH1078">
        <f t="shared" si="122"/>
        <v>1025</v>
      </c>
      <c r="BJ1078" s="30" t="s">
        <v>3121</v>
      </c>
      <c r="BK1078" s="30" t="s">
        <v>4508</v>
      </c>
      <c r="BL1078">
        <f ca="1">+OFFSET(b!$F$3,BH1078,$BL$52)</f>
        <v>10</v>
      </c>
      <c r="BQ1078">
        <f t="shared" si="123"/>
        <v>1025</v>
      </c>
      <c r="BR1078" s="30" t="s">
        <v>3121</v>
      </c>
      <c r="BS1078" s="30" t="s">
        <v>4508</v>
      </c>
      <c r="BT1078">
        <f ca="1">+OFFSET(b!$F$3,BQ1078,$BT$52)</f>
        <v>1040759</v>
      </c>
    </row>
    <row r="1079" spans="3:72">
      <c r="C1079">
        <f t="shared" si="120"/>
        <v>1026</v>
      </c>
      <c r="E1079" s="30" t="s">
        <v>933</v>
      </c>
      <c r="F1079" s="30" t="s">
        <v>4509</v>
      </c>
      <c r="G1079">
        <f ca="1">+IF(BD1079="OKOK",OFFSET(b!$F$3,C1079,$G$52),NA())</f>
        <v>4</v>
      </c>
      <c r="AA1079">
        <f t="shared" si="121"/>
        <v>1026</v>
      </c>
      <c r="AB1079" s="30" t="s">
        <v>933</v>
      </c>
      <c r="AC1079" s="30" t="s">
        <v>4509</v>
      </c>
      <c r="AD1079">
        <f ca="1">+IF(BD1079="OKOK",OFFSET(b!$F$3,AA1079,$AD$52),NA())</f>
        <v>139392</v>
      </c>
      <c r="AX1079" t="s">
        <v>29</v>
      </c>
      <c r="AY1079" t="s">
        <v>933</v>
      </c>
      <c r="AZ1079" t="s">
        <v>4509</v>
      </c>
      <c r="BA1079">
        <v>7171</v>
      </c>
      <c r="BB1079" s="93" t="str">
        <f t="shared" si="117"/>
        <v>OK</v>
      </c>
      <c r="BC1079" t="str">
        <f t="shared" si="118"/>
        <v>OK</v>
      </c>
      <c r="BD1079" t="str">
        <f t="shared" si="119"/>
        <v>OKOK</v>
      </c>
      <c r="BH1079">
        <f t="shared" si="122"/>
        <v>1026</v>
      </c>
      <c r="BJ1079" s="30" t="s">
        <v>933</v>
      </c>
      <c r="BK1079" s="30" t="s">
        <v>4509</v>
      </c>
      <c r="BL1079">
        <f ca="1">+OFFSET(b!$F$3,BH1079,$BL$52)</f>
        <v>4</v>
      </c>
      <c r="BQ1079">
        <f t="shared" si="123"/>
        <v>1026</v>
      </c>
      <c r="BR1079" s="30" t="s">
        <v>933</v>
      </c>
      <c r="BS1079" s="30" t="s">
        <v>4509</v>
      </c>
      <c r="BT1079">
        <f ca="1">+OFFSET(b!$F$3,BQ1079,$BT$52)</f>
        <v>139392</v>
      </c>
    </row>
    <row r="1080" spans="3:72">
      <c r="C1080">
        <f t="shared" si="120"/>
        <v>1027</v>
      </c>
      <c r="E1080" s="30" t="s">
        <v>936</v>
      </c>
      <c r="F1080" s="30" t="s">
        <v>4510</v>
      </c>
      <c r="G1080">
        <f ca="1">+IF(BD1080="OKOK",OFFSET(b!$F$3,C1080,$G$52),NA())</f>
        <v>9</v>
      </c>
      <c r="AA1080">
        <f t="shared" si="121"/>
        <v>1027</v>
      </c>
      <c r="AB1080" s="30" t="s">
        <v>936</v>
      </c>
      <c r="AC1080" s="30" t="s">
        <v>4510</v>
      </c>
      <c r="AD1080">
        <f ca="1">+IF(BD1080="OKOK",OFFSET(b!$F$3,AA1080,$AD$52),NA())</f>
        <v>431536</v>
      </c>
      <c r="AX1080" t="s">
        <v>29</v>
      </c>
      <c r="AY1080" t="s">
        <v>936</v>
      </c>
      <c r="AZ1080" t="s">
        <v>4510</v>
      </c>
      <c r="BA1080">
        <v>15502</v>
      </c>
      <c r="BB1080" s="93" t="str">
        <f t="shared" ref="BB1080:BB1143" si="124">+IF($H$4="人未満",IF(AND(BA1080&gt;=$E$4,BA1080&lt;$G$4),"OK","NG"),IF(BA1080&gt;=$E$4,"OK","NG"))</f>
        <v>OK</v>
      </c>
      <c r="BC1080" t="str">
        <f t="shared" ref="BC1080:BC1143" si="125">+IF($J$4="あり",IF($C$3=AX1080,"OK","NG"),"OK")</f>
        <v>OK</v>
      </c>
      <c r="BD1080" t="str">
        <f t="shared" ref="BD1080:BD1143" si="126">+BB1080&amp;BC1080</f>
        <v>OKOK</v>
      </c>
      <c r="BH1080">
        <f t="shared" si="122"/>
        <v>1027</v>
      </c>
      <c r="BJ1080" s="30" t="s">
        <v>936</v>
      </c>
      <c r="BK1080" s="30" t="s">
        <v>4510</v>
      </c>
      <c r="BL1080">
        <f ca="1">+OFFSET(b!$F$3,BH1080,$BL$52)</f>
        <v>9</v>
      </c>
      <c r="BQ1080">
        <f t="shared" si="123"/>
        <v>1027</v>
      </c>
      <c r="BR1080" s="30" t="s">
        <v>936</v>
      </c>
      <c r="BS1080" s="30" t="s">
        <v>4510</v>
      </c>
      <c r="BT1080">
        <f ca="1">+OFFSET(b!$F$3,BQ1080,$BT$52)</f>
        <v>431536</v>
      </c>
    </row>
    <row r="1081" spans="3:72">
      <c r="C1081">
        <f t="shared" ref="C1081:C1144" si="127">+C1080+1</f>
        <v>1028</v>
      </c>
      <c r="E1081" s="30" t="s">
        <v>931</v>
      </c>
      <c r="F1081" s="30" t="s">
        <v>4511</v>
      </c>
      <c r="G1081">
        <f ca="1">+IF(BD1081="OKOK",OFFSET(b!$F$3,C1081,$G$52),NA())</f>
        <v>4</v>
      </c>
      <c r="AA1081">
        <f t="shared" ref="AA1081:AA1144" si="128">+AA1080+1</f>
        <v>1028</v>
      </c>
      <c r="AB1081" s="30" t="s">
        <v>931</v>
      </c>
      <c r="AC1081" s="30" t="s">
        <v>4511</v>
      </c>
      <c r="AD1081">
        <f ca="1">+IF(BD1081="OKOK",OFFSET(b!$F$3,AA1081,$AD$52),NA())</f>
        <v>197705</v>
      </c>
      <c r="AX1081" t="s">
        <v>29</v>
      </c>
      <c r="AY1081" t="s">
        <v>931</v>
      </c>
      <c r="AZ1081" t="s">
        <v>4511</v>
      </c>
      <c r="BA1081">
        <v>5733</v>
      </c>
      <c r="BB1081" s="93" t="str">
        <f t="shared" si="124"/>
        <v>OK</v>
      </c>
      <c r="BC1081" t="str">
        <f t="shared" si="125"/>
        <v>OK</v>
      </c>
      <c r="BD1081" t="str">
        <f t="shared" si="126"/>
        <v>OKOK</v>
      </c>
      <c r="BH1081">
        <f t="shared" ref="BH1081:BH1144" si="129">+BH1080+1</f>
        <v>1028</v>
      </c>
      <c r="BJ1081" s="30" t="s">
        <v>931</v>
      </c>
      <c r="BK1081" s="30" t="s">
        <v>4511</v>
      </c>
      <c r="BL1081">
        <f ca="1">+OFFSET(b!$F$3,BH1081,$BL$52)</f>
        <v>4</v>
      </c>
      <c r="BQ1081">
        <f t="shared" ref="BQ1081:BQ1144" si="130">+BQ1080+1</f>
        <v>1028</v>
      </c>
      <c r="BR1081" s="30" t="s">
        <v>931</v>
      </c>
      <c r="BS1081" s="30" t="s">
        <v>4511</v>
      </c>
      <c r="BT1081">
        <f ca="1">+OFFSET(b!$F$3,BQ1081,$BT$52)</f>
        <v>197705</v>
      </c>
    </row>
    <row r="1082" spans="3:72">
      <c r="C1082">
        <f t="shared" si="127"/>
        <v>1029</v>
      </c>
      <c r="E1082" s="30" t="s">
        <v>930</v>
      </c>
      <c r="F1082" s="30" t="s">
        <v>4512</v>
      </c>
      <c r="G1082">
        <f ca="1">+IF(BD1082="OKOK",OFFSET(b!$F$3,C1082,$G$52),NA())</f>
        <v>6</v>
      </c>
      <c r="AA1082">
        <f t="shared" si="128"/>
        <v>1029</v>
      </c>
      <c r="AB1082" s="30" t="s">
        <v>930</v>
      </c>
      <c r="AC1082" s="30" t="s">
        <v>4512</v>
      </c>
      <c r="AD1082">
        <f ca="1">+IF(BD1082="OKOK",OFFSET(b!$F$3,AA1082,$AD$52),NA())</f>
        <v>340393</v>
      </c>
      <c r="AX1082" t="s">
        <v>29</v>
      </c>
      <c r="AY1082" t="s">
        <v>930</v>
      </c>
      <c r="AZ1082" t="s">
        <v>4512</v>
      </c>
      <c r="BA1082">
        <v>16319</v>
      </c>
      <c r="BB1082" s="93" t="str">
        <f t="shared" si="124"/>
        <v>OK</v>
      </c>
      <c r="BC1082" t="str">
        <f t="shared" si="125"/>
        <v>OK</v>
      </c>
      <c r="BD1082" t="str">
        <f t="shared" si="126"/>
        <v>OKOK</v>
      </c>
      <c r="BH1082">
        <f t="shared" si="129"/>
        <v>1029</v>
      </c>
      <c r="BJ1082" s="30" t="s">
        <v>930</v>
      </c>
      <c r="BK1082" s="30" t="s">
        <v>4512</v>
      </c>
      <c r="BL1082">
        <f ca="1">+OFFSET(b!$F$3,BH1082,$BL$52)</f>
        <v>6</v>
      </c>
      <c r="BQ1082">
        <f t="shared" si="130"/>
        <v>1029</v>
      </c>
      <c r="BR1082" s="30" t="s">
        <v>930</v>
      </c>
      <c r="BS1082" s="30" t="s">
        <v>4512</v>
      </c>
      <c r="BT1082">
        <f ca="1">+OFFSET(b!$F$3,BQ1082,$BT$52)</f>
        <v>340393</v>
      </c>
    </row>
    <row r="1083" spans="3:72">
      <c r="C1083">
        <f t="shared" si="127"/>
        <v>1030</v>
      </c>
      <c r="E1083" s="30" t="s">
        <v>929</v>
      </c>
      <c r="F1083" s="30" t="s">
        <v>4513</v>
      </c>
      <c r="G1083">
        <f ca="1">+IF(BD1083="OKOK",OFFSET(b!$F$3,C1083,$G$52),NA())</f>
        <v>9</v>
      </c>
      <c r="AA1083">
        <f t="shared" si="128"/>
        <v>1030</v>
      </c>
      <c r="AB1083" s="30" t="s">
        <v>929</v>
      </c>
      <c r="AC1083" s="30" t="s">
        <v>4513</v>
      </c>
      <c r="AD1083">
        <f ca="1">+IF(BD1083="OKOK",OFFSET(b!$F$3,AA1083,$AD$52),NA())</f>
        <v>231265</v>
      </c>
      <c r="AX1083" t="s">
        <v>29</v>
      </c>
      <c r="AY1083" t="s">
        <v>929</v>
      </c>
      <c r="AZ1083" t="s">
        <v>4513</v>
      </c>
      <c r="BA1083">
        <v>14334</v>
      </c>
      <c r="BB1083" s="93" t="str">
        <f t="shared" si="124"/>
        <v>OK</v>
      </c>
      <c r="BC1083" t="str">
        <f t="shared" si="125"/>
        <v>OK</v>
      </c>
      <c r="BD1083" t="str">
        <f t="shared" si="126"/>
        <v>OKOK</v>
      </c>
      <c r="BH1083">
        <f t="shared" si="129"/>
        <v>1030</v>
      </c>
      <c r="BJ1083" s="30" t="s">
        <v>929</v>
      </c>
      <c r="BK1083" s="30" t="s">
        <v>4513</v>
      </c>
      <c r="BL1083">
        <f ca="1">+OFFSET(b!$F$3,BH1083,$BL$52)</f>
        <v>9</v>
      </c>
      <c r="BQ1083">
        <f t="shared" si="130"/>
        <v>1030</v>
      </c>
      <c r="BR1083" s="30" t="s">
        <v>929</v>
      </c>
      <c r="BS1083" s="30" t="s">
        <v>4513</v>
      </c>
      <c r="BT1083">
        <f ca="1">+OFFSET(b!$F$3,BQ1083,$BT$52)</f>
        <v>231265</v>
      </c>
    </row>
    <row r="1084" spans="3:72">
      <c r="C1084">
        <f t="shared" si="127"/>
        <v>1031</v>
      </c>
      <c r="E1084" s="30" t="s">
        <v>3122</v>
      </c>
      <c r="F1084" s="30" t="s">
        <v>4514</v>
      </c>
      <c r="G1084">
        <f ca="1">+IF(BD1084="OKOK",OFFSET(b!$F$3,C1084,$G$52),NA())</f>
        <v>10</v>
      </c>
      <c r="AA1084">
        <f t="shared" si="128"/>
        <v>1031</v>
      </c>
      <c r="AB1084" s="30" t="s">
        <v>3122</v>
      </c>
      <c r="AC1084" s="30" t="s">
        <v>4514</v>
      </c>
      <c r="AD1084">
        <f ca="1">+IF(BD1084="OKOK",OFFSET(b!$F$3,AA1084,$AD$52),NA())</f>
        <v>0</v>
      </c>
      <c r="AX1084" t="s">
        <v>29</v>
      </c>
      <c r="AY1084" t="s">
        <v>3122</v>
      </c>
      <c r="AZ1084" t="s">
        <v>4514</v>
      </c>
      <c r="BA1084">
        <v>26187</v>
      </c>
      <c r="BB1084" s="93" t="str">
        <f t="shared" si="124"/>
        <v>OK</v>
      </c>
      <c r="BC1084" t="str">
        <f t="shared" si="125"/>
        <v>OK</v>
      </c>
      <c r="BD1084" t="str">
        <f t="shared" si="126"/>
        <v>OKOK</v>
      </c>
      <c r="BH1084">
        <f t="shared" si="129"/>
        <v>1031</v>
      </c>
      <c r="BJ1084" s="30" t="s">
        <v>3122</v>
      </c>
      <c r="BK1084" s="30" t="s">
        <v>4514</v>
      </c>
      <c r="BL1084">
        <f ca="1">+OFFSET(b!$F$3,BH1084,$BL$52)</f>
        <v>10</v>
      </c>
      <c r="BQ1084">
        <f t="shared" si="130"/>
        <v>1031</v>
      </c>
      <c r="BR1084" s="30" t="s">
        <v>3122</v>
      </c>
      <c r="BS1084" s="30" t="s">
        <v>4514</v>
      </c>
      <c r="BT1084">
        <f ca="1">+OFFSET(b!$F$3,BQ1084,$BT$52)</f>
        <v>0</v>
      </c>
    </row>
    <row r="1085" spans="3:72">
      <c r="C1085">
        <f t="shared" si="127"/>
        <v>1032</v>
      </c>
      <c r="E1085" s="30" t="s">
        <v>149</v>
      </c>
      <c r="F1085" s="30" t="s">
        <v>4515</v>
      </c>
      <c r="G1085">
        <f ca="1">+IF(BD1085="OKOK",OFFSET(b!$F$3,C1085,$G$52),NA())</f>
        <v>3</v>
      </c>
      <c r="AA1085">
        <f t="shared" si="128"/>
        <v>1032</v>
      </c>
      <c r="AB1085" s="30" t="s">
        <v>149</v>
      </c>
      <c r="AC1085" s="30" t="s">
        <v>4515</v>
      </c>
      <c r="AD1085">
        <f ca="1">+IF(BD1085="OKOK",OFFSET(b!$F$3,AA1085,$AD$52),NA())</f>
        <v>180084</v>
      </c>
      <c r="AX1085" t="s">
        <v>29</v>
      </c>
      <c r="AY1085" t="s">
        <v>149</v>
      </c>
      <c r="AZ1085" t="s">
        <v>4515</v>
      </c>
      <c r="BA1085">
        <v>7930</v>
      </c>
      <c r="BB1085" s="93" t="str">
        <f t="shared" si="124"/>
        <v>OK</v>
      </c>
      <c r="BC1085" t="str">
        <f t="shared" si="125"/>
        <v>OK</v>
      </c>
      <c r="BD1085" t="str">
        <f t="shared" si="126"/>
        <v>OKOK</v>
      </c>
      <c r="BH1085">
        <f t="shared" si="129"/>
        <v>1032</v>
      </c>
      <c r="BJ1085" s="30" t="s">
        <v>149</v>
      </c>
      <c r="BK1085" s="30" t="s">
        <v>4515</v>
      </c>
      <c r="BL1085">
        <f ca="1">+OFFSET(b!$F$3,BH1085,$BL$52)</f>
        <v>3</v>
      </c>
      <c r="BQ1085">
        <f t="shared" si="130"/>
        <v>1032</v>
      </c>
      <c r="BR1085" s="30" t="s">
        <v>149</v>
      </c>
      <c r="BS1085" s="30" t="s">
        <v>4515</v>
      </c>
      <c r="BT1085">
        <f ca="1">+OFFSET(b!$F$3,BQ1085,$BT$52)</f>
        <v>180084</v>
      </c>
    </row>
    <row r="1086" spans="3:72">
      <c r="C1086">
        <f t="shared" si="127"/>
        <v>1033</v>
      </c>
      <c r="E1086" s="30" t="s">
        <v>934</v>
      </c>
      <c r="F1086" s="30" t="s">
        <v>4516</v>
      </c>
      <c r="G1086">
        <f ca="1">+IF(BD1086="OKOK",OFFSET(b!$F$3,C1086,$G$52),NA())</f>
        <v>6</v>
      </c>
      <c r="AA1086">
        <f t="shared" si="128"/>
        <v>1033</v>
      </c>
      <c r="AB1086" s="30" t="s">
        <v>934</v>
      </c>
      <c r="AC1086" s="30" t="s">
        <v>4516</v>
      </c>
      <c r="AD1086">
        <f ca="1">+IF(BD1086="OKOK",OFFSET(b!$F$3,AA1086,$AD$52),NA())</f>
        <v>153104</v>
      </c>
      <c r="AX1086" t="s">
        <v>29</v>
      </c>
      <c r="AY1086" t="s">
        <v>934</v>
      </c>
      <c r="AZ1086" t="s">
        <v>4516</v>
      </c>
      <c r="BA1086">
        <v>9411</v>
      </c>
      <c r="BB1086" s="93" t="str">
        <f t="shared" si="124"/>
        <v>OK</v>
      </c>
      <c r="BC1086" t="str">
        <f t="shared" si="125"/>
        <v>OK</v>
      </c>
      <c r="BD1086" t="str">
        <f t="shared" si="126"/>
        <v>OKOK</v>
      </c>
      <c r="BH1086">
        <f t="shared" si="129"/>
        <v>1033</v>
      </c>
      <c r="BJ1086" s="30" t="s">
        <v>934</v>
      </c>
      <c r="BK1086" s="30" t="s">
        <v>4516</v>
      </c>
      <c r="BL1086">
        <f ca="1">+OFFSET(b!$F$3,BH1086,$BL$52)</f>
        <v>6</v>
      </c>
      <c r="BQ1086">
        <f t="shared" si="130"/>
        <v>1033</v>
      </c>
      <c r="BR1086" s="30" t="s">
        <v>934</v>
      </c>
      <c r="BS1086" s="30" t="s">
        <v>4516</v>
      </c>
      <c r="BT1086">
        <f ca="1">+OFFSET(b!$F$3,BQ1086,$BT$52)</f>
        <v>153104</v>
      </c>
    </row>
    <row r="1087" spans="3:72">
      <c r="C1087">
        <f t="shared" si="127"/>
        <v>1034</v>
      </c>
      <c r="E1087" s="30" t="s">
        <v>932</v>
      </c>
      <c r="F1087" s="30" t="s">
        <v>4517</v>
      </c>
      <c r="G1087">
        <f ca="1">+IF(BD1087="OKOK",OFFSET(b!$F$3,C1087,$G$52),NA())</f>
        <v>2</v>
      </c>
      <c r="AA1087">
        <f t="shared" si="128"/>
        <v>1034</v>
      </c>
      <c r="AB1087" s="30" t="s">
        <v>932</v>
      </c>
      <c r="AC1087" s="30" t="s">
        <v>4517</v>
      </c>
      <c r="AD1087">
        <f ca="1">+IF(BD1087="OKOK",OFFSET(b!$F$3,AA1087,$AD$52),NA())</f>
        <v>122926</v>
      </c>
      <c r="AX1087" t="s">
        <v>29</v>
      </c>
      <c r="AY1087" t="s">
        <v>932</v>
      </c>
      <c r="AZ1087" t="s">
        <v>4517</v>
      </c>
      <c r="BA1087">
        <v>8151</v>
      </c>
      <c r="BB1087" s="93" t="str">
        <f t="shared" si="124"/>
        <v>OK</v>
      </c>
      <c r="BC1087" t="str">
        <f t="shared" si="125"/>
        <v>OK</v>
      </c>
      <c r="BD1087" t="str">
        <f t="shared" si="126"/>
        <v>OKOK</v>
      </c>
      <c r="BH1087">
        <f t="shared" si="129"/>
        <v>1034</v>
      </c>
      <c r="BJ1087" s="30" t="s">
        <v>932</v>
      </c>
      <c r="BK1087" s="30" t="s">
        <v>4517</v>
      </c>
      <c r="BL1087">
        <f ca="1">+OFFSET(b!$F$3,BH1087,$BL$52)</f>
        <v>2</v>
      </c>
      <c r="BQ1087">
        <f t="shared" si="130"/>
        <v>1034</v>
      </c>
      <c r="BR1087" s="30" t="s">
        <v>932</v>
      </c>
      <c r="BS1087" s="30" t="s">
        <v>4517</v>
      </c>
      <c r="BT1087">
        <f ca="1">+OFFSET(b!$F$3,BQ1087,$BT$52)</f>
        <v>122926</v>
      </c>
    </row>
    <row r="1088" spans="3:72">
      <c r="C1088">
        <f t="shared" si="127"/>
        <v>1035</v>
      </c>
      <c r="E1088" s="30" t="s">
        <v>936</v>
      </c>
      <c r="F1088" s="30" t="s">
        <v>4510</v>
      </c>
      <c r="G1088">
        <f ca="1">+IF(BD1088="OKOK",OFFSET(b!$F$3,C1088,$G$52),NA())</f>
        <v>0</v>
      </c>
      <c r="AA1088">
        <f t="shared" si="128"/>
        <v>1035</v>
      </c>
      <c r="AB1088" s="30" t="s">
        <v>936</v>
      </c>
      <c r="AC1088" s="30" t="s">
        <v>4510</v>
      </c>
      <c r="AD1088">
        <f ca="1">+IF(BD1088="OKOK",OFFSET(b!$F$3,AA1088,$AD$52),NA())</f>
        <v>0</v>
      </c>
      <c r="AX1088" t="s">
        <v>29</v>
      </c>
      <c r="AY1088" t="s">
        <v>936</v>
      </c>
      <c r="AZ1088" t="s">
        <v>4510</v>
      </c>
      <c r="BA1088">
        <v>0</v>
      </c>
      <c r="BB1088" s="93" t="str">
        <f t="shared" si="124"/>
        <v>OK</v>
      </c>
      <c r="BC1088" t="str">
        <f t="shared" si="125"/>
        <v>OK</v>
      </c>
      <c r="BD1088" t="str">
        <f t="shared" si="126"/>
        <v>OKOK</v>
      </c>
      <c r="BH1088">
        <f t="shared" si="129"/>
        <v>1035</v>
      </c>
      <c r="BJ1088" s="30" t="s">
        <v>936</v>
      </c>
      <c r="BK1088" s="30" t="s">
        <v>4510</v>
      </c>
      <c r="BL1088">
        <f ca="1">+OFFSET(b!$F$3,BH1088,$BL$52)</f>
        <v>0</v>
      </c>
      <c r="BQ1088">
        <f t="shared" si="130"/>
        <v>1035</v>
      </c>
      <c r="BR1088" s="30" t="s">
        <v>936</v>
      </c>
      <c r="BS1088" s="30" t="s">
        <v>4510</v>
      </c>
      <c r="BT1088">
        <f ca="1">+OFFSET(b!$F$3,BQ1088,$BT$52)</f>
        <v>0</v>
      </c>
    </row>
    <row r="1089" spans="3:72">
      <c r="C1089">
        <f t="shared" si="127"/>
        <v>1036</v>
      </c>
      <c r="E1089" s="30" t="s">
        <v>935</v>
      </c>
      <c r="F1089" s="30" t="s">
        <v>4496</v>
      </c>
      <c r="G1089">
        <f ca="1">+IF(BD1089="OKOK",OFFSET(b!$F$3,C1089,$G$52),NA())</f>
        <v>0</v>
      </c>
      <c r="AA1089">
        <f t="shared" si="128"/>
        <v>1036</v>
      </c>
      <c r="AB1089" s="30" t="s">
        <v>935</v>
      </c>
      <c r="AC1089" s="30" t="s">
        <v>4496</v>
      </c>
      <c r="AD1089">
        <f ca="1">+IF(BD1089="OKOK",OFFSET(b!$F$3,AA1089,$AD$52),NA())</f>
        <v>0</v>
      </c>
      <c r="AX1089" t="s">
        <v>29</v>
      </c>
      <c r="AY1089" t="s">
        <v>935</v>
      </c>
      <c r="AZ1089" t="s">
        <v>4496</v>
      </c>
      <c r="BA1089">
        <v>0</v>
      </c>
      <c r="BB1089" s="93" t="str">
        <f t="shared" si="124"/>
        <v>OK</v>
      </c>
      <c r="BC1089" t="str">
        <f t="shared" si="125"/>
        <v>OK</v>
      </c>
      <c r="BD1089" t="str">
        <f t="shared" si="126"/>
        <v>OKOK</v>
      </c>
      <c r="BH1089">
        <f t="shared" si="129"/>
        <v>1036</v>
      </c>
      <c r="BJ1089" s="30" t="s">
        <v>935</v>
      </c>
      <c r="BK1089" s="30" t="s">
        <v>4496</v>
      </c>
      <c r="BL1089">
        <f ca="1">+OFFSET(b!$F$3,BH1089,$BL$52)</f>
        <v>0</v>
      </c>
      <c r="BQ1089">
        <f t="shared" si="130"/>
        <v>1036</v>
      </c>
      <c r="BR1089" s="30" t="s">
        <v>935</v>
      </c>
      <c r="BS1089" s="30" t="s">
        <v>4496</v>
      </c>
      <c r="BT1089">
        <f ca="1">+OFFSET(b!$F$3,BQ1089,$BT$52)</f>
        <v>0</v>
      </c>
    </row>
    <row r="1090" spans="3:72">
      <c r="C1090">
        <f t="shared" si="127"/>
        <v>1037</v>
      </c>
      <c r="E1090" s="30" t="s">
        <v>940</v>
      </c>
      <c r="F1090" s="30" t="s">
        <v>4518</v>
      </c>
      <c r="G1090">
        <f ca="1">+IF(BD1090="OKOK",OFFSET(b!$F$3,C1090,$G$52),NA())</f>
        <v>116</v>
      </c>
      <c r="AA1090">
        <f t="shared" si="128"/>
        <v>1037</v>
      </c>
      <c r="AB1090" s="30" t="s">
        <v>940</v>
      </c>
      <c r="AC1090" s="30" t="s">
        <v>4518</v>
      </c>
      <c r="AD1090">
        <f ca="1">+IF(BD1090="OKOK",OFFSET(b!$F$3,AA1090,$AD$52),NA())</f>
        <v>3283734</v>
      </c>
      <c r="AX1090" t="s">
        <v>30</v>
      </c>
      <c r="AY1090" t="s">
        <v>940</v>
      </c>
      <c r="AZ1090" t="s">
        <v>4518</v>
      </c>
      <c r="BA1090">
        <v>185264</v>
      </c>
      <c r="BB1090" s="93" t="str">
        <f t="shared" si="124"/>
        <v>OK</v>
      </c>
      <c r="BC1090" t="str">
        <f t="shared" si="125"/>
        <v>OK</v>
      </c>
      <c r="BD1090" t="str">
        <f t="shared" si="126"/>
        <v>OKOK</v>
      </c>
      <c r="BH1090">
        <f t="shared" si="129"/>
        <v>1037</v>
      </c>
      <c r="BJ1090" s="30" t="s">
        <v>940</v>
      </c>
      <c r="BK1090" s="30" t="s">
        <v>4518</v>
      </c>
      <c r="BL1090">
        <f ca="1">+OFFSET(b!$F$3,BH1090,$BL$52)</f>
        <v>116</v>
      </c>
      <c r="BQ1090">
        <f t="shared" si="130"/>
        <v>1037</v>
      </c>
      <c r="BR1090" s="30" t="s">
        <v>940</v>
      </c>
      <c r="BS1090" s="30" t="s">
        <v>4518</v>
      </c>
      <c r="BT1090">
        <f ca="1">+OFFSET(b!$F$3,BQ1090,$BT$52)</f>
        <v>3283734</v>
      </c>
    </row>
    <row r="1091" spans="3:72">
      <c r="C1091">
        <f t="shared" si="127"/>
        <v>1038</v>
      </c>
      <c r="E1091" s="30" t="s">
        <v>941</v>
      </c>
      <c r="F1091" s="30" t="s">
        <v>4519</v>
      </c>
      <c r="G1091">
        <f ca="1">+IF(BD1091="OKOK",OFFSET(b!$F$3,C1091,$G$52),NA())</f>
        <v>116</v>
      </c>
      <c r="AA1091">
        <f t="shared" si="128"/>
        <v>1038</v>
      </c>
      <c r="AB1091" s="30" t="s">
        <v>941</v>
      </c>
      <c r="AC1091" s="30" t="s">
        <v>4519</v>
      </c>
      <c r="AD1091">
        <f ca="1">+IF(BD1091="OKOK",OFFSET(b!$F$3,AA1091,$AD$52),NA())</f>
        <v>2859937</v>
      </c>
      <c r="AX1091" t="s">
        <v>30</v>
      </c>
      <c r="AY1091" t="s">
        <v>941</v>
      </c>
      <c r="AZ1091" t="s">
        <v>4519</v>
      </c>
      <c r="BA1091">
        <v>183487</v>
      </c>
      <c r="BB1091" s="93" t="str">
        <f t="shared" si="124"/>
        <v>OK</v>
      </c>
      <c r="BC1091" t="str">
        <f t="shared" si="125"/>
        <v>OK</v>
      </c>
      <c r="BD1091" t="str">
        <f t="shared" si="126"/>
        <v>OKOK</v>
      </c>
      <c r="BH1091">
        <f t="shared" si="129"/>
        <v>1038</v>
      </c>
      <c r="BJ1091" s="30" t="s">
        <v>941</v>
      </c>
      <c r="BK1091" s="30" t="s">
        <v>4519</v>
      </c>
      <c r="BL1091">
        <f ca="1">+OFFSET(b!$F$3,BH1091,$BL$52)</f>
        <v>116</v>
      </c>
      <c r="BQ1091">
        <f t="shared" si="130"/>
        <v>1038</v>
      </c>
      <c r="BR1091" s="30" t="s">
        <v>941</v>
      </c>
      <c r="BS1091" s="30" t="s">
        <v>4519</v>
      </c>
      <c r="BT1091">
        <f ca="1">+OFFSET(b!$F$3,BQ1091,$BT$52)</f>
        <v>2859937</v>
      </c>
    </row>
    <row r="1092" spans="3:72">
      <c r="C1092">
        <f t="shared" si="127"/>
        <v>1039</v>
      </c>
      <c r="E1092" s="30" t="s">
        <v>942</v>
      </c>
      <c r="F1092" s="30" t="s">
        <v>4520</v>
      </c>
      <c r="G1092">
        <f ca="1">+IF(BD1092="OKOK",OFFSET(b!$F$3,C1092,$G$52),NA())</f>
        <v>31</v>
      </c>
      <c r="AA1092">
        <f t="shared" si="128"/>
        <v>1039</v>
      </c>
      <c r="AB1092" s="30" t="s">
        <v>942</v>
      </c>
      <c r="AC1092" s="30" t="s">
        <v>4520</v>
      </c>
      <c r="AD1092">
        <f ca="1">+IF(BD1092="OKOK",OFFSET(b!$F$3,AA1092,$AD$52),NA())</f>
        <v>654409</v>
      </c>
      <c r="AX1092" t="s">
        <v>30</v>
      </c>
      <c r="AY1092" t="s">
        <v>942</v>
      </c>
      <c r="AZ1092" t="s">
        <v>4520</v>
      </c>
      <c r="BA1092">
        <v>39817</v>
      </c>
      <c r="BB1092" s="93" t="str">
        <f t="shared" si="124"/>
        <v>OK</v>
      </c>
      <c r="BC1092" t="str">
        <f t="shared" si="125"/>
        <v>OK</v>
      </c>
      <c r="BD1092" t="str">
        <f t="shared" si="126"/>
        <v>OKOK</v>
      </c>
      <c r="BH1092">
        <f t="shared" si="129"/>
        <v>1039</v>
      </c>
      <c r="BJ1092" s="30" t="s">
        <v>942</v>
      </c>
      <c r="BK1092" s="30" t="s">
        <v>4520</v>
      </c>
      <c r="BL1092">
        <f ca="1">+OFFSET(b!$F$3,BH1092,$BL$52)</f>
        <v>31</v>
      </c>
      <c r="BQ1092">
        <f t="shared" si="130"/>
        <v>1039</v>
      </c>
      <c r="BR1092" s="30" t="s">
        <v>942</v>
      </c>
      <c r="BS1092" s="30" t="s">
        <v>4520</v>
      </c>
      <c r="BT1092">
        <f ca="1">+OFFSET(b!$F$3,BQ1092,$BT$52)</f>
        <v>654409</v>
      </c>
    </row>
    <row r="1093" spans="3:72">
      <c r="C1093">
        <f t="shared" si="127"/>
        <v>1040</v>
      </c>
      <c r="E1093" s="30" t="s">
        <v>944</v>
      </c>
      <c r="F1093" s="30" t="s">
        <v>4521</v>
      </c>
      <c r="G1093">
        <f ca="1">+IF(BD1093="OKOK",OFFSET(b!$F$3,C1093,$G$52),NA())</f>
        <v>2</v>
      </c>
      <c r="AA1093">
        <f t="shared" si="128"/>
        <v>1040</v>
      </c>
      <c r="AB1093" s="30" t="s">
        <v>944</v>
      </c>
      <c r="AC1093" s="30" t="s">
        <v>4521</v>
      </c>
      <c r="AD1093">
        <f ca="1">+IF(BD1093="OKOK",OFFSET(b!$F$3,AA1093,$AD$52),NA())</f>
        <v>60775</v>
      </c>
      <c r="AX1093" t="s">
        <v>30</v>
      </c>
      <c r="AY1093" t="s">
        <v>944</v>
      </c>
      <c r="AZ1093" t="s">
        <v>4521</v>
      </c>
      <c r="BA1093">
        <v>2432</v>
      </c>
      <c r="BB1093" s="93" t="str">
        <f t="shared" si="124"/>
        <v>OK</v>
      </c>
      <c r="BC1093" t="str">
        <f t="shared" si="125"/>
        <v>OK</v>
      </c>
      <c r="BD1093" t="str">
        <f t="shared" si="126"/>
        <v>OKOK</v>
      </c>
      <c r="BH1093">
        <f t="shared" si="129"/>
        <v>1040</v>
      </c>
      <c r="BJ1093" s="30" t="s">
        <v>944</v>
      </c>
      <c r="BK1093" s="30" t="s">
        <v>4521</v>
      </c>
      <c r="BL1093">
        <f ca="1">+OFFSET(b!$F$3,BH1093,$BL$52)</f>
        <v>2</v>
      </c>
      <c r="BQ1093">
        <f t="shared" si="130"/>
        <v>1040</v>
      </c>
      <c r="BR1093" s="30" t="s">
        <v>944</v>
      </c>
      <c r="BS1093" s="30" t="s">
        <v>4521</v>
      </c>
      <c r="BT1093">
        <f ca="1">+OFFSET(b!$F$3,BQ1093,$BT$52)</f>
        <v>60775</v>
      </c>
    </row>
    <row r="1094" spans="3:72">
      <c r="C1094">
        <f t="shared" si="127"/>
        <v>1041</v>
      </c>
      <c r="E1094" s="30" t="s">
        <v>947</v>
      </c>
      <c r="F1094" s="30" t="s">
        <v>4522</v>
      </c>
      <c r="G1094">
        <f ca="1">+IF(BD1094="OKOK",OFFSET(b!$F$3,C1094,$G$52),NA())</f>
        <v>4</v>
      </c>
      <c r="AA1094">
        <f t="shared" si="128"/>
        <v>1041</v>
      </c>
      <c r="AB1094" s="30" t="s">
        <v>947</v>
      </c>
      <c r="AC1094" s="30" t="s">
        <v>4522</v>
      </c>
      <c r="AD1094">
        <f ca="1">+IF(BD1094="OKOK",OFFSET(b!$F$3,AA1094,$AD$52),NA())</f>
        <v>275179</v>
      </c>
      <c r="AX1094" t="s">
        <v>30</v>
      </c>
      <c r="AY1094" t="s">
        <v>947</v>
      </c>
      <c r="AZ1094" t="s">
        <v>4522</v>
      </c>
      <c r="BA1094">
        <v>15874</v>
      </c>
      <c r="BB1094" s="93" t="str">
        <f t="shared" si="124"/>
        <v>OK</v>
      </c>
      <c r="BC1094" t="str">
        <f t="shared" si="125"/>
        <v>OK</v>
      </c>
      <c r="BD1094" t="str">
        <f t="shared" si="126"/>
        <v>OKOK</v>
      </c>
      <c r="BH1094">
        <f t="shared" si="129"/>
        <v>1041</v>
      </c>
      <c r="BJ1094" s="30" t="s">
        <v>947</v>
      </c>
      <c r="BK1094" s="30" t="s">
        <v>4522</v>
      </c>
      <c r="BL1094">
        <f ca="1">+OFFSET(b!$F$3,BH1094,$BL$52)</f>
        <v>4</v>
      </c>
      <c r="BQ1094">
        <f t="shared" si="130"/>
        <v>1041</v>
      </c>
      <c r="BR1094" s="30" t="s">
        <v>947</v>
      </c>
      <c r="BS1094" s="30" t="s">
        <v>4522</v>
      </c>
      <c r="BT1094">
        <f ca="1">+OFFSET(b!$F$3,BQ1094,$BT$52)</f>
        <v>275179</v>
      </c>
    </row>
    <row r="1095" spans="3:72">
      <c r="C1095">
        <f t="shared" si="127"/>
        <v>1042</v>
      </c>
      <c r="E1095" s="30" t="s">
        <v>945</v>
      </c>
      <c r="F1095" s="30" t="s">
        <v>4523</v>
      </c>
      <c r="G1095">
        <f ca="1">+IF(BD1095="OKOK",OFFSET(b!$F$3,C1095,$G$52),NA())</f>
        <v>5</v>
      </c>
      <c r="AA1095">
        <f t="shared" si="128"/>
        <v>1042</v>
      </c>
      <c r="AB1095" s="30" t="s">
        <v>945</v>
      </c>
      <c r="AC1095" s="30" t="s">
        <v>4523</v>
      </c>
      <c r="AD1095">
        <f ca="1">+IF(BD1095="OKOK",OFFSET(b!$F$3,AA1095,$AD$52),NA())</f>
        <v>99261</v>
      </c>
      <c r="AX1095" t="s">
        <v>30</v>
      </c>
      <c r="AY1095" t="s">
        <v>945</v>
      </c>
      <c r="AZ1095" t="s">
        <v>4523</v>
      </c>
      <c r="BA1095">
        <v>4559</v>
      </c>
      <c r="BB1095" s="93" t="str">
        <f t="shared" si="124"/>
        <v>OK</v>
      </c>
      <c r="BC1095" t="str">
        <f t="shared" si="125"/>
        <v>OK</v>
      </c>
      <c r="BD1095" t="str">
        <f t="shared" si="126"/>
        <v>OKOK</v>
      </c>
      <c r="BH1095">
        <f t="shared" si="129"/>
        <v>1042</v>
      </c>
      <c r="BJ1095" s="30" t="s">
        <v>945</v>
      </c>
      <c r="BK1095" s="30" t="s">
        <v>4523</v>
      </c>
      <c r="BL1095">
        <f ca="1">+OFFSET(b!$F$3,BH1095,$BL$52)</f>
        <v>5</v>
      </c>
      <c r="BQ1095">
        <f t="shared" si="130"/>
        <v>1042</v>
      </c>
      <c r="BR1095" s="30" t="s">
        <v>945</v>
      </c>
      <c r="BS1095" s="30" t="s">
        <v>4523</v>
      </c>
      <c r="BT1095">
        <f ca="1">+OFFSET(b!$F$3,BQ1095,$BT$52)</f>
        <v>99261</v>
      </c>
    </row>
    <row r="1096" spans="3:72">
      <c r="C1096">
        <f t="shared" si="127"/>
        <v>1043</v>
      </c>
      <c r="E1096" s="30" t="s">
        <v>943</v>
      </c>
      <c r="F1096" s="30" t="s">
        <v>4524</v>
      </c>
      <c r="G1096">
        <f ca="1">+IF(BD1096="OKOK",OFFSET(b!$F$3,C1096,$G$52),NA())</f>
        <v>5</v>
      </c>
      <c r="AA1096">
        <f t="shared" si="128"/>
        <v>1043</v>
      </c>
      <c r="AB1096" s="30" t="s">
        <v>943</v>
      </c>
      <c r="AC1096" s="30" t="s">
        <v>4524</v>
      </c>
      <c r="AD1096">
        <f ca="1">+IF(BD1096="OKOK",OFFSET(b!$F$3,AA1096,$AD$52),NA())</f>
        <v>194281</v>
      </c>
      <c r="AX1096" t="s">
        <v>30</v>
      </c>
      <c r="AY1096" t="s">
        <v>943</v>
      </c>
      <c r="AZ1096" t="s">
        <v>4524</v>
      </c>
      <c r="BA1096">
        <v>11394</v>
      </c>
      <c r="BB1096" s="93" t="str">
        <f t="shared" si="124"/>
        <v>OK</v>
      </c>
      <c r="BC1096" t="str">
        <f t="shared" si="125"/>
        <v>OK</v>
      </c>
      <c r="BD1096" t="str">
        <f t="shared" si="126"/>
        <v>OKOK</v>
      </c>
      <c r="BH1096">
        <f t="shared" si="129"/>
        <v>1043</v>
      </c>
      <c r="BJ1096" s="30" t="s">
        <v>943</v>
      </c>
      <c r="BK1096" s="30" t="s">
        <v>4524</v>
      </c>
      <c r="BL1096">
        <f ca="1">+OFFSET(b!$F$3,BH1096,$BL$52)</f>
        <v>5</v>
      </c>
      <c r="BQ1096">
        <f t="shared" si="130"/>
        <v>1043</v>
      </c>
      <c r="BR1096" s="30" t="s">
        <v>943</v>
      </c>
      <c r="BS1096" s="30" t="s">
        <v>4524</v>
      </c>
      <c r="BT1096">
        <f ca="1">+OFFSET(b!$F$3,BQ1096,$BT$52)</f>
        <v>194281</v>
      </c>
    </row>
    <row r="1097" spans="3:72">
      <c r="C1097">
        <f t="shared" si="127"/>
        <v>1044</v>
      </c>
      <c r="E1097" s="30" t="s">
        <v>950</v>
      </c>
      <c r="F1097" s="30" t="s">
        <v>4525</v>
      </c>
      <c r="G1097">
        <f ca="1">+IF(BD1097="OKOK",OFFSET(b!$F$3,C1097,$G$52),NA())</f>
        <v>1</v>
      </c>
      <c r="AA1097">
        <f t="shared" si="128"/>
        <v>1044</v>
      </c>
      <c r="AB1097" s="30" t="s">
        <v>950</v>
      </c>
      <c r="AC1097" s="30" t="s">
        <v>4525</v>
      </c>
      <c r="AD1097">
        <f ca="1">+IF(BD1097="OKOK",OFFSET(b!$F$3,AA1097,$AD$52),NA())</f>
        <v>143731</v>
      </c>
      <c r="AX1097" t="s">
        <v>30</v>
      </c>
      <c r="AY1097" t="s">
        <v>950</v>
      </c>
      <c r="AZ1097" t="s">
        <v>4525</v>
      </c>
      <c r="BA1097">
        <v>10821</v>
      </c>
      <c r="BB1097" s="93" t="str">
        <f t="shared" si="124"/>
        <v>OK</v>
      </c>
      <c r="BC1097" t="str">
        <f t="shared" si="125"/>
        <v>OK</v>
      </c>
      <c r="BD1097" t="str">
        <f t="shared" si="126"/>
        <v>OKOK</v>
      </c>
      <c r="BH1097">
        <f t="shared" si="129"/>
        <v>1044</v>
      </c>
      <c r="BJ1097" s="30" t="s">
        <v>950</v>
      </c>
      <c r="BK1097" s="30" t="s">
        <v>4525</v>
      </c>
      <c r="BL1097">
        <f ca="1">+OFFSET(b!$F$3,BH1097,$BL$52)</f>
        <v>1</v>
      </c>
      <c r="BQ1097">
        <f t="shared" si="130"/>
        <v>1044</v>
      </c>
      <c r="BR1097" s="30" t="s">
        <v>950</v>
      </c>
      <c r="BS1097" s="30" t="s">
        <v>4525</v>
      </c>
      <c r="BT1097">
        <f ca="1">+OFFSET(b!$F$3,BQ1097,$BT$52)</f>
        <v>143731</v>
      </c>
    </row>
    <row r="1098" spans="3:72">
      <c r="C1098">
        <f t="shared" si="127"/>
        <v>1045</v>
      </c>
      <c r="E1098" s="30" t="s">
        <v>951</v>
      </c>
      <c r="F1098" s="30" t="s">
        <v>4526</v>
      </c>
      <c r="G1098">
        <f ca="1">+IF(BD1098="OKOK",OFFSET(b!$F$3,C1098,$G$52),NA())</f>
        <v>1</v>
      </c>
      <c r="AA1098">
        <f t="shared" si="128"/>
        <v>1045</v>
      </c>
      <c r="AB1098" s="30" t="s">
        <v>951</v>
      </c>
      <c r="AC1098" s="30" t="s">
        <v>4526</v>
      </c>
      <c r="AD1098">
        <f ca="1">+IF(BD1098="OKOK",OFFSET(b!$F$3,AA1098,$AD$52),NA())</f>
        <v>117202</v>
      </c>
      <c r="AX1098" t="s">
        <v>30</v>
      </c>
      <c r="AY1098" t="s">
        <v>951</v>
      </c>
      <c r="AZ1098" t="s">
        <v>4526</v>
      </c>
      <c r="BA1098">
        <v>10371</v>
      </c>
      <c r="BB1098" s="93" t="str">
        <f t="shared" si="124"/>
        <v>OK</v>
      </c>
      <c r="BC1098" t="str">
        <f t="shared" si="125"/>
        <v>OK</v>
      </c>
      <c r="BD1098" t="str">
        <f t="shared" si="126"/>
        <v>OKOK</v>
      </c>
      <c r="BH1098">
        <f t="shared" si="129"/>
        <v>1045</v>
      </c>
      <c r="BJ1098" s="30" t="s">
        <v>951</v>
      </c>
      <c r="BK1098" s="30" t="s">
        <v>4526</v>
      </c>
      <c r="BL1098">
        <f ca="1">+OFFSET(b!$F$3,BH1098,$BL$52)</f>
        <v>1</v>
      </c>
      <c r="BQ1098">
        <f t="shared" si="130"/>
        <v>1045</v>
      </c>
      <c r="BR1098" s="30" t="s">
        <v>951</v>
      </c>
      <c r="BS1098" s="30" t="s">
        <v>4526</v>
      </c>
      <c r="BT1098">
        <f ca="1">+OFFSET(b!$F$3,BQ1098,$BT$52)</f>
        <v>117202</v>
      </c>
    </row>
    <row r="1099" spans="3:72">
      <c r="C1099">
        <f t="shared" si="127"/>
        <v>1046</v>
      </c>
      <c r="E1099" s="30" t="s">
        <v>946</v>
      </c>
      <c r="F1099" s="30" t="s">
        <v>4527</v>
      </c>
      <c r="G1099">
        <f ca="1">+IF(BD1099="OKOK",OFFSET(b!$F$3,C1099,$G$52),NA())</f>
        <v>4</v>
      </c>
      <c r="AA1099">
        <f t="shared" si="128"/>
        <v>1046</v>
      </c>
      <c r="AB1099" s="30" t="s">
        <v>946</v>
      </c>
      <c r="AC1099" s="30" t="s">
        <v>4527</v>
      </c>
      <c r="AD1099">
        <f ca="1">+IF(BD1099="OKOK",OFFSET(b!$F$3,AA1099,$AD$52),NA())</f>
        <v>165205</v>
      </c>
      <c r="AX1099" t="s">
        <v>30</v>
      </c>
      <c r="AY1099" t="s">
        <v>946</v>
      </c>
      <c r="AZ1099" t="s">
        <v>4527</v>
      </c>
      <c r="BA1099">
        <v>13898</v>
      </c>
      <c r="BB1099" s="93" t="str">
        <f t="shared" si="124"/>
        <v>OK</v>
      </c>
      <c r="BC1099" t="str">
        <f t="shared" si="125"/>
        <v>OK</v>
      </c>
      <c r="BD1099" t="str">
        <f t="shared" si="126"/>
        <v>OKOK</v>
      </c>
      <c r="BH1099">
        <f t="shared" si="129"/>
        <v>1046</v>
      </c>
      <c r="BJ1099" s="30" t="s">
        <v>946</v>
      </c>
      <c r="BK1099" s="30" t="s">
        <v>4527</v>
      </c>
      <c r="BL1099">
        <f ca="1">+OFFSET(b!$F$3,BH1099,$BL$52)</f>
        <v>4</v>
      </c>
      <c r="BQ1099">
        <f t="shared" si="130"/>
        <v>1046</v>
      </c>
      <c r="BR1099" s="30" t="s">
        <v>946</v>
      </c>
      <c r="BS1099" s="30" t="s">
        <v>4527</v>
      </c>
      <c r="BT1099">
        <f ca="1">+OFFSET(b!$F$3,BQ1099,$BT$52)</f>
        <v>165205</v>
      </c>
    </row>
    <row r="1100" spans="3:72">
      <c r="C1100">
        <f t="shared" si="127"/>
        <v>1047</v>
      </c>
      <c r="E1100" s="30" t="s">
        <v>948</v>
      </c>
      <c r="F1100" s="30" t="s">
        <v>4528</v>
      </c>
      <c r="G1100">
        <f ca="1">+IF(BD1100="OKOK",OFFSET(b!$F$3,C1100,$G$52),NA())</f>
        <v>3</v>
      </c>
      <c r="AA1100">
        <f t="shared" si="128"/>
        <v>1047</v>
      </c>
      <c r="AB1100" s="30" t="s">
        <v>948</v>
      </c>
      <c r="AC1100" s="30" t="s">
        <v>4528</v>
      </c>
      <c r="AD1100">
        <f ca="1">+IF(BD1100="OKOK",OFFSET(b!$F$3,AA1100,$AD$52),NA())</f>
        <v>230741</v>
      </c>
      <c r="AX1100" t="s">
        <v>30</v>
      </c>
      <c r="AY1100" t="s">
        <v>948</v>
      </c>
      <c r="AZ1100" t="s">
        <v>4528</v>
      </c>
      <c r="BA1100">
        <v>14960</v>
      </c>
      <c r="BB1100" s="93" t="str">
        <f t="shared" si="124"/>
        <v>OK</v>
      </c>
      <c r="BC1100" t="str">
        <f t="shared" si="125"/>
        <v>OK</v>
      </c>
      <c r="BD1100" t="str">
        <f t="shared" si="126"/>
        <v>OKOK</v>
      </c>
      <c r="BH1100">
        <f t="shared" si="129"/>
        <v>1047</v>
      </c>
      <c r="BJ1100" s="30" t="s">
        <v>948</v>
      </c>
      <c r="BK1100" s="30" t="s">
        <v>4528</v>
      </c>
      <c r="BL1100">
        <f ca="1">+OFFSET(b!$F$3,BH1100,$BL$52)</f>
        <v>3</v>
      </c>
      <c r="BQ1100">
        <f t="shared" si="130"/>
        <v>1047</v>
      </c>
      <c r="BR1100" s="30" t="s">
        <v>948</v>
      </c>
      <c r="BS1100" s="30" t="s">
        <v>4528</v>
      </c>
      <c r="BT1100">
        <f ca="1">+OFFSET(b!$F$3,BQ1100,$BT$52)</f>
        <v>230741</v>
      </c>
    </row>
    <row r="1101" spans="3:72">
      <c r="C1101">
        <f t="shared" si="127"/>
        <v>1048</v>
      </c>
      <c r="E1101" s="30" t="s">
        <v>949</v>
      </c>
      <c r="F1101" s="30" t="s">
        <v>4529</v>
      </c>
      <c r="G1101">
        <f ca="1">+IF(BD1101="OKOK",OFFSET(b!$F$3,C1101,$G$52),NA())</f>
        <v>4</v>
      </c>
      <c r="AA1101">
        <f t="shared" si="128"/>
        <v>1048</v>
      </c>
      <c r="AB1101" s="30" t="s">
        <v>949</v>
      </c>
      <c r="AC1101" s="30" t="s">
        <v>4529</v>
      </c>
      <c r="AD1101">
        <f ca="1">+IF(BD1101="OKOK",OFFSET(b!$F$3,AA1101,$AD$52),NA())</f>
        <v>201681</v>
      </c>
      <c r="AX1101" t="s">
        <v>30</v>
      </c>
      <c r="AY1101" t="s">
        <v>949</v>
      </c>
      <c r="AZ1101" t="s">
        <v>4529</v>
      </c>
      <c r="BA1101">
        <v>14532</v>
      </c>
      <c r="BB1101" s="93" t="str">
        <f t="shared" si="124"/>
        <v>OK</v>
      </c>
      <c r="BC1101" t="str">
        <f t="shared" si="125"/>
        <v>OK</v>
      </c>
      <c r="BD1101" t="str">
        <f t="shared" si="126"/>
        <v>OKOK</v>
      </c>
      <c r="BH1101">
        <f t="shared" si="129"/>
        <v>1048</v>
      </c>
      <c r="BJ1101" s="30" t="s">
        <v>949</v>
      </c>
      <c r="BK1101" s="30" t="s">
        <v>4529</v>
      </c>
      <c r="BL1101">
        <f ca="1">+OFFSET(b!$F$3,BH1101,$BL$52)</f>
        <v>4</v>
      </c>
      <c r="BQ1101">
        <f t="shared" si="130"/>
        <v>1048</v>
      </c>
      <c r="BR1101" s="30" t="s">
        <v>949</v>
      </c>
      <c r="BS1101" s="30" t="s">
        <v>4529</v>
      </c>
      <c r="BT1101">
        <f ca="1">+OFFSET(b!$F$3,BQ1101,$BT$52)</f>
        <v>201681</v>
      </c>
    </row>
    <row r="1102" spans="3:72">
      <c r="C1102">
        <f t="shared" si="127"/>
        <v>1049</v>
      </c>
      <c r="E1102" s="30" t="s">
        <v>3123</v>
      </c>
      <c r="F1102" s="30" t="s">
        <v>4530</v>
      </c>
      <c r="G1102">
        <f ca="1">+IF(BD1102="OKOK",OFFSET(b!$F$3,C1102,$G$52),NA())</f>
        <v>111</v>
      </c>
      <c r="AA1102">
        <f t="shared" si="128"/>
        <v>1049</v>
      </c>
      <c r="AB1102" s="30" t="s">
        <v>3123</v>
      </c>
      <c r="AC1102" s="30" t="s">
        <v>4530</v>
      </c>
      <c r="AD1102">
        <f ca="1">+IF(BD1102="OKOK",OFFSET(b!$F$3,AA1102,$AD$52),NA())</f>
        <v>4326471</v>
      </c>
      <c r="AX1102" t="s">
        <v>31</v>
      </c>
      <c r="AY1102" t="s">
        <v>3123</v>
      </c>
      <c r="AZ1102" t="s">
        <v>4530</v>
      </c>
      <c r="BA1102">
        <v>190217</v>
      </c>
      <c r="BB1102" s="93" t="str">
        <f t="shared" si="124"/>
        <v>OK</v>
      </c>
      <c r="BC1102" t="str">
        <f t="shared" si="125"/>
        <v>OK</v>
      </c>
      <c r="BD1102" t="str">
        <f t="shared" si="126"/>
        <v>OKOK</v>
      </c>
      <c r="BH1102">
        <f t="shared" si="129"/>
        <v>1049</v>
      </c>
      <c r="BJ1102" s="30" t="s">
        <v>3123</v>
      </c>
      <c r="BK1102" s="30" t="s">
        <v>4530</v>
      </c>
      <c r="BL1102">
        <f ca="1">+OFFSET(b!$F$3,BH1102,$BL$52)</f>
        <v>111</v>
      </c>
      <c r="BQ1102">
        <f t="shared" si="130"/>
        <v>1049</v>
      </c>
      <c r="BR1102" s="30" t="s">
        <v>3123</v>
      </c>
      <c r="BS1102" s="30" t="s">
        <v>4530</v>
      </c>
      <c r="BT1102">
        <f ca="1">+OFFSET(b!$F$3,BQ1102,$BT$52)</f>
        <v>4326471</v>
      </c>
    </row>
    <row r="1103" spans="3:72">
      <c r="C1103">
        <f t="shared" si="127"/>
        <v>1050</v>
      </c>
      <c r="E1103" s="30" t="s">
        <v>954</v>
      </c>
      <c r="F1103" s="30" t="s">
        <v>4531</v>
      </c>
      <c r="G1103">
        <f ca="1">+IF(BD1103="OKOK",OFFSET(b!$F$3,C1103,$G$52),NA())</f>
        <v>32</v>
      </c>
      <c r="AA1103">
        <f t="shared" si="128"/>
        <v>1050</v>
      </c>
      <c r="AB1103" s="30" t="s">
        <v>954</v>
      </c>
      <c r="AC1103" s="30" t="s">
        <v>4531</v>
      </c>
      <c r="AD1103">
        <f ca="1">+IF(BD1103="OKOK",OFFSET(b!$F$3,AA1103,$AD$52),NA())</f>
        <v>829312</v>
      </c>
      <c r="AX1103" t="s">
        <v>31</v>
      </c>
      <c r="AY1103" t="s">
        <v>954</v>
      </c>
      <c r="AZ1103" t="s">
        <v>4531</v>
      </c>
      <c r="BA1103">
        <v>44476</v>
      </c>
      <c r="BB1103" s="93" t="str">
        <f t="shared" si="124"/>
        <v>OK</v>
      </c>
      <c r="BC1103" t="str">
        <f t="shared" si="125"/>
        <v>OK</v>
      </c>
      <c r="BD1103" t="str">
        <f t="shared" si="126"/>
        <v>OKOK</v>
      </c>
      <c r="BH1103">
        <f t="shared" si="129"/>
        <v>1050</v>
      </c>
      <c r="BJ1103" s="30" t="s">
        <v>954</v>
      </c>
      <c r="BK1103" s="30" t="s">
        <v>4531</v>
      </c>
      <c r="BL1103">
        <f ca="1">+OFFSET(b!$F$3,BH1103,$BL$52)</f>
        <v>32</v>
      </c>
      <c r="BQ1103">
        <f t="shared" si="130"/>
        <v>1050</v>
      </c>
      <c r="BR1103" s="30" t="s">
        <v>954</v>
      </c>
      <c r="BS1103" s="30" t="s">
        <v>4531</v>
      </c>
      <c r="BT1103">
        <f ca="1">+OFFSET(b!$F$3,BQ1103,$BT$52)</f>
        <v>829312</v>
      </c>
    </row>
    <row r="1104" spans="3:72">
      <c r="C1104">
        <f t="shared" si="127"/>
        <v>1051</v>
      </c>
      <c r="E1104" s="30" t="s">
        <v>952</v>
      </c>
      <c r="F1104" s="30" t="s">
        <v>4532</v>
      </c>
      <c r="G1104">
        <f ca="1">+IF(BD1104="OKOK",OFFSET(b!$F$3,C1104,$G$52),NA())</f>
        <v>36</v>
      </c>
      <c r="AA1104">
        <f t="shared" si="128"/>
        <v>1051</v>
      </c>
      <c r="AB1104" s="30" t="s">
        <v>952</v>
      </c>
      <c r="AC1104" s="30" t="s">
        <v>4532</v>
      </c>
      <c r="AD1104">
        <f ca="1">+IF(BD1104="OKOK",OFFSET(b!$F$3,AA1104,$AD$52),NA())</f>
        <v>1069216</v>
      </c>
      <c r="AX1104" t="s">
        <v>31</v>
      </c>
      <c r="AY1104" t="s">
        <v>952</v>
      </c>
      <c r="AZ1104" t="s">
        <v>4532</v>
      </c>
      <c r="BA1104">
        <v>52491</v>
      </c>
      <c r="BB1104" s="93" t="str">
        <f t="shared" si="124"/>
        <v>OK</v>
      </c>
      <c r="BC1104" t="str">
        <f t="shared" si="125"/>
        <v>OK</v>
      </c>
      <c r="BD1104" t="str">
        <f t="shared" si="126"/>
        <v>OKOK</v>
      </c>
      <c r="BH1104">
        <f t="shared" si="129"/>
        <v>1051</v>
      </c>
      <c r="BJ1104" s="30" t="s">
        <v>952</v>
      </c>
      <c r="BK1104" s="30" t="s">
        <v>4532</v>
      </c>
      <c r="BL1104">
        <f ca="1">+OFFSET(b!$F$3,BH1104,$BL$52)</f>
        <v>36</v>
      </c>
      <c r="BQ1104">
        <f t="shared" si="130"/>
        <v>1051</v>
      </c>
      <c r="BR1104" s="30" t="s">
        <v>952</v>
      </c>
      <c r="BS1104" s="30" t="s">
        <v>4532</v>
      </c>
      <c r="BT1104">
        <f ca="1">+OFFSET(b!$F$3,BQ1104,$BT$52)</f>
        <v>1069216</v>
      </c>
    </row>
    <row r="1105" spans="3:72">
      <c r="C1105">
        <f t="shared" si="127"/>
        <v>1052</v>
      </c>
      <c r="E1105" s="30" t="s">
        <v>956</v>
      </c>
      <c r="F1105" s="30" t="s">
        <v>4533</v>
      </c>
      <c r="G1105">
        <f ca="1">+IF(BD1105="OKOK",OFFSET(b!$F$3,C1105,$G$52),NA())</f>
        <v>21</v>
      </c>
      <c r="AA1105">
        <f t="shared" si="128"/>
        <v>1052</v>
      </c>
      <c r="AB1105" s="30" t="s">
        <v>956</v>
      </c>
      <c r="AC1105" s="30" t="s">
        <v>4533</v>
      </c>
      <c r="AD1105">
        <f ca="1">+IF(BD1105="OKOK",OFFSET(b!$F$3,AA1105,$AD$52),NA())</f>
        <v>754103</v>
      </c>
      <c r="AX1105" t="s">
        <v>31</v>
      </c>
      <c r="AY1105" t="s">
        <v>956</v>
      </c>
      <c r="AZ1105" t="s">
        <v>4533</v>
      </c>
      <c r="BA1105">
        <v>37282</v>
      </c>
      <c r="BB1105" s="93" t="str">
        <f t="shared" si="124"/>
        <v>OK</v>
      </c>
      <c r="BC1105" t="str">
        <f t="shared" si="125"/>
        <v>OK</v>
      </c>
      <c r="BD1105" t="str">
        <f t="shared" si="126"/>
        <v>OKOK</v>
      </c>
      <c r="BH1105">
        <f t="shared" si="129"/>
        <v>1052</v>
      </c>
      <c r="BJ1105" s="30" t="s">
        <v>956</v>
      </c>
      <c r="BK1105" s="30" t="s">
        <v>4533</v>
      </c>
      <c r="BL1105">
        <f ca="1">+OFFSET(b!$F$3,BH1105,$BL$52)</f>
        <v>21</v>
      </c>
      <c r="BQ1105">
        <f t="shared" si="130"/>
        <v>1052</v>
      </c>
      <c r="BR1105" s="30" t="s">
        <v>956</v>
      </c>
      <c r="BS1105" s="30" t="s">
        <v>4533</v>
      </c>
      <c r="BT1105">
        <f ca="1">+OFFSET(b!$F$3,BQ1105,$BT$52)</f>
        <v>754103</v>
      </c>
    </row>
    <row r="1106" spans="3:72">
      <c r="C1106">
        <f t="shared" si="127"/>
        <v>1053</v>
      </c>
      <c r="E1106" s="30" t="s">
        <v>955</v>
      </c>
      <c r="F1106" s="30" t="s">
        <v>4534</v>
      </c>
      <c r="G1106">
        <f ca="1">+IF(BD1106="OKOK",OFFSET(b!$F$3,C1106,$G$52),NA())</f>
        <v>22</v>
      </c>
      <c r="AA1106">
        <f t="shared" si="128"/>
        <v>1053</v>
      </c>
      <c r="AB1106" s="30" t="s">
        <v>955</v>
      </c>
      <c r="AC1106" s="30" t="s">
        <v>4534</v>
      </c>
      <c r="AD1106">
        <f ca="1">+IF(BD1106="OKOK",OFFSET(b!$F$3,AA1106,$AD$52),NA())</f>
        <v>783799</v>
      </c>
      <c r="AX1106" t="s">
        <v>31</v>
      </c>
      <c r="AY1106" t="s">
        <v>955</v>
      </c>
      <c r="AZ1106" t="s">
        <v>4534</v>
      </c>
      <c r="BA1106">
        <v>30087</v>
      </c>
      <c r="BB1106" s="93" t="str">
        <f t="shared" si="124"/>
        <v>OK</v>
      </c>
      <c r="BC1106" t="str">
        <f t="shared" si="125"/>
        <v>OK</v>
      </c>
      <c r="BD1106" t="str">
        <f t="shared" si="126"/>
        <v>OKOK</v>
      </c>
      <c r="BH1106">
        <f t="shared" si="129"/>
        <v>1053</v>
      </c>
      <c r="BJ1106" s="30" t="s">
        <v>955</v>
      </c>
      <c r="BK1106" s="30" t="s">
        <v>4534</v>
      </c>
      <c r="BL1106">
        <f ca="1">+OFFSET(b!$F$3,BH1106,$BL$52)</f>
        <v>22</v>
      </c>
      <c r="BQ1106">
        <f t="shared" si="130"/>
        <v>1053</v>
      </c>
      <c r="BR1106" s="30" t="s">
        <v>955</v>
      </c>
      <c r="BS1106" s="30" t="s">
        <v>4534</v>
      </c>
      <c r="BT1106">
        <f ca="1">+OFFSET(b!$F$3,BQ1106,$BT$52)</f>
        <v>783799</v>
      </c>
    </row>
    <row r="1107" spans="3:72">
      <c r="C1107">
        <f t="shared" si="127"/>
        <v>1054</v>
      </c>
      <c r="E1107" s="30" t="s">
        <v>961</v>
      </c>
      <c r="F1107" s="30" t="s">
        <v>4535</v>
      </c>
      <c r="G1107">
        <f ca="1">+IF(BD1107="OKOK",OFFSET(b!$F$3,C1107,$G$52),NA())</f>
        <v>6</v>
      </c>
      <c r="AA1107">
        <f t="shared" si="128"/>
        <v>1054</v>
      </c>
      <c r="AB1107" s="30" t="s">
        <v>961</v>
      </c>
      <c r="AC1107" s="30" t="s">
        <v>4535</v>
      </c>
      <c r="AD1107">
        <f ca="1">+IF(BD1107="OKOK",OFFSET(b!$F$3,AA1107,$AD$52),NA())</f>
        <v>158010</v>
      </c>
      <c r="AX1107" t="s">
        <v>31</v>
      </c>
      <c r="AY1107" t="s">
        <v>961</v>
      </c>
      <c r="AZ1107" t="s">
        <v>4535</v>
      </c>
      <c r="BA1107">
        <v>6819</v>
      </c>
      <c r="BB1107" s="93" t="str">
        <f t="shared" si="124"/>
        <v>OK</v>
      </c>
      <c r="BC1107" t="str">
        <f t="shared" si="125"/>
        <v>OK</v>
      </c>
      <c r="BD1107" t="str">
        <f t="shared" si="126"/>
        <v>OKOK</v>
      </c>
      <c r="BH1107">
        <f t="shared" si="129"/>
        <v>1054</v>
      </c>
      <c r="BJ1107" s="30" t="s">
        <v>961</v>
      </c>
      <c r="BK1107" s="30" t="s">
        <v>4535</v>
      </c>
      <c r="BL1107">
        <f ca="1">+OFFSET(b!$F$3,BH1107,$BL$52)</f>
        <v>6</v>
      </c>
      <c r="BQ1107">
        <f t="shared" si="130"/>
        <v>1054</v>
      </c>
      <c r="BR1107" s="30" t="s">
        <v>961</v>
      </c>
      <c r="BS1107" s="30" t="s">
        <v>4535</v>
      </c>
      <c r="BT1107">
        <f ca="1">+OFFSET(b!$F$3,BQ1107,$BT$52)</f>
        <v>158010</v>
      </c>
    </row>
    <row r="1108" spans="3:72">
      <c r="C1108">
        <f t="shared" si="127"/>
        <v>1055</v>
      </c>
      <c r="E1108" s="30" t="s">
        <v>963</v>
      </c>
      <c r="F1108" s="30" t="s">
        <v>4536</v>
      </c>
      <c r="G1108">
        <f ca="1">+IF(BD1108="OKOK",OFFSET(b!$F$3,C1108,$G$52),NA())</f>
        <v>7</v>
      </c>
      <c r="AA1108">
        <f t="shared" si="128"/>
        <v>1055</v>
      </c>
      <c r="AB1108" s="30" t="s">
        <v>963</v>
      </c>
      <c r="AC1108" s="30" t="s">
        <v>4536</v>
      </c>
      <c r="AD1108">
        <f ca="1">+IF(BD1108="OKOK",OFFSET(b!$F$3,AA1108,$AD$52),NA())</f>
        <v>421287</v>
      </c>
      <c r="AX1108" t="s">
        <v>31</v>
      </c>
      <c r="AY1108" t="s">
        <v>963</v>
      </c>
      <c r="AZ1108" t="s">
        <v>4536</v>
      </c>
      <c r="BA1108">
        <v>13843</v>
      </c>
      <c r="BB1108" s="93" t="str">
        <f t="shared" si="124"/>
        <v>OK</v>
      </c>
      <c r="BC1108" t="str">
        <f t="shared" si="125"/>
        <v>OK</v>
      </c>
      <c r="BD1108" t="str">
        <f t="shared" si="126"/>
        <v>OKOK</v>
      </c>
      <c r="BH1108">
        <f t="shared" si="129"/>
        <v>1055</v>
      </c>
      <c r="BJ1108" s="30" t="s">
        <v>963</v>
      </c>
      <c r="BK1108" s="30" t="s">
        <v>4536</v>
      </c>
      <c r="BL1108">
        <f ca="1">+OFFSET(b!$F$3,BH1108,$BL$52)</f>
        <v>7</v>
      </c>
      <c r="BQ1108">
        <f t="shared" si="130"/>
        <v>1055</v>
      </c>
      <c r="BR1108" s="30" t="s">
        <v>963</v>
      </c>
      <c r="BS1108" s="30" t="s">
        <v>4536</v>
      </c>
      <c r="BT1108">
        <f ca="1">+OFFSET(b!$F$3,BQ1108,$BT$52)</f>
        <v>421287</v>
      </c>
    </row>
    <row r="1109" spans="3:72">
      <c r="C1109">
        <f t="shared" si="127"/>
        <v>1056</v>
      </c>
      <c r="E1109" s="30" t="s">
        <v>953</v>
      </c>
      <c r="F1109" s="30" t="s">
        <v>4537</v>
      </c>
      <c r="G1109">
        <f ca="1">+IF(BD1109="OKOK",OFFSET(b!$F$3,C1109,$G$52),NA())</f>
        <v>50</v>
      </c>
      <c r="AA1109">
        <f t="shared" si="128"/>
        <v>1056</v>
      </c>
      <c r="AB1109" s="30" t="s">
        <v>953</v>
      </c>
      <c r="AC1109" s="30" t="s">
        <v>4537</v>
      </c>
      <c r="AD1109">
        <f ca="1">+IF(BD1109="OKOK",OFFSET(b!$F$3,AA1109,$AD$52),NA())</f>
        <v>2502051</v>
      </c>
      <c r="AX1109" t="s">
        <v>31</v>
      </c>
      <c r="AY1109" t="s">
        <v>953</v>
      </c>
      <c r="AZ1109" t="s">
        <v>4537</v>
      </c>
      <c r="BA1109">
        <v>142798</v>
      </c>
      <c r="BB1109" s="93" t="str">
        <f t="shared" si="124"/>
        <v>OK</v>
      </c>
      <c r="BC1109" t="str">
        <f t="shared" si="125"/>
        <v>OK</v>
      </c>
      <c r="BD1109" t="str">
        <f t="shared" si="126"/>
        <v>OKOK</v>
      </c>
      <c r="BH1109">
        <f t="shared" si="129"/>
        <v>1056</v>
      </c>
      <c r="BJ1109" s="30" t="s">
        <v>953</v>
      </c>
      <c r="BK1109" s="30" t="s">
        <v>4537</v>
      </c>
      <c r="BL1109">
        <f ca="1">+OFFSET(b!$F$3,BH1109,$BL$52)</f>
        <v>50</v>
      </c>
      <c r="BQ1109">
        <f t="shared" si="130"/>
        <v>1056</v>
      </c>
      <c r="BR1109" s="30" t="s">
        <v>953</v>
      </c>
      <c r="BS1109" s="30" t="s">
        <v>4537</v>
      </c>
      <c r="BT1109">
        <f ca="1">+OFFSET(b!$F$3,BQ1109,$BT$52)</f>
        <v>2502051</v>
      </c>
    </row>
    <row r="1110" spans="3:72">
      <c r="C1110">
        <f t="shared" si="127"/>
        <v>1057</v>
      </c>
      <c r="E1110" s="30" t="s">
        <v>957</v>
      </c>
      <c r="F1110" s="30" t="s">
        <v>4538</v>
      </c>
      <c r="G1110">
        <f ca="1">+IF(BD1110="OKOK",OFFSET(b!$F$3,C1110,$G$52),NA())</f>
        <v>12</v>
      </c>
      <c r="AA1110">
        <f t="shared" si="128"/>
        <v>1057</v>
      </c>
      <c r="AB1110" s="30" t="s">
        <v>957</v>
      </c>
      <c r="AC1110" s="30" t="s">
        <v>4538</v>
      </c>
      <c r="AD1110">
        <f ca="1">+IF(BD1110="OKOK",OFFSET(b!$F$3,AA1110,$AD$52),NA())</f>
        <v>530468</v>
      </c>
      <c r="AX1110" t="s">
        <v>31</v>
      </c>
      <c r="AY1110" t="s">
        <v>957</v>
      </c>
      <c r="AZ1110" t="s">
        <v>4538</v>
      </c>
      <c r="BA1110">
        <v>21983</v>
      </c>
      <c r="BB1110" s="93" t="str">
        <f t="shared" si="124"/>
        <v>OK</v>
      </c>
      <c r="BC1110" t="str">
        <f t="shared" si="125"/>
        <v>OK</v>
      </c>
      <c r="BD1110" t="str">
        <f t="shared" si="126"/>
        <v>OKOK</v>
      </c>
      <c r="BH1110">
        <f t="shared" si="129"/>
        <v>1057</v>
      </c>
      <c r="BJ1110" s="30" t="s">
        <v>957</v>
      </c>
      <c r="BK1110" s="30" t="s">
        <v>4538</v>
      </c>
      <c r="BL1110">
        <f ca="1">+OFFSET(b!$F$3,BH1110,$BL$52)</f>
        <v>12</v>
      </c>
      <c r="BQ1110">
        <f t="shared" si="130"/>
        <v>1057</v>
      </c>
      <c r="BR1110" s="30" t="s">
        <v>957</v>
      </c>
      <c r="BS1110" s="30" t="s">
        <v>4538</v>
      </c>
      <c r="BT1110">
        <f ca="1">+OFFSET(b!$F$3,BQ1110,$BT$52)</f>
        <v>530468</v>
      </c>
    </row>
    <row r="1111" spans="3:72">
      <c r="C1111">
        <f t="shared" si="127"/>
        <v>1058</v>
      </c>
      <c r="E1111" s="30" t="s">
        <v>964</v>
      </c>
      <c r="F1111" s="30" t="s">
        <v>4539</v>
      </c>
      <c r="G1111">
        <f ca="1">+IF(BD1111="OKOK",OFFSET(b!$F$3,C1111,$G$52),NA())</f>
        <v>13</v>
      </c>
      <c r="AA1111">
        <f t="shared" si="128"/>
        <v>1058</v>
      </c>
      <c r="AB1111" s="30" t="s">
        <v>964</v>
      </c>
      <c r="AC1111" s="30" t="s">
        <v>4539</v>
      </c>
      <c r="AD1111">
        <f ca="1">+IF(BD1111="OKOK",OFFSET(b!$F$3,AA1111,$AD$52),NA())</f>
        <v>585281</v>
      </c>
      <c r="AX1111" t="s">
        <v>31</v>
      </c>
      <c r="AY1111" t="s">
        <v>964</v>
      </c>
      <c r="AZ1111" t="s">
        <v>4539</v>
      </c>
      <c r="BA1111">
        <v>37898</v>
      </c>
      <c r="BB1111" s="93" t="str">
        <f t="shared" si="124"/>
        <v>OK</v>
      </c>
      <c r="BC1111" t="str">
        <f t="shared" si="125"/>
        <v>OK</v>
      </c>
      <c r="BD1111" t="str">
        <f t="shared" si="126"/>
        <v>OKOK</v>
      </c>
      <c r="BH1111">
        <f t="shared" si="129"/>
        <v>1058</v>
      </c>
      <c r="BJ1111" s="30" t="s">
        <v>964</v>
      </c>
      <c r="BK1111" s="30" t="s">
        <v>4539</v>
      </c>
      <c r="BL1111">
        <f ca="1">+OFFSET(b!$F$3,BH1111,$BL$52)</f>
        <v>13</v>
      </c>
      <c r="BQ1111">
        <f t="shared" si="130"/>
        <v>1058</v>
      </c>
      <c r="BR1111" s="30" t="s">
        <v>964</v>
      </c>
      <c r="BS1111" s="30" t="s">
        <v>4539</v>
      </c>
      <c r="BT1111">
        <f ca="1">+OFFSET(b!$F$3,BQ1111,$BT$52)</f>
        <v>585281</v>
      </c>
    </row>
    <row r="1112" spans="3:72">
      <c r="C1112">
        <f t="shared" si="127"/>
        <v>1059</v>
      </c>
      <c r="E1112" s="30" t="s">
        <v>958</v>
      </c>
      <c r="F1112" s="30" t="s">
        <v>4540</v>
      </c>
      <c r="G1112">
        <f ca="1">+IF(BD1112="OKOK",OFFSET(b!$F$3,C1112,$G$52),NA())</f>
        <v>21</v>
      </c>
      <c r="AA1112">
        <f t="shared" si="128"/>
        <v>1059</v>
      </c>
      <c r="AB1112" s="30" t="s">
        <v>958</v>
      </c>
      <c r="AC1112" s="30" t="s">
        <v>4540</v>
      </c>
      <c r="AD1112">
        <f ca="1">+IF(BD1112="OKOK",OFFSET(b!$F$3,AA1112,$AD$52),NA())</f>
        <v>820552</v>
      </c>
      <c r="AX1112" t="s">
        <v>31</v>
      </c>
      <c r="AY1112" t="s">
        <v>958</v>
      </c>
      <c r="AZ1112" t="s">
        <v>4540</v>
      </c>
      <c r="BA1112">
        <v>34850</v>
      </c>
      <c r="BB1112" s="93" t="str">
        <f t="shared" si="124"/>
        <v>OK</v>
      </c>
      <c r="BC1112" t="str">
        <f t="shared" si="125"/>
        <v>OK</v>
      </c>
      <c r="BD1112" t="str">
        <f t="shared" si="126"/>
        <v>OKOK</v>
      </c>
      <c r="BH1112">
        <f t="shared" si="129"/>
        <v>1059</v>
      </c>
      <c r="BJ1112" s="30" t="s">
        <v>958</v>
      </c>
      <c r="BK1112" s="30" t="s">
        <v>4540</v>
      </c>
      <c r="BL1112">
        <f ca="1">+OFFSET(b!$F$3,BH1112,$BL$52)</f>
        <v>21</v>
      </c>
      <c r="BQ1112">
        <f t="shared" si="130"/>
        <v>1059</v>
      </c>
      <c r="BR1112" s="30" t="s">
        <v>958</v>
      </c>
      <c r="BS1112" s="30" t="s">
        <v>4540</v>
      </c>
      <c r="BT1112">
        <f ca="1">+OFFSET(b!$F$3,BQ1112,$BT$52)</f>
        <v>820552</v>
      </c>
    </row>
    <row r="1113" spans="3:72">
      <c r="C1113">
        <f t="shared" si="127"/>
        <v>1060</v>
      </c>
      <c r="E1113" s="30" t="s">
        <v>959</v>
      </c>
      <c r="F1113" s="30" t="s">
        <v>4541</v>
      </c>
      <c r="G1113">
        <f ca="1">+IF(BD1113="OKOK",OFFSET(b!$F$3,C1113,$G$52),NA())</f>
        <v>8</v>
      </c>
      <c r="AA1113">
        <f t="shared" si="128"/>
        <v>1060</v>
      </c>
      <c r="AB1113" s="30" t="s">
        <v>959</v>
      </c>
      <c r="AC1113" s="30" t="s">
        <v>4541</v>
      </c>
      <c r="AD1113">
        <f ca="1">+IF(BD1113="OKOK",OFFSET(b!$F$3,AA1113,$AD$52),NA())</f>
        <v>213441</v>
      </c>
      <c r="AX1113" t="s">
        <v>31</v>
      </c>
      <c r="AY1113" t="s">
        <v>959</v>
      </c>
      <c r="AZ1113" t="s">
        <v>4541</v>
      </c>
      <c r="BA1113">
        <v>11838</v>
      </c>
      <c r="BB1113" s="93" t="str">
        <f t="shared" si="124"/>
        <v>OK</v>
      </c>
      <c r="BC1113" t="str">
        <f t="shared" si="125"/>
        <v>OK</v>
      </c>
      <c r="BD1113" t="str">
        <f t="shared" si="126"/>
        <v>OKOK</v>
      </c>
      <c r="BH1113">
        <f t="shared" si="129"/>
        <v>1060</v>
      </c>
      <c r="BJ1113" s="30" t="s">
        <v>959</v>
      </c>
      <c r="BK1113" s="30" t="s">
        <v>4541</v>
      </c>
      <c r="BL1113">
        <f ca="1">+OFFSET(b!$F$3,BH1113,$BL$52)</f>
        <v>8</v>
      </c>
      <c r="BQ1113">
        <f t="shared" si="130"/>
        <v>1060</v>
      </c>
      <c r="BR1113" s="30" t="s">
        <v>959</v>
      </c>
      <c r="BS1113" s="30" t="s">
        <v>4541</v>
      </c>
      <c r="BT1113">
        <f ca="1">+OFFSET(b!$F$3,BQ1113,$BT$52)</f>
        <v>213441</v>
      </c>
    </row>
    <row r="1114" spans="3:72">
      <c r="C1114">
        <f t="shared" si="127"/>
        <v>1061</v>
      </c>
      <c r="E1114" s="30" t="s">
        <v>962</v>
      </c>
      <c r="F1114" s="30" t="s">
        <v>4542</v>
      </c>
      <c r="G1114">
        <f ca="1">+IF(BD1114="OKOK",OFFSET(b!$F$3,C1114,$G$52),NA())</f>
        <v>2</v>
      </c>
      <c r="AA1114">
        <f t="shared" si="128"/>
        <v>1061</v>
      </c>
      <c r="AB1114" s="30" t="s">
        <v>962</v>
      </c>
      <c r="AC1114" s="30" t="s">
        <v>4542</v>
      </c>
      <c r="AD1114">
        <f ca="1">+IF(BD1114="OKOK",OFFSET(b!$F$3,AA1114,$AD$52),NA())</f>
        <v>102597</v>
      </c>
      <c r="AX1114" t="s">
        <v>31</v>
      </c>
      <c r="AY1114" t="s">
        <v>962</v>
      </c>
      <c r="AZ1114" t="s">
        <v>4542</v>
      </c>
      <c r="BA1114">
        <v>5882</v>
      </c>
      <c r="BB1114" s="93" t="str">
        <f t="shared" si="124"/>
        <v>OK</v>
      </c>
      <c r="BC1114" t="str">
        <f t="shared" si="125"/>
        <v>OK</v>
      </c>
      <c r="BD1114" t="str">
        <f t="shared" si="126"/>
        <v>OKOK</v>
      </c>
      <c r="BH1114">
        <f t="shared" si="129"/>
        <v>1061</v>
      </c>
      <c r="BJ1114" s="30" t="s">
        <v>962</v>
      </c>
      <c r="BK1114" s="30" t="s">
        <v>4542</v>
      </c>
      <c r="BL1114">
        <f ca="1">+OFFSET(b!$F$3,BH1114,$BL$52)</f>
        <v>2</v>
      </c>
      <c r="BQ1114">
        <f t="shared" si="130"/>
        <v>1061</v>
      </c>
      <c r="BR1114" s="30" t="s">
        <v>962</v>
      </c>
      <c r="BS1114" s="30" t="s">
        <v>4542</v>
      </c>
      <c r="BT1114">
        <f ca="1">+OFFSET(b!$F$3,BQ1114,$BT$52)</f>
        <v>102597</v>
      </c>
    </row>
    <row r="1115" spans="3:72">
      <c r="C1115">
        <f t="shared" si="127"/>
        <v>1062</v>
      </c>
      <c r="E1115" s="30" t="s">
        <v>960</v>
      </c>
      <c r="F1115" s="30" t="s">
        <v>4543</v>
      </c>
      <c r="G1115">
        <f ca="1">+IF(BD1115="OKOK",OFFSET(b!$F$3,C1115,$G$52),NA())</f>
        <v>9</v>
      </c>
      <c r="AA1115">
        <f t="shared" si="128"/>
        <v>1062</v>
      </c>
      <c r="AB1115" s="30" t="s">
        <v>960</v>
      </c>
      <c r="AC1115" s="30" t="s">
        <v>4543</v>
      </c>
      <c r="AD1115">
        <f ca="1">+IF(BD1115="OKOK",OFFSET(b!$F$3,AA1115,$AD$52),NA())</f>
        <v>202938</v>
      </c>
      <c r="AX1115" t="s">
        <v>31</v>
      </c>
      <c r="AY1115" t="s">
        <v>960</v>
      </c>
      <c r="AZ1115" t="s">
        <v>4543</v>
      </c>
      <c r="BA1115">
        <v>9278</v>
      </c>
      <c r="BB1115" s="93" t="str">
        <f t="shared" si="124"/>
        <v>OK</v>
      </c>
      <c r="BC1115" t="str">
        <f t="shared" si="125"/>
        <v>OK</v>
      </c>
      <c r="BD1115" t="str">
        <f t="shared" si="126"/>
        <v>OKOK</v>
      </c>
      <c r="BH1115">
        <f t="shared" si="129"/>
        <v>1062</v>
      </c>
      <c r="BJ1115" s="30" t="s">
        <v>960</v>
      </c>
      <c r="BK1115" s="30" t="s">
        <v>4543</v>
      </c>
      <c r="BL1115">
        <f ca="1">+OFFSET(b!$F$3,BH1115,$BL$52)</f>
        <v>9</v>
      </c>
      <c r="BQ1115">
        <f t="shared" si="130"/>
        <v>1062</v>
      </c>
      <c r="BR1115" s="30" t="s">
        <v>960</v>
      </c>
      <c r="BS1115" s="30" t="s">
        <v>4543</v>
      </c>
      <c r="BT1115">
        <f ca="1">+OFFSET(b!$F$3,BQ1115,$BT$52)</f>
        <v>202938</v>
      </c>
    </row>
    <row r="1116" spans="3:72">
      <c r="C1116">
        <f t="shared" si="127"/>
        <v>1063</v>
      </c>
      <c r="E1116" s="30" t="s">
        <v>3124</v>
      </c>
      <c r="F1116" s="30" t="s">
        <v>4544</v>
      </c>
      <c r="G1116">
        <f ca="1">+IF(BD1116="OKOK",OFFSET(b!$F$3,C1116,$G$52),NA())</f>
        <v>32</v>
      </c>
      <c r="AA1116">
        <f t="shared" si="128"/>
        <v>1063</v>
      </c>
      <c r="AB1116" s="30" t="s">
        <v>3124</v>
      </c>
      <c r="AC1116" s="30" t="s">
        <v>4544</v>
      </c>
      <c r="AD1116">
        <f ca="1">+IF(BD1116="OKOK",OFFSET(b!$F$3,AA1116,$AD$52),NA())</f>
        <v>1611844</v>
      </c>
      <c r="AX1116" t="s">
        <v>31</v>
      </c>
      <c r="AY1116" t="s">
        <v>3124</v>
      </c>
      <c r="AZ1116" t="s">
        <v>4544</v>
      </c>
      <c r="BA1116">
        <v>0</v>
      </c>
      <c r="BB1116" s="93" t="str">
        <f t="shared" si="124"/>
        <v>OK</v>
      </c>
      <c r="BC1116" t="str">
        <f t="shared" si="125"/>
        <v>OK</v>
      </c>
      <c r="BD1116" t="str">
        <f t="shared" si="126"/>
        <v>OKOK</v>
      </c>
      <c r="BH1116">
        <f t="shared" si="129"/>
        <v>1063</v>
      </c>
      <c r="BJ1116" s="30" t="s">
        <v>3124</v>
      </c>
      <c r="BK1116" s="30" t="s">
        <v>4544</v>
      </c>
      <c r="BL1116">
        <f ca="1">+OFFSET(b!$F$3,BH1116,$BL$52)</f>
        <v>32</v>
      </c>
      <c r="BQ1116">
        <f t="shared" si="130"/>
        <v>1063</v>
      </c>
      <c r="BR1116" s="30" t="s">
        <v>3124</v>
      </c>
      <c r="BS1116" s="30" t="s">
        <v>4544</v>
      </c>
      <c r="BT1116">
        <f ca="1">+OFFSET(b!$F$3,BQ1116,$BT$52)</f>
        <v>1611844</v>
      </c>
    </row>
    <row r="1117" spans="3:72">
      <c r="C1117">
        <f t="shared" si="127"/>
        <v>1064</v>
      </c>
      <c r="E1117" s="30" t="s">
        <v>3125</v>
      </c>
      <c r="F1117" s="30" t="s">
        <v>4545</v>
      </c>
      <c r="G1117">
        <f ca="1">+IF(BD1117="OKOK",OFFSET(b!$F$3,C1117,$G$52),NA())</f>
        <v>0</v>
      </c>
      <c r="AA1117">
        <f t="shared" si="128"/>
        <v>1064</v>
      </c>
      <c r="AB1117" s="30" t="s">
        <v>3125</v>
      </c>
      <c r="AC1117" s="30" t="s">
        <v>4545</v>
      </c>
      <c r="AD1117">
        <f ca="1">+IF(BD1117="OKOK",OFFSET(b!$F$3,AA1117,$AD$52),NA())</f>
        <v>0</v>
      </c>
      <c r="AX1117" t="s">
        <v>31</v>
      </c>
      <c r="AY1117" t="s">
        <v>3125</v>
      </c>
      <c r="AZ1117" t="s">
        <v>4545</v>
      </c>
      <c r="BA1117">
        <v>0</v>
      </c>
      <c r="BB1117" s="93" t="str">
        <f t="shared" si="124"/>
        <v>OK</v>
      </c>
      <c r="BC1117" t="str">
        <f t="shared" si="125"/>
        <v>OK</v>
      </c>
      <c r="BD1117" t="str">
        <f t="shared" si="126"/>
        <v>OKOK</v>
      </c>
      <c r="BH1117">
        <f t="shared" si="129"/>
        <v>1064</v>
      </c>
      <c r="BJ1117" s="30" t="s">
        <v>3125</v>
      </c>
      <c r="BK1117" s="30" t="s">
        <v>4545</v>
      </c>
      <c r="BL1117">
        <f ca="1">+OFFSET(b!$F$3,BH1117,$BL$52)</f>
        <v>0</v>
      </c>
      <c r="BQ1117">
        <f t="shared" si="130"/>
        <v>1064</v>
      </c>
      <c r="BR1117" s="30" t="s">
        <v>3125</v>
      </c>
      <c r="BS1117" s="30" t="s">
        <v>4545</v>
      </c>
      <c r="BT1117">
        <f ca="1">+OFFSET(b!$F$3,BQ1117,$BT$52)</f>
        <v>0</v>
      </c>
    </row>
    <row r="1118" spans="3:72">
      <c r="C1118">
        <f t="shared" si="127"/>
        <v>1065</v>
      </c>
      <c r="E1118" s="30" t="s">
        <v>979</v>
      </c>
      <c r="F1118" s="30" t="s">
        <v>4546</v>
      </c>
      <c r="G1118">
        <f ca="1">+IF(BD1118="OKOK",OFFSET(b!$F$3,C1118,$G$52),NA())</f>
        <v>3</v>
      </c>
      <c r="AA1118">
        <f t="shared" si="128"/>
        <v>1065</v>
      </c>
      <c r="AB1118" s="30" t="s">
        <v>979</v>
      </c>
      <c r="AC1118" s="30" t="s">
        <v>4546</v>
      </c>
      <c r="AD1118">
        <f ca="1">+IF(BD1118="OKOK",OFFSET(b!$F$3,AA1118,$AD$52),NA())</f>
        <v>74524</v>
      </c>
      <c r="AX1118" t="s">
        <v>32</v>
      </c>
      <c r="AY1118" t="s">
        <v>979</v>
      </c>
      <c r="AZ1118" t="s">
        <v>4546</v>
      </c>
      <c r="BA1118">
        <v>4938</v>
      </c>
      <c r="BB1118" s="93" t="str">
        <f t="shared" si="124"/>
        <v>OK</v>
      </c>
      <c r="BC1118" t="str">
        <f t="shared" si="125"/>
        <v>OK</v>
      </c>
      <c r="BD1118" t="str">
        <f t="shared" si="126"/>
        <v>OKOK</v>
      </c>
      <c r="BH1118">
        <f t="shared" si="129"/>
        <v>1065</v>
      </c>
      <c r="BJ1118" s="30" t="s">
        <v>979</v>
      </c>
      <c r="BK1118" s="30" t="s">
        <v>4546</v>
      </c>
      <c r="BL1118">
        <f ca="1">+OFFSET(b!$F$3,BH1118,$BL$52)</f>
        <v>3</v>
      </c>
      <c r="BQ1118">
        <f t="shared" si="130"/>
        <v>1065</v>
      </c>
      <c r="BR1118" s="30" t="s">
        <v>979</v>
      </c>
      <c r="BS1118" s="30" t="s">
        <v>4546</v>
      </c>
      <c r="BT1118">
        <f ca="1">+OFFSET(b!$F$3,BQ1118,$BT$52)</f>
        <v>74524</v>
      </c>
    </row>
    <row r="1119" spans="3:72">
      <c r="C1119">
        <f t="shared" si="127"/>
        <v>1066</v>
      </c>
      <c r="E1119" s="30" t="s">
        <v>972</v>
      </c>
      <c r="F1119" s="30" t="s">
        <v>4547</v>
      </c>
      <c r="G1119">
        <f ca="1">+IF(BD1119="OKOK",OFFSET(b!$F$3,C1119,$G$52),NA())</f>
        <v>5</v>
      </c>
      <c r="AA1119">
        <f t="shared" si="128"/>
        <v>1066</v>
      </c>
      <c r="AB1119" s="30" t="s">
        <v>972</v>
      </c>
      <c r="AC1119" s="30" t="s">
        <v>4547</v>
      </c>
      <c r="AD1119">
        <f ca="1">+IF(BD1119="OKOK",OFFSET(b!$F$3,AA1119,$AD$52),NA())</f>
        <v>293277</v>
      </c>
      <c r="AX1119" t="s">
        <v>32</v>
      </c>
      <c r="AY1119" t="s">
        <v>972</v>
      </c>
      <c r="AZ1119" t="s">
        <v>4547</v>
      </c>
      <c r="BA1119">
        <v>13501</v>
      </c>
      <c r="BB1119" s="93" t="str">
        <f t="shared" si="124"/>
        <v>OK</v>
      </c>
      <c r="BC1119" t="str">
        <f t="shared" si="125"/>
        <v>OK</v>
      </c>
      <c r="BD1119" t="str">
        <f t="shared" si="126"/>
        <v>OKOK</v>
      </c>
      <c r="BH1119">
        <f t="shared" si="129"/>
        <v>1066</v>
      </c>
      <c r="BJ1119" s="30" t="s">
        <v>972</v>
      </c>
      <c r="BK1119" s="30" t="s">
        <v>4547</v>
      </c>
      <c r="BL1119">
        <f ca="1">+OFFSET(b!$F$3,BH1119,$BL$52)</f>
        <v>5</v>
      </c>
      <c r="BQ1119">
        <f t="shared" si="130"/>
        <v>1066</v>
      </c>
      <c r="BR1119" s="30" t="s">
        <v>972</v>
      </c>
      <c r="BS1119" s="30" t="s">
        <v>4547</v>
      </c>
      <c r="BT1119">
        <f ca="1">+OFFSET(b!$F$3,BQ1119,$BT$52)</f>
        <v>293277</v>
      </c>
    </row>
    <row r="1120" spans="3:72">
      <c r="C1120">
        <f t="shared" si="127"/>
        <v>1067</v>
      </c>
      <c r="E1120" s="30" t="s">
        <v>980</v>
      </c>
      <c r="F1120" s="30" t="s">
        <v>4548</v>
      </c>
      <c r="G1120">
        <f ca="1">+IF(BD1120="OKOK",OFFSET(b!$F$3,C1120,$G$52),NA())</f>
        <v>3</v>
      </c>
      <c r="AA1120">
        <f t="shared" si="128"/>
        <v>1067</v>
      </c>
      <c r="AB1120" s="30" t="s">
        <v>980</v>
      </c>
      <c r="AC1120" s="30" t="s">
        <v>4548</v>
      </c>
      <c r="AD1120">
        <f ca="1">+IF(BD1120="OKOK",OFFSET(b!$F$3,AA1120,$AD$52),NA())</f>
        <v>145294</v>
      </c>
      <c r="AX1120" t="s">
        <v>32</v>
      </c>
      <c r="AY1120" t="s">
        <v>980</v>
      </c>
      <c r="AZ1120" t="s">
        <v>4548</v>
      </c>
      <c r="BA1120">
        <v>12453</v>
      </c>
      <c r="BB1120" s="93" t="str">
        <f t="shared" si="124"/>
        <v>OK</v>
      </c>
      <c r="BC1120" t="str">
        <f t="shared" si="125"/>
        <v>OK</v>
      </c>
      <c r="BD1120" t="str">
        <f t="shared" si="126"/>
        <v>OKOK</v>
      </c>
      <c r="BH1120">
        <f t="shared" si="129"/>
        <v>1067</v>
      </c>
      <c r="BJ1120" s="30" t="s">
        <v>980</v>
      </c>
      <c r="BK1120" s="30" t="s">
        <v>4548</v>
      </c>
      <c r="BL1120">
        <f ca="1">+OFFSET(b!$F$3,BH1120,$BL$52)</f>
        <v>3</v>
      </c>
      <c r="BQ1120">
        <f t="shared" si="130"/>
        <v>1067</v>
      </c>
      <c r="BR1120" s="30" t="s">
        <v>980</v>
      </c>
      <c r="BS1120" s="30" t="s">
        <v>4548</v>
      </c>
      <c r="BT1120">
        <f ca="1">+OFFSET(b!$F$3,BQ1120,$BT$52)</f>
        <v>145294</v>
      </c>
    </row>
    <row r="1121" spans="3:72">
      <c r="C1121">
        <f t="shared" si="127"/>
        <v>1068</v>
      </c>
      <c r="E1121" s="30" t="s">
        <v>970</v>
      </c>
      <c r="F1121" s="30" t="s">
        <v>4549</v>
      </c>
      <c r="G1121">
        <f ca="1">+IF(BD1121="OKOK",OFFSET(b!$F$3,C1121,$G$52),NA())</f>
        <v>19</v>
      </c>
      <c r="AA1121">
        <f t="shared" si="128"/>
        <v>1068</v>
      </c>
      <c r="AB1121" s="30" t="s">
        <v>970</v>
      </c>
      <c r="AC1121" s="30" t="s">
        <v>4549</v>
      </c>
      <c r="AD1121">
        <f ca="1">+IF(BD1121="OKOK",OFFSET(b!$F$3,AA1121,$AD$52),NA())</f>
        <v>972761</v>
      </c>
      <c r="AX1121" t="s">
        <v>32</v>
      </c>
      <c r="AY1121" t="s">
        <v>970</v>
      </c>
      <c r="AZ1121" t="s">
        <v>4549</v>
      </c>
      <c r="BA1121">
        <v>65897</v>
      </c>
      <c r="BB1121" s="93" t="str">
        <f t="shared" si="124"/>
        <v>OK</v>
      </c>
      <c r="BC1121" t="str">
        <f t="shared" si="125"/>
        <v>OK</v>
      </c>
      <c r="BD1121" t="str">
        <f t="shared" si="126"/>
        <v>OKOK</v>
      </c>
      <c r="BH1121">
        <f t="shared" si="129"/>
        <v>1068</v>
      </c>
      <c r="BJ1121" s="30" t="s">
        <v>970</v>
      </c>
      <c r="BK1121" s="30" t="s">
        <v>4549</v>
      </c>
      <c r="BL1121">
        <f ca="1">+OFFSET(b!$F$3,BH1121,$BL$52)</f>
        <v>19</v>
      </c>
      <c r="BQ1121">
        <f t="shared" si="130"/>
        <v>1068</v>
      </c>
      <c r="BR1121" s="30" t="s">
        <v>970</v>
      </c>
      <c r="BS1121" s="30" t="s">
        <v>4549</v>
      </c>
      <c r="BT1121">
        <f ca="1">+OFFSET(b!$F$3,BQ1121,$BT$52)</f>
        <v>972761</v>
      </c>
    </row>
    <row r="1122" spans="3:72">
      <c r="C1122">
        <f t="shared" si="127"/>
        <v>1069</v>
      </c>
      <c r="E1122" s="30" t="s">
        <v>971</v>
      </c>
      <c r="F1122" s="30" t="s">
        <v>4550</v>
      </c>
      <c r="G1122">
        <f ca="1">+IF(BD1122="OKOK",OFFSET(b!$F$3,C1122,$G$52),NA())</f>
        <v>5</v>
      </c>
      <c r="AA1122">
        <f t="shared" si="128"/>
        <v>1069</v>
      </c>
      <c r="AB1122" s="30" t="s">
        <v>971</v>
      </c>
      <c r="AC1122" s="30" t="s">
        <v>4550</v>
      </c>
      <c r="AD1122">
        <f ca="1">+IF(BD1122="OKOK",OFFSET(b!$F$3,AA1122,$AD$52),NA())</f>
        <v>249246</v>
      </c>
      <c r="AX1122" t="s">
        <v>32</v>
      </c>
      <c r="AY1122" t="s">
        <v>971</v>
      </c>
      <c r="AZ1122" t="s">
        <v>4550</v>
      </c>
      <c r="BA1122">
        <v>11888</v>
      </c>
      <c r="BB1122" s="93" t="str">
        <f t="shared" si="124"/>
        <v>OK</v>
      </c>
      <c r="BC1122" t="str">
        <f t="shared" si="125"/>
        <v>OK</v>
      </c>
      <c r="BD1122" t="str">
        <f t="shared" si="126"/>
        <v>OKOK</v>
      </c>
      <c r="BH1122">
        <f t="shared" si="129"/>
        <v>1069</v>
      </c>
      <c r="BJ1122" s="30" t="s">
        <v>971</v>
      </c>
      <c r="BK1122" s="30" t="s">
        <v>4550</v>
      </c>
      <c r="BL1122">
        <f ca="1">+OFFSET(b!$F$3,BH1122,$BL$52)</f>
        <v>5</v>
      </c>
      <c r="BQ1122">
        <f t="shared" si="130"/>
        <v>1069</v>
      </c>
      <c r="BR1122" s="30" t="s">
        <v>971</v>
      </c>
      <c r="BS1122" s="30" t="s">
        <v>4550</v>
      </c>
      <c r="BT1122">
        <f ca="1">+OFFSET(b!$F$3,BQ1122,$BT$52)</f>
        <v>249246</v>
      </c>
    </row>
    <row r="1123" spans="3:72">
      <c r="C1123">
        <f t="shared" si="127"/>
        <v>1070</v>
      </c>
      <c r="E1123" s="30" t="s">
        <v>973</v>
      </c>
      <c r="F1123" s="30" t="s">
        <v>4551</v>
      </c>
      <c r="G1123">
        <f ca="1">+IF(BD1123="OKOK",OFFSET(b!$F$3,C1123,$G$52),NA())</f>
        <v>12</v>
      </c>
      <c r="AA1123">
        <f t="shared" si="128"/>
        <v>1070</v>
      </c>
      <c r="AB1123" s="30" t="s">
        <v>973</v>
      </c>
      <c r="AC1123" s="30" t="s">
        <v>4551</v>
      </c>
      <c r="AD1123">
        <f ca="1">+IF(BD1123="OKOK",OFFSET(b!$F$3,AA1123,$AD$52),NA())</f>
        <v>727463</v>
      </c>
      <c r="AX1123" t="s">
        <v>32</v>
      </c>
      <c r="AY1123" t="s">
        <v>973</v>
      </c>
      <c r="AZ1123" t="s">
        <v>4551</v>
      </c>
      <c r="BA1123">
        <v>32888</v>
      </c>
      <c r="BB1123" s="93" t="str">
        <f t="shared" si="124"/>
        <v>OK</v>
      </c>
      <c r="BC1123" t="str">
        <f t="shared" si="125"/>
        <v>OK</v>
      </c>
      <c r="BD1123" t="str">
        <f t="shared" si="126"/>
        <v>OKOK</v>
      </c>
      <c r="BH1123">
        <f t="shared" si="129"/>
        <v>1070</v>
      </c>
      <c r="BJ1123" s="30" t="s">
        <v>973</v>
      </c>
      <c r="BK1123" s="30" t="s">
        <v>4551</v>
      </c>
      <c r="BL1123">
        <f ca="1">+OFFSET(b!$F$3,BH1123,$BL$52)</f>
        <v>12</v>
      </c>
      <c r="BQ1123">
        <f t="shared" si="130"/>
        <v>1070</v>
      </c>
      <c r="BR1123" s="30" t="s">
        <v>973</v>
      </c>
      <c r="BS1123" s="30" t="s">
        <v>4551</v>
      </c>
      <c r="BT1123">
        <f ca="1">+OFFSET(b!$F$3,BQ1123,$BT$52)</f>
        <v>727463</v>
      </c>
    </row>
    <row r="1124" spans="3:72">
      <c r="C1124">
        <f t="shared" si="127"/>
        <v>1071</v>
      </c>
      <c r="E1124" s="30" t="s">
        <v>3126</v>
      </c>
      <c r="F1124" s="30" t="s">
        <v>4552</v>
      </c>
      <c r="G1124" t="e">
        <f ca="1">+IF(BD1124="OKOK",OFFSET(b!$F$3,C1124,$G$52),NA())</f>
        <v>#N/A</v>
      </c>
      <c r="AA1124">
        <f t="shared" si="128"/>
        <v>1071</v>
      </c>
      <c r="AB1124" s="30" t="s">
        <v>3126</v>
      </c>
      <c r="AC1124" s="30" t="s">
        <v>4552</v>
      </c>
      <c r="AD1124" t="e">
        <f ca="1">+IF(BD1124="OKOK",OFFSET(b!$F$3,AA1124,$AD$52),NA())</f>
        <v>#N/A</v>
      </c>
      <c r="AX1124" t="s">
        <v>32</v>
      </c>
      <c r="AY1124" t="s">
        <v>3126</v>
      </c>
      <c r="AZ1124" t="s">
        <v>4552</v>
      </c>
      <c r="BA1124">
        <v>718649</v>
      </c>
      <c r="BB1124" s="93" t="str">
        <f t="shared" si="124"/>
        <v>NG</v>
      </c>
      <c r="BC1124" t="str">
        <f t="shared" si="125"/>
        <v>OK</v>
      </c>
      <c r="BD1124" t="str">
        <f t="shared" si="126"/>
        <v>NGOK</v>
      </c>
      <c r="BH1124">
        <f t="shared" si="129"/>
        <v>1071</v>
      </c>
      <c r="BJ1124" s="30" t="s">
        <v>3126</v>
      </c>
      <c r="BK1124" s="30" t="s">
        <v>4552</v>
      </c>
      <c r="BL1124">
        <f ca="1">+OFFSET(b!$F$3,BH1124,$BL$52)</f>
        <v>369</v>
      </c>
      <c r="BQ1124">
        <f t="shared" si="130"/>
        <v>1071</v>
      </c>
      <c r="BR1124" s="30" t="s">
        <v>3126</v>
      </c>
      <c r="BS1124" s="30" t="s">
        <v>4552</v>
      </c>
      <c r="BT1124">
        <f ca="1">+OFFSET(b!$F$3,BQ1124,$BT$52)</f>
        <v>12610717</v>
      </c>
    </row>
    <row r="1125" spans="3:72">
      <c r="C1125">
        <f t="shared" si="127"/>
        <v>1072</v>
      </c>
      <c r="E1125" s="30" t="s">
        <v>966</v>
      </c>
      <c r="F1125" s="30" t="s">
        <v>2945</v>
      </c>
      <c r="G1125">
        <f ca="1">+IF(BD1125="OKOK",OFFSET(b!$F$3,C1125,$G$52),NA())</f>
        <v>38</v>
      </c>
      <c r="AA1125">
        <f t="shared" si="128"/>
        <v>1072</v>
      </c>
      <c r="AB1125" s="30" t="s">
        <v>966</v>
      </c>
      <c r="AC1125" s="30" t="s">
        <v>2945</v>
      </c>
      <c r="AD1125">
        <f ca="1">+IF(BD1125="OKOK",OFFSET(b!$F$3,AA1125,$AD$52),NA())</f>
        <v>2277108</v>
      </c>
      <c r="AX1125" t="s">
        <v>32</v>
      </c>
      <c r="AY1125" t="s">
        <v>966</v>
      </c>
      <c r="AZ1125" t="s">
        <v>2945</v>
      </c>
      <c r="BA1125">
        <v>100091</v>
      </c>
      <c r="BB1125" s="93" t="str">
        <f t="shared" si="124"/>
        <v>OK</v>
      </c>
      <c r="BC1125" t="str">
        <f t="shared" si="125"/>
        <v>OK</v>
      </c>
      <c r="BD1125" t="str">
        <f t="shared" si="126"/>
        <v>OKOK</v>
      </c>
      <c r="BH1125">
        <f t="shared" si="129"/>
        <v>1072</v>
      </c>
      <c r="BJ1125" s="30" t="s">
        <v>966</v>
      </c>
      <c r="BK1125" s="30" t="s">
        <v>2945</v>
      </c>
      <c r="BL1125">
        <f ca="1">+OFFSET(b!$F$3,BH1125,$BL$52)</f>
        <v>38</v>
      </c>
      <c r="BQ1125">
        <f t="shared" si="130"/>
        <v>1072</v>
      </c>
      <c r="BR1125" s="30" t="s">
        <v>966</v>
      </c>
      <c r="BS1125" s="30" t="s">
        <v>2945</v>
      </c>
      <c r="BT1125">
        <f ca="1">+OFFSET(b!$F$3,BQ1125,$BT$52)</f>
        <v>2277108</v>
      </c>
    </row>
    <row r="1126" spans="3:72">
      <c r="C1126">
        <f t="shared" si="127"/>
        <v>1073</v>
      </c>
      <c r="E1126" s="30" t="s">
        <v>968</v>
      </c>
      <c r="F1126" s="30" t="s">
        <v>4553</v>
      </c>
      <c r="G1126">
        <f ca="1">+IF(BD1126="OKOK",OFFSET(b!$F$3,C1126,$G$52),NA())</f>
        <v>22</v>
      </c>
      <c r="AA1126">
        <f t="shared" si="128"/>
        <v>1073</v>
      </c>
      <c r="AB1126" s="30" t="s">
        <v>968</v>
      </c>
      <c r="AC1126" s="30" t="s">
        <v>4553</v>
      </c>
      <c r="AD1126">
        <f ca="1">+IF(BD1126="OKOK",OFFSET(b!$F$3,AA1126,$AD$52),NA())</f>
        <v>1094606</v>
      </c>
      <c r="AX1126" t="s">
        <v>32</v>
      </c>
      <c r="AY1126" t="s">
        <v>968</v>
      </c>
      <c r="AZ1126" t="s">
        <v>4553</v>
      </c>
      <c r="BA1126">
        <v>46978</v>
      </c>
      <c r="BB1126" s="93" t="str">
        <f t="shared" si="124"/>
        <v>OK</v>
      </c>
      <c r="BC1126" t="str">
        <f t="shared" si="125"/>
        <v>OK</v>
      </c>
      <c r="BD1126" t="str">
        <f t="shared" si="126"/>
        <v>OKOK</v>
      </c>
      <c r="BH1126">
        <f t="shared" si="129"/>
        <v>1073</v>
      </c>
      <c r="BJ1126" s="30" t="s">
        <v>968</v>
      </c>
      <c r="BK1126" s="30" t="s">
        <v>4553</v>
      </c>
      <c r="BL1126">
        <f ca="1">+OFFSET(b!$F$3,BH1126,$BL$52)</f>
        <v>22</v>
      </c>
      <c r="BQ1126">
        <f t="shared" si="130"/>
        <v>1073</v>
      </c>
      <c r="BR1126" s="30" t="s">
        <v>968</v>
      </c>
      <c r="BS1126" s="30" t="s">
        <v>4553</v>
      </c>
      <c r="BT1126">
        <f ca="1">+OFFSET(b!$F$3,BQ1126,$BT$52)</f>
        <v>1094606</v>
      </c>
    </row>
    <row r="1127" spans="3:72">
      <c r="C1127">
        <f t="shared" si="127"/>
        <v>1074</v>
      </c>
      <c r="E1127" s="30" t="s">
        <v>974</v>
      </c>
      <c r="F1127" s="30" t="s">
        <v>4554</v>
      </c>
      <c r="G1127">
        <f ca="1">+IF(BD1127="OKOK",OFFSET(b!$F$3,C1127,$G$52),NA())</f>
        <v>28</v>
      </c>
      <c r="AA1127">
        <f t="shared" si="128"/>
        <v>1074</v>
      </c>
      <c r="AB1127" s="30" t="s">
        <v>974</v>
      </c>
      <c r="AC1127" s="30" t="s">
        <v>4554</v>
      </c>
      <c r="AD1127">
        <f ca="1">+IF(BD1127="OKOK",OFFSET(b!$F$3,AA1127,$AD$52),NA())</f>
        <v>770283</v>
      </c>
      <c r="AX1127" t="s">
        <v>32</v>
      </c>
      <c r="AY1127" t="s">
        <v>974</v>
      </c>
      <c r="AZ1127" t="s">
        <v>4554</v>
      </c>
      <c r="BA1127">
        <v>35980</v>
      </c>
      <c r="BB1127" s="93" t="str">
        <f t="shared" si="124"/>
        <v>OK</v>
      </c>
      <c r="BC1127" t="str">
        <f t="shared" si="125"/>
        <v>OK</v>
      </c>
      <c r="BD1127" t="str">
        <f t="shared" si="126"/>
        <v>OKOK</v>
      </c>
      <c r="BH1127">
        <f t="shared" si="129"/>
        <v>1074</v>
      </c>
      <c r="BJ1127" s="30" t="s">
        <v>974</v>
      </c>
      <c r="BK1127" s="30" t="s">
        <v>4554</v>
      </c>
      <c r="BL1127">
        <f ca="1">+OFFSET(b!$F$3,BH1127,$BL$52)</f>
        <v>28</v>
      </c>
      <c r="BQ1127">
        <f t="shared" si="130"/>
        <v>1074</v>
      </c>
      <c r="BR1127" s="30" t="s">
        <v>974</v>
      </c>
      <c r="BS1127" s="30" t="s">
        <v>4554</v>
      </c>
      <c r="BT1127">
        <f ca="1">+OFFSET(b!$F$3,BQ1127,$BT$52)</f>
        <v>770283</v>
      </c>
    </row>
    <row r="1128" spans="3:72">
      <c r="C1128">
        <f t="shared" si="127"/>
        <v>1075</v>
      </c>
      <c r="E1128" s="30" t="s">
        <v>967</v>
      </c>
      <c r="F1128" s="30" t="s">
        <v>4555</v>
      </c>
      <c r="G1128">
        <f ca="1">+IF(BD1128="OKOK",OFFSET(b!$F$3,C1128,$G$52),NA())</f>
        <v>25</v>
      </c>
      <c r="AA1128">
        <f t="shared" si="128"/>
        <v>1075</v>
      </c>
      <c r="AB1128" s="30" t="s">
        <v>967</v>
      </c>
      <c r="AC1128" s="30" t="s">
        <v>4555</v>
      </c>
      <c r="AD1128">
        <f ca="1">+IF(BD1128="OKOK",OFFSET(b!$F$3,AA1128,$AD$52),NA())</f>
        <v>1340943</v>
      </c>
      <c r="AX1128" t="s">
        <v>32</v>
      </c>
      <c r="AY1128" t="s">
        <v>967</v>
      </c>
      <c r="AZ1128" t="s">
        <v>4555</v>
      </c>
      <c r="BA1128">
        <v>57608</v>
      </c>
      <c r="BB1128" s="93" t="str">
        <f t="shared" si="124"/>
        <v>OK</v>
      </c>
      <c r="BC1128" t="str">
        <f t="shared" si="125"/>
        <v>OK</v>
      </c>
      <c r="BD1128" t="str">
        <f t="shared" si="126"/>
        <v>OKOK</v>
      </c>
      <c r="BH1128">
        <f t="shared" si="129"/>
        <v>1075</v>
      </c>
      <c r="BJ1128" s="30" t="s">
        <v>967</v>
      </c>
      <c r="BK1128" s="30" t="s">
        <v>4555</v>
      </c>
      <c r="BL1128">
        <f ca="1">+OFFSET(b!$F$3,BH1128,$BL$52)</f>
        <v>25</v>
      </c>
      <c r="BQ1128">
        <f t="shared" si="130"/>
        <v>1075</v>
      </c>
      <c r="BR1128" s="30" t="s">
        <v>967</v>
      </c>
      <c r="BS1128" s="30" t="s">
        <v>4555</v>
      </c>
      <c r="BT1128">
        <f ca="1">+OFFSET(b!$F$3,BQ1128,$BT$52)</f>
        <v>1340943</v>
      </c>
    </row>
    <row r="1129" spans="3:72">
      <c r="C1129">
        <f t="shared" si="127"/>
        <v>1076</v>
      </c>
      <c r="E1129" s="30" t="s">
        <v>977</v>
      </c>
      <c r="F1129" s="30" t="s">
        <v>4556</v>
      </c>
      <c r="G1129">
        <f ca="1">+IF(BD1129="OKOK",OFFSET(b!$F$3,C1129,$G$52),NA())</f>
        <v>13</v>
      </c>
      <c r="AA1129">
        <f t="shared" si="128"/>
        <v>1076</v>
      </c>
      <c r="AB1129" s="30" t="s">
        <v>977</v>
      </c>
      <c r="AC1129" s="30" t="s">
        <v>4556</v>
      </c>
      <c r="AD1129">
        <f ca="1">+IF(BD1129="OKOK",OFFSET(b!$F$3,AA1129,$AD$52),NA())</f>
        <v>496499</v>
      </c>
      <c r="AX1129" t="s">
        <v>32</v>
      </c>
      <c r="AY1129" t="s">
        <v>977</v>
      </c>
      <c r="AZ1129" t="s">
        <v>4556</v>
      </c>
      <c r="BA1129">
        <v>19282</v>
      </c>
      <c r="BB1129" s="93" t="str">
        <f t="shared" si="124"/>
        <v>OK</v>
      </c>
      <c r="BC1129" t="str">
        <f t="shared" si="125"/>
        <v>OK</v>
      </c>
      <c r="BD1129" t="str">
        <f t="shared" si="126"/>
        <v>OKOK</v>
      </c>
      <c r="BH1129">
        <f t="shared" si="129"/>
        <v>1076</v>
      </c>
      <c r="BJ1129" s="30" t="s">
        <v>977</v>
      </c>
      <c r="BK1129" s="30" t="s">
        <v>4556</v>
      </c>
      <c r="BL1129">
        <f ca="1">+OFFSET(b!$F$3,BH1129,$BL$52)</f>
        <v>13</v>
      </c>
      <c r="BQ1129">
        <f t="shared" si="130"/>
        <v>1076</v>
      </c>
      <c r="BR1129" s="30" t="s">
        <v>977</v>
      </c>
      <c r="BS1129" s="30" t="s">
        <v>4556</v>
      </c>
      <c r="BT1129">
        <f ca="1">+OFFSET(b!$F$3,BQ1129,$BT$52)</f>
        <v>496499</v>
      </c>
    </row>
    <row r="1130" spans="3:72">
      <c r="C1130">
        <f t="shared" si="127"/>
        <v>1077</v>
      </c>
      <c r="E1130" s="30" t="s">
        <v>969</v>
      </c>
      <c r="F1130" s="30" t="s">
        <v>4557</v>
      </c>
      <c r="G1130">
        <f ca="1">+IF(BD1130="OKOK",OFFSET(b!$F$3,C1130,$G$52),NA())</f>
        <v>11</v>
      </c>
      <c r="AA1130">
        <f t="shared" si="128"/>
        <v>1077</v>
      </c>
      <c r="AB1130" s="30" t="s">
        <v>969</v>
      </c>
      <c r="AC1130" s="30" t="s">
        <v>4557</v>
      </c>
      <c r="AD1130">
        <f ca="1">+IF(BD1130="OKOK",OFFSET(b!$F$3,AA1130,$AD$52),NA())</f>
        <v>443540</v>
      </c>
      <c r="AX1130" t="s">
        <v>32</v>
      </c>
      <c r="AY1130" t="s">
        <v>969</v>
      </c>
      <c r="AZ1130" t="s">
        <v>4557</v>
      </c>
      <c r="BA1130">
        <v>31029</v>
      </c>
      <c r="BB1130" s="93" t="str">
        <f t="shared" si="124"/>
        <v>OK</v>
      </c>
      <c r="BC1130" t="str">
        <f t="shared" si="125"/>
        <v>OK</v>
      </c>
      <c r="BD1130" t="str">
        <f t="shared" si="126"/>
        <v>OKOK</v>
      </c>
      <c r="BH1130">
        <f t="shared" si="129"/>
        <v>1077</v>
      </c>
      <c r="BJ1130" s="30" t="s">
        <v>969</v>
      </c>
      <c r="BK1130" s="30" t="s">
        <v>4557</v>
      </c>
      <c r="BL1130">
        <f ca="1">+OFFSET(b!$F$3,BH1130,$BL$52)</f>
        <v>11</v>
      </c>
      <c r="BQ1130">
        <f t="shared" si="130"/>
        <v>1077</v>
      </c>
      <c r="BR1130" s="30" t="s">
        <v>969</v>
      </c>
      <c r="BS1130" s="30" t="s">
        <v>4557</v>
      </c>
      <c r="BT1130">
        <f ca="1">+OFFSET(b!$F$3,BQ1130,$BT$52)</f>
        <v>443540</v>
      </c>
    </row>
    <row r="1131" spans="3:72">
      <c r="C1131">
        <f t="shared" si="127"/>
        <v>1078</v>
      </c>
      <c r="E1131" s="30" t="s">
        <v>984</v>
      </c>
      <c r="F1131" s="30" t="s">
        <v>4558</v>
      </c>
      <c r="G1131">
        <f ca="1">+IF(BD1131="OKOK",OFFSET(b!$F$3,C1131,$G$52),NA())</f>
        <v>4</v>
      </c>
      <c r="AA1131">
        <f t="shared" si="128"/>
        <v>1078</v>
      </c>
      <c r="AB1131" s="30" t="s">
        <v>984</v>
      </c>
      <c r="AC1131" s="30" t="s">
        <v>4558</v>
      </c>
      <c r="AD1131">
        <f ca="1">+IF(BD1131="OKOK",OFFSET(b!$F$3,AA1131,$AD$52),NA())</f>
        <v>316039</v>
      </c>
      <c r="AX1131" t="s">
        <v>32</v>
      </c>
      <c r="AY1131" t="s">
        <v>984</v>
      </c>
      <c r="AZ1131" t="s">
        <v>4558</v>
      </c>
      <c r="BA1131">
        <v>10956</v>
      </c>
      <c r="BB1131" s="93" t="str">
        <f t="shared" si="124"/>
        <v>OK</v>
      </c>
      <c r="BC1131" t="str">
        <f t="shared" si="125"/>
        <v>OK</v>
      </c>
      <c r="BD1131" t="str">
        <f t="shared" si="126"/>
        <v>OKOK</v>
      </c>
      <c r="BH1131">
        <f t="shared" si="129"/>
        <v>1078</v>
      </c>
      <c r="BJ1131" s="30" t="s">
        <v>984</v>
      </c>
      <c r="BK1131" s="30" t="s">
        <v>4558</v>
      </c>
      <c r="BL1131">
        <f ca="1">+OFFSET(b!$F$3,BH1131,$BL$52)</f>
        <v>4</v>
      </c>
      <c r="BQ1131">
        <f t="shared" si="130"/>
        <v>1078</v>
      </c>
      <c r="BR1131" s="30" t="s">
        <v>984</v>
      </c>
      <c r="BS1131" s="30" t="s">
        <v>4558</v>
      </c>
      <c r="BT1131">
        <f ca="1">+OFFSET(b!$F$3,BQ1131,$BT$52)</f>
        <v>316039</v>
      </c>
    </row>
    <row r="1132" spans="3:72">
      <c r="C1132">
        <f t="shared" si="127"/>
        <v>1079</v>
      </c>
      <c r="E1132" s="30" t="s">
        <v>976</v>
      </c>
      <c r="F1132" s="30" t="s">
        <v>4559</v>
      </c>
      <c r="G1132">
        <f ca="1">+IF(BD1132="OKOK",OFFSET(b!$F$3,C1132,$G$52),NA())</f>
        <v>7</v>
      </c>
      <c r="AA1132">
        <f t="shared" si="128"/>
        <v>1079</v>
      </c>
      <c r="AB1132" s="30" t="s">
        <v>976</v>
      </c>
      <c r="AC1132" s="30" t="s">
        <v>4559</v>
      </c>
      <c r="AD1132">
        <f ca="1">+IF(BD1132="OKOK",OFFSET(b!$F$3,AA1132,$AD$52),NA())</f>
        <v>468703</v>
      </c>
      <c r="AX1132" t="s">
        <v>32</v>
      </c>
      <c r="AY1132" t="s">
        <v>976</v>
      </c>
      <c r="AZ1132" t="s">
        <v>4559</v>
      </c>
      <c r="BA1132">
        <v>20058</v>
      </c>
      <c r="BB1132" s="93" t="str">
        <f t="shared" si="124"/>
        <v>OK</v>
      </c>
      <c r="BC1132" t="str">
        <f t="shared" si="125"/>
        <v>OK</v>
      </c>
      <c r="BD1132" t="str">
        <f t="shared" si="126"/>
        <v>OKOK</v>
      </c>
      <c r="BH1132">
        <f t="shared" si="129"/>
        <v>1079</v>
      </c>
      <c r="BJ1132" s="30" t="s">
        <v>976</v>
      </c>
      <c r="BK1132" s="30" t="s">
        <v>4559</v>
      </c>
      <c r="BL1132">
        <f ca="1">+OFFSET(b!$F$3,BH1132,$BL$52)</f>
        <v>7</v>
      </c>
      <c r="BQ1132">
        <f t="shared" si="130"/>
        <v>1079</v>
      </c>
      <c r="BR1132" s="30" t="s">
        <v>976</v>
      </c>
      <c r="BS1132" s="30" t="s">
        <v>4559</v>
      </c>
      <c r="BT1132">
        <f ca="1">+OFFSET(b!$F$3,BQ1132,$BT$52)</f>
        <v>468703</v>
      </c>
    </row>
    <row r="1133" spans="3:72">
      <c r="C1133">
        <f t="shared" si="127"/>
        <v>1080</v>
      </c>
      <c r="E1133" s="30" t="s">
        <v>975</v>
      </c>
      <c r="F1133" s="30" t="s">
        <v>4560</v>
      </c>
      <c r="G1133">
        <f ca="1">+IF(BD1133="OKOK",OFFSET(b!$F$3,C1133,$G$52),NA())</f>
        <v>11</v>
      </c>
      <c r="AA1133">
        <f t="shared" si="128"/>
        <v>1080</v>
      </c>
      <c r="AB1133" s="30" t="s">
        <v>975</v>
      </c>
      <c r="AC1133" s="30" t="s">
        <v>4560</v>
      </c>
      <c r="AD1133">
        <f ca="1">+IF(BD1133="OKOK",OFFSET(b!$F$3,AA1133,$AD$52),NA())</f>
        <v>863541</v>
      </c>
      <c r="AX1133" t="s">
        <v>32</v>
      </c>
      <c r="AY1133" t="s">
        <v>975</v>
      </c>
      <c r="AZ1133" t="s">
        <v>4560</v>
      </c>
      <c r="BA1133">
        <v>42449</v>
      </c>
      <c r="BB1133" s="93" t="str">
        <f t="shared" si="124"/>
        <v>OK</v>
      </c>
      <c r="BC1133" t="str">
        <f t="shared" si="125"/>
        <v>OK</v>
      </c>
      <c r="BD1133" t="str">
        <f t="shared" si="126"/>
        <v>OKOK</v>
      </c>
      <c r="BH1133">
        <f t="shared" si="129"/>
        <v>1080</v>
      </c>
      <c r="BJ1133" s="30" t="s">
        <v>975</v>
      </c>
      <c r="BK1133" s="30" t="s">
        <v>4560</v>
      </c>
      <c r="BL1133">
        <f ca="1">+OFFSET(b!$F$3,BH1133,$BL$52)</f>
        <v>11</v>
      </c>
      <c r="BQ1133">
        <f t="shared" si="130"/>
        <v>1080</v>
      </c>
      <c r="BR1133" s="30" t="s">
        <v>975</v>
      </c>
      <c r="BS1133" s="30" t="s">
        <v>4560</v>
      </c>
      <c r="BT1133">
        <f ca="1">+OFFSET(b!$F$3,BQ1133,$BT$52)</f>
        <v>863541</v>
      </c>
    </row>
    <row r="1134" spans="3:72">
      <c r="C1134">
        <f t="shared" si="127"/>
        <v>1081</v>
      </c>
      <c r="E1134" s="30" t="s">
        <v>978</v>
      </c>
      <c r="F1134" s="30" t="s">
        <v>4561</v>
      </c>
      <c r="G1134">
        <f ca="1">+IF(BD1134="OKOK",OFFSET(b!$F$3,C1134,$G$52),NA())</f>
        <v>7</v>
      </c>
      <c r="AA1134">
        <f t="shared" si="128"/>
        <v>1081</v>
      </c>
      <c r="AB1134" s="30" t="s">
        <v>978</v>
      </c>
      <c r="AC1134" s="30" t="s">
        <v>4561</v>
      </c>
      <c r="AD1134">
        <f ca="1">+IF(BD1134="OKOK",OFFSET(b!$F$3,AA1134,$AD$52),NA())</f>
        <v>531995</v>
      </c>
      <c r="AX1134" t="s">
        <v>32</v>
      </c>
      <c r="AY1134" t="s">
        <v>978</v>
      </c>
      <c r="AZ1134" t="s">
        <v>4561</v>
      </c>
      <c r="BA1134">
        <v>32264</v>
      </c>
      <c r="BB1134" s="93" t="str">
        <f t="shared" si="124"/>
        <v>OK</v>
      </c>
      <c r="BC1134" t="str">
        <f t="shared" si="125"/>
        <v>OK</v>
      </c>
      <c r="BD1134" t="str">
        <f t="shared" si="126"/>
        <v>OKOK</v>
      </c>
      <c r="BH1134">
        <f t="shared" si="129"/>
        <v>1081</v>
      </c>
      <c r="BJ1134" s="30" t="s">
        <v>978</v>
      </c>
      <c r="BK1134" s="30" t="s">
        <v>4561</v>
      </c>
      <c r="BL1134">
        <f ca="1">+OFFSET(b!$F$3,BH1134,$BL$52)</f>
        <v>7</v>
      </c>
      <c r="BQ1134">
        <f t="shared" si="130"/>
        <v>1081</v>
      </c>
      <c r="BR1134" s="30" t="s">
        <v>978</v>
      </c>
      <c r="BS1134" s="30" t="s">
        <v>4561</v>
      </c>
      <c r="BT1134">
        <f ca="1">+OFFSET(b!$F$3,BQ1134,$BT$52)</f>
        <v>531995</v>
      </c>
    </row>
    <row r="1135" spans="3:72">
      <c r="C1135">
        <f t="shared" si="127"/>
        <v>1082</v>
      </c>
      <c r="E1135" s="30" t="s">
        <v>981</v>
      </c>
      <c r="F1135" s="30" t="s">
        <v>4562</v>
      </c>
      <c r="G1135">
        <f ca="1">+IF(BD1135="OKOK",OFFSET(b!$F$3,C1135,$G$52),NA())</f>
        <v>2</v>
      </c>
      <c r="AA1135">
        <f t="shared" si="128"/>
        <v>1082</v>
      </c>
      <c r="AB1135" s="30" t="s">
        <v>981</v>
      </c>
      <c r="AC1135" s="30" t="s">
        <v>4562</v>
      </c>
      <c r="AD1135">
        <f ca="1">+IF(BD1135="OKOK",OFFSET(b!$F$3,AA1135,$AD$52),NA())</f>
        <v>233482</v>
      </c>
      <c r="AX1135" t="s">
        <v>32</v>
      </c>
      <c r="AY1135" t="s">
        <v>981</v>
      </c>
      <c r="AZ1135" t="s">
        <v>4562</v>
      </c>
      <c r="BA1135">
        <v>10520</v>
      </c>
      <c r="BB1135" s="93" t="str">
        <f t="shared" si="124"/>
        <v>OK</v>
      </c>
      <c r="BC1135" t="str">
        <f t="shared" si="125"/>
        <v>OK</v>
      </c>
      <c r="BD1135" t="str">
        <f t="shared" si="126"/>
        <v>OKOK</v>
      </c>
      <c r="BH1135">
        <f t="shared" si="129"/>
        <v>1082</v>
      </c>
      <c r="BJ1135" s="30" t="s">
        <v>981</v>
      </c>
      <c r="BK1135" s="30" t="s">
        <v>4562</v>
      </c>
      <c r="BL1135">
        <f ca="1">+OFFSET(b!$F$3,BH1135,$BL$52)</f>
        <v>2</v>
      </c>
      <c r="BQ1135">
        <f t="shared" si="130"/>
        <v>1082</v>
      </c>
      <c r="BR1135" s="30" t="s">
        <v>981</v>
      </c>
      <c r="BS1135" s="30" t="s">
        <v>4562</v>
      </c>
      <c r="BT1135">
        <f ca="1">+OFFSET(b!$F$3,BQ1135,$BT$52)</f>
        <v>233482</v>
      </c>
    </row>
    <row r="1136" spans="3:72">
      <c r="C1136">
        <f t="shared" si="127"/>
        <v>1083</v>
      </c>
      <c r="E1136" s="30" t="s">
        <v>983</v>
      </c>
      <c r="F1136" s="30" t="s">
        <v>4563</v>
      </c>
      <c r="G1136">
        <f ca="1">+IF(BD1136="OKOK",OFFSET(b!$F$3,C1136,$G$52),NA())</f>
        <v>9</v>
      </c>
      <c r="AA1136">
        <f t="shared" si="128"/>
        <v>1083</v>
      </c>
      <c r="AB1136" s="30" t="s">
        <v>983</v>
      </c>
      <c r="AC1136" s="30" t="s">
        <v>4563</v>
      </c>
      <c r="AD1136">
        <f ca="1">+IF(BD1136="OKOK",OFFSET(b!$F$3,AA1136,$AD$52),NA())</f>
        <v>288834</v>
      </c>
      <c r="AX1136" t="s">
        <v>32</v>
      </c>
      <c r="AY1136" t="s">
        <v>983</v>
      </c>
      <c r="AZ1136" t="s">
        <v>4563</v>
      </c>
      <c r="BA1136">
        <v>11998</v>
      </c>
      <c r="BB1136" s="93" t="str">
        <f t="shared" si="124"/>
        <v>OK</v>
      </c>
      <c r="BC1136" t="str">
        <f t="shared" si="125"/>
        <v>OK</v>
      </c>
      <c r="BD1136" t="str">
        <f t="shared" si="126"/>
        <v>OKOK</v>
      </c>
      <c r="BH1136">
        <f t="shared" si="129"/>
        <v>1083</v>
      </c>
      <c r="BJ1136" s="30" t="s">
        <v>983</v>
      </c>
      <c r="BK1136" s="30" t="s">
        <v>4563</v>
      </c>
      <c r="BL1136">
        <f ca="1">+OFFSET(b!$F$3,BH1136,$BL$52)</f>
        <v>9</v>
      </c>
      <c r="BQ1136">
        <f t="shared" si="130"/>
        <v>1083</v>
      </c>
      <c r="BR1136" s="30" t="s">
        <v>983</v>
      </c>
      <c r="BS1136" s="30" t="s">
        <v>4563</v>
      </c>
      <c r="BT1136">
        <f ca="1">+OFFSET(b!$F$3,BQ1136,$BT$52)</f>
        <v>288834</v>
      </c>
    </row>
    <row r="1137" spans="3:72">
      <c r="C1137">
        <f t="shared" si="127"/>
        <v>1084</v>
      </c>
      <c r="E1137" s="30" t="s">
        <v>965</v>
      </c>
      <c r="F1137" s="30" t="s">
        <v>4564</v>
      </c>
      <c r="G1137" t="e">
        <f ca="1">+IF(BD1137="OKOK",OFFSET(b!$F$3,C1137,$G$52),NA())</f>
        <v>#N/A</v>
      </c>
      <c r="AA1137">
        <f t="shared" si="128"/>
        <v>1084</v>
      </c>
      <c r="AB1137" s="30" t="s">
        <v>965</v>
      </c>
      <c r="AC1137" s="30" t="s">
        <v>4564</v>
      </c>
      <c r="AD1137" t="e">
        <f ca="1">+IF(BD1137="OKOK",OFFSET(b!$F$3,AA1137,$AD$52),NA())</f>
        <v>#N/A</v>
      </c>
      <c r="AX1137" t="s">
        <v>32</v>
      </c>
      <c r="AY1137" t="s">
        <v>965</v>
      </c>
      <c r="AZ1137" t="s">
        <v>4564</v>
      </c>
      <c r="BA1137">
        <v>474780</v>
      </c>
      <c r="BB1137" s="93" t="str">
        <f t="shared" si="124"/>
        <v>NG</v>
      </c>
      <c r="BC1137" t="str">
        <f t="shared" si="125"/>
        <v>OK</v>
      </c>
      <c r="BD1137" t="str">
        <f t="shared" si="126"/>
        <v>NGOK</v>
      </c>
      <c r="BH1137">
        <f t="shared" si="129"/>
        <v>1084</v>
      </c>
      <c r="BJ1137" s="30" t="s">
        <v>965</v>
      </c>
      <c r="BK1137" s="30" t="s">
        <v>4564</v>
      </c>
      <c r="BL1137">
        <f ca="1">+OFFSET(b!$F$3,BH1137,$BL$52)</f>
        <v>129</v>
      </c>
      <c r="BQ1137">
        <f t="shared" si="130"/>
        <v>1084</v>
      </c>
      <c r="BR1137" s="30" t="s">
        <v>965</v>
      </c>
      <c r="BS1137" s="30" t="s">
        <v>4564</v>
      </c>
      <c r="BT1137">
        <f ca="1">+OFFSET(b!$F$3,BQ1137,$BT$52)</f>
        <v>6037059</v>
      </c>
    </row>
    <row r="1138" spans="3:72">
      <c r="C1138">
        <f t="shared" si="127"/>
        <v>1085</v>
      </c>
      <c r="E1138" s="30" t="s">
        <v>982</v>
      </c>
      <c r="F1138" s="30" t="s">
        <v>4565</v>
      </c>
      <c r="G1138">
        <f ca="1">+IF(BD1138="OKOK",OFFSET(b!$F$3,C1138,$G$52),NA())</f>
        <v>6</v>
      </c>
      <c r="AA1138">
        <f t="shared" si="128"/>
        <v>1085</v>
      </c>
      <c r="AB1138" s="30" t="s">
        <v>982</v>
      </c>
      <c r="AC1138" s="30" t="s">
        <v>4565</v>
      </c>
      <c r="AD1138">
        <f ca="1">+IF(BD1138="OKOK",OFFSET(b!$F$3,AA1138,$AD$52),NA())</f>
        <v>231660</v>
      </c>
      <c r="AX1138" t="s">
        <v>32</v>
      </c>
      <c r="AY1138" t="s">
        <v>982</v>
      </c>
      <c r="AZ1138" t="s">
        <v>4565</v>
      </c>
      <c r="BA1138">
        <v>13506</v>
      </c>
      <c r="BB1138" s="93" t="str">
        <f t="shared" si="124"/>
        <v>OK</v>
      </c>
      <c r="BC1138" t="str">
        <f t="shared" si="125"/>
        <v>OK</v>
      </c>
      <c r="BD1138" t="str">
        <f t="shared" si="126"/>
        <v>OKOK</v>
      </c>
      <c r="BH1138">
        <f t="shared" si="129"/>
        <v>1085</v>
      </c>
      <c r="BJ1138" s="30" t="s">
        <v>982</v>
      </c>
      <c r="BK1138" s="30" t="s">
        <v>4565</v>
      </c>
      <c r="BL1138">
        <f ca="1">+OFFSET(b!$F$3,BH1138,$BL$52)</f>
        <v>6</v>
      </c>
      <c r="BQ1138">
        <f t="shared" si="130"/>
        <v>1085</v>
      </c>
      <c r="BR1138" s="30" t="s">
        <v>982</v>
      </c>
      <c r="BS1138" s="30" t="s">
        <v>4565</v>
      </c>
      <c r="BT1138">
        <f ca="1">+OFFSET(b!$F$3,BQ1138,$BT$52)</f>
        <v>231660</v>
      </c>
    </row>
    <row r="1139" spans="3:72">
      <c r="C1139">
        <f t="shared" si="127"/>
        <v>1086</v>
      </c>
      <c r="E1139" s="30" t="s">
        <v>985</v>
      </c>
      <c r="F1139" s="30" t="s">
        <v>4566</v>
      </c>
      <c r="G1139">
        <f ca="1">+IF(BD1139="OKOK",OFFSET(b!$F$3,C1139,$G$52),NA())</f>
        <v>3</v>
      </c>
      <c r="AA1139">
        <f t="shared" si="128"/>
        <v>1086</v>
      </c>
      <c r="AB1139" s="30" t="s">
        <v>985</v>
      </c>
      <c r="AC1139" s="30" t="s">
        <v>4566</v>
      </c>
      <c r="AD1139">
        <f ca="1">+IF(BD1139="OKOK",OFFSET(b!$F$3,AA1139,$AD$52),NA())</f>
        <v>141404</v>
      </c>
      <c r="AX1139" t="s">
        <v>32</v>
      </c>
      <c r="AY1139" t="s">
        <v>985</v>
      </c>
      <c r="AZ1139" t="s">
        <v>4566</v>
      </c>
      <c r="BA1139">
        <v>5542</v>
      </c>
      <c r="BB1139" s="93" t="str">
        <f t="shared" si="124"/>
        <v>OK</v>
      </c>
      <c r="BC1139" t="str">
        <f t="shared" si="125"/>
        <v>OK</v>
      </c>
      <c r="BD1139" t="str">
        <f t="shared" si="126"/>
        <v>OKOK</v>
      </c>
      <c r="BH1139">
        <f t="shared" si="129"/>
        <v>1086</v>
      </c>
      <c r="BJ1139" s="30" t="s">
        <v>985</v>
      </c>
      <c r="BK1139" s="30" t="s">
        <v>4566</v>
      </c>
      <c r="BL1139">
        <f ca="1">+OFFSET(b!$F$3,BH1139,$BL$52)</f>
        <v>3</v>
      </c>
      <c r="BQ1139">
        <f t="shared" si="130"/>
        <v>1086</v>
      </c>
      <c r="BR1139" s="30" t="s">
        <v>985</v>
      </c>
      <c r="BS1139" s="30" t="s">
        <v>4566</v>
      </c>
      <c r="BT1139">
        <f ca="1">+OFFSET(b!$F$3,BQ1139,$BT$52)</f>
        <v>141404</v>
      </c>
    </row>
    <row r="1140" spans="3:72">
      <c r="C1140">
        <f t="shared" si="127"/>
        <v>1087</v>
      </c>
      <c r="E1140" s="30" t="s">
        <v>986</v>
      </c>
      <c r="F1140" s="30" t="s">
        <v>4567</v>
      </c>
      <c r="G1140">
        <f ca="1">+IF(BD1140="OKOK",OFFSET(b!$F$3,C1140,$G$52),NA())</f>
        <v>7</v>
      </c>
      <c r="AA1140">
        <f t="shared" si="128"/>
        <v>1087</v>
      </c>
      <c r="AB1140" s="30" t="s">
        <v>986</v>
      </c>
      <c r="AC1140" s="30" t="s">
        <v>4567</v>
      </c>
      <c r="AD1140">
        <f ca="1">+IF(BD1140="OKOK",OFFSET(b!$F$3,AA1140,$AD$52),NA())</f>
        <v>341724</v>
      </c>
      <c r="AX1140" t="s">
        <v>32</v>
      </c>
      <c r="AY1140" t="s">
        <v>986</v>
      </c>
      <c r="AZ1140" t="s">
        <v>4567</v>
      </c>
      <c r="BA1140">
        <v>10942</v>
      </c>
      <c r="BB1140" s="93" t="str">
        <f t="shared" si="124"/>
        <v>OK</v>
      </c>
      <c r="BC1140" t="str">
        <f t="shared" si="125"/>
        <v>OK</v>
      </c>
      <c r="BD1140" t="str">
        <f t="shared" si="126"/>
        <v>OKOK</v>
      </c>
      <c r="BH1140">
        <f t="shared" si="129"/>
        <v>1087</v>
      </c>
      <c r="BJ1140" s="30" t="s">
        <v>986</v>
      </c>
      <c r="BK1140" s="30" t="s">
        <v>4567</v>
      </c>
      <c r="BL1140">
        <f ca="1">+OFFSET(b!$F$3,BH1140,$BL$52)</f>
        <v>7</v>
      </c>
      <c r="BQ1140">
        <f t="shared" si="130"/>
        <v>1087</v>
      </c>
      <c r="BR1140" s="30" t="s">
        <v>986</v>
      </c>
      <c r="BS1140" s="30" t="s">
        <v>4567</v>
      </c>
      <c r="BT1140">
        <f ca="1">+OFFSET(b!$F$3,BQ1140,$BT$52)</f>
        <v>341724</v>
      </c>
    </row>
    <row r="1141" spans="3:72">
      <c r="C1141">
        <f t="shared" si="127"/>
        <v>1088</v>
      </c>
      <c r="E1141" s="30" t="s">
        <v>3127</v>
      </c>
      <c r="F1141" s="30" t="s">
        <v>4568</v>
      </c>
      <c r="G1141">
        <f ca="1">+IF(BD1141="OKOK",OFFSET(b!$F$3,C1141,$G$52),NA())</f>
        <v>31</v>
      </c>
      <c r="AA1141">
        <f t="shared" si="128"/>
        <v>1088</v>
      </c>
      <c r="AB1141" s="30" t="s">
        <v>3127</v>
      </c>
      <c r="AC1141" s="30" t="s">
        <v>4568</v>
      </c>
      <c r="AD1141">
        <f ca="1">+IF(BD1141="OKOK",OFFSET(b!$F$3,AA1141,$AD$52),NA())</f>
        <v>1537237</v>
      </c>
      <c r="AX1141" t="s">
        <v>32</v>
      </c>
      <c r="AY1141" t="s">
        <v>3127</v>
      </c>
      <c r="AZ1141" t="s">
        <v>4568</v>
      </c>
      <c r="BA1141">
        <v>0</v>
      </c>
      <c r="BB1141" s="93" t="str">
        <f t="shared" si="124"/>
        <v>OK</v>
      </c>
      <c r="BC1141" t="str">
        <f t="shared" si="125"/>
        <v>OK</v>
      </c>
      <c r="BD1141" t="str">
        <f t="shared" si="126"/>
        <v>OKOK</v>
      </c>
      <c r="BH1141">
        <f t="shared" si="129"/>
        <v>1088</v>
      </c>
      <c r="BJ1141" s="30" t="s">
        <v>3127</v>
      </c>
      <c r="BK1141" s="30" t="s">
        <v>4568</v>
      </c>
      <c r="BL1141">
        <f ca="1">+OFFSET(b!$F$3,BH1141,$BL$52)</f>
        <v>31</v>
      </c>
      <c r="BQ1141">
        <f t="shared" si="130"/>
        <v>1088</v>
      </c>
      <c r="BR1141" s="30" t="s">
        <v>3127</v>
      </c>
      <c r="BS1141" s="30" t="s">
        <v>4568</v>
      </c>
      <c r="BT1141">
        <f ca="1">+OFFSET(b!$F$3,BQ1141,$BT$52)</f>
        <v>1537237</v>
      </c>
    </row>
    <row r="1142" spans="3:72">
      <c r="C1142">
        <f t="shared" si="127"/>
        <v>1089</v>
      </c>
      <c r="E1142" s="30" t="s">
        <v>3128</v>
      </c>
      <c r="F1142" s="30" t="s">
        <v>4569</v>
      </c>
      <c r="G1142">
        <f ca="1">+IF(BD1142="OKOK",OFFSET(b!$F$3,C1142,$G$52),NA())</f>
        <v>13</v>
      </c>
      <c r="AA1142">
        <f t="shared" si="128"/>
        <v>1089</v>
      </c>
      <c r="AB1142" s="30" t="s">
        <v>3128</v>
      </c>
      <c r="AC1142" s="30" t="s">
        <v>4569</v>
      </c>
      <c r="AD1142">
        <f ca="1">+IF(BD1142="OKOK",OFFSET(b!$F$3,AA1142,$AD$52),NA())</f>
        <v>743309</v>
      </c>
      <c r="AX1142" t="s">
        <v>32</v>
      </c>
      <c r="AY1142" t="s">
        <v>3128</v>
      </c>
      <c r="AZ1142" t="s">
        <v>4569</v>
      </c>
      <c r="BA1142">
        <v>0</v>
      </c>
      <c r="BB1142" s="93" t="str">
        <f t="shared" si="124"/>
        <v>OK</v>
      </c>
      <c r="BC1142" t="str">
        <f t="shared" si="125"/>
        <v>OK</v>
      </c>
      <c r="BD1142" t="str">
        <f t="shared" si="126"/>
        <v>OKOK</v>
      </c>
      <c r="BH1142">
        <f t="shared" si="129"/>
        <v>1089</v>
      </c>
      <c r="BJ1142" s="30" t="s">
        <v>3128</v>
      </c>
      <c r="BK1142" s="30" t="s">
        <v>4569</v>
      </c>
      <c r="BL1142">
        <f ca="1">+OFFSET(b!$F$3,BH1142,$BL$52)</f>
        <v>13</v>
      </c>
      <c r="BQ1142">
        <f t="shared" si="130"/>
        <v>1089</v>
      </c>
      <c r="BR1142" s="30" t="s">
        <v>3128</v>
      </c>
      <c r="BS1142" s="30" t="s">
        <v>4569</v>
      </c>
      <c r="BT1142">
        <f ca="1">+OFFSET(b!$F$3,BQ1142,$BT$52)</f>
        <v>743309</v>
      </c>
    </row>
    <row r="1143" spans="3:72">
      <c r="C1143">
        <f t="shared" si="127"/>
        <v>1090</v>
      </c>
      <c r="E1143" s="30" t="s">
        <v>3129</v>
      </c>
      <c r="F1143" s="30" t="s">
        <v>4570</v>
      </c>
      <c r="G1143">
        <f ca="1">+IF(BD1143="OKOK",OFFSET(b!$F$3,C1143,$G$52),NA())</f>
        <v>17</v>
      </c>
      <c r="AA1143">
        <f t="shared" si="128"/>
        <v>1090</v>
      </c>
      <c r="AB1143" s="30" t="s">
        <v>3129</v>
      </c>
      <c r="AC1143" s="30" t="s">
        <v>4570</v>
      </c>
      <c r="AD1143">
        <f ca="1">+IF(BD1143="OKOK",OFFSET(b!$F$3,AA1143,$AD$52),NA())</f>
        <v>890798</v>
      </c>
      <c r="AX1143" t="s">
        <v>32</v>
      </c>
      <c r="AY1143" t="s">
        <v>3129</v>
      </c>
      <c r="AZ1143" t="s">
        <v>4570</v>
      </c>
      <c r="BA1143">
        <v>0</v>
      </c>
      <c r="BB1143" s="93" t="str">
        <f t="shared" si="124"/>
        <v>OK</v>
      </c>
      <c r="BC1143" t="str">
        <f t="shared" si="125"/>
        <v>OK</v>
      </c>
      <c r="BD1143" t="str">
        <f t="shared" si="126"/>
        <v>OKOK</v>
      </c>
      <c r="BH1143">
        <f t="shared" si="129"/>
        <v>1090</v>
      </c>
      <c r="BJ1143" s="30" t="s">
        <v>3129</v>
      </c>
      <c r="BK1143" s="30" t="s">
        <v>4570</v>
      </c>
      <c r="BL1143">
        <f ca="1">+OFFSET(b!$F$3,BH1143,$BL$52)</f>
        <v>17</v>
      </c>
      <c r="BQ1143">
        <f t="shared" si="130"/>
        <v>1090</v>
      </c>
      <c r="BR1143" s="30" t="s">
        <v>3129</v>
      </c>
      <c r="BS1143" s="30" t="s">
        <v>4570</v>
      </c>
      <c r="BT1143">
        <f ca="1">+OFFSET(b!$F$3,BQ1143,$BT$52)</f>
        <v>890798</v>
      </c>
    </row>
    <row r="1144" spans="3:72">
      <c r="C1144">
        <f t="shared" si="127"/>
        <v>1091</v>
      </c>
      <c r="E1144" s="30" t="s">
        <v>2915</v>
      </c>
      <c r="F1144" s="30" t="s">
        <v>2946</v>
      </c>
      <c r="G1144">
        <f ca="1">+IF(BD1144="OKOK",OFFSET(b!$F$3,C1144,$G$52),NA())</f>
        <v>64</v>
      </c>
      <c r="AA1144">
        <f t="shared" si="128"/>
        <v>1091</v>
      </c>
      <c r="AB1144" s="30" t="s">
        <v>2915</v>
      </c>
      <c r="AC1144" s="30" t="s">
        <v>2946</v>
      </c>
      <c r="AD1144">
        <f ca="1">+IF(BD1144="OKOK",OFFSET(b!$F$3,AA1144,$AD$52),NA())</f>
        <v>4376159</v>
      </c>
      <c r="AX1144" t="s">
        <v>32</v>
      </c>
      <c r="AY1144" t="s">
        <v>2915</v>
      </c>
      <c r="AZ1144" t="s">
        <v>2946</v>
      </c>
      <c r="BA1144">
        <v>0</v>
      </c>
      <c r="BB1144" s="93" t="str">
        <f t="shared" ref="BB1144:BB1207" si="131">+IF($H$4="人未満",IF(AND(BA1144&gt;=$E$4,BA1144&lt;$G$4),"OK","NG"),IF(BA1144&gt;=$E$4,"OK","NG"))</f>
        <v>OK</v>
      </c>
      <c r="BC1144" t="str">
        <f t="shared" ref="BC1144:BC1207" si="132">+IF($J$4="あり",IF($C$3=AX1144,"OK","NG"),"OK")</f>
        <v>OK</v>
      </c>
      <c r="BD1144" t="str">
        <f t="shared" ref="BD1144:BD1207" si="133">+BB1144&amp;BC1144</f>
        <v>OKOK</v>
      </c>
      <c r="BH1144">
        <f t="shared" si="129"/>
        <v>1091</v>
      </c>
      <c r="BJ1144" s="30" t="s">
        <v>2915</v>
      </c>
      <c r="BK1144" s="30" t="s">
        <v>2946</v>
      </c>
      <c r="BL1144">
        <f ca="1">+OFFSET(b!$F$3,BH1144,$BL$52)</f>
        <v>64</v>
      </c>
      <c r="BQ1144">
        <f t="shared" si="130"/>
        <v>1091</v>
      </c>
      <c r="BR1144" s="30" t="s">
        <v>2915</v>
      </c>
      <c r="BS1144" s="30" t="s">
        <v>2946</v>
      </c>
      <c r="BT1144">
        <f ca="1">+OFFSET(b!$F$3,BQ1144,$BT$52)</f>
        <v>4376159</v>
      </c>
    </row>
    <row r="1145" spans="3:72">
      <c r="C1145">
        <f t="shared" ref="C1145:C1208" si="134">+C1144+1</f>
        <v>1092</v>
      </c>
      <c r="E1145" s="30" t="s">
        <v>996</v>
      </c>
      <c r="F1145" s="30" t="s">
        <v>4571</v>
      </c>
      <c r="G1145">
        <f ca="1">+IF(BD1145="OKOK",OFFSET(b!$F$3,C1145,$G$52),NA())</f>
        <v>49</v>
      </c>
      <c r="AA1145">
        <f t="shared" ref="AA1145:AA1208" si="135">+AA1144+1</f>
        <v>1092</v>
      </c>
      <c r="AB1145" s="30" t="s">
        <v>996</v>
      </c>
      <c r="AC1145" s="30" t="s">
        <v>4571</v>
      </c>
      <c r="AD1145">
        <f ca="1">+IF(BD1145="OKOK",OFFSET(b!$F$3,AA1145,$AD$52),NA())</f>
        <v>4129123</v>
      </c>
      <c r="AX1145" t="s">
        <v>33</v>
      </c>
      <c r="AY1145" t="s">
        <v>996</v>
      </c>
      <c r="AZ1145" t="s">
        <v>4571</v>
      </c>
      <c r="BA1145">
        <v>160962</v>
      </c>
      <c r="BB1145" s="93" t="str">
        <f t="shared" si="131"/>
        <v>OK</v>
      </c>
      <c r="BC1145" t="str">
        <f t="shared" si="132"/>
        <v>OK</v>
      </c>
      <c r="BD1145" t="str">
        <f t="shared" si="133"/>
        <v>OKOK</v>
      </c>
      <c r="BH1145">
        <f t="shared" ref="BH1145:BH1208" si="136">+BH1144+1</f>
        <v>1092</v>
      </c>
      <c r="BJ1145" s="30" t="s">
        <v>996</v>
      </c>
      <c r="BK1145" s="30" t="s">
        <v>4571</v>
      </c>
      <c r="BL1145">
        <f ca="1">+OFFSET(b!$F$3,BH1145,$BL$52)</f>
        <v>49</v>
      </c>
      <c r="BQ1145">
        <f t="shared" ref="BQ1145:BQ1208" si="137">+BQ1144+1</f>
        <v>1092</v>
      </c>
      <c r="BR1145" s="30" t="s">
        <v>996</v>
      </c>
      <c r="BS1145" s="30" t="s">
        <v>4571</v>
      </c>
      <c r="BT1145">
        <f ca="1">+OFFSET(b!$F$3,BQ1145,$BT$52)</f>
        <v>4129123</v>
      </c>
    </row>
    <row r="1146" spans="3:72">
      <c r="C1146">
        <f t="shared" si="134"/>
        <v>1093</v>
      </c>
      <c r="E1146" s="30" t="s">
        <v>995</v>
      </c>
      <c r="F1146" s="30" t="s">
        <v>4572</v>
      </c>
      <c r="G1146">
        <f ca="1">+IF(BD1146="OKOK",OFFSET(b!$F$3,C1146,$G$52),NA())</f>
        <v>11</v>
      </c>
      <c r="AA1146">
        <f t="shared" si="135"/>
        <v>1093</v>
      </c>
      <c r="AB1146" s="30" t="s">
        <v>995</v>
      </c>
      <c r="AC1146" s="30" t="s">
        <v>4572</v>
      </c>
      <c r="AD1146">
        <f ca="1">+IF(BD1146="OKOK",OFFSET(b!$F$3,AA1146,$AD$52),NA())</f>
        <v>430822</v>
      </c>
      <c r="AX1146" t="s">
        <v>33</v>
      </c>
      <c r="AY1146" t="s">
        <v>995</v>
      </c>
      <c r="AZ1146" t="s">
        <v>4572</v>
      </c>
      <c r="BA1146">
        <v>26448</v>
      </c>
      <c r="BB1146" s="93" t="str">
        <f t="shared" si="131"/>
        <v>OK</v>
      </c>
      <c r="BC1146" t="str">
        <f t="shared" si="132"/>
        <v>OK</v>
      </c>
      <c r="BD1146" t="str">
        <f t="shared" si="133"/>
        <v>OKOK</v>
      </c>
      <c r="BH1146">
        <f t="shared" si="136"/>
        <v>1093</v>
      </c>
      <c r="BJ1146" s="30" t="s">
        <v>995</v>
      </c>
      <c r="BK1146" s="30" t="s">
        <v>4572</v>
      </c>
      <c r="BL1146">
        <f ca="1">+OFFSET(b!$F$3,BH1146,$BL$52)</f>
        <v>11</v>
      </c>
      <c r="BQ1146">
        <f t="shared" si="137"/>
        <v>1093</v>
      </c>
      <c r="BR1146" s="30" t="s">
        <v>995</v>
      </c>
      <c r="BS1146" s="30" t="s">
        <v>4572</v>
      </c>
      <c r="BT1146">
        <f ca="1">+OFFSET(b!$F$3,BQ1146,$BT$52)</f>
        <v>430822</v>
      </c>
    </row>
    <row r="1147" spans="3:72">
      <c r="C1147">
        <f t="shared" si="134"/>
        <v>1094</v>
      </c>
      <c r="E1147" s="30" t="s">
        <v>1000</v>
      </c>
      <c r="F1147" s="30" t="s">
        <v>4573</v>
      </c>
      <c r="G1147">
        <f ca="1">+IF(BD1147="OKOK",OFFSET(b!$F$3,C1147,$G$52),NA())</f>
        <v>19</v>
      </c>
      <c r="AA1147">
        <f t="shared" si="135"/>
        <v>1094</v>
      </c>
      <c r="AB1147" s="30" t="s">
        <v>1000</v>
      </c>
      <c r="AC1147" s="30" t="s">
        <v>4573</v>
      </c>
      <c r="AD1147">
        <f ca="1">+IF(BD1147="OKOK",OFFSET(b!$F$3,AA1147,$AD$52),NA())</f>
        <v>349395</v>
      </c>
      <c r="AX1147" t="s">
        <v>33</v>
      </c>
      <c r="AY1147" t="s">
        <v>1000</v>
      </c>
      <c r="AZ1147" t="s">
        <v>4573</v>
      </c>
      <c r="BA1147">
        <v>29654</v>
      </c>
      <c r="BB1147" s="93" t="str">
        <f t="shared" si="131"/>
        <v>OK</v>
      </c>
      <c r="BC1147" t="str">
        <f t="shared" si="132"/>
        <v>OK</v>
      </c>
      <c r="BD1147" t="str">
        <f t="shared" si="133"/>
        <v>OKOK</v>
      </c>
      <c r="BH1147">
        <f t="shared" si="136"/>
        <v>1094</v>
      </c>
      <c r="BJ1147" s="30" t="s">
        <v>1000</v>
      </c>
      <c r="BK1147" s="30" t="s">
        <v>4573</v>
      </c>
      <c r="BL1147">
        <f ca="1">+OFFSET(b!$F$3,BH1147,$BL$52)</f>
        <v>19</v>
      </c>
      <c r="BQ1147">
        <f t="shared" si="137"/>
        <v>1094</v>
      </c>
      <c r="BR1147" s="30" t="s">
        <v>1000</v>
      </c>
      <c r="BS1147" s="30" t="s">
        <v>4573</v>
      </c>
      <c r="BT1147">
        <f ca="1">+OFFSET(b!$F$3,BQ1147,$BT$52)</f>
        <v>349395</v>
      </c>
    </row>
    <row r="1148" spans="3:72">
      <c r="C1148">
        <f t="shared" si="134"/>
        <v>1095</v>
      </c>
      <c r="E1148" s="30" t="s">
        <v>997</v>
      </c>
      <c r="F1148" s="30" t="s">
        <v>4574</v>
      </c>
      <c r="G1148">
        <f ca="1">+IF(BD1148="OKOK",OFFSET(b!$F$3,C1148,$G$52),NA())</f>
        <v>25</v>
      </c>
      <c r="AA1148">
        <f t="shared" si="135"/>
        <v>1095</v>
      </c>
      <c r="AB1148" s="30" t="s">
        <v>997</v>
      </c>
      <c r="AC1148" s="30" t="s">
        <v>4574</v>
      </c>
      <c r="AD1148">
        <f ca="1">+IF(BD1148="OKOK",OFFSET(b!$F$3,AA1148,$AD$52),NA())</f>
        <v>2115359</v>
      </c>
      <c r="AX1148" t="s">
        <v>33</v>
      </c>
      <c r="AY1148" t="s">
        <v>997</v>
      </c>
      <c r="AZ1148" t="s">
        <v>4574</v>
      </c>
      <c r="BA1148">
        <v>109263</v>
      </c>
      <c r="BB1148" s="93" t="str">
        <f t="shared" si="131"/>
        <v>OK</v>
      </c>
      <c r="BC1148" t="str">
        <f t="shared" si="132"/>
        <v>OK</v>
      </c>
      <c r="BD1148" t="str">
        <f t="shared" si="133"/>
        <v>OKOK</v>
      </c>
      <c r="BH1148">
        <f t="shared" si="136"/>
        <v>1095</v>
      </c>
      <c r="BJ1148" s="30" t="s">
        <v>997</v>
      </c>
      <c r="BK1148" s="30" t="s">
        <v>4574</v>
      </c>
      <c r="BL1148">
        <f ca="1">+OFFSET(b!$F$3,BH1148,$BL$52)</f>
        <v>25</v>
      </c>
      <c r="BQ1148">
        <f t="shared" si="137"/>
        <v>1095</v>
      </c>
      <c r="BR1148" s="30" t="s">
        <v>997</v>
      </c>
      <c r="BS1148" s="30" t="s">
        <v>4574</v>
      </c>
      <c r="BT1148">
        <f ca="1">+OFFSET(b!$F$3,BQ1148,$BT$52)</f>
        <v>2115359</v>
      </c>
    </row>
    <row r="1149" spans="3:72">
      <c r="C1149">
        <f t="shared" si="134"/>
        <v>1096</v>
      </c>
      <c r="E1149" s="30" t="s">
        <v>2924</v>
      </c>
      <c r="F1149" s="30" t="s">
        <v>2974</v>
      </c>
      <c r="G1149" t="e">
        <f ca="1">+IF(BD1149="OKOK",OFFSET(b!$F$3,C1149,$G$52),NA())</f>
        <v>#N/A</v>
      </c>
      <c r="AA1149">
        <f t="shared" si="135"/>
        <v>1096</v>
      </c>
      <c r="AB1149" s="30" t="s">
        <v>2924</v>
      </c>
      <c r="AC1149" s="30" t="s">
        <v>2974</v>
      </c>
      <c r="AD1149" t="e">
        <f ca="1">+IF(BD1149="OKOK",OFFSET(b!$F$3,AA1149,$AD$52),NA())</f>
        <v>#N/A</v>
      </c>
      <c r="AX1149" t="s">
        <v>33</v>
      </c>
      <c r="AY1149" t="s">
        <v>2924</v>
      </c>
      <c r="AZ1149" t="s">
        <v>2974</v>
      </c>
      <c r="BA1149">
        <v>1232014</v>
      </c>
      <c r="BB1149" s="93" t="str">
        <f t="shared" si="131"/>
        <v>NG</v>
      </c>
      <c r="BC1149" t="str">
        <f t="shared" si="132"/>
        <v>OK</v>
      </c>
      <c r="BD1149" t="str">
        <f t="shared" si="133"/>
        <v>NGOK</v>
      </c>
      <c r="BH1149">
        <f t="shared" si="136"/>
        <v>1096</v>
      </c>
      <c r="BJ1149" s="30" t="s">
        <v>2924</v>
      </c>
      <c r="BK1149" s="30" t="s">
        <v>2974</v>
      </c>
      <c r="BL1149">
        <f ca="1">+OFFSET(b!$F$3,BH1149,$BL$52)</f>
        <v>717</v>
      </c>
      <c r="BQ1149">
        <f t="shared" si="137"/>
        <v>1096</v>
      </c>
      <c r="BR1149" s="30" t="s">
        <v>2924</v>
      </c>
      <c r="BS1149" s="30" t="s">
        <v>2974</v>
      </c>
      <c r="BT1149">
        <f ca="1">+OFFSET(b!$F$3,BQ1149,$BT$52)</f>
        <v>19040445</v>
      </c>
    </row>
    <row r="1150" spans="3:72">
      <c r="C1150">
        <f t="shared" si="134"/>
        <v>1097</v>
      </c>
      <c r="E1150" s="30" t="s">
        <v>994</v>
      </c>
      <c r="F1150" s="30" t="s">
        <v>4575</v>
      </c>
      <c r="G1150">
        <f ca="1">+IF(BD1150="OKOK",OFFSET(b!$F$3,C1150,$G$52),NA())</f>
        <v>20</v>
      </c>
      <c r="AA1150">
        <f t="shared" si="135"/>
        <v>1097</v>
      </c>
      <c r="AB1150" s="30" t="s">
        <v>994</v>
      </c>
      <c r="AC1150" s="30" t="s">
        <v>4575</v>
      </c>
      <c r="AD1150">
        <f ca="1">+IF(BD1150="OKOK",OFFSET(b!$F$3,AA1150,$AD$52),NA())</f>
        <v>677485</v>
      </c>
      <c r="AX1150" t="s">
        <v>33</v>
      </c>
      <c r="AY1150" t="s">
        <v>994</v>
      </c>
      <c r="AZ1150" t="s">
        <v>4575</v>
      </c>
      <c r="BA1150">
        <v>26444</v>
      </c>
      <c r="BB1150" s="93" t="str">
        <f t="shared" si="131"/>
        <v>OK</v>
      </c>
      <c r="BC1150" t="str">
        <f t="shared" si="132"/>
        <v>OK</v>
      </c>
      <c r="BD1150" t="str">
        <f t="shared" si="133"/>
        <v>OKOK</v>
      </c>
      <c r="BH1150">
        <f t="shared" si="136"/>
        <v>1097</v>
      </c>
      <c r="BJ1150" s="30" t="s">
        <v>994</v>
      </c>
      <c r="BK1150" s="30" t="s">
        <v>4575</v>
      </c>
      <c r="BL1150">
        <f ca="1">+OFFSET(b!$F$3,BH1150,$BL$52)</f>
        <v>20</v>
      </c>
      <c r="BQ1150">
        <f t="shared" si="137"/>
        <v>1097</v>
      </c>
      <c r="BR1150" s="30" t="s">
        <v>994</v>
      </c>
      <c r="BS1150" s="30" t="s">
        <v>4575</v>
      </c>
      <c r="BT1150">
        <f ca="1">+OFFSET(b!$F$3,BQ1150,$BT$52)</f>
        <v>677485</v>
      </c>
    </row>
    <row r="1151" spans="3:72">
      <c r="C1151">
        <f t="shared" si="134"/>
        <v>1098</v>
      </c>
      <c r="E1151" s="30" t="s">
        <v>987</v>
      </c>
      <c r="F1151" s="30" t="s">
        <v>2973</v>
      </c>
      <c r="G1151">
        <f ca="1">+IF(BD1151="OKOK",OFFSET(b!$F$3,C1151,$G$52),NA())</f>
        <v>111</v>
      </c>
      <c r="AA1151">
        <f t="shared" si="135"/>
        <v>1098</v>
      </c>
      <c r="AB1151" s="30" t="s">
        <v>987</v>
      </c>
      <c r="AC1151" s="30" t="s">
        <v>2973</v>
      </c>
      <c r="AD1151">
        <f ca="1">+IF(BD1151="OKOK",OFFSET(b!$F$3,AA1151,$AD$52),NA())</f>
        <v>4604249</v>
      </c>
      <c r="AX1151" t="s">
        <v>33</v>
      </c>
      <c r="AY1151" t="s">
        <v>987</v>
      </c>
      <c r="AZ1151" t="s">
        <v>2973</v>
      </c>
      <c r="BA1151">
        <v>222099</v>
      </c>
      <c r="BB1151" s="93" t="str">
        <f t="shared" si="131"/>
        <v>OK</v>
      </c>
      <c r="BC1151" t="str">
        <f t="shared" si="132"/>
        <v>OK</v>
      </c>
      <c r="BD1151" t="str">
        <f t="shared" si="133"/>
        <v>OKOK</v>
      </c>
      <c r="BH1151">
        <f t="shared" si="136"/>
        <v>1098</v>
      </c>
      <c r="BJ1151" s="30" t="s">
        <v>987</v>
      </c>
      <c r="BK1151" s="30" t="s">
        <v>2973</v>
      </c>
      <c r="BL1151">
        <f ca="1">+OFFSET(b!$F$3,BH1151,$BL$52)</f>
        <v>111</v>
      </c>
      <c r="BQ1151">
        <f t="shared" si="137"/>
        <v>1098</v>
      </c>
      <c r="BR1151" s="30" t="s">
        <v>987</v>
      </c>
      <c r="BS1151" s="30" t="s">
        <v>2973</v>
      </c>
      <c r="BT1151">
        <f ca="1">+OFFSET(b!$F$3,BQ1151,$BT$52)</f>
        <v>4604249</v>
      </c>
    </row>
    <row r="1152" spans="3:72">
      <c r="C1152">
        <f t="shared" si="134"/>
        <v>1099</v>
      </c>
      <c r="E1152" s="30" t="s">
        <v>999</v>
      </c>
      <c r="F1152" s="30" t="s">
        <v>4576</v>
      </c>
      <c r="G1152">
        <f ca="1">+IF(BD1152="OKOK",OFFSET(b!$F$3,C1152,$G$52),NA())</f>
        <v>16</v>
      </c>
      <c r="AA1152">
        <f t="shared" si="135"/>
        <v>1099</v>
      </c>
      <c r="AB1152" s="30" t="s">
        <v>999</v>
      </c>
      <c r="AC1152" s="30" t="s">
        <v>4576</v>
      </c>
      <c r="AD1152">
        <f ca="1">+IF(BD1152="OKOK",OFFSET(b!$F$3,AA1152,$AD$52),NA())</f>
        <v>650547</v>
      </c>
      <c r="AX1152" t="s">
        <v>33</v>
      </c>
      <c r="AY1152" t="s">
        <v>999</v>
      </c>
      <c r="AZ1152" t="s">
        <v>4576</v>
      </c>
      <c r="BA1152">
        <v>22205</v>
      </c>
      <c r="BB1152" s="93" t="str">
        <f t="shared" si="131"/>
        <v>OK</v>
      </c>
      <c r="BC1152" t="str">
        <f t="shared" si="132"/>
        <v>OK</v>
      </c>
      <c r="BD1152" t="str">
        <f t="shared" si="133"/>
        <v>OKOK</v>
      </c>
      <c r="BH1152">
        <f t="shared" si="136"/>
        <v>1099</v>
      </c>
      <c r="BJ1152" s="30" t="s">
        <v>999</v>
      </c>
      <c r="BK1152" s="30" t="s">
        <v>4576</v>
      </c>
      <c r="BL1152">
        <f ca="1">+OFFSET(b!$F$3,BH1152,$BL$52)</f>
        <v>16</v>
      </c>
      <c r="BQ1152">
        <f t="shared" si="137"/>
        <v>1099</v>
      </c>
      <c r="BR1152" s="30" t="s">
        <v>999</v>
      </c>
      <c r="BS1152" s="30" t="s">
        <v>4576</v>
      </c>
      <c r="BT1152">
        <f ca="1">+OFFSET(b!$F$3,BQ1152,$BT$52)</f>
        <v>650547</v>
      </c>
    </row>
    <row r="1153" spans="3:72">
      <c r="C1153">
        <f t="shared" si="134"/>
        <v>1100</v>
      </c>
      <c r="E1153" s="30" t="s">
        <v>998</v>
      </c>
      <c r="F1153" s="30" t="s">
        <v>4577</v>
      </c>
      <c r="G1153">
        <f ca="1">+IF(BD1153="OKOK",OFFSET(b!$F$3,C1153,$G$52),NA())</f>
        <v>5</v>
      </c>
      <c r="AA1153">
        <f t="shared" si="135"/>
        <v>1100</v>
      </c>
      <c r="AB1153" s="30" t="s">
        <v>998</v>
      </c>
      <c r="AC1153" s="30" t="s">
        <v>4577</v>
      </c>
      <c r="AD1153">
        <f ca="1">+IF(BD1153="OKOK",OFFSET(b!$F$3,AA1153,$AD$52),NA())</f>
        <v>418419</v>
      </c>
      <c r="AX1153" t="s">
        <v>33</v>
      </c>
      <c r="AY1153" t="s">
        <v>998</v>
      </c>
      <c r="AZ1153" t="s">
        <v>4577</v>
      </c>
      <c r="BA1153">
        <v>21947</v>
      </c>
      <c r="BB1153" s="93" t="str">
        <f t="shared" si="131"/>
        <v>OK</v>
      </c>
      <c r="BC1153" t="str">
        <f t="shared" si="132"/>
        <v>OK</v>
      </c>
      <c r="BD1153" t="str">
        <f t="shared" si="133"/>
        <v>OKOK</v>
      </c>
      <c r="BH1153">
        <f t="shared" si="136"/>
        <v>1100</v>
      </c>
      <c r="BJ1153" s="30" t="s">
        <v>998</v>
      </c>
      <c r="BK1153" s="30" t="s">
        <v>4577</v>
      </c>
      <c r="BL1153">
        <f ca="1">+OFFSET(b!$F$3,BH1153,$BL$52)</f>
        <v>5</v>
      </c>
      <c r="BQ1153">
        <f t="shared" si="137"/>
        <v>1100</v>
      </c>
      <c r="BR1153" s="30" t="s">
        <v>998</v>
      </c>
      <c r="BS1153" s="30" t="s">
        <v>4577</v>
      </c>
      <c r="BT1153">
        <f ca="1">+OFFSET(b!$F$3,BQ1153,$BT$52)</f>
        <v>418419</v>
      </c>
    </row>
    <row r="1154" spans="3:72">
      <c r="C1154">
        <f t="shared" si="134"/>
        <v>1101</v>
      </c>
      <c r="E1154" s="30" t="s">
        <v>992</v>
      </c>
      <c r="F1154" s="30" t="s">
        <v>4578</v>
      </c>
      <c r="G1154">
        <f ca="1">+IF(BD1154="OKOK",OFFSET(b!$F$3,C1154,$G$52),NA())</f>
        <v>14</v>
      </c>
      <c r="AA1154">
        <f t="shared" si="135"/>
        <v>1101</v>
      </c>
      <c r="AB1154" s="30" t="s">
        <v>992</v>
      </c>
      <c r="AC1154" s="30" t="s">
        <v>4578</v>
      </c>
      <c r="AD1154">
        <f ca="1">+IF(BD1154="OKOK",OFFSET(b!$F$3,AA1154,$AD$52),NA())</f>
        <v>597783</v>
      </c>
      <c r="AX1154" t="s">
        <v>33</v>
      </c>
      <c r="AY1154" t="s">
        <v>992</v>
      </c>
      <c r="AZ1154" t="s">
        <v>4578</v>
      </c>
      <c r="BA1154">
        <v>29068</v>
      </c>
      <c r="BB1154" s="93" t="str">
        <f t="shared" si="131"/>
        <v>OK</v>
      </c>
      <c r="BC1154" t="str">
        <f t="shared" si="132"/>
        <v>OK</v>
      </c>
      <c r="BD1154" t="str">
        <f t="shared" si="133"/>
        <v>OKOK</v>
      </c>
      <c r="BH1154">
        <f t="shared" si="136"/>
        <v>1101</v>
      </c>
      <c r="BJ1154" s="30" t="s">
        <v>992</v>
      </c>
      <c r="BK1154" s="30" t="s">
        <v>4578</v>
      </c>
      <c r="BL1154">
        <f ca="1">+OFFSET(b!$F$3,BH1154,$BL$52)</f>
        <v>14</v>
      </c>
      <c r="BQ1154">
        <f t="shared" si="137"/>
        <v>1101</v>
      </c>
      <c r="BR1154" s="30" t="s">
        <v>992</v>
      </c>
      <c r="BS1154" s="30" t="s">
        <v>4578</v>
      </c>
      <c r="BT1154">
        <f ca="1">+OFFSET(b!$F$3,BQ1154,$BT$52)</f>
        <v>597783</v>
      </c>
    </row>
    <row r="1155" spans="3:72">
      <c r="C1155">
        <f t="shared" si="134"/>
        <v>1102</v>
      </c>
      <c r="E1155" s="30" t="s">
        <v>991</v>
      </c>
      <c r="F1155" s="30" t="s">
        <v>4579</v>
      </c>
      <c r="G1155" t="e">
        <f ca="1">+IF(BD1155="OKOK",OFFSET(b!$F$3,C1155,$G$52),NA())</f>
        <v>#N/A</v>
      </c>
      <c r="AA1155">
        <f t="shared" si="135"/>
        <v>1102</v>
      </c>
      <c r="AB1155" s="30" t="s">
        <v>991</v>
      </c>
      <c r="AC1155" s="30" t="s">
        <v>4579</v>
      </c>
      <c r="AD1155" t="e">
        <f ca="1">+IF(BD1155="OKOK",OFFSET(b!$F$3,AA1155,$AD$52),NA())</f>
        <v>#N/A</v>
      </c>
      <c r="AX1155" t="s">
        <v>33</v>
      </c>
      <c r="AY1155" t="s">
        <v>991</v>
      </c>
      <c r="AZ1155" t="s">
        <v>4579</v>
      </c>
      <c r="BA1155">
        <v>448069</v>
      </c>
      <c r="BB1155" s="93" t="str">
        <f t="shared" si="131"/>
        <v>NG</v>
      </c>
      <c r="BC1155" t="str">
        <f t="shared" si="132"/>
        <v>OK</v>
      </c>
      <c r="BD1155" t="str">
        <f t="shared" si="133"/>
        <v>NGOK</v>
      </c>
      <c r="BH1155">
        <f t="shared" si="136"/>
        <v>1102</v>
      </c>
      <c r="BJ1155" s="30" t="s">
        <v>991</v>
      </c>
      <c r="BK1155" s="30" t="s">
        <v>4579</v>
      </c>
      <c r="BL1155">
        <f ca="1">+OFFSET(b!$F$3,BH1155,$BL$52)</f>
        <v>115</v>
      </c>
      <c r="BQ1155">
        <f t="shared" si="137"/>
        <v>1102</v>
      </c>
      <c r="BR1155" s="30" t="s">
        <v>991</v>
      </c>
      <c r="BS1155" s="30" t="s">
        <v>4579</v>
      </c>
      <c r="BT1155">
        <f ca="1">+OFFSET(b!$F$3,BQ1155,$BT$52)</f>
        <v>7540862</v>
      </c>
    </row>
    <row r="1156" spans="3:72">
      <c r="C1156">
        <f t="shared" si="134"/>
        <v>1103</v>
      </c>
      <c r="E1156" s="30" t="s">
        <v>990</v>
      </c>
      <c r="F1156" s="30" t="s">
        <v>4580</v>
      </c>
      <c r="G1156">
        <f ca="1">+IF(BD1156="OKOK",OFFSET(b!$F$3,C1156,$G$52),NA())</f>
        <v>58</v>
      </c>
      <c r="AA1156">
        <f t="shared" si="135"/>
        <v>1103</v>
      </c>
      <c r="AB1156" s="30" t="s">
        <v>990</v>
      </c>
      <c r="AC1156" s="30" t="s">
        <v>4580</v>
      </c>
      <c r="AD1156">
        <f ca="1">+IF(BD1156="OKOK",OFFSET(b!$F$3,AA1156,$AD$52),NA())</f>
        <v>3258259</v>
      </c>
      <c r="AX1156" t="s">
        <v>33</v>
      </c>
      <c r="AY1156" t="s">
        <v>990</v>
      </c>
      <c r="AZ1156" t="s">
        <v>4580</v>
      </c>
      <c r="BA1156">
        <v>127751</v>
      </c>
      <c r="BB1156" s="93" t="str">
        <f t="shared" si="131"/>
        <v>OK</v>
      </c>
      <c r="BC1156" t="str">
        <f t="shared" si="132"/>
        <v>OK</v>
      </c>
      <c r="BD1156" t="str">
        <f t="shared" si="133"/>
        <v>OKOK</v>
      </c>
      <c r="BH1156">
        <f t="shared" si="136"/>
        <v>1103</v>
      </c>
      <c r="BJ1156" s="30" t="s">
        <v>990</v>
      </c>
      <c r="BK1156" s="30" t="s">
        <v>4580</v>
      </c>
      <c r="BL1156">
        <f ca="1">+OFFSET(b!$F$3,BH1156,$BL$52)</f>
        <v>58</v>
      </c>
      <c r="BQ1156">
        <f t="shared" si="137"/>
        <v>1103</v>
      </c>
      <c r="BR1156" s="30" t="s">
        <v>990</v>
      </c>
      <c r="BS1156" s="30" t="s">
        <v>4580</v>
      </c>
      <c r="BT1156">
        <f ca="1">+OFFSET(b!$F$3,BQ1156,$BT$52)</f>
        <v>3258259</v>
      </c>
    </row>
    <row r="1157" spans="3:72">
      <c r="C1157">
        <f t="shared" si="134"/>
        <v>1104</v>
      </c>
      <c r="E1157" s="30" t="s">
        <v>989</v>
      </c>
      <c r="F1157" s="30" t="s">
        <v>4581</v>
      </c>
      <c r="G1157">
        <f ca="1">+IF(BD1157="OKOK",OFFSET(b!$F$3,C1157,$G$52),NA())</f>
        <v>41</v>
      </c>
      <c r="AA1157">
        <f t="shared" si="135"/>
        <v>1104</v>
      </c>
      <c r="AB1157" s="30" t="s">
        <v>989</v>
      </c>
      <c r="AC1157" s="30" t="s">
        <v>4581</v>
      </c>
      <c r="AD1157">
        <f ca="1">+IF(BD1157="OKOK",OFFSET(b!$F$3,AA1157,$AD$52),NA())</f>
        <v>2300759</v>
      </c>
      <c r="AX1157" t="s">
        <v>33</v>
      </c>
      <c r="AY1157" t="s">
        <v>989</v>
      </c>
      <c r="AZ1157" t="s">
        <v>4581</v>
      </c>
      <c r="BA1157">
        <v>83980</v>
      </c>
      <c r="BB1157" s="93" t="str">
        <f t="shared" si="131"/>
        <v>OK</v>
      </c>
      <c r="BC1157" t="str">
        <f t="shared" si="132"/>
        <v>OK</v>
      </c>
      <c r="BD1157" t="str">
        <f t="shared" si="133"/>
        <v>OKOK</v>
      </c>
      <c r="BH1157">
        <f t="shared" si="136"/>
        <v>1104</v>
      </c>
      <c r="BJ1157" s="30" t="s">
        <v>989</v>
      </c>
      <c r="BK1157" s="30" t="s">
        <v>4581</v>
      </c>
      <c r="BL1157">
        <f ca="1">+OFFSET(b!$F$3,BH1157,$BL$52)</f>
        <v>41</v>
      </c>
      <c r="BQ1157">
        <f t="shared" si="137"/>
        <v>1104</v>
      </c>
      <c r="BR1157" s="30" t="s">
        <v>989</v>
      </c>
      <c r="BS1157" s="30" t="s">
        <v>4581</v>
      </c>
      <c r="BT1157">
        <f ca="1">+OFFSET(b!$F$3,BQ1157,$BT$52)</f>
        <v>2300759</v>
      </c>
    </row>
    <row r="1158" spans="3:72">
      <c r="C1158">
        <f t="shared" si="134"/>
        <v>1105</v>
      </c>
      <c r="E1158" s="30" t="s">
        <v>988</v>
      </c>
      <c r="F1158" s="30" t="s">
        <v>4582</v>
      </c>
      <c r="G1158">
        <f ca="1">+IF(BD1158="OKOK",OFFSET(b!$F$3,C1158,$G$52),NA())</f>
        <v>16</v>
      </c>
      <c r="AA1158">
        <f t="shared" si="135"/>
        <v>1105</v>
      </c>
      <c r="AB1158" s="30" t="s">
        <v>988</v>
      </c>
      <c r="AC1158" s="30" t="s">
        <v>4582</v>
      </c>
      <c r="AD1158">
        <f ca="1">+IF(BD1158="OKOK",OFFSET(b!$F$3,AA1158,$AD$52),NA())</f>
        <v>816208</v>
      </c>
      <c r="AX1158" t="s">
        <v>33</v>
      </c>
      <c r="AY1158" t="s">
        <v>988</v>
      </c>
      <c r="AZ1158" t="s">
        <v>4582</v>
      </c>
      <c r="BA1158">
        <v>25309</v>
      </c>
      <c r="BB1158" s="93" t="str">
        <f t="shared" si="131"/>
        <v>OK</v>
      </c>
      <c r="BC1158" t="str">
        <f t="shared" si="132"/>
        <v>OK</v>
      </c>
      <c r="BD1158" t="str">
        <f t="shared" si="133"/>
        <v>OKOK</v>
      </c>
      <c r="BH1158">
        <f t="shared" si="136"/>
        <v>1105</v>
      </c>
      <c r="BJ1158" s="30" t="s">
        <v>988</v>
      </c>
      <c r="BK1158" s="30" t="s">
        <v>4582</v>
      </c>
      <c r="BL1158">
        <f ca="1">+OFFSET(b!$F$3,BH1158,$BL$52)</f>
        <v>16</v>
      </c>
      <c r="BQ1158">
        <f t="shared" si="137"/>
        <v>1105</v>
      </c>
      <c r="BR1158" s="30" t="s">
        <v>988</v>
      </c>
      <c r="BS1158" s="30" t="s">
        <v>4582</v>
      </c>
      <c r="BT1158">
        <f ca="1">+OFFSET(b!$F$3,BQ1158,$BT$52)</f>
        <v>816208</v>
      </c>
    </row>
    <row r="1159" spans="3:72">
      <c r="C1159">
        <f t="shared" si="134"/>
        <v>1106</v>
      </c>
      <c r="E1159" s="30" t="s">
        <v>993</v>
      </c>
      <c r="F1159" s="30" t="s">
        <v>4583</v>
      </c>
      <c r="G1159">
        <f ca="1">+IF(BD1159="OKOK",OFFSET(b!$F$3,C1159,$G$52),NA())</f>
        <v>15</v>
      </c>
      <c r="AA1159">
        <f t="shared" si="135"/>
        <v>1106</v>
      </c>
      <c r="AB1159" s="30" t="s">
        <v>993</v>
      </c>
      <c r="AC1159" s="30" t="s">
        <v>4583</v>
      </c>
      <c r="AD1159">
        <f ca="1">+IF(BD1159="OKOK",OFFSET(b!$F$3,AA1159,$AD$52),NA())</f>
        <v>971724</v>
      </c>
      <c r="AX1159" t="s">
        <v>33</v>
      </c>
      <c r="AY1159" t="s">
        <v>993</v>
      </c>
      <c r="AZ1159" t="s">
        <v>4583</v>
      </c>
      <c r="BA1159">
        <v>45812</v>
      </c>
      <c r="BB1159" s="93" t="str">
        <f t="shared" si="131"/>
        <v>OK</v>
      </c>
      <c r="BC1159" t="str">
        <f t="shared" si="132"/>
        <v>OK</v>
      </c>
      <c r="BD1159" t="str">
        <f t="shared" si="133"/>
        <v>OKOK</v>
      </c>
      <c r="BH1159">
        <f t="shared" si="136"/>
        <v>1106</v>
      </c>
      <c r="BJ1159" s="30" t="s">
        <v>993</v>
      </c>
      <c r="BK1159" s="30" t="s">
        <v>4583</v>
      </c>
      <c r="BL1159">
        <f ca="1">+OFFSET(b!$F$3,BH1159,$BL$52)</f>
        <v>15</v>
      </c>
      <c r="BQ1159">
        <f t="shared" si="137"/>
        <v>1106</v>
      </c>
      <c r="BR1159" s="30" t="s">
        <v>993</v>
      </c>
      <c r="BS1159" s="30" t="s">
        <v>4583</v>
      </c>
      <c r="BT1159">
        <f ca="1">+OFFSET(b!$F$3,BQ1159,$BT$52)</f>
        <v>971724</v>
      </c>
    </row>
    <row r="1160" spans="3:72">
      <c r="C1160">
        <f t="shared" si="134"/>
        <v>1107</v>
      </c>
      <c r="E1160" s="30" t="s">
        <v>1001</v>
      </c>
      <c r="F1160" s="30" t="s">
        <v>4584</v>
      </c>
      <c r="G1160">
        <f ca="1">+IF(BD1160="OKOK",OFFSET(b!$F$3,C1160,$G$52),NA())</f>
        <v>8</v>
      </c>
      <c r="AA1160">
        <f t="shared" si="135"/>
        <v>1107</v>
      </c>
      <c r="AB1160" s="30" t="s">
        <v>1001</v>
      </c>
      <c r="AC1160" s="30" t="s">
        <v>4584</v>
      </c>
      <c r="AD1160">
        <f ca="1">+IF(BD1160="OKOK",OFFSET(b!$F$3,AA1160,$AD$52),NA())</f>
        <v>422225</v>
      </c>
      <c r="AX1160" t="s">
        <v>33</v>
      </c>
      <c r="AY1160" t="s">
        <v>1001</v>
      </c>
      <c r="AZ1160" t="s">
        <v>4584</v>
      </c>
      <c r="BA1160">
        <v>21401</v>
      </c>
      <c r="BB1160" s="93" t="str">
        <f t="shared" si="131"/>
        <v>OK</v>
      </c>
      <c r="BC1160" t="str">
        <f t="shared" si="132"/>
        <v>OK</v>
      </c>
      <c r="BD1160" t="str">
        <f t="shared" si="133"/>
        <v>OKOK</v>
      </c>
      <c r="BH1160">
        <f t="shared" si="136"/>
        <v>1107</v>
      </c>
      <c r="BJ1160" s="30" t="s">
        <v>1001</v>
      </c>
      <c r="BK1160" s="30" t="s">
        <v>4584</v>
      </c>
      <c r="BL1160">
        <f ca="1">+OFFSET(b!$F$3,BH1160,$BL$52)</f>
        <v>8</v>
      </c>
      <c r="BQ1160">
        <f t="shared" si="137"/>
        <v>1107</v>
      </c>
      <c r="BR1160" s="30" t="s">
        <v>1001</v>
      </c>
      <c r="BS1160" s="30" t="s">
        <v>4584</v>
      </c>
      <c r="BT1160">
        <f ca="1">+OFFSET(b!$F$3,BQ1160,$BT$52)</f>
        <v>422225</v>
      </c>
    </row>
    <row r="1161" spans="3:72">
      <c r="C1161">
        <f t="shared" si="134"/>
        <v>1108</v>
      </c>
      <c r="E1161" s="30" t="s">
        <v>1004</v>
      </c>
      <c r="F1161" s="30" t="s">
        <v>4585</v>
      </c>
      <c r="G1161">
        <f ca="1">+IF(BD1161="OKOK",OFFSET(b!$F$3,C1161,$G$52),NA())</f>
        <v>6</v>
      </c>
      <c r="AA1161">
        <f t="shared" si="135"/>
        <v>1108</v>
      </c>
      <c r="AB1161" s="30" t="s">
        <v>1004</v>
      </c>
      <c r="AC1161" s="30" t="s">
        <v>4585</v>
      </c>
      <c r="AD1161">
        <f ca="1">+IF(BD1161="OKOK",OFFSET(b!$F$3,AA1161,$AD$52),NA())</f>
        <v>199294</v>
      </c>
      <c r="AX1161" t="s">
        <v>33</v>
      </c>
      <c r="AY1161" t="s">
        <v>1004</v>
      </c>
      <c r="AZ1161" t="s">
        <v>4585</v>
      </c>
      <c r="BA1161">
        <v>8558</v>
      </c>
      <c r="BB1161" s="93" t="str">
        <f t="shared" si="131"/>
        <v>OK</v>
      </c>
      <c r="BC1161" t="str">
        <f t="shared" si="132"/>
        <v>OK</v>
      </c>
      <c r="BD1161" t="str">
        <f t="shared" si="133"/>
        <v>OKOK</v>
      </c>
      <c r="BH1161">
        <f t="shared" si="136"/>
        <v>1108</v>
      </c>
      <c r="BJ1161" s="30" t="s">
        <v>1004</v>
      </c>
      <c r="BK1161" s="30" t="s">
        <v>4585</v>
      </c>
      <c r="BL1161">
        <f ca="1">+OFFSET(b!$F$3,BH1161,$BL$52)</f>
        <v>6</v>
      </c>
      <c r="BQ1161">
        <f t="shared" si="137"/>
        <v>1108</v>
      </c>
      <c r="BR1161" s="30" t="s">
        <v>1004</v>
      </c>
      <c r="BS1161" s="30" t="s">
        <v>4585</v>
      </c>
      <c r="BT1161">
        <f ca="1">+OFFSET(b!$F$3,BQ1161,$BT$52)</f>
        <v>199294</v>
      </c>
    </row>
    <row r="1162" spans="3:72">
      <c r="C1162">
        <f t="shared" si="134"/>
        <v>1109</v>
      </c>
      <c r="E1162" s="30" t="s">
        <v>1002</v>
      </c>
      <c r="F1162" s="30" t="s">
        <v>4586</v>
      </c>
      <c r="G1162">
        <f ca="1">+IF(BD1162="OKOK",OFFSET(b!$F$3,C1162,$G$52),NA())</f>
        <v>5</v>
      </c>
      <c r="AA1162">
        <f t="shared" si="135"/>
        <v>1109</v>
      </c>
      <c r="AB1162" s="30" t="s">
        <v>1002</v>
      </c>
      <c r="AC1162" s="30" t="s">
        <v>4586</v>
      </c>
      <c r="AD1162">
        <f ca="1">+IF(BD1162="OKOK",OFFSET(b!$F$3,AA1162,$AD$52),NA())</f>
        <v>229373</v>
      </c>
      <c r="AX1162" t="s">
        <v>33</v>
      </c>
      <c r="AY1162" t="s">
        <v>1002</v>
      </c>
      <c r="AZ1162" t="s">
        <v>4586</v>
      </c>
      <c r="BA1162">
        <v>8754</v>
      </c>
      <c r="BB1162" s="93" t="str">
        <f t="shared" si="131"/>
        <v>OK</v>
      </c>
      <c r="BC1162" t="str">
        <f t="shared" si="132"/>
        <v>OK</v>
      </c>
      <c r="BD1162" t="str">
        <f t="shared" si="133"/>
        <v>OKOK</v>
      </c>
      <c r="BH1162">
        <f t="shared" si="136"/>
        <v>1109</v>
      </c>
      <c r="BJ1162" s="30" t="s">
        <v>1002</v>
      </c>
      <c r="BK1162" s="30" t="s">
        <v>4586</v>
      </c>
      <c r="BL1162">
        <f ca="1">+OFFSET(b!$F$3,BH1162,$BL$52)</f>
        <v>5</v>
      </c>
      <c r="BQ1162">
        <f t="shared" si="137"/>
        <v>1109</v>
      </c>
      <c r="BR1162" s="30" t="s">
        <v>1002</v>
      </c>
      <c r="BS1162" s="30" t="s">
        <v>4586</v>
      </c>
      <c r="BT1162">
        <f ca="1">+OFFSET(b!$F$3,BQ1162,$BT$52)</f>
        <v>229373</v>
      </c>
    </row>
    <row r="1163" spans="3:72">
      <c r="C1163">
        <f t="shared" si="134"/>
        <v>1110</v>
      </c>
      <c r="E1163" s="30" t="s">
        <v>1003</v>
      </c>
      <c r="F1163" s="30" t="s">
        <v>4587</v>
      </c>
      <c r="G1163">
        <f ca="1">+IF(BD1163="OKOK",OFFSET(b!$F$3,C1163,$G$52),NA())</f>
        <v>3</v>
      </c>
      <c r="AA1163">
        <f t="shared" si="135"/>
        <v>1110</v>
      </c>
      <c r="AB1163" s="30" t="s">
        <v>1003</v>
      </c>
      <c r="AC1163" s="30" t="s">
        <v>4587</v>
      </c>
      <c r="AD1163">
        <f ca="1">+IF(BD1163="OKOK",OFFSET(b!$F$3,AA1163,$AD$52),NA())</f>
        <v>270629</v>
      </c>
      <c r="AX1163" t="s">
        <v>33</v>
      </c>
      <c r="AY1163" t="s">
        <v>1003</v>
      </c>
      <c r="AZ1163" t="s">
        <v>4587</v>
      </c>
      <c r="BA1163">
        <v>7352</v>
      </c>
      <c r="BB1163" s="93" t="str">
        <f t="shared" si="131"/>
        <v>OK</v>
      </c>
      <c r="BC1163" t="str">
        <f t="shared" si="132"/>
        <v>OK</v>
      </c>
      <c r="BD1163" t="str">
        <f t="shared" si="133"/>
        <v>OKOK</v>
      </c>
      <c r="BH1163">
        <f t="shared" si="136"/>
        <v>1110</v>
      </c>
      <c r="BJ1163" s="30" t="s">
        <v>1003</v>
      </c>
      <c r="BK1163" s="30" t="s">
        <v>4587</v>
      </c>
      <c r="BL1163">
        <f ca="1">+OFFSET(b!$F$3,BH1163,$BL$52)</f>
        <v>3</v>
      </c>
      <c r="BQ1163">
        <f t="shared" si="137"/>
        <v>1110</v>
      </c>
      <c r="BR1163" s="30" t="s">
        <v>1003</v>
      </c>
      <c r="BS1163" s="30" t="s">
        <v>4587</v>
      </c>
      <c r="BT1163">
        <f ca="1">+OFFSET(b!$F$3,BQ1163,$BT$52)</f>
        <v>270629</v>
      </c>
    </row>
    <row r="1164" spans="3:72">
      <c r="C1164">
        <f t="shared" si="134"/>
        <v>1111</v>
      </c>
      <c r="E1164" s="30" t="s">
        <v>2914</v>
      </c>
      <c r="F1164" s="30" t="s">
        <v>2936</v>
      </c>
      <c r="G1164">
        <f ca="1">+IF(BD1164="OKOK",OFFSET(b!$F$3,C1164,$G$52),NA())</f>
        <v>44</v>
      </c>
      <c r="AA1164">
        <f t="shared" si="135"/>
        <v>1111</v>
      </c>
      <c r="AB1164" s="30" t="s">
        <v>2914</v>
      </c>
      <c r="AC1164" s="30" t="s">
        <v>2936</v>
      </c>
      <c r="AD1164">
        <f ca="1">+IF(BD1164="OKOK",OFFSET(b!$F$3,AA1164,$AD$52),NA())</f>
        <v>9533113</v>
      </c>
      <c r="AX1164" t="s">
        <v>33</v>
      </c>
      <c r="AY1164" t="s">
        <v>2914</v>
      </c>
      <c r="AZ1164" t="s">
        <v>2936</v>
      </c>
      <c r="BA1164">
        <v>0</v>
      </c>
      <c r="BB1164" s="93" t="str">
        <f t="shared" si="131"/>
        <v>OK</v>
      </c>
      <c r="BC1164" t="str">
        <f t="shared" si="132"/>
        <v>OK</v>
      </c>
      <c r="BD1164" t="str">
        <f t="shared" si="133"/>
        <v>OKOK</v>
      </c>
      <c r="BH1164">
        <f t="shared" si="136"/>
        <v>1111</v>
      </c>
      <c r="BJ1164" s="30" t="s">
        <v>2914</v>
      </c>
      <c r="BK1164" s="30" t="s">
        <v>2936</v>
      </c>
      <c r="BL1164">
        <f ca="1">+OFFSET(b!$F$3,BH1164,$BL$52)</f>
        <v>44</v>
      </c>
      <c r="BQ1164">
        <f t="shared" si="137"/>
        <v>1111</v>
      </c>
      <c r="BR1164" s="30" t="s">
        <v>2914</v>
      </c>
      <c r="BS1164" s="30" t="s">
        <v>2936</v>
      </c>
      <c r="BT1164">
        <f ca="1">+OFFSET(b!$F$3,BQ1164,$BT$52)</f>
        <v>9533113</v>
      </c>
    </row>
    <row r="1165" spans="3:72">
      <c r="C1165">
        <f t="shared" si="134"/>
        <v>1112</v>
      </c>
      <c r="E1165" s="30" t="s">
        <v>3130</v>
      </c>
      <c r="F1165" s="30" t="s">
        <v>4588</v>
      </c>
      <c r="G1165">
        <f ca="1">+IF(BD1165="OKOK",OFFSET(b!$F$3,C1165,$G$52),NA())</f>
        <v>6</v>
      </c>
      <c r="AA1165">
        <f t="shared" si="135"/>
        <v>1112</v>
      </c>
      <c r="AB1165" s="30" t="s">
        <v>3130</v>
      </c>
      <c r="AC1165" s="30" t="s">
        <v>4588</v>
      </c>
      <c r="AD1165">
        <f ca="1">+IF(BD1165="OKOK",OFFSET(b!$F$3,AA1165,$AD$52),NA())</f>
        <v>0</v>
      </c>
      <c r="AX1165" t="s">
        <v>33</v>
      </c>
      <c r="AY1165" t="s">
        <v>3130</v>
      </c>
      <c r="AZ1165" t="s">
        <v>4588</v>
      </c>
      <c r="BA1165">
        <v>0</v>
      </c>
      <c r="BB1165" s="93" t="str">
        <f t="shared" si="131"/>
        <v>OK</v>
      </c>
      <c r="BC1165" t="str">
        <f t="shared" si="132"/>
        <v>OK</v>
      </c>
      <c r="BD1165" t="str">
        <f t="shared" si="133"/>
        <v>OKOK</v>
      </c>
      <c r="BH1165">
        <f t="shared" si="136"/>
        <v>1112</v>
      </c>
      <c r="BJ1165" s="30" t="s">
        <v>3130</v>
      </c>
      <c r="BK1165" s="30" t="s">
        <v>4588</v>
      </c>
      <c r="BL1165">
        <f ca="1">+OFFSET(b!$F$3,BH1165,$BL$52)</f>
        <v>6</v>
      </c>
      <c r="BQ1165">
        <f t="shared" si="137"/>
        <v>1112</v>
      </c>
      <c r="BR1165" s="30" t="s">
        <v>3130</v>
      </c>
      <c r="BS1165" s="30" t="s">
        <v>4588</v>
      </c>
      <c r="BT1165">
        <f ca="1">+OFFSET(b!$F$3,BQ1165,$BT$52)</f>
        <v>0</v>
      </c>
    </row>
    <row r="1166" spans="3:72">
      <c r="C1166">
        <f t="shared" si="134"/>
        <v>1113</v>
      </c>
      <c r="E1166" s="30" t="s">
        <v>3131</v>
      </c>
      <c r="F1166" s="30" t="s">
        <v>4589</v>
      </c>
      <c r="G1166">
        <f ca="1">+IF(BD1166="OKOK",OFFSET(b!$F$3,C1166,$G$52),NA())</f>
        <v>5</v>
      </c>
      <c r="AA1166">
        <f t="shared" si="135"/>
        <v>1113</v>
      </c>
      <c r="AB1166" s="30" t="s">
        <v>3131</v>
      </c>
      <c r="AC1166" s="30" t="s">
        <v>4589</v>
      </c>
      <c r="AD1166">
        <f ca="1">+IF(BD1166="OKOK",OFFSET(b!$F$3,AA1166,$AD$52),NA())</f>
        <v>0</v>
      </c>
      <c r="AX1166" t="s">
        <v>33</v>
      </c>
      <c r="AY1166" t="s">
        <v>3131</v>
      </c>
      <c r="AZ1166" t="s">
        <v>4589</v>
      </c>
      <c r="BA1166">
        <v>0</v>
      </c>
      <c r="BB1166" s="93" t="str">
        <f t="shared" si="131"/>
        <v>OK</v>
      </c>
      <c r="BC1166" t="str">
        <f t="shared" si="132"/>
        <v>OK</v>
      </c>
      <c r="BD1166" t="str">
        <f t="shared" si="133"/>
        <v>OKOK</v>
      </c>
      <c r="BH1166">
        <f t="shared" si="136"/>
        <v>1113</v>
      </c>
      <c r="BJ1166" s="30" t="s">
        <v>3131</v>
      </c>
      <c r="BK1166" s="30" t="s">
        <v>4589</v>
      </c>
      <c r="BL1166">
        <f ca="1">+OFFSET(b!$F$3,BH1166,$BL$52)</f>
        <v>5</v>
      </c>
      <c r="BQ1166">
        <f t="shared" si="137"/>
        <v>1113</v>
      </c>
      <c r="BR1166" s="30" t="s">
        <v>3131</v>
      </c>
      <c r="BS1166" s="30" t="s">
        <v>4589</v>
      </c>
      <c r="BT1166">
        <f ca="1">+OFFSET(b!$F$3,BQ1166,$BT$52)</f>
        <v>0</v>
      </c>
    </row>
    <row r="1167" spans="3:72">
      <c r="C1167">
        <f t="shared" si="134"/>
        <v>1114</v>
      </c>
      <c r="E1167" s="30" t="s">
        <v>1005</v>
      </c>
      <c r="F1167" s="30" t="s">
        <v>4590</v>
      </c>
      <c r="G1167">
        <f ca="1">+IF(BD1167="OKOK",OFFSET(b!$F$3,C1167,$G$52),NA())</f>
        <v>168</v>
      </c>
      <c r="AA1167">
        <f t="shared" si="135"/>
        <v>1114</v>
      </c>
      <c r="AB1167" s="30" t="s">
        <v>1005</v>
      </c>
      <c r="AC1167" s="30" t="s">
        <v>4590</v>
      </c>
      <c r="AD1167">
        <f ca="1">+IF(BD1167="OKOK",OFFSET(b!$F$3,AA1167,$AD$52),NA())</f>
        <v>5523103</v>
      </c>
      <c r="AX1167" t="s">
        <v>34</v>
      </c>
      <c r="AY1167" t="s">
        <v>1005</v>
      </c>
      <c r="AZ1167" t="s">
        <v>4590</v>
      </c>
      <c r="BA1167">
        <v>249792</v>
      </c>
      <c r="BB1167" s="93" t="str">
        <f t="shared" si="131"/>
        <v>OK</v>
      </c>
      <c r="BC1167" t="str">
        <f t="shared" si="132"/>
        <v>OK</v>
      </c>
      <c r="BD1167" t="str">
        <f t="shared" si="133"/>
        <v>OKOK</v>
      </c>
      <c r="BH1167">
        <f t="shared" si="136"/>
        <v>1114</v>
      </c>
      <c r="BJ1167" s="30" t="s">
        <v>1005</v>
      </c>
      <c r="BK1167" s="30" t="s">
        <v>4590</v>
      </c>
      <c r="BL1167">
        <f ca="1">+OFFSET(b!$F$3,BH1167,$BL$52)</f>
        <v>168</v>
      </c>
      <c r="BQ1167">
        <f t="shared" si="137"/>
        <v>1114</v>
      </c>
      <c r="BR1167" s="30" t="s">
        <v>1005</v>
      </c>
      <c r="BS1167" s="30" t="s">
        <v>4590</v>
      </c>
      <c r="BT1167">
        <f ca="1">+OFFSET(b!$F$3,BQ1167,$BT$52)</f>
        <v>5523103</v>
      </c>
    </row>
    <row r="1168" spans="3:72">
      <c r="C1168">
        <f t="shared" si="134"/>
        <v>1115</v>
      </c>
      <c r="E1168" s="30" t="s">
        <v>1006</v>
      </c>
      <c r="F1168" s="30" t="s">
        <v>4591</v>
      </c>
      <c r="G1168">
        <f ca="1">+IF(BD1168="OKOK",OFFSET(b!$F$3,C1168,$G$52),NA())</f>
        <v>128</v>
      </c>
      <c r="AA1168">
        <f t="shared" si="135"/>
        <v>1115</v>
      </c>
      <c r="AB1168" s="30" t="s">
        <v>1006</v>
      </c>
      <c r="AC1168" s="30" t="s">
        <v>4591</v>
      </c>
      <c r="AD1168">
        <f ca="1">+IF(BD1168="OKOK",OFFSET(b!$F$3,AA1168,$AD$52),NA())</f>
        <v>3460048</v>
      </c>
      <c r="AX1168" t="s">
        <v>34</v>
      </c>
      <c r="AY1168" t="s">
        <v>1006</v>
      </c>
      <c r="AZ1168" t="s">
        <v>4591</v>
      </c>
      <c r="BA1168">
        <v>163794</v>
      </c>
      <c r="BB1168" s="93" t="str">
        <f t="shared" si="131"/>
        <v>OK</v>
      </c>
      <c r="BC1168" t="str">
        <f t="shared" si="132"/>
        <v>OK</v>
      </c>
      <c r="BD1168" t="str">
        <f t="shared" si="133"/>
        <v>OKOK</v>
      </c>
      <c r="BH1168">
        <f t="shared" si="136"/>
        <v>1115</v>
      </c>
      <c r="BJ1168" s="30" t="s">
        <v>1006</v>
      </c>
      <c r="BK1168" s="30" t="s">
        <v>4591</v>
      </c>
      <c r="BL1168">
        <f ca="1">+OFFSET(b!$F$3,BH1168,$BL$52)</f>
        <v>128</v>
      </c>
      <c r="BQ1168">
        <f t="shared" si="137"/>
        <v>1115</v>
      </c>
      <c r="BR1168" s="30" t="s">
        <v>1006</v>
      </c>
      <c r="BS1168" s="30" t="s">
        <v>4591</v>
      </c>
      <c r="BT1168">
        <f ca="1">+OFFSET(b!$F$3,BQ1168,$BT$52)</f>
        <v>3460048</v>
      </c>
    </row>
    <row r="1169" spans="3:72">
      <c r="C1169">
        <f t="shared" si="134"/>
        <v>1116</v>
      </c>
      <c r="E1169" s="30" t="s">
        <v>1007</v>
      </c>
      <c r="F1169" s="30" t="s">
        <v>4592</v>
      </c>
      <c r="G1169">
        <f ca="1">+IF(BD1169="OKOK",OFFSET(b!$F$3,C1169,$G$52),NA())</f>
        <v>82</v>
      </c>
      <c r="AA1169">
        <f t="shared" si="135"/>
        <v>1116</v>
      </c>
      <c r="AB1169" s="30" t="s">
        <v>1007</v>
      </c>
      <c r="AC1169" s="30" t="s">
        <v>4592</v>
      </c>
      <c r="AD1169">
        <f ca="1">+IF(BD1169="OKOK",OFFSET(b!$F$3,AA1169,$AD$52),NA())</f>
        <v>3151895</v>
      </c>
      <c r="AX1169" t="s">
        <v>34</v>
      </c>
      <c r="AY1169" t="s">
        <v>1007</v>
      </c>
      <c r="AZ1169" t="s">
        <v>4592</v>
      </c>
      <c r="BA1169">
        <v>173407</v>
      </c>
      <c r="BB1169" s="93" t="str">
        <f t="shared" si="131"/>
        <v>OK</v>
      </c>
      <c r="BC1169" t="str">
        <f t="shared" si="132"/>
        <v>OK</v>
      </c>
      <c r="BD1169" t="str">
        <f t="shared" si="133"/>
        <v>OKOK</v>
      </c>
      <c r="BH1169">
        <f t="shared" si="136"/>
        <v>1116</v>
      </c>
      <c r="BJ1169" s="30" t="s">
        <v>1007</v>
      </c>
      <c r="BK1169" s="30" t="s">
        <v>4592</v>
      </c>
      <c r="BL1169">
        <f ca="1">+OFFSET(b!$F$3,BH1169,$BL$52)</f>
        <v>82</v>
      </c>
      <c r="BQ1169">
        <f t="shared" si="137"/>
        <v>1116</v>
      </c>
      <c r="BR1169" s="30" t="s">
        <v>1007</v>
      </c>
      <c r="BS1169" s="30" t="s">
        <v>4592</v>
      </c>
      <c r="BT1169">
        <f ca="1">+OFFSET(b!$F$3,BQ1169,$BT$52)</f>
        <v>3151895</v>
      </c>
    </row>
    <row r="1170" spans="3:72">
      <c r="C1170">
        <f t="shared" si="134"/>
        <v>1117</v>
      </c>
      <c r="E1170" s="30" t="s">
        <v>1008</v>
      </c>
      <c r="F1170" s="30" t="s">
        <v>4593</v>
      </c>
      <c r="G1170">
        <f ca="1">+IF(BD1170="OKOK",OFFSET(b!$F$3,C1170,$G$52),NA())</f>
        <v>20</v>
      </c>
      <c r="AA1170">
        <f t="shared" si="135"/>
        <v>1117</v>
      </c>
      <c r="AB1170" s="30" t="s">
        <v>1008</v>
      </c>
      <c r="AC1170" s="30" t="s">
        <v>4593</v>
      </c>
      <c r="AD1170">
        <f ca="1">+IF(BD1170="OKOK",OFFSET(b!$F$3,AA1170,$AD$52),NA())</f>
        <v>670651</v>
      </c>
      <c r="AX1170" t="s">
        <v>34</v>
      </c>
      <c r="AY1170" t="s">
        <v>1008</v>
      </c>
      <c r="AZ1170" t="s">
        <v>4593</v>
      </c>
      <c r="BA1170">
        <v>43874</v>
      </c>
      <c r="BB1170" s="93" t="str">
        <f t="shared" si="131"/>
        <v>OK</v>
      </c>
      <c r="BC1170" t="str">
        <f t="shared" si="132"/>
        <v>OK</v>
      </c>
      <c r="BD1170" t="str">
        <f t="shared" si="133"/>
        <v>OKOK</v>
      </c>
      <c r="BH1170">
        <f t="shared" si="136"/>
        <v>1117</v>
      </c>
      <c r="BJ1170" s="30" t="s">
        <v>1008</v>
      </c>
      <c r="BK1170" s="30" t="s">
        <v>4593</v>
      </c>
      <c r="BL1170">
        <f ca="1">+OFFSET(b!$F$3,BH1170,$BL$52)</f>
        <v>20</v>
      </c>
      <c r="BQ1170">
        <f t="shared" si="137"/>
        <v>1117</v>
      </c>
      <c r="BR1170" s="30" t="s">
        <v>1008</v>
      </c>
      <c r="BS1170" s="30" t="s">
        <v>4593</v>
      </c>
      <c r="BT1170">
        <f ca="1">+OFFSET(b!$F$3,BQ1170,$BT$52)</f>
        <v>670651</v>
      </c>
    </row>
    <row r="1171" spans="3:72">
      <c r="C1171">
        <f t="shared" si="134"/>
        <v>1118</v>
      </c>
      <c r="E1171" s="30" t="s">
        <v>1015</v>
      </c>
      <c r="F1171" s="30" t="s">
        <v>2938</v>
      </c>
      <c r="G1171">
        <f ca="1">+IF(BD1171="OKOK",OFFSET(b!$F$3,C1171,$G$52),NA())</f>
        <v>62</v>
      </c>
      <c r="AA1171">
        <f t="shared" si="135"/>
        <v>1118</v>
      </c>
      <c r="AB1171" s="30" t="s">
        <v>1015</v>
      </c>
      <c r="AC1171" s="30" t="s">
        <v>2938</v>
      </c>
      <c r="AD1171">
        <f ca="1">+IF(BD1171="OKOK",OFFSET(b!$F$3,AA1171,$AD$52),NA())</f>
        <v>2616493</v>
      </c>
      <c r="AX1171" t="s">
        <v>34</v>
      </c>
      <c r="AY1171" t="s">
        <v>1015</v>
      </c>
      <c r="AZ1171" t="s">
        <v>2938</v>
      </c>
      <c r="BA1171">
        <v>129857</v>
      </c>
      <c r="BB1171" s="93" t="str">
        <f t="shared" si="131"/>
        <v>OK</v>
      </c>
      <c r="BC1171" t="str">
        <f t="shared" si="132"/>
        <v>OK</v>
      </c>
      <c r="BD1171" t="str">
        <f t="shared" si="133"/>
        <v>OKOK</v>
      </c>
      <c r="BH1171">
        <f t="shared" si="136"/>
        <v>1118</v>
      </c>
      <c r="BJ1171" s="30" t="s">
        <v>1015</v>
      </c>
      <c r="BK1171" s="30" t="s">
        <v>2938</v>
      </c>
      <c r="BL1171">
        <f ca="1">+OFFSET(b!$F$3,BH1171,$BL$52)</f>
        <v>62</v>
      </c>
      <c r="BQ1171">
        <f t="shared" si="137"/>
        <v>1118</v>
      </c>
      <c r="BR1171" s="30" t="s">
        <v>1015</v>
      </c>
      <c r="BS1171" s="30" t="s">
        <v>2938</v>
      </c>
      <c r="BT1171">
        <f ca="1">+OFFSET(b!$F$3,BQ1171,$BT$52)</f>
        <v>2616493</v>
      </c>
    </row>
    <row r="1172" spans="3:72">
      <c r="C1172">
        <f t="shared" si="134"/>
        <v>1119</v>
      </c>
      <c r="E1172" s="30" t="s">
        <v>1009</v>
      </c>
      <c r="F1172" s="30" t="s">
        <v>4594</v>
      </c>
      <c r="G1172">
        <f ca="1">+IF(BD1172="OKOK",OFFSET(b!$F$3,C1172,$G$52),NA())</f>
        <v>40</v>
      </c>
      <c r="AA1172">
        <f t="shared" si="135"/>
        <v>1119</v>
      </c>
      <c r="AB1172" s="30" t="s">
        <v>1009</v>
      </c>
      <c r="AC1172" s="30" t="s">
        <v>4594</v>
      </c>
      <c r="AD1172">
        <f ca="1">+IF(BD1172="OKOK",OFFSET(b!$F$3,AA1172,$AD$52),NA())</f>
        <v>1902083</v>
      </c>
      <c r="AX1172" t="s">
        <v>34</v>
      </c>
      <c r="AY1172" t="s">
        <v>1009</v>
      </c>
      <c r="AZ1172" t="s">
        <v>4594</v>
      </c>
      <c r="BA1172">
        <v>107107</v>
      </c>
      <c r="BB1172" s="93" t="str">
        <f t="shared" si="131"/>
        <v>OK</v>
      </c>
      <c r="BC1172" t="str">
        <f t="shared" si="132"/>
        <v>OK</v>
      </c>
      <c r="BD1172" t="str">
        <f t="shared" si="133"/>
        <v>OKOK</v>
      </c>
      <c r="BH1172">
        <f t="shared" si="136"/>
        <v>1119</v>
      </c>
      <c r="BJ1172" s="30" t="s">
        <v>1009</v>
      </c>
      <c r="BK1172" s="30" t="s">
        <v>4594</v>
      </c>
      <c r="BL1172">
        <f ca="1">+OFFSET(b!$F$3,BH1172,$BL$52)</f>
        <v>40</v>
      </c>
      <c r="BQ1172">
        <f t="shared" si="137"/>
        <v>1119</v>
      </c>
      <c r="BR1172" s="30" t="s">
        <v>1009</v>
      </c>
      <c r="BS1172" s="30" t="s">
        <v>4594</v>
      </c>
      <c r="BT1172">
        <f ca="1">+OFFSET(b!$F$3,BQ1172,$BT$52)</f>
        <v>1902083</v>
      </c>
    </row>
    <row r="1173" spans="3:72">
      <c r="C1173">
        <f t="shared" si="134"/>
        <v>1120</v>
      </c>
      <c r="E1173" s="30" t="s">
        <v>1010</v>
      </c>
      <c r="F1173" s="30" t="s">
        <v>3601</v>
      </c>
      <c r="G1173">
        <f ca="1">+IF(BD1173="OKOK",OFFSET(b!$F$3,C1173,$G$52),NA())</f>
        <v>25</v>
      </c>
      <c r="AA1173">
        <f t="shared" si="135"/>
        <v>1120</v>
      </c>
      <c r="AB1173" s="30" t="s">
        <v>1010</v>
      </c>
      <c r="AC1173" s="30" t="s">
        <v>3601</v>
      </c>
      <c r="AD1173">
        <f ca="1">+IF(BD1173="OKOK",OFFSET(b!$F$3,AA1173,$AD$52),NA())</f>
        <v>1051391</v>
      </c>
      <c r="AX1173" t="s">
        <v>34</v>
      </c>
      <c r="AY1173" t="s">
        <v>1010</v>
      </c>
      <c r="AZ1173" t="s">
        <v>3601</v>
      </c>
      <c r="BA1173">
        <v>55300</v>
      </c>
      <c r="BB1173" s="93" t="str">
        <f t="shared" si="131"/>
        <v>OK</v>
      </c>
      <c r="BC1173" t="str">
        <f t="shared" si="132"/>
        <v>OK</v>
      </c>
      <c r="BD1173" t="str">
        <f t="shared" si="133"/>
        <v>OKOK</v>
      </c>
      <c r="BH1173">
        <f t="shared" si="136"/>
        <v>1120</v>
      </c>
      <c r="BJ1173" s="30" t="s">
        <v>1010</v>
      </c>
      <c r="BK1173" s="30" t="s">
        <v>3601</v>
      </c>
      <c r="BL1173">
        <f ca="1">+OFFSET(b!$F$3,BH1173,$BL$52)</f>
        <v>25</v>
      </c>
      <c r="BQ1173">
        <f t="shared" si="137"/>
        <v>1120</v>
      </c>
      <c r="BR1173" s="30" t="s">
        <v>1010</v>
      </c>
      <c r="BS1173" s="30" t="s">
        <v>3601</v>
      </c>
      <c r="BT1173">
        <f ca="1">+OFFSET(b!$F$3,BQ1173,$BT$52)</f>
        <v>1051391</v>
      </c>
    </row>
    <row r="1174" spans="3:72">
      <c r="C1174">
        <f t="shared" si="134"/>
        <v>1121</v>
      </c>
      <c r="E1174" s="30" t="s">
        <v>1011</v>
      </c>
      <c r="F1174" s="30" t="s">
        <v>4595</v>
      </c>
      <c r="G1174">
        <f ca="1">+IF(BD1174="OKOK",OFFSET(b!$F$3,C1174,$G$52),NA())</f>
        <v>97</v>
      </c>
      <c r="AA1174">
        <f t="shared" si="135"/>
        <v>1121</v>
      </c>
      <c r="AB1174" s="30" t="s">
        <v>1011</v>
      </c>
      <c r="AC1174" s="30" t="s">
        <v>4595</v>
      </c>
      <c r="AD1174">
        <f ca="1">+IF(BD1174="OKOK",OFFSET(b!$F$3,AA1174,$AD$52),NA())</f>
        <v>1835190</v>
      </c>
      <c r="AX1174" t="s">
        <v>34</v>
      </c>
      <c r="AY1174" t="s">
        <v>1011</v>
      </c>
      <c r="AZ1174" t="s">
        <v>4595</v>
      </c>
      <c r="BA1174">
        <v>114275</v>
      </c>
      <c r="BB1174" s="93" t="str">
        <f t="shared" si="131"/>
        <v>OK</v>
      </c>
      <c r="BC1174" t="str">
        <f t="shared" si="132"/>
        <v>OK</v>
      </c>
      <c r="BD1174" t="str">
        <f t="shared" si="133"/>
        <v>OKOK</v>
      </c>
      <c r="BH1174">
        <f t="shared" si="136"/>
        <v>1121</v>
      </c>
      <c r="BJ1174" s="30" t="s">
        <v>1011</v>
      </c>
      <c r="BK1174" s="30" t="s">
        <v>4595</v>
      </c>
      <c r="BL1174">
        <f ca="1">+OFFSET(b!$F$3,BH1174,$BL$52)</f>
        <v>97</v>
      </c>
      <c r="BQ1174">
        <f t="shared" si="137"/>
        <v>1121</v>
      </c>
      <c r="BR1174" s="30" t="s">
        <v>1011</v>
      </c>
      <c r="BS1174" s="30" t="s">
        <v>4595</v>
      </c>
      <c r="BT1174">
        <f ca="1">+OFFSET(b!$F$3,BQ1174,$BT$52)</f>
        <v>1835190</v>
      </c>
    </row>
    <row r="1175" spans="3:72">
      <c r="C1175">
        <f t="shared" si="134"/>
        <v>1122</v>
      </c>
      <c r="E1175" s="30" t="s">
        <v>1016</v>
      </c>
      <c r="F1175" s="30" t="s">
        <v>4596</v>
      </c>
      <c r="G1175">
        <f ca="1">+IF(BD1175="OKOK",OFFSET(b!$F$3,C1175,$G$52),NA())</f>
        <v>56</v>
      </c>
      <c r="AA1175">
        <f t="shared" si="135"/>
        <v>1122</v>
      </c>
      <c r="AB1175" s="30" t="s">
        <v>1016</v>
      </c>
      <c r="AC1175" s="30" t="s">
        <v>4596</v>
      </c>
      <c r="AD1175">
        <f ca="1">+IF(BD1175="OKOK",OFFSET(b!$F$3,AA1175,$AD$52),NA())</f>
        <v>1316341</v>
      </c>
      <c r="AX1175" t="s">
        <v>34</v>
      </c>
      <c r="AY1175" t="s">
        <v>1016</v>
      </c>
      <c r="AZ1175" t="s">
        <v>4596</v>
      </c>
      <c r="BA1175">
        <v>60546</v>
      </c>
      <c r="BB1175" s="93" t="str">
        <f t="shared" si="131"/>
        <v>OK</v>
      </c>
      <c r="BC1175" t="str">
        <f t="shared" si="132"/>
        <v>OK</v>
      </c>
      <c r="BD1175" t="str">
        <f t="shared" si="133"/>
        <v>OKOK</v>
      </c>
      <c r="BH1175">
        <f t="shared" si="136"/>
        <v>1122</v>
      </c>
      <c r="BJ1175" s="30" t="s">
        <v>1016</v>
      </c>
      <c r="BK1175" s="30" t="s">
        <v>4596</v>
      </c>
      <c r="BL1175">
        <f ca="1">+OFFSET(b!$F$3,BH1175,$BL$52)</f>
        <v>56</v>
      </c>
      <c r="BQ1175">
        <f t="shared" si="137"/>
        <v>1122</v>
      </c>
      <c r="BR1175" s="30" t="s">
        <v>1016</v>
      </c>
      <c r="BS1175" s="30" t="s">
        <v>4596</v>
      </c>
      <c r="BT1175">
        <f ca="1">+OFFSET(b!$F$3,BQ1175,$BT$52)</f>
        <v>1316341</v>
      </c>
    </row>
    <row r="1176" spans="3:72">
      <c r="C1176">
        <f t="shared" si="134"/>
        <v>1123</v>
      </c>
      <c r="E1176" s="30" t="s">
        <v>1012</v>
      </c>
      <c r="F1176" s="30" t="s">
        <v>2939</v>
      </c>
      <c r="G1176">
        <f ca="1">+IF(BD1176="OKOK",OFFSET(b!$F$3,C1176,$G$52),NA())</f>
        <v>39</v>
      </c>
      <c r="AA1176">
        <f t="shared" si="135"/>
        <v>1123</v>
      </c>
      <c r="AB1176" s="30" t="s">
        <v>1012</v>
      </c>
      <c r="AC1176" s="30" t="s">
        <v>2939</v>
      </c>
      <c r="AD1176">
        <f ca="1">+IF(BD1176="OKOK",OFFSET(b!$F$3,AA1176,$AD$52),NA())</f>
        <v>1030436</v>
      </c>
      <c r="AX1176" t="s">
        <v>34</v>
      </c>
      <c r="AY1176" t="s">
        <v>1012</v>
      </c>
      <c r="AZ1176" t="s">
        <v>2939</v>
      </c>
      <c r="BA1176">
        <v>46888</v>
      </c>
      <c r="BB1176" s="93" t="str">
        <f t="shared" si="131"/>
        <v>OK</v>
      </c>
      <c r="BC1176" t="str">
        <f t="shared" si="132"/>
        <v>OK</v>
      </c>
      <c r="BD1176" t="str">
        <f t="shared" si="133"/>
        <v>OKOK</v>
      </c>
      <c r="BH1176">
        <f t="shared" si="136"/>
        <v>1123</v>
      </c>
      <c r="BJ1176" s="30" t="s">
        <v>1012</v>
      </c>
      <c r="BK1176" s="30" t="s">
        <v>2939</v>
      </c>
      <c r="BL1176">
        <f ca="1">+OFFSET(b!$F$3,BH1176,$BL$52)</f>
        <v>39</v>
      </c>
      <c r="BQ1176">
        <f t="shared" si="137"/>
        <v>1123</v>
      </c>
      <c r="BR1176" s="30" t="s">
        <v>1012</v>
      </c>
      <c r="BS1176" s="30" t="s">
        <v>2939</v>
      </c>
      <c r="BT1176">
        <f ca="1">+OFFSET(b!$F$3,BQ1176,$BT$52)</f>
        <v>1030436</v>
      </c>
    </row>
    <row r="1177" spans="3:72">
      <c r="C1177">
        <f t="shared" si="134"/>
        <v>1124</v>
      </c>
      <c r="E1177" s="30" t="s">
        <v>3132</v>
      </c>
      <c r="F1177" s="30" t="s">
        <v>4597</v>
      </c>
      <c r="G1177">
        <f ca="1">+IF(BD1177="OKOK",OFFSET(b!$F$3,C1177,$G$52),NA())</f>
        <v>16</v>
      </c>
      <c r="AA1177">
        <f t="shared" si="135"/>
        <v>1124</v>
      </c>
      <c r="AB1177" s="30" t="s">
        <v>3132</v>
      </c>
      <c r="AC1177" s="30" t="s">
        <v>4597</v>
      </c>
      <c r="AD1177">
        <f ca="1">+IF(BD1177="OKOK",OFFSET(b!$F$3,AA1177,$AD$52),NA())</f>
        <v>510329</v>
      </c>
      <c r="AX1177" t="s">
        <v>34</v>
      </c>
      <c r="AY1177" t="s">
        <v>3132</v>
      </c>
      <c r="AZ1177" t="s">
        <v>4597</v>
      </c>
      <c r="BA1177">
        <v>31300</v>
      </c>
      <c r="BB1177" s="93" t="str">
        <f t="shared" si="131"/>
        <v>OK</v>
      </c>
      <c r="BC1177" t="str">
        <f t="shared" si="132"/>
        <v>OK</v>
      </c>
      <c r="BD1177" t="str">
        <f t="shared" si="133"/>
        <v>OKOK</v>
      </c>
      <c r="BH1177">
        <f t="shared" si="136"/>
        <v>1124</v>
      </c>
      <c r="BJ1177" s="30" t="s">
        <v>3132</v>
      </c>
      <c r="BK1177" s="30" t="s">
        <v>4597</v>
      </c>
      <c r="BL1177">
        <f ca="1">+OFFSET(b!$F$3,BH1177,$BL$52)</f>
        <v>16</v>
      </c>
      <c r="BQ1177">
        <f t="shared" si="137"/>
        <v>1124</v>
      </c>
      <c r="BR1177" s="30" t="s">
        <v>3132</v>
      </c>
      <c r="BS1177" s="30" t="s">
        <v>4597</v>
      </c>
      <c r="BT1177">
        <f ca="1">+OFFSET(b!$F$3,BQ1177,$BT$52)</f>
        <v>510329</v>
      </c>
    </row>
    <row r="1178" spans="3:72">
      <c r="C1178">
        <f t="shared" si="134"/>
        <v>1125</v>
      </c>
      <c r="E1178" s="30" t="s">
        <v>1013</v>
      </c>
      <c r="F1178" s="30" t="s">
        <v>4598</v>
      </c>
      <c r="G1178">
        <f ca="1">+IF(BD1178="OKOK",OFFSET(b!$F$3,C1178,$G$52),NA())</f>
        <v>10</v>
      </c>
      <c r="AA1178">
        <f t="shared" si="135"/>
        <v>1125</v>
      </c>
      <c r="AB1178" s="30" t="s">
        <v>1013</v>
      </c>
      <c r="AC1178" s="30" t="s">
        <v>4598</v>
      </c>
      <c r="AD1178">
        <f ca="1">+IF(BD1178="OKOK",OFFSET(b!$F$3,AA1178,$AD$52),NA())</f>
        <v>661917</v>
      </c>
      <c r="AX1178" t="s">
        <v>34</v>
      </c>
      <c r="AY1178" t="s">
        <v>1013</v>
      </c>
      <c r="AZ1178" t="s">
        <v>4598</v>
      </c>
      <c r="BA1178">
        <v>23970</v>
      </c>
      <c r="BB1178" s="93" t="str">
        <f t="shared" si="131"/>
        <v>OK</v>
      </c>
      <c r="BC1178" t="str">
        <f t="shared" si="132"/>
        <v>OK</v>
      </c>
      <c r="BD1178" t="str">
        <f t="shared" si="133"/>
        <v>OKOK</v>
      </c>
      <c r="BH1178">
        <f t="shared" si="136"/>
        <v>1125</v>
      </c>
      <c r="BJ1178" s="30" t="s">
        <v>1013</v>
      </c>
      <c r="BK1178" s="30" t="s">
        <v>4598</v>
      </c>
      <c r="BL1178">
        <f ca="1">+OFFSET(b!$F$3,BH1178,$BL$52)</f>
        <v>10</v>
      </c>
      <c r="BQ1178">
        <f t="shared" si="137"/>
        <v>1125</v>
      </c>
      <c r="BR1178" s="30" t="s">
        <v>1013</v>
      </c>
      <c r="BS1178" s="30" t="s">
        <v>4598</v>
      </c>
      <c r="BT1178">
        <f ca="1">+OFFSET(b!$F$3,BQ1178,$BT$52)</f>
        <v>661917</v>
      </c>
    </row>
    <row r="1179" spans="3:72">
      <c r="C1179">
        <f t="shared" si="134"/>
        <v>1126</v>
      </c>
      <c r="E1179" s="30" t="s">
        <v>1014</v>
      </c>
      <c r="F1179" s="30" t="s">
        <v>4599</v>
      </c>
      <c r="G1179">
        <f ca="1">+IF(BD1179="OKOK",OFFSET(b!$F$3,C1179,$G$52),NA())</f>
        <v>13</v>
      </c>
      <c r="AA1179">
        <f t="shared" si="135"/>
        <v>1126</v>
      </c>
      <c r="AB1179" s="30" t="s">
        <v>1014</v>
      </c>
      <c r="AC1179" s="30" t="s">
        <v>4599</v>
      </c>
      <c r="AD1179">
        <f ca="1">+IF(BD1179="OKOK",OFFSET(b!$F$3,AA1179,$AD$52),NA())</f>
        <v>382156</v>
      </c>
      <c r="AX1179" t="s">
        <v>34</v>
      </c>
      <c r="AY1179" t="s">
        <v>1014</v>
      </c>
      <c r="AZ1179" t="s">
        <v>4599</v>
      </c>
      <c r="BA1179">
        <v>21971</v>
      </c>
      <c r="BB1179" s="93" t="str">
        <f t="shared" si="131"/>
        <v>OK</v>
      </c>
      <c r="BC1179" t="str">
        <f t="shared" si="132"/>
        <v>OK</v>
      </c>
      <c r="BD1179" t="str">
        <f t="shared" si="133"/>
        <v>OKOK</v>
      </c>
      <c r="BH1179">
        <f t="shared" si="136"/>
        <v>1126</v>
      </c>
      <c r="BJ1179" s="30" t="s">
        <v>1014</v>
      </c>
      <c r="BK1179" s="30" t="s">
        <v>4599</v>
      </c>
      <c r="BL1179">
        <f ca="1">+OFFSET(b!$F$3,BH1179,$BL$52)</f>
        <v>13</v>
      </c>
      <c r="BQ1179">
        <f t="shared" si="137"/>
        <v>1126</v>
      </c>
      <c r="BR1179" s="30" t="s">
        <v>1014</v>
      </c>
      <c r="BS1179" s="30" t="s">
        <v>4599</v>
      </c>
      <c r="BT1179">
        <f ca="1">+OFFSET(b!$F$3,BQ1179,$BT$52)</f>
        <v>382156</v>
      </c>
    </row>
    <row r="1180" spans="3:72">
      <c r="C1180">
        <f t="shared" si="134"/>
        <v>1127</v>
      </c>
      <c r="E1180" s="30" t="s">
        <v>1018</v>
      </c>
      <c r="F1180" s="30" t="s">
        <v>4600</v>
      </c>
      <c r="G1180">
        <f ca="1">+IF(BD1180="OKOK",OFFSET(b!$F$3,C1180,$G$52),NA())</f>
        <v>6</v>
      </c>
      <c r="AA1180">
        <f t="shared" si="135"/>
        <v>1127</v>
      </c>
      <c r="AB1180" s="30" t="s">
        <v>1018</v>
      </c>
      <c r="AC1180" s="30" t="s">
        <v>4600</v>
      </c>
      <c r="AD1180">
        <f ca="1">+IF(BD1180="OKOK",OFFSET(b!$F$3,AA1180,$AD$52),NA())</f>
        <v>536625</v>
      </c>
      <c r="AX1180" t="s">
        <v>34</v>
      </c>
      <c r="AY1180" t="s">
        <v>1018</v>
      </c>
      <c r="AZ1180" t="s">
        <v>4600</v>
      </c>
      <c r="BA1180">
        <v>18997</v>
      </c>
      <c r="BB1180" s="93" t="str">
        <f t="shared" si="131"/>
        <v>OK</v>
      </c>
      <c r="BC1180" t="str">
        <f t="shared" si="132"/>
        <v>OK</v>
      </c>
      <c r="BD1180" t="str">
        <f t="shared" si="133"/>
        <v>OKOK</v>
      </c>
      <c r="BH1180">
        <f t="shared" si="136"/>
        <v>1127</v>
      </c>
      <c r="BJ1180" s="30" t="s">
        <v>1018</v>
      </c>
      <c r="BK1180" s="30" t="s">
        <v>4600</v>
      </c>
      <c r="BL1180">
        <f ca="1">+OFFSET(b!$F$3,BH1180,$BL$52)</f>
        <v>6</v>
      </c>
      <c r="BQ1180">
        <f t="shared" si="137"/>
        <v>1127</v>
      </c>
      <c r="BR1180" s="30" t="s">
        <v>1018</v>
      </c>
      <c r="BS1180" s="30" t="s">
        <v>4600</v>
      </c>
      <c r="BT1180">
        <f ca="1">+OFFSET(b!$F$3,BQ1180,$BT$52)</f>
        <v>536625</v>
      </c>
    </row>
    <row r="1181" spans="3:72">
      <c r="C1181">
        <f t="shared" si="134"/>
        <v>1128</v>
      </c>
      <c r="E1181" s="30" t="s">
        <v>1017</v>
      </c>
      <c r="F1181" s="30" t="s">
        <v>4601</v>
      </c>
      <c r="G1181">
        <f ca="1">+IF(BD1181="OKOK",OFFSET(b!$F$3,C1181,$G$52),NA())</f>
        <v>13</v>
      </c>
      <c r="AA1181">
        <f t="shared" si="135"/>
        <v>1128</v>
      </c>
      <c r="AB1181" s="30" t="s">
        <v>1017</v>
      </c>
      <c r="AC1181" s="30" t="s">
        <v>4601</v>
      </c>
      <c r="AD1181">
        <f ca="1">+IF(BD1181="OKOK",OFFSET(b!$F$3,AA1181,$AD$52),NA())</f>
        <v>302140</v>
      </c>
      <c r="AX1181" t="s">
        <v>34</v>
      </c>
      <c r="AY1181" t="s">
        <v>1017</v>
      </c>
      <c r="AZ1181" t="s">
        <v>4601</v>
      </c>
      <c r="BA1181">
        <v>14289</v>
      </c>
      <c r="BB1181" s="93" t="str">
        <f t="shared" si="131"/>
        <v>OK</v>
      </c>
      <c r="BC1181" t="str">
        <f t="shared" si="132"/>
        <v>OK</v>
      </c>
      <c r="BD1181" t="str">
        <f t="shared" si="133"/>
        <v>OKOK</v>
      </c>
      <c r="BH1181">
        <f t="shared" si="136"/>
        <v>1128</v>
      </c>
      <c r="BJ1181" s="30" t="s">
        <v>1017</v>
      </c>
      <c r="BK1181" s="30" t="s">
        <v>4601</v>
      </c>
      <c r="BL1181">
        <f ca="1">+OFFSET(b!$F$3,BH1181,$BL$52)</f>
        <v>13</v>
      </c>
      <c r="BQ1181">
        <f t="shared" si="137"/>
        <v>1128</v>
      </c>
      <c r="BR1181" s="30" t="s">
        <v>1017</v>
      </c>
      <c r="BS1181" s="30" t="s">
        <v>4601</v>
      </c>
      <c r="BT1181">
        <f ca="1">+OFFSET(b!$F$3,BQ1181,$BT$52)</f>
        <v>302140</v>
      </c>
    </row>
    <row r="1182" spans="3:72">
      <c r="C1182">
        <f t="shared" si="134"/>
        <v>1129</v>
      </c>
      <c r="E1182" s="30" t="s">
        <v>3133</v>
      </c>
      <c r="F1182" s="30" t="s">
        <v>4602</v>
      </c>
      <c r="G1182">
        <f ca="1">+IF(BD1182="OKOK",OFFSET(b!$F$3,C1182,$G$52),NA())</f>
        <v>7</v>
      </c>
      <c r="AA1182">
        <f t="shared" si="135"/>
        <v>1129</v>
      </c>
      <c r="AB1182" s="30" t="s">
        <v>3133</v>
      </c>
      <c r="AC1182" s="30" t="s">
        <v>4602</v>
      </c>
      <c r="AD1182">
        <f ca="1">+IF(BD1182="OKOK",OFFSET(b!$F$3,AA1182,$AD$52),NA())</f>
        <v>1113202</v>
      </c>
      <c r="AX1182" t="s">
        <v>34</v>
      </c>
      <c r="AY1182" t="s">
        <v>3133</v>
      </c>
      <c r="AZ1182" t="s">
        <v>4602</v>
      </c>
      <c r="BA1182">
        <v>0</v>
      </c>
      <c r="BB1182" s="93" t="str">
        <f t="shared" si="131"/>
        <v>OK</v>
      </c>
      <c r="BC1182" t="str">
        <f t="shared" si="132"/>
        <v>OK</v>
      </c>
      <c r="BD1182" t="str">
        <f t="shared" si="133"/>
        <v>OKOK</v>
      </c>
      <c r="BH1182">
        <f t="shared" si="136"/>
        <v>1129</v>
      </c>
      <c r="BJ1182" s="30" t="s">
        <v>3133</v>
      </c>
      <c r="BK1182" s="30" t="s">
        <v>4602</v>
      </c>
      <c r="BL1182">
        <f ca="1">+OFFSET(b!$F$3,BH1182,$BL$52)</f>
        <v>7</v>
      </c>
      <c r="BQ1182">
        <f t="shared" si="137"/>
        <v>1129</v>
      </c>
      <c r="BR1182" s="30" t="s">
        <v>3133</v>
      </c>
      <c r="BS1182" s="30" t="s">
        <v>4602</v>
      </c>
      <c r="BT1182">
        <f ca="1">+OFFSET(b!$F$3,BQ1182,$BT$52)</f>
        <v>1113202</v>
      </c>
    </row>
    <row r="1183" spans="3:72">
      <c r="C1183">
        <f t="shared" si="134"/>
        <v>1130</v>
      </c>
      <c r="E1183" s="30" t="s">
        <v>1026</v>
      </c>
      <c r="F1183" s="30" t="s">
        <v>4603</v>
      </c>
      <c r="G1183">
        <f ca="1">+IF(BD1183="OKOK",OFFSET(b!$F$3,C1183,$G$52),NA())</f>
        <v>12</v>
      </c>
      <c r="AA1183">
        <f t="shared" si="135"/>
        <v>1130</v>
      </c>
      <c r="AB1183" s="30" t="s">
        <v>1026</v>
      </c>
      <c r="AC1183" s="30" t="s">
        <v>4603</v>
      </c>
      <c r="AD1183">
        <f ca="1">+IF(BD1183="OKOK",OFFSET(b!$F$3,AA1183,$AD$52),NA())</f>
        <v>462300</v>
      </c>
      <c r="AX1183" t="s">
        <v>35</v>
      </c>
      <c r="AY1183" t="s">
        <v>1026</v>
      </c>
      <c r="AZ1183" t="s">
        <v>4603</v>
      </c>
      <c r="BA1183">
        <v>21674</v>
      </c>
      <c r="BB1183" s="93" t="str">
        <f t="shared" si="131"/>
        <v>OK</v>
      </c>
      <c r="BC1183" t="str">
        <f t="shared" si="132"/>
        <v>OK</v>
      </c>
      <c r="BD1183" t="str">
        <f t="shared" si="133"/>
        <v>OKOK</v>
      </c>
      <c r="BH1183">
        <f t="shared" si="136"/>
        <v>1130</v>
      </c>
      <c r="BJ1183" s="30" t="s">
        <v>1026</v>
      </c>
      <c r="BK1183" s="30" t="s">
        <v>4603</v>
      </c>
      <c r="BL1183">
        <f ca="1">+OFFSET(b!$F$3,BH1183,$BL$52)</f>
        <v>12</v>
      </c>
      <c r="BQ1183">
        <f t="shared" si="137"/>
        <v>1130</v>
      </c>
      <c r="BR1183" s="30" t="s">
        <v>1026</v>
      </c>
      <c r="BS1183" s="30" t="s">
        <v>4603</v>
      </c>
      <c r="BT1183">
        <f ca="1">+OFFSET(b!$F$3,BQ1183,$BT$52)</f>
        <v>462300</v>
      </c>
    </row>
    <row r="1184" spans="3:72">
      <c r="C1184">
        <f t="shared" si="134"/>
        <v>1131</v>
      </c>
      <c r="E1184" s="30" t="s">
        <v>1019</v>
      </c>
      <c r="F1184" s="30" t="s">
        <v>4604</v>
      </c>
      <c r="G1184">
        <f ca="1">+IF(BD1184="OKOK",OFFSET(b!$F$3,C1184,$G$52),NA())</f>
        <v>141</v>
      </c>
      <c r="AA1184">
        <f t="shared" si="135"/>
        <v>1131</v>
      </c>
      <c r="AB1184" s="30" t="s">
        <v>1019</v>
      </c>
      <c r="AC1184" s="30" t="s">
        <v>4604</v>
      </c>
      <c r="AD1184">
        <f ca="1">+IF(BD1184="OKOK",OFFSET(b!$F$3,AA1184,$AD$52),NA())</f>
        <v>4208972</v>
      </c>
      <c r="AX1184" t="s">
        <v>35</v>
      </c>
      <c r="AY1184" t="s">
        <v>1019</v>
      </c>
      <c r="AZ1184" t="s">
        <v>4604</v>
      </c>
      <c r="BA1184">
        <v>238510</v>
      </c>
      <c r="BB1184" s="93" t="str">
        <f t="shared" si="131"/>
        <v>OK</v>
      </c>
      <c r="BC1184" t="str">
        <f t="shared" si="132"/>
        <v>OK</v>
      </c>
      <c r="BD1184" t="str">
        <f t="shared" si="133"/>
        <v>OKOK</v>
      </c>
      <c r="BH1184">
        <f t="shared" si="136"/>
        <v>1131</v>
      </c>
      <c r="BJ1184" s="30" t="s">
        <v>1019</v>
      </c>
      <c r="BK1184" s="30" t="s">
        <v>4604</v>
      </c>
      <c r="BL1184">
        <f ca="1">+OFFSET(b!$F$3,BH1184,$BL$52)</f>
        <v>141</v>
      </c>
      <c r="BQ1184">
        <f t="shared" si="137"/>
        <v>1131</v>
      </c>
      <c r="BR1184" s="30" t="s">
        <v>1019</v>
      </c>
      <c r="BS1184" s="30" t="s">
        <v>4604</v>
      </c>
      <c r="BT1184">
        <f ca="1">+OFFSET(b!$F$3,BQ1184,$BT$52)</f>
        <v>4208972</v>
      </c>
    </row>
    <row r="1185" spans="3:72">
      <c r="C1185">
        <f t="shared" si="134"/>
        <v>1132</v>
      </c>
      <c r="E1185" s="30" t="s">
        <v>1020</v>
      </c>
      <c r="F1185" s="30" t="s">
        <v>4605</v>
      </c>
      <c r="G1185">
        <f ca="1">+IF(BD1185="OKOK",OFFSET(b!$F$3,C1185,$G$52),NA())</f>
        <v>23</v>
      </c>
      <c r="AA1185">
        <f t="shared" si="135"/>
        <v>1132</v>
      </c>
      <c r="AB1185" s="30" t="s">
        <v>1020</v>
      </c>
      <c r="AC1185" s="30" t="s">
        <v>4605</v>
      </c>
      <c r="AD1185">
        <f ca="1">+IF(BD1185="OKOK",OFFSET(b!$F$3,AA1185,$AD$52),NA())</f>
        <v>1059935</v>
      </c>
      <c r="AX1185" t="s">
        <v>35</v>
      </c>
      <c r="AY1185" t="s">
        <v>1020</v>
      </c>
      <c r="AZ1185" t="s">
        <v>4605</v>
      </c>
      <c r="BA1185">
        <v>56190</v>
      </c>
      <c r="BB1185" s="93" t="str">
        <f t="shared" si="131"/>
        <v>OK</v>
      </c>
      <c r="BC1185" t="str">
        <f t="shared" si="132"/>
        <v>OK</v>
      </c>
      <c r="BD1185" t="str">
        <f t="shared" si="133"/>
        <v>OKOK</v>
      </c>
      <c r="BH1185">
        <f t="shared" si="136"/>
        <v>1132</v>
      </c>
      <c r="BJ1185" s="30" t="s">
        <v>1020</v>
      </c>
      <c r="BK1185" s="30" t="s">
        <v>4605</v>
      </c>
      <c r="BL1185">
        <f ca="1">+OFFSET(b!$F$3,BH1185,$BL$52)</f>
        <v>23</v>
      </c>
      <c r="BQ1185">
        <f t="shared" si="137"/>
        <v>1132</v>
      </c>
      <c r="BR1185" s="30" t="s">
        <v>1020</v>
      </c>
      <c r="BS1185" s="30" t="s">
        <v>4605</v>
      </c>
      <c r="BT1185">
        <f ca="1">+OFFSET(b!$F$3,BQ1185,$BT$52)</f>
        <v>1059935</v>
      </c>
    </row>
    <row r="1186" spans="3:72">
      <c r="C1186">
        <f t="shared" si="134"/>
        <v>1133</v>
      </c>
      <c r="E1186" s="30" t="s">
        <v>1021</v>
      </c>
      <c r="F1186" s="30" t="s">
        <v>4606</v>
      </c>
      <c r="G1186">
        <f ca="1">+IF(BD1186="OKOK",OFFSET(b!$F$3,C1186,$G$52),NA())</f>
        <v>24</v>
      </c>
      <c r="AA1186">
        <f t="shared" si="135"/>
        <v>1133</v>
      </c>
      <c r="AB1186" s="30" t="s">
        <v>1021</v>
      </c>
      <c r="AC1186" s="30" t="s">
        <v>4606</v>
      </c>
      <c r="AD1186">
        <f ca="1">+IF(BD1186="OKOK",OFFSET(b!$F$3,AA1186,$AD$52),NA())</f>
        <v>717245</v>
      </c>
      <c r="AX1186" t="s">
        <v>35</v>
      </c>
      <c r="AY1186" t="s">
        <v>1021</v>
      </c>
      <c r="AZ1186" t="s">
        <v>4606</v>
      </c>
      <c r="BA1186">
        <v>36003</v>
      </c>
      <c r="BB1186" s="93" t="str">
        <f t="shared" si="131"/>
        <v>OK</v>
      </c>
      <c r="BC1186" t="str">
        <f t="shared" si="132"/>
        <v>OK</v>
      </c>
      <c r="BD1186" t="str">
        <f t="shared" si="133"/>
        <v>OKOK</v>
      </c>
      <c r="BH1186">
        <f t="shared" si="136"/>
        <v>1133</v>
      </c>
      <c r="BJ1186" s="30" t="s">
        <v>1021</v>
      </c>
      <c r="BK1186" s="30" t="s">
        <v>4606</v>
      </c>
      <c r="BL1186">
        <f ca="1">+OFFSET(b!$F$3,BH1186,$BL$52)</f>
        <v>24</v>
      </c>
      <c r="BQ1186">
        <f t="shared" si="137"/>
        <v>1133</v>
      </c>
      <c r="BR1186" s="30" t="s">
        <v>1021</v>
      </c>
      <c r="BS1186" s="30" t="s">
        <v>4606</v>
      </c>
      <c r="BT1186">
        <f ca="1">+OFFSET(b!$F$3,BQ1186,$BT$52)</f>
        <v>717245</v>
      </c>
    </row>
    <row r="1187" spans="3:72">
      <c r="C1187">
        <f t="shared" si="134"/>
        <v>1134</v>
      </c>
      <c r="E1187" s="30" t="s">
        <v>1028</v>
      </c>
      <c r="F1187" s="30" t="s">
        <v>4607</v>
      </c>
      <c r="G1187">
        <f ca="1">+IF(BD1187="OKOK",OFFSET(b!$F$3,C1187,$G$52),NA())</f>
        <v>4</v>
      </c>
      <c r="AA1187">
        <f t="shared" si="135"/>
        <v>1134</v>
      </c>
      <c r="AB1187" s="30" t="s">
        <v>1028</v>
      </c>
      <c r="AC1187" s="30" t="s">
        <v>4607</v>
      </c>
      <c r="AD1187">
        <f ca="1">+IF(BD1187="OKOK",OFFSET(b!$F$3,AA1187,$AD$52),NA())</f>
        <v>64279</v>
      </c>
      <c r="AX1187" t="s">
        <v>35</v>
      </c>
      <c r="AY1187" t="s">
        <v>1028</v>
      </c>
      <c r="AZ1187" t="s">
        <v>4607</v>
      </c>
      <c r="BA1187">
        <v>3248</v>
      </c>
      <c r="BB1187" s="93" t="str">
        <f t="shared" si="131"/>
        <v>OK</v>
      </c>
      <c r="BC1187" t="str">
        <f t="shared" si="132"/>
        <v>OK</v>
      </c>
      <c r="BD1187" t="str">
        <f t="shared" si="133"/>
        <v>OKOK</v>
      </c>
      <c r="BH1187">
        <f t="shared" si="136"/>
        <v>1134</v>
      </c>
      <c r="BJ1187" s="30" t="s">
        <v>1028</v>
      </c>
      <c r="BK1187" s="30" t="s">
        <v>4607</v>
      </c>
      <c r="BL1187">
        <f ca="1">+OFFSET(b!$F$3,BH1187,$BL$52)</f>
        <v>4</v>
      </c>
      <c r="BQ1187">
        <f t="shared" si="137"/>
        <v>1134</v>
      </c>
      <c r="BR1187" s="30" t="s">
        <v>1028</v>
      </c>
      <c r="BS1187" s="30" t="s">
        <v>4607</v>
      </c>
      <c r="BT1187">
        <f ca="1">+OFFSET(b!$F$3,BQ1187,$BT$52)</f>
        <v>64279</v>
      </c>
    </row>
    <row r="1188" spans="3:72">
      <c r="C1188">
        <f t="shared" si="134"/>
        <v>1135</v>
      </c>
      <c r="E1188" s="30" t="s">
        <v>1031</v>
      </c>
      <c r="F1188" s="30" t="s">
        <v>4608</v>
      </c>
      <c r="G1188">
        <f ca="1">+IF(BD1188="OKOK",OFFSET(b!$F$3,C1188,$G$52),NA())</f>
        <v>12</v>
      </c>
      <c r="AA1188">
        <f t="shared" si="135"/>
        <v>1135</v>
      </c>
      <c r="AB1188" s="30" t="s">
        <v>1031</v>
      </c>
      <c r="AC1188" s="30" t="s">
        <v>4608</v>
      </c>
      <c r="AD1188">
        <f ca="1">+IF(BD1188="OKOK",OFFSET(b!$F$3,AA1188,$AD$52),NA())</f>
        <v>379062</v>
      </c>
      <c r="AX1188" t="s">
        <v>35</v>
      </c>
      <c r="AY1188" t="s">
        <v>1031</v>
      </c>
      <c r="AZ1188" t="s">
        <v>4608</v>
      </c>
      <c r="BA1188">
        <v>22591</v>
      </c>
      <c r="BB1188" s="93" t="str">
        <f t="shared" si="131"/>
        <v>OK</v>
      </c>
      <c r="BC1188" t="str">
        <f t="shared" si="132"/>
        <v>OK</v>
      </c>
      <c r="BD1188" t="str">
        <f t="shared" si="133"/>
        <v>OKOK</v>
      </c>
      <c r="BH1188">
        <f t="shared" si="136"/>
        <v>1135</v>
      </c>
      <c r="BJ1188" s="30" t="s">
        <v>1031</v>
      </c>
      <c r="BK1188" s="30" t="s">
        <v>4608</v>
      </c>
      <c r="BL1188">
        <f ca="1">+OFFSET(b!$F$3,BH1188,$BL$52)</f>
        <v>12</v>
      </c>
      <c r="BQ1188">
        <f t="shared" si="137"/>
        <v>1135</v>
      </c>
      <c r="BR1188" s="30" t="s">
        <v>1031</v>
      </c>
      <c r="BS1188" s="30" t="s">
        <v>4608</v>
      </c>
      <c r="BT1188">
        <f ca="1">+OFFSET(b!$F$3,BQ1188,$BT$52)</f>
        <v>379062</v>
      </c>
    </row>
    <row r="1189" spans="3:72">
      <c r="C1189">
        <f t="shared" si="134"/>
        <v>1136</v>
      </c>
      <c r="E1189" s="30" t="s">
        <v>1030</v>
      </c>
      <c r="F1189" s="30" t="s">
        <v>4609</v>
      </c>
      <c r="G1189">
        <f ca="1">+IF(BD1189="OKOK",OFFSET(b!$F$3,C1189,$G$52),NA())</f>
        <v>7</v>
      </c>
      <c r="AA1189">
        <f t="shared" si="135"/>
        <v>1136</v>
      </c>
      <c r="AB1189" s="30" t="s">
        <v>1030</v>
      </c>
      <c r="AC1189" s="30" t="s">
        <v>4609</v>
      </c>
      <c r="AD1189">
        <f ca="1">+IF(BD1189="OKOK",OFFSET(b!$F$3,AA1189,$AD$52),NA())</f>
        <v>291415</v>
      </c>
      <c r="AX1189" t="s">
        <v>35</v>
      </c>
      <c r="AY1189" t="s">
        <v>1030</v>
      </c>
      <c r="AZ1189" t="s">
        <v>4609</v>
      </c>
      <c r="BA1189">
        <v>14826</v>
      </c>
      <c r="BB1189" s="93" t="str">
        <f t="shared" si="131"/>
        <v>OK</v>
      </c>
      <c r="BC1189" t="str">
        <f t="shared" si="132"/>
        <v>OK</v>
      </c>
      <c r="BD1189" t="str">
        <f t="shared" si="133"/>
        <v>OKOK</v>
      </c>
      <c r="BH1189">
        <f t="shared" si="136"/>
        <v>1136</v>
      </c>
      <c r="BJ1189" s="30" t="s">
        <v>1030</v>
      </c>
      <c r="BK1189" s="30" t="s">
        <v>4609</v>
      </c>
      <c r="BL1189">
        <f ca="1">+OFFSET(b!$F$3,BH1189,$BL$52)</f>
        <v>7</v>
      </c>
      <c r="BQ1189">
        <f t="shared" si="137"/>
        <v>1136</v>
      </c>
      <c r="BR1189" s="30" t="s">
        <v>1030</v>
      </c>
      <c r="BS1189" s="30" t="s">
        <v>4609</v>
      </c>
      <c r="BT1189">
        <f ca="1">+OFFSET(b!$F$3,BQ1189,$BT$52)</f>
        <v>291415</v>
      </c>
    </row>
    <row r="1190" spans="3:72">
      <c r="C1190">
        <f t="shared" si="134"/>
        <v>1137</v>
      </c>
      <c r="E1190" s="30" t="s">
        <v>1032</v>
      </c>
      <c r="F1190" s="30" t="s">
        <v>4610</v>
      </c>
      <c r="G1190">
        <f ca="1">+IF(BD1190="OKOK",OFFSET(b!$F$3,C1190,$G$52),NA())</f>
        <v>7</v>
      </c>
      <c r="AA1190">
        <f t="shared" si="135"/>
        <v>1137</v>
      </c>
      <c r="AB1190" s="30" t="s">
        <v>1032</v>
      </c>
      <c r="AC1190" s="30" t="s">
        <v>4610</v>
      </c>
      <c r="AD1190">
        <f ca="1">+IF(BD1190="OKOK",OFFSET(b!$F$3,AA1190,$AD$52),NA())</f>
        <v>447450</v>
      </c>
      <c r="AX1190" t="s">
        <v>35</v>
      </c>
      <c r="AY1190" t="s">
        <v>1032</v>
      </c>
      <c r="AZ1190" t="s">
        <v>4610</v>
      </c>
      <c r="BA1190">
        <v>35013</v>
      </c>
      <c r="BB1190" s="93" t="str">
        <f t="shared" si="131"/>
        <v>OK</v>
      </c>
      <c r="BC1190" t="str">
        <f t="shared" si="132"/>
        <v>OK</v>
      </c>
      <c r="BD1190" t="str">
        <f t="shared" si="133"/>
        <v>OKOK</v>
      </c>
      <c r="BH1190">
        <f t="shared" si="136"/>
        <v>1137</v>
      </c>
      <c r="BJ1190" s="30" t="s">
        <v>1032</v>
      </c>
      <c r="BK1190" s="30" t="s">
        <v>4610</v>
      </c>
      <c r="BL1190">
        <f ca="1">+OFFSET(b!$F$3,BH1190,$BL$52)</f>
        <v>7</v>
      </c>
      <c r="BQ1190">
        <f t="shared" si="137"/>
        <v>1137</v>
      </c>
      <c r="BR1190" s="30" t="s">
        <v>1032</v>
      </c>
      <c r="BS1190" s="30" t="s">
        <v>4610</v>
      </c>
      <c r="BT1190">
        <f ca="1">+OFFSET(b!$F$3,BQ1190,$BT$52)</f>
        <v>447450</v>
      </c>
    </row>
    <row r="1191" spans="3:72">
      <c r="C1191">
        <f t="shared" si="134"/>
        <v>1138</v>
      </c>
      <c r="E1191" s="30" t="s">
        <v>1022</v>
      </c>
      <c r="F1191" s="30" t="s">
        <v>4611</v>
      </c>
      <c r="G1191">
        <f ca="1">+IF(BD1191="OKOK",OFFSET(b!$F$3,C1191,$G$52),NA())</f>
        <v>23</v>
      </c>
      <c r="AA1191">
        <f t="shared" si="135"/>
        <v>1138</v>
      </c>
      <c r="AB1191" s="30" t="s">
        <v>1022</v>
      </c>
      <c r="AC1191" s="30" t="s">
        <v>4611</v>
      </c>
      <c r="AD1191">
        <f ca="1">+IF(BD1191="OKOK",OFFSET(b!$F$3,AA1191,$AD$52),NA())</f>
        <v>1365863</v>
      </c>
      <c r="AX1191" t="s">
        <v>35</v>
      </c>
      <c r="AY1191" t="s">
        <v>1022</v>
      </c>
      <c r="AZ1191" t="s">
        <v>4611</v>
      </c>
      <c r="BA1191">
        <v>66235</v>
      </c>
      <c r="BB1191" s="93" t="str">
        <f t="shared" si="131"/>
        <v>OK</v>
      </c>
      <c r="BC1191" t="str">
        <f t="shared" si="132"/>
        <v>OK</v>
      </c>
      <c r="BD1191" t="str">
        <f t="shared" si="133"/>
        <v>OKOK</v>
      </c>
      <c r="BH1191">
        <f t="shared" si="136"/>
        <v>1138</v>
      </c>
      <c r="BJ1191" s="30" t="s">
        <v>1022</v>
      </c>
      <c r="BK1191" s="30" t="s">
        <v>4611</v>
      </c>
      <c r="BL1191">
        <f ca="1">+OFFSET(b!$F$3,BH1191,$BL$52)</f>
        <v>23</v>
      </c>
      <c r="BQ1191">
        <f t="shared" si="137"/>
        <v>1138</v>
      </c>
      <c r="BR1191" s="30" t="s">
        <v>1022</v>
      </c>
      <c r="BS1191" s="30" t="s">
        <v>4611</v>
      </c>
      <c r="BT1191">
        <f ca="1">+OFFSET(b!$F$3,BQ1191,$BT$52)</f>
        <v>1365863</v>
      </c>
    </row>
    <row r="1192" spans="3:72">
      <c r="C1192">
        <f t="shared" si="134"/>
        <v>1139</v>
      </c>
      <c r="E1192" s="30" t="s">
        <v>1027</v>
      </c>
      <c r="F1192" s="30" t="s">
        <v>4612</v>
      </c>
      <c r="G1192">
        <f ca="1">+IF(BD1192="OKOK",OFFSET(b!$F$3,C1192,$G$52),NA())</f>
        <v>7</v>
      </c>
      <c r="AA1192">
        <f t="shared" si="135"/>
        <v>1139</v>
      </c>
      <c r="AB1192" s="30" t="s">
        <v>1027</v>
      </c>
      <c r="AC1192" s="30" t="s">
        <v>4612</v>
      </c>
      <c r="AD1192">
        <f ca="1">+IF(BD1192="OKOK",OFFSET(b!$F$3,AA1192,$AD$52),NA())</f>
        <v>501415</v>
      </c>
      <c r="AX1192" t="s">
        <v>35</v>
      </c>
      <c r="AY1192" t="s">
        <v>1027</v>
      </c>
      <c r="AZ1192" t="s">
        <v>4612</v>
      </c>
      <c r="BA1192">
        <v>23244</v>
      </c>
      <c r="BB1192" s="93" t="str">
        <f t="shared" si="131"/>
        <v>OK</v>
      </c>
      <c r="BC1192" t="str">
        <f t="shared" si="132"/>
        <v>OK</v>
      </c>
      <c r="BD1192" t="str">
        <f t="shared" si="133"/>
        <v>OKOK</v>
      </c>
      <c r="BH1192">
        <f t="shared" si="136"/>
        <v>1139</v>
      </c>
      <c r="BJ1192" s="30" t="s">
        <v>1027</v>
      </c>
      <c r="BK1192" s="30" t="s">
        <v>4612</v>
      </c>
      <c r="BL1192">
        <f ca="1">+OFFSET(b!$F$3,BH1192,$BL$52)</f>
        <v>7</v>
      </c>
      <c r="BQ1192">
        <f t="shared" si="137"/>
        <v>1139</v>
      </c>
      <c r="BR1192" s="30" t="s">
        <v>1027</v>
      </c>
      <c r="BS1192" s="30" t="s">
        <v>4612</v>
      </c>
      <c r="BT1192">
        <f ca="1">+OFFSET(b!$F$3,BQ1192,$BT$52)</f>
        <v>501415</v>
      </c>
    </row>
    <row r="1193" spans="3:72">
      <c r="C1193">
        <f t="shared" si="134"/>
        <v>1140</v>
      </c>
      <c r="E1193" s="30" t="s">
        <v>1033</v>
      </c>
      <c r="F1193" s="30" t="s">
        <v>4613</v>
      </c>
      <c r="G1193">
        <f ca="1">+IF(BD1193="OKOK",OFFSET(b!$F$3,C1193,$G$52),NA())</f>
        <v>4</v>
      </c>
      <c r="AA1193">
        <f t="shared" si="135"/>
        <v>1140</v>
      </c>
      <c r="AB1193" s="30" t="s">
        <v>1033</v>
      </c>
      <c r="AC1193" s="30" t="s">
        <v>4613</v>
      </c>
      <c r="AD1193">
        <f ca="1">+IF(BD1193="OKOK",OFFSET(b!$F$3,AA1193,$AD$52),NA())</f>
        <v>223860</v>
      </c>
      <c r="AX1193" t="s">
        <v>35</v>
      </c>
      <c r="AY1193" t="s">
        <v>1033</v>
      </c>
      <c r="AZ1193" t="s">
        <v>4613</v>
      </c>
      <c r="BA1193">
        <v>12929</v>
      </c>
      <c r="BB1193" s="93" t="str">
        <f t="shared" si="131"/>
        <v>OK</v>
      </c>
      <c r="BC1193" t="str">
        <f t="shared" si="132"/>
        <v>OK</v>
      </c>
      <c r="BD1193" t="str">
        <f t="shared" si="133"/>
        <v>OKOK</v>
      </c>
      <c r="BH1193">
        <f t="shared" si="136"/>
        <v>1140</v>
      </c>
      <c r="BJ1193" s="30" t="s">
        <v>1033</v>
      </c>
      <c r="BK1193" s="30" t="s">
        <v>4613</v>
      </c>
      <c r="BL1193">
        <f ca="1">+OFFSET(b!$F$3,BH1193,$BL$52)</f>
        <v>4</v>
      </c>
      <c r="BQ1193">
        <f t="shared" si="137"/>
        <v>1140</v>
      </c>
      <c r="BR1193" s="30" t="s">
        <v>1033</v>
      </c>
      <c r="BS1193" s="30" t="s">
        <v>4613</v>
      </c>
      <c r="BT1193">
        <f ca="1">+OFFSET(b!$F$3,BQ1193,$BT$52)</f>
        <v>223860</v>
      </c>
    </row>
    <row r="1194" spans="3:72">
      <c r="C1194">
        <f t="shared" si="134"/>
        <v>1141</v>
      </c>
      <c r="E1194" s="30" t="s">
        <v>1034</v>
      </c>
      <c r="F1194" s="30" t="s">
        <v>4614</v>
      </c>
      <c r="G1194">
        <f ca="1">+IF(BD1194="OKOK",OFFSET(b!$F$3,C1194,$G$52),NA())</f>
        <v>7</v>
      </c>
      <c r="AA1194">
        <f t="shared" si="135"/>
        <v>1141</v>
      </c>
      <c r="AB1194" s="30" t="s">
        <v>1034</v>
      </c>
      <c r="AC1194" s="30" t="s">
        <v>4614</v>
      </c>
      <c r="AD1194">
        <f ca="1">+IF(BD1194="OKOK",OFFSET(b!$F$3,AA1194,$AD$52),NA())</f>
        <v>186514</v>
      </c>
      <c r="AX1194" t="s">
        <v>35</v>
      </c>
      <c r="AY1194" t="s">
        <v>1034</v>
      </c>
      <c r="AZ1194" t="s">
        <v>4614</v>
      </c>
      <c r="BA1194">
        <v>11007</v>
      </c>
      <c r="BB1194" s="93" t="str">
        <f t="shared" si="131"/>
        <v>OK</v>
      </c>
      <c r="BC1194" t="str">
        <f t="shared" si="132"/>
        <v>OK</v>
      </c>
      <c r="BD1194" t="str">
        <f t="shared" si="133"/>
        <v>OKOK</v>
      </c>
      <c r="BH1194">
        <f t="shared" si="136"/>
        <v>1141</v>
      </c>
      <c r="BJ1194" s="30" t="s">
        <v>1034</v>
      </c>
      <c r="BK1194" s="30" t="s">
        <v>4614</v>
      </c>
      <c r="BL1194">
        <f ca="1">+OFFSET(b!$F$3,BH1194,$BL$52)</f>
        <v>7</v>
      </c>
      <c r="BQ1194">
        <f t="shared" si="137"/>
        <v>1141</v>
      </c>
      <c r="BR1194" s="30" t="s">
        <v>1034</v>
      </c>
      <c r="BS1194" s="30" t="s">
        <v>4614</v>
      </c>
      <c r="BT1194">
        <f ca="1">+OFFSET(b!$F$3,BQ1194,$BT$52)</f>
        <v>186514</v>
      </c>
    </row>
    <row r="1195" spans="3:72">
      <c r="C1195">
        <f t="shared" si="134"/>
        <v>1142</v>
      </c>
      <c r="E1195" s="30" t="s">
        <v>1036</v>
      </c>
      <c r="F1195" s="30" t="s">
        <v>4615</v>
      </c>
      <c r="G1195">
        <f ca="1">+IF(BD1195="OKOK",OFFSET(b!$F$3,C1195,$G$52),NA())</f>
        <v>11</v>
      </c>
      <c r="AA1195">
        <f t="shared" si="135"/>
        <v>1142</v>
      </c>
      <c r="AB1195" s="30" t="s">
        <v>1036</v>
      </c>
      <c r="AC1195" s="30" t="s">
        <v>4615</v>
      </c>
      <c r="AD1195">
        <f ca="1">+IF(BD1195="OKOK",OFFSET(b!$F$3,AA1195,$AD$52),NA())</f>
        <v>215300</v>
      </c>
      <c r="AX1195" t="s">
        <v>35</v>
      </c>
      <c r="AY1195" t="s">
        <v>1036</v>
      </c>
      <c r="AZ1195" t="s">
        <v>4615</v>
      </c>
      <c r="BA1195">
        <v>11964</v>
      </c>
      <c r="BB1195" s="93" t="str">
        <f t="shared" si="131"/>
        <v>OK</v>
      </c>
      <c r="BC1195" t="str">
        <f t="shared" si="132"/>
        <v>OK</v>
      </c>
      <c r="BD1195" t="str">
        <f t="shared" si="133"/>
        <v>OKOK</v>
      </c>
      <c r="BH1195">
        <f t="shared" si="136"/>
        <v>1142</v>
      </c>
      <c r="BJ1195" s="30" t="s">
        <v>1036</v>
      </c>
      <c r="BK1195" s="30" t="s">
        <v>4615</v>
      </c>
      <c r="BL1195">
        <f ca="1">+OFFSET(b!$F$3,BH1195,$BL$52)</f>
        <v>11</v>
      </c>
      <c r="BQ1195">
        <f t="shared" si="137"/>
        <v>1142</v>
      </c>
      <c r="BR1195" s="30" t="s">
        <v>1036</v>
      </c>
      <c r="BS1195" s="30" t="s">
        <v>4615</v>
      </c>
      <c r="BT1195">
        <f ca="1">+OFFSET(b!$F$3,BQ1195,$BT$52)</f>
        <v>215300</v>
      </c>
    </row>
    <row r="1196" spans="3:72">
      <c r="C1196">
        <f t="shared" si="134"/>
        <v>1143</v>
      </c>
      <c r="E1196" s="30" t="s">
        <v>1023</v>
      </c>
      <c r="F1196" s="30" t="s">
        <v>4616</v>
      </c>
      <c r="G1196">
        <f ca="1">+IF(BD1196="OKOK",OFFSET(b!$F$3,C1196,$G$52),NA())</f>
        <v>12</v>
      </c>
      <c r="AA1196">
        <f t="shared" si="135"/>
        <v>1143</v>
      </c>
      <c r="AB1196" s="30" t="s">
        <v>1023</v>
      </c>
      <c r="AC1196" s="30" t="s">
        <v>4616</v>
      </c>
      <c r="AD1196">
        <f ca="1">+IF(BD1196="OKOK",OFFSET(b!$F$3,AA1196,$AD$52),NA())</f>
        <v>477306</v>
      </c>
      <c r="AX1196" t="s">
        <v>35</v>
      </c>
      <c r="AY1196" t="s">
        <v>1023</v>
      </c>
      <c r="AZ1196" t="s">
        <v>4616</v>
      </c>
      <c r="BA1196">
        <v>37111</v>
      </c>
      <c r="BB1196" s="93" t="str">
        <f t="shared" si="131"/>
        <v>OK</v>
      </c>
      <c r="BC1196" t="str">
        <f t="shared" si="132"/>
        <v>OK</v>
      </c>
      <c r="BD1196" t="str">
        <f t="shared" si="133"/>
        <v>OKOK</v>
      </c>
      <c r="BH1196">
        <f t="shared" si="136"/>
        <v>1143</v>
      </c>
      <c r="BJ1196" s="30" t="s">
        <v>1023</v>
      </c>
      <c r="BK1196" s="30" t="s">
        <v>4616</v>
      </c>
      <c r="BL1196">
        <f ca="1">+OFFSET(b!$F$3,BH1196,$BL$52)</f>
        <v>12</v>
      </c>
      <c r="BQ1196">
        <f t="shared" si="137"/>
        <v>1143</v>
      </c>
      <c r="BR1196" s="30" t="s">
        <v>1023</v>
      </c>
      <c r="BS1196" s="30" t="s">
        <v>4616</v>
      </c>
      <c r="BT1196">
        <f ca="1">+OFFSET(b!$F$3,BQ1196,$BT$52)</f>
        <v>477306</v>
      </c>
    </row>
    <row r="1197" spans="3:72">
      <c r="C1197">
        <f t="shared" si="134"/>
        <v>1144</v>
      </c>
      <c r="E1197" s="30" t="s">
        <v>1025</v>
      </c>
      <c r="F1197" s="30" t="s">
        <v>4617</v>
      </c>
      <c r="G1197">
        <f ca="1">+IF(BD1197="OKOK",OFFSET(b!$F$3,C1197,$G$52),NA())</f>
        <v>13</v>
      </c>
      <c r="AA1197">
        <f t="shared" si="135"/>
        <v>1144</v>
      </c>
      <c r="AB1197" s="30" t="s">
        <v>1025</v>
      </c>
      <c r="AC1197" s="30" t="s">
        <v>4617</v>
      </c>
      <c r="AD1197">
        <f ca="1">+IF(BD1197="OKOK",OFFSET(b!$F$3,AA1197,$AD$52),NA())</f>
        <v>560076</v>
      </c>
      <c r="AX1197" t="s">
        <v>35</v>
      </c>
      <c r="AY1197" t="s">
        <v>1025</v>
      </c>
      <c r="AZ1197" t="s">
        <v>4617</v>
      </c>
      <c r="BA1197">
        <v>27431</v>
      </c>
      <c r="BB1197" s="93" t="str">
        <f t="shared" si="131"/>
        <v>OK</v>
      </c>
      <c r="BC1197" t="str">
        <f t="shared" si="132"/>
        <v>OK</v>
      </c>
      <c r="BD1197" t="str">
        <f t="shared" si="133"/>
        <v>OKOK</v>
      </c>
      <c r="BH1197">
        <f t="shared" si="136"/>
        <v>1144</v>
      </c>
      <c r="BJ1197" s="30" t="s">
        <v>1025</v>
      </c>
      <c r="BK1197" s="30" t="s">
        <v>4617</v>
      </c>
      <c r="BL1197">
        <f ca="1">+OFFSET(b!$F$3,BH1197,$BL$52)</f>
        <v>13</v>
      </c>
      <c r="BQ1197">
        <f t="shared" si="137"/>
        <v>1144</v>
      </c>
      <c r="BR1197" s="30" t="s">
        <v>1025</v>
      </c>
      <c r="BS1197" s="30" t="s">
        <v>4617</v>
      </c>
      <c r="BT1197">
        <f ca="1">+OFFSET(b!$F$3,BQ1197,$BT$52)</f>
        <v>560076</v>
      </c>
    </row>
    <row r="1198" spans="3:72">
      <c r="C1198">
        <f t="shared" si="134"/>
        <v>1145</v>
      </c>
      <c r="E1198" s="30" t="s">
        <v>1035</v>
      </c>
      <c r="F1198" s="30" t="s">
        <v>4618</v>
      </c>
      <c r="G1198">
        <f ca="1">+IF(BD1198="OKOK",OFFSET(b!$F$3,C1198,$G$52),NA())</f>
        <v>10</v>
      </c>
      <c r="AA1198">
        <f t="shared" si="135"/>
        <v>1145</v>
      </c>
      <c r="AB1198" s="30" t="s">
        <v>1035</v>
      </c>
      <c r="AC1198" s="30" t="s">
        <v>4618</v>
      </c>
      <c r="AD1198">
        <f ca="1">+IF(BD1198="OKOK",OFFSET(b!$F$3,AA1198,$AD$52),NA())</f>
        <v>122953</v>
      </c>
      <c r="AX1198" t="s">
        <v>35</v>
      </c>
      <c r="AY1198" t="s">
        <v>1035</v>
      </c>
      <c r="AZ1198" t="s">
        <v>4618</v>
      </c>
      <c r="BA1198">
        <v>6811</v>
      </c>
      <c r="BB1198" s="93" t="str">
        <f t="shared" si="131"/>
        <v>OK</v>
      </c>
      <c r="BC1198" t="str">
        <f t="shared" si="132"/>
        <v>OK</v>
      </c>
      <c r="BD1198" t="str">
        <f t="shared" si="133"/>
        <v>OKOK</v>
      </c>
      <c r="BH1198">
        <f t="shared" si="136"/>
        <v>1145</v>
      </c>
      <c r="BJ1198" s="30" t="s">
        <v>1035</v>
      </c>
      <c r="BK1198" s="30" t="s">
        <v>4618</v>
      </c>
      <c r="BL1198">
        <f ca="1">+OFFSET(b!$F$3,BH1198,$BL$52)</f>
        <v>10</v>
      </c>
      <c r="BQ1198">
        <f t="shared" si="137"/>
        <v>1145</v>
      </c>
      <c r="BR1198" s="30" t="s">
        <v>1035</v>
      </c>
      <c r="BS1198" s="30" t="s">
        <v>4618</v>
      </c>
      <c r="BT1198">
        <f ca="1">+OFFSET(b!$F$3,BQ1198,$BT$52)</f>
        <v>122953</v>
      </c>
    </row>
    <row r="1199" spans="3:72">
      <c r="C1199">
        <f t="shared" si="134"/>
        <v>1146</v>
      </c>
      <c r="E1199" s="30" t="s">
        <v>1024</v>
      </c>
      <c r="F1199" s="30" t="s">
        <v>4619</v>
      </c>
      <c r="G1199">
        <f ca="1">+IF(BD1199="OKOK",OFFSET(b!$F$3,C1199,$G$52),NA())</f>
        <v>11</v>
      </c>
      <c r="AA1199">
        <f t="shared" si="135"/>
        <v>1146</v>
      </c>
      <c r="AB1199" s="30" t="s">
        <v>1024</v>
      </c>
      <c r="AC1199" s="30" t="s">
        <v>4619</v>
      </c>
      <c r="AD1199">
        <f ca="1">+IF(BD1199="OKOK",OFFSET(b!$F$3,AA1199,$AD$52),NA())</f>
        <v>572617</v>
      </c>
      <c r="AX1199" t="s">
        <v>35</v>
      </c>
      <c r="AY1199" t="s">
        <v>1024</v>
      </c>
      <c r="AZ1199" t="s">
        <v>4619</v>
      </c>
      <c r="BA1199">
        <v>34284</v>
      </c>
      <c r="BB1199" s="93" t="str">
        <f t="shared" si="131"/>
        <v>OK</v>
      </c>
      <c r="BC1199" t="str">
        <f t="shared" si="132"/>
        <v>OK</v>
      </c>
      <c r="BD1199" t="str">
        <f t="shared" si="133"/>
        <v>OKOK</v>
      </c>
      <c r="BH1199">
        <f t="shared" si="136"/>
        <v>1146</v>
      </c>
      <c r="BJ1199" s="30" t="s">
        <v>1024</v>
      </c>
      <c r="BK1199" s="30" t="s">
        <v>4619</v>
      </c>
      <c r="BL1199">
        <f ca="1">+OFFSET(b!$F$3,BH1199,$BL$52)</f>
        <v>11</v>
      </c>
      <c r="BQ1199">
        <f t="shared" si="137"/>
        <v>1146</v>
      </c>
      <c r="BR1199" s="30" t="s">
        <v>1024</v>
      </c>
      <c r="BS1199" s="30" t="s">
        <v>4619</v>
      </c>
      <c r="BT1199">
        <f ca="1">+OFFSET(b!$F$3,BQ1199,$BT$52)</f>
        <v>572617</v>
      </c>
    </row>
    <row r="1200" spans="3:72">
      <c r="C1200">
        <f t="shared" si="134"/>
        <v>1147</v>
      </c>
      <c r="E1200" s="30" t="s">
        <v>1029</v>
      </c>
      <c r="F1200" s="30" t="s">
        <v>4620</v>
      </c>
      <c r="G1200">
        <f ca="1">+IF(BD1200="OKOK",OFFSET(b!$F$3,C1200,$G$52),NA())</f>
        <v>1</v>
      </c>
      <c r="AA1200">
        <f t="shared" si="135"/>
        <v>1147</v>
      </c>
      <c r="AB1200" s="30" t="s">
        <v>1029</v>
      </c>
      <c r="AC1200" s="30" t="s">
        <v>4620</v>
      </c>
      <c r="AD1200">
        <f ca="1">+IF(BD1200="OKOK",OFFSET(b!$F$3,AA1200,$AD$52),NA())</f>
        <v>114662</v>
      </c>
      <c r="AX1200" t="s">
        <v>35</v>
      </c>
      <c r="AY1200" t="s">
        <v>1029</v>
      </c>
      <c r="AZ1200" t="s">
        <v>4620</v>
      </c>
      <c r="BA1200">
        <v>6326</v>
      </c>
      <c r="BB1200" s="93" t="str">
        <f t="shared" si="131"/>
        <v>OK</v>
      </c>
      <c r="BC1200" t="str">
        <f t="shared" si="132"/>
        <v>OK</v>
      </c>
      <c r="BD1200" t="str">
        <f t="shared" si="133"/>
        <v>OKOK</v>
      </c>
      <c r="BH1200">
        <f t="shared" si="136"/>
        <v>1147</v>
      </c>
      <c r="BJ1200" s="30" t="s">
        <v>1029</v>
      </c>
      <c r="BK1200" s="30" t="s">
        <v>4620</v>
      </c>
      <c r="BL1200">
        <f ca="1">+OFFSET(b!$F$3,BH1200,$BL$52)</f>
        <v>1</v>
      </c>
      <c r="BQ1200">
        <f t="shared" si="137"/>
        <v>1147</v>
      </c>
      <c r="BR1200" s="30" t="s">
        <v>1029</v>
      </c>
      <c r="BS1200" s="30" t="s">
        <v>4620</v>
      </c>
      <c r="BT1200">
        <f ca="1">+OFFSET(b!$F$3,BQ1200,$BT$52)</f>
        <v>114662</v>
      </c>
    </row>
    <row r="1201" spans="3:72">
      <c r="C1201">
        <f t="shared" si="134"/>
        <v>1148</v>
      </c>
      <c r="E1201" s="30" t="s">
        <v>1037</v>
      </c>
      <c r="F1201" s="30" t="s">
        <v>3401</v>
      </c>
      <c r="G1201" t="e">
        <f ca="1">+IF(BD1201="OKOK",OFFSET(b!$F$3,C1201,$G$52),NA())</f>
        <v>#N/A</v>
      </c>
      <c r="AA1201">
        <f t="shared" si="135"/>
        <v>1148</v>
      </c>
      <c r="AB1201" s="30" t="s">
        <v>1037</v>
      </c>
      <c r="AC1201" s="30" t="s">
        <v>3401</v>
      </c>
      <c r="AD1201" t="e">
        <f ca="1">+IF(BD1201="OKOK",OFFSET(b!$F$3,AA1201,$AD$52),NA())</f>
        <v>#N/A</v>
      </c>
      <c r="AX1201" t="s">
        <v>36</v>
      </c>
      <c r="AY1201" t="s">
        <v>1037</v>
      </c>
      <c r="AZ1201" t="s">
        <v>3401</v>
      </c>
      <c r="BA1201">
        <v>948267</v>
      </c>
      <c r="BB1201" s="93" t="str">
        <f t="shared" si="131"/>
        <v>NG</v>
      </c>
      <c r="BC1201" t="str">
        <f t="shared" si="132"/>
        <v>OK</v>
      </c>
      <c r="BD1201" t="str">
        <f t="shared" si="133"/>
        <v>NGOK</v>
      </c>
      <c r="BH1201">
        <f t="shared" si="136"/>
        <v>1148</v>
      </c>
      <c r="BJ1201" s="30" t="s">
        <v>1037</v>
      </c>
      <c r="BK1201" s="30" t="s">
        <v>3401</v>
      </c>
      <c r="BL1201">
        <f ca="1">+OFFSET(b!$F$3,BH1201,$BL$52)</f>
        <v>542</v>
      </c>
      <c r="BQ1201">
        <f t="shared" si="137"/>
        <v>1148</v>
      </c>
      <c r="BR1201" s="30" t="s">
        <v>1037</v>
      </c>
      <c r="BS1201" s="30" t="s">
        <v>3401</v>
      </c>
      <c r="BT1201">
        <f ca="1">+OFFSET(b!$F$3,BQ1201,$BT$52)</f>
        <v>20151323</v>
      </c>
    </row>
    <row r="1202" spans="3:72">
      <c r="C1202">
        <f t="shared" si="134"/>
        <v>1149</v>
      </c>
      <c r="E1202" s="30" t="s">
        <v>1040</v>
      </c>
      <c r="F1202" s="30" t="s">
        <v>4621</v>
      </c>
      <c r="G1202">
        <f ca="1">+IF(BD1202="OKOK",OFFSET(b!$F$3,C1202,$G$52),NA())</f>
        <v>46</v>
      </c>
      <c r="AA1202">
        <f t="shared" si="135"/>
        <v>1149</v>
      </c>
      <c r="AB1202" s="30" t="s">
        <v>1040</v>
      </c>
      <c r="AC1202" s="30" t="s">
        <v>4621</v>
      </c>
      <c r="AD1202">
        <f ca="1">+IF(BD1202="OKOK",OFFSET(b!$F$3,AA1202,$AD$52),NA())</f>
        <v>2122907</v>
      </c>
      <c r="AX1202" t="s">
        <v>37</v>
      </c>
      <c r="AY1202" t="s">
        <v>1040</v>
      </c>
      <c r="AZ1202" t="s">
        <v>4621</v>
      </c>
      <c r="BA1202">
        <v>75600</v>
      </c>
      <c r="BB1202" s="93" t="str">
        <f t="shared" si="131"/>
        <v>OK</v>
      </c>
      <c r="BC1202" t="str">
        <f t="shared" si="132"/>
        <v>OK</v>
      </c>
      <c r="BD1202" t="str">
        <f t="shared" si="133"/>
        <v>OKOK</v>
      </c>
      <c r="BH1202">
        <f t="shared" si="136"/>
        <v>1149</v>
      </c>
      <c r="BJ1202" s="30" t="s">
        <v>1040</v>
      </c>
      <c r="BK1202" s="30" t="s">
        <v>4621</v>
      </c>
      <c r="BL1202">
        <f ca="1">+OFFSET(b!$F$3,BH1202,$BL$52)</f>
        <v>46</v>
      </c>
      <c r="BQ1202">
        <f t="shared" si="137"/>
        <v>1149</v>
      </c>
      <c r="BR1202" s="30" t="s">
        <v>1040</v>
      </c>
      <c r="BS1202" s="30" t="s">
        <v>4621</v>
      </c>
      <c r="BT1202">
        <f ca="1">+OFFSET(b!$F$3,BQ1202,$BT$52)</f>
        <v>2122907</v>
      </c>
    </row>
    <row r="1203" spans="3:72">
      <c r="C1203">
        <f t="shared" si="134"/>
        <v>1150</v>
      </c>
      <c r="E1203" s="30" t="s">
        <v>1038</v>
      </c>
      <c r="F1203" s="30" t="s">
        <v>4622</v>
      </c>
      <c r="G1203" t="e">
        <f ca="1">+IF(BD1203="OKOK",OFFSET(b!$F$3,C1203,$G$52),NA())</f>
        <v>#N/A</v>
      </c>
      <c r="AA1203">
        <f t="shared" si="135"/>
        <v>1150</v>
      </c>
      <c r="AB1203" s="30" t="s">
        <v>1038</v>
      </c>
      <c r="AC1203" s="30" t="s">
        <v>4622</v>
      </c>
      <c r="AD1203" t="e">
        <f ca="1">+IF(BD1203="OKOK",OFFSET(b!$F$3,AA1203,$AD$52),NA())</f>
        <v>#N/A</v>
      </c>
      <c r="AX1203" t="s">
        <v>37</v>
      </c>
      <c r="AY1203" t="s">
        <v>1038</v>
      </c>
      <c r="AZ1203" t="s">
        <v>4622</v>
      </c>
      <c r="BA1203">
        <v>480293</v>
      </c>
      <c r="BB1203" s="93" t="str">
        <f t="shared" si="131"/>
        <v>NG</v>
      </c>
      <c r="BC1203" t="str">
        <f t="shared" si="132"/>
        <v>OK</v>
      </c>
      <c r="BD1203" t="str">
        <f t="shared" si="133"/>
        <v>NGOK</v>
      </c>
      <c r="BH1203">
        <f t="shared" si="136"/>
        <v>1150</v>
      </c>
      <c r="BJ1203" s="30" t="s">
        <v>1038</v>
      </c>
      <c r="BK1203" s="30" t="s">
        <v>4622</v>
      </c>
      <c r="BL1203">
        <f ca="1">+OFFSET(b!$F$3,BH1203,$BL$52)</f>
        <v>154</v>
      </c>
      <c r="BQ1203">
        <f t="shared" si="137"/>
        <v>1150</v>
      </c>
      <c r="BR1203" s="30" t="s">
        <v>1038</v>
      </c>
      <c r="BS1203" s="30" t="s">
        <v>4622</v>
      </c>
      <c r="BT1203">
        <f ca="1">+OFFSET(b!$F$3,BQ1203,$BT$52)</f>
        <v>7754914</v>
      </c>
    </row>
    <row r="1204" spans="3:72">
      <c r="C1204">
        <f t="shared" si="134"/>
        <v>1151</v>
      </c>
      <c r="E1204" s="30" t="s">
        <v>4623</v>
      </c>
      <c r="F1204" s="30" t="s">
        <v>4624</v>
      </c>
      <c r="G1204">
        <f ca="1">+IF(BD1204="OKOK",OFFSET(b!$F$3,C1204,$G$52),NA())</f>
        <v>39</v>
      </c>
      <c r="AA1204">
        <f t="shared" si="135"/>
        <v>1151</v>
      </c>
      <c r="AB1204" s="30" t="s">
        <v>4623</v>
      </c>
      <c r="AC1204" s="30" t="s">
        <v>4624</v>
      </c>
      <c r="AD1204">
        <f ca="1">+IF(BD1204="OKOK",OFFSET(b!$F$3,AA1204,$AD$52),NA())</f>
        <v>2076608</v>
      </c>
      <c r="AX1204" t="s">
        <v>37</v>
      </c>
      <c r="AY1204" t="s">
        <v>4623</v>
      </c>
      <c r="AZ1204" t="s">
        <v>4624</v>
      </c>
      <c r="BA1204">
        <v>108518</v>
      </c>
      <c r="BB1204" s="93" t="str">
        <f t="shared" si="131"/>
        <v>OK</v>
      </c>
      <c r="BC1204" t="str">
        <f t="shared" si="132"/>
        <v>OK</v>
      </c>
      <c r="BD1204" t="str">
        <f t="shared" si="133"/>
        <v>OKOK</v>
      </c>
      <c r="BH1204">
        <f t="shared" si="136"/>
        <v>1151</v>
      </c>
      <c r="BJ1204" s="30" t="s">
        <v>4623</v>
      </c>
      <c r="BK1204" s="30" t="s">
        <v>4624</v>
      </c>
      <c r="BL1204">
        <f ca="1">+OFFSET(b!$F$3,BH1204,$BL$52)</f>
        <v>39</v>
      </c>
      <c r="BQ1204">
        <f t="shared" si="137"/>
        <v>1151</v>
      </c>
      <c r="BR1204" s="30" t="s">
        <v>4623</v>
      </c>
      <c r="BS1204" s="30" t="s">
        <v>4624</v>
      </c>
      <c r="BT1204">
        <f ca="1">+OFFSET(b!$F$3,BQ1204,$BT$52)</f>
        <v>2076608</v>
      </c>
    </row>
    <row r="1205" spans="3:72">
      <c r="C1205">
        <f t="shared" si="134"/>
        <v>1152</v>
      </c>
      <c r="E1205" s="30" t="s">
        <v>3134</v>
      </c>
      <c r="F1205" s="30" t="s">
        <v>4625</v>
      </c>
      <c r="G1205">
        <f ca="1">+IF(BD1205="OKOK",OFFSET(b!$F$3,C1205,$G$52),NA())</f>
        <v>27</v>
      </c>
      <c r="AA1205">
        <f t="shared" si="135"/>
        <v>1152</v>
      </c>
      <c r="AB1205" s="30" t="s">
        <v>3134</v>
      </c>
      <c r="AC1205" s="30" t="s">
        <v>4625</v>
      </c>
      <c r="AD1205">
        <f ca="1">+IF(BD1205="OKOK",OFFSET(b!$F$3,AA1205,$AD$52),NA())</f>
        <v>1613914</v>
      </c>
      <c r="AX1205" t="s">
        <v>37</v>
      </c>
      <c r="AY1205" t="s">
        <v>3134</v>
      </c>
      <c r="AZ1205" t="s">
        <v>4625</v>
      </c>
      <c r="BA1205">
        <v>69574</v>
      </c>
      <c r="BB1205" s="93" t="str">
        <f t="shared" si="131"/>
        <v>OK</v>
      </c>
      <c r="BC1205" t="str">
        <f t="shared" si="132"/>
        <v>OK</v>
      </c>
      <c r="BD1205" t="str">
        <f t="shared" si="133"/>
        <v>OKOK</v>
      </c>
      <c r="BH1205">
        <f t="shared" si="136"/>
        <v>1152</v>
      </c>
      <c r="BJ1205" s="30" t="s">
        <v>3134</v>
      </c>
      <c r="BK1205" s="30" t="s">
        <v>4625</v>
      </c>
      <c r="BL1205">
        <f ca="1">+OFFSET(b!$F$3,BH1205,$BL$52)</f>
        <v>27</v>
      </c>
      <c r="BQ1205">
        <f t="shared" si="137"/>
        <v>1152</v>
      </c>
      <c r="BR1205" s="30" t="s">
        <v>3134</v>
      </c>
      <c r="BS1205" s="30" t="s">
        <v>4625</v>
      </c>
      <c r="BT1205">
        <f ca="1">+OFFSET(b!$F$3,BQ1205,$BT$52)</f>
        <v>1613914</v>
      </c>
    </row>
    <row r="1206" spans="3:72">
      <c r="C1206">
        <f t="shared" si="134"/>
        <v>1153</v>
      </c>
      <c r="E1206" s="30" t="s">
        <v>116</v>
      </c>
      <c r="F1206" s="30" t="s">
        <v>4626</v>
      </c>
      <c r="G1206">
        <f ca="1">+IF(BD1206="OKOK",OFFSET(b!$F$3,C1206,$G$52),NA())</f>
        <v>5</v>
      </c>
      <c r="AA1206">
        <f t="shared" si="135"/>
        <v>1153</v>
      </c>
      <c r="AB1206" s="30" t="s">
        <v>116</v>
      </c>
      <c r="AC1206" s="30" t="s">
        <v>4626</v>
      </c>
      <c r="AD1206">
        <f ca="1">+IF(BD1206="OKOK",OFFSET(b!$F$3,AA1206,$AD$52),NA())</f>
        <v>371062</v>
      </c>
      <c r="AX1206" t="s">
        <v>37</v>
      </c>
      <c r="AY1206" t="s">
        <v>116</v>
      </c>
      <c r="AZ1206" t="s">
        <v>4626</v>
      </c>
      <c r="BA1206">
        <v>30197</v>
      </c>
      <c r="BB1206" s="93" t="str">
        <f t="shared" si="131"/>
        <v>OK</v>
      </c>
      <c r="BC1206" t="str">
        <f t="shared" si="132"/>
        <v>OK</v>
      </c>
      <c r="BD1206" t="str">
        <f t="shared" si="133"/>
        <v>OKOK</v>
      </c>
      <c r="BH1206">
        <f t="shared" si="136"/>
        <v>1153</v>
      </c>
      <c r="BJ1206" s="30" t="s">
        <v>116</v>
      </c>
      <c r="BK1206" s="30" t="s">
        <v>4626</v>
      </c>
      <c r="BL1206">
        <f ca="1">+OFFSET(b!$F$3,BH1206,$BL$52)</f>
        <v>5</v>
      </c>
      <c r="BQ1206">
        <f t="shared" si="137"/>
        <v>1153</v>
      </c>
      <c r="BR1206" s="30" t="s">
        <v>116</v>
      </c>
      <c r="BS1206" s="30" t="s">
        <v>4626</v>
      </c>
      <c r="BT1206">
        <f ca="1">+OFFSET(b!$F$3,BQ1206,$BT$52)</f>
        <v>371062</v>
      </c>
    </row>
    <row r="1207" spans="3:72">
      <c r="C1207">
        <f t="shared" si="134"/>
        <v>1154</v>
      </c>
      <c r="E1207" s="30" t="s">
        <v>1042</v>
      </c>
      <c r="F1207" s="30" t="s">
        <v>4627</v>
      </c>
      <c r="G1207">
        <f ca="1">+IF(BD1207="OKOK",OFFSET(b!$F$3,C1207,$G$52),NA())</f>
        <v>39</v>
      </c>
      <c r="AA1207">
        <f t="shared" si="135"/>
        <v>1154</v>
      </c>
      <c r="AB1207" s="30" t="s">
        <v>1042</v>
      </c>
      <c r="AC1207" s="30" t="s">
        <v>4627</v>
      </c>
      <c r="AD1207">
        <f ca="1">+IF(BD1207="OKOK",OFFSET(b!$F$3,AA1207,$AD$52),NA())</f>
        <v>1489996</v>
      </c>
      <c r="AX1207" t="s">
        <v>37</v>
      </c>
      <c r="AY1207" t="s">
        <v>1042</v>
      </c>
      <c r="AZ1207" t="s">
        <v>4627</v>
      </c>
      <c r="BA1207">
        <v>114483</v>
      </c>
      <c r="BB1207" s="93" t="str">
        <f t="shared" si="131"/>
        <v>OK</v>
      </c>
      <c r="BC1207" t="str">
        <f t="shared" si="132"/>
        <v>OK</v>
      </c>
      <c r="BD1207" t="str">
        <f t="shared" si="133"/>
        <v>OKOK</v>
      </c>
      <c r="BH1207">
        <f t="shared" si="136"/>
        <v>1154</v>
      </c>
      <c r="BJ1207" s="30" t="s">
        <v>1042</v>
      </c>
      <c r="BK1207" s="30" t="s">
        <v>4627</v>
      </c>
      <c r="BL1207">
        <f ca="1">+OFFSET(b!$F$3,BH1207,$BL$52)</f>
        <v>39</v>
      </c>
      <c r="BQ1207">
        <f t="shared" si="137"/>
        <v>1154</v>
      </c>
      <c r="BR1207" s="30" t="s">
        <v>1042</v>
      </c>
      <c r="BS1207" s="30" t="s">
        <v>4627</v>
      </c>
      <c r="BT1207">
        <f ca="1">+OFFSET(b!$F$3,BQ1207,$BT$52)</f>
        <v>1489996</v>
      </c>
    </row>
    <row r="1208" spans="3:72">
      <c r="C1208">
        <f t="shared" si="134"/>
        <v>1155</v>
      </c>
      <c r="E1208" s="30" t="s">
        <v>3135</v>
      </c>
      <c r="F1208" s="30" t="s">
        <v>4628</v>
      </c>
      <c r="G1208">
        <f ca="1">+IF(BD1208="OKOK",OFFSET(b!$F$3,C1208,$G$52),NA())</f>
        <v>0</v>
      </c>
      <c r="AA1208">
        <f t="shared" si="135"/>
        <v>1155</v>
      </c>
      <c r="AB1208" s="30" t="s">
        <v>3135</v>
      </c>
      <c r="AC1208" s="30" t="s">
        <v>4628</v>
      </c>
      <c r="AD1208">
        <f ca="1">+IF(BD1208="OKOK",OFFSET(b!$F$3,AA1208,$AD$52),NA())</f>
        <v>172325</v>
      </c>
      <c r="AX1208" t="s">
        <v>37</v>
      </c>
      <c r="AY1208" t="s">
        <v>3135</v>
      </c>
      <c r="AZ1208" t="s">
        <v>4628</v>
      </c>
      <c r="BA1208">
        <v>7961</v>
      </c>
      <c r="BB1208" s="93" t="str">
        <f t="shared" ref="BB1208:BB1271" si="138">+IF($H$4="人未満",IF(AND(BA1208&gt;=$E$4,BA1208&lt;$G$4),"OK","NG"),IF(BA1208&gt;=$E$4,"OK","NG"))</f>
        <v>OK</v>
      </c>
      <c r="BC1208" t="str">
        <f t="shared" ref="BC1208:BC1271" si="139">+IF($J$4="あり",IF($C$3=AX1208,"OK","NG"),"OK")</f>
        <v>OK</v>
      </c>
      <c r="BD1208" t="str">
        <f t="shared" ref="BD1208:BD1271" si="140">+BB1208&amp;BC1208</f>
        <v>OKOK</v>
      </c>
      <c r="BH1208">
        <f t="shared" si="136"/>
        <v>1155</v>
      </c>
      <c r="BJ1208" s="30" t="s">
        <v>3135</v>
      </c>
      <c r="BK1208" s="30" t="s">
        <v>4628</v>
      </c>
      <c r="BL1208">
        <f ca="1">+OFFSET(b!$F$3,BH1208,$BL$52)</f>
        <v>0</v>
      </c>
      <c r="BQ1208">
        <f t="shared" si="137"/>
        <v>1155</v>
      </c>
      <c r="BR1208" s="30" t="s">
        <v>3135</v>
      </c>
      <c r="BS1208" s="30" t="s">
        <v>4628</v>
      </c>
      <c r="BT1208">
        <f ca="1">+OFFSET(b!$F$3,BQ1208,$BT$52)</f>
        <v>172325</v>
      </c>
    </row>
    <row r="1209" spans="3:72">
      <c r="C1209">
        <f t="shared" ref="C1209:C1272" si="141">+C1208+1</f>
        <v>1156</v>
      </c>
      <c r="E1209" s="30" t="s">
        <v>1043</v>
      </c>
      <c r="F1209" s="30" t="s">
        <v>4629</v>
      </c>
      <c r="G1209">
        <f ca="1">+IF(BD1209="OKOK",OFFSET(b!$F$3,C1209,$G$52),NA())</f>
        <v>17</v>
      </c>
      <c r="AA1209">
        <f t="shared" ref="AA1209:AA1272" si="142">+AA1208+1</f>
        <v>1156</v>
      </c>
      <c r="AB1209" s="30" t="s">
        <v>1043</v>
      </c>
      <c r="AC1209" s="30" t="s">
        <v>4629</v>
      </c>
      <c r="AD1209">
        <f ca="1">+IF(BD1209="OKOK",OFFSET(b!$F$3,AA1209,$AD$52),NA())</f>
        <v>701948</v>
      </c>
      <c r="AX1209" t="s">
        <v>37</v>
      </c>
      <c r="AY1209" t="s">
        <v>1043</v>
      </c>
      <c r="AZ1209" t="s">
        <v>4629</v>
      </c>
      <c r="BA1209">
        <v>35479</v>
      </c>
      <c r="BB1209" s="93" t="str">
        <f t="shared" si="138"/>
        <v>OK</v>
      </c>
      <c r="BC1209" t="str">
        <f t="shared" si="139"/>
        <v>OK</v>
      </c>
      <c r="BD1209" t="str">
        <f t="shared" si="140"/>
        <v>OKOK</v>
      </c>
      <c r="BH1209">
        <f t="shared" ref="BH1209:BH1272" si="143">+BH1208+1</f>
        <v>1156</v>
      </c>
      <c r="BJ1209" s="30" t="s">
        <v>1043</v>
      </c>
      <c r="BK1209" s="30" t="s">
        <v>4629</v>
      </c>
      <c r="BL1209">
        <f ca="1">+OFFSET(b!$F$3,BH1209,$BL$52)</f>
        <v>17</v>
      </c>
      <c r="BQ1209">
        <f t="shared" ref="BQ1209:BQ1272" si="144">+BQ1208+1</f>
        <v>1156</v>
      </c>
      <c r="BR1209" s="30" t="s">
        <v>1043</v>
      </c>
      <c r="BS1209" s="30" t="s">
        <v>4629</v>
      </c>
      <c r="BT1209">
        <f ca="1">+OFFSET(b!$F$3,BQ1209,$BT$52)</f>
        <v>701948</v>
      </c>
    </row>
    <row r="1210" spans="3:72">
      <c r="C1210">
        <f t="shared" si="141"/>
        <v>1157</v>
      </c>
      <c r="E1210" s="30" t="s">
        <v>1044</v>
      </c>
      <c r="F1210" s="30" t="s">
        <v>4630</v>
      </c>
      <c r="G1210">
        <f ca="1">+IF(BD1210="OKOK",OFFSET(b!$F$3,C1210,$G$52),NA())</f>
        <v>10</v>
      </c>
      <c r="AA1210">
        <f t="shared" si="142"/>
        <v>1157</v>
      </c>
      <c r="AB1210" s="30" t="s">
        <v>1044</v>
      </c>
      <c r="AC1210" s="30" t="s">
        <v>4630</v>
      </c>
      <c r="AD1210">
        <f ca="1">+IF(BD1210="OKOK",OFFSET(b!$F$3,AA1210,$AD$52),NA())</f>
        <v>575936</v>
      </c>
      <c r="AX1210" t="s">
        <v>37</v>
      </c>
      <c r="AY1210" t="s">
        <v>1044</v>
      </c>
      <c r="AZ1210" t="s">
        <v>4630</v>
      </c>
      <c r="BA1210">
        <v>31994</v>
      </c>
      <c r="BB1210" s="93" t="str">
        <f t="shared" si="138"/>
        <v>OK</v>
      </c>
      <c r="BC1210" t="str">
        <f t="shared" si="139"/>
        <v>OK</v>
      </c>
      <c r="BD1210" t="str">
        <f t="shared" si="140"/>
        <v>OKOK</v>
      </c>
      <c r="BH1210">
        <f t="shared" si="143"/>
        <v>1157</v>
      </c>
      <c r="BJ1210" s="30" t="s">
        <v>1044</v>
      </c>
      <c r="BK1210" s="30" t="s">
        <v>4630</v>
      </c>
      <c r="BL1210">
        <f ca="1">+OFFSET(b!$F$3,BH1210,$BL$52)</f>
        <v>10</v>
      </c>
      <c r="BQ1210">
        <f t="shared" si="144"/>
        <v>1157</v>
      </c>
      <c r="BR1210" s="30" t="s">
        <v>1044</v>
      </c>
      <c r="BS1210" s="30" t="s">
        <v>4630</v>
      </c>
      <c r="BT1210">
        <f ca="1">+OFFSET(b!$F$3,BQ1210,$BT$52)</f>
        <v>575936</v>
      </c>
    </row>
    <row r="1211" spans="3:72">
      <c r="C1211">
        <f t="shared" si="141"/>
        <v>1158</v>
      </c>
      <c r="E1211" s="30" t="s">
        <v>1049</v>
      </c>
      <c r="F1211" s="30" t="s">
        <v>4631</v>
      </c>
      <c r="G1211">
        <f ca="1">+IF(BD1211="OKOK",OFFSET(b!$F$3,C1211,$G$52),NA())</f>
        <v>3</v>
      </c>
      <c r="AA1211">
        <f t="shared" si="142"/>
        <v>1158</v>
      </c>
      <c r="AB1211" s="30" t="s">
        <v>1049</v>
      </c>
      <c r="AC1211" s="30" t="s">
        <v>4631</v>
      </c>
      <c r="AD1211">
        <f ca="1">+IF(BD1211="OKOK",OFFSET(b!$F$3,AA1211,$AD$52),NA())</f>
        <v>253609</v>
      </c>
      <c r="AX1211" t="s">
        <v>37</v>
      </c>
      <c r="AY1211" t="s">
        <v>1049</v>
      </c>
      <c r="AZ1211" t="s">
        <v>4631</v>
      </c>
      <c r="BA1211">
        <v>14415</v>
      </c>
      <c r="BB1211" s="93" t="str">
        <f t="shared" si="138"/>
        <v>OK</v>
      </c>
      <c r="BC1211" t="str">
        <f t="shared" si="139"/>
        <v>OK</v>
      </c>
      <c r="BD1211" t="str">
        <f t="shared" si="140"/>
        <v>OKOK</v>
      </c>
      <c r="BH1211">
        <f t="shared" si="143"/>
        <v>1158</v>
      </c>
      <c r="BJ1211" s="30" t="s">
        <v>1049</v>
      </c>
      <c r="BK1211" s="30" t="s">
        <v>4631</v>
      </c>
      <c r="BL1211">
        <f ca="1">+OFFSET(b!$F$3,BH1211,$BL$52)</f>
        <v>3</v>
      </c>
      <c r="BQ1211">
        <f t="shared" si="144"/>
        <v>1158</v>
      </c>
      <c r="BR1211" s="30" t="s">
        <v>1049</v>
      </c>
      <c r="BS1211" s="30" t="s">
        <v>4631</v>
      </c>
      <c r="BT1211">
        <f ca="1">+OFFSET(b!$F$3,BQ1211,$BT$52)</f>
        <v>253609</v>
      </c>
    </row>
    <row r="1212" spans="3:72">
      <c r="C1212">
        <f t="shared" si="141"/>
        <v>1159</v>
      </c>
      <c r="E1212" s="30" t="s">
        <v>3136</v>
      </c>
      <c r="F1212" s="30" t="s">
        <v>4632</v>
      </c>
      <c r="G1212">
        <f ca="1">+IF(BD1212="OKOK",OFFSET(b!$F$3,C1212,$G$52),NA())</f>
        <v>6</v>
      </c>
      <c r="AA1212">
        <f t="shared" si="142"/>
        <v>1159</v>
      </c>
      <c r="AB1212" s="30" t="s">
        <v>3136</v>
      </c>
      <c r="AC1212" s="30" t="s">
        <v>4632</v>
      </c>
      <c r="AD1212">
        <f ca="1">+IF(BD1212="OKOK",OFFSET(b!$F$3,AA1212,$AD$52),NA())</f>
        <v>780592</v>
      </c>
      <c r="AX1212" t="s">
        <v>37</v>
      </c>
      <c r="AY1212" t="s">
        <v>3136</v>
      </c>
      <c r="AZ1212" t="s">
        <v>4632</v>
      </c>
      <c r="BA1212">
        <v>21063</v>
      </c>
      <c r="BB1212" s="93" t="str">
        <f t="shared" si="138"/>
        <v>OK</v>
      </c>
      <c r="BC1212" t="str">
        <f t="shared" si="139"/>
        <v>OK</v>
      </c>
      <c r="BD1212" t="str">
        <f t="shared" si="140"/>
        <v>OKOK</v>
      </c>
      <c r="BH1212">
        <f t="shared" si="143"/>
        <v>1159</v>
      </c>
      <c r="BJ1212" s="30" t="s">
        <v>3136</v>
      </c>
      <c r="BK1212" s="30" t="s">
        <v>4632</v>
      </c>
      <c r="BL1212">
        <f ca="1">+OFFSET(b!$F$3,BH1212,$BL$52)</f>
        <v>6</v>
      </c>
      <c r="BQ1212">
        <f t="shared" si="144"/>
        <v>1159</v>
      </c>
      <c r="BR1212" s="30" t="s">
        <v>3136</v>
      </c>
      <c r="BS1212" s="30" t="s">
        <v>4632</v>
      </c>
      <c r="BT1212">
        <f ca="1">+OFFSET(b!$F$3,BQ1212,$BT$52)</f>
        <v>780592</v>
      </c>
    </row>
    <row r="1213" spans="3:72">
      <c r="C1213">
        <f t="shared" si="141"/>
        <v>1160</v>
      </c>
      <c r="E1213" s="30" t="s">
        <v>3137</v>
      </c>
      <c r="F1213" s="30" t="s">
        <v>4633</v>
      </c>
      <c r="G1213">
        <f ca="1">+IF(BD1213="OKOK",OFFSET(b!$F$3,C1213,$G$52),NA())</f>
        <v>2</v>
      </c>
      <c r="AA1213">
        <f t="shared" si="142"/>
        <v>1160</v>
      </c>
      <c r="AB1213" s="30" t="s">
        <v>3137</v>
      </c>
      <c r="AC1213" s="30" t="s">
        <v>4633</v>
      </c>
      <c r="AD1213">
        <f ca="1">+IF(BD1213="OKOK",OFFSET(b!$F$3,AA1213,$AD$52),NA())</f>
        <v>0</v>
      </c>
      <c r="AX1213" t="s">
        <v>37</v>
      </c>
      <c r="AY1213" t="s">
        <v>3137</v>
      </c>
      <c r="AZ1213" t="s">
        <v>4633</v>
      </c>
      <c r="BA1213">
        <v>7143</v>
      </c>
      <c r="BB1213" s="93" t="str">
        <f t="shared" si="138"/>
        <v>OK</v>
      </c>
      <c r="BC1213" t="str">
        <f t="shared" si="139"/>
        <v>OK</v>
      </c>
      <c r="BD1213" t="str">
        <f t="shared" si="140"/>
        <v>OKOK</v>
      </c>
      <c r="BH1213">
        <f t="shared" si="143"/>
        <v>1160</v>
      </c>
      <c r="BJ1213" s="30" t="s">
        <v>3137</v>
      </c>
      <c r="BK1213" s="30" t="s">
        <v>4633</v>
      </c>
      <c r="BL1213">
        <f ca="1">+OFFSET(b!$F$3,BH1213,$BL$52)</f>
        <v>2</v>
      </c>
      <c r="BQ1213">
        <f t="shared" si="144"/>
        <v>1160</v>
      </c>
      <c r="BR1213" s="30" t="s">
        <v>3137</v>
      </c>
      <c r="BS1213" s="30" t="s">
        <v>4633</v>
      </c>
      <c r="BT1213">
        <f ca="1">+OFFSET(b!$F$3,BQ1213,$BT$52)</f>
        <v>0</v>
      </c>
    </row>
    <row r="1214" spans="3:72">
      <c r="C1214">
        <f t="shared" si="141"/>
        <v>1161</v>
      </c>
      <c r="E1214" s="30" t="s">
        <v>3138</v>
      </c>
      <c r="F1214" s="30" t="s">
        <v>4634</v>
      </c>
      <c r="G1214">
        <f ca="1">+IF(BD1214="OKOK",OFFSET(b!$F$3,C1214,$G$52),NA())</f>
        <v>0</v>
      </c>
      <c r="AA1214">
        <f t="shared" si="142"/>
        <v>1161</v>
      </c>
      <c r="AB1214" s="30" t="s">
        <v>3138</v>
      </c>
      <c r="AC1214" s="30" t="s">
        <v>4634</v>
      </c>
      <c r="AD1214">
        <f ca="1">+IF(BD1214="OKOK",OFFSET(b!$F$3,AA1214,$AD$52),NA())</f>
        <v>67036</v>
      </c>
      <c r="AX1214" t="s">
        <v>37</v>
      </c>
      <c r="AY1214" t="s">
        <v>3138</v>
      </c>
      <c r="AZ1214" t="s">
        <v>4634</v>
      </c>
      <c r="BA1214">
        <v>4191</v>
      </c>
      <c r="BB1214" s="93" t="str">
        <f t="shared" si="138"/>
        <v>OK</v>
      </c>
      <c r="BC1214" t="str">
        <f t="shared" si="139"/>
        <v>OK</v>
      </c>
      <c r="BD1214" t="str">
        <f t="shared" si="140"/>
        <v>OKOK</v>
      </c>
      <c r="BH1214">
        <f t="shared" si="143"/>
        <v>1161</v>
      </c>
      <c r="BJ1214" s="30" t="s">
        <v>3138</v>
      </c>
      <c r="BK1214" s="30" t="s">
        <v>4634</v>
      </c>
      <c r="BL1214">
        <f ca="1">+OFFSET(b!$F$3,BH1214,$BL$52)</f>
        <v>0</v>
      </c>
      <c r="BQ1214">
        <f t="shared" si="144"/>
        <v>1161</v>
      </c>
      <c r="BR1214" s="30" t="s">
        <v>3138</v>
      </c>
      <c r="BS1214" s="30" t="s">
        <v>4634</v>
      </c>
      <c r="BT1214">
        <f ca="1">+OFFSET(b!$F$3,BQ1214,$BT$52)</f>
        <v>67036</v>
      </c>
    </row>
    <row r="1215" spans="3:72">
      <c r="C1215">
        <f t="shared" si="141"/>
        <v>1162</v>
      </c>
      <c r="E1215" s="30" t="s">
        <v>1050</v>
      </c>
      <c r="F1215" s="30" t="s">
        <v>4635</v>
      </c>
      <c r="G1215">
        <f ca="1">+IF(BD1215="OKOK",OFFSET(b!$F$3,C1215,$G$52),NA())</f>
        <v>5</v>
      </c>
      <c r="AA1215">
        <f t="shared" si="142"/>
        <v>1162</v>
      </c>
      <c r="AB1215" s="30" t="s">
        <v>1050</v>
      </c>
      <c r="AC1215" s="30" t="s">
        <v>4635</v>
      </c>
      <c r="AD1215">
        <f ca="1">+IF(BD1215="OKOK",OFFSET(b!$F$3,AA1215,$AD$52),NA())</f>
        <v>226278</v>
      </c>
      <c r="AX1215" t="s">
        <v>37</v>
      </c>
      <c r="AY1215" t="s">
        <v>1050</v>
      </c>
      <c r="AZ1215" t="s">
        <v>4635</v>
      </c>
      <c r="BA1215">
        <v>9094</v>
      </c>
      <c r="BB1215" s="93" t="str">
        <f t="shared" si="138"/>
        <v>OK</v>
      </c>
      <c r="BC1215" t="str">
        <f t="shared" si="139"/>
        <v>OK</v>
      </c>
      <c r="BD1215" t="str">
        <f t="shared" si="140"/>
        <v>OKOK</v>
      </c>
      <c r="BH1215">
        <f t="shared" si="143"/>
        <v>1162</v>
      </c>
      <c r="BJ1215" s="30" t="s">
        <v>1050</v>
      </c>
      <c r="BK1215" s="30" t="s">
        <v>4635</v>
      </c>
      <c r="BL1215">
        <f ca="1">+OFFSET(b!$F$3,BH1215,$BL$52)</f>
        <v>5</v>
      </c>
      <c r="BQ1215">
        <f t="shared" si="144"/>
        <v>1162</v>
      </c>
      <c r="BR1215" s="30" t="s">
        <v>1050</v>
      </c>
      <c r="BS1215" s="30" t="s">
        <v>4635</v>
      </c>
      <c r="BT1215">
        <f ca="1">+OFFSET(b!$F$3,BQ1215,$BT$52)</f>
        <v>226278</v>
      </c>
    </row>
    <row r="1216" spans="3:72">
      <c r="C1216">
        <f t="shared" si="141"/>
        <v>1163</v>
      </c>
      <c r="E1216" s="30" t="s">
        <v>3139</v>
      </c>
      <c r="F1216" s="30" t="s">
        <v>4636</v>
      </c>
      <c r="G1216">
        <f ca="1">+IF(BD1216="OKOK",OFFSET(b!$F$3,C1216,$G$52),NA())</f>
        <v>4</v>
      </c>
      <c r="AA1216">
        <f t="shared" si="142"/>
        <v>1163</v>
      </c>
      <c r="AB1216" s="30" t="s">
        <v>3139</v>
      </c>
      <c r="AC1216" s="30" t="s">
        <v>4636</v>
      </c>
      <c r="AD1216">
        <f ca="1">+IF(BD1216="OKOK",OFFSET(b!$F$3,AA1216,$AD$52),NA())</f>
        <v>0</v>
      </c>
      <c r="AX1216" t="s">
        <v>37</v>
      </c>
      <c r="AY1216" t="s">
        <v>3139</v>
      </c>
      <c r="AZ1216" t="s">
        <v>4636</v>
      </c>
      <c r="BA1216">
        <v>8438</v>
      </c>
      <c r="BB1216" s="93" t="str">
        <f t="shared" si="138"/>
        <v>OK</v>
      </c>
      <c r="BC1216" t="str">
        <f t="shared" si="139"/>
        <v>OK</v>
      </c>
      <c r="BD1216" t="str">
        <f t="shared" si="140"/>
        <v>OKOK</v>
      </c>
      <c r="BH1216">
        <f t="shared" si="143"/>
        <v>1163</v>
      </c>
      <c r="BJ1216" s="30" t="s">
        <v>3139</v>
      </c>
      <c r="BK1216" s="30" t="s">
        <v>4636</v>
      </c>
      <c r="BL1216">
        <f ca="1">+OFFSET(b!$F$3,BH1216,$BL$52)</f>
        <v>4</v>
      </c>
      <c r="BQ1216">
        <f t="shared" si="144"/>
        <v>1163</v>
      </c>
      <c r="BR1216" s="30" t="s">
        <v>3139</v>
      </c>
      <c r="BS1216" s="30" t="s">
        <v>4636</v>
      </c>
      <c r="BT1216">
        <f ca="1">+OFFSET(b!$F$3,BQ1216,$BT$52)</f>
        <v>0</v>
      </c>
    </row>
    <row r="1217" spans="3:72">
      <c r="C1217">
        <f t="shared" si="141"/>
        <v>1164</v>
      </c>
      <c r="E1217" s="30" t="s">
        <v>1047</v>
      </c>
      <c r="F1217" s="30" t="s">
        <v>4637</v>
      </c>
      <c r="G1217">
        <f ca="1">+IF(BD1217="OKOK",OFFSET(b!$F$3,C1217,$G$52),NA())</f>
        <v>2</v>
      </c>
      <c r="AA1217">
        <f t="shared" si="142"/>
        <v>1164</v>
      </c>
      <c r="AB1217" s="30" t="s">
        <v>1047</v>
      </c>
      <c r="AC1217" s="30" t="s">
        <v>4637</v>
      </c>
      <c r="AD1217">
        <f ca="1">+IF(BD1217="OKOK",OFFSET(b!$F$3,AA1217,$AD$52),NA())</f>
        <v>176960</v>
      </c>
      <c r="AX1217" t="s">
        <v>37</v>
      </c>
      <c r="AY1217" t="s">
        <v>1047</v>
      </c>
      <c r="AZ1217" t="s">
        <v>4637</v>
      </c>
      <c r="BA1217">
        <v>6107</v>
      </c>
      <c r="BB1217" s="93" t="str">
        <f t="shared" si="138"/>
        <v>OK</v>
      </c>
      <c r="BC1217" t="str">
        <f t="shared" si="139"/>
        <v>OK</v>
      </c>
      <c r="BD1217" t="str">
        <f t="shared" si="140"/>
        <v>OKOK</v>
      </c>
      <c r="BH1217">
        <f t="shared" si="143"/>
        <v>1164</v>
      </c>
      <c r="BJ1217" s="30" t="s">
        <v>1047</v>
      </c>
      <c r="BK1217" s="30" t="s">
        <v>4637</v>
      </c>
      <c r="BL1217">
        <f ca="1">+OFFSET(b!$F$3,BH1217,$BL$52)</f>
        <v>2</v>
      </c>
      <c r="BQ1217">
        <f t="shared" si="144"/>
        <v>1164</v>
      </c>
      <c r="BR1217" s="30" t="s">
        <v>1047</v>
      </c>
      <c r="BS1217" s="30" t="s">
        <v>4637</v>
      </c>
      <c r="BT1217">
        <f ca="1">+OFFSET(b!$F$3,BQ1217,$BT$52)</f>
        <v>176960</v>
      </c>
    </row>
    <row r="1218" spans="3:72">
      <c r="C1218">
        <f t="shared" si="141"/>
        <v>1165</v>
      </c>
      <c r="E1218" s="30" t="s">
        <v>1048</v>
      </c>
      <c r="F1218" s="30" t="s">
        <v>4638</v>
      </c>
      <c r="G1218">
        <f ca="1">+IF(BD1218="OKOK",OFFSET(b!$F$3,C1218,$G$52),NA())</f>
        <v>5</v>
      </c>
      <c r="AA1218">
        <f t="shared" si="142"/>
        <v>1165</v>
      </c>
      <c r="AB1218" s="30" t="s">
        <v>1048</v>
      </c>
      <c r="AC1218" s="30" t="s">
        <v>4638</v>
      </c>
      <c r="AD1218">
        <f ca="1">+IF(BD1218="OKOK",OFFSET(b!$F$3,AA1218,$AD$52),NA())</f>
        <v>269691</v>
      </c>
      <c r="AX1218" t="s">
        <v>37</v>
      </c>
      <c r="AY1218" t="s">
        <v>1048</v>
      </c>
      <c r="AZ1218" t="s">
        <v>4638</v>
      </c>
      <c r="BA1218">
        <v>19919</v>
      </c>
      <c r="BB1218" s="93" t="str">
        <f t="shared" si="138"/>
        <v>OK</v>
      </c>
      <c r="BC1218" t="str">
        <f t="shared" si="139"/>
        <v>OK</v>
      </c>
      <c r="BD1218" t="str">
        <f t="shared" si="140"/>
        <v>OKOK</v>
      </c>
      <c r="BH1218">
        <f t="shared" si="143"/>
        <v>1165</v>
      </c>
      <c r="BJ1218" s="30" t="s">
        <v>1048</v>
      </c>
      <c r="BK1218" s="30" t="s">
        <v>4638</v>
      </c>
      <c r="BL1218">
        <f ca="1">+OFFSET(b!$F$3,BH1218,$BL$52)</f>
        <v>5</v>
      </c>
      <c r="BQ1218">
        <f t="shared" si="144"/>
        <v>1165</v>
      </c>
      <c r="BR1218" s="30" t="s">
        <v>1048</v>
      </c>
      <c r="BS1218" s="30" t="s">
        <v>4638</v>
      </c>
      <c r="BT1218">
        <f ca="1">+OFFSET(b!$F$3,BQ1218,$BT$52)</f>
        <v>269691</v>
      </c>
    </row>
    <row r="1219" spans="3:72">
      <c r="C1219">
        <f t="shared" si="141"/>
        <v>1166</v>
      </c>
      <c r="E1219" s="30" t="s">
        <v>3140</v>
      </c>
      <c r="F1219" s="30" t="s">
        <v>4639</v>
      </c>
      <c r="G1219">
        <f ca="1">+IF(BD1219="OKOK",OFFSET(b!$F$3,C1219,$G$52),NA())</f>
        <v>0</v>
      </c>
      <c r="AA1219">
        <f t="shared" si="142"/>
        <v>1166</v>
      </c>
      <c r="AB1219" s="30" t="s">
        <v>3140</v>
      </c>
      <c r="AC1219" s="30" t="s">
        <v>4639</v>
      </c>
      <c r="AD1219">
        <f ca="1">+IF(BD1219="OKOK",OFFSET(b!$F$3,AA1219,$AD$52),NA())</f>
        <v>145097</v>
      </c>
      <c r="AX1219" t="s">
        <v>37</v>
      </c>
      <c r="AY1219" t="s">
        <v>3140</v>
      </c>
      <c r="AZ1219" t="s">
        <v>4639</v>
      </c>
      <c r="BA1219">
        <v>7964</v>
      </c>
      <c r="BB1219" s="93" t="str">
        <f t="shared" si="138"/>
        <v>OK</v>
      </c>
      <c r="BC1219" t="str">
        <f t="shared" si="139"/>
        <v>OK</v>
      </c>
      <c r="BD1219" t="str">
        <f t="shared" si="140"/>
        <v>OKOK</v>
      </c>
      <c r="BH1219">
        <f t="shared" si="143"/>
        <v>1166</v>
      </c>
      <c r="BJ1219" s="30" t="s">
        <v>3140</v>
      </c>
      <c r="BK1219" s="30" t="s">
        <v>4639</v>
      </c>
      <c r="BL1219">
        <f ca="1">+OFFSET(b!$F$3,BH1219,$BL$52)</f>
        <v>0</v>
      </c>
      <c r="BQ1219">
        <f t="shared" si="144"/>
        <v>1166</v>
      </c>
      <c r="BR1219" s="30" t="s">
        <v>3140</v>
      </c>
      <c r="BS1219" s="30" t="s">
        <v>4639</v>
      </c>
      <c r="BT1219">
        <f ca="1">+OFFSET(b!$F$3,BQ1219,$BT$52)</f>
        <v>145097</v>
      </c>
    </row>
    <row r="1220" spans="3:72">
      <c r="C1220">
        <f t="shared" si="141"/>
        <v>1167</v>
      </c>
      <c r="E1220" s="30" t="s">
        <v>3141</v>
      </c>
      <c r="F1220" s="30" t="s">
        <v>4640</v>
      </c>
      <c r="G1220">
        <f ca="1">+IF(BD1220="OKOK",OFFSET(b!$F$3,C1220,$G$52),NA())</f>
        <v>0</v>
      </c>
      <c r="AA1220">
        <f t="shared" si="142"/>
        <v>1167</v>
      </c>
      <c r="AB1220" s="30" t="s">
        <v>3141</v>
      </c>
      <c r="AC1220" s="30" t="s">
        <v>4640</v>
      </c>
      <c r="AD1220">
        <f ca="1">+IF(BD1220="OKOK",OFFSET(b!$F$3,AA1220,$AD$52),NA())</f>
        <v>89434</v>
      </c>
      <c r="AX1220" t="s">
        <v>37</v>
      </c>
      <c r="AY1220" t="s">
        <v>3141</v>
      </c>
      <c r="AZ1220" t="s">
        <v>4640</v>
      </c>
      <c r="BA1220">
        <v>5100</v>
      </c>
      <c r="BB1220" s="93" t="str">
        <f t="shared" si="138"/>
        <v>OK</v>
      </c>
      <c r="BC1220" t="str">
        <f t="shared" si="139"/>
        <v>OK</v>
      </c>
      <c r="BD1220" t="str">
        <f t="shared" si="140"/>
        <v>OKOK</v>
      </c>
      <c r="BH1220">
        <f t="shared" si="143"/>
        <v>1167</v>
      </c>
      <c r="BJ1220" s="30" t="s">
        <v>3141</v>
      </c>
      <c r="BK1220" s="30" t="s">
        <v>4640</v>
      </c>
      <c r="BL1220">
        <f ca="1">+OFFSET(b!$F$3,BH1220,$BL$52)</f>
        <v>0</v>
      </c>
      <c r="BQ1220">
        <f t="shared" si="144"/>
        <v>1167</v>
      </c>
      <c r="BR1220" s="30" t="s">
        <v>3141</v>
      </c>
      <c r="BS1220" s="30" t="s">
        <v>4640</v>
      </c>
      <c r="BT1220">
        <f ca="1">+OFFSET(b!$F$3,BQ1220,$BT$52)</f>
        <v>89434</v>
      </c>
    </row>
    <row r="1221" spans="3:72">
      <c r="C1221">
        <f t="shared" si="141"/>
        <v>1168</v>
      </c>
      <c r="E1221" s="30" t="s">
        <v>3142</v>
      </c>
      <c r="F1221" s="30" t="s">
        <v>4641</v>
      </c>
      <c r="G1221">
        <f ca="1">+IF(BD1221="OKOK",OFFSET(b!$F$3,C1221,$G$52),NA())</f>
        <v>6</v>
      </c>
      <c r="AA1221">
        <f t="shared" si="142"/>
        <v>1168</v>
      </c>
      <c r="AB1221" s="30" t="s">
        <v>3142</v>
      </c>
      <c r="AC1221" s="30" t="s">
        <v>4641</v>
      </c>
      <c r="AD1221">
        <f ca="1">+IF(BD1221="OKOK",OFFSET(b!$F$3,AA1221,$AD$52),NA())</f>
        <v>270495</v>
      </c>
      <c r="AX1221" t="s">
        <v>37</v>
      </c>
      <c r="AY1221" t="s">
        <v>3142</v>
      </c>
      <c r="AZ1221" t="s">
        <v>4641</v>
      </c>
      <c r="BA1221">
        <v>15784</v>
      </c>
      <c r="BB1221" s="93" t="str">
        <f t="shared" si="138"/>
        <v>OK</v>
      </c>
      <c r="BC1221" t="str">
        <f t="shared" si="139"/>
        <v>OK</v>
      </c>
      <c r="BD1221" t="str">
        <f t="shared" si="140"/>
        <v>OKOK</v>
      </c>
      <c r="BH1221">
        <f t="shared" si="143"/>
        <v>1168</v>
      </c>
      <c r="BJ1221" s="30" t="s">
        <v>3142</v>
      </c>
      <c r="BK1221" s="30" t="s">
        <v>4641</v>
      </c>
      <c r="BL1221">
        <f ca="1">+OFFSET(b!$F$3,BH1221,$BL$52)</f>
        <v>6</v>
      </c>
      <c r="BQ1221">
        <f t="shared" si="144"/>
        <v>1168</v>
      </c>
      <c r="BR1221" s="30" t="s">
        <v>3142</v>
      </c>
      <c r="BS1221" s="30" t="s">
        <v>4641</v>
      </c>
      <c r="BT1221">
        <f ca="1">+OFFSET(b!$F$3,BQ1221,$BT$52)</f>
        <v>270495</v>
      </c>
    </row>
    <row r="1222" spans="3:72">
      <c r="C1222">
        <f t="shared" si="141"/>
        <v>1169</v>
      </c>
      <c r="E1222" s="30" t="s">
        <v>3143</v>
      </c>
      <c r="F1222" s="30" t="s">
        <v>4642</v>
      </c>
      <c r="G1222">
        <f ca="1">+IF(BD1222="OKOK",OFFSET(b!$F$3,C1222,$G$52),NA())</f>
        <v>0</v>
      </c>
      <c r="AA1222">
        <f t="shared" si="142"/>
        <v>1169</v>
      </c>
      <c r="AB1222" s="30" t="s">
        <v>3143</v>
      </c>
      <c r="AC1222" s="30" t="s">
        <v>4642</v>
      </c>
      <c r="AD1222">
        <f ca="1">+IF(BD1222="OKOK",OFFSET(b!$F$3,AA1222,$AD$52),NA())</f>
        <v>71124</v>
      </c>
      <c r="AX1222" t="s">
        <v>37</v>
      </c>
      <c r="AY1222" t="s">
        <v>3143</v>
      </c>
      <c r="AZ1222" t="s">
        <v>4642</v>
      </c>
      <c r="BA1222">
        <v>4757</v>
      </c>
      <c r="BB1222" s="93" t="str">
        <f t="shared" si="138"/>
        <v>OK</v>
      </c>
      <c r="BC1222" t="str">
        <f t="shared" si="139"/>
        <v>OK</v>
      </c>
      <c r="BD1222" t="str">
        <f t="shared" si="140"/>
        <v>OKOK</v>
      </c>
      <c r="BH1222">
        <f t="shared" si="143"/>
        <v>1169</v>
      </c>
      <c r="BJ1222" s="30" t="s">
        <v>3143</v>
      </c>
      <c r="BK1222" s="30" t="s">
        <v>4642</v>
      </c>
      <c r="BL1222">
        <f ca="1">+OFFSET(b!$F$3,BH1222,$BL$52)</f>
        <v>0</v>
      </c>
      <c r="BQ1222">
        <f t="shared" si="144"/>
        <v>1169</v>
      </c>
      <c r="BR1222" s="30" t="s">
        <v>3143</v>
      </c>
      <c r="BS1222" s="30" t="s">
        <v>4642</v>
      </c>
      <c r="BT1222">
        <f ca="1">+OFFSET(b!$F$3,BQ1222,$BT$52)</f>
        <v>71124</v>
      </c>
    </row>
    <row r="1223" spans="3:72">
      <c r="C1223">
        <f t="shared" si="141"/>
        <v>1170</v>
      </c>
      <c r="E1223" s="30" t="s">
        <v>1051</v>
      </c>
      <c r="F1223" s="30" t="s">
        <v>4643</v>
      </c>
      <c r="G1223">
        <f ca="1">+IF(BD1223="OKOK",OFFSET(b!$F$3,C1223,$G$52),NA())</f>
        <v>7</v>
      </c>
      <c r="AA1223">
        <f t="shared" si="142"/>
        <v>1170</v>
      </c>
      <c r="AB1223" s="30" t="s">
        <v>1051</v>
      </c>
      <c r="AC1223" s="30" t="s">
        <v>4643</v>
      </c>
      <c r="AD1223">
        <f ca="1">+IF(BD1223="OKOK",OFFSET(b!$F$3,AA1223,$AD$52),NA())</f>
        <v>265996</v>
      </c>
      <c r="AX1223" t="s">
        <v>37</v>
      </c>
      <c r="AY1223" t="s">
        <v>1051</v>
      </c>
      <c r="AZ1223" t="s">
        <v>4643</v>
      </c>
      <c r="BA1223">
        <v>9976</v>
      </c>
      <c r="BB1223" s="93" t="str">
        <f t="shared" si="138"/>
        <v>OK</v>
      </c>
      <c r="BC1223" t="str">
        <f t="shared" si="139"/>
        <v>OK</v>
      </c>
      <c r="BD1223" t="str">
        <f t="shared" si="140"/>
        <v>OKOK</v>
      </c>
      <c r="BH1223">
        <f t="shared" si="143"/>
        <v>1170</v>
      </c>
      <c r="BJ1223" s="30" t="s">
        <v>1051</v>
      </c>
      <c r="BK1223" s="30" t="s">
        <v>4643</v>
      </c>
      <c r="BL1223">
        <f ca="1">+OFFSET(b!$F$3,BH1223,$BL$52)</f>
        <v>7</v>
      </c>
      <c r="BQ1223">
        <f t="shared" si="144"/>
        <v>1170</v>
      </c>
      <c r="BR1223" s="30" t="s">
        <v>1051</v>
      </c>
      <c r="BS1223" s="30" t="s">
        <v>4643</v>
      </c>
      <c r="BT1223">
        <f ca="1">+OFFSET(b!$F$3,BQ1223,$BT$52)</f>
        <v>265996</v>
      </c>
    </row>
    <row r="1224" spans="3:72">
      <c r="C1224">
        <f t="shared" si="141"/>
        <v>1171</v>
      </c>
      <c r="E1224" s="30" t="s">
        <v>3144</v>
      </c>
      <c r="F1224" s="30" t="s">
        <v>4644</v>
      </c>
      <c r="G1224">
        <f ca="1">+IF(BD1224="OKOK",OFFSET(b!$F$3,C1224,$G$52),NA())</f>
        <v>2</v>
      </c>
      <c r="AA1224">
        <f t="shared" si="142"/>
        <v>1171</v>
      </c>
      <c r="AB1224" s="30" t="s">
        <v>3144</v>
      </c>
      <c r="AC1224" s="30" t="s">
        <v>4644</v>
      </c>
      <c r="AD1224">
        <f ca="1">+IF(BD1224="OKOK",OFFSET(b!$F$3,AA1224,$AD$52),NA())</f>
        <v>75908</v>
      </c>
      <c r="AX1224" t="s">
        <v>37</v>
      </c>
      <c r="AY1224" t="s">
        <v>3144</v>
      </c>
      <c r="AZ1224" t="s">
        <v>4644</v>
      </c>
      <c r="BA1224">
        <v>6800</v>
      </c>
      <c r="BB1224" s="93" t="str">
        <f t="shared" si="138"/>
        <v>OK</v>
      </c>
      <c r="BC1224" t="str">
        <f t="shared" si="139"/>
        <v>OK</v>
      </c>
      <c r="BD1224" t="str">
        <f t="shared" si="140"/>
        <v>OKOK</v>
      </c>
      <c r="BH1224">
        <f t="shared" si="143"/>
        <v>1171</v>
      </c>
      <c r="BJ1224" s="30" t="s">
        <v>3144</v>
      </c>
      <c r="BK1224" s="30" t="s">
        <v>4644</v>
      </c>
      <c r="BL1224">
        <f ca="1">+OFFSET(b!$F$3,BH1224,$BL$52)</f>
        <v>2</v>
      </c>
      <c r="BQ1224">
        <f t="shared" si="144"/>
        <v>1171</v>
      </c>
      <c r="BR1224" s="30" t="s">
        <v>3144</v>
      </c>
      <c r="BS1224" s="30" t="s">
        <v>4644</v>
      </c>
      <c r="BT1224">
        <f ca="1">+OFFSET(b!$F$3,BQ1224,$BT$52)</f>
        <v>75908</v>
      </c>
    </row>
    <row r="1225" spans="3:72">
      <c r="C1225">
        <f t="shared" si="141"/>
        <v>1172</v>
      </c>
      <c r="E1225" s="30" t="s">
        <v>3145</v>
      </c>
      <c r="F1225" s="30" t="s">
        <v>4645</v>
      </c>
      <c r="G1225">
        <f ca="1">+IF(BD1225="OKOK",OFFSET(b!$F$3,C1225,$G$52),NA())</f>
        <v>1</v>
      </c>
      <c r="AA1225">
        <f t="shared" si="142"/>
        <v>1172</v>
      </c>
      <c r="AB1225" s="30" t="s">
        <v>3145</v>
      </c>
      <c r="AC1225" s="30" t="s">
        <v>4645</v>
      </c>
      <c r="AD1225">
        <f ca="1">+IF(BD1225="OKOK",OFFSET(b!$F$3,AA1225,$AD$52),NA())</f>
        <v>0</v>
      </c>
      <c r="AX1225" t="s">
        <v>37</v>
      </c>
      <c r="AY1225" t="s">
        <v>3145</v>
      </c>
      <c r="AZ1225" t="s">
        <v>4645</v>
      </c>
      <c r="BA1225">
        <v>5734</v>
      </c>
      <c r="BB1225" s="93" t="str">
        <f t="shared" si="138"/>
        <v>OK</v>
      </c>
      <c r="BC1225" t="str">
        <f t="shared" si="139"/>
        <v>OK</v>
      </c>
      <c r="BD1225" t="str">
        <f t="shared" si="140"/>
        <v>OKOK</v>
      </c>
      <c r="BH1225">
        <f t="shared" si="143"/>
        <v>1172</v>
      </c>
      <c r="BJ1225" s="30" t="s">
        <v>3145</v>
      </c>
      <c r="BK1225" s="30" t="s">
        <v>4645</v>
      </c>
      <c r="BL1225">
        <f ca="1">+OFFSET(b!$F$3,BH1225,$BL$52)</f>
        <v>1</v>
      </c>
      <c r="BQ1225">
        <f t="shared" si="144"/>
        <v>1172</v>
      </c>
      <c r="BR1225" s="30" t="s">
        <v>3145</v>
      </c>
      <c r="BS1225" s="30" t="s">
        <v>4645</v>
      </c>
      <c r="BT1225">
        <f ca="1">+OFFSET(b!$F$3,BQ1225,$BT$52)</f>
        <v>0</v>
      </c>
    </row>
    <row r="1226" spans="3:72">
      <c r="C1226">
        <f t="shared" si="141"/>
        <v>1173</v>
      </c>
      <c r="E1226" s="30" t="s">
        <v>1052</v>
      </c>
      <c r="F1226" s="30" t="s">
        <v>4646</v>
      </c>
      <c r="G1226">
        <f ca="1">+IF(BD1226="OKOK",OFFSET(b!$F$3,C1226,$G$52),NA())</f>
        <v>12</v>
      </c>
      <c r="AA1226">
        <f t="shared" si="142"/>
        <v>1173</v>
      </c>
      <c r="AB1226" s="30" t="s">
        <v>1052</v>
      </c>
      <c r="AC1226" s="30" t="s">
        <v>4646</v>
      </c>
      <c r="AD1226">
        <f ca="1">+IF(BD1226="OKOK",OFFSET(b!$F$3,AA1226,$AD$52),NA())</f>
        <v>456267</v>
      </c>
      <c r="AX1226" t="s">
        <v>37</v>
      </c>
      <c r="AY1226" t="s">
        <v>1052</v>
      </c>
      <c r="AZ1226" t="s">
        <v>4646</v>
      </c>
      <c r="BA1226">
        <v>20325</v>
      </c>
      <c r="BB1226" s="93" t="str">
        <f t="shared" si="138"/>
        <v>OK</v>
      </c>
      <c r="BC1226" t="str">
        <f t="shared" si="139"/>
        <v>OK</v>
      </c>
      <c r="BD1226" t="str">
        <f t="shared" si="140"/>
        <v>OKOK</v>
      </c>
      <c r="BH1226">
        <f t="shared" si="143"/>
        <v>1173</v>
      </c>
      <c r="BJ1226" s="30" t="s">
        <v>1052</v>
      </c>
      <c r="BK1226" s="30" t="s">
        <v>4646</v>
      </c>
      <c r="BL1226">
        <f ca="1">+OFFSET(b!$F$3,BH1226,$BL$52)</f>
        <v>12</v>
      </c>
      <c r="BQ1226">
        <f t="shared" si="144"/>
        <v>1173</v>
      </c>
      <c r="BR1226" s="30" t="s">
        <v>1052</v>
      </c>
      <c r="BS1226" s="30" t="s">
        <v>4646</v>
      </c>
      <c r="BT1226">
        <f ca="1">+OFFSET(b!$F$3,BQ1226,$BT$52)</f>
        <v>456267</v>
      </c>
    </row>
    <row r="1227" spans="3:72">
      <c r="C1227">
        <f t="shared" si="141"/>
        <v>1174</v>
      </c>
      <c r="E1227" s="30" t="s">
        <v>1041</v>
      </c>
      <c r="F1227" s="30" t="s">
        <v>4647</v>
      </c>
      <c r="G1227">
        <f ca="1">+IF(BD1227="OKOK",OFFSET(b!$F$3,C1227,$G$52),NA())</f>
        <v>15</v>
      </c>
      <c r="AA1227">
        <f t="shared" si="142"/>
        <v>1174</v>
      </c>
      <c r="AB1227" s="30" t="s">
        <v>1041</v>
      </c>
      <c r="AC1227" s="30" t="s">
        <v>4647</v>
      </c>
      <c r="AD1227">
        <f ca="1">+IF(BD1227="OKOK",OFFSET(b!$F$3,AA1227,$AD$52),NA())</f>
        <v>731090</v>
      </c>
      <c r="AX1227" t="s">
        <v>37</v>
      </c>
      <c r="AY1227" t="s">
        <v>1041</v>
      </c>
      <c r="AZ1227" t="s">
        <v>4647</v>
      </c>
      <c r="BA1227">
        <v>32022</v>
      </c>
      <c r="BB1227" s="93" t="str">
        <f t="shared" si="138"/>
        <v>OK</v>
      </c>
      <c r="BC1227" t="str">
        <f t="shared" si="139"/>
        <v>OK</v>
      </c>
      <c r="BD1227" t="str">
        <f t="shared" si="140"/>
        <v>OKOK</v>
      </c>
      <c r="BH1227">
        <f t="shared" si="143"/>
        <v>1174</v>
      </c>
      <c r="BJ1227" s="30" t="s">
        <v>1041</v>
      </c>
      <c r="BK1227" s="30" t="s">
        <v>4647</v>
      </c>
      <c r="BL1227">
        <f ca="1">+OFFSET(b!$F$3,BH1227,$BL$52)</f>
        <v>15</v>
      </c>
      <c r="BQ1227">
        <f t="shared" si="144"/>
        <v>1174</v>
      </c>
      <c r="BR1227" s="30" t="s">
        <v>1041</v>
      </c>
      <c r="BS1227" s="30" t="s">
        <v>4647</v>
      </c>
      <c r="BT1227">
        <f ca="1">+OFFSET(b!$F$3,BQ1227,$BT$52)</f>
        <v>731090</v>
      </c>
    </row>
    <row r="1228" spans="3:72">
      <c r="C1228">
        <f t="shared" si="141"/>
        <v>1175</v>
      </c>
      <c r="E1228" s="30" t="s">
        <v>3146</v>
      </c>
      <c r="F1228" s="30" t="s">
        <v>4648</v>
      </c>
      <c r="G1228">
        <f ca="1">+IF(BD1228="OKOK",OFFSET(b!$F$3,C1228,$G$52),NA())</f>
        <v>2</v>
      </c>
      <c r="AA1228">
        <f t="shared" si="142"/>
        <v>1175</v>
      </c>
      <c r="AB1228" s="30" t="s">
        <v>3146</v>
      </c>
      <c r="AC1228" s="30" t="s">
        <v>4648</v>
      </c>
      <c r="AD1228">
        <f ca="1">+IF(BD1228="OKOK",OFFSET(b!$F$3,AA1228,$AD$52),NA())</f>
        <v>0</v>
      </c>
      <c r="AX1228" t="s">
        <v>37</v>
      </c>
      <c r="AY1228" t="s">
        <v>3146</v>
      </c>
      <c r="AZ1228" t="s">
        <v>4648</v>
      </c>
      <c r="BA1228">
        <v>7043</v>
      </c>
      <c r="BB1228" s="93" t="str">
        <f t="shared" si="138"/>
        <v>OK</v>
      </c>
      <c r="BC1228" t="str">
        <f t="shared" si="139"/>
        <v>OK</v>
      </c>
      <c r="BD1228" t="str">
        <f t="shared" si="140"/>
        <v>OKOK</v>
      </c>
      <c r="BH1228">
        <f t="shared" si="143"/>
        <v>1175</v>
      </c>
      <c r="BJ1228" s="30" t="s">
        <v>3146</v>
      </c>
      <c r="BK1228" s="30" t="s">
        <v>4648</v>
      </c>
      <c r="BL1228">
        <f ca="1">+OFFSET(b!$F$3,BH1228,$BL$52)</f>
        <v>2</v>
      </c>
      <c r="BQ1228">
        <f t="shared" si="144"/>
        <v>1175</v>
      </c>
      <c r="BR1228" s="30" t="s">
        <v>3146</v>
      </c>
      <c r="BS1228" s="30" t="s">
        <v>4648</v>
      </c>
      <c r="BT1228">
        <f ca="1">+OFFSET(b!$F$3,BQ1228,$BT$52)</f>
        <v>0</v>
      </c>
    </row>
    <row r="1229" spans="3:72">
      <c r="C1229">
        <f t="shared" si="141"/>
        <v>1176</v>
      </c>
      <c r="E1229" s="30" t="s">
        <v>1045</v>
      </c>
      <c r="F1229" s="30" t="s">
        <v>4649</v>
      </c>
      <c r="G1229">
        <f ca="1">+IF(BD1229="OKOK",OFFSET(b!$F$3,C1229,$G$52),NA())</f>
        <v>22</v>
      </c>
      <c r="AA1229">
        <f t="shared" si="142"/>
        <v>1176</v>
      </c>
      <c r="AB1229" s="30" t="s">
        <v>1045</v>
      </c>
      <c r="AC1229" s="30" t="s">
        <v>4649</v>
      </c>
      <c r="AD1229">
        <f ca="1">+IF(BD1229="OKOK",OFFSET(b!$F$3,AA1229,$AD$52),NA())</f>
        <v>558139</v>
      </c>
      <c r="AX1229" t="s">
        <v>37</v>
      </c>
      <c r="AY1229" t="s">
        <v>1045</v>
      </c>
      <c r="AZ1229" t="s">
        <v>4649</v>
      </c>
      <c r="BA1229">
        <v>30372</v>
      </c>
      <c r="BB1229" s="93" t="str">
        <f t="shared" si="138"/>
        <v>OK</v>
      </c>
      <c r="BC1229" t="str">
        <f t="shared" si="139"/>
        <v>OK</v>
      </c>
      <c r="BD1229" t="str">
        <f t="shared" si="140"/>
        <v>OKOK</v>
      </c>
      <c r="BH1229">
        <f t="shared" si="143"/>
        <v>1176</v>
      </c>
      <c r="BJ1229" s="30" t="s">
        <v>1045</v>
      </c>
      <c r="BK1229" s="30" t="s">
        <v>4649</v>
      </c>
      <c r="BL1229">
        <f ca="1">+OFFSET(b!$F$3,BH1229,$BL$52)</f>
        <v>22</v>
      </c>
      <c r="BQ1229">
        <f t="shared" si="144"/>
        <v>1176</v>
      </c>
      <c r="BR1229" s="30" t="s">
        <v>1045</v>
      </c>
      <c r="BS1229" s="30" t="s">
        <v>4649</v>
      </c>
      <c r="BT1229">
        <f ca="1">+OFFSET(b!$F$3,BQ1229,$BT$52)</f>
        <v>558139</v>
      </c>
    </row>
    <row r="1230" spans="3:72">
      <c r="C1230">
        <f t="shared" si="141"/>
        <v>1177</v>
      </c>
      <c r="E1230" s="30" t="s">
        <v>1046</v>
      </c>
      <c r="F1230" s="30" t="s">
        <v>4650</v>
      </c>
      <c r="G1230">
        <f ca="1">+IF(BD1230="OKOK",OFFSET(b!$F$3,C1230,$G$52),NA())</f>
        <v>9</v>
      </c>
      <c r="AA1230">
        <f t="shared" si="142"/>
        <v>1177</v>
      </c>
      <c r="AB1230" s="30" t="s">
        <v>1046</v>
      </c>
      <c r="AC1230" s="30" t="s">
        <v>4650</v>
      </c>
      <c r="AD1230">
        <f ca="1">+IF(BD1230="OKOK",OFFSET(b!$F$3,AA1230,$AD$52),NA())</f>
        <v>519265</v>
      </c>
      <c r="AX1230" t="s">
        <v>37</v>
      </c>
      <c r="AY1230" t="s">
        <v>1046</v>
      </c>
      <c r="AZ1230" t="s">
        <v>4650</v>
      </c>
      <c r="BA1230">
        <v>33054</v>
      </c>
      <c r="BB1230" s="93" t="str">
        <f t="shared" si="138"/>
        <v>OK</v>
      </c>
      <c r="BC1230" t="str">
        <f t="shared" si="139"/>
        <v>OK</v>
      </c>
      <c r="BD1230" t="str">
        <f t="shared" si="140"/>
        <v>OKOK</v>
      </c>
      <c r="BH1230">
        <f t="shared" si="143"/>
        <v>1177</v>
      </c>
      <c r="BJ1230" s="30" t="s">
        <v>1046</v>
      </c>
      <c r="BK1230" s="30" t="s">
        <v>4650</v>
      </c>
      <c r="BL1230">
        <f ca="1">+OFFSET(b!$F$3,BH1230,$BL$52)</f>
        <v>9</v>
      </c>
      <c r="BQ1230">
        <f t="shared" si="144"/>
        <v>1177</v>
      </c>
      <c r="BR1230" s="30" t="s">
        <v>1046</v>
      </c>
      <c r="BS1230" s="30" t="s">
        <v>4650</v>
      </c>
      <c r="BT1230">
        <f ca="1">+OFFSET(b!$F$3,BQ1230,$BT$52)</f>
        <v>519265</v>
      </c>
    </row>
    <row r="1231" spans="3:72">
      <c r="C1231">
        <f t="shared" si="141"/>
        <v>1178</v>
      </c>
      <c r="E1231" s="30" t="s">
        <v>3147</v>
      </c>
      <c r="F1231" s="30" t="s">
        <v>4651</v>
      </c>
      <c r="G1231">
        <f ca="1">+IF(BD1231="OKOK",OFFSET(b!$F$3,C1231,$G$52),NA())</f>
        <v>37</v>
      </c>
      <c r="AA1231">
        <f t="shared" si="142"/>
        <v>1178</v>
      </c>
      <c r="AB1231" s="30" t="s">
        <v>3147</v>
      </c>
      <c r="AC1231" s="30" t="s">
        <v>4651</v>
      </c>
      <c r="AD1231">
        <f ca="1">+IF(BD1231="OKOK",OFFSET(b!$F$3,AA1231,$AD$52),NA())</f>
        <v>690875</v>
      </c>
      <c r="AX1231" t="s">
        <v>37</v>
      </c>
      <c r="AY1231" t="s">
        <v>3147</v>
      </c>
      <c r="AZ1231" t="s">
        <v>4651</v>
      </c>
      <c r="BA1231">
        <v>0</v>
      </c>
      <c r="BB1231" s="93" t="str">
        <f t="shared" si="138"/>
        <v>OK</v>
      </c>
      <c r="BC1231" t="str">
        <f t="shared" si="139"/>
        <v>OK</v>
      </c>
      <c r="BD1231" t="str">
        <f t="shared" si="140"/>
        <v>OKOK</v>
      </c>
      <c r="BH1231">
        <f t="shared" si="143"/>
        <v>1178</v>
      </c>
      <c r="BJ1231" s="30" t="s">
        <v>3147</v>
      </c>
      <c r="BK1231" s="30" t="s">
        <v>4651</v>
      </c>
      <c r="BL1231">
        <f ca="1">+OFFSET(b!$F$3,BH1231,$BL$52)</f>
        <v>37</v>
      </c>
      <c r="BQ1231">
        <f t="shared" si="144"/>
        <v>1178</v>
      </c>
      <c r="BR1231" s="30" t="s">
        <v>3147</v>
      </c>
      <c r="BS1231" s="30" t="s">
        <v>4651</v>
      </c>
      <c r="BT1231">
        <f ca="1">+OFFSET(b!$F$3,BQ1231,$BT$52)</f>
        <v>690875</v>
      </c>
    </row>
    <row r="1232" spans="3:72">
      <c r="C1232">
        <f t="shared" si="141"/>
        <v>1179</v>
      </c>
      <c r="E1232" s="30" t="s">
        <v>3148</v>
      </c>
      <c r="F1232" s="30" t="s">
        <v>4652</v>
      </c>
      <c r="G1232">
        <f ca="1">+IF(BD1232="OKOK",OFFSET(b!$F$3,C1232,$G$52),NA())</f>
        <v>5</v>
      </c>
      <c r="AA1232">
        <f t="shared" si="142"/>
        <v>1179</v>
      </c>
      <c r="AB1232" s="30" t="s">
        <v>3148</v>
      </c>
      <c r="AC1232" s="30" t="s">
        <v>4652</v>
      </c>
      <c r="AD1232">
        <f ca="1">+IF(BD1232="OKOK",OFFSET(b!$F$3,AA1232,$AD$52),NA())</f>
        <v>143960</v>
      </c>
      <c r="AX1232" t="s">
        <v>37</v>
      </c>
      <c r="AY1232" t="s">
        <v>3148</v>
      </c>
      <c r="AZ1232" t="s">
        <v>4652</v>
      </c>
      <c r="BA1232">
        <v>0</v>
      </c>
      <c r="BB1232" s="93" t="str">
        <f t="shared" si="138"/>
        <v>OK</v>
      </c>
      <c r="BC1232" t="str">
        <f t="shared" si="139"/>
        <v>OK</v>
      </c>
      <c r="BD1232" t="str">
        <f t="shared" si="140"/>
        <v>OKOK</v>
      </c>
      <c r="BH1232">
        <f t="shared" si="143"/>
        <v>1179</v>
      </c>
      <c r="BJ1232" s="30" t="s">
        <v>3148</v>
      </c>
      <c r="BK1232" s="30" t="s">
        <v>4652</v>
      </c>
      <c r="BL1232">
        <f ca="1">+OFFSET(b!$F$3,BH1232,$BL$52)</f>
        <v>5</v>
      </c>
      <c r="BQ1232">
        <f t="shared" si="144"/>
        <v>1179</v>
      </c>
      <c r="BR1232" s="30" t="s">
        <v>3148</v>
      </c>
      <c r="BS1232" s="30" t="s">
        <v>4652</v>
      </c>
      <c r="BT1232">
        <f ca="1">+OFFSET(b!$F$3,BQ1232,$BT$52)</f>
        <v>143960</v>
      </c>
    </row>
    <row r="1233" spans="3:72">
      <c r="C1233">
        <f t="shared" si="141"/>
        <v>1180</v>
      </c>
      <c r="E1233" s="30" t="s">
        <v>1060</v>
      </c>
      <c r="F1233" s="30" t="s">
        <v>4653</v>
      </c>
      <c r="G1233">
        <f ca="1">+IF(BD1233="OKOK",OFFSET(b!$F$3,C1233,$G$52),NA())</f>
        <v>10</v>
      </c>
      <c r="AA1233">
        <f t="shared" si="142"/>
        <v>1180</v>
      </c>
      <c r="AB1233" s="30" t="s">
        <v>1060</v>
      </c>
      <c r="AC1233" s="30" t="s">
        <v>4653</v>
      </c>
      <c r="AD1233">
        <f ca="1">+IF(BD1233="OKOK",OFFSET(b!$F$3,AA1233,$AD$52),NA())</f>
        <v>442285</v>
      </c>
      <c r="AX1233" t="s">
        <v>38</v>
      </c>
      <c r="AY1233" t="s">
        <v>1060</v>
      </c>
      <c r="AZ1233" t="s">
        <v>4653</v>
      </c>
      <c r="BA1233">
        <v>24707</v>
      </c>
      <c r="BB1233" s="93" t="str">
        <f t="shared" si="138"/>
        <v>OK</v>
      </c>
      <c r="BC1233" t="str">
        <f t="shared" si="139"/>
        <v>OK</v>
      </c>
      <c r="BD1233" t="str">
        <f t="shared" si="140"/>
        <v>OKOK</v>
      </c>
      <c r="BH1233">
        <f t="shared" si="143"/>
        <v>1180</v>
      </c>
      <c r="BJ1233" s="30" t="s">
        <v>1060</v>
      </c>
      <c r="BK1233" s="30" t="s">
        <v>4653</v>
      </c>
      <c r="BL1233">
        <f ca="1">+OFFSET(b!$F$3,BH1233,$BL$52)</f>
        <v>10</v>
      </c>
      <c r="BQ1233">
        <f t="shared" si="144"/>
        <v>1180</v>
      </c>
      <c r="BR1233" s="30" t="s">
        <v>1060</v>
      </c>
      <c r="BS1233" s="30" t="s">
        <v>4653</v>
      </c>
      <c r="BT1233">
        <f ca="1">+OFFSET(b!$F$3,BQ1233,$BT$52)</f>
        <v>442285</v>
      </c>
    </row>
    <row r="1234" spans="3:72">
      <c r="C1234">
        <f t="shared" si="141"/>
        <v>1181</v>
      </c>
      <c r="E1234" s="30" t="s">
        <v>1053</v>
      </c>
      <c r="F1234" s="30" t="s">
        <v>4654</v>
      </c>
      <c r="G1234" t="e">
        <f ca="1">+IF(BD1234="OKOK",OFFSET(b!$F$3,C1234,$G$52),NA())</f>
        <v>#N/A</v>
      </c>
      <c r="AA1234">
        <f t="shared" si="142"/>
        <v>1181</v>
      </c>
      <c r="AB1234" s="30" t="s">
        <v>1053</v>
      </c>
      <c r="AC1234" s="30" t="s">
        <v>4654</v>
      </c>
      <c r="AD1234" t="e">
        <f ca="1">+IF(BD1234="OKOK",OFFSET(b!$F$3,AA1234,$AD$52),NA())</f>
        <v>#N/A</v>
      </c>
      <c r="AX1234" t="s">
        <v>38</v>
      </c>
      <c r="AY1234" t="s">
        <v>1053</v>
      </c>
      <c r="AZ1234" t="s">
        <v>4654</v>
      </c>
      <c r="BA1234">
        <v>312958</v>
      </c>
      <c r="BB1234" s="93" t="str">
        <f t="shared" si="138"/>
        <v>NG</v>
      </c>
      <c r="BC1234" t="str">
        <f t="shared" si="139"/>
        <v>OK</v>
      </c>
      <c r="BD1234" t="str">
        <f t="shared" si="140"/>
        <v>NGOK</v>
      </c>
      <c r="BH1234">
        <f t="shared" si="143"/>
        <v>1181</v>
      </c>
      <c r="BJ1234" s="30" t="s">
        <v>1053</v>
      </c>
      <c r="BK1234" s="30" t="s">
        <v>4654</v>
      </c>
      <c r="BL1234">
        <f ca="1">+OFFSET(b!$F$3,BH1234,$BL$52)</f>
        <v>148</v>
      </c>
      <c r="BQ1234">
        <f t="shared" si="144"/>
        <v>1181</v>
      </c>
      <c r="BR1234" s="30" t="s">
        <v>1053</v>
      </c>
      <c r="BS1234" s="30" t="s">
        <v>4654</v>
      </c>
      <c r="BT1234">
        <f ca="1">+OFFSET(b!$F$3,BQ1234,$BT$52)</f>
        <v>6174149</v>
      </c>
    </row>
    <row r="1235" spans="3:72">
      <c r="C1235">
        <f t="shared" si="141"/>
        <v>1182</v>
      </c>
      <c r="E1235" s="30" t="s">
        <v>1058</v>
      </c>
      <c r="F1235" s="30" t="s">
        <v>4655</v>
      </c>
      <c r="G1235">
        <f ca="1">+IF(BD1235="OKOK",OFFSET(b!$F$3,C1235,$G$52),NA())</f>
        <v>12</v>
      </c>
      <c r="AA1235">
        <f t="shared" si="142"/>
        <v>1182</v>
      </c>
      <c r="AB1235" s="30" t="s">
        <v>1058</v>
      </c>
      <c r="AC1235" s="30" t="s">
        <v>4655</v>
      </c>
      <c r="AD1235">
        <f ca="1">+IF(BD1235="OKOK",OFFSET(b!$F$3,AA1235,$AD$52),NA())</f>
        <v>514689</v>
      </c>
      <c r="AX1235" t="s">
        <v>38</v>
      </c>
      <c r="AY1235" t="s">
        <v>1058</v>
      </c>
      <c r="AZ1235" t="s">
        <v>4655</v>
      </c>
      <c r="BA1235">
        <v>18910</v>
      </c>
      <c r="BB1235" s="93" t="str">
        <f t="shared" si="138"/>
        <v>OK</v>
      </c>
      <c r="BC1235" t="str">
        <f t="shared" si="139"/>
        <v>OK</v>
      </c>
      <c r="BD1235" t="str">
        <f t="shared" si="140"/>
        <v>OKOK</v>
      </c>
      <c r="BH1235">
        <f t="shared" si="143"/>
        <v>1182</v>
      </c>
      <c r="BJ1235" s="30" t="s">
        <v>1058</v>
      </c>
      <c r="BK1235" s="30" t="s">
        <v>4655</v>
      </c>
      <c r="BL1235">
        <f ca="1">+OFFSET(b!$F$3,BH1235,$BL$52)</f>
        <v>12</v>
      </c>
      <c r="BQ1235">
        <f t="shared" si="144"/>
        <v>1182</v>
      </c>
      <c r="BR1235" s="30" t="s">
        <v>1058</v>
      </c>
      <c r="BS1235" s="30" t="s">
        <v>4655</v>
      </c>
      <c r="BT1235">
        <f ca="1">+OFFSET(b!$F$3,BQ1235,$BT$52)</f>
        <v>514689</v>
      </c>
    </row>
    <row r="1236" spans="3:72">
      <c r="C1236">
        <f t="shared" si="141"/>
        <v>1183</v>
      </c>
      <c r="E1236" s="30" t="s">
        <v>1059</v>
      </c>
      <c r="F1236" s="30" t="s">
        <v>4656</v>
      </c>
      <c r="G1236">
        <f ca="1">+IF(BD1236="OKOK",OFFSET(b!$F$3,C1236,$G$52),NA())</f>
        <v>3</v>
      </c>
      <c r="AA1236">
        <f t="shared" si="142"/>
        <v>1183</v>
      </c>
      <c r="AB1236" s="30" t="s">
        <v>1059</v>
      </c>
      <c r="AC1236" s="30" t="s">
        <v>4656</v>
      </c>
      <c r="AD1236">
        <f ca="1">+IF(BD1236="OKOK",OFFSET(b!$F$3,AA1236,$AD$52),NA())</f>
        <v>140575</v>
      </c>
      <c r="AX1236" t="s">
        <v>38</v>
      </c>
      <c r="AY1236" t="s">
        <v>1059</v>
      </c>
      <c r="AZ1236" t="s">
        <v>4656</v>
      </c>
      <c r="BA1236">
        <v>7403</v>
      </c>
      <c r="BB1236" s="93" t="str">
        <f t="shared" si="138"/>
        <v>OK</v>
      </c>
      <c r="BC1236" t="str">
        <f t="shared" si="139"/>
        <v>OK</v>
      </c>
      <c r="BD1236" t="str">
        <f t="shared" si="140"/>
        <v>OKOK</v>
      </c>
      <c r="BH1236">
        <f t="shared" si="143"/>
        <v>1183</v>
      </c>
      <c r="BJ1236" s="30" t="s">
        <v>1059</v>
      </c>
      <c r="BK1236" s="30" t="s">
        <v>4656</v>
      </c>
      <c r="BL1236">
        <f ca="1">+OFFSET(b!$F$3,BH1236,$BL$52)</f>
        <v>3</v>
      </c>
      <c r="BQ1236">
        <f t="shared" si="144"/>
        <v>1183</v>
      </c>
      <c r="BR1236" s="30" t="s">
        <v>1059</v>
      </c>
      <c r="BS1236" s="30" t="s">
        <v>4656</v>
      </c>
      <c r="BT1236">
        <f ca="1">+OFFSET(b!$F$3,BQ1236,$BT$52)</f>
        <v>140575</v>
      </c>
    </row>
    <row r="1237" spans="3:72">
      <c r="C1237">
        <f t="shared" si="141"/>
        <v>1184</v>
      </c>
      <c r="E1237" s="30" t="s">
        <v>1064</v>
      </c>
      <c r="F1237" s="30" t="s">
        <v>4657</v>
      </c>
      <c r="G1237">
        <f ca="1">+IF(BD1237="OKOK",OFFSET(b!$F$3,C1237,$G$52),NA())</f>
        <v>1</v>
      </c>
      <c r="AA1237">
        <f t="shared" si="142"/>
        <v>1184</v>
      </c>
      <c r="AB1237" s="30" t="s">
        <v>1064</v>
      </c>
      <c r="AC1237" s="30" t="s">
        <v>4657</v>
      </c>
      <c r="AD1237">
        <f ca="1">+IF(BD1237="OKOK",OFFSET(b!$F$3,AA1237,$AD$52),NA())</f>
        <v>41916</v>
      </c>
      <c r="AX1237" t="s">
        <v>38</v>
      </c>
      <c r="AY1237" t="s">
        <v>1064</v>
      </c>
      <c r="AZ1237" t="s">
        <v>4657</v>
      </c>
      <c r="BA1237">
        <v>4041</v>
      </c>
      <c r="BB1237" s="93" t="str">
        <f t="shared" si="138"/>
        <v>OK</v>
      </c>
      <c r="BC1237" t="str">
        <f t="shared" si="139"/>
        <v>OK</v>
      </c>
      <c r="BD1237" t="str">
        <f t="shared" si="140"/>
        <v>OKOK</v>
      </c>
      <c r="BH1237">
        <f t="shared" si="143"/>
        <v>1184</v>
      </c>
      <c r="BJ1237" s="30" t="s">
        <v>1064</v>
      </c>
      <c r="BK1237" s="30" t="s">
        <v>4657</v>
      </c>
      <c r="BL1237">
        <f ca="1">+OFFSET(b!$F$3,BH1237,$BL$52)</f>
        <v>1</v>
      </c>
      <c r="BQ1237">
        <f t="shared" si="144"/>
        <v>1184</v>
      </c>
      <c r="BR1237" s="30" t="s">
        <v>1064</v>
      </c>
      <c r="BS1237" s="30" t="s">
        <v>4657</v>
      </c>
      <c r="BT1237">
        <f ca="1">+OFFSET(b!$F$3,BQ1237,$BT$52)</f>
        <v>41916</v>
      </c>
    </row>
    <row r="1238" spans="3:72">
      <c r="C1238">
        <f t="shared" si="141"/>
        <v>1185</v>
      </c>
      <c r="E1238" s="30" t="s">
        <v>3149</v>
      </c>
      <c r="F1238" s="30" t="s">
        <v>4658</v>
      </c>
      <c r="G1238">
        <f ca="1">+IF(BD1238="OKOK",OFFSET(b!$F$3,C1238,$G$52),NA())</f>
        <v>12</v>
      </c>
      <c r="AA1238">
        <f t="shared" si="142"/>
        <v>1185</v>
      </c>
      <c r="AB1238" s="30" t="s">
        <v>3149</v>
      </c>
      <c r="AC1238" s="30" t="s">
        <v>4658</v>
      </c>
      <c r="AD1238">
        <f ca="1">+IF(BD1238="OKOK",OFFSET(b!$F$3,AA1238,$AD$52),NA())</f>
        <v>386147</v>
      </c>
      <c r="AX1238" t="s">
        <v>38</v>
      </c>
      <c r="AY1238" t="s">
        <v>3149</v>
      </c>
      <c r="AZ1238" t="s">
        <v>4658</v>
      </c>
      <c r="BA1238">
        <v>11891</v>
      </c>
      <c r="BB1238" s="93" t="str">
        <f t="shared" si="138"/>
        <v>OK</v>
      </c>
      <c r="BC1238" t="str">
        <f t="shared" si="139"/>
        <v>OK</v>
      </c>
      <c r="BD1238" t="str">
        <f t="shared" si="140"/>
        <v>OKOK</v>
      </c>
      <c r="BH1238">
        <f t="shared" si="143"/>
        <v>1185</v>
      </c>
      <c r="BJ1238" s="30" t="s">
        <v>3149</v>
      </c>
      <c r="BK1238" s="30" t="s">
        <v>4658</v>
      </c>
      <c r="BL1238">
        <f ca="1">+OFFSET(b!$F$3,BH1238,$BL$52)</f>
        <v>12</v>
      </c>
      <c r="BQ1238">
        <f t="shared" si="144"/>
        <v>1185</v>
      </c>
      <c r="BR1238" s="30" t="s">
        <v>3149</v>
      </c>
      <c r="BS1238" s="30" t="s">
        <v>4658</v>
      </c>
      <c r="BT1238">
        <f ca="1">+OFFSET(b!$F$3,BQ1238,$BT$52)</f>
        <v>386147</v>
      </c>
    </row>
    <row r="1239" spans="3:72">
      <c r="C1239">
        <f t="shared" si="141"/>
        <v>1186</v>
      </c>
      <c r="E1239" s="30" t="s">
        <v>1055</v>
      </c>
      <c r="F1239" s="30" t="s">
        <v>4659</v>
      </c>
      <c r="G1239">
        <f ca="1">+IF(BD1239="OKOK",OFFSET(b!$F$3,C1239,$G$52),NA())</f>
        <v>9</v>
      </c>
      <c r="AA1239">
        <f t="shared" si="142"/>
        <v>1186</v>
      </c>
      <c r="AB1239" s="30" t="s">
        <v>1055</v>
      </c>
      <c r="AC1239" s="30" t="s">
        <v>4659</v>
      </c>
      <c r="AD1239">
        <f ca="1">+IF(BD1239="OKOK",OFFSET(b!$F$3,AA1239,$AD$52),NA())</f>
        <v>247264</v>
      </c>
      <c r="AX1239" t="s">
        <v>38</v>
      </c>
      <c r="AY1239" t="s">
        <v>1055</v>
      </c>
      <c r="AZ1239" t="s">
        <v>4659</v>
      </c>
      <c r="BA1239">
        <v>15225</v>
      </c>
      <c r="BB1239" s="93" t="str">
        <f t="shared" si="138"/>
        <v>OK</v>
      </c>
      <c r="BC1239" t="str">
        <f t="shared" si="139"/>
        <v>OK</v>
      </c>
      <c r="BD1239" t="str">
        <f t="shared" si="140"/>
        <v>OKOK</v>
      </c>
      <c r="BH1239">
        <f t="shared" si="143"/>
        <v>1186</v>
      </c>
      <c r="BJ1239" s="30" t="s">
        <v>1055</v>
      </c>
      <c r="BK1239" s="30" t="s">
        <v>4659</v>
      </c>
      <c r="BL1239">
        <f ca="1">+OFFSET(b!$F$3,BH1239,$BL$52)</f>
        <v>9</v>
      </c>
      <c r="BQ1239">
        <f t="shared" si="144"/>
        <v>1186</v>
      </c>
      <c r="BR1239" s="30" t="s">
        <v>1055</v>
      </c>
      <c r="BS1239" s="30" t="s">
        <v>4659</v>
      </c>
      <c r="BT1239">
        <f ca="1">+OFFSET(b!$F$3,BQ1239,$BT$52)</f>
        <v>247264</v>
      </c>
    </row>
    <row r="1240" spans="3:72">
      <c r="C1240">
        <f t="shared" si="141"/>
        <v>1187</v>
      </c>
      <c r="E1240" s="30" t="s">
        <v>1054</v>
      </c>
      <c r="F1240" s="30" t="s">
        <v>4660</v>
      </c>
      <c r="G1240">
        <f ca="1">+IF(BD1240="OKOK",OFFSET(b!$F$3,C1240,$G$52),NA())</f>
        <v>8</v>
      </c>
      <c r="AA1240">
        <f t="shared" si="142"/>
        <v>1187</v>
      </c>
      <c r="AB1240" s="30" t="s">
        <v>1054</v>
      </c>
      <c r="AC1240" s="30" t="s">
        <v>4660</v>
      </c>
      <c r="AD1240">
        <f ca="1">+IF(BD1240="OKOK",OFFSET(b!$F$3,AA1240,$AD$52),NA())</f>
        <v>257003</v>
      </c>
      <c r="AX1240" t="s">
        <v>38</v>
      </c>
      <c r="AY1240" t="s">
        <v>1054</v>
      </c>
      <c r="AZ1240" t="s">
        <v>4660</v>
      </c>
      <c r="BA1240">
        <v>11881</v>
      </c>
      <c r="BB1240" s="93" t="str">
        <f t="shared" si="138"/>
        <v>OK</v>
      </c>
      <c r="BC1240" t="str">
        <f t="shared" si="139"/>
        <v>OK</v>
      </c>
      <c r="BD1240" t="str">
        <f t="shared" si="140"/>
        <v>OKOK</v>
      </c>
      <c r="BH1240">
        <f t="shared" si="143"/>
        <v>1187</v>
      </c>
      <c r="BJ1240" s="30" t="s">
        <v>1054</v>
      </c>
      <c r="BK1240" s="30" t="s">
        <v>4660</v>
      </c>
      <c r="BL1240">
        <f ca="1">+OFFSET(b!$F$3,BH1240,$BL$52)</f>
        <v>8</v>
      </c>
      <c r="BQ1240">
        <f t="shared" si="144"/>
        <v>1187</v>
      </c>
      <c r="BR1240" s="30" t="s">
        <v>1054</v>
      </c>
      <c r="BS1240" s="30" t="s">
        <v>4660</v>
      </c>
      <c r="BT1240">
        <f ca="1">+OFFSET(b!$F$3,BQ1240,$BT$52)</f>
        <v>257003</v>
      </c>
    </row>
    <row r="1241" spans="3:72">
      <c r="C1241">
        <f t="shared" si="141"/>
        <v>1188</v>
      </c>
      <c r="E1241" s="30" t="s">
        <v>1062</v>
      </c>
      <c r="F1241" s="30" t="s">
        <v>4661</v>
      </c>
      <c r="G1241">
        <f ca="1">+IF(BD1241="OKOK",OFFSET(b!$F$3,C1241,$G$52),NA())</f>
        <v>5</v>
      </c>
      <c r="AA1241">
        <f t="shared" si="142"/>
        <v>1188</v>
      </c>
      <c r="AB1241" s="30" t="s">
        <v>1062</v>
      </c>
      <c r="AC1241" s="30" t="s">
        <v>4661</v>
      </c>
      <c r="AD1241">
        <f ca="1">+IF(BD1241="OKOK",OFFSET(b!$F$3,AA1241,$AD$52),NA())</f>
        <v>179995</v>
      </c>
      <c r="AX1241" t="s">
        <v>38</v>
      </c>
      <c r="AY1241" t="s">
        <v>1062</v>
      </c>
      <c r="AZ1241" t="s">
        <v>4661</v>
      </c>
      <c r="BA1241">
        <v>13847</v>
      </c>
      <c r="BB1241" s="93" t="str">
        <f t="shared" si="138"/>
        <v>OK</v>
      </c>
      <c r="BC1241" t="str">
        <f t="shared" si="139"/>
        <v>OK</v>
      </c>
      <c r="BD1241" t="str">
        <f t="shared" si="140"/>
        <v>OKOK</v>
      </c>
      <c r="BH1241">
        <f t="shared" si="143"/>
        <v>1188</v>
      </c>
      <c r="BJ1241" s="30" t="s">
        <v>1062</v>
      </c>
      <c r="BK1241" s="30" t="s">
        <v>4661</v>
      </c>
      <c r="BL1241">
        <f ca="1">+OFFSET(b!$F$3,BH1241,$BL$52)</f>
        <v>5</v>
      </c>
      <c r="BQ1241">
        <f t="shared" si="144"/>
        <v>1188</v>
      </c>
      <c r="BR1241" s="30" t="s">
        <v>1062</v>
      </c>
      <c r="BS1241" s="30" t="s">
        <v>4661</v>
      </c>
      <c r="BT1241">
        <f ca="1">+OFFSET(b!$F$3,BQ1241,$BT$52)</f>
        <v>179995</v>
      </c>
    </row>
    <row r="1242" spans="3:72">
      <c r="C1242">
        <f t="shared" si="141"/>
        <v>1189</v>
      </c>
      <c r="E1242" s="30" t="s">
        <v>1065</v>
      </c>
      <c r="F1242" s="30" t="s">
        <v>3558</v>
      </c>
      <c r="G1242">
        <f ca="1">+IF(BD1242="OKOK",OFFSET(b!$F$3,C1242,$G$52),NA())</f>
        <v>2</v>
      </c>
      <c r="AA1242">
        <f t="shared" si="142"/>
        <v>1189</v>
      </c>
      <c r="AB1242" s="30" t="s">
        <v>1065</v>
      </c>
      <c r="AC1242" s="30" t="s">
        <v>3558</v>
      </c>
      <c r="AD1242">
        <f ca="1">+IF(BD1242="OKOK",OFFSET(b!$F$3,AA1242,$AD$52),NA())</f>
        <v>84196</v>
      </c>
      <c r="AX1242" t="s">
        <v>38</v>
      </c>
      <c r="AY1242" t="s">
        <v>1065</v>
      </c>
      <c r="AZ1242" t="s">
        <v>3558</v>
      </c>
      <c r="BA1242">
        <v>4941</v>
      </c>
      <c r="BB1242" s="93" t="str">
        <f t="shared" si="138"/>
        <v>OK</v>
      </c>
      <c r="BC1242" t="str">
        <f t="shared" si="139"/>
        <v>OK</v>
      </c>
      <c r="BD1242" t="str">
        <f t="shared" si="140"/>
        <v>OKOK</v>
      </c>
      <c r="BH1242">
        <f t="shared" si="143"/>
        <v>1189</v>
      </c>
      <c r="BJ1242" s="30" t="s">
        <v>1065</v>
      </c>
      <c r="BK1242" s="30" t="s">
        <v>3558</v>
      </c>
      <c r="BL1242">
        <f ca="1">+OFFSET(b!$F$3,BH1242,$BL$52)</f>
        <v>2</v>
      </c>
      <c r="BQ1242">
        <f t="shared" si="144"/>
        <v>1189</v>
      </c>
      <c r="BR1242" s="30" t="s">
        <v>1065</v>
      </c>
      <c r="BS1242" s="30" t="s">
        <v>3558</v>
      </c>
      <c r="BT1242">
        <f ca="1">+OFFSET(b!$F$3,BQ1242,$BT$52)</f>
        <v>84196</v>
      </c>
    </row>
    <row r="1243" spans="3:72">
      <c r="C1243">
        <f t="shared" si="141"/>
        <v>1190</v>
      </c>
      <c r="E1243" s="30" t="s">
        <v>3150</v>
      </c>
      <c r="F1243" s="30" t="s">
        <v>4662</v>
      </c>
      <c r="G1243">
        <f ca="1">+IF(BD1243="OKOK",OFFSET(b!$F$3,C1243,$G$52),NA())</f>
        <v>9</v>
      </c>
      <c r="AA1243">
        <f t="shared" si="142"/>
        <v>1190</v>
      </c>
      <c r="AB1243" s="30" t="s">
        <v>3150</v>
      </c>
      <c r="AC1243" s="30" t="s">
        <v>4662</v>
      </c>
      <c r="AD1243">
        <f ca="1">+IF(BD1243="OKOK",OFFSET(b!$F$3,AA1243,$AD$52),NA())</f>
        <v>250797</v>
      </c>
      <c r="AX1243" t="s">
        <v>38</v>
      </c>
      <c r="AY1243" t="s">
        <v>3150</v>
      </c>
      <c r="AZ1243" t="s">
        <v>4662</v>
      </c>
      <c r="BA1243">
        <v>20908</v>
      </c>
      <c r="BB1243" s="93" t="str">
        <f t="shared" si="138"/>
        <v>OK</v>
      </c>
      <c r="BC1243" t="str">
        <f t="shared" si="139"/>
        <v>OK</v>
      </c>
      <c r="BD1243" t="str">
        <f t="shared" si="140"/>
        <v>OKOK</v>
      </c>
      <c r="BH1243">
        <f t="shared" si="143"/>
        <v>1190</v>
      </c>
      <c r="BJ1243" s="30" t="s">
        <v>3150</v>
      </c>
      <c r="BK1243" s="30" t="s">
        <v>4662</v>
      </c>
      <c r="BL1243">
        <f ca="1">+OFFSET(b!$F$3,BH1243,$BL$52)</f>
        <v>9</v>
      </c>
      <c r="BQ1243">
        <f t="shared" si="144"/>
        <v>1190</v>
      </c>
      <c r="BR1243" s="30" t="s">
        <v>3150</v>
      </c>
      <c r="BS1243" s="30" t="s">
        <v>4662</v>
      </c>
      <c r="BT1243">
        <f ca="1">+OFFSET(b!$F$3,BQ1243,$BT$52)</f>
        <v>250797</v>
      </c>
    </row>
    <row r="1244" spans="3:72">
      <c r="C1244">
        <f t="shared" si="141"/>
        <v>1191</v>
      </c>
      <c r="E1244" s="30" t="s">
        <v>1057</v>
      </c>
      <c r="F1244" s="30" t="s">
        <v>4663</v>
      </c>
      <c r="G1244">
        <f ca="1">+IF(BD1244="OKOK",OFFSET(b!$F$3,C1244,$G$52),NA())</f>
        <v>11</v>
      </c>
      <c r="AA1244">
        <f t="shared" si="142"/>
        <v>1191</v>
      </c>
      <c r="AB1244" s="30" t="s">
        <v>1057</v>
      </c>
      <c r="AC1244" s="30" t="s">
        <v>4663</v>
      </c>
      <c r="AD1244">
        <f ca="1">+IF(BD1244="OKOK",OFFSET(b!$F$3,AA1244,$AD$52),NA())</f>
        <v>378075</v>
      </c>
      <c r="AX1244" t="s">
        <v>38</v>
      </c>
      <c r="AY1244" t="s">
        <v>1057</v>
      </c>
      <c r="AZ1244" t="s">
        <v>4663</v>
      </c>
      <c r="BA1244">
        <v>25321</v>
      </c>
      <c r="BB1244" s="93" t="str">
        <f t="shared" si="138"/>
        <v>OK</v>
      </c>
      <c r="BC1244" t="str">
        <f t="shared" si="139"/>
        <v>OK</v>
      </c>
      <c r="BD1244" t="str">
        <f t="shared" si="140"/>
        <v>OKOK</v>
      </c>
      <c r="BH1244">
        <f t="shared" si="143"/>
        <v>1191</v>
      </c>
      <c r="BJ1244" s="30" t="s">
        <v>1057</v>
      </c>
      <c r="BK1244" s="30" t="s">
        <v>4663</v>
      </c>
      <c r="BL1244">
        <f ca="1">+OFFSET(b!$F$3,BH1244,$BL$52)</f>
        <v>11</v>
      </c>
      <c r="BQ1244">
        <f t="shared" si="144"/>
        <v>1191</v>
      </c>
      <c r="BR1244" s="30" t="s">
        <v>1057</v>
      </c>
      <c r="BS1244" s="30" t="s">
        <v>4663</v>
      </c>
      <c r="BT1244">
        <f ca="1">+OFFSET(b!$F$3,BQ1244,$BT$52)</f>
        <v>378075</v>
      </c>
    </row>
    <row r="1245" spans="3:72">
      <c r="C1245">
        <f t="shared" si="141"/>
        <v>1192</v>
      </c>
      <c r="E1245" s="30" t="s">
        <v>1063</v>
      </c>
      <c r="F1245" s="30" t="s">
        <v>4664</v>
      </c>
      <c r="G1245">
        <f ca="1">+IF(BD1245="OKOK",OFFSET(b!$F$3,C1245,$G$52),NA())</f>
        <v>4</v>
      </c>
      <c r="AA1245">
        <f t="shared" si="142"/>
        <v>1192</v>
      </c>
      <c r="AB1245" s="30" t="s">
        <v>1063</v>
      </c>
      <c r="AC1245" s="30" t="s">
        <v>4664</v>
      </c>
      <c r="AD1245">
        <f ca="1">+IF(BD1245="OKOK",OFFSET(b!$F$3,AA1245,$AD$52),NA())</f>
        <v>144081</v>
      </c>
      <c r="AX1245" t="s">
        <v>38</v>
      </c>
      <c r="AY1245" t="s">
        <v>1063</v>
      </c>
      <c r="AZ1245" t="s">
        <v>4664</v>
      </c>
      <c r="BA1245">
        <v>11263</v>
      </c>
      <c r="BB1245" s="93" t="str">
        <f t="shared" si="138"/>
        <v>OK</v>
      </c>
      <c r="BC1245" t="str">
        <f t="shared" si="139"/>
        <v>OK</v>
      </c>
      <c r="BD1245" t="str">
        <f t="shared" si="140"/>
        <v>OKOK</v>
      </c>
      <c r="BH1245">
        <f t="shared" si="143"/>
        <v>1192</v>
      </c>
      <c r="BJ1245" s="30" t="s">
        <v>1063</v>
      </c>
      <c r="BK1245" s="30" t="s">
        <v>4664</v>
      </c>
      <c r="BL1245">
        <f ca="1">+OFFSET(b!$F$3,BH1245,$BL$52)</f>
        <v>4</v>
      </c>
      <c r="BQ1245">
        <f t="shared" si="144"/>
        <v>1192</v>
      </c>
      <c r="BR1245" s="30" t="s">
        <v>1063</v>
      </c>
      <c r="BS1245" s="30" t="s">
        <v>4664</v>
      </c>
      <c r="BT1245">
        <f ca="1">+OFFSET(b!$F$3,BQ1245,$BT$52)</f>
        <v>144081</v>
      </c>
    </row>
    <row r="1246" spans="3:72">
      <c r="C1246">
        <f t="shared" si="141"/>
        <v>1193</v>
      </c>
      <c r="E1246" s="30" t="s">
        <v>1061</v>
      </c>
      <c r="F1246" s="30" t="s">
        <v>4665</v>
      </c>
      <c r="G1246">
        <f ca="1">+IF(BD1246="OKOK",OFFSET(b!$F$3,C1246,$G$52),NA())</f>
        <v>4</v>
      </c>
      <c r="AA1246">
        <f t="shared" si="142"/>
        <v>1193</v>
      </c>
      <c r="AB1246" s="30" t="s">
        <v>1061</v>
      </c>
      <c r="AC1246" s="30" t="s">
        <v>4665</v>
      </c>
      <c r="AD1246">
        <f ca="1">+IF(BD1246="OKOK",OFFSET(b!$F$3,AA1246,$AD$52),NA())</f>
        <v>354107</v>
      </c>
      <c r="AX1246" t="s">
        <v>38</v>
      </c>
      <c r="AY1246" t="s">
        <v>1061</v>
      </c>
      <c r="AZ1246" t="s">
        <v>4665</v>
      </c>
      <c r="BA1246">
        <v>25192</v>
      </c>
      <c r="BB1246" s="93" t="str">
        <f t="shared" si="138"/>
        <v>OK</v>
      </c>
      <c r="BC1246" t="str">
        <f t="shared" si="139"/>
        <v>OK</v>
      </c>
      <c r="BD1246" t="str">
        <f t="shared" si="140"/>
        <v>OKOK</v>
      </c>
      <c r="BH1246">
        <f t="shared" si="143"/>
        <v>1193</v>
      </c>
      <c r="BJ1246" s="30" t="s">
        <v>1061</v>
      </c>
      <c r="BK1246" s="30" t="s">
        <v>4665</v>
      </c>
      <c r="BL1246">
        <f ca="1">+OFFSET(b!$F$3,BH1246,$BL$52)</f>
        <v>4</v>
      </c>
      <c r="BQ1246">
        <f t="shared" si="144"/>
        <v>1193</v>
      </c>
      <c r="BR1246" s="30" t="s">
        <v>1061</v>
      </c>
      <c r="BS1246" s="30" t="s">
        <v>4665</v>
      </c>
      <c r="BT1246">
        <f ca="1">+OFFSET(b!$F$3,BQ1246,$BT$52)</f>
        <v>354107</v>
      </c>
    </row>
    <row r="1247" spans="3:72">
      <c r="C1247">
        <f t="shared" si="141"/>
        <v>1194</v>
      </c>
      <c r="E1247" s="30" t="s">
        <v>1056</v>
      </c>
      <c r="F1247" s="30" t="s">
        <v>4666</v>
      </c>
      <c r="G1247">
        <f ca="1">+IF(BD1247="OKOK",OFFSET(b!$F$3,C1247,$G$52),NA())</f>
        <v>19</v>
      </c>
      <c r="AA1247">
        <f t="shared" si="142"/>
        <v>1194</v>
      </c>
      <c r="AB1247" s="30" t="s">
        <v>1056</v>
      </c>
      <c r="AC1247" s="30" t="s">
        <v>4666</v>
      </c>
      <c r="AD1247">
        <f ca="1">+IF(BD1247="OKOK",OFFSET(b!$F$3,AA1247,$AD$52),NA())</f>
        <v>585413</v>
      </c>
      <c r="AX1247" t="s">
        <v>38</v>
      </c>
      <c r="AY1247" t="s">
        <v>1056</v>
      </c>
      <c r="AZ1247" t="s">
        <v>4666</v>
      </c>
      <c r="BA1247">
        <v>40746</v>
      </c>
      <c r="BB1247" s="93" t="str">
        <f t="shared" si="138"/>
        <v>OK</v>
      </c>
      <c r="BC1247" t="str">
        <f t="shared" si="139"/>
        <v>OK</v>
      </c>
      <c r="BD1247" t="str">
        <f t="shared" si="140"/>
        <v>OKOK</v>
      </c>
      <c r="BH1247">
        <f t="shared" si="143"/>
        <v>1194</v>
      </c>
      <c r="BJ1247" s="30" t="s">
        <v>1056</v>
      </c>
      <c r="BK1247" s="30" t="s">
        <v>4666</v>
      </c>
      <c r="BL1247">
        <f ca="1">+OFFSET(b!$F$3,BH1247,$BL$52)</f>
        <v>19</v>
      </c>
      <c r="BQ1247">
        <f t="shared" si="144"/>
        <v>1194</v>
      </c>
      <c r="BR1247" s="30" t="s">
        <v>1056</v>
      </c>
      <c r="BS1247" s="30" t="s">
        <v>4666</v>
      </c>
      <c r="BT1247">
        <f ca="1">+OFFSET(b!$F$3,BQ1247,$BT$52)</f>
        <v>585413</v>
      </c>
    </row>
    <row r="1248" spans="3:72">
      <c r="C1248">
        <f t="shared" si="141"/>
        <v>1195</v>
      </c>
      <c r="E1248" s="30" t="s">
        <v>1066</v>
      </c>
      <c r="F1248" s="30" t="s">
        <v>4667</v>
      </c>
      <c r="G1248">
        <f ca="1">+IF(BD1248="OKOK",OFFSET(b!$F$3,C1248,$G$52),NA())</f>
        <v>3</v>
      </c>
      <c r="AA1248">
        <f t="shared" si="142"/>
        <v>1195</v>
      </c>
      <c r="AB1248" s="30" t="s">
        <v>1066</v>
      </c>
      <c r="AC1248" s="30" t="s">
        <v>4667</v>
      </c>
      <c r="AD1248">
        <f ca="1">+IF(BD1248="OKOK",OFFSET(b!$F$3,AA1248,$AD$52),NA())</f>
        <v>198277</v>
      </c>
      <c r="AX1248" t="s">
        <v>38</v>
      </c>
      <c r="AY1248" t="s">
        <v>1066</v>
      </c>
      <c r="AZ1248" t="s">
        <v>4667</v>
      </c>
      <c r="BA1248">
        <v>7028</v>
      </c>
      <c r="BB1248" s="93" t="str">
        <f t="shared" si="138"/>
        <v>OK</v>
      </c>
      <c r="BC1248" t="str">
        <f t="shared" si="139"/>
        <v>OK</v>
      </c>
      <c r="BD1248" t="str">
        <f t="shared" si="140"/>
        <v>OKOK</v>
      </c>
      <c r="BH1248">
        <f t="shared" si="143"/>
        <v>1195</v>
      </c>
      <c r="BJ1248" s="30" t="s">
        <v>1066</v>
      </c>
      <c r="BK1248" s="30" t="s">
        <v>4667</v>
      </c>
      <c r="BL1248">
        <f ca="1">+OFFSET(b!$F$3,BH1248,$BL$52)</f>
        <v>3</v>
      </c>
      <c r="BQ1248">
        <f t="shared" si="144"/>
        <v>1195</v>
      </c>
      <c r="BR1248" s="30" t="s">
        <v>1066</v>
      </c>
      <c r="BS1248" s="30" t="s">
        <v>4667</v>
      </c>
      <c r="BT1248">
        <f ca="1">+OFFSET(b!$F$3,BQ1248,$BT$52)</f>
        <v>198277</v>
      </c>
    </row>
    <row r="1249" spans="3:72">
      <c r="C1249">
        <f t="shared" si="141"/>
        <v>1196</v>
      </c>
      <c r="E1249" s="30" t="s">
        <v>3151</v>
      </c>
      <c r="F1249" s="30" t="s">
        <v>4668</v>
      </c>
      <c r="G1249">
        <f ca="1">+IF(BD1249="OKOK",OFFSET(b!$F$3,C1249,$G$52),NA())</f>
        <v>12</v>
      </c>
      <c r="AA1249">
        <f t="shared" si="142"/>
        <v>1196</v>
      </c>
      <c r="AB1249" s="30" t="s">
        <v>3151</v>
      </c>
      <c r="AC1249" s="30" t="s">
        <v>4668</v>
      </c>
      <c r="AD1249">
        <f ca="1">+IF(BD1249="OKOK",OFFSET(b!$F$3,AA1249,$AD$52),NA())</f>
        <v>0</v>
      </c>
      <c r="AX1249" t="s">
        <v>38</v>
      </c>
      <c r="AY1249" t="s">
        <v>3151</v>
      </c>
      <c r="AZ1249" t="s">
        <v>4668</v>
      </c>
      <c r="BA1249">
        <v>5128</v>
      </c>
      <c r="BB1249" s="93" t="str">
        <f t="shared" si="138"/>
        <v>OK</v>
      </c>
      <c r="BC1249" t="str">
        <f t="shared" si="139"/>
        <v>OK</v>
      </c>
      <c r="BD1249" t="str">
        <f t="shared" si="140"/>
        <v>OKOK</v>
      </c>
      <c r="BH1249">
        <f t="shared" si="143"/>
        <v>1196</v>
      </c>
      <c r="BJ1249" s="30" t="s">
        <v>3151</v>
      </c>
      <c r="BK1249" s="30" t="s">
        <v>4668</v>
      </c>
      <c r="BL1249">
        <f ca="1">+OFFSET(b!$F$3,BH1249,$BL$52)</f>
        <v>12</v>
      </c>
      <c r="BQ1249">
        <f t="shared" si="144"/>
        <v>1196</v>
      </c>
      <c r="BR1249" s="30" t="s">
        <v>3151</v>
      </c>
      <c r="BS1249" s="30" t="s">
        <v>4668</v>
      </c>
      <c r="BT1249">
        <f ca="1">+OFFSET(b!$F$3,BQ1249,$BT$52)</f>
        <v>0</v>
      </c>
    </row>
    <row r="1250" spans="3:72">
      <c r="C1250">
        <f t="shared" si="141"/>
        <v>1197</v>
      </c>
      <c r="E1250" s="30" t="s">
        <v>2916</v>
      </c>
      <c r="F1250" s="30" t="s">
        <v>2947</v>
      </c>
      <c r="G1250" t="e">
        <f ca="1">+IF(BD1250="OKOK",OFFSET(b!$F$3,C1250,$G$52),NA())</f>
        <v>#N/A</v>
      </c>
      <c r="AA1250">
        <f t="shared" si="142"/>
        <v>1197</v>
      </c>
      <c r="AB1250" s="30" t="s">
        <v>2916</v>
      </c>
      <c r="AC1250" s="30" t="s">
        <v>2947</v>
      </c>
      <c r="AD1250" t="e">
        <f ca="1">+IF(BD1250="OKOK",OFFSET(b!$F$3,AA1250,$AD$52),NA())</f>
        <v>#N/A</v>
      </c>
      <c r="AX1250" t="s">
        <v>39</v>
      </c>
      <c r="AY1250" t="s">
        <v>2916</v>
      </c>
      <c r="AZ1250" t="s">
        <v>2947</v>
      </c>
      <c r="BA1250">
        <v>976480</v>
      </c>
      <c r="BB1250" s="93" t="str">
        <f t="shared" si="138"/>
        <v>NG</v>
      </c>
      <c r="BC1250" t="str">
        <f t="shared" si="139"/>
        <v>OK</v>
      </c>
      <c r="BD1250" t="str">
        <f t="shared" si="140"/>
        <v>NGOK</v>
      </c>
      <c r="BH1250">
        <f t="shared" si="143"/>
        <v>1197</v>
      </c>
      <c r="BJ1250" s="30" t="s">
        <v>2916</v>
      </c>
      <c r="BK1250" s="30" t="s">
        <v>2947</v>
      </c>
      <c r="BL1250">
        <f ca="1">+OFFSET(b!$F$3,BH1250,$BL$52)</f>
        <v>343</v>
      </c>
      <c r="BQ1250">
        <f t="shared" si="144"/>
        <v>1197</v>
      </c>
      <c r="BR1250" s="30" t="s">
        <v>2916</v>
      </c>
      <c r="BS1250" s="30" t="s">
        <v>2947</v>
      </c>
      <c r="BT1250">
        <f ca="1">+OFFSET(b!$F$3,BQ1250,$BT$52)</f>
        <v>14410468</v>
      </c>
    </row>
    <row r="1251" spans="3:72">
      <c r="C1251">
        <f t="shared" si="141"/>
        <v>1198</v>
      </c>
      <c r="E1251" s="30" t="s">
        <v>2919</v>
      </c>
      <c r="F1251" s="30" t="s">
        <v>2958</v>
      </c>
      <c r="G1251" t="e">
        <f ca="1">+IF(BD1251="OKOK",OFFSET(b!$F$3,C1251,$G$52),NA())</f>
        <v>#N/A</v>
      </c>
      <c r="AA1251">
        <f t="shared" si="142"/>
        <v>1198</v>
      </c>
      <c r="AB1251" s="30" t="s">
        <v>2919</v>
      </c>
      <c r="AC1251" s="30" t="s">
        <v>2958</v>
      </c>
      <c r="AD1251" t="e">
        <f ca="1">+IF(BD1251="OKOK",OFFSET(b!$F$3,AA1251,$AD$52),NA())</f>
        <v>#N/A</v>
      </c>
      <c r="AX1251" t="s">
        <v>39</v>
      </c>
      <c r="AY1251" t="s">
        <v>2919</v>
      </c>
      <c r="AZ1251" t="s">
        <v>2958</v>
      </c>
      <c r="BA1251">
        <v>1574500</v>
      </c>
      <c r="BB1251" s="93" t="str">
        <f t="shared" si="138"/>
        <v>NG</v>
      </c>
      <c r="BC1251" t="str">
        <f t="shared" si="139"/>
        <v>OK</v>
      </c>
      <c r="BD1251" t="str">
        <f t="shared" si="140"/>
        <v>NGOK</v>
      </c>
      <c r="BH1251">
        <f t="shared" si="143"/>
        <v>1198</v>
      </c>
      <c r="BJ1251" s="30" t="s">
        <v>2919</v>
      </c>
      <c r="BK1251" s="30" t="s">
        <v>2958</v>
      </c>
      <c r="BL1251">
        <f ca="1">+OFFSET(b!$F$3,BH1251,$BL$52)</f>
        <v>618</v>
      </c>
      <c r="BQ1251">
        <f t="shared" si="144"/>
        <v>1198</v>
      </c>
      <c r="BR1251" s="30" t="s">
        <v>2919</v>
      </c>
      <c r="BS1251" s="30" t="s">
        <v>2958</v>
      </c>
      <c r="BT1251">
        <f ca="1">+OFFSET(b!$F$3,BQ1251,$BT$52)</f>
        <v>31874409</v>
      </c>
    </row>
    <row r="1252" spans="3:72">
      <c r="C1252">
        <f t="shared" si="141"/>
        <v>1199</v>
      </c>
      <c r="E1252" s="30" t="s">
        <v>1067</v>
      </c>
      <c r="F1252" s="30" t="s">
        <v>2953</v>
      </c>
      <c r="G1252">
        <f ca="1">+IF(BD1252="OKOK",OFFSET(b!$F$3,C1252,$G$52),NA())</f>
        <v>39</v>
      </c>
      <c r="AA1252">
        <f t="shared" si="142"/>
        <v>1199</v>
      </c>
      <c r="AB1252" s="30" t="s">
        <v>1067</v>
      </c>
      <c r="AC1252" s="30" t="s">
        <v>2953</v>
      </c>
      <c r="AD1252">
        <f ca="1">+IF(BD1252="OKOK",OFFSET(b!$F$3,AA1252,$AD$52),NA())</f>
        <v>2364999</v>
      </c>
      <c r="AX1252" t="s">
        <v>39</v>
      </c>
      <c r="AY1252" t="s">
        <v>1067</v>
      </c>
      <c r="AZ1252" t="s">
        <v>2953</v>
      </c>
      <c r="BA1252">
        <v>111097</v>
      </c>
      <c r="BB1252" s="93" t="str">
        <f t="shared" si="138"/>
        <v>OK</v>
      </c>
      <c r="BC1252" t="str">
        <f t="shared" si="139"/>
        <v>OK</v>
      </c>
      <c r="BD1252" t="str">
        <f t="shared" si="140"/>
        <v>OKOK</v>
      </c>
      <c r="BH1252">
        <f t="shared" si="143"/>
        <v>1199</v>
      </c>
      <c r="BJ1252" s="30" t="s">
        <v>1067</v>
      </c>
      <c r="BK1252" s="30" t="s">
        <v>2953</v>
      </c>
      <c r="BL1252">
        <f ca="1">+OFFSET(b!$F$3,BH1252,$BL$52)</f>
        <v>39</v>
      </c>
      <c r="BQ1252">
        <f t="shared" si="144"/>
        <v>1199</v>
      </c>
      <c r="BR1252" s="30" t="s">
        <v>1067</v>
      </c>
      <c r="BS1252" s="30" t="s">
        <v>2953</v>
      </c>
      <c r="BT1252">
        <f ca="1">+OFFSET(b!$F$3,BQ1252,$BT$52)</f>
        <v>2364999</v>
      </c>
    </row>
    <row r="1253" spans="3:72">
      <c r="C1253">
        <f t="shared" si="141"/>
        <v>1200</v>
      </c>
      <c r="E1253" s="30" t="s">
        <v>1068</v>
      </c>
      <c r="F1253" s="30" t="s">
        <v>2955</v>
      </c>
      <c r="G1253" t="e">
        <f ca="1">+IF(BD1253="OKOK",OFFSET(b!$F$3,C1253,$G$52),NA())</f>
        <v>#N/A</v>
      </c>
      <c r="AA1253">
        <f t="shared" si="142"/>
        <v>1200</v>
      </c>
      <c r="AB1253" s="30" t="s">
        <v>1068</v>
      </c>
      <c r="AC1253" s="30" t="s">
        <v>2955</v>
      </c>
      <c r="AD1253" t="e">
        <f ca="1">+IF(BD1253="OKOK",OFFSET(b!$F$3,AA1253,$AD$52),NA())</f>
        <v>#N/A</v>
      </c>
      <c r="AX1253" t="s">
        <v>39</v>
      </c>
      <c r="AY1253" t="s">
        <v>1068</v>
      </c>
      <c r="AZ1253" t="s">
        <v>2955</v>
      </c>
      <c r="BA1253">
        <v>274939</v>
      </c>
      <c r="BB1253" s="93" t="str">
        <f t="shared" si="138"/>
        <v>NG</v>
      </c>
      <c r="BC1253" t="str">
        <f t="shared" si="139"/>
        <v>OK</v>
      </c>
      <c r="BD1253" t="str">
        <f t="shared" si="140"/>
        <v>NGOK</v>
      </c>
      <c r="BH1253">
        <f t="shared" si="143"/>
        <v>1200</v>
      </c>
      <c r="BJ1253" s="30" t="s">
        <v>1068</v>
      </c>
      <c r="BK1253" s="30" t="s">
        <v>2955</v>
      </c>
      <c r="BL1253">
        <f ca="1">+OFFSET(b!$F$3,BH1253,$BL$52)</f>
        <v>87</v>
      </c>
      <c r="BQ1253">
        <f t="shared" si="144"/>
        <v>1200</v>
      </c>
      <c r="BR1253" s="30" t="s">
        <v>1068</v>
      </c>
      <c r="BS1253" s="30" t="s">
        <v>2955</v>
      </c>
      <c r="BT1253">
        <f ca="1">+OFFSET(b!$F$3,BQ1253,$BT$52)</f>
        <v>4307607</v>
      </c>
    </row>
    <row r="1254" spans="3:72">
      <c r="C1254">
        <f t="shared" si="141"/>
        <v>1201</v>
      </c>
      <c r="E1254" s="30" t="s">
        <v>1069</v>
      </c>
      <c r="F1254" s="30" t="s">
        <v>4669</v>
      </c>
      <c r="G1254">
        <f ca="1">+IF(BD1254="OKOK",OFFSET(b!$F$3,C1254,$G$52),NA())</f>
        <v>27</v>
      </c>
      <c r="AA1254">
        <f t="shared" si="142"/>
        <v>1201</v>
      </c>
      <c r="AB1254" s="30" t="s">
        <v>1069</v>
      </c>
      <c r="AC1254" s="30" t="s">
        <v>4669</v>
      </c>
      <c r="AD1254">
        <f ca="1">+IF(BD1254="OKOK",OFFSET(b!$F$3,AA1254,$AD$52),NA())</f>
        <v>1261531</v>
      </c>
      <c r="AX1254" t="s">
        <v>39</v>
      </c>
      <c r="AY1254" t="s">
        <v>1069</v>
      </c>
      <c r="AZ1254" t="s">
        <v>4669</v>
      </c>
      <c r="BA1254">
        <v>55459</v>
      </c>
      <c r="BB1254" s="93" t="str">
        <f t="shared" si="138"/>
        <v>OK</v>
      </c>
      <c r="BC1254" t="str">
        <f t="shared" si="139"/>
        <v>OK</v>
      </c>
      <c r="BD1254" t="str">
        <f t="shared" si="140"/>
        <v>OKOK</v>
      </c>
      <c r="BH1254">
        <f t="shared" si="143"/>
        <v>1201</v>
      </c>
      <c r="BJ1254" s="30" t="s">
        <v>1069</v>
      </c>
      <c r="BK1254" s="30" t="s">
        <v>4669</v>
      </c>
      <c r="BL1254">
        <f ca="1">+OFFSET(b!$F$3,BH1254,$BL$52)</f>
        <v>27</v>
      </c>
      <c r="BQ1254">
        <f t="shared" si="144"/>
        <v>1201</v>
      </c>
      <c r="BR1254" s="30" t="s">
        <v>1069</v>
      </c>
      <c r="BS1254" s="30" t="s">
        <v>4669</v>
      </c>
      <c r="BT1254">
        <f ca="1">+OFFSET(b!$F$3,BQ1254,$BT$52)</f>
        <v>1261531</v>
      </c>
    </row>
    <row r="1255" spans="3:72">
      <c r="C1255">
        <f t="shared" si="141"/>
        <v>1202</v>
      </c>
      <c r="E1255" s="30" t="s">
        <v>1070</v>
      </c>
      <c r="F1255" s="30" t="s">
        <v>4670</v>
      </c>
      <c r="G1255">
        <f ca="1">+IF(BD1255="OKOK",OFFSET(b!$F$3,C1255,$G$52),NA())</f>
        <v>32</v>
      </c>
      <c r="AA1255">
        <f t="shared" si="142"/>
        <v>1202</v>
      </c>
      <c r="AB1255" s="30" t="s">
        <v>1070</v>
      </c>
      <c r="AC1255" s="30" t="s">
        <v>4670</v>
      </c>
      <c r="AD1255">
        <f ca="1">+IF(BD1255="OKOK",OFFSET(b!$F$3,AA1255,$AD$52),NA())</f>
        <v>1790520</v>
      </c>
      <c r="AX1255" t="s">
        <v>39</v>
      </c>
      <c r="AY1255" t="s">
        <v>1070</v>
      </c>
      <c r="AZ1255" t="s">
        <v>4670</v>
      </c>
      <c r="BA1255">
        <v>122420</v>
      </c>
      <c r="BB1255" s="93" t="str">
        <f t="shared" si="138"/>
        <v>OK</v>
      </c>
      <c r="BC1255" t="str">
        <f t="shared" si="139"/>
        <v>OK</v>
      </c>
      <c r="BD1255" t="str">
        <f t="shared" si="140"/>
        <v>OKOK</v>
      </c>
      <c r="BH1255">
        <f t="shared" si="143"/>
        <v>1202</v>
      </c>
      <c r="BJ1255" s="30" t="s">
        <v>1070</v>
      </c>
      <c r="BK1255" s="30" t="s">
        <v>4670</v>
      </c>
      <c r="BL1255">
        <f ca="1">+OFFSET(b!$F$3,BH1255,$BL$52)</f>
        <v>32</v>
      </c>
      <c r="BQ1255">
        <f t="shared" si="144"/>
        <v>1202</v>
      </c>
      <c r="BR1255" s="30" t="s">
        <v>1070</v>
      </c>
      <c r="BS1255" s="30" t="s">
        <v>4670</v>
      </c>
      <c r="BT1255">
        <f ca="1">+OFFSET(b!$F$3,BQ1255,$BT$52)</f>
        <v>1790520</v>
      </c>
    </row>
    <row r="1256" spans="3:72">
      <c r="C1256">
        <f t="shared" si="141"/>
        <v>1203</v>
      </c>
      <c r="E1256" s="30" t="s">
        <v>1071</v>
      </c>
      <c r="F1256" s="30" t="s">
        <v>3391</v>
      </c>
      <c r="G1256">
        <f ca="1">+IF(BD1256="OKOK",OFFSET(b!$F$3,C1256,$G$52),NA())</f>
        <v>40</v>
      </c>
      <c r="AA1256">
        <f t="shared" si="142"/>
        <v>1203</v>
      </c>
      <c r="AB1256" s="30" t="s">
        <v>1071</v>
      </c>
      <c r="AC1256" s="30" t="s">
        <v>3391</v>
      </c>
      <c r="AD1256">
        <f ca="1">+IF(BD1256="OKOK",OFFSET(b!$F$3,AA1256,$AD$52),NA())</f>
        <v>977987</v>
      </c>
      <c r="AX1256" t="s">
        <v>39</v>
      </c>
      <c r="AY1256" t="s">
        <v>1071</v>
      </c>
      <c r="AZ1256" t="s">
        <v>3391</v>
      </c>
      <c r="BA1256">
        <v>46450</v>
      </c>
      <c r="BB1256" s="93" t="str">
        <f t="shared" si="138"/>
        <v>OK</v>
      </c>
      <c r="BC1256" t="str">
        <f t="shared" si="139"/>
        <v>OK</v>
      </c>
      <c r="BD1256" t="str">
        <f t="shared" si="140"/>
        <v>OKOK</v>
      </c>
      <c r="BH1256">
        <f t="shared" si="143"/>
        <v>1203</v>
      </c>
      <c r="BJ1256" s="30" t="s">
        <v>1071</v>
      </c>
      <c r="BK1256" s="30" t="s">
        <v>3391</v>
      </c>
      <c r="BL1256">
        <f ca="1">+OFFSET(b!$F$3,BH1256,$BL$52)</f>
        <v>40</v>
      </c>
      <c r="BQ1256">
        <f t="shared" si="144"/>
        <v>1203</v>
      </c>
      <c r="BR1256" s="30" t="s">
        <v>1071</v>
      </c>
      <c r="BS1256" s="30" t="s">
        <v>3391</v>
      </c>
      <c r="BT1256">
        <f ca="1">+OFFSET(b!$F$3,BQ1256,$BT$52)</f>
        <v>977987</v>
      </c>
    </row>
    <row r="1257" spans="3:72">
      <c r="C1257">
        <f t="shared" si="141"/>
        <v>1204</v>
      </c>
      <c r="E1257" s="30" t="s">
        <v>1072</v>
      </c>
      <c r="F1257" s="30" t="s">
        <v>3551</v>
      </c>
      <c r="G1257">
        <f ca="1">+IF(BD1257="OKOK",OFFSET(b!$F$3,C1257,$G$52),NA())</f>
        <v>10</v>
      </c>
      <c r="AA1257">
        <f t="shared" si="142"/>
        <v>1204</v>
      </c>
      <c r="AB1257" s="30" t="s">
        <v>1072</v>
      </c>
      <c r="AC1257" s="30" t="s">
        <v>3551</v>
      </c>
      <c r="AD1257">
        <f ca="1">+IF(BD1257="OKOK",OFFSET(b!$F$3,AA1257,$AD$52),NA())</f>
        <v>1162825</v>
      </c>
      <c r="AX1257" t="s">
        <v>39</v>
      </c>
      <c r="AY1257" t="s">
        <v>1072</v>
      </c>
      <c r="AZ1257" t="s">
        <v>3551</v>
      </c>
      <c r="BA1257">
        <v>61176</v>
      </c>
      <c r="BB1257" s="93" t="str">
        <f t="shared" si="138"/>
        <v>OK</v>
      </c>
      <c r="BC1257" t="str">
        <f t="shared" si="139"/>
        <v>OK</v>
      </c>
      <c r="BD1257" t="str">
        <f t="shared" si="140"/>
        <v>OKOK</v>
      </c>
      <c r="BH1257">
        <f t="shared" si="143"/>
        <v>1204</v>
      </c>
      <c r="BJ1257" s="30" t="s">
        <v>1072</v>
      </c>
      <c r="BK1257" s="30" t="s">
        <v>3551</v>
      </c>
      <c r="BL1257">
        <f ca="1">+OFFSET(b!$F$3,BH1257,$BL$52)</f>
        <v>10</v>
      </c>
      <c r="BQ1257">
        <f t="shared" si="144"/>
        <v>1204</v>
      </c>
      <c r="BR1257" s="30" t="s">
        <v>1072</v>
      </c>
      <c r="BS1257" s="30" t="s">
        <v>3551</v>
      </c>
      <c r="BT1257">
        <f ca="1">+OFFSET(b!$F$3,BQ1257,$BT$52)</f>
        <v>1162825</v>
      </c>
    </row>
    <row r="1258" spans="3:72">
      <c r="C1258">
        <f t="shared" si="141"/>
        <v>1205</v>
      </c>
      <c r="E1258" s="30" t="s">
        <v>1084</v>
      </c>
      <c r="F1258" s="30" t="s">
        <v>4671</v>
      </c>
      <c r="G1258">
        <f ca="1">+IF(BD1258="OKOK",OFFSET(b!$F$3,C1258,$G$52),NA())</f>
        <v>41</v>
      </c>
      <c r="AA1258">
        <f t="shared" si="142"/>
        <v>1205</v>
      </c>
      <c r="AB1258" s="30" t="s">
        <v>1084</v>
      </c>
      <c r="AC1258" s="30" t="s">
        <v>4671</v>
      </c>
      <c r="AD1258">
        <f ca="1">+IF(BD1258="OKOK",OFFSET(b!$F$3,AA1258,$AD$52),NA())</f>
        <v>538609</v>
      </c>
      <c r="AX1258" t="s">
        <v>39</v>
      </c>
      <c r="AY1258" t="s">
        <v>1084</v>
      </c>
      <c r="AZ1258" t="s">
        <v>4671</v>
      </c>
      <c r="BA1258">
        <v>32587</v>
      </c>
      <c r="BB1258" s="93" t="str">
        <f t="shared" si="138"/>
        <v>OK</v>
      </c>
      <c r="BC1258" t="str">
        <f t="shared" si="139"/>
        <v>OK</v>
      </c>
      <c r="BD1258" t="str">
        <f t="shared" si="140"/>
        <v>OKOK</v>
      </c>
      <c r="BH1258">
        <f t="shared" si="143"/>
        <v>1205</v>
      </c>
      <c r="BJ1258" s="30" t="s">
        <v>1084</v>
      </c>
      <c r="BK1258" s="30" t="s">
        <v>4671</v>
      </c>
      <c r="BL1258">
        <f ca="1">+OFFSET(b!$F$3,BH1258,$BL$52)</f>
        <v>41</v>
      </c>
      <c r="BQ1258">
        <f t="shared" si="144"/>
        <v>1205</v>
      </c>
      <c r="BR1258" s="30" t="s">
        <v>1084</v>
      </c>
      <c r="BS1258" s="30" t="s">
        <v>4671</v>
      </c>
      <c r="BT1258">
        <f ca="1">+OFFSET(b!$F$3,BQ1258,$BT$52)</f>
        <v>538609</v>
      </c>
    </row>
    <row r="1259" spans="3:72">
      <c r="C1259">
        <f t="shared" si="141"/>
        <v>1206</v>
      </c>
      <c r="E1259" s="30" t="s">
        <v>1085</v>
      </c>
      <c r="F1259" s="30" t="s">
        <v>3553</v>
      </c>
      <c r="G1259">
        <f ca="1">+IF(BD1259="OKOK",OFFSET(b!$F$3,C1259,$G$52),NA())</f>
        <v>7</v>
      </c>
      <c r="AA1259">
        <f t="shared" si="142"/>
        <v>1206</v>
      </c>
      <c r="AB1259" s="30" t="s">
        <v>1085</v>
      </c>
      <c r="AC1259" s="30" t="s">
        <v>3553</v>
      </c>
      <c r="AD1259">
        <f ca="1">+IF(BD1259="OKOK",OFFSET(b!$F$3,AA1259,$AD$52),NA())</f>
        <v>433089</v>
      </c>
      <c r="AX1259" t="s">
        <v>39</v>
      </c>
      <c r="AY1259" t="s">
        <v>1085</v>
      </c>
      <c r="AZ1259" t="s">
        <v>3553</v>
      </c>
      <c r="BA1259">
        <v>24356</v>
      </c>
      <c r="BB1259" s="93" t="str">
        <f t="shared" si="138"/>
        <v>OK</v>
      </c>
      <c r="BC1259" t="str">
        <f t="shared" si="139"/>
        <v>OK</v>
      </c>
      <c r="BD1259" t="str">
        <f t="shared" si="140"/>
        <v>OKOK</v>
      </c>
      <c r="BH1259">
        <f t="shared" si="143"/>
        <v>1206</v>
      </c>
      <c r="BJ1259" s="30" t="s">
        <v>1085</v>
      </c>
      <c r="BK1259" s="30" t="s">
        <v>3553</v>
      </c>
      <c r="BL1259">
        <f ca="1">+OFFSET(b!$F$3,BH1259,$BL$52)</f>
        <v>7</v>
      </c>
      <c r="BQ1259">
        <f t="shared" si="144"/>
        <v>1206</v>
      </c>
      <c r="BR1259" s="30" t="s">
        <v>1085</v>
      </c>
      <c r="BS1259" s="30" t="s">
        <v>3553</v>
      </c>
      <c r="BT1259">
        <f ca="1">+OFFSET(b!$F$3,BQ1259,$BT$52)</f>
        <v>433089</v>
      </c>
    </row>
    <row r="1260" spans="3:72">
      <c r="C1260">
        <f t="shared" si="141"/>
        <v>1207</v>
      </c>
      <c r="E1260" s="30" t="s">
        <v>1073</v>
      </c>
      <c r="F1260" s="30" t="s">
        <v>3552</v>
      </c>
      <c r="G1260">
        <f ca="1">+IF(BD1260="OKOK",OFFSET(b!$F$3,C1260,$G$52),NA())</f>
        <v>11</v>
      </c>
      <c r="AA1260">
        <f t="shared" si="142"/>
        <v>1207</v>
      </c>
      <c r="AB1260" s="30" t="s">
        <v>1073</v>
      </c>
      <c r="AC1260" s="30" t="s">
        <v>3552</v>
      </c>
      <c r="AD1260">
        <f ca="1">+IF(BD1260="OKOK",OFFSET(b!$F$3,AA1260,$AD$52),NA())</f>
        <v>623672</v>
      </c>
      <c r="AX1260" t="s">
        <v>39</v>
      </c>
      <c r="AY1260" t="s">
        <v>1073</v>
      </c>
      <c r="AZ1260" t="s">
        <v>3552</v>
      </c>
      <c r="BA1260">
        <v>35852</v>
      </c>
      <c r="BB1260" s="93" t="str">
        <f t="shared" si="138"/>
        <v>OK</v>
      </c>
      <c r="BC1260" t="str">
        <f t="shared" si="139"/>
        <v>OK</v>
      </c>
      <c r="BD1260" t="str">
        <f t="shared" si="140"/>
        <v>OKOK</v>
      </c>
      <c r="BH1260">
        <f t="shared" si="143"/>
        <v>1207</v>
      </c>
      <c r="BJ1260" s="30" t="s">
        <v>1073</v>
      </c>
      <c r="BK1260" s="30" t="s">
        <v>3552</v>
      </c>
      <c r="BL1260">
        <f ca="1">+OFFSET(b!$F$3,BH1260,$BL$52)</f>
        <v>11</v>
      </c>
      <c r="BQ1260">
        <f t="shared" si="144"/>
        <v>1207</v>
      </c>
      <c r="BR1260" s="30" t="s">
        <v>1073</v>
      </c>
      <c r="BS1260" s="30" t="s">
        <v>3552</v>
      </c>
      <c r="BT1260">
        <f ca="1">+OFFSET(b!$F$3,BQ1260,$BT$52)</f>
        <v>623672</v>
      </c>
    </row>
    <row r="1261" spans="3:72">
      <c r="C1261">
        <f t="shared" si="141"/>
        <v>1208</v>
      </c>
      <c r="E1261" s="30" t="s">
        <v>1074</v>
      </c>
      <c r="F1261" s="30" t="s">
        <v>3550</v>
      </c>
      <c r="G1261">
        <f ca="1">+IF(BD1261="OKOK",OFFSET(b!$F$3,C1261,$G$52),NA())</f>
        <v>10</v>
      </c>
      <c r="AA1261">
        <f t="shared" si="142"/>
        <v>1208</v>
      </c>
      <c r="AB1261" s="30" t="s">
        <v>1074</v>
      </c>
      <c r="AC1261" s="30" t="s">
        <v>3550</v>
      </c>
      <c r="AD1261">
        <f ca="1">+IF(BD1261="OKOK",OFFSET(b!$F$3,AA1261,$AD$52),NA())</f>
        <v>705692</v>
      </c>
      <c r="AX1261" t="s">
        <v>39</v>
      </c>
      <c r="AY1261" t="s">
        <v>1074</v>
      </c>
      <c r="AZ1261" t="s">
        <v>3550</v>
      </c>
      <c r="BA1261">
        <v>39739</v>
      </c>
      <c r="BB1261" s="93" t="str">
        <f t="shared" si="138"/>
        <v>OK</v>
      </c>
      <c r="BC1261" t="str">
        <f t="shared" si="139"/>
        <v>OK</v>
      </c>
      <c r="BD1261" t="str">
        <f t="shared" si="140"/>
        <v>OKOK</v>
      </c>
      <c r="BH1261">
        <f t="shared" si="143"/>
        <v>1208</v>
      </c>
      <c r="BJ1261" s="30" t="s">
        <v>1074</v>
      </c>
      <c r="BK1261" s="30" t="s">
        <v>3550</v>
      </c>
      <c r="BL1261">
        <f ca="1">+OFFSET(b!$F$3,BH1261,$BL$52)</f>
        <v>10</v>
      </c>
      <c r="BQ1261">
        <f t="shared" si="144"/>
        <v>1208</v>
      </c>
      <c r="BR1261" s="30" t="s">
        <v>1074</v>
      </c>
      <c r="BS1261" s="30" t="s">
        <v>3550</v>
      </c>
      <c r="BT1261">
        <f ca="1">+OFFSET(b!$F$3,BQ1261,$BT$52)</f>
        <v>705692</v>
      </c>
    </row>
    <row r="1262" spans="3:72">
      <c r="C1262">
        <f t="shared" si="141"/>
        <v>1209</v>
      </c>
      <c r="E1262" s="30" t="s">
        <v>1075</v>
      </c>
      <c r="F1262" s="30" t="s">
        <v>3549</v>
      </c>
      <c r="G1262">
        <f ca="1">+IF(BD1262="OKOK",OFFSET(b!$F$3,C1262,$G$52),NA())</f>
        <v>12</v>
      </c>
      <c r="AA1262">
        <f t="shared" si="142"/>
        <v>1209</v>
      </c>
      <c r="AB1262" s="30" t="s">
        <v>1075</v>
      </c>
      <c r="AC1262" s="30" t="s">
        <v>3549</v>
      </c>
      <c r="AD1262">
        <f ca="1">+IF(BD1262="OKOK",OFFSET(b!$F$3,AA1262,$AD$52),NA())</f>
        <v>698538</v>
      </c>
      <c r="AX1262" t="s">
        <v>39</v>
      </c>
      <c r="AY1262" t="s">
        <v>1075</v>
      </c>
      <c r="AZ1262" t="s">
        <v>3549</v>
      </c>
      <c r="BA1262">
        <v>32989</v>
      </c>
      <c r="BB1262" s="93" t="str">
        <f t="shared" si="138"/>
        <v>OK</v>
      </c>
      <c r="BC1262" t="str">
        <f t="shared" si="139"/>
        <v>OK</v>
      </c>
      <c r="BD1262" t="str">
        <f t="shared" si="140"/>
        <v>OKOK</v>
      </c>
      <c r="BH1262">
        <f t="shared" si="143"/>
        <v>1209</v>
      </c>
      <c r="BJ1262" s="30" t="s">
        <v>1075</v>
      </c>
      <c r="BK1262" s="30" t="s">
        <v>3549</v>
      </c>
      <c r="BL1262">
        <f ca="1">+OFFSET(b!$F$3,BH1262,$BL$52)</f>
        <v>12</v>
      </c>
      <c r="BQ1262">
        <f t="shared" si="144"/>
        <v>1209</v>
      </c>
      <c r="BR1262" s="30" t="s">
        <v>1075</v>
      </c>
      <c r="BS1262" s="30" t="s">
        <v>3549</v>
      </c>
      <c r="BT1262">
        <f ca="1">+OFFSET(b!$F$3,BQ1262,$BT$52)</f>
        <v>698538</v>
      </c>
    </row>
    <row r="1263" spans="3:72">
      <c r="C1263">
        <f t="shared" si="141"/>
        <v>1210</v>
      </c>
      <c r="E1263" s="30" t="s">
        <v>1076</v>
      </c>
      <c r="F1263" s="30" t="s">
        <v>4672</v>
      </c>
      <c r="G1263">
        <f ca="1">+IF(BD1263="OKOK",OFFSET(b!$F$3,C1263,$G$52),NA())</f>
        <v>16</v>
      </c>
      <c r="AA1263">
        <f t="shared" si="142"/>
        <v>1210</v>
      </c>
      <c r="AB1263" s="30" t="s">
        <v>1076</v>
      </c>
      <c r="AC1263" s="30" t="s">
        <v>4672</v>
      </c>
      <c r="AD1263">
        <f ca="1">+IF(BD1263="OKOK",OFFSET(b!$F$3,AA1263,$AD$52),NA())</f>
        <v>1150656</v>
      </c>
      <c r="AX1263" t="s">
        <v>39</v>
      </c>
      <c r="AY1263" t="s">
        <v>1076</v>
      </c>
      <c r="AZ1263" t="s">
        <v>4672</v>
      </c>
      <c r="BA1263">
        <v>56059</v>
      </c>
      <c r="BB1263" s="93" t="str">
        <f t="shared" si="138"/>
        <v>OK</v>
      </c>
      <c r="BC1263" t="str">
        <f t="shared" si="139"/>
        <v>OK</v>
      </c>
      <c r="BD1263" t="str">
        <f t="shared" si="140"/>
        <v>OKOK</v>
      </c>
      <c r="BH1263">
        <f t="shared" si="143"/>
        <v>1210</v>
      </c>
      <c r="BJ1263" s="30" t="s">
        <v>1076</v>
      </c>
      <c r="BK1263" s="30" t="s">
        <v>4672</v>
      </c>
      <c r="BL1263">
        <f ca="1">+OFFSET(b!$F$3,BH1263,$BL$52)</f>
        <v>16</v>
      </c>
      <c r="BQ1263">
        <f t="shared" si="144"/>
        <v>1210</v>
      </c>
      <c r="BR1263" s="30" t="s">
        <v>1076</v>
      </c>
      <c r="BS1263" s="30" t="s">
        <v>4672</v>
      </c>
      <c r="BT1263">
        <f ca="1">+OFFSET(b!$F$3,BQ1263,$BT$52)</f>
        <v>1150656</v>
      </c>
    </row>
    <row r="1264" spans="3:72">
      <c r="C1264">
        <f t="shared" si="141"/>
        <v>1211</v>
      </c>
      <c r="E1264" s="30" t="s">
        <v>1077</v>
      </c>
      <c r="F1264" s="30" t="s">
        <v>4673</v>
      </c>
      <c r="G1264">
        <f ca="1">+IF(BD1264="OKOK",OFFSET(b!$F$3,C1264,$G$52),NA())</f>
        <v>3</v>
      </c>
      <c r="AA1264">
        <f t="shared" si="142"/>
        <v>1211</v>
      </c>
      <c r="AB1264" s="30" t="s">
        <v>1077</v>
      </c>
      <c r="AC1264" s="30" t="s">
        <v>4673</v>
      </c>
      <c r="AD1264">
        <f ca="1">+IF(BD1264="OKOK",OFFSET(b!$F$3,AA1264,$AD$52),NA())</f>
        <v>392368</v>
      </c>
      <c r="AX1264" t="s">
        <v>39</v>
      </c>
      <c r="AY1264" t="s">
        <v>1077</v>
      </c>
      <c r="AZ1264" t="s">
        <v>4673</v>
      </c>
      <c r="BA1264">
        <v>18009</v>
      </c>
      <c r="BB1264" s="93" t="str">
        <f t="shared" si="138"/>
        <v>OK</v>
      </c>
      <c r="BC1264" t="str">
        <f t="shared" si="139"/>
        <v>OK</v>
      </c>
      <c r="BD1264" t="str">
        <f t="shared" si="140"/>
        <v>OKOK</v>
      </c>
      <c r="BH1264">
        <f t="shared" si="143"/>
        <v>1211</v>
      </c>
      <c r="BJ1264" s="30" t="s">
        <v>1077</v>
      </c>
      <c r="BK1264" s="30" t="s">
        <v>4673</v>
      </c>
      <c r="BL1264">
        <f ca="1">+OFFSET(b!$F$3,BH1264,$BL$52)</f>
        <v>3</v>
      </c>
      <c r="BQ1264">
        <f t="shared" si="144"/>
        <v>1211</v>
      </c>
      <c r="BR1264" s="30" t="s">
        <v>1077</v>
      </c>
      <c r="BS1264" s="30" t="s">
        <v>4673</v>
      </c>
      <c r="BT1264">
        <f ca="1">+OFFSET(b!$F$3,BQ1264,$BT$52)</f>
        <v>392368</v>
      </c>
    </row>
    <row r="1265" spans="3:72">
      <c r="C1265">
        <f t="shared" si="141"/>
        <v>1212</v>
      </c>
      <c r="E1265" s="30" t="s">
        <v>1078</v>
      </c>
      <c r="F1265" s="30" t="s">
        <v>4674</v>
      </c>
      <c r="G1265">
        <f ca="1">+IF(BD1265="OKOK",OFFSET(b!$F$3,C1265,$G$52),NA())</f>
        <v>26</v>
      </c>
      <c r="AA1265">
        <f t="shared" si="142"/>
        <v>1212</v>
      </c>
      <c r="AB1265" s="30" t="s">
        <v>1078</v>
      </c>
      <c r="AC1265" s="30" t="s">
        <v>4674</v>
      </c>
      <c r="AD1265">
        <f ca="1">+IF(BD1265="OKOK",OFFSET(b!$F$3,AA1265,$AD$52),NA())</f>
        <v>842499</v>
      </c>
      <c r="AX1265" t="s">
        <v>39</v>
      </c>
      <c r="AY1265" t="s">
        <v>1078</v>
      </c>
      <c r="AZ1265" t="s">
        <v>4674</v>
      </c>
      <c r="BA1265">
        <v>58781</v>
      </c>
      <c r="BB1265" s="93" t="str">
        <f t="shared" si="138"/>
        <v>OK</v>
      </c>
      <c r="BC1265" t="str">
        <f t="shared" si="139"/>
        <v>OK</v>
      </c>
      <c r="BD1265" t="str">
        <f t="shared" si="140"/>
        <v>OKOK</v>
      </c>
      <c r="BH1265">
        <f t="shared" si="143"/>
        <v>1212</v>
      </c>
      <c r="BJ1265" s="30" t="s">
        <v>1078</v>
      </c>
      <c r="BK1265" s="30" t="s">
        <v>4674</v>
      </c>
      <c r="BL1265">
        <f ca="1">+OFFSET(b!$F$3,BH1265,$BL$52)</f>
        <v>26</v>
      </c>
      <c r="BQ1265">
        <f t="shared" si="144"/>
        <v>1212</v>
      </c>
      <c r="BR1265" s="30" t="s">
        <v>1078</v>
      </c>
      <c r="BS1265" s="30" t="s">
        <v>4674</v>
      </c>
      <c r="BT1265">
        <f ca="1">+OFFSET(b!$F$3,BQ1265,$BT$52)</f>
        <v>842499</v>
      </c>
    </row>
    <row r="1266" spans="3:72">
      <c r="C1266">
        <f t="shared" si="141"/>
        <v>1213</v>
      </c>
      <c r="E1266" s="30" t="s">
        <v>1112</v>
      </c>
      <c r="F1266" s="30" t="s">
        <v>3557</v>
      </c>
      <c r="G1266">
        <f ca="1">+IF(BD1266="OKOK",OFFSET(b!$F$3,C1266,$G$52),NA())</f>
        <v>15</v>
      </c>
      <c r="AA1266">
        <f t="shared" si="142"/>
        <v>1213</v>
      </c>
      <c r="AB1266" s="30" t="s">
        <v>1112</v>
      </c>
      <c r="AC1266" s="30" t="s">
        <v>3557</v>
      </c>
      <c r="AD1266">
        <f ca="1">+IF(BD1266="OKOK",OFFSET(b!$F$3,AA1266,$AD$52),NA())</f>
        <v>1245229</v>
      </c>
      <c r="AX1266" t="s">
        <v>39</v>
      </c>
      <c r="AY1266" t="s">
        <v>1112</v>
      </c>
      <c r="AZ1266" t="s">
        <v>3557</v>
      </c>
      <c r="BA1266">
        <v>74513</v>
      </c>
      <c r="BB1266" s="93" t="str">
        <f t="shared" si="138"/>
        <v>OK</v>
      </c>
      <c r="BC1266" t="str">
        <f t="shared" si="139"/>
        <v>OK</v>
      </c>
      <c r="BD1266" t="str">
        <f t="shared" si="140"/>
        <v>OKOK</v>
      </c>
      <c r="BH1266">
        <f t="shared" si="143"/>
        <v>1213</v>
      </c>
      <c r="BJ1266" s="30" t="s">
        <v>1112</v>
      </c>
      <c r="BK1266" s="30" t="s">
        <v>3557</v>
      </c>
      <c r="BL1266">
        <f ca="1">+OFFSET(b!$F$3,BH1266,$BL$52)</f>
        <v>15</v>
      </c>
      <c r="BQ1266">
        <f t="shared" si="144"/>
        <v>1213</v>
      </c>
      <c r="BR1266" s="30" t="s">
        <v>1112</v>
      </c>
      <c r="BS1266" s="30" t="s">
        <v>3557</v>
      </c>
      <c r="BT1266">
        <f ca="1">+OFFSET(b!$F$3,BQ1266,$BT$52)</f>
        <v>1245229</v>
      </c>
    </row>
    <row r="1267" spans="3:72">
      <c r="C1267">
        <f t="shared" si="141"/>
        <v>1214</v>
      </c>
      <c r="E1267" s="30" t="s">
        <v>1079</v>
      </c>
      <c r="F1267" s="30" t="s">
        <v>3646</v>
      </c>
      <c r="G1267">
        <f ca="1">+IF(BD1267="OKOK",OFFSET(b!$F$3,C1267,$G$52),NA())</f>
        <v>18</v>
      </c>
      <c r="AA1267">
        <f t="shared" si="142"/>
        <v>1214</v>
      </c>
      <c r="AB1267" s="30" t="s">
        <v>1079</v>
      </c>
      <c r="AC1267" s="30" t="s">
        <v>3646</v>
      </c>
      <c r="AD1267">
        <f ca="1">+IF(BD1267="OKOK",OFFSET(b!$F$3,AA1267,$AD$52),NA())</f>
        <v>1621119</v>
      </c>
      <c r="AX1267" t="s">
        <v>39</v>
      </c>
      <c r="AY1267" t="s">
        <v>1079</v>
      </c>
      <c r="AZ1267" t="s">
        <v>3646</v>
      </c>
      <c r="BA1267">
        <v>87497</v>
      </c>
      <c r="BB1267" s="93" t="str">
        <f t="shared" si="138"/>
        <v>OK</v>
      </c>
      <c r="BC1267" t="str">
        <f t="shared" si="139"/>
        <v>OK</v>
      </c>
      <c r="BD1267" t="str">
        <f t="shared" si="140"/>
        <v>OKOK</v>
      </c>
      <c r="BH1267">
        <f t="shared" si="143"/>
        <v>1214</v>
      </c>
      <c r="BJ1267" s="30" t="s">
        <v>1079</v>
      </c>
      <c r="BK1267" s="30" t="s">
        <v>3646</v>
      </c>
      <c r="BL1267">
        <f ca="1">+OFFSET(b!$F$3,BH1267,$BL$52)</f>
        <v>18</v>
      </c>
      <c r="BQ1267">
        <f t="shared" si="144"/>
        <v>1214</v>
      </c>
      <c r="BR1267" s="30" t="s">
        <v>1079</v>
      </c>
      <c r="BS1267" s="30" t="s">
        <v>3646</v>
      </c>
      <c r="BT1267">
        <f ca="1">+OFFSET(b!$F$3,BQ1267,$BT$52)</f>
        <v>1621119</v>
      </c>
    </row>
    <row r="1268" spans="3:72">
      <c r="C1268">
        <f t="shared" si="141"/>
        <v>1215</v>
      </c>
      <c r="E1268" s="30" t="s">
        <v>1113</v>
      </c>
      <c r="F1268" s="30" t="s">
        <v>3648</v>
      </c>
      <c r="G1268">
        <f ca="1">+IF(BD1268="OKOK",OFFSET(b!$F$3,C1268,$G$52),NA())</f>
        <v>48</v>
      </c>
      <c r="AA1268">
        <f t="shared" si="142"/>
        <v>1215</v>
      </c>
      <c r="AB1268" s="30" t="s">
        <v>1113</v>
      </c>
      <c r="AC1268" s="30" t="s">
        <v>3648</v>
      </c>
      <c r="AD1268">
        <f ca="1">+IF(BD1268="OKOK",OFFSET(b!$F$3,AA1268,$AD$52),NA())</f>
        <v>2266619</v>
      </c>
      <c r="AX1268" t="s">
        <v>39</v>
      </c>
      <c r="AY1268" t="s">
        <v>1113</v>
      </c>
      <c r="AZ1268" t="s">
        <v>3648</v>
      </c>
      <c r="BA1268">
        <v>150727</v>
      </c>
      <c r="BB1268" s="93" t="str">
        <f t="shared" si="138"/>
        <v>OK</v>
      </c>
      <c r="BC1268" t="str">
        <f t="shared" si="139"/>
        <v>OK</v>
      </c>
      <c r="BD1268" t="str">
        <f t="shared" si="140"/>
        <v>OKOK</v>
      </c>
      <c r="BH1268">
        <f t="shared" si="143"/>
        <v>1215</v>
      </c>
      <c r="BJ1268" s="30" t="s">
        <v>1113</v>
      </c>
      <c r="BK1268" s="30" t="s">
        <v>3648</v>
      </c>
      <c r="BL1268">
        <f ca="1">+OFFSET(b!$F$3,BH1268,$BL$52)</f>
        <v>48</v>
      </c>
      <c r="BQ1268">
        <f t="shared" si="144"/>
        <v>1215</v>
      </c>
      <c r="BR1268" s="30" t="s">
        <v>1113</v>
      </c>
      <c r="BS1268" s="30" t="s">
        <v>3648</v>
      </c>
      <c r="BT1268">
        <f ca="1">+OFFSET(b!$F$3,BQ1268,$BT$52)</f>
        <v>2266619</v>
      </c>
    </row>
    <row r="1269" spans="3:72">
      <c r="C1269">
        <f t="shared" si="141"/>
        <v>1216</v>
      </c>
      <c r="E1269" s="30" t="s">
        <v>1080</v>
      </c>
      <c r="F1269" s="30" t="s">
        <v>3645</v>
      </c>
      <c r="G1269">
        <f ca="1">+IF(BD1269="OKOK",OFFSET(b!$F$3,C1269,$G$52),NA())</f>
        <v>22</v>
      </c>
      <c r="AA1269">
        <f t="shared" si="142"/>
        <v>1216</v>
      </c>
      <c r="AB1269" s="30" t="s">
        <v>1080</v>
      </c>
      <c r="AC1269" s="30" t="s">
        <v>3645</v>
      </c>
      <c r="AD1269">
        <f ca="1">+IF(BD1269="OKOK",OFFSET(b!$F$3,AA1269,$AD$52),NA())</f>
        <v>1638673</v>
      </c>
      <c r="AX1269" t="s">
        <v>39</v>
      </c>
      <c r="AY1269" t="s">
        <v>1080</v>
      </c>
      <c r="AZ1269" t="s">
        <v>3645</v>
      </c>
      <c r="BA1269">
        <v>98991</v>
      </c>
      <c r="BB1269" s="93" t="str">
        <f t="shared" si="138"/>
        <v>OK</v>
      </c>
      <c r="BC1269" t="str">
        <f t="shared" si="139"/>
        <v>OK</v>
      </c>
      <c r="BD1269" t="str">
        <f t="shared" si="140"/>
        <v>OKOK</v>
      </c>
      <c r="BH1269">
        <f t="shared" si="143"/>
        <v>1216</v>
      </c>
      <c r="BJ1269" s="30" t="s">
        <v>1080</v>
      </c>
      <c r="BK1269" s="30" t="s">
        <v>3645</v>
      </c>
      <c r="BL1269">
        <f ca="1">+OFFSET(b!$F$3,BH1269,$BL$52)</f>
        <v>22</v>
      </c>
      <c r="BQ1269">
        <f t="shared" si="144"/>
        <v>1216</v>
      </c>
      <c r="BR1269" s="30" t="s">
        <v>1080</v>
      </c>
      <c r="BS1269" s="30" t="s">
        <v>3645</v>
      </c>
      <c r="BT1269">
        <f ca="1">+OFFSET(b!$F$3,BQ1269,$BT$52)</f>
        <v>1638673</v>
      </c>
    </row>
    <row r="1270" spans="3:72">
      <c r="C1270">
        <f t="shared" si="141"/>
        <v>1217</v>
      </c>
      <c r="E1270" s="30" t="s">
        <v>1081</v>
      </c>
      <c r="F1270" s="30" t="s">
        <v>3647</v>
      </c>
      <c r="G1270">
        <f ca="1">+IF(BD1270="OKOK",OFFSET(b!$F$3,C1270,$G$52),NA())</f>
        <v>12</v>
      </c>
      <c r="AA1270">
        <f t="shared" si="142"/>
        <v>1217</v>
      </c>
      <c r="AB1270" s="30" t="s">
        <v>1081</v>
      </c>
      <c r="AC1270" s="30" t="s">
        <v>3647</v>
      </c>
      <c r="AD1270">
        <f ca="1">+IF(BD1270="OKOK",OFFSET(b!$F$3,AA1270,$AD$52),NA())</f>
        <v>1107970</v>
      </c>
      <c r="AX1270" t="s">
        <v>39</v>
      </c>
      <c r="AY1270" t="s">
        <v>1081</v>
      </c>
      <c r="AZ1270" t="s">
        <v>3647</v>
      </c>
      <c r="BA1270">
        <v>60091</v>
      </c>
      <c r="BB1270" s="93" t="str">
        <f t="shared" si="138"/>
        <v>OK</v>
      </c>
      <c r="BC1270" t="str">
        <f t="shared" si="139"/>
        <v>OK</v>
      </c>
      <c r="BD1270" t="str">
        <f t="shared" si="140"/>
        <v>OKOK</v>
      </c>
      <c r="BH1270">
        <f t="shared" si="143"/>
        <v>1217</v>
      </c>
      <c r="BJ1270" s="30" t="s">
        <v>1081</v>
      </c>
      <c r="BK1270" s="30" t="s">
        <v>3647</v>
      </c>
      <c r="BL1270">
        <f ca="1">+OFFSET(b!$F$3,BH1270,$BL$52)</f>
        <v>12</v>
      </c>
      <c r="BQ1270">
        <f t="shared" si="144"/>
        <v>1217</v>
      </c>
      <c r="BR1270" s="30" t="s">
        <v>1081</v>
      </c>
      <c r="BS1270" s="30" t="s">
        <v>3647</v>
      </c>
      <c r="BT1270">
        <f ca="1">+OFFSET(b!$F$3,BQ1270,$BT$52)</f>
        <v>1107970</v>
      </c>
    </row>
    <row r="1271" spans="3:72">
      <c r="C1271">
        <f t="shared" si="141"/>
        <v>1218</v>
      </c>
      <c r="E1271" s="30" t="s">
        <v>1088</v>
      </c>
      <c r="F1271" s="30" t="s">
        <v>3649</v>
      </c>
      <c r="G1271">
        <f ca="1">+IF(BD1271="OKOK",OFFSET(b!$F$3,C1271,$G$52),NA())</f>
        <v>12</v>
      </c>
      <c r="AA1271">
        <f t="shared" si="142"/>
        <v>1218</v>
      </c>
      <c r="AB1271" s="30" t="s">
        <v>1088</v>
      </c>
      <c r="AC1271" s="30" t="s">
        <v>3649</v>
      </c>
      <c r="AD1271">
        <f ca="1">+IF(BD1271="OKOK",OFFSET(b!$F$3,AA1271,$AD$52),NA())</f>
        <v>665408</v>
      </c>
      <c r="AX1271" t="s">
        <v>39</v>
      </c>
      <c r="AY1271" t="s">
        <v>1088</v>
      </c>
      <c r="AZ1271" t="s">
        <v>3649</v>
      </c>
      <c r="BA1271">
        <v>36003</v>
      </c>
      <c r="BB1271" s="93" t="str">
        <f t="shared" si="138"/>
        <v>OK</v>
      </c>
      <c r="BC1271" t="str">
        <f t="shared" si="139"/>
        <v>OK</v>
      </c>
      <c r="BD1271" t="str">
        <f t="shared" si="140"/>
        <v>OKOK</v>
      </c>
      <c r="BH1271">
        <f t="shared" si="143"/>
        <v>1218</v>
      </c>
      <c r="BJ1271" s="30" t="s">
        <v>1088</v>
      </c>
      <c r="BK1271" s="30" t="s">
        <v>3649</v>
      </c>
      <c r="BL1271">
        <f ca="1">+OFFSET(b!$F$3,BH1271,$BL$52)</f>
        <v>12</v>
      </c>
      <c r="BQ1271">
        <f t="shared" si="144"/>
        <v>1218</v>
      </c>
      <c r="BR1271" s="30" t="s">
        <v>1088</v>
      </c>
      <c r="BS1271" s="30" t="s">
        <v>3649</v>
      </c>
      <c r="BT1271">
        <f ca="1">+OFFSET(b!$F$3,BQ1271,$BT$52)</f>
        <v>665408</v>
      </c>
    </row>
    <row r="1272" spans="3:72">
      <c r="C1272">
        <f t="shared" si="141"/>
        <v>1219</v>
      </c>
      <c r="E1272" s="30" t="s">
        <v>1089</v>
      </c>
      <c r="F1272" s="30" t="s">
        <v>3653</v>
      </c>
      <c r="G1272">
        <f ca="1">+IF(BD1272="OKOK",OFFSET(b!$F$3,C1272,$G$52),NA())</f>
        <v>6</v>
      </c>
      <c r="AA1272">
        <f t="shared" si="142"/>
        <v>1219</v>
      </c>
      <c r="AB1272" s="30" t="s">
        <v>1089</v>
      </c>
      <c r="AC1272" s="30" t="s">
        <v>3653</v>
      </c>
      <c r="AD1272">
        <f ca="1">+IF(BD1272="OKOK",OFFSET(b!$F$3,AA1272,$AD$52),NA())</f>
        <v>416660</v>
      </c>
      <c r="AX1272" t="s">
        <v>39</v>
      </c>
      <c r="AY1272" t="s">
        <v>1089</v>
      </c>
      <c r="AZ1272" t="s">
        <v>3653</v>
      </c>
      <c r="BA1272">
        <v>30409</v>
      </c>
      <c r="BB1272" s="93" t="str">
        <f t="shared" ref="BB1272:BB1335" si="145">+IF($H$4="人未満",IF(AND(BA1272&gt;=$E$4,BA1272&lt;$G$4),"OK","NG"),IF(BA1272&gt;=$E$4,"OK","NG"))</f>
        <v>OK</v>
      </c>
      <c r="BC1272" t="str">
        <f t="shared" ref="BC1272:BC1335" si="146">+IF($J$4="あり",IF($C$3=AX1272,"OK","NG"),"OK")</f>
        <v>OK</v>
      </c>
      <c r="BD1272" t="str">
        <f t="shared" ref="BD1272:BD1335" si="147">+BB1272&amp;BC1272</f>
        <v>OKOK</v>
      </c>
      <c r="BH1272">
        <f t="shared" si="143"/>
        <v>1219</v>
      </c>
      <c r="BJ1272" s="30" t="s">
        <v>1089</v>
      </c>
      <c r="BK1272" s="30" t="s">
        <v>3653</v>
      </c>
      <c r="BL1272">
        <f ca="1">+OFFSET(b!$F$3,BH1272,$BL$52)</f>
        <v>6</v>
      </c>
      <c r="BQ1272">
        <f t="shared" si="144"/>
        <v>1219</v>
      </c>
      <c r="BR1272" s="30" t="s">
        <v>1089</v>
      </c>
      <c r="BS1272" s="30" t="s">
        <v>3653</v>
      </c>
      <c r="BT1272">
        <f ca="1">+OFFSET(b!$F$3,BQ1272,$BT$52)</f>
        <v>416660</v>
      </c>
    </row>
    <row r="1273" spans="3:72">
      <c r="C1273">
        <f t="shared" ref="C1273:C1336" si="148">+C1272+1</f>
        <v>1220</v>
      </c>
      <c r="E1273" s="30" t="s">
        <v>1090</v>
      </c>
      <c r="F1273" s="30" t="s">
        <v>3650</v>
      </c>
      <c r="G1273">
        <f ca="1">+IF(BD1273="OKOK",OFFSET(b!$F$3,C1273,$G$52),NA())</f>
        <v>15</v>
      </c>
      <c r="AA1273">
        <f t="shared" ref="AA1273:AA1336" si="149">+AA1272+1</f>
        <v>1220</v>
      </c>
      <c r="AB1273" s="30" t="s">
        <v>1090</v>
      </c>
      <c r="AC1273" s="30" t="s">
        <v>3650</v>
      </c>
      <c r="AD1273">
        <f ca="1">+IF(BD1273="OKOK",OFFSET(b!$F$3,AA1273,$AD$52),NA())</f>
        <v>880062</v>
      </c>
      <c r="AX1273" t="s">
        <v>39</v>
      </c>
      <c r="AY1273" t="s">
        <v>1090</v>
      </c>
      <c r="AZ1273" t="s">
        <v>3650</v>
      </c>
      <c r="BA1273">
        <v>45600</v>
      </c>
      <c r="BB1273" s="93" t="str">
        <f t="shared" si="145"/>
        <v>OK</v>
      </c>
      <c r="BC1273" t="str">
        <f t="shared" si="146"/>
        <v>OK</v>
      </c>
      <c r="BD1273" t="str">
        <f t="shared" si="147"/>
        <v>OKOK</v>
      </c>
      <c r="BH1273">
        <f t="shared" ref="BH1273:BH1336" si="150">+BH1272+1</f>
        <v>1220</v>
      </c>
      <c r="BJ1273" s="30" t="s">
        <v>1090</v>
      </c>
      <c r="BK1273" s="30" t="s">
        <v>3650</v>
      </c>
      <c r="BL1273">
        <f ca="1">+OFFSET(b!$F$3,BH1273,$BL$52)</f>
        <v>15</v>
      </c>
      <c r="BQ1273">
        <f t="shared" ref="BQ1273:BQ1336" si="151">+BQ1272+1</f>
        <v>1220</v>
      </c>
      <c r="BR1273" s="30" t="s">
        <v>1090</v>
      </c>
      <c r="BS1273" s="30" t="s">
        <v>3650</v>
      </c>
      <c r="BT1273">
        <f ca="1">+OFFSET(b!$F$3,BQ1273,$BT$52)</f>
        <v>880062</v>
      </c>
    </row>
    <row r="1274" spans="3:72">
      <c r="C1274">
        <f t="shared" si="148"/>
        <v>1221</v>
      </c>
      <c r="E1274" s="30" t="s">
        <v>1091</v>
      </c>
      <c r="F1274" s="30" t="s">
        <v>3651</v>
      </c>
      <c r="G1274">
        <f ca="1">+IF(BD1274="OKOK",OFFSET(b!$F$3,C1274,$G$52),NA())</f>
        <v>15</v>
      </c>
      <c r="AA1274">
        <f t="shared" si="149"/>
        <v>1221</v>
      </c>
      <c r="AB1274" s="30" t="s">
        <v>1091</v>
      </c>
      <c r="AC1274" s="30" t="s">
        <v>3651</v>
      </c>
      <c r="AD1274">
        <f ca="1">+IF(BD1274="OKOK",OFFSET(b!$F$3,AA1274,$AD$52),NA())</f>
        <v>550701</v>
      </c>
      <c r="AX1274" t="s">
        <v>39</v>
      </c>
      <c r="AY1274" t="s">
        <v>1091</v>
      </c>
      <c r="AZ1274" t="s">
        <v>3651</v>
      </c>
      <c r="BA1274">
        <v>27963</v>
      </c>
      <c r="BB1274" s="93" t="str">
        <f t="shared" si="145"/>
        <v>OK</v>
      </c>
      <c r="BC1274" t="str">
        <f t="shared" si="146"/>
        <v>OK</v>
      </c>
      <c r="BD1274" t="str">
        <f t="shared" si="147"/>
        <v>OKOK</v>
      </c>
      <c r="BH1274">
        <f t="shared" si="150"/>
        <v>1221</v>
      </c>
      <c r="BJ1274" s="30" t="s">
        <v>1091</v>
      </c>
      <c r="BK1274" s="30" t="s">
        <v>3651</v>
      </c>
      <c r="BL1274">
        <f ca="1">+OFFSET(b!$F$3,BH1274,$BL$52)</f>
        <v>15</v>
      </c>
      <c r="BQ1274">
        <f t="shared" si="151"/>
        <v>1221</v>
      </c>
      <c r="BR1274" s="30" t="s">
        <v>1091</v>
      </c>
      <c r="BS1274" s="30" t="s">
        <v>3651</v>
      </c>
      <c r="BT1274">
        <f ca="1">+OFFSET(b!$F$3,BQ1274,$BT$52)</f>
        <v>550701</v>
      </c>
    </row>
    <row r="1275" spans="3:72">
      <c r="C1275">
        <f t="shared" si="148"/>
        <v>1222</v>
      </c>
      <c r="E1275" s="30" t="s">
        <v>1092</v>
      </c>
      <c r="F1275" s="30" t="s">
        <v>2949</v>
      </c>
      <c r="G1275">
        <f ca="1">+IF(BD1275="OKOK",OFFSET(b!$F$3,C1275,$G$52),NA())</f>
        <v>7</v>
      </c>
      <c r="AA1275">
        <f t="shared" si="149"/>
        <v>1222</v>
      </c>
      <c r="AB1275" s="30" t="s">
        <v>1092</v>
      </c>
      <c r="AC1275" s="30" t="s">
        <v>2949</v>
      </c>
      <c r="AD1275">
        <f ca="1">+IF(BD1275="OKOK",OFFSET(b!$F$3,AA1275,$AD$52),NA())</f>
        <v>587670</v>
      </c>
      <c r="AX1275" t="s">
        <v>39</v>
      </c>
      <c r="AY1275" t="s">
        <v>1092</v>
      </c>
      <c r="AZ1275" t="s">
        <v>2949</v>
      </c>
      <c r="BA1275">
        <v>31605</v>
      </c>
      <c r="BB1275" s="93" t="str">
        <f t="shared" si="145"/>
        <v>OK</v>
      </c>
      <c r="BC1275" t="str">
        <f t="shared" si="146"/>
        <v>OK</v>
      </c>
      <c r="BD1275" t="str">
        <f t="shared" si="147"/>
        <v>OKOK</v>
      </c>
      <c r="BH1275">
        <f t="shared" si="150"/>
        <v>1222</v>
      </c>
      <c r="BJ1275" s="30" t="s">
        <v>1092</v>
      </c>
      <c r="BK1275" s="30" t="s">
        <v>2949</v>
      </c>
      <c r="BL1275">
        <f ca="1">+OFFSET(b!$F$3,BH1275,$BL$52)</f>
        <v>7</v>
      </c>
      <c r="BQ1275">
        <f t="shared" si="151"/>
        <v>1222</v>
      </c>
      <c r="BR1275" s="30" t="s">
        <v>1092</v>
      </c>
      <c r="BS1275" s="30" t="s">
        <v>2949</v>
      </c>
      <c r="BT1275">
        <f ca="1">+OFFSET(b!$F$3,BQ1275,$BT$52)</f>
        <v>587670</v>
      </c>
    </row>
    <row r="1276" spans="3:72">
      <c r="C1276">
        <f t="shared" si="148"/>
        <v>1223</v>
      </c>
      <c r="E1276" s="30" t="s">
        <v>1082</v>
      </c>
      <c r="F1276" s="30" t="s">
        <v>2948</v>
      </c>
      <c r="G1276">
        <f ca="1">+IF(BD1276="OKOK",OFFSET(b!$F$3,C1276,$G$52),NA())</f>
        <v>15</v>
      </c>
      <c r="AA1276">
        <f t="shared" si="149"/>
        <v>1223</v>
      </c>
      <c r="AB1276" s="30" t="s">
        <v>1082</v>
      </c>
      <c r="AC1276" s="30" t="s">
        <v>2948</v>
      </c>
      <c r="AD1276">
        <f ca="1">+IF(BD1276="OKOK",OFFSET(b!$F$3,AA1276,$AD$52),NA())</f>
        <v>946013</v>
      </c>
      <c r="AX1276" t="s">
        <v>39</v>
      </c>
      <c r="AY1276" t="s">
        <v>1082</v>
      </c>
      <c r="AZ1276" t="s">
        <v>2948</v>
      </c>
      <c r="BA1276">
        <v>45398</v>
      </c>
      <c r="BB1276" s="93" t="str">
        <f t="shared" si="145"/>
        <v>OK</v>
      </c>
      <c r="BC1276" t="str">
        <f t="shared" si="146"/>
        <v>OK</v>
      </c>
      <c r="BD1276" t="str">
        <f t="shared" si="147"/>
        <v>OKOK</v>
      </c>
      <c r="BH1276">
        <f t="shared" si="150"/>
        <v>1223</v>
      </c>
      <c r="BJ1276" s="30" t="s">
        <v>1082</v>
      </c>
      <c r="BK1276" s="30" t="s">
        <v>2948</v>
      </c>
      <c r="BL1276">
        <f ca="1">+OFFSET(b!$F$3,BH1276,$BL$52)</f>
        <v>15</v>
      </c>
      <c r="BQ1276">
        <f t="shared" si="151"/>
        <v>1223</v>
      </c>
      <c r="BR1276" s="30" t="s">
        <v>1082</v>
      </c>
      <c r="BS1276" s="30" t="s">
        <v>2948</v>
      </c>
      <c r="BT1276">
        <f ca="1">+OFFSET(b!$F$3,BQ1276,$BT$52)</f>
        <v>946013</v>
      </c>
    </row>
    <row r="1277" spans="3:72">
      <c r="C1277">
        <f t="shared" si="148"/>
        <v>1224</v>
      </c>
      <c r="E1277" s="30" t="s">
        <v>1093</v>
      </c>
      <c r="F1277" s="30" t="s">
        <v>3654</v>
      </c>
      <c r="G1277">
        <f ca="1">+IF(BD1277="OKOK",OFFSET(b!$F$3,C1277,$G$52),NA())</f>
        <v>5</v>
      </c>
      <c r="AA1277">
        <f t="shared" si="149"/>
        <v>1224</v>
      </c>
      <c r="AB1277" s="30" t="s">
        <v>1093</v>
      </c>
      <c r="AC1277" s="30" t="s">
        <v>3654</v>
      </c>
      <c r="AD1277">
        <f ca="1">+IF(BD1277="OKOK",OFFSET(b!$F$3,AA1277,$AD$52),NA())</f>
        <v>212089</v>
      </c>
      <c r="AX1277" t="s">
        <v>39</v>
      </c>
      <c r="AY1277" t="s">
        <v>1093</v>
      </c>
      <c r="AZ1277" t="s">
        <v>3654</v>
      </c>
      <c r="BA1277">
        <v>8669</v>
      </c>
      <c r="BB1277" s="93" t="str">
        <f t="shared" si="145"/>
        <v>OK</v>
      </c>
      <c r="BC1277" t="str">
        <f t="shared" si="146"/>
        <v>OK</v>
      </c>
      <c r="BD1277" t="str">
        <f t="shared" si="147"/>
        <v>OKOK</v>
      </c>
      <c r="BH1277">
        <f t="shared" si="150"/>
        <v>1224</v>
      </c>
      <c r="BJ1277" s="30" t="s">
        <v>1093</v>
      </c>
      <c r="BK1277" s="30" t="s">
        <v>3654</v>
      </c>
      <c r="BL1277">
        <f ca="1">+OFFSET(b!$F$3,BH1277,$BL$52)</f>
        <v>5</v>
      </c>
      <c r="BQ1277">
        <f t="shared" si="151"/>
        <v>1224</v>
      </c>
      <c r="BR1277" s="30" t="s">
        <v>1093</v>
      </c>
      <c r="BS1277" s="30" t="s">
        <v>3654</v>
      </c>
      <c r="BT1277">
        <f ca="1">+OFFSET(b!$F$3,BQ1277,$BT$52)</f>
        <v>212089</v>
      </c>
    </row>
    <row r="1278" spans="3:72">
      <c r="C1278">
        <f t="shared" si="148"/>
        <v>1225</v>
      </c>
      <c r="E1278" s="30" t="s">
        <v>1094</v>
      </c>
      <c r="F1278" s="30" t="s">
        <v>3652</v>
      </c>
      <c r="G1278">
        <f ca="1">+IF(BD1278="OKOK",OFFSET(b!$F$3,C1278,$G$52),NA())</f>
        <v>9</v>
      </c>
      <c r="AA1278">
        <f t="shared" si="149"/>
        <v>1225</v>
      </c>
      <c r="AB1278" s="30" t="s">
        <v>1094</v>
      </c>
      <c r="AC1278" s="30" t="s">
        <v>3652</v>
      </c>
      <c r="AD1278">
        <f ca="1">+IF(BD1278="OKOK",OFFSET(b!$F$3,AA1278,$AD$52),NA())</f>
        <v>862144</v>
      </c>
      <c r="AX1278" t="s">
        <v>39</v>
      </c>
      <c r="AY1278" t="s">
        <v>1094</v>
      </c>
      <c r="AZ1278" t="s">
        <v>3652</v>
      </c>
      <c r="BA1278">
        <v>45923</v>
      </c>
      <c r="BB1278" s="93" t="str">
        <f t="shared" si="145"/>
        <v>OK</v>
      </c>
      <c r="BC1278" t="str">
        <f t="shared" si="146"/>
        <v>OK</v>
      </c>
      <c r="BD1278" t="str">
        <f t="shared" si="147"/>
        <v>OKOK</v>
      </c>
      <c r="BH1278">
        <f t="shared" si="150"/>
        <v>1225</v>
      </c>
      <c r="BJ1278" s="30" t="s">
        <v>1094</v>
      </c>
      <c r="BK1278" s="30" t="s">
        <v>3652</v>
      </c>
      <c r="BL1278">
        <f ca="1">+OFFSET(b!$F$3,BH1278,$BL$52)</f>
        <v>9</v>
      </c>
      <c r="BQ1278">
        <f t="shared" si="151"/>
        <v>1225</v>
      </c>
      <c r="BR1278" s="30" t="s">
        <v>1094</v>
      </c>
      <c r="BS1278" s="30" t="s">
        <v>3652</v>
      </c>
      <c r="BT1278">
        <f ca="1">+OFFSET(b!$F$3,BQ1278,$BT$52)</f>
        <v>862144</v>
      </c>
    </row>
    <row r="1279" spans="3:72">
      <c r="C1279">
        <f t="shared" si="148"/>
        <v>1226</v>
      </c>
      <c r="E1279" s="30" t="s">
        <v>1095</v>
      </c>
      <c r="F1279" s="30" t="s">
        <v>4675</v>
      </c>
      <c r="G1279">
        <f ca="1">+IF(BD1279="OKOK",OFFSET(b!$F$3,C1279,$G$52),NA())</f>
        <v>5</v>
      </c>
      <c r="AA1279">
        <f t="shared" si="149"/>
        <v>1226</v>
      </c>
      <c r="AB1279" s="30" t="s">
        <v>1095</v>
      </c>
      <c r="AC1279" s="30" t="s">
        <v>4675</v>
      </c>
      <c r="AD1279">
        <f ca="1">+IF(BD1279="OKOK",OFFSET(b!$F$3,AA1279,$AD$52),NA())</f>
        <v>415383</v>
      </c>
      <c r="AX1279" t="s">
        <v>39</v>
      </c>
      <c r="AY1279" t="s">
        <v>1095</v>
      </c>
      <c r="AZ1279" t="s">
        <v>4675</v>
      </c>
      <c r="BA1279">
        <v>30285</v>
      </c>
      <c r="BB1279" s="93" t="str">
        <f t="shared" si="145"/>
        <v>OK</v>
      </c>
      <c r="BC1279" t="str">
        <f t="shared" si="146"/>
        <v>OK</v>
      </c>
      <c r="BD1279" t="str">
        <f t="shared" si="147"/>
        <v>OKOK</v>
      </c>
      <c r="BH1279">
        <f t="shared" si="150"/>
        <v>1226</v>
      </c>
      <c r="BJ1279" s="30" t="s">
        <v>1095</v>
      </c>
      <c r="BK1279" s="30" t="s">
        <v>4675</v>
      </c>
      <c r="BL1279">
        <f ca="1">+OFFSET(b!$F$3,BH1279,$BL$52)</f>
        <v>5</v>
      </c>
      <c r="BQ1279">
        <f t="shared" si="151"/>
        <v>1226</v>
      </c>
      <c r="BR1279" s="30" t="s">
        <v>1095</v>
      </c>
      <c r="BS1279" s="30" t="s">
        <v>4675</v>
      </c>
      <c r="BT1279">
        <f ca="1">+OFFSET(b!$F$3,BQ1279,$BT$52)</f>
        <v>415383</v>
      </c>
    </row>
    <row r="1280" spans="3:72">
      <c r="C1280">
        <f t="shared" si="148"/>
        <v>1227</v>
      </c>
      <c r="E1280" s="30" t="s">
        <v>1096</v>
      </c>
      <c r="F1280" s="30" t="s">
        <v>4676</v>
      </c>
      <c r="G1280">
        <f ca="1">+IF(BD1280="OKOK",OFFSET(b!$F$3,C1280,$G$52),NA())</f>
        <v>6</v>
      </c>
      <c r="AA1280">
        <f t="shared" si="149"/>
        <v>1227</v>
      </c>
      <c r="AB1280" s="30" t="s">
        <v>1096</v>
      </c>
      <c r="AC1280" s="30" t="s">
        <v>4676</v>
      </c>
      <c r="AD1280">
        <f ca="1">+IF(BD1280="OKOK",OFFSET(b!$F$3,AA1280,$AD$52),NA())</f>
        <v>153335</v>
      </c>
      <c r="AX1280" t="s">
        <v>39</v>
      </c>
      <c r="AY1280" t="s">
        <v>1096</v>
      </c>
      <c r="AZ1280" t="s">
        <v>4676</v>
      </c>
      <c r="BA1280">
        <v>7321</v>
      </c>
      <c r="BB1280" s="93" t="str">
        <f t="shared" si="145"/>
        <v>OK</v>
      </c>
      <c r="BC1280" t="str">
        <f t="shared" si="146"/>
        <v>OK</v>
      </c>
      <c r="BD1280" t="str">
        <f t="shared" si="147"/>
        <v>OKOK</v>
      </c>
      <c r="BH1280">
        <f t="shared" si="150"/>
        <v>1227</v>
      </c>
      <c r="BJ1280" s="30" t="s">
        <v>1096</v>
      </c>
      <c r="BK1280" s="30" t="s">
        <v>4676</v>
      </c>
      <c r="BL1280">
        <f ca="1">+OFFSET(b!$F$3,BH1280,$BL$52)</f>
        <v>6</v>
      </c>
      <c r="BQ1280">
        <f t="shared" si="151"/>
        <v>1227</v>
      </c>
      <c r="BR1280" s="30" t="s">
        <v>1096</v>
      </c>
      <c r="BS1280" s="30" t="s">
        <v>4676</v>
      </c>
      <c r="BT1280">
        <f ca="1">+OFFSET(b!$F$3,BQ1280,$BT$52)</f>
        <v>153335</v>
      </c>
    </row>
    <row r="1281" spans="3:72">
      <c r="C1281">
        <f t="shared" si="148"/>
        <v>1228</v>
      </c>
      <c r="E1281" s="30" t="s">
        <v>1097</v>
      </c>
      <c r="F1281" s="30" t="s">
        <v>4677</v>
      </c>
      <c r="G1281">
        <f ca="1">+IF(BD1281="OKOK",OFFSET(b!$F$3,C1281,$G$52),NA())</f>
        <v>7</v>
      </c>
      <c r="AA1281">
        <f t="shared" si="149"/>
        <v>1228</v>
      </c>
      <c r="AB1281" s="30" t="s">
        <v>1097</v>
      </c>
      <c r="AC1281" s="30" t="s">
        <v>4677</v>
      </c>
      <c r="AD1281">
        <f ca="1">+IF(BD1281="OKOK",OFFSET(b!$F$3,AA1281,$AD$52),NA())</f>
        <v>272448</v>
      </c>
      <c r="AX1281" t="s">
        <v>39</v>
      </c>
      <c r="AY1281" t="s">
        <v>1097</v>
      </c>
      <c r="AZ1281" t="s">
        <v>4677</v>
      </c>
      <c r="BA1281">
        <v>13506</v>
      </c>
      <c r="BB1281" s="93" t="str">
        <f t="shared" si="145"/>
        <v>OK</v>
      </c>
      <c r="BC1281" t="str">
        <f t="shared" si="146"/>
        <v>OK</v>
      </c>
      <c r="BD1281" t="str">
        <f t="shared" si="147"/>
        <v>OKOK</v>
      </c>
      <c r="BH1281">
        <f t="shared" si="150"/>
        <v>1228</v>
      </c>
      <c r="BJ1281" s="30" t="s">
        <v>1097</v>
      </c>
      <c r="BK1281" s="30" t="s">
        <v>4677</v>
      </c>
      <c r="BL1281">
        <f ca="1">+OFFSET(b!$F$3,BH1281,$BL$52)</f>
        <v>7</v>
      </c>
      <c r="BQ1281">
        <f t="shared" si="151"/>
        <v>1228</v>
      </c>
      <c r="BR1281" s="30" t="s">
        <v>1097</v>
      </c>
      <c r="BS1281" s="30" t="s">
        <v>4677</v>
      </c>
      <c r="BT1281">
        <f ca="1">+OFFSET(b!$F$3,BQ1281,$BT$52)</f>
        <v>272448</v>
      </c>
    </row>
    <row r="1282" spans="3:72">
      <c r="C1282">
        <f t="shared" si="148"/>
        <v>1229</v>
      </c>
      <c r="E1282" s="30" t="s">
        <v>1083</v>
      </c>
      <c r="F1282" s="30" t="s">
        <v>4678</v>
      </c>
      <c r="G1282">
        <f ca="1">+IF(BD1282="OKOK",OFFSET(b!$F$3,C1282,$G$52),NA())</f>
        <v>11</v>
      </c>
      <c r="AA1282">
        <f t="shared" si="149"/>
        <v>1229</v>
      </c>
      <c r="AB1282" s="30" t="s">
        <v>1083</v>
      </c>
      <c r="AC1282" s="30" t="s">
        <v>4678</v>
      </c>
      <c r="AD1282">
        <f ca="1">+IF(BD1282="OKOK",OFFSET(b!$F$3,AA1282,$AD$52),NA())</f>
        <v>380747</v>
      </c>
      <c r="AX1282" t="s">
        <v>39</v>
      </c>
      <c r="AY1282" t="s">
        <v>1083</v>
      </c>
      <c r="AZ1282" t="s">
        <v>4678</v>
      </c>
      <c r="BA1282">
        <v>17921</v>
      </c>
      <c r="BB1282" s="93" t="str">
        <f t="shared" si="145"/>
        <v>OK</v>
      </c>
      <c r="BC1282" t="str">
        <f t="shared" si="146"/>
        <v>OK</v>
      </c>
      <c r="BD1282" t="str">
        <f t="shared" si="147"/>
        <v>OKOK</v>
      </c>
      <c r="BH1282">
        <f t="shared" si="150"/>
        <v>1229</v>
      </c>
      <c r="BJ1282" s="30" t="s">
        <v>1083</v>
      </c>
      <c r="BK1282" s="30" t="s">
        <v>4678</v>
      </c>
      <c r="BL1282">
        <f ca="1">+OFFSET(b!$F$3,BH1282,$BL$52)</f>
        <v>11</v>
      </c>
      <c r="BQ1282">
        <f t="shared" si="151"/>
        <v>1229</v>
      </c>
      <c r="BR1282" s="30" t="s">
        <v>1083</v>
      </c>
      <c r="BS1282" s="30" t="s">
        <v>4678</v>
      </c>
      <c r="BT1282">
        <f ca="1">+OFFSET(b!$F$3,BQ1282,$BT$52)</f>
        <v>380747</v>
      </c>
    </row>
    <row r="1283" spans="3:72">
      <c r="C1283">
        <f t="shared" si="148"/>
        <v>1230</v>
      </c>
      <c r="E1283" s="30" t="s">
        <v>1098</v>
      </c>
      <c r="F1283" s="30" t="s">
        <v>4679</v>
      </c>
      <c r="G1283">
        <f ca="1">+IF(BD1283="OKOK",OFFSET(b!$F$3,C1283,$G$52),NA())</f>
        <v>13</v>
      </c>
      <c r="AA1283">
        <f t="shared" si="149"/>
        <v>1230</v>
      </c>
      <c r="AB1283" s="30" t="s">
        <v>1098</v>
      </c>
      <c r="AC1283" s="30" t="s">
        <v>4679</v>
      </c>
      <c r="AD1283">
        <f ca="1">+IF(BD1283="OKOK",OFFSET(b!$F$3,AA1283,$AD$52),NA())</f>
        <v>196151</v>
      </c>
      <c r="AX1283" t="s">
        <v>39</v>
      </c>
      <c r="AY1283" t="s">
        <v>1098</v>
      </c>
      <c r="AZ1283" t="s">
        <v>4679</v>
      </c>
      <c r="BA1283">
        <v>12272</v>
      </c>
      <c r="BB1283" s="93" t="str">
        <f t="shared" si="145"/>
        <v>OK</v>
      </c>
      <c r="BC1283" t="str">
        <f t="shared" si="146"/>
        <v>OK</v>
      </c>
      <c r="BD1283" t="str">
        <f t="shared" si="147"/>
        <v>OKOK</v>
      </c>
      <c r="BH1283">
        <f t="shared" si="150"/>
        <v>1230</v>
      </c>
      <c r="BJ1283" s="30" t="s">
        <v>1098</v>
      </c>
      <c r="BK1283" s="30" t="s">
        <v>4679</v>
      </c>
      <c r="BL1283">
        <f ca="1">+OFFSET(b!$F$3,BH1283,$BL$52)</f>
        <v>13</v>
      </c>
      <c r="BQ1283">
        <f t="shared" si="151"/>
        <v>1230</v>
      </c>
      <c r="BR1283" s="30" t="s">
        <v>1098</v>
      </c>
      <c r="BS1283" s="30" t="s">
        <v>4679</v>
      </c>
      <c r="BT1283">
        <f ca="1">+OFFSET(b!$F$3,BQ1283,$BT$52)</f>
        <v>196151</v>
      </c>
    </row>
    <row r="1284" spans="3:72">
      <c r="C1284">
        <f t="shared" si="148"/>
        <v>1231</v>
      </c>
      <c r="E1284" s="30" t="s">
        <v>1099</v>
      </c>
      <c r="F1284" s="30" t="s">
        <v>3556</v>
      </c>
      <c r="G1284">
        <f ca="1">+IF(BD1284="OKOK",OFFSET(b!$F$3,C1284,$G$52),NA())</f>
        <v>8</v>
      </c>
      <c r="AA1284">
        <f t="shared" si="149"/>
        <v>1231</v>
      </c>
      <c r="AB1284" s="30" t="s">
        <v>1099</v>
      </c>
      <c r="AC1284" s="30" t="s">
        <v>3556</v>
      </c>
      <c r="AD1284">
        <f ca="1">+IF(BD1284="OKOK",OFFSET(b!$F$3,AA1284,$AD$52),NA())</f>
        <v>248008</v>
      </c>
      <c r="AX1284" t="s">
        <v>39</v>
      </c>
      <c r="AY1284" t="s">
        <v>1099</v>
      </c>
      <c r="AZ1284" t="s">
        <v>3556</v>
      </c>
      <c r="BA1284">
        <v>16281</v>
      </c>
      <c r="BB1284" s="93" t="str">
        <f t="shared" si="145"/>
        <v>OK</v>
      </c>
      <c r="BC1284" t="str">
        <f t="shared" si="146"/>
        <v>OK</v>
      </c>
      <c r="BD1284" t="str">
        <f t="shared" si="147"/>
        <v>OKOK</v>
      </c>
      <c r="BH1284">
        <f t="shared" si="150"/>
        <v>1231</v>
      </c>
      <c r="BJ1284" s="30" t="s">
        <v>1099</v>
      </c>
      <c r="BK1284" s="30" t="s">
        <v>3556</v>
      </c>
      <c r="BL1284">
        <f ca="1">+OFFSET(b!$F$3,BH1284,$BL$52)</f>
        <v>8</v>
      </c>
      <c r="BQ1284">
        <f t="shared" si="151"/>
        <v>1231</v>
      </c>
      <c r="BR1284" s="30" t="s">
        <v>1099</v>
      </c>
      <c r="BS1284" s="30" t="s">
        <v>3556</v>
      </c>
      <c r="BT1284">
        <f ca="1">+OFFSET(b!$F$3,BQ1284,$BT$52)</f>
        <v>248008</v>
      </c>
    </row>
    <row r="1285" spans="3:72">
      <c r="C1285">
        <f t="shared" si="148"/>
        <v>1232</v>
      </c>
      <c r="E1285" s="30" t="s">
        <v>1087</v>
      </c>
      <c r="F1285" s="30" t="s">
        <v>2970</v>
      </c>
      <c r="G1285">
        <f ca="1">+IF(BD1285="OKOK",OFFSET(b!$F$3,C1285,$G$52),NA())</f>
        <v>14</v>
      </c>
      <c r="AA1285">
        <f t="shared" si="149"/>
        <v>1232</v>
      </c>
      <c r="AB1285" s="30" t="s">
        <v>1087</v>
      </c>
      <c r="AC1285" s="30" t="s">
        <v>2970</v>
      </c>
      <c r="AD1285">
        <f ca="1">+IF(BD1285="OKOK",OFFSET(b!$F$3,AA1285,$AD$52),NA())</f>
        <v>1382483</v>
      </c>
      <c r="AX1285" t="s">
        <v>39</v>
      </c>
      <c r="AY1285" t="s">
        <v>1087</v>
      </c>
      <c r="AZ1285" t="s">
        <v>2970</v>
      </c>
      <c r="BA1285">
        <v>74514</v>
      </c>
      <c r="BB1285" s="93" t="str">
        <f t="shared" si="145"/>
        <v>OK</v>
      </c>
      <c r="BC1285" t="str">
        <f t="shared" si="146"/>
        <v>OK</v>
      </c>
      <c r="BD1285" t="str">
        <f t="shared" si="147"/>
        <v>OKOK</v>
      </c>
      <c r="BH1285">
        <f t="shared" si="150"/>
        <v>1232</v>
      </c>
      <c r="BJ1285" s="30" t="s">
        <v>1087</v>
      </c>
      <c r="BK1285" s="30" t="s">
        <v>2970</v>
      </c>
      <c r="BL1285">
        <f ca="1">+OFFSET(b!$F$3,BH1285,$BL$52)</f>
        <v>14</v>
      </c>
      <c r="BQ1285">
        <f t="shared" si="151"/>
        <v>1232</v>
      </c>
      <c r="BR1285" s="30" t="s">
        <v>1087</v>
      </c>
      <c r="BS1285" s="30" t="s">
        <v>2970</v>
      </c>
      <c r="BT1285">
        <f ca="1">+OFFSET(b!$F$3,BQ1285,$BT$52)</f>
        <v>1382483</v>
      </c>
    </row>
    <row r="1286" spans="3:72">
      <c r="C1286">
        <f t="shared" si="148"/>
        <v>1233</v>
      </c>
      <c r="E1286" s="30" t="s">
        <v>1100</v>
      </c>
      <c r="F1286" s="30" t="s">
        <v>2956</v>
      </c>
      <c r="G1286">
        <f ca="1">+IF(BD1286="OKOK",OFFSET(b!$F$3,C1286,$G$52),NA())</f>
        <v>3</v>
      </c>
      <c r="AA1286">
        <f t="shared" si="149"/>
        <v>1233</v>
      </c>
      <c r="AB1286" s="30" t="s">
        <v>1100</v>
      </c>
      <c r="AC1286" s="30" t="s">
        <v>2956</v>
      </c>
      <c r="AD1286">
        <f ca="1">+IF(BD1286="OKOK",OFFSET(b!$F$3,AA1286,$AD$52),NA())</f>
        <v>212346</v>
      </c>
      <c r="AX1286" t="s">
        <v>39</v>
      </c>
      <c r="AY1286" t="s">
        <v>1100</v>
      </c>
      <c r="AZ1286" t="s">
        <v>2956</v>
      </c>
      <c r="BA1286">
        <v>14065</v>
      </c>
      <c r="BB1286" s="93" t="str">
        <f t="shared" si="145"/>
        <v>OK</v>
      </c>
      <c r="BC1286" t="str">
        <f t="shared" si="146"/>
        <v>OK</v>
      </c>
      <c r="BD1286" t="str">
        <f t="shared" si="147"/>
        <v>OKOK</v>
      </c>
      <c r="BH1286">
        <f t="shared" si="150"/>
        <v>1233</v>
      </c>
      <c r="BJ1286" s="30" t="s">
        <v>1100</v>
      </c>
      <c r="BK1286" s="30" t="s">
        <v>2956</v>
      </c>
      <c r="BL1286">
        <f ca="1">+OFFSET(b!$F$3,BH1286,$BL$52)</f>
        <v>3</v>
      </c>
      <c r="BQ1286">
        <f t="shared" si="151"/>
        <v>1233</v>
      </c>
      <c r="BR1286" s="30" t="s">
        <v>1100</v>
      </c>
      <c r="BS1286" s="30" t="s">
        <v>2956</v>
      </c>
      <c r="BT1286">
        <f ca="1">+OFFSET(b!$F$3,BQ1286,$BT$52)</f>
        <v>212346</v>
      </c>
    </row>
    <row r="1287" spans="3:72">
      <c r="C1287">
        <f t="shared" si="148"/>
        <v>1234</v>
      </c>
      <c r="E1287" s="30" t="s">
        <v>1101</v>
      </c>
      <c r="F1287" s="30" t="s">
        <v>3555</v>
      </c>
      <c r="G1287">
        <f ca="1">+IF(BD1287="OKOK",OFFSET(b!$F$3,C1287,$G$52),NA())</f>
        <v>5</v>
      </c>
      <c r="AA1287">
        <f t="shared" si="149"/>
        <v>1234</v>
      </c>
      <c r="AB1287" s="30" t="s">
        <v>1101</v>
      </c>
      <c r="AC1287" s="30" t="s">
        <v>3555</v>
      </c>
      <c r="AD1287">
        <f ca="1">+IF(BD1287="OKOK",OFFSET(b!$F$3,AA1287,$AD$52),NA())</f>
        <v>314976</v>
      </c>
      <c r="AX1287" t="s">
        <v>39</v>
      </c>
      <c r="AY1287" t="s">
        <v>1101</v>
      </c>
      <c r="AZ1287" t="s">
        <v>3555</v>
      </c>
      <c r="BA1287">
        <v>14208</v>
      </c>
      <c r="BB1287" s="93" t="str">
        <f t="shared" si="145"/>
        <v>OK</v>
      </c>
      <c r="BC1287" t="str">
        <f t="shared" si="146"/>
        <v>OK</v>
      </c>
      <c r="BD1287" t="str">
        <f t="shared" si="147"/>
        <v>OKOK</v>
      </c>
      <c r="BH1287">
        <f t="shared" si="150"/>
        <v>1234</v>
      </c>
      <c r="BJ1287" s="30" t="s">
        <v>1101</v>
      </c>
      <c r="BK1287" s="30" t="s">
        <v>3555</v>
      </c>
      <c r="BL1287">
        <f ca="1">+OFFSET(b!$F$3,BH1287,$BL$52)</f>
        <v>5</v>
      </c>
      <c r="BQ1287">
        <f t="shared" si="151"/>
        <v>1234</v>
      </c>
      <c r="BR1287" s="30" t="s">
        <v>1101</v>
      </c>
      <c r="BS1287" s="30" t="s">
        <v>3555</v>
      </c>
      <c r="BT1287">
        <f ca="1">+OFFSET(b!$F$3,BQ1287,$BT$52)</f>
        <v>314976</v>
      </c>
    </row>
    <row r="1288" spans="3:72">
      <c r="C1288">
        <f t="shared" si="148"/>
        <v>1235</v>
      </c>
      <c r="E1288" s="30" t="s">
        <v>1086</v>
      </c>
      <c r="F1288" s="30" t="s">
        <v>3554</v>
      </c>
      <c r="G1288">
        <f ca="1">+IF(BD1288="OKOK",OFFSET(b!$F$3,C1288,$G$52),NA())</f>
        <v>14</v>
      </c>
      <c r="AA1288">
        <f t="shared" si="149"/>
        <v>1235</v>
      </c>
      <c r="AB1288" s="30" t="s">
        <v>1086</v>
      </c>
      <c r="AC1288" s="30" t="s">
        <v>3554</v>
      </c>
      <c r="AD1288">
        <f ca="1">+IF(BD1288="OKOK",OFFSET(b!$F$3,AA1288,$AD$52),NA())</f>
        <v>467262</v>
      </c>
      <c r="AX1288" t="s">
        <v>39</v>
      </c>
      <c r="AY1288" t="s">
        <v>1086</v>
      </c>
      <c r="AZ1288" t="s">
        <v>3554</v>
      </c>
      <c r="BA1288">
        <v>29514</v>
      </c>
      <c r="BB1288" s="93" t="str">
        <f t="shared" si="145"/>
        <v>OK</v>
      </c>
      <c r="BC1288" t="str">
        <f t="shared" si="146"/>
        <v>OK</v>
      </c>
      <c r="BD1288" t="str">
        <f t="shared" si="147"/>
        <v>OKOK</v>
      </c>
      <c r="BH1288">
        <f t="shared" si="150"/>
        <v>1235</v>
      </c>
      <c r="BJ1288" s="30" t="s">
        <v>1086</v>
      </c>
      <c r="BK1288" s="30" t="s">
        <v>3554</v>
      </c>
      <c r="BL1288">
        <f ca="1">+OFFSET(b!$F$3,BH1288,$BL$52)</f>
        <v>14</v>
      </c>
      <c r="BQ1288">
        <f t="shared" si="151"/>
        <v>1235</v>
      </c>
      <c r="BR1288" s="30" t="s">
        <v>1086</v>
      </c>
      <c r="BS1288" s="30" t="s">
        <v>3554</v>
      </c>
      <c r="BT1288">
        <f ca="1">+OFFSET(b!$F$3,BQ1288,$BT$52)</f>
        <v>467262</v>
      </c>
    </row>
    <row r="1289" spans="3:72">
      <c r="C1289">
        <f t="shared" si="148"/>
        <v>1236</v>
      </c>
      <c r="E1289" s="30" t="s">
        <v>1102</v>
      </c>
      <c r="F1289" s="30" t="s">
        <v>4680</v>
      </c>
      <c r="G1289">
        <f ca="1">+IF(BD1289="OKOK",OFFSET(b!$F$3,C1289,$G$52),NA())</f>
        <v>10</v>
      </c>
      <c r="AA1289">
        <f t="shared" si="149"/>
        <v>1236</v>
      </c>
      <c r="AB1289" s="30" t="s">
        <v>1102</v>
      </c>
      <c r="AC1289" s="30" t="s">
        <v>4680</v>
      </c>
      <c r="AD1289">
        <f ca="1">+IF(BD1289="OKOK",OFFSET(b!$F$3,AA1289,$AD$52),NA())</f>
        <v>185307</v>
      </c>
      <c r="AX1289" t="s">
        <v>39</v>
      </c>
      <c r="AY1289" t="s">
        <v>1102</v>
      </c>
      <c r="AZ1289" t="s">
        <v>4680</v>
      </c>
      <c r="BA1289">
        <v>9576</v>
      </c>
      <c r="BB1289" s="93" t="str">
        <f t="shared" si="145"/>
        <v>OK</v>
      </c>
      <c r="BC1289" t="str">
        <f t="shared" si="146"/>
        <v>OK</v>
      </c>
      <c r="BD1289" t="str">
        <f t="shared" si="147"/>
        <v>OKOK</v>
      </c>
      <c r="BH1289">
        <f t="shared" si="150"/>
        <v>1236</v>
      </c>
      <c r="BJ1289" s="30" t="s">
        <v>1102</v>
      </c>
      <c r="BK1289" s="30" t="s">
        <v>4680</v>
      </c>
      <c r="BL1289">
        <f ca="1">+OFFSET(b!$F$3,BH1289,$BL$52)</f>
        <v>10</v>
      </c>
      <c r="BQ1289">
        <f t="shared" si="151"/>
        <v>1236</v>
      </c>
      <c r="BR1289" s="30" t="s">
        <v>1102</v>
      </c>
      <c r="BS1289" s="30" t="s">
        <v>4680</v>
      </c>
      <c r="BT1289">
        <f ca="1">+OFFSET(b!$F$3,BQ1289,$BT$52)</f>
        <v>185307</v>
      </c>
    </row>
    <row r="1290" spans="3:72">
      <c r="C1290">
        <f t="shared" si="148"/>
        <v>1237</v>
      </c>
      <c r="E1290" s="30" t="s">
        <v>1103</v>
      </c>
      <c r="F1290" s="30" t="s">
        <v>4681</v>
      </c>
      <c r="G1290">
        <f ca="1">+IF(BD1290="OKOK",OFFSET(b!$F$3,C1290,$G$52),NA())</f>
        <v>9</v>
      </c>
      <c r="AA1290">
        <f t="shared" si="149"/>
        <v>1237</v>
      </c>
      <c r="AB1290" s="30" t="s">
        <v>1103</v>
      </c>
      <c r="AC1290" s="30" t="s">
        <v>4681</v>
      </c>
      <c r="AD1290">
        <f ca="1">+IF(BD1290="OKOK",OFFSET(b!$F$3,AA1290,$AD$52),NA())</f>
        <v>145125</v>
      </c>
      <c r="AX1290" t="s">
        <v>39</v>
      </c>
      <c r="AY1290" t="s">
        <v>1103</v>
      </c>
      <c r="AZ1290" t="s">
        <v>4681</v>
      </c>
      <c r="BA1290">
        <v>7611</v>
      </c>
      <c r="BB1290" s="93" t="str">
        <f t="shared" si="145"/>
        <v>OK</v>
      </c>
      <c r="BC1290" t="str">
        <f t="shared" si="146"/>
        <v>OK</v>
      </c>
      <c r="BD1290" t="str">
        <f t="shared" si="147"/>
        <v>OKOK</v>
      </c>
      <c r="BH1290">
        <f t="shared" si="150"/>
        <v>1237</v>
      </c>
      <c r="BJ1290" s="30" t="s">
        <v>1103</v>
      </c>
      <c r="BK1290" s="30" t="s">
        <v>4681</v>
      </c>
      <c r="BL1290">
        <f ca="1">+OFFSET(b!$F$3,BH1290,$BL$52)</f>
        <v>9</v>
      </c>
      <c r="BQ1290">
        <f t="shared" si="151"/>
        <v>1237</v>
      </c>
      <c r="BR1290" s="30" t="s">
        <v>1103</v>
      </c>
      <c r="BS1290" s="30" t="s">
        <v>4681</v>
      </c>
      <c r="BT1290">
        <f ca="1">+OFFSET(b!$F$3,BQ1290,$BT$52)</f>
        <v>145125</v>
      </c>
    </row>
    <row r="1291" spans="3:72">
      <c r="C1291">
        <f t="shared" si="148"/>
        <v>1238</v>
      </c>
      <c r="E1291" s="30" t="s">
        <v>1106</v>
      </c>
      <c r="F1291" s="30" t="s">
        <v>3394</v>
      </c>
      <c r="G1291">
        <f ca="1">+IF(BD1291="OKOK",OFFSET(b!$F$3,C1291,$G$52),NA())</f>
        <v>13</v>
      </c>
      <c r="AA1291">
        <f t="shared" si="149"/>
        <v>1238</v>
      </c>
      <c r="AB1291" s="30" t="s">
        <v>1106</v>
      </c>
      <c r="AC1291" s="30" t="s">
        <v>3394</v>
      </c>
      <c r="AD1291">
        <f ca="1">+IF(BD1291="OKOK",OFFSET(b!$F$3,AA1291,$AD$52),NA())</f>
        <v>461953</v>
      </c>
      <c r="AX1291" t="s">
        <v>39</v>
      </c>
      <c r="AY1291" t="s">
        <v>1106</v>
      </c>
      <c r="AZ1291" t="s">
        <v>3394</v>
      </c>
      <c r="BA1291">
        <v>21203</v>
      </c>
      <c r="BB1291" s="93" t="str">
        <f t="shared" si="145"/>
        <v>OK</v>
      </c>
      <c r="BC1291" t="str">
        <f t="shared" si="146"/>
        <v>OK</v>
      </c>
      <c r="BD1291" t="str">
        <f t="shared" si="147"/>
        <v>OKOK</v>
      </c>
      <c r="BH1291">
        <f t="shared" si="150"/>
        <v>1238</v>
      </c>
      <c r="BJ1291" s="30" t="s">
        <v>1106</v>
      </c>
      <c r="BK1291" s="30" t="s">
        <v>3394</v>
      </c>
      <c r="BL1291">
        <f ca="1">+OFFSET(b!$F$3,BH1291,$BL$52)</f>
        <v>13</v>
      </c>
      <c r="BQ1291">
        <f t="shared" si="151"/>
        <v>1238</v>
      </c>
      <c r="BR1291" s="30" t="s">
        <v>1106</v>
      </c>
      <c r="BS1291" s="30" t="s">
        <v>3394</v>
      </c>
      <c r="BT1291">
        <f ca="1">+OFFSET(b!$F$3,BQ1291,$BT$52)</f>
        <v>461953</v>
      </c>
    </row>
    <row r="1292" spans="3:72">
      <c r="C1292">
        <f t="shared" si="148"/>
        <v>1239</v>
      </c>
      <c r="E1292" s="30" t="s">
        <v>1104</v>
      </c>
      <c r="F1292" s="30" t="s">
        <v>3393</v>
      </c>
      <c r="G1292">
        <f ca="1">+IF(BD1292="OKOK",OFFSET(b!$F$3,C1292,$G$52),NA())</f>
        <v>6</v>
      </c>
      <c r="AA1292">
        <f t="shared" si="149"/>
        <v>1239</v>
      </c>
      <c r="AB1292" s="30" t="s">
        <v>1104</v>
      </c>
      <c r="AC1292" s="30" t="s">
        <v>3393</v>
      </c>
      <c r="AD1292">
        <f ca="1">+IF(BD1292="OKOK",OFFSET(b!$F$3,AA1292,$AD$52),NA())</f>
        <v>176515</v>
      </c>
      <c r="AX1292" t="s">
        <v>39</v>
      </c>
      <c r="AY1292" t="s">
        <v>1104</v>
      </c>
      <c r="AZ1292" t="s">
        <v>3393</v>
      </c>
      <c r="BA1292">
        <v>7987</v>
      </c>
      <c r="BB1292" s="93" t="str">
        <f t="shared" si="145"/>
        <v>OK</v>
      </c>
      <c r="BC1292" t="str">
        <f t="shared" si="146"/>
        <v>OK</v>
      </c>
      <c r="BD1292" t="str">
        <f t="shared" si="147"/>
        <v>OKOK</v>
      </c>
      <c r="BH1292">
        <f t="shared" si="150"/>
        <v>1239</v>
      </c>
      <c r="BJ1292" s="30" t="s">
        <v>1104</v>
      </c>
      <c r="BK1292" s="30" t="s">
        <v>3393</v>
      </c>
      <c r="BL1292">
        <f ca="1">+OFFSET(b!$F$3,BH1292,$BL$52)</f>
        <v>6</v>
      </c>
      <c r="BQ1292">
        <f t="shared" si="151"/>
        <v>1239</v>
      </c>
      <c r="BR1292" s="30" t="s">
        <v>1104</v>
      </c>
      <c r="BS1292" s="30" t="s">
        <v>3393</v>
      </c>
      <c r="BT1292">
        <f ca="1">+OFFSET(b!$F$3,BQ1292,$BT$52)</f>
        <v>176515</v>
      </c>
    </row>
    <row r="1293" spans="3:72">
      <c r="C1293">
        <f t="shared" si="148"/>
        <v>1240</v>
      </c>
      <c r="E1293" s="30" t="s">
        <v>238</v>
      </c>
      <c r="F1293" s="30" t="s">
        <v>3392</v>
      </c>
      <c r="G1293">
        <f ca="1">+IF(BD1293="OKOK",OFFSET(b!$F$3,C1293,$G$52),NA())</f>
        <v>7</v>
      </c>
      <c r="AA1293">
        <f t="shared" si="149"/>
        <v>1240</v>
      </c>
      <c r="AB1293" s="30" t="s">
        <v>238</v>
      </c>
      <c r="AC1293" s="30" t="s">
        <v>3392</v>
      </c>
      <c r="AD1293">
        <f ca="1">+IF(BD1293="OKOK",OFFSET(b!$F$3,AA1293,$AD$52),NA())</f>
        <v>325738</v>
      </c>
      <c r="AX1293" t="s">
        <v>39</v>
      </c>
      <c r="AY1293" t="s">
        <v>238</v>
      </c>
      <c r="AZ1293" t="s">
        <v>3392</v>
      </c>
      <c r="BA1293">
        <v>14890</v>
      </c>
      <c r="BB1293" s="93" t="str">
        <f t="shared" si="145"/>
        <v>OK</v>
      </c>
      <c r="BC1293" t="str">
        <f t="shared" si="146"/>
        <v>OK</v>
      </c>
      <c r="BD1293" t="str">
        <f t="shared" si="147"/>
        <v>OKOK</v>
      </c>
      <c r="BH1293">
        <f t="shared" si="150"/>
        <v>1240</v>
      </c>
      <c r="BJ1293" s="30" t="s">
        <v>238</v>
      </c>
      <c r="BK1293" s="30" t="s">
        <v>3392</v>
      </c>
      <c r="BL1293">
        <f ca="1">+OFFSET(b!$F$3,BH1293,$BL$52)</f>
        <v>7</v>
      </c>
      <c r="BQ1293">
        <f t="shared" si="151"/>
        <v>1240</v>
      </c>
      <c r="BR1293" s="30" t="s">
        <v>238</v>
      </c>
      <c r="BS1293" s="30" t="s">
        <v>3392</v>
      </c>
      <c r="BT1293">
        <f ca="1">+OFFSET(b!$F$3,BQ1293,$BT$52)</f>
        <v>325738</v>
      </c>
    </row>
    <row r="1294" spans="3:72">
      <c r="C1294">
        <f t="shared" si="148"/>
        <v>1241</v>
      </c>
      <c r="E1294" s="30" t="s">
        <v>1105</v>
      </c>
      <c r="F1294" s="30" t="s">
        <v>4682</v>
      </c>
      <c r="G1294">
        <f ca="1">+IF(BD1294="OKOK",OFFSET(b!$F$3,C1294,$G$52),NA())</f>
        <v>9</v>
      </c>
      <c r="AA1294">
        <f t="shared" si="149"/>
        <v>1241</v>
      </c>
      <c r="AB1294" s="30" t="s">
        <v>1105</v>
      </c>
      <c r="AC1294" s="30" t="s">
        <v>4682</v>
      </c>
      <c r="AD1294">
        <f ca="1">+IF(BD1294="OKOK",OFFSET(b!$F$3,AA1294,$AD$52),NA())</f>
        <v>127016</v>
      </c>
      <c r="AX1294" t="s">
        <v>39</v>
      </c>
      <c r="AY1294" t="s">
        <v>1105</v>
      </c>
      <c r="AZ1294" t="s">
        <v>4682</v>
      </c>
      <c r="BA1294">
        <v>5250</v>
      </c>
      <c r="BB1294" s="93" t="str">
        <f t="shared" si="145"/>
        <v>OK</v>
      </c>
      <c r="BC1294" t="str">
        <f t="shared" si="146"/>
        <v>OK</v>
      </c>
      <c r="BD1294" t="str">
        <f t="shared" si="147"/>
        <v>OKOK</v>
      </c>
      <c r="BH1294">
        <f t="shared" si="150"/>
        <v>1241</v>
      </c>
      <c r="BJ1294" s="30" t="s">
        <v>1105</v>
      </c>
      <c r="BK1294" s="30" t="s">
        <v>4682</v>
      </c>
      <c r="BL1294">
        <f ca="1">+OFFSET(b!$F$3,BH1294,$BL$52)</f>
        <v>9</v>
      </c>
      <c r="BQ1294">
        <f t="shared" si="151"/>
        <v>1241</v>
      </c>
      <c r="BR1294" s="30" t="s">
        <v>1105</v>
      </c>
      <c r="BS1294" s="30" t="s">
        <v>4682</v>
      </c>
      <c r="BT1294">
        <f ca="1">+OFFSET(b!$F$3,BQ1294,$BT$52)</f>
        <v>127016</v>
      </c>
    </row>
    <row r="1295" spans="3:72">
      <c r="C1295">
        <f t="shared" si="148"/>
        <v>1242</v>
      </c>
      <c r="E1295" s="30" t="s">
        <v>1107</v>
      </c>
      <c r="F1295" s="30" t="s">
        <v>4683</v>
      </c>
      <c r="G1295">
        <f ca="1">+IF(BD1295="OKOK",OFFSET(b!$F$3,C1295,$G$52),NA())</f>
        <v>21</v>
      </c>
      <c r="AA1295">
        <f t="shared" si="149"/>
        <v>1242</v>
      </c>
      <c r="AB1295" s="30" t="s">
        <v>1107</v>
      </c>
      <c r="AC1295" s="30" t="s">
        <v>4683</v>
      </c>
      <c r="AD1295">
        <f ca="1">+IF(BD1295="OKOK",OFFSET(b!$F$3,AA1295,$AD$52),NA())</f>
        <v>787584</v>
      </c>
      <c r="AX1295" t="s">
        <v>39</v>
      </c>
      <c r="AY1295" t="s">
        <v>1107</v>
      </c>
      <c r="AZ1295" t="s">
        <v>4683</v>
      </c>
      <c r="BA1295">
        <v>36379</v>
      </c>
      <c r="BB1295" s="93" t="str">
        <f t="shared" si="145"/>
        <v>OK</v>
      </c>
      <c r="BC1295" t="str">
        <f t="shared" si="146"/>
        <v>OK</v>
      </c>
      <c r="BD1295" t="str">
        <f t="shared" si="147"/>
        <v>OKOK</v>
      </c>
      <c r="BH1295">
        <f t="shared" si="150"/>
        <v>1242</v>
      </c>
      <c r="BJ1295" s="30" t="s">
        <v>1107</v>
      </c>
      <c r="BK1295" s="30" t="s">
        <v>4683</v>
      </c>
      <c r="BL1295">
        <f ca="1">+OFFSET(b!$F$3,BH1295,$BL$52)</f>
        <v>21</v>
      </c>
      <c r="BQ1295">
        <f t="shared" si="151"/>
        <v>1242</v>
      </c>
      <c r="BR1295" s="30" t="s">
        <v>1107</v>
      </c>
      <c r="BS1295" s="30" t="s">
        <v>4683</v>
      </c>
      <c r="BT1295">
        <f ca="1">+OFFSET(b!$F$3,BQ1295,$BT$52)</f>
        <v>787584</v>
      </c>
    </row>
    <row r="1296" spans="3:72">
      <c r="C1296">
        <f t="shared" si="148"/>
        <v>1243</v>
      </c>
      <c r="E1296" s="30" t="s">
        <v>1108</v>
      </c>
      <c r="F1296" s="30" t="s">
        <v>4684</v>
      </c>
      <c r="G1296">
        <f ca="1">+IF(BD1296="OKOK",OFFSET(b!$F$3,C1296,$G$52),NA())</f>
        <v>4</v>
      </c>
      <c r="AA1296">
        <f t="shared" si="149"/>
        <v>1243</v>
      </c>
      <c r="AB1296" s="30" t="s">
        <v>1108</v>
      </c>
      <c r="AC1296" s="30" t="s">
        <v>4684</v>
      </c>
      <c r="AD1296">
        <f ca="1">+IF(BD1296="OKOK",OFFSET(b!$F$3,AA1296,$AD$52),NA())</f>
        <v>145754</v>
      </c>
      <c r="AX1296" t="s">
        <v>39</v>
      </c>
      <c r="AY1296" t="s">
        <v>1108</v>
      </c>
      <c r="AZ1296" t="s">
        <v>4684</v>
      </c>
      <c r="BA1296">
        <v>5310</v>
      </c>
      <c r="BB1296" s="93" t="str">
        <f t="shared" si="145"/>
        <v>OK</v>
      </c>
      <c r="BC1296" t="str">
        <f t="shared" si="146"/>
        <v>OK</v>
      </c>
      <c r="BD1296" t="str">
        <f t="shared" si="147"/>
        <v>OKOK</v>
      </c>
      <c r="BH1296">
        <f t="shared" si="150"/>
        <v>1243</v>
      </c>
      <c r="BJ1296" s="30" t="s">
        <v>1108</v>
      </c>
      <c r="BK1296" s="30" t="s">
        <v>4684</v>
      </c>
      <c r="BL1296">
        <f ca="1">+OFFSET(b!$F$3,BH1296,$BL$52)</f>
        <v>4</v>
      </c>
      <c r="BQ1296">
        <f t="shared" si="151"/>
        <v>1243</v>
      </c>
      <c r="BR1296" s="30" t="s">
        <v>1108</v>
      </c>
      <c r="BS1296" s="30" t="s">
        <v>4684</v>
      </c>
      <c r="BT1296">
        <f ca="1">+OFFSET(b!$F$3,BQ1296,$BT$52)</f>
        <v>145754</v>
      </c>
    </row>
    <row r="1297" spans="3:72">
      <c r="C1297">
        <f t="shared" si="148"/>
        <v>1244</v>
      </c>
      <c r="E1297" s="30" t="s">
        <v>1110</v>
      </c>
      <c r="F1297" s="30" t="s">
        <v>4685</v>
      </c>
      <c r="G1297">
        <f ca="1">+IF(BD1297="OKOK",OFFSET(b!$F$3,C1297,$G$52),NA())</f>
        <v>6</v>
      </c>
      <c r="AA1297">
        <f t="shared" si="149"/>
        <v>1244</v>
      </c>
      <c r="AB1297" s="30" t="s">
        <v>1110</v>
      </c>
      <c r="AC1297" s="30" t="s">
        <v>4685</v>
      </c>
      <c r="AD1297">
        <f ca="1">+IF(BD1297="OKOK",OFFSET(b!$F$3,AA1297,$AD$52),NA())</f>
        <v>304573</v>
      </c>
      <c r="AX1297" t="s">
        <v>39</v>
      </c>
      <c r="AY1297" t="s">
        <v>1110</v>
      </c>
      <c r="AZ1297" t="s">
        <v>4685</v>
      </c>
      <c r="BA1297">
        <v>12291</v>
      </c>
      <c r="BB1297" s="93" t="str">
        <f t="shared" si="145"/>
        <v>OK</v>
      </c>
      <c r="BC1297" t="str">
        <f t="shared" si="146"/>
        <v>OK</v>
      </c>
      <c r="BD1297" t="str">
        <f t="shared" si="147"/>
        <v>OKOK</v>
      </c>
      <c r="BH1297">
        <f t="shared" si="150"/>
        <v>1244</v>
      </c>
      <c r="BJ1297" s="30" t="s">
        <v>1110</v>
      </c>
      <c r="BK1297" s="30" t="s">
        <v>4685</v>
      </c>
      <c r="BL1297">
        <f ca="1">+OFFSET(b!$F$3,BH1297,$BL$52)</f>
        <v>6</v>
      </c>
      <c r="BQ1297">
        <f t="shared" si="151"/>
        <v>1244</v>
      </c>
      <c r="BR1297" s="30" t="s">
        <v>1110</v>
      </c>
      <c r="BS1297" s="30" t="s">
        <v>4685</v>
      </c>
      <c r="BT1297">
        <f ca="1">+OFFSET(b!$F$3,BQ1297,$BT$52)</f>
        <v>304573</v>
      </c>
    </row>
    <row r="1298" spans="3:72">
      <c r="C1298">
        <f t="shared" si="148"/>
        <v>1245</v>
      </c>
      <c r="E1298" s="30" t="s">
        <v>1109</v>
      </c>
      <c r="F1298" s="30" t="s">
        <v>4686</v>
      </c>
      <c r="G1298">
        <f ca="1">+IF(BD1298="OKOK",OFFSET(b!$F$3,C1298,$G$52),NA())</f>
        <v>4</v>
      </c>
      <c r="AA1298">
        <f t="shared" si="149"/>
        <v>1245</v>
      </c>
      <c r="AB1298" s="30" t="s">
        <v>1109</v>
      </c>
      <c r="AC1298" s="30" t="s">
        <v>4686</v>
      </c>
      <c r="AD1298">
        <f ca="1">+IF(BD1298="OKOK",OFFSET(b!$F$3,AA1298,$AD$52),NA())</f>
        <v>123174</v>
      </c>
      <c r="AX1298" t="s">
        <v>39</v>
      </c>
      <c r="AY1298" t="s">
        <v>1109</v>
      </c>
      <c r="AZ1298" t="s">
        <v>4686</v>
      </c>
      <c r="BA1298">
        <v>6217</v>
      </c>
      <c r="BB1298" s="93" t="str">
        <f t="shared" si="145"/>
        <v>OK</v>
      </c>
      <c r="BC1298" t="str">
        <f t="shared" si="146"/>
        <v>OK</v>
      </c>
      <c r="BD1298" t="str">
        <f t="shared" si="147"/>
        <v>OKOK</v>
      </c>
      <c r="BH1298">
        <f t="shared" si="150"/>
        <v>1245</v>
      </c>
      <c r="BJ1298" s="30" t="s">
        <v>1109</v>
      </c>
      <c r="BK1298" s="30" t="s">
        <v>4686</v>
      </c>
      <c r="BL1298">
        <f ca="1">+OFFSET(b!$F$3,BH1298,$BL$52)</f>
        <v>4</v>
      </c>
      <c r="BQ1298">
        <f t="shared" si="151"/>
        <v>1245</v>
      </c>
      <c r="BR1298" s="30" t="s">
        <v>1109</v>
      </c>
      <c r="BS1298" s="30" t="s">
        <v>4686</v>
      </c>
      <c r="BT1298">
        <f ca="1">+OFFSET(b!$F$3,BQ1298,$BT$52)</f>
        <v>123174</v>
      </c>
    </row>
    <row r="1299" spans="3:72">
      <c r="C1299">
        <f t="shared" si="148"/>
        <v>1246</v>
      </c>
      <c r="E1299" s="30" t="s">
        <v>1111</v>
      </c>
      <c r="F1299" s="30" t="s">
        <v>2950</v>
      </c>
      <c r="G1299">
        <f ca="1">+IF(BD1299="OKOK",OFFSET(b!$F$3,C1299,$G$52),NA())</f>
        <v>13</v>
      </c>
      <c r="AA1299">
        <f t="shared" si="149"/>
        <v>1246</v>
      </c>
      <c r="AB1299" s="30" t="s">
        <v>1111</v>
      </c>
      <c r="AC1299" s="30" t="s">
        <v>2950</v>
      </c>
      <c r="AD1299">
        <f ca="1">+IF(BD1299="OKOK",OFFSET(b!$F$3,AA1299,$AD$52),NA())</f>
        <v>2497160</v>
      </c>
      <c r="AX1299" t="s">
        <v>39</v>
      </c>
      <c r="AY1299" t="s">
        <v>1111</v>
      </c>
      <c r="AZ1299" t="s">
        <v>2950</v>
      </c>
      <c r="BA1299">
        <v>139746</v>
      </c>
      <c r="BB1299" s="93" t="str">
        <f t="shared" si="145"/>
        <v>OK</v>
      </c>
      <c r="BC1299" t="str">
        <f t="shared" si="146"/>
        <v>OK</v>
      </c>
      <c r="BD1299" t="str">
        <f t="shared" si="147"/>
        <v>OKOK</v>
      </c>
      <c r="BH1299">
        <f t="shared" si="150"/>
        <v>1246</v>
      </c>
      <c r="BJ1299" s="30" t="s">
        <v>1111</v>
      </c>
      <c r="BK1299" s="30" t="s">
        <v>2950</v>
      </c>
      <c r="BL1299">
        <f ca="1">+OFFSET(b!$F$3,BH1299,$BL$52)</f>
        <v>13</v>
      </c>
      <c r="BQ1299">
        <f t="shared" si="151"/>
        <v>1246</v>
      </c>
      <c r="BR1299" s="30" t="s">
        <v>1111</v>
      </c>
      <c r="BS1299" s="30" t="s">
        <v>2950</v>
      </c>
      <c r="BT1299">
        <f ca="1">+OFFSET(b!$F$3,BQ1299,$BT$52)</f>
        <v>2497160</v>
      </c>
    </row>
    <row r="1300" spans="3:72">
      <c r="C1300">
        <f t="shared" si="148"/>
        <v>1247</v>
      </c>
      <c r="E1300" s="30" t="s">
        <v>3152</v>
      </c>
      <c r="F1300" s="30" t="s">
        <v>4687</v>
      </c>
      <c r="G1300">
        <f ca="1">+IF(BD1300="OKOK",OFFSET(b!$F$3,C1300,$G$52),NA())</f>
        <v>10</v>
      </c>
      <c r="AA1300">
        <f t="shared" si="149"/>
        <v>1247</v>
      </c>
      <c r="AB1300" s="30" t="s">
        <v>3152</v>
      </c>
      <c r="AC1300" s="30" t="s">
        <v>4687</v>
      </c>
      <c r="AD1300">
        <f ca="1">+IF(BD1300="OKOK",OFFSET(b!$F$3,AA1300,$AD$52),NA())</f>
        <v>505339</v>
      </c>
      <c r="AX1300" t="s">
        <v>39</v>
      </c>
      <c r="AY1300" t="s">
        <v>3152</v>
      </c>
      <c r="AZ1300" t="s">
        <v>4687</v>
      </c>
      <c r="BA1300">
        <v>0</v>
      </c>
      <c r="BB1300" s="93" t="str">
        <f t="shared" si="145"/>
        <v>OK</v>
      </c>
      <c r="BC1300" t="str">
        <f t="shared" si="146"/>
        <v>OK</v>
      </c>
      <c r="BD1300" t="str">
        <f t="shared" si="147"/>
        <v>OKOK</v>
      </c>
      <c r="BH1300">
        <f t="shared" si="150"/>
        <v>1247</v>
      </c>
      <c r="BJ1300" s="30" t="s">
        <v>3152</v>
      </c>
      <c r="BK1300" s="30" t="s">
        <v>4687</v>
      </c>
      <c r="BL1300">
        <f ca="1">+OFFSET(b!$F$3,BH1300,$BL$52)</f>
        <v>10</v>
      </c>
      <c r="BQ1300">
        <f t="shared" si="151"/>
        <v>1247</v>
      </c>
      <c r="BR1300" s="30" t="s">
        <v>3152</v>
      </c>
      <c r="BS1300" s="30" t="s">
        <v>4687</v>
      </c>
      <c r="BT1300">
        <f ca="1">+OFFSET(b!$F$3,BQ1300,$BT$52)</f>
        <v>505339</v>
      </c>
    </row>
    <row r="1301" spans="3:72">
      <c r="C1301">
        <f t="shared" si="148"/>
        <v>1248</v>
      </c>
      <c r="E1301" s="30" t="s">
        <v>3153</v>
      </c>
      <c r="F1301" s="30" t="s">
        <v>3548</v>
      </c>
      <c r="G1301">
        <f ca="1">+IF(BD1301="OKOK",OFFSET(b!$F$3,C1301,$G$52),NA())</f>
        <v>57</v>
      </c>
      <c r="AA1301">
        <f t="shared" si="149"/>
        <v>1248</v>
      </c>
      <c r="AB1301" s="30" t="s">
        <v>3153</v>
      </c>
      <c r="AC1301" s="30" t="s">
        <v>3548</v>
      </c>
      <c r="AD1301">
        <f ca="1">+IF(BD1301="OKOK",OFFSET(b!$F$3,AA1301,$AD$52),NA())</f>
        <v>2880183</v>
      </c>
      <c r="AX1301" t="s">
        <v>39</v>
      </c>
      <c r="AY1301" t="s">
        <v>3153</v>
      </c>
      <c r="AZ1301" t="s">
        <v>3548</v>
      </c>
      <c r="BA1301">
        <v>0</v>
      </c>
      <c r="BB1301" s="93" t="str">
        <f t="shared" si="145"/>
        <v>OK</v>
      </c>
      <c r="BC1301" t="str">
        <f t="shared" si="146"/>
        <v>OK</v>
      </c>
      <c r="BD1301" t="str">
        <f t="shared" si="147"/>
        <v>OKOK</v>
      </c>
      <c r="BH1301">
        <f t="shared" si="150"/>
        <v>1248</v>
      </c>
      <c r="BJ1301" s="30" t="s">
        <v>3153</v>
      </c>
      <c r="BK1301" s="30" t="s">
        <v>3548</v>
      </c>
      <c r="BL1301">
        <f ca="1">+OFFSET(b!$F$3,BH1301,$BL$52)</f>
        <v>57</v>
      </c>
      <c r="BQ1301">
        <f t="shared" si="151"/>
        <v>1248</v>
      </c>
      <c r="BR1301" s="30" t="s">
        <v>3153</v>
      </c>
      <c r="BS1301" s="30" t="s">
        <v>3548</v>
      </c>
      <c r="BT1301">
        <f ca="1">+OFFSET(b!$F$3,BQ1301,$BT$52)</f>
        <v>2880183</v>
      </c>
    </row>
    <row r="1302" spans="3:72">
      <c r="C1302">
        <f t="shared" si="148"/>
        <v>1249</v>
      </c>
      <c r="E1302" s="30" t="s">
        <v>2918</v>
      </c>
      <c r="F1302" s="30" t="s">
        <v>2957</v>
      </c>
      <c r="G1302">
        <f ca="1">+IF(BD1302="OKOK",OFFSET(b!$F$3,C1302,$G$52),NA())</f>
        <v>105</v>
      </c>
      <c r="AA1302">
        <f t="shared" si="149"/>
        <v>1249</v>
      </c>
      <c r="AB1302" s="30" t="s">
        <v>2918</v>
      </c>
      <c r="AC1302" s="30" t="s">
        <v>2957</v>
      </c>
      <c r="AD1302">
        <f ca="1">+IF(BD1302="OKOK",OFFSET(b!$F$3,AA1302,$AD$52),NA())</f>
        <v>10299847</v>
      </c>
      <c r="AX1302" t="s">
        <v>39</v>
      </c>
      <c r="AY1302" t="s">
        <v>2918</v>
      </c>
      <c r="AZ1302" t="s">
        <v>2957</v>
      </c>
      <c r="BA1302">
        <v>0</v>
      </c>
      <c r="BB1302" s="93" t="str">
        <f t="shared" si="145"/>
        <v>OK</v>
      </c>
      <c r="BC1302" t="str">
        <f t="shared" si="146"/>
        <v>OK</v>
      </c>
      <c r="BD1302" t="str">
        <f t="shared" si="147"/>
        <v>OKOK</v>
      </c>
      <c r="BH1302">
        <f t="shared" si="150"/>
        <v>1249</v>
      </c>
      <c r="BJ1302" s="30" t="s">
        <v>2918</v>
      </c>
      <c r="BK1302" s="30" t="s">
        <v>2957</v>
      </c>
      <c r="BL1302">
        <f ca="1">+OFFSET(b!$F$3,BH1302,$BL$52)</f>
        <v>105</v>
      </c>
      <c r="BQ1302">
        <f t="shared" si="151"/>
        <v>1249</v>
      </c>
      <c r="BR1302" s="30" t="s">
        <v>2918</v>
      </c>
      <c r="BS1302" s="30" t="s">
        <v>2957</v>
      </c>
      <c r="BT1302">
        <f ca="1">+OFFSET(b!$F$3,BQ1302,$BT$52)</f>
        <v>10299847</v>
      </c>
    </row>
    <row r="1303" spans="3:72">
      <c r="C1303">
        <f t="shared" si="148"/>
        <v>1250</v>
      </c>
      <c r="E1303" s="30" t="s">
        <v>3154</v>
      </c>
      <c r="F1303" s="30" t="s">
        <v>3395</v>
      </c>
      <c r="G1303">
        <f ca="1">+IF(BD1303="OKOK",OFFSET(b!$F$3,C1303,$G$52),NA())</f>
        <v>8</v>
      </c>
      <c r="AA1303">
        <f t="shared" si="149"/>
        <v>1250</v>
      </c>
      <c r="AB1303" s="30" t="s">
        <v>3154</v>
      </c>
      <c r="AC1303" s="30" t="s">
        <v>3395</v>
      </c>
      <c r="AD1303">
        <f ca="1">+IF(BD1303="OKOK",OFFSET(b!$F$3,AA1303,$AD$52),NA())</f>
        <v>609733</v>
      </c>
      <c r="AX1303" t="s">
        <v>39</v>
      </c>
      <c r="AY1303" t="s">
        <v>3154</v>
      </c>
      <c r="AZ1303" t="s">
        <v>3395</v>
      </c>
      <c r="BA1303">
        <v>0</v>
      </c>
      <c r="BB1303" s="93" t="str">
        <f t="shared" si="145"/>
        <v>OK</v>
      </c>
      <c r="BC1303" t="str">
        <f t="shared" si="146"/>
        <v>OK</v>
      </c>
      <c r="BD1303" t="str">
        <f t="shared" si="147"/>
        <v>OKOK</v>
      </c>
      <c r="BH1303">
        <f t="shared" si="150"/>
        <v>1250</v>
      </c>
      <c r="BJ1303" s="30" t="s">
        <v>3154</v>
      </c>
      <c r="BK1303" s="30" t="s">
        <v>3395</v>
      </c>
      <c r="BL1303">
        <f ca="1">+OFFSET(b!$F$3,BH1303,$BL$52)</f>
        <v>8</v>
      </c>
      <c r="BQ1303">
        <f t="shared" si="151"/>
        <v>1250</v>
      </c>
      <c r="BR1303" s="30" t="s">
        <v>3154</v>
      </c>
      <c r="BS1303" s="30" t="s">
        <v>3395</v>
      </c>
      <c r="BT1303">
        <f ca="1">+OFFSET(b!$F$3,BQ1303,$BT$52)</f>
        <v>609733</v>
      </c>
    </row>
    <row r="1304" spans="3:72">
      <c r="C1304">
        <f t="shared" si="148"/>
        <v>1251</v>
      </c>
      <c r="E1304" s="30" t="s">
        <v>3155</v>
      </c>
      <c r="F1304" s="30" t="s">
        <v>4688</v>
      </c>
      <c r="G1304">
        <f ca="1">+IF(BD1304="OKOK",OFFSET(b!$F$3,C1304,$G$52),NA())</f>
        <v>7</v>
      </c>
      <c r="AA1304">
        <f t="shared" si="149"/>
        <v>1251</v>
      </c>
      <c r="AB1304" s="30" t="s">
        <v>3155</v>
      </c>
      <c r="AC1304" s="30" t="s">
        <v>4688</v>
      </c>
      <c r="AD1304">
        <f ca="1">+IF(BD1304="OKOK",OFFSET(b!$F$3,AA1304,$AD$52),NA())</f>
        <v>638176</v>
      </c>
      <c r="AX1304" t="s">
        <v>39</v>
      </c>
      <c r="AY1304" t="s">
        <v>3155</v>
      </c>
      <c r="AZ1304" t="s">
        <v>4688</v>
      </c>
      <c r="BA1304">
        <v>0</v>
      </c>
      <c r="BB1304" s="93" t="str">
        <f t="shared" si="145"/>
        <v>OK</v>
      </c>
      <c r="BC1304" t="str">
        <f t="shared" si="146"/>
        <v>OK</v>
      </c>
      <c r="BD1304" t="str">
        <f t="shared" si="147"/>
        <v>OKOK</v>
      </c>
      <c r="BH1304">
        <f t="shared" si="150"/>
        <v>1251</v>
      </c>
      <c r="BJ1304" s="30" t="s">
        <v>3155</v>
      </c>
      <c r="BK1304" s="30" t="s">
        <v>4688</v>
      </c>
      <c r="BL1304">
        <f ca="1">+OFFSET(b!$F$3,BH1304,$BL$52)</f>
        <v>7</v>
      </c>
      <c r="BQ1304">
        <f t="shared" si="151"/>
        <v>1251</v>
      </c>
      <c r="BR1304" s="30" t="s">
        <v>3155</v>
      </c>
      <c r="BS1304" s="30" t="s">
        <v>4688</v>
      </c>
      <c r="BT1304">
        <f ca="1">+OFFSET(b!$F$3,BQ1304,$BT$52)</f>
        <v>638176</v>
      </c>
    </row>
    <row r="1305" spans="3:72">
      <c r="C1305">
        <f t="shared" si="148"/>
        <v>1252</v>
      </c>
      <c r="E1305" s="30" t="s">
        <v>2916</v>
      </c>
      <c r="F1305" s="30" t="s">
        <v>2947</v>
      </c>
      <c r="G1305">
        <f ca="1">+IF(BD1305="OKOK",OFFSET(b!$F$3,C1305,$G$52),NA())</f>
        <v>8</v>
      </c>
      <c r="AA1305">
        <f t="shared" si="149"/>
        <v>1252</v>
      </c>
      <c r="AB1305" s="30" t="s">
        <v>2916</v>
      </c>
      <c r="AC1305" s="30" t="s">
        <v>2947</v>
      </c>
      <c r="AD1305">
        <f ca="1">+IF(BD1305="OKOK",OFFSET(b!$F$3,AA1305,$AD$52),NA())</f>
        <v>617140</v>
      </c>
      <c r="AX1305" t="s">
        <v>39</v>
      </c>
      <c r="AY1305" t="s">
        <v>2916</v>
      </c>
      <c r="AZ1305" t="s">
        <v>2947</v>
      </c>
      <c r="BA1305">
        <v>0</v>
      </c>
      <c r="BB1305" s="93" t="str">
        <f t="shared" si="145"/>
        <v>OK</v>
      </c>
      <c r="BC1305" t="str">
        <f t="shared" si="146"/>
        <v>OK</v>
      </c>
      <c r="BD1305" t="str">
        <f t="shared" si="147"/>
        <v>OKOK</v>
      </c>
      <c r="BH1305">
        <f t="shared" si="150"/>
        <v>1252</v>
      </c>
      <c r="BJ1305" s="30" t="s">
        <v>2916</v>
      </c>
      <c r="BK1305" s="30" t="s">
        <v>2947</v>
      </c>
      <c r="BL1305">
        <f ca="1">+OFFSET(b!$F$3,BH1305,$BL$52)</f>
        <v>8</v>
      </c>
      <c r="BQ1305">
        <f t="shared" si="151"/>
        <v>1252</v>
      </c>
      <c r="BR1305" s="30" t="s">
        <v>2916</v>
      </c>
      <c r="BS1305" s="30" t="s">
        <v>2947</v>
      </c>
      <c r="BT1305">
        <f ca="1">+OFFSET(b!$F$3,BQ1305,$BT$52)</f>
        <v>617140</v>
      </c>
    </row>
    <row r="1306" spans="3:72">
      <c r="C1306">
        <f t="shared" si="148"/>
        <v>1253</v>
      </c>
      <c r="E1306" s="30" t="s">
        <v>1114</v>
      </c>
      <c r="F1306" s="30" t="s">
        <v>4689</v>
      </c>
      <c r="G1306">
        <f ca="1">+IF(BD1306="OKOK",OFFSET(b!$F$3,C1306,$G$52),NA())</f>
        <v>78</v>
      </c>
      <c r="AA1306">
        <f t="shared" si="149"/>
        <v>1253</v>
      </c>
      <c r="AB1306" s="30" t="s">
        <v>1114</v>
      </c>
      <c r="AC1306" s="30" t="s">
        <v>4689</v>
      </c>
      <c r="AD1306">
        <f ca="1">+IF(BD1306="OKOK",OFFSET(b!$F$3,AA1306,$AD$52),NA())</f>
        <v>3639562</v>
      </c>
      <c r="AX1306" t="s">
        <v>40</v>
      </c>
      <c r="AY1306" t="s">
        <v>1114</v>
      </c>
      <c r="AZ1306" t="s">
        <v>4689</v>
      </c>
      <c r="BA1306">
        <v>189847</v>
      </c>
      <c r="BB1306" s="93" t="str">
        <f t="shared" si="145"/>
        <v>OK</v>
      </c>
      <c r="BC1306" t="str">
        <f t="shared" si="146"/>
        <v>OK</v>
      </c>
      <c r="BD1306" t="str">
        <f t="shared" si="147"/>
        <v>OKOK</v>
      </c>
      <c r="BH1306">
        <f t="shared" si="150"/>
        <v>1253</v>
      </c>
      <c r="BJ1306" s="30" t="s">
        <v>1114</v>
      </c>
      <c r="BK1306" s="30" t="s">
        <v>4689</v>
      </c>
      <c r="BL1306">
        <f ca="1">+OFFSET(b!$F$3,BH1306,$BL$52)</f>
        <v>78</v>
      </c>
      <c r="BQ1306">
        <f t="shared" si="151"/>
        <v>1253</v>
      </c>
      <c r="BR1306" s="30" t="s">
        <v>1114</v>
      </c>
      <c r="BS1306" s="30" t="s">
        <v>4689</v>
      </c>
      <c r="BT1306">
        <f ca="1">+OFFSET(b!$F$3,BQ1306,$BT$52)</f>
        <v>3639562</v>
      </c>
    </row>
    <row r="1307" spans="3:72">
      <c r="C1307">
        <f t="shared" si="148"/>
        <v>1254</v>
      </c>
      <c r="E1307" s="30" t="s">
        <v>1115</v>
      </c>
      <c r="F1307" s="30" t="s">
        <v>2966</v>
      </c>
      <c r="G1307">
        <f ca="1">+IF(BD1307="OKOK",OFFSET(b!$F$3,C1307,$G$52),NA())</f>
        <v>27</v>
      </c>
      <c r="AA1307">
        <f t="shared" si="149"/>
        <v>1254</v>
      </c>
      <c r="AB1307" s="30" t="s">
        <v>1115</v>
      </c>
      <c r="AC1307" s="30" t="s">
        <v>2966</v>
      </c>
      <c r="AD1307">
        <f ca="1">+IF(BD1307="OKOK",OFFSET(b!$F$3,AA1307,$AD$52),NA())</f>
        <v>2546514</v>
      </c>
      <c r="AX1307" t="s">
        <v>40</v>
      </c>
      <c r="AY1307" t="s">
        <v>1115</v>
      </c>
      <c r="AZ1307" t="s">
        <v>2966</v>
      </c>
      <c r="BA1307">
        <v>107834</v>
      </c>
      <c r="BB1307" s="93" t="str">
        <f t="shared" si="145"/>
        <v>OK</v>
      </c>
      <c r="BC1307" t="str">
        <f t="shared" si="146"/>
        <v>OK</v>
      </c>
      <c r="BD1307" t="str">
        <f t="shared" si="147"/>
        <v>OKOK</v>
      </c>
      <c r="BH1307">
        <f t="shared" si="150"/>
        <v>1254</v>
      </c>
      <c r="BJ1307" s="30" t="s">
        <v>1115</v>
      </c>
      <c r="BK1307" s="30" t="s">
        <v>2966</v>
      </c>
      <c r="BL1307">
        <f ca="1">+OFFSET(b!$F$3,BH1307,$BL$52)</f>
        <v>27</v>
      </c>
      <c r="BQ1307">
        <f t="shared" si="151"/>
        <v>1254</v>
      </c>
      <c r="BR1307" s="30" t="s">
        <v>1115</v>
      </c>
      <c r="BS1307" s="30" t="s">
        <v>2966</v>
      </c>
      <c r="BT1307">
        <f ca="1">+OFFSET(b!$F$3,BQ1307,$BT$52)</f>
        <v>2546514</v>
      </c>
    </row>
    <row r="1308" spans="3:72">
      <c r="C1308">
        <f t="shared" si="148"/>
        <v>1255</v>
      </c>
      <c r="E1308" s="30" t="s">
        <v>1118</v>
      </c>
      <c r="F1308" s="30" t="s">
        <v>4690</v>
      </c>
      <c r="G1308">
        <f ca="1">+IF(BD1308="OKOK",OFFSET(b!$F$3,C1308,$G$52),NA())</f>
        <v>31</v>
      </c>
      <c r="AA1308">
        <f t="shared" si="149"/>
        <v>1255</v>
      </c>
      <c r="AB1308" s="30" t="s">
        <v>1118</v>
      </c>
      <c r="AC1308" s="30" t="s">
        <v>4690</v>
      </c>
      <c r="AD1308">
        <f ca="1">+IF(BD1308="OKOK",OFFSET(b!$F$3,AA1308,$AD$52),NA())</f>
        <v>1145828</v>
      </c>
      <c r="AX1308" t="s">
        <v>40</v>
      </c>
      <c r="AY1308" t="s">
        <v>1118</v>
      </c>
      <c r="AZ1308" t="s">
        <v>4690</v>
      </c>
      <c r="BA1308">
        <v>51781</v>
      </c>
      <c r="BB1308" s="93" t="str">
        <f t="shared" si="145"/>
        <v>OK</v>
      </c>
      <c r="BC1308" t="str">
        <f t="shared" si="146"/>
        <v>OK</v>
      </c>
      <c r="BD1308" t="str">
        <f t="shared" si="147"/>
        <v>OKOK</v>
      </c>
      <c r="BH1308">
        <f t="shared" si="150"/>
        <v>1255</v>
      </c>
      <c r="BJ1308" s="30" t="s">
        <v>1118</v>
      </c>
      <c r="BK1308" s="30" t="s">
        <v>4690</v>
      </c>
      <c r="BL1308">
        <f ca="1">+OFFSET(b!$F$3,BH1308,$BL$52)</f>
        <v>31</v>
      </c>
      <c r="BQ1308">
        <f t="shared" si="151"/>
        <v>1255</v>
      </c>
      <c r="BR1308" s="30" t="s">
        <v>1118</v>
      </c>
      <c r="BS1308" s="30" t="s">
        <v>4690</v>
      </c>
      <c r="BT1308">
        <f ca="1">+OFFSET(b!$F$3,BQ1308,$BT$52)</f>
        <v>1145828</v>
      </c>
    </row>
    <row r="1309" spans="3:72">
      <c r="C1309">
        <f t="shared" si="148"/>
        <v>1256</v>
      </c>
      <c r="E1309" s="30" t="s">
        <v>1129</v>
      </c>
      <c r="F1309" s="30" t="s">
        <v>4691</v>
      </c>
      <c r="G1309">
        <f ca="1">+IF(BD1309="OKOK",OFFSET(b!$F$3,C1309,$G$52),NA())</f>
        <v>19</v>
      </c>
      <c r="AA1309">
        <f t="shared" si="149"/>
        <v>1256</v>
      </c>
      <c r="AB1309" s="30" t="s">
        <v>1129</v>
      </c>
      <c r="AC1309" s="30" t="s">
        <v>4691</v>
      </c>
      <c r="AD1309">
        <f ca="1">+IF(BD1309="OKOK",OFFSET(b!$F$3,AA1309,$AD$52),NA())</f>
        <v>748615</v>
      </c>
      <c r="AX1309" t="s">
        <v>40</v>
      </c>
      <c r="AY1309" t="s">
        <v>1129</v>
      </c>
      <c r="AZ1309" t="s">
        <v>4691</v>
      </c>
      <c r="BA1309">
        <v>38548</v>
      </c>
      <c r="BB1309" s="93" t="str">
        <f t="shared" si="145"/>
        <v>OK</v>
      </c>
      <c r="BC1309" t="str">
        <f t="shared" si="146"/>
        <v>OK</v>
      </c>
      <c r="BD1309" t="str">
        <f t="shared" si="147"/>
        <v>OKOK</v>
      </c>
      <c r="BH1309">
        <f t="shared" si="150"/>
        <v>1256</v>
      </c>
      <c r="BJ1309" s="30" t="s">
        <v>1129</v>
      </c>
      <c r="BK1309" s="30" t="s">
        <v>4691</v>
      </c>
      <c r="BL1309">
        <f ca="1">+OFFSET(b!$F$3,BH1309,$BL$52)</f>
        <v>19</v>
      </c>
      <c r="BQ1309">
        <f t="shared" si="151"/>
        <v>1256</v>
      </c>
      <c r="BR1309" s="30" t="s">
        <v>1129</v>
      </c>
      <c r="BS1309" s="30" t="s">
        <v>4691</v>
      </c>
      <c r="BT1309">
        <f ca="1">+OFFSET(b!$F$3,BQ1309,$BT$52)</f>
        <v>748615</v>
      </c>
    </row>
    <row r="1310" spans="3:72">
      <c r="C1310">
        <f t="shared" si="148"/>
        <v>1257</v>
      </c>
      <c r="E1310" s="30" t="s">
        <v>1120</v>
      </c>
      <c r="F1310" s="30" t="s">
        <v>4692</v>
      </c>
      <c r="G1310">
        <f ca="1">+IF(BD1310="OKOK",OFFSET(b!$F$3,C1310,$G$52),NA())</f>
        <v>10</v>
      </c>
      <c r="AA1310">
        <f t="shared" si="149"/>
        <v>1257</v>
      </c>
      <c r="AB1310" s="30" t="s">
        <v>1120</v>
      </c>
      <c r="AC1310" s="30" t="s">
        <v>4692</v>
      </c>
      <c r="AD1310">
        <f ca="1">+IF(BD1310="OKOK",OFFSET(b!$F$3,AA1310,$AD$52),NA())</f>
        <v>473001</v>
      </c>
      <c r="AX1310" t="s">
        <v>40</v>
      </c>
      <c r="AY1310" t="s">
        <v>1120</v>
      </c>
      <c r="AZ1310" t="s">
        <v>4692</v>
      </c>
      <c r="BA1310">
        <v>25369</v>
      </c>
      <c r="BB1310" s="93" t="str">
        <f t="shared" si="145"/>
        <v>OK</v>
      </c>
      <c r="BC1310" t="str">
        <f t="shared" si="146"/>
        <v>OK</v>
      </c>
      <c r="BD1310" t="str">
        <f t="shared" si="147"/>
        <v>OKOK</v>
      </c>
      <c r="BH1310">
        <f t="shared" si="150"/>
        <v>1257</v>
      </c>
      <c r="BJ1310" s="30" t="s">
        <v>1120</v>
      </c>
      <c r="BK1310" s="30" t="s">
        <v>4692</v>
      </c>
      <c r="BL1310">
        <f ca="1">+OFFSET(b!$F$3,BH1310,$BL$52)</f>
        <v>10</v>
      </c>
      <c r="BQ1310">
        <f t="shared" si="151"/>
        <v>1257</v>
      </c>
      <c r="BR1310" s="30" t="s">
        <v>1120</v>
      </c>
      <c r="BS1310" s="30" t="s">
        <v>4692</v>
      </c>
      <c r="BT1310">
        <f ca="1">+OFFSET(b!$F$3,BQ1310,$BT$52)</f>
        <v>473001</v>
      </c>
    </row>
    <row r="1311" spans="3:72">
      <c r="C1311">
        <f t="shared" si="148"/>
        <v>1258</v>
      </c>
      <c r="E1311" s="30" t="s">
        <v>1124</v>
      </c>
      <c r="F1311" s="30" t="s">
        <v>4693</v>
      </c>
      <c r="G1311">
        <f ca="1">+IF(BD1311="OKOK",OFFSET(b!$F$3,C1311,$G$52),NA())</f>
        <v>7</v>
      </c>
      <c r="AA1311">
        <f t="shared" si="149"/>
        <v>1258</v>
      </c>
      <c r="AB1311" s="30" t="s">
        <v>1124</v>
      </c>
      <c r="AC1311" s="30" t="s">
        <v>4693</v>
      </c>
      <c r="AD1311">
        <f ca="1">+IF(BD1311="OKOK",OFFSET(b!$F$3,AA1311,$AD$52),NA())</f>
        <v>368809</v>
      </c>
      <c r="AX1311" t="s">
        <v>40</v>
      </c>
      <c r="AY1311" t="s">
        <v>1124</v>
      </c>
      <c r="AZ1311" t="s">
        <v>4693</v>
      </c>
      <c r="BA1311">
        <v>19789</v>
      </c>
      <c r="BB1311" s="93" t="str">
        <f t="shared" si="145"/>
        <v>OK</v>
      </c>
      <c r="BC1311" t="str">
        <f t="shared" si="146"/>
        <v>OK</v>
      </c>
      <c r="BD1311" t="str">
        <f t="shared" si="147"/>
        <v>OKOK</v>
      </c>
      <c r="BH1311">
        <f t="shared" si="150"/>
        <v>1258</v>
      </c>
      <c r="BJ1311" s="30" t="s">
        <v>1124</v>
      </c>
      <c r="BK1311" s="30" t="s">
        <v>4693</v>
      </c>
      <c r="BL1311">
        <f ca="1">+OFFSET(b!$F$3,BH1311,$BL$52)</f>
        <v>7</v>
      </c>
      <c r="BQ1311">
        <f t="shared" si="151"/>
        <v>1258</v>
      </c>
      <c r="BR1311" s="30" t="s">
        <v>1124</v>
      </c>
      <c r="BS1311" s="30" t="s">
        <v>4693</v>
      </c>
      <c r="BT1311">
        <f ca="1">+OFFSET(b!$F$3,BQ1311,$BT$52)</f>
        <v>368809</v>
      </c>
    </row>
    <row r="1312" spans="3:72">
      <c r="C1312">
        <f t="shared" si="148"/>
        <v>1259</v>
      </c>
      <c r="E1312" s="30" t="s">
        <v>1119</v>
      </c>
      <c r="F1312" s="30" t="s">
        <v>4694</v>
      </c>
      <c r="G1312">
        <f ca="1">+IF(BD1312="OKOK",OFFSET(b!$F$3,C1312,$G$52),NA())</f>
        <v>15</v>
      </c>
      <c r="AA1312">
        <f t="shared" si="149"/>
        <v>1259</v>
      </c>
      <c r="AB1312" s="30" t="s">
        <v>1119</v>
      </c>
      <c r="AC1312" s="30" t="s">
        <v>4694</v>
      </c>
      <c r="AD1312">
        <f ca="1">+IF(BD1312="OKOK",OFFSET(b!$F$3,AA1312,$AD$52),NA())</f>
        <v>1025778</v>
      </c>
      <c r="AX1312" t="s">
        <v>40</v>
      </c>
      <c r="AY1312" t="s">
        <v>1119</v>
      </c>
      <c r="AZ1312" t="s">
        <v>4694</v>
      </c>
      <c r="BA1312">
        <v>48453</v>
      </c>
      <c r="BB1312" s="93" t="str">
        <f t="shared" si="145"/>
        <v>OK</v>
      </c>
      <c r="BC1312" t="str">
        <f t="shared" si="146"/>
        <v>OK</v>
      </c>
      <c r="BD1312" t="str">
        <f t="shared" si="147"/>
        <v>OKOK</v>
      </c>
      <c r="BH1312">
        <f t="shared" si="150"/>
        <v>1259</v>
      </c>
      <c r="BJ1312" s="30" t="s">
        <v>1119</v>
      </c>
      <c r="BK1312" s="30" t="s">
        <v>4694</v>
      </c>
      <c r="BL1312">
        <f ca="1">+OFFSET(b!$F$3,BH1312,$BL$52)</f>
        <v>15</v>
      </c>
      <c r="BQ1312">
        <f t="shared" si="151"/>
        <v>1259</v>
      </c>
      <c r="BR1312" s="30" t="s">
        <v>1119</v>
      </c>
      <c r="BS1312" s="30" t="s">
        <v>4694</v>
      </c>
      <c r="BT1312">
        <f ca="1">+OFFSET(b!$F$3,BQ1312,$BT$52)</f>
        <v>1025778</v>
      </c>
    </row>
    <row r="1313" spans="3:72">
      <c r="C1313">
        <f t="shared" si="148"/>
        <v>1260</v>
      </c>
      <c r="E1313" s="30" t="s">
        <v>1125</v>
      </c>
      <c r="F1313" s="30" t="s">
        <v>4695</v>
      </c>
      <c r="G1313">
        <f ca="1">+IF(BD1313="OKOK",OFFSET(b!$F$3,C1313,$G$52),NA())</f>
        <v>3</v>
      </c>
      <c r="AA1313">
        <f t="shared" si="149"/>
        <v>1260</v>
      </c>
      <c r="AB1313" s="30" t="s">
        <v>1125</v>
      </c>
      <c r="AC1313" s="30" t="s">
        <v>4695</v>
      </c>
      <c r="AD1313">
        <f ca="1">+IF(BD1313="OKOK",OFFSET(b!$F$3,AA1313,$AD$52),NA())</f>
        <v>158756</v>
      </c>
      <c r="AX1313" t="s">
        <v>40</v>
      </c>
      <c r="AY1313" t="s">
        <v>1125</v>
      </c>
      <c r="AZ1313" t="s">
        <v>4695</v>
      </c>
      <c r="BA1313">
        <v>6455</v>
      </c>
      <c r="BB1313" s="93" t="str">
        <f t="shared" si="145"/>
        <v>OK</v>
      </c>
      <c r="BC1313" t="str">
        <f t="shared" si="146"/>
        <v>OK</v>
      </c>
      <c r="BD1313" t="str">
        <f t="shared" si="147"/>
        <v>OKOK</v>
      </c>
      <c r="BH1313">
        <f t="shared" si="150"/>
        <v>1260</v>
      </c>
      <c r="BJ1313" s="30" t="s">
        <v>1125</v>
      </c>
      <c r="BK1313" s="30" t="s">
        <v>4695</v>
      </c>
      <c r="BL1313">
        <f ca="1">+OFFSET(b!$F$3,BH1313,$BL$52)</f>
        <v>3</v>
      </c>
      <c r="BQ1313">
        <f t="shared" si="151"/>
        <v>1260</v>
      </c>
      <c r="BR1313" s="30" t="s">
        <v>1125</v>
      </c>
      <c r="BS1313" s="30" t="s">
        <v>4695</v>
      </c>
      <c r="BT1313">
        <f ca="1">+OFFSET(b!$F$3,BQ1313,$BT$52)</f>
        <v>158756</v>
      </c>
    </row>
    <row r="1314" spans="3:72">
      <c r="C1314">
        <f t="shared" si="148"/>
        <v>1261</v>
      </c>
      <c r="E1314" s="30" t="s">
        <v>1126</v>
      </c>
      <c r="F1314" s="30" t="s">
        <v>4696</v>
      </c>
      <c r="G1314">
        <f ca="1">+IF(BD1314="OKOK",OFFSET(b!$F$3,C1314,$G$52),NA())</f>
        <v>6</v>
      </c>
      <c r="AA1314">
        <f t="shared" si="149"/>
        <v>1261</v>
      </c>
      <c r="AB1314" s="30" t="s">
        <v>1126</v>
      </c>
      <c r="AC1314" s="30" t="s">
        <v>4696</v>
      </c>
      <c r="AD1314">
        <f ca="1">+IF(BD1314="OKOK",OFFSET(b!$F$3,AA1314,$AD$52),NA())</f>
        <v>192809</v>
      </c>
      <c r="AX1314" t="s">
        <v>40</v>
      </c>
      <c r="AY1314" t="s">
        <v>1126</v>
      </c>
      <c r="AZ1314" t="s">
        <v>4696</v>
      </c>
      <c r="BA1314">
        <v>9678</v>
      </c>
      <c r="BB1314" s="93" t="str">
        <f t="shared" si="145"/>
        <v>OK</v>
      </c>
      <c r="BC1314" t="str">
        <f t="shared" si="146"/>
        <v>OK</v>
      </c>
      <c r="BD1314" t="str">
        <f t="shared" si="147"/>
        <v>OKOK</v>
      </c>
      <c r="BH1314">
        <f t="shared" si="150"/>
        <v>1261</v>
      </c>
      <c r="BJ1314" s="30" t="s">
        <v>1126</v>
      </c>
      <c r="BK1314" s="30" t="s">
        <v>4696</v>
      </c>
      <c r="BL1314">
        <f ca="1">+OFFSET(b!$F$3,BH1314,$BL$52)</f>
        <v>6</v>
      </c>
      <c r="BQ1314">
        <f t="shared" si="151"/>
        <v>1261</v>
      </c>
      <c r="BR1314" s="30" t="s">
        <v>1126</v>
      </c>
      <c r="BS1314" s="30" t="s">
        <v>4696</v>
      </c>
      <c r="BT1314">
        <f ca="1">+OFFSET(b!$F$3,BQ1314,$BT$52)</f>
        <v>192809</v>
      </c>
    </row>
    <row r="1315" spans="3:72">
      <c r="C1315">
        <f t="shared" si="148"/>
        <v>1262</v>
      </c>
      <c r="E1315" s="30" t="s">
        <v>1116</v>
      </c>
      <c r="F1315" s="30" t="s">
        <v>4697</v>
      </c>
      <c r="G1315">
        <f ca="1">+IF(BD1315="OKOK",OFFSET(b!$F$3,C1315,$G$52),NA())</f>
        <v>21</v>
      </c>
      <c r="AA1315">
        <f t="shared" si="149"/>
        <v>1262</v>
      </c>
      <c r="AB1315" s="30" t="s">
        <v>1116</v>
      </c>
      <c r="AC1315" s="30" t="s">
        <v>4697</v>
      </c>
      <c r="AD1315">
        <f ca="1">+IF(BD1315="OKOK",OFFSET(b!$F$3,AA1315,$AD$52),NA())</f>
        <v>1295489</v>
      </c>
      <c r="AX1315" t="s">
        <v>40</v>
      </c>
      <c r="AY1315" t="s">
        <v>1116</v>
      </c>
      <c r="AZ1315" t="s">
        <v>4697</v>
      </c>
      <c r="BA1315">
        <v>71703</v>
      </c>
      <c r="BB1315" s="93" t="str">
        <f t="shared" si="145"/>
        <v>OK</v>
      </c>
      <c r="BC1315" t="str">
        <f t="shared" si="146"/>
        <v>OK</v>
      </c>
      <c r="BD1315" t="str">
        <f t="shared" si="147"/>
        <v>OKOK</v>
      </c>
      <c r="BH1315">
        <f t="shared" si="150"/>
        <v>1262</v>
      </c>
      <c r="BJ1315" s="30" t="s">
        <v>1116</v>
      </c>
      <c r="BK1315" s="30" t="s">
        <v>4697</v>
      </c>
      <c r="BL1315">
        <f ca="1">+OFFSET(b!$F$3,BH1315,$BL$52)</f>
        <v>21</v>
      </c>
      <c r="BQ1315">
        <f t="shared" si="151"/>
        <v>1262</v>
      </c>
      <c r="BR1315" s="30" t="s">
        <v>1116</v>
      </c>
      <c r="BS1315" s="30" t="s">
        <v>4697</v>
      </c>
      <c r="BT1315">
        <f ca="1">+OFFSET(b!$F$3,BQ1315,$BT$52)</f>
        <v>1295489</v>
      </c>
    </row>
    <row r="1316" spans="3:72">
      <c r="C1316">
        <f t="shared" si="148"/>
        <v>1263</v>
      </c>
      <c r="E1316" s="30" t="s">
        <v>1117</v>
      </c>
      <c r="F1316" s="30" t="s">
        <v>2967</v>
      </c>
      <c r="G1316">
        <f ca="1">+IF(BD1316="OKOK",OFFSET(b!$F$3,C1316,$G$52),NA())</f>
        <v>11</v>
      </c>
      <c r="AA1316">
        <f t="shared" si="149"/>
        <v>1263</v>
      </c>
      <c r="AB1316" s="30" t="s">
        <v>1117</v>
      </c>
      <c r="AC1316" s="30" t="s">
        <v>2967</v>
      </c>
      <c r="AD1316">
        <f ca="1">+IF(BD1316="OKOK",OFFSET(b!$F$3,AA1316,$AD$52),NA())</f>
        <v>444078</v>
      </c>
      <c r="AX1316" t="s">
        <v>40</v>
      </c>
      <c r="AY1316" t="s">
        <v>1117</v>
      </c>
      <c r="AZ1316" t="s">
        <v>2967</v>
      </c>
      <c r="BA1316">
        <v>19122</v>
      </c>
      <c r="BB1316" s="93" t="str">
        <f t="shared" si="145"/>
        <v>OK</v>
      </c>
      <c r="BC1316" t="str">
        <f t="shared" si="146"/>
        <v>OK</v>
      </c>
      <c r="BD1316" t="str">
        <f t="shared" si="147"/>
        <v>OKOK</v>
      </c>
      <c r="BH1316">
        <f t="shared" si="150"/>
        <v>1263</v>
      </c>
      <c r="BJ1316" s="30" t="s">
        <v>1117</v>
      </c>
      <c r="BK1316" s="30" t="s">
        <v>2967</v>
      </c>
      <c r="BL1316">
        <f ca="1">+OFFSET(b!$F$3,BH1316,$BL$52)</f>
        <v>11</v>
      </c>
      <c r="BQ1316">
        <f t="shared" si="151"/>
        <v>1263</v>
      </c>
      <c r="BR1316" s="30" t="s">
        <v>1117</v>
      </c>
      <c r="BS1316" s="30" t="s">
        <v>2967</v>
      </c>
      <c r="BT1316">
        <f ca="1">+OFFSET(b!$F$3,BQ1316,$BT$52)</f>
        <v>444078</v>
      </c>
    </row>
    <row r="1317" spans="3:72">
      <c r="C1317">
        <f t="shared" si="148"/>
        <v>1264</v>
      </c>
      <c r="E1317" s="30" t="s">
        <v>1121</v>
      </c>
      <c r="F1317" s="30" t="s">
        <v>4698</v>
      </c>
      <c r="G1317">
        <f ca="1">+IF(BD1317="OKOK",OFFSET(b!$F$3,C1317,$G$52),NA())</f>
        <v>7</v>
      </c>
      <c r="AA1317">
        <f t="shared" si="149"/>
        <v>1264</v>
      </c>
      <c r="AB1317" s="30" t="s">
        <v>1121</v>
      </c>
      <c r="AC1317" s="30" t="s">
        <v>4698</v>
      </c>
      <c r="AD1317">
        <f ca="1">+IF(BD1317="OKOK",OFFSET(b!$F$3,AA1317,$AD$52),NA())</f>
        <v>260927</v>
      </c>
      <c r="AX1317" t="s">
        <v>40</v>
      </c>
      <c r="AY1317" t="s">
        <v>1121</v>
      </c>
      <c r="AZ1317" t="s">
        <v>4698</v>
      </c>
      <c r="BA1317">
        <v>18030</v>
      </c>
      <c r="BB1317" s="93" t="str">
        <f t="shared" si="145"/>
        <v>OK</v>
      </c>
      <c r="BC1317" t="str">
        <f t="shared" si="146"/>
        <v>OK</v>
      </c>
      <c r="BD1317" t="str">
        <f t="shared" si="147"/>
        <v>OKOK</v>
      </c>
      <c r="BH1317">
        <f t="shared" si="150"/>
        <v>1264</v>
      </c>
      <c r="BJ1317" s="30" t="s">
        <v>1121</v>
      </c>
      <c r="BK1317" s="30" t="s">
        <v>4698</v>
      </c>
      <c r="BL1317">
        <f ca="1">+OFFSET(b!$F$3,BH1317,$BL$52)</f>
        <v>7</v>
      </c>
      <c r="BQ1317">
        <f t="shared" si="151"/>
        <v>1264</v>
      </c>
      <c r="BR1317" s="30" t="s">
        <v>1121</v>
      </c>
      <c r="BS1317" s="30" t="s">
        <v>4698</v>
      </c>
      <c r="BT1317">
        <f ca="1">+OFFSET(b!$F$3,BQ1317,$BT$52)</f>
        <v>260927</v>
      </c>
    </row>
    <row r="1318" spans="3:72">
      <c r="C1318">
        <f t="shared" si="148"/>
        <v>1265</v>
      </c>
      <c r="E1318" s="30" t="s">
        <v>1128</v>
      </c>
      <c r="F1318" s="30" t="s">
        <v>4699</v>
      </c>
      <c r="G1318">
        <f ca="1">+IF(BD1318="OKOK",OFFSET(b!$F$3,C1318,$G$52),NA())</f>
        <v>2</v>
      </c>
      <c r="AA1318">
        <f t="shared" si="149"/>
        <v>1265</v>
      </c>
      <c r="AB1318" s="30" t="s">
        <v>1128</v>
      </c>
      <c r="AC1318" s="30" t="s">
        <v>4699</v>
      </c>
      <c r="AD1318">
        <f ca="1">+IF(BD1318="OKOK",OFFSET(b!$F$3,AA1318,$AD$52),NA())</f>
        <v>50734</v>
      </c>
      <c r="AX1318" t="s">
        <v>40</v>
      </c>
      <c r="AY1318" t="s">
        <v>1128</v>
      </c>
      <c r="AZ1318" t="s">
        <v>4699</v>
      </c>
      <c r="BA1318">
        <v>3687</v>
      </c>
      <c r="BB1318" s="93" t="str">
        <f t="shared" si="145"/>
        <v>OK</v>
      </c>
      <c r="BC1318" t="str">
        <f t="shared" si="146"/>
        <v>OK</v>
      </c>
      <c r="BD1318" t="str">
        <f t="shared" si="147"/>
        <v>OKOK</v>
      </c>
      <c r="BH1318">
        <f t="shared" si="150"/>
        <v>1265</v>
      </c>
      <c r="BJ1318" s="30" t="s">
        <v>1128</v>
      </c>
      <c r="BK1318" s="30" t="s">
        <v>4699</v>
      </c>
      <c r="BL1318">
        <f ca="1">+OFFSET(b!$F$3,BH1318,$BL$52)</f>
        <v>2</v>
      </c>
      <c r="BQ1318">
        <f t="shared" si="151"/>
        <v>1265</v>
      </c>
      <c r="BR1318" s="30" t="s">
        <v>1128</v>
      </c>
      <c r="BS1318" s="30" t="s">
        <v>4699</v>
      </c>
      <c r="BT1318">
        <f ca="1">+OFFSET(b!$F$3,BQ1318,$BT$52)</f>
        <v>50734</v>
      </c>
    </row>
    <row r="1319" spans="3:72">
      <c r="C1319">
        <f t="shared" si="148"/>
        <v>1266</v>
      </c>
      <c r="E1319" s="30" t="s">
        <v>1130</v>
      </c>
      <c r="F1319" s="30" t="s">
        <v>3419</v>
      </c>
      <c r="G1319">
        <f ca="1">+IF(BD1319="OKOK",OFFSET(b!$F$3,C1319,$G$52),NA())</f>
        <v>56</v>
      </c>
      <c r="AA1319">
        <f t="shared" si="149"/>
        <v>1266</v>
      </c>
      <c r="AB1319" s="30" t="s">
        <v>1130</v>
      </c>
      <c r="AC1319" s="30" t="s">
        <v>3419</v>
      </c>
      <c r="AD1319">
        <f ca="1">+IF(BD1319="OKOK",OFFSET(b!$F$3,AA1319,$AD$52),NA())</f>
        <v>2183562</v>
      </c>
      <c r="AX1319" t="s">
        <v>40</v>
      </c>
      <c r="AY1319" t="s">
        <v>1130</v>
      </c>
      <c r="AZ1319" t="s">
        <v>3419</v>
      </c>
      <c r="BA1319">
        <v>114321</v>
      </c>
      <c r="BB1319" s="93" t="str">
        <f t="shared" si="145"/>
        <v>OK</v>
      </c>
      <c r="BC1319" t="str">
        <f t="shared" si="146"/>
        <v>OK</v>
      </c>
      <c r="BD1319" t="str">
        <f t="shared" si="147"/>
        <v>OKOK</v>
      </c>
      <c r="BH1319">
        <f t="shared" si="150"/>
        <v>1266</v>
      </c>
      <c r="BJ1319" s="30" t="s">
        <v>1130</v>
      </c>
      <c r="BK1319" s="30" t="s">
        <v>3419</v>
      </c>
      <c r="BL1319">
        <f ca="1">+OFFSET(b!$F$3,BH1319,$BL$52)</f>
        <v>56</v>
      </c>
      <c r="BQ1319">
        <f t="shared" si="151"/>
        <v>1266</v>
      </c>
      <c r="BR1319" s="30" t="s">
        <v>1130</v>
      </c>
      <c r="BS1319" s="30" t="s">
        <v>3419</v>
      </c>
      <c r="BT1319">
        <f ca="1">+OFFSET(b!$F$3,BQ1319,$BT$52)</f>
        <v>2183562</v>
      </c>
    </row>
    <row r="1320" spans="3:72">
      <c r="C1320">
        <f t="shared" si="148"/>
        <v>1267</v>
      </c>
      <c r="E1320" s="30" t="s">
        <v>1127</v>
      </c>
      <c r="F1320" s="30" t="s">
        <v>4700</v>
      </c>
      <c r="G1320">
        <f ca="1">+IF(BD1320="OKOK",OFFSET(b!$F$3,C1320,$G$52),NA())</f>
        <v>8</v>
      </c>
      <c r="AA1320">
        <f t="shared" si="149"/>
        <v>1267</v>
      </c>
      <c r="AB1320" s="30" t="s">
        <v>1127</v>
      </c>
      <c r="AC1320" s="30" t="s">
        <v>4700</v>
      </c>
      <c r="AD1320">
        <f ca="1">+IF(BD1320="OKOK",OFFSET(b!$F$3,AA1320,$AD$52),NA())</f>
        <v>435551</v>
      </c>
      <c r="AX1320" t="s">
        <v>40</v>
      </c>
      <c r="AY1320" t="s">
        <v>1127</v>
      </c>
      <c r="AZ1320" t="s">
        <v>4700</v>
      </c>
      <c r="BA1320">
        <v>18751</v>
      </c>
      <c r="BB1320" s="93" t="str">
        <f t="shared" si="145"/>
        <v>OK</v>
      </c>
      <c r="BC1320" t="str">
        <f t="shared" si="146"/>
        <v>OK</v>
      </c>
      <c r="BD1320" t="str">
        <f t="shared" si="147"/>
        <v>OKOK</v>
      </c>
      <c r="BH1320">
        <f t="shared" si="150"/>
        <v>1267</v>
      </c>
      <c r="BJ1320" s="30" t="s">
        <v>1127</v>
      </c>
      <c r="BK1320" s="30" t="s">
        <v>4700</v>
      </c>
      <c r="BL1320">
        <f ca="1">+OFFSET(b!$F$3,BH1320,$BL$52)</f>
        <v>8</v>
      </c>
      <c r="BQ1320">
        <f t="shared" si="151"/>
        <v>1267</v>
      </c>
      <c r="BR1320" s="30" t="s">
        <v>1127</v>
      </c>
      <c r="BS1320" s="30" t="s">
        <v>4700</v>
      </c>
      <c r="BT1320">
        <f ca="1">+OFFSET(b!$F$3,BQ1320,$BT$52)</f>
        <v>435551</v>
      </c>
    </row>
    <row r="1321" spans="3:72">
      <c r="C1321">
        <f t="shared" si="148"/>
        <v>1268</v>
      </c>
      <c r="E1321" s="30" t="s">
        <v>1123</v>
      </c>
      <c r="F1321" s="30" t="s">
        <v>4701</v>
      </c>
      <c r="G1321">
        <f ca="1">+IF(BD1321="OKOK",OFFSET(b!$F$3,C1321,$G$52),NA())</f>
        <v>3</v>
      </c>
      <c r="AA1321">
        <f t="shared" si="149"/>
        <v>1268</v>
      </c>
      <c r="AB1321" s="30" t="s">
        <v>1123</v>
      </c>
      <c r="AC1321" s="30" t="s">
        <v>4701</v>
      </c>
      <c r="AD1321">
        <f ca="1">+IF(BD1321="OKOK",OFFSET(b!$F$3,AA1321,$AD$52),NA())</f>
        <v>103379</v>
      </c>
      <c r="AX1321" t="s">
        <v>40</v>
      </c>
      <c r="AY1321" t="s">
        <v>1123</v>
      </c>
      <c r="AZ1321" t="s">
        <v>4701</v>
      </c>
      <c r="BA1321">
        <v>5485</v>
      </c>
      <c r="BB1321" s="93" t="str">
        <f t="shared" si="145"/>
        <v>OK</v>
      </c>
      <c r="BC1321" t="str">
        <f t="shared" si="146"/>
        <v>OK</v>
      </c>
      <c r="BD1321" t="str">
        <f t="shared" si="147"/>
        <v>OKOK</v>
      </c>
      <c r="BH1321">
        <f t="shared" si="150"/>
        <v>1268</v>
      </c>
      <c r="BJ1321" s="30" t="s">
        <v>1123</v>
      </c>
      <c r="BK1321" s="30" t="s">
        <v>4701</v>
      </c>
      <c r="BL1321">
        <f ca="1">+OFFSET(b!$F$3,BH1321,$BL$52)</f>
        <v>3</v>
      </c>
      <c r="BQ1321">
        <f t="shared" si="151"/>
        <v>1268</v>
      </c>
      <c r="BR1321" s="30" t="s">
        <v>1123</v>
      </c>
      <c r="BS1321" s="30" t="s">
        <v>4701</v>
      </c>
      <c r="BT1321">
        <f ca="1">+OFFSET(b!$F$3,BQ1321,$BT$52)</f>
        <v>103379</v>
      </c>
    </row>
    <row r="1322" spans="3:72">
      <c r="C1322">
        <f t="shared" si="148"/>
        <v>1269</v>
      </c>
      <c r="E1322" s="30" t="s">
        <v>1122</v>
      </c>
      <c r="F1322" s="30" t="s">
        <v>4702</v>
      </c>
      <c r="G1322">
        <f ca="1">+IF(BD1322="OKOK",OFFSET(b!$F$3,C1322,$G$52),NA())</f>
        <v>12</v>
      </c>
      <c r="AA1322">
        <f t="shared" si="149"/>
        <v>1269</v>
      </c>
      <c r="AB1322" s="30" t="s">
        <v>1122</v>
      </c>
      <c r="AC1322" s="30" t="s">
        <v>4702</v>
      </c>
      <c r="AD1322">
        <f ca="1">+IF(BD1322="OKOK",OFFSET(b!$F$3,AA1322,$AD$52),NA())</f>
        <v>479923</v>
      </c>
      <c r="AX1322" t="s">
        <v>40</v>
      </c>
      <c r="AY1322" t="s">
        <v>1122</v>
      </c>
      <c r="AZ1322" t="s">
        <v>4702</v>
      </c>
      <c r="BA1322">
        <v>24666</v>
      </c>
      <c r="BB1322" s="93" t="str">
        <f t="shared" si="145"/>
        <v>OK</v>
      </c>
      <c r="BC1322" t="str">
        <f t="shared" si="146"/>
        <v>OK</v>
      </c>
      <c r="BD1322" t="str">
        <f t="shared" si="147"/>
        <v>OKOK</v>
      </c>
      <c r="BH1322">
        <f t="shared" si="150"/>
        <v>1269</v>
      </c>
      <c r="BJ1322" s="30" t="s">
        <v>1122</v>
      </c>
      <c r="BK1322" s="30" t="s">
        <v>4702</v>
      </c>
      <c r="BL1322">
        <f ca="1">+OFFSET(b!$F$3,BH1322,$BL$52)</f>
        <v>12</v>
      </c>
      <c r="BQ1322">
        <f t="shared" si="151"/>
        <v>1269</v>
      </c>
      <c r="BR1322" s="30" t="s">
        <v>1122</v>
      </c>
      <c r="BS1322" s="30" t="s">
        <v>4702</v>
      </c>
      <c r="BT1322">
        <f ca="1">+OFFSET(b!$F$3,BQ1322,$BT$52)</f>
        <v>479923</v>
      </c>
    </row>
    <row r="1323" spans="3:72">
      <c r="C1323">
        <f t="shared" si="148"/>
        <v>1270</v>
      </c>
      <c r="E1323" s="30" t="s">
        <v>1130</v>
      </c>
      <c r="F1323" s="30" t="s">
        <v>3419</v>
      </c>
      <c r="G1323">
        <f ca="1">+IF(BD1323="OKOK",OFFSET(b!$F$3,C1323,$G$52),NA())</f>
        <v>26</v>
      </c>
      <c r="AA1323">
        <f t="shared" si="149"/>
        <v>1270</v>
      </c>
      <c r="AB1323" s="30" t="s">
        <v>1130</v>
      </c>
      <c r="AC1323" s="30" t="s">
        <v>3419</v>
      </c>
      <c r="AD1323">
        <f ca="1">+IF(BD1323="OKOK",OFFSET(b!$F$3,AA1323,$AD$52),NA())</f>
        <v>2238127</v>
      </c>
      <c r="AX1323" t="s">
        <v>40</v>
      </c>
      <c r="AY1323" t="s">
        <v>1130</v>
      </c>
      <c r="AZ1323" t="s">
        <v>3419</v>
      </c>
      <c r="BA1323">
        <v>0</v>
      </c>
      <c r="BB1323" s="93" t="str">
        <f t="shared" si="145"/>
        <v>OK</v>
      </c>
      <c r="BC1323" t="str">
        <f t="shared" si="146"/>
        <v>OK</v>
      </c>
      <c r="BD1323" t="str">
        <f t="shared" si="147"/>
        <v>OKOK</v>
      </c>
      <c r="BH1323">
        <f t="shared" si="150"/>
        <v>1270</v>
      </c>
      <c r="BJ1323" s="30" t="s">
        <v>1130</v>
      </c>
      <c r="BK1323" s="30" t="s">
        <v>3419</v>
      </c>
      <c r="BL1323">
        <f ca="1">+OFFSET(b!$F$3,BH1323,$BL$52)</f>
        <v>26</v>
      </c>
      <c r="BQ1323">
        <f t="shared" si="151"/>
        <v>1270</v>
      </c>
      <c r="BR1323" s="30" t="s">
        <v>1130</v>
      </c>
      <c r="BS1323" s="30" t="s">
        <v>3419</v>
      </c>
      <c r="BT1323">
        <f ca="1">+OFFSET(b!$F$3,BQ1323,$BT$52)</f>
        <v>2238127</v>
      </c>
    </row>
    <row r="1324" spans="3:72">
      <c r="C1324">
        <f t="shared" si="148"/>
        <v>1271</v>
      </c>
      <c r="E1324" s="30" t="s">
        <v>3156</v>
      </c>
      <c r="F1324" s="30" t="s">
        <v>4703</v>
      </c>
      <c r="G1324">
        <f ca="1">+IF(BD1324="OKOK",OFFSET(b!$F$3,C1324,$G$52),NA())</f>
        <v>17</v>
      </c>
      <c r="AA1324">
        <f t="shared" si="149"/>
        <v>1271</v>
      </c>
      <c r="AB1324" s="30" t="s">
        <v>3156</v>
      </c>
      <c r="AC1324" s="30" t="s">
        <v>4703</v>
      </c>
      <c r="AD1324">
        <f ca="1">+IF(BD1324="OKOK",OFFSET(b!$F$3,AA1324,$AD$52),NA())</f>
        <v>1218171</v>
      </c>
      <c r="AX1324" t="s">
        <v>40</v>
      </c>
      <c r="AY1324" t="s">
        <v>3156</v>
      </c>
      <c r="AZ1324" t="s">
        <v>4703</v>
      </c>
      <c r="BA1324">
        <v>0</v>
      </c>
      <c r="BB1324" s="93" t="str">
        <f t="shared" si="145"/>
        <v>OK</v>
      </c>
      <c r="BC1324" t="str">
        <f t="shared" si="146"/>
        <v>OK</v>
      </c>
      <c r="BD1324" t="str">
        <f t="shared" si="147"/>
        <v>OKOK</v>
      </c>
      <c r="BH1324">
        <f t="shared" si="150"/>
        <v>1271</v>
      </c>
      <c r="BJ1324" s="30" t="s">
        <v>3156</v>
      </c>
      <c r="BK1324" s="30" t="s">
        <v>4703</v>
      </c>
      <c r="BL1324">
        <f ca="1">+OFFSET(b!$F$3,BH1324,$BL$52)</f>
        <v>17</v>
      </c>
      <c r="BQ1324">
        <f t="shared" si="151"/>
        <v>1271</v>
      </c>
      <c r="BR1324" s="30" t="s">
        <v>3156</v>
      </c>
      <c r="BS1324" s="30" t="s">
        <v>4703</v>
      </c>
      <c r="BT1324">
        <f ca="1">+OFFSET(b!$F$3,BQ1324,$BT$52)</f>
        <v>1218171</v>
      </c>
    </row>
    <row r="1325" spans="3:72">
      <c r="C1325">
        <f t="shared" si="148"/>
        <v>1272</v>
      </c>
      <c r="E1325" s="30" t="s">
        <v>3157</v>
      </c>
      <c r="F1325" s="30" t="s">
        <v>4704</v>
      </c>
      <c r="G1325" t="e">
        <f ca="1">+IF(BD1325="OKOK",OFFSET(b!$F$3,C1325,$G$52),NA())</f>
        <v>#N/A</v>
      </c>
      <c r="AA1325">
        <f t="shared" si="149"/>
        <v>1272</v>
      </c>
      <c r="AB1325" s="30" t="s">
        <v>3157</v>
      </c>
      <c r="AC1325" s="30" t="s">
        <v>4704</v>
      </c>
      <c r="AD1325" t="e">
        <f ca="1">+IF(BD1325="OKOK",OFFSET(b!$F$3,AA1325,$AD$52),NA())</f>
        <v>#N/A</v>
      </c>
      <c r="AX1325" t="s">
        <v>41</v>
      </c>
      <c r="AY1325" t="s">
        <v>3157</v>
      </c>
      <c r="AZ1325" t="s">
        <v>4704</v>
      </c>
      <c r="BA1325">
        <v>374145</v>
      </c>
      <c r="BB1325" s="93" t="str">
        <f t="shared" si="145"/>
        <v>NG</v>
      </c>
      <c r="BC1325" t="str">
        <f t="shared" si="146"/>
        <v>OK</v>
      </c>
      <c r="BD1325" t="str">
        <f t="shared" si="147"/>
        <v>NGOK</v>
      </c>
      <c r="BH1325">
        <f t="shared" si="150"/>
        <v>1272</v>
      </c>
      <c r="BJ1325" s="30" t="s">
        <v>3157</v>
      </c>
      <c r="BK1325" s="30" t="s">
        <v>4704</v>
      </c>
      <c r="BL1325">
        <f ca="1">+OFFSET(b!$F$3,BH1325,$BL$52)</f>
        <v>190</v>
      </c>
      <c r="BQ1325">
        <f t="shared" si="151"/>
        <v>1272</v>
      </c>
      <c r="BR1325" s="30" t="s">
        <v>3157</v>
      </c>
      <c r="BS1325" s="30" t="s">
        <v>4704</v>
      </c>
      <c r="BT1325">
        <f ca="1">+OFFSET(b!$F$3,BQ1325,$BT$52)</f>
        <v>9153294</v>
      </c>
    </row>
    <row r="1326" spans="3:72">
      <c r="C1326">
        <f t="shared" si="148"/>
        <v>1273</v>
      </c>
      <c r="E1326" s="30" t="s">
        <v>1131</v>
      </c>
      <c r="F1326" s="30" t="s">
        <v>4705</v>
      </c>
      <c r="G1326">
        <f ca="1">+IF(BD1326="OKOK",OFFSET(b!$F$3,C1326,$G$52),NA())</f>
        <v>184</v>
      </c>
      <c r="AA1326">
        <f t="shared" si="149"/>
        <v>1273</v>
      </c>
      <c r="AB1326" s="30" t="s">
        <v>1131</v>
      </c>
      <c r="AC1326" s="30" t="s">
        <v>4705</v>
      </c>
      <c r="AD1326">
        <f ca="1">+IF(BD1326="OKOK",OFFSET(b!$F$3,AA1326,$AD$52),NA())</f>
        <v>5596782</v>
      </c>
      <c r="AX1326" t="s">
        <v>41</v>
      </c>
      <c r="AY1326" t="s">
        <v>1131</v>
      </c>
      <c r="AZ1326" t="s">
        <v>4705</v>
      </c>
      <c r="BA1326">
        <v>227663</v>
      </c>
      <c r="BB1326" s="93" t="str">
        <f t="shared" si="145"/>
        <v>OK</v>
      </c>
      <c r="BC1326" t="str">
        <f t="shared" si="146"/>
        <v>OK</v>
      </c>
      <c r="BD1326" t="str">
        <f t="shared" si="147"/>
        <v>OKOK</v>
      </c>
      <c r="BH1326">
        <f t="shared" si="150"/>
        <v>1273</v>
      </c>
      <c r="BJ1326" s="30" t="s">
        <v>1131</v>
      </c>
      <c r="BK1326" s="30" t="s">
        <v>4705</v>
      </c>
      <c r="BL1326">
        <f ca="1">+OFFSET(b!$F$3,BH1326,$BL$52)</f>
        <v>184</v>
      </c>
      <c r="BQ1326">
        <f t="shared" si="151"/>
        <v>1273</v>
      </c>
      <c r="BR1326" s="30" t="s">
        <v>1131</v>
      </c>
      <c r="BS1326" s="30" t="s">
        <v>4705</v>
      </c>
      <c r="BT1326">
        <f ca="1">+OFFSET(b!$F$3,BQ1326,$BT$52)</f>
        <v>5596782</v>
      </c>
    </row>
    <row r="1327" spans="3:72">
      <c r="C1327">
        <f t="shared" si="148"/>
        <v>1274</v>
      </c>
      <c r="E1327" s="30" t="s">
        <v>1135</v>
      </c>
      <c r="F1327" s="30" t="s">
        <v>4706</v>
      </c>
      <c r="G1327">
        <f ca="1">+IF(BD1327="OKOK",OFFSET(b!$F$3,C1327,$G$52),NA())</f>
        <v>18</v>
      </c>
      <c r="AA1327">
        <f t="shared" si="149"/>
        <v>1274</v>
      </c>
      <c r="AB1327" s="30" t="s">
        <v>1135</v>
      </c>
      <c r="AC1327" s="30" t="s">
        <v>4706</v>
      </c>
      <c r="AD1327">
        <f ca="1">+IF(BD1327="OKOK",OFFSET(b!$F$3,AA1327,$AD$52),NA())</f>
        <v>755805</v>
      </c>
      <c r="AX1327" t="s">
        <v>41</v>
      </c>
      <c r="AY1327" t="s">
        <v>1135</v>
      </c>
      <c r="AZ1327" t="s">
        <v>4706</v>
      </c>
      <c r="BA1327">
        <v>29234</v>
      </c>
      <c r="BB1327" s="93" t="str">
        <f t="shared" si="145"/>
        <v>OK</v>
      </c>
      <c r="BC1327" t="str">
        <f t="shared" si="146"/>
        <v>OK</v>
      </c>
      <c r="BD1327" t="str">
        <f t="shared" si="147"/>
        <v>OKOK</v>
      </c>
      <c r="BH1327">
        <f t="shared" si="150"/>
        <v>1274</v>
      </c>
      <c r="BJ1327" s="30" t="s">
        <v>1135</v>
      </c>
      <c r="BK1327" s="30" t="s">
        <v>4706</v>
      </c>
      <c r="BL1327">
        <f ca="1">+OFFSET(b!$F$3,BH1327,$BL$52)</f>
        <v>18</v>
      </c>
      <c r="BQ1327">
        <f t="shared" si="151"/>
        <v>1274</v>
      </c>
      <c r="BR1327" s="30" t="s">
        <v>1135</v>
      </c>
      <c r="BS1327" s="30" t="s">
        <v>4706</v>
      </c>
      <c r="BT1327">
        <f ca="1">+OFFSET(b!$F$3,BQ1327,$BT$52)</f>
        <v>755805</v>
      </c>
    </row>
    <row r="1328" spans="3:72">
      <c r="C1328">
        <f t="shared" si="148"/>
        <v>1275</v>
      </c>
      <c r="E1328" s="30" t="s">
        <v>1134</v>
      </c>
      <c r="F1328" s="30" t="s">
        <v>4707</v>
      </c>
      <c r="G1328">
        <f ca="1">+IF(BD1328="OKOK",OFFSET(b!$F$3,C1328,$G$52),NA())</f>
        <v>30</v>
      </c>
      <c r="AA1328">
        <f t="shared" si="149"/>
        <v>1275</v>
      </c>
      <c r="AB1328" s="30" t="s">
        <v>1134</v>
      </c>
      <c r="AC1328" s="30" t="s">
        <v>4707</v>
      </c>
      <c r="AD1328">
        <f ca="1">+IF(BD1328="OKOK",OFFSET(b!$F$3,AA1328,$AD$52),NA())</f>
        <v>1933174</v>
      </c>
      <c r="AX1328" t="s">
        <v>41</v>
      </c>
      <c r="AY1328" t="s">
        <v>1134</v>
      </c>
      <c r="AZ1328" t="s">
        <v>4707</v>
      </c>
      <c r="BA1328">
        <v>92771</v>
      </c>
      <c r="BB1328" s="93" t="str">
        <f t="shared" si="145"/>
        <v>OK</v>
      </c>
      <c r="BC1328" t="str">
        <f t="shared" si="146"/>
        <v>OK</v>
      </c>
      <c r="BD1328" t="str">
        <f t="shared" si="147"/>
        <v>OKOK</v>
      </c>
      <c r="BH1328">
        <f t="shared" si="150"/>
        <v>1275</v>
      </c>
      <c r="BJ1328" s="30" t="s">
        <v>1134</v>
      </c>
      <c r="BK1328" s="30" t="s">
        <v>4707</v>
      </c>
      <c r="BL1328">
        <f ca="1">+OFFSET(b!$F$3,BH1328,$BL$52)</f>
        <v>30</v>
      </c>
      <c r="BQ1328">
        <f t="shared" si="151"/>
        <v>1275</v>
      </c>
      <c r="BR1328" s="30" t="s">
        <v>1134</v>
      </c>
      <c r="BS1328" s="30" t="s">
        <v>4707</v>
      </c>
      <c r="BT1328">
        <f ca="1">+OFFSET(b!$F$3,BQ1328,$BT$52)</f>
        <v>1933174</v>
      </c>
    </row>
    <row r="1329" spans="3:72">
      <c r="C1329">
        <f t="shared" si="148"/>
        <v>1276</v>
      </c>
      <c r="E1329" s="30" t="s">
        <v>1133</v>
      </c>
      <c r="F1329" s="30" t="s">
        <v>4708</v>
      </c>
      <c r="G1329">
        <f ca="1">+IF(BD1329="OKOK",OFFSET(b!$F$3,C1329,$G$52),NA())</f>
        <v>54</v>
      </c>
      <c r="AA1329">
        <f t="shared" si="149"/>
        <v>1276</v>
      </c>
      <c r="AB1329" s="30" t="s">
        <v>1133</v>
      </c>
      <c r="AC1329" s="30" t="s">
        <v>4708</v>
      </c>
      <c r="AD1329">
        <f ca="1">+IF(BD1329="OKOK",OFFSET(b!$F$3,AA1329,$AD$52),NA())</f>
        <v>2279084</v>
      </c>
      <c r="AX1329" t="s">
        <v>41</v>
      </c>
      <c r="AY1329" t="s">
        <v>1133</v>
      </c>
      <c r="AZ1329" t="s">
        <v>4708</v>
      </c>
      <c r="BA1329">
        <v>125365</v>
      </c>
      <c r="BB1329" s="93" t="str">
        <f t="shared" si="145"/>
        <v>OK</v>
      </c>
      <c r="BC1329" t="str">
        <f t="shared" si="146"/>
        <v>OK</v>
      </c>
      <c r="BD1329" t="str">
        <f t="shared" si="147"/>
        <v>OKOK</v>
      </c>
      <c r="BH1329">
        <f t="shared" si="150"/>
        <v>1276</v>
      </c>
      <c r="BJ1329" s="30" t="s">
        <v>1133</v>
      </c>
      <c r="BK1329" s="30" t="s">
        <v>4708</v>
      </c>
      <c r="BL1329">
        <f ca="1">+OFFSET(b!$F$3,BH1329,$BL$52)</f>
        <v>54</v>
      </c>
      <c r="BQ1329">
        <f t="shared" si="151"/>
        <v>1276</v>
      </c>
      <c r="BR1329" s="30" t="s">
        <v>1133</v>
      </c>
      <c r="BS1329" s="30" t="s">
        <v>4708</v>
      </c>
      <c r="BT1329">
        <f ca="1">+OFFSET(b!$F$3,BQ1329,$BT$52)</f>
        <v>2279084</v>
      </c>
    </row>
    <row r="1330" spans="3:72">
      <c r="C1330">
        <f t="shared" si="148"/>
        <v>1277</v>
      </c>
      <c r="E1330" s="30" t="s">
        <v>1136</v>
      </c>
      <c r="F1330" s="30" t="s">
        <v>4709</v>
      </c>
      <c r="G1330">
        <f ca="1">+IF(BD1330="OKOK",OFFSET(b!$F$3,C1330,$G$52),NA())</f>
        <v>16</v>
      </c>
      <c r="AA1330">
        <f t="shared" si="149"/>
        <v>1277</v>
      </c>
      <c r="AB1330" s="30" t="s">
        <v>1136</v>
      </c>
      <c r="AC1330" s="30" t="s">
        <v>4709</v>
      </c>
      <c r="AD1330">
        <f ca="1">+IF(BD1330="OKOK",OFFSET(b!$F$3,AA1330,$AD$52),NA())</f>
        <v>437241</v>
      </c>
      <c r="AX1330" t="s">
        <v>41</v>
      </c>
      <c r="AY1330" t="s">
        <v>1136</v>
      </c>
      <c r="AZ1330" t="s">
        <v>4709</v>
      </c>
      <c r="BA1330">
        <v>21890</v>
      </c>
      <c r="BB1330" s="93" t="str">
        <f t="shared" si="145"/>
        <v>OK</v>
      </c>
      <c r="BC1330" t="str">
        <f t="shared" si="146"/>
        <v>OK</v>
      </c>
      <c r="BD1330" t="str">
        <f t="shared" si="147"/>
        <v>OKOK</v>
      </c>
      <c r="BH1330">
        <f t="shared" si="150"/>
        <v>1277</v>
      </c>
      <c r="BJ1330" s="30" t="s">
        <v>1136</v>
      </c>
      <c r="BK1330" s="30" t="s">
        <v>4709</v>
      </c>
      <c r="BL1330">
        <f ca="1">+OFFSET(b!$F$3,BH1330,$BL$52)</f>
        <v>16</v>
      </c>
      <c r="BQ1330">
        <f t="shared" si="151"/>
        <v>1277</v>
      </c>
      <c r="BR1330" s="30" t="s">
        <v>1136</v>
      </c>
      <c r="BS1330" s="30" t="s">
        <v>4709</v>
      </c>
      <c r="BT1330">
        <f ca="1">+OFFSET(b!$F$3,BQ1330,$BT$52)</f>
        <v>437241</v>
      </c>
    </row>
    <row r="1331" spans="3:72">
      <c r="C1331">
        <f t="shared" si="148"/>
        <v>1278</v>
      </c>
      <c r="E1331" s="30" t="s">
        <v>1148</v>
      </c>
      <c r="F1331" s="30" t="s">
        <v>4710</v>
      </c>
      <c r="G1331">
        <f ca="1">+IF(BD1331="OKOK",OFFSET(b!$F$3,C1331,$G$52),NA())</f>
        <v>8</v>
      </c>
      <c r="AA1331">
        <f t="shared" si="149"/>
        <v>1278</v>
      </c>
      <c r="AB1331" s="30" t="s">
        <v>1148</v>
      </c>
      <c r="AC1331" s="30" t="s">
        <v>4710</v>
      </c>
      <c r="AD1331">
        <f ca="1">+IF(BD1331="OKOK",OFFSET(b!$F$3,AA1331,$AD$52),NA())</f>
        <v>335022</v>
      </c>
      <c r="AX1331" t="s">
        <v>41</v>
      </c>
      <c r="AY1331" t="s">
        <v>1148</v>
      </c>
      <c r="AZ1331" t="s">
        <v>4710</v>
      </c>
      <c r="BA1331">
        <v>13797</v>
      </c>
      <c r="BB1331" s="93" t="str">
        <f t="shared" si="145"/>
        <v>OK</v>
      </c>
      <c r="BC1331" t="str">
        <f t="shared" si="146"/>
        <v>OK</v>
      </c>
      <c r="BD1331" t="str">
        <f t="shared" si="147"/>
        <v>OKOK</v>
      </c>
      <c r="BH1331">
        <f t="shared" si="150"/>
        <v>1278</v>
      </c>
      <c r="BJ1331" s="30" t="s">
        <v>1148</v>
      </c>
      <c r="BK1331" s="30" t="s">
        <v>4710</v>
      </c>
      <c r="BL1331">
        <f ca="1">+OFFSET(b!$F$3,BH1331,$BL$52)</f>
        <v>8</v>
      </c>
      <c r="BQ1331">
        <f t="shared" si="151"/>
        <v>1278</v>
      </c>
      <c r="BR1331" s="30" t="s">
        <v>1148</v>
      </c>
      <c r="BS1331" s="30" t="s">
        <v>4710</v>
      </c>
      <c r="BT1331">
        <f ca="1">+OFFSET(b!$F$3,BQ1331,$BT$52)</f>
        <v>335022</v>
      </c>
    </row>
    <row r="1332" spans="3:72">
      <c r="C1332">
        <f t="shared" si="148"/>
        <v>1279</v>
      </c>
      <c r="E1332" s="30" t="s">
        <v>1146</v>
      </c>
      <c r="F1332" s="30" t="s">
        <v>4711</v>
      </c>
      <c r="G1332">
        <f ca="1">+IF(BD1332="OKOK",OFFSET(b!$F$3,C1332,$G$52),NA())</f>
        <v>7</v>
      </c>
      <c r="AA1332">
        <f t="shared" si="149"/>
        <v>1279</v>
      </c>
      <c r="AB1332" s="30" t="s">
        <v>1146</v>
      </c>
      <c r="AC1332" s="30" t="s">
        <v>4711</v>
      </c>
      <c r="AD1332">
        <f ca="1">+IF(BD1332="OKOK",OFFSET(b!$F$3,AA1332,$AD$52),NA())</f>
        <v>289303</v>
      </c>
      <c r="AX1332" t="s">
        <v>41</v>
      </c>
      <c r="AY1332" t="s">
        <v>1146</v>
      </c>
      <c r="AZ1332" t="s">
        <v>4711</v>
      </c>
      <c r="BA1332">
        <v>13542</v>
      </c>
      <c r="BB1332" s="93" t="str">
        <f t="shared" si="145"/>
        <v>OK</v>
      </c>
      <c r="BC1332" t="str">
        <f t="shared" si="146"/>
        <v>OK</v>
      </c>
      <c r="BD1332" t="str">
        <f t="shared" si="147"/>
        <v>OKOK</v>
      </c>
      <c r="BH1332">
        <f t="shared" si="150"/>
        <v>1279</v>
      </c>
      <c r="BJ1332" s="30" t="s">
        <v>1146</v>
      </c>
      <c r="BK1332" s="30" t="s">
        <v>4711</v>
      </c>
      <c r="BL1332">
        <f ca="1">+OFFSET(b!$F$3,BH1332,$BL$52)</f>
        <v>7</v>
      </c>
      <c r="BQ1332">
        <f t="shared" si="151"/>
        <v>1279</v>
      </c>
      <c r="BR1332" s="30" t="s">
        <v>1146</v>
      </c>
      <c r="BS1332" s="30" t="s">
        <v>4711</v>
      </c>
      <c r="BT1332">
        <f ca="1">+OFFSET(b!$F$3,BQ1332,$BT$52)</f>
        <v>289303</v>
      </c>
    </row>
    <row r="1333" spans="3:72">
      <c r="C1333">
        <f t="shared" si="148"/>
        <v>1280</v>
      </c>
      <c r="E1333" s="30" t="s">
        <v>1132</v>
      </c>
      <c r="F1333" s="30" t="s">
        <v>4712</v>
      </c>
      <c r="G1333">
        <f ca="1">+IF(BD1333="OKOK",OFFSET(b!$F$3,C1333,$G$52),NA())</f>
        <v>21</v>
      </c>
      <c r="AA1333">
        <f t="shared" si="149"/>
        <v>1280</v>
      </c>
      <c r="AB1333" s="30" t="s">
        <v>1132</v>
      </c>
      <c r="AC1333" s="30" t="s">
        <v>4712</v>
      </c>
      <c r="AD1333">
        <f ca="1">+IF(BD1333="OKOK",OFFSET(b!$F$3,AA1333,$AD$52),NA())</f>
        <v>675382</v>
      </c>
      <c r="AX1333" t="s">
        <v>41</v>
      </c>
      <c r="AY1333" t="s">
        <v>1132</v>
      </c>
      <c r="AZ1333" t="s">
        <v>4712</v>
      </c>
      <c r="BA1333">
        <v>41501</v>
      </c>
      <c r="BB1333" s="93" t="str">
        <f t="shared" si="145"/>
        <v>OK</v>
      </c>
      <c r="BC1333" t="str">
        <f t="shared" si="146"/>
        <v>OK</v>
      </c>
      <c r="BD1333" t="str">
        <f t="shared" si="147"/>
        <v>OKOK</v>
      </c>
      <c r="BH1333">
        <f t="shared" si="150"/>
        <v>1280</v>
      </c>
      <c r="BJ1333" s="30" t="s">
        <v>1132</v>
      </c>
      <c r="BK1333" s="30" t="s">
        <v>4712</v>
      </c>
      <c r="BL1333">
        <f ca="1">+OFFSET(b!$F$3,BH1333,$BL$52)</f>
        <v>21</v>
      </c>
      <c r="BQ1333">
        <f t="shared" si="151"/>
        <v>1280</v>
      </c>
      <c r="BR1333" s="30" t="s">
        <v>1132</v>
      </c>
      <c r="BS1333" s="30" t="s">
        <v>4712</v>
      </c>
      <c r="BT1333">
        <f ca="1">+OFFSET(b!$F$3,BQ1333,$BT$52)</f>
        <v>675382</v>
      </c>
    </row>
    <row r="1334" spans="3:72">
      <c r="C1334">
        <f t="shared" si="148"/>
        <v>1281</v>
      </c>
      <c r="E1334" s="30" t="s">
        <v>1143</v>
      </c>
      <c r="F1334" s="30" t="s">
        <v>4713</v>
      </c>
      <c r="G1334">
        <f ca="1">+IF(BD1334="OKOK",OFFSET(b!$F$3,C1334,$G$52),NA())</f>
        <v>16</v>
      </c>
      <c r="AA1334">
        <f t="shared" si="149"/>
        <v>1281</v>
      </c>
      <c r="AB1334" s="30" t="s">
        <v>1143</v>
      </c>
      <c r="AC1334" s="30" t="s">
        <v>4713</v>
      </c>
      <c r="AD1334">
        <f ca="1">+IF(BD1334="OKOK",OFFSET(b!$F$3,AA1334,$AD$52),NA())</f>
        <v>638150</v>
      </c>
      <c r="AX1334" t="s">
        <v>41</v>
      </c>
      <c r="AY1334" t="s">
        <v>1143</v>
      </c>
      <c r="AZ1334" t="s">
        <v>4713</v>
      </c>
      <c r="BA1334">
        <v>37519</v>
      </c>
      <c r="BB1334" s="93" t="str">
        <f t="shared" si="145"/>
        <v>OK</v>
      </c>
      <c r="BC1334" t="str">
        <f t="shared" si="146"/>
        <v>OK</v>
      </c>
      <c r="BD1334" t="str">
        <f t="shared" si="147"/>
        <v>OKOK</v>
      </c>
      <c r="BH1334">
        <f t="shared" si="150"/>
        <v>1281</v>
      </c>
      <c r="BJ1334" s="30" t="s">
        <v>1143</v>
      </c>
      <c r="BK1334" s="30" t="s">
        <v>4713</v>
      </c>
      <c r="BL1334">
        <f ca="1">+OFFSET(b!$F$3,BH1334,$BL$52)</f>
        <v>16</v>
      </c>
      <c r="BQ1334">
        <f t="shared" si="151"/>
        <v>1281</v>
      </c>
      <c r="BR1334" s="30" t="s">
        <v>1143</v>
      </c>
      <c r="BS1334" s="30" t="s">
        <v>4713</v>
      </c>
      <c r="BT1334">
        <f ca="1">+OFFSET(b!$F$3,BQ1334,$BT$52)</f>
        <v>638150</v>
      </c>
    </row>
    <row r="1335" spans="3:72">
      <c r="C1335">
        <f t="shared" si="148"/>
        <v>1282</v>
      </c>
      <c r="E1335" s="30" t="s">
        <v>1144</v>
      </c>
      <c r="F1335" s="30" t="s">
        <v>4714</v>
      </c>
      <c r="G1335">
        <f ca="1">+IF(BD1335="OKOK",OFFSET(b!$F$3,C1335,$G$52),NA())</f>
        <v>7</v>
      </c>
      <c r="AA1335">
        <f t="shared" si="149"/>
        <v>1282</v>
      </c>
      <c r="AB1335" s="30" t="s">
        <v>1144</v>
      </c>
      <c r="AC1335" s="30" t="s">
        <v>4714</v>
      </c>
      <c r="AD1335">
        <f ca="1">+IF(BD1335="OKOK",OFFSET(b!$F$3,AA1335,$AD$52),NA())</f>
        <v>574075</v>
      </c>
      <c r="AX1335" t="s">
        <v>41</v>
      </c>
      <c r="AY1335" t="s">
        <v>1144</v>
      </c>
      <c r="AZ1335" t="s">
        <v>4714</v>
      </c>
      <c r="BA1335">
        <v>29428</v>
      </c>
      <c r="BB1335" s="93" t="str">
        <f t="shared" si="145"/>
        <v>OK</v>
      </c>
      <c r="BC1335" t="str">
        <f t="shared" si="146"/>
        <v>OK</v>
      </c>
      <c r="BD1335" t="str">
        <f t="shared" si="147"/>
        <v>OKOK</v>
      </c>
      <c r="BH1335">
        <f t="shared" si="150"/>
        <v>1282</v>
      </c>
      <c r="BJ1335" s="30" t="s">
        <v>1144</v>
      </c>
      <c r="BK1335" s="30" t="s">
        <v>4714</v>
      </c>
      <c r="BL1335">
        <f ca="1">+OFFSET(b!$F$3,BH1335,$BL$52)</f>
        <v>7</v>
      </c>
      <c r="BQ1335">
        <f t="shared" si="151"/>
        <v>1282</v>
      </c>
      <c r="BR1335" s="30" t="s">
        <v>1144</v>
      </c>
      <c r="BS1335" s="30" t="s">
        <v>4714</v>
      </c>
      <c r="BT1335">
        <f ca="1">+OFFSET(b!$F$3,BQ1335,$BT$52)</f>
        <v>574075</v>
      </c>
    </row>
    <row r="1336" spans="3:72">
      <c r="C1336">
        <f t="shared" si="148"/>
        <v>1283</v>
      </c>
      <c r="E1336" s="30" t="s">
        <v>1138</v>
      </c>
      <c r="F1336" s="30" t="s">
        <v>4715</v>
      </c>
      <c r="G1336">
        <f ca="1">+IF(BD1336="OKOK",OFFSET(b!$F$3,C1336,$G$52),NA())</f>
        <v>9</v>
      </c>
      <c r="AA1336">
        <f t="shared" si="149"/>
        <v>1283</v>
      </c>
      <c r="AB1336" s="30" t="s">
        <v>1138</v>
      </c>
      <c r="AC1336" s="30" t="s">
        <v>4715</v>
      </c>
      <c r="AD1336">
        <f ca="1">+IF(BD1336="OKOK",OFFSET(b!$F$3,AA1336,$AD$52),NA())</f>
        <v>508424</v>
      </c>
      <c r="AX1336" t="s">
        <v>41</v>
      </c>
      <c r="AY1336" t="s">
        <v>1138</v>
      </c>
      <c r="AZ1336" t="s">
        <v>4715</v>
      </c>
      <c r="BA1336">
        <v>25439</v>
      </c>
      <c r="BB1336" s="93" t="str">
        <f t="shared" ref="BB1336:BB1399" si="152">+IF($H$4="人未満",IF(AND(BA1336&gt;=$E$4,BA1336&lt;$G$4),"OK","NG"),IF(BA1336&gt;=$E$4,"OK","NG"))</f>
        <v>OK</v>
      </c>
      <c r="BC1336" t="str">
        <f t="shared" ref="BC1336:BC1399" si="153">+IF($J$4="あり",IF($C$3=AX1336,"OK","NG"),"OK")</f>
        <v>OK</v>
      </c>
      <c r="BD1336" t="str">
        <f t="shared" ref="BD1336:BD1399" si="154">+BB1336&amp;BC1336</f>
        <v>OKOK</v>
      </c>
      <c r="BH1336">
        <f t="shared" si="150"/>
        <v>1283</v>
      </c>
      <c r="BJ1336" s="30" t="s">
        <v>1138</v>
      </c>
      <c r="BK1336" s="30" t="s">
        <v>4715</v>
      </c>
      <c r="BL1336">
        <f ca="1">+OFFSET(b!$F$3,BH1336,$BL$52)</f>
        <v>9</v>
      </c>
      <c r="BQ1336">
        <f t="shared" si="151"/>
        <v>1283</v>
      </c>
      <c r="BR1336" s="30" t="s">
        <v>1138</v>
      </c>
      <c r="BS1336" s="30" t="s">
        <v>4715</v>
      </c>
      <c r="BT1336">
        <f ca="1">+OFFSET(b!$F$3,BQ1336,$BT$52)</f>
        <v>508424</v>
      </c>
    </row>
    <row r="1337" spans="3:72">
      <c r="C1337">
        <f t="shared" ref="C1337:C1400" si="155">+C1336+1</f>
        <v>1284</v>
      </c>
      <c r="E1337" s="30" t="s">
        <v>3158</v>
      </c>
      <c r="F1337" s="30" t="s">
        <v>4716</v>
      </c>
      <c r="G1337">
        <f ca="1">+IF(BD1337="OKOK",OFFSET(b!$F$3,C1337,$G$52),NA())</f>
        <v>0</v>
      </c>
      <c r="AA1337">
        <f t="shared" ref="AA1337:AA1400" si="156">+AA1336+1</f>
        <v>1284</v>
      </c>
      <c r="AB1337" s="30" t="s">
        <v>3158</v>
      </c>
      <c r="AC1337" s="30" t="s">
        <v>4716</v>
      </c>
      <c r="AD1337">
        <f ca="1">+IF(BD1337="OKOK",OFFSET(b!$F$3,AA1337,$AD$52),NA())</f>
        <v>0</v>
      </c>
      <c r="AX1337" t="s">
        <v>41</v>
      </c>
      <c r="AY1337" t="s">
        <v>3158</v>
      </c>
      <c r="AZ1337" t="s">
        <v>4716</v>
      </c>
      <c r="BA1337">
        <v>9643</v>
      </c>
      <c r="BB1337" s="93" t="str">
        <f t="shared" si="152"/>
        <v>OK</v>
      </c>
      <c r="BC1337" t="str">
        <f t="shared" si="153"/>
        <v>OK</v>
      </c>
      <c r="BD1337" t="str">
        <f t="shared" si="154"/>
        <v>OKOK</v>
      </c>
      <c r="BH1337">
        <f t="shared" ref="BH1337:BH1400" si="157">+BH1336+1</f>
        <v>1284</v>
      </c>
      <c r="BJ1337" s="30" t="s">
        <v>3158</v>
      </c>
      <c r="BK1337" s="30" t="s">
        <v>4716</v>
      </c>
      <c r="BL1337">
        <f ca="1">+OFFSET(b!$F$3,BH1337,$BL$52)</f>
        <v>0</v>
      </c>
      <c r="BQ1337">
        <f t="shared" ref="BQ1337:BQ1400" si="158">+BQ1336+1</f>
        <v>1284</v>
      </c>
      <c r="BR1337" s="30" t="s">
        <v>3158</v>
      </c>
      <c r="BS1337" s="30" t="s">
        <v>4716</v>
      </c>
      <c r="BT1337">
        <f ca="1">+OFFSET(b!$F$3,BQ1337,$BT$52)</f>
        <v>0</v>
      </c>
    </row>
    <row r="1338" spans="3:72">
      <c r="C1338">
        <f t="shared" si="155"/>
        <v>1285</v>
      </c>
      <c r="E1338" s="30" t="s">
        <v>1147</v>
      </c>
      <c r="F1338" s="30" t="s">
        <v>4717</v>
      </c>
      <c r="G1338">
        <f ca="1">+IF(BD1338="OKOK",OFFSET(b!$F$3,C1338,$G$52),NA())</f>
        <v>7</v>
      </c>
      <c r="AA1338">
        <f t="shared" si="156"/>
        <v>1285</v>
      </c>
      <c r="AB1338" s="30" t="s">
        <v>1147</v>
      </c>
      <c r="AC1338" s="30" t="s">
        <v>4717</v>
      </c>
      <c r="AD1338">
        <f ca="1">+IF(BD1338="OKOK",OFFSET(b!$F$3,AA1338,$AD$52),NA())</f>
        <v>259064</v>
      </c>
      <c r="AX1338" t="s">
        <v>41</v>
      </c>
      <c r="AY1338" t="s">
        <v>1147</v>
      </c>
      <c r="AZ1338" t="s">
        <v>4717</v>
      </c>
      <c r="BA1338">
        <v>14509</v>
      </c>
      <c r="BB1338" s="93" t="str">
        <f t="shared" si="152"/>
        <v>OK</v>
      </c>
      <c r="BC1338" t="str">
        <f t="shared" si="153"/>
        <v>OK</v>
      </c>
      <c r="BD1338" t="str">
        <f t="shared" si="154"/>
        <v>OKOK</v>
      </c>
      <c r="BH1338">
        <f t="shared" si="157"/>
        <v>1285</v>
      </c>
      <c r="BJ1338" s="30" t="s">
        <v>1147</v>
      </c>
      <c r="BK1338" s="30" t="s">
        <v>4717</v>
      </c>
      <c r="BL1338">
        <f ca="1">+OFFSET(b!$F$3,BH1338,$BL$52)</f>
        <v>7</v>
      </c>
      <c r="BQ1338">
        <f t="shared" si="158"/>
        <v>1285</v>
      </c>
      <c r="BR1338" s="30" t="s">
        <v>1147</v>
      </c>
      <c r="BS1338" s="30" t="s">
        <v>4717</v>
      </c>
      <c r="BT1338">
        <f ca="1">+OFFSET(b!$F$3,BQ1338,$BT$52)</f>
        <v>259064</v>
      </c>
    </row>
    <row r="1339" spans="3:72">
      <c r="C1339">
        <f t="shared" si="155"/>
        <v>1286</v>
      </c>
      <c r="E1339" s="30" t="s">
        <v>3159</v>
      </c>
      <c r="F1339" s="30" t="s">
        <v>4718</v>
      </c>
      <c r="G1339">
        <f ca="1">+IF(BD1339="OKOK",OFFSET(b!$F$3,C1339,$G$52),NA())</f>
        <v>0</v>
      </c>
      <c r="AA1339">
        <f t="shared" si="156"/>
        <v>1286</v>
      </c>
      <c r="AB1339" s="30" t="s">
        <v>3159</v>
      </c>
      <c r="AC1339" s="30" t="s">
        <v>4718</v>
      </c>
      <c r="AD1339">
        <f ca="1">+IF(BD1339="OKOK",OFFSET(b!$F$3,AA1339,$AD$52),NA())</f>
        <v>0</v>
      </c>
      <c r="AX1339" t="s">
        <v>41</v>
      </c>
      <c r="AY1339" t="s">
        <v>3159</v>
      </c>
      <c r="AZ1339" t="s">
        <v>4718</v>
      </c>
      <c r="BA1339">
        <v>11847</v>
      </c>
      <c r="BB1339" s="93" t="str">
        <f t="shared" si="152"/>
        <v>OK</v>
      </c>
      <c r="BC1339" t="str">
        <f t="shared" si="153"/>
        <v>OK</v>
      </c>
      <c r="BD1339" t="str">
        <f t="shared" si="154"/>
        <v>OKOK</v>
      </c>
      <c r="BH1339">
        <f t="shared" si="157"/>
        <v>1286</v>
      </c>
      <c r="BJ1339" s="30" t="s">
        <v>3159</v>
      </c>
      <c r="BK1339" s="30" t="s">
        <v>4718</v>
      </c>
      <c r="BL1339">
        <f ca="1">+OFFSET(b!$F$3,BH1339,$BL$52)</f>
        <v>0</v>
      </c>
      <c r="BQ1339">
        <f t="shared" si="158"/>
        <v>1286</v>
      </c>
      <c r="BR1339" s="30" t="s">
        <v>3159</v>
      </c>
      <c r="BS1339" s="30" t="s">
        <v>4718</v>
      </c>
      <c r="BT1339">
        <f ca="1">+OFFSET(b!$F$3,BQ1339,$BT$52)</f>
        <v>0</v>
      </c>
    </row>
    <row r="1340" spans="3:72">
      <c r="C1340">
        <f t="shared" si="155"/>
        <v>1287</v>
      </c>
      <c r="E1340" s="30" t="s">
        <v>1142</v>
      </c>
      <c r="F1340" s="30" t="s">
        <v>4719</v>
      </c>
      <c r="G1340">
        <f ca="1">+IF(BD1340="OKOK",OFFSET(b!$F$3,C1340,$G$52),NA())</f>
        <v>25</v>
      </c>
      <c r="AA1340">
        <f t="shared" si="156"/>
        <v>1287</v>
      </c>
      <c r="AB1340" s="30" t="s">
        <v>1142</v>
      </c>
      <c r="AC1340" s="30" t="s">
        <v>4719</v>
      </c>
      <c r="AD1340">
        <f ca="1">+IF(BD1340="OKOK",OFFSET(b!$F$3,AA1340,$AD$52),NA())</f>
        <v>636894</v>
      </c>
      <c r="AX1340" t="s">
        <v>41</v>
      </c>
      <c r="AY1340" t="s">
        <v>1142</v>
      </c>
      <c r="AZ1340" t="s">
        <v>4719</v>
      </c>
      <c r="BA1340">
        <v>40031</v>
      </c>
      <c r="BB1340" s="93" t="str">
        <f t="shared" si="152"/>
        <v>OK</v>
      </c>
      <c r="BC1340" t="str">
        <f t="shared" si="153"/>
        <v>OK</v>
      </c>
      <c r="BD1340" t="str">
        <f t="shared" si="154"/>
        <v>OKOK</v>
      </c>
      <c r="BH1340">
        <f t="shared" si="157"/>
        <v>1287</v>
      </c>
      <c r="BJ1340" s="30" t="s">
        <v>1142</v>
      </c>
      <c r="BK1340" s="30" t="s">
        <v>4719</v>
      </c>
      <c r="BL1340">
        <f ca="1">+OFFSET(b!$F$3,BH1340,$BL$52)</f>
        <v>25</v>
      </c>
      <c r="BQ1340">
        <f t="shared" si="158"/>
        <v>1287</v>
      </c>
      <c r="BR1340" s="30" t="s">
        <v>1142</v>
      </c>
      <c r="BS1340" s="30" t="s">
        <v>4719</v>
      </c>
      <c r="BT1340">
        <f ca="1">+OFFSET(b!$F$3,BQ1340,$BT$52)</f>
        <v>636894</v>
      </c>
    </row>
    <row r="1341" spans="3:72">
      <c r="C1341">
        <f t="shared" si="155"/>
        <v>1288</v>
      </c>
      <c r="E1341" s="30" t="s">
        <v>1140</v>
      </c>
      <c r="F1341" s="30" t="s">
        <v>4720</v>
      </c>
      <c r="G1341">
        <f ca="1">+IF(BD1341="OKOK",OFFSET(b!$F$3,C1341,$G$52),NA())</f>
        <v>14</v>
      </c>
      <c r="AA1341">
        <f t="shared" si="156"/>
        <v>1288</v>
      </c>
      <c r="AB1341" s="30" t="s">
        <v>1140</v>
      </c>
      <c r="AC1341" s="30" t="s">
        <v>4720</v>
      </c>
      <c r="AD1341">
        <f ca="1">+IF(BD1341="OKOK",OFFSET(b!$F$3,AA1341,$AD$52),NA())</f>
        <v>657350</v>
      </c>
      <c r="AX1341" t="s">
        <v>41</v>
      </c>
      <c r="AY1341" t="s">
        <v>1140</v>
      </c>
      <c r="AZ1341" t="s">
        <v>4720</v>
      </c>
      <c r="BA1341">
        <v>25072</v>
      </c>
      <c r="BB1341" s="93" t="str">
        <f t="shared" si="152"/>
        <v>OK</v>
      </c>
      <c r="BC1341" t="str">
        <f t="shared" si="153"/>
        <v>OK</v>
      </c>
      <c r="BD1341" t="str">
        <f t="shared" si="154"/>
        <v>OKOK</v>
      </c>
      <c r="BH1341">
        <f t="shared" si="157"/>
        <v>1288</v>
      </c>
      <c r="BJ1341" s="30" t="s">
        <v>1140</v>
      </c>
      <c r="BK1341" s="30" t="s">
        <v>4720</v>
      </c>
      <c r="BL1341">
        <f ca="1">+OFFSET(b!$F$3,BH1341,$BL$52)</f>
        <v>14</v>
      </c>
      <c r="BQ1341">
        <f t="shared" si="158"/>
        <v>1288</v>
      </c>
      <c r="BR1341" s="30" t="s">
        <v>1140</v>
      </c>
      <c r="BS1341" s="30" t="s">
        <v>4720</v>
      </c>
      <c r="BT1341">
        <f ca="1">+OFFSET(b!$F$3,BQ1341,$BT$52)</f>
        <v>657350</v>
      </c>
    </row>
    <row r="1342" spans="3:72">
      <c r="C1342">
        <f t="shared" si="155"/>
        <v>1289</v>
      </c>
      <c r="E1342" s="30" t="s">
        <v>1145</v>
      </c>
      <c r="F1342" s="30" t="s">
        <v>4721</v>
      </c>
      <c r="G1342">
        <f ca="1">+IF(BD1342="OKOK",OFFSET(b!$F$3,C1342,$G$52),NA())</f>
        <v>5</v>
      </c>
      <c r="AA1342">
        <f t="shared" si="156"/>
        <v>1289</v>
      </c>
      <c r="AB1342" s="30" t="s">
        <v>1145</v>
      </c>
      <c r="AC1342" s="30" t="s">
        <v>4721</v>
      </c>
      <c r="AD1342">
        <f ca="1">+IF(BD1342="OKOK",OFFSET(b!$F$3,AA1342,$AD$52),NA())</f>
        <v>127758</v>
      </c>
      <c r="AX1342" t="s">
        <v>41</v>
      </c>
      <c r="AY1342" t="s">
        <v>1145</v>
      </c>
      <c r="AZ1342" t="s">
        <v>4721</v>
      </c>
      <c r="BA1342">
        <v>7746</v>
      </c>
      <c r="BB1342" s="93" t="str">
        <f t="shared" si="152"/>
        <v>OK</v>
      </c>
      <c r="BC1342" t="str">
        <f t="shared" si="153"/>
        <v>OK</v>
      </c>
      <c r="BD1342" t="str">
        <f t="shared" si="154"/>
        <v>OKOK</v>
      </c>
      <c r="BH1342">
        <f t="shared" si="157"/>
        <v>1289</v>
      </c>
      <c r="BJ1342" s="30" t="s">
        <v>1145</v>
      </c>
      <c r="BK1342" s="30" t="s">
        <v>4721</v>
      </c>
      <c r="BL1342">
        <f ca="1">+OFFSET(b!$F$3,BH1342,$BL$52)</f>
        <v>5</v>
      </c>
      <c r="BQ1342">
        <f t="shared" si="158"/>
        <v>1289</v>
      </c>
      <c r="BR1342" s="30" t="s">
        <v>1145</v>
      </c>
      <c r="BS1342" s="30" t="s">
        <v>4721</v>
      </c>
      <c r="BT1342">
        <f ca="1">+OFFSET(b!$F$3,BQ1342,$BT$52)</f>
        <v>127758</v>
      </c>
    </row>
    <row r="1343" spans="3:72">
      <c r="C1343">
        <f t="shared" si="155"/>
        <v>1290</v>
      </c>
      <c r="E1343" s="30" t="s">
        <v>1139</v>
      </c>
      <c r="F1343" s="30" t="s">
        <v>4722</v>
      </c>
      <c r="G1343">
        <f ca="1">+IF(BD1343="OKOK",OFFSET(b!$F$3,C1343,$G$52),NA())</f>
        <v>20</v>
      </c>
      <c r="AA1343">
        <f t="shared" si="156"/>
        <v>1290</v>
      </c>
      <c r="AB1343" s="30" t="s">
        <v>1139</v>
      </c>
      <c r="AC1343" s="30" t="s">
        <v>4722</v>
      </c>
      <c r="AD1343">
        <f ca="1">+IF(BD1343="OKOK",OFFSET(b!$F$3,AA1343,$AD$52),NA())</f>
        <v>653827</v>
      </c>
      <c r="AX1343" t="s">
        <v>41</v>
      </c>
      <c r="AY1343" t="s">
        <v>1139</v>
      </c>
      <c r="AZ1343" t="s">
        <v>4722</v>
      </c>
      <c r="BA1343">
        <v>32134</v>
      </c>
      <c r="BB1343" s="93" t="str">
        <f t="shared" si="152"/>
        <v>OK</v>
      </c>
      <c r="BC1343" t="str">
        <f t="shared" si="153"/>
        <v>OK</v>
      </c>
      <c r="BD1343" t="str">
        <f t="shared" si="154"/>
        <v>OKOK</v>
      </c>
      <c r="BH1343">
        <f t="shared" si="157"/>
        <v>1290</v>
      </c>
      <c r="BJ1343" s="30" t="s">
        <v>1139</v>
      </c>
      <c r="BK1343" s="30" t="s">
        <v>4722</v>
      </c>
      <c r="BL1343">
        <f ca="1">+OFFSET(b!$F$3,BH1343,$BL$52)</f>
        <v>20</v>
      </c>
      <c r="BQ1343">
        <f t="shared" si="158"/>
        <v>1290</v>
      </c>
      <c r="BR1343" s="30" t="s">
        <v>1139</v>
      </c>
      <c r="BS1343" s="30" t="s">
        <v>4722</v>
      </c>
      <c r="BT1343">
        <f ca="1">+OFFSET(b!$F$3,BQ1343,$BT$52)</f>
        <v>653827</v>
      </c>
    </row>
    <row r="1344" spans="3:72">
      <c r="C1344">
        <f t="shared" si="155"/>
        <v>1291</v>
      </c>
      <c r="E1344" s="30" t="s">
        <v>1137</v>
      </c>
      <c r="F1344" s="30" t="s">
        <v>4723</v>
      </c>
      <c r="G1344">
        <f ca="1">+IF(BD1344="OKOK",OFFSET(b!$F$3,C1344,$G$52),NA())</f>
        <v>23</v>
      </c>
      <c r="AA1344">
        <f t="shared" si="156"/>
        <v>1291</v>
      </c>
      <c r="AB1344" s="30" t="s">
        <v>1137</v>
      </c>
      <c r="AC1344" s="30" t="s">
        <v>4723</v>
      </c>
      <c r="AD1344">
        <f ca="1">+IF(BD1344="OKOK",OFFSET(b!$F$3,AA1344,$AD$52),NA())</f>
        <v>679626</v>
      </c>
      <c r="AX1344" t="s">
        <v>41</v>
      </c>
      <c r="AY1344" t="s">
        <v>1137</v>
      </c>
      <c r="AZ1344" t="s">
        <v>4723</v>
      </c>
      <c r="BA1344">
        <v>29372</v>
      </c>
      <c r="BB1344" s="93" t="str">
        <f t="shared" si="152"/>
        <v>OK</v>
      </c>
      <c r="BC1344" t="str">
        <f t="shared" si="153"/>
        <v>OK</v>
      </c>
      <c r="BD1344" t="str">
        <f t="shared" si="154"/>
        <v>OKOK</v>
      </c>
      <c r="BH1344">
        <f t="shared" si="157"/>
        <v>1291</v>
      </c>
      <c r="BJ1344" s="30" t="s">
        <v>1137</v>
      </c>
      <c r="BK1344" s="30" t="s">
        <v>4723</v>
      </c>
      <c r="BL1344">
        <f ca="1">+OFFSET(b!$F$3,BH1344,$BL$52)</f>
        <v>23</v>
      </c>
      <c r="BQ1344">
        <f t="shared" si="158"/>
        <v>1291</v>
      </c>
      <c r="BR1344" s="30" t="s">
        <v>1137</v>
      </c>
      <c r="BS1344" s="30" t="s">
        <v>4723</v>
      </c>
      <c r="BT1344">
        <f ca="1">+OFFSET(b!$F$3,BQ1344,$BT$52)</f>
        <v>679626</v>
      </c>
    </row>
    <row r="1345" spans="3:72">
      <c r="C1345">
        <f t="shared" si="155"/>
        <v>1292</v>
      </c>
      <c r="E1345" s="30" t="s">
        <v>1149</v>
      </c>
      <c r="F1345" s="30" t="s">
        <v>4724</v>
      </c>
      <c r="G1345">
        <f ca="1">+IF(BD1345="OKOK",OFFSET(b!$F$3,C1345,$G$52),NA())</f>
        <v>12</v>
      </c>
      <c r="AA1345">
        <f t="shared" si="156"/>
        <v>1292</v>
      </c>
      <c r="AB1345" s="30" t="s">
        <v>1149</v>
      </c>
      <c r="AC1345" s="30" t="s">
        <v>4724</v>
      </c>
      <c r="AD1345">
        <f ca="1">+IF(BD1345="OKOK",OFFSET(b!$F$3,AA1345,$AD$52),NA())</f>
        <v>426757</v>
      </c>
      <c r="AX1345" t="s">
        <v>41</v>
      </c>
      <c r="AY1345" t="s">
        <v>1149</v>
      </c>
      <c r="AZ1345" t="s">
        <v>4724</v>
      </c>
      <c r="BA1345">
        <v>18072</v>
      </c>
      <c r="BB1345" s="93" t="str">
        <f t="shared" si="152"/>
        <v>OK</v>
      </c>
      <c r="BC1345" t="str">
        <f t="shared" si="153"/>
        <v>OK</v>
      </c>
      <c r="BD1345" t="str">
        <f t="shared" si="154"/>
        <v>OKOK</v>
      </c>
      <c r="BH1345">
        <f t="shared" si="157"/>
        <v>1292</v>
      </c>
      <c r="BJ1345" s="30" t="s">
        <v>1149</v>
      </c>
      <c r="BK1345" s="30" t="s">
        <v>4724</v>
      </c>
      <c r="BL1345">
        <f ca="1">+OFFSET(b!$F$3,BH1345,$BL$52)</f>
        <v>12</v>
      </c>
      <c r="BQ1345">
        <f t="shared" si="158"/>
        <v>1292</v>
      </c>
      <c r="BR1345" s="30" t="s">
        <v>1149</v>
      </c>
      <c r="BS1345" s="30" t="s">
        <v>4724</v>
      </c>
      <c r="BT1345">
        <f ca="1">+OFFSET(b!$F$3,BQ1345,$BT$52)</f>
        <v>426757</v>
      </c>
    </row>
    <row r="1346" spans="3:72">
      <c r="C1346">
        <f t="shared" si="155"/>
        <v>1293</v>
      </c>
      <c r="E1346" s="30" t="s">
        <v>1141</v>
      </c>
      <c r="F1346" s="30" t="s">
        <v>4725</v>
      </c>
      <c r="G1346">
        <f ca="1">+IF(BD1346="OKOK",OFFSET(b!$F$3,C1346,$G$52),NA())</f>
        <v>23</v>
      </c>
      <c r="AA1346">
        <f t="shared" si="156"/>
        <v>1293</v>
      </c>
      <c r="AB1346" s="30" t="s">
        <v>1141</v>
      </c>
      <c r="AC1346" s="30" t="s">
        <v>4725</v>
      </c>
      <c r="AD1346">
        <f ca="1">+IF(BD1346="OKOK",OFFSET(b!$F$3,AA1346,$AD$52),NA())</f>
        <v>577078</v>
      </c>
      <c r="AX1346" t="s">
        <v>41</v>
      </c>
      <c r="AY1346" t="s">
        <v>1141</v>
      </c>
      <c r="AZ1346" t="s">
        <v>4725</v>
      </c>
      <c r="BA1346">
        <v>41756</v>
      </c>
      <c r="BB1346" s="93" t="str">
        <f t="shared" si="152"/>
        <v>OK</v>
      </c>
      <c r="BC1346" t="str">
        <f t="shared" si="153"/>
        <v>OK</v>
      </c>
      <c r="BD1346" t="str">
        <f t="shared" si="154"/>
        <v>OKOK</v>
      </c>
      <c r="BH1346">
        <f t="shared" si="157"/>
        <v>1293</v>
      </c>
      <c r="BJ1346" s="30" t="s">
        <v>1141</v>
      </c>
      <c r="BK1346" s="30" t="s">
        <v>4725</v>
      </c>
      <c r="BL1346">
        <f ca="1">+OFFSET(b!$F$3,BH1346,$BL$52)</f>
        <v>23</v>
      </c>
      <c r="BQ1346">
        <f t="shared" si="158"/>
        <v>1293</v>
      </c>
      <c r="BR1346" s="30" t="s">
        <v>1141</v>
      </c>
      <c r="BS1346" s="30" t="s">
        <v>4725</v>
      </c>
      <c r="BT1346">
        <f ca="1">+OFFSET(b!$F$3,BQ1346,$BT$52)</f>
        <v>577078</v>
      </c>
    </row>
    <row r="1347" spans="3:72">
      <c r="C1347">
        <f t="shared" si="155"/>
        <v>1294</v>
      </c>
      <c r="E1347" s="30" t="s">
        <v>3160</v>
      </c>
      <c r="F1347" s="30" t="s">
        <v>4726</v>
      </c>
      <c r="G1347" t="e">
        <f ca="1">+IF(BD1347="OKOK",OFFSET(b!$F$3,C1347,$G$52),NA())</f>
        <v>#N/A</v>
      </c>
      <c r="AA1347">
        <f t="shared" si="156"/>
        <v>1294</v>
      </c>
      <c r="AB1347" s="30" t="s">
        <v>3160</v>
      </c>
      <c r="AC1347" s="30" t="s">
        <v>4726</v>
      </c>
      <c r="AD1347" t="e">
        <f ca="1">+IF(BD1347="OKOK",OFFSET(b!$F$3,AA1347,$AD$52),NA())</f>
        <v>#N/A</v>
      </c>
      <c r="AX1347" t="s">
        <v>42</v>
      </c>
      <c r="AY1347" t="s">
        <v>3160</v>
      </c>
      <c r="AZ1347" t="s">
        <v>4726</v>
      </c>
      <c r="BA1347">
        <v>705889</v>
      </c>
      <c r="BB1347" s="93" t="str">
        <f t="shared" si="152"/>
        <v>NG</v>
      </c>
      <c r="BC1347" t="str">
        <f t="shared" si="153"/>
        <v>OK</v>
      </c>
      <c r="BD1347" t="str">
        <f t="shared" si="154"/>
        <v>NGOK</v>
      </c>
      <c r="BH1347">
        <f t="shared" si="157"/>
        <v>1294</v>
      </c>
      <c r="BJ1347" s="30" t="s">
        <v>3160</v>
      </c>
      <c r="BK1347" s="30" t="s">
        <v>4726</v>
      </c>
      <c r="BL1347">
        <f ca="1">+OFFSET(b!$F$3,BH1347,$BL$52)</f>
        <v>252</v>
      </c>
      <c r="BQ1347">
        <f t="shared" si="158"/>
        <v>1294</v>
      </c>
      <c r="BR1347" s="30" t="s">
        <v>3160</v>
      </c>
      <c r="BS1347" s="30" t="s">
        <v>4726</v>
      </c>
      <c r="BT1347">
        <f ca="1">+OFFSET(b!$F$3,BQ1347,$BT$52)</f>
        <v>11694130</v>
      </c>
    </row>
    <row r="1348" spans="3:72">
      <c r="C1348">
        <f t="shared" si="155"/>
        <v>1295</v>
      </c>
      <c r="E1348" s="30" t="s">
        <v>3161</v>
      </c>
      <c r="F1348" s="30" t="s">
        <v>4727</v>
      </c>
      <c r="G1348">
        <f ca="1">+IF(BD1348="OKOK",OFFSET(b!$F$3,C1348,$G$52),NA())</f>
        <v>10</v>
      </c>
      <c r="AA1348">
        <f t="shared" si="156"/>
        <v>1295</v>
      </c>
      <c r="AB1348" s="30" t="s">
        <v>3161</v>
      </c>
      <c r="AC1348" s="30" t="s">
        <v>4727</v>
      </c>
      <c r="AD1348">
        <f ca="1">+IF(BD1348="OKOK",OFFSET(b!$F$3,AA1348,$AD$52),NA())</f>
        <v>810547</v>
      </c>
      <c r="AX1348" t="s">
        <v>42</v>
      </c>
      <c r="AY1348" t="s">
        <v>3161</v>
      </c>
      <c r="AZ1348" t="s">
        <v>4727</v>
      </c>
      <c r="BA1348">
        <v>5049</v>
      </c>
      <c r="BB1348" s="93" t="str">
        <f t="shared" si="152"/>
        <v>OK</v>
      </c>
      <c r="BC1348" t="str">
        <f t="shared" si="153"/>
        <v>OK</v>
      </c>
      <c r="BD1348" t="str">
        <f t="shared" si="154"/>
        <v>OKOK</v>
      </c>
      <c r="BH1348">
        <f t="shared" si="157"/>
        <v>1295</v>
      </c>
      <c r="BJ1348" s="30" t="s">
        <v>3161</v>
      </c>
      <c r="BK1348" s="30" t="s">
        <v>4727</v>
      </c>
      <c r="BL1348">
        <f ca="1">+OFFSET(b!$F$3,BH1348,$BL$52)</f>
        <v>10</v>
      </c>
      <c r="BQ1348">
        <f t="shared" si="158"/>
        <v>1295</v>
      </c>
      <c r="BR1348" s="30" t="s">
        <v>3161</v>
      </c>
      <c r="BS1348" s="30" t="s">
        <v>4727</v>
      </c>
      <c r="BT1348">
        <f ca="1">+OFFSET(b!$F$3,BQ1348,$BT$52)</f>
        <v>810547</v>
      </c>
    </row>
    <row r="1349" spans="3:72">
      <c r="C1349">
        <f t="shared" si="155"/>
        <v>1296</v>
      </c>
      <c r="E1349" s="30" t="s">
        <v>1160</v>
      </c>
      <c r="F1349" s="30" t="s">
        <v>4728</v>
      </c>
      <c r="G1349">
        <f ca="1">+IF(BD1349="OKOK",OFFSET(b!$F$3,C1349,$G$52),NA())</f>
        <v>21</v>
      </c>
      <c r="AA1349">
        <f t="shared" si="156"/>
        <v>1296</v>
      </c>
      <c r="AB1349" s="30" t="s">
        <v>1160</v>
      </c>
      <c r="AC1349" s="30" t="s">
        <v>4728</v>
      </c>
      <c r="AD1349">
        <f ca="1">+IF(BD1349="OKOK",OFFSET(b!$F$3,AA1349,$AD$52),NA())</f>
        <v>1762561</v>
      </c>
      <c r="AX1349" t="s">
        <v>42</v>
      </c>
      <c r="AY1349" t="s">
        <v>1160</v>
      </c>
      <c r="AZ1349" t="s">
        <v>4728</v>
      </c>
      <c r="BA1349">
        <v>72707</v>
      </c>
      <c r="BB1349" s="93" t="str">
        <f t="shared" si="152"/>
        <v>OK</v>
      </c>
      <c r="BC1349" t="str">
        <f t="shared" si="153"/>
        <v>OK</v>
      </c>
      <c r="BD1349" t="str">
        <f t="shared" si="154"/>
        <v>OKOK</v>
      </c>
      <c r="BH1349">
        <f t="shared" si="157"/>
        <v>1296</v>
      </c>
      <c r="BJ1349" s="30" t="s">
        <v>1160</v>
      </c>
      <c r="BK1349" s="30" t="s">
        <v>4728</v>
      </c>
      <c r="BL1349">
        <f ca="1">+OFFSET(b!$F$3,BH1349,$BL$52)</f>
        <v>21</v>
      </c>
      <c r="BQ1349">
        <f t="shared" si="158"/>
        <v>1296</v>
      </c>
      <c r="BR1349" s="30" t="s">
        <v>1160</v>
      </c>
      <c r="BS1349" s="30" t="s">
        <v>4728</v>
      </c>
      <c r="BT1349">
        <f ca="1">+OFFSET(b!$F$3,BQ1349,$BT$52)</f>
        <v>1762561</v>
      </c>
    </row>
    <row r="1350" spans="3:72">
      <c r="C1350">
        <f t="shared" si="155"/>
        <v>1297</v>
      </c>
      <c r="E1350" s="30" t="s">
        <v>1153</v>
      </c>
      <c r="F1350" s="30" t="s">
        <v>4729</v>
      </c>
      <c r="G1350">
        <f ca="1">+IF(BD1350="OKOK",OFFSET(b!$F$3,C1350,$G$52),NA())</f>
        <v>11</v>
      </c>
      <c r="AA1350">
        <f t="shared" si="156"/>
        <v>1297</v>
      </c>
      <c r="AB1350" s="30" t="s">
        <v>1153</v>
      </c>
      <c r="AC1350" s="30" t="s">
        <v>4729</v>
      </c>
      <c r="AD1350">
        <f ca="1">+IF(BD1350="OKOK",OFFSET(b!$F$3,AA1350,$AD$52),NA())</f>
        <v>383024</v>
      </c>
      <c r="AX1350" t="s">
        <v>42</v>
      </c>
      <c r="AY1350" t="s">
        <v>1153</v>
      </c>
      <c r="AZ1350" t="s">
        <v>4729</v>
      </c>
      <c r="BA1350">
        <v>22177</v>
      </c>
      <c r="BB1350" s="93" t="str">
        <f t="shared" si="152"/>
        <v>OK</v>
      </c>
      <c r="BC1350" t="str">
        <f t="shared" si="153"/>
        <v>OK</v>
      </c>
      <c r="BD1350" t="str">
        <f t="shared" si="154"/>
        <v>OKOK</v>
      </c>
      <c r="BH1350">
        <f t="shared" si="157"/>
        <v>1297</v>
      </c>
      <c r="BJ1350" s="30" t="s">
        <v>1153</v>
      </c>
      <c r="BK1350" s="30" t="s">
        <v>4729</v>
      </c>
      <c r="BL1350">
        <f ca="1">+OFFSET(b!$F$3,BH1350,$BL$52)</f>
        <v>11</v>
      </c>
      <c r="BQ1350">
        <f t="shared" si="158"/>
        <v>1297</v>
      </c>
      <c r="BR1350" s="30" t="s">
        <v>1153</v>
      </c>
      <c r="BS1350" s="30" t="s">
        <v>4729</v>
      </c>
      <c r="BT1350">
        <f ca="1">+OFFSET(b!$F$3,BQ1350,$BT$52)</f>
        <v>383024</v>
      </c>
    </row>
    <row r="1351" spans="3:72">
      <c r="C1351">
        <f t="shared" si="155"/>
        <v>1298</v>
      </c>
      <c r="E1351" s="30" t="s">
        <v>1155</v>
      </c>
      <c r="F1351" s="30" t="s">
        <v>4730</v>
      </c>
      <c r="G1351">
        <f ca="1">+IF(BD1351="OKOK",OFFSET(b!$F$3,C1351,$G$52),NA())</f>
        <v>7</v>
      </c>
      <c r="AA1351">
        <f t="shared" si="156"/>
        <v>1298</v>
      </c>
      <c r="AB1351" s="30" t="s">
        <v>1155</v>
      </c>
      <c r="AC1351" s="30" t="s">
        <v>4730</v>
      </c>
      <c r="AD1351">
        <f ca="1">+IF(BD1351="OKOK",OFFSET(b!$F$3,AA1351,$AD$52),NA())</f>
        <v>351073</v>
      </c>
      <c r="AX1351" t="s">
        <v>42</v>
      </c>
      <c r="AY1351" t="s">
        <v>1155</v>
      </c>
      <c r="AZ1351" t="s">
        <v>4730</v>
      </c>
      <c r="BA1351">
        <v>28122</v>
      </c>
      <c r="BB1351" s="93" t="str">
        <f t="shared" si="152"/>
        <v>OK</v>
      </c>
      <c r="BC1351" t="str">
        <f t="shared" si="153"/>
        <v>OK</v>
      </c>
      <c r="BD1351" t="str">
        <f t="shared" si="154"/>
        <v>OKOK</v>
      </c>
      <c r="BH1351">
        <f t="shared" si="157"/>
        <v>1298</v>
      </c>
      <c r="BJ1351" s="30" t="s">
        <v>1155</v>
      </c>
      <c r="BK1351" s="30" t="s">
        <v>4730</v>
      </c>
      <c r="BL1351">
        <f ca="1">+OFFSET(b!$F$3,BH1351,$BL$52)</f>
        <v>7</v>
      </c>
      <c r="BQ1351">
        <f t="shared" si="158"/>
        <v>1298</v>
      </c>
      <c r="BR1351" s="30" t="s">
        <v>1155</v>
      </c>
      <c r="BS1351" s="30" t="s">
        <v>4730</v>
      </c>
      <c r="BT1351">
        <f ca="1">+OFFSET(b!$F$3,BQ1351,$BT$52)</f>
        <v>351073</v>
      </c>
    </row>
    <row r="1352" spans="3:72">
      <c r="C1352">
        <f t="shared" si="155"/>
        <v>1299</v>
      </c>
      <c r="E1352" s="30" t="s">
        <v>1150</v>
      </c>
      <c r="F1352" s="30" t="s">
        <v>4731</v>
      </c>
      <c r="G1352">
        <f ca="1">+IF(BD1352="OKOK",OFFSET(b!$F$3,C1352,$G$52),NA())</f>
        <v>10</v>
      </c>
      <c r="AA1352">
        <f t="shared" si="156"/>
        <v>1299</v>
      </c>
      <c r="AB1352" s="30" t="s">
        <v>1150</v>
      </c>
      <c r="AC1352" s="30" t="s">
        <v>4731</v>
      </c>
      <c r="AD1352">
        <f ca="1">+IF(BD1352="OKOK",OFFSET(b!$F$3,AA1352,$AD$52),NA())</f>
        <v>473880</v>
      </c>
      <c r="AX1352" t="s">
        <v>42</v>
      </c>
      <c r="AY1352" t="s">
        <v>1150</v>
      </c>
      <c r="AZ1352" t="s">
        <v>4731</v>
      </c>
      <c r="BA1352">
        <v>40665</v>
      </c>
      <c r="BB1352" s="93" t="str">
        <f t="shared" si="152"/>
        <v>OK</v>
      </c>
      <c r="BC1352" t="str">
        <f t="shared" si="153"/>
        <v>OK</v>
      </c>
      <c r="BD1352" t="str">
        <f t="shared" si="154"/>
        <v>OKOK</v>
      </c>
      <c r="BH1352">
        <f t="shared" si="157"/>
        <v>1299</v>
      </c>
      <c r="BJ1352" s="30" t="s">
        <v>1150</v>
      </c>
      <c r="BK1352" s="30" t="s">
        <v>4731</v>
      </c>
      <c r="BL1352">
        <f ca="1">+OFFSET(b!$F$3,BH1352,$BL$52)</f>
        <v>10</v>
      </c>
      <c r="BQ1352">
        <f t="shared" si="158"/>
        <v>1299</v>
      </c>
      <c r="BR1352" s="30" t="s">
        <v>1150</v>
      </c>
      <c r="BS1352" s="30" t="s">
        <v>4731</v>
      </c>
      <c r="BT1352">
        <f ca="1">+OFFSET(b!$F$3,BQ1352,$BT$52)</f>
        <v>473880</v>
      </c>
    </row>
    <row r="1353" spans="3:72">
      <c r="C1353">
        <f t="shared" si="155"/>
        <v>1300</v>
      </c>
      <c r="E1353" s="30" t="s">
        <v>1151</v>
      </c>
      <c r="F1353" s="30" t="s">
        <v>4732</v>
      </c>
      <c r="G1353">
        <f ca="1">+IF(BD1353="OKOK",OFFSET(b!$F$3,C1353,$G$52),NA())</f>
        <v>25</v>
      </c>
      <c r="AA1353">
        <f t="shared" si="156"/>
        <v>1300</v>
      </c>
      <c r="AB1353" s="30" t="s">
        <v>1151</v>
      </c>
      <c r="AC1353" s="30" t="s">
        <v>4732</v>
      </c>
      <c r="AD1353">
        <f ca="1">+IF(BD1353="OKOK",OFFSET(b!$F$3,AA1353,$AD$52),NA())</f>
        <v>490530</v>
      </c>
      <c r="AX1353" t="s">
        <v>42</v>
      </c>
      <c r="AY1353" t="s">
        <v>1151</v>
      </c>
      <c r="AZ1353" t="s">
        <v>4732</v>
      </c>
      <c r="BA1353">
        <v>31387</v>
      </c>
      <c r="BB1353" s="93" t="str">
        <f t="shared" si="152"/>
        <v>OK</v>
      </c>
      <c r="BC1353" t="str">
        <f t="shared" si="153"/>
        <v>OK</v>
      </c>
      <c r="BD1353" t="str">
        <f t="shared" si="154"/>
        <v>OKOK</v>
      </c>
      <c r="BH1353">
        <f t="shared" si="157"/>
        <v>1300</v>
      </c>
      <c r="BJ1353" s="30" t="s">
        <v>1151</v>
      </c>
      <c r="BK1353" s="30" t="s">
        <v>4732</v>
      </c>
      <c r="BL1353">
        <f ca="1">+OFFSET(b!$F$3,BH1353,$BL$52)</f>
        <v>25</v>
      </c>
      <c r="BQ1353">
        <f t="shared" si="158"/>
        <v>1300</v>
      </c>
      <c r="BR1353" s="30" t="s">
        <v>1151</v>
      </c>
      <c r="BS1353" s="30" t="s">
        <v>4732</v>
      </c>
      <c r="BT1353">
        <f ca="1">+OFFSET(b!$F$3,BQ1353,$BT$52)</f>
        <v>490530</v>
      </c>
    </row>
    <row r="1354" spans="3:72">
      <c r="C1354">
        <f t="shared" si="155"/>
        <v>1301</v>
      </c>
      <c r="E1354" s="30" t="s">
        <v>1152</v>
      </c>
      <c r="F1354" s="30" t="s">
        <v>2954</v>
      </c>
      <c r="G1354">
        <f ca="1">+IF(BD1354="OKOK",OFFSET(b!$F$3,C1354,$G$52),NA())</f>
        <v>6</v>
      </c>
      <c r="AA1354">
        <f t="shared" si="156"/>
        <v>1301</v>
      </c>
      <c r="AB1354" s="30" t="s">
        <v>1152</v>
      </c>
      <c r="AC1354" s="30" t="s">
        <v>2954</v>
      </c>
      <c r="AD1354">
        <f ca="1">+IF(BD1354="OKOK",OFFSET(b!$F$3,AA1354,$AD$52),NA())</f>
        <v>744474</v>
      </c>
      <c r="AX1354" t="s">
        <v>42</v>
      </c>
      <c r="AY1354" t="s">
        <v>1152</v>
      </c>
      <c r="AZ1354" t="s">
        <v>2954</v>
      </c>
      <c r="BA1354">
        <v>50298</v>
      </c>
      <c r="BB1354" s="93" t="str">
        <f t="shared" si="152"/>
        <v>OK</v>
      </c>
      <c r="BC1354" t="str">
        <f t="shared" si="153"/>
        <v>OK</v>
      </c>
      <c r="BD1354" t="str">
        <f t="shared" si="154"/>
        <v>OKOK</v>
      </c>
      <c r="BH1354">
        <f t="shared" si="157"/>
        <v>1301</v>
      </c>
      <c r="BJ1354" s="30" t="s">
        <v>1152</v>
      </c>
      <c r="BK1354" s="30" t="s">
        <v>2954</v>
      </c>
      <c r="BL1354">
        <f ca="1">+OFFSET(b!$F$3,BH1354,$BL$52)</f>
        <v>6</v>
      </c>
      <c r="BQ1354">
        <f t="shared" si="158"/>
        <v>1301</v>
      </c>
      <c r="BR1354" s="30" t="s">
        <v>1152</v>
      </c>
      <c r="BS1354" s="30" t="s">
        <v>2954</v>
      </c>
      <c r="BT1354">
        <f ca="1">+OFFSET(b!$F$3,BQ1354,$BT$52)</f>
        <v>744474</v>
      </c>
    </row>
    <row r="1355" spans="3:72">
      <c r="C1355">
        <f t="shared" si="155"/>
        <v>1302</v>
      </c>
      <c r="E1355" s="30" t="s">
        <v>1167</v>
      </c>
      <c r="F1355" s="30" t="s">
        <v>4733</v>
      </c>
      <c r="G1355">
        <f ca="1">+IF(BD1355="OKOK",OFFSET(b!$F$3,C1355,$G$52),NA())</f>
        <v>2</v>
      </c>
      <c r="AA1355">
        <f t="shared" si="156"/>
        <v>1302</v>
      </c>
      <c r="AB1355" s="30" t="s">
        <v>1167</v>
      </c>
      <c r="AC1355" s="30" t="s">
        <v>4733</v>
      </c>
      <c r="AD1355">
        <f ca="1">+IF(BD1355="OKOK",OFFSET(b!$F$3,AA1355,$AD$52),NA())</f>
        <v>70084</v>
      </c>
      <c r="AX1355" t="s">
        <v>42</v>
      </c>
      <c r="AY1355" t="s">
        <v>1167</v>
      </c>
      <c r="AZ1355" t="s">
        <v>4733</v>
      </c>
      <c r="BA1355">
        <v>3959</v>
      </c>
      <c r="BB1355" s="93" t="str">
        <f t="shared" si="152"/>
        <v>OK</v>
      </c>
      <c r="BC1355" t="str">
        <f t="shared" si="153"/>
        <v>OK</v>
      </c>
      <c r="BD1355" t="str">
        <f t="shared" si="154"/>
        <v>OKOK</v>
      </c>
      <c r="BH1355">
        <f t="shared" si="157"/>
        <v>1302</v>
      </c>
      <c r="BJ1355" s="30" t="s">
        <v>1167</v>
      </c>
      <c r="BK1355" s="30" t="s">
        <v>4733</v>
      </c>
      <c r="BL1355">
        <f ca="1">+OFFSET(b!$F$3,BH1355,$BL$52)</f>
        <v>2</v>
      </c>
      <c r="BQ1355">
        <f t="shared" si="158"/>
        <v>1302</v>
      </c>
      <c r="BR1355" s="30" t="s">
        <v>1167</v>
      </c>
      <c r="BS1355" s="30" t="s">
        <v>4733</v>
      </c>
      <c r="BT1355">
        <f ca="1">+OFFSET(b!$F$3,BQ1355,$BT$52)</f>
        <v>70084</v>
      </c>
    </row>
    <row r="1356" spans="3:72">
      <c r="C1356">
        <f t="shared" si="155"/>
        <v>1303</v>
      </c>
      <c r="E1356" s="30" t="s">
        <v>1173</v>
      </c>
      <c r="F1356" s="30" t="s">
        <v>4734</v>
      </c>
      <c r="G1356">
        <f ca="1">+IF(BD1356="OKOK",OFFSET(b!$F$3,C1356,$G$52),NA())</f>
        <v>24</v>
      </c>
      <c r="AA1356">
        <f t="shared" si="156"/>
        <v>1303</v>
      </c>
      <c r="AB1356" s="30" t="s">
        <v>1173</v>
      </c>
      <c r="AC1356" s="30" t="s">
        <v>4734</v>
      </c>
      <c r="AD1356">
        <f ca="1">+IF(BD1356="OKOK",OFFSET(b!$F$3,AA1356,$AD$52),NA())</f>
        <v>1094673</v>
      </c>
      <c r="AX1356" t="s">
        <v>42</v>
      </c>
      <c r="AY1356" t="s">
        <v>1173</v>
      </c>
      <c r="AZ1356" t="s">
        <v>4734</v>
      </c>
      <c r="BA1356">
        <v>76094</v>
      </c>
      <c r="BB1356" s="93" t="str">
        <f t="shared" si="152"/>
        <v>OK</v>
      </c>
      <c r="BC1356" t="str">
        <f t="shared" si="153"/>
        <v>OK</v>
      </c>
      <c r="BD1356" t="str">
        <f t="shared" si="154"/>
        <v>OKOK</v>
      </c>
      <c r="BH1356">
        <f t="shared" si="157"/>
        <v>1303</v>
      </c>
      <c r="BJ1356" s="30" t="s">
        <v>1173</v>
      </c>
      <c r="BK1356" s="30" t="s">
        <v>4734</v>
      </c>
      <c r="BL1356">
        <f ca="1">+OFFSET(b!$F$3,BH1356,$BL$52)</f>
        <v>24</v>
      </c>
      <c r="BQ1356">
        <f t="shared" si="158"/>
        <v>1303</v>
      </c>
      <c r="BR1356" s="30" t="s">
        <v>1173</v>
      </c>
      <c r="BS1356" s="30" t="s">
        <v>4734</v>
      </c>
      <c r="BT1356">
        <f ca="1">+OFFSET(b!$F$3,BQ1356,$BT$52)</f>
        <v>1094673</v>
      </c>
    </row>
    <row r="1357" spans="3:72">
      <c r="C1357">
        <f t="shared" si="155"/>
        <v>1304</v>
      </c>
      <c r="E1357" s="30" t="s">
        <v>1154</v>
      </c>
      <c r="F1357" s="30" t="s">
        <v>4735</v>
      </c>
      <c r="G1357">
        <f ca="1">+IF(BD1357="OKOK",OFFSET(b!$F$3,C1357,$G$52),NA())</f>
        <v>9</v>
      </c>
      <c r="AA1357">
        <f t="shared" si="156"/>
        <v>1304</v>
      </c>
      <c r="AB1357" s="30" t="s">
        <v>1154</v>
      </c>
      <c r="AC1357" s="30" t="s">
        <v>4735</v>
      </c>
      <c r="AD1357">
        <f ca="1">+IF(BD1357="OKOK",OFFSET(b!$F$3,AA1357,$AD$52),NA())</f>
        <v>621922</v>
      </c>
      <c r="AX1357" t="s">
        <v>42</v>
      </c>
      <c r="AY1357" t="s">
        <v>1154</v>
      </c>
      <c r="AZ1357" t="s">
        <v>4735</v>
      </c>
      <c r="BA1357">
        <v>50091</v>
      </c>
      <c r="BB1357" s="93" t="str">
        <f t="shared" si="152"/>
        <v>OK</v>
      </c>
      <c r="BC1357" t="str">
        <f t="shared" si="153"/>
        <v>OK</v>
      </c>
      <c r="BD1357" t="str">
        <f t="shared" si="154"/>
        <v>OKOK</v>
      </c>
      <c r="BH1357">
        <f t="shared" si="157"/>
        <v>1304</v>
      </c>
      <c r="BJ1357" s="30" t="s">
        <v>1154</v>
      </c>
      <c r="BK1357" s="30" t="s">
        <v>4735</v>
      </c>
      <c r="BL1357">
        <f ca="1">+OFFSET(b!$F$3,BH1357,$BL$52)</f>
        <v>9</v>
      </c>
      <c r="BQ1357">
        <f t="shared" si="158"/>
        <v>1304</v>
      </c>
      <c r="BR1357" s="30" t="s">
        <v>1154</v>
      </c>
      <c r="BS1357" s="30" t="s">
        <v>4735</v>
      </c>
      <c r="BT1357">
        <f ca="1">+OFFSET(b!$F$3,BQ1357,$BT$52)</f>
        <v>621922</v>
      </c>
    </row>
    <row r="1358" spans="3:72">
      <c r="C1358">
        <f t="shared" si="155"/>
        <v>1305</v>
      </c>
      <c r="E1358" s="30" t="s">
        <v>1156</v>
      </c>
      <c r="F1358" s="30" t="s">
        <v>4736</v>
      </c>
      <c r="G1358">
        <f ca="1">+IF(BD1358="OKOK",OFFSET(b!$F$3,C1358,$G$52),NA())</f>
        <v>10</v>
      </c>
      <c r="AA1358">
        <f t="shared" si="156"/>
        <v>1305</v>
      </c>
      <c r="AB1358" s="30" t="s">
        <v>1156</v>
      </c>
      <c r="AC1358" s="30" t="s">
        <v>4736</v>
      </c>
      <c r="AD1358">
        <f ca="1">+IF(BD1358="OKOK",OFFSET(b!$F$3,AA1358,$AD$52),NA())</f>
        <v>506505</v>
      </c>
      <c r="AX1358" t="s">
        <v>42</v>
      </c>
      <c r="AY1358" t="s">
        <v>1156</v>
      </c>
      <c r="AZ1358" t="s">
        <v>4736</v>
      </c>
      <c r="BA1358">
        <v>35026</v>
      </c>
      <c r="BB1358" s="93" t="str">
        <f t="shared" si="152"/>
        <v>OK</v>
      </c>
      <c r="BC1358" t="str">
        <f t="shared" si="153"/>
        <v>OK</v>
      </c>
      <c r="BD1358" t="str">
        <f t="shared" si="154"/>
        <v>OKOK</v>
      </c>
      <c r="BH1358">
        <f t="shared" si="157"/>
        <v>1305</v>
      </c>
      <c r="BJ1358" s="30" t="s">
        <v>1156</v>
      </c>
      <c r="BK1358" s="30" t="s">
        <v>4736</v>
      </c>
      <c r="BL1358">
        <f ca="1">+OFFSET(b!$F$3,BH1358,$BL$52)</f>
        <v>10</v>
      </c>
      <c r="BQ1358">
        <f t="shared" si="158"/>
        <v>1305</v>
      </c>
      <c r="BR1358" s="30" t="s">
        <v>1156</v>
      </c>
      <c r="BS1358" s="30" t="s">
        <v>4736</v>
      </c>
      <c r="BT1358">
        <f ca="1">+OFFSET(b!$F$3,BQ1358,$BT$52)</f>
        <v>506505</v>
      </c>
    </row>
    <row r="1359" spans="3:72">
      <c r="C1359">
        <f t="shared" si="155"/>
        <v>1306</v>
      </c>
      <c r="E1359" s="30" t="s">
        <v>1162</v>
      </c>
      <c r="F1359" s="30" t="s">
        <v>4737</v>
      </c>
      <c r="G1359">
        <f ca="1">+IF(BD1359="OKOK",OFFSET(b!$F$3,C1359,$G$52),NA())</f>
        <v>8</v>
      </c>
      <c r="AA1359">
        <f t="shared" si="156"/>
        <v>1306</v>
      </c>
      <c r="AB1359" s="30" t="s">
        <v>1162</v>
      </c>
      <c r="AC1359" s="30" t="s">
        <v>4737</v>
      </c>
      <c r="AD1359">
        <f ca="1">+IF(BD1359="OKOK",OFFSET(b!$F$3,AA1359,$AD$52),NA())</f>
        <v>212628</v>
      </c>
      <c r="AX1359" t="s">
        <v>42</v>
      </c>
      <c r="AY1359" t="s">
        <v>1162</v>
      </c>
      <c r="AZ1359" t="s">
        <v>4737</v>
      </c>
      <c r="BA1359">
        <v>15290</v>
      </c>
      <c r="BB1359" s="93" t="str">
        <f t="shared" si="152"/>
        <v>OK</v>
      </c>
      <c r="BC1359" t="str">
        <f t="shared" si="153"/>
        <v>OK</v>
      </c>
      <c r="BD1359" t="str">
        <f t="shared" si="154"/>
        <v>OKOK</v>
      </c>
      <c r="BH1359">
        <f t="shared" si="157"/>
        <v>1306</v>
      </c>
      <c r="BJ1359" s="30" t="s">
        <v>1162</v>
      </c>
      <c r="BK1359" s="30" t="s">
        <v>4737</v>
      </c>
      <c r="BL1359">
        <f ca="1">+OFFSET(b!$F$3,BH1359,$BL$52)</f>
        <v>8</v>
      </c>
      <c r="BQ1359">
        <f t="shared" si="158"/>
        <v>1306</v>
      </c>
      <c r="BR1359" s="30" t="s">
        <v>1162</v>
      </c>
      <c r="BS1359" s="30" t="s">
        <v>4737</v>
      </c>
      <c r="BT1359">
        <f ca="1">+OFFSET(b!$F$3,BQ1359,$BT$52)</f>
        <v>212628</v>
      </c>
    </row>
    <row r="1360" spans="3:72">
      <c r="C1360">
        <f t="shared" si="155"/>
        <v>1307</v>
      </c>
      <c r="E1360" s="30" t="s">
        <v>1157</v>
      </c>
      <c r="F1360" s="30" t="s">
        <v>4738</v>
      </c>
      <c r="G1360">
        <f ca="1">+IF(BD1360="OKOK",OFFSET(b!$F$3,C1360,$G$52),NA())</f>
        <v>7</v>
      </c>
      <c r="AA1360">
        <f t="shared" si="156"/>
        <v>1307</v>
      </c>
      <c r="AB1360" s="30" t="s">
        <v>1157</v>
      </c>
      <c r="AC1360" s="30" t="s">
        <v>4738</v>
      </c>
      <c r="AD1360">
        <f ca="1">+IF(BD1360="OKOK",OFFSET(b!$F$3,AA1360,$AD$52),NA())</f>
        <v>447395</v>
      </c>
      <c r="AX1360" t="s">
        <v>42</v>
      </c>
      <c r="AY1360" t="s">
        <v>1157</v>
      </c>
      <c r="AZ1360" t="s">
        <v>4738</v>
      </c>
      <c r="BA1360">
        <v>26112</v>
      </c>
      <c r="BB1360" s="93" t="str">
        <f t="shared" si="152"/>
        <v>OK</v>
      </c>
      <c r="BC1360" t="str">
        <f t="shared" si="153"/>
        <v>OK</v>
      </c>
      <c r="BD1360" t="str">
        <f t="shared" si="154"/>
        <v>OKOK</v>
      </c>
      <c r="BH1360">
        <f t="shared" si="157"/>
        <v>1307</v>
      </c>
      <c r="BJ1360" s="30" t="s">
        <v>1157</v>
      </c>
      <c r="BK1360" s="30" t="s">
        <v>4738</v>
      </c>
      <c r="BL1360">
        <f ca="1">+OFFSET(b!$F$3,BH1360,$BL$52)</f>
        <v>7</v>
      </c>
      <c r="BQ1360">
        <f t="shared" si="158"/>
        <v>1307</v>
      </c>
      <c r="BR1360" s="30" t="s">
        <v>1157</v>
      </c>
      <c r="BS1360" s="30" t="s">
        <v>4738</v>
      </c>
      <c r="BT1360">
        <f ca="1">+OFFSET(b!$F$3,BQ1360,$BT$52)</f>
        <v>447395</v>
      </c>
    </row>
    <row r="1361" spans="3:72">
      <c r="C1361">
        <f t="shared" si="155"/>
        <v>1308</v>
      </c>
      <c r="E1361" s="30" t="s">
        <v>1159</v>
      </c>
      <c r="F1361" s="30" t="s">
        <v>4739</v>
      </c>
      <c r="G1361">
        <f ca="1">+IF(BD1361="OKOK",OFFSET(b!$F$3,C1361,$G$52),NA())</f>
        <v>18</v>
      </c>
      <c r="AA1361">
        <f t="shared" si="156"/>
        <v>1308</v>
      </c>
      <c r="AB1361" s="30" t="s">
        <v>1159</v>
      </c>
      <c r="AC1361" s="30" t="s">
        <v>4739</v>
      </c>
      <c r="AD1361">
        <f ca="1">+IF(BD1361="OKOK",OFFSET(b!$F$3,AA1361,$AD$52),NA())</f>
        <v>389236</v>
      </c>
      <c r="AX1361" t="s">
        <v>42</v>
      </c>
      <c r="AY1361" t="s">
        <v>1159</v>
      </c>
      <c r="AZ1361" t="s">
        <v>4739</v>
      </c>
      <c r="BA1361">
        <v>20479</v>
      </c>
      <c r="BB1361" s="93" t="str">
        <f t="shared" si="152"/>
        <v>OK</v>
      </c>
      <c r="BC1361" t="str">
        <f t="shared" si="153"/>
        <v>OK</v>
      </c>
      <c r="BD1361" t="str">
        <f t="shared" si="154"/>
        <v>OKOK</v>
      </c>
      <c r="BH1361">
        <f t="shared" si="157"/>
        <v>1308</v>
      </c>
      <c r="BJ1361" s="30" t="s">
        <v>1159</v>
      </c>
      <c r="BK1361" s="30" t="s">
        <v>4739</v>
      </c>
      <c r="BL1361">
        <f ca="1">+OFFSET(b!$F$3,BH1361,$BL$52)</f>
        <v>18</v>
      </c>
      <c r="BQ1361">
        <f t="shared" si="158"/>
        <v>1308</v>
      </c>
      <c r="BR1361" s="30" t="s">
        <v>1159</v>
      </c>
      <c r="BS1361" s="30" t="s">
        <v>4739</v>
      </c>
      <c r="BT1361">
        <f ca="1">+OFFSET(b!$F$3,BQ1361,$BT$52)</f>
        <v>389236</v>
      </c>
    </row>
    <row r="1362" spans="3:72">
      <c r="C1362">
        <f t="shared" si="155"/>
        <v>1309</v>
      </c>
      <c r="E1362" s="30" t="s">
        <v>1170</v>
      </c>
      <c r="F1362" s="30" t="s">
        <v>4740</v>
      </c>
      <c r="G1362">
        <f ca="1">+IF(BD1362="OKOK",OFFSET(b!$F$3,C1362,$G$52),NA())</f>
        <v>3</v>
      </c>
      <c r="AA1362">
        <f t="shared" si="156"/>
        <v>1309</v>
      </c>
      <c r="AB1362" s="30" t="s">
        <v>1170</v>
      </c>
      <c r="AC1362" s="30" t="s">
        <v>4740</v>
      </c>
      <c r="AD1362">
        <f ca="1">+IF(BD1362="OKOK",OFFSET(b!$F$3,AA1362,$AD$52),NA())</f>
        <v>149250</v>
      </c>
      <c r="AX1362" t="s">
        <v>42</v>
      </c>
      <c r="AY1362" t="s">
        <v>1170</v>
      </c>
      <c r="AZ1362" t="s">
        <v>4740</v>
      </c>
      <c r="BA1362">
        <v>9071</v>
      </c>
      <c r="BB1362" s="93" t="str">
        <f t="shared" si="152"/>
        <v>OK</v>
      </c>
      <c r="BC1362" t="str">
        <f t="shared" si="153"/>
        <v>OK</v>
      </c>
      <c r="BD1362" t="str">
        <f t="shared" si="154"/>
        <v>OKOK</v>
      </c>
      <c r="BH1362">
        <f t="shared" si="157"/>
        <v>1309</v>
      </c>
      <c r="BJ1362" s="30" t="s">
        <v>1170</v>
      </c>
      <c r="BK1362" s="30" t="s">
        <v>4740</v>
      </c>
      <c r="BL1362">
        <f ca="1">+OFFSET(b!$F$3,BH1362,$BL$52)</f>
        <v>3</v>
      </c>
      <c r="BQ1362">
        <f t="shared" si="158"/>
        <v>1309</v>
      </c>
      <c r="BR1362" s="30" t="s">
        <v>1170</v>
      </c>
      <c r="BS1362" s="30" t="s">
        <v>4740</v>
      </c>
      <c r="BT1362">
        <f ca="1">+OFFSET(b!$F$3,BQ1362,$BT$52)</f>
        <v>149250</v>
      </c>
    </row>
    <row r="1363" spans="3:72">
      <c r="C1363">
        <f t="shared" si="155"/>
        <v>1310</v>
      </c>
      <c r="E1363" s="30" t="s">
        <v>294</v>
      </c>
      <c r="F1363" s="30" t="s">
        <v>4741</v>
      </c>
      <c r="G1363">
        <f ca="1">+IF(BD1363="OKOK",OFFSET(b!$F$3,C1363,$G$52),NA())</f>
        <v>5</v>
      </c>
      <c r="AA1363">
        <f t="shared" si="156"/>
        <v>1310</v>
      </c>
      <c r="AB1363" s="30" t="s">
        <v>294</v>
      </c>
      <c r="AC1363" s="30" t="s">
        <v>4741</v>
      </c>
      <c r="AD1363">
        <f ca="1">+IF(BD1363="OKOK",OFFSET(b!$F$3,AA1363,$AD$52),NA())</f>
        <v>115742</v>
      </c>
      <c r="AX1363" t="s">
        <v>42</v>
      </c>
      <c r="AY1363" t="s">
        <v>294</v>
      </c>
      <c r="AZ1363" t="s">
        <v>4741</v>
      </c>
      <c r="BA1363">
        <v>6322</v>
      </c>
      <c r="BB1363" s="93" t="str">
        <f t="shared" si="152"/>
        <v>OK</v>
      </c>
      <c r="BC1363" t="str">
        <f t="shared" si="153"/>
        <v>OK</v>
      </c>
      <c r="BD1363" t="str">
        <f t="shared" si="154"/>
        <v>OKOK</v>
      </c>
      <c r="BH1363">
        <f t="shared" si="157"/>
        <v>1310</v>
      </c>
      <c r="BJ1363" s="30" t="s">
        <v>294</v>
      </c>
      <c r="BK1363" s="30" t="s">
        <v>4741</v>
      </c>
      <c r="BL1363">
        <f ca="1">+OFFSET(b!$F$3,BH1363,$BL$52)</f>
        <v>5</v>
      </c>
      <c r="BQ1363">
        <f t="shared" si="158"/>
        <v>1310</v>
      </c>
      <c r="BR1363" s="30" t="s">
        <v>294</v>
      </c>
      <c r="BS1363" s="30" t="s">
        <v>4741</v>
      </c>
      <c r="BT1363">
        <f ca="1">+OFFSET(b!$F$3,BQ1363,$BT$52)</f>
        <v>115742</v>
      </c>
    </row>
    <row r="1364" spans="3:72">
      <c r="C1364">
        <f t="shared" si="155"/>
        <v>1311</v>
      </c>
      <c r="E1364" s="30" t="s">
        <v>1164</v>
      </c>
      <c r="F1364" s="30" t="s">
        <v>4742</v>
      </c>
      <c r="G1364">
        <f ca="1">+IF(BD1364="OKOK",OFFSET(b!$F$3,C1364,$G$52),NA())</f>
        <v>6</v>
      </c>
      <c r="AA1364">
        <f t="shared" si="156"/>
        <v>1311</v>
      </c>
      <c r="AB1364" s="30" t="s">
        <v>1164</v>
      </c>
      <c r="AC1364" s="30" t="s">
        <v>4742</v>
      </c>
      <c r="AD1364">
        <f ca="1">+IF(BD1364="OKOK",OFFSET(b!$F$3,AA1364,$AD$52),NA())</f>
        <v>255805</v>
      </c>
      <c r="AX1364" t="s">
        <v>42</v>
      </c>
      <c r="AY1364" t="s">
        <v>1164</v>
      </c>
      <c r="AZ1364" t="s">
        <v>4742</v>
      </c>
      <c r="BA1364">
        <v>15594</v>
      </c>
      <c r="BB1364" s="93" t="str">
        <f t="shared" si="152"/>
        <v>OK</v>
      </c>
      <c r="BC1364" t="str">
        <f t="shared" si="153"/>
        <v>OK</v>
      </c>
      <c r="BD1364" t="str">
        <f t="shared" si="154"/>
        <v>OKOK</v>
      </c>
      <c r="BH1364">
        <f t="shared" si="157"/>
        <v>1311</v>
      </c>
      <c r="BJ1364" s="30" t="s">
        <v>1164</v>
      </c>
      <c r="BK1364" s="30" t="s">
        <v>4742</v>
      </c>
      <c r="BL1364">
        <f ca="1">+OFFSET(b!$F$3,BH1364,$BL$52)</f>
        <v>6</v>
      </c>
      <c r="BQ1364">
        <f t="shared" si="158"/>
        <v>1311</v>
      </c>
      <c r="BR1364" s="30" t="s">
        <v>1164</v>
      </c>
      <c r="BS1364" s="30" t="s">
        <v>4742</v>
      </c>
      <c r="BT1364">
        <f ca="1">+OFFSET(b!$F$3,BQ1364,$BT$52)</f>
        <v>255805</v>
      </c>
    </row>
    <row r="1365" spans="3:72">
      <c r="C1365">
        <f t="shared" si="155"/>
        <v>1312</v>
      </c>
      <c r="E1365" s="30" t="s">
        <v>1165</v>
      </c>
      <c r="F1365" s="30" t="s">
        <v>4743</v>
      </c>
      <c r="G1365">
        <f ca="1">+IF(BD1365="OKOK",OFFSET(b!$F$3,C1365,$G$52),NA())</f>
        <v>11</v>
      </c>
      <c r="AA1365">
        <f t="shared" si="156"/>
        <v>1312</v>
      </c>
      <c r="AB1365" s="30" t="s">
        <v>1165</v>
      </c>
      <c r="AC1365" s="30" t="s">
        <v>4743</v>
      </c>
      <c r="AD1365">
        <f ca="1">+IF(BD1365="OKOK",OFFSET(b!$F$3,AA1365,$AD$52),NA())</f>
        <v>359825</v>
      </c>
      <c r="AX1365" t="s">
        <v>42</v>
      </c>
      <c r="AY1365" t="s">
        <v>1165</v>
      </c>
      <c r="AZ1365" t="s">
        <v>4743</v>
      </c>
      <c r="BA1365">
        <v>31434</v>
      </c>
      <c r="BB1365" s="93" t="str">
        <f t="shared" si="152"/>
        <v>OK</v>
      </c>
      <c r="BC1365" t="str">
        <f t="shared" si="153"/>
        <v>OK</v>
      </c>
      <c r="BD1365" t="str">
        <f t="shared" si="154"/>
        <v>OKOK</v>
      </c>
      <c r="BH1365">
        <f t="shared" si="157"/>
        <v>1312</v>
      </c>
      <c r="BJ1365" s="30" t="s">
        <v>1165</v>
      </c>
      <c r="BK1365" s="30" t="s">
        <v>4743</v>
      </c>
      <c r="BL1365">
        <f ca="1">+OFFSET(b!$F$3,BH1365,$BL$52)</f>
        <v>11</v>
      </c>
      <c r="BQ1365">
        <f t="shared" si="158"/>
        <v>1312</v>
      </c>
      <c r="BR1365" s="30" t="s">
        <v>1165</v>
      </c>
      <c r="BS1365" s="30" t="s">
        <v>4743</v>
      </c>
      <c r="BT1365">
        <f ca="1">+OFFSET(b!$F$3,BQ1365,$BT$52)</f>
        <v>359825</v>
      </c>
    </row>
    <row r="1366" spans="3:72">
      <c r="C1366">
        <f t="shared" si="155"/>
        <v>1313</v>
      </c>
      <c r="E1366" s="30" t="s">
        <v>3162</v>
      </c>
      <c r="F1366" s="30" t="s">
        <v>4744</v>
      </c>
      <c r="G1366">
        <f ca="1">+IF(BD1366="OKOK",OFFSET(b!$F$3,C1366,$G$52),NA())</f>
        <v>12</v>
      </c>
      <c r="AA1366">
        <f t="shared" si="156"/>
        <v>1313</v>
      </c>
      <c r="AB1366" s="30" t="s">
        <v>3162</v>
      </c>
      <c r="AC1366" s="30" t="s">
        <v>4744</v>
      </c>
      <c r="AD1366">
        <f ca="1">+IF(BD1366="OKOK",OFFSET(b!$F$3,AA1366,$AD$52),NA())</f>
        <v>391790</v>
      </c>
      <c r="AX1366" t="s">
        <v>42</v>
      </c>
      <c r="AY1366" t="s">
        <v>3162</v>
      </c>
      <c r="AZ1366" t="s">
        <v>4744</v>
      </c>
      <c r="BA1366">
        <v>26233</v>
      </c>
      <c r="BB1366" s="93" t="str">
        <f t="shared" si="152"/>
        <v>OK</v>
      </c>
      <c r="BC1366" t="str">
        <f t="shared" si="153"/>
        <v>OK</v>
      </c>
      <c r="BD1366" t="str">
        <f t="shared" si="154"/>
        <v>OKOK</v>
      </c>
      <c r="BH1366">
        <f t="shared" si="157"/>
        <v>1313</v>
      </c>
      <c r="BJ1366" s="30" t="s">
        <v>3162</v>
      </c>
      <c r="BK1366" s="30" t="s">
        <v>4744</v>
      </c>
      <c r="BL1366">
        <f ca="1">+OFFSET(b!$F$3,BH1366,$BL$52)</f>
        <v>12</v>
      </c>
      <c r="BQ1366">
        <f t="shared" si="158"/>
        <v>1313</v>
      </c>
      <c r="BR1366" s="30" t="s">
        <v>3162</v>
      </c>
      <c r="BS1366" s="30" t="s">
        <v>4744</v>
      </c>
      <c r="BT1366">
        <f ca="1">+OFFSET(b!$F$3,BQ1366,$BT$52)</f>
        <v>391790</v>
      </c>
    </row>
    <row r="1367" spans="3:72">
      <c r="C1367">
        <f t="shared" si="155"/>
        <v>1314</v>
      </c>
      <c r="E1367" s="30" t="s">
        <v>1172</v>
      </c>
      <c r="F1367" s="30" t="s">
        <v>4745</v>
      </c>
      <c r="G1367">
        <f ca="1">+IF(BD1367="OKOK",OFFSET(b!$F$3,C1367,$G$52),NA())</f>
        <v>5</v>
      </c>
      <c r="AA1367">
        <f t="shared" si="156"/>
        <v>1314</v>
      </c>
      <c r="AB1367" s="30" t="s">
        <v>1172</v>
      </c>
      <c r="AC1367" s="30" t="s">
        <v>4745</v>
      </c>
      <c r="AD1367">
        <f ca="1">+IF(BD1367="OKOK",OFFSET(b!$F$3,AA1367,$AD$52),NA())</f>
        <v>205201</v>
      </c>
      <c r="AX1367" t="s">
        <v>42</v>
      </c>
      <c r="AY1367" t="s">
        <v>1172</v>
      </c>
      <c r="AZ1367" t="s">
        <v>4745</v>
      </c>
      <c r="BA1367">
        <v>14512</v>
      </c>
      <c r="BB1367" s="93" t="str">
        <f t="shared" si="152"/>
        <v>OK</v>
      </c>
      <c r="BC1367" t="str">
        <f t="shared" si="153"/>
        <v>OK</v>
      </c>
      <c r="BD1367" t="str">
        <f t="shared" si="154"/>
        <v>OKOK</v>
      </c>
      <c r="BH1367">
        <f t="shared" si="157"/>
        <v>1314</v>
      </c>
      <c r="BJ1367" s="30" t="s">
        <v>1172</v>
      </c>
      <c r="BK1367" s="30" t="s">
        <v>4745</v>
      </c>
      <c r="BL1367">
        <f ca="1">+OFFSET(b!$F$3,BH1367,$BL$52)</f>
        <v>5</v>
      </c>
      <c r="BQ1367">
        <f t="shared" si="158"/>
        <v>1314</v>
      </c>
      <c r="BR1367" s="30" t="s">
        <v>1172</v>
      </c>
      <c r="BS1367" s="30" t="s">
        <v>4745</v>
      </c>
      <c r="BT1367">
        <f ca="1">+OFFSET(b!$F$3,BQ1367,$BT$52)</f>
        <v>205201</v>
      </c>
    </row>
    <row r="1368" spans="3:72">
      <c r="C1368">
        <f t="shared" si="155"/>
        <v>1315</v>
      </c>
      <c r="E1368" s="30" t="s">
        <v>1168</v>
      </c>
      <c r="F1368" s="30" t="s">
        <v>4746</v>
      </c>
      <c r="G1368">
        <f ca="1">+IF(BD1368="OKOK",OFFSET(b!$F$3,C1368,$G$52),NA())</f>
        <v>5</v>
      </c>
      <c r="AA1368">
        <f t="shared" si="156"/>
        <v>1315</v>
      </c>
      <c r="AB1368" s="30" t="s">
        <v>1168</v>
      </c>
      <c r="AC1368" s="30" t="s">
        <v>4746</v>
      </c>
      <c r="AD1368">
        <f ca="1">+IF(BD1368="OKOK",OFFSET(b!$F$3,AA1368,$AD$52),NA())</f>
        <v>215280</v>
      </c>
      <c r="AX1368" t="s">
        <v>42</v>
      </c>
      <c r="AY1368" t="s">
        <v>1168</v>
      </c>
      <c r="AZ1368" t="s">
        <v>4746</v>
      </c>
      <c r="BA1368">
        <v>11686</v>
      </c>
      <c r="BB1368" s="93" t="str">
        <f t="shared" si="152"/>
        <v>OK</v>
      </c>
      <c r="BC1368" t="str">
        <f t="shared" si="153"/>
        <v>OK</v>
      </c>
      <c r="BD1368" t="str">
        <f t="shared" si="154"/>
        <v>OKOK</v>
      </c>
      <c r="BH1368">
        <f t="shared" si="157"/>
        <v>1315</v>
      </c>
      <c r="BJ1368" s="30" t="s">
        <v>1168</v>
      </c>
      <c r="BK1368" s="30" t="s">
        <v>4746</v>
      </c>
      <c r="BL1368">
        <f ca="1">+OFFSET(b!$F$3,BH1368,$BL$52)</f>
        <v>5</v>
      </c>
      <c r="BQ1368">
        <f t="shared" si="158"/>
        <v>1315</v>
      </c>
      <c r="BR1368" s="30" t="s">
        <v>1168</v>
      </c>
      <c r="BS1368" s="30" t="s">
        <v>4746</v>
      </c>
      <c r="BT1368">
        <f ca="1">+OFFSET(b!$F$3,BQ1368,$BT$52)</f>
        <v>215280</v>
      </c>
    </row>
    <row r="1369" spans="3:72">
      <c r="C1369">
        <f t="shared" si="155"/>
        <v>1316</v>
      </c>
      <c r="E1369" s="30" t="s">
        <v>1163</v>
      </c>
      <c r="F1369" s="30" t="s">
        <v>4747</v>
      </c>
      <c r="G1369">
        <f ca="1">+IF(BD1369="OKOK",OFFSET(b!$F$3,C1369,$G$52),NA())</f>
        <v>1</v>
      </c>
      <c r="AA1369">
        <f t="shared" si="156"/>
        <v>1316</v>
      </c>
      <c r="AB1369" s="30" t="s">
        <v>1163</v>
      </c>
      <c r="AC1369" s="30" t="s">
        <v>4747</v>
      </c>
      <c r="AD1369">
        <f ca="1">+IF(BD1369="OKOK",OFFSET(b!$F$3,AA1369,$AD$52),NA())</f>
        <v>18939</v>
      </c>
      <c r="AX1369" t="s">
        <v>42</v>
      </c>
      <c r="AY1369" t="s">
        <v>1163</v>
      </c>
      <c r="AZ1369" t="s">
        <v>4747</v>
      </c>
      <c r="BA1369">
        <v>604</v>
      </c>
      <c r="BB1369" s="93" t="str">
        <f t="shared" si="152"/>
        <v>OK</v>
      </c>
      <c r="BC1369" t="str">
        <f t="shared" si="153"/>
        <v>OK</v>
      </c>
      <c r="BD1369" t="str">
        <f t="shared" si="154"/>
        <v>OKOK</v>
      </c>
      <c r="BH1369">
        <f t="shared" si="157"/>
        <v>1316</v>
      </c>
      <c r="BJ1369" s="30" t="s">
        <v>1163</v>
      </c>
      <c r="BK1369" s="30" t="s">
        <v>4747</v>
      </c>
      <c r="BL1369">
        <f ca="1">+OFFSET(b!$F$3,BH1369,$BL$52)</f>
        <v>1</v>
      </c>
      <c r="BQ1369">
        <f t="shared" si="158"/>
        <v>1316</v>
      </c>
      <c r="BR1369" s="30" t="s">
        <v>1163</v>
      </c>
      <c r="BS1369" s="30" t="s">
        <v>4747</v>
      </c>
      <c r="BT1369">
        <f ca="1">+OFFSET(b!$F$3,BQ1369,$BT$52)</f>
        <v>18939</v>
      </c>
    </row>
    <row r="1370" spans="3:72">
      <c r="C1370">
        <f t="shared" si="155"/>
        <v>1317</v>
      </c>
      <c r="E1370" s="30" t="s">
        <v>1166</v>
      </c>
      <c r="F1370" s="30" t="s">
        <v>4748</v>
      </c>
      <c r="G1370">
        <f ca="1">+IF(BD1370="OKOK",OFFSET(b!$F$3,C1370,$G$52),NA())</f>
        <v>4</v>
      </c>
      <c r="AA1370">
        <f t="shared" si="156"/>
        <v>1317</v>
      </c>
      <c r="AB1370" s="30" t="s">
        <v>1166</v>
      </c>
      <c r="AC1370" s="30" t="s">
        <v>4748</v>
      </c>
      <c r="AD1370">
        <f ca="1">+IF(BD1370="OKOK",OFFSET(b!$F$3,AA1370,$AD$52),NA())</f>
        <v>126438</v>
      </c>
      <c r="AX1370" t="s">
        <v>42</v>
      </c>
      <c r="AY1370" t="s">
        <v>1166</v>
      </c>
      <c r="AZ1370" t="s">
        <v>4748</v>
      </c>
      <c r="BA1370">
        <v>8509</v>
      </c>
      <c r="BB1370" s="93" t="str">
        <f t="shared" si="152"/>
        <v>OK</v>
      </c>
      <c r="BC1370" t="str">
        <f t="shared" si="153"/>
        <v>OK</v>
      </c>
      <c r="BD1370" t="str">
        <f t="shared" si="154"/>
        <v>OKOK</v>
      </c>
      <c r="BH1370">
        <f t="shared" si="157"/>
        <v>1317</v>
      </c>
      <c r="BJ1370" s="30" t="s">
        <v>1166</v>
      </c>
      <c r="BK1370" s="30" t="s">
        <v>4748</v>
      </c>
      <c r="BL1370">
        <f ca="1">+OFFSET(b!$F$3,BH1370,$BL$52)</f>
        <v>4</v>
      </c>
      <c r="BQ1370">
        <f t="shared" si="158"/>
        <v>1317</v>
      </c>
      <c r="BR1370" s="30" t="s">
        <v>1166</v>
      </c>
      <c r="BS1370" s="30" t="s">
        <v>4748</v>
      </c>
      <c r="BT1370">
        <f ca="1">+OFFSET(b!$F$3,BQ1370,$BT$52)</f>
        <v>126438</v>
      </c>
    </row>
    <row r="1371" spans="3:72">
      <c r="C1371">
        <f t="shared" si="155"/>
        <v>1318</v>
      </c>
      <c r="E1371" s="30" t="s">
        <v>1158</v>
      </c>
      <c r="F1371" s="30" t="s">
        <v>4749</v>
      </c>
      <c r="G1371">
        <f ca="1">+IF(BD1371="OKOK",OFFSET(b!$F$3,C1371,$G$52),NA())</f>
        <v>16</v>
      </c>
      <c r="AA1371">
        <f t="shared" si="156"/>
        <v>1318</v>
      </c>
      <c r="AB1371" s="30" t="s">
        <v>1158</v>
      </c>
      <c r="AC1371" s="30" t="s">
        <v>4749</v>
      </c>
      <c r="AD1371">
        <f ca="1">+IF(BD1371="OKOK",OFFSET(b!$F$3,AA1371,$AD$52),NA())</f>
        <v>678227</v>
      </c>
      <c r="AX1371" t="s">
        <v>42</v>
      </c>
      <c r="AY1371" t="s">
        <v>1158</v>
      </c>
      <c r="AZ1371" t="s">
        <v>4749</v>
      </c>
      <c r="BA1371">
        <v>24410</v>
      </c>
      <c r="BB1371" s="93" t="str">
        <f t="shared" si="152"/>
        <v>OK</v>
      </c>
      <c r="BC1371" t="str">
        <f t="shared" si="153"/>
        <v>OK</v>
      </c>
      <c r="BD1371" t="str">
        <f t="shared" si="154"/>
        <v>OKOK</v>
      </c>
      <c r="BH1371">
        <f t="shared" si="157"/>
        <v>1318</v>
      </c>
      <c r="BJ1371" s="30" t="s">
        <v>1158</v>
      </c>
      <c r="BK1371" s="30" t="s">
        <v>4749</v>
      </c>
      <c r="BL1371">
        <f ca="1">+OFFSET(b!$F$3,BH1371,$BL$52)</f>
        <v>16</v>
      </c>
      <c r="BQ1371">
        <f t="shared" si="158"/>
        <v>1318</v>
      </c>
      <c r="BR1371" s="30" t="s">
        <v>1158</v>
      </c>
      <c r="BS1371" s="30" t="s">
        <v>4749</v>
      </c>
      <c r="BT1371">
        <f ca="1">+OFFSET(b!$F$3,BQ1371,$BT$52)</f>
        <v>678227</v>
      </c>
    </row>
    <row r="1372" spans="3:72">
      <c r="C1372">
        <f t="shared" si="155"/>
        <v>1319</v>
      </c>
      <c r="E1372" s="30" t="s">
        <v>3163</v>
      </c>
      <c r="F1372" s="30" t="s">
        <v>4750</v>
      </c>
      <c r="G1372">
        <f ca="1">+IF(BD1372="OKOK",OFFSET(b!$F$3,C1372,$G$52),NA())</f>
        <v>0</v>
      </c>
      <c r="AA1372">
        <f t="shared" si="156"/>
        <v>1319</v>
      </c>
      <c r="AB1372" s="30" t="s">
        <v>3163</v>
      </c>
      <c r="AC1372" s="30" t="s">
        <v>4750</v>
      </c>
      <c r="AD1372">
        <f ca="1">+IF(BD1372="OKOK",OFFSET(b!$F$3,AA1372,$AD$52),NA())</f>
        <v>0</v>
      </c>
      <c r="AX1372" t="s">
        <v>42</v>
      </c>
      <c r="AY1372" t="s">
        <v>3163</v>
      </c>
      <c r="AZ1372" t="s">
        <v>4750</v>
      </c>
      <c r="BA1372">
        <v>29795</v>
      </c>
      <c r="BB1372" s="93" t="str">
        <f t="shared" si="152"/>
        <v>OK</v>
      </c>
      <c r="BC1372" t="str">
        <f t="shared" si="153"/>
        <v>OK</v>
      </c>
      <c r="BD1372" t="str">
        <f t="shared" si="154"/>
        <v>OKOK</v>
      </c>
      <c r="BH1372">
        <f t="shared" si="157"/>
        <v>1319</v>
      </c>
      <c r="BJ1372" s="30" t="s">
        <v>3163</v>
      </c>
      <c r="BK1372" s="30" t="s">
        <v>4750</v>
      </c>
      <c r="BL1372">
        <f ca="1">+OFFSET(b!$F$3,BH1372,$BL$52)</f>
        <v>0</v>
      </c>
      <c r="BQ1372">
        <f t="shared" si="158"/>
        <v>1319</v>
      </c>
      <c r="BR1372" s="30" t="s">
        <v>3163</v>
      </c>
      <c r="BS1372" s="30" t="s">
        <v>4750</v>
      </c>
      <c r="BT1372">
        <f ca="1">+OFFSET(b!$F$3,BQ1372,$BT$52)</f>
        <v>0</v>
      </c>
    </row>
    <row r="1373" spans="3:72">
      <c r="C1373">
        <f t="shared" si="155"/>
        <v>1320</v>
      </c>
      <c r="E1373" s="30" t="s">
        <v>1161</v>
      </c>
      <c r="F1373" s="30" t="s">
        <v>4751</v>
      </c>
      <c r="G1373">
        <f ca="1">+IF(BD1373="OKOK",OFFSET(b!$F$3,C1373,$G$52),NA())</f>
        <v>7</v>
      </c>
      <c r="AA1373">
        <f t="shared" si="156"/>
        <v>1320</v>
      </c>
      <c r="AB1373" s="30" t="s">
        <v>1161</v>
      </c>
      <c r="AC1373" s="30" t="s">
        <v>4751</v>
      </c>
      <c r="AD1373">
        <f ca="1">+IF(BD1373="OKOK",OFFSET(b!$F$3,AA1373,$AD$52),NA())</f>
        <v>721351</v>
      </c>
      <c r="AX1373" t="s">
        <v>42</v>
      </c>
      <c r="AY1373" t="s">
        <v>1161</v>
      </c>
      <c r="AZ1373" t="s">
        <v>4751</v>
      </c>
      <c r="BA1373">
        <v>61643</v>
      </c>
      <c r="BB1373" s="93" t="str">
        <f t="shared" si="152"/>
        <v>OK</v>
      </c>
      <c r="BC1373" t="str">
        <f t="shared" si="153"/>
        <v>OK</v>
      </c>
      <c r="BD1373" t="str">
        <f t="shared" si="154"/>
        <v>OKOK</v>
      </c>
      <c r="BH1373">
        <f t="shared" si="157"/>
        <v>1320</v>
      </c>
      <c r="BJ1373" s="30" t="s">
        <v>1161</v>
      </c>
      <c r="BK1373" s="30" t="s">
        <v>4751</v>
      </c>
      <c r="BL1373">
        <f ca="1">+OFFSET(b!$F$3,BH1373,$BL$52)</f>
        <v>7</v>
      </c>
      <c r="BQ1373">
        <f t="shared" si="158"/>
        <v>1320</v>
      </c>
      <c r="BR1373" s="30" t="s">
        <v>1161</v>
      </c>
      <c r="BS1373" s="30" t="s">
        <v>4751</v>
      </c>
      <c r="BT1373">
        <f ca="1">+OFFSET(b!$F$3,BQ1373,$BT$52)</f>
        <v>721351</v>
      </c>
    </row>
    <row r="1374" spans="3:72">
      <c r="C1374">
        <f t="shared" si="155"/>
        <v>1321</v>
      </c>
      <c r="E1374" s="30" t="s">
        <v>1171</v>
      </c>
      <c r="F1374" s="30" t="s">
        <v>4752</v>
      </c>
      <c r="G1374">
        <f ca="1">+IF(BD1374="OKOK",OFFSET(b!$F$3,C1374,$G$52),NA())</f>
        <v>3</v>
      </c>
      <c r="AA1374">
        <f t="shared" si="156"/>
        <v>1321</v>
      </c>
      <c r="AB1374" s="30" t="s">
        <v>1171</v>
      </c>
      <c r="AC1374" s="30" t="s">
        <v>4752</v>
      </c>
      <c r="AD1374">
        <f ca="1">+IF(BD1374="OKOK",OFFSET(b!$F$3,AA1374,$AD$52),NA())</f>
        <v>67008</v>
      </c>
      <c r="AX1374" t="s">
        <v>42</v>
      </c>
      <c r="AY1374" t="s">
        <v>1171</v>
      </c>
      <c r="AZ1374" t="s">
        <v>4752</v>
      </c>
      <c r="BA1374">
        <v>3558</v>
      </c>
      <c r="BB1374" s="93" t="str">
        <f t="shared" si="152"/>
        <v>OK</v>
      </c>
      <c r="BC1374" t="str">
        <f t="shared" si="153"/>
        <v>OK</v>
      </c>
      <c r="BD1374" t="str">
        <f t="shared" si="154"/>
        <v>OKOK</v>
      </c>
      <c r="BH1374">
        <f t="shared" si="157"/>
        <v>1321</v>
      </c>
      <c r="BJ1374" s="30" t="s">
        <v>1171</v>
      </c>
      <c r="BK1374" s="30" t="s">
        <v>4752</v>
      </c>
      <c r="BL1374">
        <f ca="1">+OFFSET(b!$F$3,BH1374,$BL$52)</f>
        <v>3</v>
      </c>
      <c r="BQ1374">
        <f t="shared" si="158"/>
        <v>1321</v>
      </c>
      <c r="BR1374" s="30" t="s">
        <v>1171</v>
      </c>
      <c r="BS1374" s="30" t="s">
        <v>4752</v>
      </c>
      <c r="BT1374">
        <f ca="1">+OFFSET(b!$F$3,BQ1374,$BT$52)</f>
        <v>67008</v>
      </c>
    </row>
    <row r="1375" spans="3:72">
      <c r="C1375">
        <f t="shared" si="155"/>
        <v>1322</v>
      </c>
      <c r="E1375" s="30" t="s">
        <v>1169</v>
      </c>
      <c r="F1375" s="30" t="s">
        <v>4753</v>
      </c>
      <c r="G1375">
        <f ca="1">+IF(BD1375="OKOK",OFFSET(b!$F$3,C1375,$G$52),NA())</f>
        <v>3</v>
      </c>
      <c r="AA1375">
        <f t="shared" si="156"/>
        <v>1322</v>
      </c>
      <c r="AB1375" s="30" t="s">
        <v>1169</v>
      </c>
      <c r="AC1375" s="30" t="s">
        <v>4753</v>
      </c>
      <c r="AD1375">
        <f ca="1">+IF(BD1375="OKOK",OFFSET(b!$F$3,AA1375,$AD$52),NA())</f>
        <v>106191</v>
      </c>
      <c r="AX1375" t="s">
        <v>42</v>
      </c>
      <c r="AY1375" t="s">
        <v>1169</v>
      </c>
      <c r="AZ1375" t="s">
        <v>4753</v>
      </c>
      <c r="BA1375">
        <v>8209</v>
      </c>
      <c r="BB1375" s="93" t="str">
        <f t="shared" si="152"/>
        <v>OK</v>
      </c>
      <c r="BC1375" t="str">
        <f t="shared" si="153"/>
        <v>OK</v>
      </c>
      <c r="BD1375" t="str">
        <f t="shared" si="154"/>
        <v>OKOK</v>
      </c>
      <c r="BH1375">
        <f t="shared" si="157"/>
        <v>1322</v>
      </c>
      <c r="BJ1375" s="30" t="s">
        <v>1169</v>
      </c>
      <c r="BK1375" s="30" t="s">
        <v>4753</v>
      </c>
      <c r="BL1375">
        <f ca="1">+OFFSET(b!$F$3,BH1375,$BL$52)</f>
        <v>3</v>
      </c>
      <c r="BQ1375">
        <f t="shared" si="158"/>
        <v>1322</v>
      </c>
      <c r="BR1375" s="30" t="s">
        <v>1169</v>
      </c>
      <c r="BS1375" s="30" t="s">
        <v>4753</v>
      </c>
      <c r="BT1375">
        <f ca="1">+OFFSET(b!$F$3,BQ1375,$BT$52)</f>
        <v>106191</v>
      </c>
    </row>
    <row r="1376" spans="3:72">
      <c r="C1376">
        <f t="shared" si="155"/>
        <v>1323</v>
      </c>
      <c r="E1376" s="30" t="s">
        <v>3164</v>
      </c>
      <c r="F1376" s="30" t="s">
        <v>4754</v>
      </c>
      <c r="G1376">
        <f ca="1">+IF(BD1376="OKOK",OFFSET(b!$F$3,C1376,$G$52),NA())</f>
        <v>9</v>
      </c>
      <c r="AA1376">
        <f t="shared" si="156"/>
        <v>1323</v>
      </c>
      <c r="AB1376" s="30" t="s">
        <v>3164</v>
      </c>
      <c r="AC1376" s="30" t="s">
        <v>4754</v>
      </c>
      <c r="AD1376">
        <f ca="1">+IF(BD1376="OKOK",OFFSET(b!$F$3,AA1376,$AD$52),NA())</f>
        <v>731753</v>
      </c>
      <c r="AX1376" t="s">
        <v>42</v>
      </c>
      <c r="AY1376" t="s">
        <v>3164</v>
      </c>
      <c r="AZ1376" t="s">
        <v>4754</v>
      </c>
      <c r="BA1376">
        <v>0</v>
      </c>
      <c r="BB1376" s="93" t="str">
        <f t="shared" si="152"/>
        <v>OK</v>
      </c>
      <c r="BC1376" t="str">
        <f t="shared" si="153"/>
        <v>OK</v>
      </c>
      <c r="BD1376" t="str">
        <f t="shared" si="154"/>
        <v>OKOK</v>
      </c>
      <c r="BH1376">
        <f t="shared" si="157"/>
        <v>1323</v>
      </c>
      <c r="BJ1376" s="30" t="s">
        <v>3164</v>
      </c>
      <c r="BK1376" s="30" t="s">
        <v>4754</v>
      </c>
      <c r="BL1376">
        <f ca="1">+OFFSET(b!$F$3,BH1376,$BL$52)</f>
        <v>9</v>
      </c>
      <c r="BQ1376">
        <f t="shared" si="158"/>
        <v>1323</v>
      </c>
      <c r="BR1376" s="30" t="s">
        <v>3164</v>
      </c>
      <c r="BS1376" s="30" t="s">
        <v>4754</v>
      </c>
      <c r="BT1376">
        <f ca="1">+OFFSET(b!$F$3,BQ1376,$BT$52)</f>
        <v>731753</v>
      </c>
    </row>
    <row r="1377" spans="3:72">
      <c r="C1377">
        <f t="shared" si="155"/>
        <v>1324</v>
      </c>
      <c r="E1377" s="30" t="s">
        <v>1174</v>
      </c>
      <c r="F1377" s="30" t="s">
        <v>4755</v>
      </c>
      <c r="G1377" t="e">
        <f ca="1">+IF(BD1377="OKOK",OFFSET(b!$F$3,C1377,$G$52),NA())</f>
        <v>#N/A</v>
      </c>
      <c r="AA1377">
        <f t="shared" si="156"/>
        <v>1324</v>
      </c>
      <c r="AB1377" s="30" t="s">
        <v>1174</v>
      </c>
      <c r="AC1377" s="30" t="s">
        <v>4755</v>
      </c>
      <c r="AD1377" t="e">
        <f ca="1">+IF(BD1377="OKOK",OFFSET(b!$F$3,AA1377,$AD$52),NA())</f>
        <v>#N/A</v>
      </c>
      <c r="AX1377" t="s">
        <v>43</v>
      </c>
      <c r="AY1377" t="s">
        <v>1174</v>
      </c>
      <c r="AZ1377" t="s">
        <v>4755</v>
      </c>
      <c r="BA1377">
        <v>474322</v>
      </c>
      <c r="BB1377" s="93" t="str">
        <f t="shared" si="152"/>
        <v>NG</v>
      </c>
      <c r="BC1377" t="str">
        <f t="shared" si="153"/>
        <v>OK</v>
      </c>
      <c r="BD1377" t="str">
        <f t="shared" si="154"/>
        <v>NGOK</v>
      </c>
      <c r="BH1377">
        <f t="shared" si="157"/>
        <v>1324</v>
      </c>
      <c r="BJ1377" s="30" t="s">
        <v>1174</v>
      </c>
      <c r="BK1377" s="30" t="s">
        <v>4755</v>
      </c>
      <c r="BL1377">
        <f ca="1">+OFFSET(b!$F$3,BH1377,$BL$52)</f>
        <v>193</v>
      </c>
      <c r="BQ1377">
        <f t="shared" si="158"/>
        <v>1324</v>
      </c>
      <c r="BR1377" s="30" t="s">
        <v>1174</v>
      </c>
      <c r="BS1377" s="30" t="s">
        <v>4755</v>
      </c>
      <c r="BT1377">
        <f ca="1">+OFFSET(b!$F$3,BQ1377,$BT$52)</f>
        <v>8950423</v>
      </c>
    </row>
    <row r="1378" spans="3:72">
      <c r="C1378">
        <f t="shared" si="155"/>
        <v>1325</v>
      </c>
      <c r="E1378" s="30" t="s">
        <v>3165</v>
      </c>
      <c r="F1378" s="30" t="s">
        <v>4756</v>
      </c>
      <c r="G1378">
        <f ca="1">+IF(BD1378="OKOK",OFFSET(b!$F$3,C1378,$G$52),NA())</f>
        <v>5</v>
      </c>
      <c r="AA1378">
        <f t="shared" si="156"/>
        <v>1325</v>
      </c>
      <c r="AB1378" s="30" t="s">
        <v>3165</v>
      </c>
      <c r="AC1378" s="30" t="s">
        <v>4756</v>
      </c>
      <c r="AD1378">
        <f ca="1">+IF(BD1378="OKOK",OFFSET(b!$F$3,AA1378,$AD$52),NA())</f>
        <v>151547</v>
      </c>
      <c r="AX1378" t="s">
        <v>43</v>
      </c>
      <c r="AY1378" t="s">
        <v>3165</v>
      </c>
      <c r="AZ1378" t="s">
        <v>4756</v>
      </c>
      <c r="BA1378">
        <v>6861</v>
      </c>
      <c r="BB1378" s="93" t="str">
        <f t="shared" si="152"/>
        <v>OK</v>
      </c>
      <c r="BC1378" t="str">
        <f t="shared" si="153"/>
        <v>OK</v>
      </c>
      <c r="BD1378" t="str">
        <f t="shared" si="154"/>
        <v>OKOK</v>
      </c>
      <c r="BH1378">
        <f t="shared" si="157"/>
        <v>1325</v>
      </c>
      <c r="BJ1378" s="30" t="s">
        <v>3165</v>
      </c>
      <c r="BK1378" s="30" t="s">
        <v>4756</v>
      </c>
      <c r="BL1378">
        <f ca="1">+OFFSET(b!$F$3,BH1378,$BL$52)</f>
        <v>5</v>
      </c>
      <c r="BQ1378">
        <f t="shared" si="158"/>
        <v>1325</v>
      </c>
      <c r="BR1378" s="30" t="s">
        <v>3165</v>
      </c>
      <c r="BS1378" s="30" t="s">
        <v>4756</v>
      </c>
      <c r="BT1378">
        <f ca="1">+OFFSET(b!$F$3,BQ1378,$BT$52)</f>
        <v>151547</v>
      </c>
    </row>
    <row r="1379" spans="3:72">
      <c r="C1379">
        <f t="shared" si="155"/>
        <v>1326</v>
      </c>
      <c r="E1379" s="30" t="s">
        <v>1175</v>
      </c>
      <c r="F1379" s="30" t="s">
        <v>4757</v>
      </c>
      <c r="G1379">
        <f ca="1">+IF(BD1379="OKOK",OFFSET(b!$F$3,C1379,$G$52),NA())</f>
        <v>69</v>
      </c>
      <c r="AA1379">
        <f t="shared" si="156"/>
        <v>1326</v>
      </c>
      <c r="AB1379" s="30" t="s">
        <v>1175</v>
      </c>
      <c r="AC1379" s="30" t="s">
        <v>4757</v>
      </c>
      <c r="AD1379">
        <f ca="1">+IF(BD1379="OKOK",OFFSET(b!$F$3,AA1379,$AD$52),NA())</f>
        <v>2168190</v>
      </c>
      <c r="AX1379" t="s">
        <v>43</v>
      </c>
      <c r="AY1379" t="s">
        <v>1175</v>
      </c>
      <c r="AZ1379" t="s">
        <v>4757</v>
      </c>
      <c r="BA1379">
        <v>116560</v>
      </c>
      <c r="BB1379" s="93" t="str">
        <f t="shared" si="152"/>
        <v>OK</v>
      </c>
      <c r="BC1379" t="str">
        <f t="shared" si="153"/>
        <v>OK</v>
      </c>
      <c r="BD1379" t="str">
        <f t="shared" si="154"/>
        <v>OKOK</v>
      </c>
      <c r="BH1379">
        <f t="shared" si="157"/>
        <v>1326</v>
      </c>
      <c r="BJ1379" s="30" t="s">
        <v>1175</v>
      </c>
      <c r="BK1379" s="30" t="s">
        <v>4757</v>
      </c>
      <c r="BL1379">
        <f ca="1">+OFFSET(b!$F$3,BH1379,$BL$52)</f>
        <v>69</v>
      </c>
      <c r="BQ1379">
        <f t="shared" si="158"/>
        <v>1326</v>
      </c>
      <c r="BR1379" s="30" t="s">
        <v>1175</v>
      </c>
      <c r="BS1379" s="30" t="s">
        <v>4757</v>
      </c>
      <c r="BT1379">
        <f ca="1">+OFFSET(b!$F$3,BQ1379,$BT$52)</f>
        <v>2168190</v>
      </c>
    </row>
    <row r="1380" spans="3:72">
      <c r="C1380">
        <f t="shared" si="155"/>
        <v>1327</v>
      </c>
      <c r="E1380" s="30" t="s">
        <v>1176</v>
      </c>
      <c r="F1380" s="30" t="s">
        <v>4758</v>
      </c>
      <c r="G1380">
        <f ca="1">+IF(BD1380="OKOK",OFFSET(b!$F$3,C1380,$G$52),NA())</f>
        <v>21</v>
      </c>
      <c r="AA1380">
        <f t="shared" si="156"/>
        <v>1327</v>
      </c>
      <c r="AB1380" s="30" t="s">
        <v>1176</v>
      </c>
      <c r="AC1380" s="30" t="s">
        <v>4758</v>
      </c>
      <c r="AD1380">
        <f ca="1">+IF(BD1380="OKOK",OFFSET(b!$F$3,AA1380,$AD$52),NA())</f>
        <v>1220728</v>
      </c>
      <c r="AX1380" t="s">
        <v>43</v>
      </c>
      <c r="AY1380" t="s">
        <v>1176</v>
      </c>
      <c r="AZ1380" t="s">
        <v>4758</v>
      </c>
      <c r="BA1380">
        <v>68209</v>
      </c>
      <c r="BB1380" s="93" t="str">
        <f t="shared" si="152"/>
        <v>OK</v>
      </c>
      <c r="BC1380" t="str">
        <f t="shared" si="153"/>
        <v>OK</v>
      </c>
      <c r="BD1380" t="str">
        <f t="shared" si="154"/>
        <v>OKOK</v>
      </c>
      <c r="BH1380">
        <f t="shared" si="157"/>
        <v>1327</v>
      </c>
      <c r="BJ1380" s="30" t="s">
        <v>1176</v>
      </c>
      <c r="BK1380" s="30" t="s">
        <v>4758</v>
      </c>
      <c r="BL1380">
        <f ca="1">+OFFSET(b!$F$3,BH1380,$BL$52)</f>
        <v>21</v>
      </c>
      <c r="BQ1380">
        <f t="shared" si="158"/>
        <v>1327</v>
      </c>
      <c r="BR1380" s="30" t="s">
        <v>1176</v>
      </c>
      <c r="BS1380" s="30" t="s">
        <v>4758</v>
      </c>
      <c r="BT1380">
        <f ca="1">+OFFSET(b!$F$3,BQ1380,$BT$52)</f>
        <v>1220728</v>
      </c>
    </row>
    <row r="1381" spans="3:72">
      <c r="C1381">
        <f t="shared" si="155"/>
        <v>1328</v>
      </c>
      <c r="E1381" s="30" t="s">
        <v>1177</v>
      </c>
      <c r="F1381" s="30" t="s">
        <v>4759</v>
      </c>
      <c r="G1381">
        <f ca="1">+IF(BD1381="OKOK",OFFSET(b!$F$3,C1381,$G$52),NA())</f>
        <v>14</v>
      </c>
      <c r="AA1381">
        <f t="shared" si="156"/>
        <v>1328</v>
      </c>
      <c r="AB1381" s="30" t="s">
        <v>1177</v>
      </c>
      <c r="AC1381" s="30" t="s">
        <v>4759</v>
      </c>
      <c r="AD1381">
        <f ca="1">+IF(BD1381="OKOK",OFFSET(b!$F$3,AA1381,$AD$52),NA())</f>
        <v>741803</v>
      </c>
      <c r="AX1381" t="s">
        <v>43</v>
      </c>
      <c r="AY1381" t="s">
        <v>1177</v>
      </c>
      <c r="AZ1381" t="s">
        <v>4759</v>
      </c>
      <c r="BA1381">
        <v>48876</v>
      </c>
      <c r="BB1381" s="93" t="str">
        <f t="shared" si="152"/>
        <v>OK</v>
      </c>
      <c r="BC1381" t="str">
        <f t="shared" si="153"/>
        <v>OK</v>
      </c>
      <c r="BD1381" t="str">
        <f t="shared" si="154"/>
        <v>OKOK</v>
      </c>
      <c r="BH1381">
        <f t="shared" si="157"/>
        <v>1328</v>
      </c>
      <c r="BJ1381" s="30" t="s">
        <v>1177</v>
      </c>
      <c r="BK1381" s="30" t="s">
        <v>4759</v>
      </c>
      <c r="BL1381">
        <f ca="1">+OFFSET(b!$F$3,BH1381,$BL$52)</f>
        <v>14</v>
      </c>
      <c r="BQ1381">
        <f t="shared" si="158"/>
        <v>1328</v>
      </c>
      <c r="BR1381" s="30" t="s">
        <v>1177</v>
      </c>
      <c r="BS1381" s="30" t="s">
        <v>4759</v>
      </c>
      <c r="BT1381">
        <f ca="1">+OFFSET(b!$F$3,BQ1381,$BT$52)</f>
        <v>741803</v>
      </c>
    </row>
    <row r="1382" spans="3:72">
      <c r="C1382">
        <f t="shared" si="155"/>
        <v>1329</v>
      </c>
      <c r="E1382" s="30" t="s">
        <v>1178</v>
      </c>
      <c r="F1382" s="30" t="s">
        <v>4760</v>
      </c>
      <c r="G1382">
        <f ca="1">+IF(BD1382="OKOK",OFFSET(b!$F$3,C1382,$G$52),NA())</f>
        <v>33</v>
      </c>
      <c r="AA1382">
        <f t="shared" si="156"/>
        <v>1329</v>
      </c>
      <c r="AB1382" s="30" t="s">
        <v>1178</v>
      </c>
      <c r="AC1382" s="30" t="s">
        <v>4760</v>
      </c>
      <c r="AD1382">
        <f ca="1">+IF(BD1382="OKOK",OFFSET(b!$F$3,AA1382,$AD$52),NA())</f>
        <v>1121192</v>
      </c>
      <c r="AX1382" t="s">
        <v>43</v>
      </c>
      <c r="AY1382" t="s">
        <v>1178</v>
      </c>
      <c r="AZ1382" t="s">
        <v>4760</v>
      </c>
      <c r="BA1382">
        <v>67720</v>
      </c>
      <c r="BB1382" s="93" t="str">
        <f t="shared" si="152"/>
        <v>OK</v>
      </c>
      <c r="BC1382" t="str">
        <f t="shared" si="153"/>
        <v>OK</v>
      </c>
      <c r="BD1382" t="str">
        <f t="shared" si="154"/>
        <v>OKOK</v>
      </c>
      <c r="BH1382">
        <f t="shared" si="157"/>
        <v>1329</v>
      </c>
      <c r="BJ1382" s="30" t="s">
        <v>1178</v>
      </c>
      <c r="BK1382" s="30" t="s">
        <v>4760</v>
      </c>
      <c r="BL1382">
        <f ca="1">+OFFSET(b!$F$3,BH1382,$BL$52)</f>
        <v>33</v>
      </c>
      <c r="BQ1382">
        <f t="shared" si="158"/>
        <v>1329</v>
      </c>
      <c r="BR1382" s="30" t="s">
        <v>1178</v>
      </c>
      <c r="BS1382" s="30" t="s">
        <v>4760</v>
      </c>
      <c r="BT1382">
        <f ca="1">+OFFSET(b!$F$3,BQ1382,$BT$52)</f>
        <v>1121192</v>
      </c>
    </row>
    <row r="1383" spans="3:72">
      <c r="C1383">
        <f t="shared" si="155"/>
        <v>1330</v>
      </c>
      <c r="E1383" s="30" t="s">
        <v>1179</v>
      </c>
      <c r="F1383" s="30" t="s">
        <v>4761</v>
      </c>
      <c r="G1383">
        <f ca="1">+IF(BD1383="OKOK",OFFSET(b!$F$3,C1383,$G$52),NA())</f>
        <v>20</v>
      </c>
      <c r="AA1383">
        <f t="shared" si="156"/>
        <v>1330</v>
      </c>
      <c r="AB1383" s="30" t="s">
        <v>1179</v>
      </c>
      <c r="AC1383" s="30" t="s">
        <v>4761</v>
      </c>
      <c r="AD1383">
        <f ca="1">+IF(BD1383="OKOK",OFFSET(b!$F$3,AA1383,$AD$52),NA())</f>
        <v>642157</v>
      </c>
      <c r="AX1383" t="s">
        <v>43</v>
      </c>
      <c r="AY1383" t="s">
        <v>1179</v>
      </c>
      <c r="AZ1383" t="s">
        <v>4761</v>
      </c>
      <c r="BA1383">
        <v>35231</v>
      </c>
      <c r="BB1383" s="93" t="str">
        <f t="shared" si="152"/>
        <v>OK</v>
      </c>
      <c r="BC1383" t="str">
        <f t="shared" si="153"/>
        <v>OK</v>
      </c>
      <c r="BD1383" t="str">
        <f t="shared" si="154"/>
        <v>OKOK</v>
      </c>
      <c r="BH1383">
        <f t="shared" si="157"/>
        <v>1330</v>
      </c>
      <c r="BJ1383" s="30" t="s">
        <v>1179</v>
      </c>
      <c r="BK1383" s="30" t="s">
        <v>4761</v>
      </c>
      <c r="BL1383">
        <f ca="1">+OFFSET(b!$F$3,BH1383,$BL$52)</f>
        <v>20</v>
      </c>
      <c r="BQ1383">
        <f t="shared" si="158"/>
        <v>1330</v>
      </c>
      <c r="BR1383" s="30" t="s">
        <v>1179</v>
      </c>
      <c r="BS1383" s="30" t="s">
        <v>4761</v>
      </c>
      <c r="BT1383">
        <f ca="1">+OFFSET(b!$F$3,BQ1383,$BT$52)</f>
        <v>642157</v>
      </c>
    </row>
    <row r="1384" spans="3:72">
      <c r="C1384">
        <f t="shared" si="155"/>
        <v>1331</v>
      </c>
      <c r="E1384" s="30" t="s">
        <v>1180</v>
      </c>
      <c r="F1384" s="30" t="s">
        <v>4762</v>
      </c>
      <c r="G1384">
        <f ca="1">+IF(BD1384="OKOK",OFFSET(b!$F$3,C1384,$G$52),NA())</f>
        <v>10</v>
      </c>
      <c r="AA1384">
        <f t="shared" si="156"/>
        <v>1331</v>
      </c>
      <c r="AB1384" s="30" t="s">
        <v>1180</v>
      </c>
      <c r="AC1384" s="30" t="s">
        <v>4762</v>
      </c>
      <c r="AD1384">
        <f ca="1">+IF(BD1384="OKOK",OFFSET(b!$F$3,AA1384,$AD$52),NA())</f>
        <v>294810</v>
      </c>
      <c r="AX1384" t="s">
        <v>43</v>
      </c>
      <c r="AY1384" t="s">
        <v>1180</v>
      </c>
      <c r="AZ1384" t="s">
        <v>4762</v>
      </c>
      <c r="BA1384">
        <v>15148</v>
      </c>
      <c r="BB1384" s="93" t="str">
        <f t="shared" si="152"/>
        <v>OK</v>
      </c>
      <c r="BC1384" t="str">
        <f t="shared" si="153"/>
        <v>OK</v>
      </c>
      <c r="BD1384" t="str">
        <f t="shared" si="154"/>
        <v>OKOK</v>
      </c>
      <c r="BH1384">
        <f t="shared" si="157"/>
        <v>1331</v>
      </c>
      <c r="BJ1384" s="30" t="s">
        <v>1180</v>
      </c>
      <c r="BK1384" s="30" t="s">
        <v>4762</v>
      </c>
      <c r="BL1384">
        <f ca="1">+OFFSET(b!$F$3,BH1384,$BL$52)</f>
        <v>10</v>
      </c>
      <c r="BQ1384">
        <f t="shared" si="158"/>
        <v>1331</v>
      </c>
      <c r="BR1384" s="30" t="s">
        <v>1180</v>
      </c>
      <c r="BS1384" s="30" t="s">
        <v>4762</v>
      </c>
      <c r="BT1384">
        <f ca="1">+OFFSET(b!$F$3,BQ1384,$BT$52)</f>
        <v>294810</v>
      </c>
    </row>
    <row r="1385" spans="3:72">
      <c r="C1385">
        <f t="shared" si="155"/>
        <v>1332</v>
      </c>
      <c r="E1385" s="30" t="s">
        <v>1181</v>
      </c>
      <c r="F1385" s="30" t="s">
        <v>4763</v>
      </c>
      <c r="G1385">
        <f ca="1">+IF(BD1385="OKOK",OFFSET(b!$F$3,C1385,$G$52),NA())</f>
        <v>5</v>
      </c>
      <c r="AA1385">
        <f t="shared" si="156"/>
        <v>1332</v>
      </c>
      <c r="AB1385" s="30" t="s">
        <v>1181</v>
      </c>
      <c r="AC1385" s="30" t="s">
        <v>4763</v>
      </c>
      <c r="AD1385">
        <f ca="1">+IF(BD1385="OKOK",OFFSET(b!$F$3,AA1385,$AD$52),NA())</f>
        <v>153850</v>
      </c>
      <c r="AX1385" t="s">
        <v>43</v>
      </c>
      <c r="AY1385" t="s">
        <v>1181</v>
      </c>
      <c r="AZ1385" t="s">
        <v>4763</v>
      </c>
      <c r="BA1385">
        <v>6306</v>
      </c>
      <c r="BB1385" s="93" t="str">
        <f t="shared" si="152"/>
        <v>OK</v>
      </c>
      <c r="BC1385" t="str">
        <f t="shared" si="153"/>
        <v>OK</v>
      </c>
      <c r="BD1385" t="str">
        <f t="shared" si="154"/>
        <v>OKOK</v>
      </c>
      <c r="BH1385">
        <f t="shared" si="157"/>
        <v>1332</v>
      </c>
      <c r="BJ1385" s="30" t="s">
        <v>1181</v>
      </c>
      <c r="BK1385" s="30" t="s">
        <v>4763</v>
      </c>
      <c r="BL1385">
        <f ca="1">+OFFSET(b!$F$3,BH1385,$BL$52)</f>
        <v>5</v>
      </c>
      <c r="BQ1385">
        <f t="shared" si="158"/>
        <v>1332</v>
      </c>
      <c r="BR1385" s="30" t="s">
        <v>1181</v>
      </c>
      <c r="BS1385" s="30" t="s">
        <v>4763</v>
      </c>
      <c r="BT1385">
        <f ca="1">+OFFSET(b!$F$3,BQ1385,$BT$52)</f>
        <v>153850</v>
      </c>
    </row>
    <row r="1386" spans="3:72">
      <c r="C1386">
        <f t="shared" si="155"/>
        <v>1333</v>
      </c>
      <c r="E1386" s="30" t="s">
        <v>1182</v>
      </c>
      <c r="F1386" s="30" t="s">
        <v>4764</v>
      </c>
      <c r="G1386">
        <f ca="1">+IF(BD1386="OKOK",OFFSET(b!$F$3,C1386,$G$52),NA())</f>
        <v>4</v>
      </c>
      <c r="AA1386">
        <f t="shared" si="156"/>
        <v>1333</v>
      </c>
      <c r="AB1386" s="30" t="s">
        <v>1182</v>
      </c>
      <c r="AC1386" s="30" t="s">
        <v>4764</v>
      </c>
      <c r="AD1386">
        <f ca="1">+IF(BD1386="OKOK",OFFSET(b!$F$3,AA1386,$AD$52),NA())</f>
        <v>211718</v>
      </c>
      <c r="AX1386" t="s">
        <v>43</v>
      </c>
      <c r="AY1386" t="s">
        <v>1182</v>
      </c>
      <c r="AZ1386" t="s">
        <v>4764</v>
      </c>
      <c r="BA1386">
        <v>13026</v>
      </c>
      <c r="BB1386" s="93" t="str">
        <f t="shared" si="152"/>
        <v>OK</v>
      </c>
      <c r="BC1386" t="str">
        <f t="shared" si="153"/>
        <v>OK</v>
      </c>
      <c r="BD1386" t="str">
        <f t="shared" si="154"/>
        <v>OKOK</v>
      </c>
      <c r="BH1386">
        <f t="shared" si="157"/>
        <v>1333</v>
      </c>
      <c r="BJ1386" s="30" t="s">
        <v>1182</v>
      </c>
      <c r="BK1386" s="30" t="s">
        <v>4764</v>
      </c>
      <c r="BL1386">
        <f ca="1">+OFFSET(b!$F$3,BH1386,$BL$52)</f>
        <v>4</v>
      </c>
      <c r="BQ1386">
        <f t="shared" si="158"/>
        <v>1333</v>
      </c>
      <c r="BR1386" s="30" t="s">
        <v>1182</v>
      </c>
      <c r="BS1386" s="30" t="s">
        <v>4764</v>
      </c>
      <c r="BT1386">
        <f ca="1">+OFFSET(b!$F$3,BQ1386,$BT$52)</f>
        <v>211718</v>
      </c>
    </row>
    <row r="1387" spans="3:72">
      <c r="C1387">
        <f t="shared" si="155"/>
        <v>1334</v>
      </c>
      <c r="E1387" s="30" t="s">
        <v>1183</v>
      </c>
      <c r="F1387" s="30" t="s">
        <v>4765</v>
      </c>
      <c r="G1387">
        <f ca="1">+IF(BD1387="OKOK",OFFSET(b!$F$3,C1387,$G$52),NA())</f>
        <v>15</v>
      </c>
      <c r="AA1387">
        <f t="shared" si="156"/>
        <v>1334</v>
      </c>
      <c r="AB1387" s="30" t="s">
        <v>1183</v>
      </c>
      <c r="AC1387" s="30" t="s">
        <v>4765</v>
      </c>
      <c r="AD1387">
        <f ca="1">+IF(BD1387="OKOK",OFFSET(b!$F$3,AA1387,$AD$52),NA())</f>
        <v>376090</v>
      </c>
      <c r="AX1387" t="s">
        <v>43</v>
      </c>
      <c r="AY1387" t="s">
        <v>1183</v>
      </c>
      <c r="AZ1387" t="s">
        <v>4765</v>
      </c>
      <c r="BA1387">
        <v>20975</v>
      </c>
      <c r="BB1387" s="93" t="str">
        <f t="shared" si="152"/>
        <v>OK</v>
      </c>
      <c r="BC1387" t="str">
        <f t="shared" si="153"/>
        <v>OK</v>
      </c>
      <c r="BD1387" t="str">
        <f t="shared" si="154"/>
        <v>OKOK</v>
      </c>
      <c r="BH1387">
        <f t="shared" si="157"/>
        <v>1334</v>
      </c>
      <c r="BJ1387" s="30" t="s">
        <v>1183</v>
      </c>
      <c r="BK1387" s="30" t="s">
        <v>4765</v>
      </c>
      <c r="BL1387">
        <f ca="1">+OFFSET(b!$F$3,BH1387,$BL$52)</f>
        <v>15</v>
      </c>
      <c r="BQ1387">
        <f t="shared" si="158"/>
        <v>1334</v>
      </c>
      <c r="BR1387" s="30" t="s">
        <v>1183</v>
      </c>
      <c r="BS1387" s="30" t="s">
        <v>4765</v>
      </c>
      <c r="BT1387">
        <f ca="1">+OFFSET(b!$F$3,BQ1387,$BT$52)</f>
        <v>376090</v>
      </c>
    </row>
    <row r="1388" spans="3:72">
      <c r="C1388">
        <f t="shared" si="155"/>
        <v>1335</v>
      </c>
      <c r="E1388" s="30" t="s">
        <v>1185</v>
      </c>
      <c r="F1388" s="30" t="s">
        <v>4766</v>
      </c>
      <c r="G1388">
        <f ca="1">+IF(BD1388="OKOK",OFFSET(b!$F$3,C1388,$G$52),NA())</f>
        <v>4</v>
      </c>
      <c r="AA1388">
        <f t="shared" si="156"/>
        <v>1335</v>
      </c>
      <c r="AB1388" s="30" t="s">
        <v>1185</v>
      </c>
      <c r="AC1388" s="30" t="s">
        <v>4766</v>
      </c>
      <c r="AD1388">
        <f ca="1">+IF(BD1388="OKOK",OFFSET(b!$F$3,AA1388,$AD$52),NA())</f>
        <v>264114</v>
      </c>
      <c r="AX1388" t="s">
        <v>43</v>
      </c>
      <c r="AY1388" t="s">
        <v>1185</v>
      </c>
      <c r="AZ1388" t="s">
        <v>4766</v>
      </c>
      <c r="BA1388">
        <v>14921</v>
      </c>
      <c r="BB1388" s="93" t="str">
        <f t="shared" si="152"/>
        <v>OK</v>
      </c>
      <c r="BC1388" t="str">
        <f t="shared" si="153"/>
        <v>OK</v>
      </c>
      <c r="BD1388" t="str">
        <f t="shared" si="154"/>
        <v>OKOK</v>
      </c>
      <c r="BH1388">
        <f t="shared" si="157"/>
        <v>1335</v>
      </c>
      <c r="BJ1388" s="30" t="s">
        <v>1185</v>
      </c>
      <c r="BK1388" s="30" t="s">
        <v>4766</v>
      </c>
      <c r="BL1388">
        <f ca="1">+OFFSET(b!$F$3,BH1388,$BL$52)</f>
        <v>4</v>
      </c>
      <c r="BQ1388">
        <f t="shared" si="158"/>
        <v>1335</v>
      </c>
      <c r="BR1388" s="30" t="s">
        <v>1185</v>
      </c>
      <c r="BS1388" s="30" t="s">
        <v>4766</v>
      </c>
      <c r="BT1388">
        <f ca="1">+OFFSET(b!$F$3,BQ1388,$BT$52)</f>
        <v>264114</v>
      </c>
    </row>
    <row r="1389" spans="3:72">
      <c r="C1389">
        <f t="shared" si="155"/>
        <v>1336</v>
      </c>
      <c r="E1389" s="30" t="s">
        <v>1187</v>
      </c>
      <c r="F1389" s="30" t="s">
        <v>4767</v>
      </c>
      <c r="G1389">
        <f ca="1">+IF(BD1389="OKOK",OFFSET(b!$F$3,C1389,$G$52),NA())</f>
        <v>11</v>
      </c>
      <c r="AA1389">
        <f t="shared" si="156"/>
        <v>1336</v>
      </c>
      <c r="AB1389" s="30" t="s">
        <v>1187</v>
      </c>
      <c r="AC1389" s="30" t="s">
        <v>4767</v>
      </c>
      <c r="AD1389">
        <f ca="1">+IF(BD1389="OKOK",OFFSET(b!$F$3,AA1389,$AD$52),NA())</f>
        <v>357141</v>
      </c>
      <c r="AX1389" t="s">
        <v>43</v>
      </c>
      <c r="AY1389" t="s">
        <v>1187</v>
      </c>
      <c r="AZ1389" t="s">
        <v>4767</v>
      </c>
      <c r="BA1389">
        <v>25756</v>
      </c>
      <c r="BB1389" s="93" t="str">
        <f t="shared" si="152"/>
        <v>OK</v>
      </c>
      <c r="BC1389" t="str">
        <f t="shared" si="153"/>
        <v>OK</v>
      </c>
      <c r="BD1389" t="str">
        <f t="shared" si="154"/>
        <v>OKOK</v>
      </c>
      <c r="BH1389">
        <f t="shared" si="157"/>
        <v>1336</v>
      </c>
      <c r="BJ1389" s="30" t="s">
        <v>1187</v>
      </c>
      <c r="BK1389" s="30" t="s">
        <v>4767</v>
      </c>
      <c r="BL1389">
        <f ca="1">+OFFSET(b!$F$3,BH1389,$BL$52)</f>
        <v>11</v>
      </c>
      <c r="BQ1389">
        <f t="shared" si="158"/>
        <v>1336</v>
      </c>
      <c r="BR1389" s="30" t="s">
        <v>1187</v>
      </c>
      <c r="BS1389" s="30" t="s">
        <v>4767</v>
      </c>
      <c r="BT1389">
        <f ca="1">+OFFSET(b!$F$3,BQ1389,$BT$52)</f>
        <v>357141</v>
      </c>
    </row>
    <row r="1390" spans="3:72">
      <c r="C1390">
        <f t="shared" si="155"/>
        <v>1337</v>
      </c>
      <c r="E1390" s="30" t="s">
        <v>1188</v>
      </c>
      <c r="F1390" s="30" t="s">
        <v>4768</v>
      </c>
      <c r="G1390">
        <f ca="1">+IF(BD1390="OKOK",OFFSET(b!$F$3,C1390,$G$52),NA())</f>
        <v>6</v>
      </c>
      <c r="AA1390">
        <f t="shared" si="156"/>
        <v>1337</v>
      </c>
      <c r="AB1390" s="30" t="s">
        <v>1188</v>
      </c>
      <c r="AC1390" s="30" t="s">
        <v>4768</v>
      </c>
      <c r="AD1390">
        <f ca="1">+IF(BD1390="OKOK",OFFSET(b!$F$3,AA1390,$AD$52),NA())</f>
        <v>166569</v>
      </c>
      <c r="AX1390" t="s">
        <v>43</v>
      </c>
      <c r="AY1390" t="s">
        <v>1188</v>
      </c>
      <c r="AZ1390" t="s">
        <v>4768</v>
      </c>
      <c r="BA1390">
        <v>8204</v>
      </c>
      <c r="BB1390" s="93" t="str">
        <f t="shared" si="152"/>
        <v>OK</v>
      </c>
      <c r="BC1390" t="str">
        <f t="shared" si="153"/>
        <v>OK</v>
      </c>
      <c r="BD1390" t="str">
        <f t="shared" si="154"/>
        <v>OKOK</v>
      </c>
      <c r="BH1390">
        <f t="shared" si="157"/>
        <v>1337</v>
      </c>
      <c r="BJ1390" s="30" t="s">
        <v>1188</v>
      </c>
      <c r="BK1390" s="30" t="s">
        <v>4768</v>
      </c>
      <c r="BL1390">
        <f ca="1">+OFFSET(b!$F$3,BH1390,$BL$52)</f>
        <v>6</v>
      </c>
      <c r="BQ1390">
        <f t="shared" si="158"/>
        <v>1337</v>
      </c>
      <c r="BR1390" s="30" t="s">
        <v>1188</v>
      </c>
      <c r="BS1390" s="30" t="s">
        <v>4768</v>
      </c>
      <c r="BT1390">
        <f ca="1">+OFFSET(b!$F$3,BQ1390,$BT$52)</f>
        <v>166569</v>
      </c>
    </row>
    <row r="1391" spans="3:72">
      <c r="C1391">
        <f t="shared" si="155"/>
        <v>1338</v>
      </c>
      <c r="E1391" s="30" t="s">
        <v>1184</v>
      </c>
      <c r="F1391" s="30" t="s">
        <v>4769</v>
      </c>
      <c r="G1391">
        <f ca="1">+IF(BD1391="OKOK",OFFSET(b!$F$3,C1391,$G$52),NA())</f>
        <v>19</v>
      </c>
      <c r="AA1391">
        <f t="shared" si="156"/>
        <v>1338</v>
      </c>
      <c r="AB1391" s="30" t="s">
        <v>1184</v>
      </c>
      <c r="AC1391" s="30" t="s">
        <v>4769</v>
      </c>
      <c r="AD1391">
        <f ca="1">+IF(BD1391="OKOK",OFFSET(b!$F$3,AA1391,$AD$52),NA())</f>
        <v>662953</v>
      </c>
      <c r="AX1391" t="s">
        <v>43</v>
      </c>
      <c r="AY1391" t="s">
        <v>1184</v>
      </c>
      <c r="AZ1391" t="s">
        <v>4769</v>
      </c>
      <c r="BA1391">
        <v>39805</v>
      </c>
      <c r="BB1391" s="93" t="str">
        <f t="shared" si="152"/>
        <v>OK</v>
      </c>
      <c r="BC1391" t="str">
        <f t="shared" si="153"/>
        <v>OK</v>
      </c>
      <c r="BD1391" t="str">
        <f t="shared" si="154"/>
        <v>OKOK</v>
      </c>
      <c r="BH1391">
        <f t="shared" si="157"/>
        <v>1338</v>
      </c>
      <c r="BJ1391" s="30" t="s">
        <v>1184</v>
      </c>
      <c r="BK1391" s="30" t="s">
        <v>4769</v>
      </c>
      <c r="BL1391">
        <f ca="1">+OFFSET(b!$F$3,BH1391,$BL$52)</f>
        <v>19</v>
      </c>
      <c r="BQ1391">
        <f t="shared" si="158"/>
        <v>1338</v>
      </c>
      <c r="BR1391" s="30" t="s">
        <v>1184</v>
      </c>
      <c r="BS1391" s="30" t="s">
        <v>4769</v>
      </c>
      <c r="BT1391">
        <f ca="1">+OFFSET(b!$F$3,BQ1391,$BT$52)</f>
        <v>662953</v>
      </c>
    </row>
    <row r="1392" spans="3:72">
      <c r="C1392">
        <f t="shared" si="155"/>
        <v>1339</v>
      </c>
      <c r="E1392" s="30" t="s">
        <v>3166</v>
      </c>
      <c r="F1392" s="30" t="s">
        <v>4770</v>
      </c>
      <c r="G1392">
        <f ca="1">+IF(BD1392="OKOK",OFFSET(b!$F$3,C1392,$G$52),NA())</f>
        <v>7</v>
      </c>
      <c r="AA1392">
        <f t="shared" si="156"/>
        <v>1339</v>
      </c>
      <c r="AB1392" s="30" t="s">
        <v>3166</v>
      </c>
      <c r="AC1392" s="30" t="s">
        <v>4770</v>
      </c>
      <c r="AD1392">
        <f ca="1">+IF(BD1392="OKOK",OFFSET(b!$F$3,AA1392,$AD$52),NA())</f>
        <v>268088</v>
      </c>
      <c r="AX1392" t="s">
        <v>43</v>
      </c>
      <c r="AY1392" t="s">
        <v>3166</v>
      </c>
      <c r="AZ1392" t="s">
        <v>4770</v>
      </c>
      <c r="BA1392">
        <v>16360</v>
      </c>
      <c r="BB1392" s="93" t="str">
        <f t="shared" si="152"/>
        <v>OK</v>
      </c>
      <c r="BC1392" t="str">
        <f t="shared" si="153"/>
        <v>OK</v>
      </c>
      <c r="BD1392" t="str">
        <f t="shared" si="154"/>
        <v>OKOK</v>
      </c>
      <c r="BH1392">
        <f t="shared" si="157"/>
        <v>1339</v>
      </c>
      <c r="BJ1392" s="30" t="s">
        <v>3166</v>
      </c>
      <c r="BK1392" s="30" t="s">
        <v>4770</v>
      </c>
      <c r="BL1392">
        <f ca="1">+OFFSET(b!$F$3,BH1392,$BL$52)</f>
        <v>7</v>
      </c>
      <c r="BQ1392">
        <f t="shared" si="158"/>
        <v>1339</v>
      </c>
      <c r="BR1392" s="30" t="s">
        <v>3166</v>
      </c>
      <c r="BS1392" s="30" t="s">
        <v>4770</v>
      </c>
      <c r="BT1392">
        <f ca="1">+OFFSET(b!$F$3,BQ1392,$BT$52)</f>
        <v>268088</v>
      </c>
    </row>
    <row r="1393" spans="3:72">
      <c r="C1393">
        <f t="shared" si="155"/>
        <v>1340</v>
      </c>
      <c r="E1393" s="30" t="s">
        <v>1186</v>
      </c>
      <c r="F1393" s="30" t="s">
        <v>4771</v>
      </c>
      <c r="G1393">
        <f ca="1">+IF(BD1393="OKOK",OFFSET(b!$F$3,C1393,$G$52),NA())</f>
        <v>12</v>
      </c>
      <c r="AA1393">
        <f t="shared" si="156"/>
        <v>1340</v>
      </c>
      <c r="AB1393" s="30" t="s">
        <v>1186</v>
      </c>
      <c r="AC1393" s="30" t="s">
        <v>4771</v>
      </c>
      <c r="AD1393">
        <f ca="1">+IF(BD1393="OKOK",OFFSET(b!$F$3,AA1393,$AD$52),NA())</f>
        <v>256891</v>
      </c>
      <c r="AX1393" t="s">
        <v>43</v>
      </c>
      <c r="AY1393" t="s">
        <v>1186</v>
      </c>
      <c r="AZ1393" t="s">
        <v>4771</v>
      </c>
      <c r="BA1393">
        <v>14105</v>
      </c>
      <c r="BB1393" s="93" t="str">
        <f t="shared" si="152"/>
        <v>OK</v>
      </c>
      <c r="BC1393" t="str">
        <f t="shared" si="153"/>
        <v>OK</v>
      </c>
      <c r="BD1393" t="str">
        <f t="shared" si="154"/>
        <v>OKOK</v>
      </c>
      <c r="BH1393">
        <f t="shared" si="157"/>
        <v>1340</v>
      </c>
      <c r="BJ1393" s="30" t="s">
        <v>1186</v>
      </c>
      <c r="BK1393" s="30" t="s">
        <v>4771</v>
      </c>
      <c r="BL1393">
        <f ca="1">+OFFSET(b!$F$3,BH1393,$BL$52)</f>
        <v>12</v>
      </c>
      <c r="BQ1393">
        <f t="shared" si="158"/>
        <v>1340</v>
      </c>
      <c r="BR1393" s="30" t="s">
        <v>1186</v>
      </c>
      <c r="BS1393" s="30" t="s">
        <v>4771</v>
      </c>
      <c r="BT1393">
        <f ca="1">+OFFSET(b!$F$3,BQ1393,$BT$52)</f>
        <v>256891</v>
      </c>
    </row>
    <row r="1394" spans="3:72">
      <c r="C1394">
        <f t="shared" si="155"/>
        <v>1341</v>
      </c>
      <c r="E1394" s="30" t="s">
        <v>1189</v>
      </c>
      <c r="F1394" s="30" t="s">
        <v>4772</v>
      </c>
      <c r="G1394" t="e">
        <f ca="1">+IF(BD1394="OKOK",OFFSET(b!$F$3,C1394,$G$52),NA())</f>
        <v>#N/A</v>
      </c>
      <c r="AA1394">
        <f t="shared" si="156"/>
        <v>1341</v>
      </c>
      <c r="AB1394" s="30" t="s">
        <v>1189</v>
      </c>
      <c r="AC1394" s="30" t="s">
        <v>4772</v>
      </c>
      <c r="AD1394" t="e">
        <f ca="1">+IF(BD1394="OKOK",OFFSET(b!$F$3,AA1394,$AD$52),NA())</f>
        <v>#N/A</v>
      </c>
      <c r="AX1394" t="s">
        <v>44</v>
      </c>
      <c r="AY1394" t="s">
        <v>1189</v>
      </c>
      <c r="AZ1394" t="s">
        <v>4772</v>
      </c>
      <c r="BA1394">
        <v>395498</v>
      </c>
      <c r="BB1394" s="93" t="str">
        <f t="shared" si="152"/>
        <v>NG</v>
      </c>
      <c r="BC1394" t="str">
        <f t="shared" si="153"/>
        <v>OK</v>
      </c>
      <c r="BD1394" t="str">
        <f t="shared" si="154"/>
        <v>NGOK</v>
      </c>
      <c r="BH1394">
        <f t="shared" si="157"/>
        <v>1341</v>
      </c>
      <c r="BJ1394" s="30" t="s">
        <v>1189</v>
      </c>
      <c r="BK1394" s="30" t="s">
        <v>4772</v>
      </c>
      <c r="BL1394">
        <f ca="1">+OFFSET(b!$F$3,BH1394,$BL$52)</f>
        <v>157</v>
      </c>
      <c r="BQ1394">
        <f t="shared" si="158"/>
        <v>1341</v>
      </c>
      <c r="BR1394" s="30" t="s">
        <v>1189</v>
      </c>
      <c r="BS1394" s="30" t="s">
        <v>4772</v>
      </c>
      <c r="BT1394">
        <f ca="1">+OFFSET(b!$F$3,BQ1394,$BT$52)</f>
        <v>7103970</v>
      </c>
    </row>
    <row r="1395" spans="3:72">
      <c r="C1395">
        <f t="shared" si="155"/>
        <v>1342</v>
      </c>
      <c r="E1395" s="30" t="s">
        <v>1191</v>
      </c>
      <c r="F1395" s="30" t="s">
        <v>4773</v>
      </c>
      <c r="G1395">
        <f ca="1">+IF(BD1395="OKOK",OFFSET(b!$F$3,C1395,$G$52),NA())</f>
        <v>51</v>
      </c>
      <c r="AA1395">
        <f t="shared" si="156"/>
        <v>1342</v>
      </c>
      <c r="AB1395" s="30" t="s">
        <v>1191</v>
      </c>
      <c r="AC1395" s="30" t="s">
        <v>4773</v>
      </c>
      <c r="AD1395">
        <f ca="1">+IF(BD1395="OKOK",OFFSET(b!$F$3,AA1395,$AD$52),NA())</f>
        <v>2129539</v>
      </c>
      <c r="AX1395" t="s">
        <v>44</v>
      </c>
      <c r="AY1395" t="s">
        <v>1191</v>
      </c>
      <c r="AZ1395" t="s">
        <v>4773</v>
      </c>
      <c r="BA1395">
        <v>116912</v>
      </c>
      <c r="BB1395" s="93" t="str">
        <f t="shared" si="152"/>
        <v>OK</v>
      </c>
      <c r="BC1395" t="str">
        <f t="shared" si="153"/>
        <v>OK</v>
      </c>
      <c r="BD1395" t="str">
        <f t="shared" si="154"/>
        <v>OKOK</v>
      </c>
      <c r="BH1395">
        <f t="shared" si="157"/>
        <v>1342</v>
      </c>
      <c r="BJ1395" s="30" t="s">
        <v>1191</v>
      </c>
      <c r="BK1395" s="30" t="s">
        <v>4773</v>
      </c>
      <c r="BL1395">
        <f ca="1">+OFFSET(b!$F$3,BH1395,$BL$52)</f>
        <v>51</v>
      </c>
      <c r="BQ1395">
        <f t="shared" si="158"/>
        <v>1342</v>
      </c>
      <c r="BR1395" s="30" t="s">
        <v>1191</v>
      </c>
      <c r="BS1395" s="30" t="s">
        <v>4773</v>
      </c>
      <c r="BT1395">
        <f ca="1">+OFFSET(b!$F$3,BQ1395,$BT$52)</f>
        <v>2129539</v>
      </c>
    </row>
    <row r="1396" spans="3:72">
      <c r="C1396">
        <f t="shared" si="155"/>
        <v>1343</v>
      </c>
      <c r="E1396" s="30" t="s">
        <v>1192</v>
      </c>
      <c r="F1396" s="30" t="s">
        <v>4774</v>
      </c>
      <c r="G1396">
        <f ca="1">+IF(BD1396="OKOK",OFFSET(b!$F$3,C1396,$G$52),NA())</f>
        <v>26</v>
      </c>
      <c r="AA1396">
        <f t="shared" si="156"/>
        <v>1343</v>
      </c>
      <c r="AB1396" s="30" t="s">
        <v>1192</v>
      </c>
      <c r="AC1396" s="30" t="s">
        <v>4774</v>
      </c>
      <c r="AD1396">
        <f ca="1">+IF(BD1396="OKOK",OFFSET(b!$F$3,AA1396,$AD$52),NA())</f>
        <v>982943</v>
      </c>
      <c r="AX1396" t="s">
        <v>44</v>
      </c>
      <c r="AY1396" t="s">
        <v>1192</v>
      </c>
      <c r="AZ1396" t="s">
        <v>4774</v>
      </c>
      <c r="BA1396">
        <v>50510</v>
      </c>
      <c r="BB1396" s="93" t="str">
        <f t="shared" si="152"/>
        <v>OK</v>
      </c>
      <c r="BC1396" t="str">
        <f t="shared" si="153"/>
        <v>OK</v>
      </c>
      <c r="BD1396" t="str">
        <f t="shared" si="154"/>
        <v>OKOK</v>
      </c>
      <c r="BH1396">
        <f t="shared" si="157"/>
        <v>1343</v>
      </c>
      <c r="BJ1396" s="30" t="s">
        <v>1192</v>
      </c>
      <c r="BK1396" s="30" t="s">
        <v>4774</v>
      </c>
      <c r="BL1396">
        <f ca="1">+OFFSET(b!$F$3,BH1396,$BL$52)</f>
        <v>26</v>
      </c>
      <c r="BQ1396">
        <f t="shared" si="158"/>
        <v>1343</v>
      </c>
      <c r="BR1396" s="30" t="s">
        <v>1192</v>
      </c>
      <c r="BS1396" s="30" t="s">
        <v>4774</v>
      </c>
      <c r="BT1396">
        <f ca="1">+OFFSET(b!$F$3,BQ1396,$BT$52)</f>
        <v>982943</v>
      </c>
    </row>
    <row r="1397" spans="3:72">
      <c r="C1397">
        <f t="shared" si="155"/>
        <v>1344</v>
      </c>
      <c r="E1397" s="30" t="s">
        <v>1190</v>
      </c>
      <c r="F1397" s="30" t="s">
        <v>4775</v>
      </c>
      <c r="G1397">
        <f ca="1">+IF(BD1397="OKOK",OFFSET(b!$F$3,C1397,$G$52),NA())</f>
        <v>56</v>
      </c>
      <c r="AA1397">
        <f t="shared" si="156"/>
        <v>1344</v>
      </c>
      <c r="AB1397" s="30" t="s">
        <v>1190</v>
      </c>
      <c r="AC1397" s="30" t="s">
        <v>4775</v>
      </c>
      <c r="AD1397">
        <f ca="1">+IF(BD1397="OKOK",OFFSET(b!$F$3,AA1397,$AD$52),NA())</f>
        <v>2065612</v>
      </c>
      <c r="AX1397" t="s">
        <v>44</v>
      </c>
      <c r="AY1397" t="s">
        <v>1190</v>
      </c>
      <c r="AZ1397" t="s">
        <v>4775</v>
      </c>
      <c r="BA1397">
        <v>148152</v>
      </c>
      <c r="BB1397" s="93" t="str">
        <f t="shared" si="152"/>
        <v>OK</v>
      </c>
      <c r="BC1397" t="str">
        <f t="shared" si="153"/>
        <v>OK</v>
      </c>
      <c r="BD1397" t="str">
        <f t="shared" si="154"/>
        <v>OKOK</v>
      </c>
      <c r="BH1397">
        <f t="shared" si="157"/>
        <v>1344</v>
      </c>
      <c r="BJ1397" s="30" t="s">
        <v>1190</v>
      </c>
      <c r="BK1397" s="30" t="s">
        <v>4775</v>
      </c>
      <c r="BL1397">
        <f ca="1">+OFFSET(b!$F$3,BH1397,$BL$52)</f>
        <v>56</v>
      </c>
      <c r="BQ1397">
        <f t="shared" si="158"/>
        <v>1344</v>
      </c>
      <c r="BR1397" s="30" t="s">
        <v>1190</v>
      </c>
      <c r="BS1397" s="30" t="s">
        <v>4775</v>
      </c>
      <c r="BT1397">
        <f ca="1">+OFFSET(b!$F$3,BQ1397,$BT$52)</f>
        <v>2065612</v>
      </c>
    </row>
    <row r="1398" spans="3:72">
      <c r="C1398">
        <f t="shared" si="155"/>
        <v>1345</v>
      </c>
      <c r="E1398" s="30" t="s">
        <v>1194</v>
      </c>
      <c r="F1398" s="30" t="s">
        <v>4776</v>
      </c>
      <c r="G1398">
        <f ca="1">+IF(BD1398="OKOK",OFFSET(b!$F$3,C1398,$G$52),NA())</f>
        <v>22</v>
      </c>
      <c r="AA1398">
        <f t="shared" si="156"/>
        <v>1345</v>
      </c>
      <c r="AB1398" s="30" t="s">
        <v>1194</v>
      </c>
      <c r="AC1398" s="30" t="s">
        <v>4776</v>
      </c>
      <c r="AD1398">
        <f ca="1">+IF(BD1398="OKOK",OFFSET(b!$F$3,AA1398,$AD$52),NA())</f>
        <v>992008</v>
      </c>
      <c r="AX1398" t="s">
        <v>44</v>
      </c>
      <c r="AY1398" t="s">
        <v>1194</v>
      </c>
      <c r="AZ1398" t="s">
        <v>4776</v>
      </c>
      <c r="BA1398">
        <v>55762</v>
      </c>
      <c r="BB1398" s="93" t="str">
        <f t="shared" si="152"/>
        <v>OK</v>
      </c>
      <c r="BC1398" t="str">
        <f t="shared" si="153"/>
        <v>OK</v>
      </c>
      <c r="BD1398" t="str">
        <f t="shared" si="154"/>
        <v>OKOK</v>
      </c>
      <c r="BH1398">
        <f t="shared" si="157"/>
        <v>1345</v>
      </c>
      <c r="BJ1398" s="30" t="s">
        <v>1194</v>
      </c>
      <c r="BK1398" s="30" t="s">
        <v>4776</v>
      </c>
      <c r="BL1398">
        <f ca="1">+OFFSET(b!$F$3,BH1398,$BL$52)</f>
        <v>22</v>
      </c>
      <c r="BQ1398">
        <f t="shared" si="158"/>
        <v>1345</v>
      </c>
      <c r="BR1398" s="30" t="s">
        <v>1194</v>
      </c>
      <c r="BS1398" s="30" t="s">
        <v>4776</v>
      </c>
      <c r="BT1398">
        <f ca="1">+OFFSET(b!$F$3,BQ1398,$BT$52)</f>
        <v>992008</v>
      </c>
    </row>
    <row r="1399" spans="3:72">
      <c r="C1399">
        <f t="shared" si="155"/>
        <v>1346</v>
      </c>
      <c r="E1399" s="30" t="s">
        <v>1199</v>
      </c>
      <c r="F1399" s="30" t="s">
        <v>3574</v>
      </c>
      <c r="G1399">
        <f ca="1">+IF(BD1399="OKOK",OFFSET(b!$F$3,C1399,$G$52),NA())</f>
        <v>5</v>
      </c>
      <c r="AA1399">
        <f t="shared" si="156"/>
        <v>1346</v>
      </c>
      <c r="AB1399" s="30" t="s">
        <v>1199</v>
      </c>
      <c r="AC1399" s="30" t="s">
        <v>3574</v>
      </c>
      <c r="AD1399">
        <f ca="1">+IF(BD1399="OKOK",OFFSET(b!$F$3,AA1399,$AD$52),NA())</f>
        <v>168988</v>
      </c>
      <c r="AX1399" t="s">
        <v>44</v>
      </c>
      <c r="AY1399" t="s">
        <v>1199</v>
      </c>
      <c r="AZ1399" t="s">
        <v>3574</v>
      </c>
      <c r="BA1399">
        <v>8664</v>
      </c>
      <c r="BB1399" s="93" t="str">
        <f t="shared" si="152"/>
        <v>OK</v>
      </c>
      <c r="BC1399" t="str">
        <f t="shared" si="153"/>
        <v>OK</v>
      </c>
      <c r="BD1399" t="str">
        <f t="shared" si="154"/>
        <v>OKOK</v>
      </c>
      <c r="BH1399">
        <f t="shared" si="157"/>
        <v>1346</v>
      </c>
      <c r="BJ1399" s="30" t="s">
        <v>1199</v>
      </c>
      <c r="BK1399" s="30" t="s">
        <v>3574</v>
      </c>
      <c r="BL1399">
        <f ca="1">+OFFSET(b!$F$3,BH1399,$BL$52)</f>
        <v>5</v>
      </c>
      <c r="BQ1399">
        <f t="shared" si="158"/>
        <v>1346</v>
      </c>
      <c r="BR1399" s="30" t="s">
        <v>1199</v>
      </c>
      <c r="BS1399" s="30" t="s">
        <v>3574</v>
      </c>
      <c r="BT1399">
        <f ca="1">+OFFSET(b!$F$3,BQ1399,$BT$52)</f>
        <v>168988</v>
      </c>
    </row>
    <row r="1400" spans="3:72">
      <c r="C1400">
        <f t="shared" si="155"/>
        <v>1347</v>
      </c>
      <c r="E1400" s="30" t="s">
        <v>1195</v>
      </c>
      <c r="F1400" s="30" t="s">
        <v>4777</v>
      </c>
      <c r="G1400">
        <f ca="1">+IF(BD1400="OKOK",OFFSET(b!$F$3,C1400,$G$52),NA())</f>
        <v>8</v>
      </c>
      <c r="AA1400">
        <f t="shared" si="156"/>
        <v>1347</v>
      </c>
      <c r="AB1400" s="30" t="s">
        <v>1195</v>
      </c>
      <c r="AC1400" s="30" t="s">
        <v>4777</v>
      </c>
      <c r="AD1400">
        <f ca="1">+IF(BD1400="OKOK",OFFSET(b!$F$3,AA1400,$AD$52),NA())</f>
        <v>368794</v>
      </c>
      <c r="AX1400" t="s">
        <v>44</v>
      </c>
      <c r="AY1400" t="s">
        <v>1195</v>
      </c>
      <c r="AZ1400" t="s">
        <v>4777</v>
      </c>
      <c r="BA1400">
        <v>16909</v>
      </c>
      <c r="BB1400" s="93" t="str">
        <f t="shared" ref="BB1400:BB1463" si="159">+IF($H$4="人未満",IF(AND(BA1400&gt;=$E$4,BA1400&lt;$G$4),"OK","NG"),IF(BA1400&gt;=$E$4,"OK","NG"))</f>
        <v>OK</v>
      </c>
      <c r="BC1400" t="str">
        <f t="shared" ref="BC1400:BC1463" si="160">+IF($J$4="あり",IF($C$3=AX1400,"OK","NG"),"OK")</f>
        <v>OK</v>
      </c>
      <c r="BD1400" t="str">
        <f t="shared" ref="BD1400:BD1463" si="161">+BB1400&amp;BC1400</f>
        <v>OKOK</v>
      </c>
      <c r="BH1400">
        <f t="shared" si="157"/>
        <v>1347</v>
      </c>
      <c r="BJ1400" s="30" t="s">
        <v>1195</v>
      </c>
      <c r="BK1400" s="30" t="s">
        <v>4777</v>
      </c>
      <c r="BL1400">
        <f ca="1">+OFFSET(b!$F$3,BH1400,$BL$52)</f>
        <v>8</v>
      </c>
      <c r="BQ1400">
        <f t="shared" si="158"/>
        <v>1347</v>
      </c>
      <c r="BR1400" s="30" t="s">
        <v>1195</v>
      </c>
      <c r="BS1400" s="30" t="s">
        <v>4777</v>
      </c>
      <c r="BT1400">
        <f ca="1">+OFFSET(b!$F$3,BQ1400,$BT$52)</f>
        <v>368794</v>
      </c>
    </row>
    <row r="1401" spans="3:72">
      <c r="C1401">
        <f t="shared" ref="C1401:C1464" si="162">+C1400+1</f>
        <v>1348</v>
      </c>
      <c r="E1401" s="30" t="s">
        <v>1193</v>
      </c>
      <c r="F1401" s="30" t="s">
        <v>3572</v>
      </c>
      <c r="G1401">
        <f ca="1">+IF(BD1401="OKOK",OFFSET(b!$F$3,C1401,$G$52),NA())</f>
        <v>22</v>
      </c>
      <c r="AA1401">
        <f t="shared" ref="AA1401:AA1464" si="163">+AA1400+1</f>
        <v>1348</v>
      </c>
      <c r="AB1401" s="30" t="s">
        <v>1193</v>
      </c>
      <c r="AC1401" s="30" t="s">
        <v>3572</v>
      </c>
      <c r="AD1401">
        <f ca="1">+IF(BD1401="OKOK",OFFSET(b!$F$3,AA1401,$AD$52),NA())</f>
        <v>701094</v>
      </c>
      <c r="AX1401" t="s">
        <v>44</v>
      </c>
      <c r="AY1401" t="s">
        <v>1193</v>
      </c>
      <c r="AZ1401" t="s">
        <v>3572</v>
      </c>
      <c r="BA1401">
        <v>42822</v>
      </c>
      <c r="BB1401" s="93" t="str">
        <f t="shared" si="159"/>
        <v>OK</v>
      </c>
      <c r="BC1401" t="str">
        <f t="shared" si="160"/>
        <v>OK</v>
      </c>
      <c r="BD1401" t="str">
        <f t="shared" si="161"/>
        <v>OKOK</v>
      </c>
      <c r="BH1401">
        <f t="shared" ref="BH1401:BH1464" si="164">+BH1400+1</f>
        <v>1348</v>
      </c>
      <c r="BJ1401" s="30" t="s">
        <v>1193</v>
      </c>
      <c r="BK1401" s="30" t="s">
        <v>3572</v>
      </c>
      <c r="BL1401">
        <f ca="1">+OFFSET(b!$F$3,BH1401,$BL$52)</f>
        <v>22</v>
      </c>
      <c r="BQ1401">
        <f t="shared" ref="BQ1401:BQ1464" si="165">+BQ1400+1</f>
        <v>1348</v>
      </c>
      <c r="BR1401" s="30" t="s">
        <v>1193</v>
      </c>
      <c r="BS1401" s="30" t="s">
        <v>3572</v>
      </c>
      <c r="BT1401">
        <f ca="1">+OFFSET(b!$F$3,BQ1401,$BT$52)</f>
        <v>701094</v>
      </c>
    </row>
    <row r="1402" spans="3:72">
      <c r="C1402">
        <f t="shared" si="162"/>
        <v>1349</v>
      </c>
      <c r="E1402" s="30" t="s">
        <v>1207</v>
      </c>
      <c r="F1402" s="30" t="s">
        <v>4778</v>
      </c>
      <c r="G1402">
        <f ca="1">+IF(BD1402="OKOK",OFFSET(b!$F$3,C1402,$G$52),NA())</f>
        <v>6</v>
      </c>
      <c r="AA1402">
        <f t="shared" si="163"/>
        <v>1349</v>
      </c>
      <c r="AB1402" s="30" t="s">
        <v>1207</v>
      </c>
      <c r="AC1402" s="30" t="s">
        <v>4778</v>
      </c>
      <c r="AD1402">
        <f ca="1">+IF(BD1402="OKOK",OFFSET(b!$F$3,AA1402,$AD$52),NA())</f>
        <v>127608</v>
      </c>
      <c r="AX1402" t="s">
        <v>44</v>
      </c>
      <c r="AY1402" t="s">
        <v>1207</v>
      </c>
      <c r="AZ1402" t="s">
        <v>4778</v>
      </c>
      <c r="BA1402">
        <v>5951</v>
      </c>
      <c r="BB1402" s="93" t="str">
        <f t="shared" si="159"/>
        <v>OK</v>
      </c>
      <c r="BC1402" t="str">
        <f t="shared" si="160"/>
        <v>OK</v>
      </c>
      <c r="BD1402" t="str">
        <f t="shared" si="161"/>
        <v>OKOK</v>
      </c>
      <c r="BH1402">
        <f t="shared" si="164"/>
        <v>1349</v>
      </c>
      <c r="BJ1402" s="30" t="s">
        <v>1207</v>
      </c>
      <c r="BK1402" s="30" t="s">
        <v>4778</v>
      </c>
      <c r="BL1402">
        <f ca="1">+OFFSET(b!$F$3,BH1402,$BL$52)</f>
        <v>6</v>
      </c>
      <c r="BQ1402">
        <f t="shared" si="165"/>
        <v>1349</v>
      </c>
      <c r="BR1402" s="30" t="s">
        <v>1207</v>
      </c>
      <c r="BS1402" s="30" t="s">
        <v>4778</v>
      </c>
      <c r="BT1402">
        <f ca="1">+OFFSET(b!$F$3,BQ1402,$BT$52)</f>
        <v>127608</v>
      </c>
    </row>
    <row r="1403" spans="3:72">
      <c r="C1403">
        <f t="shared" si="162"/>
        <v>1350</v>
      </c>
      <c r="E1403" s="30" t="s">
        <v>1198</v>
      </c>
      <c r="F1403" s="30" t="s">
        <v>4779</v>
      </c>
      <c r="G1403">
        <f ca="1">+IF(BD1403="OKOK",OFFSET(b!$F$3,C1403,$G$52),NA())</f>
        <v>7</v>
      </c>
      <c r="AA1403">
        <f t="shared" si="163"/>
        <v>1350</v>
      </c>
      <c r="AB1403" s="30" t="s">
        <v>1198</v>
      </c>
      <c r="AC1403" s="30" t="s">
        <v>4779</v>
      </c>
      <c r="AD1403">
        <f ca="1">+IF(BD1403="OKOK",OFFSET(b!$F$3,AA1403,$AD$52),NA())</f>
        <v>342867</v>
      </c>
      <c r="AX1403" t="s">
        <v>44</v>
      </c>
      <c r="AY1403" t="s">
        <v>1198</v>
      </c>
      <c r="AZ1403" t="s">
        <v>4779</v>
      </c>
      <c r="BA1403">
        <v>25129</v>
      </c>
      <c r="BB1403" s="93" t="str">
        <f t="shared" si="159"/>
        <v>OK</v>
      </c>
      <c r="BC1403" t="str">
        <f t="shared" si="160"/>
        <v>OK</v>
      </c>
      <c r="BD1403" t="str">
        <f t="shared" si="161"/>
        <v>OKOK</v>
      </c>
      <c r="BH1403">
        <f t="shared" si="164"/>
        <v>1350</v>
      </c>
      <c r="BJ1403" s="30" t="s">
        <v>1198</v>
      </c>
      <c r="BK1403" s="30" t="s">
        <v>4779</v>
      </c>
      <c r="BL1403">
        <f ca="1">+OFFSET(b!$F$3,BH1403,$BL$52)</f>
        <v>7</v>
      </c>
      <c r="BQ1403">
        <f t="shared" si="165"/>
        <v>1350</v>
      </c>
      <c r="BR1403" s="30" t="s">
        <v>1198</v>
      </c>
      <c r="BS1403" s="30" t="s">
        <v>4779</v>
      </c>
      <c r="BT1403">
        <f ca="1">+OFFSET(b!$F$3,BQ1403,$BT$52)</f>
        <v>342867</v>
      </c>
    </row>
    <row r="1404" spans="3:72">
      <c r="C1404">
        <f t="shared" si="162"/>
        <v>1351</v>
      </c>
      <c r="E1404" s="30" t="s">
        <v>1203</v>
      </c>
      <c r="F1404" s="30" t="s">
        <v>4780</v>
      </c>
      <c r="G1404">
        <f ca="1">+IF(BD1404="OKOK",OFFSET(b!$F$3,C1404,$G$52),NA())</f>
        <v>10</v>
      </c>
      <c r="AA1404">
        <f t="shared" si="163"/>
        <v>1351</v>
      </c>
      <c r="AB1404" s="30" t="s">
        <v>1203</v>
      </c>
      <c r="AC1404" s="30" t="s">
        <v>4780</v>
      </c>
      <c r="AD1404">
        <f ca="1">+IF(BD1404="OKOK",OFFSET(b!$F$3,AA1404,$AD$52),NA())</f>
        <v>235700</v>
      </c>
      <c r="AX1404" t="s">
        <v>44</v>
      </c>
      <c r="AY1404" t="s">
        <v>1203</v>
      </c>
      <c r="AZ1404" t="s">
        <v>4780</v>
      </c>
      <c r="BA1404">
        <v>13982</v>
      </c>
      <c r="BB1404" s="93" t="str">
        <f t="shared" si="159"/>
        <v>OK</v>
      </c>
      <c r="BC1404" t="str">
        <f t="shared" si="160"/>
        <v>OK</v>
      </c>
      <c r="BD1404" t="str">
        <f t="shared" si="161"/>
        <v>OKOK</v>
      </c>
      <c r="BH1404">
        <f t="shared" si="164"/>
        <v>1351</v>
      </c>
      <c r="BJ1404" s="30" t="s">
        <v>1203</v>
      </c>
      <c r="BK1404" s="30" t="s">
        <v>4780</v>
      </c>
      <c r="BL1404">
        <f ca="1">+OFFSET(b!$F$3,BH1404,$BL$52)</f>
        <v>10</v>
      </c>
      <c r="BQ1404">
        <f t="shared" si="165"/>
        <v>1351</v>
      </c>
      <c r="BR1404" s="30" t="s">
        <v>1203</v>
      </c>
      <c r="BS1404" s="30" t="s">
        <v>4780</v>
      </c>
      <c r="BT1404">
        <f ca="1">+OFFSET(b!$F$3,BQ1404,$BT$52)</f>
        <v>235700</v>
      </c>
    </row>
    <row r="1405" spans="3:72">
      <c r="C1405">
        <f t="shared" si="162"/>
        <v>1352</v>
      </c>
      <c r="E1405" s="30" t="s">
        <v>1200</v>
      </c>
      <c r="F1405" s="30" t="s">
        <v>4781</v>
      </c>
      <c r="G1405">
        <f ca="1">+IF(BD1405="OKOK",OFFSET(b!$F$3,C1405,$G$52),NA())</f>
        <v>7</v>
      </c>
      <c r="AA1405">
        <f t="shared" si="163"/>
        <v>1352</v>
      </c>
      <c r="AB1405" s="30" t="s">
        <v>1200</v>
      </c>
      <c r="AC1405" s="30" t="s">
        <v>4781</v>
      </c>
      <c r="AD1405">
        <f ca="1">+IF(BD1405="OKOK",OFFSET(b!$F$3,AA1405,$AD$52),NA())</f>
        <v>362864</v>
      </c>
      <c r="AX1405" t="s">
        <v>44</v>
      </c>
      <c r="AY1405" t="s">
        <v>1200</v>
      </c>
      <c r="AZ1405" t="s">
        <v>4781</v>
      </c>
      <c r="BA1405">
        <v>18958</v>
      </c>
      <c r="BB1405" s="93" t="str">
        <f t="shared" si="159"/>
        <v>OK</v>
      </c>
      <c r="BC1405" t="str">
        <f t="shared" si="160"/>
        <v>OK</v>
      </c>
      <c r="BD1405" t="str">
        <f t="shared" si="161"/>
        <v>OKOK</v>
      </c>
      <c r="BH1405">
        <f t="shared" si="164"/>
        <v>1352</v>
      </c>
      <c r="BJ1405" s="30" t="s">
        <v>1200</v>
      </c>
      <c r="BK1405" s="30" t="s">
        <v>4781</v>
      </c>
      <c r="BL1405">
        <f ca="1">+OFFSET(b!$F$3,BH1405,$BL$52)</f>
        <v>7</v>
      </c>
      <c r="BQ1405">
        <f t="shared" si="165"/>
        <v>1352</v>
      </c>
      <c r="BR1405" s="30" t="s">
        <v>1200</v>
      </c>
      <c r="BS1405" s="30" t="s">
        <v>4781</v>
      </c>
      <c r="BT1405">
        <f ca="1">+OFFSET(b!$F$3,BQ1405,$BT$52)</f>
        <v>362864</v>
      </c>
    </row>
    <row r="1406" spans="3:72">
      <c r="C1406">
        <f t="shared" si="162"/>
        <v>1353</v>
      </c>
      <c r="E1406" s="30" t="s">
        <v>1197</v>
      </c>
      <c r="F1406" s="30" t="s">
        <v>3573</v>
      </c>
      <c r="G1406">
        <f ca="1">+IF(BD1406="OKOK",OFFSET(b!$F$3,C1406,$G$52),NA())</f>
        <v>11</v>
      </c>
      <c r="AA1406">
        <f t="shared" si="163"/>
        <v>1353</v>
      </c>
      <c r="AB1406" s="30" t="s">
        <v>1197</v>
      </c>
      <c r="AC1406" s="30" t="s">
        <v>3573</v>
      </c>
      <c r="AD1406">
        <f ca="1">+IF(BD1406="OKOK",OFFSET(b!$F$3,AA1406,$AD$52),NA())</f>
        <v>295800</v>
      </c>
      <c r="AX1406" t="s">
        <v>44</v>
      </c>
      <c r="AY1406" t="s">
        <v>1197</v>
      </c>
      <c r="AZ1406" t="s">
        <v>3573</v>
      </c>
      <c r="BA1406">
        <v>17460</v>
      </c>
      <c r="BB1406" s="93" t="str">
        <f t="shared" si="159"/>
        <v>OK</v>
      </c>
      <c r="BC1406" t="str">
        <f t="shared" si="160"/>
        <v>OK</v>
      </c>
      <c r="BD1406" t="str">
        <f t="shared" si="161"/>
        <v>OKOK</v>
      </c>
      <c r="BH1406">
        <f t="shared" si="164"/>
        <v>1353</v>
      </c>
      <c r="BJ1406" s="30" t="s">
        <v>1197</v>
      </c>
      <c r="BK1406" s="30" t="s">
        <v>3573</v>
      </c>
      <c r="BL1406">
        <f ca="1">+OFFSET(b!$F$3,BH1406,$BL$52)</f>
        <v>11</v>
      </c>
      <c r="BQ1406">
        <f t="shared" si="165"/>
        <v>1353</v>
      </c>
      <c r="BR1406" s="30" t="s">
        <v>1197</v>
      </c>
      <c r="BS1406" s="30" t="s">
        <v>3573</v>
      </c>
      <c r="BT1406">
        <f ca="1">+OFFSET(b!$F$3,BQ1406,$BT$52)</f>
        <v>295800</v>
      </c>
    </row>
    <row r="1407" spans="3:72">
      <c r="C1407">
        <f t="shared" si="162"/>
        <v>1354</v>
      </c>
      <c r="E1407" s="30" t="s">
        <v>1202</v>
      </c>
      <c r="F1407" s="30" t="s">
        <v>4782</v>
      </c>
      <c r="G1407">
        <f ca="1">+IF(BD1407="OKOK",OFFSET(b!$F$3,C1407,$G$52),NA())</f>
        <v>5</v>
      </c>
      <c r="AA1407">
        <f t="shared" si="163"/>
        <v>1354</v>
      </c>
      <c r="AB1407" s="30" t="s">
        <v>1202</v>
      </c>
      <c r="AC1407" s="30" t="s">
        <v>4782</v>
      </c>
      <c r="AD1407">
        <f ca="1">+IF(BD1407="OKOK",OFFSET(b!$F$3,AA1407,$AD$52),NA())</f>
        <v>376372</v>
      </c>
      <c r="AX1407" t="s">
        <v>44</v>
      </c>
      <c r="AY1407" t="s">
        <v>1202</v>
      </c>
      <c r="AZ1407" t="s">
        <v>4782</v>
      </c>
      <c r="BA1407">
        <v>18402</v>
      </c>
      <c r="BB1407" s="93" t="str">
        <f t="shared" si="159"/>
        <v>OK</v>
      </c>
      <c r="BC1407" t="str">
        <f t="shared" si="160"/>
        <v>OK</v>
      </c>
      <c r="BD1407" t="str">
        <f t="shared" si="161"/>
        <v>OKOK</v>
      </c>
      <c r="BH1407">
        <f t="shared" si="164"/>
        <v>1354</v>
      </c>
      <c r="BJ1407" s="30" t="s">
        <v>1202</v>
      </c>
      <c r="BK1407" s="30" t="s">
        <v>4782</v>
      </c>
      <c r="BL1407">
        <f ca="1">+OFFSET(b!$F$3,BH1407,$BL$52)</f>
        <v>5</v>
      </c>
      <c r="BQ1407">
        <f t="shared" si="165"/>
        <v>1354</v>
      </c>
      <c r="BR1407" s="30" t="s">
        <v>1202</v>
      </c>
      <c r="BS1407" s="30" t="s">
        <v>4782</v>
      </c>
      <c r="BT1407">
        <f ca="1">+OFFSET(b!$F$3,BQ1407,$BT$52)</f>
        <v>376372</v>
      </c>
    </row>
    <row r="1408" spans="3:72">
      <c r="C1408">
        <f t="shared" si="162"/>
        <v>1355</v>
      </c>
      <c r="E1408" s="30" t="s">
        <v>1204</v>
      </c>
      <c r="F1408" s="30" t="s">
        <v>4783</v>
      </c>
      <c r="G1408">
        <f ca="1">+IF(BD1408="OKOK",OFFSET(b!$F$3,C1408,$G$52),NA())</f>
        <v>10</v>
      </c>
      <c r="AA1408">
        <f t="shared" si="163"/>
        <v>1355</v>
      </c>
      <c r="AB1408" s="30" t="s">
        <v>1204</v>
      </c>
      <c r="AC1408" s="30" t="s">
        <v>4783</v>
      </c>
      <c r="AD1408">
        <f ca="1">+IF(BD1408="OKOK",OFFSET(b!$F$3,AA1408,$AD$52),NA())</f>
        <v>332062</v>
      </c>
      <c r="AX1408" t="s">
        <v>44</v>
      </c>
      <c r="AY1408" t="s">
        <v>1204</v>
      </c>
      <c r="AZ1408" t="s">
        <v>4783</v>
      </c>
      <c r="BA1408">
        <v>14498</v>
      </c>
      <c r="BB1408" s="93" t="str">
        <f t="shared" si="159"/>
        <v>OK</v>
      </c>
      <c r="BC1408" t="str">
        <f t="shared" si="160"/>
        <v>OK</v>
      </c>
      <c r="BD1408" t="str">
        <f t="shared" si="161"/>
        <v>OKOK</v>
      </c>
      <c r="BH1408">
        <f t="shared" si="164"/>
        <v>1355</v>
      </c>
      <c r="BJ1408" s="30" t="s">
        <v>1204</v>
      </c>
      <c r="BK1408" s="30" t="s">
        <v>4783</v>
      </c>
      <c r="BL1408">
        <f ca="1">+OFFSET(b!$F$3,BH1408,$BL$52)</f>
        <v>10</v>
      </c>
      <c r="BQ1408">
        <f t="shared" si="165"/>
        <v>1355</v>
      </c>
      <c r="BR1408" s="30" t="s">
        <v>1204</v>
      </c>
      <c r="BS1408" s="30" t="s">
        <v>4783</v>
      </c>
      <c r="BT1408">
        <f ca="1">+OFFSET(b!$F$3,BQ1408,$BT$52)</f>
        <v>332062</v>
      </c>
    </row>
    <row r="1409" spans="3:72">
      <c r="C1409">
        <f t="shared" si="162"/>
        <v>1356</v>
      </c>
      <c r="E1409" s="30" t="s">
        <v>1206</v>
      </c>
      <c r="F1409" s="30" t="s">
        <v>4784</v>
      </c>
      <c r="G1409">
        <f ca="1">+IF(BD1409="OKOK",OFFSET(b!$F$3,C1409,$G$52),NA())</f>
        <v>7</v>
      </c>
      <c r="AA1409">
        <f t="shared" si="163"/>
        <v>1356</v>
      </c>
      <c r="AB1409" s="30" t="s">
        <v>1206</v>
      </c>
      <c r="AC1409" s="30" t="s">
        <v>4784</v>
      </c>
      <c r="AD1409">
        <f ca="1">+IF(BD1409="OKOK",OFFSET(b!$F$3,AA1409,$AD$52),NA())</f>
        <v>279460</v>
      </c>
      <c r="AX1409" t="s">
        <v>44</v>
      </c>
      <c r="AY1409" t="s">
        <v>1206</v>
      </c>
      <c r="AZ1409" t="s">
        <v>4784</v>
      </c>
      <c r="BA1409">
        <v>17156</v>
      </c>
      <c r="BB1409" s="93" t="str">
        <f t="shared" si="159"/>
        <v>OK</v>
      </c>
      <c r="BC1409" t="str">
        <f t="shared" si="160"/>
        <v>OK</v>
      </c>
      <c r="BD1409" t="str">
        <f t="shared" si="161"/>
        <v>OKOK</v>
      </c>
      <c r="BH1409">
        <f t="shared" si="164"/>
        <v>1356</v>
      </c>
      <c r="BJ1409" s="30" t="s">
        <v>1206</v>
      </c>
      <c r="BK1409" s="30" t="s">
        <v>4784</v>
      </c>
      <c r="BL1409">
        <f ca="1">+OFFSET(b!$F$3,BH1409,$BL$52)</f>
        <v>7</v>
      </c>
      <c r="BQ1409">
        <f t="shared" si="165"/>
        <v>1356</v>
      </c>
      <c r="BR1409" s="30" t="s">
        <v>1206</v>
      </c>
      <c r="BS1409" s="30" t="s">
        <v>4784</v>
      </c>
      <c r="BT1409">
        <f ca="1">+OFFSET(b!$F$3,BQ1409,$BT$52)</f>
        <v>279460</v>
      </c>
    </row>
    <row r="1410" spans="3:72">
      <c r="C1410">
        <f t="shared" si="162"/>
        <v>1357</v>
      </c>
      <c r="E1410" s="30" t="s">
        <v>1201</v>
      </c>
      <c r="F1410" s="30" t="s">
        <v>4785</v>
      </c>
      <c r="G1410">
        <f ca="1">+IF(BD1410="OKOK",OFFSET(b!$F$3,C1410,$G$52),NA())</f>
        <v>3</v>
      </c>
      <c r="AA1410">
        <f t="shared" si="163"/>
        <v>1357</v>
      </c>
      <c r="AB1410" s="30" t="s">
        <v>1201</v>
      </c>
      <c r="AC1410" s="30" t="s">
        <v>4785</v>
      </c>
      <c r="AD1410">
        <f ca="1">+IF(BD1410="OKOK",OFFSET(b!$F$3,AA1410,$AD$52),NA())</f>
        <v>87024</v>
      </c>
      <c r="AX1410" t="s">
        <v>44</v>
      </c>
      <c r="AY1410" t="s">
        <v>1201</v>
      </c>
      <c r="AZ1410" t="s">
        <v>4785</v>
      </c>
      <c r="BA1410">
        <v>6884</v>
      </c>
      <c r="BB1410" s="93" t="str">
        <f t="shared" si="159"/>
        <v>OK</v>
      </c>
      <c r="BC1410" t="str">
        <f t="shared" si="160"/>
        <v>OK</v>
      </c>
      <c r="BD1410" t="str">
        <f t="shared" si="161"/>
        <v>OKOK</v>
      </c>
      <c r="BH1410">
        <f t="shared" si="164"/>
        <v>1357</v>
      </c>
      <c r="BJ1410" s="30" t="s">
        <v>1201</v>
      </c>
      <c r="BK1410" s="30" t="s">
        <v>4785</v>
      </c>
      <c r="BL1410">
        <f ca="1">+OFFSET(b!$F$3,BH1410,$BL$52)</f>
        <v>3</v>
      </c>
      <c r="BQ1410">
        <f t="shared" si="165"/>
        <v>1357</v>
      </c>
      <c r="BR1410" s="30" t="s">
        <v>1201</v>
      </c>
      <c r="BS1410" s="30" t="s">
        <v>4785</v>
      </c>
      <c r="BT1410">
        <f ca="1">+OFFSET(b!$F$3,BQ1410,$BT$52)</f>
        <v>87024</v>
      </c>
    </row>
    <row r="1411" spans="3:72">
      <c r="C1411">
        <f t="shared" si="162"/>
        <v>1358</v>
      </c>
      <c r="E1411" s="30" t="s">
        <v>1196</v>
      </c>
      <c r="F1411" s="30" t="s">
        <v>4786</v>
      </c>
      <c r="G1411">
        <f ca="1">+IF(BD1411="OKOK",OFFSET(b!$F$3,C1411,$G$52),NA())</f>
        <v>9</v>
      </c>
      <c r="AA1411">
        <f t="shared" si="163"/>
        <v>1358</v>
      </c>
      <c r="AB1411" s="30" t="s">
        <v>1196</v>
      </c>
      <c r="AC1411" s="30" t="s">
        <v>4786</v>
      </c>
      <c r="AD1411">
        <f ca="1">+IF(BD1411="OKOK",OFFSET(b!$F$3,AA1411,$AD$52),NA())</f>
        <v>431006</v>
      </c>
      <c r="AX1411" t="s">
        <v>44</v>
      </c>
      <c r="AY1411" t="s">
        <v>1196</v>
      </c>
      <c r="AZ1411" t="s">
        <v>4786</v>
      </c>
      <c r="BA1411">
        <v>24285</v>
      </c>
      <c r="BB1411" s="93" t="str">
        <f t="shared" si="159"/>
        <v>OK</v>
      </c>
      <c r="BC1411" t="str">
        <f t="shared" si="160"/>
        <v>OK</v>
      </c>
      <c r="BD1411" t="str">
        <f t="shared" si="161"/>
        <v>OKOK</v>
      </c>
      <c r="BH1411">
        <f t="shared" si="164"/>
        <v>1358</v>
      </c>
      <c r="BJ1411" s="30" t="s">
        <v>1196</v>
      </c>
      <c r="BK1411" s="30" t="s">
        <v>4786</v>
      </c>
      <c r="BL1411">
        <f ca="1">+OFFSET(b!$F$3,BH1411,$BL$52)</f>
        <v>9</v>
      </c>
      <c r="BQ1411">
        <f t="shared" si="165"/>
        <v>1358</v>
      </c>
      <c r="BR1411" s="30" t="s">
        <v>1196</v>
      </c>
      <c r="BS1411" s="30" t="s">
        <v>4786</v>
      </c>
      <c r="BT1411">
        <f ca="1">+OFFSET(b!$F$3,BQ1411,$BT$52)</f>
        <v>431006</v>
      </c>
    </row>
    <row r="1412" spans="3:72">
      <c r="C1412">
        <f t="shared" si="162"/>
        <v>1359</v>
      </c>
      <c r="E1412" s="30" t="s">
        <v>1205</v>
      </c>
      <c r="F1412" s="30" t="s">
        <v>4787</v>
      </c>
      <c r="G1412">
        <f ca="1">+IF(BD1412="OKOK",OFFSET(b!$F$3,C1412,$G$52),NA())</f>
        <v>12</v>
      </c>
      <c r="AA1412">
        <f t="shared" si="163"/>
        <v>1359</v>
      </c>
      <c r="AB1412" s="30" t="s">
        <v>1205</v>
      </c>
      <c r="AC1412" s="30" t="s">
        <v>4787</v>
      </c>
      <c r="AD1412">
        <f ca="1">+IF(BD1412="OKOK",OFFSET(b!$F$3,AA1412,$AD$52),NA())</f>
        <v>190591</v>
      </c>
      <c r="AX1412" t="s">
        <v>44</v>
      </c>
      <c r="AY1412" t="s">
        <v>1205</v>
      </c>
      <c r="AZ1412" t="s">
        <v>4787</v>
      </c>
      <c r="BA1412">
        <v>9412</v>
      </c>
      <c r="BB1412" s="93" t="str">
        <f t="shared" si="159"/>
        <v>OK</v>
      </c>
      <c r="BC1412" t="str">
        <f t="shared" si="160"/>
        <v>OK</v>
      </c>
      <c r="BD1412" t="str">
        <f t="shared" si="161"/>
        <v>OKOK</v>
      </c>
      <c r="BH1412">
        <f t="shared" si="164"/>
        <v>1359</v>
      </c>
      <c r="BJ1412" s="30" t="s">
        <v>1205</v>
      </c>
      <c r="BK1412" s="30" t="s">
        <v>4787</v>
      </c>
      <c r="BL1412">
        <f ca="1">+OFFSET(b!$F$3,BH1412,$BL$52)</f>
        <v>12</v>
      </c>
      <c r="BQ1412">
        <f t="shared" si="165"/>
        <v>1359</v>
      </c>
      <c r="BR1412" s="30" t="s">
        <v>1205</v>
      </c>
      <c r="BS1412" s="30" t="s">
        <v>4787</v>
      </c>
      <c r="BT1412">
        <f ca="1">+OFFSET(b!$F$3,BQ1412,$BT$52)</f>
        <v>190591</v>
      </c>
    </row>
    <row r="1413" spans="3:72">
      <c r="C1413">
        <f t="shared" si="162"/>
        <v>1360</v>
      </c>
      <c r="E1413" s="30" t="s">
        <v>1208</v>
      </c>
      <c r="F1413" s="30" t="s">
        <v>4788</v>
      </c>
      <c r="G1413">
        <f ca="1">+IF(BD1413="OKOK",OFFSET(b!$F$3,C1413,$G$52),NA())</f>
        <v>7</v>
      </c>
      <c r="AA1413">
        <f t="shared" si="163"/>
        <v>1360</v>
      </c>
      <c r="AB1413" s="30" t="s">
        <v>1208</v>
      </c>
      <c r="AC1413" s="30" t="s">
        <v>4788</v>
      </c>
      <c r="AD1413">
        <f ca="1">+IF(BD1413="OKOK",OFFSET(b!$F$3,AA1413,$AD$52),NA())</f>
        <v>167475</v>
      </c>
      <c r="AX1413" t="s">
        <v>44</v>
      </c>
      <c r="AY1413" t="s">
        <v>1208</v>
      </c>
      <c r="AZ1413" t="s">
        <v>4788</v>
      </c>
      <c r="BA1413">
        <v>6491</v>
      </c>
      <c r="BB1413" s="93" t="str">
        <f t="shared" si="159"/>
        <v>OK</v>
      </c>
      <c r="BC1413" t="str">
        <f t="shared" si="160"/>
        <v>OK</v>
      </c>
      <c r="BD1413" t="str">
        <f t="shared" si="161"/>
        <v>OKOK</v>
      </c>
      <c r="BH1413">
        <f t="shared" si="164"/>
        <v>1360</v>
      </c>
      <c r="BJ1413" s="30" t="s">
        <v>1208</v>
      </c>
      <c r="BK1413" s="30" t="s">
        <v>4788</v>
      </c>
      <c r="BL1413">
        <f ca="1">+OFFSET(b!$F$3,BH1413,$BL$52)</f>
        <v>7</v>
      </c>
      <c r="BQ1413">
        <f t="shared" si="165"/>
        <v>1360</v>
      </c>
      <c r="BR1413" s="30" t="s">
        <v>1208</v>
      </c>
      <c r="BS1413" s="30" t="s">
        <v>4788</v>
      </c>
      <c r="BT1413">
        <f ca="1">+OFFSET(b!$F$3,BQ1413,$BT$52)</f>
        <v>167475</v>
      </c>
    </row>
    <row r="1414" spans="3:72">
      <c r="C1414">
        <f t="shared" si="162"/>
        <v>1361</v>
      </c>
      <c r="E1414" s="30" t="s">
        <v>1209</v>
      </c>
      <c r="F1414" s="30" t="s">
        <v>4789</v>
      </c>
      <c r="G1414" t="e">
        <f ca="1">+IF(BD1414="OKOK",OFFSET(b!$F$3,C1414,$G$52),NA())</f>
        <v>#N/A</v>
      </c>
      <c r="AA1414">
        <f t="shared" si="163"/>
        <v>1361</v>
      </c>
      <c r="AB1414" s="30" t="s">
        <v>1209</v>
      </c>
      <c r="AC1414" s="30" t="s">
        <v>4789</v>
      </c>
      <c r="AD1414" t="e">
        <f ca="1">+IF(BD1414="OKOK",OFFSET(b!$F$3,AA1414,$AD$52),NA())</f>
        <v>#N/A</v>
      </c>
      <c r="AX1414" t="s">
        <v>45</v>
      </c>
      <c r="AY1414" t="s">
        <v>1209</v>
      </c>
      <c r="AZ1414" t="s">
        <v>4789</v>
      </c>
      <c r="BA1414">
        <v>575600</v>
      </c>
      <c r="BB1414" s="93" t="str">
        <f t="shared" si="159"/>
        <v>NG</v>
      </c>
      <c r="BC1414" t="str">
        <f t="shared" si="160"/>
        <v>OK</v>
      </c>
      <c r="BD1414" t="str">
        <f t="shared" si="161"/>
        <v>NGOK</v>
      </c>
      <c r="BH1414">
        <f t="shared" si="164"/>
        <v>1361</v>
      </c>
      <c r="BJ1414" s="30" t="s">
        <v>1209</v>
      </c>
      <c r="BK1414" s="30" t="s">
        <v>4789</v>
      </c>
      <c r="BL1414">
        <f ca="1">+OFFSET(b!$F$3,BH1414,$BL$52)</f>
        <v>274</v>
      </c>
      <c r="BQ1414">
        <f t="shared" si="165"/>
        <v>1361</v>
      </c>
      <c r="BR1414" s="30" t="s">
        <v>1209</v>
      </c>
      <c r="BS1414" s="30" t="s">
        <v>4789</v>
      </c>
      <c r="BT1414">
        <f ca="1">+OFFSET(b!$F$3,BQ1414,$BT$52)</f>
        <v>10236151</v>
      </c>
    </row>
    <row r="1415" spans="3:72">
      <c r="C1415">
        <f t="shared" si="162"/>
        <v>1362</v>
      </c>
      <c r="E1415" s="30" t="s">
        <v>1210</v>
      </c>
      <c r="F1415" s="30" t="s">
        <v>3421</v>
      </c>
      <c r="G1415">
        <f ca="1">+IF(BD1415="OKOK",OFFSET(b!$F$3,C1415,$G$52),NA())</f>
        <v>49</v>
      </c>
      <c r="AA1415">
        <f t="shared" si="163"/>
        <v>1362</v>
      </c>
      <c r="AB1415" s="30" t="s">
        <v>1210</v>
      </c>
      <c r="AC1415" s="30" t="s">
        <v>3421</v>
      </c>
      <c r="AD1415">
        <f ca="1">+IF(BD1415="OKOK",OFFSET(b!$F$3,AA1415,$AD$52),NA())</f>
        <v>1554013</v>
      </c>
      <c r="AX1415" t="s">
        <v>45</v>
      </c>
      <c r="AY1415" t="s">
        <v>1210</v>
      </c>
      <c r="AZ1415" t="s">
        <v>3421</v>
      </c>
      <c r="BA1415">
        <v>97647</v>
      </c>
      <c r="BB1415" s="93" t="str">
        <f t="shared" si="159"/>
        <v>OK</v>
      </c>
      <c r="BC1415" t="str">
        <f t="shared" si="160"/>
        <v>OK</v>
      </c>
      <c r="BD1415" t="str">
        <f t="shared" si="161"/>
        <v>OKOK</v>
      </c>
      <c r="BH1415">
        <f t="shared" si="164"/>
        <v>1362</v>
      </c>
      <c r="BJ1415" s="30" t="s">
        <v>1210</v>
      </c>
      <c r="BK1415" s="30" t="s">
        <v>3421</v>
      </c>
      <c r="BL1415">
        <f ca="1">+OFFSET(b!$F$3,BH1415,$BL$52)</f>
        <v>49</v>
      </c>
      <c r="BQ1415">
        <f t="shared" si="165"/>
        <v>1362</v>
      </c>
      <c r="BR1415" s="30" t="s">
        <v>1210</v>
      </c>
      <c r="BS1415" s="30" t="s">
        <v>3421</v>
      </c>
      <c r="BT1415">
        <f ca="1">+OFFSET(b!$F$3,BQ1415,$BT$52)</f>
        <v>1554013</v>
      </c>
    </row>
    <row r="1416" spans="3:72">
      <c r="C1416">
        <f t="shared" si="162"/>
        <v>1363</v>
      </c>
      <c r="E1416" s="30" t="s">
        <v>1226</v>
      </c>
      <c r="F1416" s="30" t="s">
        <v>4790</v>
      </c>
      <c r="G1416">
        <f ca="1">+IF(BD1416="OKOK",OFFSET(b!$F$3,C1416,$G$52),NA())</f>
        <v>8</v>
      </c>
      <c r="AA1416">
        <f t="shared" si="163"/>
        <v>1363</v>
      </c>
      <c r="AB1416" s="30" t="s">
        <v>1226</v>
      </c>
      <c r="AC1416" s="30" t="s">
        <v>4790</v>
      </c>
      <c r="AD1416">
        <f ca="1">+IF(BD1416="OKOK",OFFSET(b!$F$3,AA1416,$AD$52),NA())</f>
        <v>336489</v>
      </c>
      <c r="AX1416" t="s">
        <v>45</v>
      </c>
      <c r="AY1416" t="s">
        <v>1226</v>
      </c>
      <c r="AZ1416" t="s">
        <v>4790</v>
      </c>
      <c r="BA1416">
        <v>19768</v>
      </c>
      <c r="BB1416" s="93" t="str">
        <f t="shared" si="159"/>
        <v>OK</v>
      </c>
      <c r="BC1416" t="str">
        <f t="shared" si="160"/>
        <v>OK</v>
      </c>
      <c r="BD1416" t="str">
        <f t="shared" si="161"/>
        <v>OKOK</v>
      </c>
      <c r="BH1416">
        <f t="shared" si="164"/>
        <v>1363</v>
      </c>
      <c r="BJ1416" s="30" t="s">
        <v>1226</v>
      </c>
      <c r="BK1416" s="30" t="s">
        <v>4790</v>
      </c>
      <c r="BL1416">
        <f ca="1">+OFFSET(b!$F$3,BH1416,$BL$52)</f>
        <v>8</v>
      </c>
      <c r="BQ1416">
        <f t="shared" si="165"/>
        <v>1363</v>
      </c>
      <c r="BR1416" s="30" t="s">
        <v>1226</v>
      </c>
      <c r="BS1416" s="30" t="s">
        <v>4790</v>
      </c>
      <c r="BT1416">
        <f ca="1">+OFFSET(b!$F$3,BQ1416,$BT$52)</f>
        <v>336489</v>
      </c>
    </row>
    <row r="1417" spans="3:72">
      <c r="C1417">
        <f t="shared" si="162"/>
        <v>1364</v>
      </c>
      <c r="E1417" s="30" t="s">
        <v>1213</v>
      </c>
      <c r="F1417" s="30" t="s">
        <v>4791</v>
      </c>
      <c r="G1417">
        <f ca="1">+IF(BD1417="OKOK",OFFSET(b!$F$3,C1417,$G$52),NA())</f>
        <v>22</v>
      </c>
      <c r="AA1417">
        <f t="shared" si="163"/>
        <v>1364</v>
      </c>
      <c r="AB1417" s="30" t="s">
        <v>1213</v>
      </c>
      <c r="AC1417" s="30" t="s">
        <v>4791</v>
      </c>
      <c r="AD1417">
        <f ca="1">+IF(BD1417="OKOK",OFFSET(b!$F$3,AA1417,$AD$52),NA())</f>
        <v>654305</v>
      </c>
      <c r="AX1417" t="s">
        <v>45</v>
      </c>
      <c r="AY1417" t="s">
        <v>1213</v>
      </c>
      <c r="AZ1417" t="s">
        <v>4791</v>
      </c>
      <c r="BA1417">
        <v>40454</v>
      </c>
      <c r="BB1417" s="93" t="str">
        <f t="shared" si="159"/>
        <v>OK</v>
      </c>
      <c r="BC1417" t="str">
        <f t="shared" si="160"/>
        <v>OK</v>
      </c>
      <c r="BD1417" t="str">
        <f t="shared" si="161"/>
        <v>OKOK</v>
      </c>
      <c r="BH1417">
        <f t="shared" si="164"/>
        <v>1364</v>
      </c>
      <c r="BJ1417" s="30" t="s">
        <v>1213</v>
      </c>
      <c r="BK1417" s="30" t="s">
        <v>4791</v>
      </c>
      <c r="BL1417">
        <f ca="1">+OFFSET(b!$F$3,BH1417,$BL$52)</f>
        <v>22</v>
      </c>
      <c r="BQ1417">
        <f t="shared" si="165"/>
        <v>1364</v>
      </c>
      <c r="BR1417" s="30" t="s">
        <v>1213</v>
      </c>
      <c r="BS1417" s="30" t="s">
        <v>4791</v>
      </c>
      <c r="BT1417">
        <f ca="1">+OFFSET(b!$F$3,BQ1417,$BT$52)</f>
        <v>654305</v>
      </c>
    </row>
    <row r="1418" spans="3:72">
      <c r="C1418">
        <f t="shared" si="162"/>
        <v>1365</v>
      </c>
      <c r="E1418" s="30" t="s">
        <v>1211</v>
      </c>
      <c r="F1418" s="30" t="s">
        <v>4792</v>
      </c>
      <c r="G1418">
        <f ca="1">+IF(BD1418="OKOK",OFFSET(b!$F$3,C1418,$G$52),NA())</f>
        <v>13</v>
      </c>
      <c r="AA1418">
        <f t="shared" si="163"/>
        <v>1365</v>
      </c>
      <c r="AB1418" s="30" t="s">
        <v>1211</v>
      </c>
      <c r="AC1418" s="30" t="s">
        <v>4792</v>
      </c>
      <c r="AD1418">
        <f ca="1">+IF(BD1418="OKOK",OFFSET(b!$F$3,AA1418,$AD$52),NA())</f>
        <v>406223</v>
      </c>
      <c r="AX1418" t="s">
        <v>45</v>
      </c>
      <c r="AY1418" t="s">
        <v>1211</v>
      </c>
      <c r="AZ1418" t="s">
        <v>4792</v>
      </c>
      <c r="BA1418">
        <v>18365</v>
      </c>
      <c r="BB1418" s="93" t="str">
        <f t="shared" si="159"/>
        <v>OK</v>
      </c>
      <c r="BC1418" t="str">
        <f t="shared" si="160"/>
        <v>OK</v>
      </c>
      <c r="BD1418" t="str">
        <f t="shared" si="161"/>
        <v>OKOK</v>
      </c>
      <c r="BH1418">
        <f t="shared" si="164"/>
        <v>1365</v>
      </c>
      <c r="BJ1418" s="30" t="s">
        <v>1211</v>
      </c>
      <c r="BK1418" s="30" t="s">
        <v>4792</v>
      </c>
      <c r="BL1418">
        <f ca="1">+OFFSET(b!$F$3,BH1418,$BL$52)</f>
        <v>13</v>
      </c>
      <c r="BQ1418">
        <f t="shared" si="165"/>
        <v>1365</v>
      </c>
      <c r="BR1418" s="30" t="s">
        <v>1211</v>
      </c>
      <c r="BS1418" s="30" t="s">
        <v>4792</v>
      </c>
      <c r="BT1418">
        <f ca="1">+OFFSET(b!$F$3,BQ1418,$BT$52)</f>
        <v>406223</v>
      </c>
    </row>
    <row r="1419" spans="3:72">
      <c r="C1419">
        <f t="shared" si="162"/>
        <v>1366</v>
      </c>
      <c r="E1419" s="30" t="s">
        <v>1212</v>
      </c>
      <c r="F1419" s="30" t="s">
        <v>4793</v>
      </c>
      <c r="G1419">
        <f ca="1">+IF(BD1419="OKOK",OFFSET(b!$F$3,C1419,$G$52),NA())</f>
        <v>10</v>
      </c>
      <c r="AA1419">
        <f t="shared" si="163"/>
        <v>1366</v>
      </c>
      <c r="AB1419" s="30" t="s">
        <v>1212</v>
      </c>
      <c r="AC1419" s="30" t="s">
        <v>4793</v>
      </c>
      <c r="AD1419">
        <f ca="1">+IF(BD1419="OKOK",OFFSET(b!$F$3,AA1419,$AD$52),NA())</f>
        <v>332223</v>
      </c>
      <c r="AX1419" t="s">
        <v>45</v>
      </c>
      <c r="AY1419" t="s">
        <v>1212</v>
      </c>
      <c r="AZ1419" t="s">
        <v>4793</v>
      </c>
      <c r="BA1419">
        <v>13255</v>
      </c>
      <c r="BB1419" s="93" t="str">
        <f t="shared" si="159"/>
        <v>OK</v>
      </c>
      <c r="BC1419" t="str">
        <f t="shared" si="160"/>
        <v>OK</v>
      </c>
      <c r="BD1419" t="str">
        <f t="shared" si="161"/>
        <v>OKOK</v>
      </c>
      <c r="BH1419">
        <f t="shared" si="164"/>
        <v>1366</v>
      </c>
      <c r="BJ1419" s="30" t="s">
        <v>1212</v>
      </c>
      <c r="BK1419" s="30" t="s">
        <v>4793</v>
      </c>
      <c r="BL1419">
        <f ca="1">+OFFSET(b!$F$3,BH1419,$BL$52)</f>
        <v>10</v>
      </c>
      <c r="BQ1419">
        <f t="shared" si="165"/>
        <v>1366</v>
      </c>
      <c r="BR1419" s="30" t="s">
        <v>1212</v>
      </c>
      <c r="BS1419" s="30" t="s">
        <v>4793</v>
      </c>
      <c r="BT1419">
        <f ca="1">+OFFSET(b!$F$3,BQ1419,$BT$52)</f>
        <v>332223</v>
      </c>
    </row>
    <row r="1420" spans="3:72">
      <c r="C1420">
        <f t="shared" si="162"/>
        <v>1367</v>
      </c>
      <c r="E1420" s="30" t="s">
        <v>1220</v>
      </c>
      <c r="F1420" s="30" t="s">
        <v>4794</v>
      </c>
      <c r="G1420">
        <f ca="1">+IF(BD1420="OKOK",OFFSET(b!$F$3,C1420,$G$52),NA())</f>
        <v>12</v>
      </c>
      <c r="AA1420">
        <f t="shared" si="163"/>
        <v>1367</v>
      </c>
      <c r="AB1420" s="30" t="s">
        <v>1220</v>
      </c>
      <c r="AC1420" s="30" t="s">
        <v>4794</v>
      </c>
      <c r="AD1420">
        <f ca="1">+IF(BD1420="OKOK",OFFSET(b!$F$3,AA1420,$AD$52),NA())</f>
        <v>475490</v>
      </c>
      <c r="AX1420" t="s">
        <v>45</v>
      </c>
      <c r="AY1420" t="s">
        <v>1220</v>
      </c>
      <c r="AZ1420" t="s">
        <v>4794</v>
      </c>
      <c r="BA1420">
        <v>22360</v>
      </c>
      <c r="BB1420" s="93" t="str">
        <f t="shared" si="159"/>
        <v>OK</v>
      </c>
      <c r="BC1420" t="str">
        <f t="shared" si="160"/>
        <v>OK</v>
      </c>
      <c r="BD1420" t="str">
        <f t="shared" si="161"/>
        <v>OKOK</v>
      </c>
      <c r="BH1420">
        <f t="shared" si="164"/>
        <v>1367</v>
      </c>
      <c r="BJ1420" s="30" t="s">
        <v>1220</v>
      </c>
      <c r="BK1420" s="30" t="s">
        <v>4794</v>
      </c>
      <c r="BL1420">
        <f ca="1">+OFFSET(b!$F$3,BH1420,$BL$52)</f>
        <v>12</v>
      </c>
      <c r="BQ1420">
        <f t="shared" si="165"/>
        <v>1367</v>
      </c>
      <c r="BR1420" s="30" t="s">
        <v>1220</v>
      </c>
      <c r="BS1420" s="30" t="s">
        <v>4794</v>
      </c>
      <c r="BT1420">
        <f ca="1">+OFFSET(b!$F$3,BQ1420,$BT$52)</f>
        <v>475490</v>
      </c>
    </row>
    <row r="1421" spans="3:72">
      <c r="C1421">
        <f t="shared" si="162"/>
        <v>1368</v>
      </c>
      <c r="E1421" s="30" t="s">
        <v>1221</v>
      </c>
      <c r="F1421" s="30" t="s">
        <v>4795</v>
      </c>
      <c r="G1421">
        <f ca="1">+IF(BD1421="OKOK",OFFSET(b!$F$3,C1421,$G$52),NA())</f>
        <v>17</v>
      </c>
      <c r="AA1421">
        <f t="shared" si="163"/>
        <v>1368</v>
      </c>
      <c r="AB1421" s="30" t="s">
        <v>1221</v>
      </c>
      <c r="AC1421" s="30" t="s">
        <v>4795</v>
      </c>
      <c r="AD1421">
        <f ca="1">+IF(BD1421="OKOK",OFFSET(b!$F$3,AA1421,$AD$52),NA())</f>
        <v>503495</v>
      </c>
      <c r="AX1421" t="s">
        <v>45</v>
      </c>
      <c r="AY1421" t="s">
        <v>1221</v>
      </c>
      <c r="AZ1421" t="s">
        <v>4795</v>
      </c>
      <c r="BA1421">
        <v>31236</v>
      </c>
      <c r="BB1421" s="93" t="str">
        <f t="shared" si="159"/>
        <v>OK</v>
      </c>
      <c r="BC1421" t="str">
        <f t="shared" si="160"/>
        <v>OK</v>
      </c>
      <c r="BD1421" t="str">
        <f t="shared" si="161"/>
        <v>OKOK</v>
      </c>
      <c r="BH1421">
        <f t="shared" si="164"/>
        <v>1368</v>
      </c>
      <c r="BJ1421" s="30" t="s">
        <v>1221</v>
      </c>
      <c r="BK1421" s="30" t="s">
        <v>4795</v>
      </c>
      <c r="BL1421">
        <f ca="1">+OFFSET(b!$F$3,BH1421,$BL$52)</f>
        <v>17</v>
      </c>
      <c r="BQ1421">
        <f t="shared" si="165"/>
        <v>1368</v>
      </c>
      <c r="BR1421" s="30" t="s">
        <v>1221</v>
      </c>
      <c r="BS1421" s="30" t="s">
        <v>4795</v>
      </c>
      <c r="BT1421">
        <f ca="1">+OFFSET(b!$F$3,BQ1421,$BT$52)</f>
        <v>503495</v>
      </c>
    </row>
    <row r="1422" spans="3:72">
      <c r="C1422">
        <f t="shared" si="162"/>
        <v>1369</v>
      </c>
      <c r="E1422" s="30" t="s">
        <v>1219</v>
      </c>
      <c r="F1422" s="30" t="s">
        <v>4796</v>
      </c>
      <c r="G1422">
        <f ca="1">+IF(BD1422="OKOK",OFFSET(b!$F$3,C1422,$G$52),NA())</f>
        <v>12</v>
      </c>
      <c r="AA1422">
        <f t="shared" si="163"/>
        <v>1369</v>
      </c>
      <c r="AB1422" s="30" t="s">
        <v>1219</v>
      </c>
      <c r="AC1422" s="30" t="s">
        <v>4796</v>
      </c>
      <c r="AD1422">
        <f ca="1">+IF(BD1422="OKOK",OFFSET(b!$F$3,AA1422,$AD$52),NA())</f>
        <v>508458</v>
      </c>
      <c r="AX1422" t="s">
        <v>45</v>
      </c>
      <c r="AY1422" t="s">
        <v>1219</v>
      </c>
      <c r="AZ1422" t="s">
        <v>4796</v>
      </c>
      <c r="BA1422">
        <v>27199</v>
      </c>
      <c r="BB1422" s="93" t="str">
        <f t="shared" si="159"/>
        <v>OK</v>
      </c>
      <c r="BC1422" t="str">
        <f t="shared" si="160"/>
        <v>OK</v>
      </c>
      <c r="BD1422" t="str">
        <f t="shared" si="161"/>
        <v>OKOK</v>
      </c>
      <c r="BH1422">
        <f t="shared" si="164"/>
        <v>1369</v>
      </c>
      <c r="BJ1422" s="30" t="s">
        <v>1219</v>
      </c>
      <c r="BK1422" s="30" t="s">
        <v>4796</v>
      </c>
      <c r="BL1422">
        <f ca="1">+OFFSET(b!$F$3,BH1422,$BL$52)</f>
        <v>12</v>
      </c>
      <c r="BQ1422">
        <f t="shared" si="165"/>
        <v>1369</v>
      </c>
      <c r="BR1422" s="30" t="s">
        <v>1219</v>
      </c>
      <c r="BS1422" s="30" t="s">
        <v>4796</v>
      </c>
      <c r="BT1422">
        <f ca="1">+OFFSET(b!$F$3,BQ1422,$BT$52)</f>
        <v>508458</v>
      </c>
    </row>
    <row r="1423" spans="3:72">
      <c r="C1423">
        <f t="shared" si="162"/>
        <v>1370</v>
      </c>
      <c r="E1423" s="30" t="s">
        <v>1214</v>
      </c>
      <c r="F1423" s="30" t="s">
        <v>4797</v>
      </c>
      <c r="G1423">
        <f ca="1">+IF(BD1423="OKOK",OFFSET(b!$F$3,C1423,$G$52),NA())</f>
        <v>14</v>
      </c>
      <c r="AA1423">
        <f t="shared" si="163"/>
        <v>1370</v>
      </c>
      <c r="AB1423" s="30" t="s">
        <v>1214</v>
      </c>
      <c r="AC1423" s="30" t="s">
        <v>4797</v>
      </c>
      <c r="AD1423">
        <f ca="1">+IF(BD1423="OKOK",OFFSET(b!$F$3,AA1423,$AD$52),NA())</f>
        <v>375972</v>
      </c>
      <c r="AX1423" t="s">
        <v>45</v>
      </c>
      <c r="AY1423" t="s">
        <v>1214</v>
      </c>
      <c r="AZ1423" t="s">
        <v>4797</v>
      </c>
      <c r="BA1423">
        <v>14327</v>
      </c>
      <c r="BB1423" s="93" t="str">
        <f t="shared" si="159"/>
        <v>OK</v>
      </c>
      <c r="BC1423" t="str">
        <f t="shared" si="160"/>
        <v>OK</v>
      </c>
      <c r="BD1423" t="str">
        <f t="shared" si="161"/>
        <v>OKOK</v>
      </c>
      <c r="BH1423">
        <f t="shared" si="164"/>
        <v>1370</v>
      </c>
      <c r="BJ1423" s="30" t="s">
        <v>1214</v>
      </c>
      <c r="BK1423" s="30" t="s">
        <v>4797</v>
      </c>
      <c r="BL1423">
        <f ca="1">+OFFSET(b!$F$3,BH1423,$BL$52)</f>
        <v>14</v>
      </c>
      <c r="BQ1423">
        <f t="shared" si="165"/>
        <v>1370</v>
      </c>
      <c r="BR1423" s="30" t="s">
        <v>1214</v>
      </c>
      <c r="BS1423" s="30" t="s">
        <v>4797</v>
      </c>
      <c r="BT1423">
        <f ca="1">+OFFSET(b!$F$3,BQ1423,$BT$52)</f>
        <v>375972</v>
      </c>
    </row>
    <row r="1424" spans="3:72">
      <c r="C1424">
        <f t="shared" si="162"/>
        <v>1371</v>
      </c>
      <c r="E1424" s="30" t="s">
        <v>1224</v>
      </c>
      <c r="F1424" s="30" t="s">
        <v>4798</v>
      </c>
      <c r="G1424">
        <f ca="1">+IF(BD1424="OKOK",OFFSET(b!$F$3,C1424,$G$52),NA())</f>
        <v>11</v>
      </c>
      <c r="AA1424">
        <f t="shared" si="163"/>
        <v>1371</v>
      </c>
      <c r="AB1424" s="30" t="s">
        <v>1224</v>
      </c>
      <c r="AC1424" s="30" t="s">
        <v>4798</v>
      </c>
      <c r="AD1424">
        <f ca="1">+IF(BD1424="OKOK",OFFSET(b!$F$3,AA1424,$AD$52),NA())</f>
        <v>299597</v>
      </c>
      <c r="AX1424" t="s">
        <v>45</v>
      </c>
      <c r="AY1424" t="s">
        <v>1224</v>
      </c>
      <c r="AZ1424" t="s">
        <v>4798</v>
      </c>
      <c r="BA1424">
        <v>15140</v>
      </c>
      <c r="BB1424" s="93" t="str">
        <f t="shared" si="159"/>
        <v>OK</v>
      </c>
      <c r="BC1424" t="str">
        <f t="shared" si="160"/>
        <v>OK</v>
      </c>
      <c r="BD1424" t="str">
        <f t="shared" si="161"/>
        <v>OKOK</v>
      </c>
      <c r="BH1424">
        <f t="shared" si="164"/>
        <v>1371</v>
      </c>
      <c r="BJ1424" s="30" t="s">
        <v>1224</v>
      </c>
      <c r="BK1424" s="30" t="s">
        <v>4798</v>
      </c>
      <c r="BL1424">
        <f ca="1">+OFFSET(b!$F$3,BH1424,$BL$52)</f>
        <v>11</v>
      </c>
      <c r="BQ1424">
        <f t="shared" si="165"/>
        <v>1371</v>
      </c>
      <c r="BR1424" s="30" t="s">
        <v>1224</v>
      </c>
      <c r="BS1424" s="30" t="s">
        <v>4798</v>
      </c>
      <c r="BT1424">
        <f ca="1">+OFFSET(b!$F$3,BQ1424,$BT$52)</f>
        <v>299597</v>
      </c>
    </row>
    <row r="1425" spans="3:72">
      <c r="C1425">
        <f t="shared" si="162"/>
        <v>1372</v>
      </c>
      <c r="E1425" s="30" t="s">
        <v>1216</v>
      </c>
      <c r="F1425" s="30" t="s">
        <v>4799</v>
      </c>
      <c r="G1425">
        <f ca="1">+IF(BD1425="OKOK",OFFSET(b!$F$3,C1425,$G$52),NA())</f>
        <v>26</v>
      </c>
      <c r="AA1425">
        <f t="shared" si="163"/>
        <v>1372</v>
      </c>
      <c r="AB1425" s="30" t="s">
        <v>1216</v>
      </c>
      <c r="AC1425" s="30" t="s">
        <v>4799</v>
      </c>
      <c r="AD1425">
        <f ca="1">+IF(BD1425="OKOK",OFFSET(b!$F$3,AA1425,$AD$52),NA())</f>
        <v>1627529</v>
      </c>
      <c r="AX1425" t="s">
        <v>45</v>
      </c>
      <c r="AY1425" t="s">
        <v>1216</v>
      </c>
      <c r="AZ1425" t="s">
        <v>4799</v>
      </c>
      <c r="BA1425">
        <v>87706</v>
      </c>
      <c r="BB1425" s="93" t="str">
        <f t="shared" si="159"/>
        <v>OK</v>
      </c>
      <c r="BC1425" t="str">
        <f t="shared" si="160"/>
        <v>OK</v>
      </c>
      <c r="BD1425" t="str">
        <f t="shared" si="161"/>
        <v>OKOK</v>
      </c>
      <c r="BH1425">
        <f t="shared" si="164"/>
        <v>1372</v>
      </c>
      <c r="BJ1425" s="30" t="s">
        <v>1216</v>
      </c>
      <c r="BK1425" s="30" t="s">
        <v>4799</v>
      </c>
      <c r="BL1425">
        <f ca="1">+OFFSET(b!$F$3,BH1425,$BL$52)</f>
        <v>26</v>
      </c>
      <c r="BQ1425">
        <f t="shared" si="165"/>
        <v>1372</v>
      </c>
      <c r="BR1425" s="30" t="s">
        <v>1216</v>
      </c>
      <c r="BS1425" s="30" t="s">
        <v>4799</v>
      </c>
      <c r="BT1425">
        <f ca="1">+OFFSET(b!$F$3,BQ1425,$BT$52)</f>
        <v>1627529</v>
      </c>
    </row>
    <row r="1426" spans="3:72">
      <c r="C1426">
        <f t="shared" si="162"/>
        <v>1373</v>
      </c>
      <c r="E1426" s="30" t="s">
        <v>1231</v>
      </c>
      <c r="F1426" s="30" t="s">
        <v>4800</v>
      </c>
      <c r="G1426">
        <f ca="1">+IF(BD1426="OKOK",OFFSET(b!$F$3,C1426,$G$52),NA())</f>
        <v>9</v>
      </c>
      <c r="AA1426">
        <f t="shared" si="163"/>
        <v>1373</v>
      </c>
      <c r="AB1426" s="30" t="s">
        <v>1231</v>
      </c>
      <c r="AC1426" s="30" t="s">
        <v>4800</v>
      </c>
      <c r="AD1426">
        <f ca="1">+IF(BD1426="OKOK",OFFSET(b!$F$3,AA1426,$AD$52),NA())</f>
        <v>142369</v>
      </c>
      <c r="AX1426" t="s">
        <v>45</v>
      </c>
      <c r="AY1426" t="s">
        <v>1231</v>
      </c>
      <c r="AZ1426" t="s">
        <v>4800</v>
      </c>
      <c r="BA1426">
        <v>5133</v>
      </c>
      <c r="BB1426" s="93" t="str">
        <f t="shared" si="159"/>
        <v>OK</v>
      </c>
      <c r="BC1426" t="str">
        <f t="shared" si="160"/>
        <v>OK</v>
      </c>
      <c r="BD1426" t="str">
        <f t="shared" si="161"/>
        <v>OKOK</v>
      </c>
      <c r="BH1426">
        <f t="shared" si="164"/>
        <v>1373</v>
      </c>
      <c r="BJ1426" s="30" t="s">
        <v>1231</v>
      </c>
      <c r="BK1426" s="30" t="s">
        <v>4800</v>
      </c>
      <c r="BL1426">
        <f ca="1">+OFFSET(b!$F$3,BH1426,$BL$52)</f>
        <v>9</v>
      </c>
      <c r="BQ1426">
        <f t="shared" si="165"/>
        <v>1373</v>
      </c>
      <c r="BR1426" s="30" t="s">
        <v>1231</v>
      </c>
      <c r="BS1426" s="30" t="s">
        <v>4800</v>
      </c>
      <c r="BT1426">
        <f ca="1">+OFFSET(b!$F$3,BQ1426,$BT$52)</f>
        <v>142369</v>
      </c>
    </row>
    <row r="1427" spans="3:72">
      <c r="C1427">
        <f t="shared" si="162"/>
        <v>1374</v>
      </c>
      <c r="E1427" s="30" t="s">
        <v>1222</v>
      </c>
      <c r="F1427" s="30" t="s">
        <v>4801</v>
      </c>
      <c r="G1427">
        <f ca="1">+IF(BD1427="OKOK",OFFSET(b!$F$3,C1427,$G$52),NA())</f>
        <v>19</v>
      </c>
      <c r="AA1427">
        <f t="shared" si="163"/>
        <v>1374</v>
      </c>
      <c r="AB1427" s="30" t="s">
        <v>1222</v>
      </c>
      <c r="AC1427" s="30" t="s">
        <v>4801</v>
      </c>
      <c r="AD1427">
        <f ca="1">+IF(BD1427="OKOK",OFFSET(b!$F$3,AA1427,$AD$52),NA())</f>
        <v>526005</v>
      </c>
      <c r="AX1427" t="s">
        <v>45</v>
      </c>
      <c r="AY1427" t="s">
        <v>1222</v>
      </c>
      <c r="AZ1427" t="s">
        <v>4801</v>
      </c>
      <c r="BA1427">
        <v>27174</v>
      </c>
      <c r="BB1427" s="93" t="str">
        <f t="shared" si="159"/>
        <v>OK</v>
      </c>
      <c r="BC1427" t="str">
        <f t="shared" si="160"/>
        <v>OK</v>
      </c>
      <c r="BD1427" t="str">
        <f t="shared" si="161"/>
        <v>OKOK</v>
      </c>
      <c r="BH1427">
        <f t="shared" si="164"/>
        <v>1374</v>
      </c>
      <c r="BJ1427" s="30" t="s">
        <v>1222</v>
      </c>
      <c r="BK1427" s="30" t="s">
        <v>4801</v>
      </c>
      <c r="BL1427">
        <f ca="1">+OFFSET(b!$F$3,BH1427,$BL$52)</f>
        <v>19</v>
      </c>
      <c r="BQ1427">
        <f t="shared" si="165"/>
        <v>1374</v>
      </c>
      <c r="BR1427" s="30" t="s">
        <v>1222</v>
      </c>
      <c r="BS1427" s="30" t="s">
        <v>4801</v>
      </c>
      <c r="BT1427">
        <f ca="1">+OFFSET(b!$F$3,BQ1427,$BT$52)</f>
        <v>526005</v>
      </c>
    </row>
    <row r="1428" spans="3:72">
      <c r="C1428">
        <f t="shared" si="162"/>
        <v>1375</v>
      </c>
      <c r="E1428" s="30" t="s">
        <v>1228</v>
      </c>
      <c r="F1428" s="30" t="s">
        <v>4802</v>
      </c>
      <c r="G1428">
        <f ca="1">+IF(BD1428="OKOK",OFFSET(b!$F$3,C1428,$G$52),NA())</f>
        <v>9</v>
      </c>
      <c r="AA1428">
        <f t="shared" si="163"/>
        <v>1375</v>
      </c>
      <c r="AB1428" s="30" t="s">
        <v>1228</v>
      </c>
      <c r="AC1428" s="30" t="s">
        <v>4802</v>
      </c>
      <c r="AD1428">
        <f ca="1">+IF(BD1428="OKOK",OFFSET(b!$F$3,AA1428,$AD$52),NA())</f>
        <v>204952</v>
      </c>
      <c r="AX1428" t="s">
        <v>45</v>
      </c>
      <c r="AY1428" t="s">
        <v>1228</v>
      </c>
      <c r="AZ1428" t="s">
        <v>4802</v>
      </c>
      <c r="BA1428">
        <v>11117</v>
      </c>
      <c r="BB1428" s="93" t="str">
        <f t="shared" si="159"/>
        <v>OK</v>
      </c>
      <c r="BC1428" t="str">
        <f t="shared" si="160"/>
        <v>OK</v>
      </c>
      <c r="BD1428" t="str">
        <f t="shared" si="161"/>
        <v>OKOK</v>
      </c>
      <c r="BH1428">
        <f t="shared" si="164"/>
        <v>1375</v>
      </c>
      <c r="BJ1428" s="30" t="s">
        <v>1228</v>
      </c>
      <c r="BK1428" s="30" t="s">
        <v>4802</v>
      </c>
      <c r="BL1428">
        <f ca="1">+OFFSET(b!$F$3,BH1428,$BL$52)</f>
        <v>9</v>
      </c>
      <c r="BQ1428">
        <f t="shared" si="165"/>
        <v>1375</v>
      </c>
      <c r="BR1428" s="30" t="s">
        <v>1228</v>
      </c>
      <c r="BS1428" s="30" t="s">
        <v>4802</v>
      </c>
      <c r="BT1428">
        <f ca="1">+OFFSET(b!$F$3,BQ1428,$BT$52)</f>
        <v>204952</v>
      </c>
    </row>
    <row r="1429" spans="3:72">
      <c r="C1429">
        <f t="shared" si="162"/>
        <v>1376</v>
      </c>
      <c r="E1429" s="30" t="s">
        <v>1230</v>
      </c>
      <c r="F1429" s="30" t="s">
        <v>4803</v>
      </c>
      <c r="G1429">
        <f ca="1">+IF(BD1429="OKOK",OFFSET(b!$F$3,C1429,$G$52),NA())</f>
        <v>7</v>
      </c>
      <c r="AA1429">
        <f t="shared" si="163"/>
        <v>1376</v>
      </c>
      <c r="AB1429" s="30" t="s">
        <v>1230</v>
      </c>
      <c r="AC1429" s="30" t="s">
        <v>4803</v>
      </c>
      <c r="AD1429">
        <f ca="1">+IF(BD1429="OKOK",OFFSET(b!$F$3,AA1429,$AD$52),NA())</f>
        <v>167161</v>
      </c>
      <c r="AX1429" t="s">
        <v>45</v>
      </c>
      <c r="AY1429" t="s">
        <v>1230</v>
      </c>
      <c r="AZ1429" t="s">
        <v>4803</v>
      </c>
      <c r="BA1429">
        <v>7861</v>
      </c>
      <c r="BB1429" s="93" t="str">
        <f t="shared" si="159"/>
        <v>OK</v>
      </c>
      <c r="BC1429" t="str">
        <f t="shared" si="160"/>
        <v>OK</v>
      </c>
      <c r="BD1429" t="str">
        <f t="shared" si="161"/>
        <v>OKOK</v>
      </c>
      <c r="BH1429">
        <f t="shared" si="164"/>
        <v>1376</v>
      </c>
      <c r="BJ1429" s="30" t="s">
        <v>1230</v>
      </c>
      <c r="BK1429" s="30" t="s">
        <v>4803</v>
      </c>
      <c r="BL1429">
        <f ca="1">+OFFSET(b!$F$3,BH1429,$BL$52)</f>
        <v>7</v>
      </c>
      <c r="BQ1429">
        <f t="shared" si="165"/>
        <v>1376</v>
      </c>
      <c r="BR1429" s="30" t="s">
        <v>1230</v>
      </c>
      <c r="BS1429" s="30" t="s">
        <v>4803</v>
      </c>
      <c r="BT1429">
        <f ca="1">+OFFSET(b!$F$3,BQ1429,$BT$52)</f>
        <v>167161</v>
      </c>
    </row>
    <row r="1430" spans="3:72">
      <c r="C1430">
        <f t="shared" si="162"/>
        <v>1377</v>
      </c>
      <c r="E1430" s="30" t="s">
        <v>3167</v>
      </c>
      <c r="F1430" s="30" t="s">
        <v>4804</v>
      </c>
      <c r="G1430">
        <f ca="1">+IF(BD1430="OKOK",OFFSET(b!$F$3,C1430,$G$52),NA())</f>
        <v>16</v>
      </c>
      <c r="AA1430">
        <f t="shared" si="163"/>
        <v>1377</v>
      </c>
      <c r="AB1430" s="30" t="s">
        <v>3167</v>
      </c>
      <c r="AC1430" s="30" t="s">
        <v>4804</v>
      </c>
      <c r="AD1430">
        <f ca="1">+IF(BD1430="OKOK",OFFSET(b!$F$3,AA1430,$AD$52),NA())</f>
        <v>563840</v>
      </c>
      <c r="AX1430" t="s">
        <v>45</v>
      </c>
      <c r="AY1430" t="s">
        <v>3167</v>
      </c>
      <c r="AZ1430" t="s">
        <v>4804</v>
      </c>
      <c r="BA1430">
        <v>33721</v>
      </c>
      <c r="BB1430" s="93" t="str">
        <f t="shared" si="159"/>
        <v>OK</v>
      </c>
      <c r="BC1430" t="str">
        <f t="shared" si="160"/>
        <v>OK</v>
      </c>
      <c r="BD1430" t="str">
        <f t="shared" si="161"/>
        <v>OKOK</v>
      </c>
      <c r="BH1430">
        <f t="shared" si="164"/>
        <v>1377</v>
      </c>
      <c r="BJ1430" s="30" t="s">
        <v>3167</v>
      </c>
      <c r="BK1430" s="30" t="s">
        <v>4804</v>
      </c>
      <c r="BL1430">
        <f ca="1">+OFFSET(b!$F$3,BH1430,$BL$52)</f>
        <v>16</v>
      </c>
      <c r="BQ1430">
        <f t="shared" si="165"/>
        <v>1377</v>
      </c>
      <c r="BR1430" s="30" t="s">
        <v>3167</v>
      </c>
      <c r="BS1430" s="30" t="s">
        <v>4804</v>
      </c>
      <c r="BT1430">
        <f ca="1">+OFFSET(b!$F$3,BQ1430,$BT$52)</f>
        <v>563840</v>
      </c>
    </row>
    <row r="1431" spans="3:72">
      <c r="C1431">
        <f t="shared" si="162"/>
        <v>1378</v>
      </c>
      <c r="E1431" s="30" t="s">
        <v>3168</v>
      </c>
      <c r="F1431" s="30" t="s">
        <v>4805</v>
      </c>
      <c r="G1431">
        <f ca="1">+IF(BD1431="OKOK",OFFSET(b!$F$3,C1431,$G$52),NA())</f>
        <v>2</v>
      </c>
      <c r="AA1431">
        <f t="shared" si="163"/>
        <v>1378</v>
      </c>
      <c r="AB1431" s="30" t="s">
        <v>3168</v>
      </c>
      <c r="AC1431" s="30" t="s">
        <v>4805</v>
      </c>
      <c r="AD1431">
        <f ca="1">+IF(BD1431="OKOK",OFFSET(b!$F$3,AA1431,$AD$52),NA())</f>
        <v>87617</v>
      </c>
      <c r="AX1431" t="s">
        <v>45</v>
      </c>
      <c r="AY1431" t="s">
        <v>3168</v>
      </c>
      <c r="AZ1431" t="s">
        <v>4805</v>
      </c>
      <c r="BA1431">
        <v>6742</v>
      </c>
      <c r="BB1431" s="93" t="str">
        <f t="shared" si="159"/>
        <v>OK</v>
      </c>
      <c r="BC1431" t="str">
        <f t="shared" si="160"/>
        <v>OK</v>
      </c>
      <c r="BD1431" t="str">
        <f t="shared" si="161"/>
        <v>OKOK</v>
      </c>
      <c r="BH1431">
        <f t="shared" si="164"/>
        <v>1378</v>
      </c>
      <c r="BJ1431" s="30" t="s">
        <v>3168</v>
      </c>
      <c r="BK1431" s="30" t="s">
        <v>4805</v>
      </c>
      <c r="BL1431">
        <f ca="1">+OFFSET(b!$F$3,BH1431,$BL$52)</f>
        <v>2</v>
      </c>
      <c r="BQ1431">
        <f t="shared" si="165"/>
        <v>1378</v>
      </c>
      <c r="BR1431" s="30" t="s">
        <v>3168</v>
      </c>
      <c r="BS1431" s="30" t="s">
        <v>4805</v>
      </c>
      <c r="BT1431">
        <f ca="1">+OFFSET(b!$F$3,BQ1431,$BT$52)</f>
        <v>87617</v>
      </c>
    </row>
    <row r="1432" spans="3:72">
      <c r="C1432">
        <f t="shared" si="162"/>
        <v>1379</v>
      </c>
      <c r="E1432" s="30" t="s">
        <v>3169</v>
      </c>
      <c r="F1432" s="30" t="s">
        <v>4806</v>
      </c>
      <c r="G1432">
        <f ca="1">+IF(BD1432="OKOK",OFFSET(b!$F$3,C1432,$G$52),NA())</f>
        <v>2</v>
      </c>
      <c r="AA1432">
        <f t="shared" si="163"/>
        <v>1379</v>
      </c>
      <c r="AB1432" s="30" t="s">
        <v>3169</v>
      </c>
      <c r="AC1432" s="30" t="s">
        <v>4806</v>
      </c>
      <c r="AD1432">
        <f ca="1">+IF(BD1432="OKOK",OFFSET(b!$F$3,AA1432,$AD$52),NA())</f>
        <v>93630</v>
      </c>
      <c r="AX1432" t="s">
        <v>45</v>
      </c>
      <c r="AY1432" t="s">
        <v>3169</v>
      </c>
      <c r="AZ1432" t="s">
        <v>4806</v>
      </c>
      <c r="BA1432">
        <v>5876</v>
      </c>
      <c r="BB1432" s="93" t="str">
        <f t="shared" si="159"/>
        <v>OK</v>
      </c>
      <c r="BC1432" t="str">
        <f t="shared" si="160"/>
        <v>OK</v>
      </c>
      <c r="BD1432" t="str">
        <f t="shared" si="161"/>
        <v>OKOK</v>
      </c>
      <c r="BH1432">
        <f t="shared" si="164"/>
        <v>1379</v>
      </c>
      <c r="BJ1432" s="30" t="s">
        <v>3169</v>
      </c>
      <c r="BK1432" s="30" t="s">
        <v>4806</v>
      </c>
      <c r="BL1432">
        <f ca="1">+OFFSET(b!$F$3,BH1432,$BL$52)</f>
        <v>2</v>
      </c>
      <c r="BQ1432">
        <f t="shared" si="165"/>
        <v>1379</v>
      </c>
      <c r="BR1432" s="30" t="s">
        <v>3169</v>
      </c>
      <c r="BS1432" s="30" t="s">
        <v>4806</v>
      </c>
      <c r="BT1432">
        <f ca="1">+OFFSET(b!$F$3,BQ1432,$BT$52)</f>
        <v>93630</v>
      </c>
    </row>
    <row r="1433" spans="3:72">
      <c r="C1433">
        <f t="shared" si="162"/>
        <v>1380</v>
      </c>
      <c r="E1433" s="30" t="s">
        <v>1215</v>
      </c>
      <c r="F1433" s="30" t="s">
        <v>4807</v>
      </c>
      <c r="G1433">
        <f ca="1">+IF(BD1433="OKOK",OFFSET(b!$F$3,C1433,$G$52),NA())</f>
        <v>9</v>
      </c>
      <c r="AA1433">
        <f t="shared" si="163"/>
        <v>1380</v>
      </c>
      <c r="AB1433" s="30" t="s">
        <v>1215</v>
      </c>
      <c r="AC1433" s="30" t="s">
        <v>4807</v>
      </c>
      <c r="AD1433">
        <f ca="1">+IF(BD1433="OKOK",OFFSET(b!$F$3,AA1433,$AD$52),NA())</f>
        <v>244041</v>
      </c>
      <c r="AX1433" t="s">
        <v>45</v>
      </c>
      <c r="AY1433" t="s">
        <v>1215</v>
      </c>
      <c r="AZ1433" t="s">
        <v>4807</v>
      </c>
      <c r="BA1433">
        <v>12332</v>
      </c>
      <c r="BB1433" s="93" t="str">
        <f t="shared" si="159"/>
        <v>OK</v>
      </c>
      <c r="BC1433" t="str">
        <f t="shared" si="160"/>
        <v>OK</v>
      </c>
      <c r="BD1433" t="str">
        <f t="shared" si="161"/>
        <v>OKOK</v>
      </c>
      <c r="BH1433">
        <f t="shared" si="164"/>
        <v>1380</v>
      </c>
      <c r="BJ1433" s="30" t="s">
        <v>1215</v>
      </c>
      <c r="BK1433" s="30" t="s">
        <v>4807</v>
      </c>
      <c r="BL1433">
        <f ca="1">+OFFSET(b!$F$3,BH1433,$BL$52)</f>
        <v>9</v>
      </c>
      <c r="BQ1433">
        <f t="shared" si="165"/>
        <v>1380</v>
      </c>
      <c r="BR1433" s="30" t="s">
        <v>1215</v>
      </c>
      <c r="BS1433" s="30" t="s">
        <v>4807</v>
      </c>
      <c r="BT1433">
        <f ca="1">+OFFSET(b!$F$3,BQ1433,$BT$52)</f>
        <v>244041</v>
      </c>
    </row>
    <row r="1434" spans="3:72">
      <c r="C1434">
        <f t="shared" si="162"/>
        <v>1381</v>
      </c>
      <c r="E1434" s="30" t="s">
        <v>3170</v>
      </c>
      <c r="F1434" s="30" t="s">
        <v>4808</v>
      </c>
      <c r="G1434">
        <f ca="1">+IF(BD1434="OKOK",OFFSET(b!$F$3,C1434,$G$52),NA())</f>
        <v>5</v>
      </c>
      <c r="AA1434">
        <f t="shared" si="163"/>
        <v>1381</v>
      </c>
      <c r="AB1434" s="30" t="s">
        <v>3170</v>
      </c>
      <c r="AC1434" s="30" t="s">
        <v>4808</v>
      </c>
      <c r="AD1434">
        <f ca="1">+IF(BD1434="OKOK",OFFSET(b!$F$3,AA1434,$AD$52),NA())</f>
        <v>0</v>
      </c>
      <c r="AX1434" t="s">
        <v>45</v>
      </c>
      <c r="AY1434" t="s">
        <v>3170</v>
      </c>
      <c r="AZ1434" t="s">
        <v>4808</v>
      </c>
      <c r="BA1434">
        <v>11093</v>
      </c>
      <c r="BB1434" s="93" t="str">
        <f t="shared" si="159"/>
        <v>OK</v>
      </c>
      <c r="BC1434" t="str">
        <f t="shared" si="160"/>
        <v>OK</v>
      </c>
      <c r="BD1434" t="str">
        <f t="shared" si="161"/>
        <v>OKOK</v>
      </c>
      <c r="BH1434">
        <f t="shared" si="164"/>
        <v>1381</v>
      </c>
      <c r="BJ1434" s="30" t="s">
        <v>3170</v>
      </c>
      <c r="BK1434" s="30" t="s">
        <v>4808</v>
      </c>
      <c r="BL1434">
        <f ca="1">+OFFSET(b!$F$3,BH1434,$BL$52)</f>
        <v>5</v>
      </c>
      <c r="BQ1434">
        <f t="shared" si="165"/>
        <v>1381</v>
      </c>
      <c r="BR1434" s="30" t="s">
        <v>3170</v>
      </c>
      <c r="BS1434" s="30" t="s">
        <v>4808</v>
      </c>
      <c r="BT1434">
        <f ca="1">+OFFSET(b!$F$3,BQ1434,$BT$52)</f>
        <v>0</v>
      </c>
    </row>
    <row r="1435" spans="3:72">
      <c r="C1435">
        <f t="shared" si="162"/>
        <v>1382</v>
      </c>
      <c r="E1435" s="30" t="s">
        <v>1229</v>
      </c>
      <c r="F1435" s="30" t="s">
        <v>4809</v>
      </c>
      <c r="G1435">
        <f ca="1">+IF(BD1435="OKOK",OFFSET(b!$F$3,C1435,$G$52),NA())</f>
        <v>9</v>
      </c>
      <c r="AA1435">
        <f t="shared" si="163"/>
        <v>1382</v>
      </c>
      <c r="AB1435" s="30" t="s">
        <v>1229</v>
      </c>
      <c r="AC1435" s="30" t="s">
        <v>4809</v>
      </c>
      <c r="AD1435">
        <f ca="1">+IF(BD1435="OKOK",OFFSET(b!$F$3,AA1435,$AD$52),NA())</f>
        <v>230279</v>
      </c>
      <c r="AX1435" t="s">
        <v>45</v>
      </c>
      <c r="AY1435" t="s">
        <v>1229</v>
      </c>
      <c r="AZ1435" t="s">
        <v>4809</v>
      </c>
      <c r="BA1435">
        <v>14360</v>
      </c>
      <c r="BB1435" s="93" t="str">
        <f t="shared" si="159"/>
        <v>OK</v>
      </c>
      <c r="BC1435" t="str">
        <f t="shared" si="160"/>
        <v>OK</v>
      </c>
      <c r="BD1435" t="str">
        <f t="shared" si="161"/>
        <v>OKOK</v>
      </c>
      <c r="BH1435">
        <f t="shared" si="164"/>
        <v>1382</v>
      </c>
      <c r="BJ1435" s="30" t="s">
        <v>1229</v>
      </c>
      <c r="BK1435" s="30" t="s">
        <v>4809</v>
      </c>
      <c r="BL1435">
        <f ca="1">+OFFSET(b!$F$3,BH1435,$BL$52)</f>
        <v>9</v>
      </c>
      <c r="BQ1435">
        <f t="shared" si="165"/>
        <v>1382</v>
      </c>
      <c r="BR1435" s="30" t="s">
        <v>1229</v>
      </c>
      <c r="BS1435" s="30" t="s">
        <v>4809</v>
      </c>
      <c r="BT1435">
        <f ca="1">+OFFSET(b!$F$3,BQ1435,$BT$52)</f>
        <v>230279</v>
      </c>
    </row>
    <row r="1436" spans="3:72">
      <c r="C1436">
        <f t="shared" si="162"/>
        <v>1383</v>
      </c>
      <c r="E1436" s="30" t="s">
        <v>1227</v>
      </c>
      <c r="F1436" s="30" t="s">
        <v>4810</v>
      </c>
      <c r="G1436">
        <f ca="1">+IF(BD1436="OKOK",OFFSET(b!$F$3,C1436,$G$52),NA())</f>
        <v>4</v>
      </c>
      <c r="AA1436">
        <f t="shared" si="163"/>
        <v>1383</v>
      </c>
      <c r="AB1436" s="30" t="s">
        <v>1227</v>
      </c>
      <c r="AC1436" s="30" t="s">
        <v>4810</v>
      </c>
      <c r="AD1436">
        <f ca="1">+IF(BD1436="OKOK",OFFSET(b!$F$3,AA1436,$AD$52),NA())</f>
        <v>133559</v>
      </c>
      <c r="AX1436" t="s">
        <v>45</v>
      </c>
      <c r="AY1436" t="s">
        <v>1227</v>
      </c>
      <c r="AZ1436" t="s">
        <v>4810</v>
      </c>
      <c r="BA1436">
        <v>9220</v>
      </c>
      <c r="BB1436" s="93" t="str">
        <f t="shared" si="159"/>
        <v>OK</v>
      </c>
      <c r="BC1436" t="str">
        <f t="shared" si="160"/>
        <v>OK</v>
      </c>
      <c r="BD1436" t="str">
        <f t="shared" si="161"/>
        <v>OKOK</v>
      </c>
      <c r="BH1436">
        <f t="shared" si="164"/>
        <v>1383</v>
      </c>
      <c r="BJ1436" s="30" t="s">
        <v>1227</v>
      </c>
      <c r="BK1436" s="30" t="s">
        <v>4810</v>
      </c>
      <c r="BL1436">
        <f ca="1">+OFFSET(b!$F$3,BH1436,$BL$52)</f>
        <v>4</v>
      </c>
      <c r="BQ1436">
        <f t="shared" si="165"/>
        <v>1383</v>
      </c>
      <c r="BR1436" s="30" t="s">
        <v>1227</v>
      </c>
      <c r="BS1436" s="30" t="s">
        <v>4810</v>
      </c>
      <c r="BT1436">
        <f ca="1">+OFFSET(b!$F$3,BQ1436,$BT$52)</f>
        <v>133559</v>
      </c>
    </row>
    <row r="1437" spans="3:72">
      <c r="C1437">
        <f t="shared" si="162"/>
        <v>1384</v>
      </c>
      <c r="E1437" s="30" t="s">
        <v>3171</v>
      </c>
      <c r="F1437" s="30" t="s">
        <v>4811</v>
      </c>
      <c r="G1437">
        <f ca="1">+IF(BD1437="OKOK",OFFSET(b!$F$3,C1437,$G$52),NA())</f>
        <v>6</v>
      </c>
      <c r="AA1437">
        <f t="shared" si="163"/>
        <v>1384</v>
      </c>
      <c r="AB1437" s="30" t="s">
        <v>3171</v>
      </c>
      <c r="AC1437" s="30" t="s">
        <v>4811</v>
      </c>
      <c r="AD1437">
        <f ca="1">+IF(BD1437="OKOK",OFFSET(b!$F$3,AA1437,$AD$52),NA())</f>
        <v>266475</v>
      </c>
      <c r="AX1437" t="s">
        <v>45</v>
      </c>
      <c r="AY1437" t="s">
        <v>3171</v>
      </c>
      <c r="AZ1437" t="s">
        <v>4811</v>
      </c>
      <c r="BA1437">
        <v>17319</v>
      </c>
      <c r="BB1437" s="93" t="str">
        <f t="shared" si="159"/>
        <v>OK</v>
      </c>
      <c r="BC1437" t="str">
        <f t="shared" si="160"/>
        <v>OK</v>
      </c>
      <c r="BD1437" t="str">
        <f t="shared" si="161"/>
        <v>OKOK</v>
      </c>
      <c r="BH1437">
        <f t="shared" si="164"/>
        <v>1384</v>
      </c>
      <c r="BJ1437" s="30" t="s">
        <v>3171</v>
      </c>
      <c r="BK1437" s="30" t="s">
        <v>4811</v>
      </c>
      <c r="BL1437">
        <f ca="1">+OFFSET(b!$F$3,BH1437,$BL$52)</f>
        <v>6</v>
      </c>
      <c r="BQ1437">
        <f t="shared" si="165"/>
        <v>1384</v>
      </c>
      <c r="BR1437" s="30" t="s">
        <v>3171</v>
      </c>
      <c r="BS1437" s="30" t="s">
        <v>4811</v>
      </c>
      <c r="BT1437">
        <f ca="1">+OFFSET(b!$F$3,BQ1437,$BT$52)</f>
        <v>266475</v>
      </c>
    </row>
    <row r="1438" spans="3:72">
      <c r="C1438">
        <f t="shared" si="162"/>
        <v>1385</v>
      </c>
      <c r="E1438" s="30" t="s">
        <v>1235</v>
      </c>
      <c r="F1438" s="30" t="s">
        <v>4812</v>
      </c>
      <c r="G1438">
        <f ca="1">+IF(BD1438="OKOK",OFFSET(b!$F$3,C1438,$G$52),NA())</f>
        <v>6</v>
      </c>
      <c r="AA1438">
        <f t="shared" si="163"/>
        <v>1385</v>
      </c>
      <c r="AB1438" s="30" t="s">
        <v>1235</v>
      </c>
      <c r="AC1438" s="30" t="s">
        <v>4812</v>
      </c>
      <c r="AD1438">
        <f ca="1">+IF(BD1438="OKOK",OFFSET(b!$F$3,AA1438,$AD$52),NA())</f>
        <v>170576</v>
      </c>
      <c r="AX1438" t="s">
        <v>45</v>
      </c>
      <c r="AY1438" t="s">
        <v>1235</v>
      </c>
      <c r="AZ1438" t="s">
        <v>4812</v>
      </c>
      <c r="BA1438">
        <v>6510</v>
      </c>
      <c r="BB1438" s="93" t="str">
        <f t="shared" si="159"/>
        <v>OK</v>
      </c>
      <c r="BC1438" t="str">
        <f t="shared" si="160"/>
        <v>OK</v>
      </c>
      <c r="BD1438" t="str">
        <f t="shared" si="161"/>
        <v>OKOK</v>
      </c>
      <c r="BH1438">
        <f t="shared" si="164"/>
        <v>1385</v>
      </c>
      <c r="BJ1438" s="30" t="s">
        <v>1235</v>
      </c>
      <c r="BK1438" s="30" t="s">
        <v>4812</v>
      </c>
      <c r="BL1438">
        <f ca="1">+OFFSET(b!$F$3,BH1438,$BL$52)</f>
        <v>6</v>
      </c>
      <c r="BQ1438">
        <f t="shared" si="165"/>
        <v>1385</v>
      </c>
      <c r="BR1438" s="30" t="s">
        <v>1235</v>
      </c>
      <c r="BS1438" s="30" t="s">
        <v>4812</v>
      </c>
      <c r="BT1438">
        <f ca="1">+OFFSET(b!$F$3,BQ1438,$BT$52)</f>
        <v>170576</v>
      </c>
    </row>
    <row r="1439" spans="3:72">
      <c r="C1439">
        <f t="shared" si="162"/>
        <v>1386</v>
      </c>
      <c r="E1439" s="30" t="s">
        <v>1236</v>
      </c>
      <c r="F1439" s="30" t="s">
        <v>4813</v>
      </c>
      <c r="G1439">
        <f ca="1">+IF(BD1439="OKOK",OFFSET(b!$F$3,C1439,$G$52),NA())</f>
        <v>11</v>
      </c>
      <c r="AA1439">
        <f t="shared" si="163"/>
        <v>1386</v>
      </c>
      <c r="AB1439" s="30" t="s">
        <v>1236</v>
      </c>
      <c r="AC1439" s="30" t="s">
        <v>4813</v>
      </c>
      <c r="AD1439">
        <f ca="1">+IF(BD1439="OKOK",OFFSET(b!$F$3,AA1439,$AD$52),NA())</f>
        <v>163120</v>
      </c>
      <c r="AX1439" t="s">
        <v>45</v>
      </c>
      <c r="AY1439" t="s">
        <v>1236</v>
      </c>
      <c r="AZ1439" t="s">
        <v>4813</v>
      </c>
      <c r="BA1439">
        <v>5904</v>
      </c>
      <c r="BB1439" s="93" t="str">
        <f t="shared" si="159"/>
        <v>OK</v>
      </c>
      <c r="BC1439" t="str">
        <f t="shared" si="160"/>
        <v>OK</v>
      </c>
      <c r="BD1439" t="str">
        <f t="shared" si="161"/>
        <v>OKOK</v>
      </c>
      <c r="BH1439">
        <f t="shared" si="164"/>
        <v>1386</v>
      </c>
      <c r="BJ1439" s="30" t="s">
        <v>1236</v>
      </c>
      <c r="BK1439" s="30" t="s">
        <v>4813</v>
      </c>
      <c r="BL1439">
        <f ca="1">+OFFSET(b!$F$3,BH1439,$BL$52)</f>
        <v>11</v>
      </c>
      <c r="BQ1439">
        <f t="shared" si="165"/>
        <v>1386</v>
      </c>
      <c r="BR1439" s="30" t="s">
        <v>1236</v>
      </c>
      <c r="BS1439" s="30" t="s">
        <v>4813</v>
      </c>
      <c r="BT1439">
        <f ca="1">+OFFSET(b!$F$3,BQ1439,$BT$52)</f>
        <v>163120</v>
      </c>
    </row>
    <row r="1440" spans="3:72">
      <c r="C1440">
        <f t="shared" si="162"/>
        <v>1387</v>
      </c>
      <c r="E1440" s="30" t="s">
        <v>1237</v>
      </c>
      <c r="F1440" s="30" t="s">
        <v>4814</v>
      </c>
      <c r="G1440">
        <f ca="1">+IF(BD1440="OKOK",OFFSET(b!$F$3,C1440,$G$52),NA())</f>
        <v>7</v>
      </c>
      <c r="AA1440">
        <f t="shared" si="163"/>
        <v>1387</v>
      </c>
      <c r="AB1440" s="30" t="s">
        <v>1237</v>
      </c>
      <c r="AC1440" s="30" t="s">
        <v>4814</v>
      </c>
      <c r="AD1440">
        <f ca="1">+IF(BD1440="OKOK",OFFSET(b!$F$3,AA1440,$AD$52),NA())</f>
        <v>155354</v>
      </c>
      <c r="AX1440" t="s">
        <v>45</v>
      </c>
      <c r="AY1440" t="s">
        <v>1237</v>
      </c>
      <c r="AZ1440" t="s">
        <v>4814</v>
      </c>
      <c r="BA1440">
        <v>5195</v>
      </c>
      <c r="BB1440" s="93" t="str">
        <f t="shared" si="159"/>
        <v>OK</v>
      </c>
      <c r="BC1440" t="str">
        <f t="shared" si="160"/>
        <v>OK</v>
      </c>
      <c r="BD1440" t="str">
        <f t="shared" si="161"/>
        <v>OKOK</v>
      </c>
      <c r="BH1440">
        <f t="shared" si="164"/>
        <v>1387</v>
      </c>
      <c r="BJ1440" s="30" t="s">
        <v>1237</v>
      </c>
      <c r="BK1440" s="30" t="s">
        <v>4814</v>
      </c>
      <c r="BL1440">
        <f ca="1">+OFFSET(b!$F$3,BH1440,$BL$52)</f>
        <v>7</v>
      </c>
      <c r="BQ1440">
        <f t="shared" si="165"/>
        <v>1387</v>
      </c>
      <c r="BR1440" s="30" t="s">
        <v>1237</v>
      </c>
      <c r="BS1440" s="30" t="s">
        <v>4814</v>
      </c>
      <c r="BT1440">
        <f ca="1">+OFFSET(b!$F$3,BQ1440,$BT$52)</f>
        <v>155354</v>
      </c>
    </row>
    <row r="1441" spans="3:72">
      <c r="C1441">
        <f t="shared" si="162"/>
        <v>1388</v>
      </c>
      <c r="E1441" s="30" t="s">
        <v>1233</v>
      </c>
      <c r="F1441" s="30" t="s">
        <v>4815</v>
      </c>
      <c r="G1441">
        <f ca="1">+IF(BD1441="OKOK",OFFSET(b!$F$3,C1441,$G$52),NA())</f>
        <v>5</v>
      </c>
      <c r="AA1441">
        <f t="shared" si="163"/>
        <v>1388</v>
      </c>
      <c r="AB1441" s="30" t="s">
        <v>1233</v>
      </c>
      <c r="AC1441" s="30" t="s">
        <v>4815</v>
      </c>
      <c r="AD1441">
        <f ca="1">+IF(BD1441="OKOK",OFFSET(b!$F$3,AA1441,$AD$52),NA())</f>
        <v>153212</v>
      </c>
      <c r="AX1441" t="s">
        <v>45</v>
      </c>
      <c r="AY1441" t="s">
        <v>1233</v>
      </c>
      <c r="AZ1441" t="s">
        <v>4815</v>
      </c>
      <c r="BA1441">
        <v>7767</v>
      </c>
      <c r="BB1441" s="93" t="str">
        <f t="shared" si="159"/>
        <v>OK</v>
      </c>
      <c r="BC1441" t="str">
        <f t="shared" si="160"/>
        <v>OK</v>
      </c>
      <c r="BD1441" t="str">
        <f t="shared" si="161"/>
        <v>OKOK</v>
      </c>
      <c r="BH1441">
        <f t="shared" si="164"/>
        <v>1388</v>
      </c>
      <c r="BJ1441" s="30" t="s">
        <v>1233</v>
      </c>
      <c r="BK1441" s="30" t="s">
        <v>4815</v>
      </c>
      <c r="BL1441">
        <f ca="1">+OFFSET(b!$F$3,BH1441,$BL$52)</f>
        <v>5</v>
      </c>
      <c r="BQ1441">
        <f t="shared" si="165"/>
        <v>1388</v>
      </c>
      <c r="BR1441" s="30" t="s">
        <v>1233</v>
      </c>
      <c r="BS1441" s="30" t="s">
        <v>4815</v>
      </c>
      <c r="BT1441">
        <f ca="1">+OFFSET(b!$F$3,BQ1441,$BT$52)</f>
        <v>153212</v>
      </c>
    </row>
    <row r="1442" spans="3:72">
      <c r="C1442">
        <f t="shared" si="162"/>
        <v>1389</v>
      </c>
      <c r="E1442" s="30" t="s">
        <v>1234</v>
      </c>
      <c r="F1442" s="30" t="s">
        <v>4816</v>
      </c>
      <c r="G1442">
        <f ca="1">+IF(BD1442="OKOK",OFFSET(b!$F$3,C1442,$G$52),NA())</f>
        <v>4</v>
      </c>
      <c r="AA1442">
        <f t="shared" si="163"/>
        <v>1389</v>
      </c>
      <c r="AB1442" s="30" t="s">
        <v>1234</v>
      </c>
      <c r="AC1442" s="30" t="s">
        <v>4816</v>
      </c>
      <c r="AD1442">
        <f ca="1">+IF(BD1442="OKOK",OFFSET(b!$F$3,AA1442,$AD$52),NA())</f>
        <v>53878</v>
      </c>
      <c r="AX1442" t="s">
        <v>45</v>
      </c>
      <c r="AY1442" t="s">
        <v>1234</v>
      </c>
      <c r="AZ1442" t="s">
        <v>4816</v>
      </c>
      <c r="BA1442">
        <v>3303</v>
      </c>
      <c r="BB1442" s="93" t="str">
        <f t="shared" si="159"/>
        <v>OK</v>
      </c>
      <c r="BC1442" t="str">
        <f t="shared" si="160"/>
        <v>OK</v>
      </c>
      <c r="BD1442" t="str">
        <f t="shared" si="161"/>
        <v>OKOK</v>
      </c>
      <c r="BH1442">
        <f t="shared" si="164"/>
        <v>1389</v>
      </c>
      <c r="BJ1442" s="30" t="s">
        <v>1234</v>
      </c>
      <c r="BK1442" s="30" t="s">
        <v>4816</v>
      </c>
      <c r="BL1442">
        <f ca="1">+OFFSET(b!$F$3,BH1442,$BL$52)</f>
        <v>4</v>
      </c>
      <c r="BQ1442">
        <f t="shared" si="165"/>
        <v>1389</v>
      </c>
      <c r="BR1442" s="30" t="s">
        <v>1234</v>
      </c>
      <c r="BS1442" s="30" t="s">
        <v>4816</v>
      </c>
      <c r="BT1442">
        <f ca="1">+OFFSET(b!$F$3,BQ1442,$BT$52)</f>
        <v>53878</v>
      </c>
    </row>
    <row r="1443" spans="3:72">
      <c r="C1443">
        <f t="shared" si="162"/>
        <v>1390</v>
      </c>
      <c r="E1443" s="30" t="s">
        <v>1218</v>
      </c>
      <c r="F1443" s="30" t="s">
        <v>4817</v>
      </c>
      <c r="G1443">
        <f ca="1">+IF(BD1443="OKOK",OFFSET(b!$F$3,C1443,$G$52),NA())</f>
        <v>35</v>
      </c>
      <c r="AA1443">
        <f t="shared" si="163"/>
        <v>1390</v>
      </c>
      <c r="AB1443" s="30" t="s">
        <v>1218</v>
      </c>
      <c r="AC1443" s="30" t="s">
        <v>4817</v>
      </c>
      <c r="AD1443">
        <f ca="1">+IF(BD1443="OKOK",OFFSET(b!$F$3,AA1443,$AD$52),NA())</f>
        <v>1980084</v>
      </c>
      <c r="AX1443" t="s">
        <v>45</v>
      </c>
      <c r="AY1443" t="s">
        <v>1218</v>
      </c>
      <c r="AZ1443" t="s">
        <v>4817</v>
      </c>
      <c r="BA1443">
        <v>103878</v>
      </c>
      <c r="BB1443" s="93" t="str">
        <f t="shared" si="159"/>
        <v>OK</v>
      </c>
      <c r="BC1443" t="str">
        <f t="shared" si="160"/>
        <v>OK</v>
      </c>
      <c r="BD1443" t="str">
        <f t="shared" si="161"/>
        <v>OKOK</v>
      </c>
      <c r="BH1443">
        <f t="shared" si="164"/>
        <v>1390</v>
      </c>
      <c r="BJ1443" s="30" t="s">
        <v>1218</v>
      </c>
      <c r="BK1443" s="30" t="s">
        <v>4817</v>
      </c>
      <c r="BL1443">
        <f ca="1">+OFFSET(b!$F$3,BH1443,$BL$52)</f>
        <v>35</v>
      </c>
      <c r="BQ1443">
        <f t="shared" si="165"/>
        <v>1390</v>
      </c>
      <c r="BR1443" s="30" t="s">
        <v>1218</v>
      </c>
      <c r="BS1443" s="30" t="s">
        <v>4817</v>
      </c>
      <c r="BT1443">
        <f ca="1">+OFFSET(b!$F$3,BQ1443,$BT$52)</f>
        <v>1980084</v>
      </c>
    </row>
    <row r="1444" spans="3:72">
      <c r="C1444">
        <f t="shared" si="162"/>
        <v>1391</v>
      </c>
      <c r="E1444" s="30" t="s">
        <v>1217</v>
      </c>
      <c r="F1444" s="30" t="s">
        <v>4818</v>
      </c>
      <c r="G1444">
        <f ca="1">+IF(BD1444="OKOK",OFFSET(b!$F$3,C1444,$G$52),NA())</f>
        <v>17</v>
      </c>
      <c r="AA1444">
        <f t="shared" si="163"/>
        <v>1391</v>
      </c>
      <c r="AB1444" s="30" t="s">
        <v>1217</v>
      </c>
      <c r="AC1444" s="30" t="s">
        <v>4818</v>
      </c>
      <c r="AD1444">
        <f ca="1">+IF(BD1444="OKOK",OFFSET(b!$F$3,AA1444,$AD$52),NA())</f>
        <v>684991</v>
      </c>
      <c r="AX1444" t="s">
        <v>45</v>
      </c>
      <c r="AY1444" t="s">
        <v>1217</v>
      </c>
      <c r="AZ1444" t="s">
        <v>4818</v>
      </c>
      <c r="BA1444">
        <v>46099</v>
      </c>
      <c r="BB1444" s="93" t="str">
        <f t="shared" si="159"/>
        <v>OK</v>
      </c>
      <c r="BC1444" t="str">
        <f t="shared" si="160"/>
        <v>OK</v>
      </c>
      <c r="BD1444" t="str">
        <f t="shared" si="161"/>
        <v>OKOK</v>
      </c>
      <c r="BH1444">
        <f t="shared" si="164"/>
        <v>1391</v>
      </c>
      <c r="BJ1444" s="30" t="s">
        <v>1217</v>
      </c>
      <c r="BK1444" s="30" t="s">
        <v>4818</v>
      </c>
      <c r="BL1444">
        <f ca="1">+OFFSET(b!$F$3,BH1444,$BL$52)</f>
        <v>17</v>
      </c>
      <c r="BQ1444">
        <f t="shared" si="165"/>
        <v>1391</v>
      </c>
      <c r="BR1444" s="30" t="s">
        <v>1217</v>
      </c>
      <c r="BS1444" s="30" t="s">
        <v>4818</v>
      </c>
      <c r="BT1444">
        <f ca="1">+OFFSET(b!$F$3,BQ1444,$BT$52)</f>
        <v>684991</v>
      </c>
    </row>
    <row r="1445" spans="3:72">
      <c r="C1445">
        <f t="shared" si="162"/>
        <v>1392</v>
      </c>
      <c r="E1445" s="30" t="s">
        <v>1225</v>
      </c>
      <c r="F1445" s="30" t="s">
        <v>4819</v>
      </c>
      <c r="G1445">
        <f ca="1">+IF(BD1445="OKOK",OFFSET(b!$F$3,C1445,$G$52),NA())</f>
        <v>22</v>
      </c>
      <c r="AA1445">
        <f t="shared" si="163"/>
        <v>1392</v>
      </c>
      <c r="AB1445" s="30" t="s">
        <v>1225</v>
      </c>
      <c r="AC1445" s="30" t="s">
        <v>4819</v>
      </c>
      <c r="AD1445">
        <f ca="1">+IF(BD1445="OKOK",OFFSET(b!$F$3,AA1445,$AD$52),NA())</f>
        <v>1172214</v>
      </c>
      <c r="AX1445" t="s">
        <v>45</v>
      </c>
      <c r="AY1445" t="s">
        <v>1225</v>
      </c>
      <c r="AZ1445" t="s">
        <v>4819</v>
      </c>
      <c r="BA1445">
        <v>74200</v>
      </c>
      <c r="BB1445" s="93" t="str">
        <f t="shared" si="159"/>
        <v>OK</v>
      </c>
      <c r="BC1445" t="str">
        <f t="shared" si="160"/>
        <v>OK</v>
      </c>
      <c r="BD1445" t="str">
        <f t="shared" si="161"/>
        <v>OKOK</v>
      </c>
      <c r="BH1445">
        <f t="shared" si="164"/>
        <v>1392</v>
      </c>
      <c r="BJ1445" s="30" t="s">
        <v>1225</v>
      </c>
      <c r="BK1445" s="30" t="s">
        <v>4819</v>
      </c>
      <c r="BL1445">
        <f ca="1">+OFFSET(b!$F$3,BH1445,$BL$52)</f>
        <v>22</v>
      </c>
      <c r="BQ1445">
        <f t="shared" si="165"/>
        <v>1392</v>
      </c>
      <c r="BR1445" s="30" t="s">
        <v>1225</v>
      </c>
      <c r="BS1445" s="30" t="s">
        <v>4819</v>
      </c>
      <c r="BT1445">
        <f ca="1">+OFFSET(b!$F$3,BQ1445,$BT$52)</f>
        <v>1172214</v>
      </c>
    </row>
    <row r="1446" spans="3:72">
      <c r="C1446">
        <f t="shared" si="162"/>
        <v>1393</v>
      </c>
      <c r="E1446" s="30" t="s">
        <v>1223</v>
      </c>
      <c r="F1446" s="30" t="s">
        <v>4820</v>
      </c>
      <c r="G1446">
        <f ca="1">+IF(BD1446="OKOK",OFFSET(b!$F$3,C1446,$G$52),NA())</f>
        <v>18</v>
      </c>
      <c r="AA1446">
        <f t="shared" si="163"/>
        <v>1393</v>
      </c>
      <c r="AB1446" s="30" t="s">
        <v>1223</v>
      </c>
      <c r="AC1446" s="30" t="s">
        <v>4820</v>
      </c>
      <c r="AD1446">
        <f ca="1">+IF(BD1446="OKOK",OFFSET(b!$F$3,AA1446,$AD$52),NA())</f>
        <v>518776</v>
      </c>
      <c r="AX1446" t="s">
        <v>45</v>
      </c>
      <c r="AY1446" t="s">
        <v>1223</v>
      </c>
      <c r="AZ1446" t="s">
        <v>4820</v>
      </c>
      <c r="BA1446">
        <v>34852</v>
      </c>
      <c r="BB1446" s="93" t="str">
        <f t="shared" si="159"/>
        <v>OK</v>
      </c>
      <c r="BC1446" t="str">
        <f t="shared" si="160"/>
        <v>OK</v>
      </c>
      <c r="BD1446" t="str">
        <f t="shared" si="161"/>
        <v>OKOK</v>
      </c>
      <c r="BH1446">
        <f t="shared" si="164"/>
        <v>1393</v>
      </c>
      <c r="BJ1446" s="30" t="s">
        <v>1223</v>
      </c>
      <c r="BK1446" s="30" t="s">
        <v>4820</v>
      </c>
      <c r="BL1446">
        <f ca="1">+OFFSET(b!$F$3,BH1446,$BL$52)</f>
        <v>18</v>
      </c>
      <c r="BQ1446">
        <f t="shared" si="165"/>
        <v>1393</v>
      </c>
      <c r="BR1446" s="30" t="s">
        <v>1223</v>
      </c>
      <c r="BS1446" s="30" t="s">
        <v>4820</v>
      </c>
      <c r="BT1446">
        <f ca="1">+OFFSET(b!$F$3,BQ1446,$BT$52)</f>
        <v>518776</v>
      </c>
    </row>
    <row r="1447" spans="3:72">
      <c r="C1447">
        <f t="shared" si="162"/>
        <v>1394</v>
      </c>
      <c r="E1447" s="30" t="s">
        <v>1232</v>
      </c>
      <c r="F1447" s="30" t="s">
        <v>4821</v>
      </c>
      <c r="G1447">
        <f ca="1">+IF(BD1447="OKOK",OFFSET(b!$F$3,C1447,$G$52),NA())</f>
        <v>11</v>
      </c>
      <c r="AA1447">
        <f t="shared" si="163"/>
        <v>1394</v>
      </c>
      <c r="AB1447" s="30" t="s">
        <v>1232</v>
      </c>
      <c r="AC1447" s="30" t="s">
        <v>4821</v>
      </c>
      <c r="AD1447">
        <f ca="1">+IF(BD1447="OKOK",OFFSET(b!$F$3,AA1447,$AD$52),NA())</f>
        <v>137059</v>
      </c>
      <c r="AX1447" t="s">
        <v>45</v>
      </c>
      <c r="AY1447" t="s">
        <v>1232</v>
      </c>
      <c r="AZ1447" t="s">
        <v>4821</v>
      </c>
      <c r="BA1447">
        <v>5926</v>
      </c>
      <c r="BB1447" s="93" t="str">
        <f t="shared" si="159"/>
        <v>OK</v>
      </c>
      <c r="BC1447" t="str">
        <f t="shared" si="160"/>
        <v>OK</v>
      </c>
      <c r="BD1447" t="str">
        <f t="shared" si="161"/>
        <v>OKOK</v>
      </c>
      <c r="BH1447">
        <f t="shared" si="164"/>
        <v>1394</v>
      </c>
      <c r="BJ1447" s="30" t="s">
        <v>1232</v>
      </c>
      <c r="BK1447" s="30" t="s">
        <v>4821</v>
      </c>
      <c r="BL1447">
        <f ca="1">+OFFSET(b!$F$3,BH1447,$BL$52)</f>
        <v>11</v>
      </c>
      <c r="BQ1447">
        <f t="shared" si="165"/>
        <v>1394</v>
      </c>
      <c r="BR1447" s="30" t="s">
        <v>1232</v>
      </c>
      <c r="BS1447" s="30" t="s">
        <v>4821</v>
      </c>
      <c r="BT1447">
        <f ca="1">+OFFSET(b!$F$3,BQ1447,$BT$52)</f>
        <v>137059</v>
      </c>
    </row>
    <row r="1448" spans="3:72">
      <c r="C1448">
        <f t="shared" si="162"/>
        <v>1395</v>
      </c>
      <c r="E1448" s="30" t="s">
        <v>1238</v>
      </c>
      <c r="F1448" s="30" t="s">
        <v>4822</v>
      </c>
      <c r="G1448" t="e">
        <f ca="1">+IF(BD1448="OKOK",OFFSET(b!$F$3,C1448,$G$52),NA())</f>
        <v>#N/A</v>
      </c>
      <c r="AA1448">
        <f t="shared" si="163"/>
        <v>1395</v>
      </c>
      <c r="AB1448" s="30" t="s">
        <v>1238</v>
      </c>
      <c r="AC1448" s="30" t="s">
        <v>4822</v>
      </c>
      <c r="AD1448" t="e">
        <f ca="1">+IF(BD1448="OKOK",OFFSET(b!$F$3,AA1448,$AD$52),NA())</f>
        <v>#N/A</v>
      </c>
      <c r="AX1448" t="s">
        <v>46</v>
      </c>
      <c r="AY1448" t="s">
        <v>1238</v>
      </c>
      <c r="AZ1448" t="s">
        <v>4822</v>
      </c>
      <c r="BA1448">
        <v>316971</v>
      </c>
      <c r="BB1448" s="93" t="str">
        <f t="shared" si="159"/>
        <v>NG</v>
      </c>
      <c r="BC1448" t="str">
        <f t="shared" si="160"/>
        <v>OK</v>
      </c>
      <c r="BD1448" t="str">
        <f t="shared" si="161"/>
        <v>NGOK</v>
      </c>
      <c r="BH1448">
        <f t="shared" si="164"/>
        <v>1395</v>
      </c>
      <c r="BJ1448" s="30" t="s">
        <v>1238</v>
      </c>
      <c r="BK1448" s="30" t="s">
        <v>4822</v>
      </c>
      <c r="BL1448">
        <f ca="1">+OFFSET(b!$F$3,BH1448,$BL$52)</f>
        <v>128</v>
      </c>
      <c r="BQ1448">
        <f t="shared" si="165"/>
        <v>1395</v>
      </c>
      <c r="BR1448" s="30" t="s">
        <v>1238</v>
      </c>
      <c r="BS1448" s="30" t="s">
        <v>4822</v>
      </c>
      <c r="BT1448">
        <f ca="1">+OFFSET(b!$F$3,BQ1448,$BT$52)</f>
        <v>6852771</v>
      </c>
    </row>
    <row r="1449" spans="3:72">
      <c r="C1449">
        <f t="shared" si="162"/>
        <v>1396</v>
      </c>
      <c r="E1449" s="30" t="s">
        <v>1242</v>
      </c>
      <c r="F1449" s="30" t="s">
        <v>4823</v>
      </c>
      <c r="G1449">
        <f ca="1">+IF(BD1449="OKOK",OFFSET(b!$F$3,C1449,$G$52),NA())</f>
        <v>24</v>
      </c>
      <c r="AA1449">
        <f t="shared" si="163"/>
        <v>1396</v>
      </c>
      <c r="AB1449" s="30" t="s">
        <v>1242</v>
      </c>
      <c r="AC1449" s="30" t="s">
        <v>4823</v>
      </c>
      <c r="AD1449">
        <f ca="1">+IF(BD1449="OKOK",OFFSET(b!$F$3,AA1449,$AD$52),NA())</f>
        <v>1542351</v>
      </c>
      <c r="AX1449" t="s">
        <v>46</v>
      </c>
      <c r="AY1449" t="s">
        <v>1242</v>
      </c>
      <c r="AZ1449" t="s">
        <v>4823</v>
      </c>
      <c r="BA1449">
        <v>61541</v>
      </c>
      <c r="BB1449" s="93" t="str">
        <f t="shared" si="159"/>
        <v>OK</v>
      </c>
      <c r="BC1449" t="str">
        <f t="shared" si="160"/>
        <v>OK</v>
      </c>
      <c r="BD1449" t="str">
        <f t="shared" si="161"/>
        <v>OKOK</v>
      </c>
      <c r="BH1449">
        <f t="shared" si="164"/>
        <v>1396</v>
      </c>
      <c r="BJ1449" s="30" t="s">
        <v>1242</v>
      </c>
      <c r="BK1449" s="30" t="s">
        <v>4823</v>
      </c>
      <c r="BL1449">
        <f ca="1">+OFFSET(b!$F$3,BH1449,$BL$52)</f>
        <v>24</v>
      </c>
      <c r="BQ1449">
        <f t="shared" si="165"/>
        <v>1396</v>
      </c>
      <c r="BR1449" s="30" t="s">
        <v>1242</v>
      </c>
      <c r="BS1449" s="30" t="s">
        <v>4823</v>
      </c>
      <c r="BT1449">
        <f ca="1">+OFFSET(b!$F$3,BQ1449,$BT$52)</f>
        <v>1542351</v>
      </c>
    </row>
    <row r="1450" spans="3:72">
      <c r="C1450">
        <f t="shared" si="162"/>
        <v>1397</v>
      </c>
      <c r="E1450" s="30" t="s">
        <v>1250</v>
      </c>
      <c r="F1450" s="30" t="s">
        <v>4824</v>
      </c>
      <c r="G1450">
        <f ca="1">+IF(BD1450="OKOK",OFFSET(b!$F$3,C1450,$G$52),NA())</f>
        <v>11</v>
      </c>
      <c r="AA1450">
        <f t="shared" si="163"/>
        <v>1397</v>
      </c>
      <c r="AB1450" s="30" t="s">
        <v>1250</v>
      </c>
      <c r="AC1450" s="30" t="s">
        <v>4824</v>
      </c>
      <c r="AD1450">
        <f ca="1">+IF(BD1450="OKOK",OFFSET(b!$F$3,AA1450,$AD$52),NA())</f>
        <v>403971</v>
      </c>
      <c r="AX1450" t="s">
        <v>46</v>
      </c>
      <c r="AY1450" t="s">
        <v>1250</v>
      </c>
      <c r="AZ1450" t="s">
        <v>4824</v>
      </c>
      <c r="BA1450">
        <v>13127</v>
      </c>
      <c r="BB1450" s="93" t="str">
        <f t="shared" si="159"/>
        <v>OK</v>
      </c>
      <c r="BC1450" t="str">
        <f t="shared" si="160"/>
        <v>OK</v>
      </c>
      <c r="BD1450" t="str">
        <f t="shared" si="161"/>
        <v>OKOK</v>
      </c>
      <c r="BH1450">
        <f t="shared" si="164"/>
        <v>1397</v>
      </c>
      <c r="BJ1450" s="30" t="s">
        <v>1250</v>
      </c>
      <c r="BK1450" s="30" t="s">
        <v>4824</v>
      </c>
      <c r="BL1450">
        <f ca="1">+OFFSET(b!$F$3,BH1450,$BL$52)</f>
        <v>11</v>
      </c>
      <c r="BQ1450">
        <f t="shared" si="165"/>
        <v>1397</v>
      </c>
      <c r="BR1450" s="30" t="s">
        <v>1250</v>
      </c>
      <c r="BS1450" s="30" t="s">
        <v>4824</v>
      </c>
      <c r="BT1450">
        <f ca="1">+OFFSET(b!$F$3,BQ1450,$BT$52)</f>
        <v>403971</v>
      </c>
    </row>
    <row r="1451" spans="3:72">
      <c r="C1451">
        <f t="shared" si="162"/>
        <v>1398</v>
      </c>
      <c r="E1451" s="30" t="s">
        <v>1239</v>
      </c>
      <c r="F1451" s="30" t="s">
        <v>4825</v>
      </c>
      <c r="G1451">
        <f ca="1">+IF(BD1451="OKOK",OFFSET(b!$F$3,C1451,$G$52),NA())</f>
        <v>42</v>
      </c>
      <c r="AA1451">
        <f t="shared" si="163"/>
        <v>1398</v>
      </c>
      <c r="AB1451" s="30" t="s">
        <v>1239</v>
      </c>
      <c r="AC1451" s="30" t="s">
        <v>4825</v>
      </c>
      <c r="AD1451">
        <f ca="1">+IF(BD1451="OKOK",OFFSET(b!$F$3,AA1451,$AD$52),NA())</f>
        <v>1899943</v>
      </c>
      <c r="AX1451" t="s">
        <v>46</v>
      </c>
      <c r="AY1451" t="s">
        <v>1239</v>
      </c>
      <c r="AZ1451" t="s">
        <v>4825</v>
      </c>
      <c r="BA1451">
        <v>97274</v>
      </c>
      <c r="BB1451" s="93" t="str">
        <f t="shared" si="159"/>
        <v>OK</v>
      </c>
      <c r="BC1451" t="str">
        <f t="shared" si="160"/>
        <v>OK</v>
      </c>
      <c r="BD1451" t="str">
        <f t="shared" si="161"/>
        <v>OKOK</v>
      </c>
      <c r="BH1451">
        <f t="shared" si="164"/>
        <v>1398</v>
      </c>
      <c r="BJ1451" s="30" t="s">
        <v>1239</v>
      </c>
      <c r="BK1451" s="30" t="s">
        <v>4825</v>
      </c>
      <c r="BL1451">
        <f ca="1">+OFFSET(b!$F$3,BH1451,$BL$52)</f>
        <v>42</v>
      </c>
      <c r="BQ1451">
        <f t="shared" si="165"/>
        <v>1398</v>
      </c>
      <c r="BR1451" s="30" t="s">
        <v>1239</v>
      </c>
      <c r="BS1451" s="30" t="s">
        <v>4825</v>
      </c>
      <c r="BT1451">
        <f ca="1">+OFFSET(b!$F$3,BQ1451,$BT$52)</f>
        <v>1899943</v>
      </c>
    </row>
    <row r="1452" spans="3:72">
      <c r="C1452">
        <f t="shared" si="162"/>
        <v>1399</v>
      </c>
      <c r="E1452" s="30" t="s">
        <v>1240</v>
      </c>
      <c r="F1452" s="30" t="s">
        <v>4826</v>
      </c>
      <c r="G1452">
        <f ca="1">+IF(BD1452="OKOK",OFFSET(b!$F$3,C1452,$G$52),NA())</f>
        <v>46</v>
      </c>
      <c r="AA1452">
        <f t="shared" si="163"/>
        <v>1399</v>
      </c>
      <c r="AB1452" s="30" t="s">
        <v>1240</v>
      </c>
      <c r="AC1452" s="30" t="s">
        <v>4826</v>
      </c>
      <c r="AD1452">
        <f ca="1">+IF(BD1452="OKOK",OFFSET(b!$F$3,AA1452,$AD$52),NA())</f>
        <v>1361989</v>
      </c>
      <c r="AX1452" t="s">
        <v>46</v>
      </c>
      <c r="AY1452" t="s">
        <v>1240</v>
      </c>
      <c r="AZ1452" t="s">
        <v>4826</v>
      </c>
      <c r="BA1452">
        <v>47122</v>
      </c>
      <c r="BB1452" s="93" t="str">
        <f t="shared" si="159"/>
        <v>OK</v>
      </c>
      <c r="BC1452" t="str">
        <f t="shared" si="160"/>
        <v>OK</v>
      </c>
      <c r="BD1452" t="str">
        <f t="shared" si="161"/>
        <v>OKOK</v>
      </c>
      <c r="BH1452">
        <f t="shared" si="164"/>
        <v>1399</v>
      </c>
      <c r="BJ1452" s="30" t="s">
        <v>1240</v>
      </c>
      <c r="BK1452" s="30" t="s">
        <v>4826</v>
      </c>
      <c r="BL1452">
        <f ca="1">+OFFSET(b!$F$3,BH1452,$BL$52)</f>
        <v>46</v>
      </c>
      <c r="BQ1452">
        <f t="shared" si="165"/>
        <v>1399</v>
      </c>
      <c r="BR1452" s="30" t="s">
        <v>1240</v>
      </c>
      <c r="BS1452" s="30" t="s">
        <v>4826</v>
      </c>
      <c r="BT1452">
        <f ca="1">+OFFSET(b!$F$3,BQ1452,$BT$52)</f>
        <v>1361989</v>
      </c>
    </row>
    <row r="1453" spans="3:72">
      <c r="C1453">
        <f t="shared" si="162"/>
        <v>1400</v>
      </c>
      <c r="E1453" s="30" t="s">
        <v>1241</v>
      </c>
      <c r="F1453" s="30" t="s">
        <v>4827</v>
      </c>
      <c r="G1453">
        <f ca="1">+IF(BD1453="OKOK",OFFSET(b!$F$3,C1453,$G$52),NA())</f>
        <v>40</v>
      </c>
      <c r="AA1453">
        <f t="shared" si="163"/>
        <v>1400</v>
      </c>
      <c r="AB1453" s="30" t="s">
        <v>1241</v>
      </c>
      <c r="AC1453" s="30" t="s">
        <v>4827</v>
      </c>
      <c r="AD1453">
        <f ca="1">+IF(BD1453="OKOK",OFFSET(b!$F$3,AA1453,$AD$52),NA())</f>
        <v>2244580</v>
      </c>
      <c r="AX1453" t="s">
        <v>46</v>
      </c>
      <c r="AY1453" t="s">
        <v>1241</v>
      </c>
      <c r="AZ1453" t="s">
        <v>4827</v>
      </c>
      <c r="BA1453">
        <v>114254</v>
      </c>
      <c r="BB1453" s="93" t="str">
        <f t="shared" si="159"/>
        <v>OK</v>
      </c>
      <c r="BC1453" t="str">
        <f t="shared" si="160"/>
        <v>OK</v>
      </c>
      <c r="BD1453" t="str">
        <f t="shared" si="161"/>
        <v>OKOK</v>
      </c>
      <c r="BH1453">
        <f t="shared" si="164"/>
        <v>1400</v>
      </c>
      <c r="BJ1453" s="30" t="s">
        <v>1241</v>
      </c>
      <c r="BK1453" s="30" t="s">
        <v>4827</v>
      </c>
      <c r="BL1453">
        <f ca="1">+OFFSET(b!$F$3,BH1453,$BL$52)</f>
        <v>40</v>
      </c>
      <c r="BQ1453">
        <f t="shared" si="165"/>
        <v>1400</v>
      </c>
      <c r="BR1453" s="30" t="s">
        <v>1241</v>
      </c>
      <c r="BS1453" s="30" t="s">
        <v>4827</v>
      </c>
      <c r="BT1453">
        <f ca="1">+OFFSET(b!$F$3,BQ1453,$BT$52)</f>
        <v>2244580</v>
      </c>
    </row>
    <row r="1454" spans="3:72">
      <c r="C1454">
        <f t="shared" si="162"/>
        <v>1401</v>
      </c>
      <c r="E1454" s="30" t="s">
        <v>1263</v>
      </c>
      <c r="F1454" s="30" t="s">
        <v>4828</v>
      </c>
      <c r="G1454">
        <f ca="1">+IF(BD1454="OKOK",OFFSET(b!$F$3,C1454,$G$52),NA())</f>
        <v>22</v>
      </c>
      <c r="AA1454">
        <f t="shared" si="163"/>
        <v>1401</v>
      </c>
      <c r="AB1454" s="30" t="s">
        <v>1263</v>
      </c>
      <c r="AC1454" s="30" t="s">
        <v>4828</v>
      </c>
      <c r="AD1454">
        <f ca="1">+IF(BD1454="OKOK",OFFSET(b!$F$3,AA1454,$AD$52),NA())</f>
        <v>1430199</v>
      </c>
      <c r="AX1454" t="s">
        <v>46</v>
      </c>
      <c r="AY1454" t="s">
        <v>1263</v>
      </c>
      <c r="AZ1454" t="s">
        <v>4828</v>
      </c>
      <c r="BA1454">
        <v>69919</v>
      </c>
      <c r="BB1454" s="93" t="str">
        <f t="shared" si="159"/>
        <v>OK</v>
      </c>
      <c r="BC1454" t="str">
        <f t="shared" si="160"/>
        <v>OK</v>
      </c>
      <c r="BD1454" t="str">
        <f t="shared" si="161"/>
        <v>OKOK</v>
      </c>
      <c r="BH1454">
        <f t="shared" si="164"/>
        <v>1401</v>
      </c>
      <c r="BJ1454" s="30" t="s">
        <v>1263</v>
      </c>
      <c r="BK1454" s="30" t="s">
        <v>4828</v>
      </c>
      <c r="BL1454">
        <f ca="1">+OFFSET(b!$F$3,BH1454,$BL$52)</f>
        <v>22</v>
      </c>
      <c r="BQ1454">
        <f t="shared" si="165"/>
        <v>1401</v>
      </c>
      <c r="BR1454" s="30" t="s">
        <v>1263</v>
      </c>
      <c r="BS1454" s="30" t="s">
        <v>4828</v>
      </c>
      <c r="BT1454">
        <f ca="1">+OFFSET(b!$F$3,BQ1454,$BT$52)</f>
        <v>1430199</v>
      </c>
    </row>
    <row r="1455" spans="3:72">
      <c r="C1455">
        <f t="shared" si="162"/>
        <v>1402</v>
      </c>
      <c r="E1455" s="30" t="s">
        <v>1256</v>
      </c>
      <c r="F1455" s="30" t="s">
        <v>4829</v>
      </c>
      <c r="G1455">
        <f ca="1">+IF(BD1455="OKOK",OFFSET(b!$F$3,C1455,$G$52),NA())</f>
        <v>8</v>
      </c>
      <c r="AA1455">
        <f t="shared" si="163"/>
        <v>1402</v>
      </c>
      <c r="AB1455" s="30" t="s">
        <v>1256</v>
      </c>
      <c r="AC1455" s="30" t="s">
        <v>4829</v>
      </c>
      <c r="AD1455">
        <f ca="1">+IF(BD1455="OKOK",OFFSET(b!$F$3,AA1455,$AD$52),NA())</f>
        <v>145647</v>
      </c>
      <c r="AX1455" t="s">
        <v>46</v>
      </c>
      <c r="AY1455" t="s">
        <v>1256</v>
      </c>
      <c r="AZ1455" t="s">
        <v>4829</v>
      </c>
      <c r="BA1455">
        <v>13503</v>
      </c>
      <c r="BB1455" s="93" t="str">
        <f t="shared" si="159"/>
        <v>OK</v>
      </c>
      <c r="BC1455" t="str">
        <f t="shared" si="160"/>
        <v>OK</v>
      </c>
      <c r="BD1455" t="str">
        <f t="shared" si="161"/>
        <v>OKOK</v>
      </c>
      <c r="BH1455">
        <f t="shared" si="164"/>
        <v>1402</v>
      </c>
      <c r="BJ1455" s="30" t="s">
        <v>1256</v>
      </c>
      <c r="BK1455" s="30" t="s">
        <v>4829</v>
      </c>
      <c r="BL1455">
        <f ca="1">+OFFSET(b!$F$3,BH1455,$BL$52)</f>
        <v>8</v>
      </c>
      <c r="BQ1455">
        <f t="shared" si="165"/>
        <v>1402</v>
      </c>
      <c r="BR1455" s="30" t="s">
        <v>1256</v>
      </c>
      <c r="BS1455" s="30" t="s">
        <v>4829</v>
      </c>
      <c r="BT1455">
        <f ca="1">+OFFSET(b!$F$3,BQ1455,$BT$52)</f>
        <v>145647</v>
      </c>
    </row>
    <row r="1456" spans="3:72">
      <c r="C1456">
        <f t="shared" si="162"/>
        <v>1403</v>
      </c>
      <c r="E1456" s="30" t="s">
        <v>1260</v>
      </c>
      <c r="F1456" s="30" t="s">
        <v>4830</v>
      </c>
      <c r="G1456">
        <f ca="1">+IF(BD1456="OKOK",OFFSET(b!$F$3,C1456,$G$52),NA())</f>
        <v>11</v>
      </c>
      <c r="AA1456">
        <f t="shared" si="163"/>
        <v>1403</v>
      </c>
      <c r="AB1456" s="30" t="s">
        <v>1260</v>
      </c>
      <c r="AC1456" s="30" t="s">
        <v>4830</v>
      </c>
      <c r="AD1456">
        <f ca="1">+IF(BD1456="OKOK",OFFSET(b!$F$3,AA1456,$AD$52),NA())</f>
        <v>769926</v>
      </c>
      <c r="AX1456" t="s">
        <v>46</v>
      </c>
      <c r="AY1456" t="s">
        <v>1260</v>
      </c>
      <c r="AZ1456" t="s">
        <v>4830</v>
      </c>
      <c r="BA1456">
        <v>34342</v>
      </c>
      <c r="BB1456" s="93" t="str">
        <f t="shared" si="159"/>
        <v>OK</v>
      </c>
      <c r="BC1456" t="str">
        <f t="shared" si="160"/>
        <v>OK</v>
      </c>
      <c r="BD1456" t="str">
        <f t="shared" si="161"/>
        <v>OKOK</v>
      </c>
      <c r="BH1456">
        <f t="shared" si="164"/>
        <v>1403</v>
      </c>
      <c r="BJ1456" s="30" t="s">
        <v>1260</v>
      </c>
      <c r="BK1456" s="30" t="s">
        <v>4830</v>
      </c>
      <c r="BL1456">
        <f ca="1">+OFFSET(b!$F$3,BH1456,$BL$52)</f>
        <v>11</v>
      </c>
      <c r="BQ1456">
        <f t="shared" si="165"/>
        <v>1403</v>
      </c>
      <c r="BR1456" s="30" t="s">
        <v>1260</v>
      </c>
      <c r="BS1456" s="30" t="s">
        <v>4830</v>
      </c>
      <c r="BT1456">
        <f ca="1">+OFFSET(b!$F$3,BQ1456,$BT$52)</f>
        <v>769926</v>
      </c>
    </row>
    <row r="1457" spans="3:72">
      <c r="C1457">
        <f t="shared" si="162"/>
        <v>1404</v>
      </c>
      <c r="E1457" s="30" t="s">
        <v>1255</v>
      </c>
      <c r="F1457" s="30" t="s">
        <v>4831</v>
      </c>
      <c r="G1457">
        <f ca="1">+IF(BD1457="OKOK",OFFSET(b!$F$3,C1457,$G$52),NA())</f>
        <v>13</v>
      </c>
      <c r="AA1457">
        <f t="shared" si="163"/>
        <v>1404</v>
      </c>
      <c r="AB1457" s="30" t="s">
        <v>1255</v>
      </c>
      <c r="AC1457" s="30" t="s">
        <v>4831</v>
      </c>
      <c r="AD1457">
        <f ca="1">+IF(BD1457="OKOK",OFFSET(b!$F$3,AA1457,$AD$52),NA())</f>
        <v>853590</v>
      </c>
      <c r="AX1457" t="s">
        <v>46</v>
      </c>
      <c r="AY1457" t="s">
        <v>1255</v>
      </c>
      <c r="AZ1457" t="s">
        <v>4831</v>
      </c>
      <c r="BA1457">
        <v>39453</v>
      </c>
      <c r="BB1457" s="93" t="str">
        <f t="shared" si="159"/>
        <v>OK</v>
      </c>
      <c r="BC1457" t="str">
        <f t="shared" si="160"/>
        <v>OK</v>
      </c>
      <c r="BD1457" t="str">
        <f t="shared" si="161"/>
        <v>OKOK</v>
      </c>
      <c r="BH1457">
        <f t="shared" si="164"/>
        <v>1404</v>
      </c>
      <c r="BJ1457" s="30" t="s">
        <v>1255</v>
      </c>
      <c r="BK1457" s="30" t="s">
        <v>4831</v>
      </c>
      <c r="BL1457">
        <f ca="1">+OFFSET(b!$F$3,BH1457,$BL$52)</f>
        <v>13</v>
      </c>
      <c r="BQ1457">
        <f t="shared" si="165"/>
        <v>1404</v>
      </c>
      <c r="BR1457" s="30" t="s">
        <v>1255</v>
      </c>
      <c r="BS1457" s="30" t="s">
        <v>4831</v>
      </c>
      <c r="BT1457">
        <f ca="1">+OFFSET(b!$F$3,BQ1457,$BT$52)</f>
        <v>853590</v>
      </c>
    </row>
    <row r="1458" spans="3:72">
      <c r="C1458">
        <f t="shared" si="162"/>
        <v>1405</v>
      </c>
      <c r="E1458" s="30" t="s">
        <v>1246</v>
      </c>
      <c r="F1458" s="30" t="s">
        <v>4832</v>
      </c>
      <c r="G1458">
        <f ca="1">+IF(BD1458="OKOK",OFFSET(b!$F$3,C1458,$G$52),NA())</f>
        <v>48</v>
      </c>
      <c r="AA1458">
        <f t="shared" si="163"/>
        <v>1405</v>
      </c>
      <c r="AB1458" s="30" t="s">
        <v>1246</v>
      </c>
      <c r="AC1458" s="30" t="s">
        <v>4832</v>
      </c>
      <c r="AD1458">
        <f ca="1">+IF(BD1458="OKOK",OFFSET(b!$F$3,AA1458,$AD$52),NA())</f>
        <v>2476870</v>
      </c>
      <c r="AX1458" t="s">
        <v>46</v>
      </c>
      <c r="AY1458" t="s">
        <v>1246</v>
      </c>
      <c r="AZ1458" t="s">
        <v>4832</v>
      </c>
      <c r="BA1458">
        <v>120920</v>
      </c>
      <c r="BB1458" s="93" t="str">
        <f t="shared" si="159"/>
        <v>OK</v>
      </c>
      <c r="BC1458" t="str">
        <f t="shared" si="160"/>
        <v>OK</v>
      </c>
      <c r="BD1458" t="str">
        <f t="shared" si="161"/>
        <v>OKOK</v>
      </c>
      <c r="BH1458">
        <f t="shared" si="164"/>
        <v>1405</v>
      </c>
      <c r="BJ1458" s="30" t="s">
        <v>1246</v>
      </c>
      <c r="BK1458" s="30" t="s">
        <v>4832</v>
      </c>
      <c r="BL1458">
        <f ca="1">+OFFSET(b!$F$3,BH1458,$BL$52)</f>
        <v>48</v>
      </c>
      <c r="BQ1458">
        <f t="shared" si="165"/>
        <v>1405</v>
      </c>
      <c r="BR1458" s="30" t="s">
        <v>1246</v>
      </c>
      <c r="BS1458" s="30" t="s">
        <v>4832</v>
      </c>
      <c r="BT1458">
        <f ca="1">+OFFSET(b!$F$3,BQ1458,$BT$52)</f>
        <v>2476870</v>
      </c>
    </row>
    <row r="1459" spans="3:72">
      <c r="C1459">
        <f t="shared" si="162"/>
        <v>1406</v>
      </c>
      <c r="E1459" s="30" t="s">
        <v>1257</v>
      </c>
      <c r="F1459" s="30" t="s">
        <v>4833</v>
      </c>
      <c r="G1459">
        <f ca="1">+IF(BD1459="OKOK",OFFSET(b!$F$3,C1459,$G$52),NA())</f>
        <v>15</v>
      </c>
      <c r="AA1459">
        <f t="shared" si="163"/>
        <v>1406</v>
      </c>
      <c r="AB1459" s="30" t="s">
        <v>1257</v>
      </c>
      <c r="AC1459" s="30" t="s">
        <v>4833</v>
      </c>
      <c r="AD1459">
        <f ca="1">+IF(BD1459="OKOK",OFFSET(b!$F$3,AA1459,$AD$52),NA())</f>
        <v>644988</v>
      </c>
      <c r="AX1459" t="s">
        <v>46</v>
      </c>
      <c r="AY1459" t="s">
        <v>1257</v>
      </c>
      <c r="AZ1459" t="s">
        <v>4833</v>
      </c>
      <c r="BA1459">
        <v>28226</v>
      </c>
      <c r="BB1459" s="93" t="str">
        <f t="shared" si="159"/>
        <v>OK</v>
      </c>
      <c r="BC1459" t="str">
        <f t="shared" si="160"/>
        <v>OK</v>
      </c>
      <c r="BD1459" t="str">
        <f t="shared" si="161"/>
        <v>OKOK</v>
      </c>
      <c r="BH1459">
        <f t="shared" si="164"/>
        <v>1406</v>
      </c>
      <c r="BJ1459" s="30" t="s">
        <v>1257</v>
      </c>
      <c r="BK1459" s="30" t="s">
        <v>4833</v>
      </c>
      <c r="BL1459">
        <f ca="1">+OFFSET(b!$F$3,BH1459,$BL$52)</f>
        <v>15</v>
      </c>
      <c r="BQ1459">
        <f t="shared" si="165"/>
        <v>1406</v>
      </c>
      <c r="BR1459" s="30" t="s">
        <v>1257</v>
      </c>
      <c r="BS1459" s="30" t="s">
        <v>4833</v>
      </c>
      <c r="BT1459">
        <f ca="1">+OFFSET(b!$F$3,BQ1459,$BT$52)</f>
        <v>644988</v>
      </c>
    </row>
    <row r="1460" spans="3:72">
      <c r="C1460">
        <f t="shared" si="162"/>
        <v>1407</v>
      </c>
      <c r="E1460" s="30" t="s">
        <v>1261</v>
      </c>
      <c r="F1460" s="30" t="s">
        <v>4834</v>
      </c>
      <c r="G1460">
        <f ca="1">+IF(BD1460="OKOK",OFFSET(b!$F$3,C1460,$G$52),NA())</f>
        <v>9</v>
      </c>
      <c r="AA1460">
        <f t="shared" si="163"/>
        <v>1407</v>
      </c>
      <c r="AB1460" s="30" t="s">
        <v>1261</v>
      </c>
      <c r="AC1460" s="30" t="s">
        <v>4834</v>
      </c>
      <c r="AD1460">
        <f ca="1">+IF(BD1460="OKOK",OFFSET(b!$F$3,AA1460,$AD$52),NA())</f>
        <v>390734</v>
      </c>
      <c r="AX1460" t="s">
        <v>46</v>
      </c>
      <c r="AY1460" t="s">
        <v>1261</v>
      </c>
      <c r="AZ1460" t="s">
        <v>4834</v>
      </c>
      <c r="BA1460">
        <v>19390</v>
      </c>
      <c r="BB1460" s="93" t="str">
        <f t="shared" si="159"/>
        <v>OK</v>
      </c>
      <c r="BC1460" t="str">
        <f t="shared" si="160"/>
        <v>OK</v>
      </c>
      <c r="BD1460" t="str">
        <f t="shared" si="161"/>
        <v>OKOK</v>
      </c>
      <c r="BH1460">
        <f t="shared" si="164"/>
        <v>1407</v>
      </c>
      <c r="BJ1460" s="30" t="s">
        <v>1261</v>
      </c>
      <c r="BK1460" s="30" t="s">
        <v>4834</v>
      </c>
      <c r="BL1460">
        <f ca="1">+OFFSET(b!$F$3,BH1460,$BL$52)</f>
        <v>9</v>
      </c>
      <c r="BQ1460">
        <f t="shared" si="165"/>
        <v>1407</v>
      </c>
      <c r="BR1460" s="30" t="s">
        <v>1261</v>
      </c>
      <c r="BS1460" s="30" t="s">
        <v>4834</v>
      </c>
      <c r="BT1460">
        <f ca="1">+OFFSET(b!$F$3,BQ1460,$BT$52)</f>
        <v>390734</v>
      </c>
    </row>
    <row r="1461" spans="3:72">
      <c r="C1461">
        <f t="shared" si="162"/>
        <v>1408</v>
      </c>
      <c r="E1461" s="30" t="s">
        <v>1259</v>
      </c>
      <c r="F1461" s="30" t="s">
        <v>4835</v>
      </c>
      <c r="G1461">
        <f ca="1">+IF(BD1461="OKOK",OFFSET(b!$F$3,C1461,$G$52),NA())</f>
        <v>7</v>
      </c>
      <c r="AA1461">
        <f t="shared" si="163"/>
        <v>1408</v>
      </c>
      <c r="AB1461" s="30" t="s">
        <v>1259</v>
      </c>
      <c r="AC1461" s="30" t="s">
        <v>4835</v>
      </c>
      <c r="AD1461">
        <f ca="1">+IF(BD1461="OKOK",OFFSET(b!$F$3,AA1461,$AD$52),NA())</f>
        <v>424544</v>
      </c>
      <c r="AX1461" t="s">
        <v>46</v>
      </c>
      <c r="AY1461" t="s">
        <v>1259</v>
      </c>
      <c r="AZ1461" t="s">
        <v>4835</v>
      </c>
      <c r="BA1461">
        <v>21174</v>
      </c>
      <c r="BB1461" s="93" t="str">
        <f t="shared" si="159"/>
        <v>OK</v>
      </c>
      <c r="BC1461" t="str">
        <f t="shared" si="160"/>
        <v>OK</v>
      </c>
      <c r="BD1461" t="str">
        <f t="shared" si="161"/>
        <v>OKOK</v>
      </c>
      <c r="BH1461">
        <f t="shared" si="164"/>
        <v>1408</v>
      </c>
      <c r="BJ1461" s="30" t="s">
        <v>1259</v>
      </c>
      <c r="BK1461" s="30" t="s">
        <v>4835</v>
      </c>
      <c r="BL1461">
        <f ca="1">+OFFSET(b!$F$3,BH1461,$BL$52)</f>
        <v>7</v>
      </c>
      <c r="BQ1461">
        <f t="shared" si="165"/>
        <v>1408</v>
      </c>
      <c r="BR1461" s="30" t="s">
        <v>1259</v>
      </c>
      <c r="BS1461" s="30" t="s">
        <v>4835</v>
      </c>
      <c r="BT1461">
        <f ca="1">+OFFSET(b!$F$3,BQ1461,$BT$52)</f>
        <v>424544</v>
      </c>
    </row>
    <row r="1462" spans="3:72">
      <c r="C1462">
        <f t="shared" si="162"/>
        <v>1409</v>
      </c>
      <c r="E1462" s="30" t="s">
        <v>1243</v>
      </c>
      <c r="F1462" s="30" t="s">
        <v>4836</v>
      </c>
      <c r="G1462">
        <f ca="1">+IF(BD1462="OKOK",OFFSET(b!$F$3,C1462,$G$52),NA())</f>
        <v>15</v>
      </c>
      <c r="AA1462">
        <f t="shared" si="163"/>
        <v>1409</v>
      </c>
      <c r="AB1462" s="30" t="s">
        <v>1243</v>
      </c>
      <c r="AC1462" s="30" t="s">
        <v>4836</v>
      </c>
      <c r="AD1462">
        <f ca="1">+IF(BD1462="OKOK",OFFSET(b!$F$3,AA1462,$AD$52),NA())</f>
        <v>1293192</v>
      </c>
      <c r="AX1462" t="s">
        <v>46</v>
      </c>
      <c r="AY1462" t="s">
        <v>1243</v>
      </c>
      <c r="AZ1462" t="s">
        <v>4836</v>
      </c>
      <c r="BA1462">
        <v>59915</v>
      </c>
      <c r="BB1462" s="93" t="str">
        <f t="shared" si="159"/>
        <v>OK</v>
      </c>
      <c r="BC1462" t="str">
        <f t="shared" si="160"/>
        <v>OK</v>
      </c>
      <c r="BD1462" t="str">
        <f t="shared" si="161"/>
        <v>OKOK</v>
      </c>
      <c r="BH1462">
        <f t="shared" si="164"/>
        <v>1409</v>
      </c>
      <c r="BJ1462" s="30" t="s">
        <v>1243</v>
      </c>
      <c r="BK1462" s="30" t="s">
        <v>4836</v>
      </c>
      <c r="BL1462">
        <f ca="1">+OFFSET(b!$F$3,BH1462,$BL$52)</f>
        <v>15</v>
      </c>
      <c r="BQ1462">
        <f t="shared" si="165"/>
        <v>1409</v>
      </c>
      <c r="BR1462" s="30" t="s">
        <v>1243</v>
      </c>
      <c r="BS1462" s="30" t="s">
        <v>4836</v>
      </c>
      <c r="BT1462">
        <f ca="1">+OFFSET(b!$F$3,BQ1462,$BT$52)</f>
        <v>1293192</v>
      </c>
    </row>
    <row r="1463" spans="3:72">
      <c r="C1463">
        <f t="shared" si="162"/>
        <v>1410</v>
      </c>
      <c r="E1463" s="30" t="s">
        <v>1254</v>
      </c>
      <c r="F1463" s="30" t="s">
        <v>4837</v>
      </c>
      <c r="G1463">
        <f ca="1">+IF(BD1463="OKOK",OFFSET(b!$F$3,C1463,$G$52),NA())</f>
        <v>3</v>
      </c>
      <c r="AA1463">
        <f t="shared" si="163"/>
        <v>1410</v>
      </c>
      <c r="AB1463" s="30" t="s">
        <v>1254</v>
      </c>
      <c r="AC1463" s="30" t="s">
        <v>4837</v>
      </c>
      <c r="AD1463">
        <f ca="1">+IF(BD1463="OKOK",OFFSET(b!$F$3,AA1463,$AD$52),NA())</f>
        <v>139836</v>
      </c>
      <c r="AX1463" t="s">
        <v>46</v>
      </c>
      <c r="AY1463" t="s">
        <v>1254</v>
      </c>
      <c r="AZ1463" t="s">
        <v>4837</v>
      </c>
      <c r="BA1463">
        <v>4122</v>
      </c>
      <c r="BB1463" s="93" t="str">
        <f t="shared" si="159"/>
        <v>OK</v>
      </c>
      <c r="BC1463" t="str">
        <f t="shared" si="160"/>
        <v>OK</v>
      </c>
      <c r="BD1463" t="str">
        <f t="shared" si="161"/>
        <v>OKOK</v>
      </c>
      <c r="BH1463">
        <f t="shared" si="164"/>
        <v>1410</v>
      </c>
      <c r="BJ1463" s="30" t="s">
        <v>1254</v>
      </c>
      <c r="BK1463" s="30" t="s">
        <v>4837</v>
      </c>
      <c r="BL1463">
        <f ca="1">+OFFSET(b!$F$3,BH1463,$BL$52)</f>
        <v>3</v>
      </c>
      <c r="BQ1463">
        <f t="shared" si="165"/>
        <v>1410</v>
      </c>
      <c r="BR1463" s="30" t="s">
        <v>1254</v>
      </c>
      <c r="BS1463" s="30" t="s">
        <v>4837</v>
      </c>
      <c r="BT1463">
        <f ca="1">+OFFSET(b!$F$3,BQ1463,$BT$52)</f>
        <v>139836</v>
      </c>
    </row>
    <row r="1464" spans="3:72">
      <c r="C1464">
        <f t="shared" si="162"/>
        <v>1411</v>
      </c>
      <c r="E1464" s="30" t="s">
        <v>1245</v>
      </c>
      <c r="F1464" s="30" t="s">
        <v>4838</v>
      </c>
      <c r="G1464">
        <f ca="1">+IF(BD1464="OKOK",OFFSET(b!$F$3,C1464,$G$52),NA())</f>
        <v>23</v>
      </c>
      <c r="AA1464">
        <f t="shared" si="163"/>
        <v>1411</v>
      </c>
      <c r="AB1464" s="30" t="s">
        <v>1245</v>
      </c>
      <c r="AC1464" s="30" t="s">
        <v>4838</v>
      </c>
      <c r="AD1464">
        <f ca="1">+IF(BD1464="OKOK",OFFSET(b!$F$3,AA1464,$AD$52),NA())</f>
        <v>1368780</v>
      </c>
      <c r="AX1464" t="s">
        <v>46</v>
      </c>
      <c r="AY1464" t="s">
        <v>1245</v>
      </c>
      <c r="AZ1464" t="s">
        <v>4838</v>
      </c>
      <c r="BA1464">
        <v>63051</v>
      </c>
      <c r="BB1464" s="93" t="str">
        <f t="shared" ref="BB1464:BB1474" si="166">+IF($H$4="人未満",IF(AND(BA1464&gt;=$E$4,BA1464&lt;$G$4),"OK","NG"),IF(BA1464&gt;=$E$4,"OK","NG"))</f>
        <v>OK</v>
      </c>
      <c r="BC1464" t="str">
        <f t="shared" ref="BC1464:BC1474" si="167">+IF($J$4="あり",IF($C$3=AX1464,"OK","NG"),"OK")</f>
        <v>OK</v>
      </c>
      <c r="BD1464" t="str">
        <f t="shared" ref="BD1464:BD1474" si="168">+BB1464&amp;BC1464</f>
        <v>OKOK</v>
      </c>
      <c r="BH1464">
        <f t="shared" si="164"/>
        <v>1411</v>
      </c>
      <c r="BJ1464" s="30" t="s">
        <v>1245</v>
      </c>
      <c r="BK1464" s="30" t="s">
        <v>4838</v>
      </c>
      <c r="BL1464">
        <f ca="1">+OFFSET(b!$F$3,BH1464,$BL$52)</f>
        <v>23</v>
      </c>
      <c r="BQ1464">
        <f t="shared" si="165"/>
        <v>1411</v>
      </c>
      <c r="BR1464" s="30" t="s">
        <v>1245</v>
      </c>
      <c r="BS1464" s="30" t="s">
        <v>4838</v>
      </c>
      <c r="BT1464">
        <f ca="1">+OFFSET(b!$F$3,BQ1464,$BT$52)</f>
        <v>1368780</v>
      </c>
    </row>
    <row r="1465" spans="3:72">
      <c r="C1465">
        <f t="shared" ref="C1465:C1474" si="169">+C1464+1</f>
        <v>1412</v>
      </c>
      <c r="E1465" s="30" t="s">
        <v>1247</v>
      </c>
      <c r="F1465" s="30" t="s">
        <v>4839</v>
      </c>
      <c r="G1465">
        <f ca="1">+IF(BD1465="OKOK",OFFSET(b!$F$3,C1465,$G$52),NA())</f>
        <v>43</v>
      </c>
      <c r="AA1465">
        <f t="shared" ref="AA1465:AA1474" si="170">+AA1464+1</f>
        <v>1412</v>
      </c>
      <c r="AB1465" s="30" t="s">
        <v>1247</v>
      </c>
      <c r="AC1465" s="30" t="s">
        <v>4839</v>
      </c>
      <c r="AD1465">
        <f ca="1">+IF(BD1465="OKOK",OFFSET(b!$F$3,AA1465,$AD$52),NA())</f>
        <v>1696688</v>
      </c>
      <c r="AX1465" t="s">
        <v>46</v>
      </c>
      <c r="AY1465" t="s">
        <v>1247</v>
      </c>
      <c r="AZ1465" t="s">
        <v>4839</v>
      </c>
      <c r="BA1465">
        <v>51363</v>
      </c>
      <c r="BB1465" s="93" t="str">
        <f t="shared" si="166"/>
        <v>OK</v>
      </c>
      <c r="BC1465" t="str">
        <f t="shared" si="167"/>
        <v>OK</v>
      </c>
      <c r="BD1465" t="str">
        <f t="shared" si="168"/>
        <v>OKOK</v>
      </c>
      <c r="BH1465">
        <f t="shared" ref="BH1465:BH1474" si="171">+BH1464+1</f>
        <v>1412</v>
      </c>
      <c r="BJ1465" s="30" t="s">
        <v>1247</v>
      </c>
      <c r="BK1465" s="30" t="s">
        <v>4839</v>
      </c>
      <c r="BL1465">
        <f ca="1">+OFFSET(b!$F$3,BH1465,$BL$52)</f>
        <v>43</v>
      </c>
      <c r="BQ1465">
        <f t="shared" ref="BQ1465:BQ1474" si="172">+BQ1464+1</f>
        <v>1412</v>
      </c>
      <c r="BR1465" s="30" t="s">
        <v>1247</v>
      </c>
      <c r="BS1465" s="30" t="s">
        <v>4839</v>
      </c>
      <c r="BT1465">
        <f ca="1">+OFFSET(b!$F$3,BQ1465,$BT$52)</f>
        <v>1696688</v>
      </c>
    </row>
    <row r="1466" spans="3:72">
      <c r="C1466">
        <f t="shared" si="169"/>
        <v>1413</v>
      </c>
      <c r="E1466" s="30" t="s">
        <v>1258</v>
      </c>
      <c r="F1466" s="30" t="s">
        <v>4840</v>
      </c>
      <c r="G1466">
        <f ca="1">+IF(BD1466="OKOK",OFFSET(b!$F$3,C1466,$G$52),NA())</f>
        <v>9</v>
      </c>
      <c r="AA1466">
        <f t="shared" si="170"/>
        <v>1413</v>
      </c>
      <c r="AB1466" s="30" t="s">
        <v>1258</v>
      </c>
      <c r="AC1466" s="30" t="s">
        <v>4840</v>
      </c>
      <c r="AD1466">
        <f ca="1">+IF(BD1466="OKOK",OFFSET(b!$F$3,AA1466,$AD$52),NA())</f>
        <v>487598</v>
      </c>
      <c r="AX1466" t="s">
        <v>46</v>
      </c>
      <c r="AY1466" t="s">
        <v>1258</v>
      </c>
      <c r="AZ1466" t="s">
        <v>4840</v>
      </c>
      <c r="BA1466">
        <v>16569</v>
      </c>
      <c r="BB1466" s="93" t="str">
        <f t="shared" si="166"/>
        <v>OK</v>
      </c>
      <c r="BC1466" t="str">
        <f t="shared" si="167"/>
        <v>OK</v>
      </c>
      <c r="BD1466" t="str">
        <f t="shared" si="168"/>
        <v>OKOK</v>
      </c>
      <c r="BH1466">
        <f t="shared" si="171"/>
        <v>1413</v>
      </c>
      <c r="BJ1466" s="30" t="s">
        <v>1258</v>
      </c>
      <c r="BK1466" s="30" t="s">
        <v>4840</v>
      </c>
      <c r="BL1466">
        <f ca="1">+OFFSET(b!$F$3,BH1466,$BL$52)</f>
        <v>9</v>
      </c>
      <c r="BQ1466">
        <f t="shared" si="172"/>
        <v>1413</v>
      </c>
      <c r="BR1466" s="30" t="s">
        <v>1258</v>
      </c>
      <c r="BS1466" s="30" t="s">
        <v>4840</v>
      </c>
      <c r="BT1466">
        <f ca="1">+OFFSET(b!$F$3,BQ1466,$BT$52)</f>
        <v>487598</v>
      </c>
    </row>
    <row r="1467" spans="3:72">
      <c r="C1467">
        <f t="shared" si="169"/>
        <v>1414</v>
      </c>
      <c r="E1467" s="30" t="s">
        <v>1248</v>
      </c>
      <c r="F1467" s="30" t="s">
        <v>4841</v>
      </c>
      <c r="G1467">
        <f ca="1">+IF(BD1467="OKOK",OFFSET(b!$F$3,C1467,$G$52),NA())</f>
        <v>12</v>
      </c>
      <c r="AA1467">
        <f t="shared" si="170"/>
        <v>1414</v>
      </c>
      <c r="AB1467" s="30" t="s">
        <v>1248</v>
      </c>
      <c r="AC1467" s="30" t="s">
        <v>4841</v>
      </c>
      <c r="AD1467">
        <f ca="1">+IF(BD1467="OKOK",OFFSET(b!$F$3,AA1467,$AD$52),NA())</f>
        <v>879620</v>
      </c>
      <c r="AX1467" t="s">
        <v>46</v>
      </c>
      <c r="AY1467" t="s">
        <v>1248</v>
      </c>
      <c r="AZ1467" t="s">
        <v>4841</v>
      </c>
      <c r="BA1467">
        <v>43282</v>
      </c>
      <c r="BB1467" s="93" t="str">
        <f t="shared" si="166"/>
        <v>OK</v>
      </c>
      <c r="BC1467" t="str">
        <f t="shared" si="167"/>
        <v>OK</v>
      </c>
      <c r="BD1467" t="str">
        <f t="shared" si="168"/>
        <v>OKOK</v>
      </c>
      <c r="BH1467">
        <f t="shared" si="171"/>
        <v>1414</v>
      </c>
      <c r="BJ1467" s="30" t="s">
        <v>1248</v>
      </c>
      <c r="BK1467" s="30" t="s">
        <v>4841</v>
      </c>
      <c r="BL1467">
        <f ca="1">+OFFSET(b!$F$3,BH1467,$BL$52)</f>
        <v>12</v>
      </c>
      <c r="BQ1467">
        <f t="shared" si="172"/>
        <v>1414</v>
      </c>
      <c r="BR1467" s="30" t="s">
        <v>1248</v>
      </c>
      <c r="BS1467" s="30" t="s">
        <v>4841</v>
      </c>
      <c r="BT1467">
        <f ca="1">+OFFSET(b!$F$3,BQ1467,$BT$52)</f>
        <v>879620</v>
      </c>
    </row>
    <row r="1468" spans="3:72">
      <c r="C1468">
        <f t="shared" si="169"/>
        <v>1415</v>
      </c>
      <c r="E1468" s="30" t="s">
        <v>1244</v>
      </c>
      <c r="F1468" s="30" t="s">
        <v>4842</v>
      </c>
      <c r="G1468">
        <f ca="1">+IF(BD1468="OKOK",OFFSET(b!$F$3,C1468,$G$52),NA())</f>
        <v>66</v>
      </c>
      <c r="AA1468">
        <f t="shared" si="170"/>
        <v>1415</v>
      </c>
      <c r="AB1468" s="30" t="s">
        <v>1244</v>
      </c>
      <c r="AC1468" s="30" t="s">
        <v>4842</v>
      </c>
      <c r="AD1468">
        <f ca="1">+IF(BD1468="OKOK",OFFSET(b!$F$3,AA1468,$AD$52),NA())</f>
        <v>3024469</v>
      </c>
      <c r="AX1468" t="s">
        <v>46</v>
      </c>
      <c r="AY1468" t="s">
        <v>1244</v>
      </c>
      <c r="AZ1468" t="s">
        <v>4842</v>
      </c>
      <c r="BA1468">
        <v>141085</v>
      </c>
      <c r="BB1468" s="93" t="str">
        <f t="shared" si="166"/>
        <v>OK</v>
      </c>
      <c r="BC1468" t="str">
        <f t="shared" si="167"/>
        <v>OK</v>
      </c>
      <c r="BD1468" t="str">
        <f t="shared" si="168"/>
        <v>OKOK</v>
      </c>
      <c r="BH1468">
        <f t="shared" si="171"/>
        <v>1415</v>
      </c>
      <c r="BJ1468" s="30" t="s">
        <v>1244</v>
      </c>
      <c r="BK1468" s="30" t="s">
        <v>4842</v>
      </c>
      <c r="BL1468">
        <f ca="1">+OFFSET(b!$F$3,BH1468,$BL$52)</f>
        <v>66</v>
      </c>
      <c r="BQ1468">
        <f t="shared" si="172"/>
        <v>1415</v>
      </c>
      <c r="BR1468" s="30" t="s">
        <v>1244</v>
      </c>
      <c r="BS1468" s="30" t="s">
        <v>4842</v>
      </c>
      <c r="BT1468">
        <f ca="1">+OFFSET(b!$F$3,BQ1468,$BT$52)</f>
        <v>3024469</v>
      </c>
    </row>
    <row r="1469" spans="3:72">
      <c r="C1469">
        <f t="shared" si="169"/>
        <v>1416</v>
      </c>
      <c r="E1469" s="30" t="s">
        <v>1251</v>
      </c>
      <c r="F1469" s="30" t="s">
        <v>4843</v>
      </c>
      <c r="G1469">
        <f ca="1">+IF(BD1469="OKOK",OFFSET(b!$F$3,C1469,$G$52),NA())</f>
        <v>8</v>
      </c>
      <c r="AA1469">
        <f t="shared" si="170"/>
        <v>1416</v>
      </c>
      <c r="AB1469" s="30" t="s">
        <v>1251</v>
      </c>
      <c r="AC1469" s="30" t="s">
        <v>4843</v>
      </c>
      <c r="AD1469">
        <f ca="1">+IF(BD1469="OKOK",OFFSET(b!$F$3,AA1469,$AD$52),NA())</f>
        <v>684989</v>
      </c>
      <c r="AX1469" t="s">
        <v>46</v>
      </c>
      <c r="AY1469" t="s">
        <v>1251</v>
      </c>
      <c r="AZ1469" t="s">
        <v>4843</v>
      </c>
      <c r="BA1469">
        <v>10748</v>
      </c>
      <c r="BB1469" s="93" t="str">
        <f t="shared" si="166"/>
        <v>OK</v>
      </c>
      <c r="BC1469" t="str">
        <f t="shared" si="167"/>
        <v>OK</v>
      </c>
      <c r="BD1469" t="str">
        <f t="shared" si="168"/>
        <v>OKOK</v>
      </c>
      <c r="BH1469">
        <f t="shared" si="171"/>
        <v>1416</v>
      </c>
      <c r="BJ1469" s="30" t="s">
        <v>1251</v>
      </c>
      <c r="BK1469" s="30" t="s">
        <v>4843</v>
      </c>
      <c r="BL1469">
        <f ca="1">+OFFSET(b!$F$3,BH1469,$BL$52)</f>
        <v>8</v>
      </c>
      <c r="BQ1469">
        <f t="shared" si="172"/>
        <v>1416</v>
      </c>
      <c r="BR1469" s="30" t="s">
        <v>1251</v>
      </c>
      <c r="BS1469" s="30" t="s">
        <v>4843</v>
      </c>
      <c r="BT1469">
        <f ca="1">+OFFSET(b!$F$3,BQ1469,$BT$52)</f>
        <v>684989</v>
      </c>
    </row>
    <row r="1470" spans="3:72">
      <c r="C1470">
        <f t="shared" si="169"/>
        <v>1417</v>
      </c>
      <c r="E1470" s="30" t="s">
        <v>1252</v>
      </c>
      <c r="F1470" s="30" t="s">
        <v>4844</v>
      </c>
      <c r="G1470">
        <f ca="1">+IF(BD1470="OKOK",OFFSET(b!$F$3,C1470,$G$52),NA())</f>
        <v>8</v>
      </c>
      <c r="AA1470">
        <f t="shared" si="170"/>
        <v>1417</v>
      </c>
      <c r="AB1470" s="30" t="s">
        <v>1252</v>
      </c>
      <c r="AC1470" s="30" t="s">
        <v>4844</v>
      </c>
      <c r="AD1470">
        <f ca="1">+IF(BD1470="OKOK",OFFSET(b!$F$3,AA1470,$AD$52),NA())</f>
        <v>122917</v>
      </c>
      <c r="AX1470" t="s">
        <v>46</v>
      </c>
      <c r="AY1470" t="s">
        <v>1252</v>
      </c>
      <c r="AZ1470" t="s">
        <v>4844</v>
      </c>
      <c r="BA1470">
        <v>5747</v>
      </c>
      <c r="BB1470" s="93" t="str">
        <f t="shared" si="166"/>
        <v>OK</v>
      </c>
      <c r="BC1470" t="str">
        <f t="shared" si="167"/>
        <v>OK</v>
      </c>
      <c r="BD1470" t="str">
        <f t="shared" si="168"/>
        <v>OKOK</v>
      </c>
      <c r="BH1470">
        <f t="shared" si="171"/>
        <v>1417</v>
      </c>
      <c r="BJ1470" s="30" t="s">
        <v>1252</v>
      </c>
      <c r="BK1470" s="30" t="s">
        <v>4844</v>
      </c>
      <c r="BL1470">
        <f ca="1">+OFFSET(b!$F$3,BH1470,$BL$52)</f>
        <v>8</v>
      </c>
      <c r="BQ1470">
        <f t="shared" si="172"/>
        <v>1417</v>
      </c>
      <c r="BR1470" s="30" t="s">
        <v>1252</v>
      </c>
      <c r="BS1470" s="30" t="s">
        <v>4844</v>
      </c>
      <c r="BT1470">
        <f ca="1">+OFFSET(b!$F$3,BQ1470,$BT$52)</f>
        <v>122917</v>
      </c>
    </row>
    <row r="1471" spans="3:72">
      <c r="C1471">
        <f t="shared" si="169"/>
        <v>1418</v>
      </c>
      <c r="E1471" s="30" t="s">
        <v>1253</v>
      </c>
      <c r="F1471" s="30" t="s">
        <v>4845</v>
      </c>
      <c r="G1471">
        <f ca="1">+IF(BD1471="OKOK",OFFSET(b!$F$3,C1471,$G$52),NA())</f>
        <v>6</v>
      </c>
      <c r="AA1471">
        <f t="shared" si="170"/>
        <v>1418</v>
      </c>
      <c r="AB1471" s="30" t="s">
        <v>1253</v>
      </c>
      <c r="AC1471" s="30" t="s">
        <v>4845</v>
      </c>
      <c r="AD1471">
        <f ca="1">+IF(BD1471="OKOK",OFFSET(b!$F$3,AA1471,$AD$52),NA())</f>
        <v>338131</v>
      </c>
      <c r="AX1471" t="s">
        <v>46</v>
      </c>
      <c r="AY1471" t="s">
        <v>1253</v>
      </c>
      <c r="AZ1471" t="s">
        <v>4845</v>
      </c>
      <c r="BA1471">
        <v>10285</v>
      </c>
      <c r="BB1471" s="93" t="str">
        <f t="shared" si="166"/>
        <v>OK</v>
      </c>
      <c r="BC1471" t="str">
        <f t="shared" si="167"/>
        <v>OK</v>
      </c>
      <c r="BD1471" t="str">
        <f t="shared" si="168"/>
        <v>OKOK</v>
      </c>
      <c r="BH1471">
        <f t="shared" si="171"/>
        <v>1418</v>
      </c>
      <c r="BJ1471" s="30" t="s">
        <v>1253</v>
      </c>
      <c r="BK1471" s="30" t="s">
        <v>4845</v>
      </c>
      <c r="BL1471">
        <f ca="1">+OFFSET(b!$F$3,BH1471,$BL$52)</f>
        <v>6</v>
      </c>
      <c r="BQ1471">
        <f t="shared" si="172"/>
        <v>1418</v>
      </c>
      <c r="BR1471" s="30" t="s">
        <v>1253</v>
      </c>
      <c r="BS1471" s="30" t="s">
        <v>4845</v>
      </c>
      <c r="BT1471">
        <f ca="1">+OFFSET(b!$F$3,BQ1471,$BT$52)</f>
        <v>338131</v>
      </c>
    </row>
    <row r="1472" spans="3:72">
      <c r="C1472">
        <f t="shared" si="169"/>
        <v>1419</v>
      </c>
      <c r="E1472" s="30" t="s">
        <v>1262</v>
      </c>
      <c r="F1472" s="30" t="s">
        <v>4846</v>
      </c>
      <c r="G1472">
        <f ca="1">+IF(BD1472="OKOK",OFFSET(b!$F$3,C1472,$G$52),NA())</f>
        <v>10</v>
      </c>
      <c r="AA1472">
        <f t="shared" si="170"/>
        <v>1419</v>
      </c>
      <c r="AB1472" s="30" t="s">
        <v>1262</v>
      </c>
      <c r="AC1472" s="30" t="s">
        <v>4846</v>
      </c>
      <c r="AD1472">
        <f ca="1">+IF(BD1472="OKOK",OFFSET(b!$F$3,AA1472,$AD$52),NA())</f>
        <v>189502</v>
      </c>
      <c r="AX1472" t="s">
        <v>46</v>
      </c>
      <c r="AY1472" t="s">
        <v>1262</v>
      </c>
      <c r="AZ1472" t="s">
        <v>4846</v>
      </c>
      <c r="BA1472">
        <v>7218</v>
      </c>
      <c r="BB1472" s="93" t="str">
        <f t="shared" si="166"/>
        <v>OK</v>
      </c>
      <c r="BC1472" t="str">
        <f t="shared" si="167"/>
        <v>OK</v>
      </c>
      <c r="BD1472" t="str">
        <f t="shared" si="168"/>
        <v>OKOK</v>
      </c>
      <c r="BH1472">
        <f t="shared" si="171"/>
        <v>1419</v>
      </c>
      <c r="BJ1472" s="30" t="s">
        <v>1262</v>
      </c>
      <c r="BK1472" s="30" t="s">
        <v>4846</v>
      </c>
      <c r="BL1472">
        <f ca="1">+OFFSET(b!$F$3,BH1472,$BL$52)</f>
        <v>10</v>
      </c>
      <c r="BQ1472">
        <f t="shared" si="172"/>
        <v>1419</v>
      </c>
      <c r="BR1472" s="30" t="s">
        <v>1262</v>
      </c>
      <c r="BS1472" s="30" t="s">
        <v>4846</v>
      </c>
      <c r="BT1472">
        <f ca="1">+OFFSET(b!$F$3,BQ1472,$BT$52)</f>
        <v>189502</v>
      </c>
    </row>
    <row r="1473" spans="3:72">
      <c r="C1473">
        <f t="shared" si="169"/>
        <v>1420</v>
      </c>
      <c r="E1473" s="30" t="s">
        <v>1249</v>
      </c>
      <c r="F1473" s="30" t="s">
        <v>4847</v>
      </c>
      <c r="G1473">
        <f ca="1">+IF(BD1473="OKOK",OFFSET(b!$F$3,C1473,$G$52),NA())</f>
        <v>7</v>
      </c>
      <c r="AA1473">
        <f t="shared" si="170"/>
        <v>1420</v>
      </c>
      <c r="AB1473" s="30" t="s">
        <v>1249</v>
      </c>
      <c r="AC1473" s="30" t="s">
        <v>4847</v>
      </c>
      <c r="AD1473">
        <f ca="1">+IF(BD1473="OKOK",OFFSET(b!$F$3,AA1473,$AD$52),NA())</f>
        <v>199650</v>
      </c>
      <c r="AX1473" t="s">
        <v>46</v>
      </c>
      <c r="AY1473" t="s">
        <v>1249</v>
      </c>
      <c r="AZ1473" t="s">
        <v>4847</v>
      </c>
      <c r="BA1473">
        <v>9285</v>
      </c>
      <c r="BB1473" s="93" t="str">
        <f t="shared" si="166"/>
        <v>OK</v>
      </c>
      <c r="BC1473" t="str">
        <f t="shared" si="167"/>
        <v>OK</v>
      </c>
      <c r="BD1473" t="str">
        <f t="shared" si="168"/>
        <v>OKOK</v>
      </c>
      <c r="BH1473">
        <f t="shared" si="171"/>
        <v>1420</v>
      </c>
      <c r="BJ1473" s="30" t="s">
        <v>1249</v>
      </c>
      <c r="BK1473" s="30" t="s">
        <v>4847</v>
      </c>
      <c r="BL1473">
        <f ca="1">+OFFSET(b!$F$3,BH1473,$BL$52)</f>
        <v>7</v>
      </c>
      <c r="BQ1473">
        <f t="shared" si="172"/>
        <v>1420</v>
      </c>
      <c r="BR1473" s="30" t="s">
        <v>1249</v>
      </c>
      <c r="BS1473" s="30" t="s">
        <v>4847</v>
      </c>
      <c r="BT1473">
        <f ca="1">+OFFSET(b!$F$3,BQ1473,$BT$52)</f>
        <v>199650</v>
      </c>
    </row>
    <row r="1474" spans="3:72" ht="19.5" thickBot="1">
      <c r="C1474">
        <f t="shared" si="169"/>
        <v>1421</v>
      </c>
      <c r="E1474" s="45" t="s">
        <v>46</v>
      </c>
      <c r="F1474" s="45" t="s">
        <v>4848</v>
      </c>
      <c r="G1474">
        <f ca="1">+IF(BD1474="OKOK",OFFSET(b!$F$3,C1474,$G$52),NA())</f>
        <v>227</v>
      </c>
      <c r="AA1474">
        <f t="shared" si="170"/>
        <v>1421</v>
      </c>
      <c r="AB1474" s="45" t="s">
        <v>46</v>
      </c>
      <c r="AC1474" s="45" t="s">
        <v>4848</v>
      </c>
      <c r="AD1474">
        <f ca="1">+IF(BD1474="OKOK",OFFSET(b!$F$3,AA1474,$AD$52),NA())</f>
        <v>15603043</v>
      </c>
      <c r="AX1474" t="s">
        <v>46</v>
      </c>
      <c r="AY1474" t="s">
        <v>46</v>
      </c>
      <c r="AZ1474" t="s">
        <v>4848</v>
      </c>
      <c r="BA1474">
        <v>0</v>
      </c>
      <c r="BB1474" s="93" t="str">
        <f t="shared" si="166"/>
        <v>OK</v>
      </c>
      <c r="BC1474" t="str">
        <f t="shared" si="167"/>
        <v>OK</v>
      </c>
      <c r="BD1474" t="str">
        <f t="shared" si="168"/>
        <v>OKOK</v>
      </c>
      <c r="BH1474">
        <f t="shared" si="171"/>
        <v>1421</v>
      </c>
      <c r="BJ1474" s="30" t="s">
        <v>46</v>
      </c>
      <c r="BK1474" s="30" t="s">
        <v>4848</v>
      </c>
      <c r="BL1474" s="30">
        <f ca="1">+OFFSET(b!$F$3,BH1474,$BL$52)</f>
        <v>227</v>
      </c>
      <c r="BM1474" s="30"/>
      <c r="BN1474" s="30"/>
      <c r="BO1474" s="30"/>
      <c r="BP1474" s="30"/>
      <c r="BQ1474" s="30">
        <f t="shared" si="172"/>
        <v>1421</v>
      </c>
      <c r="BR1474" s="30" t="s">
        <v>46</v>
      </c>
      <c r="BS1474" s="30" t="s">
        <v>4848</v>
      </c>
      <c r="BT1474">
        <f ca="1">+OFFSET(b!$F$3,BQ1474,$BT$52)</f>
        <v>15603043</v>
      </c>
    </row>
    <row r="1475" spans="3:72">
      <c r="BJ1475" s="30"/>
      <c r="BK1475" s="30"/>
      <c r="BL1475" s="30"/>
      <c r="BM1475" s="30"/>
      <c r="BN1475" s="30"/>
      <c r="BO1475" s="30"/>
      <c r="BP1475" s="30"/>
      <c r="BQ1475" s="30"/>
      <c r="BR1475" s="30"/>
      <c r="BS1475" s="30"/>
    </row>
    <row r="1476" spans="3:72">
      <c r="BB1476" s="93"/>
      <c r="BJ1476" s="30"/>
      <c r="BK1476" s="30"/>
      <c r="BL1476" s="30"/>
      <c r="BM1476" s="30"/>
      <c r="BN1476" s="30"/>
      <c r="BO1476" s="30"/>
      <c r="BP1476" s="30"/>
      <c r="BQ1476" s="30"/>
      <c r="BR1476" s="30"/>
      <c r="BS1476" s="30"/>
    </row>
  </sheetData>
  <mergeCells count="16">
    <mergeCell ref="D6:X6"/>
    <mergeCell ref="Z6:AT6"/>
    <mergeCell ref="AV6:BP6"/>
    <mergeCell ref="B8:C8"/>
    <mergeCell ref="D8:M8"/>
    <mergeCell ref="O8:X8"/>
    <mergeCell ref="Z8:AI8"/>
    <mergeCell ref="AK8:AT8"/>
    <mergeCell ref="AV8:BE8"/>
    <mergeCell ref="BG8:BP8"/>
    <mergeCell ref="B10:B25"/>
    <mergeCell ref="C11:C25"/>
    <mergeCell ref="B26:B27"/>
    <mergeCell ref="C26:C27"/>
    <mergeCell ref="B28:B43"/>
    <mergeCell ref="C29:C43"/>
  </mergeCells>
  <phoneticPr fontId="2"/>
  <pageMargins left="0.70866141732283472" right="0.70866141732283472" top="0.74803149606299213" bottom="0.74803149606299213" header="0.31496062992125984" footer="0.31496062992125984"/>
  <pageSetup paperSize="9" scale="62" fitToWidth="0" orientation="landscape" r:id="rId1"/>
  <colBreaks count="2" manualBreakCount="2">
    <brk id="25" min="1" max="42" man="1"/>
    <brk id="47" min="1" max="42"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042521E-EC90-482A-A45C-6C36543F7F14}">
          <x14:formula1>
            <xm:f>d!$C$23:$C$69</xm:f>
          </x14:formula1>
          <xm:sqref>C3</xm:sqref>
        </x14:dataValidation>
        <x14:dataValidation type="list" allowBlank="1" showInputMessage="1" showErrorMessage="1" xr:uid="{D3678A04-623D-4175-BCC7-6B8C55A762C5}">
          <x14:formula1>
            <xm:f>d!$G$25:$G$149</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A31D4-24C0-4DC5-A97D-B3253DEC3DFE}">
  <dimension ref="B2:AN1624"/>
  <sheetViews>
    <sheetView topLeftCell="P3" workbookViewId="0">
      <selection activeCell="F16" sqref="F16"/>
    </sheetView>
  </sheetViews>
  <sheetFormatPr defaultRowHeight="18.75"/>
  <cols>
    <col min="4" max="4" width="11" bestFit="1" customWidth="1"/>
    <col min="6" max="6" width="21.375" bestFit="1" customWidth="1"/>
    <col min="7" max="9" width="8.625" customWidth="1"/>
    <col min="11" max="11" width="33.875" bestFit="1" customWidth="1"/>
    <col min="12" max="12" width="11.875" bestFit="1" customWidth="1"/>
    <col min="13" max="13" width="49" bestFit="1" customWidth="1"/>
    <col min="16" max="16" width="33.875" bestFit="1" customWidth="1"/>
    <col min="18" max="18" width="49" bestFit="1" customWidth="1"/>
  </cols>
  <sheetData>
    <row r="2" spans="3:40">
      <c r="C2" t="s">
        <v>3190</v>
      </c>
      <c r="J2" t="s">
        <v>3678</v>
      </c>
    </row>
    <row r="3" spans="3:40">
      <c r="C3" t="s">
        <v>3223</v>
      </c>
      <c r="D3" t="s">
        <v>3191</v>
      </c>
      <c r="E3" t="s">
        <v>3189</v>
      </c>
      <c r="F3" t="s">
        <v>3683</v>
      </c>
      <c r="J3" t="s">
        <v>3223</v>
      </c>
      <c r="K3" t="s">
        <v>3191</v>
      </c>
      <c r="L3" t="s">
        <v>3189</v>
      </c>
      <c r="M3" t="s">
        <v>3683</v>
      </c>
      <c r="Q3" t="s">
        <v>47</v>
      </c>
      <c r="R3" t="s">
        <v>48</v>
      </c>
      <c r="S3" t="s">
        <v>50</v>
      </c>
      <c r="T3" t="s">
        <v>49</v>
      </c>
      <c r="U3" t="s">
        <v>92</v>
      </c>
      <c r="V3" t="s">
        <v>94</v>
      </c>
      <c r="W3" t="s">
        <v>3302</v>
      </c>
      <c r="X3" t="s">
        <v>3303</v>
      </c>
      <c r="Y3" t="s">
        <v>3304</v>
      </c>
      <c r="Z3" t="s">
        <v>3305</v>
      </c>
      <c r="AA3" t="s">
        <v>3306</v>
      </c>
      <c r="AB3" t="s">
        <v>3307</v>
      </c>
      <c r="AC3" t="s">
        <v>3196</v>
      </c>
      <c r="AD3" t="s">
        <v>3308</v>
      </c>
      <c r="AE3" t="s">
        <v>3200</v>
      </c>
      <c r="AF3" t="s">
        <v>3201</v>
      </c>
      <c r="AG3" t="s">
        <v>3309</v>
      </c>
      <c r="AH3" t="s">
        <v>3310</v>
      </c>
      <c r="AI3" t="s">
        <v>3311</v>
      </c>
      <c r="AJ3" t="s">
        <v>3210</v>
      </c>
      <c r="AK3" t="s">
        <v>3211</v>
      </c>
      <c r="AL3" t="s">
        <v>3212</v>
      </c>
      <c r="AM3" t="s">
        <v>3312</v>
      </c>
      <c r="AN3" t="s">
        <v>4874</v>
      </c>
    </row>
    <row r="4" spans="3:40">
      <c r="C4" t="s">
        <v>47</v>
      </c>
      <c r="D4" t="s">
        <v>3229</v>
      </c>
      <c r="E4" t="s">
        <v>3679</v>
      </c>
      <c r="F4" t="str">
        <f>+C4&amp;D4&amp;E4</f>
        <v>①給水人口（人）</v>
      </c>
      <c r="G4" t="s">
        <v>47</v>
      </c>
      <c r="J4" t="s">
        <v>3206</v>
      </c>
      <c r="K4" t="s">
        <v>3672</v>
      </c>
      <c r="L4" t="s">
        <v>3684</v>
      </c>
      <c r="M4" t="str">
        <f>+J4&amp;K4&amp;L4</f>
        <v>【C107】職員一人当たりの給水収益（千円/人）</v>
      </c>
      <c r="N4" t="s">
        <v>3302</v>
      </c>
      <c r="P4" t="s">
        <v>4850</v>
      </c>
      <c r="Q4">
        <v>1</v>
      </c>
      <c r="R4">
        <f>+Q4+1</f>
        <v>2</v>
      </c>
      <c r="S4">
        <f t="shared" ref="S4:AM4" si="0">+R4+1</f>
        <v>3</v>
      </c>
      <c r="T4">
        <f t="shared" si="0"/>
        <v>4</v>
      </c>
      <c r="U4">
        <f t="shared" si="0"/>
        <v>5</v>
      </c>
      <c r="V4">
        <f t="shared" si="0"/>
        <v>6</v>
      </c>
      <c r="W4">
        <f t="shared" si="0"/>
        <v>7</v>
      </c>
      <c r="X4">
        <f t="shared" si="0"/>
        <v>8</v>
      </c>
      <c r="Y4">
        <f t="shared" si="0"/>
        <v>9</v>
      </c>
      <c r="Z4">
        <f t="shared" si="0"/>
        <v>10</v>
      </c>
      <c r="AA4">
        <f t="shared" si="0"/>
        <v>11</v>
      </c>
      <c r="AB4">
        <f t="shared" si="0"/>
        <v>12</v>
      </c>
      <c r="AC4">
        <f t="shared" si="0"/>
        <v>13</v>
      </c>
      <c r="AD4">
        <f t="shared" si="0"/>
        <v>14</v>
      </c>
      <c r="AE4">
        <f t="shared" si="0"/>
        <v>15</v>
      </c>
      <c r="AF4">
        <f t="shared" si="0"/>
        <v>16</v>
      </c>
      <c r="AG4">
        <f t="shared" si="0"/>
        <v>17</v>
      </c>
      <c r="AH4">
        <f t="shared" si="0"/>
        <v>18</v>
      </c>
      <c r="AI4">
        <f t="shared" si="0"/>
        <v>19</v>
      </c>
      <c r="AJ4">
        <f t="shared" si="0"/>
        <v>20</v>
      </c>
      <c r="AK4">
        <f t="shared" si="0"/>
        <v>21</v>
      </c>
      <c r="AL4">
        <f t="shared" si="0"/>
        <v>22</v>
      </c>
      <c r="AM4">
        <f t="shared" si="0"/>
        <v>23</v>
      </c>
      <c r="AN4">
        <v>24</v>
      </c>
    </row>
    <row r="5" spans="3:40" ht="20.25">
      <c r="C5" t="s">
        <v>48</v>
      </c>
      <c r="D5" t="s">
        <v>3249</v>
      </c>
      <c r="E5" t="s">
        <v>3679</v>
      </c>
      <c r="F5" t="str">
        <f t="shared" ref="F5:F9" si="1">+C5&amp;D5&amp;E5</f>
        <v>②職員数（人）</v>
      </c>
      <c r="G5" t="s">
        <v>48</v>
      </c>
      <c r="J5" t="s">
        <v>3217</v>
      </c>
      <c r="K5" t="s">
        <v>3187</v>
      </c>
      <c r="L5" t="s">
        <v>3685</v>
      </c>
      <c r="M5" t="str">
        <f t="shared" ref="M5:M20" si="2">+J5&amp;K5&amp;L5</f>
        <v>【C124】職員一人当たり有収水量（m3/人）</v>
      </c>
      <c r="N5" t="s">
        <v>3303</v>
      </c>
      <c r="S5" t="s">
        <v>4870</v>
      </c>
    </row>
    <row r="6" spans="3:40">
      <c r="C6" t="s">
        <v>50</v>
      </c>
      <c r="D6" t="s">
        <v>3234</v>
      </c>
      <c r="E6" t="s">
        <v>3680</v>
      </c>
      <c r="F6" t="str">
        <f t="shared" si="1"/>
        <v>③浄水場数（箇所）</v>
      </c>
      <c r="G6" t="s">
        <v>50</v>
      </c>
      <c r="J6" t="s">
        <v>3219</v>
      </c>
      <c r="K6" t="s">
        <v>3188</v>
      </c>
      <c r="L6" t="s">
        <v>3686</v>
      </c>
      <c r="M6" t="str">
        <f t="shared" si="2"/>
        <v>【C204】技術職員率（％）</v>
      </c>
      <c r="N6" t="s">
        <v>3304</v>
      </c>
      <c r="S6" t="str">
        <f>+'c'!C11</f>
        <v>職員数</v>
      </c>
    </row>
    <row r="7" spans="3:40">
      <c r="C7" t="s">
        <v>49</v>
      </c>
      <c r="D7" t="s">
        <v>3239</v>
      </c>
      <c r="E7" t="s">
        <v>3681</v>
      </c>
      <c r="F7" t="str">
        <f t="shared" si="1"/>
        <v>④管路延長（m）</v>
      </c>
      <c r="G7" t="s">
        <v>49</v>
      </c>
      <c r="J7" t="s">
        <v>3221</v>
      </c>
      <c r="K7" t="s">
        <v>3673</v>
      </c>
      <c r="L7" t="s">
        <v>3687</v>
      </c>
      <c r="M7" t="str">
        <f t="shared" si="2"/>
        <v>【C205】水道業務平均経験年数（年/人）</v>
      </c>
      <c r="N7" t="s">
        <v>3305</v>
      </c>
      <c r="P7" t="s">
        <v>4871</v>
      </c>
      <c r="S7" t="s">
        <v>4872</v>
      </c>
    </row>
    <row r="8" spans="3:40">
      <c r="C8" t="s">
        <v>92</v>
      </c>
      <c r="D8" t="s">
        <v>3244</v>
      </c>
      <c r="E8" t="s">
        <v>3682</v>
      </c>
      <c r="F8" t="str">
        <f t="shared" si="1"/>
        <v>⑤給水収益（千円）</v>
      </c>
      <c r="G8" t="s">
        <v>92</v>
      </c>
      <c r="J8" t="s">
        <v>3192</v>
      </c>
      <c r="K8" t="s">
        <v>3181</v>
      </c>
      <c r="L8" t="s">
        <v>3686</v>
      </c>
      <c r="M8" t="str">
        <f t="shared" si="2"/>
        <v>【B501】法定耐用年数超過浄水施設率（％）</v>
      </c>
      <c r="N8" t="s">
        <v>3306</v>
      </c>
      <c r="P8" t="s">
        <v>3229</v>
      </c>
      <c r="Q8" t="s">
        <v>47</v>
      </c>
      <c r="R8" t="s">
        <v>4875</v>
      </c>
      <c r="S8" t="str">
        <f t="shared" ref="S8:S31" si="3">+IF($S$6=P8,"",P8)</f>
        <v>給水人口</v>
      </c>
      <c r="T8" t="str">
        <f>+IF(S8="","",Q8)</f>
        <v>①</v>
      </c>
      <c r="U8" t="str">
        <f>+IF(T8="","",R8)</f>
        <v>①給水人口（人）</v>
      </c>
    </row>
    <row r="9" spans="3:40">
      <c r="C9" t="s">
        <v>94</v>
      </c>
      <c r="D9" t="s">
        <v>3245</v>
      </c>
      <c r="E9" t="s">
        <v>3682</v>
      </c>
      <c r="F9" t="str">
        <f t="shared" si="1"/>
        <v>⑥企業債残高（千円）</v>
      </c>
      <c r="G9" t="s">
        <v>94</v>
      </c>
      <c r="J9" t="s">
        <v>3194</v>
      </c>
      <c r="K9" t="s">
        <v>3182</v>
      </c>
      <c r="L9" t="s">
        <v>3686</v>
      </c>
      <c r="M9" t="str">
        <f t="shared" si="2"/>
        <v>【B502】法定耐用年数超過設備率（％）</v>
      </c>
      <c r="N9" t="s">
        <v>3307</v>
      </c>
      <c r="P9" t="s">
        <v>3249</v>
      </c>
      <c r="Q9" t="s">
        <v>48</v>
      </c>
      <c r="R9" t="s">
        <v>4876</v>
      </c>
      <c r="S9" t="str">
        <f t="shared" si="3"/>
        <v/>
      </c>
      <c r="T9" t="str">
        <f t="shared" ref="T9:T31" si="4">+IF(S9="","",Q9)</f>
        <v/>
      </c>
      <c r="U9" t="str">
        <f t="shared" ref="U9:U31" si="5">+IF(T9="","",R9)</f>
        <v/>
      </c>
    </row>
    <row r="10" spans="3:40">
      <c r="J10" t="s">
        <v>3675</v>
      </c>
      <c r="K10" t="s">
        <v>3183</v>
      </c>
      <c r="L10" t="s">
        <v>3686</v>
      </c>
      <c r="M10" t="str">
        <f t="shared" si="2"/>
        <v>【B503】法定耐用年数超過管路率（％）</v>
      </c>
      <c r="N10" t="s">
        <v>3196</v>
      </c>
      <c r="P10" t="s">
        <v>3234</v>
      </c>
      <c r="Q10" t="s">
        <v>50</v>
      </c>
      <c r="R10" t="s">
        <v>4877</v>
      </c>
      <c r="S10" t="str">
        <f t="shared" si="3"/>
        <v>浄水場数</v>
      </c>
      <c r="T10" t="str">
        <f t="shared" si="4"/>
        <v>③</v>
      </c>
      <c r="U10" t="str">
        <f t="shared" si="5"/>
        <v>③浄水場数（箇所）</v>
      </c>
    </row>
    <row r="11" spans="3:40">
      <c r="J11" t="s">
        <v>3198</v>
      </c>
      <c r="K11" t="s">
        <v>3184</v>
      </c>
      <c r="L11" t="s">
        <v>3686</v>
      </c>
      <c r="M11" t="str">
        <f t="shared" si="2"/>
        <v>【B602】浄水施設の耐震化率（％）</v>
      </c>
      <c r="N11" t="s">
        <v>3308</v>
      </c>
      <c r="P11" t="s">
        <v>3239</v>
      </c>
      <c r="Q11" t="s">
        <v>49</v>
      </c>
      <c r="R11" t="s">
        <v>4878</v>
      </c>
      <c r="S11" t="str">
        <f t="shared" si="3"/>
        <v>管路延長</v>
      </c>
      <c r="T11" t="str">
        <f t="shared" si="4"/>
        <v>④</v>
      </c>
      <c r="U11" t="str">
        <f t="shared" si="5"/>
        <v>④管路延長（m）</v>
      </c>
    </row>
    <row r="12" spans="3:40">
      <c r="J12" t="s">
        <v>3669</v>
      </c>
      <c r="K12" t="s">
        <v>3185</v>
      </c>
      <c r="L12" t="s">
        <v>3686</v>
      </c>
      <c r="M12" t="str">
        <f t="shared" si="2"/>
        <v>【B603】ポンプ所の耐震化率（％）</v>
      </c>
      <c r="N12" t="s">
        <v>3200</v>
      </c>
      <c r="P12" t="s">
        <v>3244</v>
      </c>
      <c r="Q12" t="s">
        <v>92</v>
      </c>
      <c r="R12" t="s">
        <v>4879</v>
      </c>
      <c r="S12" t="str">
        <f t="shared" si="3"/>
        <v>給水収益</v>
      </c>
      <c r="T12" t="str">
        <f t="shared" si="4"/>
        <v>⑤</v>
      </c>
      <c r="U12" t="str">
        <f t="shared" si="5"/>
        <v>⑤給水収益（千円）</v>
      </c>
    </row>
    <row r="13" spans="3:40">
      <c r="J13" t="s">
        <v>3670</v>
      </c>
      <c r="K13" t="s">
        <v>3186</v>
      </c>
      <c r="L13" t="s">
        <v>3686</v>
      </c>
      <c r="M13" t="str">
        <f t="shared" si="2"/>
        <v>【B604】配水池の耐震化率（％）</v>
      </c>
      <c r="N13" t="s">
        <v>3201</v>
      </c>
      <c r="P13" t="s">
        <v>3245</v>
      </c>
      <c r="Q13" t="s">
        <v>94</v>
      </c>
      <c r="R13" t="s">
        <v>4880</v>
      </c>
      <c r="S13" t="str">
        <f t="shared" si="3"/>
        <v>企業債残高</v>
      </c>
      <c r="T13" t="str">
        <f t="shared" si="4"/>
        <v>⑥</v>
      </c>
      <c r="U13" t="str">
        <f t="shared" si="5"/>
        <v>⑥企業債残高（千円）</v>
      </c>
    </row>
    <row r="14" spans="3:40">
      <c r="J14" t="s">
        <v>3204</v>
      </c>
      <c r="K14" t="s">
        <v>3674</v>
      </c>
      <c r="L14" t="s">
        <v>3686</v>
      </c>
      <c r="M14" t="str">
        <f t="shared" si="2"/>
        <v>【B605】管路の耐震化率（％）</v>
      </c>
      <c r="N14" t="s">
        <v>3309</v>
      </c>
      <c r="P14" t="s">
        <v>3672</v>
      </c>
      <c r="Q14" t="s">
        <v>3302</v>
      </c>
      <c r="R14" t="s">
        <v>4881</v>
      </c>
      <c r="S14" t="str">
        <f t="shared" si="3"/>
        <v>職員一人当たりの給水収益</v>
      </c>
      <c r="T14" t="str">
        <f t="shared" si="4"/>
        <v>【C107】</v>
      </c>
      <c r="U14" t="str">
        <f t="shared" si="5"/>
        <v>【C107】職員一人当たりの給水収益（千円/人）</v>
      </c>
    </row>
    <row r="15" spans="3:40">
      <c r="J15" t="s">
        <v>3205</v>
      </c>
      <c r="K15" t="s">
        <v>3172</v>
      </c>
      <c r="L15" t="s">
        <v>3686</v>
      </c>
      <c r="M15" t="str">
        <f t="shared" si="2"/>
        <v>【C102】経常収支比率（％）</v>
      </c>
      <c r="N15" t="s">
        <v>3310</v>
      </c>
      <c r="P15" t="s">
        <v>3187</v>
      </c>
      <c r="Q15" t="s">
        <v>3303</v>
      </c>
      <c r="R15" t="s">
        <v>4882</v>
      </c>
      <c r="S15" t="str">
        <f t="shared" si="3"/>
        <v>職員一人当たり有収水量</v>
      </c>
      <c r="T15" t="str">
        <f t="shared" si="4"/>
        <v>【C124】</v>
      </c>
      <c r="U15" t="str">
        <f t="shared" si="5"/>
        <v>【C124】職員一人当たり有収水量（m3/人）</v>
      </c>
    </row>
    <row r="16" spans="3:40">
      <c r="J16" t="s">
        <v>3208</v>
      </c>
      <c r="K16" t="s">
        <v>3177</v>
      </c>
      <c r="L16" t="s">
        <v>3686</v>
      </c>
      <c r="M16" t="str">
        <f t="shared" si="2"/>
        <v>【C112】給水収益に対する企業債残高の割合（％）</v>
      </c>
      <c r="N16" t="s">
        <v>3311</v>
      </c>
      <c r="P16" t="s">
        <v>3188</v>
      </c>
      <c r="Q16" t="s">
        <v>3304</v>
      </c>
      <c r="R16" t="s">
        <v>4883</v>
      </c>
      <c r="S16" t="str">
        <f t="shared" si="3"/>
        <v>技術職員率</v>
      </c>
      <c r="T16" t="str">
        <f t="shared" si="4"/>
        <v>【C204】</v>
      </c>
      <c r="U16" t="str">
        <f t="shared" si="5"/>
        <v>【C204】技術職員率（％）</v>
      </c>
    </row>
    <row r="17" spans="2:21">
      <c r="J17" t="s">
        <v>3676</v>
      </c>
      <c r="K17" t="s">
        <v>3173</v>
      </c>
      <c r="L17" t="s">
        <v>3686</v>
      </c>
      <c r="M17" t="str">
        <f t="shared" si="2"/>
        <v>【C113】料金回収率（％）</v>
      </c>
      <c r="N17" t="s">
        <v>3210</v>
      </c>
      <c r="P17" t="s">
        <v>3673</v>
      </c>
      <c r="Q17" t="s">
        <v>3305</v>
      </c>
      <c r="R17" t="s">
        <v>4884</v>
      </c>
      <c r="S17" t="str">
        <f t="shared" si="3"/>
        <v>水道業務平均経験年数</v>
      </c>
      <c r="T17" t="str">
        <f t="shared" si="4"/>
        <v>【C205】</v>
      </c>
      <c r="U17" t="str">
        <f t="shared" si="5"/>
        <v>【C205】水道業務平均経験年数（年/人）</v>
      </c>
    </row>
    <row r="18" spans="2:21" ht="20.25">
      <c r="J18" t="s">
        <v>3671</v>
      </c>
      <c r="K18" t="s">
        <v>3174</v>
      </c>
      <c r="L18" t="s">
        <v>3688</v>
      </c>
      <c r="M18" t="str">
        <f t="shared" si="2"/>
        <v>【C114】供給単価（円/m3）</v>
      </c>
      <c r="N18" t="s">
        <v>3211</v>
      </c>
      <c r="P18" t="s">
        <v>3181</v>
      </c>
      <c r="Q18" t="s">
        <v>3306</v>
      </c>
      <c r="R18" t="s">
        <v>4885</v>
      </c>
      <c r="S18" t="str">
        <f t="shared" si="3"/>
        <v>法定耐用年数超過浄水施設率</v>
      </c>
      <c r="T18" t="str">
        <f t="shared" si="4"/>
        <v>【B501】</v>
      </c>
      <c r="U18" t="str">
        <f t="shared" si="5"/>
        <v>【B501】法定耐用年数超過浄水施設率（％）</v>
      </c>
    </row>
    <row r="19" spans="2:21" ht="20.25">
      <c r="J19" t="s">
        <v>3677</v>
      </c>
      <c r="K19" t="s">
        <v>3175</v>
      </c>
      <c r="L19" t="s">
        <v>3688</v>
      </c>
      <c r="M19" t="str">
        <f t="shared" si="2"/>
        <v>【C115】給水原価（円/m3）</v>
      </c>
      <c r="N19" t="s">
        <v>3212</v>
      </c>
      <c r="P19" t="s">
        <v>3182</v>
      </c>
      <c r="Q19" t="s">
        <v>3307</v>
      </c>
      <c r="R19" t="s">
        <v>4886</v>
      </c>
      <c r="S19" t="str">
        <f t="shared" si="3"/>
        <v>法定耐用年数超過設備率</v>
      </c>
      <c r="T19" t="str">
        <f t="shared" si="4"/>
        <v>【B502】</v>
      </c>
      <c r="U19" t="str">
        <f t="shared" si="5"/>
        <v>【B502】法定耐用年数超過設備率（％）</v>
      </c>
    </row>
    <row r="20" spans="2:21">
      <c r="J20" t="s">
        <v>3216</v>
      </c>
      <c r="K20" t="s">
        <v>3178</v>
      </c>
      <c r="L20" t="s">
        <v>3686</v>
      </c>
      <c r="M20" t="str">
        <f t="shared" si="2"/>
        <v>【C118】流動比率（％）</v>
      </c>
      <c r="N20" t="s">
        <v>3312</v>
      </c>
      <c r="P20" t="s">
        <v>3183</v>
      </c>
      <c r="Q20" t="s">
        <v>3196</v>
      </c>
      <c r="R20" t="s">
        <v>4887</v>
      </c>
      <c r="S20" t="str">
        <f t="shared" si="3"/>
        <v>法定耐用年数超過管路率</v>
      </c>
      <c r="T20" t="str">
        <f t="shared" si="4"/>
        <v>【B503】</v>
      </c>
      <c r="U20" t="str">
        <f t="shared" si="5"/>
        <v>【B503】法定耐用年数超過管路率（％）</v>
      </c>
    </row>
    <row r="21" spans="2:21">
      <c r="P21" t="s">
        <v>3184</v>
      </c>
      <c r="Q21" t="s">
        <v>3308</v>
      </c>
      <c r="R21" t="s">
        <v>4888</v>
      </c>
      <c r="S21" t="str">
        <f t="shared" si="3"/>
        <v>浄水施設の耐震化率</v>
      </c>
      <c r="T21" t="str">
        <f t="shared" si="4"/>
        <v>【B602】</v>
      </c>
      <c r="U21" t="str">
        <f t="shared" si="5"/>
        <v>【B602】浄水施設の耐震化率（％）</v>
      </c>
    </row>
    <row r="22" spans="2:21" ht="19.5" thickBot="1">
      <c r="C22" s="88" t="s">
        <v>4863</v>
      </c>
      <c r="D22" s="88" t="s">
        <v>4864</v>
      </c>
      <c r="P22" t="s">
        <v>3185</v>
      </c>
      <c r="Q22" t="s">
        <v>3200</v>
      </c>
      <c r="R22" t="s">
        <v>4889</v>
      </c>
      <c r="S22" t="str">
        <f t="shared" si="3"/>
        <v>ポンプ所の耐震化率</v>
      </c>
      <c r="T22" t="str">
        <f t="shared" si="4"/>
        <v>【B603】</v>
      </c>
      <c r="U22" t="str">
        <f t="shared" si="5"/>
        <v>【B603】ポンプ所の耐震化率（％）</v>
      </c>
    </row>
    <row r="23" spans="2:21" ht="19.5" thickTop="1">
      <c r="B23">
        <v>1</v>
      </c>
      <c r="C23" s="78" t="s">
        <v>0</v>
      </c>
      <c r="D23" s="90">
        <f>+COUNTIF($J$25:$J$1624,C23)</f>
        <v>98</v>
      </c>
      <c r="F23" s="86" t="s">
        <v>4858</v>
      </c>
      <c r="G23" s="75" t="str">
        <f>+'c'!C3</f>
        <v>北海道</v>
      </c>
      <c r="H23" s="76"/>
      <c r="I23" s="87" t="s">
        <v>4859</v>
      </c>
      <c r="J23" s="71"/>
      <c r="K23" s="71"/>
      <c r="P23" t="s">
        <v>3186</v>
      </c>
      <c r="Q23" t="s">
        <v>3201</v>
      </c>
      <c r="R23" t="s">
        <v>4890</v>
      </c>
      <c r="S23" t="str">
        <f t="shared" si="3"/>
        <v>配水池の耐震化率</v>
      </c>
      <c r="T23" t="str">
        <f t="shared" si="4"/>
        <v>【B604】</v>
      </c>
      <c r="U23" t="str">
        <f t="shared" si="5"/>
        <v>【B604】配水池の耐震化率（％）</v>
      </c>
    </row>
    <row r="24" spans="2:21" ht="19.5" thickBot="1">
      <c r="B24">
        <f>+B23+1</f>
        <v>2</v>
      </c>
      <c r="C24" s="11" t="s">
        <v>1</v>
      </c>
      <c r="D24" s="90">
        <f t="shared" ref="D24:D69" si="6">+COUNTIF($J$25:$J$1624,C24)</f>
        <v>27</v>
      </c>
      <c r="F24" s="88" t="s">
        <v>4860</v>
      </c>
      <c r="G24" s="89" t="s">
        <v>2979</v>
      </c>
      <c r="H24" s="88" t="s">
        <v>4861</v>
      </c>
      <c r="I24" s="88" t="s">
        <v>4860</v>
      </c>
      <c r="J24" s="88" t="s">
        <v>4857</v>
      </c>
      <c r="K24" s="88" t="s">
        <v>4862</v>
      </c>
      <c r="P24" t="s">
        <v>3674</v>
      </c>
      <c r="Q24" t="s">
        <v>3309</v>
      </c>
      <c r="R24" t="s">
        <v>4891</v>
      </c>
      <c r="S24" t="str">
        <f t="shared" si="3"/>
        <v>管路の耐震化率</v>
      </c>
      <c r="T24" t="str">
        <f t="shared" si="4"/>
        <v>【B605】</v>
      </c>
      <c r="U24" t="str">
        <f t="shared" si="5"/>
        <v>【B605】管路の耐震化率（％）</v>
      </c>
    </row>
    <row r="25" spans="2:21" ht="19.5" thickTop="1">
      <c r="B25">
        <f t="shared" ref="B25:B69" si="7">+B24+1</f>
        <v>3</v>
      </c>
      <c r="C25" s="11" t="s">
        <v>2</v>
      </c>
      <c r="D25" s="90">
        <f t="shared" si="6"/>
        <v>28</v>
      </c>
      <c r="F25" s="78">
        <v>1</v>
      </c>
      <c r="G25" s="76" t="str">
        <f>IF($F25="","↑",VLOOKUP($F25,$I$25:$K$1624,3,FALSE))</f>
        <v>函館市</v>
      </c>
      <c r="H25" s="76"/>
      <c r="I25" s="77">
        <f>IF(J25=$G$23,COUNTIF(J$25:J25,$G$23),"")</f>
        <v>1</v>
      </c>
      <c r="J25" s="77" t="s">
        <v>0</v>
      </c>
      <c r="K25" s="77" t="s">
        <v>83</v>
      </c>
      <c r="P25" t="s">
        <v>3172</v>
      </c>
      <c r="Q25" t="s">
        <v>3310</v>
      </c>
      <c r="R25" t="s">
        <v>4892</v>
      </c>
      <c r="S25" t="str">
        <f t="shared" si="3"/>
        <v>経常収支比率</v>
      </c>
      <c r="T25" t="str">
        <f t="shared" si="4"/>
        <v>【C102】</v>
      </c>
      <c r="U25" t="str">
        <f t="shared" si="5"/>
        <v>【C102】経常収支比率（％）</v>
      </c>
    </row>
    <row r="26" spans="2:21">
      <c r="B26">
        <f t="shared" si="7"/>
        <v>4</v>
      </c>
      <c r="C26" s="11" t="s">
        <v>3</v>
      </c>
      <c r="D26" s="90">
        <f t="shared" si="6"/>
        <v>35</v>
      </c>
      <c r="F26" s="11">
        <f>IF(VLOOKUP($G$23,$C$23:$D$69,2,FALSE)&lt;=F25,"",F25+1)</f>
        <v>2</v>
      </c>
      <c r="G26" s="76" t="str">
        <f t="shared" ref="G26:G89" si="8">IF($F26="","↑",VLOOKUP($F26,$I$25:$K$1624,3,FALSE))</f>
        <v>岩見沢市</v>
      </c>
      <c r="H26" s="11"/>
      <c r="I26" s="77">
        <f>IF(J26=$G$23,COUNTIF(J$25:J26,$G$23),"")</f>
        <v>2</v>
      </c>
      <c r="J26" s="77" t="s">
        <v>0</v>
      </c>
      <c r="K26" s="77" t="s">
        <v>90</v>
      </c>
      <c r="M26" t="s">
        <v>4900</v>
      </c>
      <c r="P26" t="s">
        <v>3177</v>
      </c>
      <c r="Q26" t="s">
        <v>3311</v>
      </c>
      <c r="R26" t="s">
        <v>4893</v>
      </c>
      <c r="S26" t="str">
        <f t="shared" si="3"/>
        <v>給水収益に対する企業債残高の割合</v>
      </c>
      <c r="T26" t="str">
        <f t="shared" si="4"/>
        <v>【C112】</v>
      </c>
      <c r="U26" t="str">
        <f t="shared" si="5"/>
        <v>【C112】給水収益に対する企業債残高の割合（％）</v>
      </c>
    </row>
    <row r="27" spans="2:21">
      <c r="B27">
        <f t="shared" si="7"/>
        <v>5</v>
      </c>
      <c r="C27" s="11" t="s">
        <v>4</v>
      </c>
      <c r="D27" s="90">
        <f t="shared" si="6"/>
        <v>22</v>
      </c>
      <c r="F27" s="11">
        <f t="shared" ref="F27:F90" si="9">IF(VLOOKUP($G$23,$C$23:$D$69,2,FALSE)&lt;=F26,"",F26+1)</f>
        <v>3</v>
      </c>
      <c r="G27" s="76" t="str">
        <f t="shared" si="8"/>
        <v>小樽市</v>
      </c>
      <c r="H27" s="11"/>
      <c r="I27" s="77">
        <f>IF(J27=$G$23,COUNTIF(J$25:J27,$G$23),"")</f>
        <v>3</v>
      </c>
      <c r="J27" s="77" t="s">
        <v>0</v>
      </c>
      <c r="K27" s="77" t="s">
        <v>84</v>
      </c>
      <c r="M27" s="1">
        <v>0</v>
      </c>
      <c r="N27" s="1" t="str">
        <f>+IF('c'!$E$4&gt;=M27,"",M27)</f>
        <v/>
      </c>
      <c r="P27" t="s">
        <v>3173</v>
      </c>
      <c r="Q27" t="s">
        <v>3210</v>
      </c>
      <c r="R27" t="s">
        <v>4894</v>
      </c>
      <c r="S27" t="str">
        <f t="shared" si="3"/>
        <v>料金回収率</v>
      </c>
      <c r="T27" t="str">
        <f t="shared" si="4"/>
        <v>【C113】</v>
      </c>
      <c r="U27" t="str">
        <f t="shared" si="5"/>
        <v>【C113】料金回収率（％）</v>
      </c>
    </row>
    <row r="28" spans="2:21">
      <c r="B28">
        <f t="shared" si="7"/>
        <v>6</v>
      </c>
      <c r="C28" s="11" t="s">
        <v>5</v>
      </c>
      <c r="D28" s="90">
        <f t="shared" si="6"/>
        <v>33</v>
      </c>
      <c r="F28" s="11">
        <f t="shared" si="9"/>
        <v>4</v>
      </c>
      <c r="G28" s="76" t="str">
        <f t="shared" si="8"/>
        <v>室蘭市</v>
      </c>
      <c r="H28" s="11"/>
      <c r="I28" s="77">
        <f>IF(J28=$G$23,COUNTIF(J$25:J28,$G$23),"")</f>
        <v>4</v>
      </c>
      <c r="J28" s="77" t="s">
        <v>0</v>
      </c>
      <c r="K28" s="77" t="s">
        <v>86</v>
      </c>
      <c r="M28" s="1">
        <v>5000</v>
      </c>
      <c r="N28" s="1">
        <f>+IF('c'!$E$4&gt;=M28,"",M28)</f>
        <v>5000</v>
      </c>
      <c r="P28" t="s">
        <v>3174</v>
      </c>
      <c r="Q28" t="s">
        <v>3211</v>
      </c>
      <c r="R28" t="s">
        <v>4895</v>
      </c>
      <c r="S28" t="str">
        <f t="shared" si="3"/>
        <v>供給単価</v>
      </c>
      <c r="T28" t="str">
        <f t="shared" si="4"/>
        <v>【C114】</v>
      </c>
      <c r="U28" t="str">
        <f t="shared" si="5"/>
        <v>【C114】供給単価（円/m3）</v>
      </c>
    </row>
    <row r="29" spans="2:21">
      <c r="B29">
        <f t="shared" si="7"/>
        <v>7</v>
      </c>
      <c r="C29" s="11" t="s">
        <v>6</v>
      </c>
      <c r="D29" s="90">
        <f t="shared" si="6"/>
        <v>41</v>
      </c>
      <c r="F29" s="11">
        <f t="shared" si="9"/>
        <v>5</v>
      </c>
      <c r="G29" s="76" t="str">
        <f t="shared" si="8"/>
        <v>稚内市</v>
      </c>
      <c r="H29" s="11"/>
      <c r="I29" s="77">
        <f>IF(J29=$G$23,COUNTIF(J$25:J29,$G$23),"")</f>
        <v>5</v>
      </c>
      <c r="J29" s="77" t="s">
        <v>0</v>
      </c>
      <c r="K29" s="77" t="s">
        <v>96</v>
      </c>
      <c r="M29" s="1">
        <v>10000</v>
      </c>
      <c r="N29" s="1">
        <f>+IF('c'!$E$4&gt;=M29,"",M29)</f>
        <v>10000</v>
      </c>
      <c r="P29" t="s">
        <v>3175</v>
      </c>
      <c r="Q29" t="s">
        <v>3212</v>
      </c>
      <c r="R29" t="s">
        <v>4896</v>
      </c>
      <c r="S29" t="str">
        <f t="shared" si="3"/>
        <v>給水原価</v>
      </c>
      <c r="T29" t="str">
        <f t="shared" si="4"/>
        <v>【C115】</v>
      </c>
      <c r="U29" t="str">
        <f t="shared" si="5"/>
        <v>【C115】給水原価（円/m3）</v>
      </c>
    </row>
    <row r="30" spans="2:21">
      <c r="B30">
        <f t="shared" si="7"/>
        <v>8</v>
      </c>
      <c r="C30" s="11" t="s">
        <v>7</v>
      </c>
      <c r="D30" s="90">
        <f t="shared" si="6"/>
        <v>47</v>
      </c>
      <c r="F30" s="11">
        <f t="shared" si="9"/>
        <v>6</v>
      </c>
      <c r="G30" s="76" t="str">
        <f t="shared" si="8"/>
        <v>留萌市</v>
      </c>
      <c r="H30" s="11"/>
      <c r="I30" s="77">
        <f>IF(J30=$G$23,COUNTIF(J$25:J30,$G$23),"")</f>
        <v>6</v>
      </c>
      <c r="J30" s="77" t="s">
        <v>0</v>
      </c>
      <c r="K30" s="77" t="s">
        <v>93</v>
      </c>
      <c r="M30" s="1">
        <v>20000</v>
      </c>
      <c r="N30" s="1">
        <f>+IF('c'!$E$4&gt;=M30,"",M30)</f>
        <v>20000</v>
      </c>
      <c r="P30" t="s">
        <v>3178</v>
      </c>
      <c r="Q30" t="s">
        <v>3312</v>
      </c>
      <c r="R30" t="s">
        <v>4897</v>
      </c>
      <c r="S30" t="str">
        <f t="shared" si="3"/>
        <v>流動比率</v>
      </c>
      <c r="T30" t="str">
        <f t="shared" si="4"/>
        <v>【C118】</v>
      </c>
      <c r="U30" t="str">
        <f t="shared" si="5"/>
        <v>【C118】流動比率（％）</v>
      </c>
    </row>
    <row r="31" spans="2:21">
      <c r="B31">
        <f t="shared" si="7"/>
        <v>9</v>
      </c>
      <c r="C31" s="11" t="s">
        <v>8</v>
      </c>
      <c r="D31" s="90">
        <f t="shared" si="6"/>
        <v>26</v>
      </c>
      <c r="F31" s="11">
        <f t="shared" si="9"/>
        <v>7</v>
      </c>
      <c r="G31" s="76" t="str">
        <f t="shared" si="8"/>
        <v>釧路市</v>
      </c>
      <c r="H31" s="11"/>
      <c r="I31" s="77">
        <f>IF(J31=$G$23,COUNTIF(J$25:J31,$G$23),"")</f>
        <v>7</v>
      </c>
      <c r="J31" s="77" t="s">
        <v>0</v>
      </c>
      <c r="K31" s="77" t="s">
        <v>87</v>
      </c>
      <c r="M31" s="1">
        <v>30000</v>
      </c>
      <c r="N31" s="1">
        <f>+IF('c'!$E$4&gt;=M31,"",M31)</f>
        <v>30000</v>
      </c>
      <c r="P31" t="s">
        <v>4873</v>
      </c>
      <c r="Q31" t="s">
        <v>4874</v>
      </c>
      <c r="R31" t="s">
        <v>4898</v>
      </c>
      <c r="S31" t="str">
        <f t="shared" si="3"/>
        <v>他事業体からの受水量</v>
      </c>
      <c r="T31" t="str">
        <f t="shared" si="4"/>
        <v>⑦</v>
      </c>
      <c r="U31" t="str">
        <f t="shared" si="5"/>
        <v>⑦他事業体からの受水量（m3/日）</v>
      </c>
    </row>
    <row r="32" spans="2:21">
      <c r="B32">
        <f t="shared" si="7"/>
        <v>10</v>
      </c>
      <c r="C32" s="11" t="s">
        <v>9</v>
      </c>
      <c r="D32" s="90">
        <f t="shared" si="6"/>
        <v>25</v>
      </c>
      <c r="F32" s="11">
        <f t="shared" si="9"/>
        <v>8</v>
      </c>
      <c r="G32" s="76" t="str">
        <f t="shared" si="8"/>
        <v>広尾町</v>
      </c>
      <c r="H32" s="11"/>
      <c r="I32" s="77">
        <f>IF(J32=$G$23,COUNTIF(J$25:J32,$G$23),"")</f>
        <v>8</v>
      </c>
      <c r="J32" s="77" t="s">
        <v>0</v>
      </c>
      <c r="K32" s="77" t="s">
        <v>158</v>
      </c>
      <c r="M32" s="1">
        <v>50000</v>
      </c>
      <c r="N32" s="1">
        <f>+IF('c'!$E$4&gt;=M32,"",M32)</f>
        <v>50000</v>
      </c>
    </row>
    <row r="33" spans="2:14">
      <c r="B33">
        <f t="shared" si="7"/>
        <v>11</v>
      </c>
      <c r="C33" s="11" t="s">
        <v>10</v>
      </c>
      <c r="D33" s="90">
        <f t="shared" si="6"/>
        <v>56</v>
      </c>
      <c r="F33" s="11">
        <f t="shared" si="9"/>
        <v>9</v>
      </c>
      <c r="G33" s="76" t="str">
        <f t="shared" si="8"/>
        <v>夕張市</v>
      </c>
      <c r="H33" s="11"/>
      <c r="I33" s="77">
        <f>IF(J33=$G$23,COUNTIF(J$25:J33,$G$23),"")</f>
        <v>9</v>
      </c>
      <c r="J33" s="77" t="s">
        <v>0</v>
      </c>
      <c r="K33" s="77" t="s">
        <v>89</v>
      </c>
      <c r="M33" s="1">
        <v>100000</v>
      </c>
      <c r="N33" s="1">
        <f>+IF('c'!$E$4&gt;=M33,"",M33)</f>
        <v>100000</v>
      </c>
    </row>
    <row r="34" spans="2:14">
      <c r="B34">
        <f t="shared" si="7"/>
        <v>12</v>
      </c>
      <c r="C34" s="11" t="s">
        <v>11</v>
      </c>
      <c r="D34" s="90">
        <f t="shared" si="6"/>
        <v>49</v>
      </c>
      <c r="F34" s="11">
        <f t="shared" si="9"/>
        <v>10</v>
      </c>
      <c r="G34" s="76" t="str">
        <f t="shared" si="8"/>
        <v>浦河町</v>
      </c>
      <c r="H34" s="11"/>
      <c r="I34" s="77">
        <f>IF(J34=$G$23,COUNTIF(J$25:J34,$G$23),"")</f>
        <v>10</v>
      </c>
      <c r="J34" s="77" t="s">
        <v>0</v>
      </c>
      <c r="K34" s="77" t="s">
        <v>150</v>
      </c>
      <c r="M34" s="1">
        <v>250000</v>
      </c>
      <c r="N34" s="1">
        <f>+IF('c'!$E$4&gt;=M34,"",M34)</f>
        <v>250000</v>
      </c>
    </row>
    <row r="35" spans="2:14">
      <c r="B35">
        <f t="shared" si="7"/>
        <v>13</v>
      </c>
      <c r="C35" s="11" t="s">
        <v>12</v>
      </c>
      <c r="D35" s="90">
        <f t="shared" si="6"/>
        <v>6</v>
      </c>
      <c r="F35" s="11">
        <f t="shared" si="9"/>
        <v>11</v>
      </c>
      <c r="G35" s="76" t="str">
        <f t="shared" si="8"/>
        <v>北斗市</v>
      </c>
      <c r="H35" s="11"/>
      <c r="I35" s="77">
        <f>IF(J35=$G$23,COUNTIF(J$25:J35,$G$23),"")</f>
        <v>11</v>
      </c>
      <c r="J35" s="77" t="s">
        <v>0</v>
      </c>
      <c r="K35" s="77" t="s">
        <v>114</v>
      </c>
      <c r="M35" s="1">
        <v>500000</v>
      </c>
      <c r="N35" s="1">
        <f>+IF('c'!$E$4&gt;=M35,"",M35)</f>
        <v>500000</v>
      </c>
    </row>
    <row r="36" spans="2:14">
      <c r="B36">
        <f t="shared" si="7"/>
        <v>14</v>
      </c>
      <c r="C36" s="11" t="s">
        <v>13</v>
      </c>
      <c r="D36" s="90">
        <f t="shared" si="6"/>
        <v>21</v>
      </c>
      <c r="F36" s="11">
        <f t="shared" si="9"/>
        <v>12</v>
      </c>
      <c r="G36" s="76" t="str">
        <f t="shared" si="8"/>
        <v>紋別市</v>
      </c>
      <c r="H36" s="11"/>
      <c r="I36" s="77">
        <f>IF(J36=$G$23,COUNTIF(J$25:J36,$G$23),"")</f>
        <v>12</v>
      </c>
      <c r="J36" s="77" t="s">
        <v>0</v>
      </c>
      <c r="K36" s="77" t="s">
        <v>101</v>
      </c>
      <c r="M36" s="1">
        <v>1000000</v>
      </c>
      <c r="N36" s="1">
        <f>+IF('c'!$E$4&gt;=M36,"",M36)</f>
        <v>1000000</v>
      </c>
    </row>
    <row r="37" spans="2:14">
      <c r="B37">
        <f t="shared" si="7"/>
        <v>15</v>
      </c>
      <c r="C37" s="11" t="s">
        <v>14</v>
      </c>
      <c r="D37" s="90">
        <f t="shared" si="6"/>
        <v>32</v>
      </c>
      <c r="F37" s="11">
        <f t="shared" si="9"/>
        <v>13</v>
      </c>
      <c r="G37" s="76" t="str">
        <f t="shared" si="8"/>
        <v>札幌市</v>
      </c>
      <c r="H37" s="11"/>
      <c r="I37" s="77">
        <f>IF(J37=$G$23,COUNTIF(J$25:J37,$G$23),"")</f>
        <v>13</v>
      </c>
      <c r="J37" s="77" t="s">
        <v>0</v>
      </c>
      <c r="K37" s="77" t="s">
        <v>2980</v>
      </c>
    </row>
    <row r="38" spans="2:14">
      <c r="B38">
        <f t="shared" si="7"/>
        <v>16</v>
      </c>
      <c r="C38" s="11" t="s">
        <v>15</v>
      </c>
      <c r="D38" s="90">
        <f t="shared" si="6"/>
        <v>15</v>
      </c>
      <c r="F38" s="11">
        <f t="shared" si="9"/>
        <v>14</v>
      </c>
      <c r="G38" s="76" t="str">
        <f t="shared" si="8"/>
        <v>木古内町</v>
      </c>
      <c r="H38" s="11"/>
      <c r="I38" s="77">
        <f>IF(J38=$G$23,COUNTIF(J$25:J38,$G$23),"")</f>
        <v>14</v>
      </c>
      <c r="J38" s="77" t="s">
        <v>0</v>
      </c>
      <c r="K38" s="77" t="s">
        <v>119</v>
      </c>
      <c r="N38" t="s">
        <v>4905</v>
      </c>
    </row>
    <row r="39" spans="2:14">
      <c r="B39">
        <f t="shared" si="7"/>
        <v>17</v>
      </c>
      <c r="C39" s="11" t="s">
        <v>16</v>
      </c>
      <c r="D39" s="90">
        <f t="shared" si="6"/>
        <v>19</v>
      </c>
      <c r="F39" s="11">
        <f t="shared" si="9"/>
        <v>15</v>
      </c>
      <c r="G39" s="76" t="str">
        <f t="shared" si="8"/>
        <v>旭川市</v>
      </c>
      <c r="H39" s="11"/>
      <c r="I39" s="77">
        <f>IF(J39=$G$23,COUNTIF(J$25:J39,$G$23),"")</f>
        <v>15</v>
      </c>
      <c r="J39" s="77" t="s">
        <v>0</v>
      </c>
      <c r="K39" s="77" t="s">
        <v>85</v>
      </c>
      <c r="N39" t="s">
        <v>4902</v>
      </c>
    </row>
    <row r="40" spans="2:14">
      <c r="B40">
        <f t="shared" si="7"/>
        <v>18</v>
      </c>
      <c r="C40" s="11" t="s">
        <v>17</v>
      </c>
      <c r="D40" s="90">
        <f t="shared" si="6"/>
        <v>17</v>
      </c>
      <c r="F40" s="11">
        <f t="shared" si="9"/>
        <v>16</v>
      </c>
      <c r="G40" s="76" t="str">
        <f t="shared" si="8"/>
        <v>枝幸町</v>
      </c>
      <c r="H40" s="11"/>
      <c r="I40" s="77">
        <f>IF(J40=$G$23,COUNTIF(J$25:J40,$G$23),"")</f>
        <v>16</v>
      </c>
      <c r="J40" s="77" t="s">
        <v>0</v>
      </c>
      <c r="K40" s="77" t="s">
        <v>140</v>
      </c>
      <c r="N40" t="s">
        <v>4904</v>
      </c>
    </row>
    <row r="41" spans="2:14">
      <c r="B41">
        <f t="shared" si="7"/>
        <v>19</v>
      </c>
      <c r="C41" s="11" t="s">
        <v>18</v>
      </c>
      <c r="D41" s="90">
        <f t="shared" si="6"/>
        <v>18</v>
      </c>
      <c r="F41" s="11">
        <f t="shared" si="9"/>
        <v>17</v>
      </c>
      <c r="G41" s="76" t="str">
        <f t="shared" si="8"/>
        <v>美幌町</v>
      </c>
      <c r="H41" s="11"/>
      <c r="I41" s="77">
        <f>IF(J41=$G$23,COUNTIF(J$25:J41,$G$23),"")</f>
        <v>17</v>
      </c>
      <c r="J41" s="77" t="s">
        <v>0</v>
      </c>
      <c r="K41" s="77" t="s">
        <v>141</v>
      </c>
    </row>
    <row r="42" spans="2:14">
      <c r="B42">
        <f t="shared" si="7"/>
        <v>20</v>
      </c>
      <c r="C42" s="11" t="s">
        <v>19</v>
      </c>
      <c r="D42" s="90">
        <f t="shared" si="6"/>
        <v>65</v>
      </c>
      <c r="F42" s="11">
        <f t="shared" si="9"/>
        <v>18</v>
      </c>
      <c r="G42" s="76" t="str">
        <f t="shared" si="8"/>
        <v>中標津町</v>
      </c>
      <c r="H42" s="11"/>
      <c r="I42" s="77">
        <f>IF(J42=$G$23,COUNTIF(J$25:J42,$G$23),"")</f>
        <v>18</v>
      </c>
      <c r="J42" s="77" t="s">
        <v>0</v>
      </c>
      <c r="K42" s="77" t="s">
        <v>169</v>
      </c>
    </row>
    <row r="43" spans="2:14">
      <c r="B43">
        <f t="shared" si="7"/>
        <v>21</v>
      </c>
      <c r="C43" s="11" t="s">
        <v>20</v>
      </c>
      <c r="D43" s="90">
        <f t="shared" si="6"/>
        <v>40</v>
      </c>
      <c r="F43" s="11">
        <f t="shared" si="9"/>
        <v>19</v>
      </c>
      <c r="G43" s="76" t="str">
        <f t="shared" si="8"/>
        <v>苫小牧市</v>
      </c>
      <c r="H43" s="11"/>
      <c r="I43" s="77">
        <f>IF(J43=$G$23,COUNTIF(J$25:J43,$G$23),"")</f>
        <v>19</v>
      </c>
      <c r="J43" s="77" t="s">
        <v>0</v>
      </c>
      <c r="K43" s="77" t="s">
        <v>95</v>
      </c>
    </row>
    <row r="44" spans="2:14">
      <c r="B44">
        <f t="shared" si="7"/>
        <v>22</v>
      </c>
      <c r="C44" s="11" t="s">
        <v>21</v>
      </c>
      <c r="D44" s="90">
        <f t="shared" si="6"/>
        <v>41</v>
      </c>
      <c r="F44" s="11">
        <f t="shared" si="9"/>
        <v>20</v>
      </c>
      <c r="G44" s="76" t="str">
        <f t="shared" si="8"/>
        <v>増毛町</v>
      </c>
      <c r="H44" s="11"/>
      <c r="I44" s="77">
        <f>IF(J44=$G$23,COUNTIF(J$25:J44,$G$23),"")</f>
        <v>20</v>
      </c>
      <c r="J44" s="77" t="s">
        <v>0</v>
      </c>
      <c r="K44" s="77" t="s">
        <v>137</v>
      </c>
    </row>
    <row r="45" spans="2:14">
      <c r="B45">
        <f t="shared" si="7"/>
        <v>23</v>
      </c>
      <c r="C45" s="11" t="s">
        <v>22</v>
      </c>
      <c r="D45" s="90">
        <f t="shared" si="6"/>
        <v>44</v>
      </c>
      <c r="F45" s="11">
        <f t="shared" si="9"/>
        <v>21</v>
      </c>
      <c r="G45" s="76" t="str">
        <f t="shared" si="8"/>
        <v>余市町</v>
      </c>
      <c r="H45" s="11"/>
      <c r="I45" s="77">
        <f>IF(J45=$G$23,COUNTIF(J$25:J45,$G$23),"")</f>
        <v>21</v>
      </c>
      <c r="J45" s="77" t="s">
        <v>0</v>
      </c>
      <c r="K45" s="77" t="s">
        <v>128</v>
      </c>
    </row>
    <row r="46" spans="2:14">
      <c r="B46">
        <f t="shared" si="7"/>
        <v>24</v>
      </c>
      <c r="C46" s="11" t="s">
        <v>23</v>
      </c>
      <c r="D46" s="90">
        <f t="shared" si="6"/>
        <v>31</v>
      </c>
      <c r="F46" s="11">
        <f t="shared" si="9"/>
        <v>22</v>
      </c>
      <c r="G46" s="76" t="str">
        <f t="shared" si="8"/>
        <v>北見市（北見）</v>
      </c>
      <c r="H46" s="11"/>
      <c r="I46" s="77">
        <f>IF(J46=$G$23,COUNTIF(J$25:J46,$G$23),"")</f>
        <v>22</v>
      </c>
      <c r="J46" s="77" t="s">
        <v>0</v>
      </c>
      <c r="K46" s="77" t="s">
        <v>2981</v>
      </c>
    </row>
    <row r="47" spans="2:14">
      <c r="B47">
        <f t="shared" si="7"/>
        <v>25</v>
      </c>
      <c r="C47" s="11" t="s">
        <v>24</v>
      </c>
      <c r="D47" s="90">
        <f t="shared" si="6"/>
        <v>24</v>
      </c>
      <c r="F47" s="11">
        <f t="shared" si="9"/>
        <v>23</v>
      </c>
      <c r="G47" s="76" t="str">
        <f t="shared" si="8"/>
        <v>本別町</v>
      </c>
      <c r="H47" s="11"/>
      <c r="I47" s="77">
        <f>IF(J47=$G$23,COUNTIF(J$25:J47,$G$23),"")</f>
        <v>23</v>
      </c>
      <c r="J47" s="77" t="s">
        <v>0</v>
      </c>
      <c r="K47" s="77" t="s">
        <v>161</v>
      </c>
    </row>
    <row r="48" spans="2:14">
      <c r="B48">
        <f t="shared" si="7"/>
        <v>26</v>
      </c>
      <c r="C48" s="11" t="s">
        <v>25</v>
      </c>
      <c r="D48" s="90">
        <f t="shared" si="6"/>
        <v>23</v>
      </c>
      <c r="F48" s="11">
        <f t="shared" si="9"/>
        <v>24</v>
      </c>
      <c r="G48" s="76" t="str">
        <f t="shared" si="8"/>
        <v>様似町</v>
      </c>
      <c r="H48" s="11"/>
      <c r="I48" s="77">
        <f>IF(J48=$G$23,COUNTIF(J$25:J48,$G$23),"")</f>
        <v>24</v>
      </c>
      <c r="J48" s="77" t="s">
        <v>0</v>
      </c>
      <c r="K48" s="77" t="s">
        <v>151</v>
      </c>
    </row>
    <row r="49" spans="2:11">
      <c r="B49">
        <f t="shared" si="7"/>
        <v>27</v>
      </c>
      <c r="C49" s="11" t="s">
        <v>26</v>
      </c>
      <c r="D49" s="90">
        <f t="shared" si="6"/>
        <v>45</v>
      </c>
      <c r="F49" s="11">
        <f t="shared" si="9"/>
        <v>25</v>
      </c>
      <c r="G49" s="76" t="str">
        <f t="shared" si="8"/>
        <v>白糠町</v>
      </c>
      <c r="H49" s="11"/>
      <c r="I49" s="77">
        <f>IF(J49=$G$23,COUNTIF(J$25:J49,$G$23),"")</f>
        <v>25</v>
      </c>
      <c r="J49" s="77" t="s">
        <v>0</v>
      </c>
      <c r="K49" s="77" t="s">
        <v>167</v>
      </c>
    </row>
    <row r="50" spans="2:11">
      <c r="B50">
        <f t="shared" si="7"/>
        <v>28</v>
      </c>
      <c r="C50" s="11" t="s">
        <v>27</v>
      </c>
      <c r="D50" s="90">
        <f t="shared" si="6"/>
        <v>48</v>
      </c>
      <c r="F50" s="11">
        <f t="shared" si="9"/>
        <v>26</v>
      </c>
      <c r="G50" s="76" t="str">
        <f t="shared" si="8"/>
        <v>羽幌町</v>
      </c>
      <c r="H50" s="11"/>
      <c r="I50" s="77">
        <f>IF(J50=$G$23,COUNTIF(J$25:J50,$G$23),"")</f>
        <v>26</v>
      </c>
      <c r="J50" s="77" t="s">
        <v>0</v>
      </c>
      <c r="K50" s="77" t="s">
        <v>139</v>
      </c>
    </row>
    <row r="51" spans="2:11">
      <c r="B51">
        <f t="shared" si="7"/>
        <v>29</v>
      </c>
      <c r="C51" s="11" t="s">
        <v>28</v>
      </c>
      <c r="D51" s="90">
        <f t="shared" si="6"/>
        <v>30</v>
      </c>
      <c r="F51" s="11">
        <f t="shared" si="9"/>
        <v>27</v>
      </c>
      <c r="G51" s="76" t="str">
        <f t="shared" si="8"/>
        <v>帯広市</v>
      </c>
      <c r="H51" s="11"/>
      <c r="I51" s="77">
        <f>IF(J51=$G$23,COUNTIF(J$25:J51,$G$23),"")</f>
        <v>27</v>
      </c>
      <c r="J51" s="77" t="s">
        <v>0</v>
      </c>
      <c r="K51" s="77" t="s">
        <v>88</v>
      </c>
    </row>
    <row r="52" spans="2:11">
      <c r="B52">
        <f t="shared" si="7"/>
        <v>30</v>
      </c>
      <c r="C52" s="11" t="s">
        <v>29</v>
      </c>
      <c r="D52" s="90">
        <f t="shared" si="6"/>
        <v>29</v>
      </c>
      <c r="F52" s="11">
        <f t="shared" si="9"/>
        <v>28</v>
      </c>
      <c r="G52" s="76" t="str">
        <f t="shared" si="8"/>
        <v>網走市</v>
      </c>
      <c r="H52" s="11"/>
      <c r="I52" s="77">
        <f>IF(J52=$G$23,COUNTIF(J$25:J52,$G$23),"")</f>
        <v>28</v>
      </c>
      <c r="J52" s="77" t="s">
        <v>0</v>
      </c>
      <c r="K52" s="77" t="s">
        <v>91</v>
      </c>
    </row>
    <row r="53" spans="2:11">
      <c r="B53">
        <f t="shared" si="7"/>
        <v>31</v>
      </c>
      <c r="C53" s="11" t="s">
        <v>30</v>
      </c>
      <c r="D53" s="90">
        <f t="shared" si="6"/>
        <v>12</v>
      </c>
      <c r="F53" s="11">
        <f t="shared" si="9"/>
        <v>29</v>
      </c>
      <c r="G53" s="76" t="str">
        <f t="shared" si="8"/>
        <v>士別市</v>
      </c>
      <c r="H53" s="11"/>
      <c r="I53" s="77">
        <f>IF(J53=$G$23,COUNTIF(J$25:J53,$G$23),"")</f>
        <v>29</v>
      </c>
      <c r="J53" s="77" t="s">
        <v>0</v>
      </c>
      <c r="K53" s="77" t="s">
        <v>102</v>
      </c>
    </row>
    <row r="54" spans="2:11">
      <c r="B54">
        <f t="shared" si="7"/>
        <v>32</v>
      </c>
      <c r="C54" s="11" t="s">
        <v>31</v>
      </c>
      <c r="D54" s="90">
        <f t="shared" si="6"/>
        <v>16</v>
      </c>
      <c r="F54" s="11">
        <f t="shared" si="9"/>
        <v>30</v>
      </c>
      <c r="G54" s="76" t="str">
        <f t="shared" si="8"/>
        <v>むかわ町</v>
      </c>
      <c r="H54" s="11"/>
      <c r="I54" s="77">
        <f>IF(J54=$G$23,COUNTIF(J$25:J54,$G$23),"")</f>
        <v>30</v>
      </c>
      <c r="J54" s="77" t="s">
        <v>0</v>
      </c>
      <c r="K54" s="77" t="s">
        <v>148</v>
      </c>
    </row>
    <row r="55" spans="2:11">
      <c r="B55">
        <f t="shared" si="7"/>
        <v>33</v>
      </c>
      <c r="C55" s="11" t="s">
        <v>32</v>
      </c>
      <c r="D55" s="90">
        <f t="shared" si="6"/>
        <v>27</v>
      </c>
      <c r="F55" s="11">
        <f t="shared" si="9"/>
        <v>31</v>
      </c>
      <c r="G55" s="76" t="str">
        <f t="shared" si="8"/>
        <v>美唄市</v>
      </c>
      <c r="H55" s="11"/>
      <c r="I55" s="77">
        <f>IF(J55=$G$23,COUNTIF(J$25:J55,$G$23),"")</f>
        <v>31</v>
      </c>
      <c r="J55" s="77" t="s">
        <v>0</v>
      </c>
      <c r="K55" s="77" t="s">
        <v>97</v>
      </c>
    </row>
    <row r="56" spans="2:11">
      <c r="B56">
        <f t="shared" si="7"/>
        <v>34</v>
      </c>
      <c r="C56" s="11" t="s">
        <v>33</v>
      </c>
      <c r="D56" s="90">
        <f t="shared" si="6"/>
        <v>22</v>
      </c>
      <c r="F56" s="11">
        <f t="shared" si="9"/>
        <v>32</v>
      </c>
      <c r="G56" s="76" t="str">
        <f t="shared" si="8"/>
        <v>根室市</v>
      </c>
      <c r="H56" s="11"/>
      <c r="I56" s="77">
        <f>IF(J56=$G$23,COUNTIF(J$25:J56,$G$23),"")</f>
        <v>32</v>
      </c>
      <c r="J56" s="77" t="s">
        <v>0</v>
      </c>
      <c r="K56" s="77" t="s">
        <v>105</v>
      </c>
    </row>
    <row r="57" spans="2:11">
      <c r="B57">
        <f t="shared" si="7"/>
        <v>35</v>
      </c>
      <c r="C57" s="11" t="s">
        <v>34</v>
      </c>
      <c r="D57" s="90">
        <f t="shared" si="6"/>
        <v>16</v>
      </c>
      <c r="F57" s="11">
        <f t="shared" si="9"/>
        <v>33</v>
      </c>
      <c r="G57" s="76" t="str">
        <f t="shared" si="8"/>
        <v>幕別町</v>
      </c>
      <c r="H57" s="11"/>
      <c r="I57" s="77">
        <f>IF(J57=$G$23,COUNTIF(J$25:J57,$G$23),"")</f>
        <v>33</v>
      </c>
      <c r="J57" s="77" t="s">
        <v>0</v>
      </c>
      <c r="K57" s="77" t="s">
        <v>159</v>
      </c>
    </row>
    <row r="58" spans="2:11">
      <c r="B58">
        <f t="shared" si="7"/>
        <v>36</v>
      </c>
      <c r="C58" s="11" t="s">
        <v>35</v>
      </c>
      <c r="D58" s="90">
        <f t="shared" si="6"/>
        <v>18</v>
      </c>
      <c r="F58" s="11">
        <f t="shared" si="9"/>
        <v>34</v>
      </c>
      <c r="G58" s="76" t="str">
        <f t="shared" si="8"/>
        <v>千歳市</v>
      </c>
      <c r="H58" s="11"/>
      <c r="I58" s="77">
        <f>IF(J58=$G$23,COUNTIF(J$25:J58,$G$23),"")</f>
        <v>34</v>
      </c>
      <c r="J58" s="77" t="s">
        <v>0</v>
      </c>
      <c r="K58" s="77" t="s">
        <v>106</v>
      </c>
    </row>
    <row r="59" spans="2:11">
      <c r="B59">
        <f t="shared" si="7"/>
        <v>37</v>
      </c>
      <c r="C59" s="11" t="s">
        <v>36</v>
      </c>
      <c r="D59" s="90">
        <f t="shared" si="6"/>
        <v>1</v>
      </c>
      <c r="F59" s="11">
        <f t="shared" si="9"/>
        <v>35</v>
      </c>
      <c r="G59" s="76" t="str">
        <f t="shared" si="8"/>
        <v>倶知安町</v>
      </c>
      <c r="H59" s="11"/>
      <c r="I59" s="77">
        <f>IF(J59=$G$23,COUNTIF(J$25:J59,$G$23),"")</f>
        <v>35</v>
      </c>
      <c r="J59" s="77" t="s">
        <v>0</v>
      </c>
      <c r="K59" s="77" t="s">
        <v>126</v>
      </c>
    </row>
    <row r="60" spans="2:11">
      <c r="B60">
        <f t="shared" si="7"/>
        <v>38</v>
      </c>
      <c r="C60" s="11" t="s">
        <v>37</v>
      </c>
      <c r="D60" s="90">
        <f t="shared" si="6"/>
        <v>31</v>
      </c>
      <c r="F60" s="11">
        <f t="shared" si="9"/>
        <v>36</v>
      </c>
      <c r="G60" s="76" t="str">
        <f t="shared" si="8"/>
        <v>江差町</v>
      </c>
      <c r="H60" s="11"/>
      <c r="I60" s="77">
        <f>IF(J60=$G$23,COUNTIF(J$25:J60,$G$23),"")</f>
        <v>36</v>
      </c>
      <c r="J60" s="77" t="s">
        <v>0</v>
      </c>
      <c r="K60" s="77" t="s">
        <v>125</v>
      </c>
    </row>
    <row r="61" spans="2:11">
      <c r="B61">
        <f t="shared" si="7"/>
        <v>39</v>
      </c>
      <c r="C61" s="11" t="s">
        <v>38</v>
      </c>
      <c r="D61" s="90">
        <f t="shared" si="6"/>
        <v>17</v>
      </c>
      <c r="F61" s="11">
        <f t="shared" si="9"/>
        <v>37</v>
      </c>
      <c r="G61" s="76" t="str">
        <f t="shared" si="8"/>
        <v>足寄町</v>
      </c>
      <c r="H61" s="11"/>
      <c r="I61" s="77">
        <f>IF(J61=$G$23,COUNTIF(J$25:J61,$G$23),"")</f>
        <v>37</v>
      </c>
      <c r="J61" s="77" t="s">
        <v>0</v>
      </c>
      <c r="K61" s="77" t="s">
        <v>162</v>
      </c>
    </row>
    <row r="62" spans="2:11">
      <c r="B62">
        <f t="shared" si="7"/>
        <v>40</v>
      </c>
      <c r="C62" s="11" t="s">
        <v>39</v>
      </c>
      <c r="D62" s="90">
        <f t="shared" si="6"/>
        <v>56</v>
      </c>
      <c r="F62" s="11">
        <f t="shared" si="9"/>
        <v>38</v>
      </c>
      <c r="G62" s="76" t="str">
        <f t="shared" si="8"/>
        <v>赤平市</v>
      </c>
      <c r="H62" s="11"/>
      <c r="I62" s="77">
        <f>IF(J62=$G$23,COUNTIF(J$25:J62,$G$23),"")</f>
        <v>38</v>
      </c>
      <c r="J62" s="77" t="s">
        <v>0</v>
      </c>
      <c r="K62" s="77" t="s">
        <v>100</v>
      </c>
    </row>
    <row r="63" spans="2:11">
      <c r="B63">
        <f t="shared" si="7"/>
        <v>41</v>
      </c>
      <c r="C63" s="11" t="s">
        <v>40</v>
      </c>
      <c r="D63" s="90">
        <f t="shared" si="6"/>
        <v>19</v>
      </c>
      <c r="F63" s="11">
        <f t="shared" si="9"/>
        <v>39</v>
      </c>
      <c r="G63" s="76" t="str">
        <f t="shared" si="8"/>
        <v>松前町</v>
      </c>
      <c r="H63" s="11"/>
      <c r="I63" s="77">
        <f>IF(J63=$G$23,COUNTIF(J$25:J63,$G$23),"")</f>
        <v>39</v>
      </c>
      <c r="J63" s="77" t="s">
        <v>0</v>
      </c>
      <c r="K63" s="77" t="s">
        <v>116</v>
      </c>
    </row>
    <row r="64" spans="2:11">
      <c r="B64">
        <f t="shared" si="7"/>
        <v>42</v>
      </c>
      <c r="C64" s="11" t="s">
        <v>41</v>
      </c>
      <c r="D64" s="90">
        <f t="shared" si="6"/>
        <v>22</v>
      </c>
      <c r="F64" s="11">
        <f t="shared" si="9"/>
        <v>40</v>
      </c>
      <c r="G64" s="76" t="str">
        <f t="shared" si="8"/>
        <v>池田町</v>
      </c>
      <c r="H64" s="11"/>
      <c r="I64" s="77">
        <f>IF(J64=$G$23,COUNTIF(J$25:J64,$G$23),"")</f>
        <v>40</v>
      </c>
      <c r="J64" s="77" t="s">
        <v>0</v>
      </c>
      <c r="K64" s="77" t="s">
        <v>160</v>
      </c>
    </row>
    <row r="65" spans="2:11">
      <c r="B65">
        <f t="shared" si="7"/>
        <v>43</v>
      </c>
      <c r="C65" s="11" t="s">
        <v>42</v>
      </c>
      <c r="D65" s="90">
        <f t="shared" si="6"/>
        <v>30</v>
      </c>
      <c r="F65" s="11">
        <f t="shared" si="9"/>
        <v>41</v>
      </c>
      <c r="G65" s="76" t="str">
        <f t="shared" si="8"/>
        <v>芦別市</v>
      </c>
      <c r="H65" s="11"/>
      <c r="I65" s="77">
        <f>IF(J65=$G$23,COUNTIF(J$25:J65,$G$23),"")</f>
        <v>41</v>
      </c>
      <c r="J65" s="77" t="s">
        <v>0</v>
      </c>
      <c r="K65" s="77" t="s">
        <v>98</v>
      </c>
    </row>
    <row r="66" spans="2:11">
      <c r="B66">
        <f t="shared" si="7"/>
        <v>44</v>
      </c>
      <c r="C66" s="11" t="s">
        <v>43</v>
      </c>
      <c r="D66" s="90">
        <f t="shared" si="6"/>
        <v>17</v>
      </c>
      <c r="F66" s="11">
        <f t="shared" si="9"/>
        <v>42</v>
      </c>
      <c r="G66" s="76" t="str">
        <f t="shared" si="8"/>
        <v>江別市</v>
      </c>
      <c r="H66" s="11"/>
      <c r="I66" s="77">
        <f>IF(J66=$G$23,COUNTIF(J$25:J66,$G$23),"")</f>
        <v>42</v>
      </c>
      <c r="J66" s="77" t="s">
        <v>0</v>
      </c>
      <c r="K66" s="77" t="s">
        <v>99</v>
      </c>
    </row>
    <row r="67" spans="2:11">
      <c r="B67">
        <f t="shared" si="7"/>
        <v>45</v>
      </c>
      <c r="C67" s="11" t="s">
        <v>44</v>
      </c>
      <c r="D67" s="90">
        <f t="shared" si="6"/>
        <v>20</v>
      </c>
      <c r="F67" s="11">
        <f t="shared" si="9"/>
        <v>43</v>
      </c>
      <c r="G67" s="76" t="str">
        <f t="shared" si="8"/>
        <v>芽室町</v>
      </c>
      <c r="H67" s="11"/>
      <c r="I67" s="77">
        <f>IF(J67=$G$23,COUNTIF(J$25:J67,$G$23),"")</f>
        <v>43</v>
      </c>
      <c r="J67" s="77" t="s">
        <v>0</v>
      </c>
      <c r="K67" s="77" t="s">
        <v>156</v>
      </c>
    </row>
    <row r="68" spans="2:11">
      <c r="B68">
        <f t="shared" si="7"/>
        <v>46</v>
      </c>
      <c r="C68" s="11" t="s">
        <v>45</v>
      </c>
      <c r="D68" s="90">
        <f t="shared" si="6"/>
        <v>34</v>
      </c>
      <c r="F68" s="11">
        <f t="shared" si="9"/>
        <v>44</v>
      </c>
      <c r="G68" s="76" t="str">
        <f t="shared" si="8"/>
        <v>弟子屈町</v>
      </c>
      <c r="H68" s="11"/>
      <c r="I68" s="77">
        <f>IF(J68=$G$23,COUNTIF(J$25:J68,$G$23),"")</f>
        <v>44</v>
      </c>
      <c r="J68" s="77" t="s">
        <v>0</v>
      </c>
      <c r="K68" s="77" t="s">
        <v>166</v>
      </c>
    </row>
    <row r="69" spans="2:11">
      <c r="B69">
        <f t="shared" si="7"/>
        <v>47</v>
      </c>
      <c r="C69" s="11" t="s">
        <v>46</v>
      </c>
      <c r="D69" s="90">
        <f t="shared" si="6"/>
        <v>27</v>
      </c>
      <c r="F69" s="11">
        <f t="shared" si="9"/>
        <v>45</v>
      </c>
      <c r="G69" s="76" t="str">
        <f t="shared" si="8"/>
        <v>栗山町</v>
      </c>
      <c r="H69" s="11"/>
      <c r="I69" s="77">
        <f>IF(J69=$G$23,COUNTIF(J$25:J69,$G$23),"")</f>
        <v>45</v>
      </c>
      <c r="J69" s="77" t="s">
        <v>0</v>
      </c>
      <c r="K69" s="77" t="s">
        <v>130</v>
      </c>
    </row>
    <row r="70" spans="2:11">
      <c r="F70" s="11">
        <f t="shared" si="9"/>
        <v>46</v>
      </c>
      <c r="G70" s="76" t="str">
        <f t="shared" si="8"/>
        <v>三笠市</v>
      </c>
      <c r="H70" s="11"/>
      <c r="I70" s="77">
        <f>IF(J70=$G$23,COUNTIF(J$25:J70,$G$23),"")</f>
        <v>46</v>
      </c>
      <c r="J70" s="77" t="s">
        <v>0</v>
      </c>
      <c r="K70" s="77" t="s">
        <v>104</v>
      </c>
    </row>
    <row r="71" spans="2:11">
      <c r="C71" s="11" t="s">
        <v>4865</v>
      </c>
      <c r="D71" s="91">
        <f>SUM(D23:D69)</f>
        <v>1420</v>
      </c>
      <c r="F71" s="11">
        <f t="shared" si="9"/>
        <v>47</v>
      </c>
      <c r="G71" s="76" t="str">
        <f t="shared" si="8"/>
        <v>深川市</v>
      </c>
      <c r="H71" s="11"/>
      <c r="I71" s="77">
        <f>IF(J71=$G$23,COUNTIF(J$25:J71,$G$23),"")</f>
        <v>47</v>
      </c>
      <c r="J71" s="77" t="s">
        <v>0</v>
      </c>
      <c r="K71" s="77" t="s">
        <v>107</v>
      </c>
    </row>
    <row r="72" spans="2:11">
      <c r="F72" s="11">
        <f t="shared" si="9"/>
        <v>48</v>
      </c>
      <c r="G72" s="76" t="str">
        <f t="shared" si="8"/>
        <v>名寄市</v>
      </c>
      <c r="H72" s="11"/>
      <c r="I72" s="77">
        <f>IF(J72=$G$23,COUNTIF(J$25:J72,$G$23),"")</f>
        <v>48</v>
      </c>
      <c r="J72" s="77" t="s">
        <v>0</v>
      </c>
      <c r="K72" s="77" t="s">
        <v>103</v>
      </c>
    </row>
    <row r="73" spans="2:11">
      <c r="F73" s="11">
        <f t="shared" si="9"/>
        <v>49</v>
      </c>
      <c r="G73" s="76" t="str">
        <f t="shared" si="8"/>
        <v>新ひだか町</v>
      </c>
      <c r="H73" s="11"/>
      <c r="I73" s="77">
        <f>IF(J73=$G$23,COUNTIF(J$25:J73,$G$23),"")</f>
        <v>49</v>
      </c>
      <c r="J73" s="77" t="s">
        <v>0</v>
      </c>
      <c r="K73" s="77" t="s">
        <v>152</v>
      </c>
    </row>
    <row r="74" spans="2:11">
      <c r="F74" s="11">
        <f t="shared" si="9"/>
        <v>50</v>
      </c>
      <c r="G74" s="76" t="str">
        <f t="shared" si="8"/>
        <v>厚岸町</v>
      </c>
      <c r="H74" s="11"/>
      <c r="I74" s="77">
        <f>IF(J74=$G$23,COUNTIF(J$25:J74,$G$23),"")</f>
        <v>50</v>
      </c>
      <c r="J74" s="77" t="s">
        <v>0</v>
      </c>
      <c r="K74" s="77" t="s">
        <v>163</v>
      </c>
    </row>
    <row r="75" spans="2:11">
      <c r="F75" s="11">
        <f t="shared" si="9"/>
        <v>51</v>
      </c>
      <c r="G75" s="76" t="str">
        <f t="shared" si="8"/>
        <v>登別市</v>
      </c>
      <c r="H75" s="11"/>
      <c r="I75" s="77">
        <f>IF(J75=$G$23,COUNTIF(J$25:J75,$G$23),"")</f>
        <v>51</v>
      </c>
      <c r="J75" s="77" t="s">
        <v>0</v>
      </c>
      <c r="K75" s="77" t="s">
        <v>109</v>
      </c>
    </row>
    <row r="76" spans="2:11">
      <c r="F76" s="11">
        <f t="shared" si="9"/>
        <v>52</v>
      </c>
      <c r="G76" s="76" t="str">
        <f t="shared" si="8"/>
        <v>斜里町</v>
      </c>
      <c r="H76" s="11"/>
      <c r="I76" s="77">
        <f>IF(J76=$G$23,COUNTIF(J$25:J76,$G$23),"")</f>
        <v>52</v>
      </c>
      <c r="J76" s="77" t="s">
        <v>0</v>
      </c>
      <c r="K76" s="77" t="s">
        <v>142</v>
      </c>
    </row>
    <row r="77" spans="2:11">
      <c r="F77" s="11">
        <f t="shared" si="9"/>
        <v>53</v>
      </c>
      <c r="G77" s="76" t="str">
        <f t="shared" si="8"/>
        <v>伊達市</v>
      </c>
      <c r="H77" s="11"/>
      <c r="I77" s="77">
        <f>IF(J77=$G$23,COUNTIF(J$25:J77,$G$23),"")</f>
        <v>53</v>
      </c>
      <c r="J77" s="77" t="s">
        <v>0</v>
      </c>
      <c r="K77" s="77" t="s">
        <v>111</v>
      </c>
    </row>
    <row r="78" spans="2:11">
      <c r="F78" s="11">
        <f t="shared" si="9"/>
        <v>54</v>
      </c>
      <c r="G78" s="76" t="str">
        <f t="shared" si="8"/>
        <v>北見市（留辺蘂）</v>
      </c>
      <c r="H78" s="11"/>
      <c r="I78" s="77">
        <f>IF(J78=$G$23,COUNTIF(J$25:J78,$G$23),"")</f>
        <v>54</v>
      </c>
      <c r="J78" s="77" t="s">
        <v>0</v>
      </c>
      <c r="K78" s="77" t="s">
        <v>2982</v>
      </c>
    </row>
    <row r="79" spans="2:11">
      <c r="F79" s="11">
        <f t="shared" si="9"/>
        <v>55</v>
      </c>
      <c r="G79" s="76" t="str">
        <f t="shared" si="8"/>
        <v>遠軽町</v>
      </c>
      <c r="H79" s="11"/>
      <c r="I79" s="77">
        <f>IF(J79=$G$23,COUNTIF(J$25:J79,$G$23),"")</f>
        <v>55</v>
      </c>
      <c r="J79" s="77" t="s">
        <v>0</v>
      </c>
      <c r="K79" s="77" t="s">
        <v>143</v>
      </c>
    </row>
    <row r="80" spans="2:11">
      <c r="F80" s="11">
        <f t="shared" si="9"/>
        <v>56</v>
      </c>
      <c r="G80" s="76" t="str">
        <f t="shared" si="8"/>
        <v>美瑛町</v>
      </c>
      <c r="H80" s="11"/>
      <c r="I80" s="77">
        <f>IF(J80=$G$23,COUNTIF(J$25:J80,$G$23),"")</f>
        <v>56</v>
      </c>
      <c r="J80" s="77" t="s">
        <v>0</v>
      </c>
      <c r="K80" s="77" t="s">
        <v>135</v>
      </c>
    </row>
    <row r="81" spans="6:11">
      <c r="F81" s="11">
        <f t="shared" si="9"/>
        <v>57</v>
      </c>
      <c r="G81" s="76" t="str">
        <f t="shared" si="8"/>
        <v>福島町</v>
      </c>
      <c r="H81" s="11"/>
      <c r="I81" s="77">
        <f>IF(J81=$G$23,COUNTIF(J$25:J81,$G$23),"")</f>
        <v>57</v>
      </c>
      <c r="J81" s="77" t="s">
        <v>0</v>
      </c>
      <c r="K81" s="77" t="s">
        <v>117</v>
      </c>
    </row>
    <row r="82" spans="6:11">
      <c r="F82" s="11">
        <f t="shared" si="9"/>
        <v>58</v>
      </c>
      <c r="G82" s="76" t="str">
        <f t="shared" si="8"/>
        <v>洞爺湖町</v>
      </c>
      <c r="H82" s="11"/>
      <c r="I82" s="77">
        <f>IF(J82=$G$23,COUNTIF(J$25:J82,$G$23),"")</f>
        <v>58</v>
      </c>
      <c r="J82" s="77" t="s">
        <v>0</v>
      </c>
      <c r="K82" s="77" t="s">
        <v>146</v>
      </c>
    </row>
    <row r="83" spans="6:11">
      <c r="F83" s="11">
        <f t="shared" si="9"/>
        <v>59</v>
      </c>
      <c r="G83" s="76" t="str">
        <f t="shared" si="8"/>
        <v>富良野市</v>
      </c>
      <c r="H83" s="11"/>
      <c r="I83" s="77">
        <f>IF(J83=$G$23,COUNTIF(J$25:J83,$G$23),"")</f>
        <v>59</v>
      </c>
      <c r="J83" s="77" t="s">
        <v>0</v>
      </c>
      <c r="K83" s="77" t="s">
        <v>108</v>
      </c>
    </row>
    <row r="84" spans="6:11">
      <c r="F84" s="11">
        <f t="shared" si="9"/>
        <v>60</v>
      </c>
      <c r="G84" s="76" t="str">
        <f t="shared" si="8"/>
        <v>恵庭市</v>
      </c>
      <c r="H84" s="11"/>
      <c r="I84" s="77">
        <f>IF(J84=$G$23,COUNTIF(J$25:J84,$G$23),"")</f>
        <v>60</v>
      </c>
      <c r="J84" s="77" t="s">
        <v>0</v>
      </c>
      <c r="K84" s="77" t="s">
        <v>110</v>
      </c>
    </row>
    <row r="85" spans="6:11">
      <c r="F85" s="11">
        <f t="shared" si="9"/>
        <v>61</v>
      </c>
      <c r="G85" s="76" t="str">
        <f t="shared" si="8"/>
        <v>当別町</v>
      </c>
      <c r="H85" s="11"/>
      <c r="I85" s="77">
        <f>IF(J85=$G$23,COUNTIF(J$25:J85,$G$23),"")</f>
        <v>61</v>
      </c>
      <c r="J85" s="77" t="s">
        <v>0</v>
      </c>
      <c r="K85" s="77" t="s">
        <v>115</v>
      </c>
    </row>
    <row r="86" spans="6:11">
      <c r="F86" s="11">
        <f t="shared" si="9"/>
        <v>62</v>
      </c>
      <c r="G86" s="76" t="str">
        <f t="shared" si="8"/>
        <v>八雲町</v>
      </c>
      <c r="H86" s="11"/>
      <c r="I86" s="77">
        <f>IF(J86=$G$23,COUNTIF(J$25:J86,$G$23),"")</f>
        <v>62</v>
      </c>
      <c r="J86" s="77" t="s">
        <v>0</v>
      </c>
      <c r="K86" s="77" t="s">
        <v>123</v>
      </c>
    </row>
    <row r="87" spans="6:11">
      <c r="F87" s="11">
        <f t="shared" si="9"/>
        <v>63</v>
      </c>
      <c r="G87" s="76" t="str">
        <f t="shared" si="8"/>
        <v>日高町</v>
      </c>
      <c r="H87" s="11"/>
      <c r="I87" s="77">
        <f>IF(J87=$G$23,COUNTIF(J$25:J87,$G$23),"")</f>
        <v>63</v>
      </c>
      <c r="J87" s="77" t="s">
        <v>0</v>
      </c>
      <c r="K87" s="77" t="s">
        <v>149</v>
      </c>
    </row>
    <row r="88" spans="6:11">
      <c r="F88" s="11">
        <f t="shared" si="9"/>
        <v>64</v>
      </c>
      <c r="G88" s="76" t="str">
        <f t="shared" si="8"/>
        <v>浜中町</v>
      </c>
      <c r="H88" s="11"/>
      <c r="I88" s="77">
        <f>IF(J88=$G$23,COUNTIF(J$25:J88,$G$23),"")</f>
        <v>64</v>
      </c>
      <c r="J88" s="77" t="s">
        <v>0</v>
      </c>
      <c r="K88" s="77" t="s">
        <v>164</v>
      </c>
    </row>
    <row r="89" spans="6:11">
      <c r="F89" s="11">
        <f t="shared" si="9"/>
        <v>65</v>
      </c>
      <c r="G89" s="76" t="str">
        <f t="shared" si="8"/>
        <v>鹿部町</v>
      </c>
      <c r="H89" s="11"/>
      <c r="I89" s="77">
        <f>IF(J89=$G$23,COUNTIF(J$25:J89,$G$23),"")</f>
        <v>65</v>
      </c>
      <c r="J89" s="77" t="s">
        <v>0</v>
      </c>
      <c r="K89" s="77" t="s">
        <v>121</v>
      </c>
    </row>
    <row r="90" spans="6:11">
      <c r="F90" s="11">
        <f t="shared" si="9"/>
        <v>66</v>
      </c>
      <c r="G90" s="76" t="str">
        <f t="shared" ref="G90:G149" si="10">IF($F90="","↑",VLOOKUP($F90,$I$25:$K$1624,3,FALSE))</f>
        <v>長万部町</v>
      </c>
      <c r="H90" s="11"/>
      <c r="I90" s="77">
        <f>IF(J90=$G$23,COUNTIF(J$25:J90,$G$23),"")</f>
        <v>66</v>
      </c>
      <c r="J90" s="77" t="s">
        <v>0</v>
      </c>
      <c r="K90" s="77" t="s">
        <v>124</v>
      </c>
    </row>
    <row r="91" spans="6:11">
      <c r="F91" s="11">
        <f t="shared" ref="F91:F149" si="11">IF(VLOOKUP($G$23,$C$23:$D$69,2,FALSE)&lt;=F90,"",F90+1)</f>
        <v>67</v>
      </c>
      <c r="G91" s="76" t="str">
        <f t="shared" si="10"/>
        <v>白老町</v>
      </c>
      <c r="H91" s="11"/>
      <c r="I91" s="77">
        <f>IF(J91=$G$23,COUNTIF(J$25:J91,$G$23),"")</f>
        <v>67</v>
      </c>
      <c r="J91" s="77" t="s">
        <v>0</v>
      </c>
      <c r="K91" s="77" t="s">
        <v>145</v>
      </c>
    </row>
    <row r="92" spans="6:11">
      <c r="F92" s="11">
        <f t="shared" si="11"/>
        <v>68</v>
      </c>
      <c r="G92" s="76" t="str">
        <f t="shared" si="10"/>
        <v>長幌上水道企業団</v>
      </c>
      <c r="H92" s="11"/>
      <c r="I92" s="77">
        <f>IF(J92=$G$23,COUNTIF(J$25:J92,$G$23),"")</f>
        <v>68</v>
      </c>
      <c r="J92" s="77" t="s">
        <v>0</v>
      </c>
      <c r="K92" s="77" t="s">
        <v>171</v>
      </c>
    </row>
    <row r="93" spans="6:11">
      <c r="F93" s="11">
        <f t="shared" si="11"/>
        <v>69</v>
      </c>
      <c r="G93" s="76" t="str">
        <f t="shared" si="10"/>
        <v>沼田町</v>
      </c>
      <c r="H93" s="11"/>
      <c r="I93" s="77">
        <f>IF(J93=$G$23,COUNTIF(J$25:J93,$G$23),"")</f>
        <v>69</v>
      </c>
      <c r="J93" s="77" t="s">
        <v>0</v>
      </c>
      <c r="K93" s="77" t="s">
        <v>131</v>
      </c>
    </row>
    <row r="94" spans="6:11">
      <c r="F94" s="11">
        <f t="shared" si="11"/>
        <v>70</v>
      </c>
      <c r="G94" s="76" t="str">
        <f t="shared" si="10"/>
        <v>清水町</v>
      </c>
      <c r="H94" s="11"/>
      <c r="I94" s="77">
        <f>IF(J94=$G$23,COUNTIF(J$25:J94,$G$23),"")</f>
        <v>70</v>
      </c>
      <c r="J94" s="77" t="s">
        <v>0</v>
      </c>
      <c r="K94" s="77" t="s">
        <v>155</v>
      </c>
    </row>
    <row r="95" spans="6:11">
      <c r="F95" s="11">
        <f t="shared" si="11"/>
        <v>71</v>
      </c>
      <c r="G95" s="76" t="str">
        <f t="shared" si="10"/>
        <v>湧別町</v>
      </c>
      <c r="H95" s="11"/>
      <c r="I95" s="77">
        <f>IF(J95=$G$23,COUNTIF(J$25:J95,$G$23),"")</f>
        <v>71</v>
      </c>
      <c r="J95" s="77" t="s">
        <v>0</v>
      </c>
      <c r="K95" s="77" t="s">
        <v>144</v>
      </c>
    </row>
    <row r="96" spans="6:11">
      <c r="F96" s="11">
        <f t="shared" si="11"/>
        <v>72</v>
      </c>
      <c r="G96" s="76" t="str">
        <f t="shared" si="10"/>
        <v>新得町</v>
      </c>
      <c r="H96" s="11"/>
      <c r="I96" s="77">
        <f>IF(J96=$G$23,COUNTIF(J$25:J96,$G$23),"")</f>
        <v>72</v>
      </c>
      <c r="J96" s="77" t="s">
        <v>0</v>
      </c>
      <c r="K96" s="77" t="s">
        <v>154</v>
      </c>
    </row>
    <row r="97" spans="6:11">
      <c r="F97" s="11">
        <f t="shared" si="11"/>
        <v>73</v>
      </c>
      <c r="G97" s="76" t="str">
        <f t="shared" si="10"/>
        <v>上富良野町</v>
      </c>
      <c r="H97" s="11"/>
      <c r="I97" s="77">
        <f>IF(J97=$G$23,COUNTIF(J$25:J97,$G$23),"")</f>
        <v>73</v>
      </c>
      <c r="J97" s="77" t="s">
        <v>0</v>
      </c>
      <c r="K97" s="77" t="s">
        <v>136</v>
      </c>
    </row>
    <row r="98" spans="6:11">
      <c r="F98" s="11">
        <f t="shared" si="11"/>
        <v>74</v>
      </c>
      <c r="G98" s="76" t="str">
        <f t="shared" si="10"/>
        <v>北広島市</v>
      </c>
      <c r="H98" s="11"/>
      <c r="I98" s="77">
        <f>IF(J98=$G$23,COUNTIF(J$25:J98,$G$23),"")</f>
        <v>74</v>
      </c>
      <c r="J98" s="77" t="s">
        <v>0</v>
      </c>
      <c r="K98" s="77" t="s">
        <v>112</v>
      </c>
    </row>
    <row r="99" spans="6:11">
      <c r="F99" s="11">
        <f t="shared" si="11"/>
        <v>75</v>
      </c>
      <c r="G99" s="76" t="str">
        <f t="shared" si="10"/>
        <v>標茶町</v>
      </c>
      <c r="H99" s="11"/>
      <c r="I99" s="77">
        <f>IF(J99=$G$23,COUNTIF(J$25:J99,$G$23),"")</f>
        <v>75</v>
      </c>
      <c r="J99" s="77" t="s">
        <v>0</v>
      </c>
      <c r="K99" s="77" t="s">
        <v>165</v>
      </c>
    </row>
    <row r="100" spans="6:11">
      <c r="F100" s="11">
        <f t="shared" si="11"/>
        <v>76</v>
      </c>
      <c r="G100" s="76" t="str">
        <f t="shared" si="10"/>
        <v>羅臼町</v>
      </c>
      <c r="H100" s="11"/>
      <c r="I100" s="77">
        <f>IF(J100=$G$23,COUNTIF(J$25:J100,$G$23),"")</f>
        <v>76</v>
      </c>
      <c r="J100" s="77" t="s">
        <v>0</v>
      </c>
      <c r="K100" s="77" t="s">
        <v>170</v>
      </c>
    </row>
    <row r="101" spans="6:11">
      <c r="F101" s="11">
        <f t="shared" si="11"/>
        <v>77</v>
      </c>
      <c r="G101" s="76" t="str">
        <f t="shared" si="10"/>
        <v>西空知広域水道企業団</v>
      </c>
      <c r="H101" s="11"/>
      <c r="I101" s="77">
        <f>IF(J101=$G$23,COUNTIF(J$25:J101,$G$23),"")</f>
        <v>77</v>
      </c>
      <c r="J101" s="77" t="s">
        <v>0</v>
      </c>
      <c r="K101" s="77" t="s">
        <v>172</v>
      </c>
    </row>
    <row r="102" spans="6:11">
      <c r="F102" s="11">
        <f t="shared" si="11"/>
        <v>78</v>
      </c>
      <c r="G102" s="76" t="str">
        <f t="shared" si="10"/>
        <v>石狩市</v>
      </c>
      <c r="H102" s="11"/>
      <c r="I102" s="77">
        <f>IF(J102=$G$23,COUNTIF(J$25:J102,$G$23),"")</f>
        <v>78</v>
      </c>
      <c r="J102" s="77" t="s">
        <v>0</v>
      </c>
      <c r="K102" s="77" t="s">
        <v>113</v>
      </c>
    </row>
    <row r="103" spans="6:11">
      <c r="F103" s="11">
        <f t="shared" si="11"/>
        <v>79</v>
      </c>
      <c r="G103" s="76" t="str">
        <f t="shared" si="10"/>
        <v>岩内町</v>
      </c>
      <c r="H103" s="11"/>
      <c r="I103" s="77">
        <f>IF(J103=$G$23,COUNTIF(J$25:J103,$G$23),"")</f>
        <v>79</v>
      </c>
      <c r="J103" s="77" t="s">
        <v>0</v>
      </c>
      <c r="K103" s="77" t="s">
        <v>127</v>
      </c>
    </row>
    <row r="104" spans="6:11">
      <c r="F104" s="11">
        <f t="shared" si="11"/>
        <v>80</v>
      </c>
      <c r="G104" s="76" t="str">
        <f t="shared" si="10"/>
        <v>当麻町</v>
      </c>
      <c r="H104" s="11"/>
      <c r="I104" s="77">
        <f>IF(J104=$G$23,COUNTIF(J$25:J104,$G$23),"")</f>
        <v>80</v>
      </c>
      <c r="J104" s="77" t="s">
        <v>0</v>
      </c>
      <c r="K104" s="77" t="s">
        <v>134</v>
      </c>
    </row>
    <row r="105" spans="6:11">
      <c r="F105" s="11">
        <f t="shared" si="11"/>
        <v>81</v>
      </c>
      <c r="G105" s="76" t="str">
        <f t="shared" si="10"/>
        <v>森町</v>
      </c>
      <c r="H105" s="11"/>
      <c r="I105" s="77">
        <f>IF(J105=$G$23,COUNTIF(J$25:J105,$G$23),"")</f>
        <v>81</v>
      </c>
      <c r="J105" s="77" t="s">
        <v>0</v>
      </c>
      <c r="K105" s="77" t="s">
        <v>122</v>
      </c>
    </row>
    <row r="106" spans="6:11">
      <c r="F106" s="11">
        <f t="shared" si="11"/>
        <v>82</v>
      </c>
      <c r="G106" s="76" t="str">
        <f t="shared" si="10"/>
        <v>月新水道企業団</v>
      </c>
      <c r="H106" s="11"/>
      <c r="I106" s="77">
        <f>IF(J106=$G$23,COUNTIF(J$25:J106,$G$23),"")</f>
        <v>82</v>
      </c>
      <c r="J106" s="77" t="s">
        <v>0</v>
      </c>
      <c r="K106" s="77" t="s">
        <v>173</v>
      </c>
    </row>
    <row r="107" spans="6:11">
      <c r="F107" s="11">
        <f t="shared" si="11"/>
        <v>83</v>
      </c>
      <c r="G107" s="76" t="str">
        <f t="shared" si="10"/>
        <v>七飯町</v>
      </c>
      <c r="H107" s="11"/>
      <c r="I107" s="77">
        <f>IF(J107=$G$23,COUNTIF(J$25:J107,$G$23),"")</f>
        <v>83</v>
      </c>
      <c r="J107" s="77" t="s">
        <v>0</v>
      </c>
      <c r="K107" s="77" t="s">
        <v>120</v>
      </c>
    </row>
    <row r="108" spans="6:11">
      <c r="F108" s="11">
        <f t="shared" si="11"/>
        <v>84</v>
      </c>
      <c r="G108" s="76" t="str">
        <f t="shared" si="10"/>
        <v>音更町</v>
      </c>
      <c r="H108" s="11"/>
      <c r="I108" s="77">
        <f>IF(J108=$G$23,COUNTIF(J$25:J108,$G$23),"")</f>
        <v>84</v>
      </c>
      <c r="J108" s="77" t="s">
        <v>0</v>
      </c>
      <c r="K108" s="77" t="s">
        <v>153</v>
      </c>
    </row>
    <row r="109" spans="6:11">
      <c r="F109" s="11">
        <f t="shared" si="11"/>
        <v>85</v>
      </c>
      <c r="G109" s="76" t="str">
        <f t="shared" si="10"/>
        <v>鷹栖町</v>
      </c>
      <c r="H109" s="11"/>
      <c r="I109" s="77">
        <f>IF(J109=$G$23,COUNTIF(J$25:J109,$G$23),"")</f>
        <v>85</v>
      </c>
      <c r="J109" s="77" t="s">
        <v>0</v>
      </c>
      <c r="K109" s="77" t="s">
        <v>132</v>
      </c>
    </row>
    <row r="110" spans="6:11">
      <c r="F110" s="11">
        <f t="shared" si="11"/>
        <v>86</v>
      </c>
      <c r="G110" s="76" t="str">
        <f t="shared" si="10"/>
        <v>知内町</v>
      </c>
      <c r="H110" s="11"/>
      <c r="I110" s="77">
        <f>IF(J110=$G$23,COUNTIF(J$25:J110,$G$23),"")</f>
        <v>86</v>
      </c>
      <c r="J110" s="77" t="s">
        <v>0</v>
      </c>
      <c r="K110" s="77" t="s">
        <v>118</v>
      </c>
    </row>
    <row r="111" spans="6:11">
      <c r="F111" s="11">
        <f t="shared" si="11"/>
        <v>87</v>
      </c>
      <c r="G111" s="76" t="str">
        <f t="shared" si="10"/>
        <v>小平町</v>
      </c>
      <c r="H111" s="11"/>
      <c r="I111" s="77">
        <f>IF(J111=$G$23,COUNTIF(J$25:J111,$G$23),"")</f>
        <v>87</v>
      </c>
      <c r="J111" s="77" t="s">
        <v>0</v>
      </c>
      <c r="K111" s="77" t="s">
        <v>138</v>
      </c>
    </row>
    <row r="112" spans="6:11">
      <c r="F112" s="11">
        <f t="shared" si="11"/>
        <v>88</v>
      </c>
      <c r="G112" s="76" t="str">
        <f t="shared" si="10"/>
        <v>別海町</v>
      </c>
      <c r="H112" s="11"/>
      <c r="I112" s="77">
        <f>IF(J112=$G$23,COUNTIF(J$25:J112,$G$23),"")</f>
        <v>88</v>
      </c>
      <c r="J112" s="77" t="s">
        <v>0</v>
      </c>
      <c r="K112" s="77" t="s">
        <v>168</v>
      </c>
    </row>
    <row r="113" spans="6:11">
      <c r="F113" s="11">
        <f t="shared" si="11"/>
        <v>89</v>
      </c>
      <c r="G113" s="76" t="str">
        <f t="shared" si="10"/>
        <v>大樹町</v>
      </c>
      <c r="H113" s="11"/>
      <c r="I113" s="77">
        <f>IF(J113=$G$23,COUNTIF(J$25:J113,$G$23),"")</f>
        <v>89</v>
      </c>
      <c r="J113" s="77" t="s">
        <v>0</v>
      </c>
      <c r="K113" s="77" t="s">
        <v>157</v>
      </c>
    </row>
    <row r="114" spans="6:11">
      <c r="F114" s="11">
        <f t="shared" si="11"/>
        <v>90</v>
      </c>
      <c r="G114" s="76" t="str">
        <f t="shared" si="10"/>
        <v>中空知広域水道企業団</v>
      </c>
      <c r="H114" s="11"/>
      <c r="I114" s="77">
        <f>IF(J114=$G$23,COUNTIF(J$25:J114,$G$23),"")</f>
        <v>90</v>
      </c>
      <c r="J114" s="77" t="s">
        <v>0</v>
      </c>
      <c r="K114" s="77" t="s">
        <v>174</v>
      </c>
    </row>
    <row r="115" spans="6:11">
      <c r="F115" s="11">
        <f t="shared" si="11"/>
        <v>91</v>
      </c>
      <c r="G115" s="76" t="str">
        <f t="shared" si="10"/>
        <v>由仁町</v>
      </c>
      <c r="H115" s="11"/>
      <c r="I115" s="77">
        <f>IF(J115=$G$23,COUNTIF(J$25:J115,$G$23),"")</f>
        <v>91</v>
      </c>
      <c r="J115" s="77" t="s">
        <v>0</v>
      </c>
      <c r="K115" s="77" t="s">
        <v>129</v>
      </c>
    </row>
    <row r="116" spans="6:11">
      <c r="F116" s="11">
        <f t="shared" si="11"/>
        <v>92</v>
      </c>
      <c r="G116" s="76" t="str">
        <f t="shared" si="10"/>
        <v>東神楽町</v>
      </c>
      <c r="H116" s="11"/>
      <c r="I116" s="77">
        <f>IF(J116=$G$23,COUNTIF(J$25:J116,$G$23),"")</f>
        <v>92</v>
      </c>
      <c r="J116" s="77" t="s">
        <v>0</v>
      </c>
      <c r="K116" s="77" t="s">
        <v>133</v>
      </c>
    </row>
    <row r="117" spans="6:11">
      <c r="F117" s="11">
        <f t="shared" si="11"/>
        <v>93</v>
      </c>
      <c r="G117" s="76" t="str">
        <f t="shared" si="10"/>
        <v>安平町</v>
      </c>
      <c r="H117" s="11"/>
      <c r="I117" s="77">
        <f>IF(J117=$G$23,COUNTIF(J$25:J117,$G$23),"")</f>
        <v>93</v>
      </c>
      <c r="J117" s="77" t="s">
        <v>0</v>
      </c>
      <c r="K117" s="77" t="s">
        <v>147</v>
      </c>
    </row>
    <row r="118" spans="6:11">
      <c r="F118" s="11">
        <f t="shared" si="11"/>
        <v>94</v>
      </c>
      <c r="G118" s="76" t="str">
        <f t="shared" si="10"/>
        <v>桂沢水道企業団</v>
      </c>
      <c r="H118" s="11"/>
      <c r="I118" s="77">
        <f>IF(J118=$G$23,COUNTIF(J$25:J118,$G$23),"")</f>
        <v>94</v>
      </c>
      <c r="J118" s="77" t="s">
        <v>0</v>
      </c>
      <c r="K118" s="77" t="s">
        <v>2983</v>
      </c>
    </row>
    <row r="119" spans="6:11">
      <c r="F119" s="11">
        <f t="shared" si="11"/>
        <v>95</v>
      </c>
      <c r="G119" s="76" t="str">
        <f t="shared" si="10"/>
        <v>石狩東部広域水道企業団</v>
      </c>
      <c r="H119" s="11"/>
      <c r="I119" s="77">
        <f>IF(J119=$G$23,COUNTIF(J$25:J119,$G$23),"")</f>
        <v>95</v>
      </c>
      <c r="J119" s="77" t="s">
        <v>0</v>
      </c>
      <c r="K119" s="77" t="s">
        <v>2984</v>
      </c>
    </row>
    <row r="120" spans="6:11">
      <c r="F120" s="11">
        <f t="shared" si="11"/>
        <v>96</v>
      </c>
      <c r="G120" s="76" t="str">
        <f t="shared" si="10"/>
        <v>北空知広域水道企業団</v>
      </c>
      <c r="H120" s="11"/>
      <c r="I120" s="77">
        <f>IF(J120=$G$23,COUNTIF(J$25:J120,$G$23),"")</f>
        <v>96</v>
      </c>
      <c r="J120" s="77" t="s">
        <v>0</v>
      </c>
      <c r="K120" s="77" t="s">
        <v>2985</v>
      </c>
    </row>
    <row r="121" spans="6:11">
      <c r="F121" s="11">
        <f t="shared" si="11"/>
        <v>97</v>
      </c>
      <c r="G121" s="76" t="str">
        <f t="shared" si="10"/>
        <v>十勝中部広域水道企業団</v>
      </c>
      <c r="H121" s="11"/>
      <c r="I121" s="77">
        <f>IF(J121=$G$23,COUNTIF(J$25:J121,$G$23),"")</f>
        <v>97</v>
      </c>
      <c r="J121" s="77" t="s">
        <v>0</v>
      </c>
      <c r="K121" s="77" t="s">
        <v>2986</v>
      </c>
    </row>
    <row r="122" spans="6:11">
      <c r="F122" s="11">
        <f t="shared" si="11"/>
        <v>98</v>
      </c>
      <c r="G122" s="76" t="str">
        <f t="shared" si="10"/>
        <v>石狩西部広域水道企業団</v>
      </c>
      <c r="H122" s="11"/>
      <c r="I122" s="77">
        <f>IF(J122=$G$23,COUNTIF(J$25:J122,$G$23),"")</f>
        <v>98</v>
      </c>
      <c r="J122" s="77" t="s">
        <v>0</v>
      </c>
      <c r="K122" s="77" t="s">
        <v>2987</v>
      </c>
    </row>
    <row r="123" spans="6:11">
      <c r="F123" s="11" t="str">
        <f t="shared" si="11"/>
        <v/>
      </c>
      <c r="G123" s="76" t="str">
        <f t="shared" si="10"/>
        <v>↑</v>
      </c>
      <c r="H123" s="11"/>
      <c r="I123" s="77" t="str">
        <f>IF(J123=$G$23,COUNTIF(J$25:J123,$G$23),"")</f>
        <v/>
      </c>
      <c r="J123" s="77" t="s">
        <v>1</v>
      </c>
      <c r="K123" s="77" t="s">
        <v>176</v>
      </c>
    </row>
    <row r="124" spans="6:11">
      <c r="F124" s="11" t="str">
        <f t="shared" si="11"/>
        <v/>
      </c>
      <c r="G124" s="76" t="str">
        <f t="shared" si="10"/>
        <v>↑</v>
      </c>
      <c r="H124" s="11"/>
      <c r="I124" s="77" t="str">
        <f>IF(J124=$G$23,COUNTIF(J$25:J124,$G$23),"")</f>
        <v/>
      </c>
      <c r="J124" s="77" t="s">
        <v>1</v>
      </c>
      <c r="K124" s="77" t="s">
        <v>187</v>
      </c>
    </row>
    <row r="125" spans="6:11">
      <c r="F125" s="11" t="str">
        <f t="shared" si="11"/>
        <v/>
      </c>
      <c r="G125" s="76" t="str">
        <f t="shared" si="10"/>
        <v>↑</v>
      </c>
      <c r="H125" s="11"/>
      <c r="I125" s="77" t="str">
        <f>IF(J125=$G$23,COUNTIF(J$25:J125,$G$23),"")</f>
        <v/>
      </c>
      <c r="J125" s="77" t="s">
        <v>1</v>
      </c>
      <c r="K125" s="77" t="s">
        <v>2988</v>
      </c>
    </row>
    <row r="126" spans="6:11">
      <c r="F126" s="11" t="str">
        <f t="shared" si="11"/>
        <v/>
      </c>
      <c r="G126" s="76" t="str">
        <f t="shared" si="10"/>
        <v>↑</v>
      </c>
      <c r="H126" s="11"/>
      <c r="I126" s="77" t="str">
        <f>IF(J126=$G$23,COUNTIF(J$25:J126,$G$23),"")</f>
        <v/>
      </c>
      <c r="J126" s="77" t="s">
        <v>1</v>
      </c>
      <c r="K126" s="77" t="s">
        <v>180</v>
      </c>
    </row>
    <row r="127" spans="6:11">
      <c r="F127" s="11" t="str">
        <f t="shared" si="11"/>
        <v/>
      </c>
      <c r="G127" s="76" t="str">
        <f t="shared" si="10"/>
        <v>↑</v>
      </c>
      <c r="H127" s="11"/>
      <c r="I127" s="77" t="str">
        <f>IF(J127=$G$23,COUNTIF(J$25:J127,$G$23),"")</f>
        <v/>
      </c>
      <c r="J127" s="77" t="s">
        <v>1</v>
      </c>
      <c r="K127" s="77" t="s">
        <v>184</v>
      </c>
    </row>
    <row r="128" spans="6:11">
      <c r="F128" s="11" t="str">
        <f t="shared" si="11"/>
        <v/>
      </c>
      <c r="G128" s="76" t="str">
        <f t="shared" si="10"/>
        <v>↑</v>
      </c>
      <c r="H128" s="11"/>
      <c r="I128" s="77" t="str">
        <f>IF(J128=$G$23,COUNTIF(J$25:J128,$G$23),"")</f>
        <v/>
      </c>
      <c r="J128" s="77" t="s">
        <v>1</v>
      </c>
      <c r="K128" s="77" t="s">
        <v>194</v>
      </c>
    </row>
    <row r="129" spans="6:11">
      <c r="F129" s="11" t="str">
        <f t="shared" si="11"/>
        <v/>
      </c>
      <c r="G129" s="76" t="str">
        <f t="shared" si="10"/>
        <v>↑</v>
      </c>
      <c r="H129" s="11"/>
      <c r="I129" s="77" t="str">
        <f>IF(J129=$G$23,COUNTIF(J$25:J129,$G$23),"")</f>
        <v/>
      </c>
      <c r="J129" s="77" t="s">
        <v>1</v>
      </c>
      <c r="K129" s="77" t="s">
        <v>190</v>
      </c>
    </row>
    <row r="130" spans="6:11">
      <c r="F130" s="11" t="str">
        <f t="shared" si="11"/>
        <v/>
      </c>
      <c r="G130" s="76" t="str">
        <f t="shared" si="10"/>
        <v>↑</v>
      </c>
      <c r="H130" s="11"/>
      <c r="I130" s="77" t="str">
        <f>IF(J130=$G$23,COUNTIF(J$25:J130,$G$23),"")</f>
        <v/>
      </c>
      <c r="J130" s="77" t="s">
        <v>1</v>
      </c>
      <c r="K130" s="77" t="s">
        <v>183</v>
      </c>
    </row>
    <row r="131" spans="6:11">
      <c r="F131" s="11" t="str">
        <f t="shared" si="11"/>
        <v/>
      </c>
      <c r="G131" s="76" t="str">
        <f t="shared" si="10"/>
        <v>↑</v>
      </c>
      <c r="H131" s="11"/>
      <c r="I131" s="77" t="str">
        <f>IF(J131=$G$23,COUNTIF(J$25:J131,$G$23),"")</f>
        <v/>
      </c>
      <c r="J131" s="77" t="s">
        <v>1</v>
      </c>
      <c r="K131" s="77" t="s">
        <v>177</v>
      </c>
    </row>
    <row r="132" spans="6:11">
      <c r="F132" s="11" t="str">
        <f t="shared" si="11"/>
        <v/>
      </c>
      <c r="G132" s="76" t="str">
        <f t="shared" si="10"/>
        <v>↑</v>
      </c>
      <c r="H132" s="11"/>
      <c r="I132" s="77" t="str">
        <f>IF(J132=$G$23,COUNTIF(J$25:J132,$G$23),"")</f>
        <v/>
      </c>
      <c r="J132" s="77" t="s">
        <v>1</v>
      </c>
      <c r="K132" s="77" t="s">
        <v>186</v>
      </c>
    </row>
    <row r="133" spans="6:11">
      <c r="F133" s="11" t="str">
        <f t="shared" si="11"/>
        <v/>
      </c>
      <c r="G133" s="76" t="str">
        <f t="shared" si="10"/>
        <v>↑</v>
      </c>
      <c r="H133" s="11"/>
      <c r="I133" s="77" t="str">
        <f>IF(J133=$G$23,COUNTIF(J$25:J133,$G$23),"")</f>
        <v/>
      </c>
      <c r="J133" s="77" t="s">
        <v>1</v>
      </c>
      <c r="K133" s="77" t="s">
        <v>196</v>
      </c>
    </row>
    <row r="134" spans="6:11">
      <c r="F134" s="11" t="str">
        <f t="shared" si="11"/>
        <v/>
      </c>
      <c r="G134" s="76" t="str">
        <f t="shared" si="10"/>
        <v>↑</v>
      </c>
      <c r="H134" s="11"/>
      <c r="I134" s="77" t="str">
        <f>IF(J134=$G$23,COUNTIF(J$25:J134,$G$23),"")</f>
        <v/>
      </c>
      <c r="J134" s="77" t="s">
        <v>1</v>
      </c>
      <c r="K134" s="77" t="s">
        <v>188</v>
      </c>
    </row>
    <row r="135" spans="6:11">
      <c r="F135" s="11" t="str">
        <f t="shared" si="11"/>
        <v/>
      </c>
      <c r="G135" s="76" t="str">
        <f t="shared" si="10"/>
        <v>↑</v>
      </c>
      <c r="H135" s="11"/>
      <c r="I135" s="77" t="str">
        <f>IF(J135=$G$23,COUNTIF(J$25:J135,$G$23),"")</f>
        <v/>
      </c>
      <c r="J135" s="77" t="s">
        <v>1</v>
      </c>
      <c r="K135" s="77" t="s">
        <v>182</v>
      </c>
    </row>
    <row r="136" spans="6:11">
      <c r="F136" s="11" t="str">
        <f t="shared" si="11"/>
        <v/>
      </c>
      <c r="G136" s="76" t="str">
        <f t="shared" si="10"/>
        <v>↑</v>
      </c>
      <c r="H136" s="11"/>
      <c r="I136" s="77" t="str">
        <f>IF(J136=$G$23,COUNTIF(J$25:J136,$G$23),"")</f>
        <v/>
      </c>
      <c r="J136" s="77" t="s">
        <v>1</v>
      </c>
      <c r="K136" s="77" t="s">
        <v>197</v>
      </c>
    </row>
    <row r="137" spans="6:11">
      <c r="F137" s="11" t="str">
        <f t="shared" si="11"/>
        <v/>
      </c>
      <c r="G137" s="76" t="str">
        <f t="shared" si="10"/>
        <v>↑</v>
      </c>
      <c r="H137" s="11"/>
      <c r="I137" s="77" t="str">
        <f>IF(J137=$G$23,COUNTIF(J$25:J137,$G$23),"")</f>
        <v/>
      </c>
      <c r="J137" s="77" t="s">
        <v>1</v>
      </c>
      <c r="K137" s="77" t="s">
        <v>195</v>
      </c>
    </row>
    <row r="138" spans="6:11">
      <c r="F138" s="11" t="str">
        <f t="shared" si="11"/>
        <v/>
      </c>
      <c r="G138" s="76" t="str">
        <f t="shared" si="10"/>
        <v>↑</v>
      </c>
      <c r="H138" s="11"/>
      <c r="I138" s="77" t="str">
        <f>IF(J138=$G$23,COUNTIF(J$25:J138,$G$23),"")</f>
        <v/>
      </c>
      <c r="J138" s="77" t="s">
        <v>1</v>
      </c>
      <c r="K138" s="77" t="s">
        <v>198</v>
      </c>
    </row>
    <row r="139" spans="6:11">
      <c r="F139" s="11" t="str">
        <f t="shared" si="11"/>
        <v/>
      </c>
      <c r="G139" s="76" t="str">
        <f t="shared" si="10"/>
        <v>↑</v>
      </c>
      <c r="H139" s="11"/>
      <c r="I139" s="77" t="str">
        <f>IF(J139=$G$23,COUNTIF(J$25:J139,$G$23),"")</f>
        <v/>
      </c>
      <c r="J139" s="77" t="s">
        <v>1</v>
      </c>
      <c r="K139" s="77" t="s">
        <v>193</v>
      </c>
    </row>
    <row r="140" spans="6:11">
      <c r="F140" s="11" t="str">
        <f t="shared" si="11"/>
        <v/>
      </c>
      <c r="G140" s="76" t="str">
        <f t="shared" si="10"/>
        <v>↑</v>
      </c>
      <c r="H140" s="11"/>
      <c r="I140" s="77" t="str">
        <f>IF(J140=$G$23,COUNTIF(J$25:J140,$G$23),"")</f>
        <v/>
      </c>
      <c r="J140" s="77" t="s">
        <v>1</v>
      </c>
      <c r="K140" s="77" t="s">
        <v>2989</v>
      </c>
    </row>
    <row r="141" spans="6:11">
      <c r="F141" s="11" t="str">
        <f t="shared" si="11"/>
        <v/>
      </c>
      <c r="G141" s="76" t="str">
        <f t="shared" si="10"/>
        <v>↑</v>
      </c>
      <c r="H141" s="11"/>
      <c r="I141" s="77" t="str">
        <f>IF(J141=$G$23,COUNTIF(J$25:J141,$G$23),"")</f>
        <v/>
      </c>
      <c r="J141" s="77" t="s">
        <v>1</v>
      </c>
      <c r="K141" s="77" t="s">
        <v>178</v>
      </c>
    </row>
    <row r="142" spans="6:11">
      <c r="F142" s="11" t="str">
        <f t="shared" si="11"/>
        <v/>
      </c>
      <c r="G142" s="76" t="str">
        <f t="shared" si="10"/>
        <v>↑</v>
      </c>
      <c r="H142" s="11"/>
      <c r="I142" s="77" t="str">
        <f>IF(J142=$G$23,COUNTIF(J$25:J142,$G$23),"")</f>
        <v/>
      </c>
      <c r="J142" s="77" t="s">
        <v>1</v>
      </c>
      <c r="K142" s="77" t="s">
        <v>175</v>
      </c>
    </row>
    <row r="143" spans="6:11">
      <c r="F143" s="11" t="str">
        <f t="shared" si="11"/>
        <v/>
      </c>
      <c r="G143" s="76" t="str">
        <f t="shared" si="10"/>
        <v>↑</v>
      </c>
      <c r="H143" s="11"/>
      <c r="I143" s="77" t="str">
        <f>IF(J143=$G$23,COUNTIF(J$25:J143,$G$23),"")</f>
        <v/>
      </c>
      <c r="J143" s="77" t="s">
        <v>1</v>
      </c>
      <c r="K143" s="77" t="s">
        <v>189</v>
      </c>
    </row>
    <row r="144" spans="6:11">
      <c r="F144" s="11" t="str">
        <f t="shared" si="11"/>
        <v/>
      </c>
      <c r="G144" s="76" t="str">
        <f t="shared" si="10"/>
        <v>↑</v>
      </c>
      <c r="H144" s="11"/>
      <c r="I144" s="77" t="str">
        <f>IF(J144=$G$23,COUNTIF(J$25:J144,$G$23),"")</f>
        <v/>
      </c>
      <c r="J144" s="77" t="s">
        <v>1</v>
      </c>
      <c r="K144" s="77" t="s">
        <v>181</v>
      </c>
    </row>
    <row r="145" spans="6:11">
      <c r="F145" s="11" t="str">
        <f t="shared" si="11"/>
        <v/>
      </c>
      <c r="G145" s="76" t="str">
        <f t="shared" si="10"/>
        <v>↑</v>
      </c>
      <c r="H145" s="11"/>
      <c r="I145" s="77" t="str">
        <f>IF(J145=$G$23,COUNTIF(J$25:J145,$G$23),"")</f>
        <v/>
      </c>
      <c r="J145" s="77" t="s">
        <v>1</v>
      </c>
      <c r="K145" s="77" t="s">
        <v>192</v>
      </c>
    </row>
    <row r="146" spans="6:11">
      <c r="F146" s="11" t="str">
        <f t="shared" si="11"/>
        <v/>
      </c>
      <c r="G146" s="76" t="str">
        <f t="shared" si="10"/>
        <v>↑</v>
      </c>
      <c r="H146" s="11"/>
      <c r="I146" s="77" t="str">
        <f>IF(J146=$G$23,COUNTIF(J$25:J146,$G$23),"")</f>
        <v/>
      </c>
      <c r="J146" s="77" t="s">
        <v>1</v>
      </c>
      <c r="K146" s="77" t="s">
        <v>191</v>
      </c>
    </row>
    <row r="147" spans="6:11">
      <c r="F147" s="11" t="str">
        <f t="shared" si="11"/>
        <v/>
      </c>
      <c r="G147" s="76" t="str">
        <f t="shared" si="10"/>
        <v>↑</v>
      </c>
      <c r="H147" s="11"/>
      <c r="I147" s="77" t="str">
        <f>IF(J147=$G$23,COUNTIF(J$25:J147,$G$23),"")</f>
        <v/>
      </c>
      <c r="J147" s="77" t="s">
        <v>1</v>
      </c>
      <c r="K147" s="77" t="s">
        <v>185</v>
      </c>
    </row>
    <row r="148" spans="6:11">
      <c r="F148" s="11" t="str">
        <f t="shared" si="11"/>
        <v/>
      </c>
      <c r="G148" s="76" t="str">
        <f t="shared" si="10"/>
        <v>↑</v>
      </c>
      <c r="H148" s="11"/>
      <c r="I148" s="77" t="str">
        <f>IF(J148=$G$23,COUNTIF(J$25:J148,$G$23),"")</f>
        <v/>
      </c>
      <c r="J148" s="77" t="s">
        <v>1</v>
      </c>
      <c r="K148" s="77" t="s">
        <v>179</v>
      </c>
    </row>
    <row r="149" spans="6:11">
      <c r="F149" s="11" t="str">
        <f t="shared" si="11"/>
        <v/>
      </c>
      <c r="G149" s="76" t="str">
        <f t="shared" si="10"/>
        <v>↑</v>
      </c>
      <c r="H149" s="11"/>
      <c r="I149" s="77" t="str">
        <f>IF(J149=$G$23,COUNTIF(J$25:J149,$G$23),"")</f>
        <v/>
      </c>
      <c r="J149" s="77" t="s">
        <v>1</v>
      </c>
      <c r="K149" s="77" t="s">
        <v>2990</v>
      </c>
    </row>
    <row r="150" spans="6:11">
      <c r="I150" s="77" t="str">
        <f>IF(J150=$G$23,COUNTIF(J$25:J150,$G$23),"")</f>
        <v/>
      </c>
      <c r="J150" s="77" t="s">
        <v>2</v>
      </c>
      <c r="K150" s="77" t="s">
        <v>199</v>
      </c>
    </row>
    <row r="151" spans="6:11">
      <c r="I151" s="77" t="str">
        <f>IF(J151=$G$23,COUNTIF(J$25:J151,$G$23),"")</f>
        <v/>
      </c>
      <c r="J151" s="77" t="s">
        <v>2</v>
      </c>
      <c r="K151" s="77" t="s">
        <v>219</v>
      </c>
    </row>
    <row r="152" spans="6:11">
      <c r="I152" s="77" t="str">
        <f>IF(J152=$G$23,COUNTIF(J$25:J152,$G$23),"")</f>
        <v/>
      </c>
      <c r="J152" s="77" t="s">
        <v>2</v>
      </c>
      <c r="K152" s="77" t="s">
        <v>200</v>
      </c>
    </row>
    <row r="153" spans="6:11">
      <c r="I153" s="77" t="str">
        <f>IF(J153=$G$23,COUNTIF(J$25:J153,$G$23),"")</f>
        <v/>
      </c>
      <c r="J153" s="77" t="s">
        <v>2</v>
      </c>
      <c r="K153" s="77" t="s">
        <v>201</v>
      </c>
    </row>
    <row r="154" spans="6:11">
      <c r="I154" s="77" t="str">
        <f>IF(J154=$G$23,COUNTIF(J$25:J154,$G$23),"")</f>
        <v/>
      </c>
      <c r="J154" s="77" t="s">
        <v>2</v>
      </c>
      <c r="K154" s="77" t="s">
        <v>206</v>
      </c>
    </row>
    <row r="155" spans="6:11">
      <c r="I155" s="77" t="str">
        <f>IF(J155=$G$23,COUNTIF(J$25:J155,$G$23),"")</f>
        <v/>
      </c>
      <c r="J155" s="77" t="s">
        <v>2</v>
      </c>
      <c r="K155" s="77" t="s">
        <v>209</v>
      </c>
    </row>
    <row r="156" spans="6:11">
      <c r="I156" s="77" t="str">
        <f>IF(J156=$G$23,COUNTIF(J$25:J156,$G$23),"")</f>
        <v/>
      </c>
      <c r="J156" s="77" t="s">
        <v>2</v>
      </c>
      <c r="K156" s="77" t="s">
        <v>202</v>
      </c>
    </row>
    <row r="157" spans="6:11">
      <c r="I157" s="77" t="str">
        <f>IF(J157=$G$23,COUNTIF(J$25:J157,$G$23),"")</f>
        <v/>
      </c>
      <c r="J157" s="77" t="s">
        <v>2</v>
      </c>
      <c r="K157" s="77" t="s">
        <v>205</v>
      </c>
    </row>
    <row r="158" spans="6:11">
      <c r="I158" s="77" t="str">
        <f>IF(J158=$G$23,COUNTIF(J$25:J158,$G$23),"")</f>
        <v/>
      </c>
      <c r="J158" s="77" t="s">
        <v>2</v>
      </c>
      <c r="K158" s="77" t="s">
        <v>218</v>
      </c>
    </row>
    <row r="159" spans="6:11">
      <c r="I159" s="77" t="str">
        <f>IF(J159=$G$23,COUNTIF(J$25:J159,$G$23),"")</f>
        <v/>
      </c>
      <c r="J159" s="77" t="s">
        <v>2</v>
      </c>
      <c r="K159" s="77" t="s">
        <v>211</v>
      </c>
    </row>
    <row r="160" spans="6:11">
      <c r="I160" s="77" t="str">
        <f>IF(J160=$G$23,COUNTIF(J$25:J160,$G$23),"")</f>
        <v/>
      </c>
      <c r="J160" s="77" t="s">
        <v>2</v>
      </c>
      <c r="K160" s="77" t="s">
        <v>2991</v>
      </c>
    </row>
    <row r="161" spans="9:11">
      <c r="I161" s="77" t="str">
        <f>IF(J161=$G$23,COUNTIF(J$25:J161,$G$23),"")</f>
        <v/>
      </c>
      <c r="J161" s="77" t="s">
        <v>2</v>
      </c>
      <c r="K161" s="77" t="s">
        <v>203</v>
      </c>
    </row>
    <row r="162" spans="9:11">
      <c r="I162" s="77" t="str">
        <f>IF(J162=$G$23,COUNTIF(J$25:J162,$G$23),"")</f>
        <v/>
      </c>
      <c r="J162" s="77" t="s">
        <v>2</v>
      </c>
      <c r="K162" s="77" t="s">
        <v>207</v>
      </c>
    </row>
    <row r="163" spans="9:11">
      <c r="I163" s="77" t="str">
        <f>IF(J163=$G$23,COUNTIF(J$25:J163,$G$23),"")</f>
        <v/>
      </c>
      <c r="J163" s="77" t="s">
        <v>2</v>
      </c>
      <c r="K163" s="77" t="s">
        <v>214</v>
      </c>
    </row>
    <row r="164" spans="9:11">
      <c r="I164" s="77" t="str">
        <f>IF(J164=$G$23,COUNTIF(J$25:J164,$G$23),"")</f>
        <v/>
      </c>
      <c r="J164" s="77" t="s">
        <v>2</v>
      </c>
      <c r="K164" s="77" t="s">
        <v>216</v>
      </c>
    </row>
    <row r="165" spans="9:11">
      <c r="I165" s="77" t="str">
        <f>IF(J165=$G$23,COUNTIF(J$25:J165,$G$23),"")</f>
        <v/>
      </c>
      <c r="J165" s="77" t="s">
        <v>2</v>
      </c>
      <c r="K165" s="77" t="s">
        <v>213</v>
      </c>
    </row>
    <row r="166" spans="9:11">
      <c r="I166" s="77" t="str">
        <f>IF(J166=$G$23,COUNTIF(J$25:J166,$G$23),"")</f>
        <v/>
      </c>
      <c r="J166" s="77" t="s">
        <v>2</v>
      </c>
      <c r="K166" s="77" t="s">
        <v>217</v>
      </c>
    </row>
    <row r="167" spans="9:11">
      <c r="I167" s="77" t="str">
        <f>IF(J167=$G$23,COUNTIF(J$25:J167,$G$23),"")</f>
        <v/>
      </c>
      <c r="J167" s="77" t="s">
        <v>2</v>
      </c>
      <c r="K167" s="77" t="s">
        <v>221</v>
      </c>
    </row>
    <row r="168" spans="9:11">
      <c r="I168" s="77" t="str">
        <f>IF(J168=$G$23,COUNTIF(J$25:J168,$G$23),"")</f>
        <v/>
      </c>
      <c r="J168" s="77" t="s">
        <v>2</v>
      </c>
      <c r="K168" s="77" t="s">
        <v>210</v>
      </c>
    </row>
    <row r="169" spans="9:11">
      <c r="I169" s="77" t="str">
        <f>IF(J169=$G$23,COUNTIF(J$25:J169,$G$23),"")</f>
        <v/>
      </c>
      <c r="J169" s="77" t="s">
        <v>2</v>
      </c>
      <c r="K169" s="77" t="s">
        <v>208</v>
      </c>
    </row>
    <row r="170" spans="9:11">
      <c r="I170" s="77" t="str">
        <f>IF(J170=$G$23,COUNTIF(J$25:J170,$G$23),"")</f>
        <v/>
      </c>
      <c r="J170" s="77" t="s">
        <v>2</v>
      </c>
      <c r="K170" s="77" t="s">
        <v>222</v>
      </c>
    </row>
    <row r="171" spans="9:11">
      <c r="I171" s="77" t="str">
        <f>IF(J171=$G$23,COUNTIF(J$25:J171,$G$23),"")</f>
        <v/>
      </c>
      <c r="J171" s="77" t="s">
        <v>2</v>
      </c>
      <c r="K171" s="77" t="s">
        <v>220</v>
      </c>
    </row>
    <row r="172" spans="9:11">
      <c r="I172" s="77" t="str">
        <f>IF(J172=$G$23,COUNTIF(J$25:J172,$G$23),"")</f>
        <v/>
      </c>
      <c r="J172" s="77" t="s">
        <v>2</v>
      </c>
      <c r="K172" s="77" t="s">
        <v>2992</v>
      </c>
    </row>
    <row r="173" spans="9:11">
      <c r="I173" s="77" t="str">
        <f>IF(J173=$G$23,COUNTIF(J$25:J173,$G$23),"")</f>
        <v/>
      </c>
      <c r="J173" s="77" t="s">
        <v>2</v>
      </c>
      <c r="K173" s="77" t="s">
        <v>223</v>
      </c>
    </row>
    <row r="174" spans="9:11">
      <c r="I174" s="77" t="str">
        <f>IF(J174=$G$23,COUNTIF(J$25:J174,$G$23),"")</f>
        <v/>
      </c>
      <c r="J174" s="77" t="s">
        <v>2</v>
      </c>
      <c r="K174" s="77" t="s">
        <v>204</v>
      </c>
    </row>
    <row r="175" spans="9:11">
      <c r="I175" s="77" t="str">
        <f>IF(J175=$G$23,COUNTIF(J$25:J175,$G$23),"")</f>
        <v/>
      </c>
      <c r="J175" s="77" t="s">
        <v>2</v>
      </c>
      <c r="K175" s="77" t="s">
        <v>212</v>
      </c>
    </row>
    <row r="176" spans="9:11">
      <c r="I176" s="77" t="str">
        <f>IF(J176=$G$23,COUNTIF(J$25:J176,$G$23),"")</f>
        <v/>
      </c>
      <c r="J176" s="77" t="s">
        <v>2</v>
      </c>
      <c r="K176" s="77" t="s">
        <v>215</v>
      </c>
    </row>
    <row r="177" spans="9:11">
      <c r="I177" s="77" t="str">
        <f>IF(J177=$G$23,COUNTIF(J$25:J177,$G$23),"")</f>
        <v/>
      </c>
      <c r="J177" s="77" t="s">
        <v>2</v>
      </c>
      <c r="K177" s="77" t="s">
        <v>2993</v>
      </c>
    </row>
    <row r="178" spans="9:11">
      <c r="I178" s="77" t="str">
        <f>IF(J178=$G$23,COUNTIF(J$25:J178,$G$23),"")</f>
        <v/>
      </c>
      <c r="J178" s="77" t="s">
        <v>3</v>
      </c>
      <c r="K178" s="77" t="s">
        <v>224</v>
      </c>
    </row>
    <row r="179" spans="9:11">
      <c r="I179" s="77" t="str">
        <f>IF(J179=$G$23,COUNTIF(J$25:J179,$G$23),"")</f>
        <v/>
      </c>
      <c r="J179" s="77" t="s">
        <v>3</v>
      </c>
      <c r="K179" s="77" t="s">
        <v>2994</v>
      </c>
    </row>
    <row r="180" spans="9:11">
      <c r="I180" s="77" t="str">
        <f>IF(J180=$G$23,COUNTIF(J$25:J180,$G$23),"")</f>
        <v/>
      </c>
      <c r="J180" s="77" t="s">
        <v>3</v>
      </c>
      <c r="K180" s="77" t="s">
        <v>236</v>
      </c>
    </row>
    <row r="181" spans="9:11">
      <c r="I181" s="77" t="str">
        <f>IF(J181=$G$23,COUNTIF(J$25:J181,$G$23),"")</f>
        <v/>
      </c>
      <c r="J181" s="77" t="s">
        <v>3</v>
      </c>
      <c r="K181" s="77" t="s">
        <v>225</v>
      </c>
    </row>
    <row r="182" spans="9:11">
      <c r="I182" s="77" t="str">
        <f>IF(J182=$G$23,COUNTIF(J$25:J182,$G$23),"")</f>
        <v/>
      </c>
      <c r="J182" s="77" t="s">
        <v>3</v>
      </c>
      <c r="K182" s="77" t="s">
        <v>228</v>
      </c>
    </row>
    <row r="183" spans="9:11">
      <c r="I183" s="77" t="str">
        <f>IF(J183=$G$23,COUNTIF(J$25:J183,$G$23),"")</f>
        <v/>
      </c>
      <c r="J183" s="77" t="s">
        <v>3</v>
      </c>
      <c r="K183" s="77" t="s">
        <v>229</v>
      </c>
    </row>
    <row r="184" spans="9:11">
      <c r="I184" s="77" t="str">
        <f>IF(J184=$G$23,COUNTIF(J$25:J184,$G$23),"")</f>
        <v/>
      </c>
      <c r="J184" s="77" t="s">
        <v>3</v>
      </c>
      <c r="K184" s="77" t="s">
        <v>251</v>
      </c>
    </row>
    <row r="185" spans="9:11">
      <c r="I185" s="77" t="str">
        <f>IF(J185=$G$23,COUNTIF(J$25:J185,$G$23),"")</f>
        <v/>
      </c>
      <c r="J185" s="77" t="s">
        <v>3</v>
      </c>
      <c r="K185" s="77" t="s">
        <v>242</v>
      </c>
    </row>
    <row r="186" spans="9:11">
      <c r="I186" s="77" t="str">
        <f>IF(J186=$G$23,COUNTIF(J$25:J186,$G$23),"")</f>
        <v/>
      </c>
      <c r="J186" s="77" t="s">
        <v>3</v>
      </c>
      <c r="K186" s="77" t="s">
        <v>226</v>
      </c>
    </row>
    <row r="187" spans="9:11">
      <c r="I187" s="77" t="str">
        <f>IF(J187=$G$23,COUNTIF(J$25:J187,$G$23),"")</f>
        <v/>
      </c>
      <c r="J187" s="77" t="s">
        <v>3</v>
      </c>
      <c r="K187" s="77" t="s">
        <v>249</v>
      </c>
    </row>
    <row r="188" spans="9:11">
      <c r="I188" s="77" t="str">
        <f>IF(J188=$G$23,COUNTIF(J$25:J188,$G$23),"")</f>
        <v/>
      </c>
      <c r="J188" s="77" t="s">
        <v>3</v>
      </c>
      <c r="K188" s="77" t="s">
        <v>230</v>
      </c>
    </row>
    <row r="189" spans="9:11">
      <c r="I189" s="77" t="str">
        <f>IF(J189=$G$23,COUNTIF(J$25:J189,$G$23),"")</f>
        <v/>
      </c>
      <c r="J189" s="77" t="s">
        <v>3</v>
      </c>
      <c r="K189" s="77" t="s">
        <v>227</v>
      </c>
    </row>
    <row r="190" spans="9:11">
      <c r="I190" s="77" t="str">
        <f>IF(J190=$G$23,COUNTIF(J$25:J190,$G$23),"")</f>
        <v/>
      </c>
      <c r="J190" s="77" t="s">
        <v>3</v>
      </c>
      <c r="K190" s="77" t="s">
        <v>239</v>
      </c>
    </row>
    <row r="191" spans="9:11">
      <c r="I191" s="77" t="str">
        <f>IF(J191=$G$23,COUNTIF(J$25:J191,$G$23),"")</f>
        <v/>
      </c>
      <c r="J191" s="77" t="s">
        <v>3</v>
      </c>
      <c r="K191" s="77" t="s">
        <v>237</v>
      </c>
    </row>
    <row r="192" spans="9:11">
      <c r="I192" s="77" t="str">
        <f>IF(J192=$G$23,COUNTIF(J$25:J192,$G$23),"")</f>
        <v/>
      </c>
      <c r="J192" s="77" t="s">
        <v>3</v>
      </c>
      <c r="K192" s="77" t="s">
        <v>235</v>
      </c>
    </row>
    <row r="193" spans="9:11">
      <c r="I193" s="77" t="str">
        <f>IF(J193=$G$23,COUNTIF(J$25:J193,$G$23),"")</f>
        <v/>
      </c>
      <c r="J193" s="77" t="s">
        <v>3</v>
      </c>
      <c r="K193" s="77" t="s">
        <v>240</v>
      </c>
    </row>
    <row r="194" spans="9:11">
      <c r="I194" s="77" t="str">
        <f>IF(J194=$G$23,COUNTIF(J$25:J194,$G$23),"")</f>
        <v/>
      </c>
      <c r="J194" s="77" t="s">
        <v>3</v>
      </c>
      <c r="K194" s="77" t="s">
        <v>2995</v>
      </c>
    </row>
    <row r="195" spans="9:11">
      <c r="I195" s="77" t="str">
        <f>IF(J195=$G$23,COUNTIF(J$25:J195,$G$23),"")</f>
        <v/>
      </c>
      <c r="J195" s="77" t="s">
        <v>3</v>
      </c>
      <c r="K195" s="77" t="s">
        <v>244</v>
      </c>
    </row>
    <row r="196" spans="9:11">
      <c r="I196" s="77" t="str">
        <f>IF(J196=$G$23,COUNTIF(J$25:J196,$G$23),"")</f>
        <v/>
      </c>
      <c r="J196" s="77" t="s">
        <v>3</v>
      </c>
      <c r="K196" s="77" t="s">
        <v>246</v>
      </c>
    </row>
    <row r="197" spans="9:11">
      <c r="I197" s="77" t="str">
        <f>IF(J197=$G$23,COUNTIF(J$25:J197,$G$23),"")</f>
        <v/>
      </c>
      <c r="J197" s="77" t="s">
        <v>3</v>
      </c>
      <c r="K197" s="77" t="s">
        <v>233</v>
      </c>
    </row>
    <row r="198" spans="9:11">
      <c r="I198" s="77" t="str">
        <f>IF(J198=$G$23,COUNTIF(J$25:J198,$G$23),"")</f>
        <v/>
      </c>
      <c r="J198" s="77" t="s">
        <v>3</v>
      </c>
      <c r="K198" s="77" t="s">
        <v>245</v>
      </c>
    </row>
    <row r="199" spans="9:11">
      <c r="I199" s="77" t="str">
        <f>IF(J199=$G$23,COUNTIF(J$25:J199,$G$23),"")</f>
        <v/>
      </c>
      <c r="J199" s="77" t="s">
        <v>3</v>
      </c>
      <c r="K199" s="77" t="s">
        <v>241</v>
      </c>
    </row>
    <row r="200" spans="9:11">
      <c r="I200" s="77" t="str">
        <f>IF(J200=$G$23,COUNTIF(J$25:J200,$G$23),"")</f>
        <v/>
      </c>
      <c r="J200" s="77" t="s">
        <v>3</v>
      </c>
      <c r="K200" s="77" t="s">
        <v>238</v>
      </c>
    </row>
    <row r="201" spans="9:11">
      <c r="I201" s="77" t="str">
        <f>IF(J201=$G$23,COUNTIF(J$25:J201,$G$23),"")</f>
        <v/>
      </c>
      <c r="J201" s="77" t="s">
        <v>3</v>
      </c>
      <c r="K201" s="77" t="s">
        <v>243</v>
      </c>
    </row>
    <row r="202" spans="9:11">
      <c r="I202" s="77" t="str">
        <f>IF(J202=$G$23,COUNTIF(J$25:J202,$G$23),"")</f>
        <v/>
      </c>
      <c r="J202" s="77" t="s">
        <v>3</v>
      </c>
      <c r="K202" s="77" t="s">
        <v>253</v>
      </c>
    </row>
    <row r="203" spans="9:11">
      <c r="I203" s="77" t="str">
        <f>IF(J203=$G$23,COUNTIF(J$25:J203,$G$23),"")</f>
        <v/>
      </c>
      <c r="J203" s="77" t="s">
        <v>3</v>
      </c>
      <c r="K203" s="77" t="s">
        <v>247</v>
      </c>
    </row>
    <row r="204" spans="9:11">
      <c r="I204" s="77" t="str">
        <f>IF(J204=$G$23,COUNTIF(J$25:J204,$G$23),"")</f>
        <v/>
      </c>
      <c r="J204" s="77" t="s">
        <v>3</v>
      </c>
      <c r="K204" s="77" t="s">
        <v>234</v>
      </c>
    </row>
    <row r="205" spans="9:11">
      <c r="I205" s="77" t="str">
        <f>IF(J205=$G$23,COUNTIF(J$25:J205,$G$23),"")</f>
        <v/>
      </c>
      <c r="J205" s="77" t="s">
        <v>3</v>
      </c>
      <c r="K205" s="77" t="s">
        <v>248</v>
      </c>
    </row>
    <row r="206" spans="9:11">
      <c r="I206" s="77" t="str">
        <f>IF(J206=$G$23,COUNTIF(J$25:J206,$G$23),"")</f>
        <v/>
      </c>
      <c r="J206" s="77" t="s">
        <v>3</v>
      </c>
      <c r="K206" s="77" t="s">
        <v>231</v>
      </c>
    </row>
    <row r="207" spans="9:11">
      <c r="I207" s="77" t="str">
        <f>IF(J207=$G$23,COUNTIF(J$25:J207,$G$23),"")</f>
        <v/>
      </c>
      <c r="J207" s="77" t="s">
        <v>3</v>
      </c>
      <c r="K207" s="77" t="s">
        <v>2996</v>
      </c>
    </row>
    <row r="208" spans="9:11">
      <c r="I208" s="77" t="str">
        <f>IF(J208=$G$23,COUNTIF(J$25:J208,$G$23),"")</f>
        <v/>
      </c>
      <c r="J208" s="77" t="s">
        <v>3</v>
      </c>
      <c r="K208" s="77" t="s">
        <v>252</v>
      </c>
    </row>
    <row r="209" spans="9:11">
      <c r="I209" s="77" t="str">
        <f>IF(J209=$G$23,COUNTIF(J$25:J209,$G$23),"")</f>
        <v/>
      </c>
      <c r="J209" s="77" t="s">
        <v>3</v>
      </c>
      <c r="K209" s="77" t="s">
        <v>250</v>
      </c>
    </row>
    <row r="210" spans="9:11">
      <c r="I210" s="77" t="str">
        <f>IF(J210=$G$23,COUNTIF(J$25:J210,$G$23),"")</f>
        <v/>
      </c>
      <c r="J210" s="77" t="s">
        <v>3</v>
      </c>
      <c r="K210" s="77" t="s">
        <v>232</v>
      </c>
    </row>
    <row r="211" spans="9:11">
      <c r="I211" s="77" t="str">
        <f>IF(J211=$G$23,COUNTIF(J$25:J211,$G$23),"")</f>
        <v/>
      </c>
      <c r="J211" s="77" t="s">
        <v>3</v>
      </c>
      <c r="K211" s="77" t="s">
        <v>2997</v>
      </c>
    </row>
    <row r="212" spans="9:11">
      <c r="I212" s="77" t="str">
        <f>IF(J212=$G$23,COUNTIF(J$25:J212,$G$23),"")</f>
        <v/>
      </c>
      <c r="J212" s="77" t="s">
        <v>3</v>
      </c>
      <c r="K212" s="77" t="s">
        <v>2998</v>
      </c>
    </row>
    <row r="213" spans="9:11">
      <c r="I213" s="77" t="str">
        <f>IF(J213=$G$23,COUNTIF(J$25:J213,$G$23),"")</f>
        <v/>
      </c>
      <c r="J213" s="77" t="s">
        <v>4</v>
      </c>
      <c r="K213" s="77" t="s">
        <v>254</v>
      </c>
    </row>
    <row r="214" spans="9:11">
      <c r="I214" s="77" t="str">
        <f>IF(J214=$G$23,COUNTIF(J$25:J214,$G$23),"")</f>
        <v/>
      </c>
      <c r="J214" s="77" t="s">
        <v>4</v>
      </c>
      <c r="K214" s="77" t="s">
        <v>260</v>
      </c>
    </row>
    <row r="215" spans="9:11">
      <c r="I215" s="77" t="str">
        <f>IF(J215=$G$23,COUNTIF(J$25:J215,$G$23),"")</f>
        <v/>
      </c>
      <c r="J215" s="77" t="s">
        <v>4</v>
      </c>
      <c r="K215" s="77" t="s">
        <v>256</v>
      </c>
    </row>
    <row r="216" spans="9:11">
      <c r="I216" s="77" t="str">
        <f>IF(J216=$G$23,COUNTIF(J$25:J216,$G$23),"")</f>
        <v/>
      </c>
      <c r="J216" s="77" t="s">
        <v>4</v>
      </c>
      <c r="K216" s="77" t="s">
        <v>261</v>
      </c>
    </row>
    <row r="217" spans="9:11">
      <c r="I217" s="77" t="str">
        <f>IF(J217=$G$23,COUNTIF(J$25:J217,$G$23),"")</f>
        <v/>
      </c>
      <c r="J217" s="77" t="s">
        <v>4</v>
      </c>
      <c r="K217" s="77" t="s">
        <v>257</v>
      </c>
    </row>
    <row r="218" spans="9:11">
      <c r="I218" s="77" t="str">
        <f>IF(J218=$G$23,COUNTIF(J$25:J218,$G$23),"")</f>
        <v/>
      </c>
      <c r="J218" s="77" t="s">
        <v>4</v>
      </c>
      <c r="K218" s="77" t="s">
        <v>255</v>
      </c>
    </row>
    <row r="219" spans="9:11">
      <c r="I219" s="77" t="str">
        <f>IF(J219=$G$23,COUNTIF(J$25:J219,$G$23),"")</f>
        <v/>
      </c>
      <c r="J219" s="77" t="s">
        <v>4</v>
      </c>
      <c r="K219" s="77" t="s">
        <v>262</v>
      </c>
    </row>
    <row r="220" spans="9:11">
      <c r="I220" s="77" t="str">
        <f>IF(J220=$G$23,COUNTIF(J$25:J220,$G$23),"")</f>
        <v/>
      </c>
      <c r="J220" s="77" t="s">
        <v>4</v>
      </c>
      <c r="K220" s="77" t="s">
        <v>258</v>
      </c>
    </row>
    <row r="221" spans="9:11">
      <c r="I221" s="77" t="str">
        <f>IF(J221=$G$23,COUNTIF(J$25:J221,$G$23),"")</f>
        <v/>
      </c>
      <c r="J221" s="77" t="s">
        <v>4</v>
      </c>
      <c r="K221" s="77" t="s">
        <v>2999</v>
      </c>
    </row>
    <row r="222" spans="9:11">
      <c r="I222" s="77" t="str">
        <f>IF(J222=$G$23,COUNTIF(J$25:J222,$G$23),"")</f>
        <v/>
      </c>
      <c r="J222" s="77" t="s">
        <v>4</v>
      </c>
      <c r="K222" s="77" t="s">
        <v>267</v>
      </c>
    </row>
    <row r="223" spans="9:11">
      <c r="I223" s="77" t="str">
        <f>IF(J223=$G$23,COUNTIF(J$25:J223,$G$23),"")</f>
        <v/>
      </c>
      <c r="J223" s="77" t="s">
        <v>4</v>
      </c>
      <c r="K223" s="77" t="s">
        <v>263</v>
      </c>
    </row>
    <row r="224" spans="9:11">
      <c r="I224" s="77" t="str">
        <f>IF(J224=$G$23,COUNTIF(J$25:J224,$G$23),"")</f>
        <v/>
      </c>
      <c r="J224" s="77" t="s">
        <v>4</v>
      </c>
      <c r="K224" s="77" t="s">
        <v>269</v>
      </c>
    </row>
    <row r="225" spans="9:11">
      <c r="I225" s="77" t="str">
        <f>IF(J225=$G$23,COUNTIF(J$25:J225,$G$23),"")</f>
        <v/>
      </c>
      <c r="J225" s="77" t="s">
        <v>4</v>
      </c>
      <c r="K225" s="77" t="s">
        <v>268</v>
      </c>
    </row>
    <row r="226" spans="9:11">
      <c r="I226" s="77" t="str">
        <f>IF(J226=$G$23,COUNTIF(J$25:J226,$G$23),"")</f>
        <v/>
      </c>
      <c r="J226" s="77" t="s">
        <v>4</v>
      </c>
      <c r="K226" s="77" t="s">
        <v>265</v>
      </c>
    </row>
    <row r="227" spans="9:11">
      <c r="I227" s="77" t="str">
        <f>IF(J227=$G$23,COUNTIF(J$25:J227,$G$23),"")</f>
        <v/>
      </c>
      <c r="J227" s="77" t="s">
        <v>4</v>
      </c>
      <c r="K227" s="77" t="s">
        <v>3000</v>
      </c>
    </row>
    <row r="228" spans="9:11">
      <c r="I228" s="77" t="str">
        <f>IF(J228=$G$23,COUNTIF(J$25:J228,$G$23),"")</f>
        <v/>
      </c>
      <c r="J228" s="77" t="s">
        <v>4</v>
      </c>
      <c r="K228" s="77" t="s">
        <v>271</v>
      </c>
    </row>
    <row r="229" spans="9:11">
      <c r="I229" s="77" t="str">
        <f>IF(J229=$G$23,COUNTIF(J$25:J229,$G$23),"")</f>
        <v/>
      </c>
      <c r="J229" s="77" t="s">
        <v>4</v>
      </c>
      <c r="K229" s="77" t="s">
        <v>259</v>
      </c>
    </row>
    <row r="230" spans="9:11">
      <c r="I230" s="77" t="str">
        <f>IF(J230=$G$23,COUNTIF(J$25:J230,$G$23),"")</f>
        <v/>
      </c>
      <c r="J230" s="77" t="s">
        <v>4</v>
      </c>
      <c r="K230" s="77" t="s">
        <v>3001</v>
      </c>
    </row>
    <row r="231" spans="9:11">
      <c r="I231" s="77" t="str">
        <f>IF(J231=$G$23,COUNTIF(J$25:J231,$G$23),"")</f>
        <v/>
      </c>
      <c r="J231" s="77" t="s">
        <v>4</v>
      </c>
      <c r="K231" s="77" t="s">
        <v>266</v>
      </c>
    </row>
    <row r="232" spans="9:11">
      <c r="I232" s="77" t="str">
        <f>IF(J232=$G$23,COUNTIF(J$25:J232,$G$23),"")</f>
        <v/>
      </c>
      <c r="J232" s="77" t="s">
        <v>4</v>
      </c>
      <c r="K232" s="77" t="s">
        <v>3002</v>
      </c>
    </row>
    <row r="233" spans="9:11">
      <c r="I233" s="77" t="str">
        <f>IF(J233=$G$23,COUNTIF(J$25:J233,$G$23),"")</f>
        <v/>
      </c>
      <c r="J233" s="77" t="s">
        <v>4</v>
      </c>
      <c r="K233" s="77" t="s">
        <v>264</v>
      </c>
    </row>
    <row r="234" spans="9:11">
      <c r="I234" s="77" t="str">
        <f>IF(J234=$G$23,COUNTIF(J$25:J234,$G$23),"")</f>
        <v/>
      </c>
      <c r="J234" s="77" t="s">
        <v>4</v>
      </c>
      <c r="K234" s="77" t="s">
        <v>270</v>
      </c>
    </row>
    <row r="235" spans="9:11">
      <c r="I235" s="77" t="str">
        <f>IF(J235=$G$23,COUNTIF(J$25:J235,$G$23),"")</f>
        <v/>
      </c>
      <c r="J235" s="77" t="s">
        <v>5</v>
      </c>
      <c r="K235" s="77" t="s">
        <v>284</v>
      </c>
    </row>
    <row r="236" spans="9:11">
      <c r="I236" s="77" t="str">
        <f>IF(J236=$G$23,COUNTIF(J$25:J236,$G$23),"")</f>
        <v/>
      </c>
      <c r="J236" s="77" t="s">
        <v>5</v>
      </c>
      <c r="K236" s="77" t="s">
        <v>278</v>
      </c>
    </row>
    <row r="237" spans="9:11">
      <c r="I237" s="77" t="str">
        <f>IF(J237=$G$23,COUNTIF(J$25:J237,$G$23),"")</f>
        <v/>
      </c>
      <c r="J237" s="77" t="s">
        <v>5</v>
      </c>
      <c r="K237" s="77" t="s">
        <v>272</v>
      </c>
    </row>
    <row r="238" spans="9:11">
      <c r="I238" s="77" t="str">
        <f>IF(J238=$G$23,COUNTIF(J$25:J238,$G$23),"")</f>
        <v/>
      </c>
      <c r="J238" s="77" t="s">
        <v>5</v>
      </c>
      <c r="K238" s="77" t="s">
        <v>281</v>
      </c>
    </row>
    <row r="239" spans="9:11">
      <c r="I239" s="77" t="str">
        <f>IF(J239=$G$23,COUNTIF(J$25:J239,$G$23),"")</f>
        <v/>
      </c>
      <c r="J239" s="77" t="s">
        <v>5</v>
      </c>
      <c r="K239" s="77" t="s">
        <v>273</v>
      </c>
    </row>
    <row r="240" spans="9:11">
      <c r="I240" s="77" t="str">
        <f>IF(J240=$G$23,COUNTIF(J$25:J240,$G$23),"")</f>
        <v/>
      </c>
      <c r="J240" s="77" t="s">
        <v>5</v>
      </c>
      <c r="K240" s="77" t="s">
        <v>275</v>
      </c>
    </row>
    <row r="241" spans="9:11">
      <c r="I241" s="77" t="str">
        <f>IF(J241=$G$23,COUNTIF(J$25:J241,$G$23),"")</f>
        <v/>
      </c>
      <c r="J241" s="77" t="s">
        <v>5</v>
      </c>
      <c r="K241" s="77" t="s">
        <v>279</v>
      </c>
    </row>
    <row r="242" spans="9:11">
      <c r="I242" s="77" t="str">
        <f>IF(J242=$G$23,COUNTIF(J$25:J242,$G$23),"")</f>
        <v/>
      </c>
      <c r="J242" s="77" t="s">
        <v>5</v>
      </c>
      <c r="K242" s="77" t="s">
        <v>274</v>
      </c>
    </row>
    <row r="243" spans="9:11">
      <c r="I243" s="77" t="str">
        <f>IF(J243=$G$23,COUNTIF(J$25:J243,$G$23),"")</f>
        <v/>
      </c>
      <c r="J243" s="77" t="s">
        <v>5</v>
      </c>
      <c r="K243" s="77" t="s">
        <v>276</v>
      </c>
    </row>
    <row r="244" spans="9:11">
      <c r="I244" s="77" t="str">
        <f>IF(J244=$G$23,COUNTIF(J$25:J244,$G$23),"")</f>
        <v/>
      </c>
      <c r="J244" s="77" t="s">
        <v>5</v>
      </c>
      <c r="K244" s="77" t="s">
        <v>282</v>
      </c>
    </row>
    <row r="245" spans="9:11">
      <c r="I245" s="77" t="str">
        <f>IF(J245=$G$23,COUNTIF(J$25:J245,$G$23),"")</f>
        <v/>
      </c>
      <c r="J245" s="77" t="s">
        <v>5</v>
      </c>
      <c r="K245" s="77" t="s">
        <v>277</v>
      </c>
    </row>
    <row r="246" spans="9:11">
      <c r="I246" s="77" t="str">
        <f>IF(J246=$G$23,COUNTIF(J$25:J246,$G$23),"")</f>
        <v/>
      </c>
      <c r="J246" s="77" t="s">
        <v>5</v>
      </c>
      <c r="K246" s="77" t="s">
        <v>292</v>
      </c>
    </row>
    <row r="247" spans="9:11">
      <c r="I247" s="77" t="str">
        <f>IF(J247=$G$23,COUNTIF(J$25:J247,$G$23),"")</f>
        <v/>
      </c>
      <c r="J247" s="77" t="s">
        <v>5</v>
      </c>
      <c r="K247" s="77" t="s">
        <v>297</v>
      </c>
    </row>
    <row r="248" spans="9:11">
      <c r="I248" s="77" t="str">
        <f>IF(J248=$G$23,COUNTIF(J$25:J248,$G$23),"")</f>
        <v/>
      </c>
      <c r="J248" s="77" t="s">
        <v>5</v>
      </c>
      <c r="K248" s="77" t="s">
        <v>280</v>
      </c>
    </row>
    <row r="249" spans="9:11">
      <c r="I249" s="77" t="str">
        <f>IF(J249=$G$23,COUNTIF(J$25:J249,$G$23),"")</f>
        <v/>
      </c>
      <c r="J249" s="77" t="s">
        <v>5</v>
      </c>
      <c r="K249" s="77" t="s">
        <v>295</v>
      </c>
    </row>
    <row r="250" spans="9:11">
      <c r="I250" s="77" t="str">
        <f>IF(J250=$G$23,COUNTIF(J$25:J250,$G$23),"")</f>
        <v/>
      </c>
      <c r="J250" s="77" t="s">
        <v>5</v>
      </c>
      <c r="K250" s="77" t="s">
        <v>293</v>
      </c>
    </row>
    <row r="251" spans="9:11">
      <c r="I251" s="77" t="str">
        <f>IF(J251=$G$23,COUNTIF(J$25:J251,$G$23),"")</f>
        <v/>
      </c>
      <c r="J251" s="77" t="s">
        <v>5</v>
      </c>
      <c r="K251" s="77" t="s">
        <v>287</v>
      </c>
    </row>
    <row r="252" spans="9:11">
      <c r="I252" s="77" t="str">
        <f>IF(J252=$G$23,COUNTIF(J$25:J252,$G$23),"")</f>
        <v/>
      </c>
      <c r="J252" s="77" t="s">
        <v>5</v>
      </c>
      <c r="K252" s="77" t="s">
        <v>286</v>
      </c>
    </row>
    <row r="253" spans="9:11">
      <c r="I253" s="77" t="str">
        <f>IF(J253=$G$23,COUNTIF(J$25:J253,$G$23),"")</f>
        <v/>
      </c>
      <c r="J253" s="77" t="s">
        <v>5</v>
      </c>
      <c r="K253" s="77" t="s">
        <v>298</v>
      </c>
    </row>
    <row r="254" spans="9:11">
      <c r="I254" s="77" t="str">
        <f>IF(J254=$G$23,COUNTIF(J$25:J254,$G$23),"")</f>
        <v/>
      </c>
      <c r="J254" s="77" t="s">
        <v>5</v>
      </c>
      <c r="K254" s="77" t="s">
        <v>3003</v>
      </c>
    </row>
    <row r="255" spans="9:11">
      <c r="I255" s="77" t="str">
        <f>IF(J255=$G$23,COUNTIF(J$25:J255,$G$23),"")</f>
        <v/>
      </c>
      <c r="J255" s="77" t="s">
        <v>5</v>
      </c>
      <c r="K255" s="77" t="s">
        <v>296</v>
      </c>
    </row>
    <row r="256" spans="9:11">
      <c r="I256" s="77" t="str">
        <f>IF(J256=$G$23,COUNTIF(J$25:J256,$G$23),"")</f>
        <v/>
      </c>
      <c r="J256" s="77" t="s">
        <v>5</v>
      </c>
      <c r="K256" s="77" t="s">
        <v>299</v>
      </c>
    </row>
    <row r="257" spans="9:11">
      <c r="I257" s="77" t="str">
        <f>IF(J257=$G$23,COUNTIF(J$25:J257,$G$23),"")</f>
        <v/>
      </c>
      <c r="J257" s="77" t="s">
        <v>5</v>
      </c>
      <c r="K257" s="77" t="s">
        <v>285</v>
      </c>
    </row>
    <row r="258" spans="9:11">
      <c r="I258" s="77" t="str">
        <f>IF(J258=$G$23,COUNTIF(J$25:J258,$G$23),"")</f>
        <v/>
      </c>
      <c r="J258" s="77" t="s">
        <v>5</v>
      </c>
      <c r="K258" s="77" t="s">
        <v>283</v>
      </c>
    </row>
    <row r="259" spans="9:11">
      <c r="I259" s="77" t="str">
        <f>IF(J259=$G$23,COUNTIF(J$25:J259,$G$23),"")</f>
        <v/>
      </c>
      <c r="J259" s="77" t="s">
        <v>5</v>
      </c>
      <c r="K259" s="77" t="s">
        <v>288</v>
      </c>
    </row>
    <row r="260" spans="9:11">
      <c r="I260" s="77" t="str">
        <f>IF(J260=$G$23,COUNTIF(J$25:J260,$G$23),"")</f>
        <v/>
      </c>
      <c r="J260" s="77" t="s">
        <v>5</v>
      </c>
      <c r="K260" s="77" t="s">
        <v>294</v>
      </c>
    </row>
    <row r="261" spans="9:11">
      <c r="I261" s="77" t="str">
        <f>IF(J261=$G$23,COUNTIF(J$25:J261,$G$23),"")</f>
        <v/>
      </c>
      <c r="J261" s="77" t="s">
        <v>5</v>
      </c>
      <c r="K261" s="77" t="s">
        <v>289</v>
      </c>
    </row>
    <row r="262" spans="9:11">
      <c r="I262" s="77" t="str">
        <f>IF(J262=$G$23,COUNTIF(J$25:J262,$G$23),"")</f>
        <v/>
      </c>
      <c r="J262" s="77" t="s">
        <v>5</v>
      </c>
      <c r="K262" s="77" t="s">
        <v>291</v>
      </c>
    </row>
    <row r="263" spans="9:11">
      <c r="I263" s="77" t="str">
        <f>IF(J263=$G$23,COUNTIF(J$25:J263,$G$23),"")</f>
        <v/>
      </c>
      <c r="J263" s="77" t="s">
        <v>5</v>
      </c>
      <c r="K263" s="77" t="s">
        <v>290</v>
      </c>
    </row>
    <row r="264" spans="9:11">
      <c r="I264" s="77" t="str">
        <f>IF(J264=$G$23,COUNTIF(J$25:J264,$G$23),"")</f>
        <v/>
      </c>
      <c r="J264" s="77" t="s">
        <v>5</v>
      </c>
      <c r="K264" s="77" t="s">
        <v>3004</v>
      </c>
    </row>
    <row r="265" spans="9:11">
      <c r="I265" s="77" t="str">
        <f>IF(J265=$G$23,COUNTIF(J$25:J265,$G$23),"")</f>
        <v/>
      </c>
      <c r="J265" s="77" t="s">
        <v>5</v>
      </c>
      <c r="K265" s="77" t="s">
        <v>3005</v>
      </c>
    </row>
    <row r="266" spans="9:11">
      <c r="I266" s="77" t="str">
        <f>IF(J266=$G$23,COUNTIF(J$25:J266,$G$23),"")</f>
        <v/>
      </c>
      <c r="J266" s="77" t="s">
        <v>5</v>
      </c>
      <c r="K266" s="77" t="s">
        <v>3006</v>
      </c>
    </row>
    <row r="267" spans="9:11">
      <c r="I267" s="77" t="str">
        <f>IF(J267=$G$23,COUNTIF(J$25:J267,$G$23),"")</f>
        <v/>
      </c>
      <c r="J267" s="77" t="s">
        <v>5</v>
      </c>
      <c r="K267" s="77" t="s">
        <v>3007</v>
      </c>
    </row>
    <row r="268" spans="9:11">
      <c r="I268" s="77" t="str">
        <f>IF(J268=$G$23,COUNTIF(J$25:J268,$G$23),"")</f>
        <v/>
      </c>
      <c r="J268" s="77" t="s">
        <v>6</v>
      </c>
      <c r="K268" s="77" t="s">
        <v>302</v>
      </c>
    </row>
    <row r="269" spans="9:11">
      <c r="I269" s="77" t="str">
        <f>IF(J269=$G$23,COUNTIF(J$25:J269,$G$23),"")</f>
        <v/>
      </c>
      <c r="J269" s="77" t="s">
        <v>6</v>
      </c>
      <c r="K269" s="77" t="s">
        <v>303</v>
      </c>
    </row>
    <row r="270" spans="9:11">
      <c r="I270" s="77" t="str">
        <f>IF(J270=$G$23,COUNTIF(J$25:J270,$G$23),"")</f>
        <v/>
      </c>
      <c r="J270" s="77" t="s">
        <v>6</v>
      </c>
      <c r="K270" s="77" t="s">
        <v>300</v>
      </c>
    </row>
    <row r="271" spans="9:11">
      <c r="I271" s="77" t="str">
        <f>IF(J271=$G$23,COUNTIF(J$25:J271,$G$23),"")</f>
        <v/>
      </c>
      <c r="J271" s="77" t="s">
        <v>6</v>
      </c>
      <c r="K271" s="77" t="s">
        <v>319</v>
      </c>
    </row>
    <row r="272" spans="9:11">
      <c r="I272" s="77" t="str">
        <f>IF(J272=$G$23,COUNTIF(J$25:J272,$G$23),"")</f>
        <v/>
      </c>
      <c r="J272" s="77" t="s">
        <v>6</v>
      </c>
      <c r="K272" s="77" t="s">
        <v>301</v>
      </c>
    </row>
    <row r="273" spans="9:11">
      <c r="I273" s="77" t="str">
        <f>IF(J273=$G$23,COUNTIF(J$25:J273,$G$23),"")</f>
        <v/>
      </c>
      <c r="J273" s="77" t="s">
        <v>6</v>
      </c>
      <c r="K273" s="77" t="s">
        <v>307</v>
      </c>
    </row>
    <row r="274" spans="9:11">
      <c r="I274" s="77" t="str">
        <f>IF(J274=$G$23,COUNTIF(J$25:J274,$G$23),"")</f>
        <v/>
      </c>
      <c r="J274" s="77" t="s">
        <v>6</v>
      </c>
      <c r="K274" s="77" t="s">
        <v>309</v>
      </c>
    </row>
    <row r="275" spans="9:11">
      <c r="I275" s="77" t="str">
        <f>IF(J275=$G$23,COUNTIF(J$25:J275,$G$23),"")</f>
        <v/>
      </c>
      <c r="J275" s="77" t="s">
        <v>6</v>
      </c>
      <c r="K275" s="77" t="s">
        <v>305</v>
      </c>
    </row>
    <row r="276" spans="9:11">
      <c r="I276" s="77" t="str">
        <f>IF(J276=$G$23,COUNTIF(J$25:J276,$G$23),"")</f>
        <v/>
      </c>
      <c r="J276" s="77" t="s">
        <v>6</v>
      </c>
      <c r="K276" s="77" t="s">
        <v>304</v>
      </c>
    </row>
    <row r="277" spans="9:11">
      <c r="I277" s="77" t="str">
        <f>IF(J277=$G$23,COUNTIF(J$25:J277,$G$23),"")</f>
        <v/>
      </c>
      <c r="J277" s="77" t="s">
        <v>6</v>
      </c>
      <c r="K277" s="77" t="s">
        <v>310</v>
      </c>
    </row>
    <row r="278" spans="9:11">
      <c r="I278" s="77" t="str">
        <f>IF(J278=$G$23,COUNTIF(J$25:J278,$G$23),"")</f>
        <v/>
      </c>
      <c r="J278" s="77" t="s">
        <v>6</v>
      </c>
      <c r="K278" s="77" t="s">
        <v>327</v>
      </c>
    </row>
    <row r="279" spans="9:11">
      <c r="I279" s="77" t="str">
        <f>IF(J279=$G$23,COUNTIF(J$25:J279,$G$23),"")</f>
        <v/>
      </c>
      <c r="J279" s="77" t="s">
        <v>6</v>
      </c>
      <c r="K279" s="77" t="s">
        <v>311</v>
      </c>
    </row>
    <row r="280" spans="9:11">
      <c r="I280" s="77" t="str">
        <f>IF(J280=$G$23,COUNTIF(J$25:J280,$G$23),"")</f>
        <v/>
      </c>
      <c r="J280" s="77" t="s">
        <v>6</v>
      </c>
      <c r="K280" s="77" t="s">
        <v>111</v>
      </c>
    </row>
    <row r="281" spans="9:11">
      <c r="I281" s="77" t="str">
        <f>IF(J281=$G$23,COUNTIF(J$25:J281,$G$23),"")</f>
        <v/>
      </c>
      <c r="J281" s="77" t="s">
        <v>6</v>
      </c>
      <c r="K281" s="77" t="s">
        <v>312</v>
      </c>
    </row>
    <row r="282" spans="9:11">
      <c r="I282" s="77" t="str">
        <f>IF(J282=$G$23,COUNTIF(J$25:J282,$G$23),"")</f>
        <v/>
      </c>
      <c r="J282" s="77" t="s">
        <v>6</v>
      </c>
      <c r="K282" s="77" t="s">
        <v>320</v>
      </c>
    </row>
    <row r="283" spans="9:11">
      <c r="I283" s="77" t="str">
        <f>IF(J283=$G$23,COUNTIF(J$25:J283,$G$23),"")</f>
        <v/>
      </c>
      <c r="J283" s="77" t="s">
        <v>6</v>
      </c>
      <c r="K283" s="77" t="s">
        <v>330</v>
      </c>
    </row>
    <row r="284" spans="9:11">
      <c r="I284" s="77" t="str">
        <f>IF(J284=$G$23,COUNTIF(J$25:J284,$G$23),"")</f>
        <v/>
      </c>
      <c r="J284" s="77" t="s">
        <v>6</v>
      </c>
      <c r="K284" s="77" t="s">
        <v>332</v>
      </c>
    </row>
    <row r="285" spans="9:11">
      <c r="I285" s="77" t="str">
        <f>IF(J285=$G$23,COUNTIF(J$25:J285,$G$23),"")</f>
        <v/>
      </c>
      <c r="J285" s="77" t="s">
        <v>6</v>
      </c>
      <c r="K285" s="77" t="s">
        <v>3008</v>
      </c>
    </row>
    <row r="286" spans="9:11">
      <c r="I286" s="77" t="str">
        <f>IF(J286=$G$23,COUNTIF(J$25:J286,$G$23),"")</f>
        <v/>
      </c>
      <c r="J286" s="77" t="s">
        <v>6</v>
      </c>
      <c r="K286" s="77" t="s">
        <v>316</v>
      </c>
    </row>
    <row r="287" spans="9:11">
      <c r="I287" s="77" t="str">
        <f>IF(J287=$G$23,COUNTIF(J$25:J287,$G$23),"")</f>
        <v/>
      </c>
      <c r="J287" s="77" t="s">
        <v>6</v>
      </c>
      <c r="K287" s="77" t="s">
        <v>323</v>
      </c>
    </row>
    <row r="288" spans="9:11">
      <c r="I288" s="77" t="str">
        <f>IF(J288=$G$23,COUNTIF(J$25:J288,$G$23),"")</f>
        <v/>
      </c>
      <c r="J288" s="77" t="s">
        <v>6</v>
      </c>
      <c r="K288" s="77" t="s">
        <v>3009</v>
      </c>
    </row>
    <row r="289" spans="9:11">
      <c r="I289" s="77" t="str">
        <f>IF(J289=$G$23,COUNTIF(J$25:J289,$G$23),"")</f>
        <v/>
      </c>
      <c r="J289" s="77" t="s">
        <v>6</v>
      </c>
      <c r="K289" s="77" t="s">
        <v>308</v>
      </c>
    </row>
    <row r="290" spans="9:11">
      <c r="I290" s="77" t="str">
        <f>IF(J290=$G$23,COUNTIF(J$25:J290,$G$23),"")</f>
        <v/>
      </c>
      <c r="J290" s="77" t="s">
        <v>6</v>
      </c>
      <c r="K290" s="77" t="s">
        <v>314</v>
      </c>
    </row>
    <row r="291" spans="9:11">
      <c r="I291" s="77" t="str">
        <f>IF(J291=$G$23,COUNTIF(J$25:J291,$G$23),"")</f>
        <v/>
      </c>
      <c r="J291" s="77" t="s">
        <v>6</v>
      </c>
      <c r="K291" s="77" t="s">
        <v>324</v>
      </c>
    </row>
    <row r="292" spans="9:11">
      <c r="I292" s="77" t="str">
        <f>IF(J292=$G$23,COUNTIF(J$25:J292,$G$23),"")</f>
        <v/>
      </c>
      <c r="J292" s="77" t="s">
        <v>6</v>
      </c>
      <c r="K292" s="77" t="s">
        <v>318</v>
      </c>
    </row>
    <row r="293" spans="9:11">
      <c r="I293" s="77" t="str">
        <f>IF(J293=$G$23,COUNTIF(J$25:J293,$G$23),"")</f>
        <v/>
      </c>
      <c r="J293" s="77" t="s">
        <v>6</v>
      </c>
      <c r="K293" s="77" t="s">
        <v>306</v>
      </c>
    </row>
    <row r="294" spans="9:11">
      <c r="I294" s="77" t="str">
        <f>IF(J294=$G$23,COUNTIF(J$25:J294,$G$23),"")</f>
        <v/>
      </c>
      <c r="J294" s="77" t="s">
        <v>6</v>
      </c>
      <c r="K294" s="77" t="s">
        <v>331</v>
      </c>
    </row>
    <row r="295" spans="9:11">
      <c r="I295" s="77" t="str">
        <f>IF(J295=$G$23,COUNTIF(J$25:J295,$G$23),"")</f>
        <v/>
      </c>
      <c r="J295" s="77" t="s">
        <v>6</v>
      </c>
      <c r="K295" s="77" t="s">
        <v>317</v>
      </c>
    </row>
    <row r="296" spans="9:11">
      <c r="I296" s="77" t="str">
        <f>IF(J296=$G$23,COUNTIF(J$25:J296,$G$23),"")</f>
        <v/>
      </c>
      <c r="J296" s="77" t="s">
        <v>6</v>
      </c>
      <c r="K296" s="77" t="s">
        <v>328</v>
      </c>
    </row>
    <row r="297" spans="9:11">
      <c r="I297" s="77" t="str">
        <f>IF(J297=$G$23,COUNTIF(J$25:J297,$G$23),"")</f>
        <v/>
      </c>
      <c r="J297" s="77" t="s">
        <v>6</v>
      </c>
      <c r="K297" s="77" t="s">
        <v>315</v>
      </c>
    </row>
    <row r="298" spans="9:11">
      <c r="I298" s="77" t="str">
        <f>IF(J298=$G$23,COUNTIF(J$25:J298,$G$23),"")</f>
        <v/>
      </c>
      <c r="J298" s="77" t="s">
        <v>6</v>
      </c>
      <c r="K298" s="77" t="s">
        <v>321</v>
      </c>
    </row>
    <row r="299" spans="9:11">
      <c r="I299" s="77" t="str">
        <f>IF(J299=$G$23,COUNTIF(J$25:J299,$G$23),"")</f>
        <v/>
      </c>
      <c r="J299" s="77" t="s">
        <v>6</v>
      </c>
      <c r="K299" s="77" t="s">
        <v>322</v>
      </c>
    </row>
    <row r="300" spans="9:11">
      <c r="I300" s="77" t="str">
        <f>IF(J300=$G$23,COUNTIF(J$25:J300,$G$23),"")</f>
        <v/>
      </c>
      <c r="J300" s="77" t="s">
        <v>6</v>
      </c>
      <c r="K300" s="77" t="s">
        <v>313</v>
      </c>
    </row>
    <row r="301" spans="9:11">
      <c r="I301" s="77" t="str">
        <f>IF(J301=$G$23,COUNTIF(J$25:J301,$G$23),"")</f>
        <v/>
      </c>
      <c r="J301" s="77" t="s">
        <v>6</v>
      </c>
      <c r="K301" s="77" t="s">
        <v>334</v>
      </c>
    </row>
    <row r="302" spans="9:11">
      <c r="I302" s="77" t="str">
        <f>IF(J302=$G$23,COUNTIF(J$25:J302,$G$23),"")</f>
        <v/>
      </c>
      <c r="J302" s="77" t="s">
        <v>6</v>
      </c>
      <c r="K302" s="77" t="s">
        <v>333</v>
      </c>
    </row>
    <row r="303" spans="9:11">
      <c r="I303" s="77" t="str">
        <f>IF(J303=$G$23,COUNTIF(J$25:J303,$G$23),"")</f>
        <v/>
      </c>
      <c r="J303" s="77" t="s">
        <v>6</v>
      </c>
      <c r="K303" s="77" t="s">
        <v>329</v>
      </c>
    </row>
    <row r="304" spans="9:11">
      <c r="I304" s="77" t="str">
        <f>IF(J304=$G$23,COUNTIF(J$25:J304,$G$23),"")</f>
        <v/>
      </c>
      <c r="J304" s="77" t="s">
        <v>6</v>
      </c>
      <c r="K304" s="77" t="s">
        <v>326</v>
      </c>
    </row>
    <row r="305" spans="9:11">
      <c r="I305" s="77" t="str">
        <f>IF(J305=$G$23,COUNTIF(J$25:J305,$G$23),"")</f>
        <v/>
      </c>
      <c r="J305" s="77" t="s">
        <v>6</v>
      </c>
      <c r="K305" s="77" t="s">
        <v>325</v>
      </c>
    </row>
    <row r="306" spans="9:11">
      <c r="I306" s="77" t="str">
        <f>IF(J306=$G$23,COUNTIF(J$25:J306,$G$23),"")</f>
        <v/>
      </c>
      <c r="J306" s="77" t="s">
        <v>6</v>
      </c>
      <c r="K306" s="77" t="s">
        <v>3010</v>
      </c>
    </row>
    <row r="307" spans="9:11">
      <c r="I307" s="77" t="str">
        <f>IF(J307=$G$23,COUNTIF(J$25:J307,$G$23),"")</f>
        <v/>
      </c>
      <c r="J307" s="77" t="s">
        <v>6</v>
      </c>
      <c r="K307" s="77" t="s">
        <v>3011</v>
      </c>
    </row>
    <row r="308" spans="9:11">
      <c r="I308" s="77" t="str">
        <f>IF(J308=$G$23,COUNTIF(J$25:J308,$G$23),"")</f>
        <v/>
      </c>
      <c r="J308" s="77" t="s">
        <v>6</v>
      </c>
      <c r="K308" s="77" t="s">
        <v>3012</v>
      </c>
    </row>
    <row r="309" spans="9:11">
      <c r="I309" s="77" t="str">
        <f>IF(J309=$G$23,COUNTIF(J$25:J309,$G$23),"")</f>
        <v/>
      </c>
      <c r="J309" s="77" t="s">
        <v>7</v>
      </c>
      <c r="K309" s="77" t="s">
        <v>335</v>
      </c>
    </row>
    <row r="310" spans="9:11">
      <c r="I310" s="77" t="str">
        <f>IF(J310=$G$23,COUNTIF(J$25:J310,$G$23),"")</f>
        <v/>
      </c>
      <c r="J310" s="77" t="s">
        <v>7</v>
      </c>
      <c r="K310" s="77" t="s">
        <v>336</v>
      </c>
    </row>
    <row r="311" spans="9:11">
      <c r="I311" s="77" t="str">
        <f>IF(J311=$G$23,COUNTIF(J$25:J311,$G$23),"")</f>
        <v/>
      </c>
      <c r="J311" s="77" t="s">
        <v>7</v>
      </c>
      <c r="K311" s="77" t="s">
        <v>345</v>
      </c>
    </row>
    <row r="312" spans="9:11">
      <c r="I312" s="77" t="str">
        <f>IF(J312=$G$23,COUNTIF(J$25:J312,$G$23),"")</f>
        <v/>
      </c>
      <c r="J312" s="77" t="s">
        <v>7</v>
      </c>
      <c r="K312" s="77" t="s">
        <v>348</v>
      </c>
    </row>
    <row r="313" spans="9:11">
      <c r="I313" s="77" t="str">
        <f>IF(J313=$G$23,COUNTIF(J$25:J313,$G$23),"")</f>
        <v/>
      </c>
      <c r="J313" s="77" t="s">
        <v>7</v>
      </c>
      <c r="K313" s="77" t="s">
        <v>337</v>
      </c>
    </row>
    <row r="314" spans="9:11">
      <c r="I314" s="77" t="str">
        <f>IF(J314=$G$23,COUNTIF(J$25:J314,$G$23),"")</f>
        <v/>
      </c>
      <c r="J314" s="77" t="s">
        <v>7</v>
      </c>
      <c r="K314" s="77" t="s">
        <v>369</v>
      </c>
    </row>
    <row r="315" spans="9:11">
      <c r="I315" s="77" t="str">
        <f>IF(J315=$G$23,COUNTIF(J$25:J315,$G$23),"")</f>
        <v/>
      </c>
      <c r="J315" s="77" t="s">
        <v>7</v>
      </c>
      <c r="K315" s="77" t="s">
        <v>338</v>
      </c>
    </row>
    <row r="316" spans="9:11">
      <c r="I316" s="77" t="str">
        <f>IF(J316=$G$23,COUNTIF(J$25:J316,$G$23),"")</f>
        <v/>
      </c>
      <c r="J316" s="77" t="s">
        <v>7</v>
      </c>
      <c r="K316" s="77" t="s">
        <v>349</v>
      </c>
    </row>
    <row r="317" spans="9:11">
      <c r="I317" s="77" t="str">
        <f>IF(J317=$G$23,COUNTIF(J$25:J317,$G$23),"")</f>
        <v/>
      </c>
      <c r="J317" s="77" t="s">
        <v>7</v>
      </c>
      <c r="K317" s="77" t="s">
        <v>340</v>
      </c>
    </row>
    <row r="318" spans="9:11">
      <c r="I318" s="77" t="str">
        <f>IF(J318=$G$23,COUNTIF(J$25:J318,$G$23),"")</f>
        <v/>
      </c>
      <c r="J318" s="77" t="s">
        <v>7</v>
      </c>
      <c r="K318" s="77" t="s">
        <v>374</v>
      </c>
    </row>
    <row r="319" spans="9:11">
      <c r="I319" s="77" t="str">
        <f>IF(J319=$G$23,COUNTIF(J$25:J319,$G$23),"")</f>
        <v/>
      </c>
      <c r="J319" s="77" t="s">
        <v>7</v>
      </c>
      <c r="K319" s="77" t="s">
        <v>375</v>
      </c>
    </row>
    <row r="320" spans="9:11">
      <c r="I320" s="77" t="str">
        <f>IF(J320=$G$23,COUNTIF(J$25:J320,$G$23),"")</f>
        <v/>
      </c>
      <c r="J320" s="77" t="s">
        <v>7</v>
      </c>
      <c r="K320" s="77" t="s">
        <v>364</v>
      </c>
    </row>
    <row r="321" spans="9:11">
      <c r="I321" s="77" t="str">
        <f>IF(J321=$G$23,COUNTIF(J$25:J321,$G$23),"")</f>
        <v/>
      </c>
      <c r="J321" s="77" t="s">
        <v>7</v>
      </c>
      <c r="K321" s="77" t="s">
        <v>367</v>
      </c>
    </row>
    <row r="322" spans="9:11">
      <c r="I322" s="77" t="str">
        <f>IF(J322=$G$23,COUNTIF(J$25:J322,$G$23),"")</f>
        <v/>
      </c>
      <c r="J322" s="77" t="s">
        <v>7</v>
      </c>
      <c r="K322" s="77" t="s">
        <v>344</v>
      </c>
    </row>
    <row r="323" spans="9:11">
      <c r="I323" s="77" t="str">
        <f>IF(J323=$G$23,COUNTIF(J$25:J323,$G$23),"")</f>
        <v/>
      </c>
      <c r="J323" s="77" t="s">
        <v>7</v>
      </c>
      <c r="K323" s="77" t="s">
        <v>351</v>
      </c>
    </row>
    <row r="324" spans="9:11">
      <c r="I324" s="77" t="str">
        <f>IF(J324=$G$23,COUNTIF(J$25:J324,$G$23),"")</f>
        <v/>
      </c>
      <c r="J324" s="77" t="s">
        <v>7</v>
      </c>
      <c r="K324" s="77" t="s">
        <v>3013</v>
      </c>
    </row>
    <row r="325" spans="9:11">
      <c r="I325" s="77" t="str">
        <f>IF(J325=$G$23,COUNTIF(J$25:J325,$G$23),"")</f>
        <v/>
      </c>
      <c r="J325" s="77" t="s">
        <v>7</v>
      </c>
      <c r="K325" s="77" t="s">
        <v>352</v>
      </c>
    </row>
    <row r="326" spans="9:11">
      <c r="I326" s="77" t="str">
        <f>IF(J326=$G$23,COUNTIF(J$25:J326,$G$23),"")</f>
        <v/>
      </c>
      <c r="J326" s="77" t="s">
        <v>7</v>
      </c>
      <c r="K326" s="77" t="s">
        <v>347</v>
      </c>
    </row>
    <row r="327" spans="9:11">
      <c r="I327" s="77" t="str">
        <f>IF(J327=$G$23,COUNTIF(J$25:J327,$G$23),"")</f>
        <v/>
      </c>
      <c r="J327" s="77" t="s">
        <v>7</v>
      </c>
      <c r="K327" s="77" t="s">
        <v>366</v>
      </c>
    </row>
    <row r="328" spans="9:11">
      <c r="I328" s="77" t="str">
        <f>IF(J328=$G$23,COUNTIF(J$25:J328,$G$23),"")</f>
        <v/>
      </c>
      <c r="J328" s="77" t="s">
        <v>7</v>
      </c>
      <c r="K328" s="77" t="s">
        <v>373</v>
      </c>
    </row>
    <row r="329" spans="9:11">
      <c r="I329" s="77" t="str">
        <f>IF(J329=$G$23,COUNTIF(J$25:J329,$G$23),"")</f>
        <v/>
      </c>
      <c r="J329" s="77" t="s">
        <v>7</v>
      </c>
      <c r="K329" s="77" t="s">
        <v>368</v>
      </c>
    </row>
    <row r="330" spans="9:11">
      <c r="I330" s="77" t="str">
        <f>IF(J330=$G$23,COUNTIF(J$25:J330,$G$23),"")</f>
        <v/>
      </c>
      <c r="J330" s="77" t="s">
        <v>7</v>
      </c>
      <c r="K330" s="77" t="s">
        <v>350</v>
      </c>
    </row>
    <row r="331" spans="9:11">
      <c r="I331" s="77" t="str">
        <f>IF(J331=$G$23,COUNTIF(J$25:J331,$G$23),"")</f>
        <v/>
      </c>
      <c r="J331" s="77" t="s">
        <v>7</v>
      </c>
      <c r="K331" s="77" t="s">
        <v>341</v>
      </c>
    </row>
    <row r="332" spans="9:11">
      <c r="I332" s="77" t="str">
        <f>IF(J332=$G$23,COUNTIF(J$25:J332,$G$23),"")</f>
        <v/>
      </c>
      <c r="J332" s="77" t="s">
        <v>7</v>
      </c>
      <c r="K332" s="77" t="s">
        <v>370</v>
      </c>
    </row>
    <row r="333" spans="9:11">
      <c r="I333" s="77" t="str">
        <f>IF(J333=$G$23,COUNTIF(J$25:J333,$G$23),"")</f>
        <v/>
      </c>
      <c r="J333" s="77" t="s">
        <v>7</v>
      </c>
      <c r="K333" s="77" t="s">
        <v>371</v>
      </c>
    </row>
    <row r="334" spans="9:11">
      <c r="I334" s="77" t="str">
        <f>IF(J334=$G$23,COUNTIF(J$25:J334,$G$23),"")</f>
        <v/>
      </c>
      <c r="J334" s="77" t="s">
        <v>7</v>
      </c>
      <c r="K334" s="77" t="s">
        <v>372</v>
      </c>
    </row>
    <row r="335" spans="9:11">
      <c r="I335" s="77" t="str">
        <f>IF(J335=$G$23,COUNTIF(J$25:J335,$G$23),"")</f>
        <v/>
      </c>
      <c r="J335" s="77" t="s">
        <v>7</v>
      </c>
      <c r="K335" s="77" t="s">
        <v>363</v>
      </c>
    </row>
    <row r="336" spans="9:11">
      <c r="I336" s="77" t="str">
        <f>IF(J336=$G$23,COUNTIF(J$25:J336,$G$23),"")</f>
        <v/>
      </c>
      <c r="J336" s="77" t="s">
        <v>7</v>
      </c>
      <c r="K336" s="77" t="s">
        <v>358</v>
      </c>
    </row>
    <row r="337" spans="9:11">
      <c r="I337" s="77" t="str">
        <f>IF(J337=$G$23,COUNTIF(J$25:J337,$G$23),"")</f>
        <v/>
      </c>
      <c r="J337" s="77" t="s">
        <v>7</v>
      </c>
      <c r="K337" s="77" t="s">
        <v>339</v>
      </c>
    </row>
    <row r="338" spans="9:11">
      <c r="I338" s="77" t="str">
        <f>IF(J338=$G$23,COUNTIF(J$25:J338,$G$23),"")</f>
        <v/>
      </c>
      <c r="J338" s="77" t="s">
        <v>7</v>
      </c>
      <c r="K338" s="77" t="s">
        <v>3014</v>
      </c>
    </row>
    <row r="339" spans="9:11">
      <c r="I339" s="77" t="str">
        <f>IF(J339=$G$23,COUNTIF(J$25:J339,$G$23),"")</f>
        <v/>
      </c>
      <c r="J339" s="77" t="s">
        <v>7</v>
      </c>
      <c r="K339" s="77" t="s">
        <v>356</v>
      </c>
    </row>
    <row r="340" spans="9:11">
      <c r="I340" s="77" t="str">
        <f>IF(J340=$G$23,COUNTIF(J$25:J340,$G$23),"")</f>
        <v/>
      </c>
      <c r="J340" s="77" t="s">
        <v>7</v>
      </c>
      <c r="K340" s="77" t="s">
        <v>357</v>
      </c>
    </row>
    <row r="341" spans="9:11">
      <c r="I341" s="77" t="str">
        <f>IF(J341=$G$23,COUNTIF(J$25:J341,$G$23),"")</f>
        <v/>
      </c>
      <c r="J341" s="77" t="s">
        <v>7</v>
      </c>
      <c r="K341" s="77" t="s">
        <v>354</v>
      </c>
    </row>
    <row r="342" spans="9:11">
      <c r="I342" s="77" t="str">
        <f>IF(J342=$G$23,COUNTIF(J$25:J342,$G$23),"")</f>
        <v/>
      </c>
      <c r="J342" s="77" t="s">
        <v>7</v>
      </c>
      <c r="K342" s="77" t="s">
        <v>355</v>
      </c>
    </row>
    <row r="343" spans="9:11">
      <c r="I343" s="77" t="str">
        <f>IF(J343=$G$23,COUNTIF(J$25:J343,$G$23),"")</f>
        <v/>
      </c>
      <c r="J343" s="77" t="s">
        <v>7</v>
      </c>
      <c r="K343" s="77" t="s">
        <v>361</v>
      </c>
    </row>
    <row r="344" spans="9:11">
      <c r="I344" s="77" t="str">
        <f>IF(J344=$G$23,COUNTIF(J$25:J344,$G$23),"")</f>
        <v/>
      </c>
      <c r="J344" s="77" t="s">
        <v>7</v>
      </c>
      <c r="K344" s="77" t="s">
        <v>342</v>
      </c>
    </row>
    <row r="345" spans="9:11">
      <c r="I345" s="77" t="str">
        <f>IF(J345=$G$23,COUNTIF(J$25:J345,$G$23),"")</f>
        <v/>
      </c>
      <c r="J345" s="77" t="s">
        <v>7</v>
      </c>
      <c r="K345" s="77" t="s">
        <v>359</v>
      </c>
    </row>
    <row r="346" spans="9:11">
      <c r="I346" s="77" t="str">
        <f>IF(J346=$G$23,COUNTIF(J$25:J346,$G$23),"")</f>
        <v/>
      </c>
      <c r="J346" s="77" t="s">
        <v>7</v>
      </c>
      <c r="K346" s="77" t="s">
        <v>362</v>
      </c>
    </row>
    <row r="347" spans="9:11">
      <c r="I347" s="77" t="str">
        <f>IF(J347=$G$23,COUNTIF(J$25:J347,$G$23),"")</f>
        <v/>
      </c>
      <c r="J347" s="77" t="s">
        <v>7</v>
      </c>
      <c r="K347" s="77" t="s">
        <v>353</v>
      </c>
    </row>
    <row r="348" spans="9:11">
      <c r="I348" s="77" t="str">
        <f>IF(J348=$G$23,COUNTIF(J$25:J348,$G$23),"")</f>
        <v/>
      </c>
      <c r="J348" s="77" t="s">
        <v>7</v>
      </c>
      <c r="K348" s="77" t="s">
        <v>365</v>
      </c>
    </row>
    <row r="349" spans="9:11">
      <c r="I349" s="77" t="str">
        <f>IF(J349=$G$23,COUNTIF(J$25:J349,$G$23),"")</f>
        <v/>
      </c>
      <c r="J349" s="77" t="s">
        <v>7</v>
      </c>
      <c r="K349" s="77" t="s">
        <v>346</v>
      </c>
    </row>
    <row r="350" spans="9:11">
      <c r="I350" s="77" t="str">
        <f>IF(J350=$G$23,COUNTIF(J$25:J350,$G$23),"")</f>
        <v/>
      </c>
      <c r="J350" s="77" t="s">
        <v>7</v>
      </c>
      <c r="K350" s="77" t="s">
        <v>343</v>
      </c>
    </row>
    <row r="351" spans="9:11">
      <c r="I351" s="77" t="str">
        <f>IF(J351=$G$23,COUNTIF(J$25:J351,$G$23),"")</f>
        <v/>
      </c>
      <c r="J351" s="77" t="s">
        <v>7</v>
      </c>
      <c r="K351" s="77" t="s">
        <v>360</v>
      </c>
    </row>
    <row r="352" spans="9:11">
      <c r="I352" s="77" t="str">
        <f>IF(J352=$G$23,COUNTIF(J$25:J352,$G$23),"")</f>
        <v/>
      </c>
      <c r="J352" s="77" t="s">
        <v>7</v>
      </c>
      <c r="K352" s="77" t="s">
        <v>3015</v>
      </c>
    </row>
    <row r="353" spans="9:11">
      <c r="I353" s="77" t="str">
        <f>IF(J353=$G$23,COUNTIF(J$25:J353,$G$23),"")</f>
        <v/>
      </c>
      <c r="J353" s="77" t="s">
        <v>7</v>
      </c>
      <c r="K353" s="77" t="s">
        <v>3016</v>
      </c>
    </row>
    <row r="354" spans="9:11">
      <c r="I354" s="77" t="str">
        <f>IF(J354=$G$23,COUNTIF(J$25:J354,$G$23),"")</f>
        <v/>
      </c>
      <c r="J354" s="77" t="s">
        <v>7</v>
      </c>
      <c r="K354" s="77" t="s">
        <v>3017</v>
      </c>
    </row>
    <row r="355" spans="9:11">
      <c r="I355" s="77" t="str">
        <f>IF(J355=$G$23,COUNTIF(J$25:J355,$G$23),"")</f>
        <v/>
      </c>
      <c r="J355" s="77" t="s">
        <v>7</v>
      </c>
      <c r="K355" s="77" t="s">
        <v>2921</v>
      </c>
    </row>
    <row r="356" spans="9:11">
      <c r="I356" s="77" t="str">
        <f>IF(J356=$G$23,COUNTIF(J$25:J356,$G$23),"")</f>
        <v/>
      </c>
      <c r="J356" s="77" t="s">
        <v>8</v>
      </c>
      <c r="K356" s="77" t="s">
        <v>376</v>
      </c>
    </row>
    <row r="357" spans="9:11">
      <c r="I357" s="77" t="str">
        <f>IF(J357=$G$23,COUNTIF(J$25:J357,$G$23),"")</f>
        <v/>
      </c>
      <c r="J357" s="77" t="s">
        <v>8</v>
      </c>
      <c r="K357" s="77" t="s">
        <v>377</v>
      </c>
    </row>
    <row r="358" spans="9:11">
      <c r="I358" s="77" t="str">
        <f>IF(J358=$G$23,COUNTIF(J$25:J358,$G$23),"")</f>
        <v/>
      </c>
      <c r="J358" s="77" t="s">
        <v>8</v>
      </c>
      <c r="K358" s="77" t="s">
        <v>381</v>
      </c>
    </row>
    <row r="359" spans="9:11">
      <c r="I359" s="77" t="str">
        <f>IF(J359=$G$23,COUNTIF(J$25:J359,$G$23),"")</f>
        <v/>
      </c>
      <c r="J359" s="77" t="s">
        <v>8</v>
      </c>
      <c r="K359" s="77" t="s">
        <v>380</v>
      </c>
    </row>
    <row r="360" spans="9:11">
      <c r="I360" s="77" t="str">
        <f>IF(J360=$G$23,COUNTIF(J$25:J360,$G$23),"")</f>
        <v/>
      </c>
      <c r="J360" s="77" t="s">
        <v>8</v>
      </c>
      <c r="K360" s="77" t="s">
        <v>379</v>
      </c>
    </row>
    <row r="361" spans="9:11">
      <c r="I361" s="77" t="str">
        <f>IF(J361=$G$23,COUNTIF(J$25:J361,$G$23),"")</f>
        <v/>
      </c>
      <c r="J361" s="77" t="s">
        <v>8</v>
      </c>
      <c r="K361" s="77" t="s">
        <v>388</v>
      </c>
    </row>
    <row r="362" spans="9:11">
      <c r="I362" s="77" t="str">
        <f>IF(J362=$G$23,COUNTIF(J$25:J362,$G$23),"")</f>
        <v/>
      </c>
      <c r="J362" s="77" t="s">
        <v>8</v>
      </c>
      <c r="K362" s="77" t="s">
        <v>382</v>
      </c>
    </row>
    <row r="363" spans="9:11">
      <c r="I363" s="77" t="str">
        <f>IF(J363=$G$23,COUNTIF(J$25:J363,$G$23),"")</f>
        <v/>
      </c>
      <c r="J363" s="77" t="s">
        <v>8</v>
      </c>
      <c r="K363" s="77" t="s">
        <v>383</v>
      </c>
    </row>
    <row r="364" spans="9:11">
      <c r="I364" s="77" t="str">
        <f>IF(J364=$G$23,COUNTIF(J$25:J364,$G$23),"")</f>
        <v/>
      </c>
      <c r="J364" s="77" t="s">
        <v>8</v>
      </c>
      <c r="K364" s="77" t="s">
        <v>385</v>
      </c>
    </row>
    <row r="365" spans="9:11">
      <c r="I365" s="77" t="str">
        <f>IF(J365=$G$23,COUNTIF(J$25:J365,$G$23),"")</f>
        <v/>
      </c>
      <c r="J365" s="77" t="s">
        <v>8</v>
      </c>
      <c r="K365" s="77" t="s">
        <v>391</v>
      </c>
    </row>
    <row r="366" spans="9:11">
      <c r="I366" s="77" t="str">
        <f>IF(J366=$G$23,COUNTIF(J$25:J366,$G$23),"")</f>
        <v/>
      </c>
      <c r="J366" s="77" t="s">
        <v>8</v>
      </c>
      <c r="K366" s="77" t="s">
        <v>384</v>
      </c>
    </row>
    <row r="367" spans="9:11">
      <c r="I367" s="77" t="str">
        <f>IF(J367=$G$23,COUNTIF(J$25:J367,$G$23),"")</f>
        <v/>
      </c>
      <c r="J367" s="77" t="s">
        <v>8</v>
      </c>
      <c r="K367" s="77" t="s">
        <v>392</v>
      </c>
    </row>
    <row r="368" spans="9:11">
      <c r="I368" s="77" t="str">
        <f>IF(J368=$G$23,COUNTIF(J$25:J368,$G$23),"")</f>
        <v/>
      </c>
      <c r="J368" s="77" t="s">
        <v>8</v>
      </c>
      <c r="K368" s="77" t="s">
        <v>396</v>
      </c>
    </row>
    <row r="369" spans="9:11">
      <c r="I369" s="77" t="str">
        <f>IF(J369=$G$23,COUNTIF(J$25:J369,$G$23),"")</f>
        <v/>
      </c>
      <c r="J369" s="77" t="s">
        <v>8</v>
      </c>
      <c r="K369" s="77" t="s">
        <v>390</v>
      </c>
    </row>
    <row r="370" spans="9:11">
      <c r="I370" s="77" t="str">
        <f>IF(J370=$G$23,COUNTIF(J$25:J370,$G$23),"")</f>
        <v/>
      </c>
      <c r="J370" s="77" t="s">
        <v>8</v>
      </c>
      <c r="K370" s="77" t="s">
        <v>389</v>
      </c>
    </row>
    <row r="371" spans="9:11">
      <c r="I371" s="77" t="str">
        <f>IF(J371=$G$23,COUNTIF(J$25:J371,$G$23),"")</f>
        <v/>
      </c>
      <c r="J371" s="77" t="s">
        <v>8</v>
      </c>
      <c r="K371" s="77" t="s">
        <v>397</v>
      </c>
    </row>
    <row r="372" spans="9:11">
      <c r="I372" s="77" t="str">
        <f>IF(J372=$G$23,COUNTIF(J$25:J372,$G$23),"")</f>
        <v/>
      </c>
      <c r="J372" s="77" t="s">
        <v>8</v>
      </c>
      <c r="K372" s="77" t="s">
        <v>393</v>
      </c>
    </row>
    <row r="373" spans="9:11">
      <c r="I373" s="77" t="str">
        <f>IF(J373=$G$23,COUNTIF(J$25:J373,$G$23),"")</f>
        <v/>
      </c>
      <c r="J373" s="77" t="s">
        <v>8</v>
      </c>
      <c r="K373" s="77" t="s">
        <v>398</v>
      </c>
    </row>
    <row r="374" spans="9:11">
      <c r="I374" s="77" t="str">
        <f>IF(J374=$G$23,COUNTIF(J$25:J374,$G$23),"")</f>
        <v/>
      </c>
      <c r="J374" s="77" t="s">
        <v>8</v>
      </c>
      <c r="K374" s="77" t="s">
        <v>3018</v>
      </c>
    </row>
    <row r="375" spans="9:11">
      <c r="I375" s="77" t="str">
        <f>IF(J375=$G$23,COUNTIF(J$25:J375,$G$23),"")</f>
        <v/>
      </c>
      <c r="J375" s="77" t="s">
        <v>8</v>
      </c>
      <c r="K375" s="77" t="s">
        <v>386</v>
      </c>
    </row>
    <row r="376" spans="9:11">
      <c r="I376" s="77" t="str">
        <f>IF(J376=$G$23,COUNTIF(J$25:J376,$G$23),"")</f>
        <v/>
      </c>
      <c r="J376" s="77" t="s">
        <v>8</v>
      </c>
      <c r="K376" s="77" t="s">
        <v>394</v>
      </c>
    </row>
    <row r="377" spans="9:11">
      <c r="I377" s="77" t="str">
        <f>IF(J377=$G$23,COUNTIF(J$25:J377,$G$23),"")</f>
        <v/>
      </c>
      <c r="J377" s="77" t="s">
        <v>8</v>
      </c>
      <c r="K377" s="77" t="s">
        <v>378</v>
      </c>
    </row>
    <row r="378" spans="9:11">
      <c r="I378" s="77" t="str">
        <f>IF(J378=$G$23,COUNTIF(J$25:J378,$G$23),"")</f>
        <v/>
      </c>
      <c r="J378" s="77" t="s">
        <v>8</v>
      </c>
      <c r="K378" s="77" t="s">
        <v>387</v>
      </c>
    </row>
    <row r="379" spans="9:11">
      <c r="I379" s="77" t="str">
        <f>IF(J379=$G$23,COUNTIF(J$25:J379,$G$23),"")</f>
        <v/>
      </c>
      <c r="J379" s="77" t="s">
        <v>8</v>
      </c>
      <c r="K379" s="77" t="s">
        <v>395</v>
      </c>
    </row>
    <row r="380" spans="9:11">
      <c r="I380" s="77" t="str">
        <f>IF(J380=$G$23,COUNTIF(J$25:J380,$G$23),"")</f>
        <v/>
      </c>
      <c r="J380" s="77" t="s">
        <v>8</v>
      </c>
      <c r="K380" s="77" t="s">
        <v>3019</v>
      </c>
    </row>
    <row r="381" spans="9:11">
      <c r="I381" s="77" t="str">
        <f>IF(J381=$G$23,COUNTIF(J$25:J381,$G$23),"")</f>
        <v/>
      </c>
      <c r="J381" s="77" t="s">
        <v>8</v>
      </c>
      <c r="K381" s="77" t="s">
        <v>3020</v>
      </c>
    </row>
    <row r="382" spans="9:11">
      <c r="I382" s="77" t="str">
        <f>IF(J382=$G$23,COUNTIF(J$25:J382,$G$23),"")</f>
        <v/>
      </c>
      <c r="J382" s="77" t="s">
        <v>9</v>
      </c>
      <c r="K382" s="77" t="s">
        <v>75</v>
      </c>
    </row>
    <row r="383" spans="9:11">
      <c r="I383" s="77" t="str">
        <f>IF(J383=$G$23,COUNTIF(J$25:J383,$G$23),"")</f>
        <v/>
      </c>
      <c r="J383" s="77" t="s">
        <v>9</v>
      </c>
      <c r="K383" s="77" t="s">
        <v>399</v>
      </c>
    </row>
    <row r="384" spans="9:11">
      <c r="I384" s="77" t="str">
        <f>IF(J384=$G$23,COUNTIF(J$25:J384,$G$23),"")</f>
        <v/>
      </c>
      <c r="J384" s="77" t="s">
        <v>9</v>
      </c>
      <c r="K384" s="77" t="s">
        <v>74</v>
      </c>
    </row>
    <row r="385" spans="9:11">
      <c r="I385" s="77" t="str">
        <f>IF(J385=$G$23,COUNTIF(J$25:J385,$G$23),"")</f>
        <v/>
      </c>
      <c r="J385" s="77" t="s">
        <v>9</v>
      </c>
      <c r="K385" s="77" t="s">
        <v>76</v>
      </c>
    </row>
    <row r="386" spans="9:11">
      <c r="I386" s="77" t="str">
        <f>IF(J386=$G$23,COUNTIF(J$25:J386,$G$23),"")</f>
        <v/>
      </c>
      <c r="J386" s="77" t="s">
        <v>9</v>
      </c>
      <c r="K386" s="77" t="s">
        <v>77</v>
      </c>
    </row>
    <row r="387" spans="9:11">
      <c r="I387" s="77" t="str">
        <f>IF(J387=$G$23,COUNTIF(J$25:J387,$G$23),"")</f>
        <v/>
      </c>
      <c r="J387" s="77" t="s">
        <v>9</v>
      </c>
      <c r="K387" s="77" t="s">
        <v>79</v>
      </c>
    </row>
    <row r="388" spans="9:11">
      <c r="I388" s="77" t="str">
        <f>IF(J388=$G$23,COUNTIF(J$25:J388,$G$23),"")</f>
        <v/>
      </c>
      <c r="J388" s="77" t="s">
        <v>9</v>
      </c>
      <c r="K388" s="77" t="s">
        <v>80</v>
      </c>
    </row>
    <row r="389" spans="9:11">
      <c r="I389" s="77" t="str">
        <f>IF(J389=$G$23,COUNTIF(J$25:J389,$G$23),"")</f>
        <v/>
      </c>
      <c r="J389" s="77" t="s">
        <v>9</v>
      </c>
      <c r="K389" s="77" t="s">
        <v>402</v>
      </c>
    </row>
    <row r="390" spans="9:11">
      <c r="I390" s="77" t="str">
        <f>IF(J390=$G$23,COUNTIF(J$25:J390,$G$23),"")</f>
        <v/>
      </c>
      <c r="J390" s="77" t="s">
        <v>9</v>
      </c>
      <c r="K390" s="77" t="s">
        <v>407</v>
      </c>
    </row>
    <row r="391" spans="9:11">
      <c r="I391" s="77" t="str">
        <f>IF(J391=$G$23,COUNTIF(J$25:J391,$G$23),"")</f>
        <v/>
      </c>
      <c r="J391" s="77" t="s">
        <v>9</v>
      </c>
      <c r="K391" s="77" t="s">
        <v>400</v>
      </c>
    </row>
    <row r="392" spans="9:11">
      <c r="I392" s="77" t="str">
        <f>IF(J392=$G$23,COUNTIF(J$25:J392,$G$23),"")</f>
        <v/>
      </c>
      <c r="J392" s="77" t="s">
        <v>9</v>
      </c>
      <c r="K392" s="77" t="s">
        <v>408</v>
      </c>
    </row>
    <row r="393" spans="9:11">
      <c r="I393" s="77" t="str">
        <f>IF(J393=$G$23,COUNTIF(J$25:J393,$G$23),"")</f>
        <v/>
      </c>
      <c r="J393" s="77" t="s">
        <v>9</v>
      </c>
      <c r="K393" s="77" t="s">
        <v>81</v>
      </c>
    </row>
    <row r="394" spans="9:11">
      <c r="I394" s="77" t="str">
        <f>IF(J394=$G$23,COUNTIF(J$25:J394,$G$23),"")</f>
        <v/>
      </c>
      <c r="J394" s="77" t="s">
        <v>9</v>
      </c>
      <c r="K394" s="77" t="s">
        <v>404</v>
      </c>
    </row>
    <row r="395" spans="9:11">
      <c r="I395" s="77" t="str">
        <f>IF(J395=$G$23,COUNTIF(J$25:J395,$G$23),"")</f>
        <v/>
      </c>
      <c r="J395" s="77" t="s">
        <v>9</v>
      </c>
      <c r="K395" s="77" t="s">
        <v>409</v>
      </c>
    </row>
    <row r="396" spans="9:11">
      <c r="I396" s="77" t="str">
        <f>IF(J396=$G$23,COUNTIF(J$25:J396,$G$23),"")</f>
        <v/>
      </c>
      <c r="J396" s="77" t="s">
        <v>9</v>
      </c>
      <c r="K396" s="77" t="s">
        <v>405</v>
      </c>
    </row>
    <row r="397" spans="9:11">
      <c r="I397" s="77" t="str">
        <f>IF(J397=$G$23,COUNTIF(J$25:J397,$G$23),"")</f>
        <v/>
      </c>
      <c r="J397" s="77" t="s">
        <v>9</v>
      </c>
      <c r="K397" s="77" t="s">
        <v>401</v>
      </c>
    </row>
    <row r="398" spans="9:11">
      <c r="I398" s="77" t="str">
        <f>IF(J398=$G$23,COUNTIF(J$25:J398,$G$23),"")</f>
        <v/>
      </c>
      <c r="J398" s="77" t="s">
        <v>9</v>
      </c>
      <c r="K398" s="77" t="s">
        <v>403</v>
      </c>
    </row>
    <row r="399" spans="9:11">
      <c r="I399" s="77" t="str">
        <f>IF(J399=$G$23,COUNTIF(J$25:J399,$G$23),"")</f>
        <v/>
      </c>
      <c r="J399" s="77" t="s">
        <v>9</v>
      </c>
      <c r="K399" s="77" t="s">
        <v>406</v>
      </c>
    </row>
    <row r="400" spans="9:11">
      <c r="I400" s="77" t="str">
        <f>IF(J400=$G$23,COUNTIF(J$25:J400,$G$23),"")</f>
        <v/>
      </c>
      <c r="J400" s="77" t="s">
        <v>9</v>
      </c>
      <c r="K400" s="77" t="s">
        <v>410</v>
      </c>
    </row>
    <row r="401" spans="9:11">
      <c r="I401" s="77" t="str">
        <f>IF(J401=$G$23,COUNTIF(J$25:J401,$G$23),"")</f>
        <v/>
      </c>
      <c r="J401" s="77" t="s">
        <v>9</v>
      </c>
      <c r="K401" s="77" t="s">
        <v>78</v>
      </c>
    </row>
    <row r="402" spans="9:11">
      <c r="I402" s="77" t="str">
        <f>IF(J402=$G$23,COUNTIF(J$25:J402,$G$23),"")</f>
        <v/>
      </c>
      <c r="J402" s="77" t="s">
        <v>9</v>
      </c>
      <c r="K402" s="77" t="s">
        <v>82</v>
      </c>
    </row>
    <row r="403" spans="9:11">
      <c r="I403" s="77" t="str">
        <f>IF(J403=$G$23,COUNTIF(J$25:J403,$G$23),"")</f>
        <v/>
      </c>
      <c r="J403" s="77" t="s">
        <v>9</v>
      </c>
      <c r="K403" s="77" t="s">
        <v>3021</v>
      </c>
    </row>
    <row r="404" spans="9:11">
      <c r="I404" s="77" t="str">
        <f>IF(J404=$G$23,COUNTIF(J$25:J404,$G$23),"")</f>
        <v/>
      </c>
      <c r="J404" s="77" t="s">
        <v>9</v>
      </c>
      <c r="K404" s="77" t="s">
        <v>3022</v>
      </c>
    </row>
    <row r="405" spans="9:11">
      <c r="I405" s="77" t="str">
        <f>IF(J405=$G$23,COUNTIF(J$25:J405,$G$23),"")</f>
        <v/>
      </c>
      <c r="J405" s="77" t="s">
        <v>9</v>
      </c>
      <c r="K405" s="77" t="s">
        <v>3023</v>
      </c>
    </row>
    <row r="406" spans="9:11">
      <c r="I406" s="77" t="str">
        <f>IF(J406=$G$23,COUNTIF(J$25:J406,$G$23),"")</f>
        <v/>
      </c>
      <c r="J406" s="77" t="s">
        <v>9</v>
      </c>
      <c r="K406" s="77" t="s">
        <v>3024</v>
      </c>
    </row>
    <row r="407" spans="9:11">
      <c r="I407" s="77" t="str">
        <f>IF(J407=$G$23,COUNTIF(J$25:J407,$G$23),"")</f>
        <v/>
      </c>
      <c r="J407" s="77" t="s">
        <v>10</v>
      </c>
      <c r="K407" s="77" t="s">
        <v>424</v>
      </c>
    </row>
    <row r="408" spans="9:11">
      <c r="I408" s="77" t="str">
        <f>IF(J408=$G$23,COUNTIF(J$25:J408,$G$23),"")</f>
        <v/>
      </c>
      <c r="J408" s="77" t="s">
        <v>10</v>
      </c>
      <c r="K408" s="77" t="s">
        <v>416</v>
      </c>
    </row>
    <row r="409" spans="9:11">
      <c r="I409" s="77" t="str">
        <f>IF(J409=$G$23,COUNTIF(J$25:J409,$G$23),"")</f>
        <v/>
      </c>
      <c r="J409" s="77" t="s">
        <v>10</v>
      </c>
      <c r="K409" s="77" t="s">
        <v>3025</v>
      </c>
    </row>
    <row r="410" spans="9:11">
      <c r="I410" s="77" t="str">
        <f>IF(J410=$G$23,COUNTIF(J$25:J410,$G$23),"")</f>
        <v/>
      </c>
      <c r="J410" s="77" t="s">
        <v>10</v>
      </c>
      <c r="K410" s="77" t="s">
        <v>415</v>
      </c>
    </row>
    <row r="411" spans="9:11">
      <c r="I411" s="77" t="str">
        <f>IF(J411=$G$23,COUNTIF(J$25:J411,$G$23),"")</f>
        <v/>
      </c>
      <c r="J411" s="77" t="s">
        <v>10</v>
      </c>
      <c r="K411" s="77" t="s">
        <v>413</v>
      </c>
    </row>
    <row r="412" spans="9:11">
      <c r="I412" s="77" t="str">
        <f>IF(J412=$G$23,COUNTIF(J$25:J412,$G$23),"")</f>
        <v/>
      </c>
      <c r="J412" s="77" t="s">
        <v>10</v>
      </c>
      <c r="K412" s="77" t="s">
        <v>411</v>
      </c>
    </row>
    <row r="413" spans="9:11">
      <c r="I413" s="77" t="str">
        <f>IF(J413=$G$23,COUNTIF(J$25:J413,$G$23),"")</f>
        <v/>
      </c>
      <c r="J413" s="77" t="s">
        <v>10</v>
      </c>
      <c r="K413" s="77" t="s">
        <v>428</v>
      </c>
    </row>
    <row r="414" spans="9:11">
      <c r="I414" s="77" t="str">
        <f>IF(J414=$G$23,COUNTIF(J$25:J414,$G$23),"")</f>
        <v/>
      </c>
      <c r="J414" s="77" t="s">
        <v>10</v>
      </c>
      <c r="K414" s="77" t="s">
        <v>429</v>
      </c>
    </row>
    <row r="415" spans="9:11">
      <c r="I415" s="77" t="str">
        <f>IF(J415=$G$23,COUNTIF(J$25:J415,$G$23),"")</f>
        <v/>
      </c>
      <c r="J415" s="77" t="s">
        <v>10</v>
      </c>
      <c r="K415" s="77" t="s">
        <v>422</v>
      </c>
    </row>
    <row r="416" spans="9:11">
      <c r="I416" s="77" t="str">
        <f>IF(J416=$G$23,COUNTIF(J$25:J416,$G$23),"")</f>
        <v/>
      </c>
      <c r="J416" s="77" t="s">
        <v>10</v>
      </c>
      <c r="K416" s="77" t="s">
        <v>426</v>
      </c>
    </row>
    <row r="417" spans="9:11">
      <c r="I417" s="77" t="str">
        <f>IF(J417=$G$23,COUNTIF(J$25:J417,$G$23),"")</f>
        <v/>
      </c>
      <c r="J417" s="77" t="s">
        <v>10</v>
      </c>
      <c r="K417" s="77" t="s">
        <v>414</v>
      </c>
    </row>
    <row r="418" spans="9:11">
      <c r="I418" s="77" t="str">
        <f>IF(J418=$G$23,COUNTIF(J$25:J418,$G$23),"")</f>
        <v/>
      </c>
      <c r="J418" s="77" t="s">
        <v>10</v>
      </c>
      <c r="K418" s="77" t="s">
        <v>431</v>
      </c>
    </row>
    <row r="419" spans="9:11">
      <c r="I419" s="77" t="str">
        <f>IF(J419=$G$23,COUNTIF(J$25:J419,$G$23),"")</f>
        <v/>
      </c>
      <c r="J419" s="77" t="s">
        <v>10</v>
      </c>
      <c r="K419" s="77" t="s">
        <v>457</v>
      </c>
    </row>
    <row r="420" spans="9:11">
      <c r="I420" s="77" t="str">
        <f>IF(J420=$G$23,COUNTIF(J$25:J420,$G$23),"")</f>
        <v/>
      </c>
      <c r="J420" s="77" t="s">
        <v>10</v>
      </c>
      <c r="K420" s="77" t="s">
        <v>427</v>
      </c>
    </row>
    <row r="421" spans="9:11">
      <c r="I421" s="77" t="str">
        <f>IF(J421=$G$23,COUNTIF(J$25:J421,$G$23),"")</f>
        <v/>
      </c>
      <c r="J421" s="77" t="s">
        <v>10</v>
      </c>
      <c r="K421" s="77" t="s">
        <v>421</v>
      </c>
    </row>
    <row r="422" spans="9:11">
      <c r="I422" s="77" t="str">
        <f>IF(J422=$G$23,COUNTIF(J$25:J422,$G$23),"")</f>
        <v/>
      </c>
      <c r="J422" s="77" t="s">
        <v>10</v>
      </c>
      <c r="K422" s="77" t="s">
        <v>420</v>
      </c>
    </row>
    <row r="423" spans="9:11">
      <c r="I423" s="77" t="str">
        <f>IF(J423=$G$23,COUNTIF(J$25:J423,$G$23),"")</f>
        <v/>
      </c>
      <c r="J423" s="77" t="s">
        <v>10</v>
      </c>
      <c r="K423" s="77" t="s">
        <v>418</v>
      </c>
    </row>
    <row r="424" spans="9:11">
      <c r="I424" s="77" t="str">
        <f>IF(J424=$G$23,COUNTIF(J$25:J424,$G$23),"")</f>
        <v/>
      </c>
      <c r="J424" s="77" t="s">
        <v>10</v>
      </c>
      <c r="K424" s="77" t="s">
        <v>439</v>
      </c>
    </row>
    <row r="425" spans="9:11">
      <c r="I425" s="77" t="str">
        <f>IF(J425=$G$23,COUNTIF(J$25:J425,$G$23),"")</f>
        <v/>
      </c>
      <c r="J425" s="77" t="s">
        <v>10</v>
      </c>
      <c r="K425" s="77" t="s">
        <v>434</v>
      </c>
    </row>
    <row r="426" spans="9:11">
      <c r="I426" s="77" t="str">
        <f>IF(J426=$G$23,COUNTIF(J$25:J426,$G$23),"")</f>
        <v/>
      </c>
      <c r="J426" s="77" t="s">
        <v>10</v>
      </c>
      <c r="K426" s="77" t="s">
        <v>458</v>
      </c>
    </row>
    <row r="427" spans="9:11">
      <c r="I427" s="77" t="str">
        <f>IF(J427=$G$23,COUNTIF(J$25:J427,$G$23),"")</f>
        <v/>
      </c>
      <c r="J427" s="77" t="s">
        <v>10</v>
      </c>
      <c r="K427" s="77" t="s">
        <v>423</v>
      </c>
    </row>
    <row r="428" spans="9:11">
      <c r="I428" s="77" t="str">
        <f>IF(J428=$G$23,COUNTIF(J$25:J428,$G$23),"")</f>
        <v/>
      </c>
      <c r="J428" s="77" t="s">
        <v>10</v>
      </c>
      <c r="K428" s="77" t="s">
        <v>451</v>
      </c>
    </row>
    <row r="429" spans="9:11">
      <c r="I429" s="77" t="str">
        <f>IF(J429=$G$23,COUNTIF(J$25:J429,$G$23),"")</f>
        <v/>
      </c>
      <c r="J429" s="77" t="s">
        <v>10</v>
      </c>
      <c r="K429" s="77" t="s">
        <v>443</v>
      </c>
    </row>
    <row r="430" spans="9:11">
      <c r="I430" s="77" t="str">
        <f>IF(J430=$G$23,COUNTIF(J$25:J430,$G$23),"")</f>
        <v/>
      </c>
      <c r="J430" s="77" t="s">
        <v>10</v>
      </c>
      <c r="K430" s="77" t="s">
        <v>441</v>
      </c>
    </row>
    <row r="431" spans="9:11">
      <c r="I431" s="77" t="str">
        <f>IF(J431=$G$23,COUNTIF(J$25:J431,$G$23),"")</f>
        <v/>
      </c>
      <c r="J431" s="77" t="s">
        <v>10</v>
      </c>
      <c r="K431" s="77" t="s">
        <v>460</v>
      </c>
    </row>
    <row r="432" spans="9:11">
      <c r="I432" s="77" t="str">
        <f>IF(J432=$G$23,COUNTIF(J$25:J432,$G$23),"")</f>
        <v/>
      </c>
      <c r="J432" s="77" t="s">
        <v>10</v>
      </c>
      <c r="K432" s="77" t="s">
        <v>450</v>
      </c>
    </row>
    <row r="433" spans="9:11">
      <c r="I433" s="77" t="str">
        <f>IF(J433=$G$23,COUNTIF(J$25:J433,$G$23),"")</f>
        <v/>
      </c>
      <c r="J433" s="77" t="s">
        <v>10</v>
      </c>
      <c r="K433" s="77" t="s">
        <v>432</v>
      </c>
    </row>
    <row r="434" spans="9:11">
      <c r="I434" s="77" t="str">
        <f>IF(J434=$G$23,COUNTIF(J$25:J434,$G$23),"")</f>
        <v/>
      </c>
      <c r="J434" s="77" t="s">
        <v>10</v>
      </c>
      <c r="K434" s="77" t="s">
        <v>459</v>
      </c>
    </row>
    <row r="435" spans="9:11">
      <c r="I435" s="77" t="str">
        <f>IF(J435=$G$23,COUNTIF(J$25:J435,$G$23),"")</f>
        <v/>
      </c>
      <c r="J435" s="77" t="s">
        <v>10</v>
      </c>
      <c r="K435" s="77" t="s">
        <v>425</v>
      </c>
    </row>
    <row r="436" spans="9:11">
      <c r="I436" s="77" t="str">
        <f>IF(J436=$G$23,COUNTIF(J$25:J436,$G$23),"")</f>
        <v/>
      </c>
      <c r="J436" s="77" t="s">
        <v>10</v>
      </c>
      <c r="K436" s="77" t="s">
        <v>433</v>
      </c>
    </row>
    <row r="437" spans="9:11">
      <c r="I437" s="77" t="str">
        <f>IF(J437=$G$23,COUNTIF(J$25:J437,$G$23),"")</f>
        <v/>
      </c>
      <c r="J437" s="77" t="s">
        <v>10</v>
      </c>
      <c r="K437" s="77" t="s">
        <v>442</v>
      </c>
    </row>
    <row r="438" spans="9:11">
      <c r="I438" s="77" t="str">
        <f>IF(J438=$G$23,COUNTIF(J$25:J438,$G$23),"")</f>
        <v/>
      </c>
      <c r="J438" s="77" t="s">
        <v>10</v>
      </c>
      <c r="K438" s="77" t="s">
        <v>430</v>
      </c>
    </row>
    <row r="439" spans="9:11">
      <c r="I439" s="77" t="str">
        <f>IF(J439=$G$23,COUNTIF(J$25:J439,$G$23),"")</f>
        <v/>
      </c>
      <c r="J439" s="77" t="s">
        <v>10</v>
      </c>
      <c r="K439" s="77" t="s">
        <v>419</v>
      </c>
    </row>
    <row r="440" spans="9:11">
      <c r="I440" s="77" t="str">
        <f>IF(J440=$G$23,COUNTIF(J$25:J440,$G$23),"")</f>
        <v/>
      </c>
      <c r="J440" s="77" t="s">
        <v>10</v>
      </c>
      <c r="K440" s="77" t="s">
        <v>461</v>
      </c>
    </row>
    <row r="441" spans="9:11">
      <c r="I441" s="77" t="str">
        <f>IF(J441=$G$23,COUNTIF(J$25:J441,$G$23),"")</f>
        <v/>
      </c>
      <c r="J441" s="77" t="s">
        <v>10</v>
      </c>
      <c r="K441" s="77" t="s">
        <v>446</v>
      </c>
    </row>
    <row r="442" spans="9:11">
      <c r="I442" s="77" t="str">
        <f>IF(J442=$G$23,COUNTIF(J$25:J442,$G$23),"")</f>
        <v/>
      </c>
      <c r="J442" s="77" t="s">
        <v>10</v>
      </c>
      <c r="K442" s="77" t="s">
        <v>436</v>
      </c>
    </row>
    <row r="443" spans="9:11">
      <c r="I443" s="77" t="str">
        <f>IF(J443=$G$23,COUNTIF(J$25:J443,$G$23),"")</f>
        <v/>
      </c>
      <c r="J443" s="77" t="s">
        <v>10</v>
      </c>
      <c r="K443" s="77" t="s">
        <v>412</v>
      </c>
    </row>
    <row r="444" spans="9:11">
      <c r="I444" s="77" t="str">
        <f>IF(J444=$G$23,COUNTIF(J$25:J444,$G$23),"")</f>
        <v/>
      </c>
      <c r="J444" s="77" t="s">
        <v>10</v>
      </c>
      <c r="K444" s="77" t="s">
        <v>438</v>
      </c>
    </row>
    <row r="445" spans="9:11">
      <c r="I445" s="77" t="str">
        <f>IF(J445=$G$23,COUNTIF(J$25:J445,$G$23),"")</f>
        <v/>
      </c>
      <c r="J445" s="77" t="s">
        <v>10</v>
      </c>
      <c r="K445" s="77" t="s">
        <v>437</v>
      </c>
    </row>
    <row r="446" spans="9:11">
      <c r="I446" s="77" t="str">
        <f>IF(J446=$G$23,COUNTIF(J$25:J446,$G$23),"")</f>
        <v/>
      </c>
      <c r="J446" s="77" t="s">
        <v>10</v>
      </c>
      <c r="K446" s="77" t="s">
        <v>435</v>
      </c>
    </row>
    <row r="447" spans="9:11">
      <c r="I447" s="77" t="str">
        <f>IF(J447=$G$23,COUNTIF(J$25:J447,$G$23),"")</f>
        <v/>
      </c>
      <c r="J447" s="77" t="s">
        <v>10</v>
      </c>
      <c r="K447" s="77" t="s">
        <v>445</v>
      </c>
    </row>
    <row r="448" spans="9:11">
      <c r="I448" s="77" t="str">
        <f>IF(J448=$G$23,COUNTIF(J$25:J448,$G$23),"")</f>
        <v/>
      </c>
      <c r="J448" s="77" t="s">
        <v>10</v>
      </c>
      <c r="K448" s="77" t="s">
        <v>452</v>
      </c>
    </row>
    <row r="449" spans="9:11">
      <c r="I449" s="77" t="str">
        <f>IF(J449=$G$23,COUNTIF(J$25:J449,$G$23),"")</f>
        <v/>
      </c>
      <c r="J449" s="77" t="s">
        <v>10</v>
      </c>
      <c r="K449" s="77" t="s">
        <v>3026</v>
      </c>
    </row>
    <row r="450" spans="9:11">
      <c r="I450" s="77" t="str">
        <f>IF(J450=$G$23,COUNTIF(J$25:J450,$G$23),"")</f>
        <v/>
      </c>
      <c r="J450" s="77" t="s">
        <v>10</v>
      </c>
      <c r="K450" s="77" t="s">
        <v>440</v>
      </c>
    </row>
    <row r="451" spans="9:11">
      <c r="I451" s="77" t="str">
        <f>IF(J451=$G$23,COUNTIF(J$25:J451,$G$23),"")</f>
        <v/>
      </c>
      <c r="J451" s="77" t="s">
        <v>10</v>
      </c>
      <c r="K451" s="77" t="s">
        <v>447</v>
      </c>
    </row>
    <row r="452" spans="9:11">
      <c r="I452" s="77" t="str">
        <f>IF(J452=$G$23,COUNTIF(J$25:J452,$G$23),"")</f>
        <v/>
      </c>
      <c r="J452" s="77" t="s">
        <v>10</v>
      </c>
      <c r="K452" s="77" t="s">
        <v>455</v>
      </c>
    </row>
    <row r="453" spans="9:11">
      <c r="I453" s="77" t="str">
        <f>IF(J453=$G$23,COUNTIF(J$25:J453,$G$23),"")</f>
        <v/>
      </c>
      <c r="J453" s="77" t="s">
        <v>10</v>
      </c>
      <c r="K453" s="77" t="s">
        <v>454</v>
      </c>
    </row>
    <row r="454" spans="9:11">
      <c r="I454" s="77" t="str">
        <f>IF(J454=$G$23,COUNTIF(J$25:J454,$G$23),"")</f>
        <v/>
      </c>
      <c r="J454" s="77" t="s">
        <v>10</v>
      </c>
      <c r="K454" s="77" t="s">
        <v>449</v>
      </c>
    </row>
    <row r="455" spans="9:11">
      <c r="I455" s="77" t="str">
        <f>IF(J455=$G$23,COUNTIF(J$25:J455,$G$23),"")</f>
        <v/>
      </c>
      <c r="J455" s="77" t="s">
        <v>10</v>
      </c>
      <c r="K455" s="77" t="s">
        <v>448</v>
      </c>
    </row>
    <row r="456" spans="9:11">
      <c r="I456" s="77" t="str">
        <f>IF(J456=$G$23,COUNTIF(J$25:J456,$G$23),"")</f>
        <v/>
      </c>
      <c r="J456" s="77" t="s">
        <v>10</v>
      </c>
      <c r="K456" s="77" t="s">
        <v>444</v>
      </c>
    </row>
    <row r="457" spans="9:11">
      <c r="I457" s="77" t="str">
        <f>IF(J457=$G$23,COUNTIF(J$25:J457,$G$23),"")</f>
        <v/>
      </c>
      <c r="J457" s="77" t="s">
        <v>10</v>
      </c>
      <c r="K457" s="77" t="s">
        <v>250</v>
      </c>
    </row>
    <row r="458" spans="9:11">
      <c r="I458" s="77" t="str">
        <f>IF(J458=$G$23,COUNTIF(J$25:J458,$G$23),"")</f>
        <v/>
      </c>
      <c r="J458" s="77" t="s">
        <v>10</v>
      </c>
      <c r="K458" s="77" t="s">
        <v>453</v>
      </c>
    </row>
    <row r="459" spans="9:11">
      <c r="I459" s="77" t="str">
        <f>IF(J459=$G$23,COUNTIF(J$25:J459,$G$23),"")</f>
        <v/>
      </c>
      <c r="J459" s="77" t="s">
        <v>10</v>
      </c>
      <c r="K459" s="77" t="s">
        <v>456</v>
      </c>
    </row>
    <row r="460" spans="9:11">
      <c r="I460" s="77" t="str">
        <f>IF(J460=$G$23,COUNTIF(J$25:J460,$G$23),"")</f>
        <v/>
      </c>
      <c r="J460" s="77" t="s">
        <v>10</v>
      </c>
      <c r="K460" s="77" t="s">
        <v>417</v>
      </c>
    </row>
    <row r="461" spans="9:11">
      <c r="I461" s="77" t="str">
        <f>IF(J461=$G$23,COUNTIF(J$25:J461,$G$23),"")</f>
        <v/>
      </c>
      <c r="J461" s="77" t="s">
        <v>10</v>
      </c>
      <c r="K461" s="77" t="s">
        <v>462</v>
      </c>
    </row>
    <row r="462" spans="9:11">
      <c r="I462" s="77" t="str">
        <f>IF(J462=$G$23,COUNTIF(J$25:J462,$G$23),"")</f>
        <v/>
      </c>
      <c r="J462" s="77" t="s">
        <v>10</v>
      </c>
      <c r="K462" s="77" t="s">
        <v>10</v>
      </c>
    </row>
    <row r="463" spans="9:11">
      <c r="I463" s="77" t="str">
        <f>IF(J463=$G$23,COUNTIF(J$25:J463,$G$23),"")</f>
        <v/>
      </c>
      <c r="J463" s="77" t="s">
        <v>11</v>
      </c>
      <c r="K463" s="77" t="s">
        <v>11</v>
      </c>
    </row>
    <row r="464" spans="9:11">
      <c r="I464" s="77" t="str">
        <f>IF(J464=$G$23,COUNTIF(J$25:J464,$G$23),"")</f>
        <v/>
      </c>
      <c r="J464" s="77" t="s">
        <v>11</v>
      </c>
      <c r="K464" s="77" t="s">
        <v>3027</v>
      </c>
    </row>
    <row r="465" spans="9:11">
      <c r="I465" s="77" t="str">
        <f>IF(J465=$G$23,COUNTIF(J$25:J465,$G$23),"")</f>
        <v/>
      </c>
      <c r="J465" s="77" t="s">
        <v>11</v>
      </c>
      <c r="K465" s="77" t="s">
        <v>473</v>
      </c>
    </row>
    <row r="466" spans="9:11">
      <c r="I466" s="77" t="str">
        <f>IF(J466=$G$23,COUNTIF(J$25:J466,$G$23),"")</f>
        <v/>
      </c>
      <c r="J466" s="77" t="s">
        <v>11</v>
      </c>
      <c r="K466" s="77" t="s">
        <v>465</v>
      </c>
    </row>
    <row r="467" spans="9:11">
      <c r="I467" s="77" t="str">
        <f>IF(J467=$G$23,COUNTIF(J$25:J467,$G$23),"")</f>
        <v/>
      </c>
      <c r="J467" s="77" t="s">
        <v>11</v>
      </c>
      <c r="K467" s="77" t="s">
        <v>470</v>
      </c>
    </row>
    <row r="468" spans="9:11">
      <c r="I468" s="77" t="str">
        <f>IF(J468=$G$23,COUNTIF(J$25:J468,$G$23),"")</f>
        <v/>
      </c>
      <c r="J468" s="77" t="s">
        <v>11</v>
      </c>
      <c r="K468" s="77" t="s">
        <v>466</v>
      </c>
    </row>
    <row r="469" spans="9:11">
      <c r="I469" s="77" t="str">
        <f>IF(J469=$G$23,COUNTIF(J$25:J469,$G$23),"")</f>
        <v/>
      </c>
      <c r="J469" s="77" t="s">
        <v>11</v>
      </c>
      <c r="K469" s="77" t="s">
        <v>471</v>
      </c>
    </row>
    <row r="470" spans="9:11">
      <c r="I470" s="77" t="str">
        <f>IF(J470=$G$23,COUNTIF(J$25:J470,$G$23),"")</f>
        <v/>
      </c>
      <c r="J470" s="77" t="s">
        <v>11</v>
      </c>
      <c r="K470" s="77" t="s">
        <v>474</v>
      </c>
    </row>
    <row r="471" spans="9:11">
      <c r="I471" s="77" t="str">
        <f>IF(J471=$G$23,COUNTIF(J$25:J471,$G$23),"")</f>
        <v/>
      </c>
      <c r="J471" s="77" t="s">
        <v>11</v>
      </c>
      <c r="K471" s="77" t="s">
        <v>475</v>
      </c>
    </row>
    <row r="472" spans="9:11">
      <c r="I472" s="77" t="str">
        <f>IF(J472=$G$23,COUNTIF(J$25:J472,$G$23),"")</f>
        <v/>
      </c>
      <c r="J472" s="77" t="s">
        <v>11</v>
      </c>
      <c r="K472" s="77" t="s">
        <v>476</v>
      </c>
    </row>
    <row r="473" spans="9:11">
      <c r="I473" s="77" t="str">
        <f>IF(J473=$G$23,COUNTIF(J$25:J473,$G$23),"")</f>
        <v/>
      </c>
      <c r="J473" s="77" t="s">
        <v>11</v>
      </c>
      <c r="K473" s="77" t="s">
        <v>464</v>
      </c>
    </row>
    <row r="474" spans="9:11">
      <c r="I474" s="77" t="str">
        <f>IF(J474=$G$23,COUNTIF(J$25:J474,$G$23),"")</f>
        <v/>
      </c>
      <c r="J474" s="77" t="s">
        <v>11</v>
      </c>
      <c r="K474" s="77" t="s">
        <v>478</v>
      </c>
    </row>
    <row r="475" spans="9:11">
      <c r="I475" s="77" t="str">
        <f>IF(J475=$G$23,COUNTIF(J$25:J475,$G$23),"")</f>
        <v/>
      </c>
      <c r="J475" s="77" t="s">
        <v>11</v>
      </c>
      <c r="K475" s="77" t="s">
        <v>479</v>
      </c>
    </row>
    <row r="476" spans="9:11">
      <c r="I476" s="77" t="str">
        <f>IF(J476=$G$23,COUNTIF(J$25:J476,$G$23),"")</f>
        <v/>
      </c>
      <c r="J476" s="77" t="s">
        <v>11</v>
      </c>
      <c r="K476" s="77" t="s">
        <v>3028</v>
      </c>
    </row>
    <row r="477" spans="9:11">
      <c r="I477" s="77" t="str">
        <f>IF(J477=$G$23,COUNTIF(J$25:J477,$G$23),"")</f>
        <v/>
      </c>
      <c r="J477" s="77" t="s">
        <v>11</v>
      </c>
      <c r="K477" s="77" t="s">
        <v>467</v>
      </c>
    </row>
    <row r="478" spans="9:11">
      <c r="I478" s="77" t="str">
        <f>IF(J478=$G$23,COUNTIF(J$25:J478,$G$23),"")</f>
        <v/>
      </c>
      <c r="J478" s="77" t="s">
        <v>11</v>
      </c>
      <c r="K478" s="77" t="s">
        <v>468</v>
      </c>
    </row>
    <row r="479" spans="9:11">
      <c r="I479" s="77" t="str">
        <f>IF(J479=$G$23,COUNTIF(J$25:J479,$G$23),"")</f>
        <v/>
      </c>
      <c r="J479" s="77" t="s">
        <v>11</v>
      </c>
      <c r="K479" s="77" t="s">
        <v>480</v>
      </c>
    </row>
    <row r="480" spans="9:11">
      <c r="I480" s="77" t="str">
        <f>IF(J480=$G$23,COUNTIF(J$25:J480,$G$23),"")</f>
        <v/>
      </c>
      <c r="J480" s="77" t="s">
        <v>11</v>
      </c>
      <c r="K480" s="77" t="s">
        <v>488</v>
      </c>
    </row>
    <row r="481" spans="9:11">
      <c r="I481" s="77" t="str">
        <f>IF(J481=$G$23,COUNTIF(J$25:J481,$G$23),"")</f>
        <v/>
      </c>
      <c r="J481" s="77" t="s">
        <v>11</v>
      </c>
      <c r="K481" s="77" t="s">
        <v>482</v>
      </c>
    </row>
    <row r="482" spans="9:11">
      <c r="I482" s="77" t="str">
        <f>IF(J482=$G$23,COUNTIF(J$25:J482,$G$23),"")</f>
        <v/>
      </c>
      <c r="J482" s="77" t="s">
        <v>11</v>
      </c>
      <c r="K482" s="77" t="s">
        <v>484</v>
      </c>
    </row>
    <row r="483" spans="9:11">
      <c r="I483" s="77" t="str">
        <f>IF(J483=$G$23,COUNTIF(J$25:J483,$G$23),"")</f>
        <v/>
      </c>
      <c r="J483" s="77" t="s">
        <v>11</v>
      </c>
      <c r="K483" s="77" t="s">
        <v>3029</v>
      </c>
    </row>
    <row r="484" spans="9:11">
      <c r="I484" s="77" t="str">
        <f>IF(J484=$G$23,COUNTIF(J$25:J484,$G$23),"")</f>
        <v/>
      </c>
      <c r="J484" s="77" t="s">
        <v>11</v>
      </c>
      <c r="K484" s="77" t="s">
        <v>496</v>
      </c>
    </row>
    <row r="485" spans="9:11">
      <c r="I485" s="77" t="str">
        <f>IF(J485=$G$23,COUNTIF(J$25:J485,$G$23),"")</f>
        <v/>
      </c>
      <c r="J485" s="77" t="s">
        <v>11</v>
      </c>
      <c r="K485" s="77" t="s">
        <v>483</v>
      </c>
    </row>
    <row r="486" spans="9:11">
      <c r="I486" s="77" t="str">
        <f>IF(J486=$G$23,COUNTIF(J$25:J486,$G$23),"")</f>
        <v/>
      </c>
      <c r="J486" s="77" t="s">
        <v>11</v>
      </c>
      <c r="K486" s="77" t="s">
        <v>3030</v>
      </c>
    </row>
    <row r="487" spans="9:11">
      <c r="I487" s="77" t="str">
        <f>IF(J487=$G$23,COUNTIF(J$25:J487,$G$23),"")</f>
        <v/>
      </c>
      <c r="J487" s="77" t="s">
        <v>11</v>
      </c>
      <c r="K487" s="77" t="s">
        <v>3031</v>
      </c>
    </row>
    <row r="488" spans="9:11">
      <c r="I488" s="77" t="str">
        <f>IF(J488=$G$23,COUNTIF(J$25:J488,$G$23),"")</f>
        <v/>
      </c>
      <c r="J488" s="77" t="s">
        <v>11</v>
      </c>
      <c r="K488" s="77" t="s">
        <v>490</v>
      </c>
    </row>
    <row r="489" spans="9:11">
      <c r="I489" s="77" t="str">
        <f>IF(J489=$G$23,COUNTIF(J$25:J489,$G$23),"")</f>
        <v/>
      </c>
      <c r="J489" s="77" t="s">
        <v>11</v>
      </c>
      <c r="K489" s="77" t="s">
        <v>489</v>
      </c>
    </row>
    <row r="490" spans="9:11">
      <c r="I490" s="77" t="str">
        <f>IF(J490=$G$23,COUNTIF(J$25:J490,$G$23),"")</f>
        <v/>
      </c>
      <c r="J490" s="77" t="s">
        <v>11</v>
      </c>
      <c r="K490" s="77" t="s">
        <v>463</v>
      </c>
    </row>
    <row r="491" spans="9:11">
      <c r="I491" s="77" t="str">
        <f>IF(J491=$G$23,COUNTIF(J$25:J491,$G$23),"")</f>
        <v/>
      </c>
      <c r="J491" s="77" t="s">
        <v>11</v>
      </c>
      <c r="K491" s="77" t="s">
        <v>491</v>
      </c>
    </row>
    <row r="492" spans="9:11">
      <c r="I492" s="77" t="str">
        <f>IF(J492=$G$23,COUNTIF(J$25:J492,$G$23),"")</f>
        <v/>
      </c>
      <c r="J492" s="77" t="s">
        <v>11</v>
      </c>
      <c r="K492" s="77" t="s">
        <v>469</v>
      </c>
    </row>
    <row r="493" spans="9:11">
      <c r="I493" s="77" t="str">
        <f>IF(J493=$G$23,COUNTIF(J$25:J493,$G$23),"")</f>
        <v/>
      </c>
      <c r="J493" s="77" t="s">
        <v>11</v>
      </c>
      <c r="K493" s="77" t="s">
        <v>3032</v>
      </c>
    </row>
    <row r="494" spans="9:11">
      <c r="I494" s="77" t="str">
        <f>IF(J494=$G$23,COUNTIF(J$25:J494,$G$23),"")</f>
        <v/>
      </c>
      <c r="J494" s="77" t="s">
        <v>11</v>
      </c>
      <c r="K494" s="77" t="s">
        <v>497</v>
      </c>
    </row>
    <row r="495" spans="9:11">
      <c r="I495" s="77" t="str">
        <f>IF(J495=$G$23,COUNTIF(J$25:J495,$G$23),"")</f>
        <v/>
      </c>
      <c r="J495" s="77" t="s">
        <v>11</v>
      </c>
      <c r="K495" s="77" t="s">
        <v>498</v>
      </c>
    </row>
    <row r="496" spans="9:11">
      <c r="I496" s="77" t="str">
        <f>IF(J496=$G$23,COUNTIF(J$25:J496,$G$23),"")</f>
        <v/>
      </c>
      <c r="J496" s="77" t="s">
        <v>11</v>
      </c>
      <c r="K496" s="77" t="s">
        <v>3033</v>
      </c>
    </row>
    <row r="497" spans="9:11">
      <c r="I497" s="77" t="str">
        <f>IF(J497=$G$23,COUNTIF(J$25:J497,$G$23),"")</f>
        <v/>
      </c>
      <c r="J497" s="77" t="s">
        <v>11</v>
      </c>
      <c r="K497" s="77" t="s">
        <v>486</v>
      </c>
    </row>
    <row r="498" spans="9:11">
      <c r="I498" s="77" t="str">
        <f>IF(J498=$G$23,COUNTIF(J$25:J498,$G$23),"")</f>
        <v/>
      </c>
      <c r="J498" s="77" t="s">
        <v>11</v>
      </c>
      <c r="K498" s="77" t="s">
        <v>472</v>
      </c>
    </row>
    <row r="499" spans="9:11">
      <c r="I499" s="77" t="str">
        <f>IF(J499=$G$23,COUNTIF(J$25:J499,$G$23),"")</f>
        <v/>
      </c>
      <c r="J499" s="77" t="s">
        <v>11</v>
      </c>
      <c r="K499" s="77" t="s">
        <v>492</v>
      </c>
    </row>
    <row r="500" spans="9:11">
      <c r="I500" s="77" t="str">
        <f>IF(J500=$G$23,COUNTIF(J$25:J500,$G$23),"")</f>
        <v/>
      </c>
      <c r="J500" s="77" t="s">
        <v>11</v>
      </c>
      <c r="K500" s="77" t="s">
        <v>487</v>
      </c>
    </row>
    <row r="501" spans="9:11">
      <c r="I501" s="77" t="str">
        <f>IF(J501=$G$23,COUNTIF(J$25:J501,$G$23),"")</f>
        <v/>
      </c>
      <c r="J501" s="77" t="s">
        <v>11</v>
      </c>
      <c r="K501" s="77" t="s">
        <v>493</v>
      </c>
    </row>
    <row r="502" spans="9:11">
      <c r="I502" s="77" t="str">
        <f>IF(J502=$G$23,COUNTIF(J$25:J502,$G$23),"")</f>
        <v/>
      </c>
      <c r="J502" s="77" t="s">
        <v>11</v>
      </c>
      <c r="K502" s="77" t="s">
        <v>477</v>
      </c>
    </row>
    <row r="503" spans="9:11">
      <c r="I503" s="77" t="str">
        <f>IF(J503=$G$23,COUNTIF(J$25:J503,$G$23),"")</f>
        <v/>
      </c>
      <c r="J503" s="77" t="s">
        <v>11</v>
      </c>
      <c r="K503" s="77" t="s">
        <v>485</v>
      </c>
    </row>
    <row r="504" spans="9:11">
      <c r="I504" s="77" t="str">
        <f>IF(J504=$G$23,COUNTIF(J$25:J504,$G$23),"")</f>
        <v/>
      </c>
      <c r="J504" s="77" t="s">
        <v>11</v>
      </c>
      <c r="K504" s="77" t="s">
        <v>494</v>
      </c>
    </row>
    <row r="505" spans="9:11">
      <c r="I505" s="77" t="str">
        <f>IF(J505=$G$23,COUNTIF(J$25:J505,$G$23),"")</f>
        <v/>
      </c>
      <c r="J505" s="77" t="s">
        <v>11</v>
      </c>
      <c r="K505" s="77" t="s">
        <v>495</v>
      </c>
    </row>
    <row r="506" spans="9:11">
      <c r="I506" s="77" t="str">
        <f>IF(J506=$G$23,COUNTIF(J$25:J506,$G$23),"")</f>
        <v/>
      </c>
      <c r="J506" s="77" t="s">
        <v>11</v>
      </c>
      <c r="K506" s="77" t="s">
        <v>3034</v>
      </c>
    </row>
    <row r="507" spans="9:11">
      <c r="I507" s="77" t="str">
        <f>IF(J507=$G$23,COUNTIF(J$25:J507,$G$23),"")</f>
        <v/>
      </c>
      <c r="J507" s="77" t="s">
        <v>11</v>
      </c>
      <c r="K507" s="77" t="s">
        <v>2922</v>
      </c>
    </row>
    <row r="508" spans="9:11">
      <c r="I508" s="77" t="str">
        <f>IF(J508=$G$23,COUNTIF(J$25:J508,$G$23),"")</f>
        <v/>
      </c>
      <c r="J508" s="77" t="s">
        <v>11</v>
      </c>
      <c r="K508" s="77" t="s">
        <v>3035</v>
      </c>
    </row>
    <row r="509" spans="9:11">
      <c r="I509" s="77" t="str">
        <f>IF(J509=$G$23,COUNTIF(J$25:J509,$G$23),"")</f>
        <v/>
      </c>
      <c r="J509" s="77" t="s">
        <v>11</v>
      </c>
      <c r="K509" s="77" t="s">
        <v>3036</v>
      </c>
    </row>
    <row r="510" spans="9:11">
      <c r="I510" s="77" t="str">
        <f>IF(J510=$G$23,COUNTIF(J$25:J510,$G$23),"")</f>
        <v/>
      </c>
      <c r="J510" s="77" t="s">
        <v>11</v>
      </c>
      <c r="K510" s="77" t="s">
        <v>3037</v>
      </c>
    </row>
    <row r="511" spans="9:11">
      <c r="I511" s="77" t="str">
        <f>IF(J511=$G$23,COUNTIF(J$25:J511,$G$23),"")</f>
        <v/>
      </c>
      <c r="J511" s="77" t="s">
        <v>11</v>
      </c>
      <c r="K511" s="77" t="s">
        <v>3038</v>
      </c>
    </row>
    <row r="512" spans="9:11">
      <c r="I512" s="77" t="str">
        <f>IF(J512=$G$23,COUNTIF(J$25:J512,$G$23),"")</f>
        <v/>
      </c>
      <c r="J512" s="77" t="s">
        <v>12</v>
      </c>
      <c r="K512" s="77" t="s">
        <v>12</v>
      </c>
    </row>
    <row r="513" spans="9:11">
      <c r="I513" s="77" t="str">
        <f>IF(J513=$G$23,COUNTIF(J$25:J513,$G$23),"")</f>
        <v/>
      </c>
      <c r="J513" s="77" t="s">
        <v>12</v>
      </c>
      <c r="K513" s="77" t="s">
        <v>499</v>
      </c>
    </row>
    <row r="514" spans="9:11">
      <c r="I514" s="77" t="str">
        <f>IF(J514=$G$23,COUNTIF(J$25:J514,$G$23),"")</f>
        <v/>
      </c>
      <c r="J514" s="77" t="s">
        <v>12</v>
      </c>
      <c r="K514" s="77" t="s">
        <v>500</v>
      </c>
    </row>
    <row r="515" spans="9:11">
      <c r="I515" s="77" t="str">
        <f>IF(J515=$G$23,COUNTIF(J$25:J515,$G$23),"")</f>
        <v/>
      </c>
      <c r="J515" s="77" t="s">
        <v>12</v>
      </c>
      <c r="K515" s="77" t="s">
        <v>501</v>
      </c>
    </row>
    <row r="516" spans="9:11">
      <c r="I516" s="77" t="str">
        <f>IF(J516=$G$23,COUNTIF(J$25:J516,$G$23),"")</f>
        <v/>
      </c>
      <c r="J516" s="77" t="s">
        <v>12</v>
      </c>
      <c r="K516" s="77" t="s">
        <v>502</v>
      </c>
    </row>
    <row r="517" spans="9:11">
      <c r="I517" s="77" t="str">
        <f>IF(J517=$G$23,COUNTIF(J$25:J517,$G$23),"")</f>
        <v/>
      </c>
      <c r="J517" s="77" t="s">
        <v>12</v>
      </c>
      <c r="K517" s="77" t="s">
        <v>503</v>
      </c>
    </row>
    <row r="518" spans="9:11">
      <c r="I518" s="77" t="str">
        <f>IF(J518=$G$23,COUNTIF(J$25:J518,$G$23),"")</f>
        <v/>
      </c>
      <c r="J518" s="77" t="s">
        <v>13</v>
      </c>
      <c r="K518" s="77" t="s">
        <v>3039</v>
      </c>
    </row>
    <row r="519" spans="9:11">
      <c r="I519" s="77" t="str">
        <f>IF(J519=$G$23,COUNTIF(J$25:J519,$G$23),"")</f>
        <v/>
      </c>
      <c r="J519" s="77" t="s">
        <v>13</v>
      </c>
      <c r="K519" s="77" t="s">
        <v>504</v>
      </c>
    </row>
    <row r="520" spans="9:11">
      <c r="I520" s="77" t="str">
        <f>IF(J520=$G$23,COUNTIF(J$25:J520,$G$23),"")</f>
        <v/>
      </c>
      <c r="J520" s="77" t="s">
        <v>13</v>
      </c>
      <c r="K520" s="77" t="s">
        <v>2920</v>
      </c>
    </row>
    <row r="521" spans="9:11">
      <c r="I521" s="77" t="str">
        <f>IF(J521=$G$23,COUNTIF(J$25:J521,$G$23),"")</f>
        <v/>
      </c>
      <c r="J521" s="77" t="s">
        <v>13</v>
      </c>
      <c r="K521" s="77" t="s">
        <v>512</v>
      </c>
    </row>
    <row r="522" spans="9:11">
      <c r="I522" s="77" t="str">
        <f>IF(J522=$G$23,COUNTIF(J$25:J522,$G$23),"")</f>
        <v/>
      </c>
      <c r="J522" s="77" t="s">
        <v>13</v>
      </c>
      <c r="K522" s="77" t="s">
        <v>516</v>
      </c>
    </row>
    <row r="523" spans="9:11">
      <c r="I523" s="77" t="str">
        <f>IF(J523=$G$23,COUNTIF(J$25:J523,$G$23),"")</f>
        <v/>
      </c>
      <c r="J523" s="77" t="s">
        <v>13</v>
      </c>
      <c r="K523" s="77" t="s">
        <v>505</v>
      </c>
    </row>
    <row r="524" spans="9:11">
      <c r="I524" s="77" t="str">
        <f>IF(J524=$G$23,COUNTIF(J$25:J524,$G$23),"")</f>
        <v/>
      </c>
      <c r="J524" s="77" t="s">
        <v>13</v>
      </c>
      <c r="K524" s="77" t="s">
        <v>13</v>
      </c>
    </row>
    <row r="525" spans="9:11">
      <c r="I525" s="77" t="str">
        <f>IF(J525=$G$23,COUNTIF(J$25:J525,$G$23),"")</f>
        <v/>
      </c>
      <c r="J525" s="77" t="s">
        <v>13</v>
      </c>
      <c r="K525" s="77" t="s">
        <v>506</v>
      </c>
    </row>
    <row r="526" spans="9:11">
      <c r="I526" s="77" t="str">
        <f>IF(J526=$G$23,COUNTIF(J$25:J526,$G$23),"")</f>
        <v/>
      </c>
      <c r="J526" s="77" t="s">
        <v>13</v>
      </c>
      <c r="K526" s="77" t="s">
        <v>3040</v>
      </c>
    </row>
    <row r="527" spans="9:11">
      <c r="I527" s="77" t="str">
        <f>IF(J527=$G$23,COUNTIF(J$25:J527,$G$23),"")</f>
        <v/>
      </c>
      <c r="J527" s="77" t="s">
        <v>13</v>
      </c>
      <c r="K527" s="77" t="s">
        <v>3041</v>
      </c>
    </row>
    <row r="528" spans="9:11">
      <c r="I528" s="77" t="str">
        <f>IF(J528=$G$23,COUNTIF(J$25:J528,$G$23),"")</f>
        <v/>
      </c>
      <c r="J528" s="77" t="s">
        <v>13</v>
      </c>
      <c r="K528" s="77" t="s">
        <v>508</v>
      </c>
    </row>
    <row r="529" spans="9:11">
      <c r="I529" s="77" t="str">
        <f>IF(J529=$G$23,COUNTIF(J$25:J529,$G$23),"")</f>
        <v/>
      </c>
      <c r="J529" s="77" t="s">
        <v>13</v>
      </c>
      <c r="K529" s="77" t="s">
        <v>3042</v>
      </c>
    </row>
    <row r="530" spans="9:11">
      <c r="I530" s="77" t="str">
        <f>IF(J530=$G$23,COUNTIF(J$25:J530,$G$23),"")</f>
        <v/>
      </c>
      <c r="J530" s="77" t="s">
        <v>13</v>
      </c>
      <c r="K530" s="77" t="s">
        <v>509</v>
      </c>
    </row>
    <row r="531" spans="9:11">
      <c r="I531" s="77" t="str">
        <f>IF(J531=$G$23,COUNTIF(J$25:J531,$G$23),"")</f>
        <v/>
      </c>
      <c r="J531" s="77" t="s">
        <v>13</v>
      </c>
      <c r="K531" s="77" t="s">
        <v>513</v>
      </c>
    </row>
    <row r="532" spans="9:11">
      <c r="I532" s="77" t="str">
        <f>IF(J532=$G$23,COUNTIF(J$25:J532,$G$23),"")</f>
        <v/>
      </c>
      <c r="J532" s="77" t="s">
        <v>13</v>
      </c>
      <c r="K532" s="77" t="s">
        <v>517</v>
      </c>
    </row>
    <row r="533" spans="9:11">
      <c r="I533" s="77" t="str">
        <f>IF(J533=$G$23,COUNTIF(J$25:J533,$G$23),"")</f>
        <v/>
      </c>
      <c r="J533" s="77" t="s">
        <v>13</v>
      </c>
      <c r="K533" s="77" t="s">
        <v>507</v>
      </c>
    </row>
    <row r="534" spans="9:11">
      <c r="I534" s="77" t="str">
        <f>IF(J534=$G$23,COUNTIF(J$25:J534,$G$23),"")</f>
        <v/>
      </c>
      <c r="J534" s="77" t="s">
        <v>13</v>
      </c>
      <c r="K534" s="77" t="s">
        <v>510</v>
      </c>
    </row>
    <row r="535" spans="9:11">
      <c r="I535" s="77" t="str">
        <f>IF(J535=$G$23,COUNTIF(J$25:J535,$G$23),"")</f>
        <v/>
      </c>
      <c r="J535" s="77" t="s">
        <v>13</v>
      </c>
      <c r="K535" s="77" t="s">
        <v>514</v>
      </c>
    </row>
    <row r="536" spans="9:11">
      <c r="I536" s="77" t="str">
        <f>IF(J536=$G$23,COUNTIF(J$25:J536,$G$23),"")</f>
        <v/>
      </c>
      <c r="J536" s="77" t="s">
        <v>13</v>
      </c>
      <c r="K536" s="77" t="s">
        <v>511</v>
      </c>
    </row>
    <row r="537" spans="9:11">
      <c r="I537" s="77" t="str">
        <f>IF(J537=$G$23,COUNTIF(J$25:J537,$G$23),"")</f>
        <v/>
      </c>
      <c r="J537" s="77" t="s">
        <v>13</v>
      </c>
      <c r="K537" s="77" t="s">
        <v>515</v>
      </c>
    </row>
    <row r="538" spans="9:11">
      <c r="I538" s="77" t="str">
        <f>IF(J538=$G$23,COUNTIF(J$25:J538,$G$23),"")</f>
        <v/>
      </c>
      <c r="J538" s="77" t="s">
        <v>13</v>
      </c>
      <c r="K538" s="77" t="s">
        <v>3043</v>
      </c>
    </row>
    <row r="539" spans="9:11">
      <c r="I539" s="77" t="str">
        <f>IF(J539=$G$23,COUNTIF(J$25:J539,$G$23),"")</f>
        <v/>
      </c>
      <c r="J539" s="77" t="s">
        <v>14</v>
      </c>
      <c r="K539" s="77" t="s">
        <v>3044</v>
      </c>
    </row>
    <row r="540" spans="9:11">
      <c r="I540" s="77" t="str">
        <f>IF(J540=$G$23,COUNTIF(J$25:J540,$G$23),"")</f>
        <v/>
      </c>
      <c r="J540" s="77" t="s">
        <v>14</v>
      </c>
      <c r="K540" s="77" t="s">
        <v>518</v>
      </c>
    </row>
    <row r="541" spans="9:11">
      <c r="I541" s="77" t="str">
        <f>IF(J541=$G$23,COUNTIF(J$25:J541,$G$23),"")</f>
        <v/>
      </c>
      <c r="J541" s="77" t="s">
        <v>14</v>
      </c>
      <c r="K541" s="77" t="s">
        <v>519</v>
      </c>
    </row>
    <row r="542" spans="9:11">
      <c r="I542" s="77" t="str">
        <f>IF(J542=$G$23,COUNTIF(J$25:J542,$G$23),"")</f>
        <v/>
      </c>
      <c r="J542" s="77" t="s">
        <v>14</v>
      </c>
      <c r="K542" s="77" t="s">
        <v>520</v>
      </c>
    </row>
    <row r="543" spans="9:11">
      <c r="I543" s="77" t="str">
        <f>IF(J543=$G$23,COUNTIF(J$25:J543,$G$23),"")</f>
        <v/>
      </c>
      <c r="J543" s="77" t="s">
        <v>14</v>
      </c>
      <c r="K543" s="77" t="s">
        <v>521</v>
      </c>
    </row>
    <row r="544" spans="9:11">
      <c r="I544" s="77" t="str">
        <f>IF(J544=$G$23,COUNTIF(J$25:J544,$G$23),"")</f>
        <v/>
      </c>
      <c r="J544" s="77" t="s">
        <v>14</v>
      </c>
      <c r="K544" s="77" t="s">
        <v>3045</v>
      </c>
    </row>
    <row r="545" spans="9:11">
      <c r="I545" s="77" t="str">
        <f>IF(J545=$G$23,COUNTIF(J$25:J545,$G$23),"")</f>
        <v/>
      </c>
      <c r="J545" s="77" t="s">
        <v>14</v>
      </c>
      <c r="K545" s="77" t="s">
        <v>523</v>
      </c>
    </row>
    <row r="546" spans="9:11">
      <c r="I546" s="77" t="str">
        <f>IF(J546=$G$23,COUNTIF(J$25:J546,$G$23),"")</f>
        <v/>
      </c>
      <c r="J546" s="77" t="s">
        <v>14</v>
      </c>
      <c r="K546" s="77" t="s">
        <v>525</v>
      </c>
    </row>
    <row r="547" spans="9:11">
      <c r="I547" s="77" t="str">
        <f>IF(J547=$G$23,COUNTIF(J$25:J547,$G$23),"")</f>
        <v/>
      </c>
      <c r="J547" s="77" t="s">
        <v>14</v>
      </c>
      <c r="K547" s="77" t="s">
        <v>522</v>
      </c>
    </row>
    <row r="548" spans="9:11">
      <c r="I548" s="77" t="str">
        <f>IF(J548=$G$23,COUNTIF(J$25:J548,$G$23),"")</f>
        <v/>
      </c>
      <c r="J548" s="77" t="s">
        <v>14</v>
      </c>
      <c r="K548" s="77" t="s">
        <v>539</v>
      </c>
    </row>
    <row r="549" spans="9:11">
      <c r="I549" s="77" t="str">
        <f>IF(J549=$G$23,COUNTIF(J$25:J549,$G$23),"")</f>
        <v/>
      </c>
      <c r="J549" s="77" t="s">
        <v>14</v>
      </c>
      <c r="K549" s="77" t="s">
        <v>536</v>
      </c>
    </row>
    <row r="550" spans="9:11">
      <c r="I550" s="77" t="str">
        <f>IF(J550=$G$23,COUNTIF(J$25:J550,$G$23),"")</f>
        <v/>
      </c>
      <c r="J550" s="77" t="s">
        <v>14</v>
      </c>
      <c r="K550" s="77" t="s">
        <v>537</v>
      </c>
    </row>
    <row r="551" spans="9:11">
      <c r="I551" s="77" t="str">
        <f>IF(J551=$G$23,COUNTIF(J$25:J551,$G$23),"")</f>
        <v/>
      </c>
      <c r="J551" s="77" t="s">
        <v>14</v>
      </c>
      <c r="K551" s="77" t="s">
        <v>3046</v>
      </c>
    </row>
    <row r="552" spans="9:11">
      <c r="I552" s="77" t="str">
        <f>IF(J552=$G$23,COUNTIF(J$25:J552,$G$23),"")</f>
        <v/>
      </c>
      <c r="J552" s="77" t="s">
        <v>14</v>
      </c>
      <c r="K552" s="77" t="s">
        <v>3047</v>
      </c>
    </row>
    <row r="553" spans="9:11">
      <c r="I553" s="77" t="str">
        <f>IF(J553=$G$23,COUNTIF(J$25:J553,$G$23),"")</f>
        <v/>
      </c>
      <c r="J553" s="77" t="s">
        <v>14</v>
      </c>
      <c r="K553" s="77" t="s">
        <v>529</v>
      </c>
    </row>
    <row r="554" spans="9:11">
      <c r="I554" s="77" t="str">
        <f>IF(J554=$G$23,COUNTIF(J$25:J554,$G$23),"")</f>
        <v/>
      </c>
      <c r="J554" s="77" t="s">
        <v>14</v>
      </c>
      <c r="K554" s="77" t="s">
        <v>540</v>
      </c>
    </row>
    <row r="555" spans="9:11">
      <c r="I555" s="77" t="str">
        <f>IF(J555=$G$23,COUNTIF(J$25:J555,$G$23),"")</f>
        <v/>
      </c>
      <c r="J555" s="77" t="s">
        <v>14</v>
      </c>
      <c r="K555" s="77" t="s">
        <v>535</v>
      </c>
    </row>
    <row r="556" spans="9:11">
      <c r="I556" s="77" t="str">
        <f>IF(J556=$G$23,COUNTIF(J$25:J556,$G$23),"")</f>
        <v/>
      </c>
      <c r="J556" s="77" t="s">
        <v>14</v>
      </c>
      <c r="K556" s="77" t="s">
        <v>531</v>
      </c>
    </row>
    <row r="557" spans="9:11">
      <c r="I557" s="77" t="str">
        <f>IF(J557=$G$23,COUNTIF(J$25:J557,$G$23),"")</f>
        <v/>
      </c>
      <c r="J557" s="77" t="s">
        <v>14</v>
      </c>
      <c r="K557" s="77" t="s">
        <v>530</v>
      </c>
    </row>
    <row r="558" spans="9:11">
      <c r="I558" s="77" t="str">
        <f>IF(J558=$G$23,COUNTIF(J$25:J558,$G$23),"")</f>
        <v/>
      </c>
      <c r="J558" s="77" t="s">
        <v>14</v>
      </c>
      <c r="K558" s="77" t="s">
        <v>532</v>
      </c>
    </row>
    <row r="559" spans="9:11">
      <c r="I559" s="77" t="str">
        <f>IF(J559=$G$23,COUNTIF(J$25:J559,$G$23),"")</f>
        <v/>
      </c>
      <c r="J559" s="77" t="s">
        <v>14</v>
      </c>
      <c r="K559" s="77" t="s">
        <v>533</v>
      </c>
    </row>
    <row r="560" spans="9:11">
      <c r="I560" s="77" t="str">
        <f>IF(J560=$G$23,COUNTIF(J$25:J560,$G$23),"")</f>
        <v/>
      </c>
      <c r="J560" s="77" t="s">
        <v>14</v>
      </c>
      <c r="K560" s="77" t="s">
        <v>527</v>
      </c>
    </row>
    <row r="561" spans="9:11">
      <c r="I561" s="77" t="str">
        <f>IF(J561=$G$23,COUNTIF(J$25:J561,$G$23),"")</f>
        <v/>
      </c>
      <c r="J561" s="77" t="s">
        <v>14</v>
      </c>
      <c r="K561" s="77" t="s">
        <v>524</v>
      </c>
    </row>
    <row r="562" spans="9:11">
      <c r="I562" s="77" t="str">
        <f>IF(J562=$G$23,COUNTIF(J$25:J562,$G$23),"")</f>
        <v/>
      </c>
      <c r="J562" s="77" t="s">
        <v>14</v>
      </c>
      <c r="K562" s="77" t="s">
        <v>538</v>
      </c>
    </row>
    <row r="563" spans="9:11">
      <c r="I563" s="77" t="str">
        <f>IF(J563=$G$23,COUNTIF(J$25:J563,$G$23),"")</f>
        <v/>
      </c>
      <c r="J563" s="77" t="s">
        <v>14</v>
      </c>
      <c r="K563" s="77" t="s">
        <v>534</v>
      </c>
    </row>
    <row r="564" spans="9:11">
      <c r="I564" s="77" t="str">
        <f>IF(J564=$G$23,COUNTIF(J$25:J564,$G$23),"")</f>
        <v/>
      </c>
      <c r="J564" s="77" t="s">
        <v>14</v>
      </c>
      <c r="K564" s="77" t="s">
        <v>528</v>
      </c>
    </row>
    <row r="565" spans="9:11">
      <c r="I565" s="77" t="str">
        <f>IF(J565=$G$23,COUNTIF(J$25:J565,$G$23),"")</f>
        <v/>
      </c>
      <c r="J565" s="77" t="s">
        <v>14</v>
      </c>
      <c r="K565" s="77" t="s">
        <v>3048</v>
      </c>
    </row>
    <row r="566" spans="9:11">
      <c r="I566" s="77" t="str">
        <f>IF(J566=$G$23,COUNTIF(J$25:J566,$G$23),"")</f>
        <v/>
      </c>
      <c r="J566" s="77" t="s">
        <v>14</v>
      </c>
      <c r="K566" s="77" t="s">
        <v>3049</v>
      </c>
    </row>
    <row r="567" spans="9:11">
      <c r="I567" s="77" t="str">
        <f>IF(J567=$G$23,COUNTIF(J$25:J567,$G$23),"")</f>
        <v/>
      </c>
      <c r="J567" s="77" t="s">
        <v>14</v>
      </c>
      <c r="K567" s="77" t="s">
        <v>526</v>
      </c>
    </row>
    <row r="568" spans="9:11">
      <c r="I568" s="77" t="str">
        <f>IF(J568=$G$23,COUNTIF(J$25:J568,$G$23),"")</f>
        <v/>
      </c>
      <c r="J568" s="77" t="s">
        <v>14</v>
      </c>
      <c r="K568" s="77" t="s">
        <v>3050</v>
      </c>
    </row>
    <row r="569" spans="9:11">
      <c r="I569" s="77" t="str">
        <f>IF(J569=$G$23,COUNTIF(J$25:J569,$G$23),"")</f>
        <v/>
      </c>
      <c r="J569" s="77" t="s">
        <v>14</v>
      </c>
      <c r="K569" s="77" t="s">
        <v>3051</v>
      </c>
    </row>
    <row r="570" spans="9:11">
      <c r="I570" s="77" t="str">
        <f>IF(J570=$G$23,COUNTIF(J$25:J570,$G$23),"")</f>
        <v/>
      </c>
      <c r="J570" s="77" t="s">
        <v>14</v>
      </c>
      <c r="K570" s="77" t="s">
        <v>529</v>
      </c>
    </row>
    <row r="571" spans="9:11">
      <c r="I571" s="77" t="str">
        <f>IF(J571=$G$23,COUNTIF(J$25:J571,$G$23),"")</f>
        <v/>
      </c>
      <c r="J571" s="77" t="s">
        <v>15</v>
      </c>
      <c r="K571" s="77" t="s">
        <v>542</v>
      </c>
    </row>
    <row r="572" spans="9:11">
      <c r="I572" s="77" t="str">
        <f>IF(J572=$G$23,COUNTIF(J$25:J572,$G$23),"")</f>
        <v/>
      </c>
      <c r="J572" s="77" t="s">
        <v>15</v>
      </c>
      <c r="K572" s="77" t="s">
        <v>550</v>
      </c>
    </row>
    <row r="573" spans="9:11">
      <c r="I573" s="77" t="str">
        <f>IF(J573=$G$23,COUNTIF(J$25:J573,$G$23),"")</f>
        <v/>
      </c>
      <c r="J573" s="77" t="s">
        <v>15</v>
      </c>
      <c r="K573" s="77" t="s">
        <v>541</v>
      </c>
    </row>
    <row r="574" spans="9:11">
      <c r="I574" s="77" t="str">
        <f>IF(J574=$G$23,COUNTIF(J$25:J574,$G$23),"")</f>
        <v/>
      </c>
      <c r="J574" s="77" t="s">
        <v>15</v>
      </c>
      <c r="K574" s="77" t="s">
        <v>548</v>
      </c>
    </row>
    <row r="575" spans="9:11">
      <c r="I575" s="77" t="str">
        <f>IF(J575=$G$23,COUNTIF(J$25:J575,$G$23),"")</f>
        <v/>
      </c>
      <c r="J575" s="77" t="s">
        <v>15</v>
      </c>
      <c r="K575" s="77" t="s">
        <v>544</v>
      </c>
    </row>
    <row r="576" spans="9:11">
      <c r="I576" s="77" t="str">
        <f>IF(J576=$G$23,COUNTIF(J$25:J576,$G$23),"")</f>
        <v/>
      </c>
      <c r="J576" s="77" t="s">
        <v>15</v>
      </c>
      <c r="K576" s="77" t="s">
        <v>543</v>
      </c>
    </row>
    <row r="577" spans="9:11">
      <c r="I577" s="77" t="str">
        <f>IF(J577=$G$23,COUNTIF(J$25:J577,$G$23),"")</f>
        <v/>
      </c>
      <c r="J577" s="77" t="s">
        <v>15</v>
      </c>
      <c r="K577" s="77" t="s">
        <v>545</v>
      </c>
    </row>
    <row r="578" spans="9:11">
      <c r="I578" s="77" t="str">
        <f>IF(J578=$G$23,COUNTIF(J$25:J578,$G$23),"")</f>
        <v/>
      </c>
      <c r="J578" s="77" t="s">
        <v>15</v>
      </c>
      <c r="K578" s="77" t="s">
        <v>552</v>
      </c>
    </row>
    <row r="579" spans="9:11">
      <c r="I579" s="77" t="str">
        <f>IF(J579=$G$23,COUNTIF(J$25:J579,$G$23),"")</f>
        <v/>
      </c>
      <c r="J579" s="77" t="s">
        <v>15</v>
      </c>
      <c r="K579" s="77" t="s">
        <v>551</v>
      </c>
    </row>
    <row r="580" spans="9:11">
      <c r="I580" s="77" t="str">
        <f>IF(J580=$G$23,COUNTIF(J$25:J580,$G$23),"")</f>
        <v/>
      </c>
      <c r="J580" s="77" t="s">
        <v>15</v>
      </c>
      <c r="K580" s="77" t="s">
        <v>546</v>
      </c>
    </row>
    <row r="581" spans="9:11">
      <c r="I581" s="77" t="str">
        <f>IF(J581=$G$23,COUNTIF(J$25:J581,$G$23),"")</f>
        <v/>
      </c>
      <c r="J581" s="77" t="s">
        <v>15</v>
      </c>
      <c r="K581" s="77" t="s">
        <v>549</v>
      </c>
    </row>
    <row r="582" spans="9:11">
      <c r="I582" s="77" t="str">
        <f>IF(J582=$G$23,COUNTIF(J$25:J582,$G$23),"")</f>
        <v/>
      </c>
      <c r="J582" s="77" t="s">
        <v>15</v>
      </c>
      <c r="K582" s="77" t="s">
        <v>547</v>
      </c>
    </row>
    <row r="583" spans="9:11">
      <c r="I583" s="77" t="str">
        <f>IF(J583=$G$23,COUNTIF(J$25:J583,$G$23),"")</f>
        <v/>
      </c>
      <c r="J583" s="77" t="s">
        <v>15</v>
      </c>
      <c r="K583" s="77" t="s">
        <v>3052</v>
      </c>
    </row>
    <row r="584" spans="9:11">
      <c r="I584" s="77" t="str">
        <f>IF(J584=$G$23,COUNTIF(J$25:J584,$G$23),"")</f>
        <v/>
      </c>
      <c r="J584" s="77" t="s">
        <v>15</v>
      </c>
      <c r="K584" s="77" t="s">
        <v>3053</v>
      </c>
    </row>
    <row r="585" spans="9:11">
      <c r="I585" s="77" t="str">
        <f>IF(J585=$G$23,COUNTIF(J$25:J585,$G$23),"")</f>
        <v/>
      </c>
      <c r="J585" s="77" t="s">
        <v>15</v>
      </c>
      <c r="K585" s="77" t="s">
        <v>3054</v>
      </c>
    </row>
    <row r="586" spans="9:11">
      <c r="I586" s="77" t="str">
        <f>IF(J586=$G$23,COUNTIF(J$25:J586,$G$23),"")</f>
        <v/>
      </c>
      <c r="J586" s="77" t="s">
        <v>16</v>
      </c>
      <c r="K586" s="77" t="s">
        <v>553</v>
      </c>
    </row>
    <row r="587" spans="9:11">
      <c r="I587" s="77" t="str">
        <f>IF(J587=$G$23,COUNTIF(J$25:J587,$G$23),"")</f>
        <v/>
      </c>
      <c r="J587" s="77" t="s">
        <v>16</v>
      </c>
      <c r="K587" s="77" t="s">
        <v>555</v>
      </c>
    </row>
    <row r="588" spans="9:11">
      <c r="I588" s="77" t="str">
        <f>IF(J588=$G$23,COUNTIF(J$25:J588,$G$23),"")</f>
        <v/>
      </c>
      <c r="J588" s="77" t="s">
        <v>16</v>
      </c>
      <c r="K588" s="77" t="s">
        <v>556</v>
      </c>
    </row>
    <row r="589" spans="9:11">
      <c r="I589" s="77" t="str">
        <f>IF(J589=$G$23,COUNTIF(J$25:J589,$G$23),"")</f>
        <v/>
      </c>
      <c r="J589" s="77" t="s">
        <v>16</v>
      </c>
      <c r="K589" s="77" t="s">
        <v>554</v>
      </c>
    </row>
    <row r="590" spans="9:11">
      <c r="I590" s="77" t="str">
        <f>IF(J590=$G$23,COUNTIF(J$25:J590,$G$23),"")</f>
        <v/>
      </c>
      <c r="J590" s="77" t="s">
        <v>16</v>
      </c>
      <c r="K590" s="77" t="s">
        <v>558</v>
      </c>
    </row>
    <row r="591" spans="9:11">
      <c r="I591" s="77" t="str">
        <f>IF(J591=$G$23,COUNTIF(J$25:J591,$G$23),"")</f>
        <v/>
      </c>
      <c r="J591" s="77" t="s">
        <v>16</v>
      </c>
      <c r="K591" s="77" t="s">
        <v>569</v>
      </c>
    </row>
    <row r="592" spans="9:11">
      <c r="I592" s="77" t="str">
        <f>IF(J592=$G$23,COUNTIF(J$25:J592,$G$23),"")</f>
        <v/>
      </c>
      <c r="J592" s="77" t="s">
        <v>16</v>
      </c>
      <c r="K592" s="77" t="s">
        <v>564</v>
      </c>
    </row>
    <row r="593" spans="9:11">
      <c r="I593" s="77" t="str">
        <f>IF(J593=$G$23,COUNTIF(J$25:J593,$G$23),"")</f>
        <v/>
      </c>
      <c r="J593" s="77" t="s">
        <v>16</v>
      </c>
      <c r="K593" s="77" t="s">
        <v>557</v>
      </c>
    </row>
    <row r="594" spans="9:11">
      <c r="I594" s="77" t="str">
        <f>IF(J594=$G$23,COUNTIF(J$25:J594,$G$23),"")</f>
        <v/>
      </c>
      <c r="J594" s="77" t="s">
        <v>16</v>
      </c>
      <c r="K594" s="77" t="s">
        <v>559</v>
      </c>
    </row>
    <row r="595" spans="9:11">
      <c r="I595" s="77" t="str">
        <f>IF(J595=$G$23,COUNTIF(J$25:J595,$G$23),"")</f>
        <v/>
      </c>
      <c r="J595" s="77" t="s">
        <v>16</v>
      </c>
      <c r="K595" s="77" t="s">
        <v>563</v>
      </c>
    </row>
    <row r="596" spans="9:11">
      <c r="I596" s="77" t="str">
        <f>IF(J596=$G$23,COUNTIF(J$25:J596,$G$23),"")</f>
        <v/>
      </c>
      <c r="J596" s="77" t="s">
        <v>16</v>
      </c>
      <c r="K596" s="77" t="s">
        <v>565</v>
      </c>
    </row>
    <row r="597" spans="9:11">
      <c r="I597" s="77" t="str">
        <f>IF(J597=$G$23,COUNTIF(J$25:J597,$G$23),"")</f>
        <v/>
      </c>
      <c r="J597" s="77" t="s">
        <v>16</v>
      </c>
      <c r="K597" s="77" t="s">
        <v>566</v>
      </c>
    </row>
    <row r="598" spans="9:11">
      <c r="I598" s="77" t="str">
        <f>IF(J598=$G$23,COUNTIF(J$25:J598,$G$23),"")</f>
        <v/>
      </c>
      <c r="J598" s="77" t="s">
        <v>16</v>
      </c>
      <c r="K598" s="77" t="s">
        <v>560</v>
      </c>
    </row>
    <row r="599" spans="9:11">
      <c r="I599" s="77" t="str">
        <f>IF(J599=$G$23,COUNTIF(J$25:J599,$G$23),"")</f>
        <v/>
      </c>
      <c r="J599" s="77" t="s">
        <v>16</v>
      </c>
      <c r="K599" s="77" t="s">
        <v>562</v>
      </c>
    </row>
    <row r="600" spans="9:11">
      <c r="I600" s="77" t="str">
        <f>IF(J600=$G$23,COUNTIF(J$25:J600,$G$23),"")</f>
        <v/>
      </c>
      <c r="J600" s="77" t="s">
        <v>16</v>
      </c>
      <c r="K600" s="77" t="s">
        <v>570</v>
      </c>
    </row>
    <row r="601" spans="9:11">
      <c r="I601" s="77" t="str">
        <f>IF(J601=$G$23,COUNTIF(J$25:J601,$G$23),"")</f>
        <v/>
      </c>
      <c r="J601" s="77" t="s">
        <v>16</v>
      </c>
      <c r="K601" s="77" t="s">
        <v>567</v>
      </c>
    </row>
    <row r="602" spans="9:11">
      <c r="I602" s="77" t="str">
        <f>IF(J602=$G$23,COUNTIF(J$25:J602,$G$23),"")</f>
        <v/>
      </c>
      <c r="J602" s="77" t="s">
        <v>16</v>
      </c>
      <c r="K602" s="77" t="s">
        <v>568</v>
      </c>
    </row>
    <row r="603" spans="9:11">
      <c r="I603" s="77" t="str">
        <f>IF(J603=$G$23,COUNTIF(J$25:J603,$G$23),"")</f>
        <v/>
      </c>
      <c r="J603" s="77" t="s">
        <v>16</v>
      </c>
      <c r="K603" s="77" t="s">
        <v>561</v>
      </c>
    </row>
    <row r="604" spans="9:11">
      <c r="I604" s="77" t="str">
        <f>IF(J604=$G$23,COUNTIF(J$25:J604,$G$23),"")</f>
        <v/>
      </c>
      <c r="J604" s="77" t="s">
        <v>16</v>
      </c>
      <c r="K604" s="77" t="s">
        <v>16</v>
      </c>
    </row>
    <row r="605" spans="9:11">
      <c r="I605" s="77" t="str">
        <f>IF(J605=$G$23,COUNTIF(J$25:J605,$G$23),"")</f>
        <v/>
      </c>
      <c r="J605" s="77" t="s">
        <v>17</v>
      </c>
      <c r="K605" s="77" t="s">
        <v>571</v>
      </c>
    </row>
    <row r="606" spans="9:11">
      <c r="I606" s="77" t="str">
        <f>IF(J606=$G$23,COUNTIF(J$25:J606,$G$23),"")</f>
        <v/>
      </c>
      <c r="J606" s="77" t="s">
        <v>17</v>
      </c>
      <c r="K606" s="77" t="s">
        <v>580</v>
      </c>
    </row>
    <row r="607" spans="9:11">
      <c r="I607" s="77" t="str">
        <f>IF(J607=$G$23,COUNTIF(J$25:J607,$G$23),"")</f>
        <v/>
      </c>
      <c r="J607" s="77" t="s">
        <v>17</v>
      </c>
      <c r="K607" s="77" t="s">
        <v>576</v>
      </c>
    </row>
    <row r="608" spans="9:11">
      <c r="I608" s="77" t="str">
        <f>IF(J608=$G$23,COUNTIF(J$25:J608,$G$23),"")</f>
        <v/>
      </c>
      <c r="J608" s="77" t="s">
        <v>17</v>
      </c>
      <c r="K608" s="77" t="s">
        <v>575</v>
      </c>
    </row>
    <row r="609" spans="9:11">
      <c r="I609" s="77" t="str">
        <f>IF(J609=$G$23,COUNTIF(J$25:J609,$G$23),"")</f>
        <v/>
      </c>
      <c r="J609" s="77" t="s">
        <v>17</v>
      </c>
      <c r="K609" s="77" t="s">
        <v>573</v>
      </c>
    </row>
    <row r="610" spans="9:11">
      <c r="I610" s="77" t="str">
        <f>IF(J610=$G$23,COUNTIF(J$25:J610,$G$23),"")</f>
        <v/>
      </c>
      <c r="J610" s="77" t="s">
        <v>17</v>
      </c>
      <c r="K610" s="77" t="s">
        <v>578</v>
      </c>
    </row>
    <row r="611" spans="9:11">
      <c r="I611" s="77" t="str">
        <f>IF(J611=$G$23,COUNTIF(J$25:J611,$G$23),"")</f>
        <v/>
      </c>
      <c r="J611" s="77" t="s">
        <v>17</v>
      </c>
      <c r="K611" s="77" t="s">
        <v>572</v>
      </c>
    </row>
    <row r="612" spans="9:11">
      <c r="I612" s="77" t="str">
        <f>IF(J612=$G$23,COUNTIF(J$25:J612,$G$23),"")</f>
        <v/>
      </c>
      <c r="J612" s="77" t="s">
        <v>17</v>
      </c>
      <c r="K612" s="77" t="s">
        <v>583</v>
      </c>
    </row>
    <row r="613" spans="9:11">
      <c r="I613" s="77" t="str">
        <f>IF(J613=$G$23,COUNTIF(J$25:J613,$G$23),"")</f>
        <v/>
      </c>
      <c r="J613" s="77" t="s">
        <v>17</v>
      </c>
      <c r="K613" s="77" t="s">
        <v>585</v>
      </c>
    </row>
    <row r="614" spans="9:11">
      <c r="I614" s="77" t="str">
        <f>IF(J614=$G$23,COUNTIF(J$25:J614,$G$23),"")</f>
        <v/>
      </c>
      <c r="J614" s="77" t="s">
        <v>17</v>
      </c>
      <c r="K614" s="77" t="s">
        <v>584</v>
      </c>
    </row>
    <row r="615" spans="9:11">
      <c r="I615" s="77" t="str">
        <f>IF(J615=$G$23,COUNTIF(J$25:J615,$G$23),"")</f>
        <v/>
      </c>
      <c r="J615" s="77" t="s">
        <v>17</v>
      </c>
      <c r="K615" s="77" t="s">
        <v>574</v>
      </c>
    </row>
    <row r="616" spans="9:11">
      <c r="I616" s="77" t="str">
        <f>IF(J616=$G$23,COUNTIF(J$25:J616,$G$23),"")</f>
        <v/>
      </c>
      <c r="J616" s="77" t="s">
        <v>17</v>
      </c>
      <c r="K616" s="77" t="s">
        <v>582</v>
      </c>
    </row>
    <row r="617" spans="9:11">
      <c r="I617" s="77" t="str">
        <f>IF(J617=$G$23,COUNTIF(J$25:J617,$G$23),"")</f>
        <v/>
      </c>
      <c r="J617" s="77" t="s">
        <v>17</v>
      </c>
      <c r="K617" s="77" t="s">
        <v>577</v>
      </c>
    </row>
    <row r="618" spans="9:11">
      <c r="I618" s="77" t="str">
        <f>IF(J618=$G$23,COUNTIF(J$25:J618,$G$23),"")</f>
        <v/>
      </c>
      <c r="J618" s="77" t="s">
        <v>17</v>
      </c>
      <c r="K618" s="77" t="s">
        <v>579</v>
      </c>
    </row>
    <row r="619" spans="9:11">
      <c r="I619" s="77" t="str">
        <f>IF(J619=$G$23,COUNTIF(J$25:J619,$G$23),"")</f>
        <v/>
      </c>
      <c r="J619" s="77" t="s">
        <v>17</v>
      </c>
      <c r="K619" s="77" t="s">
        <v>581</v>
      </c>
    </row>
    <row r="620" spans="9:11">
      <c r="I620" s="77" t="str">
        <f>IF(J620=$G$23,COUNTIF(J$25:J620,$G$23),"")</f>
        <v/>
      </c>
      <c r="J620" s="77" t="s">
        <v>17</v>
      </c>
      <c r="K620" s="77" t="s">
        <v>3055</v>
      </c>
    </row>
    <row r="621" spans="9:11">
      <c r="I621" s="77" t="str">
        <f>IF(J621=$G$23,COUNTIF(J$25:J621,$G$23),"")</f>
        <v/>
      </c>
      <c r="J621" s="77" t="s">
        <v>17</v>
      </c>
      <c r="K621" s="77" t="s">
        <v>3056</v>
      </c>
    </row>
    <row r="622" spans="9:11">
      <c r="I622" s="77" t="str">
        <f>IF(J622=$G$23,COUNTIF(J$25:J622,$G$23),"")</f>
        <v/>
      </c>
      <c r="J622" s="77" t="s">
        <v>18</v>
      </c>
      <c r="K622" s="77" t="s">
        <v>586</v>
      </c>
    </row>
    <row r="623" spans="9:11">
      <c r="I623" s="77" t="str">
        <f>IF(J623=$G$23,COUNTIF(J$25:J623,$G$23),"")</f>
        <v/>
      </c>
      <c r="J623" s="77" t="s">
        <v>18</v>
      </c>
      <c r="K623" s="77" t="s">
        <v>588</v>
      </c>
    </row>
    <row r="624" spans="9:11">
      <c r="I624" s="77" t="str">
        <f>IF(J624=$G$23,COUNTIF(J$25:J624,$G$23),"")</f>
        <v/>
      </c>
      <c r="J624" s="77" t="s">
        <v>18</v>
      </c>
      <c r="K624" s="77" t="s">
        <v>598</v>
      </c>
    </row>
    <row r="625" spans="9:11">
      <c r="I625" s="77" t="str">
        <f>IF(J625=$G$23,COUNTIF(J$25:J625,$G$23),"")</f>
        <v/>
      </c>
      <c r="J625" s="77" t="s">
        <v>18</v>
      </c>
      <c r="K625" s="77" t="s">
        <v>3057</v>
      </c>
    </row>
    <row r="626" spans="9:11">
      <c r="I626" s="77" t="str">
        <f>IF(J626=$G$23,COUNTIF(J$25:J626,$G$23),"")</f>
        <v/>
      </c>
      <c r="J626" s="77" t="s">
        <v>18</v>
      </c>
      <c r="K626" s="77" t="s">
        <v>587</v>
      </c>
    </row>
    <row r="627" spans="9:11">
      <c r="I627" s="77" t="str">
        <f>IF(J627=$G$23,COUNTIF(J$25:J627,$G$23),"")</f>
        <v/>
      </c>
      <c r="J627" s="77" t="s">
        <v>18</v>
      </c>
      <c r="K627" s="77" t="s">
        <v>3058</v>
      </c>
    </row>
    <row r="628" spans="9:11">
      <c r="I628" s="77" t="str">
        <f>IF(J628=$G$23,COUNTIF(J$25:J628,$G$23),"")</f>
        <v/>
      </c>
      <c r="J628" s="77" t="s">
        <v>18</v>
      </c>
      <c r="K628" s="77" t="s">
        <v>596</v>
      </c>
    </row>
    <row r="629" spans="9:11">
      <c r="I629" s="77" t="str">
        <f>IF(J629=$G$23,COUNTIF(J$25:J629,$G$23),"")</f>
        <v/>
      </c>
      <c r="J629" s="77" t="s">
        <v>18</v>
      </c>
      <c r="K629" s="77" t="s">
        <v>591</v>
      </c>
    </row>
    <row r="630" spans="9:11">
      <c r="I630" s="77" t="str">
        <f>IF(J630=$G$23,COUNTIF(J$25:J630,$G$23),"")</f>
        <v/>
      </c>
      <c r="J630" s="77" t="s">
        <v>18</v>
      </c>
      <c r="K630" s="77" t="s">
        <v>590</v>
      </c>
    </row>
    <row r="631" spans="9:11">
      <c r="I631" s="77" t="str">
        <f>IF(J631=$G$23,COUNTIF(J$25:J631,$G$23),"")</f>
        <v/>
      </c>
      <c r="J631" s="77" t="s">
        <v>18</v>
      </c>
      <c r="K631" s="77" t="s">
        <v>589</v>
      </c>
    </row>
    <row r="632" spans="9:11">
      <c r="I632" s="77" t="str">
        <f>IF(J632=$G$23,COUNTIF(J$25:J632,$G$23),"")</f>
        <v/>
      </c>
      <c r="J632" s="77" t="s">
        <v>18</v>
      </c>
      <c r="K632" s="77" t="s">
        <v>592</v>
      </c>
    </row>
    <row r="633" spans="9:11">
      <c r="I633" s="77" t="str">
        <f>IF(J633=$G$23,COUNTIF(J$25:J633,$G$23),"")</f>
        <v/>
      </c>
      <c r="J633" s="77" t="s">
        <v>18</v>
      </c>
      <c r="K633" s="77" t="s">
        <v>595</v>
      </c>
    </row>
    <row r="634" spans="9:11">
      <c r="I634" s="77" t="str">
        <f>IF(J634=$G$23,COUNTIF(J$25:J634,$G$23),"")</f>
        <v/>
      </c>
      <c r="J634" s="77" t="s">
        <v>18</v>
      </c>
      <c r="K634" s="77" t="s">
        <v>594</v>
      </c>
    </row>
    <row r="635" spans="9:11">
      <c r="I635" s="77" t="str">
        <f>IF(J635=$G$23,COUNTIF(J$25:J635,$G$23),"")</f>
        <v/>
      </c>
      <c r="J635" s="77" t="s">
        <v>18</v>
      </c>
      <c r="K635" s="77" t="s">
        <v>597</v>
      </c>
    </row>
    <row r="636" spans="9:11">
      <c r="I636" s="77" t="str">
        <f>IF(J636=$G$23,COUNTIF(J$25:J636,$G$23),"")</f>
        <v/>
      </c>
      <c r="J636" s="77" t="s">
        <v>18</v>
      </c>
      <c r="K636" s="77" t="s">
        <v>599</v>
      </c>
    </row>
    <row r="637" spans="9:11">
      <c r="I637" s="77" t="str">
        <f>IF(J637=$G$23,COUNTIF(J$25:J637,$G$23),"")</f>
        <v/>
      </c>
      <c r="J637" s="77" t="s">
        <v>18</v>
      </c>
      <c r="K637" s="77" t="s">
        <v>593</v>
      </c>
    </row>
    <row r="638" spans="9:11">
      <c r="I638" s="77" t="str">
        <f>IF(J638=$G$23,COUNTIF(J$25:J638,$G$23),"")</f>
        <v/>
      </c>
      <c r="J638" s="77" t="s">
        <v>18</v>
      </c>
      <c r="K638" s="77" t="s">
        <v>3059</v>
      </c>
    </row>
    <row r="639" spans="9:11">
      <c r="I639" s="77" t="str">
        <f>IF(J639=$G$23,COUNTIF(J$25:J639,$G$23),"")</f>
        <v/>
      </c>
      <c r="J639" s="77" t="s">
        <v>18</v>
      </c>
      <c r="K639" s="77" t="s">
        <v>3060</v>
      </c>
    </row>
    <row r="640" spans="9:11">
      <c r="I640" s="77" t="str">
        <f>IF(J640=$G$23,COUNTIF(J$25:J640,$G$23),"")</f>
        <v/>
      </c>
      <c r="J640" s="77" t="s">
        <v>19</v>
      </c>
      <c r="K640" s="77" t="s">
        <v>600</v>
      </c>
    </row>
    <row r="641" spans="9:11">
      <c r="I641" s="77" t="str">
        <f>IF(J641=$G$23,COUNTIF(J$25:J641,$G$23),"")</f>
        <v/>
      </c>
      <c r="J641" s="77" t="s">
        <v>19</v>
      </c>
      <c r="K641" s="77" t="s">
        <v>608</v>
      </c>
    </row>
    <row r="642" spans="9:11">
      <c r="I642" s="77" t="str">
        <f>IF(J642=$G$23,COUNTIF(J$25:J642,$G$23),"")</f>
        <v/>
      </c>
      <c r="J642" s="77" t="s">
        <v>19</v>
      </c>
      <c r="K642" s="77" t="s">
        <v>601</v>
      </c>
    </row>
    <row r="643" spans="9:11">
      <c r="I643" s="77" t="str">
        <f>IF(J643=$G$23,COUNTIF(J$25:J643,$G$23),"")</f>
        <v/>
      </c>
      <c r="J643" s="77" t="s">
        <v>19</v>
      </c>
      <c r="K643" s="77" t="s">
        <v>3061</v>
      </c>
    </row>
    <row r="644" spans="9:11">
      <c r="I644" s="77" t="str">
        <f>IF(J644=$G$23,COUNTIF(J$25:J644,$G$23),"")</f>
        <v/>
      </c>
      <c r="J644" s="77" t="s">
        <v>19</v>
      </c>
      <c r="K644" s="77" t="s">
        <v>604</v>
      </c>
    </row>
    <row r="645" spans="9:11">
      <c r="I645" s="77" t="str">
        <f>IF(J645=$G$23,COUNTIF(J$25:J645,$G$23),"")</f>
        <v/>
      </c>
      <c r="J645" s="77" t="s">
        <v>19</v>
      </c>
      <c r="K645" s="77" t="s">
        <v>606</v>
      </c>
    </row>
    <row r="646" spans="9:11">
      <c r="I646" s="77" t="str">
        <f>IF(J646=$G$23,COUNTIF(J$25:J646,$G$23),"")</f>
        <v/>
      </c>
      <c r="J646" s="77" t="s">
        <v>19</v>
      </c>
      <c r="K646" s="77" t="s">
        <v>609</v>
      </c>
    </row>
    <row r="647" spans="9:11">
      <c r="I647" s="77" t="str">
        <f>IF(J647=$G$23,COUNTIF(J$25:J647,$G$23),"")</f>
        <v/>
      </c>
      <c r="J647" s="77" t="s">
        <v>19</v>
      </c>
      <c r="K647" s="77" t="s">
        <v>605</v>
      </c>
    </row>
    <row r="648" spans="9:11">
      <c r="I648" s="77" t="str">
        <f>IF(J648=$G$23,COUNTIF(J$25:J648,$G$23),"")</f>
        <v/>
      </c>
      <c r="J648" s="77" t="s">
        <v>19</v>
      </c>
      <c r="K648" s="77" t="s">
        <v>617</v>
      </c>
    </row>
    <row r="649" spans="9:11">
      <c r="I649" s="77" t="str">
        <f>IF(J649=$G$23,COUNTIF(J$25:J649,$G$23),"")</f>
        <v/>
      </c>
      <c r="J649" s="77" t="s">
        <v>19</v>
      </c>
      <c r="K649" s="77" t="s">
        <v>602</v>
      </c>
    </row>
    <row r="650" spans="9:11">
      <c r="I650" s="77" t="str">
        <f>IF(J650=$G$23,COUNTIF(J$25:J650,$G$23),"")</f>
        <v/>
      </c>
      <c r="J650" s="77" t="s">
        <v>19</v>
      </c>
      <c r="K650" s="77" t="s">
        <v>639</v>
      </c>
    </row>
    <row r="651" spans="9:11">
      <c r="I651" s="77" t="str">
        <f>IF(J651=$G$23,COUNTIF(J$25:J651,$G$23),"")</f>
        <v/>
      </c>
      <c r="J651" s="77" t="s">
        <v>19</v>
      </c>
      <c r="K651" s="77" t="s">
        <v>621</v>
      </c>
    </row>
    <row r="652" spans="9:11">
      <c r="I652" s="77" t="str">
        <f>IF(J652=$G$23,COUNTIF(J$25:J652,$G$23),"")</f>
        <v/>
      </c>
      <c r="J652" s="77" t="s">
        <v>19</v>
      </c>
      <c r="K652" s="77" t="s">
        <v>3062</v>
      </c>
    </row>
    <row r="653" spans="9:11">
      <c r="I653" s="77" t="str">
        <f>IF(J653=$G$23,COUNTIF(J$25:J653,$G$23),"")</f>
        <v/>
      </c>
      <c r="J653" s="77" t="s">
        <v>19</v>
      </c>
      <c r="K653" s="77" t="s">
        <v>635</v>
      </c>
    </row>
    <row r="654" spans="9:11">
      <c r="I654" s="77" t="str">
        <f>IF(J654=$G$23,COUNTIF(J$25:J654,$G$23),"")</f>
        <v/>
      </c>
      <c r="J654" s="77" t="s">
        <v>19</v>
      </c>
      <c r="K654" s="77" t="s">
        <v>641</v>
      </c>
    </row>
    <row r="655" spans="9:11">
      <c r="I655" s="77" t="str">
        <f>IF(J655=$G$23,COUNTIF(J$25:J655,$G$23),"")</f>
        <v/>
      </c>
      <c r="J655" s="77" t="s">
        <v>19</v>
      </c>
      <c r="K655" s="77" t="s">
        <v>160</v>
      </c>
    </row>
    <row r="656" spans="9:11">
      <c r="I656" s="77" t="str">
        <f>IF(J656=$G$23,COUNTIF(J$25:J656,$G$23),"")</f>
        <v/>
      </c>
      <c r="J656" s="77" t="s">
        <v>19</v>
      </c>
      <c r="K656" s="77" t="s">
        <v>643</v>
      </c>
    </row>
    <row r="657" spans="9:11">
      <c r="I657" s="77" t="str">
        <f>IF(J657=$G$23,COUNTIF(J$25:J657,$G$23),"")</f>
        <v/>
      </c>
      <c r="J657" s="77" t="s">
        <v>19</v>
      </c>
      <c r="K657" s="77" t="s">
        <v>624</v>
      </c>
    </row>
    <row r="658" spans="9:11">
      <c r="I658" s="77" t="str">
        <f>IF(J658=$G$23,COUNTIF(J$25:J658,$G$23),"")</f>
        <v/>
      </c>
      <c r="J658" s="77" t="s">
        <v>19</v>
      </c>
      <c r="K658" s="77" t="s">
        <v>613</v>
      </c>
    </row>
    <row r="659" spans="9:11">
      <c r="I659" s="77" t="str">
        <f>IF(J659=$G$23,COUNTIF(J$25:J659,$G$23),"")</f>
        <v/>
      </c>
      <c r="J659" s="77" t="s">
        <v>19</v>
      </c>
      <c r="K659" s="77" t="s">
        <v>610</v>
      </c>
    </row>
    <row r="660" spans="9:11">
      <c r="I660" s="77" t="str">
        <f>IF(J660=$G$23,COUNTIF(J$25:J660,$G$23),"")</f>
        <v/>
      </c>
      <c r="J660" s="77" t="s">
        <v>19</v>
      </c>
      <c r="K660" s="77" t="s">
        <v>3063</v>
      </c>
    </row>
    <row r="661" spans="9:11">
      <c r="I661" s="77" t="str">
        <f>IF(J661=$G$23,COUNTIF(J$25:J661,$G$23),"")</f>
        <v/>
      </c>
      <c r="J661" s="77" t="s">
        <v>19</v>
      </c>
      <c r="K661" s="77" t="s">
        <v>636</v>
      </c>
    </row>
    <row r="662" spans="9:11">
      <c r="I662" s="77" t="str">
        <f>IF(J662=$G$23,COUNTIF(J$25:J662,$G$23),"")</f>
        <v/>
      </c>
      <c r="J662" s="77" t="s">
        <v>19</v>
      </c>
      <c r="K662" s="77" t="s">
        <v>607</v>
      </c>
    </row>
    <row r="663" spans="9:11">
      <c r="I663" s="77" t="str">
        <f>IF(J663=$G$23,COUNTIF(J$25:J663,$G$23),"")</f>
        <v/>
      </c>
      <c r="J663" s="77" t="s">
        <v>19</v>
      </c>
      <c r="K663" s="77" t="s">
        <v>645</v>
      </c>
    </row>
    <row r="664" spans="9:11">
      <c r="I664" s="77" t="str">
        <f>IF(J664=$G$23,COUNTIF(J$25:J664,$G$23),"")</f>
        <v/>
      </c>
      <c r="J664" s="77" t="s">
        <v>19</v>
      </c>
      <c r="K664" s="77" t="s">
        <v>642</v>
      </c>
    </row>
    <row r="665" spans="9:11">
      <c r="I665" s="77" t="str">
        <f>IF(J665=$G$23,COUNTIF(J$25:J665,$G$23),"")</f>
        <v/>
      </c>
      <c r="J665" s="77" t="s">
        <v>19</v>
      </c>
      <c r="K665" s="77" t="s">
        <v>3064</v>
      </c>
    </row>
    <row r="666" spans="9:11">
      <c r="I666" s="77" t="str">
        <f>IF(J666=$G$23,COUNTIF(J$25:J666,$G$23),"")</f>
        <v/>
      </c>
      <c r="J666" s="77" t="s">
        <v>19</v>
      </c>
      <c r="K666" s="77" t="s">
        <v>616</v>
      </c>
    </row>
    <row r="667" spans="9:11">
      <c r="I667" s="77" t="str">
        <f>IF(J667=$G$23,COUNTIF(J$25:J667,$G$23),"")</f>
        <v/>
      </c>
      <c r="J667" s="77" t="s">
        <v>19</v>
      </c>
      <c r="K667" s="77" t="s">
        <v>611</v>
      </c>
    </row>
    <row r="668" spans="9:11">
      <c r="I668" s="77" t="str">
        <f>IF(J668=$G$23,COUNTIF(J$25:J668,$G$23),"")</f>
        <v/>
      </c>
      <c r="J668" s="77" t="s">
        <v>19</v>
      </c>
      <c r="K668" s="77" t="s">
        <v>612</v>
      </c>
    </row>
    <row r="669" spans="9:11">
      <c r="I669" s="77" t="str">
        <f>IF(J669=$G$23,COUNTIF(J$25:J669,$G$23),"")</f>
        <v/>
      </c>
      <c r="J669" s="77" t="s">
        <v>19</v>
      </c>
      <c r="K669" s="77" t="s">
        <v>3065</v>
      </c>
    </row>
    <row r="670" spans="9:11">
      <c r="I670" s="77" t="str">
        <f>IF(J670=$G$23,COUNTIF(J$25:J670,$G$23),"")</f>
        <v/>
      </c>
      <c r="J670" s="77" t="s">
        <v>19</v>
      </c>
      <c r="K670" s="77" t="s">
        <v>619</v>
      </c>
    </row>
    <row r="671" spans="9:11">
      <c r="I671" s="77" t="str">
        <f>IF(J671=$G$23,COUNTIF(J$25:J671,$G$23),"")</f>
        <v/>
      </c>
      <c r="J671" s="77" t="s">
        <v>19</v>
      </c>
      <c r="K671" s="77" t="s">
        <v>629</v>
      </c>
    </row>
    <row r="672" spans="9:11">
      <c r="I672" s="77" t="str">
        <f>IF(J672=$G$23,COUNTIF(J$25:J672,$G$23),"")</f>
        <v/>
      </c>
      <c r="J672" s="77" t="s">
        <v>19</v>
      </c>
      <c r="K672" s="77" t="s">
        <v>614</v>
      </c>
    </row>
    <row r="673" spans="9:11">
      <c r="I673" s="77" t="str">
        <f>IF(J673=$G$23,COUNTIF(J$25:J673,$G$23),"")</f>
        <v/>
      </c>
      <c r="J673" s="77" t="s">
        <v>19</v>
      </c>
      <c r="K673" s="77" t="s">
        <v>3066</v>
      </c>
    </row>
    <row r="674" spans="9:11">
      <c r="I674" s="77" t="str">
        <f>IF(J674=$G$23,COUNTIF(J$25:J674,$G$23),"")</f>
        <v/>
      </c>
      <c r="J674" s="77" t="s">
        <v>19</v>
      </c>
      <c r="K674" s="77" t="s">
        <v>623</v>
      </c>
    </row>
    <row r="675" spans="9:11">
      <c r="I675" s="77" t="str">
        <f>IF(J675=$G$23,COUNTIF(J$25:J675,$G$23),"")</f>
        <v/>
      </c>
      <c r="J675" s="77" t="s">
        <v>19</v>
      </c>
      <c r="K675" s="77" t="s">
        <v>19</v>
      </c>
    </row>
    <row r="676" spans="9:11">
      <c r="I676" s="77" t="str">
        <f>IF(J676=$G$23,COUNTIF(J$25:J676,$G$23),"")</f>
        <v/>
      </c>
      <c r="J676" s="77" t="s">
        <v>19</v>
      </c>
      <c r="K676" s="77" t="s">
        <v>622</v>
      </c>
    </row>
    <row r="677" spans="9:11">
      <c r="I677" s="77" t="str">
        <f>IF(J677=$G$23,COUNTIF(J$25:J677,$G$23),"")</f>
        <v/>
      </c>
      <c r="J677" s="77" t="s">
        <v>19</v>
      </c>
      <c r="K677" s="77" t="s">
        <v>625</v>
      </c>
    </row>
    <row r="678" spans="9:11">
      <c r="I678" s="77" t="str">
        <f>IF(J678=$G$23,COUNTIF(J$25:J678,$G$23),"")</f>
        <v/>
      </c>
      <c r="J678" s="77" t="s">
        <v>19</v>
      </c>
      <c r="K678" s="77" t="s">
        <v>638</v>
      </c>
    </row>
    <row r="679" spans="9:11">
      <c r="I679" s="77" t="str">
        <f>IF(J679=$G$23,COUNTIF(J$25:J679,$G$23),"")</f>
        <v/>
      </c>
      <c r="J679" s="77" t="s">
        <v>19</v>
      </c>
      <c r="K679" s="77" t="s">
        <v>627</v>
      </c>
    </row>
    <row r="680" spans="9:11">
      <c r="I680" s="77" t="str">
        <f>IF(J680=$G$23,COUNTIF(J$25:J680,$G$23),"")</f>
        <v/>
      </c>
      <c r="J680" s="77" t="s">
        <v>19</v>
      </c>
      <c r="K680" s="77" t="s">
        <v>626</v>
      </c>
    </row>
    <row r="681" spans="9:11">
      <c r="I681" s="77" t="str">
        <f>IF(J681=$G$23,COUNTIF(J$25:J681,$G$23),"")</f>
        <v/>
      </c>
      <c r="J681" s="77" t="s">
        <v>19</v>
      </c>
      <c r="K681" s="77" t="s">
        <v>603</v>
      </c>
    </row>
    <row r="682" spans="9:11">
      <c r="I682" s="77" t="str">
        <f>IF(J682=$G$23,COUNTIF(J$25:J682,$G$23),"")</f>
        <v/>
      </c>
      <c r="J682" s="77" t="s">
        <v>19</v>
      </c>
      <c r="K682" s="77" t="s">
        <v>3067</v>
      </c>
    </row>
    <row r="683" spans="9:11">
      <c r="I683" s="77" t="str">
        <f>IF(J683=$G$23,COUNTIF(J$25:J683,$G$23),"")</f>
        <v/>
      </c>
      <c r="J683" s="77" t="s">
        <v>19</v>
      </c>
      <c r="K683" s="77" t="s">
        <v>637</v>
      </c>
    </row>
    <row r="684" spans="9:11">
      <c r="I684" s="77" t="str">
        <f>IF(J684=$G$23,COUNTIF(J$25:J684,$G$23),"")</f>
        <v/>
      </c>
      <c r="J684" s="77" t="s">
        <v>19</v>
      </c>
      <c r="K684" s="77" t="s">
        <v>3068</v>
      </c>
    </row>
    <row r="685" spans="9:11">
      <c r="I685" s="77" t="str">
        <f>IF(J685=$G$23,COUNTIF(J$25:J685,$G$23),"")</f>
        <v/>
      </c>
      <c r="J685" s="77" t="s">
        <v>19</v>
      </c>
      <c r="K685" s="77" t="s">
        <v>631</v>
      </c>
    </row>
    <row r="686" spans="9:11">
      <c r="I686" s="77" t="str">
        <f>IF(J686=$G$23,COUNTIF(J$25:J686,$G$23),"")</f>
        <v/>
      </c>
      <c r="J686" s="77" t="s">
        <v>19</v>
      </c>
      <c r="K686" s="77" t="s">
        <v>3069</v>
      </c>
    </row>
    <row r="687" spans="9:11">
      <c r="I687" s="77" t="str">
        <f>IF(J687=$G$23,COUNTIF(J$25:J687,$G$23),"")</f>
        <v/>
      </c>
      <c r="J687" s="77" t="s">
        <v>19</v>
      </c>
      <c r="K687" s="77" t="s">
        <v>3070</v>
      </c>
    </row>
    <row r="688" spans="9:11">
      <c r="I688" s="77" t="str">
        <f>IF(J688=$G$23,COUNTIF(J$25:J688,$G$23),"")</f>
        <v/>
      </c>
      <c r="J688" s="77" t="s">
        <v>19</v>
      </c>
      <c r="K688" s="77" t="s">
        <v>3071</v>
      </c>
    </row>
    <row r="689" spans="9:11">
      <c r="I689" s="77" t="str">
        <f>IF(J689=$G$23,COUNTIF(J$25:J689,$G$23),"")</f>
        <v/>
      </c>
      <c r="J689" s="77" t="s">
        <v>19</v>
      </c>
      <c r="K689" s="77" t="s">
        <v>644</v>
      </c>
    </row>
    <row r="690" spans="9:11">
      <c r="I690" s="77" t="str">
        <f>IF(J690=$G$23,COUNTIF(J$25:J690,$G$23),"")</f>
        <v/>
      </c>
      <c r="J690" s="77" t="s">
        <v>19</v>
      </c>
      <c r="K690" s="77" t="s">
        <v>630</v>
      </c>
    </row>
    <row r="691" spans="9:11">
      <c r="I691" s="77" t="str">
        <f>IF(J691=$G$23,COUNTIF(J$25:J691,$G$23),"")</f>
        <v/>
      </c>
      <c r="J691" s="77" t="s">
        <v>19</v>
      </c>
      <c r="K691" s="77" t="s">
        <v>3072</v>
      </c>
    </row>
    <row r="692" spans="9:11">
      <c r="I692" s="77" t="str">
        <f>IF(J692=$G$23,COUNTIF(J$25:J692,$G$23),"")</f>
        <v/>
      </c>
      <c r="J692" s="77" t="s">
        <v>19</v>
      </c>
      <c r="K692" s="77" t="s">
        <v>3073</v>
      </c>
    </row>
    <row r="693" spans="9:11">
      <c r="I693" s="77" t="str">
        <f>IF(J693=$G$23,COUNTIF(J$25:J693,$G$23),"")</f>
        <v/>
      </c>
      <c r="J693" s="77" t="s">
        <v>19</v>
      </c>
      <c r="K693" s="77" t="s">
        <v>640</v>
      </c>
    </row>
    <row r="694" spans="9:11">
      <c r="I694" s="77" t="str">
        <f>IF(J694=$G$23,COUNTIF(J$25:J694,$G$23),"")</f>
        <v/>
      </c>
      <c r="J694" s="77" t="s">
        <v>19</v>
      </c>
      <c r="K694" s="77" t="s">
        <v>628</v>
      </c>
    </row>
    <row r="695" spans="9:11">
      <c r="I695" s="77" t="str">
        <f>IF(J695=$G$23,COUNTIF(J$25:J695,$G$23),"")</f>
        <v/>
      </c>
      <c r="J695" s="77" t="s">
        <v>19</v>
      </c>
      <c r="K695" s="77" t="s">
        <v>615</v>
      </c>
    </row>
    <row r="696" spans="9:11">
      <c r="I696" s="77" t="str">
        <f>IF(J696=$G$23,COUNTIF(J$25:J696,$G$23),"")</f>
        <v/>
      </c>
      <c r="J696" s="77" t="s">
        <v>19</v>
      </c>
      <c r="K696" s="77" t="s">
        <v>618</v>
      </c>
    </row>
    <row r="697" spans="9:11">
      <c r="I697" s="77" t="str">
        <f>IF(J697=$G$23,COUNTIF(J$25:J697,$G$23),"")</f>
        <v/>
      </c>
      <c r="J697" s="77" t="s">
        <v>19</v>
      </c>
      <c r="K697" s="77" t="s">
        <v>634</v>
      </c>
    </row>
    <row r="698" spans="9:11">
      <c r="I698" s="77" t="str">
        <f>IF(J698=$G$23,COUNTIF(J$25:J698,$G$23),"")</f>
        <v/>
      </c>
      <c r="J698" s="77" t="s">
        <v>19</v>
      </c>
      <c r="K698" s="77" t="s">
        <v>620</v>
      </c>
    </row>
    <row r="699" spans="9:11">
      <c r="I699" s="77" t="str">
        <f>IF(J699=$G$23,COUNTIF(J$25:J699,$G$23),"")</f>
        <v/>
      </c>
      <c r="J699" s="77" t="s">
        <v>19</v>
      </c>
      <c r="K699" s="77" t="s">
        <v>632</v>
      </c>
    </row>
    <row r="700" spans="9:11">
      <c r="I700" s="77" t="str">
        <f>IF(J700=$G$23,COUNTIF(J$25:J700,$G$23),"")</f>
        <v/>
      </c>
      <c r="J700" s="77" t="s">
        <v>19</v>
      </c>
      <c r="K700" s="77" t="s">
        <v>633</v>
      </c>
    </row>
    <row r="701" spans="9:11">
      <c r="I701" s="77" t="str">
        <f>IF(J701=$G$23,COUNTIF(J$25:J701,$G$23),"")</f>
        <v/>
      </c>
      <c r="J701" s="77" t="s">
        <v>19</v>
      </c>
      <c r="K701" s="77" t="s">
        <v>3074</v>
      </c>
    </row>
    <row r="702" spans="9:11">
      <c r="I702" s="77" t="str">
        <f>IF(J702=$G$23,COUNTIF(J$25:J702,$G$23),"")</f>
        <v/>
      </c>
      <c r="J702" s="77" t="s">
        <v>19</v>
      </c>
      <c r="K702" s="77" t="s">
        <v>19</v>
      </c>
    </row>
    <row r="703" spans="9:11">
      <c r="I703" s="77" t="str">
        <f>IF(J703=$G$23,COUNTIF(J$25:J703,$G$23),"")</f>
        <v/>
      </c>
      <c r="J703" s="77" t="s">
        <v>19</v>
      </c>
      <c r="K703" s="77" t="s">
        <v>3075</v>
      </c>
    </row>
    <row r="704" spans="9:11">
      <c r="I704" s="77" t="str">
        <f>IF(J704=$G$23,COUNTIF(J$25:J704,$G$23),"")</f>
        <v/>
      </c>
      <c r="J704" s="77" t="s">
        <v>19</v>
      </c>
      <c r="K704" s="77" t="s">
        <v>3076</v>
      </c>
    </row>
    <row r="705" spans="9:11">
      <c r="I705" s="77" t="str">
        <f>IF(J705=$G$23,COUNTIF(J$25:J705,$G$23),"")</f>
        <v/>
      </c>
      <c r="J705" s="77" t="s">
        <v>20</v>
      </c>
      <c r="K705" s="77" t="s">
        <v>649</v>
      </c>
    </row>
    <row r="706" spans="9:11">
      <c r="I706" s="77" t="str">
        <f>IF(J706=$G$23,COUNTIF(J$25:J706,$G$23),"")</f>
        <v/>
      </c>
      <c r="J706" s="77" t="s">
        <v>20</v>
      </c>
      <c r="K706" s="77" t="s">
        <v>646</v>
      </c>
    </row>
    <row r="707" spans="9:11">
      <c r="I707" s="77" t="str">
        <f>IF(J707=$G$23,COUNTIF(J$25:J707,$G$23),"")</f>
        <v/>
      </c>
      <c r="J707" s="77" t="s">
        <v>20</v>
      </c>
      <c r="K707" s="77" t="s">
        <v>648</v>
      </c>
    </row>
    <row r="708" spans="9:11">
      <c r="I708" s="77" t="str">
        <f>IF(J708=$G$23,COUNTIF(J$25:J708,$G$23),"")</f>
        <v/>
      </c>
      <c r="J708" s="77" t="s">
        <v>20</v>
      </c>
      <c r="K708" s="77" t="s">
        <v>650</v>
      </c>
    </row>
    <row r="709" spans="9:11">
      <c r="I709" s="77" t="str">
        <f>IF(J709=$G$23,COUNTIF(J$25:J709,$G$23),"")</f>
        <v/>
      </c>
      <c r="J709" s="77" t="s">
        <v>20</v>
      </c>
      <c r="K709" s="77" t="s">
        <v>651</v>
      </c>
    </row>
    <row r="710" spans="9:11">
      <c r="I710" s="77" t="str">
        <f>IF(J710=$G$23,COUNTIF(J$25:J710,$G$23),"")</f>
        <v/>
      </c>
      <c r="J710" s="77" t="s">
        <v>20</v>
      </c>
      <c r="K710" s="77" t="s">
        <v>657</v>
      </c>
    </row>
    <row r="711" spans="9:11">
      <c r="I711" s="77" t="str">
        <f>IF(J711=$G$23,COUNTIF(J$25:J711,$G$23),"")</f>
        <v/>
      </c>
      <c r="J711" s="77" t="s">
        <v>20</v>
      </c>
      <c r="K711" s="77" t="s">
        <v>656</v>
      </c>
    </row>
    <row r="712" spans="9:11">
      <c r="I712" s="77" t="str">
        <f>IF(J712=$G$23,COUNTIF(J$25:J712,$G$23),"")</f>
        <v/>
      </c>
      <c r="J712" s="77" t="s">
        <v>20</v>
      </c>
      <c r="K712" s="77" t="s">
        <v>652</v>
      </c>
    </row>
    <row r="713" spans="9:11">
      <c r="I713" s="77" t="str">
        <f>IF(J713=$G$23,COUNTIF(J$25:J713,$G$23),"")</f>
        <v/>
      </c>
      <c r="J713" s="77" t="s">
        <v>20</v>
      </c>
      <c r="K713" s="77" t="s">
        <v>667</v>
      </c>
    </row>
    <row r="714" spans="9:11">
      <c r="I714" s="77" t="str">
        <f>IF(J714=$G$23,COUNTIF(J$25:J714,$G$23),"")</f>
        <v/>
      </c>
      <c r="J714" s="77" t="s">
        <v>20</v>
      </c>
      <c r="K714" s="77" t="s">
        <v>655</v>
      </c>
    </row>
    <row r="715" spans="9:11">
      <c r="I715" s="77" t="str">
        <f>IF(J715=$G$23,COUNTIF(J$25:J715,$G$23),"")</f>
        <v/>
      </c>
      <c r="J715" s="77" t="s">
        <v>20</v>
      </c>
      <c r="K715" s="77" t="s">
        <v>647</v>
      </c>
    </row>
    <row r="716" spans="9:11">
      <c r="I716" s="77" t="str">
        <f>IF(J716=$G$23,COUNTIF(J$25:J716,$G$23),"")</f>
        <v/>
      </c>
      <c r="J716" s="77" t="s">
        <v>20</v>
      </c>
      <c r="K716" s="77" t="s">
        <v>669</v>
      </c>
    </row>
    <row r="717" spans="9:11">
      <c r="I717" s="77" t="str">
        <f>IF(J717=$G$23,COUNTIF(J$25:J717,$G$23),"")</f>
        <v/>
      </c>
      <c r="J717" s="77" t="s">
        <v>20</v>
      </c>
      <c r="K717" s="77" t="s">
        <v>654</v>
      </c>
    </row>
    <row r="718" spans="9:11">
      <c r="I718" s="77" t="str">
        <f>IF(J718=$G$23,COUNTIF(J$25:J718,$G$23),"")</f>
        <v/>
      </c>
      <c r="J718" s="77" t="s">
        <v>20</v>
      </c>
      <c r="K718" s="77" t="s">
        <v>659</v>
      </c>
    </row>
    <row r="719" spans="9:11">
      <c r="I719" s="77" t="str">
        <f>IF(J719=$G$23,COUNTIF(J$25:J719,$G$23),"")</f>
        <v/>
      </c>
      <c r="J719" s="77" t="s">
        <v>20</v>
      </c>
      <c r="K719" s="77" t="s">
        <v>653</v>
      </c>
    </row>
    <row r="720" spans="9:11">
      <c r="I720" s="77" t="str">
        <f>IF(J720=$G$23,COUNTIF(J$25:J720,$G$23),"")</f>
        <v/>
      </c>
      <c r="J720" s="77" t="s">
        <v>20</v>
      </c>
      <c r="K720" s="77" t="s">
        <v>658</v>
      </c>
    </row>
    <row r="721" spans="9:11">
      <c r="I721" s="77" t="str">
        <f>IF(J721=$G$23,COUNTIF(J$25:J721,$G$23),"")</f>
        <v/>
      </c>
      <c r="J721" s="77" t="s">
        <v>20</v>
      </c>
      <c r="K721" s="77" t="s">
        <v>3077</v>
      </c>
    </row>
    <row r="722" spans="9:11">
      <c r="I722" s="77" t="str">
        <f>IF(J722=$G$23,COUNTIF(J$25:J722,$G$23),"")</f>
        <v/>
      </c>
      <c r="J722" s="77" t="s">
        <v>20</v>
      </c>
      <c r="K722" s="77" t="s">
        <v>666</v>
      </c>
    </row>
    <row r="723" spans="9:11">
      <c r="I723" s="77" t="str">
        <f>IF(J723=$G$23,COUNTIF(J$25:J723,$G$23),"")</f>
        <v/>
      </c>
      <c r="J723" s="77" t="s">
        <v>20</v>
      </c>
      <c r="K723" s="77" t="s">
        <v>680</v>
      </c>
    </row>
    <row r="724" spans="9:11">
      <c r="I724" s="77" t="str">
        <f>IF(J724=$G$23,COUNTIF(J$25:J724,$G$23),"")</f>
        <v/>
      </c>
      <c r="J724" s="77" t="s">
        <v>20</v>
      </c>
      <c r="K724" s="77" t="s">
        <v>670</v>
      </c>
    </row>
    <row r="725" spans="9:11">
      <c r="I725" s="77" t="str">
        <f>IF(J725=$G$23,COUNTIF(J$25:J725,$G$23),"")</f>
        <v/>
      </c>
      <c r="J725" s="77" t="s">
        <v>20</v>
      </c>
      <c r="K725" s="77" t="s">
        <v>671</v>
      </c>
    </row>
    <row r="726" spans="9:11">
      <c r="I726" s="77" t="str">
        <f>IF(J726=$G$23,COUNTIF(J$25:J726,$G$23),"")</f>
        <v/>
      </c>
      <c r="J726" s="77" t="s">
        <v>20</v>
      </c>
      <c r="K726" s="77" t="s">
        <v>673</v>
      </c>
    </row>
    <row r="727" spans="9:11">
      <c r="I727" s="77" t="str">
        <f>IF(J727=$G$23,COUNTIF(J$25:J727,$G$23),"")</f>
        <v/>
      </c>
      <c r="J727" s="77" t="s">
        <v>20</v>
      </c>
      <c r="K727" s="77" t="s">
        <v>679</v>
      </c>
    </row>
    <row r="728" spans="9:11">
      <c r="I728" s="77" t="str">
        <f>IF(J728=$G$23,COUNTIF(J$25:J728,$G$23),"")</f>
        <v/>
      </c>
      <c r="J728" s="77" t="s">
        <v>20</v>
      </c>
      <c r="K728" s="77" t="s">
        <v>674</v>
      </c>
    </row>
    <row r="729" spans="9:11">
      <c r="I729" s="77" t="str">
        <f>IF(J729=$G$23,COUNTIF(J$25:J729,$G$23),"")</f>
        <v/>
      </c>
      <c r="J729" s="77" t="s">
        <v>20</v>
      </c>
      <c r="K729" s="77" t="s">
        <v>675</v>
      </c>
    </row>
    <row r="730" spans="9:11">
      <c r="I730" s="77" t="str">
        <f>IF(J730=$G$23,COUNTIF(J$25:J730,$G$23),"")</f>
        <v/>
      </c>
      <c r="J730" s="77" t="s">
        <v>20</v>
      </c>
      <c r="K730" s="77" t="s">
        <v>678</v>
      </c>
    </row>
    <row r="731" spans="9:11">
      <c r="I731" s="77" t="str">
        <f>IF(J731=$G$23,COUNTIF(J$25:J731,$G$23),"")</f>
        <v/>
      </c>
      <c r="J731" s="77" t="s">
        <v>20</v>
      </c>
      <c r="K731" s="77" t="s">
        <v>672</v>
      </c>
    </row>
    <row r="732" spans="9:11">
      <c r="I732" s="77" t="str">
        <f>IF(J732=$G$23,COUNTIF(J$25:J732,$G$23),"")</f>
        <v/>
      </c>
      <c r="J732" s="77" t="s">
        <v>20</v>
      </c>
      <c r="K732" s="77" t="s">
        <v>677</v>
      </c>
    </row>
    <row r="733" spans="9:11">
      <c r="I733" s="77" t="str">
        <f>IF(J733=$G$23,COUNTIF(J$25:J733,$G$23),"")</f>
        <v/>
      </c>
      <c r="J733" s="77" t="s">
        <v>20</v>
      </c>
      <c r="K733" s="77" t="s">
        <v>668</v>
      </c>
    </row>
    <row r="734" spans="9:11">
      <c r="I734" s="77" t="str">
        <f>IF(J734=$G$23,COUNTIF(J$25:J734,$G$23),"")</f>
        <v/>
      </c>
      <c r="J734" s="77" t="s">
        <v>20</v>
      </c>
      <c r="K734" s="77" t="s">
        <v>676</v>
      </c>
    </row>
    <row r="735" spans="9:11">
      <c r="I735" s="77" t="str">
        <f>IF(J735=$G$23,COUNTIF(J$25:J735,$G$23),"")</f>
        <v/>
      </c>
      <c r="J735" s="77" t="s">
        <v>20</v>
      </c>
      <c r="K735" s="77" t="s">
        <v>160</v>
      </c>
    </row>
    <row r="736" spans="9:11">
      <c r="I736" s="77" t="str">
        <f>IF(J736=$G$23,COUNTIF(J$25:J736,$G$23),"")</f>
        <v/>
      </c>
      <c r="J736" s="77" t="s">
        <v>20</v>
      </c>
      <c r="K736" s="77" t="s">
        <v>3078</v>
      </c>
    </row>
    <row r="737" spans="9:11">
      <c r="I737" s="77" t="str">
        <f>IF(J737=$G$23,COUNTIF(J$25:J737,$G$23),"")</f>
        <v/>
      </c>
      <c r="J737" s="77" t="s">
        <v>20</v>
      </c>
      <c r="K737" s="77" t="s">
        <v>3079</v>
      </c>
    </row>
    <row r="738" spans="9:11">
      <c r="I738" s="77" t="str">
        <f>IF(J738=$G$23,COUNTIF(J$25:J738,$G$23),"")</f>
        <v/>
      </c>
      <c r="J738" s="77" t="s">
        <v>20</v>
      </c>
      <c r="K738" s="77" t="s">
        <v>660</v>
      </c>
    </row>
    <row r="739" spans="9:11">
      <c r="I739" s="77" t="str">
        <f>IF(J739=$G$23,COUNTIF(J$25:J739,$G$23),"")</f>
        <v/>
      </c>
      <c r="J739" s="77" t="s">
        <v>20</v>
      </c>
      <c r="K739" s="77" t="s">
        <v>661</v>
      </c>
    </row>
    <row r="740" spans="9:11">
      <c r="I740" s="77" t="str">
        <f>IF(J740=$G$23,COUNTIF(J$25:J740,$G$23),"")</f>
        <v/>
      </c>
      <c r="J740" s="77" t="s">
        <v>20</v>
      </c>
      <c r="K740" s="77" t="s">
        <v>663</v>
      </c>
    </row>
    <row r="741" spans="9:11">
      <c r="I741" s="77" t="str">
        <f>IF(J741=$G$23,COUNTIF(J$25:J741,$G$23),"")</f>
        <v/>
      </c>
      <c r="J741" s="77" t="s">
        <v>20</v>
      </c>
      <c r="K741" s="77" t="s">
        <v>664</v>
      </c>
    </row>
    <row r="742" spans="9:11">
      <c r="I742" s="77" t="str">
        <f>IF(J742=$G$23,COUNTIF(J$25:J742,$G$23),"")</f>
        <v/>
      </c>
      <c r="J742" s="77" t="s">
        <v>20</v>
      </c>
      <c r="K742" s="77" t="s">
        <v>662</v>
      </c>
    </row>
    <row r="743" spans="9:11">
      <c r="I743" s="77" t="str">
        <f>IF(J743=$G$23,COUNTIF(J$25:J743,$G$23),"")</f>
        <v/>
      </c>
      <c r="J743" s="77" t="s">
        <v>20</v>
      </c>
      <c r="K743" s="77" t="s">
        <v>665</v>
      </c>
    </row>
    <row r="744" spans="9:11">
      <c r="I744" s="77" t="str">
        <f>IF(J744=$G$23,COUNTIF(J$25:J744,$G$23),"")</f>
        <v/>
      </c>
      <c r="J744" s="77" t="s">
        <v>20</v>
      </c>
      <c r="K744" s="77" t="s">
        <v>20</v>
      </c>
    </row>
    <row r="745" spans="9:11">
      <c r="I745" s="77" t="str">
        <f>IF(J745=$G$23,COUNTIF(J$25:J745,$G$23),"")</f>
        <v/>
      </c>
      <c r="J745" s="77" t="s">
        <v>21</v>
      </c>
      <c r="K745" s="77" t="s">
        <v>682</v>
      </c>
    </row>
    <row r="746" spans="9:11">
      <c r="I746" s="77" t="str">
        <f>IF(J746=$G$23,COUNTIF(J$25:J746,$G$23),"")</f>
        <v/>
      </c>
      <c r="J746" s="77" t="s">
        <v>21</v>
      </c>
      <c r="K746" s="77" t="s">
        <v>689</v>
      </c>
    </row>
    <row r="747" spans="9:11">
      <c r="I747" s="77" t="str">
        <f>IF(J747=$G$23,COUNTIF(J$25:J747,$G$23),"")</f>
        <v/>
      </c>
      <c r="J747" s="77" t="s">
        <v>21</v>
      </c>
      <c r="K747" s="77" t="s">
        <v>685</v>
      </c>
    </row>
    <row r="748" spans="9:11">
      <c r="I748" s="77" t="str">
        <f>IF(J748=$G$23,COUNTIF(J$25:J748,$G$23),"")</f>
        <v/>
      </c>
      <c r="J748" s="77" t="s">
        <v>21</v>
      </c>
      <c r="K748" s="77" t="s">
        <v>3080</v>
      </c>
    </row>
    <row r="749" spans="9:11">
      <c r="I749" s="77" t="str">
        <f>IF(J749=$G$23,COUNTIF(J$25:J749,$G$23),"")</f>
        <v/>
      </c>
      <c r="J749" s="77" t="s">
        <v>21</v>
      </c>
      <c r="K749" s="77" t="s">
        <v>3081</v>
      </c>
    </row>
    <row r="750" spans="9:11">
      <c r="I750" s="77" t="str">
        <f>IF(J750=$G$23,COUNTIF(J$25:J750,$G$23),"")</f>
        <v/>
      </c>
      <c r="J750" s="77" t="s">
        <v>21</v>
      </c>
      <c r="K750" s="77" t="s">
        <v>701</v>
      </c>
    </row>
    <row r="751" spans="9:11">
      <c r="I751" s="77" t="str">
        <f>IF(J751=$G$23,COUNTIF(J$25:J751,$G$23),"")</f>
        <v/>
      </c>
      <c r="J751" s="77" t="s">
        <v>21</v>
      </c>
      <c r="K751" s="77" t="s">
        <v>3082</v>
      </c>
    </row>
    <row r="752" spans="9:11">
      <c r="I752" s="77" t="str">
        <f>IF(J752=$G$23,COUNTIF(J$25:J752,$G$23),"")</f>
        <v/>
      </c>
      <c r="J752" s="77" t="s">
        <v>21</v>
      </c>
      <c r="K752" s="77" t="s">
        <v>684</v>
      </c>
    </row>
    <row r="753" spans="9:11">
      <c r="I753" s="77" t="str">
        <f>IF(J753=$G$23,COUNTIF(J$25:J753,$G$23),"")</f>
        <v/>
      </c>
      <c r="J753" s="77" t="s">
        <v>21</v>
      </c>
      <c r="K753" s="77" t="s">
        <v>681</v>
      </c>
    </row>
    <row r="754" spans="9:11">
      <c r="I754" s="77" t="str">
        <f>IF(J754=$G$23,COUNTIF(J$25:J754,$G$23),"")</f>
        <v/>
      </c>
      <c r="J754" s="77" t="s">
        <v>21</v>
      </c>
      <c r="K754" s="77" t="s">
        <v>710</v>
      </c>
    </row>
    <row r="755" spans="9:11">
      <c r="I755" s="77" t="str">
        <f>IF(J755=$G$23,COUNTIF(J$25:J755,$G$23),"")</f>
        <v/>
      </c>
      <c r="J755" s="77" t="s">
        <v>21</v>
      </c>
      <c r="K755" s="77" t="s">
        <v>683</v>
      </c>
    </row>
    <row r="756" spans="9:11">
      <c r="I756" s="77" t="str">
        <f>IF(J756=$G$23,COUNTIF(J$25:J756,$G$23),"")</f>
        <v/>
      </c>
      <c r="J756" s="77" t="s">
        <v>21</v>
      </c>
      <c r="K756" s="77" t="s">
        <v>688</v>
      </c>
    </row>
    <row r="757" spans="9:11">
      <c r="I757" s="77" t="str">
        <f>IF(J757=$G$23,COUNTIF(J$25:J757,$G$23),"")</f>
        <v/>
      </c>
      <c r="J757" s="77" t="s">
        <v>21</v>
      </c>
      <c r="K757" s="77" t="s">
        <v>686</v>
      </c>
    </row>
    <row r="758" spans="9:11">
      <c r="I758" s="77" t="str">
        <f>IF(J758=$G$23,COUNTIF(J$25:J758,$G$23),"")</f>
        <v/>
      </c>
      <c r="J758" s="77" t="s">
        <v>21</v>
      </c>
      <c r="K758" s="77" t="s">
        <v>694</v>
      </c>
    </row>
    <row r="759" spans="9:11">
      <c r="I759" s="77" t="str">
        <f>IF(J759=$G$23,COUNTIF(J$25:J759,$G$23),"")</f>
        <v/>
      </c>
      <c r="J759" s="77" t="s">
        <v>21</v>
      </c>
      <c r="K759" s="77" t="s">
        <v>687</v>
      </c>
    </row>
    <row r="760" spans="9:11">
      <c r="I760" s="77" t="str">
        <f>IF(J760=$G$23,COUNTIF(J$25:J760,$G$23),"")</f>
        <v/>
      </c>
      <c r="J760" s="77" t="s">
        <v>21</v>
      </c>
      <c r="K760" s="77" t="s">
        <v>708</v>
      </c>
    </row>
    <row r="761" spans="9:11">
      <c r="I761" s="77" t="str">
        <f>IF(J761=$G$23,COUNTIF(J$25:J761,$G$23),"")</f>
        <v/>
      </c>
      <c r="J761" s="77" t="s">
        <v>21</v>
      </c>
      <c r="K761" s="77" t="s">
        <v>691</v>
      </c>
    </row>
    <row r="762" spans="9:11">
      <c r="I762" s="77" t="str">
        <f>IF(J762=$G$23,COUNTIF(J$25:J762,$G$23),"")</f>
        <v/>
      </c>
      <c r="J762" s="77" t="s">
        <v>21</v>
      </c>
      <c r="K762" s="77" t="s">
        <v>693</v>
      </c>
    </row>
    <row r="763" spans="9:11">
      <c r="I763" s="77" t="str">
        <f>IF(J763=$G$23,COUNTIF(J$25:J763,$G$23),"")</f>
        <v/>
      </c>
      <c r="J763" s="77" t="s">
        <v>21</v>
      </c>
      <c r="K763" s="77" t="s">
        <v>695</v>
      </c>
    </row>
    <row r="764" spans="9:11">
      <c r="I764" s="77" t="str">
        <f>IF(J764=$G$23,COUNTIF(J$25:J764,$G$23),"")</f>
        <v/>
      </c>
      <c r="J764" s="77" t="s">
        <v>21</v>
      </c>
      <c r="K764" s="77" t="s">
        <v>707</v>
      </c>
    </row>
    <row r="765" spans="9:11">
      <c r="I765" s="77" t="str">
        <f>IF(J765=$G$23,COUNTIF(J$25:J765,$G$23),"")</f>
        <v/>
      </c>
      <c r="J765" s="77" t="s">
        <v>21</v>
      </c>
      <c r="K765" s="77" t="s">
        <v>3083</v>
      </c>
    </row>
    <row r="766" spans="9:11">
      <c r="I766" s="77" t="str">
        <f>IF(J766=$G$23,COUNTIF(J$25:J766,$G$23),"")</f>
        <v/>
      </c>
      <c r="J766" s="77" t="s">
        <v>21</v>
      </c>
      <c r="K766" s="77" t="s">
        <v>709</v>
      </c>
    </row>
    <row r="767" spans="9:11">
      <c r="I767" s="77" t="str">
        <f>IF(J767=$G$23,COUNTIF(J$25:J767,$G$23),"")</f>
        <v/>
      </c>
      <c r="J767" s="77" t="s">
        <v>21</v>
      </c>
      <c r="K767" s="77" t="s">
        <v>690</v>
      </c>
    </row>
    <row r="768" spans="9:11">
      <c r="I768" s="77" t="str">
        <f>IF(J768=$G$23,COUNTIF(J$25:J768,$G$23),"")</f>
        <v/>
      </c>
      <c r="J768" s="77" t="s">
        <v>21</v>
      </c>
      <c r="K768" s="77" t="s">
        <v>692</v>
      </c>
    </row>
    <row r="769" spans="9:11">
      <c r="I769" s="77" t="str">
        <f>IF(J769=$G$23,COUNTIF(J$25:J769,$G$23),"")</f>
        <v/>
      </c>
      <c r="J769" s="77" t="s">
        <v>21</v>
      </c>
      <c r="K769" s="77" t="s">
        <v>704</v>
      </c>
    </row>
    <row r="770" spans="9:11">
      <c r="I770" s="77" t="str">
        <f>IF(J770=$G$23,COUNTIF(J$25:J770,$G$23),"")</f>
        <v/>
      </c>
      <c r="J770" s="77" t="s">
        <v>21</v>
      </c>
      <c r="K770" s="77" t="s">
        <v>706</v>
      </c>
    </row>
    <row r="771" spans="9:11">
      <c r="I771" s="77" t="str">
        <f>IF(J771=$G$23,COUNTIF(J$25:J771,$G$23),"")</f>
        <v/>
      </c>
      <c r="J771" s="77" t="s">
        <v>21</v>
      </c>
      <c r="K771" s="77" t="s">
        <v>3084</v>
      </c>
    </row>
    <row r="772" spans="9:11">
      <c r="I772" s="77" t="str">
        <f>IF(J772=$G$23,COUNTIF(J$25:J772,$G$23),"")</f>
        <v/>
      </c>
      <c r="J772" s="77" t="s">
        <v>21</v>
      </c>
      <c r="K772" s="77" t="s">
        <v>3085</v>
      </c>
    </row>
    <row r="773" spans="9:11">
      <c r="I773" s="77" t="str">
        <f>IF(J773=$G$23,COUNTIF(J$25:J773,$G$23),"")</f>
        <v/>
      </c>
      <c r="J773" s="77" t="s">
        <v>21</v>
      </c>
      <c r="K773" s="77" t="s">
        <v>705</v>
      </c>
    </row>
    <row r="774" spans="9:11">
      <c r="I774" s="77" t="str">
        <f>IF(J774=$G$23,COUNTIF(J$25:J774,$G$23),"")</f>
        <v/>
      </c>
      <c r="J774" s="77" t="s">
        <v>21</v>
      </c>
      <c r="K774" s="77" t="s">
        <v>697</v>
      </c>
    </row>
    <row r="775" spans="9:11">
      <c r="I775" s="77" t="str">
        <f>IF(J775=$G$23,COUNTIF(J$25:J775,$G$23),"")</f>
        <v/>
      </c>
      <c r="J775" s="77" t="s">
        <v>21</v>
      </c>
      <c r="K775" s="77" t="s">
        <v>703</v>
      </c>
    </row>
    <row r="776" spans="9:11">
      <c r="I776" s="77" t="str">
        <f>IF(J776=$G$23,COUNTIF(J$25:J776,$G$23),"")</f>
        <v/>
      </c>
      <c r="J776" s="77" t="s">
        <v>21</v>
      </c>
      <c r="K776" s="77" t="s">
        <v>700</v>
      </c>
    </row>
    <row r="777" spans="9:11">
      <c r="I777" s="77" t="str">
        <f>IF(J777=$G$23,COUNTIF(J$25:J777,$G$23),"")</f>
        <v/>
      </c>
      <c r="J777" s="77" t="s">
        <v>21</v>
      </c>
      <c r="K777" s="77" t="s">
        <v>702</v>
      </c>
    </row>
    <row r="778" spans="9:11">
      <c r="I778" s="77" t="str">
        <f>IF(J778=$G$23,COUNTIF(J$25:J778,$G$23),"")</f>
        <v/>
      </c>
      <c r="J778" s="77" t="s">
        <v>21</v>
      </c>
      <c r="K778" s="77" t="s">
        <v>122</v>
      </c>
    </row>
    <row r="779" spans="9:11">
      <c r="I779" s="77" t="str">
        <f>IF(J779=$G$23,COUNTIF(J$25:J779,$G$23),"")</f>
        <v/>
      </c>
      <c r="J779" s="77" t="s">
        <v>21</v>
      </c>
      <c r="K779" s="77" t="s">
        <v>699</v>
      </c>
    </row>
    <row r="780" spans="9:11">
      <c r="I780" s="77" t="str">
        <f>IF(J780=$G$23,COUNTIF(J$25:J780,$G$23),"")</f>
        <v/>
      </c>
      <c r="J780" s="77" t="s">
        <v>21</v>
      </c>
      <c r="K780" s="77" t="s">
        <v>698</v>
      </c>
    </row>
    <row r="781" spans="9:11">
      <c r="I781" s="77" t="str">
        <f>IF(J781=$G$23,COUNTIF(J$25:J781,$G$23),"")</f>
        <v/>
      </c>
      <c r="J781" s="77" t="s">
        <v>21</v>
      </c>
      <c r="K781" s="77" t="s">
        <v>696</v>
      </c>
    </row>
    <row r="782" spans="9:11">
      <c r="I782" s="77" t="str">
        <f>IF(J782=$G$23,COUNTIF(J$25:J782,$G$23),"")</f>
        <v/>
      </c>
      <c r="J782" s="77" t="s">
        <v>21</v>
      </c>
      <c r="K782" s="77" t="s">
        <v>3086</v>
      </c>
    </row>
    <row r="783" spans="9:11">
      <c r="I783" s="77" t="str">
        <f>IF(J783=$G$23,COUNTIF(J$25:J783,$G$23),"")</f>
        <v/>
      </c>
      <c r="J783" s="77" t="s">
        <v>21</v>
      </c>
      <c r="K783" s="77" t="s">
        <v>3087</v>
      </c>
    </row>
    <row r="784" spans="9:11">
      <c r="I784" s="77" t="str">
        <f>IF(J784=$G$23,COUNTIF(J$25:J784,$G$23),"")</f>
        <v/>
      </c>
      <c r="J784" s="77" t="s">
        <v>21</v>
      </c>
      <c r="K784" s="77" t="s">
        <v>3088</v>
      </c>
    </row>
    <row r="785" spans="9:11">
      <c r="I785" s="77" t="str">
        <f>IF(J785=$G$23,COUNTIF(J$25:J785,$G$23),"")</f>
        <v/>
      </c>
      <c r="J785" s="77" t="s">
        <v>21</v>
      </c>
      <c r="K785" s="77" t="s">
        <v>3089</v>
      </c>
    </row>
    <row r="786" spans="9:11">
      <c r="I786" s="77" t="str">
        <f>IF(J786=$G$23,COUNTIF(J$25:J786,$G$23),"")</f>
        <v/>
      </c>
      <c r="J786" s="77" t="s">
        <v>22</v>
      </c>
      <c r="K786" s="77" t="s">
        <v>3090</v>
      </c>
    </row>
    <row r="787" spans="9:11">
      <c r="I787" s="77" t="str">
        <f>IF(J787=$G$23,COUNTIF(J$25:J787,$G$23),"")</f>
        <v/>
      </c>
      <c r="J787" s="77" t="s">
        <v>22</v>
      </c>
      <c r="K787" s="77" t="s">
        <v>711</v>
      </c>
    </row>
    <row r="788" spans="9:11">
      <c r="I788" s="77" t="str">
        <f>IF(J788=$G$23,COUNTIF(J$25:J788,$G$23),"")</f>
        <v/>
      </c>
      <c r="J788" s="77" t="s">
        <v>22</v>
      </c>
      <c r="K788" s="77" t="s">
        <v>715</v>
      </c>
    </row>
    <row r="789" spans="9:11">
      <c r="I789" s="77" t="str">
        <f>IF(J789=$G$23,COUNTIF(J$25:J789,$G$23),"")</f>
        <v/>
      </c>
      <c r="J789" s="77" t="s">
        <v>22</v>
      </c>
      <c r="K789" s="77" t="s">
        <v>714</v>
      </c>
    </row>
    <row r="790" spans="9:11">
      <c r="I790" s="77" t="str">
        <f>IF(J790=$G$23,COUNTIF(J$25:J790,$G$23),"")</f>
        <v/>
      </c>
      <c r="J790" s="77" t="s">
        <v>22</v>
      </c>
      <c r="K790" s="77" t="s">
        <v>712</v>
      </c>
    </row>
    <row r="791" spans="9:11">
      <c r="I791" s="77" t="str">
        <f>IF(J791=$G$23,COUNTIF(J$25:J791,$G$23),"")</f>
        <v/>
      </c>
      <c r="J791" s="77" t="s">
        <v>22</v>
      </c>
      <c r="K791" s="77" t="s">
        <v>725</v>
      </c>
    </row>
    <row r="792" spans="9:11">
      <c r="I792" s="77" t="str">
        <f>IF(J792=$G$23,COUNTIF(J$25:J792,$G$23),"")</f>
        <v/>
      </c>
      <c r="J792" s="77" t="s">
        <v>22</v>
      </c>
      <c r="K792" s="77" t="s">
        <v>713</v>
      </c>
    </row>
    <row r="793" spans="9:11">
      <c r="I793" s="77" t="str">
        <f>IF(J793=$G$23,COUNTIF(J$25:J793,$G$23),"")</f>
        <v/>
      </c>
      <c r="J793" s="77" t="s">
        <v>22</v>
      </c>
      <c r="K793" s="77" t="s">
        <v>724</v>
      </c>
    </row>
    <row r="794" spans="9:11">
      <c r="I794" s="77" t="str">
        <f>IF(J794=$G$23,COUNTIF(J$25:J794,$G$23),"")</f>
        <v/>
      </c>
      <c r="J794" s="77" t="s">
        <v>22</v>
      </c>
      <c r="K794" s="77" t="s">
        <v>717</v>
      </c>
    </row>
    <row r="795" spans="9:11">
      <c r="I795" s="77" t="str">
        <f>IF(J795=$G$23,COUNTIF(J$25:J795,$G$23),"")</f>
        <v/>
      </c>
      <c r="J795" s="77" t="s">
        <v>22</v>
      </c>
      <c r="K795" s="77" t="s">
        <v>718</v>
      </c>
    </row>
    <row r="796" spans="9:11">
      <c r="I796" s="77" t="str">
        <f>IF(J796=$G$23,COUNTIF(J$25:J796,$G$23),"")</f>
        <v/>
      </c>
      <c r="J796" s="77" t="s">
        <v>22</v>
      </c>
      <c r="K796" s="77" t="s">
        <v>721</v>
      </c>
    </row>
    <row r="797" spans="9:11">
      <c r="I797" s="77" t="str">
        <f>IF(J797=$G$23,COUNTIF(J$25:J797,$G$23),"")</f>
        <v/>
      </c>
      <c r="J797" s="77" t="s">
        <v>22</v>
      </c>
      <c r="K797" s="77" t="s">
        <v>722</v>
      </c>
    </row>
    <row r="798" spans="9:11">
      <c r="I798" s="77" t="str">
        <f>IF(J798=$G$23,COUNTIF(J$25:J798,$G$23),"")</f>
        <v/>
      </c>
      <c r="J798" s="77" t="s">
        <v>22</v>
      </c>
      <c r="K798" s="77" t="s">
        <v>716</v>
      </c>
    </row>
    <row r="799" spans="9:11">
      <c r="I799" s="77" t="str">
        <f>IF(J799=$G$23,COUNTIF(J$25:J799,$G$23),"")</f>
        <v/>
      </c>
      <c r="J799" s="77" t="s">
        <v>22</v>
      </c>
      <c r="K799" s="77" t="s">
        <v>719</v>
      </c>
    </row>
    <row r="800" spans="9:11">
      <c r="I800" s="77" t="str">
        <f>IF(J800=$G$23,COUNTIF(J$25:J800,$G$23),"")</f>
        <v/>
      </c>
      <c r="J800" s="77" t="s">
        <v>22</v>
      </c>
      <c r="K800" s="77" t="s">
        <v>720</v>
      </c>
    </row>
    <row r="801" spans="9:11">
      <c r="I801" s="77" t="str">
        <f>IF(J801=$G$23,COUNTIF(J$25:J801,$G$23),"")</f>
        <v/>
      </c>
      <c r="J801" s="77" t="s">
        <v>22</v>
      </c>
      <c r="K801" s="77" t="s">
        <v>726</v>
      </c>
    </row>
    <row r="802" spans="9:11">
      <c r="I802" s="77" t="str">
        <f>IF(J802=$G$23,COUNTIF(J$25:J802,$G$23),"")</f>
        <v/>
      </c>
      <c r="J802" s="77" t="s">
        <v>22</v>
      </c>
      <c r="K802" s="77" t="s">
        <v>730</v>
      </c>
    </row>
    <row r="803" spans="9:11">
      <c r="I803" s="77" t="str">
        <f>IF(J803=$G$23,COUNTIF(J$25:J803,$G$23),"")</f>
        <v/>
      </c>
      <c r="J803" s="77" t="s">
        <v>22</v>
      </c>
      <c r="K803" s="77" t="s">
        <v>731</v>
      </c>
    </row>
    <row r="804" spans="9:11">
      <c r="I804" s="77" t="str">
        <f>IF(J804=$G$23,COUNTIF(J$25:J804,$G$23),"")</f>
        <v/>
      </c>
      <c r="J804" s="77" t="s">
        <v>22</v>
      </c>
      <c r="K804" s="77" t="s">
        <v>733</v>
      </c>
    </row>
    <row r="805" spans="9:11">
      <c r="I805" s="77" t="str">
        <f>IF(J805=$G$23,COUNTIF(J$25:J805,$G$23),"")</f>
        <v/>
      </c>
      <c r="J805" s="77" t="s">
        <v>22</v>
      </c>
      <c r="K805" s="77" t="s">
        <v>736</v>
      </c>
    </row>
    <row r="806" spans="9:11">
      <c r="I806" s="77" t="str">
        <f>IF(J806=$G$23,COUNTIF(J$25:J806,$G$23),"")</f>
        <v/>
      </c>
      <c r="J806" s="77" t="s">
        <v>22</v>
      </c>
      <c r="K806" s="77" t="s">
        <v>746</v>
      </c>
    </row>
    <row r="807" spans="9:11">
      <c r="I807" s="77" t="str">
        <f>IF(J807=$G$23,COUNTIF(J$25:J807,$G$23),"")</f>
        <v/>
      </c>
      <c r="J807" s="77" t="s">
        <v>22</v>
      </c>
      <c r="K807" s="77" t="s">
        <v>744</v>
      </c>
    </row>
    <row r="808" spans="9:11">
      <c r="I808" s="77" t="str">
        <f>IF(J808=$G$23,COUNTIF(J$25:J808,$G$23),"")</f>
        <v/>
      </c>
      <c r="J808" s="77" t="s">
        <v>22</v>
      </c>
      <c r="K808" s="77" t="s">
        <v>735</v>
      </c>
    </row>
    <row r="809" spans="9:11">
      <c r="I809" s="77" t="str">
        <f>IF(J809=$G$23,COUNTIF(J$25:J809,$G$23),"")</f>
        <v/>
      </c>
      <c r="J809" s="77" t="s">
        <v>22</v>
      </c>
      <c r="K809" s="77" t="s">
        <v>583</v>
      </c>
    </row>
    <row r="810" spans="9:11">
      <c r="I810" s="77" t="str">
        <f>IF(J810=$G$23,COUNTIF(J$25:J810,$G$23),"")</f>
        <v/>
      </c>
      <c r="J810" s="77" t="s">
        <v>22</v>
      </c>
      <c r="K810" s="77" t="s">
        <v>748</v>
      </c>
    </row>
    <row r="811" spans="9:11">
      <c r="I811" s="77" t="str">
        <f>IF(J811=$G$23,COUNTIF(J$25:J811,$G$23),"")</f>
        <v/>
      </c>
      <c r="J811" s="77" t="s">
        <v>22</v>
      </c>
      <c r="K811" s="77" t="s">
        <v>732</v>
      </c>
    </row>
    <row r="812" spans="9:11">
      <c r="I812" s="77" t="str">
        <f>IF(J812=$G$23,COUNTIF(J$25:J812,$G$23),"")</f>
        <v/>
      </c>
      <c r="J812" s="77" t="s">
        <v>22</v>
      </c>
      <c r="K812" s="77" t="s">
        <v>734</v>
      </c>
    </row>
    <row r="813" spans="9:11">
      <c r="I813" s="77" t="str">
        <f>IF(J813=$G$23,COUNTIF(J$25:J813,$G$23),"")</f>
        <v/>
      </c>
      <c r="J813" s="77" t="s">
        <v>22</v>
      </c>
      <c r="K813" s="77" t="s">
        <v>743</v>
      </c>
    </row>
    <row r="814" spans="9:11">
      <c r="I814" s="77" t="str">
        <f>IF(J814=$G$23,COUNTIF(J$25:J814,$G$23),"")</f>
        <v/>
      </c>
      <c r="J814" s="77" t="s">
        <v>22</v>
      </c>
      <c r="K814" s="77" t="s">
        <v>728</v>
      </c>
    </row>
    <row r="815" spans="9:11">
      <c r="I815" s="77" t="str">
        <f>IF(J815=$G$23,COUNTIF(J$25:J815,$G$23),"")</f>
        <v/>
      </c>
      <c r="J815" s="77" t="s">
        <v>22</v>
      </c>
      <c r="K815" s="77" t="s">
        <v>738</v>
      </c>
    </row>
    <row r="816" spans="9:11">
      <c r="I816" s="77" t="str">
        <f>IF(J816=$G$23,COUNTIF(J$25:J816,$G$23),"")</f>
        <v/>
      </c>
      <c r="J816" s="77" t="s">
        <v>22</v>
      </c>
      <c r="K816" s="77" t="s">
        <v>745</v>
      </c>
    </row>
    <row r="817" spans="9:11">
      <c r="I817" s="77" t="str">
        <f>IF(J817=$G$23,COUNTIF(J$25:J817,$G$23),"")</f>
        <v/>
      </c>
      <c r="J817" s="77" t="s">
        <v>22</v>
      </c>
      <c r="K817" s="77" t="s">
        <v>747</v>
      </c>
    </row>
    <row r="818" spans="9:11">
      <c r="I818" s="77" t="str">
        <f>IF(J818=$G$23,COUNTIF(J$25:J818,$G$23),"")</f>
        <v/>
      </c>
      <c r="J818" s="77" t="s">
        <v>22</v>
      </c>
      <c r="K818" s="77" t="s">
        <v>740</v>
      </c>
    </row>
    <row r="819" spans="9:11">
      <c r="I819" s="77" t="str">
        <f>IF(J819=$G$23,COUNTIF(J$25:J819,$G$23),"")</f>
        <v/>
      </c>
      <c r="J819" s="77" t="s">
        <v>22</v>
      </c>
      <c r="K819" s="77" t="s">
        <v>749</v>
      </c>
    </row>
    <row r="820" spans="9:11">
      <c r="I820" s="77" t="str">
        <f>IF(J820=$G$23,COUNTIF(J$25:J820,$G$23),"")</f>
        <v/>
      </c>
      <c r="J820" s="77" t="s">
        <v>22</v>
      </c>
      <c r="K820" s="77" t="s">
        <v>742</v>
      </c>
    </row>
    <row r="821" spans="9:11">
      <c r="I821" s="77" t="str">
        <f>IF(J821=$G$23,COUNTIF(J$25:J821,$G$23),"")</f>
        <v/>
      </c>
      <c r="J821" s="77" t="s">
        <v>22</v>
      </c>
      <c r="K821" s="77" t="s">
        <v>737</v>
      </c>
    </row>
    <row r="822" spans="9:11">
      <c r="I822" s="77" t="str">
        <f>IF(J822=$G$23,COUNTIF(J$25:J822,$G$23),"")</f>
        <v/>
      </c>
      <c r="J822" s="77" t="s">
        <v>22</v>
      </c>
      <c r="K822" s="77" t="s">
        <v>729</v>
      </c>
    </row>
    <row r="823" spans="9:11">
      <c r="I823" s="77" t="str">
        <f>IF(J823=$G$23,COUNTIF(J$25:J823,$G$23),"")</f>
        <v/>
      </c>
      <c r="J823" s="77" t="s">
        <v>22</v>
      </c>
      <c r="K823" s="77" t="s">
        <v>739</v>
      </c>
    </row>
    <row r="824" spans="9:11">
      <c r="I824" s="77" t="str">
        <f>IF(J824=$G$23,COUNTIF(J$25:J824,$G$23),"")</f>
        <v/>
      </c>
      <c r="J824" s="77" t="s">
        <v>22</v>
      </c>
      <c r="K824" s="77" t="s">
        <v>3091</v>
      </c>
    </row>
    <row r="825" spans="9:11">
      <c r="I825" s="77" t="str">
        <f>IF(J825=$G$23,COUNTIF(J$25:J825,$G$23),"")</f>
        <v/>
      </c>
      <c r="J825" s="77" t="s">
        <v>22</v>
      </c>
      <c r="K825" s="77" t="s">
        <v>723</v>
      </c>
    </row>
    <row r="826" spans="9:11">
      <c r="I826" s="77" t="str">
        <f>IF(J826=$G$23,COUNTIF(J$25:J826,$G$23),"")</f>
        <v/>
      </c>
      <c r="J826" s="77" t="s">
        <v>22</v>
      </c>
      <c r="K826" s="77" t="s">
        <v>727</v>
      </c>
    </row>
    <row r="827" spans="9:11">
      <c r="I827" s="77" t="str">
        <f>IF(J827=$G$23,COUNTIF(J$25:J827,$G$23),"")</f>
        <v/>
      </c>
      <c r="J827" s="77" t="s">
        <v>22</v>
      </c>
      <c r="K827" s="77" t="s">
        <v>750</v>
      </c>
    </row>
    <row r="828" spans="9:11">
      <c r="I828" s="77" t="str">
        <f>IF(J828=$G$23,COUNTIF(J$25:J828,$G$23),"")</f>
        <v/>
      </c>
      <c r="J828" s="77" t="s">
        <v>22</v>
      </c>
      <c r="K828" s="77" t="s">
        <v>741</v>
      </c>
    </row>
    <row r="829" spans="9:11">
      <c r="I829" s="77" t="str">
        <f>IF(J829=$G$23,COUNTIF(J$25:J829,$G$23),"")</f>
        <v/>
      </c>
      <c r="J829" s="77" t="s">
        <v>22</v>
      </c>
      <c r="K829" s="77" t="s">
        <v>22</v>
      </c>
    </row>
    <row r="830" spans="9:11">
      <c r="I830" s="77" t="str">
        <f>IF(J830=$G$23,COUNTIF(J$25:J830,$G$23),"")</f>
        <v/>
      </c>
      <c r="J830" s="77" t="s">
        <v>23</v>
      </c>
      <c r="K830" s="77" t="s">
        <v>755</v>
      </c>
    </row>
    <row r="831" spans="9:11">
      <c r="I831" s="77" t="str">
        <f>IF(J831=$G$23,COUNTIF(J$25:J831,$G$23),"")</f>
        <v/>
      </c>
      <c r="J831" s="77" t="s">
        <v>23</v>
      </c>
      <c r="K831" s="77" t="s">
        <v>760</v>
      </c>
    </row>
    <row r="832" spans="9:11">
      <c r="I832" s="77" t="str">
        <f>IF(J832=$G$23,COUNTIF(J$25:J832,$G$23),"")</f>
        <v/>
      </c>
      <c r="J832" s="77" t="s">
        <v>23</v>
      </c>
      <c r="K832" s="77" t="s">
        <v>751</v>
      </c>
    </row>
    <row r="833" spans="9:11">
      <c r="I833" s="77" t="str">
        <f>IF(J833=$G$23,COUNTIF(J$25:J833,$G$23),"")</f>
        <v/>
      </c>
      <c r="J833" s="77" t="s">
        <v>23</v>
      </c>
      <c r="K833" s="77" t="s">
        <v>752</v>
      </c>
    </row>
    <row r="834" spans="9:11">
      <c r="I834" s="77" t="str">
        <f>IF(J834=$G$23,COUNTIF(J$25:J834,$G$23),"")</f>
        <v/>
      </c>
      <c r="J834" s="77" t="s">
        <v>23</v>
      </c>
      <c r="K834" s="77" t="s">
        <v>764</v>
      </c>
    </row>
    <row r="835" spans="9:11">
      <c r="I835" s="77" t="str">
        <f>IF(J835=$G$23,COUNTIF(J$25:J835,$G$23),"")</f>
        <v/>
      </c>
      <c r="J835" s="77" t="s">
        <v>23</v>
      </c>
      <c r="K835" s="77" t="s">
        <v>761</v>
      </c>
    </row>
    <row r="836" spans="9:11">
      <c r="I836" s="77" t="str">
        <f>IF(J836=$G$23,COUNTIF(J$25:J836,$G$23),"")</f>
        <v/>
      </c>
      <c r="J836" s="77" t="s">
        <v>23</v>
      </c>
      <c r="K836" s="77" t="s">
        <v>776</v>
      </c>
    </row>
    <row r="837" spans="9:11">
      <c r="I837" s="77" t="str">
        <f>IF(J837=$G$23,COUNTIF(J$25:J837,$G$23),"")</f>
        <v/>
      </c>
      <c r="J837" s="77" t="s">
        <v>23</v>
      </c>
      <c r="K837" s="77" t="s">
        <v>754</v>
      </c>
    </row>
    <row r="838" spans="9:11">
      <c r="I838" s="77" t="str">
        <f>IF(J838=$G$23,COUNTIF(J$25:J838,$G$23),"")</f>
        <v/>
      </c>
      <c r="J838" s="77" t="s">
        <v>23</v>
      </c>
      <c r="K838" s="77" t="s">
        <v>753</v>
      </c>
    </row>
    <row r="839" spans="9:11">
      <c r="I839" s="77" t="str">
        <f>IF(J839=$G$23,COUNTIF(J$25:J839,$G$23),"")</f>
        <v/>
      </c>
      <c r="J839" s="77" t="s">
        <v>23</v>
      </c>
      <c r="K839" s="77" t="s">
        <v>762</v>
      </c>
    </row>
    <row r="840" spans="9:11">
      <c r="I840" s="77" t="str">
        <f>IF(J840=$G$23,COUNTIF(J$25:J840,$G$23),"")</f>
        <v/>
      </c>
      <c r="J840" s="77" t="s">
        <v>23</v>
      </c>
      <c r="K840" s="77" t="s">
        <v>756</v>
      </c>
    </row>
    <row r="841" spans="9:11">
      <c r="I841" s="77" t="str">
        <f>IF(J841=$G$23,COUNTIF(J$25:J841,$G$23),"")</f>
        <v/>
      </c>
      <c r="J841" s="77" t="s">
        <v>23</v>
      </c>
      <c r="K841" s="77" t="s">
        <v>758</v>
      </c>
    </row>
    <row r="842" spans="9:11">
      <c r="I842" s="77" t="str">
        <f>IF(J842=$G$23,COUNTIF(J$25:J842,$G$23),"")</f>
        <v/>
      </c>
      <c r="J842" s="77" t="s">
        <v>23</v>
      </c>
      <c r="K842" s="77" t="s">
        <v>759</v>
      </c>
    </row>
    <row r="843" spans="9:11">
      <c r="I843" s="77" t="str">
        <f>IF(J843=$G$23,COUNTIF(J$25:J843,$G$23),"")</f>
        <v/>
      </c>
      <c r="J843" s="77" t="s">
        <v>23</v>
      </c>
      <c r="K843" s="77" t="s">
        <v>767</v>
      </c>
    </row>
    <row r="844" spans="9:11">
      <c r="I844" s="77" t="str">
        <f>IF(J844=$G$23,COUNTIF(J$25:J844,$G$23),"")</f>
        <v/>
      </c>
      <c r="J844" s="77" t="s">
        <v>23</v>
      </c>
      <c r="K844" s="77" t="s">
        <v>757</v>
      </c>
    </row>
    <row r="845" spans="9:11">
      <c r="I845" s="77" t="str">
        <f>IF(J845=$G$23,COUNTIF(J$25:J845,$G$23),"")</f>
        <v/>
      </c>
      <c r="J845" s="77" t="s">
        <v>23</v>
      </c>
      <c r="K845" s="77" t="s">
        <v>768</v>
      </c>
    </row>
    <row r="846" spans="9:11">
      <c r="I846" s="77" t="str">
        <f>IF(J846=$G$23,COUNTIF(J$25:J846,$G$23),"")</f>
        <v/>
      </c>
      <c r="J846" s="77" t="s">
        <v>23</v>
      </c>
      <c r="K846" s="77" t="s">
        <v>286</v>
      </c>
    </row>
    <row r="847" spans="9:11">
      <c r="I847" s="77" t="str">
        <f>IF(J847=$G$23,COUNTIF(J$25:J847,$G$23),"")</f>
        <v/>
      </c>
      <c r="J847" s="77" t="s">
        <v>23</v>
      </c>
      <c r="K847" s="77" t="s">
        <v>763</v>
      </c>
    </row>
    <row r="848" spans="9:11">
      <c r="I848" s="77" t="str">
        <f>IF(J848=$G$23,COUNTIF(J$25:J848,$G$23),"")</f>
        <v/>
      </c>
      <c r="J848" s="77" t="s">
        <v>23</v>
      </c>
      <c r="K848" s="77" t="s">
        <v>778</v>
      </c>
    </row>
    <row r="849" spans="9:11">
      <c r="I849" s="77" t="str">
        <f>IF(J849=$G$23,COUNTIF(J$25:J849,$G$23),"")</f>
        <v/>
      </c>
      <c r="J849" s="77" t="s">
        <v>23</v>
      </c>
      <c r="K849" s="77" t="s">
        <v>766</v>
      </c>
    </row>
    <row r="850" spans="9:11">
      <c r="I850" s="77" t="str">
        <f>IF(J850=$G$23,COUNTIF(J$25:J850,$G$23),"")</f>
        <v/>
      </c>
      <c r="J850" s="77" t="s">
        <v>23</v>
      </c>
      <c r="K850" s="77" t="s">
        <v>775</v>
      </c>
    </row>
    <row r="851" spans="9:11">
      <c r="I851" s="77" t="str">
        <f>IF(J851=$G$23,COUNTIF(J$25:J851,$G$23),"")</f>
        <v/>
      </c>
      <c r="J851" s="77" t="s">
        <v>23</v>
      </c>
      <c r="K851" s="77" t="s">
        <v>772</v>
      </c>
    </row>
    <row r="852" spans="9:11">
      <c r="I852" s="77" t="str">
        <f>IF(J852=$G$23,COUNTIF(J$25:J852,$G$23),"")</f>
        <v/>
      </c>
      <c r="J852" s="77" t="s">
        <v>23</v>
      </c>
      <c r="K852" s="77" t="s">
        <v>769</v>
      </c>
    </row>
    <row r="853" spans="9:11">
      <c r="I853" s="77" t="str">
        <f>IF(J853=$G$23,COUNTIF(J$25:J853,$G$23),"")</f>
        <v/>
      </c>
      <c r="J853" s="77" t="s">
        <v>23</v>
      </c>
      <c r="K853" s="77" t="s">
        <v>765</v>
      </c>
    </row>
    <row r="854" spans="9:11">
      <c r="I854" s="77" t="str">
        <f>IF(J854=$G$23,COUNTIF(J$25:J854,$G$23),"")</f>
        <v/>
      </c>
      <c r="J854" s="77" t="s">
        <v>23</v>
      </c>
      <c r="K854" s="77" t="s">
        <v>770</v>
      </c>
    </row>
    <row r="855" spans="9:11">
      <c r="I855" s="77" t="str">
        <f>IF(J855=$G$23,COUNTIF(J$25:J855,$G$23),"")</f>
        <v/>
      </c>
      <c r="J855" s="77" t="s">
        <v>23</v>
      </c>
      <c r="K855" s="77" t="s">
        <v>777</v>
      </c>
    </row>
    <row r="856" spans="9:11">
      <c r="I856" s="77" t="str">
        <f>IF(J856=$G$23,COUNTIF(J$25:J856,$G$23),"")</f>
        <v/>
      </c>
      <c r="J856" s="77" t="s">
        <v>23</v>
      </c>
      <c r="K856" s="77" t="s">
        <v>771</v>
      </c>
    </row>
    <row r="857" spans="9:11">
      <c r="I857" s="77" t="str">
        <f>IF(J857=$G$23,COUNTIF(J$25:J857,$G$23),"")</f>
        <v/>
      </c>
      <c r="J857" s="77" t="s">
        <v>23</v>
      </c>
      <c r="K857" s="77" t="s">
        <v>773</v>
      </c>
    </row>
    <row r="858" spans="9:11">
      <c r="I858" s="77" t="str">
        <f>IF(J858=$G$23,COUNTIF(J$25:J858,$G$23),"")</f>
        <v/>
      </c>
      <c r="J858" s="77" t="s">
        <v>23</v>
      </c>
      <c r="K858" s="77" t="s">
        <v>774</v>
      </c>
    </row>
    <row r="859" spans="9:11">
      <c r="I859" s="77" t="str">
        <f>IF(J859=$G$23,COUNTIF(J$25:J859,$G$23),"")</f>
        <v/>
      </c>
      <c r="J859" s="77" t="s">
        <v>23</v>
      </c>
      <c r="K859" s="77" t="s">
        <v>3092</v>
      </c>
    </row>
    <row r="860" spans="9:11">
      <c r="I860" s="77" t="str">
        <f>IF(J860=$G$23,COUNTIF(J$25:J860,$G$23),"")</f>
        <v/>
      </c>
      <c r="J860" s="77" t="s">
        <v>23</v>
      </c>
      <c r="K860" s="77" t="s">
        <v>3093</v>
      </c>
    </row>
    <row r="861" spans="9:11">
      <c r="I861" s="77" t="str">
        <f>IF(J861=$G$23,COUNTIF(J$25:J861,$G$23),"")</f>
        <v/>
      </c>
      <c r="J861" s="77" t="s">
        <v>24</v>
      </c>
      <c r="K861" s="77" t="s">
        <v>779</v>
      </c>
    </row>
    <row r="862" spans="9:11">
      <c r="I862" s="77" t="str">
        <f>IF(J862=$G$23,COUNTIF(J$25:J862,$G$23),"")</f>
        <v/>
      </c>
      <c r="J862" s="77" t="s">
        <v>24</v>
      </c>
      <c r="K862" s="77" t="s">
        <v>785</v>
      </c>
    </row>
    <row r="863" spans="9:11">
      <c r="I863" s="77" t="str">
        <f>IF(J863=$G$23,COUNTIF(J$25:J863,$G$23),"")</f>
        <v/>
      </c>
      <c r="J863" s="77" t="s">
        <v>24</v>
      </c>
      <c r="K863" s="77" t="s">
        <v>791</v>
      </c>
    </row>
    <row r="864" spans="9:11">
      <c r="I864" s="77" t="str">
        <f>IF(J864=$G$23,COUNTIF(J$25:J864,$G$23),"")</f>
        <v/>
      </c>
      <c r="J864" s="77" t="s">
        <v>24</v>
      </c>
      <c r="K864" s="77" t="s">
        <v>780</v>
      </c>
    </row>
    <row r="865" spans="9:11">
      <c r="I865" s="77" t="str">
        <f>IF(J865=$G$23,COUNTIF(J$25:J865,$G$23),"")</f>
        <v/>
      </c>
      <c r="J865" s="77" t="s">
        <v>24</v>
      </c>
      <c r="K865" s="77" t="s">
        <v>788</v>
      </c>
    </row>
    <row r="866" spans="9:11">
      <c r="I866" s="77" t="str">
        <f>IF(J866=$G$23,COUNTIF(J$25:J866,$G$23),"")</f>
        <v/>
      </c>
      <c r="J866" s="77" t="s">
        <v>24</v>
      </c>
      <c r="K866" s="77" t="s">
        <v>782</v>
      </c>
    </row>
    <row r="867" spans="9:11">
      <c r="I867" s="77" t="str">
        <f>IF(J867=$G$23,COUNTIF(J$25:J867,$G$23),"")</f>
        <v/>
      </c>
      <c r="J867" s="77" t="s">
        <v>24</v>
      </c>
      <c r="K867" s="77" t="s">
        <v>790</v>
      </c>
    </row>
    <row r="868" spans="9:11">
      <c r="I868" s="77" t="str">
        <f>IF(J868=$G$23,COUNTIF(J$25:J868,$G$23),"")</f>
        <v/>
      </c>
      <c r="J868" s="77" t="s">
        <v>24</v>
      </c>
      <c r="K868" s="77" t="s">
        <v>784</v>
      </c>
    </row>
    <row r="869" spans="9:11">
      <c r="I869" s="77" t="str">
        <f>IF(J869=$G$23,COUNTIF(J$25:J869,$G$23),"")</f>
        <v/>
      </c>
      <c r="J869" s="77" t="s">
        <v>24</v>
      </c>
      <c r="K869" s="77" t="s">
        <v>3094</v>
      </c>
    </row>
    <row r="870" spans="9:11">
      <c r="I870" s="77" t="str">
        <f>IF(J870=$G$23,COUNTIF(J$25:J870,$G$23),"")</f>
        <v/>
      </c>
      <c r="J870" s="77" t="s">
        <v>24</v>
      </c>
      <c r="K870" s="77" t="s">
        <v>787</v>
      </c>
    </row>
    <row r="871" spans="9:11">
      <c r="I871" s="77" t="str">
        <f>IF(J871=$G$23,COUNTIF(J$25:J871,$G$23),"")</f>
        <v/>
      </c>
      <c r="J871" s="77" t="s">
        <v>24</v>
      </c>
      <c r="K871" s="77" t="s">
        <v>786</v>
      </c>
    </row>
    <row r="872" spans="9:11">
      <c r="I872" s="77" t="str">
        <f>IF(J872=$G$23,COUNTIF(J$25:J872,$G$23),"")</f>
        <v/>
      </c>
      <c r="J872" s="77" t="s">
        <v>24</v>
      </c>
      <c r="K872" s="77" t="s">
        <v>783</v>
      </c>
    </row>
    <row r="873" spans="9:11">
      <c r="I873" s="77" t="str">
        <f>IF(J873=$G$23,COUNTIF(J$25:J873,$G$23),"")</f>
        <v/>
      </c>
      <c r="J873" s="77" t="s">
        <v>24</v>
      </c>
      <c r="K873" s="77" t="s">
        <v>794</v>
      </c>
    </row>
    <row r="874" spans="9:11">
      <c r="I874" s="77" t="str">
        <f>IF(J874=$G$23,COUNTIF(J$25:J874,$G$23),"")</f>
        <v/>
      </c>
      <c r="J874" s="77" t="s">
        <v>24</v>
      </c>
      <c r="K874" s="77" t="s">
        <v>3095</v>
      </c>
    </row>
    <row r="875" spans="9:11">
      <c r="I875" s="77" t="str">
        <f>IF(J875=$G$23,COUNTIF(J$25:J875,$G$23),"")</f>
        <v/>
      </c>
      <c r="J875" s="77" t="s">
        <v>24</v>
      </c>
      <c r="K875" s="77" t="s">
        <v>3096</v>
      </c>
    </row>
    <row r="876" spans="9:11">
      <c r="I876" s="77" t="str">
        <f>IF(J876=$G$23,COUNTIF(J$25:J876,$G$23),"")</f>
        <v/>
      </c>
      <c r="J876" s="77" t="s">
        <v>24</v>
      </c>
      <c r="K876" s="77" t="s">
        <v>3097</v>
      </c>
    </row>
    <row r="877" spans="9:11">
      <c r="I877" s="77" t="str">
        <f>IF(J877=$G$23,COUNTIF(J$25:J877,$G$23),"")</f>
        <v/>
      </c>
      <c r="J877" s="77" t="s">
        <v>24</v>
      </c>
      <c r="K877" s="77" t="s">
        <v>789</v>
      </c>
    </row>
    <row r="878" spans="9:11">
      <c r="I878" s="77" t="str">
        <f>IF(J878=$G$23,COUNTIF(J$25:J878,$G$23),"")</f>
        <v/>
      </c>
      <c r="J878" s="77" t="s">
        <v>24</v>
      </c>
      <c r="K878" s="77" t="s">
        <v>3098</v>
      </c>
    </row>
    <row r="879" spans="9:11">
      <c r="I879" s="77" t="str">
        <f>IF(J879=$G$23,COUNTIF(J$25:J879,$G$23),"")</f>
        <v/>
      </c>
      <c r="J879" s="77" t="s">
        <v>24</v>
      </c>
      <c r="K879" s="77" t="s">
        <v>795</v>
      </c>
    </row>
    <row r="880" spans="9:11">
      <c r="I880" s="77" t="str">
        <f>IF(J880=$G$23,COUNTIF(J$25:J880,$G$23),"")</f>
        <v/>
      </c>
      <c r="J880" s="77" t="s">
        <v>24</v>
      </c>
      <c r="K880" s="77" t="s">
        <v>792</v>
      </c>
    </row>
    <row r="881" spans="9:11">
      <c r="I881" s="77" t="str">
        <f>IF(J881=$G$23,COUNTIF(J$25:J881,$G$23),"")</f>
        <v/>
      </c>
      <c r="J881" s="77" t="s">
        <v>24</v>
      </c>
      <c r="K881" s="77" t="s">
        <v>3099</v>
      </c>
    </row>
    <row r="882" spans="9:11">
      <c r="I882" s="77" t="str">
        <f>IF(J882=$G$23,COUNTIF(J$25:J882,$G$23),"")</f>
        <v/>
      </c>
      <c r="J882" s="77" t="s">
        <v>24</v>
      </c>
      <c r="K882" s="77" t="s">
        <v>781</v>
      </c>
    </row>
    <row r="883" spans="9:11">
      <c r="I883" s="77" t="str">
        <f>IF(J883=$G$23,COUNTIF(J$25:J883,$G$23),"")</f>
        <v/>
      </c>
      <c r="J883" s="77" t="s">
        <v>24</v>
      </c>
      <c r="K883" s="77" t="s">
        <v>793</v>
      </c>
    </row>
    <row r="884" spans="9:11">
      <c r="I884" s="77" t="str">
        <f>IF(J884=$G$23,COUNTIF(J$25:J884,$G$23),"")</f>
        <v/>
      </c>
      <c r="J884" s="77" t="s">
        <v>24</v>
      </c>
      <c r="K884" s="77" t="s">
        <v>24</v>
      </c>
    </row>
    <row r="885" spans="9:11">
      <c r="I885" s="77" t="str">
        <f>IF(J885=$G$23,COUNTIF(J$25:J885,$G$23),"")</f>
        <v/>
      </c>
      <c r="J885" s="77" t="s">
        <v>25</v>
      </c>
      <c r="K885" s="77" t="s">
        <v>3100</v>
      </c>
    </row>
    <row r="886" spans="9:11">
      <c r="I886" s="77" t="str">
        <f>IF(J886=$G$23,COUNTIF(J$25:J886,$G$23),"")</f>
        <v/>
      </c>
      <c r="J886" s="77" t="s">
        <v>25</v>
      </c>
      <c r="K886" s="77" t="s">
        <v>804</v>
      </c>
    </row>
    <row r="887" spans="9:11">
      <c r="I887" s="77" t="str">
        <f>IF(J887=$G$23,COUNTIF(J$25:J887,$G$23),"")</f>
        <v/>
      </c>
      <c r="J887" s="77" t="s">
        <v>25</v>
      </c>
      <c r="K887" s="77" t="s">
        <v>803</v>
      </c>
    </row>
    <row r="888" spans="9:11">
      <c r="I888" s="77" t="str">
        <f>IF(J888=$G$23,COUNTIF(J$25:J888,$G$23),"")</f>
        <v/>
      </c>
      <c r="J888" s="77" t="s">
        <v>25</v>
      </c>
      <c r="K888" s="77" t="s">
        <v>799</v>
      </c>
    </row>
    <row r="889" spans="9:11">
      <c r="I889" s="77" t="str">
        <f>IF(J889=$G$23,COUNTIF(J$25:J889,$G$23),"")</f>
        <v/>
      </c>
      <c r="J889" s="77" t="s">
        <v>25</v>
      </c>
      <c r="K889" s="77" t="s">
        <v>802</v>
      </c>
    </row>
    <row r="890" spans="9:11">
      <c r="I890" s="77" t="str">
        <f>IF(J890=$G$23,COUNTIF(J$25:J890,$G$23),"")</f>
        <v/>
      </c>
      <c r="J890" s="77" t="s">
        <v>25</v>
      </c>
      <c r="K890" s="77" t="s">
        <v>805</v>
      </c>
    </row>
    <row r="891" spans="9:11">
      <c r="I891" s="77" t="str">
        <f>IF(J891=$G$23,COUNTIF(J$25:J891,$G$23),"")</f>
        <v/>
      </c>
      <c r="J891" s="77" t="s">
        <v>25</v>
      </c>
      <c r="K891" s="77" t="s">
        <v>806</v>
      </c>
    </row>
    <row r="892" spans="9:11">
      <c r="I892" s="77" t="str">
        <f>IF(J892=$G$23,COUNTIF(J$25:J892,$G$23),"")</f>
        <v/>
      </c>
      <c r="J892" s="77" t="s">
        <v>25</v>
      </c>
      <c r="K892" s="77" t="s">
        <v>809</v>
      </c>
    </row>
    <row r="893" spans="9:11">
      <c r="I893" s="77" t="str">
        <f>IF(J893=$G$23,COUNTIF(J$25:J893,$G$23),"")</f>
        <v/>
      </c>
      <c r="J893" s="77" t="s">
        <v>25</v>
      </c>
      <c r="K893" s="77" t="s">
        <v>814</v>
      </c>
    </row>
    <row r="894" spans="9:11">
      <c r="I894" s="77" t="str">
        <f>IF(J894=$G$23,COUNTIF(J$25:J894,$G$23),"")</f>
        <v/>
      </c>
      <c r="J894" s="77" t="s">
        <v>25</v>
      </c>
      <c r="K894" s="77" t="s">
        <v>801</v>
      </c>
    </row>
    <row r="895" spans="9:11">
      <c r="I895" s="77" t="str">
        <f>IF(J895=$G$23,COUNTIF(J$25:J895,$G$23),"")</f>
        <v/>
      </c>
      <c r="J895" s="77" t="s">
        <v>25</v>
      </c>
      <c r="K895" s="77" t="s">
        <v>808</v>
      </c>
    </row>
    <row r="896" spans="9:11">
      <c r="I896" s="77" t="str">
        <f>IF(J896=$G$23,COUNTIF(J$25:J896,$G$23),"")</f>
        <v/>
      </c>
      <c r="J896" s="77" t="s">
        <v>25</v>
      </c>
      <c r="K896" s="77" t="s">
        <v>798</v>
      </c>
    </row>
    <row r="897" spans="9:11">
      <c r="I897" s="77" t="str">
        <f>IF(J897=$G$23,COUNTIF(J$25:J897,$G$23),"")</f>
        <v/>
      </c>
      <c r="J897" s="77" t="s">
        <v>25</v>
      </c>
      <c r="K897" s="77" t="s">
        <v>796</v>
      </c>
    </row>
    <row r="898" spans="9:11">
      <c r="I898" s="77" t="str">
        <f>IF(J898=$G$23,COUNTIF(J$25:J898,$G$23),"")</f>
        <v/>
      </c>
      <c r="J898" s="77" t="s">
        <v>25</v>
      </c>
      <c r="K898" s="77" t="s">
        <v>797</v>
      </c>
    </row>
    <row r="899" spans="9:11">
      <c r="I899" s="77" t="str">
        <f>IF(J899=$G$23,COUNTIF(J$25:J899,$G$23),"")</f>
        <v/>
      </c>
      <c r="J899" s="77" t="s">
        <v>25</v>
      </c>
      <c r="K899" s="77" t="s">
        <v>800</v>
      </c>
    </row>
    <row r="900" spans="9:11">
      <c r="I900" s="77" t="str">
        <f>IF(J900=$G$23,COUNTIF(J$25:J900,$G$23),"")</f>
        <v/>
      </c>
      <c r="J900" s="77" t="s">
        <v>25</v>
      </c>
      <c r="K900" s="77" t="s">
        <v>816</v>
      </c>
    </row>
    <row r="901" spans="9:11">
      <c r="I901" s="77" t="str">
        <f>IF(J901=$G$23,COUNTIF(J$25:J901,$G$23),"")</f>
        <v/>
      </c>
      <c r="J901" s="77" t="s">
        <v>25</v>
      </c>
      <c r="K901" s="77" t="s">
        <v>810</v>
      </c>
    </row>
    <row r="902" spans="9:11">
      <c r="I902" s="77" t="str">
        <f>IF(J902=$G$23,COUNTIF(J$25:J902,$G$23),"")</f>
        <v/>
      </c>
      <c r="J902" s="77" t="s">
        <v>25</v>
      </c>
      <c r="K902" s="77" t="s">
        <v>811</v>
      </c>
    </row>
    <row r="903" spans="9:11">
      <c r="I903" s="77" t="str">
        <f>IF(J903=$G$23,COUNTIF(J$25:J903,$G$23),"")</f>
        <v/>
      </c>
      <c r="J903" s="77" t="s">
        <v>25</v>
      </c>
      <c r="K903" s="77" t="s">
        <v>813</v>
      </c>
    </row>
    <row r="904" spans="9:11">
      <c r="I904" s="77" t="str">
        <f>IF(J904=$G$23,COUNTIF(J$25:J904,$G$23),"")</f>
        <v/>
      </c>
      <c r="J904" s="77" t="s">
        <v>25</v>
      </c>
      <c r="K904" s="77" t="s">
        <v>812</v>
      </c>
    </row>
    <row r="905" spans="9:11">
      <c r="I905" s="77" t="str">
        <f>IF(J905=$G$23,COUNTIF(J$25:J905,$G$23),"")</f>
        <v/>
      </c>
      <c r="J905" s="77" t="s">
        <v>25</v>
      </c>
      <c r="K905" s="77" t="s">
        <v>807</v>
      </c>
    </row>
    <row r="906" spans="9:11">
      <c r="I906" s="77" t="str">
        <f>IF(J906=$G$23,COUNTIF(J$25:J906,$G$23),"")</f>
        <v/>
      </c>
      <c r="J906" s="77" t="s">
        <v>25</v>
      </c>
      <c r="K906" s="77" t="s">
        <v>815</v>
      </c>
    </row>
    <row r="907" spans="9:11">
      <c r="I907" s="77" t="str">
        <f>IF(J907=$G$23,COUNTIF(J$25:J907,$G$23),"")</f>
        <v/>
      </c>
      <c r="J907" s="77" t="s">
        <v>25</v>
      </c>
      <c r="K907" s="77" t="s">
        <v>25</v>
      </c>
    </row>
    <row r="908" spans="9:11">
      <c r="I908" s="77" t="str">
        <f>IF(J908=$G$23,COUNTIF(J$25:J908,$G$23),"")</f>
        <v/>
      </c>
      <c r="J908" s="77" t="s">
        <v>26</v>
      </c>
      <c r="K908" s="77" t="s">
        <v>3101</v>
      </c>
    </row>
    <row r="909" spans="9:11">
      <c r="I909" s="77" t="str">
        <f>IF(J909=$G$23,COUNTIF(J$25:J909,$G$23),"")</f>
        <v/>
      </c>
      <c r="J909" s="77" t="s">
        <v>26</v>
      </c>
      <c r="K909" s="77" t="s">
        <v>3102</v>
      </c>
    </row>
    <row r="910" spans="9:11">
      <c r="I910" s="77" t="str">
        <f>IF(J910=$G$23,COUNTIF(J$25:J910,$G$23),"")</f>
        <v/>
      </c>
      <c r="J910" s="77" t="s">
        <v>26</v>
      </c>
      <c r="K910" s="77" t="s">
        <v>819</v>
      </c>
    </row>
    <row r="911" spans="9:11">
      <c r="I911" s="77" t="str">
        <f>IF(J911=$G$23,COUNTIF(J$25:J911,$G$23),"")</f>
        <v/>
      </c>
      <c r="J911" s="77" t="s">
        <v>26</v>
      </c>
      <c r="K911" s="77" t="s">
        <v>835</v>
      </c>
    </row>
    <row r="912" spans="9:11">
      <c r="I912" s="77" t="str">
        <f>IF(J912=$G$23,COUNTIF(J$25:J912,$G$23),"")</f>
        <v/>
      </c>
      <c r="J912" s="77" t="s">
        <v>26</v>
      </c>
      <c r="K912" s="77" t="s">
        <v>818</v>
      </c>
    </row>
    <row r="913" spans="9:11">
      <c r="I913" s="77" t="str">
        <f>IF(J913=$G$23,COUNTIF(J$25:J913,$G$23),"")</f>
        <v/>
      </c>
      <c r="J913" s="77" t="s">
        <v>26</v>
      </c>
      <c r="K913" s="77" t="s">
        <v>820</v>
      </c>
    </row>
    <row r="914" spans="9:11">
      <c r="I914" s="77" t="str">
        <f>IF(J914=$G$23,COUNTIF(J$25:J914,$G$23),"")</f>
        <v/>
      </c>
      <c r="J914" s="77" t="s">
        <v>26</v>
      </c>
      <c r="K914" s="77" t="s">
        <v>839</v>
      </c>
    </row>
    <row r="915" spans="9:11">
      <c r="I915" s="77" t="str">
        <f>IF(J915=$G$23,COUNTIF(J$25:J915,$G$23),"")</f>
        <v/>
      </c>
      <c r="J915" s="77" t="s">
        <v>26</v>
      </c>
      <c r="K915" s="77" t="s">
        <v>826</v>
      </c>
    </row>
    <row r="916" spans="9:11">
      <c r="I916" s="77" t="str">
        <f>IF(J916=$G$23,COUNTIF(J$25:J916,$G$23),"")</f>
        <v/>
      </c>
      <c r="J916" s="77" t="s">
        <v>26</v>
      </c>
      <c r="K916" s="77" t="s">
        <v>822</v>
      </c>
    </row>
    <row r="917" spans="9:11">
      <c r="I917" s="77" t="str">
        <f>IF(J917=$G$23,COUNTIF(J$25:J917,$G$23),"")</f>
        <v/>
      </c>
      <c r="J917" s="77" t="s">
        <v>26</v>
      </c>
      <c r="K917" s="77" t="s">
        <v>847</v>
      </c>
    </row>
    <row r="918" spans="9:11">
      <c r="I918" s="77" t="str">
        <f>IF(J918=$G$23,COUNTIF(J$25:J918,$G$23),"")</f>
        <v/>
      </c>
      <c r="J918" s="77" t="s">
        <v>26</v>
      </c>
      <c r="K918" s="77" t="s">
        <v>825</v>
      </c>
    </row>
    <row r="919" spans="9:11">
      <c r="I919" s="77" t="str">
        <f>IF(J919=$G$23,COUNTIF(J$25:J919,$G$23),"")</f>
        <v/>
      </c>
      <c r="J919" s="77" t="s">
        <v>26</v>
      </c>
      <c r="K919" s="77" t="s">
        <v>830</v>
      </c>
    </row>
    <row r="920" spans="9:11">
      <c r="I920" s="77" t="str">
        <f>IF(J920=$G$23,COUNTIF(J$25:J920,$G$23),"")</f>
        <v/>
      </c>
      <c r="J920" s="77" t="s">
        <v>26</v>
      </c>
      <c r="K920" s="77" t="s">
        <v>824</v>
      </c>
    </row>
    <row r="921" spans="9:11">
      <c r="I921" s="77" t="str">
        <f>IF(J921=$G$23,COUNTIF(J$25:J921,$G$23),"")</f>
        <v/>
      </c>
      <c r="J921" s="77" t="s">
        <v>26</v>
      </c>
      <c r="K921" s="77" t="s">
        <v>838</v>
      </c>
    </row>
    <row r="922" spans="9:11">
      <c r="I922" s="77" t="str">
        <f>IF(J922=$G$23,COUNTIF(J$25:J922,$G$23),"")</f>
        <v/>
      </c>
      <c r="J922" s="77" t="s">
        <v>26</v>
      </c>
      <c r="K922" s="77" t="s">
        <v>833</v>
      </c>
    </row>
    <row r="923" spans="9:11">
      <c r="I923" s="77" t="str">
        <f>IF(J923=$G$23,COUNTIF(J$25:J923,$G$23),"")</f>
        <v/>
      </c>
      <c r="J923" s="77" t="s">
        <v>26</v>
      </c>
      <c r="K923" s="77" t="s">
        <v>844</v>
      </c>
    </row>
    <row r="924" spans="9:11">
      <c r="I924" s="77" t="str">
        <f>IF(J924=$G$23,COUNTIF(J$25:J924,$G$23),"")</f>
        <v/>
      </c>
      <c r="J924" s="77" t="s">
        <v>26</v>
      </c>
      <c r="K924" s="77" t="s">
        <v>842</v>
      </c>
    </row>
    <row r="925" spans="9:11">
      <c r="I925" s="77" t="str">
        <f>IF(J925=$G$23,COUNTIF(J$25:J925,$G$23),"")</f>
        <v/>
      </c>
      <c r="J925" s="77" t="s">
        <v>26</v>
      </c>
      <c r="K925" s="77" t="s">
        <v>827</v>
      </c>
    </row>
    <row r="926" spans="9:11">
      <c r="I926" s="77" t="str">
        <f>IF(J926=$G$23,COUNTIF(J$25:J926,$G$23),"")</f>
        <v/>
      </c>
      <c r="J926" s="77" t="s">
        <v>26</v>
      </c>
      <c r="K926" s="77" t="s">
        <v>836</v>
      </c>
    </row>
    <row r="927" spans="9:11">
      <c r="I927" s="77" t="str">
        <f>IF(J927=$G$23,COUNTIF(J$25:J927,$G$23),"")</f>
        <v/>
      </c>
      <c r="J927" s="77" t="s">
        <v>26</v>
      </c>
      <c r="K927" s="77" t="s">
        <v>832</v>
      </c>
    </row>
    <row r="928" spans="9:11">
      <c r="I928" s="77" t="str">
        <f>IF(J928=$G$23,COUNTIF(J$25:J928,$G$23),"")</f>
        <v/>
      </c>
      <c r="J928" s="77" t="s">
        <v>26</v>
      </c>
      <c r="K928" s="77" t="s">
        <v>3103</v>
      </c>
    </row>
    <row r="929" spans="9:11">
      <c r="I929" s="77" t="str">
        <f>IF(J929=$G$23,COUNTIF(J$25:J929,$G$23),"")</f>
        <v/>
      </c>
      <c r="J929" s="77" t="s">
        <v>26</v>
      </c>
      <c r="K929" s="77" t="s">
        <v>841</v>
      </c>
    </row>
    <row r="930" spans="9:11">
      <c r="I930" s="77" t="str">
        <f>IF(J930=$G$23,COUNTIF(J$25:J930,$G$23),"")</f>
        <v/>
      </c>
      <c r="J930" s="77" t="s">
        <v>26</v>
      </c>
      <c r="K930" s="77" t="s">
        <v>845</v>
      </c>
    </row>
    <row r="931" spans="9:11">
      <c r="I931" s="77" t="str">
        <f>IF(J931=$G$23,COUNTIF(J$25:J931,$G$23),"")</f>
        <v/>
      </c>
      <c r="J931" s="77" t="s">
        <v>26</v>
      </c>
      <c r="K931" s="77" t="s">
        <v>829</v>
      </c>
    </row>
    <row r="932" spans="9:11">
      <c r="I932" s="77" t="str">
        <f>IF(J932=$G$23,COUNTIF(J$25:J932,$G$23),"")</f>
        <v/>
      </c>
      <c r="J932" s="77" t="s">
        <v>26</v>
      </c>
      <c r="K932" s="77" t="s">
        <v>831</v>
      </c>
    </row>
    <row r="933" spans="9:11">
      <c r="I933" s="77" t="str">
        <f>IF(J933=$G$23,COUNTIF(J$25:J933,$G$23),"")</f>
        <v/>
      </c>
      <c r="J933" s="77" t="s">
        <v>26</v>
      </c>
      <c r="K933" s="77" t="s">
        <v>854</v>
      </c>
    </row>
    <row r="934" spans="9:11">
      <c r="I934" s="77" t="str">
        <f>IF(J934=$G$23,COUNTIF(J$25:J934,$G$23),"")</f>
        <v/>
      </c>
      <c r="J934" s="77" t="s">
        <v>26</v>
      </c>
      <c r="K934" s="77" t="s">
        <v>834</v>
      </c>
    </row>
    <row r="935" spans="9:11">
      <c r="I935" s="77" t="str">
        <f>IF(J935=$G$23,COUNTIF(J$25:J935,$G$23),"")</f>
        <v/>
      </c>
      <c r="J935" s="77" t="s">
        <v>26</v>
      </c>
      <c r="K935" s="77" t="s">
        <v>821</v>
      </c>
    </row>
    <row r="936" spans="9:11">
      <c r="I936" s="77" t="str">
        <f>IF(J936=$G$23,COUNTIF(J$25:J936,$G$23),"")</f>
        <v/>
      </c>
      <c r="J936" s="77" t="s">
        <v>26</v>
      </c>
      <c r="K936" s="77" t="s">
        <v>840</v>
      </c>
    </row>
    <row r="937" spans="9:11">
      <c r="I937" s="77" t="str">
        <f>IF(J937=$G$23,COUNTIF(J$25:J937,$G$23),"")</f>
        <v/>
      </c>
      <c r="J937" s="77" t="s">
        <v>26</v>
      </c>
      <c r="K937" s="77" t="s">
        <v>850</v>
      </c>
    </row>
    <row r="938" spans="9:11">
      <c r="I938" s="77" t="str">
        <f>IF(J938=$G$23,COUNTIF(J$25:J938,$G$23),"")</f>
        <v/>
      </c>
      <c r="J938" s="77" t="s">
        <v>26</v>
      </c>
      <c r="K938" s="77" t="s">
        <v>817</v>
      </c>
    </row>
    <row r="939" spans="9:11">
      <c r="I939" s="77" t="str">
        <f>IF(J939=$G$23,COUNTIF(J$25:J939,$G$23),"")</f>
        <v/>
      </c>
      <c r="J939" s="77" t="s">
        <v>26</v>
      </c>
      <c r="K939" s="77" t="s">
        <v>823</v>
      </c>
    </row>
    <row r="940" spans="9:11">
      <c r="I940" s="77" t="str">
        <f>IF(J940=$G$23,COUNTIF(J$25:J940,$G$23),"")</f>
        <v/>
      </c>
      <c r="J940" s="77" t="s">
        <v>26</v>
      </c>
      <c r="K940" s="77" t="s">
        <v>828</v>
      </c>
    </row>
    <row r="941" spans="9:11">
      <c r="I941" s="77" t="str">
        <f>IF(J941=$G$23,COUNTIF(J$25:J941,$G$23),"")</f>
        <v/>
      </c>
      <c r="J941" s="77" t="s">
        <v>26</v>
      </c>
      <c r="K941" s="77" t="s">
        <v>851</v>
      </c>
    </row>
    <row r="942" spans="9:11">
      <c r="I942" s="77" t="str">
        <f>IF(J942=$G$23,COUNTIF(J$25:J942,$G$23),"")</f>
        <v/>
      </c>
      <c r="J942" s="77" t="s">
        <v>26</v>
      </c>
      <c r="K942" s="77" t="s">
        <v>852</v>
      </c>
    </row>
    <row r="943" spans="9:11">
      <c r="I943" s="77" t="str">
        <f>IF(J943=$G$23,COUNTIF(J$25:J943,$G$23),"")</f>
        <v/>
      </c>
      <c r="J943" s="77" t="s">
        <v>26</v>
      </c>
      <c r="K943" s="77" t="s">
        <v>843</v>
      </c>
    </row>
    <row r="944" spans="9:11">
      <c r="I944" s="77" t="str">
        <f>IF(J944=$G$23,COUNTIF(J$25:J944,$G$23),"")</f>
        <v/>
      </c>
      <c r="J944" s="77" t="s">
        <v>26</v>
      </c>
      <c r="K944" s="77" t="s">
        <v>853</v>
      </c>
    </row>
    <row r="945" spans="9:11">
      <c r="I945" s="77" t="str">
        <f>IF(J945=$G$23,COUNTIF(J$25:J945,$G$23),"")</f>
        <v/>
      </c>
      <c r="J945" s="77" t="s">
        <v>26</v>
      </c>
      <c r="K945" s="77" t="s">
        <v>846</v>
      </c>
    </row>
    <row r="946" spans="9:11">
      <c r="I946" s="77" t="str">
        <f>IF(J946=$G$23,COUNTIF(J$25:J946,$G$23),"")</f>
        <v/>
      </c>
      <c r="J946" s="77" t="s">
        <v>26</v>
      </c>
      <c r="K946" s="77" t="s">
        <v>848</v>
      </c>
    </row>
    <row r="947" spans="9:11">
      <c r="I947" s="77" t="str">
        <f>IF(J947=$G$23,COUNTIF(J$25:J947,$G$23),"")</f>
        <v/>
      </c>
      <c r="J947" s="77" t="s">
        <v>26</v>
      </c>
      <c r="K947" s="77" t="s">
        <v>849</v>
      </c>
    </row>
    <row r="948" spans="9:11">
      <c r="I948" s="77" t="str">
        <f>IF(J948=$G$23,COUNTIF(J$25:J948,$G$23),"")</f>
        <v/>
      </c>
      <c r="J948" s="77" t="s">
        <v>26</v>
      </c>
      <c r="K948" s="77" t="s">
        <v>3104</v>
      </c>
    </row>
    <row r="949" spans="9:11">
      <c r="I949" s="77" t="str">
        <f>IF(J949=$G$23,COUNTIF(J$25:J949,$G$23),"")</f>
        <v/>
      </c>
      <c r="J949" s="77" t="s">
        <v>26</v>
      </c>
      <c r="K949" s="77" t="s">
        <v>3105</v>
      </c>
    </row>
    <row r="950" spans="9:11">
      <c r="I950" s="77" t="str">
        <f>IF(J950=$G$23,COUNTIF(J$25:J950,$G$23),"")</f>
        <v/>
      </c>
      <c r="J950" s="77" t="s">
        <v>26</v>
      </c>
      <c r="K950" s="77" t="s">
        <v>3106</v>
      </c>
    </row>
    <row r="951" spans="9:11">
      <c r="I951" s="77" t="str">
        <f>IF(J951=$G$23,COUNTIF(J$25:J951,$G$23),"")</f>
        <v/>
      </c>
      <c r="J951" s="77" t="s">
        <v>26</v>
      </c>
      <c r="K951" s="77" t="s">
        <v>855</v>
      </c>
    </row>
    <row r="952" spans="9:11">
      <c r="I952" s="77" t="str">
        <f>IF(J952=$G$23,COUNTIF(J$25:J952,$G$23),"")</f>
        <v/>
      </c>
      <c r="J952" s="77" t="s">
        <v>26</v>
      </c>
      <c r="K952" s="77" t="s">
        <v>3107</v>
      </c>
    </row>
    <row r="953" spans="9:11">
      <c r="I953" s="77" t="str">
        <f>IF(J953=$G$23,COUNTIF(J$25:J953,$G$23),"")</f>
        <v/>
      </c>
      <c r="J953" s="77" t="s">
        <v>27</v>
      </c>
      <c r="K953" s="77" t="s">
        <v>3108</v>
      </c>
    </row>
    <row r="954" spans="9:11">
      <c r="I954" s="77" t="str">
        <f>IF(J954=$G$23,COUNTIF(J$25:J954,$G$23),"")</f>
        <v/>
      </c>
      <c r="J954" s="77" t="s">
        <v>27</v>
      </c>
      <c r="K954" s="77" t="s">
        <v>857</v>
      </c>
    </row>
    <row r="955" spans="9:11">
      <c r="I955" s="77" t="str">
        <f>IF(J955=$G$23,COUNTIF(J$25:J955,$G$23),"")</f>
        <v/>
      </c>
      <c r="J955" s="77" t="s">
        <v>27</v>
      </c>
      <c r="K955" s="77" t="s">
        <v>867</v>
      </c>
    </row>
    <row r="956" spans="9:11">
      <c r="I956" s="77" t="str">
        <f>IF(J956=$G$23,COUNTIF(J$25:J956,$G$23),"")</f>
        <v/>
      </c>
      <c r="J956" s="77" t="s">
        <v>27</v>
      </c>
      <c r="K956" s="77" t="s">
        <v>862</v>
      </c>
    </row>
    <row r="957" spans="9:11">
      <c r="I957" s="77" t="str">
        <f>IF(J957=$G$23,COUNTIF(J$25:J957,$G$23),"")</f>
        <v/>
      </c>
      <c r="J957" s="77" t="s">
        <v>27</v>
      </c>
      <c r="K957" s="77" t="s">
        <v>859</v>
      </c>
    </row>
    <row r="958" spans="9:11">
      <c r="I958" s="77" t="str">
        <f>IF(J958=$G$23,COUNTIF(J$25:J958,$G$23),"")</f>
        <v/>
      </c>
      <c r="J958" s="77" t="s">
        <v>27</v>
      </c>
      <c r="K958" s="77" t="s">
        <v>872</v>
      </c>
    </row>
    <row r="959" spans="9:11">
      <c r="I959" s="77" t="str">
        <f>IF(J959=$G$23,COUNTIF(J$25:J959,$G$23),"")</f>
        <v/>
      </c>
      <c r="J959" s="77" t="s">
        <v>27</v>
      </c>
      <c r="K959" s="77" t="s">
        <v>856</v>
      </c>
    </row>
    <row r="960" spans="9:11">
      <c r="I960" s="77" t="str">
        <f>IF(J960=$G$23,COUNTIF(J$25:J960,$G$23),"")</f>
        <v/>
      </c>
      <c r="J960" s="77" t="s">
        <v>27</v>
      </c>
      <c r="K960" s="77" t="s">
        <v>858</v>
      </c>
    </row>
    <row r="961" spans="9:11">
      <c r="I961" s="77" t="str">
        <f>IF(J961=$G$23,COUNTIF(J$25:J961,$G$23),"")</f>
        <v/>
      </c>
      <c r="J961" s="77" t="s">
        <v>27</v>
      </c>
      <c r="K961" s="77" t="s">
        <v>875</v>
      </c>
    </row>
    <row r="962" spans="9:11">
      <c r="I962" s="77" t="str">
        <f>IF(J962=$G$23,COUNTIF(J$25:J962,$G$23),"")</f>
        <v/>
      </c>
      <c r="J962" s="77" t="s">
        <v>27</v>
      </c>
      <c r="K962" s="77" t="s">
        <v>861</v>
      </c>
    </row>
    <row r="963" spans="9:11">
      <c r="I963" s="77" t="str">
        <f>IF(J963=$G$23,COUNTIF(J$25:J963,$G$23),"")</f>
        <v/>
      </c>
      <c r="J963" s="77" t="s">
        <v>27</v>
      </c>
      <c r="K963" s="77" t="s">
        <v>860</v>
      </c>
    </row>
    <row r="964" spans="9:11">
      <c r="I964" s="77" t="str">
        <f>IF(J964=$G$23,COUNTIF(J$25:J964,$G$23),"")</f>
        <v/>
      </c>
      <c r="J964" s="77" t="s">
        <v>27</v>
      </c>
      <c r="K964" s="77" t="s">
        <v>870</v>
      </c>
    </row>
    <row r="965" spans="9:11">
      <c r="I965" s="77" t="str">
        <f>IF(J965=$G$23,COUNTIF(J$25:J965,$G$23),"")</f>
        <v/>
      </c>
      <c r="J965" s="77" t="s">
        <v>27</v>
      </c>
      <c r="K965" s="77" t="s">
        <v>890</v>
      </c>
    </row>
    <row r="966" spans="9:11">
      <c r="I966" s="77" t="str">
        <f>IF(J966=$G$23,COUNTIF(J$25:J966,$G$23),"")</f>
        <v/>
      </c>
      <c r="J966" s="77" t="s">
        <v>27</v>
      </c>
      <c r="K966" s="77" t="s">
        <v>864</v>
      </c>
    </row>
    <row r="967" spans="9:11">
      <c r="I967" s="77" t="str">
        <f>IF(J967=$G$23,COUNTIF(J$25:J967,$G$23),"")</f>
        <v/>
      </c>
      <c r="J967" s="77" t="s">
        <v>27</v>
      </c>
      <c r="K967" s="77" t="s">
        <v>865</v>
      </c>
    </row>
    <row r="968" spans="9:11">
      <c r="I968" s="77" t="str">
        <f>IF(J968=$G$23,COUNTIF(J$25:J968,$G$23),"")</f>
        <v/>
      </c>
      <c r="J968" s="77" t="s">
        <v>27</v>
      </c>
      <c r="K968" s="77" t="s">
        <v>863</v>
      </c>
    </row>
    <row r="969" spans="9:11">
      <c r="I969" s="77" t="str">
        <f>IF(J969=$G$23,COUNTIF(J$25:J969,$G$23),"")</f>
        <v/>
      </c>
      <c r="J969" s="77" t="s">
        <v>27</v>
      </c>
      <c r="K969" s="77" t="s">
        <v>877</v>
      </c>
    </row>
    <row r="970" spans="9:11">
      <c r="I970" s="77" t="str">
        <f>IF(J970=$G$23,COUNTIF(J$25:J970,$G$23),"")</f>
        <v/>
      </c>
      <c r="J970" s="77" t="s">
        <v>27</v>
      </c>
      <c r="K970" s="77" t="s">
        <v>888</v>
      </c>
    </row>
    <row r="971" spans="9:11">
      <c r="I971" s="77" t="str">
        <f>IF(J971=$G$23,COUNTIF(J$25:J971,$G$23),"")</f>
        <v/>
      </c>
      <c r="J971" s="77" t="s">
        <v>27</v>
      </c>
      <c r="K971" s="77" t="s">
        <v>873</v>
      </c>
    </row>
    <row r="972" spans="9:11">
      <c r="I972" s="77" t="str">
        <f>IF(J972=$G$23,COUNTIF(J$25:J972,$G$23),"")</f>
        <v/>
      </c>
      <c r="J972" s="77" t="s">
        <v>27</v>
      </c>
      <c r="K972" s="77" t="s">
        <v>868</v>
      </c>
    </row>
    <row r="973" spans="9:11">
      <c r="I973" s="77" t="str">
        <f>IF(J973=$G$23,COUNTIF(J$25:J973,$G$23),"")</f>
        <v/>
      </c>
      <c r="J973" s="77" t="s">
        <v>27</v>
      </c>
      <c r="K973" s="77" t="s">
        <v>3109</v>
      </c>
    </row>
    <row r="974" spans="9:11">
      <c r="I974" s="77" t="str">
        <f>IF(J974=$G$23,COUNTIF(J$25:J974,$G$23),"")</f>
        <v/>
      </c>
      <c r="J974" s="77" t="s">
        <v>27</v>
      </c>
      <c r="K974" s="77" t="s">
        <v>876</v>
      </c>
    </row>
    <row r="975" spans="9:11">
      <c r="I975" s="77" t="str">
        <f>IF(J975=$G$23,COUNTIF(J$25:J975,$G$23),"")</f>
        <v/>
      </c>
      <c r="J975" s="77" t="s">
        <v>27</v>
      </c>
      <c r="K975" s="77" t="s">
        <v>871</v>
      </c>
    </row>
    <row r="976" spans="9:11">
      <c r="I976" s="77" t="str">
        <f>IF(J976=$G$23,COUNTIF(J$25:J976,$G$23),"")</f>
        <v/>
      </c>
      <c r="J976" s="77" t="s">
        <v>27</v>
      </c>
      <c r="K976" s="77" t="s">
        <v>866</v>
      </c>
    </row>
    <row r="977" spans="9:11">
      <c r="I977" s="77" t="str">
        <f>IF(J977=$G$23,COUNTIF(J$25:J977,$G$23),"")</f>
        <v/>
      </c>
      <c r="J977" s="77" t="s">
        <v>27</v>
      </c>
      <c r="K977" s="77" t="s">
        <v>869</v>
      </c>
    </row>
    <row r="978" spans="9:11">
      <c r="I978" s="77" t="str">
        <f>IF(J978=$G$23,COUNTIF(J$25:J978,$G$23),"")</f>
        <v/>
      </c>
      <c r="J978" s="77" t="s">
        <v>27</v>
      </c>
      <c r="K978" s="77" t="s">
        <v>885</v>
      </c>
    </row>
    <row r="979" spans="9:11">
      <c r="I979" s="77" t="str">
        <f>IF(J979=$G$23,COUNTIF(J$25:J979,$G$23),"")</f>
        <v/>
      </c>
      <c r="J979" s="77" t="s">
        <v>27</v>
      </c>
      <c r="K979" s="77" t="s">
        <v>3110</v>
      </c>
    </row>
    <row r="980" spans="9:11">
      <c r="I980" s="77" t="str">
        <f>IF(J980=$G$23,COUNTIF(J$25:J980,$G$23),"")</f>
        <v/>
      </c>
      <c r="J980" s="77" t="s">
        <v>27</v>
      </c>
      <c r="K980" s="77" t="s">
        <v>886</v>
      </c>
    </row>
    <row r="981" spans="9:11">
      <c r="I981" s="77" t="str">
        <f>IF(J981=$G$23,COUNTIF(J$25:J981,$G$23),"")</f>
        <v/>
      </c>
      <c r="J981" s="77" t="s">
        <v>27</v>
      </c>
      <c r="K981" s="77" t="s">
        <v>883</v>
      </c>
    </row>
    <row r="982" spans="9:11">
      <c r="I982" s="77" t="str">
        <f>IF(J982=$G$23,COUNTIF(J$25:J982,$G$23),"")</f>
        <v/>
      </c>
      <c r="J982" s="77" t="s">
        <v>27</v>
      </c>
      <c r="K982" s="77" t="s">
        <v>882</v>
      </c>
    </row>
    <row r="983" spans="9:11">
      <c r="I983" s="77" t="str">
        <f>IF(J983=$G$23,COUNTIF(J$25:J983,$G$23),"")</f>
        <v/>
      </c>
      <c r="J983" s="77" t="s">
        <v>27</v>
      </c>
      <c r="K983" s="77" t="s">
        <v>874</v>
      </c>
    </row>
    <row r="984" spans="9:11">
      <c r="I984" s="77" t="str">
        <f>IF(J984=$G$23,COUNTIF(J$25:J984,$G$23),"")</f>
        <v/>
      </c>
      <c r="J984" s="77" t="s">
        <v>27</v>
      </c>
      <c r="K984" s="77" t="s">
        <v>3111</v>
      </c>
    </row>
    <row r="985" spans="9:11">
      <c r="I985" s="77" t="str">
        <f>IF(J985=$G$23,COUNTIF(J$25:J985,$G$23),"")</f>
        <v/>
      </c>
      <c r="J985" s="77" t="s">
        <v>27</v>
      </c>
      <c r="K985" s="77" t="s">
        <v>880</v>
      </c>
    </row>
    <row r="986" spans="9:11">
      <c r="I986" s="77" t="str">
        <f>IF(J986=$G$23,COUNTIF(J$25:J986,$G$23),"")</f>
        <v/>
      </c>
      <c r="J986" s="77" t="s">
        <v>27</v>
      </c>
      <c r="K986" s="77" t="s">
        <v>3112</v>
      </c>
    </row>
    <row r="987" spans="9:11">
      <c r="I987" s="77" t="str">
        <f>IF(J987=$G$23,COUNTIF(J$25:J987,$G$23),"")</f>
        <v/>
      </c>
      <c r="J987" s="77" t="s">
        <v>27</v>
      </c>
      <c r="K987" s="77" t="s">
        <v>878</v>
      </c>
    </row>
    <row r="988" spans="9:11">
      <c r="I988" s="77" t="str">
        <f>IF(J988=$G$23,COUNTIF(J$25:J988,$G$23),"")</f>
        <v/>
      </c>
      <c r="J988" s="77" t="s">
        <v>27</v>
      </c>
      <c r="K988" s="77" t="s">
        <v>879</v>
      </c>
    </row>
    <row r="989" spans="9:11">
      <c r="I989" s="77" t="str">
        <f>IF(J989=$G$23,COUNTIF(J$25:J989,$G$23),"")</f>
        <v/>
      </c>
      <c r="J989" s="77" t="s">
        <v>27</v>
      </c>
      <c r="K989" s="77" t="s">
        <v>889</v>
      </c>
    </row>
    <row r="990" spans="9:11">
      <c r="I990" s="77" t="str">
        <f>IF(J990=$G$23,COUNTIF(J$25:J990,$G$23),"")</f>
        <v/>
      </c>
      <c r="J990" s="77" t="s">
        <v>27</v>
      </c>
      <c r="K990" s="77" t="s">
        <v>881</v>
      </c>
    </row>
    <row r="991" spans="9:11">
      <c r="I991" s="77" t="str">
        <f>IF(J991=$G$23,COUNTIF(J$25:J991,$G$23),"")</f>
        <v/>
      </c>
      <c r="J991" s="77" t="s">
        <v>27</v>
      </c>
      <c r="K991" s="77" t="s">
        <v>3113</v>
      </c>
    </row>
    <row r="992" spans="9:11">
      <c r="I992" s="77" t="str">
        <f>IF(J992=$G$23,COUNTIF(J$25:J992,$G$23),"")</f>
        <v/>
      </c>
      <c r="J992" s="77" t="s">
        <v>27</v>
      </c>
      <c r="K992" s="77" t="s">
        <v>887</v>
      </c>
    </row>
    <row r="993" spans="9:11">
      <c r="I993" s="77" t="str">
        <f>IF(J993=$G$23,COUNTIF(J$25:J993,$G$23),"")</f>
        <v/>
      </c>
      <c r="J993" s="77" t="s">
        <v>27</v>
      </c>
      <c r="K993" s="77" t="s">
        <v>3114</v>
      </c>
    </row>
    <row r="994" spans="9:11">
      <c r="I994" s="77" t="str">
        <f>IF(J994=$G$23,COUNTIF(J$25:J994,$G$23),"")</f>
        <v/>
      </c>
      <c r="J994" s="77" t="s">
        <v>27</v>
      </c>
      <c r="K994" s="77" t="s">
        <v>884</v>
      </c>
    </row>
    <row r="995" spans="9:11">
      <c r="I995" s="77" t="str">
        <f>IF(J995=$G$23,COUNTIF(J$25:J995,$G$23),"")</f>
        <v/>
      </c>
      <c r="J995" s="77" t="s">
        <v>27</v>
      </c>
      <c r="K995" s="77" t="s">
        <v>891</v>
      </c>
    </row>
    <row r="996" spans="9:11">
      <c r="I996" s="77" t="str">
        <f>IF(J996=$G$23,COUNTIF(J$25:J996,$G$23),"")</f>
        <v/>
      </c>
      <c r="J996" s="77" t="s">
        <v>27</v>
      </c>
      <c r="K996" s="77" t="s">
        <v>3115</v>
      </c>
    </row>
    <row r="997" spans="9:11">
      <c r="I997" s="77" t="str">
        <f>IF(J997=$G$23,COUNTIF(J$25:J997,$G$23),"")</f>
        <v/>
      </c>
      <c r="J997" s="77" t="s">
        <v>27</v>
      </c>
      <c r="K997" s="77" t="s">
        <v>3116</v>
      </c>
    </row>
    <row r="998" spans="9:11">
      <c r="I998" s="77" t="str">
        <f>IF(J998=$G$23,COUNTIF(J$25:J998,$G$23),"")</f>
        <v/>
      </c>
      <c r="J998" s="77" t="s">
        <v>27</v>
      </c>
      <c r="K998" s="77" t="s">
        <v>882</v>
      </c>
    </row>
    <row r="999" spans="9:11">
      <c r="I999" s="77" t="str">
        <f>IF(J999=$G$23,COUNTIF(J$25:J999,$G$23),"")</f>
        <v/>
      </c>
      <c r="J999" s="77" t="s">
        <v>27</v>
      </c>
      <c r="K999" s="77" t="s">
        <v>27</v>
      </c>
    </row>
    <row r="1000" spans="9:11">
      <c r="I1000" s="77" t="str">
        <f>IF(J1000=$G$23,COUNTIF(J$25:J1000,$G$23),"")</f>
        <v/>
      </c>
      <c r="J1000" s="77" t="s">
        <v>27</v>
      </c>
      <c r="K1000" s="77" t="s">
        <v>3117</v>
      </c>
    </row>
    <row r="1001" spans="9:11">
      <c r="I1001" s="77" t="str">
        <f>IF(J1001=$G$23,COUNTIF(J$25:J1001,$G$23),"")</f>
        <v/>
      </c>
      <c r="J1001" s="77" t="s">
        <v>28</v>
      </c>
      <c r="K1001" s="77" t="s">
        <v>892</v>
      </c>
    </row>
    <row r="1002" spans="9:11">
      <c r="I1002" s="77" t="str">
        <f>IF(J1002=$G$23,COUNTIF(J$25:J1002,$G$23),"")</f>
        <v/>
      </c>
      <c r="J1002" s="77" t="s">
        <v>28</v>
      </c>
      <c r="K1002" s="77" t="s">
        <v>894</v>
      </c>
    </row>
    <row r="1003" spans="9:11">
      <c r="I1003" s="77" t="str">
        <f>IF(J1003=$G$23,COUNTIF(J$25:J1003,$G$23),"")</f>
        <v/>
      </c>
      <c r="J1003" s="77" t="s">
        <v>28</v>
      </c>
      <c r="K1003" s="77" t="s">
        <v>896</v>
      </c>
    </row>
    <row r="1004" spans="9:11">
      <c r="I1004" s="77" t="str">
        <f>IF(J1004=$G$23,COUNTIF(J$25:J1004,$G$23),"")</f>
        <v/>
      </c>
      <c r="J1004" s="77" t="s">
        <v>28</v>
      </c>
      <c r="K1004" s="77" t="s">
        <v>893</v>
      </c>
    </row>
    <row r="1005" spans="9:11">
      <c r="I1005" s="77" t="str">
        <f>IF(J1005=$G$23,COUNTIF(J$25:J1005,$G$23),"")</f>
        <v/>
      </c>
      <c r="J1005" s="77" t="s">
        <v>28</v>
      </c>
      <c r="K1005" s="77" t="s">
        <v>895</v>
      </c>
    </row>
    <row r="1006" spans="9:11">
      <c r="I1006" s="77" t="str">
        <f>IF(J1006=$G$23,COUNTIF(J$25:J1006,$G$23),"")</f>
        <v/>
      </c>
      <c r="J1006" s="77" t="s">
        <v>28</v>
      </c>
      <c r="K1006" s="77" t="s">
        <v>897</v>
      </c>
    </row>
    <row r="1007" spans="9:11">
      <c r="I1007" s="77" t="str">
        <f>IF(J1007=$G$23,COUNTIF(J$25:J1007,$G$23),"")</f>
        <v/>
      </c>
      <c r="J1007" s="77" t="s">
        <v>28</v>
      </c>
      <c r="K1007" s="77" t="s">
        <v>899</v>
      </c>
    </row>
    <row r="1008" spans="9:11">
      <c r="I1008" s="77" t="str">
        <f>IF(J1008=$G$23,COUNTIF(J$25:J1008,$G$23),"")</f>
        <v/>
      </c>
      <c r="J1008" s="77" t="s">
        <v>28</v>
      </c>
      <c r="K1008" s="77" t="s">
        <v>900</v>
      </c>
    </row>
    <row r="1009" spans="9:11">
      <c r="I1009" s="77" t="str">
        <f>IF(J1009=$G$23,COUNTIF(J$25:J1009,$G$23),"")</f>
        <v/>
      </c>
      <c r="J1009" s="77" t="s">
        <v>28</v>
      </c>
      <c r="K1009" s="77" t="s">
        <v>914</v>
      </c>
    </row>
    <row r="1010" spans="9:11">
      <c r="I1010" s="77" t="str">
        <f>IF(J1010=$G$23,COUNTIF(J$25:J1010,$G$23),"")</f>
        <v/>
      </c>
      <c r="J1010" s="77" t="s">
        <v>28</v>
      </c>
      <c r="K1010" s="77" t="s">
        <v>909</v>
      </c>
    </row>
    <row r="1011" spans="9:11">
      <c r="I1011" s="77" t="str">
        <f>IF(J1011=$G$23,COUNTIF(J$25:J1011,$G$23),"")</f>
        <v/>
      </c>
      <c r="J1011" s="77" t="s">
        <v>28</v>
      </c>
      <c r="K1011" s="77" t="s">
        <v>898</v>
      </c>
    </row>
    <row r="1012" spans="9:11">
      <c r="I1012" s="77" t="str">
        <f>IF(J1012=$G$23,COUNTIF(J$25:J1012,$G$23),"")</f>
        <v/>
      </c>
      <c r="J1012" s="77" t="s">
        <v>28</v>
      </c>
      <c r="K1012" s="77" t="s">
        <v>906</v>
      </c>
    </row>
    <row r="1013" spans="9:11">
      <c r="I1013" s="77" t="str">
        <f>IF(J1013=$G$23,COUNTIF(J$25:J1013,$G$23),"")</f>
        <v/>
      </c>
      <c r="J1013" s="77" t="s">
        <v>28</v>
      </c>
      <c r="K1013" s="77" t="s">
        <v>913</v>
      </c>
    </row>
    <row r="1014" spans="9:11">
      <c r="I1014" s="77" t="str">
        <f>IF(J1014=$G$23,COUNTIF(J$25:J1014,$G$23),"")</f>
        <v/>
      </c>
      <c r="J1014" s="77" t="s">
        <v>28</v>
      </c>
      <c r="K1014" s="77" t="s">
        <v>902</v>
      </c>
    </row>
    <row r="1015" spans="9:11">
      <c r="I1015" s="77" t="str">
        <f>IF(J1015=$G$23,COUNTIF(J$25:J1015,$G$23),"")</f>
        <v/>
      </c>
      <c r="J1015" s="77" t="s">
        <v>28</v>
      </c>
      <c r="K1015" s="77" t="s">
        <v>917</v>
      </c>
    </row>
    <row r="1016" spans="9:11">
      <c r="I1016" s="77" t="str">
        <f>IF(J1016=$G$23,COUNTIF(J$25:J1016,$G$23),"")</f>
        <v/>
      </c>
      <c r="J1016" s="77" t="s">
        <v>28</v>
      </c>
      <c r="K1016" s="77" t="s">
        <v>918</v>
      </c>
    </row>
    <row r="1017" spans="9:11">
      <c r="I1017" s="77" t="str">
        <f>IF(J1017=$G$23,COUNTIF(J$25:J1017,$G$23),"")</f>
        <v/>
      </c>
      <c r="J1017" s="77" t="s">
        <v>28</v>
      </c>
      <c r="K1017" s="77" t="s">
        <v>908</v>
      </c>
    </row>
    <row r="1018" spans="9:11">
      <c r="I1018" s="77" t="str">
        <f>IF(J1018=$G$23,COUNTIF(J$25:J1018,$G$23),"")</f>
        <v/>
      </c>
      <c r="J1018" s="77" t="s">
        <v>28</v>
      </c>
      <c r="K1018" s="77" t="s">
        <v>905</v>
      </c>
    </row>
    <row r="1019" spans="9:11">
      <c r="I1019" s="77" t="str">
        <f>IF(J1019=$G$23,COUNTIF(J$25:J1019,$G$23),"")</f>
        <v/>
      </c>
      <c r="J1019" s="77" t="s">
        <v>28</v>
      </c>
      <c r="K1019" s="77" t="s">
        <v>904</v>
      </c>
    </row>
    <row r="1020" spans="9:11">
      <c r="I1020" s="77" t="str">
        <f>IF(J1020=$G$23,COUNTIF(J$25:J1020,$G$23),"")</f>
        <v/>
      </c>
      <c r="J1020" s="77" t="s">
        <v>28</v>
      </c>
      <c r="K1020" s="77" t="s">
        <v>903</v>
      </c>
    </row>
    <row r="1021" spans="9:11">
      <c r="I1021" s="77" t="str">
        <f>IF(J1021=$G$23,COUNTIF(J$25:J1021,$G$23),"")</f>
        <v/>
      </c>
      <c r="J1021" s="77" t="s">
        <v>28</v>
      </c>
      <c r="K1021" s="77" t="s">
        <v>910</v>
      </c>
    </row>
    <row r="1022" spans="9:11">
      <c r="I1022" s="77" t="str">
        <f>IF(J1022=$G$23,COUNTIF(J$25:J1022,$G$23),"")</f>
        <v/>
      </c>
      <c r="J1022" s="77" t="s">
        <v>28</v>
      </c>
      <c r="K1022" s="77" t="s">
        <v>915</v>
      </c>
    </row>
    <row r="1023" spans="9:11">
      <c r="I1023" s="77" t="str">
        <f>IF(J1023=$G$23,COUNTIF(J$25:J1023,$G$23),"")</f>
        <v/>
      </c>
      <c r="J1023" s="77" t="s">
        <v>28</v>
      </c>
      <c r="K1023" s="77" t="s">
        <v>901</v>
      </c>
    </row>
    <row r="1024" spans="9:11">
      <c r="I1024" s="77" t="str">
        <f>IF(J1024=$G$23,COUNTIF(J$25:J1024,$G$23),"")</f>
        <v/>
      </c>
      <c r="J1024" s="77" t="s">
        <v>28</v>
      </c>
      <c r="K1024" s="77" t="s">
        <v>916</v>
      </c>
    </row>
    <row r="1025" spans="9:11">
      <c r="I1025" s="77" t="str">
        <f>IF(J1025=$G$23,COUNTIF(J$25:J1025,$G$23),"")</f>
        <v/>
      </c>
      <c r="J1025" s="77" t="s">
        <v>28</v>
      </c>
      <c r="K1025" s="77" t="s">
        <v>912</v>
      </c>
    </row>
    <row r="1026" spans="9:11">
      <c r="I1026" s="77" t="str">
        <f>IF(J1026=$G$23,COUNTIF(J$25:J1026,$G$23),"")</f>
        <v/>
      </c>
      <c r="J1026" s="77" t="s">
        <v>28</v>
      </c>
      <c r="K1026" s="77" t="s">
        <v>911</v>
      </c>
    </row>
    <row r="1027" spans="9:11">
      <c r="I1027" s="77" t="str">
        <f>IF(J1027=$G$23,COUNTIF(J$25:J1027,$G$23),"")</f>
        <v/>
      </c>
      <c r="J1027" s="77" t="s">
        <v>28</v>
      </c>
      <c r="K1027" s="77" t="s">
        <v>293</v>
      </c>
    </row>
    <row r="1028" spans="9:11">
      <c r="I1028" s="77" t="str">
        <f>IF(J1028=$G$23,COUNTIF(J$25:J1028,$G$23),"")</f>
        <v/>
      </c>
      <c r="J1028" s="77" t="s">
        <v>28</v>
      </c>
      <c r="K1028" s="77" t="s">
        <v>907</v>
      </c>
    </row>
    <row r="1029" spans="9:11">
      <c r="I1029" s="77" t="str">
        <f>IF(J1029=$G$23,COUNTIF(J$25:J1029,$G$23),"")</f>
        <v/>
      </c>
      <c r="J1029" s="77" t="s">
        <v>28</v>
      </c>
      <c r="K1029" s="77" t="s">
        <v>3118</v>
      </c>
    </row>
    <row r="1030" spans="9:11">
      <c r="I1030" s="77" t="str">
        <f>IF(J1030=$G$23,COUNTIF(J$25:J1030,$G$23),"")</f>
        <v/>
      </c>
      <c r="J1030" s="77" t="s">
        <v>28</v>
      </c>
      <c r="K1030" s="77" t="s">
        <v>28</v>
      </c>
    </row>
    <row r="1031" spans="9:11">
      <c r="I1031" s="77" t="str">
        <f>IF(J1031=$G$23,COUNTIF(J$25:J1031,$G$23),"")</f>
        <v/>
      </c>
      <c r="J1031" s="77" t="s">
        <v>29</v>
      </c>
      <c r="K1031" s="77" t="s">
        <v>919</v>
      </c>
    </row>
    <row r="1032" spans="9:11">
      <c r="I1032" s="77" t="str">
        <f>IF(J1032=$G$23,COUNTIF(J$25:J1032,$G$23),"")</f>
        <v/>
      </c>
      <c r="J1032" s="77" t="s">
        <v>29</v>
      </c>
      <c r="K1032" s="77" t="s">
        <v>924</v>
      </c>
    </row>
    <row r="1033" spans="9:11">
      <c r="I1033" s="77" t="str">
        <f>IF(J1033=$G$23,COUNTIF(J$25:J1033,$G$23),"")</f>
        <v/>
      </c>
      <c r="J1033" s="77" t="s">
        <v>29</v>
      </c>
      <c r="K1033" s="77" t="s">
        <v>928</v>
      </c>
    </row>
    <row r="1034" spans="9:11">
      <c r="I1034" s="77" t="str">
        <f>IF(J1034=$G$23,COUNTIF(J$25:J1034,$G$23),"")</f>
        <v/>
      </c>
      <c r="J1034" s="77" t="s">
        <v>29</v>
      </c>
      <c r="K1034" s="77" t="s">
        <v>923</v>
      </c>
    </row>
    <row r="1035" spans="9:11">
      <c r="I1035" s="77" t="str">
        <f>IF(J1035=$G$23,COUNTIF(J$25:J1035,$G$23),"")</f>
        <v/>
      </c>
      <c r="J1035" s="77" t="s">
        <v>29</v>
      </c>
      <c r="K1035" s="77" t="s">
        <v>920</v>
      </c>
    </row>
    <row r="1036" spans="9:11">
      <c r="I1036" s="77" t="str">
        <f>IF(J1036=$G$23,COUNTIF(J$25:J1036,$G$23),"")</f>
        <v/>
      </c>
      <c r="J1036" s="77" t="s">
        <v>29</v>
      </c>
      <c r="K1036" s="77" t="s">
        <v>935</v>
      </c>
    </row>
    <row r="1037" spans="9:11">
      <c r="I1037" s="77" t="str">
        <f>IF(J1037=$G$23,COUNTIF(J$25:J1037,$G$23),"")</f>
        <v/>
      </c>
      <c r="J1037" s="77" t="s">
        <v>29</v>
      </c>
      <c r="K1037" s="77" t="s">
        <v>3119</v>
      </c>
    </row>
    <row r="1038" spans="9:11">
      <c r="I1038" s="77" t="str">
        <f>IF(J1038=$G$23,COUNTIF(J$25:J1038,$G$23),"")</f>
        <v/>
      </c>
      <c r="J1038" s="77" t="s">
        <v>29</v>
      </c>
      <c r="K1038" s="77" t="s">
        <v>939</v>
      </c>
    </row>
    <row r="1039" spans="9:11">
      <c r="I1039" s="77" t="str">
        <f>IF(J1039=$G$23,COUNTIF(J$25:J1039,$G$23),"")</f>
        <v/>
      </c>
      <c r="J1039" s="77" t="s">
        <v>29</v>
      </c>
      <c r="K1039" s="77" t="s">
        <v>921</v>
      </c>
    </row>
    <row r="1040" spans="9:11">
      <c r="I1040" s="77" t="str">
        <f>IF(J1040=$G$23,COUNTIF(J$25:J1040,$G$23),"")</f>
        <v/>
      </c>
      <c r="J1040" s="77" t="s">
        <v>29</v>
      </c>
      <c r="K1040" s="77" t="s">
        <v>3120</v>
      </c>
    </row>
    <row r="1041" spans="9:11">
      <c r="I1041" s="77" t="str">
        <f>IF(J1041=$G$23,COUNTIF(J$25:J1041,$G$23),"")</f>
        <v/>
      </c>
      <c r="J1041" s="77" t="s">
        <v>29</v>
      </c>
      <c r="K1041" s="77" t="s">
        <v>922</v>
      </c>
    </row>
    <row r="1042" spans="9:11">
      <c r="I1042" s="77" t="str">
        <f>IF(J1042=$G$23,COUNTIF(J$25:J1042,$G$23),"")</f>
        <v/>
      </c>
      <c r="J1042" s="77" t="s">
        <v>29</v>
      </c>
      <c r="K1042" s="77" t="s">
        <v>938</v>
      </c>
    </row>
    <row r="1043" spans="9:11">
      <c r="I1043" s="77" t="str">
        <f>IF(J1043=$G$23,COUNTIF(J$25:J1043,$G$23),"")</f>
        <v/>
      </c>
      <c r="J1043" s="77" t="s">
        <v>29</v>
      </c>
      <c r="K1043" s="77" t="s">
        <v>583</v>
      </c>
    </row>
    <row r="1044" spans="9:11">
      <c r="I1044" s="77" t="str">
        <f>IF(J1044=$G$23,COUNTIF(J$25:J1044,$G$23),"")</f>
        <v/>
      </c>
      <c r="J1044" s="77" t="s">
        <v>29</v>
      </c>
      <c r="K1044" s="77" t="s">
        <v>927</v>
      </c>
    </row>
    <row r="1045" spans="9:11">
      <c r="I1045" s="77" t="str">
        <f>IF(J1045=$G$23,COUNTIF(J$25:J1045,$G$23),"")</f>
        <v/>
      </c>
      <c r="J1045" s="77" t="s">
        <v>29</v>
      </c>
      <c r="K1045" s="77" t="s">
        <v>937</v>
      </c>
    </row>
    <row r="1046" spans="9:11">
      <c r="I1046" s="77" t="str">
        <f>IF(J1046=$G$23,COUNTIF(J$25:J1046,$G$23),"")</f>
        <v/>
      </c>
      <c r="J1046" s="77" t="s">
        <v>29</v>
      </c>
      <c r="K1046" s="77" t="s">
        <v>926</v>
      </c>
    </row>
    <row r="1047" spans="9:11">
      <c r="I1047" s="77" t="str">
        <f>IF(J1047=$G$23,COUNTIF(J$25:J1047,$G$23),"")</f>
        <v/>
      </c>
      <c r="J1047" s="77" t="s">
        <v>29</v>
      </c>
      <c r="K1047" s="77" t="s">
        <v>925</v>
      </c>
    </row>
    <row r="1048" spans="9:11">
      <c r="I1048" s="77" t="str">
        <f>IF(J1048=$G$23,COUNTIF(J$25:J1048,$G$23),"")</f>
        <v/>
      </c>
      <c r="J1048" s="77" t="s">
        <v>29</v>
      </c>
      <c r="K1048" s="77" t="s">
        <v>3121</v>
      </c>
    </row>
    <row r="1049" spans="9:11">
      <c r="I1049" s="77" t="str">
        <f>IF(J1049=$G$23,COUNTIF(J$25:J1049,$G$23),"")</f>
        <v/>
      </c>
      <c r="J1049" s="77" t="s">
        <v>29</v>
      </c>
      <c r="K1049" s="77" t="s">
        <v>933</v>
      </c>
    </row>
    <row r="1050" spans="9:11">
      <c r="I1050" s="77" t="str">
        <f>IF(J1050=$G$23,COUNTIF(J$25:J1050,$G$23),"")</f>
        <v/>
      </c>
      <c r="J1050" s="77" t="s">
        <v>29</v>
      </c>
      <c r="K1050" s="77" t="s">
        <v>936</v>
      </c>
    </row>
    <row r="1051" spans="9:11">
      <c r="I1051" s="77" t="str">
        <f>IF(J1051=$G$23,COUNTIF(J$25:J1051,$G$23),"")</f>
        <v/>
      </c>
      <c r="J1051" s="77" t="s">
        <v>29</v>
      </c>
      <c r="K1051" s="77" t="s">
        <v>931</v>
      </c>
    </row>
    <row r="1052" spans="9:11">
      <c r="I1052" s="77" t="str">
        <f>IF(J1052=$G$23,COUNTIF(J$25:J1052,$G$23),"")</f>
        <v/>
      </c>
      <c r="J1052" s="77" t="s">
        <v>29</v>
      </c>
      <c r="K1052" s="77" t="s">
        <v>930</v>
      </c>
    </row>
    <row r="1053" spans="9:11">
      <c r="I1053" s="77" t="str">
        <f>IF(J1053=$G$23,COUNTIF(J$25:J1053,$G$23),"")</f>
        <v/>
      </c>
      <c r="J1053" s="77" t="s">
        <v>29</v>
      </c>
      <c r="K1053" s="77" t="s">
        <v>929</v>
      </c>
    </row>
    <row r="1054" spans="9:11">
      <c r="I1054" s="77" t="str">
        <f>IF(J1054=$G$23,COUNTIF(J$25:J1054,$G$23),"")</f>
        <v/>
      </c>
      <c r="J1054" s="77" t="s">
        <v>29</v>
      </c>
      <c r="K1054" s="77" t="s">
        <v>3122</v>
      </c>
    </row>
    <row r="1055" spans="9:11">
      <c r="I1055" s="77" t="str">
        <f>IF(J1055=$G$23,COUNTIF(J$25:J1055,$G$23),"")</f>
        <v/>
      </c>
      <c r="J1055" s="77" t="s">
        <v>29</v>
      </c>
      <c r="K1055" s="77" t="s">
        <v>149</v>
      </c>
    </row>
    <row r="1056" spans="9:11">
      <c r="I1056" s="77" t="str">
        <f>IF(J1056=$G$23,COUNTIF(J$25:J1056,$G$23),"")</f>
        <v/>
      </c>
      <c r="J1056" s="77" t="s">
        <v>29</v>
      </c>
      <c r="K1056" s="77" t="s">
        <v>934</v>
      </c>
    </row>
    <row r="1057" spans="9:11">
      <c r="I1057" s="77" t="str">
        <f>IF(J1057=$G$23,COUNTIF(J$25:J1057,$G$23),"")</f>
        <v/>
      </c>
      <c r="J1057" s="77" t="s">
        <v>29</v>
      </c>
      <c r="K1057" s="77" t="s">
        <v>932</v>
      </c>
    </row>
    <row r="1058" spans="9:11">
      <c r="I1058" s="77" t="str">
        <f>IF(J1058=$G$23,COUNTIF(J$25:J1058,$G$23),"")</f>
        <v/>
      </c>
      <c r="J1058" s="77" t="s">
        <v>29</v>
      </c>
      <c r="K1058" s="77" t="s">
        <v>936</v>
      </c>
    </row>
    <row r="1059" spans="9:11">
      <c r="I1059" s="77" t="str">
        <f>IF(J1059=$G$23,COUNTIF(J$25:J1059,$G$23),"")</f>
        <v/>
      </c>
      <c r="J1059" s="77" t="s">
        <v>29</v>
      </c>
      <c r="K1059" s="77" t="s">
        <v>935</v>
      </c>
    </row>
    <row r="1060" spans="9:11">
      <c r="I1060" s="77" t="str">
        <f>IF(J1060=$G$23,COUNTIF(J$25:J1060,$G$23),"")</f>
        <v/>
      </c>
      <c r="J1060" s="77" t="s">
        <v>30</v>
      </c>
      <c r="K1060" s="77" t="s">
        <v>940</v>
      </c>
    </row>
    <row r="1061" spans="9:11">
      <c r="I1061" s="77" t="str">
        <f>IF(J1061=$G$23,COUNTIF(J$25:J1061,$G$23),"")</f>
        <v/>
      </c>
      <c r="J1061" s="77" t="s">
        <v>30</v>
      </c>
      <c r="K1061" s="77" t="s">
        <v>941</v>
      </c>
    </row>
    <row r="1062" spans="9:11">
      <c r="I1062" s="77" t="str">
        <f>IF(J1062=$G$23,COUNTIF(J$25:J1062,$G$23),"")</f>
        <v/>
      </c>
      <c r="J1062" s="77" t="s">
        <v>30</v>
      </c>
      <c r="K1062" s="77" t="s">
        <v>942</v>
      </c>
    </row>
    <row r="1063" spans="9:11">
      <c r="I1063" s="77" t="str">
        <f>IF(J1063=$G$23,COUNTIF(J$25:J1063,$G$23),"")</f>
        <v/>
      </c>
      <c r="J1063" s="77" t="s">
        <v>30</v>
      </c>
      <c r="K1063" s="77" t="s">
        <v>944</v>
      </c>
    </row>
    <row r="1064" spans="9:11">
      <c r="I1064" s="77" t="str">
        <f>IF(J1064=$G$23,COUNTIF(J$25:J1064,$G$23),"")</f>
        <v/>
      </c>
      <c r="J1064" s="77" t="s">
        <v>30</v>
      </c>
      <c r="K1064" s="77" t="s">
        <v>947</v>
      </c>
    </row>
    <row r="1065" spans="9:11">
      <c r="I1065" s="77" t="str">
        <f>IF(J1065=$G$23,COUNTIF(J$25:J1065,$G$23),"")</f>
        <v/>
      </c>
      <c r="J1065" s="77" t="s">
        <v>30</v>
      </c>
      <c r="K1065" s="77" t="s">
        <v>945</v>
      </c>
    </row>
    <row r="1066" spans="9:11">
      <c r="I1066" s="77" t="str">
        <f>IF(J1066=$G$23,COUNTIF(J$25:J1066,$G$23),"")</f>
        <v/>
      </c>
      <c r="J1066" s="77" t="s">
        <v>30</v>
      </c>
      <c r="K1066" s="77" t="s">
        <v>943</v>
      </c>
    </row>
    <row r="1067" spans="9:11">
      <c r="I1067" s="77" t="str">
        <f>IF(J1067=$G$23,COUNTIF(J$25:J1067,$G$23),"")</f>
        <v/>
      </c>
      <c r="J1067" s="77" t="s">
        <v>30</v>
      </c>
      <c r="K1067" s="77" t="s">
        <v>950</v>
      </c>
    </row>
    <row r="1068" spans="9:11">
      <c r="I1068" s="77" t="str">
        <f>IF(J1068=$G$23,COUNTIF(J$25:J1068,$G$23),"")</f>
        <v/>
      </c>
      <c r="J1068" s="77" t="s">
        <v>30</v>
      </c>
      <c r="K1068" s="77" t="s">
        <v>951</v>
      </c>
    </row>
    <row r="1069" spans="9:11">
      <c r="I1069" s="77" t="str">
        <f>IF(J1069=$G$23,COUNTIF(J$25:J1069,$G$23),"")</f>
        <v/>
      </c>
      <c r="J1069" s="77" t="s">
        <v>30</v>
      </c>
      <c r="K1069" s="77" t="s">
        <v>946</v>
      </c>
    </row>
    <row r="1070" spans="9:11">
      <c r="I1070" s="77" t="str">
        <f>IF(J1070=$G$23,COUNTIF(J$25:J1070,$G$23),"")</f>
        <v/>
      </c>
      <c r="J1070" s="77" t="s">
        <v>30</v>
      </c>
      <c r="K1070" s="77" t="s">
        <v>948</v>
      </c>
    </row>
    <row r="1071" spans="9:11">
      <c r="I1071" s="77" t="str">
        <f>IF(J1071=$G$23,COUNTIF(J$25:J1071,$G$23),"")</f>
        <v/>
      </c>
      <c r="J1071" s="77" t="s">
        <v>30</v>
      </c>
      <c r="K1071" s="77" t="s">
        <v>949</v>
      </c>
    </row>
    <row r="1072" spans="9:11">
      <c r="I1072" s="77" t="str">
        <f>IF(J1072=$G$23,COUNTIF(J$25:J1072,$G$23),"")</f>
        <v/>
      </c>
      <c r="J1072" s="77" t="s">
        <v>31</v>
      </c>
      <c r="K1072" s="77" t="s">
        <v>3123</v>
      </c>
    </row>
    <row r="1073" spans="9:11">
      <c r="I1073" s="77" t="str">
        <f>IF(J1073=$G$23,COUNTIF(J$25:J1073,$G$23),"")</f>
        <v/>
      </c>
      <c r="J1073" s="77" t="s">
        <v>31</v>
      </c>
      <c r="K1073" s="77" t="s">
        <v>954</v>
      </c>
    </row>
    <row r="1074" spans="9:11">
      <c r="I1074" s="77" t="str">
        <f>IF(J1074=$G$23,COUNTIF(J$25:J1074,$G$23),"")</f>
        <v/>
      </c>
      <c r="J1074" s="77" t="s">
        <v>31</v>
      </c>
      <c r="K1074" s="77" t="s">
        <v>952</v>
      </c>
    </row>
    <row r="1075" spans="9:11">
      <c r="I1075" s="77" t="str">
        <f>IF(J1075=$G$23,COUNTIF(J$25:J1075,$G$23),"")</f>
        <v/>
      </c>
      <c r="J1075" s="77" t="s">
        <v>31</v>
      </c>
      <c r="K1075" s="77" t="s">
        <v>956</v>
      </c>
    </row>
    <row r="1076" spans="9:11">
      <c r="I1076" s="77" t="str">
        <f>IF(J1076=$G$23,COUNTIF(J$25:J1076,$G$23),"")</f>
        <v/>
      </c>
      <c r="J1076" s="77" t="s">
        <v>31</v>
      </c>
      <c r="K1076" s="77" t="s">
        <v>955</v>
      </c>
    </row>
    <row r="1077" spans="9:11">
      <c r="I1077" s="77" t="str">
        <f>IF(J1077=$G$23,COUNTIF(J$25:J1077,$G$23),"")</f>
        <v/>
      </c>
      <c r="J1077" s="77" t="s">
        <v>31</v>
      </c>
      <c r="K1077" s="77" t="s">
        <v>961</v>
      </c>
    </row>
    <row r="1078" spans="9:11">
      <c r="I1078" s="77" t="str">
        <f>IF(J1078=$G$23,COUNTIF(J$25:J1078,$G$23),"")</f>
        <v/>
      </c>
      <c r="J1078" s="77" t="s">
        <v>31</v>
      </c>
      <c r="K1078" s="77" t="s">
        <v>963</v>
      </c>
    </row>
    <row r="1079" spans="9:11">
      <c r="I1079" s="77" t="str">
        <f>IF(J1079=$G$23,COUNTIF(J$25:J1079,$G$23),"")</f>
        <v/>
      </c>
      <c r="J1079" s="77" t="s">
        <v>31</v>
      </c>
      <c r="K1079" s="77" t="s">
        <v>953</v>
      </c>
    </row>
    <row r="1080" spans="9:11">
      <c r="I1080" s="77" t="str">
        <f>IF(J1080=$G$23,COUNTIF(J$25:J1080,$G$23),"")</f>
        <v/>
      </c>
      <c r="J1080" s="77" t="s">
        <v>31</v>
      </c>
      <c r="K1080" s="77" t="s">
        <v>957</v>
      </c>
    </row>
    <row r="1081" spans="9:11">
      <c r="I1081" s="77" t="str">
        <f>IF(J1081=$G$23,COUNTIF(J$25:J1081,$G$23),"")</f>
        <v/>
      </c>
      <c r="J1081" s="77" t="s">
        <v>31</v>
      </c>
      <c r="K1081" s="77" t="s">
        <v>964</v>
      </c>
    </row>
    <row r="1082" spans="9:11">
      <c r="I1082" s="77" t="str">
        <f>IF(J1082=$G$23,COUNTIF(J$25:J1082,$G$23),"")</f>
        <v/>
      </c>
      <c r="J1082" s="77" t="s">
        <v>31</v>
      </c>
      <c r="K1082" s="77" t="s">
        <v>958</v>
      </c>
    </row>
    <row r="1083" spans="9:11">
      <c r="I1083" s="77" t="str">
        <f>IF(J1083=$G$23,COUNTIF(J$25:J1083,$G$23),"")</f>
        <v/>
      </c>
      <c r="J1083" s="77" t="s">
        <v>31</v>
      </c>
      <c r="K1083" s="77" t="s">
        <v>959</v>
      </c>
    </row>
    <row r="1084" spans="9:11">
      <c r="I1084" s="77" t="str">
        <f>IF(J1084=$G$23,COUNTIF(J$25:J1084,$G$23),"")</f>
        <v/>
      </c>
      <c r="J1084" s="77" t="s">
        <v>31</v>
      </c>
      <c r="K1084" s="77" t="s">
        <v>962</v>
      </c>
    </row>
    <row r="1085" spans="9:11">
      <c r="I1085" s="77" t="str">
        <f>IF(J1085=$G$23,COUNTIF(J$25:J1085,$G$23),"")</f>
        <v/>
      </c>
      <c r="J1085" s="77" t="s">
        <v>31</v>
      </c>
      <c r="K1085" s="77" t="s">
        <v>960</v>
      </c>
    </row>
    <row r="1086" spans="9:11">
      <c r="I1086" s="77" t="str">
        <f>IF(J1086=$G$23,COUNTIF(J$25:J1086,$G$23),"")</f>
        <v/>
      </c>
      <c r="J1086" s="77" t="s">
        <v>31</v>
      </c>
      <c r="K1086" s="77" t="s">
        <v>3124</v>
      </c>
    </row>
    <row r="1087" spans="9:11">
      <c r="I1087" s="77" t="str">
        <f>IF(J1087=$G$23,COUNTIF(J$25:J1087,$G$23),"")</f>
        <v/>
      </c>
      <c r="J1087" s="77" t="s">
        <v>31</v>
      </c>
      <c r="K1087" s="77" t="s">
        <v>3125</v>
      </c>
    </row>
    <row r="1088" spans="9:11">
      <c r="I1088" s="77" t="str">
        <f>IF(J1088=$G$23,COUNTIF(J$25:J1088,$G$23),"")</f>
        <v/>
      </c>
      <c r="J1088" s="77" t="s">
        <v>32</v>
      </c>
      <c r="K1088" s="77" t="s">
        <v>979</v>
      </c>
    </row>
    <row r="1089" spans="9:11">
      <c r="I1089" s="77" t="str">
        <f>IF(J1089=$G$23,COUNTIF(J$25:J1089,$G$23),"")</f>
        <v/>
      </c>
      <c r="J1089" s="77" t="s">
        <v>32</v>
      </c>
      <c r="K1089" s="77" t="s">
        <v>972</v>
      </c>
    </row>
    <row r="1090" spans="9:11">
      <c r="I1090" s="77" t="str">
        <f>IF(J1090=$G$23,COUNTIF(J$25:J1090,$G$23),"")</f>
        <v/>
      </c>
      <c r="J1090" s="77" t="s">
        <v>32</v>
      </c>
      <c r="K1090" s="77" t="s">
        <v>980</v>
      </c>
    </row>
    <row r="1091" spans="9:11">
      <c r="I1091" s="77" t="str">
        <f>IF(J1091=$G$23,COUNTIF(J$25:J1091,$G$23),"")</f>
        <v/>
      </c>
      <c r="J1091" s="77" t="s">
        <v>32</v>
      </c>
      <c r="K1091" s="77" t="s">
        <v>970</v>
      </c>
    </row>
    <row r="1092" spans="9:11">
      <c r="I1092" s="77" t="str">
        <f>IF(J1092=$G$23,COUNTIF(J$25:J1092,$G$23),"")</f>
        <v/>
      </c>
      <c r="J1092" s="77" t="s">
        <v>32</v>
      </c>
      <c r="K1092" s="77" t="s">
        <v>971</v>
      </c>
    </row>
    <row r="1093" spans="9:11">
      <c r="I1093" s="77" t="str">
        <f>IF(J1093=$G$23,COUNTIF(J$25:J1093,$G$23),"")</f>
        <v/>
      </c>
      <c r="J1093" s="77" t="s">
        <v>32</v>
      </c>
      <c r="K1093" s="77" t="s">
        <v>973</v>
      </c>
    </row>
    <row r="1094" spans="9:11">
      <c r="I1094" s="77" t="str">
        <f>IF(J1094=$G$23,COUNTIF(J$25:J1094,$G$23),"")</f>
        <v/>
      </c>
      <c r="J1094" s="77" t="s">
        <v>32</v>
      </c>
      <c r="K1094" s="77" t="s">
        <v>3126</v>
      </c>
    </row>
    <row r="1095" spans="9:11">
      <c r="I1095" s="77" t="str">
        <f>IF(J1095=$G$23,COUNTIF(J$25:J1095,$G$23),"")</f>
        <v/>
      </c>
      <c r="J1095" s="77" t="s">
        <v>32</v>
      </c>
      <c r="K1095" s="77" t="s">
        <v>966</v>
      </c>
    </row>
    <row r="1096" spans="9:11">
      <c r="I1096" s="77" t="str">
        <f>IF(J1096=$G$23,COUNTIF(J$25:J1096,$G$23),"")</f>
        <v/>
      </c>
      <c r="J1096" s="77" t="s">
        <v>32</v>
      </c>
      <c r="K1096" s="77" t="s">
        <v>968</v>
      </c>
    </row>
    <row r="1097" spans="9:11">
      <c r="I1097" s="77" t="str">
        <f>IF(J1097=$G$23,COUNTIF(J$25:J1097,$G$23),"")</f>
        <v/>
      </c>
      <c r="J1097" s="77" t="s">
        <v>32</v>
      </c>
      <c r="K1097" s="77" t="s">
        <v>974</v>
      </c>
    </row>
    <row r="1098" spans="9:11">
      <c r="I1098" s="77" t="str">
        <f>IF(J1098=$G$23,COUNTIF(J$25:J1098,$G$23),"")</f>
        <v/>
      </c>
      <c r="J1098" s="77" t="s">
        <v>32</v>
      </c>
      <c r="K1098" s="77" t="s">
        <v>967</v>
      </c>
    </row>
    <row r="1099" spans="9:11">
      <c r="I1099" s="77" t="str">
        <f>IF(J1099=$G$23,COUNTIF(J$25:J1099,$G$23),"")</f>
        <v/>
      </c>
      <c r="J1099" s="77" t="s">
        <v>32</v>
      </c>
      <c r="K1099" s="77" t="s">
        <v>977</v>
      </c>
    </row>
    <row r="1100" spans="9:11">
      <c r="I1100" s="77" t="str">
        <f>IF(J1100=$G$23,COUNTIF(J$25:J1100,$G$23),"")</f>
        <v/>
      </c>
      <c r="J1100" s="77" t="s">
        <v>32</v>
      </c>
      <c r="K1100" s="77" t="s">
        <v>969</v>
      </c>
    </row>
    <row r="1101" spans="9:11">
      <c r="I1101" s="77" t="str">
        <f>IF(J1101=$G$23,COUNTIF(J$25:J1101,$G$23),"")</f>
        <v/>
      </c>
      <c r="J1101" s="77" t="s">
        <v>32</v>
      </c>
      <c r="K1101" s="77" t="s">
        <v>984</v>
      </c>
    </row>
    <row r="1102" spans="9:11">
      <c r="I1102" s="77" t="str">
        <f>IF(J1102=$G$23,COUNTIF(J$25:J1102,$G$23),"")</f>
        <v/>
      </c>
      <c r="J1102" s="77" t="s">
        <v>32</v>
      </c>
      <c r="K1102" s="77" t="s">
        <v>976</v>
      </c>
    </row>
    <row r="1103" spans="9:11">
      <c r="I1103" s="77" t="str">
        <f>IF(J1103=$G$23,COUNTIF(J$25:J1103,$G$23),"")</f>
        <v/>
      </c>
      <c r="J1103" s="77" t="s">
        <v>32</v>
      </c>
      <c r="K1103" s="77" t="s">
        <v>975</v>
      </c>
    </row>
    <row r="1104" spans="9:11">
      <c r="I1104" s="77" t="str">
        <f>IF(J1104=$G$23,COUNTIF(J$25:J1104,$G$23),"")</f>
        <v/>
      </c>
      <c r="J1104" s="77" t="s">
        <v>32</v>
      </c>
      <c r="K1104" s="77" t="s">
        <v>978</v>
      </c>
    </row>
    <row r="1105" spans="9:11">
      <c r="I1105" s="77" t="str">
        <f>IF(J1105=$G$23,COUNTIF(J$25:J1105,$G$23),"")</f>
        <v/>
      </c>
      <c r="J1105" s="77" t="s">
        <v>32</v>
      </c>
      <c r="K1105" s="77" t="s">
        <v>981</v>
      </c>
    </row>
    <row r="1106" spans="9:11">
      <c r="I1106" s="77" t="str">
        <f>IF(J1106=$G$23,COUNTIF(J$25:J1106,$G$23),"")</f>
        <v/>
      </c>
      <c r="J1106" s="77" t="s">
        <v>32</v>
      </c>
      <c r="K1106" s="77" t="s">
        <v>983</v>
      </c>
    </row>
    <row r="1107" spans="9:11">
      <c r="I1107" s="77" t="str">
        <f>IF(J1107=$G$23,COUNTIF(J$25:J1107,$G$23),"")</f>
        <v/>
      </c>
      <c r="J1107" s="77" t="s">
        <v>32</v>
      </c>
      <c r="K1107" s="77" t="s">
        <v>965</v>
      </c>
    </row>
    <row r="1108" spans="9:11">
      <c r="I1108" s="77" t="str">
        <f>IF(J1108=$G$23,COUNTIF(J$25:J1108,$G$23),"")</f>
        <v/>
      </c>
      <c r="J1108" s="77" t="s">
        <v>32</v>
      </c>
      <c r="K1108" s="77" t="s">
        <v>982</v>
      </c>
    </row>
    <row r="1109" spans="9:11">
      <c r="I1109" s="77" t="str">
        <f>IF(J1109=$G$23,COUNTIF(J$25:J1109,$G$23),"")</f>
        <v/>
      </c>
      <c r="J1109" s="77" t="s">
        <v>32</v>
      </c>
      <c r="K1109" s="77" t="s">
        <v>985</v>
      </c>
    </row>
    <row r="1110" spans="9:11">
      <c r="I1110" s="77" t="str">
        <f>IF(J1110=$G$23,COUNTIF(J$25:J1110,$G$23),"")</f>
        <v/>
      </c>
      <c r="J1110" s="77" t="s">
        <v>32</v>
      </c>
      <c r="K1110" s="77" t="s">
        <v>986</v>
      </c>
    </row>
    <row r="1111" spans="9:11">
      <c r="I1111" s="77" t="str">
        <f>IF(J1111=$G$23,COUNTIF(J$25:J1111,$G$23),"")</f>
        <v/>
      </c>
      <c r="J1111" s="77" t="s">
        <v>32</v>
      </c>
      <c r="K1111" s="77" t="s">
        <v>3127</v>
      </c>
    </row>
    <row r="1112" spans="9:11">
      <c r="I1112" s="77" t="str">
        <f>IF(J1112=$G$23,COUNTIF(J$25:J1112,$G$23),"")</f>
        <v/>
      </c>
      <c r="J1112" s="77" t="s">
        <v>32</v>
      </c>
      <c r="K1112" s="77" t="s">
        <v>3128</v>
      </c>
    </row>
    <row r="1113" spans="9:11">
      <c r="I1113" s="77" t="str">
        <f>IF(J1113=$G$23,COUNTIF(J$25:J1113,$G$23),"")</f>
        <v/>
      </c>
      <c r="J1113" s="77" t="s">
        <v>32</v>
      </c>
      <c r="K1113" s="77" t="s">
        <v>3129</v>
      </c>
    </row>
    <row r="1114" spans="9:11">
      <c r="I1114" s="77" t="str">
        <f>IF(J1114=$G$23,COUNTIF(J$25:J1114,$G$23),"")</f>
        <v/>
      </c>
      <c r="J1114" s="77" t="s">
        <v>32</v>
      </c>
      <c r="K1114" s="77" t="s">
        <v>2915</v>
      </c>
    </row>
    <row r="1115" spans="9:11">
      <c r="I1115" s="77" t="str">
        <f>IF(J1115=$G$23,COUNTIF(J$25:J1115,$G$23),"")</f>
        <v/>
      </c>
      <c r="J1115" s="77" t="s">
        <v>33</v>
      </c>
      <c r="K1115" s="77" t="s">
        <v>996</v>
      </c>
    </row>
    <row r="1116" spans="9:11">
      <c r="I1116" s="77" t="str">
        <f>IF(J1116=$G$23,COUNTIF(J$25:J1116,$G$23),"")</f>
        <v/>
      </c>
      <c r="J1116" s="77" t="s">
        <v>33</v>
      </c>
      <c r="K1116" s="77" t="s">
        <v>995</v>
      </c>
    </row>
    <row r="1117" spans="9:11">
      <c r="I1117" s="77" t="str">
        <f>IF(J1117=$G$23,COUNTIF(J$25:J1117,$G$23),"")</f>
        <v/>
      </c>
      <c r="J1117" s="77" t="s">
        <v>33</v>
      </c>
      <c r="K1117" s="77" t="s">
        <v>1000</v>
      </c>
    </row>
    <row r="1118" spans="9:11">
      <c r="I1118" s="77" t="str">
        <f>IF(J1118=$G$23,COUNTIF(J$25:J1118,$G$23),"")</f>
        <v/>
      </c>
      <c r="J1118" s="77" t="s">
        <v>33</v>
      </c>
      <c r="K1118" s="77" t="s">
        <v>997</v>
      </c>
    </row>
    <row r="1119" spans="9:11">
      <c r="I1119" s="77" t="str">
        <f>IF(J1119=$G$23,COUNTIF(J$25:J1119,$G$23),"")</f>
        <v/>
      </c>
      <c r="J1119" s="77" t="s">
        <v>33</v>
      </c>
      <c r="K1119" s="77" t="s">
        <v>2924</v>
      </c>
    </row>
    <row r="1120" spans="9:11">
      <c r="I1120" s="77" t="str">
        <f>IF(J1120=$G$23,COUNTIF(J$25:J1120,$G$23),"")</f>
        <v/>
      </c>
      <c r="J1120" s="77" t="s">
        <v>33</v>
      </c>
      <c r="K1120" s="77" t="s">
        <v>994</v>
      </c>
    </row>
    <row r="1121" spans="9:11">
      <c r="I1121" s="77" t="str">
        <f>IF(J1121=$G$23,COUNTIF(J$25:J1121,$G$23),"")</f>
        <v/>
      </c>
      <c r="J1121" s="77" t="s">
        <v>33</v>
      </c>
      <c r="K1121" s="77" t="s">
        <v>987</v>
      </c>
    </row>
    <row r="1122" spans="9:11">
      <c r="I1122" s="77" t="str">
        <f>IF(J1122=$G$23,COUNTIF(J$25:J1122,$G$23),"")</f>
        <v/>
      </c>
      <c r="J1122" s="77" t="s">
        <v>33</v>
      </c>
      <c r="K1122" s="77" t="s">
        <v>999</v>
      </c>
    </row>
    <row r="1123" spans="9:11">
      <c r="I1123" s="77" t="str">
        <f>IF(J1123=$G$23,COUNTIF(J$25:J1123,$G$23),"")</f>
        <v/>
      </c>
      <c r="J1123" s="77" t="s">
        <v>33</v>
      </c>
      <c r="K1123" s="77" t="s">
        <v>998</v>
      </c>
    </row>
    <row r="1124" spans="9:11">
      <c r="I1124" s="77" t="str">
        <f>IF(J1124=$G$23,COUNTIF(J$25:J1124,$G$23),"")</f>
        <v/>
      </c>
      <c r="J1124" s="77" t="s">
        <v>33</v>
      </c>
      <c r="K1124" s="77" t="s">
        <v>992</v>
      </c>
    </row>
    <row r="1125" spans="9:11">
      <c r="I1125" s="77" t="str">
        <f>IF(J1125=$G$23,COUNTIF(J$25:J1125,$G$23),"")</f>
        <v/>
      </c>
      <c r="J1125" s="77" t="s">
        <v>33</v>
      </c>
      <c r="K1125" s="77" t="s">
        <v>991</v>
      </c>
    </row>
    <row r="1126" spans="9:11">
      <c r="I1126" s="77" t="str">
        <f>IF(J1126=$G$23,COUNTIF(J$25:J1126,$G$23),"")</f>
        <v/>
      </c>
      <c r="J1126" s="77" t="s">
        <v>33</v>
      </c>
      <c r="K1126" s="77" t="s">
        <v>990</v>
      </c>
    </row>
    <row r="1127" spans="9:11">
      <c r="I1127" s="77" t="str">
        <f>IF(J1127=$G$23,COUNTIF(J$25:J1127,$G$23),"")</f>
        <v/>
      </c>
      <c r="J1127" s="77" t="s">
        <v>33</v>
      </c>
      <c r="K1127" s="77" t="s">
        <v>989</v>
      </c>
    </row>
    <row r="1128" spans="9:11">
      <c r="I1128" s="77" t="str">
        <f>IF(J1128=$G$23,COUNTIF(J$25:J1128,$G$23),"")</f>
        <v/>
      </c>
      <c r="J1128" s="77" t="s">
        <v>33</v>
      </c>
      <c r="K1128" s="77" t="s">
        <v>988</v>
      </c>
    </row>
    <row r="1129" spans="9:11">
      <c r="I1129" s="77" t="str">
        <f>IF(J1129=$G$23,COUNTIF(J$25:J1129,$G$23),"")</f>
        <v/>
      </c>
      <c r="J1129" s="77" t="s">
        <v>33</v>
      </c>
      <c r="K1129" s="77" t="s">
        <v>993</v>
      </c>
    </row>
    <row r="1130" spans="9:11">
      <c r="I1130" s="77" t="str">
        <f>IF(J1130=$G$23,COUNTIF(J$25:J1130,$G$23),"")</f>
        <v/>
      </c>
      <c r="J1130" s="77" t="s">
        <v>33</v>
      </c>
      <c r="K1130" s="77" t="s">
        <v>1001</v>
      </c>
    </row>
    <row r="1131" spans="9:11">
      <c r="I1131" s="77" t="str">
        <f>IF(J1131=$G$23,COUNTIF(J$25:J1131,$G$23),"")</f>
        <v/>
      </c>
      <c r="J1131" s="77" t="s">
        <v>33</v>
      </c>
      <c r="K1131" s="77" t="s">
        <v>1004</v>
      </c>
    </row>
    <row r="1132" spans="9:11">
      <c r="I1132" s="77" t="str">
        <f>IF(J1132=$G$23,COUNTIF(J$25:J1132,$G$23),"")</f>
        <v/>
      </c>
      <c r="J1132" s="77" t="s">
        <v>33</v>
      </c>
      <c r="K1132" s="77" t="s">
        <v>1002</v>
      </c>
    </row>
    <row r="1133" spans="9:11">
      <c r="I1133" s="77" t="str">
        <f>IF(J1133=$G$23,COUNTIF(J$25:J1133,$G$23),"")</f>
        <v/>
      </c>
      <c r="J1133" s="77" t="s">
        <v>33</v>
      </c>
      <c r="K1133" s="77" t="s">
        <v>1003</v>
      </c>
    </row>
    <row r="1134" spans="9:11">
      <c r="I1134" s="77" t="str">
        <f>IF(J1134=$G$23,COUNTIF(J$25:J1134,$G$23),"")</f>
        <v/>
      </c>
      <c r="J1134" s="77" t="s">
        <v>33</v>
      </c>
      <c r="K1134" s="77" t="s">
        <v>2914</v>
      </c>
    </row>
    <row r="1135" spans="9:11">
      <c r="I1135" s="77" t="str">
        <f>IF(J1135=$G$23,COUNTIF(J$25:J1135,$G$23),"")</f>
        <v/>
      </c>
      <c r="J1135" s="77" t="s">
        <v>33</v>
      </c>
      <c r="K1135" s="77" t="s">
        <v>3130</v>
      </c>
    </row>
    <row r="1136" spans="9:11">
      <c r="I1136" s="77" t="str">
        <f>IF(J1136=$G$23,COUNTIF(J$25:J1136,$G$23),"")</f>
        <v/>
      </c>
      <c r="J1136" s="77" t="s">
        <v>33</v>
      </c>
      <c r="K1136" s="77" t="s">
        <v>3131</v>
      </c>
    </row>
    <row r="1137" spans="9:11">
      <c r="I1137" s="77" t="str">
        <f>IF(J1137=$G$23,COUNTIF(J$25:J1137,$G$23),"")</f>
        <v/>
      </c>
      <c r="J1137" s="77" t="s">
        <v>34</v>
      </c>
      <c r="K1137" s="77" t="s">
        <v>1005</v>
      </c>
    </row>
    <row r="1138" spans="9:11">
      <c r="I1138" s="77" t="str">
        <f>IF(J1138=$G$23,COUNTIF(J$25:J1138,$G$23),"")</f>
        <v/>
      </c>
      <c r="J1138" s="77" t="s">
        <v>34</v>
      </c>
      <c r="K1138" s="77" t="s">
        <v>1006</v>
      </c>
    </row>
    <row r="1139" spans="9:11">
      <c r="I1139" s="77" t="str">
        <f>IF(J1139=$G$23,COUNTIF(J$25:J1139,$G$23),"")</f>
        <v/>
      </c>
      <c r="J1139" s="77" t="s">
        <v>34</v>
      </c>
      <c r="K1139" s="77" t="s">
        <v>1007</v>
      </c>
    </row>
    <row r="1140" spans="9:11">
      <c r="I1140" s="77" t="str">
        <f>IF(J1140=$G$23,COUNTIF(J$25:J1140,$G$23),"")</f>
        <v/>
      </c>
      <c r="J1140" s="77" t="s">
        <v>34</v>
      </c>
      <c r="K1140" s="77" t="s">
        <v>1008</v>
      </c>
    </row>
    <row r="1141" spans="9:11">
      <c r="I1141" s="77" t="str">
        <f>IF(J1141=$G$23,COUNTIF(J$25:J1141,$G$23),"")</f>
        <v/>
      </c>
      <c r="J1141" s="77" t="s">
        <v>34</v>
      </c>
      <c r="K1141" s="77" t="s">
        <v>1015</v>
      </c>
    </row>
    <row r="1142" spans="9:11">
      <c r="I1142" s="77" t="str">
        <f>IF(J1142=$G$23,COUNTIF(J$25:J1142,$G$23),"")</f>
        <v/>
      </c>
      <c r="J1142" s="77" t="s">
        <v>34</v>
      </c>
      <c r="K1142" s="77" t="s">
        <v>1009</v>
      </c>
    </row>
    <row r="1143" spans="9:11">
      <c r="I1143" s="77" t="str">
        <f>IF(J1143=$G$23,COUNTIF(J$25:J1143,$G$23),"")</f>
        <v/>
      </c>
      <c r="J1143" s="77" t="s">
        <v>34</v>
      </c>
      <c r="K1143" s="77" t="s">
        <v>1010</v>
      </c>
    </row>
    <row r="1144" spans="9:11">
      <c r="I1144" s="77" t="str">
        <f>IF(J1144=$G$23,COUNTIF(J$25:J1144,$G$23),"")</f>
        <v/>
      </c>
      <c r="J1144" s="77" t="s">
        <v>34</v>
      </c>
      <c r="K1144" s="77" t="s">
        <v>1011</v>
      </c>
    </row>
    <row r="1145" spans="9:11">
      <c r="I1145" s="77" t="str">
        <f>IF(J1145=$G$23,COUNTIF(J$25:J1145,$G$23),"")</f>
        <v/>
      </c>
      <c r="J1145" s="77" t="s">
        <v>34</v>
      </c>
      <c r="K1145" s="77" t="s">
        <v>1016</v>
      </c>
    </row>
    <row r="1146" spans="9:11">
      <c r="I1146" s="77" t="str">
        <f>IF(J1146=$G$23,COUNTIF(J$25:J1146,$G$23),"")</f>
        <v/>
      </c>
      <c r="J1146" s="77" t="s">
        <v>34</v>
      </c>
      <c r="K1146" s="77" t="s">
        <v>1012</v>
      </c>
    </row>
    <row r="1147" spans="9:11">
      <c r="I1147" s="77" t="str">
        <f>IF(J1147=$G$23,COUNTIF(J$25:J1147,$G$23),"")</f>
        <v/>
      </c>
      <c r="J1147" s="77" t="s">
        <v>34</v>
      </c>
      <c r="K1147" s="77" t="s">
        <v>3132</v>
      </c>
    </row>
    <row r="1148" spans="9:11">
      <c r="I1148" s="77" t="str">
        <f>IF(J1148=$G$23,COUNTIF(J$25:J1148,$G$23),"")</f>
        <v/>
      </c>
      <c r="J1148" s="77" t="s">
        <v>34</v>
      </c>
      <c r="K1148" s="77" t="s">
        <v>1013</v>
      </c>
    </row>
    <row r="1149" spans="9:11">
      <c r="I1149" s="77" t="str">
        <f>IF(J1149=$G$23,COUNTIF(J$25:J1149,$G$23),"")</f>
        <v/>
      </c>
      <c r="J1149" s="77" t="s">
        <v>34</v>
      </c>
      <c r="K1149" s="77" t="s">
        <v>1014</v>
      </c>
    </row>
    <row r="1150" spans="9:11">
      <c r="I1150" s="77" t="str">
        <f>IF(J1150=$G$23,COUNTIF(J$25:J1150,$G$23),"")</f>
        <v/>
      </c>
      <c r="J1150" s="77" t="s">
        <v>34</v>
      </c>
      <c r="K1150" s="77" t="s">
        <v>1018</v>
      </c>
    </row>
    <row r="1151" spans="9:11">
      <c r="I1151" s="77" t="str">
        <f>IF(J1151=$G$23,COUNTIF(J$25:J1151,$G$23),"")</f>
        <v/>
      </c>
      <c r="J1151" s="77" t="s">
        <v>34</v>
      </c>
      <c r="K1151" s="77" t="s">
        <v>1017</v>
      </c>
    </row>
    <row r="1152" spans="9:11">
      <c r="I1152" s="77" t="str">
        <f>IF(J1152=$G$23,COUNTIF(J$25:J1152,$G$23),"")</f>
        <v/>
      </c>
      <c r="J1152" s="77" t="s">
        <v>34</v>
      </c>
      <c r="K1152" s="77" t="s">
        <v>3133</v>
      </c>
    </row>
    <row r="1153" spans="9:11">
      <c r="I1153" s="77" t="str">
        <f>IF(J1153=$G$23,COUNTIF(J$25:J1153,$G$23),"")</f>
        <v/>
      </c>
      <c r="J1153" s="77" t="s">
        <v>35</v>
      </c>
      <c r="K1153" s="77" t="s">
        <v>1026</v>
      </c>
    </row>
    <row r="1154" spans="9:11">
      <c r="I1154" s="77" t="str">
        <f>IF(J1154=$G$23,COUNTIF(J$25:J1154,$G$23),"")</f>
        <v/>
      </c>
      <c r="J1154" s="77" t="s">
        <v>35</v>
      </c>
      <c r="K1154" s="77" t="s">
        <v>1019</v>
      </c>
    </row>
    <row r="1155" spans="9:11">
      <c r="I1155" s="77" t="str">
        <f>IF(J1155=$G$23,COUNTIF(J$25:J1155,$G$23),"")</f>
        <v/>
      </c>
      <c r="J1155" s="77" t="s">
        <v>35</v>
      </c>
      <c r="K1155" s="77" t="s">
        <v>1020</v>
      </c>
    </row>
    <row r="1156" spans="9:11">
      <c r="I1156" s="77" t="str">
        <f>IF(J1156=$G$23,COUNTIF(J$25:J1156,$G$23),"")</f>
        <v/>
      </c>
      <c r="J1156" s="77" t="s">
        <v>35</v>
      </c>
      <c r="K1156" s="77" t="s">
        <v>1021</v>
      </c>
    </row>
    <row r="1157" spans="9:11">
      <c r="I1157" s="77" t="str">
        <f>IF(J1157=$G$23,COUNTIF(J$25:J1157,$G$23),"")</f>
        <v/>
      </c>
      <c r="J1157" s="77" t="s">
        <v>35</v>
      </c>
      <c r="K1157" s="77" t="s">
        <v>1028</v>
      </c>
    </row>
    <row r="1158" spans="9:11">
      <c r="I1158" s="77" t="str">
        <f>IF(J1158=$G$23,COUNTIF(J$25:J1158,$G$23),"")</f>
        <v/>
      </c>
      <c r="J1158" s="77" t="s">
        <v>35</v>
      </c>
      <c r="K1158" s="77" t="s">
        <v>1031</v>
      </c>
    </row>
    <row r="1159" spans="9:11">
      <c r="I1159" s="77" t="str">
        <f>IF(J1159=$G$23,COUNTIF(J$25:J1159,$G$23),"")</f>
        <v/>
      </c>
      <c r="J1159" s="77" t="s">
        <v>35</v>
      </c>
      <c r="K1159" s="77" t="s">
        <v>1030</v>
      </c>
    </row>
    <row r="1160" spans="9:11">
      <c r="I1160" s="77" t="str">
        <f>IF(J1160=$G$23,COUNTIF(J$25:J1160,$G$23),"")</f>
        <v/>
      </c>
      <c r="J1160" s="77" t="s">
        <v>35</v>
      </c>
      <c r="K1160" s="77" t="s">
        <v>1032</v>
      </c>
    </row>
    <row r="1161" spans="9:11">
      <c r="I1161" s="77" t="str">
        <f>IF(J1161=$G$23,COUNTIF(J$25:J1161,$G$23),"")</f>
        <v/>
      </c>
      <c r="J1161" s="77" t="s">
        <v>35</v>
      </c>
      <c r="K1161" s="77" t="s">
        <v>1022</v>
      </c>
    </row>
    <row r="1162" spans="9:11">
      <c r="I1162" s="77" t="str">
        <f>IF(J1162=$G$23,COUNTIF(J$25:J1162,$G$23),"")</f>
        <v/>
      </c>
      <c r="J1162" s="77" t="s">
        <v>35</v>
      </c>
      <c r="K1162" s="77" t="s">
        <v>1027</v>
      </c>
    </row>
    <row r="1163" spans="9:11">
      <c r="I1163" s="77" t="str">
        <f>IF(J1163=$G$23,COUNTIF(J$25:J1163,$G$23),"")</f>
        <v/>
      </c>
      <c r="J1163" s="77" t="s">
        <v>35</v>
      </c>
      <c r="K1163" s="77" t="s">
        <v>1033</v>
      </c>
    </row>
    <row r="1164" spans="9:11">
      <c r="I1164" s="77" t="str">
        <f>IF(J1164=$G$23,COUNTIF(J$25:J1164,$G$23),"")</f>
        <v/>
      </c>
      <c r="J1164" s="77" t="s">
        <v>35</v>
      </c>
      <c r="K1164" s="77" t="s">
        <v>1034</v>
      </c>
    </row>
    <row r="1165" spans="9:11">
      <c r="I1165" s="77" t="str">
        <f>IF(J1165=$G$23,COUNTIF(J$25:J1165,$G$23),"")</f>
        <v/>
      </c>
      <c r="J1165" s="77" t="s">
        <v>35</v>
      </c>
      <c r="K1165" s="77" t="s">
        <v>1036</v>
      </c>
    </row>
    <row r="1166" spans="9:11">
      <c r="I1166" s="77" t="str">
        <f>IF(J1166=$G$23,COUNTIF(J$25:J1166,$G$23),"")</f>
        <v/>
      </c>
      <c r="J1166" s="77" t="s">
        <v>35</v>
      </c>
      <c r="K1166" s="77" t="s">
        <v>1023</v>
      </c>
    </row>
    <row r="1167" spans="9:11">
      <c r="I1167" s="77" t="str">
        <f>IF(J1167=$G$23,COUNTIF(J$25:J1167,$G$23),"")</f>
        <v/>
      </c>
      <c r="J1167" s="77" t="s">
        <v>35</v>
      </c>
      <c r="K1167" s="77" t="s">
        <v>1025</v>
      </c>
    </row>
    <row r="1168" spans="9:11">
      <c r="I1168" s="77" t="str">
        <f>IF(J1168=$G$23,COUNTIF(J$25:J1168,$G$23),"")</f>
        <v/>
      </c>
      <c r="J1168" s="77" t="s">
        <v>35</v>
      </c>
      <c r="K1168" s="77" t="s">
        <v>1035</v>
      </c>
    </row>
    <row r="1169" spans="9:11">
      <c r="I1169" s="77" t="str">
        <f>IF(J1169=$G$23,COUNTIF(J$25:J1169,$G$23),"")</f>
        <v/>
      </c>
      <c r="J1169" s="77" t="s">
        <v>35</v>
      </c>
      <c r="K1169" s="77" t="s">
        <v>1024</v>
      </c>
    </row>
    <row r="1170" spans="9:11">
      <c r="I1170" s="77" t="str">
        <f>IF(J1170=$G$23,COUNTIF(J$25:J1170,$G$23),"")</f>
        <v/>
      </c>
      <c r="J1170" s="77" t="s">
        <v>35</v>
      </c>
      <c r="K1170" s="77" t="s">
        <v>1029</v>
      </c>
    </row>
    <row r="1171" spans="9:11">
      <c r="I1171" s="77" t="str">
        <f>IF(J1171=$G$23,COUNTIF(J$25:J1171,$G$23),"")</f>
        <v/>
      </c>
      <c r="J1171" s="77" t="s">
        <v>36</v>
      </c>
      <c r="K1171" s="77" t="s">
        <v>1037</v>
      </c>
    </row>
    <row r="1172" spans="9:11">
      <c r="I1172" s="77" t="str">
        <f>IF(J1172=$G$23,COUNTIF(J$25:J1172,$G$23),"")</f>
        <v/>
      </c>
      <c r="J1172" s="77" t="s">
        <v>37</v>
      </c>
      <c r="K1172" s="77" t="s">
        <v>1040</v>
      </c>
    </row>
    <row r="1173" spans="9:11">
      <c r="I1173" s="77" t="str">
        <f>IF(J1173=$G$23,COUNTIF(J$25:J1173,$G$23),"")</f>
        <v/>
      </c>
      <c r="J1173" s="77" t="s">
        <v>37</v>
      </c>
      <c r="K1173" s="77" t="s">
        <v>1038</v>
      </c>
    </row>
    <row r="1174" spans="9:11">
      <c r="I1174" s="77" t="str">
        <f>IF(J1174=$G$23,COUNTIF(J$25:J1174,$G$23),"")</f>
        <v/>
      </c>
      <c r="J1174" s="77" t="s">
        <v>37</v>
      </c>
      <c r="K1174" s="77" t="s">
        <v>4623</v>
      </c>
    </row>
    <row r="1175" spans="9:11">
      <c r="I1175" s="77" t="str">
        <f>IF(J1175=$G$23,COUNTIF(J$25:J1175,$G$23),"")</f>
        <v/>
      </c>
      <c r="J1175" s="77" t="s">
        <v>37</v>
      </c>
      <c r="K1175" s="77" t="s">
        <v>3134</v>
      </c>
    </row>
    <row r="1176" spans="9:11">
      <c r="I1176" s="77" t="str">
        <f>IF(J1176=$G$23,COUNTIF(J$25:J1176,$G$23),"")</f>
        <v/>
      </c>
      <c r="J1176" s="77" t="s">
        <v>37</v>
      </c>
      <c r="K1176" s="77" t="s">
        <v>116</v>
      </c>
    </row>
    <row r="1177" spans="9:11">
      <c r="I1177" s="77" t="str">
        <f>IF(J1177=$G$23,COUNTIF(J$25:J1177,$G$23),"")</f>
        <v/>
      </c>
      <c r="J1177" s="77" t="s">
        <v>37</v>
      </c>
      <c r="K1177" s="77" t="s">
        <v>1042</v>
      </c>
    </row>
    <row r="1178" spans="9:11">
      <c r="I1178" s="77" t="str">
        <f>IF(J1178=$G$23,COUNTIF(J$25:J1178,$G$23),"")</f>
        <v/>
      </c>
      <c r="J1178" s="77" t="s">
        <v>37</v>
      </c>
      <c r="K1178" s="77" t="s">
        <v>3135</v>
      </c>
    </row>
    <row r="1179" spans="9:11">
      <c r="I1179" s="77" t="str">
        <f>IF(J1179=$G$23,COUNTIF(J$25:J1179,$G$23),"")</f>
        <v/>
      </c>
      <c r="J1179" s="77" t="s">
        <v>37</v>
      </c>
      <c r="K1179" s="77" t="s">
        <v>1043</v>
      </c>
    </row>
    <row r="1180" spans="9:11">
      <c r="I1180" s="77" t="str">
        <f>IF(J1180=$G$23,COUNTIF(J$25:J1180,$G$23),"")</f>
        <v/>
      </c>
      <c r="J1180" s="77" t="s">
        <v>37</v>
      </c>
      <c r="K1180" s="77" t="s">
        <v>1044</v>
      </c>
    </row>
    <row r="1181" spans="9:11">
      <c r="I1181" s="77" t="str">
        <f>IF(J1181=$G$23,COUNTIF(J$25:J1181,$G$23),"")</f>
        <v/>
      </c>
      <c r="J1181" s="77" t="s">
        <v>37</v>
      </c>
      <c r="K1181" s="77" t="s">
        <v>1049</v>
      </c>
    </row>
    <row r="1182" spans="9:11">
      <c r="I1182" s="77" t="str">
        <f>IF(J1182=$G$23,COUNTIF(J$25:J1182,$G$23),"")</f>
        <v/>
      </c>
      <c r="J1182" s="77" t="s">
        <v>37</v>
      </c>
      <c r="K1182" s="77" t="s">
        <v>3136</v>
      </c>
    </row>
    <row r="1183" spans="9:11">
      <c r="I1183" s="77" t="str">
        <f>IF(J1183=$G$23,COUNTIF(J$25:J1183,$G$23),"")</f>
        <v/>
      </c>
      <c r="J1183" s="77" t="s">
        <v>37</v>
      </c>
      <c r="K1183" s="77" t="s">
        <v>3137</v>
      </c>
    </row>
    <row r="1184" spans="9:11">
      <c r="I1184" s="77" t="str">
        <f>IF(J1184=$G$23,COUNTIF(J$25:J1184,$G$23),"")</f>
        <v/>
      </c>
      <c r="J1184" s="77" t="s">
        <v>37</v>
      </c>
      <c r="K1184" s="77" t="s">
        <v>3138</v>
      </c>
    </row>
    <row r="1185" spans="9:11">
      <c r="I1185" s="77" t="str">
        <f>IF(J1185=$G$23,COUNTIF(J$25:J1185,$G$23),"")</f>
        <v/>
      </c>
      <c r="J1185" s="77" t="s">
        <v>37</v>
      </c>
      <c r="K1185" s="77" t="s">
        <v>1050</v>
      </c>
    </row>
    <row r="1186" spans="9:11">
      <c r="I1186" s="77" t="str">
        <f>IF(J1186=$G$23,COUNTIF(J$25:J1186,$G$23),"")</f>
        <v/>
      </c>
      <c r="J1186" s="77" t="s">
        <v>37</v>
      </c>
      <c r="K1186" s="77" t="s">
        <v>3139</v>
      </c>
    </row>
    <row r="1187" spans="9:11">
      <c r="I1187" s="77" t="str">
        <f>IF(J1187=$G$23,COUNTIF(J$25:J1187,$G$23),"")</f>
        <v/>
      </c>
      <c r="J1187" s="77" t="s">
        <v>37</v>
      </c>
      <c r="K1187" s="77" t="s">
        <v>1047</v>
      </c>
    </row>
    <row r="1188" spans="9:11">
      <c r="I1188" s="77" t="str">
        <f>IF(J1188=$G$23,COUNTIF(J$25:J1188,$G$23),"")</f>
        <v/>
      </c>
      <c r="J1188" s="77" t="s">
        <v>37</v>
      </c>
      <c r="K1188" s="77" t="s">
        <v>1048</v>
      </c>
    </row>
    <row r="1189" spans="9:11">
      <c r="I1189" s="77" t="str">
        <f>IF(J1189=$G$23,COUNTIF(J$25:J1189,$G$23),"")</f>
        <v/>
      </c>
      <c r="J1189" s="77" t="s">
        <v>37</v>
      </c>
      <c r="K1189" s="77" t="s">
        <v>3140</v>
      </c>
    </row>
    <row r="1190" spans="9:11">
      <c r="I1190" s="77" t="str">
        <f>IF(J1190=$G$23,COUNTIF(J$25:J1190,$G$23),"")</f>
        <v/>
      </c>
      <c r="J1190" s="77" t="s">
        <v>37</v>
      </c>
      <c r="K1190" s="77" t="s">
        <v>3141</v>
      </c>
    </row>
    <row r="1191" spans="9:11">
      <c r="I1191" s="77" t="str">
        <f>IF(J1191=$G$23,COUNTIF(J$25:J1191,$G$23),"")</f>
        <v/>
      </c>
      <c r="J1191" s="77" t="s">
        <v>37</v>
      </c>
      <c r="K1191" s="77" t="s">
        <v>3142</v>
      </c>
    </row>
    <row r="1192" spans="9:11">
      <c r="I1192" s="77" t="str">
        <f>IF(J1192=$G$23,COUNTIF(J$25:J1192,$G$23),"")</f>
        <v/>
      </c>
      <c r="J1192" s="77" t="s">
        <v>37</v>
      </c>
      <c r="K1192" s="77" t="s">
        <v>3143</v>
      </c>
    </row>
    <row r="1193" spans="9:11">
      <c r="I1193" s="77" t="str">
        <f>IF(J1193=$G$23,COUNTIF(J$25:J1193,$G$23),"")</f>
        <v/>
      </c>
      <c r="J1193" s="77" t="s">
        <v>37</v>
      </c>
      <c r="K1193" s="77" t="s">
        <v>1051</v>
      </c>
    </row>
    <row r="1194" spans="9:11">
      <c r="I1194" s="77" t="str">
        <f>IF(J1194=$G$23,COUNTIF(J$25:J1194,$G$23),"")</f>
        <v/>
      </c>
      <c r="J1194" s="77" t="s">
        <v>37</v>
      </c>
      <c r="K1194" s="77" t="s">
        <v>3144</v>
      </c>
    </row>
    <row r="1195" spans="9:11">
      <c r="I1195" s="77" t="str">
        <f>IF(J1195=$G$23,COUNTIF(J$25:J1195,$G$23),"")</f>
        <v/>
      </c>
      <c r="J1195" s="77" t="s">
        <v>37</v>
      </c>
      <c r="K1195" s="77" t="s">
        <v>3145</v>
      </c>
    </row>
    <row r="1196" spans="9:11">
      <c r="I1196" s="77" t="str">
        <f>IF(J1196=$G$23,COUNTIF(J$25:J1196,$G$23),"")</f>
        <v/>
      </c>
      <c r="J1196" s="77" t="s">
        <v>37</v>
      </c>
      <c r="K1196" s="77" t="s">
        <v>1052</v>
      </c>
    </row>
    <row r="1197" spans="9:11">
      <c r="I1197" s="77" t="str">
        <f>IF(J1197=$G$23,COUNTIF(J$25:J1197,$G$23),"")</f>
        <v/>
      </c>
      <c r="J1197" s="77" t="s">
        <v>37</v>
      </c>
      <c r="K1197" s="77" t="s">
        <v>1041</v>
      </c>
    </row>
    <row r="1198" spans="9:11">
      <c r="I1198" s="77" t="str">
        <f>IF(J1198=$G$23,COUNTIF(J$25:J1198,$G$23),"")</f>
        <v/>
      </c>
      <c r="J1198" s="77" t="s">
        <v>37</v>
      </c>
      <c r="K1198" s="77" t="s">
        <v>3146</v>
      </c>
    </row>
    <row r="1199" spans="9:11">
      <c r="I1199" s="77" t="str">
        <f>IF(J1199=$G$23,COUNTIF(J$25:J1199,$G$23),"")</f>
        <v/>
      </c>
      <c r="J1199" s="77" t="s">
        <v>37</v>
      </c>
      <c r="K1199" s="77" t="s">
        <v>1045</v>
      </c>
    </row>
    <row r="1200" spans="9:11">
      <c r="I1200" s="77" t="str">
        <f>IF(J1200=$G$23,COUNTIF(J$25:J1200,$G$23),"")</f>
        <v/>
      </c>
      <c r="J1200" s="77" t="s">
        <v>37</v>
      </c>
      <c r="K1200" s="77" t="s">
        <v>1046</v>
      </c>
    </row>
    <row r="1201" spans="9:11">
      <c r="I1201" s="77" t="str">
        <f>IF(J1201=$G$23,COUNTIF(J$25:J1201,$G$23),"")</f>
        <v/>
      </c>
      <c r="J1201" s="77" t="s">
        <v>37</v>
      </c>
      <c r="K1201" s="77" t="s">
        <v>3147</v>
      </c>
    </row>
    <row r="1202" spans="9:11">
      <c r="I1202" s="77" t="str">
        <f>IF(J1202=$G$23,COUNTIF(J$25:J1202,$G$23),"")</f>
        <v/>
      </c>
      <c r="J1202" s="77" t="s">
        <v>37</v>
      </c>
      <c r="K1202" s="77" t="s">
        <v>3148</v>
      </c>
    </row>
    <row r="1203" spans="9:11">
      <c r="I1203" s="77" t="str">
        <f>IF(J1203=$G$23,COUNTIF(J$25:J1203,$G$23),"")</f>
        <v/>
      </c>
      <c r="J1203" s="77" t="s">
        <v>38</v>
      </c>
      <c r="K1203" s="77" t="s">
        <v>1060</v>
      </c>
    </row>
    <row r="1204" spans="9:11">
      <c r="I1204" s="77" t="str">
        <f>IF(J1204=$G$23,COUNTIF(J$25:J1204,$G$23),"")</f>
        <v/>
      </c>
      <c r="J1204" s="77" t="s">
        <v>38</v>
      </c>
      <c r="K1204" s="77" t="s">
        <v>1053</v>
      </c>
    </row>
    <row r="1205" spans="9:11">
      <c r="I1205" s="77" t="str">
        <f>IF(J1205=$G$23,COUNTIF(J$25:J1205,$G$23),"")</f>
        <v/>
      </c>
      <c r="J1205" s="77" t="s">
        <v>38</v>
      </c>
      <c r="K1205" s="77" t="s">
        <v>1058</v>
      </c>
    </row>
    <row r="1206" spans="9:11">
      <c r="I1206" s="77" t="str">
        <f>IF(J1206=$G$23,COUNTIF(J$25:J1206,$G$23),"")</f>
        <v/>
      </c>
      <c r="J1206" s="77" t="s">
        <v>38</v>
      </c>
      <c r="K1206" s="77" t="s">
        <v>1059</v>
      </c>
    </row>
    <row r="1207" spans="9:11">
      <c r="I1207" s="77" t="str">
        <f>IF(J1207=$G$23,COUNTIF(J$25:J1207,$G$23),"")</f>
        <v/>
      </c>
      <c r="J1207" s="77" t="s">
        <v>38</v>
      </c>
      <c r="K1207" s="77" t="s">
        <v>1064</v>
      </c>
    </row>
    <row r="1208" spans="9:11">
      <c r="I1208" s="77" t="str">
        <f>IF(J1208=$G$23,COUNTIF(J$25:J1208,$G$23),"")</f>
        <v/>
      </c>
      <c r="J1208" s="77" t="s">
        <v>38</v>
      </c>
      <c r="K1208" s="77" t="s">
        <v>3149</v>
      </c>
    </row>
    <row r="1209" spans="9:11">
      <c r="I1209" s="77" t="str">
        <f>IF(J1209=$G$23,COUNTIF(J$25:J1209,$G$23),"")</f>
        <v/>
      </c>
      <c r="J1209" s="77" t="s">
        <v>38</v>
      </c>
      <c r="K1209" s="77" t="s">
        <v>1055</v>
      </c>
    </row>
    <row r="1210" spans="9:11">
      <c r="I1210" s="77" t="str">
        <f>IF(J1210=$G$23,COUNTIF(J$25:J1210,$G$23),"")</f>
        <v/>
      </c>
      <c r="J1210" s="77" t="s">
        <v>38</v>
      </c>
      <c r="K1210" s="77" t="s">
        <v>1054</v>
      </c>
    </row>
    <row r="1211" spans="9:11">
      <c r="I1211" s="77" t="str">
        <f>IF(J1211=$G$23,COUNTIF(J$25:J1211,$G$23),"")</f>
        <v/>
      </c>
      <c r="J1211" s="77" t="s">
        <v>38</v>
      </c>
      <c r="K1211" s="77" t="s">
        <v>1062</v>
      </c>
    </row>
    <row r="1212" spans="9:11">
      <c r="I1212" s="77" t="str">
        <f>IF(J1212=$G$23,COUNTIF(J$25:J1212,$G$23),"")</f>
        <v/>
      </c>
      <c r="J1212" s="77" t="s">
        <v>38</v>
      </c>
      <c r="K1212" s="77" t="s">
        <v>1065</v>
      </c>
    </row>
    <row r="1213" spans="9:11">
      <c r="I1213" s="77" t="str">
        <f>IF(J1213=$G$23,COUNTIF(J$25:J1213,$G$23),"")</f>
        <v/>
      </c>
      <c r="J1213" s="77" t="s">
        <v>38</v>
      </c>
      <c r="K1213" s="77" t="s">
        <v>3150</v>
      </c>
    </row>
    <row r="1214" spans="9:11">
      <c r="I1214" s="77" t="str">
        <f>IF(J1214=$G$23,COUNTIF(J$25:J1214,$G$23),"")</f>
        <v/>
      </c>
      <c r="J1214" s="77" t="s">
        <v>38</v>
      </c>
      <c r="K1214" s="77" t="s">
        <v>1057</v>
      </c>
    </row>
    <row r="1215" spans="9:11">
      <c r="I1215" s="77" t="str">
        <f>IF(J1215=$G$23,COUNTIF(J$25:J1215,$G$23),"")</f>
        <v/>
      </c>
      <c r="J1215" s="77" t="s">
        <v>38</v>
      </c>
      <c r="K1215" s="77" t="s">
        <v>1063</v>
      </c>
    </row>
    <row r="1216" spans="9:11">
      <c r="I1216" s="77" t="str">
        <f>IF(J1216=$G$23,COUNTIF(J$25:J1216,$G$23),"")</f>
        <v/>
      </c>
      <c r="J1216" s="77" t="s">
        <v>38</v>
      </c>
      <c r="K1216" s="77" t="s">
        <v>1061</v>
      </c>
    </row>
    <row r="1217" spans="9:11">
      <c r="I1217" s="77" t="str">
        <f>IF(J1217=$G$23,COUNTIF(J$25:J1217,$G$23),"")</f>
        <v/>
      </c>
      <c r="J1217" s="77" t="s">
        <v>38</v>
      </c>
      <c r="K1217" s="77" t="s">
        <v>1056</v>
      </c>
    </row>
    <row r="1218" spans="9:11">
      <c r="I1218" s="77" t="str">
        <f>IF(J1218=$G$23,COUNTIF(J$25:J1218,$G$23),"")</f>
        <v/>
      </c>
      <c r="J1218" s="77" t="s">
        <v>38</v>
      </c>
      <c r="K1218" s="77" t="s">
        <v>1066</v>
      </c>
    </row>
    <row r="1219" spans="9:11">
      <c r="I1219" s="77" t="str">
        <f>IF(J1219=$G$23,COUNTIF(J$25:J1219,$G$23),"")</f>
        <v/>
      </c>
      <c r="J1219" s="77" t="s">
        <v>38</v>
      </c>
      <c r="K1219" s="77" t="s">
        <v>3151</v>
      </c>
    </row>
    <row r="1220" spans="9:11">
      <c r="I1220" s="77" t="str">
        <f>IF(J1220=$G$23,COUNTIF(J$25:J1220,$G$23),"")</f>
        <v/>
      </c>
      <c r="J1220" s="77" t="s">
        <v>39</v>
      </c>
      <c r="K1220" s="77" t="s">
        <v>2916</v>
      </c>
    </row>
    <row r="1221" spans="9:11">
      <c r="I1221" s="77" t="str">
        <f>IF(J1221=$G$23,COUNTIF(J$25:J1221,$G$23),"")</f>
        <v/>
      </c>
      <c r="J1221" s="77" t="s">
        <v>39</v>
      </c>
      <c r="K1221" s="77" t="s">
        <v>2919</v>
      </c>
    </row>
    <row r="1222" spans="9:11">
      <c r="I1222" s="77" t="str">
        <f>IF(J1222=$G$23,COUNTIF(J$25:J1222,$G$23),"")</f>
        <v/>
      </c>
      <c r="J1222" s="77" t="s">
        <v>39</v>
      </c>
      <c r="K1222" s="77" t="s">
        <v>1067</v>
      </c>
    </row>
    <row r="1223" spans="9:11">
      <c r="I1223" s="77" t="str">
        <f>IF(J1223=$G$23,COUNTIF(J$25:J1223,$G$23),"")</f>
        <v/>
      </c>
      <c r="J1223" s="77" t="s">
        <v>39</v>
      </c>
      <c r="K1223" s="77" t="s">
        <v>1068</v>
      </c>
    </row>
    <row r="1224" spans="9:11">
      <c r="I1224" s="77" t="str">
        <f>IF(J1224=$G$23,COUNTIF(J$25:J1224,$G$23),"")</f>
        <v/>
      </c>
      <c r="J1224" s="77" t="s">
        <v>39</v>
      </c>
      <c r="K1224" s="77" t="s">
        <v>1069</v>
      </c>
    </row>
    <row r="1225" spans="9:11">
      <c r="I1225" s="77" t="str">
        <f>IF(J1225=$G$23,COUNTIF(J$25:J1225,$G$23),"")</f>
        <v/>
      </c>
      <c r="J1225" s="77" t="s">
        <v>39</v>
      </c>
      <c r="K1225" s="77" t="s">
        <v>1070</v>
      </c>
    </row>
    <row r="1226" spans="9:11">
      <c r="I1226" s="77" t="str">
        <f>IF(J1226=$G$23,COUNTIF(J$25:J1226,$G$23),"")</f>
        <v/>
      </c>
      <c r="J1226" s="77" t="s">
        <v>39</v>
      </c>
      <c r="K1226" s="77" t="s">
        <v>1071</v>
      </c>
    </row>
    <row r="1227" spans="9:11">
      <c r="I1227" s="77" t="str">
        <f>IF(J1227=$G$23,COUNTIF(J$25:J1227,$G$23),"")</f>
        <v/>
      </c>
      <c r="J1227" s="77" t="s">
        <v>39</v>
      </c>
      <c r="K1227" s="77" t="s">
        <v>1072</v>
      </c>
    </row>
    <row r="1228" spans="9:11">
      <c r="I1228" s="77" t="str">
        <f>IF(J1228=$G$23,COUNTIF(J$25:J1228,$G$23),"")</f>
        <v/>
      </c>
      <c r="J1228" s="77" t="s">
        <v>39</v>
      </c>
      <c r="K1228" s="77" t="s">
        <v>1084</v>
      </c>
    </row>
    <row r="1229" spans="9:11">
      <c r="I1229" s="77" t="str">
        <f>IF(J1229=$G$23,COUNTIF(J$25:J1229,$G$23),"")</f>
        <v/>
      </c>
      <c r="J1229" s="77" t="s">
        <v>39</v>
      </c>
      <c r="K1229" s="77" t="s">
        <v>1085</v>
      </c>
    </row>
    <row r="1230" spans="9:11">
      <c r="I1230" s="77" t="str">
        <f>IF(J1230=$G$23,COUNTIF(J$25:J1230,$G$23),"")</f>
        <v/>
      </c>
      <c r="J1230" s="77" t="s">
        <v>39</v>
      </c>
      <c r="K1230" s="77" t="s">
        <v>1073</v>
      </c>
    </row>
    <row r="1231" spans="9:11">
      <c r="I1231" s="77" t="str">
        <f>IF(J1231=$G$23,COUNTIF(J$25:J1231,$G$23),"")</f>
        <v/>
      </c>
      <c r="J1231" s="77" t="s">
        <v>39</v>
      </c>
      <c r="K1231" s="77" t="s">
        <v>1074</v>
      </c>
    </row>
    <row r="1232" spans="9:11">
      <c r="I1232" s="77" t="str">
        <f>IF(J1232=$G$23,COUNTIF(J$25:J1232,$G$23),"")</f>
        <v/>
      </c>
      <c r="J1232" s="77" t="s">
        <v>39</v>
      </c>
      <c r="K1232" s="77" t="s">
        <v>1075</v>
      </c>
    </row>
    <row r="1233" spans="9:11">
      <c r="I1233" s="77" t="str">
        <f>IF(J1233=$G$23,COUNTIF(J$25:J1233,$G$23),"")</f>
        <v/>
      </c>
      <c r="J1233" s="77" t="s">
        <v>39</v>
      </c>
      <c r="K1233" s="77" t="s">
        <v>1076</v>
      </c>
    </row>
    <row r="1234" spans="9:11">
      <c r="I1234" s="77" t="str">
        <f>IF(J1234=$G$23,COUNTIF(J$25:J1234,$G$23),"")</f>
        <v/>
      </c>
      <c r="J1234" s="77" t="s">
        <v>39</v>
      </c>
      <c r="K1234" s="77" t="s">
        <v>1077</v>
      </c>
    </row>
    <row r="1235" spans="9:11">
      <c r="I1235" s="77" t="str">
        <f>IF(J1235=$G$23,COUNTIF(J$25:J1235,$G$23),"")</f>
        <v/>
      </c>
      <c r="J1235" s="77" t="s">
        <v>39</v>
      </c>
      <c r="K1235" s="77" t="s">
        <v>1078</v>
      </c>
    </row>
    <row r="1236" spans="9:11">
      <c r="I1236" s="77" t="str">
        <f>IF(J1236=$G$23,COUNTIF(J$25:J1236,$G$23),"")</f>
        <v/>
      </c>
      <c r="J1236" s="77" t="s">
        <v>39</v>
      </c>
      <c r="K1236" s="77" t="s">
        <v>1112</v>
      </c>
    </row>
    <row r="1237" spans="9:11">
      <c r="I1237" s="77" t="str">
        <f>IF(J1237=$G$23,COUNTIF(J$25:J1237,$G$23),"")</f>
        <v/>
      </c>
      <c r="J1237" s="77" t="s">
        <v>39</v>
      </c>
      <c r="K1237" s="77" t="s">
        <v>1079</v>
      </c>
    </row>
    <row r="1238" spans="9:11">
      <c r="I1238" s="77" t="str">
        <f>IF(J1238=$G$23,COUNTIF(J$25:J1238,$G$23),"")</f>
        <v/>
      </c>
      <c r="J1238" s="77" t="s">
        <v>39</v>
      </c>
      <c r="K1238" s="77" t="s">
        <v>1113</v>
      </c>
    </row>
    <row r="1239" spans="9:11">
      <c r="I1239" s="77" t="str">
        <f>IF(J1239=$G$23,COUNTIF(J$25:J1239,$G$23),"")</f>
        <v/>
      </c>
      <c r="J1239" s="77" t="s">
        <v>39</v>
      </c>
      <c r="K1239" s="77" t="s">
        <v>1080</v>
      </c>
    </row>
    <row r="1240" spans="9:11">
      <c r="I1240" s="77" t="str">
        <f>IF(J1240=$G$23,COUNTIF(J$25:J1240,$G$23),"")</f>
        <v/>
      </c>
      <c r="J1240" s="77" t="s">
        <v>39</v>
      </c>
      <c r="K1240" s="77" t="s">
        <v>1081</v>
      </c>
    </row>
    <row r="1241" spans="9:11">
      <c r="I1241" s="77" t="str">
        <f>IF(J1241=$G$23,COUNTIF(J$25:J1241,$G$23),"")</f>
        <v/>
      </c>
      <c r="J1241" s="77" t="s">
        <v>39</v>
      </c>
      <c r="K1241" s="77" t="s">
        <v>1088</v>
      </c>
    </row>
    <row r="1242" spans="9:11">
      <c r="I1242" s="77" t="str">
        <f>IF(J1242=$G$23,COUNTIF(J$25:J1242,$G$23),"")</f>
        <v/>
      </c>
      <c r="J1242" s="77" t="s">
        <v>39</v>
      </c>
      <c r="K1242" s="77" t="s">
        <v>1089</v>
      </c>
    </row>
    <row r="1243" spans="9:11">
      <c r="I1243" s="77" t="str">
        <f>IF(J1243=$G$23,COUNTIF(J$25:J1243,$G$23),"")</f>
        <v/>
      </c>
      <c r="J1243" s="77" t="s">
        <v>39</v>
      </c>
      <c r="K1243" s="77" t="s">
        <v>1090</v>
      </c>
    </row>
    <row r="1244" spans="9:11">
      <c r="I1244" s="77" t="str">
        <f>IF(J1244=$G$23,COUNTIF(J$25:J1244,$G$23),"")</f>
        <v/>
      </c>
      <c r="J1244" s="77" t="s">
        <v>39</v>
      </c>
      <c r="K1244" s="77" t="s">
        <v>1091</v>
      </c>
    </row>
    <row r="1245" spans="9:11">
      <c r="I1245" s="77" t="str">
        <f>IF(J1245=$G$23,COUNTIF(J$25:J1245,$G$23),"")</f>
        <v/>
      </c>
      <c r="J1245" s="77" t="s">
        <v>39</v>
      </c>
      <c r="K1245" s="77" t="s">
        <v>1092</v>
      </c>
    </row>
    <row r="1246" spans="9:11">
      <c r="I1246" s="77" t="str">
        <f>IF(J1246=$G$23,COUNTIF(J$25:J1246,$G$23),"")</f>
        <v/>
      </c>
      <c r="J1246" s="77" t="s">
        <v>39</v>
      </c>
      <c r="K1246" s="77" t="s">
        <v>1082</v>
      </c>
    </row>
    <row r="1247" spans="9:11">
      <c r="I1247" s="77" t="str">
        <f>IF(J1247=$G$23,COUNTIF(J$25:J1247,$G$23),"")</f>
        <v/>
      </c>
      <c r="J1247" s="77" t="s">
        <v>39</v>
      </c>
      <c r="K1247" s="77" t="s">
        <v>1093</v>
      </c>
    </row>
    <row r="1248" spans="9:11">
      <c r="I1248" s="77" t="str">
        <f>IF(J1248=$G$23,COUNTIF(J$25:J1248,$G$23),"")</f>
        <v/>
      </c>
      <c r="J1248" s="77" t="s">
        <v>39</v>
      </c>
      <c r="K1248" s="77" t="s">
        <v>1094</v>
      </c>
    </row>
    <row r="1249" spans="9:11">
      <c r="I1249" s="77" t="str">
        <f>IF(J1249=$G$23,COUNTIF(J$25:J1249,$G$23),"")</f>
        <v/>
      </c>
      <c r="J1249" s="77" t="s">
        <v>39</v>
      </c>
      <c r="K1249" s="77" t="s">
        <v>1095</v>
      </c>
    </row>
    <row r="1250" spans="9:11">
      <c r="I1250" s="77" t="str">
        <f>IF(J1250=$G$23,COUNTIF(J$25:J1250,$G$23),"")</f>
        <v/>
      </c>
      <c r="J1250" s="77" t="s">
        <v>39</v>
      </c>
      <c r="K1250" s="77" t="s">
        <v>1096</v>
      </c>
    </row>
    <row r="1251" spans="9:11">
      <c r="I1251" s="77" t="str">
        <f>IF(J1251=$G$23,COUNTIF(J$25:J1251,$G$23),"")</f>
        <v/>
      </c>
      <c r="J1251" s="77" t="s">
        <v>39</v>
      </c>
      <c r="K1251" s="77" t="s">
        <v>1097</v>
      </c>
    </row>
    <row r="1252" spans="9:11">
      <c r="I1252" s="77" t="str">
        <f>IF(J1252=$G$23,COUNTIF(J$25:J1252,$G$23),"")</f>
        <v/>
      </c>
      <c r="J1252" s="77" t="s">
        <v>39</v>
      </c>
      <c r="K1252" s="77" t="s">
        <v>1083</v>
      </c>
    </row>
    <row r="1253" spans="9:11">
      <c r="I1253" s="77" t="str">
        <f>IF(J1253=$G$23,COUNTIF(J$25:J1253,$G$23),"")</f>
        <v/>
      </c>
      <c r="J1253" s="77" t="s">
        <v>39</v>
      </c>
      <c r="K1253" s="77" t="s">
        <v>1098</v>
      </c>
    </row>
    <row r="1254" spans="9:11">
      <c r="I1254" s="77" t="str">
        <f>IF(J1254=$G$23,COUNTIF(J$25:J1254,$G$23),"")</f>
        <v/>
      </c>
      <c r="J1254" s="77" t="s">
        <v>39</v>
      </c>
      <c r="K1254" s="77" t="s">
        <v>1099</v>
      </c>
    </row>
    <row r="1255" spans="9:11">
      <c r="I1255" s="77" t="str">
        <f>IF(J1255=$G$23,COUNTIF(J$25:J1255,$G$23),"")</f>
        <v/>
      </c>
      <c r="J1255" s="77" t="s">
        <v>39</v>
      </c>
      <c r="K1255" s="77" t="s">
        <v>1087</v>
      </c>
    </row>
    <row r="1256" spans="9:11">
      <c r="I1256" s="77" t="str">
        <f>IF(J1256=$G$23,COUNTIF(J$25:J1256,$G$23),"")</f>
        <v/>
      </c>
      <c r="J1256" s="77" t="s">
        <v>39</v>
      </c>
      <c r="K1256" s="77" t="s">
        <v>1100</v>
      </c>
    </row>
    <row r="1257" spans="9:11">
      <c r="I1257" s="77" t="str">
        <f>IF(J1257=$G$23,COUNTIF(J$25:J1257,$G$23),"")</f>
        <v/>
      </c>
      <c r="J1257" s="77" t="s">
        <v>39</v>
      </c>
      <c r="K1257" s="77" t="s">
        <v>1101</v>
      </c>
    </row>
    <row r="1258" spans="9:11">
      <c r="I1258" s="77" t="str">
        <f>IF(J1258=$G$23,COUNTIF(J$25:J1258,$G$23),"")</f>
        <v/>
      </c>
      <c r="J1258" s="77" t="s">
        <v>39</v>
      </c>
      <c r="K1258" s="77" t="s">
        <v>1086</v>
      </c>
    </row>
    <row r="1259" spans="9:11">
      <c r="I1259" s="77" t="str">
        <f>IF(J1259=$G$23,COUNTIF(J$25:J1259,$G$23),"")</f>
        <v/>
      </c>
      <c r="J1259" s="77" t="s">
        <v>39</v>
      </c>
      <c r="K1259" s="77" t="s">
        <v>1102</v>
      </c>
    </row>
    <row r="1260" spans="9:11">
      <c r="I1260" s="77" t="str">
        <f>IF(J1260=$G$23,COUNTIF(J$25:J1260,$G$23),"")</f>
        <v/>
      </c>
      <c r="J1260" s="77" t="s">
        <v>39</v>
      </c>
      <c r="K1260" s="77" t="s">
        <v>1103</v>
      </c>
    </row>
    <row r="1261" spans="9:11">
      <c r="I1261" s="77" t="str">
        <f>IF(J1261=$G$23,COUNTIF(J$25:J1261,$G$23),"")</f>
        <v/>
      </c>
      <c r="J1261" s="77" t="s">
        <v>39</v>
      </c>
      <c r="K1261" s="77" t="s">
        <v>1106</v>
      </c>
    </row>
    <row r="1262" spans="9:11">
      <c r="I1262" s="77" t="str">
        <f>IF(J1262=$G$23,COUNTIF(J$25:J1262,$G$23),"")</f>
        <v/>
      </c>
      <c r="J1262" s="77" t="s">
        <v>39</v>
      </c>
      <c r="K1262" s="77" t="s">
        <v>1104</v>
      </c>
    </row>
    <row r="1263" spans="9:11">
      <c r="I1263" s="77" t="str">
        <f>IF(J1263=$G$23,COUNTIF(J$25:J1263,$G$23),"")</f>
        <v/>
      </c>
      <c r="J1263" s="77" t="s">
        <v>39</v>
      </c>
      <c r="K1263" s="77" t="s">
        <v>238</v>
      </c>
    </row>
    <row r="1264" spans="9:11">
      <c r="I1264" s="77" t="str">
        <f>IF(J1264=$G$23,COUNTIF(J$25:J1264,$G$23),"")</f>
        <v/>
      </c>
      <c r="J1264" s="77" t="s">
        <v>39</v>
      </c>
      <c r="K1264" s="77" t="s">
        <v>1105</v>
      </c>
    </row>
    <row r="1265" spans="9:11">
      <c r="I1265" s="77" t="str">
        <f>IF(J1265=$G$23,COUNTIF(J$25:J1265,$G$23),"")</f>
        <v/>
      </c>
      <c r="J1265" s="77" t="s">
        <v>39</v>
      </c>
      <c r="K1265" s="77" t="s">
        <v>1107</v>
      </c>
    </row>
    <row r="1266" spans="9:11">
      <c r="I1266" s="77" t="str">
        <f>IF(J1266=$G$23,COUNTIF(J$25:J1266,$G$23),"")</f>
        <v/>
      </c>
      <c r="J1266" s="77" t="s">
        <v>39</v>
      </c>
      <c r="K1266" s="77" t="s">
        <v>1108</v>
      </c>
    </row>
    <row r="1267" spans="9:11">
      <c r="I1267" s="77" t="str">
        <f>IF(J1267=$G$23,COUNTIF(J$25:J1267,$G$23),"")</f>
        <v/>
      </c>
      <c r="J1267" s="77" t="s">
        <v>39</v>
      </c>
      <c r="K1267" s="77" t="s">
        <v>1110</v>
      </c>
    </row>
    <row r="1268" spans="9:11">
      <c r="I1268" s="77" t="str">
        <f>IF(J1268=$G$23,COUNTIF(J$25:J1268,$G$23),"")</f>
        <v/>
      </c>
      <c r="J1268" s="77" t="s">
        <v>39</v>
      </c>
      <c r="K1268" s="77" t="s">
        <v>1109</v>
      </c>
    </row>
    <row r="1269" spans="9:11">
      <c r="I1269" s="77" t="str">
        <f>IF(J1269=$G$23,COUNTIF(J$25:J1269,$G$23),"")</f>
        <v/>
      </c>
      <c r="J1269" s="77" t="s">
        <v>39</v>
      </c>
      <c r="K1269" s="77" t="s">
        <v>1111</v>
      </c>
    </row>
    <row r="1270" spans="9:11">
      <c r="I1270" s="77" t="str">
        <f>IF(J1270=$G$23,COUNTIF(J$25:J1270,$G$23),"")</f>
        <v/>
      </c>
      <c r="J1270" s="77" t="s">
        <v>39</v>
      </c>
      <c r="K1270" s="77" t="s">
        <v>3152</v>
      </c>
    </row>
    <row r="1271" spans="9:11">
      <c r="I1271" s="77" t="str">
        <f>IF(J1271=$G$23,COUNTIF(J$25:J1271,$G$23),"")</f>
        <v/>
      </c>
      <c r="J1271" s="77" t="s">
        <v>39</v>
      </c>
      <c r="K1271" s="77" t="s">
        <v>3153</v>
      </c>
    </row>
    <row r="1272" spans="9:11">
      <c r="I1272" s="77" t="str">
        <f>IF(J1272=$G$23,COUNTIF(J$25:J1272,$G$23),"")</f>
        <v/>
      </c>
      <c r="J1272" s="77" t="s">
        <v>39</v>
      </c>
      <c r="K1272" s="77" t="s">
        <v>2918</v>
      </c>
    </row>
    <row r="1273" spans="9:11">
      <c r="I1273" s="77" t="str">
        <f>IF(J1273=$G$23,COUNTIF(J$25:J1273,$G$23),"")</f>
        <v/>
      </c>
      <c r="J1273" s="77" t="s">
        <v>39</v>
      </c>
      <c r="K1273" s="77" t="s">
        <v>3154</v>
      </c>
    </row>
    <row r="1274" spans="9:11">
      <c r="I1274" s="77" t="str">
        <f>IF(J1274=$G$23,COUNTIF(J$25:J1274,$G$23),"")</f>
        <v/>
      </c>
      <c r="J1274" s="77" t="s">
        <v>39</v>
      </c>
      <c r="K1274" s="77" t="s">
        <v>3155</v>
      </c>
    </row>
    <row r="1275" spans="9:11">
      <c r="I1275" s="77" t="str">
        <f>IF(J1275=$G$23,COUNTIF(J$25:J1275,$G$23),"")</f>
        <v/>
      </c>
      <c r="J1275" s="77" t="s">
        <v>39</v>
      </c>
      <c r="K1275" s="77" t="s">
        <v>2916</v>
      </c>
    </row>
    <row r="1276" spans="9:11">
      <c r="I1276" s="77" t="str">
        <f>IF(J1276=$G$23,COUNTIF(J$25:J1276,$G$23),"")</f>
        <v/>
      </c>
      <c r="J1276" s="77" t="s">
        <v>40</v>
      </c>
      <c r="K1276" s="77" t="s">
        <v>1114</v>
      </c>
    </row>
    <row r="1277" spans="9:11">
      <c r="I1277" s="77" t="str">
        <f>IF(J1277=$G$23,COUNTIF(J$25:J1277,$G$23),"")</f>
        <v/>
      </c>
      <c r="J1277" s="77" t="s">
        <v>40</v>
      </c>
      <c r="K1277" s="77" t="s">
        <v>1115</v>
      </c>
    </row>
    <row r="1278" spans="9:11">
      <c r="I1278" s="77" t="str">
        <f>IF(J1278=$G$23,COUNTIF(J$25:J1278,$G$23),"")</f>
        <v/>
      </c>
      <c r="J1278" s="77" t="s">
        <v>40</v>
      </c>
      <c r="K1278" s="77" t="s">
        <v>1118</v>
      </c>
    </row>
    <row r="1279" spans="9:11">
      <c r="I1279" s="77" t="str">
        <f>IF(J1279=$G$23,COUNTIF(J$25:J1279,$G$23),"")</f>
        <v/>
      </c>
      <c r="J1279" s="77" t="s">
        <v>40</v>
      </c>
      <c r="K1279" s="77" t="s">
        <v>1129</v>
      </c>
    </row>
    <row r="1280" spans="9:11">
      <c r="I1280" s="77" t="str">
        <f>IF(J1280=$G$23,COUNTIF(J$25:J1280,$G$23),"")</f>
        <v/>
      </c>
      <c r="J1280" s="77" t="s">
        <v>40</v>
      </c>
      <c r="K1280" s="77" t="s">
        <v>1120</v>
      </c>
    </row>
    <row r="1281" spans="9:11">
      <c r="I1281" s="77" t="str">
        <f>IF(J1281=$G$23,COUNTIF(J$25:J1281,$G$23),"")</f>
        <v/>
      </c>
      <c r="J1281" s="77" t="s">
        <v>40</v>
      </c>
      <c r="K1281" s="77" t="s">
        <v>1124</v>
      </c>
    </row>
    <row r="1282" spans="9:11">
      <c r="I1282" s="77" t="str">
        <f>IF(J1282=$G$23,COUNTIF(J$25:J1282,$G$23),"")</f>
        <v/>
      </c>
      <c r="J1282" s="77" t="s">
        <v>40</v>
      </c>
      <c r="K1282" s="77" t="s">
        <v>1119</v>
      </c>
    </row>
    <row r="1283" spans="9:11">
      <c r="I1283" s="77" t="str">
        <f>IF(J1283=$G$23,COUNTIF(J$25:J1283,$G$23),"")</f>
        <v/>
      </c>
      <c r="J1283" s="77" t="s">
        <v>40</v>
      </c>
      <c r="K1283" s="77" t="s">
        <v>1125</v>
      </c>
    </row>
    <row r="1284" spans="9:11">
      <c r="I1284" s="77" t="str">
        <f>IF(J1284=$G$23,COUNTIF(J$25:J1284,$G$23),"")</f>
        <v/>
      </c>
      <c r="J1284" s="77" t="s">
        <v>40</v>
      </c>
      <c r="K1284" s="77" t="s">
        <v>1126</v>
      </c>
    </row>
    <row r="1285" spans="9:11">
      <c r="I1285" s="77" t="str">
        <f>IF(J1285=$G$23,COUNTIF(J$25:J1285,$G$23),"")</f>
        <v/>
      </c>
      <c r="J1285" s="77" t="s">
        <v>40</v>
      </c>
      <c r="K1285" s="77" t="s">
        <v>1116</v>
      </c>
    </row>
    <row r="1286" spans="9:11">
      <c r="I1286" s="77" t="str">
        <f>IF(J1286=$G$23,COUNTIF(J$25:J1286,$G$23),"")</f>
        <v/>
      </c>
      <c r="J1286" s="77" t="s">
        <v>40</v>
      </c>
      <c r="K1286" s="77" t="s">
        <v>1117</v>
      </c>
    </row>
    <row r="1287" spans="9:11">
      <c r="I1287" s="77" t="str">
        <f>IF(J1287=$G$23,COUNTIF(J$25:J1287,$G$23),"")</f>
        <v/>
      </c>
      <c r="J1287" s="77" t="s">
        <v>40</v>
      </c>
      <c r="K1287" s="77" t="s">
        <v>1121</v>
      </c>
    </row>
    <row r="1288" spans="9:11">
      <c r="I1288" s="77" t="str">
        <f>IF(J1288=$G$23,COUNTIF(J$25:J1288,$G$23),"")</f>
        <v/>
      </c>
      <c r="J1288" s="77" t="s">
        <v>40</v>
      </c>
      <c r="K1288" s="77" t="s">
        <v>1128</v>
      </c>
    </row>
    <row r="1289" spans="9:11">
      <c r="I1289" s="77" t="str">
        <f>IF(J1289=$G$23,COUNTIF(J$25:J1289,$G$23),"")</f>
        <v/>
      </c>
      <c r="J1289" s="77" t="s">
        <v>40</v>
      </c>
      <c r="K1289" s="77" t="s">
        <v>1130</v>
      </c>
    </row>
    <row r="1290" spans="9:11">
      <c r="I1290" s="77" t="str">
        <f>IF(J1290=$G$23,COUNTIF(J$25:J1290,$G$23),"")</f>
        <v/>
      </c>
      <c r="J1290" s="77" t="s">
        <v>40</v>
      </c>
      <c r="K1290" s="77" t="s">
        <v>1127</v>
      </c>
    </row>
    <row r="1291" spans="9:11">
      <c r="I1291" s="77" t="str">
        <f>IF(J1291=$G$23,COUNTIF(J$25:J1291,$G$23),"")</f>
        <v/>
      </c>
      <c r="J1291" s="77" t="s">
        <v>40</v>
      </c>
      <c r="K1291" s="77" t="s">
        <v>1123</v>
      </c>
    </row>
    <row r="1292" spans="9:11">
      <c r="I1292" s="77" t="str">
        <f>IF(J1292=$G$23,COUNTIF(J$25:J1292,$G$23),"")</f>
        <v/>
      </c>
      <c r="J1292" s="77" t="s">
        <v>40</v>
      </c>
      <c r="K1292" s="77" t="s">
        <v>1122</v>
      </c>
    </row>
    <row r="1293" spans="9:11">
      <c r="I1293" s="77" t="str">
        <f>IF(J1293=$G$23,COUNTIF(J$25:J1293,$G$23),"")</f>
        <v/>
      </c>
      <c r="J1293" s="77" t="s">
        <v>40</v>
      </c>
      <c r="K1293" s="77" t="s">
        <v>1130</v>
      </c>
    </row>
    <row r="1294" spans="9:11">
      <c r="I1294" s="77" t="str">
        <f>IF(J1294=$G$23,COUNTIF(J$25:J1294,$G$23),"")</f>
        <v/>
      </c>
      <c r="J1294" s="77" t="s">
        <v>40</v>
      </c>
      <c r="K1294" s="77" t="s">
        <v>3156</v>
      </c>
    </row>
    <row r="1295" spans="9:11">
      <c r="I1295" s="77" t="str">
        <f>IF(J1295=$G$23,COUNTIF(J$25:J1295,$G$23),"")</f>
        <v/>
      </c>
      <c r="J1295" s="77" t="s">
        <v>41</v>
      </c>
      <c r="K1295" s="77" t="s">
        <v>3157</v>
      </c>
    </row>
    <row r="1296" spans="9:11">
      <c r="I1296" s="77" t="str">
        <f>IF(J1296=$G$23,COUNTIF(J$25:J1296,$G$23),"")</f>
        <v/>
      </c>
      <c r="J1296" s="77" t="s">
        <v>41</v>
      </c>
      <c r="K1296" s="77" t="s">
        <v>1131</v>
      </c>
    </row>
    <row r="1297" spans="9:11">
      <c r="I1297" s="77" t="str">
        <f>IF(J1297=$G$23,COUNTIF(J$25:J1297,$G$23),"")</f>
        <v/>
      </c>
      <c r="J1297" s="77" t="s">
        <v>41</v>
      </c>
      <c r="K1297" s="77" t="s">
        <v>1135</v>
      </c>
    </row>
    <row r="1298" spans="9:11">
      <c r="I1298" s="77" t="str">
        <f>IF(J1298=$G$23,COUNTIF(J$25:J1298,$G$23),"")</f>
        <v/>
      </c>
      <c r="J1298" s="77" t="s">
        <v>41</v>
      </c>
      <c r="K1298" s="77" t="s">
        <v>1134</v>
      </c>
    </row>
    <row r="1299" spans="9:11">
      <c r="I1299" s="77" t="str">
        <f>IF(J1299=$G$23,COUNTIF(J$25:J1299,$G$23),"")</f>
        <v/>
      </c>
      <c r="J1299" s="77" t="s">
        <v>41</v>
      </c>
      <c r="K1299" s="77" t="s">
        <v>1133</v>
      </c>
    </row>
    <row r="1300" spans="9:11">
      <c r="I1300" s="77" t="str">
        <f>IF(J1300=$G$23,COUNTIF(J$25:J1300,$G$23),"")</f>
        <v/>
      </c>
      <c r="J1300" s="77" t="s">
        <v>41</v>
      </c>
      <c r="K1300" s="77" t="s">
        <v>1136</v>
      </c>
    </row>
    <row r="1301" spans="9:11">
      <c r="I1301" s="77" t="str">
        <f>IF(J1301=$G$23,COUNTIF(J$25:J1301,$G$23),"")</f>
        <v/>
      </c>
      <c r="J1301" s="77" t="s">
        <v>41</v>
      </c>
      <c r="K1301" s="77" t="s">
        <v>1148</v>
      </c>
    </row>
    <row r="1302" spans="9:11">
      <c r="I1302" s="77" t="str">
        <f>IF(J1302=$G$23,COUNTIF(J$25:J1302,$G$23),"")</f>
        <v/>
      </c>
      <c r="J1302" s="77" t="s">
        <v>41</v>
      </c>
      <c r="K1302" s="77" t="s">
        <v>1146</v>
      </c>
    </row>
    <row r="1303" spans="9:11">
      <c r="I1303" s="77" t="str">
        <f>IF(J1303=$G$23,COUNTIF(J$25:J1303,$G$23),"")</f>
        <v/>
      </c>
      <c r="J1303" s="77" t="s">
        <v>41</v>
      </c>
      <c r="K1303" s="77" t="s">
        <v>1132</v>
      </c>
    </row>
    <row r="1304" spans="9:11">
      <c r="I1304" s="77" t="str">
        <f>IF(J1304=$G$23,COUNTIF(J$25:J1304,$G$23),"")</f>
        <v/>
      </c>
      <c r="J1304" s="77" t="s">
        <v>41</v>
      </c>
      <c r="K1304" s="77" t="s">
        <v>1143</v>
      </c>
    </row>
    <row r="1305" spans="9:11">
      <c r="I1305" s="77" t="str">
        <f>IF(J1305=$G$23,COUNTIF(J$25:J1305,$G$23),"")</f>
        <v/>
      </c>
      <c r="J1305" s="77" t="s">
        <v>41</v>
      </c>
      <c r="K1305" s="77" t="s">
        <v>1144</v>
      </c>
    </row>
    <row r="1306" spans="9:11">
      <c r="I1306" s="77" t="str">
        <f>IF(J1306=$G$23,COUNTIF(J$25:J1306,$G$23),"")</f>
        <v/>
      </c>
      <c r="J1306" s="77" t="s">
        <v>41</v>
      </c>
      <c r="K1306" s="77" t="s">
        <v>1138</v>
      </c>
    </row>
    <row r="1307" spans="9:11">
      <c r="I1307" s="77" t="str">
        <f>IF(J1307=$G$23,COUNTIF(J$25:J1307,$G$23),"")</f>
        <v/>
      </c>
      <c r="J1307" s="77" t="s">
        <v>41</v>
      </c>
      <c r="K1307" s="77" t="s">
        <v>3158</v>
      </c>
    </row>
    <row r="1308" spans="9:11">
      <c r="I1308" s="77" t="str">
        <f>IF(J1308=$G$23,COUNTIF(J$25:J1308,$G$23),"")</f>
        <v/>
      </c>
      <c r="J1308" s="77" t="s">
        <v>41</v>
      </c>
      <c r="K1308" s="77" t="s">
        <v>1147</v>
      </c>
    </row>
    <row r="1309" spans="9:11">
      <c r="I1309" s="77" t="str">
        <f>IF(J1309=$G$23,COUNTIF(J$25:J1309,$G$23),"")</f>
        <v/>
      </c>
      <c r="J1309" s="77" t="s">
        <v>41</v>
      </c>
      <c r="K1309" s="77" t="s">
        <v>3159</v>
      </c>
    </row>
    <row r="1310" spans="9:11">
      <c r="I1310" s="77" t="str">
        <f>IF(J1310=$G$23,COUNTIF(J$25:J1310,$G$23),"")</f>
        <v/>
      </c>
      <c r="J1310" s="77" t="s">
        <v>41</v>
      </c>
      <c r="K1310" s="77" t="s">
        <v>1142</v>
      </c>
    </row>
    <row r="1311" spans="9:11">
      <c r="I1311" s="77" t="str">
        <f>IF(J1311=$G$23,COUNTIF(J$25:J1311,$G$23),"")</f>
        <v/>
      </c>
      <c r="J1311" s="77" t="s">
        <v>41</v>
      </c>
      <c r="K1311" s="77" t="s">
        <v>1140</v>
      </c>
    </row>
    <row r="1312" spans="9:11">
      <c r="I1312" s="77" t="str">
        <f>IF(J1312=$G$23,COUNTIF(J$25:J1312,$G$23),"")</f>
        <v/>
      </c>
      <c r="J1312" s="77" t="s">
        <v>41</v>
      </c>
      <c r="K1312" s="77" t="s">
        <v>1145</v>
      </c>
    </row>
    <row r="1313" spans="9:11">
      <c r="I1313" s="77" t="str">
        <f>IF(J1313=$G$23,COUNTIF(J$25:J1313,$G$23),"")</f>
        <v/>
      </c>
      <c r="J1313" s="77" t="s">
        <v>41</v>
      </c>
      <c r="K1313" s="77" t="s">
        <v>1139</v>
      </c>
    </row>
    <row r="1314" spans="9:11">
      <c r="I1314" s="77" t="str">
        <f>IF(J1314=$G$23,COUNTIF(J$25:J1314,$G$23),"")</f>
        <v/>
      </c>
      <c r="J1314" s="77" t="s">
        <v>41</v>
      </c>
      <c r="K1314" s="77" t="s">
        <v>1137</v>
      </c>
    </row>
    <row r="1315" spans="9:11">
      <c r="I1315" s="77" t="str">
        <f>IF(J1315=$G$23,COUNTIF(J$25:J1315,$G$23),"")</f>
        <v/>
      </c>
      <c r="J1315" s="77" t="s">
        <v>41</v>
      </c>
      <c r="K1315" s="77" t="s">
        <v>1149</v>
      </c>
    </row>
    <row r="1316" spans="9:11">
      <c r="I1316" s="77" t="str">
        <f>IF(J1316=$G$23,COUNTIF(J$25:J1316,$G$23),"")</f>
        <v/>
      </c>
      <c r="J1316" s="77" t="s">
        <v>41</v>
      </c>
      <c r="K1316" s="77" t="s">
        <v>1141</v>
      </c>
    </row>
    <row r="1317" spans="9:11">
      <c r="I1317" s="77" t="str">
        <f>IF(J1317=$G$23,COUNTIF(J$25:J1317,$G$23),"")</f>
        <v/>
      </c>
      <c r="J1317" s="77" t="s">
        <v>42</v>
      </c>
      <c r="K1317" s="77" t="s">
        <v>3160</v>
      </c>
    </row>
    <row r="1318" spans="9:11">
      <c r="I1318" s="77" t="str">
        <f>IF(J1318=$G$23,COUNTIF(J$25:J1318,$G$23),"")</f>
        <v/>
      </c>
      <c r="J1318" s="77" t="s">
        <v>42</v>
      </c>
      <c r="K1318" s="77" t="s">
        <v>3161</v>
      </c>
    </row>
    <row r="1319" spans="9:11">
      <c r="I1319" s="77" t="str">
        <f>IF(J1319=$G$23,COUNTIF(J$25:J1319,$G$23),"")</f>
        <v/>
      </c>
      <c r="J1319" s="77" t="s">
        <v>42</v>
      </c>
      <c r="K1319" s="77" t="s">
        <v>1160</v>
      </c>
    </row>
    <row r="1320" spans="9:11">
      <c r="I1320" s="77" t="str">
        <f>IF(J1320=$G$23,COUNTIF(J$25:J1320,$G$23),"")</f>
        <v/>
      </c>
      <c r="J1320" s="77" t="s">
        <v>42</v>
      </c>
      <c r="K1320" s="77" t="s">
        <v>1153</v>
      </c>
    </row>
    <row r="1321" spans="9:11">
      <c r="I1321" s="77" t="str">
        <f>IF(J1321=$G$23,COUNTIF(J$25:J1321,$G$23),"")</f>
        <v/>
      </c>
      <c r="J1321" s="77" t="s">
        <v>42</v>
      </c>
      <c r="K1321" s="77" t="s">
        <v>1155</v>
      </c>
    </row>
    <row r="1322" spans="9:11">
      <c r="I1322" s="77" t="str">
        <f>IF(J1322=$G$23,COUNTIF(J$25:J1322,$G$23),"")</f>
        <v/>
      </c>
      <c r="J1322" s="77" t="s">
        <v>42</v>
      </c>
      <c r="K1322" s="77" t="s">
        <v>1150</v>
      </c>
    </row>
    <row r="1323" spans="9:11">
      <c r="I1323" s="77" t="str">
        <f>IF(J1323=$G$23,COUNTIF(J$25:J1323,$G$23),"")</f>
        <v/>
      </c>
      <c r="J1323" s="77" t="s">
        <v>42</v>
      </c>
      <c r="K1323" s="77" t="s">
        <v>1151</v>
      </c>
    </row>
    <row r="1324" spans="9:11">
      <c r="I1324" s="77" t="str">
        <f>IF(J1324=$G$23,COUNTIF(J$25:J1324,$G$23),"")</f>
        <v/>
      </c>
      <c r="J1324" s="77" t="s">
        <v>42</v>
      </c>
      <c r="K1324" s="77" t="s">
        <v>1152</v>
      </c>
    </row>
    <row r="1325" spans="9:11">
      <c r="I1325" s="77" t="str">
        <f>IF(J1325=$G$23,COUNTIF(J$25:J1325,$G$23),"")</f>
        <v/>
      </c>
      <c r="J1325" s="77" t="s">
        <v>42</v>
      </c>
      <c r="K1325" s="77" t="s">
        <v>1167</v>
      </c>
    </row>
    <row r="1326" spans="9:11">
      <c r="I1326" s="77" t="str">
        <f>IF(J1326=$G$23,COUNTIF(J$25:J1326,$G$23),"")</f>
        <v/>
      </c>
      <c r="J1326" s="77" t="s">
        <v>42</v>
      </c>
      <c r="K1326" s="77" t="s">
        <v>1173</v>
      </c>
    </row>
    <row r="1327" spans="9:11">
      <c r="I1327" s="77" t="str">
        <f>IF(J1327=$G$23,COUNTIF(J$25:J1327,$G$23),"")</f>
        <v/>
      </c>
      <c r="J1327" s="77" t="s">
        <v>42</v>
      </c>
      <c r="K1327" s="77" t="s">
        <v>1154</v>
      </c>
    </row>
    <row r="1328" spans="9:11">
      <c r="I1328" s="77" t="str">
        <f>IF(J1328=$G$23,COUNTIF(J$25:J1328,$G$23),"")</f>
        <v/>
      </c>
      <c r="J1328" s="77" t="s">
        <v>42</v>
      </c>
      <c r="K1328" s="77" t="s">
        <v>1156</v>
      </c>
    </row>
    <row r="1329" spans="9:11">
      <c r="I1329" s="77" t="str">
        <f>IF(J1329=$G$23,COUNTIF(J$25:J1329,$G$23),"")</f>
        <v/>
      </c>
      <c r="J1329" s="77" t="s">
        <v>42</v>
      </c>
      <c r="K1329" s="77" t="s">
        <v>1162</v>
      </c>
    </row>
    <row r="1330" spans="9:11">
      <c r="I1330" s="77" t="str">
        <f>IF(J1330=$G$23,COUNTIF(J$25:J1330,$G$23),"")</f>
        <v/>
      </c>
      <c r="J1330" s="77" t="s">
        <v>42</v>
      </c>
      <c r="K1330" s="77" t="s">
        <v>1157</v>
      </c>
    </row>
    <row r="1331" spans="9:11">
      <c r="I1331" s="77" t="str">
        <f>IF(J1331=$G$23,COUNTIF(J$25:J1331,$G$23),"")</f>
        <v/>
      </c>
      <c r="J1331" s="77" t="s">
        <v>42</v>
      </c>
      <c r="K1331" s="77" t="s">
        <v>1159</v>
      </c>
    </row>
    <row r="1332" spans="9:11">
      <c r="I1332" s="77" t="str">
        <f>IF(J1332=$G$23,COUNTIF(J$25:J1332,$G$23),"")</f>
        <v/>
      </c>
      <c r="J1332" s="77" t="s">
        <v>42</v>
      </c>
      <c r="K1332" s="77" t="s">
        <v>1170</v>
      </c>
    </row>
    <row r="1333" spans="9:11">
      <c r="I1333" s="77" t="str">
        <f>IF(J1333=$G$23,COUNTIF(J$25:J1333,$G$23),"")</f>
        <v/>
      </c>
      <c r="J1333" s="77" t="s">
        <v>42</v>
      </c>
      <c r="K1333" s="77" t="s">
        <v>294</v>
      </c>
    </row>
    <row r="1334" spans="9:11">
      <c r="I1334" s="77" t="str">
        <f>IF(J1334=$G$23,COUNTIF(J$25:J1334,$G$23),"")</f>
        <v/>
      </c>
      <c r="J1334" s="77" t="s">
        <v>42</v>
      </c>
      <c r="K1334" s="77" t="s">
        <v>1164</v>
      </c>
    </row>
    <row r="1335" spans="9:11">
      <c r="I1335" s="77" t="str">
        <f>IF(J1335=$G$23,COUNTIF(J$25:J1335,$G$23),"")</f>
        <v/>
      </c>
      <c r="J1335" s="77" t="s">
        <v>42</v>
      </c>
      <c r="K1335" s="77" t="s">
        <v>1165</v>
      </c>
    </row>
    <row r="1336" spans="9:11">
      <c r="I1336" s="77" t="str">
        <f>IF(J1336=$G$23,COUNTIF(J$25:J1336,$G$23),"")</f>
        <v/>
      </c>
      <c r="J1336" s="77" t="s">
        <v>42</v>
      </c>
      <c r="K1336" s="77" t="s">
        <v>3162</v>
      </c>
    </row>
    <row r="1337" spans="9:11">
      <c r="I1337" s="77" t="str">
        <f>IF(J1337=$G$23,COUNTIF(J$25:J1337,$G$23),"")</f>
        <v/>
      </c>
      <c r="J1337" s="77" t="s">
        <v>42</v>
      </c>
      <c r="K1337" s="77" t="s">
        <v>1172</v>
      </c>
    </row>
    <row r="1338" spans="9:11">
      <c r="I1338" s="77" t="str">
        <f>IF(J1338=$G$23,COUNTIF(J$25:J1338,$G$23),"")</f>
        <v/>
      </c>
      <c r="J1338" s="77" t="s">
        <v>42</v>
      </c>
      <c r="K1338" s="77" t="s">
        <v>1168</v>
      </c>
    </row>
    <row r="1339" spans="9:11">
      <c r="I1339" s="77" t="str">
        <f>IF(J1339=$G$23,COUNTIF(J$25:J1339,$G$23),"")</f>
        <v/>
      </c>
      <c r="J1339" s="77" t="s">
        <v>42</v>
      </c>
      <c r="K1339" s="77" t="s">
        <v>1163</v>
      </c>
    </row>
    <row r="1340" spans="9:11">
      <c r="I1340" s="77" t="str">
        <f>IF(J1340=$G$23,COUNTIF(J$25:J1340,$G$23),"")</f>
        <v/>
      </c>
      <c r="J1340" s="77" t="s">
        <v>42</v>
      </c>
      <c r="K1340" s="77" t="s">
        <v>1166</v>
      </c>
    </row>
    <row r="1341" spans="9:11">
      <c r="I1341" s="77" t="str">
        <f>IF(J1341=$G$23,COUNTIF(J$25:J1341,$G$23),"")</f>
        <v/>
      </c>
      <c r="J1341" s="77" t="s">
        <v>42</v>
      </c>
      <c r="K1341" s="77" t="s">
        <v>1158</v>
      </c>
    </row>
    <row r="1342" spans="9:11">
      <c r="I1342" s="77" t="str">
        <f>IF(J1342=$G$23,COUNTIF(J$25:J1342,$G$23),"")</f>
        <v/>
      </c>
      <c r="J1342" s="77" t="s">
        <v>42</v>
      </c>
      <c r="K1342" s="77" t="s">
        <v>3163</v>
      </c>
    </row>
    <row r="1343" spans="9:11">
      <c r="I1343" s="77" t="str">
        <f>IF(J1343=$G$23,COUNTIF(J$25:J1343,$G$23),"")</f>
        <v/>
      </c>
      <c r="J1343" s="77" t="s">
        <v>42</v>
      </c>
      <c r="K1343" s="77" t="s">
        <v>1161</v>
      </c>
    </row>
    <row r="1344" spans="9:11">
      <c r="I1344" s="77" t="str">
        <f>IF(J1344=$G$23,COUNTIF(J$25:J1344,$G$23),"")</f>
        <v/>
      </c>
      <c r="J1344" s="77" t="s">
        <v>42</v>
      </c>
      <c r="K1344" s="77" t="s">
        <v>1171</v>
      </c>
    </row>
    <row r="1345" spans="9:11">
      <c r="I1345" s="77" t="str">
        <f>IF(J1345=$G$23,COUNTIF(J$25:J1345,$G$23),"")</f>
        <v/>
      </c>
      <c r="J1345" s="77" t="s">
        <v>42</v>
      </c>
      <c r="K1345" s="77" t="s">
        <v>1169</v>
      </c>
    </row>
    <row r="1346" spans="9:11">
      <c r="I1346" s="77" t="str">
        <f>IF(J1346=$G$23,COUNTIF(J$25:J1346,$G$23),"")</f>
        <v/>
      </c>
      <c r="J1346" s="77" t="s">
        <v>42</v>
      </c>
      <c r="K1346" s="77" t="s">
        <v>3164</v>
      </c>
    </row>
    <row r="1347" spans="9:11">
      <c r="I1347" s="77" t="str">
        <f>IF(J1347=$G$23,COUNTIF(J$25:J1347,$G$23),"")</f>
        <v/>
      </c>
      <c r="J1347" s="77" t="s">
        <v>43</v>
      </c>
      <c r="K1347" s="77" t="s">
        <v>1174</v>
      </c>
    </row>
    <row r="1348" spans="9:11">
      <c r="I1348" s="77" t="str">
        <f>IF(J1348=$G$23,COUNTIF(J$25:J1348,$G$23),"")</f>
        <v/>
      </c>
      <c r="J1348" s="77" t="s">
        <v>43</v>
      </c>
      <c r="K1348" s="77" t="s">
        <v>3165</v>
      </c>
    </row>
    <row r="1349" spans="9:11">
      <c r="I1349" s="77" t="str">
        <f>IF(J1349=$G$23,COUNTIF(J$25:J1349,$G$23),"")</f>
        <v/>
      </c>
      <c r="J1349" s="77" t="s">
        <v>43</v>
      </c>
      <c r="K1349" s="77" t="s">
        <v>1175</v>
      </c>
    </row>
    <row r="1350" spans="9:11">
      <c r="I1350" s="77" t="str">
        <f>IF(J1350=$G$23,COUNTIF(J$25:J1350,$G$23),"")</f>
        <v/>
      </c>
      <c r="J1350" s="77" t="s">
        <v>43</v>
      </c>
      <c r="K1350" s="77" t="s">
        <v>1176</v>
      </c>
    </row>
    <row r="1351" spans="9:11">
      <c r="I1351" s="77" t="str">
        <f>IF(J1351=$G$23,COUNTIF(J$25:J1351,$G$23),"")</f>
        <v/>
      </c>
      <c r="J1351" s="77" t="s">
        <v>43</v>
      </c>
      <c r="K1351" s="77" t="s">
        <v>1177</v>
      </c>
    </row>
    <row r="1352" spans="9:11">
      <c r="I1352" s="77" t="str">
        <f>IF(J1352=$G$23,COUNTIF(J$25:J1352,$G$23),"")</f>
        <v/>
      </c>
      <c r="J1352" s="77" t="s">
        <v>43</v>
      </c>
      <c r="K1352" s="77" t="s">
        <v>1178</v>
      </c>
    </row>
    <row r="1353" spans="9:11">
      <c r="I1353" s="77" t="str">
        <f>IF(J1353=$G$23,COUNTIF(J$25:J1353,$G$23),"")</f>
        <v/>
      </c>
      <c r="J1353" s="77" t="s">
        <v>43</v>
      </c>
      <c r="K1353" s="77" t="s">
        <v>1179</v>
      </c>
    </row>
    <row r="1354" spans="9:11">
      <c r="I1354" s="77" t="str">
        <f>IF(J1354=$G$23,COUNTIF(J$25:J1354,$G$23),"")</f>
        <v/>
      </c>
      <c r="J1354" s="77" t="s">
        <v>43</v>
      </c>
      <c r="K1354" s="77" t="s">
        <v>1180</v>
      </c>
    </row>
    <row r="1355" spans="9:11">
      <c r="I1355" s="77" t="str">
        <f>IF(J1355=$G$23,COUNTIF(J$25:J1355,$G$23),"")</f>
        <v/>
      </c>
      <c r="J1355" s="77" t="s">
        <v>43</v>
      </c>
      <c r="K1355" s="77" t="s">
        <v>1181</v>
      </c>
    </row>
    <row r="1356" spans="9:11">
      <c r="I1356" s="77" t="str">
        <f>IF(J1356=$G$23,COUNTIF(J$25:J1356,$G$23),"")</f>
        <v/>
      </c>
      <c r="J1356" s="77" t="s">
        <v>43</v>
      </c>
      <c r="K1356" s="77" t="s">
        <v>1182</v>
      </c>
    </row>
    <row r="1357" spans="9:11">
      <c r="I1357" s="77" t="str">
        <f>IF(J1357=$G$23,COUNTIF(J$25:J1357,$G$23),"")</f>
        <v/>
      </c>
      <c r="J1357" s="77" t="s">
        <v>43</v>
      </c>
      <c r="K1357" s="77" t="s">
        <v>1183</v>
      </c>
    </row>
    <row r="1358" spans="9:11">
      <c r="I1358" s="77" t="str">
        <f>IF(J1358=$G$23,COUNTIF(J$25:J1358,$G$23),"")</f>
        <v/>
      </c>
      <c r="J1358" s="77" t="s">
        <v>43</v>
      </c>
      <c r="K1358" s="77" t="s">
        <v>1185</v>
      </c>
    </row>
    <row r="1359" spans="9:11">
      <c r="I1359" s="77" t="str">
        <f>IF(J1359=$G$23,COUNTIF(J$25:J1359,$G$23),"")</f>
        <v/>
      </c>
      <c r="J1359" s="77" t="s">
        <v>43</v>
      </c>
      <c r="K1359" s="77" t="s">
        <v>1187</v>
      </c>
    </row>
    <row r="1360" spans="9:11">
      <c r="I1360" s="77" t="str">
        <f>IF(J1360=$G$23,COUNTIF(J$25:J1360,$G$23),"")</f>
        <v/>
      </c>
      <c r="J1360" s="77" t="s">
        <v>43</v>
      </c>
      <c r="K1360" s="77" t="s">
        <v>1188</v>
      </c>
    </row>
    <row r="1361" spans="9:11">
      <c r="I1361" s="77" t="str">
        <f>IF(J1361=$G$23,COUNTIF(J$25:J1361,$G$23),"")</f>
        <v/>
      </c>
      <c r="J1361" s="77" t="s">
        <v>43</v>
      </c>
      <c r="K1361" s="77" t="s">
        <v>1184</v>
      </c>
    </row>
    <row r="1362" spans="9:11">
      <c r="I1362" s="77" t="str">
        <f>IF(J1362=$G$23,COUNTIF(J$25:J1362,$G$23),"")</f>
        <v/>
      </c>
      <c r="J1362" s="77" t="s">
        <v>43</v>
      </c>
      <c r="K1362" s="77" t="s">
        <v>3166</v>
      </c>
    </row>
    <row r="1363" spans="9:11">
      <c r="I1363" s="77" t="str">
        <f>IF(J1363=$G$23,COUNTIF(J$25:J1363,$G$23),"")</f>
        <v/>
      </c>
      <c r="J1363" s="77" t="s">
        <v>43</v>
      </c>
      <c r="K1363" s="77" t="s">
        <v>1186</v>
      </c>
    </row>
    <row r="1364" spans="9:11">
      <c r="I1364" s="77" t="str">
        <f>IF(J1364=$G$23,COUNTIF(J$25:J1364,$G$23),"")</f>
        <v/>
      </c>
      <c r="J1364" s="77" t="s">
        <v>44</v>
      </c>
      <c r="K1364" s="77" t="s">
        <v>1189</v>
      </c>
    </row>
    <row r="1365" spans="9:11">
      <c r="I1365" s="77" t="str">
        <f>IF(J1365=$G$23,COUNTIF(J$25:J1365,$G$23),"")</f>
        <v/>
      </c>
      <c r="J1365" s="77" t="s">
        <v>44</v>
      </c>
      <c r="K1365" s="77" t="s">
        <v>1191</v>
      </c>
    </row>
    <row r="1366" spans="9:11">
      <c r="I1366" s="77" t="str">
        <f>IF(J1366=$G$23,COUNTIF(J$25:J1366,$G$23),"")</f>
        <v/>
      </c>
      <c r="J1366" s="77" t="s">
        <v>44</v>
      </c>
      <c r="K1366" s="77" t="s">
        <v>1192</v>
      </c>
    </row>
    <row r="1367" spans="9:11">
      <c r="I1367" s="77" t="str">
        <f>IF(J1367=$G$23,COUNTIF(J$25:J1367,$G$23),"")</f>
        <v/>
      </c>
      <c r="J1367" s="77" t="s">
        <v>44</v>
      </c>
      <c r="K1367" s="77" t="s">
        <v>1190</v>
      </c>
    </row>
    <row r="1368" spans="9:11">
      <c r="I1368" s="77" t="str">
        <f>IF(J1368=$G$23,COUNTIF(J$25:J1368,$G$23),"")</f>
        <v/>
      </c>
      <c r="J1368" s="77" t="s">
        <v>44</v>
      </c>
      <c r="K1368" s="77" t="s">
        <v>1194</v>
      </c>
    </row>
    <row r="1369" spans="9:11">
      <c r="I1369" s="77" t="str">
        <f>IF(J1369=$G$23,COUNTIF(J$25:J1369,$G$23),"")</f>
        <v/>
      </c>
      <c r="J1369" s="77" t="s">
        <v>44</v>
      </c>
      <c r="K1369" s="77" t="s">
        <v>1199</v>
      </c>
    </row>
    <row r="1370" spans="9:11">
      <c r="I1370" s="77" t="str">
        <f>IF(J1370=$G$23,COUNTIF(J$25:J1370,$G$23),"")</f>
        <v/>
      </c>
      <c r="J1370" s="77" t="s">
        <v>44</v>
      </c>
      <c r="K1370" s="77" t="s">
        <v>1195</v>
      </c>
    </row>
    <row r="1371" spans="9:11">
      <c r="I1371" s="77" t="str">
        <f>IF(J1371=$G$23,COUNTIF(J$25:J1371,$G$23),"")</f>
        <v/>
      </c>
      <c r="J1371" s="77" t="s">
        <v>44</v>
      </c>
      <c r="K1371" s="77" t="s">
        <v>1193</v>
      </c>
    </row>
    <row r="1372" spans="9:11">
      <c r="I1372" s="77" t="str">
        <f>IF(J1372=$G$23,COUNTIF(J$25:J1372,$G$23),"")</f>
        <v/>
      </c>
      <c r="J1372" s="77" t="s">
        <v>44</v>
      </c>
      <c r="K1372" s="77" t="s">
        <v>1207</v>
      </c>
    </row>
    <row r="1373" spans="9:11">
      <c r="I1373" s="77" t="str">
        <f>IF(J1373=$G$23,COUNTIF(J$25:J1373,$G$23),"")</f>
        <v/>
      </c>
      <c r="J1373" s="77" t="s">
        <v>44</v>
      </c>
      <c r="K1373" s="77" t="s">
        <v>1198</v>
      </c>
    </row>
    <row r="1374" spans="9:11">
      <c r="I1374" s="77" t="str">
        <f>IF(J1374=$G$23,COUNTIF(J$25:J1374,$G$23),"")</f>
        <v/>
      </c>
      <c r="J1374" s="77" t="s">
        <v>44</v>
      </c>
      <c r="K1374" s="77" t="s">
        <v>1203</v>
      </c>
    </row>
    <row r="1375" spans="9:11">
      <c r="I1375" s="77" t="str">
        <f>IF(J1375=$G$23,COUNTIF(J$25:J1375,$G$23),"")</f>
        <v/>
      </c>
      <c r="J1375" s="77" t="s">
        <v>44</v>
      </c>
      <c r="K1375" s="77" t="s">
        <v>1200</v>
      </c>
    </row>
    <row r="1376" spans="9:11">
      <c r="I1376" s="77" t="str">
        <f>IF(J1376=$G$23,COUNTIF(J$25:J1376,$G$23),"")</f>
        <v/>
      </c>
      <c r="J1376" s="77" t="s">
        <v>44</v>
      </c>
      <c r="K1376" s="77" t="s">
        <v>1197</v>
      </c>
    </row>
    <row r="1377" spans="9:11">
      <c r="I1377" s="77" t="str">
        <f>IF(J1377=$G$23,COUNTIF(J$25:J1377,$G$23),"")</f>
        <v/>
      </c>
      <c r="J1377" s="77" t="s">
        <v>44</v>
      </c>
      <c r="K1377" s="77" t="s">
        <v>1202</v>
      </c>
    </row>
    <row r="1378" spans="9:11">
      <c r="I1378" s="77" t="str">
        <f>IF(J1378=$G$23,COUNTIF(J$25:J1378,$G$23),"")</f>
        <v/>
      </c>
      <c r="J1378" s="77" t="s">
        <v>44</v>
      </c>
      <c r="K1378" s="77" t="s">
        <v>1204</v>
      </c>
    </row>
    <row r="1379" spans="9:11">
      <c r="I1379" s="77" t="str">
        <f>IF(J1379=$G$23,COUNTIF(J$25:J1379,$G$23),"")</f>
        <v/>
      </c>
      <c r="J1379" s="77" t="s">
        <v>44</v>
      </c>
      <c r="K1379" s="77" t="s">
        <v>1206</v>
      </c>
    </row>
    <row r="1380" spans="9:11">
      <c r="I1380" s="77" t="str">
        <f>IF(J1380=$G$23,COUNTIF(J$25:J1380,$G$23),"")</f>
        <v/>
      </c>
      <c r="J1380" s="77" t="s">
        <v>44</v>
      </c>
      <c r="K1380" s="77" t="s">
        <v>1201</v>
      </c>
    </row>
    <row r="1381" spans="9:11">
      <c r="I1381" s="77" t="str">
        <f>IF(J1381=$G$23,COUNTIF(J$25:J1381,$G$23),"")</f>
        <v/>
      </c>
      <c r="J1381" s="77" t="s">
        <v>44</v>
      </c>
      <c r="K1381" s="77" t="s">
        <v>1196</v>
      </c>
    </row>
    <row r="1382" spans="9:11">
      <c r="I1382" s="77" t="str">
        <f>IF(J1382=$G$23,COUNTIF(J$25:J1382,$G$23),"")</f>
        <v/>
      </c>
      <c r="J1382" s="77" t="s">
        <v>44</v>
      </c>
      <c r="K1382" s="77" t="s">
        <v>1205</v>
      </c>
    </row>
    <row r="1383" spans="9:11">
      <c r="I1383" s="77" t="str">
        <f>IF(J1383=$G$23,COUNTIF(J$25:J1383,$G$23),"")</f>
        <v/>
      </c>
      <c r="J1383" s="77" t="s">
        <v>44</v>
      </c>
      <c r="K1383" s="77" t="s">
        <v>1208</v>
      </c>
    </row>
    <row r="1384" spans="9:11">
      <c r="I1384" s="77" t="str">
        <f>IF(J1384=$G$23,COUNTIF(J$25:J1384,$G$23),"")</f>
        <v/>
      </c>
      <c r="J1384" s="77" t="s">
        <v>45</v>
      </c>
      <c r="K1384" s="77" t="s">
        <v>1209</v>
      </c>
    </row>
    <row r="1385" spans="9:11">
      <c r="I1385" s="77" t="str">
        <f>IF(J1385=$G$23,COUNTIF(J$25:J1385,$G$23),"")</f>
        <v/>
      </c>
      <c r="J1385" s="77" t="s">
        <v>45</v>
      </c>
      <c r="K1385" s="77" t="s">
        <v>1210</v>
      </c>
    </row>
    <row r="1386" spans="9:11">
      <c r="I1386" s="77" t="str">
        <f>IF(J1386=$G$23,COUNTIF(J$25:J1386,$G$23),"")</f>
        <v/>
      </c>
      <c r="J1386" s="77" t="s">
        <v>45</v>
      </c>
      <c r="K1386" s="77" t="s">
        <v>1226</v>
      </c>
    </row>
    <row r="1387" spans="9:11">
      <c r="I1387" s="77" t="str">
        <f>IF(J1387=$G$23,COUNTIF(J$25:J1387,$G$23),"")</f>
        <v/>
      </c>
      <c r="J1387" s="77" t="s">
        <v>45</v>
      </c>
      <c r="K1387" s="77" t="s">
        <v>1213</v>
      </c>
    </row>
    <row r="1388" spans="9:11">
      <c r="I1388" s="77" t="str">
        <f>IF(J1388=$G$23,COUNTIF(J$25:J1388,$G$23),"")</f>
        <v/>
      </c>
      <c r="J1388" s="77" t="s">
        <v>45</v>
      </c>
      <c r="K1388" s="77" t="s">
        <v>1211</v>
      </c>
    </row>
    <row r="1389" spans="9:11">
      <c r="I1389" s="77" t="str">
        <f>IF(J1389=$G$23,COUNTIF(J$25:J1389,$G$23),"")</f>
        <v/>
      </c>
      <c r="J1389" s="77" t="s">
        <v>45</v>
      </c>
      <c r="K1389" s="77" t="s">
        <v>1212</v>
      </c>
    </row>
    <row r="1390" spans="9:11">
      <c r="I1390" s="77" t="str">
        <f>IF(J1390=$G$23,COUNTIF(J$25:J1390,$G$23),"")</f>
        <v/>
      </c>
      <c r="J1390" s="77" t="s">
        <v>45</v>
      </c>
      <c r="K1390" s="77" t="s">
        <v>1220</v>
      </c>
    </row>
    <row r="1391" spans="9:11">
      <c r="I1391" s="77" t="str">
        <f>IF(J1391=$G$23,COUNTIF(J$25:J1391,$G$23),"")</f>
        <v/>
      </c>
      <c r="J1391" s="77" t="s">
        <v>45</v>
      </c>
      <c r="K1391" s="77" t="s">
        <v>1221</v>
      </c>
    </row>
    <row r="1392" spans="9:11">
      <c r="I1392" s="77" t="str">
        <f>IF(J1392=$G$23,COUNTIF(J$25:J1392,$G$23),"")</f>
        <v/>
      </c>
      <c r="J1392" s="77" t="s">
        <v>45</v>
      </c>
      <c r="K1392" s="77" t="s">
        <v>1219</v>
      </c>
    </row>
    <row r="1393" spans="9:11">
      <c r="I1393" s="77" t="str">
        <f>IF(J1393=$G$23,COUNTIF(J$25:J1393,$G$23),"")</f>
        <v/>
      </c>
      <c r="J1393" s="77" t="s">
        <v>45</v>
      </c>
      <c r="K1393" s="77" t="s">
        <v>1214</v>
      </c>
    </row>
    <row r="1394" spans="9:11">
      <c r="I1394" s="77" t="str">
        <f>IF(J1394=$G$23,COUNTIF(J$25:J1394,$G$23),"")</f>
        <v/>
      </c>
      <c r="J1394" s="77" t="s">
        <v>45</v>
      </c>
      <c r="K1394" s="77" t="s">
        <v>1224</v>
      </c>
    </row>
    <row r="1395" spans="9:11">
      <c r="I1395" s="77" t="str">
        <f>IF(J1395=$G$23,COUNTIF(J$25:J1395,$G$23),"")</f>
        <v/>
      </c>
      <c r="J1395" s="77" t="s">
        <v>45</v>
      </c>
      <c r="K1395" s="77" t="s">
        <v>1216</v>
      </c>
    </row>
    <row r="1396" spans="9:11">
      <c r="I1396" s="77" t="str">
        <f>IF(J1396=$G$23,COUNTIF(J$25:J1396,$G$23),"")</f>
        <v/>
      </c>
      <c r="J1396" s="77" t="s">
        <v>45</v>
      </c>
      <c r="K1396" s="77" t="s">
        <v>1231</v>
      </c>
    </row>
    <row r="1397" spans="9:11">
      <c r="I1397" s="77" t="str">
        <f>IF(J1397=$G$23,COUNTIF(J$25:J1397,$G$23),"")</f>
        <v/>
      </c>
      <c r="J1397" s="77" t="s">
        <v>45</v>
      </c>
      <c r="K1397" s="77" t="s">
        <v>1222</v>
      </c>
    </row>
    <row r="1398" spans="9:11">
      <c r="I1398" s="77" t="str">
        <f>IF(J1398=$G$23,COUNTIF(J$25:J1398,$G$23),"")</f>
        <v/>
      </c>
      <c r="J1398" s="77" t="s">
        <v>45</v>
      </c>
      <c r="K1398" s="77" t="s">
        <v>1228</v>
      </c>
    </row>
    <row r="1399" spans="9:11">
      <c r="I1399" s="77" t="str">
        <f>IF(J1399=$G$23,COUNTIF(J$25:J1399,$G$23),"")</f>
        <v/>
      </c>
      <c r="J1399" s="77" t="s">
        <v>45</v>
      </c>
      <c r="K1399" s="77" t="s">
        <v>1230</v>
      </c>
    </row>
    <row r="1400" spans="9:11">
      <c r="I1400" s="77" t="str">
        <f>IF(J1400=$G$23,COUNTIF(J$25:J1400,$G$23),"")</f>
        <v/>
      </c>
      <c r="J1400" s="77" t="s">
        <v>45</v>
      </c>
      <c r="K1400" s="77" t="s">
        <v>3167</v>
      </c>
    </row>
    <row r="1401" spans="9:11">
      <c r="I1401" s="77" t="str">
        <f>IF(J1401=$G$23,COUNTIF(J$25:J1401,$G$23),"")</f>
        <v/>
      </c>
      <c r="J1401" s="77" t="s">
        <v>45</v>
      </c>
      <c r="K1401" s="77" t="s">
        <v>3168</v>
      </c>
    </row>
    <row r="1402" spans="9:11">
      <c r="I1402" s="77" t="str">
        <f>IF(J1402=$G$23,COUNTIF(J$25:J1402,$G$23),"")</f>
        <v/>
      </c>
      <c r="J1402" s="77" t="s">
        <v>45</v>
      </c>
      <c r="K1402" s="77" t="s">
        <v>3169</v>
      </c>
    </row>
    <row r="1403" spans="9:11">
      <c r="I1403" s="77" t="str">
        <f>IF(J1403=$G$23,COUNTIF(J$25:J1403,$G$23),"")</f>
        <v/>
      </c>
      <c r="J1403" s="77" t="s">
        <v>45</v>
      </c>
      <c r="K1403" s="77" t="s">
        <v>1215</v>
      </c>
    </row>
    <row r="1404" spans="9:11">
      <c r="I1404" s="77" t="str">
        <f>IF(J1404=$G$23,COUNTIF(J$25:J1404,$G$23),"")</f>
        <v/>
      </c>
      <c r="J1404" s="77" t="s">
        <v>45</v>
      </c>
      <c r="K1404" s="77" t="s">
        <v>3170</v>
      </c>
    </row>
    <row r="1405" spans="9:11">
      <c r="I1405" s="77" t="str">
        <f>IF(J1405=$G$23,COUNTIF(J$25:J1405,$G$23),"")</f>
        <v/>
      </c>
      <c r="J1405" s="77" t="s">
        <v>45</v>
      </c>
      <c r="K1405" s="77" t="s">
        <v>1229</v>
      </c>
    </row>
    <row r="1406" spans="9:11">
      <c r="I1406" s="77" t="str">
        <f>IF(J1406=$G$23,COUNTIF(J$25:J1406,$G$23),"")</f>
        <v/>
      </c>
      <c r="J1406" s="77" t="s">
        <v>45</v>
      </c>
      <c r="K1406" s="77" t="s">
        <v>1227</v>
      </c>
    </row>
    <row r="1407" spans="9:11">
      <c r="I1407" s="77" t="str">
        <f>IF(J1407=$G$23,COUNTIF(J$25:J1407,$G$23),"")</f>
        <v/>
      </c>
      <c r="J1407" s="77" t="s">
        <v>45</v>
      </c>
      <c r="K1407" s="77" t="s">
        <v>3171</v>
      </c>
    </row>
    <row r="1408" spans="9:11">
      <c r="I1408" s="77" t="str">
        <f>IF(J1408=$G$23,COUNTIF(J$25:J1408,$G$23),"")</f>
        <v/>
      </c>
      <c r="J1408" s="77" t="s">
        <v>45</v>
      </c>
      <c r="K1408" s="77" t="s">
        <v>1235</v>
      </c>
    </row>
    <row r="1409" spans="9:11">
      <c r="I1409" s="77" t="str">
        <f>IF(J1409=$G$23,COUNTIF(J$25:J1409,$G$23),"")</f>
        <v/>
      </c>
      <c r="J1409" s="77" t="s">
        <v>45</v>
      </c>
      <c r="K1409" s="77" t="s">
        <v>1236</v>
      </c>
    </row>
    <row r="1410" spans="9:11">
      <c r="I1410" s="77" t="str">
        <f>IF(J1410=$G$23,COUNTIF(J$25:J1410,$G$23),"")</f>
        <v/>
      </c>
      <c r="J1410" s="77" t="s">
        <v>45</v>
      </c>
      <c r="K1410" s="77" t="s">
        <v>1237</v>
      </c>
    </row>
    <row r="1411" spans="9:11">
      <c r="I1411" s="77" t="str">
        <f>IF(J1411=$G$23,COUNTIF(J$25:J1411,$G$23),"")</f>
        <v/>
      </c>
      <c r="J1411" s="77" t="s">
        <v>45</v>
      </c>
      <c r="K1411" s="77" t="s">
        <v>1233</v>
      </c>
    </row>
    <row r="1412" spans="9:11">
      <c r="I1412" s="77" t="str">
        <f>IF(J1412=$G$23,COUNTIF(J$25:J1412,$G$23),"")</f>
        <v/>
      </c>
      <c r="J1412" s="77" t="s">
        <v>45</v>
      </c>
      <c r="K1412" s="77" t="s">
        <v>1234</v>
      </c>
    </row>
    <row r="1413" spans="9:11">
      <c r="I1413" s="77" t="str">
        <f>IF(J1413=$G$23,COUNTIF(J$25:J1413,$G$23),"")</f>
        <v/>
      </c>
      <c r="J1413" s="77" t="s">
        <v>45</v>
      </c>
      <c r="K1413" s="77" t="s">
        <v>1218</v>
      </c>
    </row>
    <row r="1414" spans="9:11">
      <c r="I1414" s="77" t="str">
        <f>IF(J1414=$G$23,COUNTIF(J$25:J1414,$G$23),"")</f>
        <v/>
      </c>
      <c r="J1414" s="77" t="s">
        <v>45</v>
      </c>
      <c r="K1414" s="77" t="s">
        <v>1217</v>
      </c>
    </row>
    <row r="1415" spans="9:11">
      <c r="I1415" s="77" t="str">
        <f>IF(J1415=$G$23,COUNTIF(J$25:J1415,$G$23),"")</f>
        <v/>
      </c>
      <c r="J1415" s="77" t="s">
        <v>45</v>
      </c>
      <c r="K1415" s="77" t="s">
        <v>1225</v>
      </c>
    </row>
    <row r="1416" spans="9:11">
      <c r="I1416" s="77" t="str">
        <f>IF(J1416=$G$23,COUNTIF(J$25:J1416,$G$23),"")</f>
        <v/>
      </c>
      <c r="J1416" s="77" t="s">
        <v>45</v>
      </c>
      <c r="K1416" s="77" t="s">
        <v>1223</v>
      </c>
    </row>
    <row r="1417" spans="9:11">
      <c r="I1417" s="77" t="str">
        <f>IF(J1417=$G$23,COUNTIF(J$25:J1417,$G$23),"")</f>
        <v/>
      </c>
      <c r="J1417" s="77" t="s">
        <v>45</v>
      </c>
      <c r="K1417" s="77" t="s">
        <v>1232</v>
      </c>
    </row>
    <row r="1418" spans="9:11">
      <c r="I1418" s="77" t="str">
        <f>IF(J1418=$G$23,COUNTIF(J$25:J1418,$G$23),"")</f>
        <v/>
      </c>
      <c r="J1418" s="77" t="s">
        <v>46</v>
      </c>
      <c r="K1418" s="77" t="s">
        <v>1238</v>
      </c>
    </row>
    <row r="1419" spans="9:11">
      <c r="I1419" s="77" t="str">
        <f>IF(J1419=$G$23,COUNTIF(J$25:J1419,$G$23),"")</f>
        <v/>
      </c>
      <c r="J1419" s="77" t="s">
        <v>46</v>
      </c>
      <c r="K1419" s="77" t="s">
        <v>1242</v>
      </c>
    </row>
    <row r="1420" spans="9:11">
      <c r="I1420" s="77" t="str">
        <f>IF(J1420=$G$23,COUNTIF(J$25:J1420,$G$23),"")</f>
        <v/>
      </c>
      <c r="J1420" s="77" t="s">
        <v>46</v>
      </c>
      <c r="K1420" s="77" t="s">
        <v>1250</v>
      </c>
    </row>
    <row r="1421" spans="9:11">
      <c r="I1421" s="77" t="str">
        <f>IF(J1421=$G$23,COUNTIF(J$25:J1421,$G$23),"")</f>
        <v/>
      </c>
      <c r="J1421" s="77" t="s">
        <v>46</v>
      </c>
      <c r="K1421" s="77" t="s">
        <v>1239</v>
      </c>
    </row>
    <row r="1422" spans="9:11">
      <c r="I1422" s="77" t="str">
        <f>IF(J1422=$G$23,COUNTIF(J$25:J1422,$G$23),"")</f>
        <v/>
      </c>
      <c r="J1422" s="77" t="s">
        <v>46</v>
      </c>
      <c r="K1422" s="77" t="s">
        <v>1240</v>
      </c>
    </row>
    <row r="1423" spans="9:11">
      <c r="I1423" s="77" t="str">
        <f>IF(J1423=$G$23,COUNTIF(J$25:J1423,$G$23),"")</f>
        <v/>
      </c>
      <c r="J1423" s="77" t="s">
        <v>46</v>
      </c>
      <c r="K1423" s="77" t="s">
        <v>1241</v>
      </c>
    </row>
    <row r="1424" spans="9:11">
      <c r="I1424" s="77" t="str">
        <f>IF(J1424=$G$23,COUNTIF(J$25:J1424,$G$23),"")</f>
        <v/>
      </c>
      <c r="J1424" s="77" t="s">
        <v>46</v>
      </c>
      <c r="K1424" s="77" t="s">
        <v>1263</v>
      </c>
    </row>
    <row r="1425" spans="9:11">
      <c r="I1425" s="77" t="str">
        <f>IF(J1425=$G$23,COUNTIF(J$25:J1425,$G$23),"")</f>
        <v/>
      </c>
      <c r="J1425" s="77" t="s">
        <v>46</v>
      </c>
      <c r="K1425" s="77" t="s">
        <v>1256</v>
      </c>
    </row>
    <row r="1426" spans="9:11">
      <c r="I1426" s="77" t="str">
        <f>IF(J1426=$G$23,COUNTIF(J$25:J1426,$G$23),"")</f>
        <v/>
      </c>
      <c r="J1426" s="77" t="s">
        <v>46</v>
      </c>
      <c r="K1426" s="77" t="s">
        <v>1260</v>
      </c>
    </row>
    <row r="1427" spans="9:11">
      <c r="I1427" s="77" t="str">
        <f>IF(J1427=$G$23,COUNTIF(J$25:J1427,$G$23),"")</f>
        <v/>
      </c>
      <c r="J1427" s="77" t="s">
        <v>46</v>
      </c>
      <c r="K1427" s="77" t="s">
        <v>1255</v>
      </c>
    </row>
    <row r="1428" spans="9:11">
      <c r="I1428" s="77" t="str">
        <f>IF(J1428=$G$23,COUNTIF(J$25:J1428,$G$23),"")</f>
        <v/>
      </c>
      <c r="J1428" s="77" t="s">
        <v>46</v>
      </c>
      <c r="K1428" s="77" t="s">
        <v>1246</v>
      </c>
    </row>
    <row r="1429" spans="9:11">
      <c r="I1429" s="77" t="str">
        <f>IF(J1429=$G$23,COUNTIF(J$25:J1429,$G$23),"")</f>
        <v/>
      </c>
      <c r="J1429" s="77" t="s">
        <v>46</v>
      </c>
      <c r="K1429" s="77" t="s">
        <v>1257</v>
      </c>
    </row>
    <row r="1430" spans="9:11">
      <c r="I1430" s="77" t="str">
        <f>IF(J1430=$G$23,COUNTIF(J$25:J1430,$G$23),"")</f>
        <v/>
      </c>
      <c r="J1430" s="77" t="s">
        <v>46</v>
      </c>
      <c r="K1430" s="77" t="s">
        <v>1261</v>
      </c>
    </row>
    <row r="1431" spans="9:11">
      <c r="I1431" s="77" t="str">
        <f>IF(J1431=$G$23,COUNTIF(J$25:J1431,$G$23),"")</f>
        <v/>
      </c>
      <c r="J1431" s="77" t="s">
        <v>46</v>
      </c>
      <c r="K1431" s="77" t="s">
        <v>1259</v>
      </c>
    </row>
    <row r="1432" spans="9:11">
      <c r="I1432" s="77" t="str">
        <f>IF(J1432=$G$23,COUNTIF(J$25:J1432,$G$23),"")</f>
        <v/>
      </c>
      <c r="J1432" s="77" t="s">
        <v>46</v>
      </c>
      <c r="K1432" s="77" t="s">
        <v>1243</v>
      </c>
    </row>
    <row r="1433" spans="9:11">
      <c r="I1433" s="77" t="str">
        <f>IF(J1433=$G$23,COUNTIF(J$25:J1433,$G$23),"")</f>
        <v/>
      </c>
      <c r="J1433" s="77" t="s">
        <v>46</v>
      </c>
      <c r="K1433" s="77" t="s">
        <v>1254</v>
      </c>
    </row>
    <row r="1434" spans="9:11">
      <c r="I1434" s="77" t="str">
        <f>IF(J1434=$G$23,COUNTIF(J$25:J1434,$G$23),"")</f>
        <v/>
      </c>
      <c r="J1434" s="77" t="s">
        <v>46</v>
      </c>
      <c r="K1434" s="77" t="s">
        <v>1245</v>
      </c>
    </row>
    <row r="1435" spans="9:11">
      <c r="I1435" s="77" t="str">
        <f>IF(J1435=$G$23,COUNTIF(J$25:J1435,$G$23),"")</f>
        <v/>
      </c>
      <c r="J1435" s="77" t="s">
        <v>46</v>
      </c>
      <c r="K1435" s="77" t="s">
        <v>1247</v>
      </c>
    </row>
    <row r="1436" spans="9:11">
      <c r="I1436" s="77" t="str">
        <f>IF(J1436=$G$23,COUNTIF(J$25:J1436,$G$23),"")</f>
        <v/>
      </c>
      <c r="J1436" s="77" t="s">
        <v>46</v>
      </c>
      <c r="K1436" s="77" t="s">
        <v>1258</v>
      </c>
    </row>
    <row r="1437" spans="9:11">
      <c r="I1437" s="77" t="str">
        <f>IF(J1437=$G$23,COUNTIF(J$25:J1437,$G$23),"")</f>
        <v/>
      </c>
      <c r="J1437" s="77" t="s">
        <v>46</v>
      </c>
      <c r="K1437" s="77" t="s">
        <v>1248</v>
      </c>
    </row>
    <row r="1438" spans="9:11">
      <c r="I1438" s="77" t="str">
        <f>IF(J1438=$G$23,COUNTIF(J$25:J1438,$G$23),"")</f>
        <v/>
      </c>
      <c r="J1438" s="77" t="s">
        <v>46</v>
      </c>
      <c r="K1438" s="77" t="s">
        <v>1244</v>
      </c>
    </row>
    <row r="1439" spans="9:11">
      <c r="I1439" s="77" t="str">
        <f>IF(J1439=$G$23,COUNTIF(J$25:J1439,$G$23),"")</f>
        <v/>
      </c>
      <c r="J1439" s="77" t="s">
        <v>46</v>
      </c>
      <c r="K1439" s="77" t="s">
        <v>1251</v>
      </c>
    </row>
    <row r="1440" spans="9:11">
      <c r="I1440" s="77" t="str">
        <f>IF(J1440=$G$23,COUNTIF(J$25:J1440,$G$23),"")</f>
        <v/>
      </c>
      <c r="J1440" s="77" t="s">
        <v>46</v>
      </c>
      <c r="K1440" s="77" t="s">
        <v>1252</v>
      </c>
    </row>
    <row r="1441" spans="9:11">
      <c r="I1441" s="77" t="str">
        <f>IF(J1441=$G$23,COUNTIF(J$25:J1441,$G$23),"")</f>
        <v/>
      </c>
      <c r="J1441" s="77" t="s">
        <v>46</v>
      </c>
      <c r="K1441" s="77" t="s">
        <v>1253</v>
      </c>
    </row>
    <row r="1442" spans="9:11">
      <c r="I1442" s="77" t="str">
        <f>IF(J1442=$G$23,COUNTIF(J$25:J1442,$G$23),"")</f>
        <v/>
      </c>
      <c r="J1442" s="77" t="s">
        <v>46</v>
      </c>
      <c r="K1442" s="77" t="s">
        <v>1262</v>
      </c>
    </row>
    <row r="1443" spans="9:11">
      <c r="I1443" s="77" t="str">
        <f>IF(J1443=$G$23,COUNTIF(J$25:J1443,$G$23),"")</f>
        <v/>
      </c>
      <c r="J1443" s="77" t="s">
        <v>46</v>
      </c>
      <c r="K1443" s="77" t="s">
        <v>1249</v>
      </c>
    </row>
    <row r="1444" spans="9:11">
      <c r="I1444" s="77" t="str">
        <f>IF(J1444=$G$23,COUNTIF(J$25:J1444,$G$23),"")</f>
        <v/>
      </c>
      <c r="J1444" s="77" t="s">
        <v>46</v>
      </c>
      <c r="K1444" s="77" t="s">
        <v>46</v>
      </c>
    </row>
    <row r="1445" spans="9:11">
      <c r="I1445" s="77"/>
      <c r="J1445" s="77"/>
      <c r="K1445" s="77"/>
    </row>
    <row r="1446" spans="9:11">
      <c r="I1446" s="77"/>
      <c r="J1446" s="77"/>
      <c r="K1446" s="77"/>
    </row>
    <row r="1447" spans="9:11">
      <c r="I1447" s="77"/>
      <c r="J1447" s="77"/>
      <c r="K1447" s="77"/>
    </row>
    <row r="1448" spans="9:11">
      <c r="I1448" s="77"/>
      <c r="J1448" s="77"/>
      <c r="K1448" s="77"/>
    </row>
    <row r="1449" spans="9:11">
      <c r="I1449" s="77"/>
      <c r="J1449" s="77"/>
      <c r="K1449" s="77"/>
    </row>
    <row r="1450" spans="9:11">
      <c r="I1450" s="77"/>
      <c r="J1450" s="77"/>
      <c r="K1450" s="77"/>
    </row>
    <row r="1451" spans="9:11">
      <c r="I1451" s="77"/>
      <c r="J1451" s="77"/>
      <c r="K1451" s="77"/>
    </row>
    <row r="1452" spans="9:11">
      <c r="I1452" s="77"/>
      <c r="J1452" s="77"/>
      <c r="K1452" s="77"/>
    </row>
    <row r="1453" spans="9:11">
      <c r="I1453" s="77"/>
      <c r="J1453" s="77"/>
      <c r="K1453" s="77"/>
    </row>
    <row r="1454" spans="9:11">
      <c r="I1454" s="77"/>
      <c r="J1454" s="77"/>
      <c r="K1454" s="77"/>
    </row>
    <row r="1455" spans="9:11">
      <c r="I1455" s="77"/>
      <c r="J1455" s="77"/>
      <c r="K1455" s="77"/>
    </row>
    <row r="1456" spans="9:11">
      <c r="I1456" s="77"/>
      <c r="J1456" s="77"/>
      <c r="K1456" s="77"/>
    </row>
    <row r="1457" spans="9:11">
      <c r="I1457" s="77"/>
      <c r="J1457" s="77"/>
      <c r="K1457" s="77"/>
    </row>
    <row r="1458" spans="9:11">
      <c r="I1458" s="77"/>
      <c r="J1458" s="77"/>
      <c r="K1458" s="77"/>
    </row>
    <row r="1459" spans="9:11">
      <c r="I1459" s="77"/>
      <c r="J1459" s="77"/>
      <c r="K1459" s="77"/>
    </row>
    <row r="1460" spans="9:11">
      <c r="I1460" s="77"/>
      <c r="J1460" s="77"/>
      <c r="K1460" s="77"/>
    </row>
    <row r="1461" spans="9:11">
      <c r="I1461" s="77"/>
      <c r="J1461" s="77"/>
      <c r="K1461" s="77"/>
    </row>
    <row r="1462" spans="9:11">
      <c r="I1462" s="77"/>
      <c r="J1462" s="77"/>
      <c r="K1462" s="77"/>
    </row>
    <row r="1463" spans="9:11">
      <c r="I1463" s="77"/>
      <c r="J1463" s="77"/>
      <c r="K1463" s="77"/>
    </row>
    <row r="1464" spans="9:11">
      <c r="I1464" s="77"/>
      <c r="J1464" s="77"/>
      <c r="K1464" s="77"/>
    </row>
    <row r="1465" spans="9:11">
      <c r="I1465" s="77"/>
      <c r="J1465" s="77"/>
      <c r="K1465" s="77"/>
    </row>
    <row r="1466" spans="9:11">
      <c r="I1466" s="77"/>
      <c r="J1466" s="77"/>
      <c r="K1466" s="77"/>
    </row>
    <row r="1467" spans="9:11">
      <c r="I1467" s="77"/>
      <c r="J1467" s="77"/>
      <c r="K1467" s="77"/>
    </row>
    <row r="1468" spans="9:11">
      <c r="I1468" s="77"/>
      <c r="J1468" s="77"/>
      <c r="K1468" s="77"/>
    </row>
    <row r="1469" spans="9:11">
      <c r="I1469" s="77"/>
      <c r="J1469" s="77"/>
      <c r="K1469" s="77"/>
    </row>
    <row r="1470" spans="9:11">
      <c r="I1470" s="77"/>
      <c r="J1470" s="77"/>
      <c r="K1470" s="77"/>
    </row>
    <row r="1471" spans="9:11">
      <c r="I1471" s="77"/>
      <c r="J1471" s="77"/>
      <c r="K1471" s="77"/>
    </row>
    <row r="1472" spans="9:11">
      <c r="I1472" s="77"/>
      <c r="J1472" s="77"/>
      <c r="K1472" s="77"/>
    </row>
    <row r="1473" spans="9:11">
      <c r="I1473" s="77"/>
      <c r="J1473" s="77"/>
      <c r="K1473" s="77"/>
    </row>
    <row r="1474" spans="9:11">
      <c r="I1474" s="77"/>
      <c r="J1474" s="77"/>
      <c r="K1474" s="77"/>
    </row>
    <row r="1475" spans="9:11">
      <c r="I1475" s="77"/>
      <c r="J1475" s="77"/>
      <c r="K1475" s="77"/>
    </row>
    <row r="1476" spans="9:11">
      <c r="I1476" s="77"/>
      <c r="J1476" s="77"/>
      <c r="K1476" s="77"/>
    </row>
    <row r="1477" spans="9:11">
      <c r="I1477" s="77"/>
      <c r="J1477" s="77"/>
      <c r="K1477" s="77"/>
    </row>
    <row r="1478" spans="9:11">
      <c r="I1478" s="77"/>
      <c r="J1478" s="77"/>
      <c r="K1478" s="77"/>
    </row>
    <row r="1479" spans="9:11">
      <c r="I1479" s="77"/>
      <c r="J1479" s="77"/>
      <c r="K1479" s="77"/>
    </row>
    <row r="1480" spans="9:11">
      <c r="I1480" s="77"/>
      <c r="J1480" s="77"/>
      <c r="K1480" s="77"/>
    </row>
    <row r="1481" spans="9:11">
      <c r="I1481" s="77"/>
      <c r="J1481" s="77"/>
      <c r="K1481" s="77"/>
    </row>
    <row r="1482" spans="9:11">
      <c r="I1482" s="77"/>
      <c r="J1482" s="77"/>
      <c r="K1482" s="77"/>
    </row>
    <row r="1483" spans="9:11">
      <c r="I1483" s="77"/>
      <c r="J1483" s="77"/>
      <c r="K1483" s="77"/>
    </row>
    <row r="1484" spans="9:11">
      <c r="I1484" s="77"/>
      <c r="J1484" s="77"/>
      <c r="K1484" s="77"/>
    </row>
    <row r="1485" spans="9:11">
      <c r="I1485" s="77"/>
      <c r="J1485" s="77"/>
      <c r="K1485" s="77"/>
    </row>
    <row r="1486" spans="9:11">
      <c r="I1486" s="77"/>
      <c r="J1486" s="77"/>
      <c r="K1486" s="77"/>
    </row>
    <row r="1487" spans="9:11">
      <c r="I1487" s="77"/>
      <c r="J1487" s="77"/>
      <c r="K1487" s="77"/>
    </row>
    <row r="1488" spans="9:11">
      <c r="I1488" s="77"/>
      <c r="J1488" s="77"/>
      <c r="K1488" s="77"/>
    </row>
    <row r="1489" spans="9:11">
      <c r="I1489" s="77"/>
      <c r="J1489" s="77"/>
      <c r="K1489" s="77"/>
    </row>
    <row r="1490" spans="9:11">
      <c r="I1490" s="77"/>
      <c r="J1490" s="77"/>
      <c r="K1490" s="77"/>
    </row>
    <row r="1491" spans="9:11">
      <c r="I1491" s="77"/>
      <c r="J1491" s="77"/>
      <c r="K1491" s="77"/>
    </row>
    <row r="1492" spans="9:11">
      <c r="I1492" s="77"/>
      <c r="J1492" s="77"/>
      <c r="K1492" s="77"/>
    </row>
    <row r="1493" spans="9:11">
      <c r="I1493" s="77"/>
      <c r="J1493" s="77"/>
      <c r="K1493" s="77"/>
    </row>
    <row r="1494" spans="9:11">
      <c r="I1494" s="77"/>
      <c r="J1494" s="77"/>
      <c r="K1494" s="77"/>
    </row>
    <row r="1495" spans="9:11">
      <c r="I1495" s="77"/>
      <c r="J1495" s="77"/>
      <c r="K1495" s="77"/>
    </row>
    <row r="1496" spans="9:11">
      <c r="I1496" s="77"/>
      <c r="J1496" s="77"/>
      <c r="K1496" s="77"/>
    </row>
    <row r="1497" spans="9:11">
      <c r="I1497" s="77"/>
      <c r="J1497" s="77"/>
      <c r="K1497" s="77"/>
    </row>
    <row r="1498" spans="9:11">
      <c r="I1498" s="77"/>
      <c r="J1498" s="77"/>
      <c r="K1498" s="77"/>
    </row>
    <row r="1499" spans="9:11">
      <c r="I1499" s="77"/>
      <c r="J1499" s="77"/>
      <c r="K1499" s="77"/>
    </row>
    <row r="1500" spans="9:11">
      <c r="I1500" s="77"/>
      <c r="J1500" s="77"/>
      <c r="K1500" s="77"/>
    </row>
    <row r="1501" spans="9:11">
      <c r="I1501" s="77"/>
      <c r="J1501" s="77"/>
      <c r="K1501" s="77"/>
    </row>
    <row r="1502" spans="9:11">
      <c r="I1502" s="77"/>
      <c r="J1502" s="77"/>
      <c r="K1502" s="77"/>
    </row>
    <row r="1503" spans="9:11">
      <c r="I1503" s="77"/>
      <c r="J1503" s="77"/>
      <c r="K1503" s="77"/>
    </row>
    <row r="1504" spans="9:11">
      <c r="I1504" s="77"/>
      <c r="J1504" s="77"/>
      <c r="K1504" s="77"/>
    </row>
    <row r="1505" spans="9:11">
      <c r="I1505" s="77"/>
      <c r="J1505" s="77"/>
      <c r="K1505" s="77"/>
    </row>
    <row r="1506" spans="9:11">
      <c r="I1506" s="77"/>
      <c r="J1506" s="77"/>
      <c r="K1506" s="77"/>
    </row>
    <row r="1507" spans="9:11">
      <c r="I1507" s="77"/>
      <c r="J1507" s="77"/>
      <c r="K1507" s="77"/>
    </row>
    <row r="1508" spans="9:11">
      <c r="I1508" s="77"/>
      <c r="J1508" s="77"/>
      <c r="K1508" s="77"/>
    </row>
    <row r="1509" spans="9:11">
      <c r="I1509" s="77"/>
      <c r="J1509" s="77"/>
      <c r="K1509" s="77"/>
    </row>
    <row r="1510" spans="9:11">
      <c r="I1510" s="77"/>
      <c r="J1510" s="77"/>
      <c r="K1510" s="77"/>
    </row>
    <row r="1511" spans="9:11">
      <c r="I1511" s="77"/>
      <c r="J1511" s="77"/>
      <c r="K1511" s="77"/>
    </row>
    <row r="1512" spans="9:11">
      <c r="I1512" s="77"/>
      <c r="J1512" s="77"/>
      <c r="K1512" s="77"/>
    </row>
    <row r="1513" spans="9:11">
      <c r="I1513" s="77"/>
      <c r="J1513" s="77"/>
      <c r="K1513" s="77"/>
    </row>
    <row r="1514" spans="9:11">
      <c r="I1514" s="77"/>
      <c r="J1514" s="77"/>
      <c r="K1514" s="77"/>
    </row>
    <row r="1515" spans="9:11">
      <c r="I1515" s="77"/>
      <c r="J1515" s="77"/>
      <c r="K1515" s="77"/>
    </row>
    <row r="1516" spans="9:11">
      <c r="I1516" s="77"/>
      <c r="J1516" s="77"/>
      <c r="K1516" s="77"/>
    </row>
    <row r="1517" spans="9:11">
      <c r="I1517" s="77"/>
      <c r="J1517" s="77"/>
      <c r="K1517" s="77"/>
    </row>
    <row r="1518" spans="9:11">
      <c r="I1518" s="77"/>
      <c r="J1518" s="77"/>
      <c r="K1518" s="77"/>
    </row>
    <row r="1519" spans="9:11">
      <c r="I1519" s="77"/>
      <c r="J1519" s="77"/>
      <c r="K1519" s="77"/>
    </row>
    <row r="1520" spans="9:11">
      <c r="I1520" s="77"/>
      <c r="J1520" s="77"/>
      <c r="K1520" s="77"/>
    </row>
    <row r="1521" spans="9:11">
      <c r="I1521" s="77"/>
      <c r="J1521" s="77"/>
      <c r="K1521" s="77"/>
    </row>
    <row r="1522" spans="9:11">
      <c r="I1522" s="77"/>
      <c r="J1522" s="77"/>
      <c r="K1522" s="77"/>
    </row>
    <row r="1523" spans="9:11">
      <c r="I1523" s="77"/>
      <c r="J1523" s="77"/>
      <c r="K1523" s="77"/>
    </row>
    <row r="1524" spans="9:11">
      <c r="I1524" s="77"/>
      <c r="J1524" s="77"/>
      <c r="K1524" s="77"/>
    </row>
    <row r="1525" spans="9:11">
      <c r="I1525" s="77"/>
      <c r="J1525" s="77"/>
      <c r="K1525" s="77"/>
    </row>
    <row r="1526" spans="9:11">
      <c r="I1526" s="77"/>
      <c r="J1526" s="77"/>
      <c r="K1526" s="77"/>
    </row>
    <row r="1527" spans="9:11">
      <c r="I1527" s="77"/>
      <c r="J1527" s="77"/>
      <c r="K1527" s="77"/>
    </row>
    <row r="1528" spans="9:11">
      <c r="I1528" s="77"/>
      <c r="J1528" s="77"/>
      <c r="K1528" s="77"/>
    </row>
    <row r="1529" spans="9:11">
      <c r="I1529" s="77"/>
      <c r="J1529" s="77"/>
      <c r="K1529" s="77"/>
    </row>
    <row r="1530" spans="9:11">
      <c r="I1530" s="77"/>
      <c r="J1530" s="77"/>
      <c r="K1530" s="77"/>
    </row>
    <row r="1531" spans="9:11">
      <c r="I1531" s="77"/>
      <c r="J1531" s="77"/>
      <c r="K1531" s="77"/>
    </row>
    <row r="1532" spans="9:11">
      <c r="I1532" s="77"/>
      <c r="J1532" s="77"/>
      <c r="K1532" s="77"/>
    </row>
    <row r="1533" spans="9:11">
      <c r="I1533" s="77"/>
      <c r="J1533" s="77"/>
      <c r="K1533" s="77"/>
    </row>
    <row r="1534" spans="9:11">
      <c r="I1534" s="77"/>
      <c r="J1534" s="77"/>
      <c r="K1534" s="77"/>
    </row>
    <row r="1535" spans="9:11">
      <c r="I1535" s="77"/>
      <c r="J1535" s="77"/>
      <c r="K1535" s="77"/>
    </row>
    <row r="1536" spans="9:11">
      <c r="I1536" s="77"/>
      <c r="J1536" s="77"/>
      <c r="K1536" s="77"/>
    </row>
    <row r="1537" spans="9:11">
      <c r="I1537" s="77"/>
      <c r="J1537" s="77"/>
      <c r="K1537" s="77"/>
    </row>
    <row r="1538" spans="9:11">
      <c r="I1538" s="77"/>
      <c r="J1538" s="77"/>
      <c r="K1538" s="77"/>
    </row>
    <row r="1539" spans="9:11">
      <c r="I1539" s="77"/>
      <c r="J1539" s="77"/>
      <c r="K1539" s="77"/>
    </row>
    <row r="1540" spans="9:11">
      <c r="I1540" s="77"/>
      <c r="J1540" s="77"/>
      <c r="K1540" s="77"/>
    </row>
    <row r="1541" spans="9:11">
      <c r="I1541" s="77"/>
      <c r="J1541" s="77"/>
      <c r="K1541" s="77"/>
    </row>
    <row r="1542" spans="9:11">
      <c r="I1542" s="77"/>
      <c r="J1542" s="77"/>
      <c r="K1542" s="77"/>
    </row>
    <row r="1543" spans="9:11">
      <c r="I1543" s="77"/>
      <c r="J1543" s="77"/>
      <c r="K1543" s="77"/>
    </row>
    <row r="1544" spans="9:11">
      <c r="I1544" s="77"/>
      <c r="J1544" s="77"/>
      <c r="K1544" s="77"/>
    </row>
    <row r="1545" spans="9:11">
      <c r="I1545" s="77"/>
      <c r="J1545" s="77"/>
      <c r="K1545" s="77"/>
    </row>
    <row r="1546" spans="9:11">
      <c r="I1546" s="77"/>
      <c r="J1546" s="77"/>
      <c r="K1546" s="77"/>
    </row>
    <row r="1547" spans="9:11">
      <c r="I1547" s="77"/>
      <c r="J1547" s="77"/>
      <c r="K1547" s="77"/>
    </row>
    <row r="1548" spans="9:11">
      <c r="I1548" s="77"/>
      <c r="J1548" s="77"/>
      <c r="K1548" s="77"/>
    </row>
    <row r="1549" spans="9:11">
      <c r="I1549" s="77"/>
      <c r="J1549" s="77"/>
      <c r="K1549" s="77"/>
    </row>
    <row r="1550" spans="9:11">
      <c r="I1550" s="77"/>
      <c r="J1550" s="77"/>
      <c r="K1550" s="77"/>
    </row>
    <row r="1551" spans="9:11">
      <c r="I1551" s="77"/>
      <c r="J1551" s="77"/>
      <c r="K1551" s="77"/>
    </row>
    <row r="1552" spans="9:11">
      <c r="I1552" s="77"/>
      <c r="J1552" s="77"/>
      <c r="K1552" s="77"/>
    </row>
    <row r="1553" spans="9:11">
      <c r="I1553" s="77"/>
      <c r="J1553" s="77"/>
      <c r="K1553" s="77"/>
    </row>
    <row r="1554" spans="9:11">
      <c r="I1554" s="77"/>
      <c r="J1554" s="77"/>
      <c r="K1554" s="77"/>
    </row>
    <row r="1555" spans="9:11">
      <c r="I1555" s="77"/>
      <c r="J1555" s="77"/>
      <c r="K1555" s="77"/>
    </row>
    <row r="1556" spans="9:11">
      <c r="I1556" s="77"/>
      <c r="J1556" s="77"/>
      <c r="K1556" s="77"/>
    </row>
    <row r="1557" spans="9:11">
      <c r="I1557" s="77"/>
      <c r="J1557" s="77"/>
      <c r="K1557" s="77"/>
    </row>
    <row r="1558" spans="9:11">
      <c r="I1558" s="77"/>
      <c r="J1558" s="77"/>
      <c r="K1558" s="77"/>
    </row>
    <row r="1559" spans="9:11">
      <c r="I1559" s="77"/>
      <c r="J1559" s="77"/>
      <c r="K1559" s="77"/>
    </row>
    <row r="1560" spans="9:11">
      <c r="I1560" s="77"/>
      <c r="J1560" s="77"/>
      <c r="K1560" s="77"/>
    </row>
    <row r="1561" spans="9:11">
      <c r="I1561" s="77"/>
      <c r="J1561" s="77"/>
      <c r="K1561" s="77"/>
    </row>
    <row r="1562" spans="9:11">
      <c r="I1562" s="77"/>
      <c r="J1562" s="77"/>
      <c r="K1562" s="77"/>
    </row>
    <row r="1563" spans="9:11">
      <c r="I1563" s="77"/>
      <c r="J1563" s="77"/>
      <c r="K1563" s="77"/>
    </row>
    <row r="1564" spans="9:11">
      <c r="I1564" s="77"/>
      <c r="J1564" s="77"/>
      <c r="K1564" s="77"/>
    </row>
    <row r="1565" spans="9:11">
      <c r="I1565" s="77"/>
      <c r="J1565" s="77"/>
      <c r="K1565" s="77"/>
    </row>
    <row r="1566" spans="9:11">
      <c r="I1566" s="77"/>
      <c r="J1566" s="77"/>
      <c r="K1566" s="77"/>
    </row>
    <row r="1567" spans="9:11">
      <c r="I1567" s="77"/>
      <c r="J1567" s="77"/>
      <c r="K1567" s="77"/>
    </row>
    <row r="1568" spans="9:11">
      <c r="I1568" s="77"/>
      <c r="J1568" s="77"/>
      <c r="K1568" s="77"/>
    </row>
    <row r="1569" spans="9:11">
      <c r="I1569" s="77"/>
      <c r="J1569" s="77"/>
      <c r="K1569" s="77"/>
    </row>
    <row r="1570" spans="9:11">
      <c r="I1570" s="77"/>
      <c r="J1570" s="77"/>
      <c r="K1570" s="77"/>
    </row>
    <row r="1571" spans="9:11">
      <c r="I1571" s="77"/>
      <c r="J1571" s="77"/>
      <c r="K1571" s="77"/>
    </row>
    <row r="1572" spans="9:11">
      <c r="I1572" s="77"/>
      <c r="J1572" s="77"/>
      <c r="K1572" s="77"/>
    </row>
    <row r="1573" spans="9:11">
      <c r="I1573" s="77"/>
      <c r="J1573" s="77"/>
      <c r="K1573" s="77"/>
    </row>
    <row r="1574" spans="9:11">
      <c r="I1574" s="77"/>
      <c r="J1574" s="77"/>
      <c r="K1574" s="77"/>
    </row>
    <row r="1575" spans="9:11">
      <c r="I1575" s="77"/>
      <c r="J1575" s="77"/>
      <c r="K1575" s="77"/>
    </row>
    <row r="1576" spans="9:11">
      <c r="I1576" s="77"/>
      <c r="J1576" s="77"/>
      <c r="K1576" s="77"/>
    </row>
    <row r="1577" spans="9:11">
      <c r="I1577" s="77"/>
      <c r="J1577" s="77"/>
      <c r="K1577" s="77"/>
    </row>
    <row r="1578" spans="9:11">
      <c r="I1578" s="77"/>
      <c r="J1578" s="77"/>
      <c r="K1578" s="77"/>
    </row>
    <row r="1579" spans="9:11">
      <c r="I1579" s="77"/>
      <c r="J1579" s="77"/>
      <c r="K1579" s="77"/>
    </row>
    <row r="1580" spans="9:11">
      <c r="I1580" s="77"/>
      <c r="J1580" s="77"/>
      <c r="K1580" s="77"/>
    </row>
    <row r="1581" spans="9:11">
      <c r="I1581" s="77"/>
      <c r="J1581" s="77"/>
      <c r="K1581" s="77"/>
    </row>
    <row r="1582" spans="9:11">
      <c r="I1582" s="77"/>
      <c r="J1582" s="77"/>
      <c r="K1582" s="77"/>
    </row>
    <row r="1583" spans="9:11">
      <c r="I1583" s="77"/>
      <c r="J1583" s="77"/>
      <c r="K1583" s="77"/>
    </row>
    <row r="1584" spans="9:11">
      <c r="I1584" s="77"/>
      <c r="J1584" s="77"/>
      <c r="K1584" s="77"/>
    </row>
    <row r="1585" spans="9:11">
      <c r="I1585" s="77"/>
      <c r="J1585" s="77"/>
      <c r="K1585" s="77"/>
    </row>
    <row r="1586" spans="9:11">
      <c r="I1586" s="77"/>
      <c r="J1586" s="77"/>
      <c r="K1586" s="77"/>
    </row>
    <row r="1587" spans="9:11">
      <c r="I1587" s="77"/>
      <c r="J1587" s="77"/>
      <c r="K1587" s="77"/>
    </row>
    <row r="1588" spans="9:11">
      <c r="I1588" s="77"/>
      <c r="J1588" s="77"/>
      <c r="K1588" s="77"/>
    </row>
    <row r="1589" spans="9:11">
      <c r="I1589" s="77"/>
      <c r="J1589" s="77"/>
      <c r="K1589" s="77"/>
    </row>
    <row r="1590" spans="9:11">
      <c r="I1590" s="77"/>
      <c r="J1590" s="77"/>
      <c r="K1590" s="77"/>
    </row>
    <row r="1591" spans="9:11">
      <c r="I1591" s="77"/>
      <c r="J1591" s="77"/>
      <c r="K1591" s="77"/>
    </row>
    <row r="1592" spans="9:11">
      <c r="I1592" s="77"/>
      <c r="J1592" s="77"/>
      <c r="K1592" s="77"/>
    </row>
    <row r="1593" spans="9:11">
      <c r="I1593" s="77"/>
      <c r="J1593" s="77"/>
      <c r="K1593" s="77"/>
    </row>
    <row r="1594" spans="9:11">
      <c r="I1594" s="77"/>
      <c r="J1594" s="77"/>
      <c r="K1594" s="77"/>
    </row>
    <row r="1595" spans="9:11">
      <c r="I1595" s="77"/>
      <c r="J1595" s="77"/>
      <c r="K1595" s="77"/>
    </row>
    <row r="1596" spans="9:11">
      <c r="I1596" s="77"/>
      <c r="J1596" s="77"/>
      <c r="K1596" s="77"/>
    </row>
    <row r="1597" spans="9:11">
      <c r="I1597" s="77"/>
      <c r="J1597" s="77"/>
      <c r="K1597" s="77"/>
    </row>
    <row r="1598" spans="9:11">
      <c r="I1598" s="77"/>
      <c r="J1598" s="77"/>
      <c r="K1598" s="77"/>
    </row>
    <row r="1599" spans="9:11">
      <c r="I1599" s="77"/>
      <c r="J1599" s="77"/>
      <c r="K1599" s="77"/>
    </row>
    <row r="1600" spans="9:11">
      <c r="I1600" s="77"/>
      <c r="J1600" s="77"/>
      <c r="K1600" s="77"/>
    </row>
    <row r="1601" spans="9:11">
      <c r="I1601" s="77"/>
      <c r="J1601" s="77"/>
      <c r="K1601" s="77"/>
    </row>
    <row r="1602" spans="9:11">
      <c r="I1602" s="77"/>
      <c r="J1602" s="77"/>
      <c r="K1602" s="77"/>
    </row>
    <row r="1603" spans="9:11">
      <c r="I1603" s="77"/>
      <c r="J1603" s="77"/>
      <c r="K1603" s="77"/>
    </row>
    <row r="1604" spans="9:11">
      <c r="I1604" s="77"/>
      <c r="J1604" s="77"/>
      <c r="K1604" s="77"/>
    </row>
    <row r="1605" spans="9:11">
      <c r="I1605" s="77"/>
      <c r="J1605" s="77"/>
      <c r="K1605" s="77"/>
    </row>
    <row r="1606" spans="9:11">
      <c r="I1606" s="77"/>
      <c r="J1606" s="77"/>
      <c r="K1606" s="77"/>
    </row>
    <row r="1607" spans="9:11">
      <c r="I1607" s="77"/>
      <c r="J1607" s="77"/>
      <c r="K1607" s="77"/>
    </row>
    <row r="1608" spans="9:11">
      <c r="I1608" s="77"/>
      <c r="J1608" s="77"/>
      <c r="K1608" s="77"/>
    </row>
    <row r="1609" spans="9:11">
      <c r="I1609" s="77"/>
      <c r="J1609" s="77"/>
      <c r="K1609" s="77"/>
    </row>
    <row r="1610" spans="9:11">
      <c r="I1610" s="77"/>
      <c r="J1610" s="77"/>
      <c r="K1610" s="77"/>
    </row>
    <row r="1611" spans="9:11">
      <c r="I1611" s="77"/>
      <c r="J1611" s="77"/>
      <c r="K1611" s="77"/>
    </row>
    <row r="1612" spans="9:11">
      <c r="I1612" s="77"/>
      <c r="J1612" s="77"/>
      <c r="K1612" s="77"/>
    </row>
    <row r="1613" spans="9:11">
      <c r="I1613" s="77"/>
      <c r="J1613" s="77"/>
      <c r="K1613" s="77"/>
    </row>
    <row r="1614" spans="9:11">
      <c r="I1614" s="77"/>
      <c r="J1614" s="77"/>
      <c r="K1614" s="77"/>
    </row>
    <row r="1615" spans="9:11">
      <c r="I1615" s="77"/>
      <c r="J1615" s="77"/>
      <c r="K1615" s="77"/>
    </row>
    <row r="1616" spans="9:11">
      <c r="I1616" s="77"/>
      <c r="J1616" s="77"/>
      <c r="K1616" s="77"/>
    </row>
    <row r="1617" spans="9:11">
      <c r="I1617" s="77"/>
      <c r="J1617" s="77"/>
      <c r="K1617" s="77"/>
    </row>
    <row r="1618" spans="9:11">
      <c r="I1618" s="77"/>
      <c r="J1618" s="77"/>
      <c r="K1618" s="77"/>
    </row>
    <row r="1619" spans="9:11">
      <c r="I1619" s="77"/>
      <c r="J1619" s="77"/>
      <c r="K1619" s="77"/>
    </row>
    <row r="1620" spans="9:11">
      <c r="I1620" s="77"/>
      <c r="J1620" s="77"/>
      <c r="K1620" s="77"/>
    </row>
    <row r="1621" spans="9:11">
      <c r="I1621" s="77"/>
      <c r="J1621" s="77"/>
      <c r="K1621" s="77"/>
    </row>
    <row r="1622" spans="9:11">
      <c r="I1622" s="77"/>
      <c r="J1622" s="77"/>
      <c r="K1622" s="77"/>
    </row>
    <row r="1623" spans="9:11">
      <c r="I1623" s="77"/>
      <c r="J1623" s="77"/>
      <c r="K1623" s="77"/>
    </row>
    <row r="1624" spans="9:11">
      <c r="I1624" s="77"/>
      <c r="J1624" s="78"/>
      <c r="K1624" s="78"/>
    </row>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1F1F5-9726-4E52-B211-24D48880DF94}">
  <dimension ref="A1:BR1422"/>
  <sheetViews>
    <sheetView workbookViewId="0">
      <selection activeCell="F16" sqref="F16"/>
    </sheetView>
  </sheetViews>
  <sheetFormatPr defaultRowHeight="18.75"/>
  <cols>
    <col min="1" max="1" width="7" customWidth="1"/>
    <col min="2" max="2" width="12.5" customWidth="1"/>
    <col min="3" max="3" width="5.625" customWidth="1"/>
    <col min="4" max="4" width="18.75" customWidth="1"/>
    <col min="5" max="5" width="16.25" customWidth="1"/>
    <col min="6" max="6" width="13.875" customWidth="1"/>
    <col min="7" max="7" width="8.375" customWidth="1"/>
    <col min="8" max="8" width="11" bestFit="1" customWidth="1"/>
    <col min="9" max="11" width="9" bestFit="1" customWidth="1"/>
    <col min="12" max="13" width="11.125" customWidth="1"/>
    <col min="14" max="14" width="11.5" customWidth="1"/>
    <col min="15" max="15" width="11.375" customWidth="1"/>
    <col min="16" max="16" width="15.125" bestFit="1" customWidth="1"/>
    <col min="17" max="18" width="13" bestFit="1" customWidth="1"/>
    <col min="19" max="19" width="8.375" customWidth="1"/>
    <col min="20" max="20" width="12.5" customWidth="1"/>
    <col min="21" max="21" width="11.125" customWidth="1"/>
    <col min="22" max="23" width="8.375" customWidth="1"/>
    <col min="24" max="24" width="7" customWidth="1"/>
    <col min="25" max="25" width="12.5" customWidth="1"/>
    <col min="26" max="26" width="11.125" customWidth="1"/>
    <col min="27" max="27" width="9.75" customWidth="1"/>
    <col min="28" max="28" width="16.375" customWidth="1"/>
    <col min="29" max="29" width="15.125" bestFit="1" customWidth="1"/>
    <col min="30" max="30" width="17.25" bestFit="1" customWidth="1"/>
    <col min="31" max="31" width="19.25" bestFit="1" customWidth="1"/>
    <col min="32" max="32" width="17.875" customWidth="1"/>
    <col min="33" max="33" width="12.5" customWidth="1"/>
    <col min="34" max="34" width="13.875" customWidth="1"/>
    <col min="35" max="36" width="19.5" customWidth="1"/>
    <col min="37" max="59" width="18.875" customWidth="1"/>
    <col min="60" max="60" width="15.25" customWidth="1"/>
    <col min="61" max="61" width="13.875" customWidth="1"/>
    <col min="62" max="62" width="15.25" customWidth="1"/>
    <col min="63" max="63" width="12.5" customWidth="1"/>
    <col min="64" max="64" width="9.75" customWidth="1"/>
    <col min="65" max="66" width="12.5" customWidth="1"/>
    <col min="67" max="67" width="13.875" customWidth="1"/>
    <col min="68" max="69" width="15.25" customWidth="1"/>
    <col min="70" max="134" width="18.875" customWidth="1"/>
  </cols>
  <sheetData>
    <row r="1" spans="1:70">
      <c r="A1" s="13" t="s">
        <v>3226</v>
      </c>
      <c r="B1" s="13"/>
      <c r="C1" s="13"/>
      <c r="D1" s="13"/>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c r="AS1">
        <v>41</v>
      </c>
      <c r="AT1">
        <v>42</v>
      </c>
      <c r="AU1">
        <v>43</v>
      </c>
      <c r="AV1">
        <v>44</v>
      </c>
      <c r="AW1">
        <v>45</v>
      </c>
      <c r="AX1">
        <v>46</v>
      </c>
      <c r="AY1">
        <v>47</v>
      </c>
      <c r="AZ1">
        <v>48</v>
      </c>
      <c r="BA1">
        <v>49</v>
      </c>
      <c r="BB1">
        <v>50</v>
      </c>
      <c r="BC1">
        <v>51</v>
      </c>
      <c r="BD1">
        <v>52</v>
      </c>
      <c r="BE1">
        <v>53</v>
      </c>
      <c r="BF1">
        <v>54</v>
      </c>
      <c r="BG1">
        <v>55</v>
      </c>
      <c r="BH1">
        <v>56</v>
      </c>
      <c r="BI1">
        <v>57</v>
      </c>
      <c r="BJ1">
        <v>58</v>
      </c>
      <c r="BK1">
        <v>59</v>
      </c>
      <c r="BL1">
        <v>60</v>
      </c>
      <c r="BM1">
        <v>61</v>
      </c>
      <c r="BN1">
        <v>62</v>
      </c>
      <c r="BO1">
        <v>63</v>
      </c>
      <c r="BP1" t="s">
        <v>3297</v>
      </c>
      <c r="BQ1" t="s">
        <v>3299</v>
      </c>
      <c r="BR1" t="s">
        <v>4907</v>
      </c>
    </row>
    <row r="2" spans="1:70" ht="131.25">
      <c r="A2" s="4" t="s">
        <v>1274</v>
      </c>
      <c r="B2" s="4" t="s">
        <v>1275</v>
      </c>
      <c r="C2" s="4" t="s">
        <v>1276</v>
      </c>
      <c r="D2" s="4" t="s">
        <v>1277</v>
      </c>
      <c r="E2" s="14" t="s">
        <v>3228</v>
      </c>
      <c r="F2" s="16" t="s">
        <v>2904</v>
      </c>
      <c r="G2" s="17" t="s">
        <v>2902</v>
      </c>
      <c r="H2" s="18" t="s">
        <v>3235</v>
      </c>
      <c r="I2" s="18" t="s">
        <v>3236</v>
      </c>
      <c r="J2" s="18" t="s">
        <v>3237</v>
      </c>
      <c r="K2" s="18" t="s">
        <v>3238</v>
      </c>
      <c r="L2" s="19" t="s">
        <v>3240</v>
      </c>
      <c r="M2" s="19" t="s">
        <v>3241</v>
      </c>
      <c r="N2" s="19" t="s">
        <v>3242</v>
      </c>
      <c r="O2" s="19" t="s">
        <v>3243</v>
      </c>
      <c r="P2" s="26" t="s">
        <v>3246</v>
      </c>
      <c r="Q2" s="27" t="s">
        <v>3247</v>
      </c>
      <c r="R2" s="27" t="s">
        <v>3248</v>
      </c>
      <c r="S2" s="28" t="s">
        <v>3250</v>
      </c>
      <c r="T2" s="16" t="s">
        <v>2913</v>
      </c>
      <c r="U2" s="16" t="s">
        <v>3251</v>
      </c>
      <c r="V2" s="16" t="s">
        <v>3252</v>
      </c>
      <c r="W2" s="17" t="s">
        <v>2901</v>
      </c>
      <c r="X2" s="18" t="s">
        <v>3253</v>
      </c>
      <c r="Y2" s="19" t="s">
        <v>3254</v>
      </c>
      <c r="Z2" s="19" t="s">
        <v>3255</v>
      </c>
      <c r="AA2" s="26" t="s">
        <v>3256</v>
      </c>
      <c r="AB2" s="26" t="s">
        <v>3257</v>
      </c>
      <c r="AC2" s="27" t="s">
        <v>3258</v>
      </c>
      <c r="AD2" s="27" t="s">
        <v>3259</v>
      </c>
      <c r="AE2" s="27" t="s">
        <v>3260</v>
      </c>
      <c r="AF2" s="27" t="s">
        <v>3261</v>
      </c>
      <c r="AG2" s="18" t="s">
        <v>3262</v>
      </c>
      <c r="AH2" s="19" t="s">
        <v>3263</v>
      </c>
      <c r="AI2" s="19" t="s">
        <v>3264</v>
      </c>
      <c r="AJ2" s="19" t="s">
        <v>3265</v>
      </c>
      <c r="AK2" s="26" t="s">
        <v>3266</v>
      </c>
      <c r="AL2" s="26" t="s">
        <v>3267</v>
      </c>
      <c r="AM2" s="26" t="s">
        <v>3268</v>
      </c>
      <c r="AN2" s="26" t="s">
        <v>3269</v>
      </c>
      <c r="AO2" s="26" t="s">
        <v>3270</v>
      </c>
      <c r="AP2" s="26" t="s">
        <v>3271</v>
      </c>
      <c r="AQ2" s="26" t="s">
        <v>3272</v>
      </c>
      <c r="AR2" s="27" t="s">
        <v>3273</v>
      </c>
      <c r="AS2" s="27" t="s">
        <v>3274</v>
      </c>
      <c r="AT2" s="27" t="s">
        <v>3275</v>
      </c>
      <c r="AU2" s="27" t="s">
        <v>3276</v>
      </c>
      <c r="AV2" s="27" t="s">
        <v>3277</v>
      </c>
      <c r="AW2" s="27" t="s">
        <v>3278</v>
      </c>
      <c r="AX2" s="27" t="s">
        <v>3279</v>
      </c>
      <c r="AY2" s="27" t="s">
        <v>3280</v>
      </c>
      <c r="AZ2" s="27" t="s">
        <v>3281</v>
      </c>
      <c r="BA2" s="27" t="s">
        <v>3282</v>
      </c>
      <c r="BB2" s="27" t="s">
        <v>3283</v>
      </c>
      <c r="BC2" s="27" t="s">
        <v>3284</v>
      </c>
      <c r="BD2" s="27" t="s">
        <v>3285</v>
      </c>
      <c r="BE2" s="27" t="s">
        <v>3286</v>
      </c>
      <c r="BF2" s="27" t="s">
        <v>3287</v>
      </c>
      <c r="BG2" s="27" t="s">
        <v>3288</v>
      </c>
      <c r="BH2" s="28" t="s">
        <v>3289</v>
      </c>
      <c r="BI2" s="28" t="s">
        <v>3290</v>
      </c>
      <c r="BJ2" s="28" t="s">
        <v>3291</v>
      </c>
      <c r="BK2" s="28" t="s">
        <v>3292</v>
      </c>
      <c r="BL2" s="4" t="s">
        <v>3293</v>
      </c>
      <c r="BM2" s="4" t="s">
        <v>3294</v>
      </c>
      <c r="BN2" s="4" t="s">
        <v>3295</v>
      </c>
      <c r="BO2" s="4" t="s">
        <v>3296</v>
      </c>
      <c r="BP2" s="4" t="s">
        <v>3298</v>
      </c>
      <c r="BQ2" s="4" t="s">
        <v>3300</v>
      </c>
      <c r="BR2" s="4" t="s">
        <v>4908</v>
      </c>
    </row>
    <row r="3" spans="1:70">
      <c r="A3" t="s">
        <v>1278</v>
      </c>
      <c r="B3" t="s">
        <v>1279</v>
      </c>
      <c r="C3" t="s">
        <v>1280</v>
      </c>
      <c r="D3" t="s">
        <v>1281</v>
      </c>
      <c r="E3" t="str">
        <f>+B3&amp;D3</f>
        <v>北海道函館市</v>
      </c>
      <c r="F3" s="5">
        <v>245043</v>
      </c>
      <c r="G3" s="5">
        <v>130</v>
      </c>
      <c r="H3" s="5">
        <v>0</v>
      </c>
      <c r="I3" s="5">
        <v>1</v>
      </c>
      <c r="J3" s="5">
        <v>2</v>
      </c>
      <c r="K3" s="5">
        <v>0</v>
      </c>
      <c r="L3" s="5">
        <v>29665</v>
      </c>
      <c r="M3" s="5">
        <v>17257</v>
      </c>
      <c r="N3" s="5">
        <v>103928</v>
      </c>
      <c r="O3" s="5">
        <v>1034218</v>
      </c>
      <c r="P3" s="5">
        <v>3831584</v>
      </c>
      <c r="Q3" s="5">
        <v>13608202</v>
      </c>
      <c r="R3" s="5">
        <v>948872</v>
      </c>
      <c r="S3" s="5">
        <v>104</v>
      </c>
      <c r="T3" s="5">
        <v>27297</v>
      </c>
      <c r="U3" s="5">
        <v>0</v>
      </c>
      <c r="V3" s="5">
        <v>0</v>
      </c>
      <c r="W3" s="5">
        <v>82</v>
      </c>
      <c r="X3" s="5">
        <v>12</v>
      </c>
      <c r="Y3" s="5">
        <v>130000</v>
      </c>
      <c r="Z3" s="5">
        <v>15000</v>
      </c>
      <c r="AA3" s="5">
        <v>316</v>
      </c>
      <c r="AB3" s="5">
        <v>61</v>
      </c>
      <c r="AC3" s="5">
        <v>25888</v>
      </c>
      <c r="AD3" s="5">
        <v>14148</v>
      </c>
      <c r="AE3" s="5">
        <v>42718</v>
      </c>
      <c r="AF3" s="5">
        <v>292099</v>
      </c>
      <c r="AG3" s="5">
        <v>20250</v>
      </c>
      <c r="AH3" s="5">
        <v>0</v>
      </c>
      <c r="AI3" s="5">
        <v>63840</v>
      </c>
      <c r="AJ3" s="5">
        <v>0</v>
      </c>
      <c r="AK3" s="5">
        <v>6000</v>
      </c>
      <c r="AL3" s="5">
        <v>46700</v>
      </c>
      <c r="AM3" s="5">
        <v>14520</v>
      </c>
      <c r="AN3" s="5">
        <v>0</v>
      </c>
      <c r="AO3" s="5">
        <v>1800</v>
      </c>
      <c r="AP3" s="5">
        <v>0</v>
      </c>
      <c r="AQ3" s="5">
        <v>0</v>
      </c>
      <c r="AR3" s="5">
        <v>74</v>
      </c>
      <c r="AS3" s="5">
        <v>204</v>
      </c>
      <c r="AT3" s="5">
        <v>21729</v>
      </c>
      <c r="AU3" s="5">
        <v>28573</v>
      </c>
      <c r="AV3" s="5">
        <v>26871</v>
      </c>
      <c r="AW3" s="5">
        <v>10486</v>
      </c>
      <c r="AX3" s="5">
        <v>539</v>
      </c>
      <c r="AY3" s="5">
        <v>4119</v>
      </c>
      <c r="AZ3" s="5">
        <v>0</v>
      </c>
      <c r="BA3" s="5">
        <v>0</v>
      </c>
      <c r="BB3" s="5">
        <v>0</v>
      </c>
      <c r="BC3" s="5">
        <v>686</v>
      </c>
      <c r="BD3" s="5">
        <v>0</v>
      </c>
      <c r="BE3" s="5">
        <v>0</v>
      </c>
      <c r="BF3" s="5">
        <v>0</v>
      </c>
      <c r="BG3" s="5">
        <v>130</v>
      </c>
      <c r="BH3" s="5">
        <v>4097127</v>
      </c>
      <c r="BI3" s="5">
        <v>166783</v>
      </c>
      <c r="BJ3" s="5">
        <v>3535279</v>
      </c>
      <c r="BK3" s="5">
        <v>255254</v>
      </c>
      <c r="BL3" s="5">
        <v>14818</v>
      </c>
      <c r="BM3" s="5">
        <v>0</v>
      </c>
      <c r="BN3" s="5">
        <v>100549</v>
      </c>
      <c r="BO3" s="5">
        <v>126092</v>
      </c>
      <c r="BP3" s="5">
        <v>4790231</v>
      </c>
      <c r="BQ3" s="5">
        <v>1661067</v>
      </c>
      <c r="BR3" s="5">
        <v>0</v>
      </c>
    </row>
    <row r="4" spans="1:70">
      <c r="A4" t="s">
        <v>1278</v>
      </c>
      <c r="B4" t="s">
        <v>1279</v>
      </c>
      <c r="C4" t="s">
        <v>1282</v>
      </c>
      <c r="D4" t="s">
        <v>1283</v>
      </c>
      <c r="E4" t="str">
        <f t="shared" ref="E4:E67" si="0">+B4&amp;D4</f>
        <v>北海道岩見沢市</v>
      </c>
      <c r="F4" s="5">
        <v>81047</v>
      </c>
      <c r="G4" s="5">
        <v>22</v>
      </c>
      <c r="H4" s="5">
        <v>0</v>
      </c>
      <c r="I4" s="5">
        <v>0</v>
      </c>
      <c r="J4" s="5">
        <v>0</v>
      </c>
      <c r="K4" s="5">
        <v>0</v>
      </c>
      <c r="L4" s="5">
        <v>0</v>
      </c>
      <c r="M4" s="5">
        <v>66044</v>
      </c>
      <c r="N4" s="5">
        <v>50987</v>
      </c>
      <c r="O4" s="5">
        <v>1023380</v>
      </c>
      <c r="P4" s="5">
        <v>1416457</v>
      </c>
      <c r="Q4" s="5">
        <v>7158908</v>
      </c>
      <c r="R4" s="5">
        <v>397639</v>
      </c>
      <c r="S4" s="5">
        <v>19</v>
      </c>
      <c r="T4" s="5">
        <v>7753</v>
      </c>
      <c r="U4" s="5">
        <v>0</v>
      </c>
      <c r="V4" s="5">
        <v>0</v>
      </c>
      <c r="W4" s="5">
        <v>8</v>
      </c>
      <c r="X4" s="5">
        <v>3</v>
      </c>
      <c r="Y4" s="5">
        <v>0</v>
      </c>
      <c r="Z4" s="5">
        <v>0</v>
      </c>
      <c r="AA4" s="5">
        <v>0</v>
      </c>
      <c r="AB4" s="5">
        <v>0</v>
      </c>
      <c r="AC4" s="5">
        <v>0</v>
      </c>
      <c r="AD4" s="5">
        <v>14449</v>
      </c>
      <c r="AE4" s="5">
        <v>15938</v>
      </c>
      <c r="AF4" s="5">
        <v>272962</v>
      </c>
      <c r="AG4" s="5">
        <v>0</v>
      </c>
      <c r="AH4" s="5">
        <v>194</v>
      </c>
      <c r="AI4" s="5">
        <v>0</v>
      </c>
      <c r="AJ4" s="5">
        <v>109</v>
      </c>
      <c r="AK4" s="5">
        <v>13194</v>
      </c>
      <c r="AL4" s="5">
        <v>3566</v>
      </c>
      <c r="AM4" s="5">
        <v>544</v>
      </c>
      <c r="AN4" s="5">
        <v>0</v>
      </c>
      <c r="AO4" s="5">
        <v>0</v>
      </c>
      <c r="AP4" s="5">
        <v>0</v>
      </c>
      <c r="AQ4" s="5">
        <v>0</v>
      </c>
      <c r="AR4" s="5">
        <v>0</v>
      </c>
      <c r="AS4" s="5">
        <v>8633</v>
      </c>
      <c r="AT4" s="5">
        <v>11443</v>
      </c>
      <c r="AU4" s="5">
        <v>25757</v>
      </c>
      <c r="AV4" s="5">
        <v>0</v>
      </c>
      <c r="AW4" s="5">
        <v>0</v>
      </c>
      <c r="AX4" s="5">
        <v>0</v>
      </c>
      <c r="AY4" s="5">
        <v>0</v>
      </c>
      <c r="AZ4" s="5">
        <v>0</v>
      </c>
      <c r="BA4" s="5">
        <v>2593</v>
      </c>
      <c r="BB4" s="5">
        <v>185</v>
      </c>
      <c r="BC4" s="5">
        <v>96443</v>
      </c>
      <c r="BD4" s="5">
        <v>0</v>
      </c>
      <c r="BE4" s="5">
        <v>806</v>
      </c>
      <c r="BF4" s="5">
        <v>182</v>
      </c>
      <c r="BG4" s="5">
        <v>1346</v>
      </c>
      <c r="BH4" s="5">
        <v>1531518</v>
      </c>
      <c r="BI4" s="5">
        <v>170062</v>
      </c>
      <c r="BJ4" s="5">
        <v>1429897</v>
      </c>
      <c r="BK4" s="5">
        <v>136641</v>
      </c>
      <c r="BL4" s="5">
        <v>0</v>
      </c>
      <c r="BM4" s="5">
        <v>0</v>
      </c>
      <c r="BN4" s="5">
        <v>0</v>
      </c>
      <c r="BO4" s="5">
        <v>139945</v>
      </c>
      <c r="BP4" s="5">
        <v>1144865</v>
      </c>
      <c r="BQ4" s="5">
        <v>482531</v>
      </c>
      <c r="BR4" s="5">
        <v>50500</v>
      </c>
    </row>
    <row r="5" spans="1:70">
      <c r="A5" t="s">
        <v>1278</v>
      </c>
      <c r="B5" t="s">
        <v>1279</v>
      </c>
      <c r="C5" t="s">
        <v>1284</v>
      </c>
      <c r="D5" t="s">
        <v>1285</v>
      </c>
      <c r="E5" t="str">
        <f t="shared" si="0"/>
        <v>北海道小樽市</v>
      </c>
      <c r="F5" s="5">
        <v>115493</v>
      </c>
      <c r="G5" s="5">
        <v>68</v>
      </c>
      <c r="H5" s="5">
        <v>0</v>
      </c>
      <c r="I5" s="5">
        <v>0</v>
      </c>
      <c r="J5" s="5">
        <v>3</v>
      </c>
      <c r="K5" s="5">
        <v>0</v>
      </c>
      <c r="L5" s="5">
        <v>6235</v>
      </c>
      <c r="M5" s="5">
        <v>71697</v>
      </c>
      <c r="N5" s="5">
        <v>20491</v>
      </c>
      <c r="O5" s="5">
        <v>519416</v>
      </c>
      <c r="P5" s="5">
        <v>2311729</v>
      </c>
      <c r="Q5" s="5">
        <v>12016902</v>
      </c>
      <c r="R5" s="5">
        <v>1307517</v>
      </c>
      <c r="S5" s="5">
        <v>54</v>
      </c>
      <c r="T5" s="5">
        <v>11763</v>
      </c>
      <c r="U5" s="5">
        <v>0</v>
      </c>
      <c r="V5" s="5">
        <v>0</v>
      </c>
      <c r="W5" s="5">
        <v>39</v>
      </c>
      <c r="X5" s="5">
        <v>15</v>
      </c>
      <c r="Y5" s="5">
        <v>68350</v>
      </c>
      <c r="Z5" s="5">
        <v>0</v>
      </c>
      <c r="AA5" s="5">
        <v>135</v>
      </c>
      <c r="AB5" s="5">
        <v>101</v>
      </c>
      <c r="AC5" s="5">
        <v>5896</v>
      </c>
      <c r="AD5" s="5">
        <v>28503</v>
      </c>
      <c r="AE5" s="5">
        <v>9783</v>
      </c>
      <c r="AF5" s="5">
        <v>109401</v>
      </c>
      <c r="AG5" s="5">
        <v>0</v>
      </c>
      <c r="AH5" s="5">
        <v>7608</v>
      </c>
      <c r="AI5" s="5">
        <v>27000</v>
      </c>
      <c r="AJ5" s="5">
        <v>0</v>
      </c>
      <c r="AK5" s="5">
        <v>6220</v>
      </c>
      <c r="AL5" s="5">
        <v>21680</v>
      </c>
      <c r="AM5" s="5">
        <v>0</v>
      </c>
      <c r="AN5" s="5">
        <v>460</v>
      </c>
      <c r="AO5" s="5">
        <v>3040</v>
      </c>
      <c r="AP5" s="5">
        <v>5000</v>
      </c>
      <c r="AQ5" s="5">
        <v>0</v>
      </c>
      <c r="AR5" s="5">
        <v>98</v>
      </c>
      <c r="AS5" s="5">
        <v>16158</v>
      </c>
      <c r="AT5" s="5">
        <v>6436</v>
      </c>
      <c r="AU5" s="5">
        <v>27740</v>
      </c>
      <c r="AV5" s="5">
        <v>2538</v>
      </c>
      <c r="AW5" s="5">
        <v>3796</v>
      </c>
      <c r="AX5" s="5">
        <v>0</v>
      </c>
      <c r="AY5" s="5">
        <v>1994</v>
      </c>
      <c r="AZ5" s="5">
        <v>0</v>
      </c>
      <c r="BA5" s="5">
        <v>0</v>
      </c>
      <c r="BB5" s="5">
        <v>0</v>
      </c>
      <c r="BC5" s="5">
        <v>0</v>
      </c>
      <c r="BD5" s="5">
        <v>0</v>
      </c>
      <c r="BE5" s="5">
        <v>436</v>
      </c>
      <c r="BF5" s="5">
        <v>0</v>
      </c>
      <c r="BG5" s="5">
        <v>0</v>
      </c>
      <c r="BH5" s="5">
        <v>2536876</v>
      </c>
      <c r="BI5" s="5">
        <v>265070</v>
      </c>
      <c r="BJ5" s="5">
        <v>2102835</v>
      </c>
      <c r="BK5" s="5">
        <v>247837</v>
      </c>
      <c r="BL5" s="5">
        <v>0</v>
      </c>
      <c r="BM5" s="5">
        <v>0</v>
      </c>
      <c r="BN5" s="5">
        <v>0</v>
      </c>
      <c r="BO5" s="5">
        <v>171543</v>
      </c>
      <c r="BP5" s="5">
        <v>1623004</v>
      </c>
      <c r="BQ5" s="5">
        <v>1551503</v>
      </c>
      <c r="BR5" s="5">
        <v>0</v>
      </c>
    </row>
    <row r="6" spans="1:70">
      <c r="A6" t="s">
        <v>1278</v>
      </c>
      <c r="B6" t="s">
        <v>1279</v>
      </c>
      <c r="C6" t="s">
        <v>1286</v>
      </c>
      <c r="D6" t="s">
        <v>1287</v>
      </c>
      <c r="E6" t="str">
        <f t="shared" si="0"/>
        <v>北海道室蘭市</v>
      </c>
      <c r="F6" s="5">
        <v>83072</v>
      </c>
      <c r="G6" s="5">
        <v>48</v>
      </c>
      <c r="H6" s="5">
        <v>0</v>
      </c>
      <c r="I6" s="5">
        <v>0</v>
      </c>
      <c r="J6" s="5">
        <v>2</v>
      </c>
      <c r="K6" s="5">
        <v>0</v>
      </c>
      <c r="L6" s="5">
        <v>4583</v>
      </c>
      <c r="M6" s="5">
        <v>73752</v>
      </c>
      <c r="N6" s="5">
        <v>0</v>
      </c>
      <c r="O6" s="5">
        <v>519483</v>
      </c>
      <c r="P6" s="5">
        <v>1386009</v>
      </c>
      <c r="Q6" s="5">
        <v>6307810</v>
      </c>
      <c r="R6" s="5">
        <v>391144</v>
      </c>
      <c r="S6" s="5">
        <v>45</v>
      </c>
      <c r="T6" s="5">
        <v>8148</v>
      </c>
      <c r="U6" s="5">
        <v>0</v>
      </c>
      <c r="V6" s="5">
        <v>0</v>
      </c>
      <c r="W6" s="5">
        <v>18</v>
      </c>
      <c r="X6" s="5">
        <v>12</v>
      </c>
      <c r="Y6" s="5">
        <v>56500</v>
      </c>
      <c r="Z6" s="5">
        <v>0</v>
      </c>
      <c r="AA6" s="5">
        <v>42</v>
      </c>
      <c r="AB6" s="5">
        <v>17</v>
      </c>
      <c r="AC6" s="5">
        <v>1920</v>
      </c>
      <c r="AD6" s="5">
        <v>44787</v>
      </c>
      <c r="AE6" s="5">
        <v>0</v>
      </c>
      <c r="AF6" s="5">
        <v>220151</v>
      </c>
      <c r="AG6" s="5">
        <v>16500</v>
      </c>
      <c r="AH6" s="5">
        <v>0</v>
      </c>
      <c r="AI6" s="5">
        <v>0</v>
      </c>
      <c r="AJ6" s="5">
        <v>126476</v>
      </c>
      <c r="AK6" s="5">
        <v>8430</v>
      </c>
      <c r="AL6" s="5">
        <v>0</v>
      </c>
      <c r="AM6" s="5">
        <v>24710</v>
      </c>
      <c r="AN6" s="5">
        <v>0</v>
      </c>
      <c r="AO6" s="5">
        <v>0</v>
      </c>
      <c r="AP6" s="5">
        <v>0</v>
      </c>
      <c r="AQ6" s="5">
        <v>0</v>
      </c>
      <c r="AR6" s="5">
        <v>575</v>
      </c>
      <c r="AS6" s="5">
        <v>12294</v>
      </c>
      <c r="AT6" s="5">
        <v>0</v>
      </c>
      <c r="AU6" s="5">
        <v>16488</v>
      </c>
      <c r="AV6" s="5">
        <v>272</v>
      </c>
      <c r="AW6" s="5">
        <v>34855</v>
      </c>
      <c r="AX6" s="5">
        <v>0</v>
      </c>
      <c r="AY6" s="5">
        <v>8450</v>
      </c>
      <c r="AZ6" s="5">
        <v>0</v>
      </c>
      <c r="BA6" s="5">
        <v>107</v>
      </c>
      <c r="BB6" s="5">
        <v>0</v>
      </c>
      <c r="BC6" s="5">
        <v>3251</v>
      </c>
      <c r="BD6" s="5">
        <v>0</v>
      </c>
      <c r="BE6" s="5">
        <v>48</v>
      </c>
      <c r="BF6" s="5">
        <v>0</v>
      </c>
      <c r="BG6" s="5">
        <v>59</v>
      </c>
      <c r="BH6" s="5">
        <v>1468689</v>
      </c>
      <c r="BI6" s="5">
        <v>183518</v>
      </c>
      <c r="BJ6" s="5">
        <v>1379128</v>
      </c>
      <c r="BK6" s="5">
        <v>139596</v>
      </c>
      <c r="BL6" s="5">
        <v>940</v>
      </c>
      <c r="BM6" s="5">
        <v>18176</v>
      </c>
      <c r="BN6" s="5">
        <v>0</v>
      </c>
      <c r="BO6" s="5">
        <v>49450</v>
      </c>
      <c r="BP6" s="5">
        <v>1452871</v>
      </c>
      <c r="BQ6" s="5">
        <v>646588</v>
      </c>
      <c r="BR6" s="5">
        <v>0</v>
      </c>
    </row>
    <row r="7" spans="1:70">
      <c r="A7" t="s">
        <v>1278</v>
      </c>
      <c r="B7" t="s">
        <v>1279</v>
      </c>
      <c r="C7" t="s">
        <v>1288</v>
      </c>
      <c r="D7" t="s">
        <v>1289</v>
      </c>
      <c r="E7" t="str">
        <f t="shared" si="0"/>
        <v>北海道稚内市</v>
      </c>
      <c r="F7" s="5">
        <v>33751</v>
      </c>
      <c r="G7" s="5">
        <v>14</v>
      </c>
      <c r="H7" s="5">
        <v>0</v>
      </c>
      <c r="I7" s="5">
        <v>0</v>
      </c>
      <c r="J7" s="5">
        <v>3</v>
      </c>
      <c r="K7" s="5">
        <v>0</v>
      </c>
      <c r="L7" s="5">
        <v>51077</v>
      </c>
      <c r="M7" s="5">
        <v>11899</v>
      </c>
      <c r="N7" s="5">
        <v>29798</v>
      </c>
      <c r="O7" s="5">
        <v>381267</v>
      </c>
      <c r="P7" s="5">
        <v>1065521</v>
      </c>
      <c r="Q7" s="5">
        <v>3355491</v>
      </c>
      <c r="R7" s="5">
        <v>77919</v>
      </c>
      <c r="S7" s="5">
        <v>14</v>
      </c>
      <c r="T7" s="5">
        <v>4486</v>
      </c>
      <c r="U7" s="5">
        <v>0</v>
      </c>
      <c r="V7" s="5">
        <v>0</v>
      </c>
      <c r="W7" s="5">
        <v>7</v>
      </c>
      <c r="X7" s="5">
        <v>22</v>
      </c>
      <c r="Y7" s="5">
        <v>48090</v>
      </c>
      <c r="Z7" s="5">
        <v>0</v>
      </c>
      <c r="AA7" s="5">
        <v>30</v>
      </c>
      <c r="AB7" s="5">
        <v>21</v>
      </c>
      <c r="AC7" s="5">
        <v>0</v>
      </c>
      <c r="AD7" s="5">
        <v>0</v>
      </c>
      <c r="AE7" s="5">
        <v>0</v>
      </c>
      <c r="AF7" s="5">
        <v>662</v>
      </c>
      <c r="AG7" s="5">
        <v>0</v>
      </c>
      <c r="AH7" s="5">
        <v>0</v>
      </c>
      <c r="AI7" s="5">
        <v>0</v>
      </c>
      <c r="AJ7" s="5">
        <v>45749</v>
      </c>
      <c r="AK7" s="5">
        <v>180</v>
      </c>
      <c r="AL7" s="5">
        <v>0</v>
      </c>
      <c r="AM7" s="5">
        <v>24927</v>
      </c>
      <c r="AN7" s="5">
        <v>0</v>
      </c>
      <c r="AO7" s="5">
        <v>0</v>
      </c>
      <c r="AP7" s="5">
        <v>0</v>
      </c>
      <c r="AQ7" s="5">
        <v>0</v>
      </c>
      <c r="AR7" s="5">
        <v>26532</v>
      </c>
      <c r="AS7" s="5">
        <v>6347</v>
      </c>
      <c r="AT7" s="5">
        <v>7192</v>
      </c>
      <c r="AU7" s="5">
        <v>28</v>
      </c>
      <c r="AV7" s="5">
        <v>13718</v>
      </c>
      <c r="AW7" s="5">
        <v>0</v>
      </c>
      <c r="AX7" s="5">
        <v>0</v>
      </c>
      <c r="AY7" s="5">
        <v>0</v>
      </c>
      <c r="AZ7" s="5">
        <v>0</v>
      </c>
      <c r="BA7" s="5">
        <v>0</v>
      </c>
      <c r="BB7" s="5">
        <v>0</v>
      </c>
      <c r="BC7" s="5">
        <v>0</v>
      </c>
      <c r="BD7" s="5">
        <v>0</v>
      </c>
      <c r="BE7" s="5">
        <v>0</v>
      </c>
      <c r="BF7" s="5">
        <v>0</v>
      </c>
      <c r="BG7" s="5">
        <v>0</v>
      </c>
      <c r="BH7" s="5">
        <v>1072755</v>
      </c>
      <c r="BI7" s="5">
        <v>114074</v>
      </c>
      <c r="BJ7" s="5">
        <v>1240702</v>
      </c>
      <c r="BK7" s="5">
        <v>50996</v>
      </c>
      <c r="BL7" s="5">
        <v>0</v>
      </c>
      <c r="BM7" s="5">
        <v>0</v>
      </c>
      <c r="BN7" s="5">
        <v>0</v>
      </c>
      <c r="BO7" s="5">
        <v>86889</v>
      </c>
      <c r="BP7" s="5">
        <v>2396810</v>
      </c>
      <c r="BQ7" s="5">
        <v>208367</v>
      </c>
      <c r="BR7" s="5">
        <v>0</v>
      </c>
    </row>
    <row r="8" spans="1:70">
      <c r="A8" t="s">
        <v>1278</v>
      </c>
      <c r="B8" t="s">
        <v>1279</v>
      </c>
      <c r="C8" t="s">
        <v>1290</v>
      </c>
      <c r="D8" t="s">
        <v>1291</v>
      </c>
      <c r="E8" t="str">
        <f t="shared" si="0"/>
        <v>北海道留萌市</v>
      </c>
      <c r="F8" s="5">
        <v>20677</v>
      </c>
      <c r="G8" s="5">
        <v>23</v>
      </c>
      <c r="H8" s="5">
        <v>0</v>
      </c>
      <c r="I8" s="5">
        <v>0</v>
      </c>
      <c r="J8" s="5">
        <v>1</v>
      </c>
      <c r="K8" s="5">
        <v>0</v>
      </c>
      <c r="L8" s="5">
        <v>400</v>
      </c>
      <c r="M8" s="5">
        <v>20210</v>
      </c>
      <c r="N8" s="5">
        <v>19362</v>
      </c>
      <c r="O8" s="5">
        <v>144400</v>
      </c>
      <c r="P8" s="5">
        <v>492458</v>
      </c>
      <c r="Q8" s="5">
        <v>2963424</v>
      </c>
      <c r="R8" s="5">
        <v>242740</v>
      </c>
      <c r="S8" s="5">
        <v>12</v>
      </c>
      <c r="T8" s="5">
        <v>2435</v>
      </c>
      <c r="U8" s="5">
        <v>0</v>
      </c>
      <c r="V8" s="5">
        <v>16</v>
      </c>
      <c r="W8" s="5">
        <v>8</v>
      </c>
      <c r="X8" s="5">
        <v>10</v>
      </c>
      <c r="Y8" s="5">
        <v>14800</v>
      </c>
      <c r="Z8" s="5">
        <v>0</v>
      </c>
      <c r="AA8" s="5">
        <v>15</v>
      </c>
      <c r="AB8" s="5">
        <v>15</v>
      </c>
      <c r="AC8" s="5">
        <v>400</v>
      </c>
      <c r="AD8" s="5">
        <v>9840</v>
      </c>
      <c r="AE8" s="5">
        <v>5601</v>
      </c>
      <c r="AF8" s="5">
        <v>49416</v>
      </c>
      <c r="AG8" s="5">
        <v>14800</v>
      </c>
      <c r="AH8" s="5">
        <v>0</v>
      </c>
      <c r="AI8" s="5">
        <v>0</v>
      </c>
      <c r="AJ8" s="5">
        <v>0</v>
      </c>
      <c r="AK8" s="5">
        <v>6030</v>
      </c>
      <c r="AL8" s="5">
        <v>0</v>
      </c>
      <c r="AM8" s="5">
        <v>0</v>
      </c>
      <c r="AN8" s="5">
        <v>0</v>
      </c>
      <c r="AO8" s="5">
        <v>0</v>
      </c>
      <c r="AP8" s="5">
        <v>0</v>
      </c>
      <c r="AQ8" s="5">
        <v>0</v>
      </c>
      <c r="AR8" s="5">
        <v>0</v>
      </c>
      <c r="AS8" s="5">
        <v>125</v>
      </c>
      <c r="AT8" s="5">
        <v>287</v>
      </c>
      <c r="AU8" s="5">
        <v>266</v>
      </c>
      <c r="AV8" s="5">
        <v>0</v>
      </c>
      <c r="AW8" s="5">
        <v>0</v>
      </c>
      <c r="AX8" s="5">
        <v>0</v>
      </c>
      <c r="AY8" s="5">
        <v>0</v>
      </c>
      <c r="AZ8" s="5">
        <v>0</v>
      </c>
      <c r="BA8" s="5">
        <v>2121</v>
      </c>
      <c r="BB8" s="5">
        <v>22</v>
      </c>
      <c r="BC8" s="5">
        <v>3149</v>
      </c>
      <c r="BD8" s="5">
        <v>0</v>
      </c>
      <c r="BE8" s="5">
        <v>14</v>
      </c>
      <c r="BF8" s="5">
        <v>0</v>
      </c>
      <c r="BG8" s="5">
        <v>0</v>
      </c>
      <c r="BH8" s="5">
        <v>515634</v>
      </c>
      <c r="BI8" s="5">
        <v>41424</v>
      </c>
      <c r="BJ8" s="5">
        <v>452565</v>
      </c>
      <c r="BK8" s="5">
        <v>66033</v>
      </c>
      <c r="BL8" s="5">
        <v>0</v>
      </c>
      <c r="BM8" s="5">
        <v>0</v>
      </c>
      <c r="BN8" s="5">
        <v>0</v>
      </c>
      <c r="BO8" s="5">
        <v>21495</v>
      </c>
      <c r="BP8" s="5">
        <v>378756</v>
      </c>
      <c r="BQ8" s="5">
        <v>328114</v>
      </c>
      <c r="BR8" s="5">
        <v>14800</v>
      </c>
    </row>
    <row r="9" spans="1:70">
      <c r="A9" t="s">
        <v>1278</v>
      </c>
      <c r="B9" t="s">
        <v>1279</v>
      </c>
      <c r="C9" t="s">
        <v>1292</v>
      </c>
      <c r="D9" t="s">
        <v>1293</v>
      </c>
      <c r="E9" t="str">
        <f t="shared" si="0"/>
        <v>北海道釧路市</v>
      </c>
      <c r="F9" s="5">
        <v>178350</v>
      </c>
      <c r="G9" s="5">
        <v>81</v>
      </c>
      <c r="H9" s="5">
        <v>0</v>
      </c>
      <c r="I9" s="5">
        <v>0</v>
      </c>
      <c r="J9" s="5">
        <v>1</v>
      </c>
      <c r="K9" s="5">
        <v>0</v>
      </c>
      <c r="L9" s="5">
        <v>13581</v>
      </c>
      <c r="M9" s="5">
        <v>9779</v>
      </c>
      <c r="N9" s="5">
        <v>71995</v>
      </c>
      <c r="O9" s="5">
        <v>959185</v>
      </c>
      <c r="P9" s="5">
        <v>3821159</v>
      </c>
      <c r="Q9" s="5">
        <v>17977234</v>
      </c>
      <c r="R9" s="5">
        <v>1351516</v>
      </c>
      <c r="S9" s="5">
        <v>57</v>
      </c>
      <c r="T9" s="5">
        <v>17226</v>
      </c>
      <c r="U9" s="5">
        <v>0</v>
      </c>
      <c r="V9" s="5">
        <v>0</v>
      </c>
      <c r="W9" s="5">
        <v>54</v>
      </c>
      <c r="X9" s="5">
        <v>8</v>
      </c>
      <c r="Y9" s="5">
        <v>90915</v>
      </c>
      <c r="Z9" s="5">
        <v>0</v>
      </c>
      <c r="AA9" s="5">
        <v>13</v>
      </c>
      <c r="AB9" s="5">
        <v>5</v>
      </c>
      <c r="AC9" s="5">
        <v>8388</v>
      </c>
      <c r="AD9" s="5">
        <v>7304</v>
      </c>
      <c r="AE9" s="5">
        <v>33272</v>
      </c>
      <c r="AF9" s="5">
        <v>277666</v>
      </c>
      <c r="AG9" s="5">
        <v>0</v>
      </c>
      <c r="AH9" s="5">
        <v>256752</v>
      </c>
      <c r="AI9" s="5">
        <v>0</v>
      </c>
      <c r="AJ9" s="5">
        <v>0</v>
      </c>
      <c r="AK9" s="5">
        <v>35500</v>
      </c>
      <c r="AL9" s="5">
        <v>3500</v>
      </c>
      <c r="AM9" s="5">
        <v>0</v>
      </c>
      <c r="AN9" s="5">
        <v>0</v>
      </c>
      <c r="AO9" s="5">
        <v>0</v>
      </c>
      <c r="AP9" s="5">
        <v>0</v>
      </c>
      <c r="AQ9" s="5">
        <v>0</v>
      </c>
      <c r="AR9" s="5">
        <v>2403</v>
      </c>
      <c r="AS9" s="5">
        <v>1383</v>
      </c>
      <c r="AT9" s="5">
        <v>11959</v>
      </c>
      <c r="AU9" s="5">
        <v>42194</v>
      </c>
      <c r="AV9" s="5">
        <v>7474</v>
      </c>
      <c r="AW9" s="5">
        <v>4845</v>
      </c>
      <c r="AX9" s="5">
        <v>9139</v>
      </c>
      <c r="AY9" s="5">
        <v>1028</v>
      </c>
      <c r="AZ9" s="5">
        <v>0</v>
      </c>
      <c r="BA9" s="5">
        <v>0</v>
      </c>
      <c r="BB9" s="5">
        <v>0</v>
      </c>
      <c r="BC9" s="5">
        <v>11425</v>
      </c>
      <c r="BD9" s="5">
        <v>0</v>
      </c>
      <c r="BE9" s="5">
        <v>0</v>
      </c>
      <c r="BF9" s="5">
        <v>0</v>
      </c>
      <c r="BG9" s="5">
        <v>421</v>
      </c>
      <c r="BH9" s="5">
        <v>4208714</v>
      </c>
      <c r="BI9" s="5">
        <v>253200</v>
      </c>
      <c r="BJ9" s="5">
        <v>3601692</v>
      </c>
      <c r="BK9" s="5">
        <v>261557</v>
      </c>
      <c r="BL9" s="5">
        <v>0</v>
      </c>
      <c r="BM9" s="5">
        <v>25672</v>
      </c>
      <c r="BN9" s="5">
        <v>0</v>
      </c>
      <c r="BO9" s="5">
        <v>238930</v>
      </c>
      <c r="BP9" s="5">
        <v>4826705</v>
      </c>
      <c r="BQ9" s="5">
        <v>3022810</v>
      </c>
      <c r="BR9" s="5">
        <v>0</v>
      </c>
    </row>
    <row r="10" spans="1:70">
      <c r="A10" t="s">
        <v>1278</v>
      </c>
      <c r="B10" t="s">
        <v>1279</v>
      </c>
      <c r="C10" t="s">
        <v>1294</v>
      </c>
      <c r="D10" t="s">
        <v>1295</v>
      </c>
      <c r="E10" t="str">
        <f t="shared" si="0"/>
        <v>北海道広尾町</v>
      </c>
      <c r="F10" s="5">
        <v>5493</v>
      </c>
      <c r="G10" s="5">
        <v>4</v>
      </c>
      <c r="H10" s="5">
        <v>0</v>
      </c>
      <c r="I10" s="5">
        <v>0</v>
      </c>
      <c r="J10" s="5">
        <v>0</v>
      </c>
      <c r="K10" s="5">
        <v>1</v>
      </c>
      <c r="L10" s="5">
        <v>3559</v>
      </c>
      <c r="M10" s="5">
        <v>934</v>
      </c>
      <c r="N10" s="5">
        <v>0</v>
      </c>
      <c r="O10" s="5">
        <v>63705</v>
      </c>
      <c r="P10" s="5">
        <v>120535</v>
      </c>
      <c r="Q10" s="5">
        <v>319949</v>
      </c>
      <c r="R10" s="5">
        <v>11790</v>
      </c>
      <c r="S10" s="5">
        <v>4</v>
      </c>
      <c r="T10" s="5">
        <v>557</v>
      </c>
      <c r="U10" s="5">
        <v>0</v>
      </c>
      <c r="V10" s="5">
        <v>0</v>
      </c>
      <c r="W10" s="5">
        <v>2</v>
      </c>
      <c r="X10" s="5">
        <v>14</v>
      </c>
      <c r="Y10" s="5">
        <v>3160</v>
      </c>
      <c r="Z10" s="5">
        <v>0</v>
      </c>
      <c r="AA10" s="5">
        <v>0</v>
      </c>
      <c r="AB10" s="5">
        <v>0</v>
      </c>
      <c r="AC10" s="5">
        <v>1703</v>
      </c>
      <c r="AD10" s="5">
        <v>454</v>
      </c>
      <c r="AE10" s="5">
        <v>0</v>
      </c>
      <c r="AF10" s="5">
        <v>9217</v>
      </c>
      <c r="AG10" s="5">
        <v>3160</v>
      </c>
      <c r="AH10" s="5">
        <v>0</v>
      </c>
      <c r="AI10" s="5">
        <v>0</v>
      </c>
      <c r="AJ10" s="5">
        <v>120</v>
      </c>
      <c r="AK10" s="5">
        <v>0</v>
      </c>
      <c r="AL10" s="5">
        <v>0</v>
      </c>
      <c r="AM10" s="5">
        <v>2280</v>
      </c>
      <c r="AN10" s="5">
        <v>0</v>
      </c>
      <c r="AO10" s="5">
        <v>0</v>
      </c>
      <c r="AP10" s="5">
        <v>0</v>
      </c>
      <c r="AQ10" s="5">
        <v>0</v>
      </c>
      <c r="AR10" s="5">
        <v>0</v>
      </c>
      <c r="AS10" s="5">
        <v>0</v>
      </c>
      <c r="AT10" s="5">
        <v>0</v>
      </c>
      <c r="AU10" s="5">
        <v>0</v>
      </c>
      <c r="AV10" s="5">
        <v>0</v>
      </c>
      <c r="AW10" s="5">
        <v>0</v>
      </c>
      <c r="AX10" s="5">
        <v>0</v>
      </c>
      <c r="AY10" s="5">
        <v>0</v>
      </c>
      <c r="AZ10" s="5">
        <v>0</v>
      </c>
      <c r="BA10" s="5">
        <v>0</v>
      </c>
      <c r="BB10" s="5">
        <v>0</v>
      </c>
      <c r="BC10" s="5">
        <v>773</v>
      </c>
      <c r="BD10" s="5">
        <v>0</v>
      </c>
      <c r="BE10" s="5">
        <v>0</v>
      </c>
      <c r="BF10" s="5">
        <v>0</v>
      </c>
      <c r="BG10" s="5">
        <v>0</v>
      </c>
      <c r="BH10" s="5">
        <v>120695</v>
      </c>
      <c r="BI10" s="5">
        <v>34766</v>
      </c>
      <c r="BJ10" s="5">
        <v>158029</v>
      </c>
      <c r="BK10" s="5">
        <v>2568</v>
      </c>
      <c r="BL10" s="5">
        <v>0</v>
      </c>
      <c r="BM10" s="5">
        <v>0</v>
      </c>
      <c r="BN10" s="5">
        <v>0</v>
      </c>
      <c r="BO10" s="5">
        <v>16097</v>
      </c>
      <c r="BP10" s="5">
        <v>233324</v>
      </c>
      <c r="BQ10" s="5">
        <v>39265</v>
      </c>
      <c r="BR10" s="5">
        <v>3160</v>
      </c>
    </row>
    <row r="11" spans="1:70">
      <c r="A11" t="s">
        <v>1278</v>
      </c>
      <c r="B11" t="s">
        <v>1279</v>
      </c>
      <c r="C11" t="s">
        <v>1296</v>
      </c>
      <c r="D11" t="s">
        <v>1297</v>
      </c>
      <c r="E11" t="str">
        <f t="shared" si="0"/>
        <v>北海道夕張市</v>
      </c>
      <c r="F11" s="5">
        <v>8005</v>
      </c>
      <c r="G11" s="5">
        <v>3</v>
      </c>
      <c r="H11" s="5">
        <v>0</v>
      </c>
      <c r="I11" s="5">
        <v>0</v>
      </c>
      <c r="J11" s="5">
        <v>0</v>
      </c>
      <c r="K11" s="5">
        <v>2</v>
      </c>
      <c r="L11" s="5">
        <v>8565</v>
      </c>
      <c r="M11" s="5">
        <v>14217</v>
      </c>
      <c r="N11" s="5">
        <v>194239</v>
      </c>
      <c r="O11" s="5">
        <v>0</v>
      </c>
      <c r="P11" s="5">
        <v>282388</v>
      </c>
      <c r="Q11" s="5">
        <v>1844594</v>
      </c>
      <c r="R11" s="5">
        <v>62113</v>
      </c>
      <c r="S11" s="5">
        <v>3</v>
      </c>
      <c r="T11" s="5">
        <v>834</v>
      </c>
      <c r="U11" s="5">
        <v>0</v>
      </c>
      <c r="V11" s="5">
        <v>0</v>
      </c>
      <c r="W11" s="5">
        <v>1</v>
      </c>
      <c r="X11" s="5">
        <v>22</v>
      </c>
      <c r="Y11" s="5">
        <v>7200</v>
      </c>
      <c r="Z11" s="5">
        <v>0</v>
      </c>
      <c r="AA11" s="5">
        <v>116</v>
      </c>
      <c r="AB11" s="5">
        <v>0</v>
      </c>
      <c r="AC11" s="5">
        <v>792</v>
      </c>
      <c r="AD11" s="5">
        <v>4315</v>
      </c>
      <c r="AE11" s="5">
        <v>28305</v>
      </c>
      <c r="AF11" s="5">
        <v>0</v>
      </c>
      <c r="AG11" s="5">
        <v>7200</v>
      </c>
      <c r="AH11" s="5">
        <v>0</v>
      </c>
      <c r="AI11" s="5">
        <v>0</v>
      </c>
      <c r="AJ11" s="5">
        <v>0</v>
      </c>
      <c r="AK11" s="5">
        <v>244</v>
      </c>
      <c r="AL11" s="5">
        <v>2808</v>
      </c>
      <c r="AM11" s="5">
        <v>0</v>
      </c>
      <c r="AN11" s="5">
        <v>236</v>
      </c>
      <c r="AO11" s="5">
        <v>0</v>
      </c>
      <c r="AP11" s="5">
        <v>2632</v>
      </c>
      <c r="AQ11" s="5">
        <v>0</v>
      </c>
      <c r="AR11" s="5">
        <v>0</v>
      </c>
      <c r="AS11" s="5">
        <v>0</v>
      </c>
      <c r="AT11" s="5">
        <v>0</v>
      </c>
      <c r="AU11" s="5">
        <v>0</v>
      </c>
      <c r="AV11" s="5">
        <v>0</v>
      </c>
      <c r="AW11" s="5">
        <v>0</v>
      </c>
      <c r="AX11" s="5">
        <v>0</v>
      </c>
      <c r="AY11" s="5">
        <v>0</v>
      </c>
      <c r="AZ11" s="5">
        <v>0</v>
      </c>
      <c r="BA11" s="5">
        <v>0</v>
      </c>
      <c r="BB11" s="5">
        <v>3711</v>
      </c>
      <c r="BC11" s="5">
        <v>0</v>
      </c>
      <c r="BD11" s="5">
        <v>0</v>
      </c>
      <c r="BE11" s="5">
        <v>0</v>
      </c>
      <c r="BF11" s="5">
        <v>0</v>
      </c>
      <c r="BG11" s="5">
        <v>0</v>
      </c>
      <c r="BH11" s="5">
        <v>285642</v>
      </c>
      <c r="BI11" s="5">
        <v>98747</v>
      </c>
      <c r="BJ11" s="5">
        <v>431977</v>
      </c>
      <c r="BK11" s="5">
        <v>22219</v>
      </c>
      <c r="BL11" s="5">
        <v>0</v>
      </c>
      <c r="BM11" s="5">
        <v>0</v>
      </c>
      <c r="BN11" s="5">
        <v>0</v>
      </c>
      <c r="BO11" s="5">
        <v>84867</v>
      </c>
      <c r="BP11" s="5">
        <v>325981</v>
      </c>
      <c r="BQ11" s="5">
        <v>113153</v>
      </c>
      <c r="BR11" s="5">
        <v>0</v>
      </c>
    </row>
    <row r="12" spans="1:70">
      <c r="A12" t="s">
        <v>1278</v>
      </c>
      <c r="B12" t="s">
        <v>1279</v>
      </c>
      <c r="C12" t="s">
        <v>1298</v>
      </c>
      <c r="D12" t="s">
        <v>1299</v>
      </c>
      <c r="E12" t="str">
        <f t="shared" si="0"/>
        <v>北海道浦河町</v>
      </c>
      <c r="F12" s="5">
        <v>10073</v>
      </c>
      <c r="G12" s="5">
        <v>6</v>
      </c>
      <c r="H12" s="5">
        <v>1</v>
      </c>
      <c r="I12" s="5">
        <v>0</v>
      </c>
      <c r="J12" s="5">
        <v>0</v>
      </c>
      <c r="K12" s="5">
        <v>0</v>
      </c>
      <c r="L12" s="5">
        <v>1091</v>
      </c>
      <c r="M12" s="5">
        <v>27346</v>
      </c>
      <c r="N12" s="5">
        <v>5274</v>
      </c>
      <c r="O12" s="5">
        <v>145459</v>
      </c>
      <c r="P12" s="5">
        <v>272879</v>
      </c>
      <c r="Q12" s="5">
        <v>256626</v>
      </c>
      <c r="R12" s="5">
        <v>7181</v>
      </c>
      <c r="S12" s="5">
        <v>6</v>
      </c>
      <c r="T12" s="5">
        <v>957</v>
      </c>
      <c r="U12" s="5">
        <v>0</v>
      </c>
      <c r="V12" s="5">
        <v>0</v>
      </c>
      <c r="W12" s="5">
        <v>2</v>
      </c>
      <c r="X12" s="5">
        <v>19</v>
      </c>
      <c r="Y12" s="5">
        <v>9000</v>
      </c>
      <c r="Z12" s="5">
        <v>0</v>
      </c>
      <c r="AA12" s="5">
        <v>12</v>
      </c>
      <c r="AB12" s="5">
        <v>9</v>
      </c>
      <c r="AC12" s="5">
        <v>0</v>
      </c>
      <c r="AD12" s="5">
        <v>3440</v>
      </c>
      <c r="AE12" s="5">
        <v>1618</v>
      </c>
      <c r="AF12" s="5">
        <v>50003</v>
      </c>
      <c r="AG12" s="5">
        <v>0</v>
      </c>
      <c r="AH12" s="5">
        <v>0</v>
      </c>
      <c r="AI12" s="5">
        <v>9000</v>
      </c>
      <c r="AJ12" s="5">
        <v>0</v>
      </c>
      <c r="AK12" s="5">
        <v>1080</v>
      </c>
      <c r="AL12" s="5">
        <v>4726</v>
      </c>
      <c r="AM12" s="5">
        <v>0</v>
      </c>
      <c r="AN12" s="5">
        <v>0</v>
      </c>
      <c r="AO12" s="5">
        <v>0</v>
      </c>
      <c r="AP12" s="5">
        <v>0</v>
      </c>
      <c r="AQ12" s="5">
        <v>0</v>
      </c>
      <c r="AR12" s="5">
        <v>0</v>
      </c>
      <c r="AS12" s="5">
        <v>0</v>
      </c>
      <c r="AT12" s="5">
        <v>0</v>
      </c>
      <c r="AU12" s="5">
        <v>0</v>
      </c>
      <c r="AV12" s="5">
        <v>0</v>
      </c>
      <c r="AW12" s="5">
        <v>336</v>
      </c>
      <c r="AX12" s="5">
        <v>41</v>
      </c>
      <c r="AY12" s="5">
        <v>306</v>
      </c>
      <c r="AZ12" s="5">
        <v>0</v>
      </c>
      <c r="BA12" s="5">
        <v>0</v>
      </c>
      <c r="BB12" s="5">
        <v>1996</v>
      </c>
      <c r="BC12" s="5">
        <v>13061</v>
      </c>
      <c r="BD12" s="5">
        <v>0</v>
      </c>
      <c r="BE12" s="5">
        <v>204</v>
      </c>
      <c r="BF12" s="5">
        <v>45</v>
      </c>
      <c r="BG12" s="5">
        <v>67</v>
      </c>
      <c r="BH12" s="5">
        <v>274969</v>
      </c>
      <c r="BI12" s="5">
        <v>9877</v>
      </c>
      <c r="BJ12" s="5">
        <v>230157</v>
      </c>
      <c r="BK12" s="5">
        <v>4395</v>
      </c>
      <c r="BL12" s="5">
        <v>0</v>
      </c>
      <c r="BM12" s="5">
        <v>0</v>
      </c>
      <c r="BN12" s="5">
        <v>0</v>
      </c>
      <c r="BO12" s="5">
        <v>7360</v>
      </c>
      <c r="BP12" s="5">
        <v>539368</v>
      </c>
      <c r="BQ12" s="5">
        <v>33420</v>
      </c>
      <c r="BR12" s="5">
        <v>0</v>
      </c>
    </row>
    <row r="13" spans="1:70">
      <c r="A13" t="s">
        <v>1278</v>
      </c>
      <c r="B13" t="s">
        <v>1279</v>
      </c>
      <c r="C13" t="s">
        <v>1300</v>
      </c>
      <c r="D13" t="s">
        <v>1301</v>
      </c>
      <c r="E13" t="str">
        <f t="shared" si="0"/>
        <v>北海道北斗市</v>
      </c>
      <c r="F13" s="5">
        <v>44799</v>
      </c>
      <c r="G13" s="5">
        <v>7</v>
      </c>
      <c r="H13" s="5">
        <v>1</v>
      </c>
      <c r="I13" s="5">
        <v>3</v>
      </c>
      <c r="J13" s="5">
        <v>1</v>
      </c>
      <c r="K13" s="5">
        <v>0</v>
      </c>
      <c r="L13" s="5">
        <v>25692</v>
      </c>
      <c r="M13" s="5">
        <v>5858</v>
      </c>
      <c r="N13" s="5">
        <v>34474</v>
      </c>
      <c r="O13" s="5">
        <v>212744</v>
      </c>
      <c r="P13" s="5">
        <v>703706</v>
      </c>
      <c r="Q13" s="5">
        <v>3125931</v>
      </c>
      <c r="R13" s="5">
        <v>318360</v>
      </c>
      <c r="S13" s="5">
        <v>7</v>
      </c>
      <c r="T13" s="5">
        <v>4730</v>
      </c>
      <c r="U13" s="5">
        <v>0</v>
      </c>
      <c r="V13" s="5">
        <v>0</v>
      </c>
      <c r="W13" s="5">
        <v>3</v>
      </c>
      <c r="X13" s="5">
        <v>14</v>
      </c>
      <c r="Y13" s="5">
        <v>18302</v>
      </c>
      <c r="Z13" s="5">
        <v>0</v>
      </c>
      <c r="AA13" s="5">
        <v>0</v>
      </c>
      <c r="AB13" s="5">
        <v>0</v>
      </c>
      <c r="AC13" s="5">
        <v>5370</v>
      </c>
      <c r="AD13" s="5">
        <v>99</v>
      </c>
      <c r="AE13" s="5">
        <v>3213</v>
      </c>
      <c r="AF13" s="5">
        <v>55190</v>
      </c>
      <c r="AG13" s="5">
        <v>14823</v>
      </c>
      <c r="AH13" s="5">
        <v>0</v>
      </c>
      <c r="AI13" s="5">
        <v>14800</v>
      </c>
      <c r="AJ13" s="5">
        <v>595</v>
      </c>
      <c r="AK13" s="5">
        <v>8825</v>
      </c>
      <c r="AL13" s="5">
        <v>3122</v>
      </c>
      <c r="AM13" s="5">
        <v>1495</v>
      </c>
      <c r="AN13" s="5">
        <v>0</v>
      </c>
      <c r="AO13" s="5">
        <v>0</v>
      </c>
      <c r="AP13" s="5">
        <v>0</v>
      </c>
      <c r="AQ13" s="5">
        <v>0</v>
      </c>
      <c r="AR13" s="5">
        <v>5271</v>
      </c>
      <c r="AS13" s="5">
        <v>5535</v>
      </c>
      <c r="AT13" s="5">
        <v>12061</v>
      </c>
      <c r="AU13" s="5">
        <v>40822</v>
      </c>
      <c r="AV13" s="5">
        <v>0</v>
      </c>
      <c r="AW13" s="5">
        <v>0</v>
      </c>
      <c r="AX13" s="5">
        <v>0</v>
      </c>
      <c r="AY13" s="5">
        <v>0</v>
      </c>
      <c r="AZ13" s="5">
        <v>340</v>
      </c>
      <c r="BA13" s="5">
        <v>38</v>
      </c>
      <c r="BB13" s="5">
        <v>138</v>
      </c>
      <c r="BC13" s="5">
        <v>11485</v>
      </c>
      <c r="BD13" s="5">
        <v>0</v>
      </c>
      <c r="BE13" s="5">
        <v>0</v>
      </c>
      <c r="BF13" s="5">
        <v>0</v>
      </c>
      <c r="BG13" s="5">
        <v>727</v>
      </c>
      <c r="BH13" s="5">
        <v>746579</v>
      </c>
      <c r="BI13" s="5">
        <v>68104</v>
      </c>
      <c r="BJ13" s="5">
        <v>574607</v>
      </c>
      <c r="BK13" s="5">
        <v>63071</v>
      </c>
      <c r="BL13" s="5">
        <v>0</v>
      </c>
      <c r="BM13" s="5">
        <v>39024</v>
      </c>
      <c r="BN13" s="5">
        <v>0</v>
      </c>
      <c r="BO13" s="5">
        <v>61364</v>
      </c>
      <c r="BP13" s="5">
        <v>341911</v>
      </c>
      <c r="BQ13" s="5">
        <v>360280</v>
      </c>
      <c r="BR13" s="5">
        <v>0</v>
      </c>
    </row>
    <row r="14" spans="1:70">
      <c r="A14" t="s">
        <v>1278</v>
      </c>
      <c r="B14" t="s">
        <v>1279</v>
      </c>
      <c r="C14" t="s">
        <v>1302</v>
      </c>
      <c r="D14" t="s">
        <v>1303</v>
      </c>
      <c r="E14" t="str">
        <f t="shared" si="0"/>
        <v>北海道紋別市</v>
      </c>
      <c r="F14" s="5">
        <v>20374</v>
      </c>
      <c r="G14" s="5">
        <v>22</v>
      </c>
      <c r="H14" s="5">
        <v>0</v>
      </c>
      <c r="I14" s="5">
        <v>0</v>
      </c>
      <c r="J14" s="5">
        <v>1</v>
      </c>
      <c r="K14" s="5">
        <v>0</v>
      </c>
      <c r="L14" s="5">
        <v>8727</v>
      </c>
      <c r="M14" s="5">
        <v>1103</v>
      </c>
      <c r="N14" s="5">
        <v>21842</v>
      </c>
      <c r="O14" s="5">
        <v>134430</v>
      </c>
      <c r="P14" s="5">
        <v>655642</v>
      </c>
      <c r="Q14" s="5">
        <v>5476437</v>
      </c>
      <c r="R14" s="5">
        <v>334522</v>
      </c>
      <c r="S14" s="5">
        <v>16</v>
      </c>
      <c r="T14" s="5">
        <v>3377</v>
      </c>
      <c r="U14" s="5">
        <v>0</v>
      </c>
      <c r="V14" s="5">
        <v>0</v>
      </c>
      <c r="W14" s="5">
        <v>4</v>
      </c>
      <c r="X14" s="5">
        <v>12</v>
      </c>
      <c r="Y14" s="5">
        <v>16930</v>
      </c>
      <c r="Z14" s="5">
        <v>0</v>
      </c>
      <c r="AA14" s="5">
        <v>21</v>
      </c>
      <c r="AB14" s="5">
        <v>14</v>
      </c>
      <c r="AC14" s="5">
        <v>4572</v>
      </c>
      <c r="AD14" s="5">
        <v>209</v>
      </c>
      <c r="AE14" s="5">
        <v>3103</v>
      </c>
      <c r="AF14" s="5">
        <v>39406</v>
      </c>
      <c r="AG14" s="5">
        <v>0</v>
      </c>
      <c r="AH14" s="5">
        <v>0</v>
      </c>
      <c r="AI14" s="5">
        <v>0</v>
      </c>
      <c r="AJ14" s="5">
        <v>17940</v>
      </c>
      <c r="AK14" s="5">
        <v>1000</v>
      </c>
      <c r="AL14" s="5">
        <v>0</v>
      </c>
      <c r="AM14" s="5">
        <v>0</v>
      </c>
      <c r="AN14" s="5">
        <v>0</v>
      </c>
      <c r="AO14" s="5">
        <v>0</v>
      </c>
      <c r="AP14" s="5">
        <v>0</v>
      </c>
      <c r="AQ14" s="5">
        <v>8825</v>
      </c>
      <c r="AR14" s="5">
        <v>3982</v>
      </c>
      <c r="AS14" s="5">
        <v>0</v>
      </c>
      <c r="AT14" s="5">
        <v>2640</v>
      </c>
      <c r="AU14" s="5">
        <v>51</v>
      </c>
      <c r="AV14" s="5">
        <v>0</v>
      </c>
      <c r="AW14" s="5">
        <v>0</v>
      </c>
      <c r="AX14" s="5">
        <v>0</v>
      </c>
      <c r="AY14" s="5">
        <v>0</v>
      </c>
      <c r="AZ14" s="5">
        <v>0</v>
      </c>
      <c r="BA14" s="5">
        <v>94</v>
      </c>
      <c r="BB14" s="5">
        <v>6986</v>
      </c>
      <c r="BC14" s="5">
        <v>19105</v>
      </c>
      <c r="BD14" s="5">
        <v>0</v>
      </c>
      <c r="BE14" s="5">
        <v>0</v>
      </c>
      <c r="BF14" s="5">
        <v>0</v>
      </c>
      <c r="BG14" s="5">
        <v>0</v>
      </c>
      <c r="BH14" s="5">
        <v>730421</v>
      </c>
      <c r="BI14" s="5">
        <v>22104</v>
      </c>
      <c r="BJ14" s="5">
        <v>653881</v>
      </c>
      <c r="BK14" s="5">
        <v>64567</v>
      </c>
      <c r="BL14" s="5">
        <v>0</v>
      </c>
      <c r="BM14" s="5">
        <v>0</v>
      </c>
      <c r="BN14" s="5">
        <v>0</v>
      </c>
      <c r="BO14" s="5">
        <v>17780</v>
      </c>
      <c r="BP14" s="5">
        <v>690824</v>
      </c>
      <c r="BQ14" s="5">
        <v>665574</v>
      </c>
      <c r="BR14" s="5">
        <v>0</v>
      </c>
    </row>
    <row r="15" spans="1:70">
      <c r="A15" t="s">
        <v>1278</v>
      </c>
      <c r="B15" t="s">
        <v>1279</v>
      </c>
      <c r="C15" t="s">
        <v>1304</v>
      </c>
      <c r="D15" t="s">
        <v>1305</v>
      </c>
      <c r="E15" t="str">
        <f t="shared" si="0"/>
        <v>北海道札幌市</v>
      </c>
      <c r="F15" s="5">
        <v>1957986</v>
      </c>
      <c r="G15" s="5">
        <v>660</v>
      </c>
      <c r="H15" s="5">
        <v>0</v>
      </c>
      <c r="I15" s="5">
        <v>0</v>
      </c>
      <c r="J15" s="5">
        <v>5</v>
      </c>
      <c r="K15" s="5">
        <v>0</v>
      </c>
      <c r="L15" s="5">
        <v>14256</v>
      </c>
      <c r="M15" s="5">
        <v>51964</v>
      </c>
      <c r="N15" s="5">
        <v>423013</v>
      </c>
      <c r="O15" s="5">
        <v>5603623</v>
      </c>
      <c r="P15" s="5">
        <v>37505322</v>
      </c>
      <c r="Q15" s="5">
        <v>63760944</v>
      </c>
      <c r="R15" s="5">
        <v>7126404</v>
      </c>
      <c r="S15" s="5">
        <v>547</v>
      </c>
      <c r="T15" s="5">
        <v>176688</v>
      </c>
      <c r="U15" s="5">
        <v>0</v>
      </c>
      <c r="V15" s="5">
        <v>0</v>
      </c>
      <c r="W15" s="5">
        <v>396</v>
      </c>
      <c r="X15" s="5">
        <v>15</v>
      </c>
      <c r="Y15" s="5">
        <v>835200</v>
      </c>
      <c r="Z15" s="5">
        <v>0</v>
      </c>
      <c r="AA15" s="5">
        <v>65</v>
      </c>
      <c r="AB15" s="5">
        <v>37</v>
      </c>
      <c r="AC15" s="5">
        <v>2331</v>
      </c>
      <c r="AD15" s="5">
        <v>13049</v>
      </c>
      <c r="AE15" s="5">
        <v>87773</v>
      </c>
      <c r="AF15" s="5">
        <v>606004</v>
      </c>
      <c r="AG15" s="5">
        <v>160600</v>
      </c>
      <c r="AH15" s="5">
        <v>343737</v>
      </c>
      <c r="AI15" s="5">
        <v>246448</v>
      </c>
      <c r="AJ15" s="5">
        <v>0</v>
      </c>
      <c r="AK15" s="5">
        <v>432486</v>
      </c>
      <c r="AL15" s="5">
        <v>73760</v>
      </c>
      <c r="AM15" s="5">
        <v>0</v>
      </c>
      <c r="AN15" s="5">
        <v>1280</v>
      </c>
      <c r="AO15" s="5">
        <v>3180</v>
      </c>
      <c r="AP15" s="5">
        <v>1150</v>
      </c>
      <c r="AQ15" s="5">
        <v>0</v>
      </c>
      <c r="AR15" s="5">
        <v>6320</v>
      </c>
      <c r="AS15" s="5">
        <v>6795</v>
      </c>
      <c r="AT15" s="5">
        <v>168801</v>
      </c>
      <c r="AU15" s="5">
        <v>1332182</v>
      </c>
      <c r="AV15" s="5">
        <v>720</v>
      </c>
      <c r="AW15" s="5">
        <v>8210</v>
      </c>
      <c r="AX15" s="5">
        <v>2576</v>
      </c>
      <c r="AY15" s="5">
        <v>4460</v>
      </c>
      <c r="AZ15" s="5">
        <v>0</v>
      </c>
      <c r="BA15" s="5">
        <v>0</v>
      </c>
      <c r="BB15" s="5">
        <v>0</v>
      </c>
      <c r="BC15" s="5">
        <v>206022</v>
      </c>
      <c r="BD15" s="5">
        <v>0</v>
      </c>
      <c r="BE15" s="5">
        <v>0</v>
      </c>
      <c r="BF15" s="5">
        <v>1018</v>
      </c>
      <c r="BG15" s="5">
        <v>11386</v>
      </c>
      <c r="BH15" s="5">
        <v>39565017</v>
      </c>
      <c r="BI15" s="5">
        <v>2650232</v>
      </c>
      <c r="BJ15" s="5">
        <v>31373304</v>
      </c>
      <c r="BK15" s="5">
        <v>1617233</v>
      </c>
      <c r="BL15" s="5">
        <v>23994</v>
      </c>
      <c r="BM15" s="5">
        <v>5591</v>
      </c>
      <c r="BN15" s="5">
        <v>0</v>
      </c>
      <c r="BO15" s="5">
        <v>2405260</v>
      </c>
      <c r="BP15" s="5">
        <v>24220966</v>
      </c>
      <c r="BQ15" s="5">
        <v>16723097</v>
      </c>
      <c r="BR15" s="5">
        <v>0</v>
      </c>
    </row>
    <row r="16" spans="1:70">
      <c r="A16" t="s">
        <v>1278</v>
      </c>
      <c r="B16" t="s">
        <v>1279</v>
      </c>
      <c r="C16" t="s">
        <v>1306</v>
      </c>
      <c r="D16" t="s">
        <v>1307</v>
      </c>
      <c r="E16" t="str">
        <f t="shared" si="0"/>
        <v>北海道木古内町</v>
      </c>
      <c r="F16" s="5">
        <v>4084</v>
      </c>
      <c r="G16" s="5">
        <v>4</v>
      </c>
      <c r="H16" s="5">
        <v>0</v>
      </c>
      <c r="I16" s="5">
        <v>2</v>
      </c>
      <c r="J16" s="5">
        <v>0</v>
      </c>
      <c r="K16" s="5">
        <v>0</v>
      </c>
      <c r="L16" s="5">
        <v>4270</v>
      </c>
      <c r="M16" s="5">
        <v>1305</v>
      </c>
      <c r="N16" s="5">
        <v>10992</v>
      </c>
      <c r="O16" s="5">
        <v>86539</v>
      </c>
      <c r="P16" s="5">
        <v>107206</v>
      </c>
      <c r="Q16" s="5">
        <v>447164</v>
      </c>
      <c r="R16" s="5">
        <v>43135</v>
      </c>
      <c r="S16" s="5">
        <v>3</v>
      </c>
      <c r="T16" s="5">
        <v>350</v>
      </c>
      <c r="U16" s="5">
        <v>0</v>
      </c>
      <c r="V16" s="5">
        <v>0</v>
      </c>
      <c r="W16" s="5">
        <v>1</v>
      </c>
      <c r="X16" s="5">
        <v>24</v>
      </c>
      <c r="Y16" s="5">
        <v>3900</v>
      </c>
      <c r="Z16" s="5">
        <v>0</v>
      </c>
      <c r="AA16" s="5">
        <v>5</v>
      </c>
      <c r="AB16" s="5">
        <v>5</v>
      </c>
      <c r="AC16" s="5">
        <v>2500</v>
      </c>
      <c r="AD16" s="5">
        <v>0</v>
      </c>
      <c r="AE16" s="5">
        <v>0</v>
      </c>
      <c r="AF16" s="5">
        <v>20273</v>
      </c>
      <c r="AG16" s="5">
        <v>0</v>
      </c>
      <c r="AH16" s="5">
        <v>0</v>
      </c>
      <c r="AI16" s="5">
        <v>0</v>
      </c>
      <c r="AJ16" s="5">
        <v>0</v>
      </c>
      <c r="AK16" s="5">
        <v>0</v>
      </c>
      <c r="AL16" s="5">
        <v>0</v>
      </c>
      <c r="AM16" s="5">
        <v>1722</v>
      </c>
      <c r="AN16" s="5">
        <v>0</v>
      </c>
      <c r="AO16" s="5">
        <v>0</v>
      </c>
      <c r="AP16" s="5">
        <v>0</v>
      </c>
      <c r="AQ16" s="5">
        <v>0</v>
      </c>
      <c r="AR16" s="5">
        <v>0</v>
      </c>
      <c r="AS16" s="5">
        <v>0</v>
      </c>
      <c r="AT16" s="5">
        <v>1155</v>
      </c>
      <c r="AU16" s="5">
        <v>0</v>
      </c>
      <c r="AV16" s="5">
        <v>0</v>
      </c>
      <c r="AW16" s="5">
        <v>0</v>
      </c>
      <c r="AX16" s="5">
        <v>0</v>
      </c>
      <c r="AY16" s="5">
        <v>0</v>
      </c>
      <c r="AZ16" s="5">
        <v>0</v>
      </c>
      <c r="BA16" s="5">
        <v>0</v>
      </c>
      <c r="BB16" s="5">
        <v>0</v>
      </c>
      <c r="BC16" s="5">
        <v>4073</v>
      </c>
      <c r="BD16" s="5">
        <v>0</v>
      </c>
      <c r="BE16" s="5">
        <v>0</v>
      </c>
      <c r="BF16" s="5">
        <v>0</v>
      </c>
      <c r="BG16" s="5">
        <v>0</v>
      </c>
      <c r="BH16" s="5">
        <v>107866</v>
      </c>
      <c r="BI16" s="5">
        <v>30976</v>
      </c>
      <c r="BJ16" s="5">
        <v>120346</v>
      </c>
      <c r="BK16" s="5">
        <v>11931</v>
      </c>
      <c r="BL16" s="5">
        <v>0</v>
      </c>
      <c r="BM16" s="5">
        <v>0</v>
      </c>
      <c r="BN16" s="5">
        <v>0</v>
      </c>
      <c r="BO16" s="5">
        <v>14987</v>
      </c>
      <c r="BP16" s="5">
        <v>110499</v>
      </c>
      <c r="BQ16" s="5">
        <v>46184</v>
      </c>
      <c r="BR16" s="5">
        <v>0</v>
      </c>
    </row>
    <row r="17" spans="1:70">
      <c r="A17" t="s">
        <v>1278</v>
      </c>
      <c r="B17" t="s">
        <v>1279</v>
      </c>
      <c r="C17" t="s">
        <v>1308</v>
      </c>
      <c r="D17" t="s">
        <v>1309</v>
      </c>
      <c r="E17" t="str">
        <f t="shared" si="0"/>
        <v>北海道旭川市</v>
      </c>
      <c r="F17" s="5">
        <v>318104</v>
      </c>
      <c r="G17" s="5">
        <v>102</v>
      </c>
      <c r="H17" s="5">
        <v>0</v>
      </c>
      <c r="I17" s="5">
        <v>0</v>
      </c>
      <c r="J17" s="5">
        <v>2</v>
      </c>
      <c r="K17" s="5">
        <v>0</v>
      </c>
      <c r="L17" s="5">
        <v>4929</v>
      </c>
      <c r="M17" s="5">
        <v>7738</v>
      </c>
      <c r="N17" s="5">
        <v>105794</v>
      </c>
      <c r="O17" s="5">
        <v>2120633</v>
      </c>
      <c r="P17" s="5">
        <v>4741525</v>
      </c>
      <c r="Q17" s="5">
        <v>28175663</v>
      </c>
      <c r="R17" s="5">
        <v>2480044</v>
      </c>
      <c r="S17" s="5">
        <v>78</v>
      </c>
      <c r="T17" s="5">
        <v>30131</v>
      </c>
      <c r="U17" s="5">
        <v>0</v>
      </c>
      <c r="V17" s="5">
        <v>0</v>
      </c>
      <c r="W17" s="5">
        <v>64</v>
      </c>
      <c r="X17" s="5">
        <v>19</v>
      </c>
      <c r="Y17" s="5">
        <v>152770</v>
      </c>
      <c r="Z17" s="5">
        <v>0</v>
      </c>
      <c r="AA17" s="5">
        <v>55</v>
      </c>
      <c r="AB17" s="5">
        <v>31</v>
      </c>
      <c r="AC17" s="5">
        <v>0</v>
      </c>
      <c r="AD17" s="5">
        <v>1190</v>
      </c>
      <c r="AE17" s="5">
        <v>25528</v>
      </c>
      <c r="AF17" s="5">
        <v>345880</v>
      </c>
      <c r="AG17" s="5">
        <v>0</v>
      </c>
      <c r="AH17" s="5">
        <v>0</v>
      </c>
      <c r="AI17" s="5">
        <v>0</v>
      </c>
      <c r="AJ17" s="5">
        <v>14040</v>
      </c>
      <c r="AK17" s="5">
        <v>16400</v>
      </c>
      <c r="AL17" s="5">
        <v>49800</v>
      </c>
      <c r="AM17" s="5">
        <v>7500</v>
      </c>
      <c r="AN17" s="5">
        <v>0</v>
      </c>
      <c r="AO17" s="5">
        <v>0</v>
      </c>
      <c r="AP17" s="5">
        <v>0</v>
      </c>
      <c r="AQ17" s="5">
        <v>1051</v>
      </c>
      <c r="AR17" s="5">
        <v>0</v>
      </c>
      <c r="AS17" s="5">
        <v>195</v>
      </c>
      <c r="AT17" s="5">
        <v>2377</v>
      </c>
      <c r="AU17" s="5">
        <v>68320</v>
      </c>
      <c r="AV17" s="5">
        <v>19</v>
      </c>
      <c r="AW17" s="5">
        <v>0</v>
      </c>
      <c r="AX17" s="5">
        <v>4978</v>
      </c>
      <c r="AY17" s="5">
        <v>6995</v>
      </c>
      <c r="AZ17" s="5">
        <v>0</v>
      </c>
      <c r="BA17" s="5">
        <v>0</v>
      </c>
      <c r="BB17" s="5">
        <v>0</v>
      </c>
      <c r="BC17" s="5">
        <v>90755</v>
      </c>
      <c r="BD17" s="5">
        <v>0</v>
      </c>
      <c r="BE17" s="5">
        <v>108</v>
      </c>
      <c r="BF17" s="5">
        <v>0</v>
      </c>
      <c r="BG17" s="5">
        <v>0</v>
      </c>
      <c r="BH17" s="5">
        <v>4800470</v>
      </c>
      <c r="BI17" s="5">
        <v>828609</v>
      </c>
      <c r="BJ17" s="5">
        <v>4877340</v>
      </c>
      <c r="BK17" s="5">
        <v>454513</v>
      </c>
      <c r="BL17" s="5">
        <v>0</v>
      </c>
      <c r="BM17" s="5">
        <v>0</v>
      </c>
      <c r="BN17" s="5">
        <v>0</v>
      </c>
      <c r="BO17" s="5">
        <v>361297</v>
      </c>
      <c r="BP17" s="5">
        <v>1850123</v>
      </c>
      <c r="BQ17" s="5">
        <v>2703863</v>
      </c>
      <c r="BR17" s="5">
        <v>0</v>
      </c>
    </row>
    <row r="18" spans="1:70">
      <c r="A18" t="s">
        <v>1278</v>
      </c>
      <c r="B18" t="s">
        <v>1279</v>
      </c>
      <c r="C18" t="s">
        <v>1310</v>
      </c>
      <c r="D18" t="s">
        <v>1311</v>
      </c>
      <c r="E18" t="str">
        <f t="shared" si="0"/>
        <v>北海道枝幸町</v>
      </c>
      <c r="F18" s="5">
        <v>5384</v>
      </c>
      <c r="G18" s="5">
        <v>3</v>
      </c>
      <c r="H18" s="5">
        <v>0</v>
      </c>
      <c r="I18" s="5">
        <v>0</v>
      </c>
      <c r="J18" s="5">
        <v>1</v>
      </c>
      <c r="K18" s="5">
        <v>0</v>
      </c>
      <c r="L18" s="5">
        <v>10871</v>
      </c>
      <c r="M18" s="5">
        <v>150</v>
      </c>
      <c r="N18" s="5">
        <v>66837</v>
      </c>
      <c r="O18" s="5">
        <v>58989</v>
      </c>
      <c r="P18" s="5">
        <v>147534</v>
      </c>
      <c r="Q18" s="5">
        <v>1106263</v>
      </c>
      <c r="R18" s="5">
        <v>47327</v>
      </c>
      <c r="S18" s="5">
        <v>3</v>
      </c>
      <c r="T18" s="5">
        <v>752</v>
      </c>
      <c r="U18" s="5">
        <v>0</v>
      </c>
      <c r="V18" s="5">
        <v>0</v>
      </c>
      <c r="W18" s="5">
        <v>1</v>
      </c>
      <c r="X18" s="5">
        <v>4</v>
      </c>
      <c r="Y18" s="5">
        <v>8000</v>
      </c>
      <c r="Z18" s="5">
        <v>0</v>
      </c>
      <c r="AA18" s="5">
        <v>23</v>
      </c>
      <c r="AB18" s="5">
        <v>0</v>
      </c>
      <c r="AC18" s="5">
        <v>9800</v>
      </c>
      <c r="AD18" s="5">
        <v>0</v>
      </c>
      <c r="AE18" s="5">
        <v>53000</v>
      </c>
      <c r="AF18" s="5">
        <v>47000</v>
      </c>
      <c r="AG18" s="5">
        <v>0</v>
      </c>
      <c r="AH18" s="5">
        <v>0</v>
      </c>
      <c r="AI18" s="5">
        <v>0</v>
      </c>
      <c r="AJ18" s="5">
        <v>0</v>
      </c>
      <c r="AK18" s="5">
        <v>0</v>
      </c>
      <c r="AL18" s="5">
        <v>218</v>
      </c>
      <c r="AM18" s="5">
        <v>3933</v>
      </c>
      <c r="AN18" s="5">
        <v>0</v>
      </c>
      <c r="AO18" s="5">
        <v>0</v>
      </c>
      <c r="AP18" s="5">
        <v>0</v>
      </c>
      <c r="AQ18" s="5">
        <v>0</v>
      </c>
      <c r="AR18" s="5">
        <v>1071</v>
      </c>
      <c r="AS18" s="5">
        <v>0</v>
      </c>
      <c r="AT18" s="5">
        <v>1134</v>
      </c>
      <c r="AU18" s="5">
        <v>44</v>
      </c>
      <c r="AV18" s="5">
        <v>0</v>
      </c>
      <c r="AW18" s="5">
        <v>0</v>
      </c>
      <c r="AX18" s="5">
        <v>0</v>
      </c>
      <c r="AY18" s="5">
        <v>0</v>
      </c>
      <c r="AZ18" s="5">
        <v>0</v>
      </c>
      <c r="BA18" s="5">
        <v>0</v>
      </c>
      <c r="BB18" s="5">
        <v>263</v>
      </c>
      <c r="BC18" s="5">
        <v>757</v>
      </c>
      <c r="BD18" s="5">
        <v>0</v>
      </c>
      <c r="BE18" s="5">
        <v>0</v>
      </c>
      <c r="BF18" s="5">
        <v>10</v>
      </c>
      <c r="BG18" s="5">
        <v>0</v>
      </c>
      <c r="BH18" s="5">
        <v>148787</v>
      </c>
      <c r="BI18" s="5">
        <v>13896</v>
      </c>
      <c r="BJ18" s="5">
        <v>129235</v>
      </c>
      <c r="BK18" s="5">
        <v>15131</v>
      </c>
      <c r="BL18" s="5">
        <v>813</v>
      </c>
      <c r="BM18" s="5">
        <v>0</v>
      </c>
      <c r="BN18" s="5">
        <v>0</v>
      </c>
      <c r="BO18" s="5">
        <v>5640</v>
      </c>
      <c r="BP18" s="5">
        <v>692292</v>
      </c>
      <c r="BQ18" s="5">
        <v>60184</v>
      </c>
      <c r="BR18" s="5">
        <v>0</v>
      </c>
    </row>
    <row r="19" spans="1:70">
      <c r="A19" t="s">
        <v>1278</v>
      </c>
      <c r="B19" t="s">
        <v>1279</v>
      </c>
      <c r="C19" t="s">
        <v>1312</v>
      </c>
      <c r="D19" t="s">
        <v>1313</v>
      </c>
      <c r="E19" t="str">
        <f t="shared" si="0"/>
        <v>北海道美幌町</v>
      </c>
      <c r="F19" s="5">
        <v>18386</v>
      </c>
      <c r="G19" s="5">
        <v>9</v>
      </c>
      <c r="H19" s="5">
        <v>0</v>
      </c>
      <c r="I19" s="5">
        <v>0</v>
      </c>
      <c r="J19" s="5">
        <v>1</v>
      </c>
      <c r="K19" s="5">
        <v>0</v>
      </c>
      <c r="L19" s="5">
        <v>10216</v>
      </c>
      <c r="M19" s="5">
        <v>15684</v>
      </c>
      <c r="N19" s="5">
        <v>5771</v>
      </c>
      <c r="O19" s="5">
        <v>211450</v>
      </c>
      <c r="P19" s="5">
        <v>389773</v>
      </c>
      <c r="Q19" s="5">
        <v>1690010</v>
      </c>
      <c r="R19" s="5">
        <v>146740</v>
      </c>
      <c r="S19" s="5">
        <v>8</v>
      </c>
      <c r="T19" s="5">
        <v>1948</v>
      </c>
      <c r="U19" s="5">
        <v>0</v>
      </c>
      <c r="V19" s="5">
        <v>0</v>
      </c>
      <c r="W19" s="5">
        <v>4</v>
      </c>
      <c r="X19" s="5">
        <v>8</v>
      </c>
      <c r="Y19" s="5">
        <v>11250</v>
      </c>
      <c r="Z19" s="5">
        <v>0</v>
      </c>
      <c r="AA19" s="5">
        <v>92</v>
      </c>
      <c r="AB19" s="5">
        <v>61</v>
      </c>
      <c r="AC19" s="5">
        <v>0</v>
      </c>
      <c r="AD19" s="5">
        <v>7597</v>
      </c>
      <c r="AE19" s="5">
        <v>0</v>
      </c>
      <c r="AF19" s="5">
        <v>16780</v>
      </c>
      <c r="AG19" s="5">
        <v>0</v>
      </c>
      <c r="AH19" s="5">
        <v>0</v>
      </c>
      <c r="AI19" s="5">
        <v>7597</v>
      </c>
      <c r="AJ19" s="5">
        <v>0</v>
      </c>
      <c r="AK19" s="5">
        <v>2300</v>
      </c>
      <c r="AL19" s="5">
        <v>2900</v>
      </c>
      <c r="AM19" s="5">
        <v>0</v>
      </c>
      <c r="AN19" s="5">
        <v>83</v>
      </c>
      <c r="AO19" s="5">
        <v>0</v>
      </c>
      <c r="AP19" s="5">
        <v>0</v>
      </c>
      <c r="AQ19" s="5">
        <v>0</v>
      </c>
      <c r="AR19" s="5">
        <v>0</v>
      </c>
      <c r="AS19" s="5">
        <v>0</v>
      </c>
      <c r="AT19" s="5">
        <v>65</v>
      </c>
      <c r="AU19" s="5">
        <v>5784</v>
      </c>
      <c r="AV19" s="5">
        <v>0</v>
      </c>
      <c r="AW19" s="5">
        <v>51</v>
      </c>
      <c r="AX19" s="5">
        <v>0</v>
      </c>
      <c r="AY19" s="5">
        <v>25</v>
      </c>
      <c r="AZ19" s="5">
        <v>0</v>
      </c>
      <c r="BA19" s="5">
        <v>0</v>
      </c>
      <c r="BB19" s="5">
        <v>0</v>
      </c>
      <c r="BC19" s="5">
        <v>2653</v>
      </c>
      <c r="BD19" s="5">
        <v>0</v>
      </c>
      <c r="BE19" s="5">
        <v>0</v>
      </c>
      <c r="BF19" s="5">
        <v>74</v>
      </c>
      <c r="BG19" s="5">
        <v>820</v>
      </c>
      <c r="BH19" s="5">
        <v>417037</v>
      </c>
      <c r="BI19" s="5">
        <v>72056</v>
      </c>
      <c r="BJ19" s="5">
        <v>376619</v>
      </c>
      <c r="BK19" s="5">
        <v>26520</v>
      </c>
      <c r="BL19" s="5">
        <v>0</v>
      </c>
      <c r="BM19" s="5">
        <v>0</v>
      </c>
      <c r="BN19" s="5">
        <v>0</v>
      </c>
      <c r="BO19" s="5">
        <v>67267</v>
      </c>
      <c r="BP19" s="5">
        <v>911709</v>
      </c>
      <c r="BQ19" s="5">
        <v>252822</v>
      </c>
      <c r="BR19" s="5">
        <v>11250</v>
      </c>
    </row>
    <row r="20" spans="1:70">
      <c r="A20" t="s">
        <v>1278</v>
      </c>
      <c r="B20" t="s">
        <v>1279</v>
      </c>
      <c r="C20" t="s">
        <v>1314</v>
      </c>
      <c r="D20" t="s">
        <v>1315</v>
      </c>
      <c r="E20" t="str">
        <f t="shared" si="0"/>
        <v>北海道中標津町</v>
      </c>
      <c r="F20" s="5">
        <v>20088</v>
      </c>
      <c r="G20" s="5">
        <v>7</v>
      </c>
      <c r="H20" s="5">
        <v>0</v>
      </c>
      <c r="I20" s="5">
        <v>0</v>
      </c>
      <c r="J20" s="5">
        <v>1</v>
      </c>
      <c r="K20" s="5">
        <v>0</v>
      </c>
      <c r="L20" s="5">
        <v>12979</v>
      </c>
      <c r="M20" s="5">
        <v>201</v>
      </c>
      <c r="N20" s="5">
        <v>0</v>
      </c>
      <c r="O20" s="5">
        <v>178792</v>
      </c>
      <c r="P20" s="5">
        <v>413508</v>
      </c>
      <c r="Q20" s="5">
        <v>2055478</v>
      </c>
      <c r="R20" s="5">
        <v>73391</v>
      </c>
      <c r="S20" s="5">
        <v>7</v>
      </c>
      <c r="T20" s="5">
        <v>1905</v>
      </c>
      <c r="U20" s="5">
        <v>0</v>
      </c>
      <c r="V20" s="5">
        <v>0</v>
      </c>
      <c r="W20" s="5">
        <v>3</v>
      </c>
      <c r="X20" s="5">
        <v>21</v>
      </c>
      <c r="Y20" s="5">
        <v>9000</v>
      </c>
      <c r="Z20" s="5">
        <v>0</v>
      </c>
      <c r="AA20" s="5">
        <v>6</v>
      </c>
      <c r="AB20" s="5">
        <v>2</v>
      </c>
      <c r="AC20" s="5">
        <v>0</v>
      </c>
      <c r="AD20" s="5">
        <v>0</v>
      </c>
      <c r="AE20" s="5">
        <v>0</v>
      </c>
      <c r="AF20" s="5">
        <v>21266</v>
      </c>
      <c r="AG20" s="5">
        <v>9000</v>
      </c>
      <c r="AH20" s="5">
        <v>0</v>
      </c>
      <c r="AI20" s="5">
        <v>0</v>
      </c>
      <c r="AJ20" s="5">
        <v>0</v>
      </c>
      <c r="AK20" s="5">
        <v>2160</v>
      </c>
      <c r="AL20" s="5">
        <v>0</v>
      </c>
      <c r="AM20" s="5">
        <v>3220</v>
      </c>
      <c r="AN20" s="5">
        <v>0</v>
      </c>
      <c r="AO20" s="5">
        <v>0</v>
      </c>
      <c r="AP20" s="5">
        <v>0</v>
      </c>
      <c r="AQ20" s="5">
        <v>0</v>
      </c>
      <c r="AR20" s="5">
        <v>0</v>
      </c>
      <c r="AS20" s="5">
        <v>0</v>
      </c>
      <c r="AT20" s="5">
        <v>0</v>
      </c>
      <c r="AU20" s="5">
        <v>3148</v>
      </c>
      <c r="AV20" s="5">
        <v>0</v>
      </c>
      <c r="AW20" s="5">
        <v>0</v>
      </c>
      <c r="AX20" s="5">
        <v>0</v>
      </c>
      <c r="AY20" s="5">
        <v>0</v>
      </c>
      <c r="AZ20" s="5">
        <v>0</v>
      </c>
      <c r="BA20" s="5">
        <v>0</v>
      </c>
      <c r="BB20" s="5">
        <v>0</v>
      </c>
      <c r="BC20" s="5">
        <v>3431</v>
      </c>
      <c r="BD20" s="5">
        <v>0</v>
      </c>
      <c r="BE20" s="5">
        <v>0</v>
      </c>
      <c r="BF20" s="5">
        <v>0</v>
      </c>
      <c r="BG20" s="5">
        <v>0</v>
      </c>
      <c r="BH20" s="5">
        <v>430924</v>
      </c>
      <c r="BI20" s="5">
        <v>17332</v>
      </c>
      <c r="BJ20" s="5">
        <v>368854</v>
      </c>
      <c r="BK20" s="5">
        <v>29669</v>
      </c>
      <c r="BL20" s="5">
        <v>0</v>
      </c>
      <c r="BM20" s="5">
        <v>3325</v>
      </c>
      <c r="BN20" s="5">
        <v>0</v>
      </c>
      <c r="BO20" s="5">
        <v>16594</v>
      </c>
      <c r="BP20" s="5">
        <v>1389949</v>
      </c>
      <c r="BQ20" s="5">
        <v>85728</v>
      </c>
      <c r="BR20" s="5">
        <v>0</v>
      </c>
    </row>
    <row r="21" spans="1:70">
      <c r="A21" t="s">
        <v>1278</v>
      </c>
      <c r="B21" t="s">
        <v>1279</v>
      </c>
      <c r="C21" t="s">
        <v>1316</v>
      </c>
      <c r="D21" t="s">
        <v>1317</v>
      </c>
      <c r="E21" t="str">
        <f t="shared" si="0"/>
        <v>北海道苫小牧市</v>
      </c>
      <c r="F21" s="5">
        <v>170235</v>
      </c>
      <c r="G21" s="5">
        <v>90</v>
      </c>
      <c r="H21" s="5">
        <v>0</v>
      </c>
      <c r="I21" s="5">
        <v>1</v>
      </c>
      <c r="J21" s="5">
        <v>1</v>
      </c>
      <c r="K21" s="5">
        <v>0</v>
      </c>
      <c r="L21" s="5">
        <v>11542</v>
      </c>
      <c r="M21" s="5">
        <v>968</v>
      </c>
      <c r="N21" s="5">
        <v>80103</v>
      </c>
      <c r="O21" s="5">
        <v>1136313</v>
      </c>
      <c r="P21" s="5">
        <v>2532036</v>
      </c>
      <c r="Q21" s="5">
        <v>14948873</v>
      </c>
      <c r="R21" s="5">
        <v>923408</v>
      </c>
      <c r="S21" s="5">
        <v>79</v>
      </c>
      <c r="T21" s="5">
        <v>16003</v>
      </c>
      <c r="U21" s="5">
        <v>0</v>
      </c>
      <c r="V21" s="5">
        <v>0</v>
      </c>
      <c r="W21" s="5">
        <v>60</v>
      </c>
      <c r="X21" s="5">
        <v>5</v>
      </c>
      <c r="Y21" s="5">
        <v>80500</v>
      </c>
      <c r="Z21" s="5">
        <v>0</v>
      </c>
      <c r="AA21" s="5">
        <v>144</v>
      </c>
      <c r="AB21" s="5">
        <v>92</v>
      </c>
      <c r="AC21" s="5">
        <v>6081</v>
      </c>
      <c r="AD21" s="5">
        <v>643</v>
      </c>
      <c r="AE21" s="5">
        <v>17196</v>
      </c>
      <c r="AF21" s="5">
        <v>264461</v>
      </c>
      <c r="AG21" s="5">
        <v>0</v>
      </c>
      <c r="AH21" s="5">
        <v>0</v>
      </c>
      <c r="AI21" s="5">
        <v>60100</v>
      </c>
      <c r="AJ21" s="5">
        <v>0</v>
      </c>
      <c r="AK21" s="5">
        <v>10560</v>
      </c>
      <c r="AL21" s="5">
        <v>32420</v>
      </c>
      <c r="AM21" s="5">
        <v>0</v>
      </c>
      <c r="AN21" s="5">
        <v>0</v>
      </c>
      <c r="AO21" s="5">
        <v>0</v>
      </c>
      <c r="AP21" s="5">
        <v>0</v>
      </c>
      <c r="AQ21" s="5">
        <v>0</v>
      </c>
      <c r="AR21" s="5">
        <v>3924</v>
      </c>
      <c r="AS21" s="5">
        <v>192</v>
      </c>
      <c r="AT21" s="5">
        <v>18129</v>
      </c>
      <c r="AU21" s="5">
        <v>36937</v>
      </c>
      <c r="AV21" s="5">
        <v>1209</v>
      </c>
      <c r="AW21" s="5">
        <v>503</v>
      </c>
      <c r="AX21" s="5">
        <v>36023</v>
      </c>
      <c r="AY21" s="5">
        <v>2347</v>
      </c>
      <c r="AZ21" s="5">
        <v>0</v>
      </c>
      <c r="BA21" s="5">
        <v>0</v>
      </c>
      <c r="BB21" s="5">
        <v>0</v>
      </c>
      <c r="BC21" s="5">
        <v>0</v>
      </c>
      <c r="BD21" s="5">
        <v>0</v>
      </c>
      <c r="BE21" s="5">
        <v>0</v>
      </c>
      <c r="BF21" s="5">
        <v>512</v>
      </c>
      <c r="BG21" s="5">
        <v>1826</v>
      </c>
      <c r="BH21" s="5">
        <v>2730360</v>
      </c>
      <c r="BI21" s="5">
        <v>224286</v>
      </c>
      <c r="BJ21" s="5">
        <v>2532338</v>
      </c>
      <c r="BK21" s="5">
        <v>271557</v>
      </c>
      <c r="BL21" s="5">
        <v>0</v>
      </c>
      <c r="BM21" s="5">
        <v>35246</v>
      </c>
      <c r="BN21" s="5">
        <v>0</v>
      </c>
      <c r="BO21" s="5">
        <v>141489</v>
      </c>
      <c r="BP21" s="5">
        <v>2256385</v>
      </c>
      <c r="BQ21" s="5">
        <v>1402541</v>
      </c>
      <c r="BR21" s="5">
        <v>0</v>
      </c>
    </row>
    <row r="22" spans="1:70">
      <c r="A22" t="s">
        <v>1278</v>
      </c>
      <c r="B22" t="s">
        <v>1279</v>
      </c>
      <c r="C22" t="s">
        <v>1318</v>
      </c>
      <c r="D22" t="s">
        <v>1319</v>
      </c>
      <c r="E22" t="str">
        <f t="shared" si="0"/>
        <v>北海道増毛町</v>
      </c>
      <c r="F22" s="5">
        <v>3655</v>
      </c>
      <c r="G22" s="5">
        <v>5</v>
      </c>
      <c r="H22" s="5">
        <v>0</v>
      </c>
      <c r="I22" s="5">
        <v>0</v>
      </c>
      <c r="J22" s="5">
        <v>1</v>
      </c>
      <c r="K22" s="5">
        <v>0</v>
      </c>
      <c r="L22" s="5">
        <v>6007</v>
      </c>
      <c r="M22" s="5">
        <v>2945</v>
      </c>
      <c r="N22" s="5">
        <v>0</v>
      </c>
      <c r="O22" s="5">
        <v>52677</v>
      </c>
      <c r="P22" s="5">
        <v>123082</v>
      </c>
      <c r="Q22" s="5">
        <v>488451</v>
      </c>
      <c r="R22" s="5">
        <v>65569</v>
      </c>
      <c r="S22" s="5">
        <v>5</v>
      </c>
      <c r="T22" s="5">
        <v>539</v>
      </c>
      <c r="U22" s="5">
        <v>0</v>
      </c>
      <c r="V22" s="5">
        <v>0</v>
      </c>
      <c r="W22" s="5">
        <v>3</v>
      </c>
      <c r="X22" s="5">
        <v>21</v>
      </c>
      <c r="Y22" s="5">
        <v>3000</v>
      </c>
      <c r="Z22" s="5">
        <v>0</v>
      </c>
      <c r="AA22" s="5">
        <v>6</v>
      </c>
      <c r="AB22" s="5">
        <v>1</v>
      </c>
      <c r="AC22" s="5">
        <v>1968</v>
      </c>
      <c r="AD22" s="5">
        <v>0</v>
      </c>
      <c r="AE22" s="5">
        <v>0</v>
      </c>
      <c r="AF22" s="5">
        <v>5032</v>
      </c>
      <c r="AG22" s="5">
        <v>0</v>
      </c>
      <c r="AH22" s="5">
        <v>0</v>
      </c>
      <c r="AI22" s="5">
        <v>0</v>
      </c>
      <c r="AJ22" s="5">
        <v>0</v>
      </c>
      <c r="AK22" s="5">
        <v>0</v>
      </c>
      <c r="AL22" s="5">
        <v>1310</v>
      </c>
      <c r="AM22" s="5">
        <v>0</v>
      </c>
      <c r="AN22" s="5">
        <v>0</v>
      </c>
      <c r="AO22" s="5">
        <v>0</v>
      </c>
      <c r="AP22" s="5">
        <v>0</v>
      </c>
      <c r="AQ22" s="5">
        <v>0</v>
      </c>
      <c r="AR22" s="5">
        <v>2992</v>
      </c>
      <c r="AS22" s="5">
        <v>0</v>
      </c>
      <c r="AT22" s="5">
        <v>0</v>
      </c>
      <c r="AU22" s="5">
        <v>23864</v>
      </c>
      <c r="AV22" s="5">
        <v>0</v>
      </c>
      <c r="AW22" s="5">
        <v>0</v>
      </c>
      <c r="AX22" s="5">
        <v>0</v>
      </c>
      <c r="AY22" s="5">
        <v>0</v>
      </c>
      <c r="AZ22" s="5">
        <v>142</v>
      </c>
      <c r="BA22" s="5">
        <v>0</v>
      </c>
      <c r="BB22" s="5">
        <v>0</v>
      </c>
      <c r="BC22" s="5">
        <v>40</v>
      </c>
      <c r="BD22" s="5">
        <v>0</v>
      </c>
      <c r="BE22" s="5">
        <v>0</v>
      </c>
      <c r="BF22" s="5">
        <v>0</v>
      </c>
      <c r="BG22" s="5">
        <v>0</v>
      </c>
      <c r="BH22" s="5">
        <v>126383</v>
      </c>
      <c r="BI22" s="5">
        <v>14432</v>
      </c>
      <c r="BJ22" s="5">
        <v>116065</v>
      </c>
      <c r="BK22" s="5">
        <v>14706</v>
      </c>
      <c r="BL22" s="5">
        <v>0</v>
      </c>
      <c r="BM22" s="5">
        <v>2660</v>
      </c>
      <c r="BN22" s="5">
        <v>0</v>
      </c>
      <c r="BO22" s="5">
        <v>14427</v>
      </c>
      <c r="BP22" s="5">
        <v>82978</v>
      </c>
      <c r="BQ22" s="5">
        <v>74590</v>
      </c>
      <c r="BR22" s="5">
        <v>0</v>
      </c>
    </row>
    <row r="23" spans="1:70">
      <c r="A23" t="s">
        <v>1278</v>
      </c>
      <c r="B23" t="s">
        <v>1279</v>
      </c>
      <c r="C23" t="s">
        <v>1320</v>
      </c>
      <c r="D23" t="s">
        <v>1321</v>
      </c>
      <c r="E23" t="str">
        <f t="shared" si="0"/>
        <v>北海道余市町</v>
      </c>
      <c r="F23" s="5">
        <v>18303</v>
      </c>
      <c r="G23" s="5">
        <v>22</v>
      </c>
      <c r="H23" s="5">
        <v>0</v>
      </c>
      <c r="I23" s="5">
        <v>0</v>
      </c>
      <c r="J23" s="5">
        <v>4</v>
      </c>
      <c r="K23" s="5">
        <v>2</v>
      </c>
      <c r="L23" s="5">
        <v>6590</v>
      </c>
      <c r="M23" s="5">
        <v>3675</v>
      </c>
      <c r="N23" s="5">
        <v>349</v>
      </c>
      <c r="O23" s="5">
        <v>159701</v>
      </c>
      <c r="P23" s="5">
        <v>495425</v>
      </c>
      <c r="Q23" s="5">
        <v>4638162</v>
      </c>
      <c r="R23" s="5">
        <v>318950</v>
      </c>
      <c r="S23" s="5">
        <v>19</v>
      </c>
      <c r="T23" s="5">
        <v>1864</v>
      </c>
      <c r="U23" s="5">
        <v>0</v>
      </c>
      <c r="V23" s="5">
        <v>0</v>
      </c>
      <c r="W23" s="5">
        <v>6</v>
      </c>
      <c r="X23" s="5">
        <v>13</v>
      </c>
      <c r="Y23" s="5">
        <v>10570</v>
      </c>
      <c r="Z23" s="5">
        <v>0</v>
      </c>
      <c r="AA23" s="5">
        <v>36</v>
      </c>
      <c r="AB23" s="5">
        <v>21</v>
      </c>
      <c r="AC23" s="5">
        <v>0</v>
      </c>
      <c r="AD23" s="5">
        <v>0</v>
      </c>
      <c r="AE23" s="5">
        <v>0</v>
      </c>
      <c r="AF23" s="5">
        <v>14321</v>
      </c>
      <c r="AG23" s="5">
        <v>8261</v>
      </c>
      <c r="AH23" s="5">
        <v>42530</v>
      </c>
      <c r="AI23" s="5">
        <v>0</v>
      </c>
      <c r="AJ23" s="5">
        <v>0</v>
      </c>
      <c r="AK23" s="5">
        <v>0</v>
      </c>
      <c r="AL23" s="5">
        <v>0</v>
      </c>
      <c r="AM23" s="5">
        <v>6722</v>
      </c>
      <c r="AN23" s="5">
        <v>0</v>
      </c>
      <c r="AO23" s="5">
        <v>0</v>
      </c>
      <c r="AP23" s="5">
        <v>0</v>
      </c>
      <c r="AQ23" s="5">
        <v>0</v>
      </c>
      <c r="AR23" s="5">
        <v>65</v>
      </c>
      <c r="AS23" s="5">
        <v>3491</v>
      </c>
      <c r="AT23" s="5">
        <v>0</v>
      </c>
      <c r="AU23" s="5">
        <v>2166</v>
      </c>
      <c r="AV23" s="5">
        <v>0</v>
      </c>
      <c r="AW23" s="5">
        <v>0</v>
      </c>
      <c r="AX23" s="5">
        <v>0</v>
      </c>
      <c r="AY23" s="5">
        <v>842</v>
      </c>
      <c r="AZ23" s="5">
        <v>1251</v>
      </c>
      <c r="BA23" s="5">
        <v>0</v>
      </c>
      <c r="BB23" s="5">
        <v>0</v>
      </c>
      <c r="BC23" s="5">
        <v>7001</v>
      </c>
      <c r="BD23" s="5">
        <v>0</v>
      </c>
      <c r="BE23" s="5">
        <v>0</v>
      </c>
      <c r="BF23" s="5">
        <v>0</v>
      </c>
      <c r="BG23" s="5">
        <v>0</v>
      </c>
      <c r="BH23" s="5">
        <v>513800</v>
      </c>
      <c r="BI23" s="5">
        <v>184884</v>
      </c>
      <c r="BJ23" s="5">
        <v>582531</v>
      </c>
      <c r="BK23" s="5">
        <v>98389</v>
      </c>
      <c r="BL23" s="5">
        <v>0</v>
      </c>
      <c r="BM23" s="5">
        <v>0</v>
      </c>
      <c r="BN23" s="5">
        <v>0</v>
      </c>
      <c r="BO23" s="5">
        <v>70640</v>
      </c>
      <c r="BP23" s="5">
        <v>335716</v>
      </c>
      <c r="BQ23" s="5">
        <v>394495</v>
      </c>
      <c r="BR23" s="5">
        <v>0</v>
      </c>
    </row>
    <row r="24" spans="1:70">
      <c r="A24" t="s">
        <v>1278</v>
      </c>
      <c r="B24" t="s">
        <v>1279</v>
      </c>
      <c r="C24" t="s">
        <v>1322</v>
      </c>
      <c r="D24" t="s">
        <v>1323</v>
      </c>
      <c r="E24" t="str">
        <f t="shared" si="0"/>
        <v>北海道北見市（北見）</v>
      </c>
      <c r="F24" s="5">
        <v>101104</v>
      </c>
      <c r="G24" s="5">
        <v>53</v>
      </c>
      <c r="H24" s="5">
        <v>0</v>
      </c>
      <c r="I24" s="5">
        <v>0</v>
      </c>
      <c r="J24" s="5">
        <v>1</v>
      </c>
      <c r="K24" s="5">
        <v>0</v>
      </c>
      <c r="L24" s="5">
        <v>16241</v>
      </c>
      <c r="M24" s="5">
        <v>37978</v>
      </c>
      <c r="N24" s="5">
        <v>236135</v>
      </c>
      <c r="O24" s="5">
        <v>587722</v>
      </c>
      <c r="P24" s="5">
        <v>2399606</v>
      </c>
      <c r="Q24" s="5">
        <v>18084596</v>
      </c>
      <c r="R24" s="5">
        <v>945578</v>
      </c>
      <c r="S24" s="5">
        <v>47</v>
      </c>
      <c r="T24" s="5">
        <v>10051</v>
      </c>
      <c r="U24" s="5">
        <v>0</v>
      </c>
      <c r="V24" s="5">
        <v>0</v>
      </c>
      <c r="W24" s="5">
        <v>31</v>
      </c>
      <c r="X24" s="5">
        <v>5</v>
      </c>
      <c r="Y24" s="5">
        <v>62100</v>
      </c>
      <c r="Z24" s="5">
        <v>0</v>
      </c>
      <c r="AA24" s="5">
        <v>176</v>
      </c>
      <c r="AB24" s="5">
        <v>99</v>
      </c>
      <c r="AC24" s="5">
        <v>7520</v>
      </c>
      <c r="AD24" s="5">
        <v>10867</v>
      </c>
      <c r="AE24" s="5">
        <v>64732</v>
      </c>
      <c r="AF24" s="5">
        <v>216961</v>
      </c>
      <c r="AG24" s="5">
        <v>62100</v>
      </c>
      <c r="AH24" s="5">
        <v>0</v>
      </c>
      <c r="AI24" s="5">
        <v>0</v>
      </c>
      <c r="AJ24" s="5">
        <v>0</v>
      </c>
      <c r="AK24" s="5">
        <v>9468</v>
      </c>
      <c r="AL24" s="5">
        <v>22730</v>
      </c>
      <c r="AM24" s="5">
        <v>563</v>
      </c>
      <c r="AN24" s="5">
        <v>0</v>
      </c>
      <c r="AO24" s="5">
        <v>0</v>
      </c>
      <c r="AP24" s="5">
        <v>0</v>
      </c>
      <c r="AQ24" s="5">
        <v>0</v>
      </c>
      <c r="AR24" s="5">
        <v>527</v>
      </c>
      <c r="AS24" s="5">
        <v>9883</v>
      </c>
      <c r="AT24" s="5">
        <v>19391</v>
      </c>
      <c r="AU24" s="5">
        <v>1311</v>
      </c>
      <c r="AV24" s="5">
        <v>7406</v>
      </c>
      <c r="AW24" s="5">
        <v>0</v>
      </c>
      <c r="AX24" s="5">
        <v>1084</v>
      </c>
      <c r="AY24" s="5">
        <v>267</v>
      </c>
      <c r="AZ24" s="5">
        <v>0</v>
      </c>
      <c r="BA24" s="5">
        <v>23</v>
      </c>
      <c r="BB24" s="5">
        <v>681</v>
      </c>
      <c r="BC24" s="5">
        <v>900</v>
      </c>
      <c r="BD24" s="5">
        <v>0</v>
      </c>
      <c r="BE24" s="5">
        <v>92</v>
      </c>
      <c r="BF24" s="5">
        <v>0</v>
      </c>
      <c r="BG24" s="5">
        <v>73</v>
      </c>
      <c r="BH24" s="5">
        <v>2516732</v>
      </c>
      <c r="BI24" s="5">
        <v>531460</v>
      </c>
      <c r="BJ24" s="5">
        <v>2644526</v>
      </c>
      <c r="BK24" s="5">
        <v>320258</v>
      </c>
      <c r="BL24" s="5">
        <v>0</v>
      </c>
      <c r="BM24" s="5">
        <v>12988</v>
      </c>
      <c r="BN24" s="5">
        <v>86574</v>
      </c>
      <c r="BO24" s="5">
        <v>401120</v>
      </c>
      <c r="BP24" s="5">
        <v>4177369</v>
      </c>
      <c r="BQ24" s="5">
        <v>1354040</v>
      </c>
      <c r="BR24" s="5">
        <v>0</v>
      </c>
    </row>
    <row r="25" spans="1:70">
      <c r="A25" t="s">
        <v>1278</v>
      </c>
      <c r="B25" t="s">
        <v>1279</v>
      </c>
      <c r="C25" t="s">
        <v>1324</v>
      </c>
      <c r="D25" t="s">
        <v>1325</v>
      </c>
      <c r="E25" t="str">
        <f t="shared" si="0"/>
        <v>北海道本別町</v>
      </c>
      <c r="F25" s="5">
        <v>4880</v>
      </c>
      <c r="G25" s="5">
        <v>5</v>
      </c>
      <c r="H25" s="5">
        <v>0</v>
      </c>
      <c r="I25" s="5">
        <v>0</v>
      </c>
      <c r="J25" s="5">
        <v>1</v>
      </c>
      <c r="K25" s="5">
        <v>0</v>
      </c>
      <c r="L25" s="5">
        <v>2519</v>
      </c>
      <c r="M25" s="5">
        <v>604</v>
      </c>
      <c r="N25" s="5">
        <v>3358</v>
      </c>
      <c r="O25" s="5">
        <v>77379</v>
      </c>
      <c r="P25" s="5">
        <v>110224</v>
      </c>
      <c r="Q25" s="5">
        <v>897161</v>
      </c>
      <c r="R25" s="5">
        <v>43425</v>
      </c>
      <c r="S25" s="5">
        <v>5</v>
      </c>
      <c r="T25" s="5">
        <v>432</v>
      </c>
      <c r="U25" s="5">
        <v>0</v>
      </c>
      <c r="V25" s="5">
        <v>0</v>
      </c>
      <c r="W25" s="5">
        <v>2</v>
      </c>
      <c r="X25" s="5">
        <v>31</v>
      </c>
      <c r="Y25" s="5">
        <v>3715</v>
      </c>
      <c r="Z25" s="5">
        <v>0</v>
      </c>
      <c r="AA25" s="5">
        <v>59</v>
      </c>
      <c r="AB25" s="5">
        <v>37</v>
      </c>
      <c r="AC25" s="5">
        <v>0</v>
      </c>
      <c r="AD25" s="5">
        <v>0</v>
      </c>
      <c r="AE25" s="5">
        <v>0</v>
      </c>
      <c r="AF25" s="5">
        <v>0</v>
      </c>
      <c r="AG25" s="5">
        <v>0</v>
      </c>
      <c r="AH25" s="5">
        <v>0</v>
      </c>
      <c r="AI25" s="5">
        <v>0</v>
      </c>
      <c r="AJ25" s="5">
        <v>0</v>
      </c>
      <c r="AK25" s="5">
        <v>0</v>
      </c>
      <c r="AL25" s="5">
        <v>0</v>
      </c>
      <c r="AM25" s="5">
        <v>1806</v>
      </c>
      <c r="AN25" s="5">
        <v>0</v>
      </c>
      <c r="AO25" s="5">
        <v>0</v>
      </c>
      <c r="AP25" s="5">
        <v>0</v>
      </c>
      <c r="AQ25" s="5">
        <v>312</v>
      </c>
      <c r="AR25" s="5">
        <v>2114</v>
      </c>
      <c r="AS25" s="5">
        <v>0</v>
      </c>
      <c r="AT25" s="5">
        <v>0</v>
      </c>
      <c r="AU25" s="5">
        <v>0</v>
      </c>
      <c r="AV25" s="5">
        <v>0</v>
      </c>
      <c r="AW25" s="5">
        <v>0</v>
      </c>
      <c r="AX25" s="5">
        <v>0</v>
      </c>
      <c r="AY25" s="5">
        <v>0</v>
      </c>
      <c r="AZ25" s="5">
        <v>45</v>
      </c>
      <c r="BA25" s="5">
        <v>0</v>
      </c>
      <c r="BB25" s="5">
        <v>0</v>
      </c>
      <c r="BC25" s="5">
        <v>2756</v>
      </c>
      <c r="BD25" s="5">
        <v>0</v>
      </c>
      <c r="BE25" s="5">
        <v>0</v>
      </c>
      <c r="BF25" s="5">
        <v>0</v>
      </c>
      <c r="BG25" s="5">
        <v>0</v>
      </c>
      <c r="BH25" s="5">
        <v>110596</v>
      </c>
      <c r="BI25" s="5">
        <v>51259</v>
      </c>
      <c r="BJ25" s="5">
        <v>145872</v>
      </c>
      <c r="BK25" s="5">
        <v>15202</v>
      </c>
      <c r="BL25" s="5">
        <v>180</v>
      </c>
      <c r="BM25" s="5">
        <v>0</v>
      </c>
      <c r="BN25" s="5">
        <v>0</v>
      </c>
      <c r="BO25" s="5">
        <v>10838</v>
      </c>
      <c r="BP25" s="5">
        <v>165860</v>
      </c>
      <c r="BQ25" s="5">
        <v>54288</v>
      </c>
      <c r="BR25" s="5">
        <v>0</v>
      </c>
    </row>
    <row r="26" spans="1:70">
      <c r="A26" t="s">
        <v>1278</v>
      </c>
      <c r="B26" t="s">
        <v>1279</v>
      </c>
      <c r="C26" t="s">
        <v>1326</v>
      </c>
      <c r="D26" t="s">
        <v>1327</v>
      </c>
      <c r="E26" t="str">
        <f t="shared" si="0"/>
        <v>北海道様似町</v>
      </c>
      <c r="F26" s="5">
        <v>4073</v>
      </c>
      <c r="G26" s="5">
        <v>7</v>
      </c>
      <c r="H26" s="5">
        <v>0</v>
      </c>
      <c r="I26" s="5">
        <v>0</v>
      </c>
      <c r="J26" s="5">
        <v>1</v>
      </c>
      <c r="K26" s="5">
        <v>0</v>
      </c>
      <c r="L26" s="5">
        <v>732</v>
      </c>
      <c r="M26" s="5">
        <v>2125</v>
      </c>
      <c r="N26" s="5">
        <v>0</v>
      </c>
      <c r="O26" s="5">
        <v>38309</v>
      </c>
      <c r="P26" s="5">
        <v>106701</v>
      </c>
      <c r="Q26" s="5">
        <v>126438</v>
      </c>
      <c r="R26" s="5">
        <v>18181</v>
      </c>
      <c r="S26" s="5">
        <v>5</v>
      </c>
      <c r="T26" s="5">
        <v>399</v>
      </c>
      <c r="U26" s="5">
        <v>0</v>
      </c>
      <c r="V26" s="5">
        <v>0</v>
      </c>
      <c r="W26" s="5">
        <v>2</v>
      </c>
      <c r="X26" s="5">
        <v>6</v>
      </c>
      <c r="Y26" s="5">
        <v>2270</v>
      </c>
      <c r="Z26" s="5">
        <v>0</v>
      </c>
      <c r="AA26" s="5">
        <v>0</v>
      </c>
      <c r="AB26" s="5">
        <v>0</v>
      </c>
      <c r="AC26" s="5">
        <v>726</v>
      </c>
      <c r="AD26" s="5">
        <v>126</v>
      </c>
      <c r="AE26" s="5">
        <v>0</v>
      </c>
      <c r="AF26" s="5">
        <v>3404</v>
      </c>
      <c r="AG26" s="5">
        <v>0</v>
      </c>
      <c r="AH26" s="5">
        <v>0</v>
      </c>
      <c r="AI26" s="5">
        <v>0</v>
      </c>
      <c r="AJ26" s="5">
        <v>30528</v>
      </c>
      <c r="AK26" s="5">
        <v>0</v>
      </c>
      <c r="AL26" s="5">
        <v>0</v>
      </c>
      <c r="AM26" s="5">
        <v>1210</v>
      </c>
      <c r="AN26" s="5">
        <v>0</v>
      </c>
      <c r="AO26" s="5">
        <v>0</v>
      </c>
      <c r="AP26" s="5">
        <v>0</v>
      </c>
      <c r="AQ26" s="5">
        <v>0</v>
      </c>
      <c r="AR26" s="5">
        <v>0</v>
      </c>
      <c r="AS26" s="5">
        <v>0</v>
      </c>
      <c r="AT26" s="5">
        <v>0</v>
      </c>
      <c r="AU26" s="5">
        <v>0</v>
      </c>
      <c r="AV26" s="5">
        <v>0</v>
      </c>
      <c r="AW26" s="5">
        <v>0</v>
      </c>
      <c r="AX26" s="5">
        <v>0</v>
      </c>
      <c r="AY26" s="5">
        <v>0</v>
      </c>
      <c r="AZ26" s="5">
        <v>0</v>
      </c>
      <c r="BA26" s="5">
        <v>0</v>
      </c>
      <c r="BB26" s="5">
        <v>0</v>
      </c>
      <c r="BC26" s="5">
        <v>543</v>
      </c>
      <c r="BD26" s="5">
        <v>0</v>
      </c>
      <c r="BE26" s="5">
        <v>0</v>
      </c>
      <c r="BF26" s="5">
        <v>0</v>
      </c>
      <c r="BG26" s="5">
        <v>0</v>
      </c>
      <c r="BH26" s="5">
        <v>112286</v>
      </c>
      <c r="BI26" s="5">
        <v>13159</v>
      </c>
      <c r="BJ26" s="5">
        <v>116258</v>
      </c>
      <c r="BK26" s="5">
        <v>4597</v>
      </c>
      <c r="BL26" s="5">
        <v>103</v>
      </c>
      <c r="BM26" s="5">
        <v>0</v>
      </c>
      <c r="BN26" s="5">
        <v>0</v>
      </c>
      <c r="BO26" s="5">
        <v>3360</v>
      </c>
      <c r="BP26" s="5">
        <v>115792</v>
      </c>
      <c r="BQ26" s="5">
        <v>21872</v>
      </c>
      <c r="BR26" s="5">
        <v>0</v>
      </c>
    </row>
    <row r="27" spans="1:70">
      <c r="A27" t="s">
        <v>1278</v>
      </c>
      <c r="B27" t="s">
        <v>1279</v>
      </c>
      <c r="C27" t="s">
        <v>1328</v>
      </c>
      <c r="D27" t="s">
        <v>1329</v>
      </c>
      <c r="E27" t="str">
        <f t="shared" si="0"/>
        <v>北海道白糠町</v>
      </c>
      <c r="F27" s="5">
        <v>7412</v>
      </c>
      <c r="G27" s="5">
        <v>10</v>
      </c>
      <c r="H27" s="5">
        <v>0</v>
      </c>
      <c r="I27" s="5">
        <v>0</v>
      </c>
      <c r="J27" s="5">
        <v>1</v>
      </c>
      <c r="K27" s="5">
        <v>0</v>
      </c>
      <c r="L27" s="5">
        <v>296</v>
      </c>
      <c r="M27" s="5">
        <v>3161</v>
      </c>
      <c r="N27" s="5">
        <v>0</v>
      </c>
      <c r="O27" s="5">
        <v>78768</v>
      </c>
      <c r="P27" s="5">
        <v>187203</v>
      </c>
      <c r="Q27" s="5">
        <v>190002</v>
      </c>
      <c r="R27" s="5">
        <v>19708</v>
      </c>
      <c r="S27" s="5">
        <v>4</v>
      </c>
      <c r="T27" s="5">
        <v>849</v>
      </c>
      <c r="U27" s="5">
        <v>0</v>
      </c>
      <c r="V27" s="5">
        <v>0</v>
      </c>
      <c r="W27" s="5">
        <v>4</v>
      </c>
      <c r="X27" s="5">
        <v>3</v>
      </c>
      <c r="Y27" s="5">
        <v>5280</v>
      </c>
      <c r="Z27" s="5">
        <v>0</v>
      </c>
      <c r="AA27" s="5">
        <v>115</v>
      </c>
      <c r="AB27" s="5">
        <v>11</v>
      </c>
      <c r="AC27" s="5">
        <v>296</v>
      </c>
      <c r="AD27" s="5">
        <v>2713</v>
      </c>
      <c r="AE27" s="5">
        <v>0</v>
      </c>
      <c r="AF27" s="5">
        <v>16796</v>
      </c>
      <c r="AG27" s="5">
        <v>5280</v>
      </c>
      <c r="AH27" s="5">
        <v>0</v>
      </c>
      <c r="AI27" s="5">
        <v>0</v>
      </c>
      <c r="AJ27" s="5">
        <v>0</v>
      </c>
      <c r="AK27" s="5">
        <v>0</v>
      </c>
      <c r="AL27" s="5">
        <v>1800</v>
      </c>
      <c r="AM27" s="5">
        <v>0</v>
      </c>
      <c r="AN27" s="5">
        <v>316</v>
      </c>
      <c r="AO27" s="5">
        <v>0</v>
      </c>
      <c r="AP27" s="5">
        <v>0</v>
      </c>
      <c r="AQ27" s="5">
        <v>0</v>
      </c>
      <c r="AR27" s="5">
        <v>0</v>
      </c>
      <c r="AS27" s="5">
        <v>0</v>
      </c>
      <c r="AT27" s="5">
        <v>0</v>
      </c>
      <c r="AU27" s="5">
        <v>0</v>
      </c>
      <c r="AV27" s="5">
        <v>0</v>
      </c>
      <c r="AW27" s="5">
        <v>25</v>
      </c>
      <c r="AX27" s="5">
        <v>0</v>
      </c>
      <c r="AY27" s="5">
        <v>0</v>
      </c>
      <c r="AZ27" s="5">
        <v>0</v>
      </c>
      <c r="BA27" s="5">
        <v>0</v>
      </c>
      <c r="BB27" s="5">
        <v>0</v>
      </c>
      <c r="BC27" s="5">
        <v>0</v>
      </c>
      <c r="BD27" s="5">
        <v>0</v>
      </c>
      <c r="BE27" s="5">
        <v>0</v>
      </c>
      <c r="BF27" s="5">
        <v>0</v>
      </c>
      <c r="BG27" s="5">
        <v>0</v>
      </c>
      <c r="BH27" s="5">
        <v>188715</v>
      </c>
      <c r="BI27" s="5">
        <v>21563</v>
      </c>
      <c r="BJ27" s="5">
        <v>191560</v>
      </c>
      <c r="BK27" s="5">
        <v>1413</v>
      </c>
      <c r="BL27" s="5">
        <v>300</v>
      </c>
      <c r="BM27" s="5">
        <v>515</v>
      </c>
      <c r="BN27" s="5">
        <v>0</v>
      </c>
      <c r="BO27" s="5">
        <v>18820</v>
      </c>
      <c r="BP27" s="5">
        <v>579270</v>
      </c>
      <c r="BQ27" s="5">
        <v>34155</v>
      </c>
      <c r="BR27" s="5">
        <v>4800</v>
      </c>
    </row>
    <row r="28" spans="1:70">
      <c r="A28" t="s">
        <v>1278</v>
      </c>
      <c r="B28" t="s">
        <v>1279</v>
      </c>
      <c r="C28" t="s">
        <v>1330</v>
      </c>
      <c r="D28" t="s">
        <v>1331</v>
      </c>
      <c r="E28" t="str">
        <f t="shared" si="0"/>
        <v>北海道羽幌町</v>
      </c>
      <c r="F28" s="5">
        <v>6365</v>
      </c>
      <c r="G28" s="5">
        <v>3</v>
      </c>
      <c r="H28" s="5">
        <v>0</v>
      </c>
      <c r="I28" s="5">
        <v>0</v>
      </c>
      <c r="J28" s="5">
        <v>1</v>
      </c>
      <c r="K28" s="5">
        <v>0</v>
      </c>
      <c r="L28" s="5">
        <v>1475</v>
      </c>
      <c r="M28" s="5">
        <v>6244</v>
      </c>
      <c r="N28" s="5">
        <v>885</v>
      </c>
      <c r="O28" s="5">
        <v>119585</v>
      </c>
      <c r="P28" s="5">
        <v>209459</v>
      </c>
      <c r="Q28" s="5">
        <v>758242</v>
      </c>
      <c r="R28" s="5">
        <v>55662</v>
      </c>
      <c r="S28" s="5">
        <v>3</v>
      </c>
      <c r="T28" s="5">
        <v>662</v>
      </c>
      <c r="U28" s="5">
        <v>0</v>
      </c>
      <c r="V28" s="5">
        <v>0</v>
      </c>
      <c r="W28" s="5">
        <v>0</v>
      </c>
      <c r="X28" s="5">
        <v>22</v>
      </c>
      <c r="Y28" s="5">
        <v>4500</v>
      </c>
      <c r="Z28" s="5">
        <v>0</v>
      </c>
      <c r="AA28" s="5">
        <v>7</v>
      </c>
      <c r="AB28" s="5">
        <v>1</v>
      </c>
      <c r="AC28" s="5">
        <v>0</v>
      </c>
      <c r="AD28" s="5">
        <v>0</v>
      </c>
      <c r="AE28" s="5">
        <v>0</v>
      </c>
      <c r="AF28" s="5">
        <v>29362</v>
      </c>
      <c r="AG28" s="5">
        <v>0</v>
      </c>
      <c r="AH28" s="5">
        <v>0</v>
      </c>
      <c r="AI28" s="5">
        <v>0</v>
      </c>
      <c r="AJ28" s="5">
        <v>0</v>
      </c>
      <c r="AK28" s="5">
        <v>0</v>
      </c>
      <c r="AL28" s="5">
        <v>0</v>
      </c>
      <c r="AM28" s="5">
        <v>0</v>
      </c>
      <c r="AN28" s="5">
        <v>0</v>
      </c>
      <c r="AO28" s="5">
        <v>0</v>
      </c>
      <c r="AP28" s="5">
        <v>0</v>
      </c>
      <c r="AQ28" s="5">
        <v>4157</v>
      </c>
      <c r="AR28" s="5">
        <v>0</v>
      </c>
      <c r="AS28" s="5">
        <v>0</v>
      </c>
      <c r="AT28" s="5">
        <v>0</v>
      </c>
      <c r="AU28" s="5">
        <v>0</v>
      </c>
      <c r="AV28" s="5">
        <v>0</v>
      </c>
      <c r="AW28" s="5">
        <v>0</v>
      </c>
      <c r="AX28" s="5">
        <v>0</v>
      </c>
      <c r="AY28" s="5">
        <v>0</v>
      </c>
      <c r="AZ28" s="5">
        <v>0</v>
      </c>
      <c r="BA28" s="5">
        <v>0</v>
      </c>
      <c r="BB28" s="5">
        <v>0</v>
      </c>
      <c r="BC28" s="5">
        <v>239</v>
      </c>
      <c r="BD28" s="5">
        <v>0</v>
      </c>
      <c r="BE28" s="5">
        <v>0</v>
      </c>
      <c r="BF28" s="5">
        <v>0</v>
      </c>
      <c r="BG28" s="5">
        <v>0</v>
      </c>
      <c r="BH28" s="5">
        <v>216179</v>
      </c>
      <c r="BI28" s="5">
        <v>8875</v>
      </c>
      <c r="BJ28" s="5">
        <v>159225</v>
      </c>
      <c r="BK28" s="5">
        <v>14539</v>
      </c>
      <c r="BL28" s="5">
        <v>0</v>
      </c>
      <c r="BM28" s="5">
        <v>0</v>
      </c>
      <c r="BN28" s="5">
        <v>0</v>
      </c>
      <c r="BO28" s="5">
        <v>8829</v>
      </c>
      <c r="BP28" s="5">
        <v>324303</v>
      </c>
      <c r="BQ28" s="5">
        <v>75366</v>
      </c>
      <c r="BR28" s="5">
        <v>0</v>
      </c>
    </row>
    <row r="29" spans="1:70">
      <c r="A29" t="s">
        <v>1278</v>
      </c>
      <c r="B29" t="s">
        <v>1279</v>
      </c>
      <c r="C29" t="s">
        <v>1332</v>
      </c>
      <c r="D29" t="s">
        <v>1333</v>
      </c>
      <c r="E29" t="str">
        <f t="shared" si="0"/>
        <v>北海道帯広市</v>
      </c>
      <c r="F29" s="5">
        <v>162588</v>
      </c>
      <c r="G29" s="5">
        <v>83</v>
      </c>
      <c r="H29" s="5">
        <v>0</v>
      </c>
      <c r="I29" s="5">
        <v>0</v>
      </c>
      <c r="J29" s="5">
        <v>1</v>
      </c>
      <c r="K29" s="5">
        <v>0</v>
      </c>
      <c r="L29" s="5">
        <v>390</v>
      </c>
      <c r="M29" s="5">
        <v>12944</v>
      </c>
      <c r="N29" s="5">
        <v>130541</v>
      </c>
      <c r="O29" s="5">
        <v>981524</v>
      </c>
      <c r="P29" s="5">
        <v>3552860</v>
      </c>
      <c r="Q29" s="5">
        <v>16053859</v>
      </c>
      <c r="R29" s="5">
        <v>1027388</v>
      </c>
      <c r="S29" s="5">
        <v>45</v>
      </c>
      <c r="T29" s="5">
        <v>14626</v>
      </c>
      <c r="U29" s="5">
        <v>0</v>
      </c>
      <c r="V29" s="5">
        <v>0</v>
      </c>
      <c r="W29" s="5">
        <v>31</v>
      </c>
      <c r="X29" s="5">
        <v>5</v>
      </c>
      <c r="Y29" s="5">
        <v>41100</v>
      </c>
      <c r="Z29" s="5">
        <v>0</v>
      </c>
      <c r="AA29" s="5">
        <v>73</v>
      </c>
      <c r="AB29" s="5">
        <v>37</v>
      </c>
      <c r="AC29" s="5">
        <v>180</v>
      </c>
      <c r="AD29" s="5">
        <v>1724</v>
      </c>
      <c r="AE29" s="5">
        <v>28869</v>
      </c>
      <c r="AF29" s="5">
        <v>147331</v>
      </c>
      <c r="AG29" s="5">
        <v>40000</v>
      </c>
      <c r="AH29" s="5">
        <v>127296</v>
      </c>
      <c r="AI29" s="5">
        <v>0</v>
      </c>
      <c r="AJ29" s="5">
        <v>15999</v>
      </c>
      <c r="AK29" s="5">
        <v>0</v>
      </c>
      <c r="AL29" s="5">
        <v>0</v>
      </c>
      <c r="AM29" s="5">
        <v>15090</v>
      </c>
      <c r="AN29" s="5">
        <v>0</v>
      </c>
      <c r="AO29" s="5">
        <v>0</v>
      </c>
      <c r="AP29" s="5">
        <v>0</v>
      </c>
      <c r="AQ29" s="5">
        <v>0</v>
      </c>
      <c r="AR29" s="5">
        <v>0</v>
      </c>
      <c r="AS29" s="5">
        <v>6053</v>
      </c>
      <c r="AT29" s="5">
        <v>24556</v>
      </c>
      <c r="AU29" s="5">
        <v>43771</v>
      </c>
      <c r="AV29" s="5">
        <v>0</v>
      </c>
      <c r="AW29" s="5">
        <v>16</v>
      </c>
      <c r="AX29" s="5">
        <v>3327</v>
      </c>
      <c r="AY29" s="5">
        <v>1152</v>
      </c>
      <c r="AZ29" s="5">
        <v>0</v>
      </c>
      <c r="BA29" s="5">
        <v>362</v>
      </c>
      <c r="BB29" s="5">
        <v>260</v>
      </c>
      <c r="BC29" s="5">
        <v>1671</v>
      </c>
      <c r="BD29" s="5">
        <v>0</v>
      </c>
      <c r="BE29" s="5">
        <v>0</v>
      </c>
      <c r="BF29" s="5">
        <v>0</v>
      </c>
      <c r="BG29" s="5">
        <v>0</v>
      </c>
      <c r="BH29" s="5">
        <v>3918071</v>
      </c>
      <c r="BI29" s="5">
        <v>249985</v>
      </c>
      <c r="BJ29" s="5">
        <v>3285810</v>
      </c>
      <c r="BK29" s="5">
        <v>286433</v>
      </c>
      <c r="BL29" s="5">
        <v>0</v>
      </c>
      <c r="BM29" s="5">
        <v>0</v>
      </c>
      <c r="BN29" s="5">
        <v>0</v>
      </c>
      <c r="BO29" s="5">
        <v>223285</v>
      </c>
      <c r="BP29" s="5">
        <v>2602873</v>
      </c>
      <c r="BQ29" s="5">
        <v>1347872</v>
      </c>
      <c r="BR29" s="5">
        <v>43000</v>
      </c>
    </row>
    <row r="30" spans="1:70">
      <c r="A30" t="s">
        <v>1278</v>
      </c>
      <c r="B30" t="s">
        <v>1279</v>
      </c>
      <c r="C30" t="s">
        <v>1334</v>
      </c>
      <c r="D30" t="s">
        <v>1335</v>
      </c>
      <c r="E30" t="str">
        <f t="shared" si="0"/>
        <v>北海道網走市</v>
      </c>
      <c r="F30" s="5">
        <v>33560</v>
      </c>
      <c r="G30" s="5">
        <v>13</v>
      </c>
      <c r="H30" s="5">
        <v>2</v>
      </c>
      <c r="I30" s="5">
        <v>0</v>
      </c>
      <c r="J30" s="5">
        <v>0</v>
      </c>
      <c r="K30" s="5">
        <v>0</v>
      </c>
      <c r="L30" s="5">
        <v>70406</v>
      </c>
      <c r="M30" s="5">
        <v>0</v>
      </c>
      <c r="N30" s="5">
        <v>95677</v>
      </c>
      <c r="O30" s="5">
        <v>225479</v>
      </c>
      <c r="P30" s="5">
        <v>853861</v>
      </c>
      <c r="Q30" s="5">
        <v>4716982</v>
      </c>
      <c r="R30" s="5">
        <v>397943</v>
      </c>
      <c r="S30" s="5">
        <v>11</v>
      </c>
      <c r="T30" s="5">
        <v>3572</v>
      </c>
      <c r="U30" s="5">
        <v>0</v>
      </c>
      <c r="V30" s="5">
        <v>0</v>
      </c>
      <c r="W30" s="5">
        <v>5</v>
      </c>
      <c r="X30" s="5">
        <v>4</v>
      </c>
      <c r="Y30" s="5">
        <v>21000</v>
      </c>
      <c r="Z30" s="5">
        <v>0</v>
      </c>
      <c r="AA30" s="5">
        <v>6</v>
      </c>
      <c r="AB30" s="5">
        <v>2</v>
      </c>
      <c r="AC30" s="5">
        <v>41593</v>
      </c>
      <c r="AD30" s="5">
        <v>0</v>
      </c>
      <c r="AE30" s="5">
        <v>78516</v>
      </c>
      <c r="AF30" s="5">
        <v>89063</v>
      </c>
      <c r="AG30" s="5">
        <v>0</v>
      </c>
      <c r="AH30" s="5">
        <v>0</v>
      </c>
      <c r="AI30" s="5">
        <v>0</v>
      </c>
      <c r="AJ30" s="5">
        <v>0</v>
      </c>
      <c r="AK30" s="5">
        <v>0</v>
      </c>
      <c r="AL30" s="5">
        <v>0</v>
      </c>
      <c r="AM30" s="5">
        <v>23130</v>
      </c>
      <c r="AN30" s="5">
        <v>0</v>
      </c>
      <c r="AO30" s="5">
        <v>0</v>
      </c>
      <c r="AP30" s="5">
        <v>0</v>
      </c>
      <c r="AQ30" s="5">
        <v>0</v>
      </c>
      <c r="AR30" s="5">
        <v>0</v>
      </c>
      <c r="AS30" s="5">
        <v>0</v>
      </c>
      <c r="AT30" s="5">
        <v>199</v>
      </c>
      <c r="AU30" s="5">
        <v>0</v>
      </c>
      <c r="AV30" s="5">
        <v>70406</v>
      </c>
      <c r="AW30" s="5">
        <v>0</v>
      </c>
      <c r="AX30" s="5">
        <v>87663</v>
      </c>
      <c r="AY30" s="5">
        <v>100626</v>
      </c>
      <c r="AZ30" s="5">
        <v>0</v>
      </c>
      <c r="BA30" s="5">
        <v>0</v>
      </c>
      <c r="BB30" s="5">
        <v>7815</v>
      </c>
      <c r="BC30" s="5">
        <v>47522</v>
      </c>
      <c r="BD30" s="5">
        <v>0</v>
      </c>
      <c r="BE30" s="5">
        <v>0</v>
      </c>
      <c r="BF30" s="5">
        <v>0</v>
      </c>
      <c r="BG30" s="5">
        <v>0</v>
      </c>
      <c r="BH30" s="5">
        <v>913812</v>
      </c>
      <c r="BI30" s="5">
        <v>41763</v>
      </c>
      <c r="BJ30" s="5">
        <v>694346</v>
      </c>
      <c r="BK30" s="5">
        <v>105866</v>
      </c>
      <c r="BL30" s="5">
        <v>0</v>
      </c>
      <c r="BM30" s="5">
        <v>3271</v>
      </c>
      <c r="BN30" s="5">
        <v>0</v>
      </c>
      <c r="BO30" s="5">
        <v>38819</v>
      </c>
      <c r="BP30" s="5">
        <v>616053</v>
      </c>
      <c r="BQ30" s="5">
        <v>499436</v>
      </c>
      <c r="BR30" s="5">
        <v>0</v>
      </c>
    </row>
    <row r="31" spans="1:70">
      <c r="A31" t="s">
        <v>1278</v>
      </c>
      <c r="B31" t="s">
        <v>1279</v>
      </c>
      <c r="C31" t="s">
        <v>1336</v>
      </c>
      <c r="D31" t="s">
        <v>1337</v>
      </c>
      <c r="E31" t="str">
        <f t="shared" si="0"/>
        <v>北海道士別市</v>
      </c>
      <c r="F31" s="5">
        <v>15267</v>
      </c>
      <c r="G31" s="5">
        <v>8</v>
      </c>
      <c r="H31" s="5">
        <v>0</v>
      </c>
      <c r="I31" s="5">
        <v>2</v>
      </c>
      <c r="J31" s="5">
        <v>1</v>
      </c>
      <c r="K31" s="5">
        <v>0</v>
      </c>
      <c r="L31" s="5">
        <v>7368</v>
      </c>
      <c r="M31" s="5">
        <v>3856</v>
      </c>
      <c r="N31" s="5">
        <v>6875</v>
      </c>
      <c r="O31" s="5">
        <v>312768</v>
      </c>
      <c r="P31" s="5">
        <v>354747</v>
      </c>
      <c r="Q31" s="5">
        <v>4483116</v>
      </c>
      <c r="R31" s="5">
        <v>183103</v>
      </c>
      <c r="S31" s="5">
        <v>8</v>
      </c>
      <c r="T31" s="5">
        <v>1858</v>
      </c>
      <c r="U31" s="5">
        <v>0</v>
      </c>
      <c r="V31" s="5">
        <v>0</v>
      </c>
      <c r="W31" s="5">
        <v>4</v>
      </c>
      <c r="X31" s="5">
        <v>9</v>
      </c>
      <c r="Y31" s="5">
        <v>10600</v>
      </c>
      <c r="Z31" s="5">
        <v>0</v>
      </c>
      <c r="AA31" s="5">
        <v>409</v>
      </c>
      <c r="AB31" s="5">
        <v>118</v>
      </c>
      <c r="AC31" s="5">
        <v>1509</v>
      </c>
      <c r="AD31" s="5">
        <v>0</v>
      </c>
      <c r="AE31" s="5">
        <v>0</v>
      </c>
      <c r="AF31" s="5">
        <v>34239</v>
      </c>
      <c r="AG31" s="5">
        <v>0</v>
      </c>
      <c r="AH31" s="5">
        <v>0</v>
      </c>
      <c r="AI31" s="5">
        <v>0</v>
      </c>
      <c r="AJ31" s="5">
        <v>0</v>
      </c>
      <c r="AK31" s="5">
        <v>2520</v>
      </c>
      <c r="AL31" s="5">
        <v>3702</v>
      </c>
      <c r="AM31" s="5">
        <v>0</v>
      </c>
      <c r="AN31" s="5">
        <v>0</v>
      </c>
      <c r="AO31" s="5">
        <v>0</v>
      </c>
      <c r="AP31" s="5">
        <v>0</v>
      </c>
      <c r="AQ31" s="5">
        <v>0</v>
      </c>
      <c r="AR31" s="5">
        <v>0</v>
      </c>
      <c r="AS31" s="5">
        <v>16</v>
      </c>
      <c r="AT31" s="5">
        <v>6875</v>
      </c>
      <c r="AU31" s="5">
        <v>5036</v>
      </c>
      <c r="AV31" s="5">
        <v>0</v>
      </c>
      <c r="AW31" s="5">
        <v>0</v>
      </c>
      <c r="AX31" s="5">
        <v>0</v>
      </c>
      <c r="AY31" s="5">
        <v>0</v>
      </c>
      <c r="AZ31" s="5">
        <v>873</v>
      </c>
      <c r="BA31" s="5">
        <v>0</v>
      </c>
      <c r="BB31" s="5">
        <v>0</v>
      </c>
      <c r="BC31" s="5">
        <v>11562</v>
      </c>
      <c r="BD31" s="5">
        <v>0</v>
      </c>
      <c r="BE31" s="5">
        <v>0</v>
      </c>
      <c r="BF31" s="5">
        <v>0</v>
      </c>
      <c r="BG31" s="5">
        <v>0</v>
      </c>
      <c r="BH31" s="5">
        <v>366273</v>
      </c>
      <c r="BI31" s="5">
        <v>154559</v>
      </c>
      <c r="BJ31" s="5">
        <v>509648</v>
      </c>
      <c r="BK31" s="5">
        <v>71692</v>
      </c>
      <c r="BL31" s="5">
        <v>0</v>
      </c>
      <c r="BM31" s="5">
        <v>248</v>
      </c>
      <c r="BN31" s="5">
        <v>0</v>
      </c>
      <c r="BO31" s="5">
        <v>131417</v>
      </c>
      <c r="BP31" s="5">
        <v>341386</v>
      </c>
      <c r="BQ31" s="5">
        <v>223283</v>
      </c>
      <c r="BR31" s="5">
        <v>10600</v>
      </c>
    </row>
    <row r="32" spans="1:70">
      <c r="A32" t="s">
        <v>1278</v>
      </c>
      <c r="B32" t="s">
        <v>1279</v>
      </c>
      <c r="C32" t="s">
        <v>1338</v>
      </c>
      <c r="D32" t="s">
        <v>1339</v>
      </c>
      <c r="E32" t="str">
        <f t="shared" si="0"/>
        <v>北海道むかわ町</v>
      </c>
      <c r="F32" s="5">
        <v>4256</v>
      </c>
      <c r="G32" s="5">
        <v>3</v>
      </c>
      <c r="H32" s="5">
        <v>0</v>
      </c>
      <c r="I32" s="5">
        <v>0</v>
      </c>
      <c r="J32" s="5">
        <v>1</v>
      </c>
      <c r="K32" s="5">
        <v>0</v>
      </c>
      <c r="L32" s="5">
        <v>5772</v>
      </c>
      <c r="M32" s="5">
        <v>0</v>
      </c>
      <c r="N32" s="5">
        <v>9947</v>
      </c>
      <c r="O32" s="5">
        <v>79755</v>
      </c>
      <c r="P32" s="5">
        <v>96677</v>
      </c>
      <c r="Q32" s="5">
        <v>0</v>
      </c>
      <c r="R32" s="5">
        <v>0</v>
      </c>
      <c r="S32" s="5">
        <v>2</v>
      </c>
      <c r="T32" s="5">
        <v>400</v>
      </c>
      <c r="U32" s="5">
        <v>0</v>
      </c>
      <c r="V32" s="5">
        <v>0</v>
      </c>
      <c r="W32" s="5">
        <v>1</v>
      </c>
      <c r="X32" s="5">
        <v>16</v>
      </c>
      <c r="Y32" s="5">
        <v>3500</v>
      </c>
      <c r="Z32" s="5">
        <v>0</v>
      </c>
      <c r="AA32" s="5">
        <v>7</v>
      </c>
      <c r="AB32" s="5">
        <v>5</v>
      </c>
      <c r="AC32" s="5">
        <v>5583</v>
      </c>
      <c r="AD32" s="5">
        <v>0</v>
      </c>
      <c r="AE32" s="5">
        <v>9746</v>
      </c>
      <c r="AF32" s="5">
        <v>18898</v>
      </c>
      <c r="AG32" s="5">
        <v>0</v>
      </c>
      <c r="AH32" s="5">
        <v>0</v>
      </c>
      <c r="AI32" s="5">
        <v>0</v>
      </c>
      <c r="AJ32" s="5">
        <v>0</v>
      </c>
      <c r="AK32" s="5">
        <v>0</v>
      </c>
      <c r="AL32" s="5">
        <v>0</v>
      </c>
      <c r="AM32" s="5">
        <v>0</v>
      </c>
      <c r="AN32" s="5">
        <v>0</v>
      </c>
      <c r="AO32" s="5">
        <v>0</v>
      </c>
      <c r="AP32" s="5">
        <v>0</v>
      </c>
      <c r="AQ32" s="5">
        <v>0</v>
      </c>
      <c r="AR32" s="5">
        <v>0</v>
      </c>
      <c r="AS32" s="5">
        <v>0</v>
      </c>
      <c r="AT32" s="5">
        <v>0</v>
      </c>
      <c r="AU32" s="5">
        <v>0</v>
      </c>
      <c r="AV32" s="5">
        <v>56</v>
      </c>
      <c r="AW32" s="5">
        <v>0</v>
      </c>
      <c r="AX32" s="5">
        <v>0</v>
      </c>
      <c r="AY32" s="5">
        <v>0</v>
      </c>
      <c r="AZ32" s="5">
        <v>0</v>
      </c>
      <c r="BA32" s="5">
        <v>0</v>
      </c>
      <c r="BB32" s="5">
        <v>0</v>
      </c>
      <c r="BC32" s="5">
        <v>1060</v>
      </c>
      <c r="BD32" s="5">
        <v>0</v>
      </c>
      <c r="BE32" s="5">
        <v>0</v>
      </c>
      <c r="BF32" s="5">
        <v>0</v>
      </c>
      <c r="BG32" s="5">
        <v>438</v>
      </c>
      <c r="BH32" s="5">
        <v>97040</v>
      </c>
      <c r="BI32" s="5">
        <v>20287</v>
      </c>
      <c r="BJ32" s="5">
        <v>111367</v>
      </c>
      <c r="BK32" s="5">
        <v>0</v>
      </c>
      <c r="BL32" s="5">
        <v>0</v>
      </c>
      <c r="BM32" s="5">
        <v>0</v>
      </c>
      <c r="BN32" s="5">
        <v>0</v>
      </c>
      <c r="BO32" s="5">
        <v>19932</v>
      </c>
      <c r="BP32" s="5">
        <v>242232</v>
      </c>
      <c r="BQ32" s="5">
        <v>8905</v>
      </c>
      <c r="BR32" s="5">
        <v>0</v>
      </c>
    </row>
    <row r="33" spans="1:70">
      <c r="A33" t="s">
        <v>1278</v>
      </c>
      <c r="B33" t="s">
        <v>1279</v>
      </c>
      <c r="C33" t="s">
        <v>1340</v>
      </c>
      <c r="D33" t="s">
        <v>1341</v>
      </c>
      <c r="E33" t="str">
        <f t="shared" si="0"/>
        <v>北海道美唄市</v>
      </c>
      <c r="F33" s="5">
        <v>21339</v>
      </c>
      <c r="G33" s="5">
        <v>11</v>
      </c>
      <c r="H33" s="5">
        <v>0</v>
      </c>
      <c r="I33" s="5">
        <v>0</v>
      </c>
      <c r="J33" s="5">
        <v>2</v>
      </c>
      <c r="K33" s="5">
        <v>0</v>
      </c>
      <c r="L33" s="5">
        <v>20022</v>
      </c>
      <c r="M33" s="5">
        <v>6315</v>
      </c>
      <c r="N33" s="5">
        <v>0</v>
      </c>
      <c r="O33" s="5">
        <v>331732</v>
      </c>
      <c r="P33" s="5">
        <v>493970</v>
      </c>
      <c r="Q33" s="5">
        <v>3408458</v>
      </c>
      <c r="R33" s="5">
        <v>213383</v>
      </c>
      <c r="S33" s="5">
        <v>9</v>
      </c>
      <c r="T33" s="5">
        <v>1939</v>
      </c>
      <c r="U33" s="5">
        <v>0</v>
      </c>
      <c r="V33" s="5">
        <v>0</v>
      </c>
      <c r="W33" s="5">
        <v>6</v>
      </c>
      <c r="X33" s="5">
        <v>21</v>
      </c>
      <c r="Y33" s="5">
        <v>10000</v>
      </c>
      <c r="Z33" s="5">
        <v>3285</v>
      </c>
      <c r="AA33" s="5">
        <v>15</v>
      </c>
      <c r="AB33" s="5">
        <v>12</v>
      </c>
      <c r="AC33" s="5">
        <v>9781</v>
      </c>
      <c r="AD33" s="5">
        <v>1166</v>
      </c>
      <c r="AE33" s="5">
        <v>0</v>
      </c>
      <c r="AF33" s="5">
        <v>31102</v>
      </c>
      <c r="AG33" s="5">
        <v>0</v>
      </c>
      <c r="AH33" s="5">
        <v>0</v>
      </c>
      <c r="AI33" s="5">
        <v>0</v>
      </c>
      <c r="AJ33" s="5">
        <v>0</v>
      </c>
      <c r="AK33" s="5">
        <v>0</v>
      </c>
      <c r="AL33" s="5">
        <v>1110</v>
      </c>
      <c r="AM33" s="5">
        <v>6285</v>
      </c>
      <c r="AN33" s="5">
        <v>0</v>
      </c>
      <c r="AO33" s="5">
        <v>0</v>
      </c>
      <c r="AP33" s="5">
        <v>0</v>
      </c>
      <c r="AQ33" s="5">
        <v>0</v>
      </c>
      <c r="AR33" s="5">
        <v>2221</v>
      </c>
      <c r="AS33" s="5">
        <v>5085</v>
      </c>
      <c r="AT33" s="5">
        <v>0</v>
      </c>
      <c r="AU33" s="5">
        <v>38099</v>
      </c>
      <c r="AV33" s="5">
        <v>1920</v>
      </c>
      <c r="AW33" s="5">
        <v>0</v>
      </c>
      <c r="AX33" s="5">
        <v>0</v>
      </c>
      <c r="AY33" s="5">
        <v>1181</v>
      </c>
      <c r="AZ33" s="5">
        <v>0</v>
      </c>
      <c r="BA33" s="5">
        <v>0</v>
      </c>
      <c r="BB33" s="5">
        <v>0</v>
      </c>
      <c r="BC33" s="5">
        <v>118154</v>
      </c>
      <c r="BD33" s="5">
        <v>79</v>
      </c>
      <c r="BE33" s="5">
        <v>37</v>
      </c>
      <c r="BF33" s="5">
        <v>0</v>
      </c>
      <c r="BG33" s="5">
        <v>826</v>
      </c>
      <c r="BH33" s="5">
        <v>519236</v>
      </c>
      <c r="BI33" s="5">
        <v>78608</v>
      </c>
      <c r="BJ33" s="5">
        <v>490661</v>
      </c>
      <c r="BK33" s="5">
        <v>65804</v>
      </c>
      <c r="BL33" s="5">
        <v>0</v>
      </c>
      <c r="BM33" s="5">
        <v>170</v>
      </c>
      <c r="BN33" s="5">
        <v>0</v>
      </c>
      <c r="BO33" s="5">
        <v>72736</v>
      </c>
      <c r="BP33" s="5">
        <v>150192</v>
      </c>
      <c r="BQ33" s="5">
        <v>263276</v>
      </c>
      <c r="BR33" s="5">
        <v>7500</v>
      </c>
    </row>
    <row r="34" spans="1:70">
      <c r="A34" t="s">
        <v>1278</v>
      </c>
      <c r="B34" t="s">
        <v>1279</v>
      </c>
      <c r="C34" t="s">
        <v>1342</v>
      </c>
      <c r="D34" t="s">
        <v>1343</v>
      </c>
      <c r="E34" t="str">
        <f t="shared" si="0"/>
        <v>北海道根室市</v>
      </c>
      <c r="F34" s="5">
        <v>23714</v>
      </c>
      <c r="G34" s="5">
        <v>14</v>
      </c>
      <c r="H34" s="5">
        <v>0</v>
      </c>
      <c r="I34" s="5">
        <v>0</v>
      </c>
      <c r="J34" s="5">
        <v>1</v>
      </c>
      <c r="K34" s="5">
        <v>0</v>
      </c>
      <c r="L34" s="5">
        <v>12579</v>
      </c>
      <c r="M34" s="5">
        <v>3560</v>
      </c>
      <c r="N34" s="5">
        <v>6497</v>
      </c>
      <c r="O34" s="5">
        <v>239868</v>
      </c>
      <c r="P34" s="5">
        <v>630767</v>
      </c>
      <c r="Q34" s="5">
        <v>4773844</v>
      </c>
      <c r="R34" s="5">
        <v>317188</v>
      </c>
      <c r="S34" s="5">
        <v>9</v>
      </c>
      <c r="T34" s="5">
        <v>2757</v>
      </c>
      <c r="U34" s="5">
        <v>0</v>
      </c>
      <c r="V34" s="5">
        <v>0</v>
      </c>
      <c r="W34" s="5">
        <v>8</v>
      </c>
      <c r="X34" s="5">
        <v>19</v>
      </c>
      <c r="Y34" s="5">
        <v>20240</v>
      </c>
      <c r="Z34" s="5">
        <v>0</v>
      </c>
      <c r="AA34" s="5">
        <v>134</v>
      </c>
      <c r="AB34" s="5">
        <v>118</v>
      </c>
      <c r="AC34" s="5">
        <v>199</v>
      </c>
      <c r="AD34" s="5">
        <v>0</v>
      </c>
      <c r="AE34" s="5">
        <v>4418</v>
      </c>
      <c r="AF34" s="5">
        <v>0</v>
      </c>
      <c r="AG34" s="5">
        <v>0</v>
      </c>
      <c r="AH34" s="5">
        <v>15984</v>
      </c>
      <c r="AI34" s="5">
        <v>9000</v>
      </c>
      <c r="AJ34" s="5">
        <v>44554</v>
      </c>
      <c r="AK34" s="5">
        <v>3542</v>
      </c>
      <c r="AL34" s="5">
        <v>0</v>
      </c>
      <c r="AM34" s="5">
        <v>299</v>
      </c>
      <c r="AN34" s="5">
        <v>0</v>
      </c>
      <c r="AO34" s="5">
        <v>0</v>
      </c>
      <c r="AP34" s="5">
        <v>0</v>
      </c>
      <c r="AQ34" s="5">
        <v>4595</v>
      </c>
      <c r="AR34" s="5">
        <v>11738</v>
      </c>
      <c r="AS34" s="5">
        <v>0</v>
      </c>
      <c r="AT34" s="5">
        <v>1510</v>
      </c>
      <c r="AU34" s="5">
        <v>31825</v>
      </c>
      <c r="AV34" s="5">
        <v>0</v>
      </c>
      <c r="AW34" s="5">
        <v>0</v>
      </c>
      <c r="AX34" s="5">
        <v>4418</v>
      </c>
      <c r="AY34" s="5">
        <v>28</v>
      </c>
      <c r="AZ34" s="5">
        <v>0</v>
      </c>
      <c r="BA34" s="5">
        <v>0</v>
      </c>
      <c r="BB34" s="5">
        <v>0</v>
      </c>
      <c r="BC34" s="5">
        <v>159</v>
      </c>
      <c r="BD34" s="5">
        <v>0</v>
      </c>
      <c r="BE34" s="5">
        <v>0</v>
      </c>
      <c r="BF34" s="5">
        <v>0</v>
      </c>
      <c r="BG34" s="5">
        <v>0</v>
      </c>
      <c r="BH34" s="5">
        <v>639642</v>
      </c>
      <c r="BI34" s="5">
        <v>137849</v>
      </c>
      <c r="BJ34" s="5">
        <v>675286</v>
      </c>
      <c r="BK34" s="5">
        <v>83987</v>
      </c>
      <c r="BL34" s="5">
        <v>13</v>
      </c>
      <c r="BM34" s="5">
        <v>235</v>
      </c>
      <c r="BN34" s="5">
        <v>0</v>
      </c>
      <c r="BO34" s="5">
        <v>59018</v>
      </c>
      <c r="BP34" s="5">
        <v>246730</v>
      </c>
      <c r="BQ34" s="5">
        <v>521204</v>
      </c>
      <c r="BR34" s="5">
        <v>0</v>
      </c>
    </row>
    <row r="35" spans="1:70">
      <c r="A35" t="s">
        <v>1278</v>
      </c>
      <c r="B35" t="s">
        <v>1279</v>
      </c>
      <c r="C35" t="s">
        <v>1344</v>
      </c>
      <c r="D35" t="s">
        <v>1345</v>
      </c>
      <c r="E35" t="str">
        <f t="shared" si="0"/>
        <v>北海道幕別町</v>
      </c>
      <c r="F35" s="5">
        <v>23243</v>
      </c>
      <c r="G35" s="5">
        <v>5</v>
      </c>
      <c r="H35" s="5">
        <v>0</v>
      </c>
      <c r="I35" s="5">
        <v>0</v>
      </c>
      <c r="J35" s="5">
        <v>0</v>
      </c>
      <c r="K35" s="5">
        <v>0</v>
      </c>
      <c r="L35" s="5">
        <v>0</v>
      </c>
      <c r="M35" s="5">
        <v>0</v>
      </c>
      <c r="N35" s="5">
        <v>5058</v>
      </c>
      <c r="O35" s="5">
        <v>345749</v>
      </c>
      <c r="P35" s="5">
        <v>440882</v>
      </c>
      <c r="Q35" s="5">
        <v>1721021</v>
      </c>
      <c r="R35" s="5">
        <v>144786</v>
      </c>
      <c r="S35" s="5">
        <v>4</v>
      </c>
      <c r="T35" s="5">
        <v>2039</v>
      </c>
      <c r="U35" s="5">
        <v>0</v>
      </c>
      <c r="V35" s="5">
        <v>0</v>
      </c>
      <c r="W35" s="5">
        <v>1</v>
      </c>
      <c r="X35" s="5">
        <v>3</v>
      </c>
      <c r="Y35" s="5">
        <v>0</v>
      </c>
      <c r="Z35" s="5">
        <v>0</v>
      </c>
      <c r="AA35" s="5">
        <v>6</v>
      </c>
      <c r="AB35" s="5">
        <v>4</v>
      </c>
      <c r="AC35" s="5">
        <v>0</v>
      </c>
      <c r="AD35" s="5">
        <v>0</v>
      </c>
      <c r="AE35" s="5">
        <v>0</v>
      </c>
      <c r="AF35" s="5">
        <v>58298</v>
      </c>
      <c r="AG35" s="5">
        <v>0</v>
      </c>
      <c r="AH35" s="5">
        <v>0</v>
      </c>
      <c r="AI35" s="5">
        <v>0</v>
      </c>
      <c r="AJ35" s="5">
        <v>0</v>
      </c>
      <c r="AK35" s="5">
        <v>4100</v>
      </c>
      <c r="AL35" s="5">
        <v>0</v>
      </c>
      <c r="AM35" s="5">
        <v>1350</v>
      </c>
      <c r="AN35" s="5">
        <v>0</v>
      </c>
      <c r="AO35" s="5">
        <v>0</v>
      </c>
      <c r="AP35" s="5">
        <v>0</v>
      </c>
      <c r="AQ35" s="5">
        <v>0</v>
      </c>
      <c r="AR35" s="5">
        <v>0</v>
      </c>
      <c r="AS35" s="5">
        <v>0</v>
      </c>
      <c r="AT35" s="5">
        <v>5058</v>
      </c>
      <c r="AU35" s="5">
        <v>0</v>
      </c>
      <c r="AV35" s="5">
        <v>0</v>
      </c>
      <c r="AW35" s="5">
        <v>0</v>
      </c>
      <c r="AX35" s="5">
        <v>0</v>
      </c>
      <c r="AY35" s="5">
        <v>0</v>
      </c>
      <c r="AZ35" s="5">
        <v>0</v>
      </c>
      <c r="BA35" s="5">
        <v>0</v>
      </c>
      <c r="BB35" s="5">
        <v>0</v>
      </c>
      <c r="BC35" s="5">
        <v>0</v>
      </c>
      <c r="BD35" s="5">
        <v>0</v>
      </c>
      <c r="BE35" s="5">
        <v>0</v>
      </c>
      <c r="BF35" s="5">
        <v>0</v>
      </c>
      <c r="BG35" s="5">
        <v>0</v>
      </c>
      <c r="BH35" s="5">
        <v>445254</v>
      </c>
      <c r="BI35" s="5">
        <v>96547</v>
      </c>
      <c r="BJ35" s="5">
        <v>477020</v>
      </c>
      <c r="BK35" s="5">
        <v>43352</v>
      </c>
      <c r="BL35" s="5">
        <v>0</v>
      </c>
      <c r="BM35" s="5">
        <v>0</v>
      </c>
      <c r="BN35" s="5">
        <v>0</v>
      </c>
      <c r="BO35" s="5">
        <v>69012</v>
      </c>
      <c r="BP35" s="5">
        <v>708817</v>
      </c>
      <c r="BQ35" s="5">
        <v>231453</v>
      </c>
      <c r="BR35" s="5">
        <v>10300</v>
      </c>
    </row>
    <row r="36" spans="1:70">
      <c r="A36" t="s">
        <v>1278</v>
      </c>
      <c r="B36" t="s">
        <v>1279</v>
      </c>
      <c r="C36" t="s">
        <v>1346</v>
      </c>
      <c r="D36" t="s">
        <v>1347</v>
      </c>
      <c r="E36" t="str">
        <f t="shared" si="0"/>
        <v>北海道千歳市</v>
      </c>
      <c r="F36" s="5">
        <v>96307</v>
      </c>
      <c r="G36" s="5">
        <v>23</v>
      </c>
      <c r="H36" s="5">
        <v>0</v>
      </c>
      <c r="I36" s="5">
        <v>0</v>
      </c>
      <c r="J36" s="5">
        <v>1</v>
      </c>
      <c r="K36" s="5">
        <v>0</v>
      </c>
      <c r="L36" s="5">
        <v>517</v>
      </c>
      <c r="M36" s="5">
        <v>16891</v>
      </c>
      <c r="N36" s="5">
        <v>39258</v>
      </c>
      <c r="O36" s="5">
        <v>659963</v>
      </c>
      <c r="P36" s="5">
        <v>1712829</v>
      </c>
      <c r="Q36" s="5">
        <v>6696516</v>
      </c>
      <c r="R36" s="5">
        <v>442616</v>
      </c>
      <c r="S36" s="5">
        <v>13</v>
      </c>
      <c r="T36" s="5">
        <v>11382</v>
      </c>
      <c r="U36" s="5">
        <v>0</v>
      </c>
      <c r="V36" s="5">
        <v>0</v>
      </c>
      <c r="W36" s="5">
        <v>14</v>
      </c>
      <c r="X36" s="5">
        <v>14</v>
      </c>
      <c r="Y36" s="5">
        <v>38500</v>
      </c>
      <c r="Z36" s="5">
        <v>0</v>
      </c>
      <c r="AA36" s="5">
        <v>259</v>
      </c>
      <c r="AB36" s="5">
        <v>146</v>
      </c>
      <c r="AC36" s="5">
        <v>351</v>
      </c>
      <c r="AD36" s="5">
        <v>281</v>
      </c>
      <c r="AE36" s="5">
        <v>4530</v>
      </c>
      <c r="AF36" s="5">
        <v>94332</v>
      </c>
      <c r="AG36" s="5">
        <v>38500</v>
      </c>
      <c r="AH36" s="5">
        <v>73374</v>
      </c>
      <c r="AI36" s="5">
        <v>0</v>
      </c>
      <c r="AJ36" s="5">
        <v>0</v>
      </c>
      <c r="AK36" s="5">
        <v>24846</v>
      </c>
      <c r="AL36" s="5">
        <v>3370</v>
      </c>
      <c r="AM36" s="5">
        <v>0</v>
      </c>
      <c r="AN36" s="5">
        <v>212</v>
      </c>
      <c r="AO36" s="5">
        <v>215</v>
      </c>
      <c r="AP36" s="5">
        <v>0</v>
      </c>
      <c r="AQ36" s="5">
        <v>0</v>
      </c>
      <c r="AR36" s="5">
        <v>0</v>
      </c>
      <c r="AS36" s="5">
        <v>1195</v>
      </c>
      <c r="AT36" s="5">
        <v>8771</v>
      </c>
      <c r="AU36" s="5">
        <v>29990</v>
      </c>
      <c r="AV36" s="5">
        <v>234</v>
      </c>
      <c r="AW36" s="5">
        <v>226</v>
      </c>
      <c r="AX36" s="5">
        <v>3667</v>
      </c>
      <c r="AY36" s="5">
        <v>0</v>
      </c>
      <c r="AZ36" s="5">
        <v>0</v>
      </c>
      <c r="BA36" s="5">
        <v>133</v>
      </c>
      <c r="BB36" s="5">
        <v>0</v>
      </c>
      <c r="BC36" s="5">
        <v>87871</v>
      </c>
      <c r="BD36" s="5">
        <v>0</v>
      </c>
      <c r="BE36" s="5">
        <v>0</v>
      </c>
      <c r="BF36" s="5">
        <v>0</v>
      </c>
      <c r="BG36" s="5">
        <v>0</v>
      </c>
      <c r="BH36" s="5">
        <v>1862561</v>
      </c>
      <c r="BI36" s="5">
        <v>327008</v>
      </c>
      <c r="BJ36" s="5">
        <v>1906731</v>
      </c>
      <c r="BK36" s="5">
        <v>151454</v>
      </c>
      <c r="BL36" s="5">
        <v>0</v>
      </c>
      <c r="BM36" s="5">
        <v>0</v>
      </c>
      <c r="BN36" s="5">
        <v>0</v>
      </c>
      <c r="BO36" s="5">
        <v>187798</v>
      </c>
      <c r="BP36" s="5">
        <v>1504609</v>
      </c>
      <c r="BQ36" s="5">
        <v>629762</v>
      </c>
      <c r="BR36" s="5">
        <v>15900</v>
      </c>
    </row>
    <row r="37" spans="1:70">
      <c r="A37" t="s">
        <v>1278</v>
      </c>
      <c r="B37" t="s">
        <v>1279</v>
      </c>
      <c r="C37" t="s">
        <v>1348</v>
      </c>
      <c r="D37" t="s">
        <v>1349</v>
      </c>
      <c r="E37" t="str">
        <f t="shared" si="0"/>
        <v>北海道倶知安町</v>
      </c>
      <c r="F37" s="5">
        <v>15199</v>
      </c>
      <c r="G37" s="5">
        <v>13</v>
      </c>
      <c r="H37" s="5">
        <v>5</v>
      </c>
      <c r="I37" s="5">
        <v>0</v>
      </c>
      <c r="J37" s="5">
        <v>0</v>
      </c>
      <c r="K37" s="5">
        <v>0</v>
      </c>
      <c r="L37" s="5">
        <v>4729</v>
      </c>
      <c r="M37" s="5">
        <v>7934</v>
      </c>
      <c r="N37" s="5">
        <v>606</v>
      </c>
      <c r="O37" s="5">
        <v>147016</v>
      </c>
      <c r="P37" s="5">
        <v>265002</v>
      </c>
      <c r="Q37" s="5">
        <v>219985</v>
      </c>
      <c r="R37" s="5">
        <v>82617</v>
      </c>
      <c r="S37" s="5">
        <v>7</v>
      </c>
      <c r="T37" s="5">
        <v>1890</v>
      </c>
      <c r="U37" s="5">
        <v>0</v>
      </c>
      <c r="V37" s="5">
        <v>0</v>
      </c>
      <c r="W37" s="5">
        <v>2</v>
      </c>
      <c r="X37" s="5">
        <v>18</v>
      </c>
      <c r="Y37" s="5">
        <v>11100</v>
      </c>
      <c r="Z37" s="5">
        <v>0</v>
      </c>
      <c r="AA37" s="5">
        <v>5</v>
      </c>
      <c r="AB37" s="5">
        <v>0</v>
      </c>
      <c r="AC37" s="5">
        <v>303</v>
      </c>
      <c r="AD37" s="5">
        <v>108</v>
      </c>
      <c r="AE37" s="5">
        <v>0</v>
      </c>
      <c r="AF37" s="5">
        <v>32738</v>
      </c>
      <c r="AG37" s="5">
        <v>0</v>
      </c>
      <c r="AH37" s="5">
        <v>0</v>
      </c>
      <c r="AI37" s="5">
        <v>0</v>
      </c>
      <c r="AJ37" s="5">
        <v>7915</v>
      </c>
      <c r="AK37" s="5">
        <v>0</v>
      </c>
      <c r="AL37" s="5">
        <v>0</v>
      </c>
      <c r="AM37" s="5">
        <v>3440</v>
      </c>
      <c r="AN37" s="5">
        <v>0</v>
      </c>
      <c r="AO37" s="5">
        <v>0</v>
      </c>
      <c r="AP37" s="5">
        <v>0</v>
      </c>
      <c r="AQ37" s="5">
        <v>1550</v>
      </c>
      <c r="AR37" s="5">
        <v>0</v>
      </c>
      <c r="AS37" s="5">
        <v>0</v>
      </c>
      <c r="AT37" s="5">
        <v>0</v>
      </c>
      <c r="AU37" s="5">
        <v>3278</v>
      </c>
      <c r="AV37" s="5">
        <v>0</v>
      </c>
      <c r="AW37" s="5">
        <v>0</v>
      </c>
      <c r="AX37" s="5">
        <v>0</v>
      </c>
      <c r="AY37" s="5">
        <v>0</v>
      </c>
      <c r="AZ37" s="5">
        <v>454</v>
      </c>
      <c r="BA37" s="5">
        <v>17</v>
      </c>
      <c r="BB37" s="5">
        <v>0</v>
      </c>
      <c r="BC37" s="5">
        <v>9608</v>
      </c>
      <c r="BD37" s="5">
        <v>0</v>
      </c>
      <c r="BE37" s="5">
        <v>0</v>
      </c>
      <c r="BF37" s="5">
        <v>0</v>
      </c>
      <c r="BG37" s="5">
        <v>90</v>
      </c>
      <c r="BH37" s="5">
        <v>350744</v>
      </c>
      <c r="BI37" s="5">
        <v>15522</v>
      </c>
      <c r="BJ37" s="5">
        <v>271342</v>
      </c>
      <c r="BK37" s="5">
        <v>18903</v>
      </c>
      <c r="BL37" s="5">
        <v>355</v>
      </c>
      <c r="BM37" s="5">
        <v>0</v>
      </c>
      <c r="BN37" s="5">
        <v>0</v>
      </c>
      <c r="BO37" s="5">
        <v>8353</v>
      </c>
      <c r="BP37" s="5">
        <v>357086</v>
      </c>
      <c r="BQ37" s="5">
        <v>123369</v>
      </c>
      <c r="BR37" s="5">
        <v>0</v>
      </c>
    </row>
    <row r="38" spans="1:70">
      <c r="A38" t="s">
        <v>1278</v>
      </c>
      <c r="B38" t="s">
        <v>1279</v>
      </c>
      <c r="C38" t="s">
        <v>1350</v>
      </c>
      <c r="D38" t="s">
        <v>1351</v>
      </c>
      <c r="E38" t="str">
        <f t="shared" si="0"/>
        <v>北海道江差町</v>
      </c>
      <c r="F38" s="5">
        <v>7398</v>
      </c>
      <c r="G38" s="5">
        <v>2</v>
      </c>
      <c r="H38" s="5">
        <v>0</v>
      </c>
      <c r="I38" s="5">
        <v>3</v>
      </c>
      <c r="J38" s="5">
        <v>1</v>
      </c>
      <c r="K38" s="5">
        <v>0</v>
      </c>
      <c r="L38" s="5">
        <v>16348</v>
      </c>
      <c r="M38" s="5">
        <v>8203</v>
      </c>
      <c r="N38" s="5">
        <v>7029</v>
      </c>
      <c r="O38" s="5">
        <v>86180</v>
      </c>
      <c r="P38" s="5">
        <v>270120</v>
      </c>
      <c r="Q38" s="5">
        <v>2765675</v>
      </c>
      <c r="R38" s="5">
        <v>266255</v>
      </c>
      <c r="S38" s="5">
        <v>2</v>
      </c>
      <c r="T38" s="5">
        <v>729</v>
      </c>
      <c r="U38" s="5">
        <v>0</v>
      </c>
      <c r="V38" s="5">
        <v>0</v>
      </c>
      <c r="W38" s="5">
        <v>1</v>
      </c>
      <c r="X38" s="5">
        <v>8</v>
      </c>
      <c r="Y38" s="5">
        <v>3500</v>
      </c>
      <c r="Z38" s="5">
        <v>1600</v>
      </c>
      <c r="AA38" s="5">
        <v>10</v>
      </c>
      <c r="AB38" s="5">
        <v>5</v>
      </c>
      <c r="AC38" s="5">
        <v>2563</v>
      </c>
      <c r="AD38" s="5">
        <v>1871</v>
      </c>
      <c r="AE38" s="5">
        <v>660</v>
      </c>
      <c r="AF38" s="5">
        <v>10543</v>
      </c>
      <c r="AG38" s="5">
        <v>3500</v>
      </c>
      <c r="AH38" s="5">
        <v>1800</v>
      </c>
      <c r="AI38" s="5">
        <v>0</v>
      </c>
      <c r="AJ38" s="5">
        <v>0</v>
      </c>
      <c r="AK38" s="5">
        <v>2575</v>
      </c>
      <c r="AL38" s="5">
        <v>0</v>
      </c>
      <c r="AM38" s="5">
        <v>0</v>
      </c>
      <c r="AN38" s="5">
        <v>4720</v>
      </c>
      <c r="AO38" s="5">
        <v>0</v>
      </c>
      <c r="AP38" s="5">
        <v>265</v>
      </c>
      <c r="AQ38" s="5">
        <v>0</v>
      </c>
      <c r="AR38" s="5">
        <v>2611</v>
      </c>
      <c r="AS38" s="5">
        <v>4761</v>
      </c>
      <c r="AT38" s="5">
        <v>2625</v>
      </c>
      <c r="AU38" s="5">
        <v>3246</v>
      </c>
      <c r="AV38" s="5">
        <v>0</v>
      </c>
      <c r="AW38" s="5">
        <v>0</v>
      </c>
      <c r="AX38" s="5">
        <v>0</v>
      </c>
      <c r="AY38" s="5">
        <v>0</v>
      </c>
      <c r="AZ38" s="5">
        <v>0</v>
      </c>
      <c r="BA38" s="5">
        <v>158</v>
      </c>
      <c r="BB38" s="5">
        <v>236</v>
      </c>
      <c r="BC38" s="5">
        <v>1911</v>
      </c>
      <c r="BD38" s="5">
        <v>0</v>
      </c>
      <c r="BE38" s="5">
        <v>0</v>
      </c>
      <c r="BF38" s="5">
        <v>0</v>
      </c>
      <c r="BG38" s="5">
        <v>0</v>
      </c>
      <c r="BH38" s="5">
        <v>270172</v>
      </c>
      <c r="BI38" s="5">
        <v>172540</v>
      </c>
      <c r="BJ38" s="5">
        <v>282075</v>
      </c>
      <c r="BK38" s="5">
        <v>64906</v>
      </c>
      <c r="BL38" s="5">
        <v>0</v>
      </c>
      <c r="BM38" s="5">
        <v>0</v>
      </c>
      <c r="BN38" s="5">
        <v>0</v>
      </c>
      <c r="BO38" s="5">
        <v>32329</v>
      </c>
      <c r="BP38" s="5">
        <v>43421</v>
      </c>
      <c r="BQ38" s="5">
        <v>274465</v>
      </c>
      <c r="BR38" s="5">
        <v>6900</v>
      </c>
    </row>
    <row r="39" spans="1:70">
      <c r="A39" t="s">
        <v>1278</v>
      </c>
      <c r="B39" t="s">
        <v>1279</v>
      </c>
      <c r="C39" t="s">
        <v>1352</v>
      </c>
      <c r="D39" t="s">
        <v>1353</v>
      </c>
      <c r="E39" t="str">
        <f t="shared" si="0"/>
        <v>北海道足寄町</v>
      </c>
      <c r="F39" s="5">
        <v>5361</v>
      </c>
      <c r="G39" s="5">
        <v>5</v>
      </c>
      <c r="H39" s="5">
        <v>0</v>
      </c>
      <c r="I39" s="5">
        <v>1</v>
      </c>
      <c r="J39" s="5">
        <v>1</v>
      </c>
      <c r="K39" s="5">
        <v>0</v>
      </c>
      <c r="L39" s="5">
        <v>4228</v>
      </c>
      <c r="M39" s="5">
        <v>1419</v>
      </c>
      <c r="N39" s="5">
        <v>2802</v>
      </c>
      <c r="O39" s="5">
        <v>92479</v>
      </c>
      <c r="P39" s="5">
        <v>131921</v>
      </c>
      <c r="Q39" s="5">
        <v>217849</v>
      </c>
      <c r="R39" s="5">
        <v>11178</v>
      </c>
      <c r="S39" s="5">
        <v>4</v>
      </c>
      <c r="T39" s="5">
        <v>505</v>
      </c>
      <c r="U39" s="5">
        <v>0</v>
      </c>
      <c r="V39" s="5">
        <v>0</v>
      </c>
      <c r="W39" s="5">
        <v>1</v>
      </c>
      <c r="X39" s="5">
        <v>17</v>
      </c>
      <c r="Y39" s="5">
        <v>2300</v>
      </c>
      <c r="Z39" s="5">
        <v>0</v>
      </c>
      <c r="AA39" s="5">
        <v>1</v>
      </c>
      <c r="AB39" s="5">
        <v>0</v>
      </c>
      <c r="AC39" s="5">
        <v>0</v>
      </c>
      <c r="AD39" s="5">
        <v>0</v>
      </c>
      <c r="AE39" s="5">
        <v>0</v>
      </c>
      <c r="AF39" s="5">
        <v>8981</v>
      </c>
      <c r="AG39" s="5">
        <v>0</v>
      </c>
      <c r="AH39" s="5">
        <v>0</v>
      </c>
      <c r="AI39" s="5">
        <v>0</v>
      </c>
      <c r="AJ39" s="5">
        <v>2300</v>
      </c>
      <c r="AK39" s="5">
        <v>0</v>
      </c>
      <c r="AL39" s="5">
        <v>0</v>
      </c>
      <c r="AM39" s="5">
        <v>1725</v>
      </c>
      <c r="AN39" s="5">
        <v>0</v>
      </c>
      <c r="AO39" s="5">
        <v>0</v>
      </c>
      <c r="AP39" s="5">
        <v>0</v>
      </c>
      <c r="AQ39" s="5">
        <v>0</v>
      </c>
      <c r="AR39" s="5">
        <v>253</v>
      </c>
      <c r="AS39" s="5">
        <v>688</v>
      </c>
      <c r="AT39" s="5">
        <v>1549</v>
      </c>
      <c r="AU39" s="5">
        <v>1466</v>
      </c>
      <c r="AV39" s="5">
        <v>0</v>
      </c>
      <c r="AW39" s="5">
        <v>0</v>
      </c>
      <c r="AX39" s="5">
        <v>0</v>
      </c>
      <c r="AY39" s="5">
        <v>0</v>
      </c>
      <c r="AZ39" s="5">
        <v>0</v>
      </c>
      <c r="BA39" s="5">
        <v>62</v>
      </c>
      <c r="BB39" s="5">
        <v>62</v>
      </c>
      <c r="BC39" s="5">
        <v>1933</v>
      </c>
      <c r="BD39" s="5">
        <v>0</v>
      </c>
      <c r="BE39" s="5">
        <v>0</v>
      </c>
      <c r="BF39" s="5">
        <v>17</v>
      </c>
      <c r="BG39" s="5">
        <v>0</v>
      </c>
      <c r="BH39" s="5">
        <v>133119</v>
      </c>
      <c r="BI39" s="5">
        <v>25822</v>
      </c>
      <c r="BJ39" s="5">
        <v>125317</v>
      </c>
      <c r="BK39" s="5">
        <v>4325</v>
      </c>
      <c r="BL39" s="5">
        <v>0</v>
      </c>
      <c r="BM39" s="5">
        <v>0</v>
      </c>
      <c r="BN39" s="5">
        <v>0</v>
      </c>
      <c r="BO39" s="5">
        <v>23174</v>
      </c>
      <c r="BP39" s="5">
        <v>198998</v>
      </c>
      <c r="BQ39" s="5">
        <v>17566</v>
      </c>
      <c r="BR39" s="5">
        <v>0</v>
      </c>
    </row>
    <row r="40" spans="1:70">
      <c r="A40" t="s">
        <v>1278</v>
      </c>
      <c r="B40" t="s">
        <v>1279</v>
      </c>
      <c r="C40" t="s">
        <v>1354</v>
      </c>
      <c r="D40" t="s">
        <v>1355</v>
      </c>
      <c r="E40" t="str">
        <f t="shared" si="0"/>
        <v>北海道赤平市</v>
      </c>
      <c r="F40" s="5">
        <v>9883</v>
      </c>
      <c r="G40" s="5">
        <v>4</v>
      </c>
      <c r="H40" s="5">
        <v>0</v>
      </c>
      <c r="I40" s="5">
        <v>0</v>
      </c>
      <c r="J40" s="5">
        <v>1</v>
      </c>
      <c r="K40" s="5">
        <v>0</v>
      </c>
      <c r="L40" s="5">
        <v>972</v>
      </c>
      <c r="M40" s="5">
        <v>11288</v>
      </c>
      <c r="N40" s="5">
        <v>0</v>
      </c>
      <c r="O40" s="5">
        <v>90689</v>
      </c>
      <c r="P40" s="5">
        <v>248478</v>
      </c>
      <c r="Q40" s="5">
        <v>1031751</v>
      </c>
      <c r="R40" s="5">
        <v>87484</v>
      </c>
      <c r="S40" s="5">
        <v>4</v>
      </c>
      <c r="T40" s="5">
        <v>1054</v>
      </c>
      <c r="U40" s="5">
        <v>0</v>
      </c>
      <c r="V40" s="5">
        <v>0</v>
      </c>
      <c r="W40" s="5">
        <v>2</v>
      </c>
      <c r="X40" s="5">
        <v>15</v>
      </c>
      <c r="Y40" s="5">
        <v>9000</v>
      </c>
      <c r="Z40" s="5">
        <v>0</v>
      </c>
      <c r="AA40" s="5">
        <v>58</v>
      </c>
      <c r="AB40" s="5">
        <v>21</v>
      </c>
      <c r="AC40" s="5">
        <v>963</v>
      </c>
      <c r="AD40" s="5">
        <v>6751</v>
      </c>
      <c r="AE40" s="5">
        <v>0</v>
      </c>
      <c r="AF40" s="5">
        <v>43338</v>
      </c>
      <c r="AG40" s="5">
        <v>0</v>
      </c>
      <c r="AH40" s="5">
        <v>0</v>
      </c>
      <c r="AI40" s="5">
        <v>0</v>
      </c>
      <c r="AJ40" s="5">
        <v>0</v>
      </c>
      <c r="AK40" s="5">
        <v>0</v>
      </c>
      <c r="AL40" s="5">
        <v>0</v>
      </c>
      <c r="AM40" s="5">
        <v>2400</v>
      </c>
      <c r="AN40" s="5">
        <v>0</v>
      </c>
      <c r="AO40" s="5">
        <v>0</v>
      </c>
      <c r="AP40" s="5">
        <v>0</v>
      </c>
      <c r="AQ40" s="5">
        <v>3290</v>
      </c>
      <c r="AR40" s="5">
        <v>0</v>
      </c>
      <c r="AS40" s="5">
        <v>998</v>
      </c>
      <c r="AT40" s="5">
        <v>0</v>
      </c>
      <c r="AU40" s="5">
        <v>4701</v>
      </c>
      <c r="AV40" s="5">
        <v>0</v>
      </c>
      <c r="AW40" s="5">
        <v>0</v>
      </c>
      <c r="AX40" s="5">
        <v>0</v>
      </c>
      <c r="AY40" s="5">
        <v>265</v>
      </c>
      <c r="AZ40" s="5">
        <v>0</v>
      </c>
      <c r="BA40" s="5">
        <v>45</v>
      </c>
      <c r="BB40" s="5">
        <v>0</v>
      </c>
      <c r="BC40" s="5">
        <v>1704</v>
      </c>
      <c r="BD40" s="5">
        <v>0</v>
      </c>
      <c r="BE40" s="5">
        <v>20</v>
      </c>
      <c r="BF40" s="5">
        <v>0</v>
      </c>
      <c r="BG40" s="5">
        <v>124</v>
      </c>
      <c r="BH40" s="5">
        <v>258712</v>
      </c>
      <c r="BI40" s="5">
        <v>64019</v>
      </c>
      <c r="BJ40" s="5">
        <v>263186</v>
      </c>
      <c r="BK40" s="5">
        <v>22275</v>
      </c>
      <c r="BL40" s="5">
        <v>258</v>
      </c>
      <c r="BM40" s="5">
        <v>0</v>
      </c>
      <c r="BN40" s="5">
        <v>0</v>
      </c>
      <c r="BO40" s="5">
        <v>42821</v>
      </c>
      <c r="BP40" s="5">
        <v>599730</v>
      </c>
      <c r="BQ40" s="5">
        <v>97451</v>
      </c>
      <c r="BR40" s="5">
        <v>0</v>
      </c>
    </row>
    <row r="41" spans="1:70">
      <c r="A41" t="s">
        <v>1278</v>
      </c>
      <c r="B41" t="s">
        <v>1279</v>
      </c>
      <c r="C41" t="s">
        <v>1356</v>
      </c>
      <c r="D41" t="s">
        <v>1357</v>
      </c>
      <c r="E41" t="str">
        <f t="shared" si="0"/>
        <v>北海道松前町</v>
      </c>
      <c r="F41" s="5">
        <v>4510</v>
      </c>
      <c r="G41" s="5">
        <v>6</v>
      </c>
      <c r="H41" s="5">
        <v>0</v>
      </c>
      <c r="I41" s="5">
        <v>0</v>
      </c>
      <c r="J41" s="5">
        <v>1</v>
      </c>
      <c r="K41" s="5">
        <v>0</v>
      </c>
      <c r="L41" s="5">
        <v>12000</v>
      </c>
      <c r="M41" s="5">
        <v>957</v>
      </c>
      <c r="N41" s="5">
        <v>1259</v>
      </c>
      <c r="O41" s="5">
        <v>51673</v>
      </c>
      <c r="P41" s="5">
        <v>144304</v>
      </c>
      <c r="Q41" s="5">
        <v>319813</v>
      </c>
      <c r="R41" s="5">
        <v>0</v>
      </c>
      <c r="S41" s="5">
        <v>6</v>
      </c>
      <c r="T41" s="5">
        <v>422</v>
      </c>
      <c r="U41" s="5">
        <v>0</v>
      </c>
      <c r="V41" s="5">
        <v>0</v>
      </c>
      <c r="W41" s="5">
        <v>3</v>
      </c>
      <c r="X41" s="5">
        <v>20</v>
      </c>
      <c r="Y41" s="5">
        <v>4500</v>
      </c>
      <c r="Z41" s="5">
        <v>0</v>
      </c>
      <c r="AA41" s="5">
        <v>8</v>
      </c>
      <c r="AB41" s="5">
        <v>0</v>
      </c>
      <c r="AC41" s="5">
        <v>12000</v>
      </c>
      <c r="AD41" s="5">
        <v>0</v>
      </c>
      <c r="AE41" s="5">
        <v>0</v>
      </c>
      <c r="AF41" s="5">
        <v>6545</v>
      </c>
      <c r="AG41" s="5">
        <v>0</v>
      </c>
      <c r="AH41" s="5">
        <v>0</v>
      </c>
      <c r="AI41" s="5">
        <v>0</v>
      </c>
      <c r="AJ41" s="5">
        <v>0</v>
      </c>
      <c r="AK41" s="5">
        <v>0</v>
      </c>
      <c r="AL41" s="5">
        <v>0</v>
      </c>
      <c r="AM41" s="5">
        <v>3265</v>
      </c>
      <c r="AN41" s="5">
        <v>0</v>
      </c>
      <c r="AO41" s="5">
        <v>0</v>
      </c>
      <c r="AP41" s="5">
        <v>0</v>
      </c>
      <c r="AQ41" s="5">
        <v>0</v>
      </c>
      <c r="AR41" s="5">
        <v>0</v>
      </c>
      <c r="AS41" s="5">
        <v>0</v>
      </c>
      <c r="AT41" s="5">
        <v>0</v>
      </c>
      <c r="AU41" s="5">
        <v>0</v>
      </c>
      <c r="AV41" s="5">
        <v>5236</v>
      </c>
      <c r="AW41" s="5">
        <v>0</v>
      </c>
      <c r="AX41" s="5">
        <v>0</v>
      </c>
      <c r="AY41" s="5">
        <v>0</v>
      </c>
      <c r="AZ41" s="5">
        <v>0</v>
      </c>
      <c r="BA41" s="5">
        <v>0</v>
      </c>
      <c r="BB41" s="5">
        <v>0</v>
      </c>
      <c r="BC41" s="5">
        <v>2760</v>
      </c>
      <c r="BD41" s="5">
        <v>0</v>
      </c>
      <c r="BE41" s="5">
        <v>0</v>
      </c>
      <c r="BF41" s="5">
        <v>0</v>
      </c>
      <c r="BG41" s="5">
        <v>89</v>
      </c>
      <c r="BH41" s="5">
        <v>145729</v>
      </c>
      <c r="BI41" s="5">
        <v>33901</v>
      </c>
      <c r="BJ41" s="5">
        <v>160651</v>
      </c>
      <c r="BK41" s="5">
        <v>6286</v>
      </c>
      <c r="BL41" s="5">
        <v>0</v>
      </c>
      <c r="BM41" s="5">
        <v>0</v>
      </c>
      <c r="BN41" s="5">
        <v>0</v>
      </c>
      <c r="BO41" s="5">
        <v>20121</v>
      </c>
      <c r="BP41" s="5">
        <v>391268</v>
      </c>
      <c r="BQ41" s="5">
        <v>24553</v>
      </c>
      <c r="BR41" s="5">
        <v>0</v>
      </c>
    </row>
    <row r="42" spans="1:70">
      <c r="A42" t="s">
        <v>1278</v>
      </c>
      <c r="B42" t="s">
        <v>1279</v>
      </c>
      <c r="C42" t="s">
        <v>1358</v>
      </c>
      <c r="D42" t="s">
        <v>1359</v>
      </c>
      <c r="E42" t="str">
        <f t="shared" si="0"/>
        <v>北海道池田町</v>
      </c>
      <c r="F42" s="5">
        <v>6188</v>
      </c>
      <c r="G42" s="5">
        <v>4</v>
      </c>
      <c r="H42" s="5">
        <v>0</v>
      </c>
      <c r="I42" s="5">
        <v>0</v>
      </c>
      <c r="J42" s="5">
        <v>0</v>
      </c>
      <c r="K42" s="5">
        <v>0</v>
      </c>
      <c r="L42" s="5">
        <v>0</v>
      </c>
      <c r="M42" s="5">
        <v>0</v>
      </c>
      <c r="N42" s="5">
        <v>0</v>
      </c>
      <c r="O42" s="5">
        <v>210581</v>
      </c>
      <c r="P42" s="5">
        <v>162837</v>
      </c>
      <c r="Q42" s="5">
        <v>1074028</v>
      </c>
      <c r="R42" s="5">
        <v>60818</v>
      </c>
      <c r="S42" s="5">
        <v>2</v>
      </c>
      <c r="T42" s="5">
        <v>619</v>
      </c>
      <c r="U42" s="5">
        <v>0</v>
      </c>
      <c r="V42" s="5">
        <v>0</v>
      </c>
      <c r="W42" s="5">
        <v>3</v>
      </c>
      <c r="X42" s="5">
        <v>4</v>
      </c>
      <c r="Y42" s="5">
        <v>0</v>
      </c>
      <c r="Z42" s="5">
        <v>0</v>
      </c>
      <c r="AA42" s="5">
        <v>0</v>
      </c>
      <c r="AB42" s="5">
        <v>0</v>
      </c>
      <c r="AC42" s="5">
        <v>0</v>
      </c>
      <c r="AD42" s="5">
        <v>0</v>
      </c>
      <c r="AE42" s="5">
        <v>0</v>
      </c>
      <c r="AF42" s="5">
        <v>7370</v>
      </c>
      <c r="AG42" s="5">
        <v>0</v>
      </c>
      <c r="AH42" s="5">
        <v>0</v>
      </c>
      <c r="AI42" s="5">
        <v>0</v>
      </c>
      <c r="AJ42" s="5">
        <v>0</v>
      </c>
      <c r="AK42" s="5">
        <v>2920</v>
      </c>
      <c r="AL42" s="5">
        <v>0</v>
      </c>
      <c r="AM42" s="5">
        <v>0</v>
      </c>
      <c r="AN42" s="5">
        <v>0</v>
      </c>
      <c r="AO42" s="5">
        <v>0</v>
      </c>
      <c r="AP42" s="5">
        <v>0</v>
      </c>
      <c r="AQ42" s="5">
        <v>0</v>
      </c>
      <c r="AR42" s="5">
        <v>0</v>
      </c>
      <c r="AS42" s="5">
        <v>0</v>
      </c>
      <c r="AT42" s="5">
        <v>0</v>
      </c>
      <c r="AU42" s="5">
        <v>7230</v>
      </c>
      <c r="AV42" s="5">
        <v>0</v>
      </c>
      <c r="AW42" s="5">
        <v>0</v>
      </c>
      <c r="AX42" s="5">
        <v>0</v>
      </c>
      <c r="AY42" s="5">
        <v>0</v>
      </c>
      <c r="AZ42" s="5">
        <v>0</v>
      </c>
      <c r="BA42" s="5">
        <v>0</v>
      </c>
      <c r="BB42" s="5">
        <v>0</v>
      </c>
      <c r="BC42" s="5">
        <v>327</v>
      </c>
      <c r="BD42" s="5">
        <v>0</v>
      </c>
      <c r="BE42" s="5">
        <v>0</v>
      </c>
      <c r="BF42" s="5">
        <v>0</v>
      </c>
      <c r="BG42" s="5">
        <v>0</v>
      </c>
      <c r="BH42" s="5">
        <v>173401</v>
      </c>
      <c r="BI42" s="5">
        <v>140951</v>
      </c>
      <c r="BJ42" s="5">
        <v>292739</v>
      </c>
      <c r="BK42" s="5">
        <v>14157</v>
      </c>
      <c r="BL42" s="5">
        <v>0</v>
      </c>
      <c r="BM42" s="5">
        <v>0</v>
      </c>
      <c r="BN42" s="5">
        <v>0</v>
      </c>
      <c r="BO42" s="5">
        <v>82182</v>
      </c>
      <c r="BP42" s="5">
        <v>281987</v>
      </c>
      <c r="BQ42" s="5">
        <v>74231</v>
      </c>
      <c r="BR42" s="5">
        <v>5600</v>
      </c>
    </row>
    <row r="43" spans="1:70">
      <c r="A43" t="s">
        <v>1278</v>
      </c>
      <c r="B43" t="s">
        <v>1279</v>
      </c>
      <c r="C43" t="s">
        <v>1360</v>
      </c>
      <c r="D43" t="s">
        <v>1361</v>
      </c>
      <c r="E43" t="str">
        <f t="shared" si="0"/>
        <v>北海道芦別市</v>
      </c>
      <c r="F43" s="5">
        <v>13060</v>
      </c>
      <c r="G43" s="5">
        <v>10</v>
      </c>
      <c r="H43" s="5">
        <v>1</v>
      </c>
      <c r="I43" s="5">
        <v>0</v>
      </c>
      <c r="J43" s="5">
        <v>2</v>
      </c>
      <c r="K43" s="5">
        <v>0</v>
      </c>
      <c r="L43" s="5">
        <v>2363</v>
      </c>
      <c r="M43" s="5">
        <v>8072</v>
      </c>
      <c r="N43" s="5">
        <v>0</v>
      </c>
      <c r="O43" s="5">
        <v>184139</v>
      </c>
      <c r="P43" s="5">
        <v>287071</v>
      </c>
      <c r="Q43" s="5">
        <v>2223608</v>
      </c>
      <c r="R43" s="5">
        <v>170467</v>
      </c>
      <c r="S43" s="5">
        <v>10</v>
      </c>
      <c r="T43" s="5">
        <v>1271</v>
      </c>
      <c r="U43" s="5">
        <v>0</v>
      </c>
      <c r="V43" s="5">
        <v>0</v>
      </c>
      <c r="W43" s="5">
        <v>5</v>
      </c>
      <c r="X43" s="5">
        <v>29</v>
      </c>
      <c r="Y43" s="5">
        <v>12163</v>
      </c>
      <c r="Z43" s="5">
        <v>0</v>
      </c>
      <c r="AA43" s="5">
        <v>27</v>
      </c>
      <c r="AB43" s="5">
        <v>0</v>
      </c>
      <c r="AC43" s="5">
        <v>1489</v>
      </c>
      <c r="AD43" s="5">
        <v>3119</v>
      </c>
      <c r="AE43" s="5">
        <v>0</v>
      </c>
      <c r="AF43" s="5">
        <v>14697</v>
      </c>
      <c r="AG43" s="5">
        <v>0</v>
      </c>
      <c r="AH43" s="5">
        <v>0</v>
      </c>
      <c r="AI43" s="5">
        <v>0</v>
      </c>
      <c r="AJ43" s="5">
        <v>50864</v>
      </c>
      <c r="AK43" s="5">
        <v>0</v>
      </c>
      <c r="AL43" s="5">
        <v>0</v>
      </c>
      <c r="AM43" s="5">
        <v>5660</v>
      </c>
      <c r="AN43" s="5">
        <v>0</v>
      </c>
      <c r="AO43" s="5">
        <v>0</v>
      </c>
      <c r="AP43" s="5">
        <v>0</v>
      </c>
      <c r="AQ43" s="5">
        <v>0</v>
      </c>
      <c r="AR43" s="5">
        <v>0</v>
      </c>
      <c r="AS43" s="5">
        <v>0</v>
      </c>
      <c r="AT43" s="5">
        <v>0</v>
      </c>
      <c r="AU43" s="5">
        <v>6354</v>
      </c>
      <c r="AV43" s="5">
        <v>0</v>
      </c>
      <c r="AW43" s="5">
        <v>0</v>
      </c>
      <c r="AX43" s="5">
        <v>0</v>
      </c>
      <c r="AY43" s="5">
        <v>0</v>
      </c>
      <c r="AZ43" s="5">
        <v>0</v>
      </c>
      <c r="BA43" s="5">
        <v>0</v>
      </c>
      <c r="BB43" s="5">
        <v>0</v>
      </c>
      <c r="BC43" s="5">
        <v>2112</v>
      </c>
      <c r="BD43" s="5">
        <v>0</v>
      </c>
      <c r="BE43" s="5">
        <v>0</v>
      </c>
      <c r="BF43" s="5">
        <v>0</v>
      </c>
      <c r="BG43" s="5">
        <v>0</v>
      </c>
      <c r="BH43" s="5">
        <v>291333</v>
      </c>
      <c r="BI43" s="5">
        <v>128480</v>
      </c>
      <c r="BJ43" s="5">
        <v>391525</v>
      </c>
      <c r="BK43" s="5">
        <v>54040</v>
      </c>
      <c r="BL43" s="5">
        <v>284</v>
      </c>
      <c r="BM43" s="5">
        <v>4229</v>
      </c>
      <c r="BN43" s="5">
        <v>0</v>
      </c>
      <c r="BO43" s="5">
        <v>101225</v>
      </c>
      <c r="BP43" s="5">
        <v>482953</v>
      </c>
      <c r="BQ43" s="5">
        <v>223650</v>
      </c>
      <c r="BR43" s="5">
        <v>0</v>
      </c>
    </row>
    <row r="44" spans="1:70">
      <c r="A44" t="s">
        <v>1278</v>
      </c>
      <c r="B44" t="s">
        <v>1279</v>
      </c>
      <c r="C44" t="s">
        <v>1362</v>
      </c>
      <c r="D44" t="s">
        <v>1363</v>
      </c>
      <c r="E44" t="str">
        <f t="shared" si="0"/>
        <v>北海道江別市</v>
      </c>
      <c r="F44" s="5">
        <v>118518</v>
      </c>
      <c r="G44" s="5">
        <v>44</v>
      </c>
      <c r="H44" s="5">
        <v>0</v>
      </c>
      <c r="I44" s="5">
        <v>0</v>
      </c>
      <c r="J44" s="5">
        <v>0</v>
      </c>
      <c r="K44" s="5">
        <v>0</v>
      </c>
      <c r="L44" s="5">
        <v>1565</v>
      </c>
      <c r="M44" s="5">
        <v>9048</v>
      </c>
      <c r="N44" s="5">
        <v>94954</v>
      </c>
      <c r="O44" s="5">
        <v>816790</v>
      </c>
      <c r="P44" s="5">
        <v>1923158</v>
      </c>
      <c r="Q44" s="5">
        <v>2214890</v>
      </c>
      <c r="R44" s="5">
        <v>274325</v>
      </c>
      <c r="S44" s="5">
        <v>33</v>
      </c>
      <c r="T44" s="5">
        <v>10203</v>
      </c>
      <c r="U44" s="5">
        <v>0</v>
      </c>
      <c r="V44" s="5">
        <v>0</v>
      </c>
      <c r="W44" s="5">
        <v>30</v>
      </c>
      <c r="X44" s="5">
        <v>17</v>
      </c>
      <c r="Y44" s="5">
        <v>23400</v>
      </c>
      <c r="Z44" s="5">
        <v>0</v>
      </c>
      <c r="AA44" s="5">
        <v>108</v>
      </c>
      <c r="AB44" s="5">
        <v>56</v>
      </c>
      <c r="AC44" s="5">
        <v>464</v>
      </c>
      <c r="AD44" s="5">
        <v>556</v>
      </c>
      <c r="AE44" s="5">
        <v>19668</v>
      </c>
      <c r="AF44" s="5">
        <v>4385</v>
      </c>
      <c r="AG44" s="5">
        <v>0</v>
      </c>
      <c r="AH44" s="5">
        <v>0</v>
      </c>
      <c r="AI44" s="5">
        <v>52834</v>
      </c>
      <c r="AJ44" s="5">
        <v>0</v>
      </c>
      <c r="AK44" s="5">
        <v>2860</v>
      </c>
      <c r="AL44" s="5">
        <v>11440</v>
      </c>
      <c r="AM44" s="5">
        <v>0</v>
      </c>
      <c r="AN44" s="5">
        <v>0</v>
      </c>
      <c r="AO44" s="5">
        <v>0</v>
      </c>
      <c r="AP44" s="5">
        <v>0</v>
      </c>
      <c r="AQ44" s="5">
        <v>0</v>
      </c>
      <c r="AR44" s="5">
        <v>1099</v>
      </c>
      <c r="AS44" s="5">
        <v>7309</v>
      </c>
      <c r="AT44" s="5">
        <v>7831</v>
      </c>
      <c r="AU44" s="5">
        <v>3792</v>
      </c>
      <c r="AV44" s="5">
        <v>0</v>
      </c>
      <c r="AW44" s="5">
        <v>57</v>
      </c>
      <c r="AX44" s="5">
        <v>1316</v>
      </c>
      <c r="AY44" s="5">
        <v>0</v>
      </c>
      <c r="AZ44" s="5">
        <v>0</v>
      </c>
      <c r="BA44" s="5">
        <v>0</v>
      </c>
      <c r="BB44" s="5">
        <v>733</v>
      </c>
      <c r="BC44" s="5">
        <v>112679</v>
      </c>
      <c r="BD44" s="5">
        <v>5</v>
      </c>
      <c r="BE44" s="5">
        <v>33</v>
      </c>
      <c r="BF44" s="5">
        <v>1249</v>
      </c>
      <c r="BG44" s="5">
        <v>362</v>
      </c>
      <c r="BH44" s="5">
        <v>2275946</v>
      </c>
      <c r="BI44" s="5">
        <v>145288</v>
      </c>
      <c r="BJ44" s="5">
        <v>1992899</v>
      </c>
      <c r="BK44" s="5">
        <v>58420</v>
      </c>
      <c r="BL44" s="5">
        <v>0</v>
      </c>
      <c r="BM44" s="5">
        <v>37186</v>
      </c>
      <c r="BN44" s="5">
        <v>0</v>
      </c>
      <c r="BO44" s="5">
        <v>117620</v>
      </c>
      <c r="BP44" s="5">
        <v>1925695</v>
      </c>
      <c r="BQ44" s="5">
        <v>634103</v>
      </c>
      <c r="BR44" s="5">
        <v>20100</v>
      </c>
    </row>
    <row r="45" spans="1:70">
      <c r="A45" t="s">
        <v>1278</v>
      </c>
      <c r="B45" t="s">
        <v>1279</v>
      </c>
      <c r="C45" t="s">
        <v>1364</v>
      </c>
      <c r="D45" t="s">
        <v>1365</v>
      </c>
      <c r="E45" t="str">
        <f t="shared" si="0"/>
        <v>北海道芽室町</v>
      </c>
      <c r="F45" s="5">
        <v>15054</v>
      </c>
      <c r="G45" s="5">
        <v>4</v>
      </c>
      <c r="H45" s="5">
        <v>1</v>
      </c>
      <c r="I45" s="5">
        <v>0</v>
      </c>
      <c r="J45" s="5">
        <v>0</v>
      </c>
      <c r="K45" s="5">
        <v>0</v>
      </c>
      <c r="L45" s="5">
        <v>7579</v>
      </c>
      <c r="M45" s="5">
        <v>18527</v>
      </c>
      <c r="N45" s="5">
        <v>34831</v>
      </c>
      <c r="O45" s="5">
        <v>287880</v>
      </c>
      <c r="P45" s="5">
        <v>384419</v>
      </c>
      <c r="Q45" s="5">
        <v>1614067</v>
      </c>
      <c r="R45" s="5">
        <v>166050</v>
      </c>
      <c r="S45" s="5">
        <v>4</v>
      </c>
      <c r="T45" s="5">
        <v>1491</v>
      </c>
      <c r="U45" s="5">
        <v>0</v>
      </c>
      <c r="V45" s="5">
        <v>0</v>
      </c>
      <c r="W45" s="5">
        <v>1</v>
      </c>
      <c r="X45" s="5">
        <v>2</v>
      </c>
      <c r="Y45" s="5">
        <v>1750</v>
      </c>
      <c r="Z45" s="5">
        <v>0</v>
      </c>
      <c r="AA45" s="5">
        <v>81</v>
      </c>
      <c r="AB45" s="5">
        <v>10</v>
      </c>
      <c r="AC45" s="5">
        <v>3519</v>
      </c>
      <c r="AD45" s="5">
        <v>0</v>
      </c>
      <c r="AE45" s="5">
        <v>1318</v>
      </c>
      <c r="AF45" s="5">
        <v>14798</v>
      </c>
      <c r="AG45" s="5">
        <v>0</v>
      </c>
      <c r="AH45" s="5">
        <v>0</v>
      </c>
      <c r="AI45" s="5">
        <v>5460</v>
      </c>
      <c r="AJ45" s="5">
        <v>0</v>
      </c>
      <c r="AK45" s="5">
        <v>5247</v>
      </c>
      <c r="AL45" s="5">
        <v>0</v>
      </c>
      <c r="AM45" s="5">
        <v>0</v>
      </c>
      <c r="AN45" s="5">
        <v>0</v>
      </c>
      <c r="AO45" s="5">
        <v>0</v>
      </c>
      <c r="AP45" s="5">
        <v>0</v>
      </c>
      <c r="AQ45" s="5">
        <v>0</v>
      </c>
      <c r="AR45" s="5">
        <v>142</v>
      </c>
      <c r="AS45" s="5">
        <v>13374</v>
      </c>
      <c r="AT45" s="5">
        <v>105</v>
      </c>
      <c r="AU45" s="5">
        <v>3453</v>
      </c>
      <c r="AV45" s="5">
        <v>0</v>
      </c>
      <c r="AW45" s="5">
        <v>0</v>
      </c>
      <c r="AX45" s="5">
        <v>397</v>
      </c>
      <c r="AY45" s="5">
        <v>190</v>
      </c>
      <c r="AZ45" s="5">
        <v>0</v>
      </c>
      <c r="BA45" s="5">
        <v>0</v>
      </c>
      <c r="BB45" s="5">
        <v>0</v>
      </c>
      <c r="BC45" s="5">
        <v>0</v>
      </c>
      <c r="BD45" s="5">
        <v>0</v>
      </c>
      <c r="BE45" s="5">
        <v>0</v>
      </c>
      <c r="BF45" s="5">
        <v>187</v>
      </c>
      <c r="BG45" s="5">
        <v>0</v>
      </c>
      <c r="BH45" s="5">
        <v>397518</v>
      </c>
      <c r="BI45" s="5">
        <v>92945</v>
      </c>
      <c r="BJ45" s="5">
        <v>406510</v>
      </c>
      <c r="BK45" s="5">
        <v>34020</v>
      </c>
      <c r="BL45" s="5">
        <v>0</v>
      </c>
      <c r="BM45" s="5">
        <v>0</v>
      </c>
      <c r="BN45" s="5">
        <v>0</v>
      </c>
      <c r="BO45" s="5">
        <v>84699</v>
      </c>
      <c r="BP45" s="5">
        <v>274652</v>
      </c>
      <c r="BQ45" s="5">
        <v>221408</v>
      </c>
      <c r="BR45" s="5">
        <v>6750</v>
      </c>
    </row>
    <row r="46" spans="1:70">
      <c r="A46" t="s">
        <v>1278</v>
      </c>
      <c r="B46" t="s">
        <v>1279</v>
      </c>
      <c r="C46" t="s">
        <v>1366</v>
      </c>
      <c r="D46" t="s">
        <v>1367</v>
      </c>
      <c r="E46" t="str">
        <f t="shared" si="0"/>
        <v>北海道弟子屈町</v>
      </c>
      <c r="F46" s="5">
        <v>4644</v>
      </c>
      <c r="G46" s="5">
        <v>4</v>
      </c>
      <c r="H46" s="5">
        <v>1</v>
      </c>
      <c r="I46" s="5">
        <v>0</v>
      </c>
      <c r="J46" s="5">
        <v>1</v>
      </c>
      <c r="K46" s="5">
        <v>0</v>
      </c>
      <c r="L46" s="5">
        <v>8107</v>
      </c>
      <c r="M46" s="5">
        <v>14773</v>
      </c>
      <c r="N46" s="5">
        <v>7116</v>
      </c>
      <c r="O46" s="5">
        <v>43818</v>
      </c>
      <c r="P46" s="5">
        <v>138457</v>
      </c>
      <c r="Q46" s="5">
        <v>756954</v>
      </c>
      <c r="R46" s="5">
        <v>50790</v>
      </c>
      <c r="S46" s="5">
        <v>4</v>
      </c>
      <c r="T46" s="5">
        <v>463</v>
      </c>
      <c r="U46" s="5">
        <v>0</v>
      </c>
      <c r="V46" s="5">
        <v>0</v>
      </c>
      <c r="W46" s="5">
        <v>0</v>
      </c>
      <c r="X46" s="5">
        <v>5</v>
      </c>
      <c r="Y46" s="5">
        <v>4000</v>
      </c>
      <c r="Z46" s="5">
        <v>0</v>
      </c>
      <c r="AA46" s="5">
        <v>4</v>
      </c>
      <c r="AB46" s="5">
        <v>0</v>
      </c>
      <c r="AC46" s="5">
        <v>10</v>
      </c>
      <c r="AD46" s="5">
        <v>0</v>
      </c>
      <c r="AE46" s="5">
        <v>16</v>
      </c>
      <c r="AF46" s="5">
        <v>9742</v>
      </c>
      <c r="AG46" s="5">
        <v>0</v>
      </c>
      <c r="AH46" s="5">
        <v>0</v>
      </c>
      <c r="AI46" s="5">
        <v>0</v>
      </c>
      <c r="AJ46" s="5">
        <v>1723</v>
      </c>
      <c r="AK46" s="5">
        <v>0</v>
      </c>
      <c r="AL46" s="5">
        <v>500</v>
      </c>
      <c r="AM46" s="5">
        <v>1723</v>
      </c>
      <c r="AN46" s="5">
        <v>0</v>
      </c>
      <c r="AO46" s="5">
        <v>0</v>
      </c>
      <c r="AP46" s="5">
        <v>0</v>
      </c>
      <c r="AQ46" s="5">
        <v>0</v>
      </c>
      <c r="AR46" s="5">
        <v>2568</v>
      </c>
      <c r="AS46" s="5">
        <v>870</v>
      </c>
      <c r="AT46" s="5">
        <v>1173</v>
      </c>
      <c r="AU46" s="5">
        <v>0</v>
      </c>
      <c r="AV46" s="5">
        <v>0</v>
      </c>
      <c r="AW46" s="5">
        <v>0</v>
      </c>
      <c r="AX46" s="5">
        <v>0</v>
      </c>
      <c r="AY46" s="5">
        <v>0</v>
      </c>
      <c r="AZ46" s="5">
        <v>0</v>
      </c>
      <c r="BA46" s="5">
        <v>0</v>
      </c>
      <c r="BB46" s="5">
        <v>56</v>
      </c>
      <c r="BC46" s="5">
        <v>1324</v>
      </c>
      <c r="BD46" s="5">
        <v>0</v>
      </c>
      <c r="BE46" s="5">
        <v>0</v>
      </c>
      <c r="BF46" s="5">
        <v>0</v>
      </c>
      <c r="BG46" s="5">
        <v>0</v>
      </c>
      <c r="BH46" s="5">
        <v>146492</v>
      </c>
      <c r="BI46" s="5">
        <v>19237</v>
      </c>
      <c r="BJ46" s="5">
        <v>148528</v>
      </c>
      <c r="BK46" s="5">
        <v>10184</v>
      </c>
      <c r="BL46" s="5">
        <v>0</v>
      </c>
      <c r="BM46" s="5">
        <v>0</v>
      </c>
      <c r="BN46" s="5">
        <v>0</v>
      </c>
      <c r="BO46" s="5">
        <v>16436</v>
      </c>
      <c r="BP46" s="5">
        <v>173433</v>
      </c>
      <c r="BQ46" s="5">
        <v>65785</v>
      </c>
      <c r="BR46" s="5">
        <v>0</v>
      </c>
    </row>
    <row r="47" spans="1:70">
      <c r="A47" t="s">
        <v>1278</v>
      </c>
      <c r="B47" t="s">
        <v>1279</v>
      </c>
      <c r="C47" t="s">
        <v>1368</v>
      </c>
      <c r="D47" t="s">
        <v>1369</v>
      </c>
      <c r="E47" t="str">
        <f t="shared" si="0"/>
        <v>北海道栗山町</v>
      </c>
      <c r="F47" s="5">
        <v>11634</v>
      </c>
      <c r="G47" s="5">
        <v>5</v>
      </c>
      <c r="H47" s="5">
        <v>0</v>
      </c>
      <c r="I47" s="5">
        <v>0</v>
      </c>
      <c r="J47" s="5">
        <v>1</v>
      </c>
      <c r="K47" s="5">
        <v>0</v>
      </c>
      <c r="L47" s="5">
        <v>16962</v>
      </c>
      <c r="M47" s="5">
        <v>2678</v>
      </c>
      <c r="N47" s="5">
        <v>0</v>
      </c>
      <c r="O47" s="5">
        <v>206148</v>
      </c>
      <c r="P47" s="5">
        <v>334442</v>
      </c>
      <c r="Q47" s="5">
        <v>1627130</v>
      </c>
      <c r="R47" s="5">
        <v>234971</v>
      </c>
      <c r="S47" s="5">
        <v>5</v>
      </c>
      <c r="T47" s="5">
        <v>1236</v>
      </c>
      <c r="U47" s="5">
        <v>0</v>
      </c>
      <c r="V47" s="5">
        <v>0</v>
      </c>
      <c r="W47" s="5">
        <v>1</v>
      </c>
      <c r="X47" s="5">
        <v>7</v>
      </c>
      <c r="Y47" s="5">
        <v>9800</v>
      </c>
      <c r="Z47" s="5">
        <v>0</v>
      </c>
      <c r="AA47" s="5">
        <v>16</v>
      </c>
      <c r="AB47" s="5">
        <v>10</v>
      </c>
      <c r="AC47" s="5">
        <v>9627</v>
      </c>
      <c r="AD47" s="5">
        <v>0</v>
      </c>
      <c r="AE47" s="5">
        <v>0</v>
      </c>
      <c r="AF47" s="5">
        <v>45647</v>
      </c>
      <c r="AG47" s="5">
        <v>0</v>
      </c>
      <c r="AH47" s="5">
        <v>0</v>
      </c>
      <c r="AI47" s="5">
        <v>0</v>
      </c>
      <c r="AJ47" s="5">
        <v>0</v>
      </c>
      <c r="AK47" s="5">
        <v>0</v>
      </c>
      <c r="AL47" s="5">
        <v>0</v>
      </c>
      <c r="AM47" s="5">
        <v>7000</v>
      </c>
      <c r="AN47" s="5">
        <v>0</v>
      </c>
      <c r="AO47" s="5">
        <v>0</v>
      </c>
      <c r="AP47" s="5">
        <v>0</v>
      </c>
      <c r="AQ47" s="5">
        <v>0</v>
      </c>
      <c r="AR47" s="5">
        <v>802</v>
      </c>
      <c r="AS47" s="5">
        <v>0</v>
      </c>
      <c r="AT47" s="5">
        <v>0</v>
      </c>
      <c r="AU47" s="5">
        <v>7556</v>
      </c>
      <c r="AV47" s="5">
        <v>0</v>
      </c>
      <c r="AW47" s="5">
        <v>0</v>
      </c>
      <c r="AX47" s="5">
        <v>0</v>
      </c>
      <c r="AY47" s="5">
        <v>0</v>
      </c>
      <c r="AZ47" s="5">
        <v>0</v>
      </c>
      <c r="BA47" s="5">
        <v>0</v>
      </c>
      <c r="BB47" s="5">
        <v>0</v>
      </c>
      <c r="BC47" s="5">
        <v>24209</v>
      </c>
      <c r="BD47" s="5">
        <v>17</v>
      </c>
      <c r="BE47" s="5">
        <v>0</v>
      </c>
      <c r="BF47" s="5">
        <v>0</v>
      </c>
      <c r="BG47" s="5">
        <v>20</v>
      </c>
      <c r="BH47" s="5">
        <v>338190</v>
      </c>
      <c r="BI47" s="5">
        <v>32874</v>
      </c>
      <c r="BJ47" s="5">
        <v>322019</v>
      </c>
      <c r="BK47" s="5">
        <v>34240</v>
      </c>
      <c r="BL47" s="5">
        <v>0</v>
      </c>
      <c r="BM47" s="5">
        <v>8404</v>
      </c>
      <c r="BN47" s="5">
        <v>0</v>
      </c>
      <c r="BO47" s="5">
        <v>31391</v>
      </c>
      <c r="BP47" s="5">
        <v>436457</v>
      </c>
      <c r="BQ47" s="5">
        <v>242481</v>
      </c>
      <c r="BR47" s="5">
        <v>9800</v>
      </c>
    </row>
    <row r="48" spans="1:70">
      <c r="A48" t="s">
        <v>1278</v>
      </c>
      <c r="B48" t="s">
        <v>1279</v>
      </c>
      <c r="C48" t="s">
        <v>1370</v>
      </c>
      <c r="D48" t="s">
        <v>1371</v>
      </c>
      <c r="E48" t="str">
        <f t="shared" si="0"/>
        <v>北海道三笠市</v>
      </c>
      <c r="F48" s="5">
        <v>8442</v>
      </c>
      <c r="G48" s="5">
        <v>4</v>
      </c>
      <c r="H48" s="5">
        <v>0</v>
      </c>
      <c r="I48" s="5">
        <v>0</v>
      </c>
      <c r="J48" s="5">
        <v>0</v>
      </c>
      <c r="K48" s="5">
        <v>0</v>
      </c>
      <c r="L48" s="5">
        <v>0</v>
      </c>
      <c r="M48" s="5">
        <v>4683</v>
      </c>
      <c r="N48" s="5">
        <v>85511</v>
      </c>
      <c r="O48" s="5">
        <v>56207</v>
      </c>
      <c r="P48" s="5">
        <v>249137</v>
      </c>
      <c r="Q48" s="5">
        <v>1413431</v>
      </c>
      <c r="R48" s="5">
        <v>90599</v>
      </c>
      <c r="S48" s="5">
        <v>4</v>
      </c>
      <c r="T48" s="5">
        <v>990</v>
      </c>
      <c r="U48" s="5">
        <v>0</v>
      </c>
      <c r="V48" s="5">
        <v>0</v>
      </c>
      <c r="W48" s="5">
        <v>1</v>
      </c>
      <c r="X48" s="5">
        <v>17</v>
      </c>
      <c r="Y48" s="5">
        <v>0</v>
      </c>
      <c r="Z48" s="5">
        <v>0</v>
      </c>
      <c r="AA48" s="5">
        <v>0</v>
      </c>
      <c r="AB48" s="5">
        <v>0</v>
      </c>
      <c r="AC48" s="5">
        <v>0</v>
      </c>
      <c r="AD48" s="5">
        <v>955</v>
      </c>
      <c r="AE48" s="5">
        <v>4607</v>
      </c>
      <c r="AF48" s="5">
        <v>4564</v>
      </c>
      <c r="AG48" s="5">
        <v>0</v>
      </c>
      <c r="AH48" s="5">
        <v>0</v>
      </c>
      <c r="AI48" s="5">
        <v>0</v>
      </c>
      <c r="AJ48" s="5">
        <v>0</v>
      </c>
      <c r="AK48" s="5">
        <v>0</v>
      </c>
      <c r="AL48" s="5">
        <v>0</v>
      </c>
      <c r="AM48" s="5">
        <v>0</v>
      </c>
      <c r="AN48" s="5">
        <v>0</v>
      </c>
      <c r="AO48" s="5">
        <v>0</v>
      </c>
      <c r="AP48" s="5">
        <v>3800</v>
      </c>
      <c r="AQ48" s="5">
        <v>0</v>
      </c>
      <c r="AR48" s="5">
        <v>0</v>
      </c>
      <c r="AS48" s="5">
        <v>650</v>
      </c>
      <c r="AT48" s="5">
        <v>2343</v>
      </c>
      <c r="AU48" s="5">
        <v>0</v>
      </c>
      <c r="AV48" s="5">
        <v>0</v>
      </c>
      <c r="AW48" s="5">
        <v>2705</v>
      </c>
      <c r="AX48" s="5">
        <v>8515</v>
      </c>
      <c r="AY48" s="5">
        <v>2499</v>
      </c>
      <c r="AZ48" s="5">
        <v>0</v>
      </c>
      <c r="BA48" s="5">
        <v>0</v>
      </c>
      <c r="BB48" s="5">
        <v>7817</v>
      </c>
      <c r="BC48" s="5">
        <v>8185</v>
      </c>
      <c r="BD48" s="5">
        <v>0</v>
      </c>
      <c r="BE48" s="5">
        <v>7</v>
      </c>
      <c r="BF48" s="5">
        <v>127</v>
      </c>
      <c r="BG48" s="5">
        <v>0</v>
      </c>
      <c r="BH48" s="5">
        <v>255276</v>
      </c>
      <c r="BI48" s="5">
        <v>34874</v>
      </c>
      <c r="BJ48" s="5">
        <v>240490</v>
      </c>
      <c r="BK48" s="5">
        <v>27387</v>
      </c>
      <c r="BL48" s="5">
        <v>0</v>
      </c>
      <c r="BM48" s="5">
        <v>0</v>
      </c>
      <c r="BN48" s="5">
        <v>0</v>
      </c>
      <c r="BO48" s="5">
        <v>19964</v>
      </c>
      <c r="BP48" s="5">
        <v>105665</v>
      </c>
      <c r="BQ48" s="5">
        <v>137483</v>
      </c>
      <c r="BR48" s="5">
        <v>24500</v>
      </c>
    </row>
    <row r="49" spans="1:70">
      <c r="A49" t="s">
        <v>1278</v>
      </c>
      <c r="B49" t="s">
        <v>1279</v>
      </c>
      <c r="C49" t="s">
        <v>1372</v>
      </c>
      <c r="D49" t="s">
        <v>1373</v>
      </c>
      <c r="E49" t="str">
        <f t="shared" si="0"/>
        <v>北海道深川市</v>
      </c>
      <c r="F49" s="5">
        <v>19694</v>
      </c>
      <c r="G49" s="5">
        <v>12</v>
      </c>
      <c r="H49" s="5">
        <v>0</v>
      </c>
      <c r="I49" s="5">
        <v>0</v>
      </c>
      <c r="J49" s="5">
        <v>0</v>
      </c>
      <c r="K49" s="5">
        <v>0</v>
      </c>
      <c r="L49" s="5">
        <v>140</v>
      </c>
      <c r="M49" s="5">
        <v>7500</v>
      </c>
      <c r="N49" s="5">
        <v>22399</v>
      </c>
      <c r="O49" s="5">
        <v>336694</v>
      </c>
      <c r="P49" s="5">
        <v>477034</v>
      </c>
      <c r="Q49" s="5">
        <v>521322</v>
      </c>
      <c r="R49" s="5">
        <v>43914</v>
      </c>
      <c r="S49" s="5">
        <v>8</v>
      </c>
      <c r="T49" s="5">
        <v>1673</v>
      </c>
      <c r="U49" s="5">
        <v>0</v>
      </c>
      <c r="V49" s="5">
        <v>0</v>
      </c>
      <c r="W49" s="5">
        <v>2</v>
      </c>
      <c r="X49" s="5">
        <v>4</v>
      </c>
      <c r="Y49" s="5">
        <v>66</v>
      </c>
      <c r="Z49" s="5">
        <v>0</v>
      </c>
      <c r="AA49" s="5">
        <v>3</v>
      </c>
      <c r="AB49" s="5">
        <v>0</v>
      </c>
      <c r="AC49" s="5">
        <v>30</v>
      </c>
      <c r="AD49" s="5">
        <v>0</v>
      </c>
      <c r="AE49" s="5">
        <v>0</v>
      </c>
      <c r="AF49" s="5">
        <v>75960</v>
      </c>
      <c r="AG49" s="5">
        <v>0</v>
      </c>
      <c r="AH49" s="5">
        <v>0</v>
      </c>
      <c r="AI49" s="5">
        <v>0</v>
      </c>
      <c r="AJ49" s="5">
        <v>0</v>
      </c>
      <c r="AK49" s="5">
        <v>0</v>
      </c>
      <c r="AL49" s="5">
        <v>7000</v>
      </c>
      <c r="AM49" s="5">
        <v>0</v>
      </c>
      <c r="AN49" s="5">
        <v>1964</v>
      </c>
      <c r="AO49" s="5">
        <v>0</v>
      </c>
      <c r="AP49" s="5">
        <v>0</v>
      </c>
      <c r="AQ49" s="5">
        <v>0</v>
      </c>
      <c r="AR49" s="5">
        <v>0</v>
      </c>
      <c r="AS49" s="5">
        <v>0</v>
      </c>
      <c r="AT49" s="5">
        <v>827</v>
      </c>
      <c r="AU49" s="5">
        <v>76</v>
      </c>
      <c r="AV49" s="5">
        <v>0</v>
      </c>
      <c r="AW49" s="5">
        <v>0</v>
      </c>
      <c r="AX49" s="5">
        <v>0</v>
      </c>
      <c r="AY49" s="5">
        <v>0</v>
      </c>
      <c r="AZ49" s="5">
        <v>0</v>
      </c>
      <c r="BA49" s="5">
        <v>0</v>
      </c>
      <c r="BB49" s="5">
        <v>0</v>
      </c>
      <c r="BC49" s="5">
        <v>4720</v>
      </c>
      <c r="BD49" s="5">
        <v>0</v>
      </c>
      <c r="BE49" s="5">
        <v>0</v>
      </c>
      <c r="BF49" s="5">
        <v>0</v>
      </c>
      <c r="BG49" s="5">
        <v>0</v>
      </c>
      <c r="BH49" s="5">
        <v>503895</v>
      </c>
      <c r="BI49" s="5">
        <v>82146</v>
      </c>
      <c r="BJ49" s="5">
        <v>585461</v>
      </c>
      <c r="BK49" s="5">
        <v>12040</v>
      </c>
      <c r="BL49" s="5">
        <v>0</v>
      </c>
      <c r="BM49" s="5">
        <v>34906</v>
      </c>
      <c r="BN49" s="5">
        <v>0</v>
      </c>
      <c r="BO49" s="5">
        <v>40739</v>
      </c>
      <c r="BP49" s="5">
        <v>373194</v>
      </c>
      <c r="BQ49" s="5">
        <v>112999</v>
      </c>
      <c r="BR49" s="5">
        <v>13333</v>
      </c>
    </row>
    <row r="50" spans="1:70">
      <c r="A50" t="s">
        <v>1278</v>
      </c>
      <c r="B50" t="s">
        <v>1279</v>
      </c>
      <c r="C50" t="s">
        <v>1374</v>
      </c>
      <c r="D50" t="s">
        <v>1375</v>
      </c>
      <c r="E50" t="str">
        <f t="shared" si="0"/>
        <v>北海道名寄市</v>
      </c>
      <c r="F50" s="5">
        <v>24700</v>
      </c>
      <c r="G50" s="5">
        <v>20</v>
      </c>
      <c r="H50" s="5">
        <v>0</v>
      </c>
      <c r="I50" s="5">
        <v>1</v>
      </c>
      <c r="J50" s="5">
        <v>6</v>
      </c>
      <c r="K50" s="5">
        <v>0</v>
      </c>
      <c r="L50" s="5">
        <v>2794</v>
      </c>
      <c r="M50" s="5">
        <v>804</v>
      </c>
      <c r="N50" s="5">
        <v>0</v>
      </c>
      <c r="O50" s="5">
        <v>340869</v>
      </c>
      <c r="P50" s="5">
        <v>504647</v>
      </c>
      <c r="Q50" s="5">
        <v>3416934</v>
      </c>
      <c r="R50" s="5">
        <v>234880</v>
      </c>
      <c r="S50" s="5">
        <v>13</v>
      </c>
      <c r="T50" s="5">
        <v>2294</v>
      </c>
      <c r="U50" s="5">
        <v>0</v>
      </c>
      <c r="V50" s="5">
        <v>0</v>
      </c>
      <c r="W50" s="5">
        <v>7</v>
      </c>
      <c r="X50" s="5">
        <v>17</v>
      </c>
      <c r="Y50" s="5">
        <v>14731</v>
      </c>
      <c r="Z50" s="5">
        <v>0</v>
      </c>
      <c r="AA50" s="5">
        <v>220</v>
      </c>
      <c r="AB50" s="5">
        <v>125</v>
      </c>
      <c r="AC50" s="5">
        <v>0</v>
      </c>
      <c r="AD50" s="5">
        <v>0</v>
      </c>
      <c r="AE50" s="5">
        <v>0</v>
      </c>
      <c r="AF50" s="5">
        <v>76463</v>
      </c>
      <c r="AG50" s="5">
        <v>0</v>
      </c>
      <c r="AH50" s="5">
        <v>0</v>
      </c>
      <c r="AI50" s="5">
        <v>26453</v>
      </c>
      <c r="AJ50" s="5">
        <v>0</v>
      </c>
      <c r="AK50" s="5">
        <v>3640</v>
      </c>
      <c r="AL50" s="5">
        <v>5149</v>
      </c>
      <c r="AM50" s="5">
        <v>0</v>
      </c>
      <c r="AN50" s="5">
        <v>0</v>
      </c>
      <c r="AO50" s="5">
        <v>0</v>
      </c>
      <c r="AP50" s="5">
        <v>0</v>
      </c>
      <c r="AQ50" s="5">
        <v>0</v>
      </c>
      <c r="AR50" s="5">
        <v>220</v>
      </c>
      <c r="AS50" s="5">
        <v>0</v>
      </c>
      <c r="AT50" s="5">
        <v>0</v>
      </c>
      <c r="AU50" s="5">
        <v>3411</v>
      </c>
      <c r="AV50" s="5">
        <v>0</v>
      </c>
      <c r="AW50" s="5">
        <v>0</v>
      </c>
      <c r="AX50" s="5">
        <v>0</v>
      </c>
      <c r="AY50" s="5">
        <v>0</v>
      </c>
      <c r="AZ50" s="5">
        <v>230</v>
      </c>
      <c r="BA50" s="5">
        <v>0</v>
      </c>
      <c r="BB50" s="5">
        <v>0</v>
      </c>
      <c r="BC50" s="5">
        <v>56651</v>
      </c>
      <c r="BD50" s="5">
        <v>0</v>
      </c>
      <c r="BE50" s="5">
        <v>0</v>
      </c>
      <c r="BF50" s="5">
        <v>0</v>
      </c>
      <c r="BG50" s="5">
        <v>0</v>
      </c>
      <c r="BH50" s="5">
        <v>548502</v>
      </c>
      <c r="BI50" s="5">
        <v>91408</v>
      </c>
      <c r="BJ50" s="5">
        <v>576047</v>
      </c>
      <c r="BK50" s="5">
        <v>60324</v>
      </c>
      <c r="BL50" s="5">
        <v>3494</v>
      </c>
      <c r="BM50" s="5">
        <v>40</v>
      </c>
      <c r="BN50" s="5">
        <v>0</v>
      </c>
      <c r="BO50" s="5">
        <v>68377</v>
      </c>
      <c r="BP50" s="5">
        <v>456607</v>
      </c>
      <c r="BQ50" s="5">
        <v>308022</v>
      </c>
      <c r="BR50" s="5">
        <v>12080</v>
      </c>
    </row>
    <row r="51" spans="1:70">
      <c r="A51" t="s">
        <v>1278</v>
      </c>
      <c r="B51" t="s">
        <v>1279</v>
      </c>
      <c r="C51" t="s">
        <v>1376</v>
      </c>
      <c r="D51" t="s">
        <v>1377</v>
      </c>
      <c r="E51" t="str">
        <f t="shared" si="0"/>
        <v>北海道新ひだか町</v>
      </c>
      <c r="F51" s="5">
        <v>17607</v>
      </c>
      <c r="G51" s="5">
        <v>11</v>
      </c>
      <c r="H51" s="5">
        <v>1</v>
      </c>
      <c r="I51" s="5">
        <v>0</v>
      </c>
      <c r="J51" s="5">
        <v>0</v>
      </c>
      <c r="K51" s="5">
        <v>0</v>
      </c>
      <c r="L51" s="5">
        <v>1075</v>
      </c>
      <c r="M51" s="5">
        <v>15614</v>
      </c>
      <c r="N51" s="5">
        <v>0</v>
      </c>
      <c r="O51" s="5">
        <v>179216</v>
      </c>
      <c r="P51" s="5">
        <v>355671</v>
      </c>
      <c r="Q51" s="5">
        <v>1383673</v>
      </c>
      <c r="R51" s="5">
        <v>98374</v>
      </c>
      <c r="S51" s="5">
        <v>8</v>
      </c>
      <c r="T51" s="5">
        <v>1676</v>
      </c>
      <c r="U51" s="5">
        <v>0</v>
      </c>
      <c r="V51" s="5">
        <v>0</v>
      </c>
      <c r="W51" s="5">
        <v>3</v>
      </c>
      <c r="X51" s="5">
        <v>7</v>
      </c>
      <c r="Y51" s="5">
        <v>9400</v>
      </c>
      <c r="Z51" s="5">
        <v>0</v>
      </c>
      <c r="AA51" s="5">
        <v>10</v>
      </c>
      <c r="AB51" s="5">
        <v>0</v>
      </c>
      <c r="AC51" s="5">
        <v>0</v>
      </c>
      <c r="AD51" s="5">
        <v>0</v>
      </c>
      <c r="AE51" s="5">
        <v>0</v>
      </c>
      <c r="AF51" s="5">
        <v>16104</v>
      </c>
      <c r="AG51" s="5">
        <v>0</v>
      </c>
      <c r="AH51" s="5">
        <v>0</v>
      </c>
      <c r="AI51" s="5">
        <v>0</v>
      </c>
      <c r="AJ51" s="5">
        <v>0</v>
      </c>
      <c r="AK51" s="5">
        <v>1440</v>
      </c>
      <c r="AL51" s="5">
        <v>4074</v>
      </c>
      <c r="AM51" s="5">
        <v>0</v>
      </c>
      <c r="AN51" s="5">
        <v>0</v>
      </c>
      <c r="AO51" s="5">
        <v>0</v>
      </c>
      <c r="AP51" s="5">
        <v>0</v>
      </c>
      <c r="AQ51" s="5">
        <v>0</v>
      </c>
      <c r="AR51" s="5">
        <v>935</v>
      </c>
      <c r="AS51" s="5">
        <v>4532</v>
      </c>
      <c r="AT51" s="5">
        <v>0</v>
      </c>
      <c r="AU51" s="5">
        <v>5743</v>
      </c>
      <c r="AV51" s="5">
        <v>0</v>
      </c>
      <c r="AW51" s="5">
        <v>0</v>
      </c>
      <c r="AX51" s="5">
        <v>0</v>
      </c>
      <c r="AY51" s="5">
        <v>0</v>
      </c>
      <c r="AZ51" s="5">
        <v>0</v>
      </c>
      <c r="BA51" s="5">
        <v>4949</v>
      </c>
      <c r="BB51" s="5">
        <v>0</v>
      </c>
      <c r="BC51" s="5">
        <v>26195</v>
      </c>
      <c r="BD51" s="5">
        <v>0</v>
      </c>
      <c r="BE51" s="5">
        <v>0</v>
      </c>
      <c r="BF51" s="5">
        <v>0</v>
      </c>
      <c r="BG51" s="5">
        <v>0</v>
      </c>
      <c r="BH51" s="5">
        <v>368177</v>
      </c>
      <c r="BI51" s="5">
        <v>65423</v>
      </c>
      <c r="BJ51" s="5">
        <v>360032</v>
      </c>
      <c r="BK51" s="5">
        <v>32744</v>
      </c>
      <c r="BL51" s="5">
        <v>0</v>
      </c>
      <c r="BM51" s="5">
        <v>0</v>
      </c>
      <c r="BN51" s="5">
        <v>0</v>
      </c>
      <c r="BO51" s="5">
        <v>37336</v>
      </c>
      <c r="BP51" s="5">
        <v>749302</v>
      </c>
      <c r="BQ51" s="5">
        <v>128310</v>
      </c>
      <c r="BR51" s="5">
        <v>0</v>
      </c>
    </row>
    <row r="52" spans="1:70">
      <c r="A52" t="s">
        <v>1278</v>
      </c>
      <c r="B52" t="s">
        <v>1279</v>
      </c>
      <c r="C52" t="s">
        <v>1378</v>
      </c>
      <c r="D52" t="s">
        <v>1379</v>
      </c>
      <c r="E52" t="str">
        <f t="shared" si="0"/>
        <v>北海道厚岸町</v>
      </c>
      <c r="F52" s="5">
        <v>8447</v>
      </c>
      <c r="G52" s="5">
        <v>23</v>
      </c>
      <c r="H52" s="5">
        <v>0</v>
      </c>
      <c r="I52" s="5">
        <v>0</v>
      </c>
      <c r="J52" s="5">
        <v>1</v>
      </c>
      <c r="K52" s="5">
        <v>0</v>
      </c>
      <c r="L52" s="5">
        <v>2846</v>
      </c>
      <c r="M52" s="5">
        <v>7310</v>
      </c>
      <c r="N52" s="5">
        <v>17594</v>
      </c>
      <c r="O52" s="5">
        <v>133897</v>
      </c>
      <c r="P52" s="5">
        <v>255017</v>
      </c>
      <c r="Q52" s="5">
        <v>1171345</v>
      </c>
      <c r="R52" s="5">
        <v>78205</v>
      </c>
      <c r="S52" s="5">
        <v>3</v>
      </c>
      <c r="T52" s="5">
        <v>909</v>
      </c>
      <c r="U52" s="5">
        <v>0</v>
      </c>
      <c r="V52" s="5">
        <v>0</v>
      </c>
      <c r="W52" s="5">
        <v>2</v>
      </c>
      <c r="X52" s="5">
        <v>26</v>
      </c>
      <c r="Y52" s="5">
        <v>6000</v>
      </c>
      <c r="Z52" s="5">
        <v>0</v>
      </c>
      <c r="AA52" s="5">
        <v>23</v>
      </c>
      <c r="AB52" s="5">
        <v>4</v>
      </c>
      <c r="AC52" s="5">
        <v>2585</v>
      </c>
      <c r="AD52" s="5">
        <v>4737</v>
      </c>
      <c r="AE52" s="5">
        <v>0</v>
      </c>
      <c r="AF52" s="5">
        <v>0</v>
      </c>
      <c r="AG52" s="5">
        <v>0</v>
      </c>
      <c r="AH52" s="5">
        <v>0</v>
      </c>
      <c r="AI52" s="5">
        <v>0</v>
      </c>
      <c r="AJ52" s="5">
        <v>0</v>
      </c>
      <c r="AK52" s="5">
        <v>0</v>
      </c>
      <c r="AL52" s="5">
        <v>0</v>
      </c>
      <c r="AM52" s="5">
        <v>2800</v>
      </c>
      <c r="AN52" s="5">
        <v>0</v>
      </c>
      <c r="AO52" s="5">
        <v>0</v>
      </c>
      <c r="AP52" s="5">
        <v>0</v>
      </c>
      <c r="AQ52" s="5">
        <v>0</v>
      </c>
      <c r="AR52" s="5">
        <v>276</v>
      </c>
      <c r="AS52" s="5">
        <v>0</v>
      </c>
      <c r="AT52" s="5">
        <v>0</v>
      </c>
      <c r="AU52" s="5">
        <v>0</v>
      </c>
      <c r="AV52" s="5">
        <v>0</v>
      </c>
      <c r="AW52" s="5">
        <v>0</v>
      </c>
      <c r="AX52" s="5">
        <v>476</v>
      </c>
      <c r="AY52" s="5">
        <v>0</v>
      </c>
      <c r="AZ52" s="5">
        <v>0</v>
      </c>
      <c r="BA52" s="5">
        <v>0</v>
      </c>
      <c r="BB52" s="5">
        <v>0</v>
      </c>
      <c r="BC52" s="5">
        <v>0</v>
      </c>
      <c r="BD52" s="5">
        <v>0</v>
      </c>
      <c r="BE52" s="5">
        <v>0</v>
      </c>
      <c r="BF52" s="5">
        <v>0</v>
      </c>
      <c r="BG52" s="5">
        <v>0</v>
      </c>
      <c r="BH52" s="5">
        <v>255585</v>
      </c>
      <c r="BI52" s="5">
        <v>32031</v>
      </c>
      <c r="BJ52" s="5">
        <v>227229</v>
      </c>
      <c r="BK52" s="5">
        <v>22549</v>
      </c>
      <c r="BL52" s="5">
        <v>0</v>
      </c>
      <c r="BM52" s="5">
        <v>0</v>
      </c>
      <c r="BN52" s="5">
        <v>0</v>
      </c>
      <c r="BO52" s="5">
        <v>18657</v>
      </c>
      <c r="BP52" s="5">
        <v>262261</v>
      </c>
      <c r="BQ52" s="5">
        <v>92210</v>
      </c>
      <c r="BR52" s="5">
        <v>0</v>
      </c>
    </row>
    <row r="53" spans="1:70">
      <c r="A53" t="s">
        <v>1278</v>
      </c>
      <c r="B53" t="s">
        <v>1279</v>
      </c>
      <c r="C53" t="s">
        <v>1380</v>
      </c>
      <c r="D53" t="s">
        <v>1381</v>
      </c>
      <c r="E53" t="str">
        <f t="shared" si="0"/>
        <v>北海道登別市</v>
      </c>
      <c r="F53" s="5">
        <v>47294</v>
      </c>
      <c r="G53" s="5">
        <v>33</v>
      </c>
      <c r="H53" s="5">
        <v>0</v>
      </c>
      <c r="I53" s="5">
        <v>0</v>
      </c>
      <c r="J53" s="5">
        <v>2</v>
      </c>
      <c r="K53" s="5">
        <v>0</v>
      </c>
      <c r="L53" s="5">
        <v>1529</v>
      </c>
      <c r="M53" s="5">
        <v>3706</v>
      </c>
      <c r="N53" s="5">
        <v>4081</v>
      </c>
      <c r="O53" s="5">
        <v>279944</v>
      </c>
      <c r="P53" s="5">
        <v>799942</v>
      </c>
      <c r="Q53" s="5">
        <v>4132971</v>
      </c>
      <c r="R53" s="5">
        <v>288973</v>
      </c>
      <c r="S53" s="5">
        <v>11</v>
      </c>
      <c r="T53" s="5">
        <v>3742</v>
      </c>
      <c r="U53" s="5">
        <v>0</v>
      </c>
      <c r="V53" s="5">
        <v>0</v>
      </c>
      <c r="W53" s="5">
        <v>8</v>
      </c>
      <c r="X53" s="5">
        <v>7</v>
      </c>
      <c r="Y53" s="5">
        <v>17425</v>
      </c>
      <c r="Z53" s="5">
        <v>0</v>
      </c>
      <c r="AA53" s="5">
        <v>293</v>
      </c>
      <c r="AB53" s="5">
        <v>107</v>
      </c>
      <c r="AC53" s="5">
        <v>0</v>
      </c>
      <c r="AD53" s="5">
        <v>1367</v>
      </c>
      <c r="AE53" s="5">
        <v>280</v>
      </c>
      <c r="AF53" s="5">
        <v>32000</v>
      </c>
      <c r="AG53" s="5">
        <v>0</v>
      </c>
      <c r="AH53" s="5">
        <v>2491</v>
      </c>
      <c r="AI53" s="5">
        <v>26813</v>
      </c>
      <c r="AJ53" s="5">
        <v>0</v>
      </c>
      <c r="AK53" s="5">
        <v>3000</v>
      </c>
      <c r="AL53" s="5">
        <v>2248</v>
      </c>
      <c r="AM53" s="5">
        <v>8344</v>
      </c>
      <c r="AN53" s="5">
        <v>0</v>
      </c>
      <c r="AO53" s="5">
        <v>0</v>
      </c>
      <c r="AP53" s="5">
        <v>0</v>
      </c>
      <c r="AQ53" s="5">
        <v>0</v>
      </c>
      <c r="AR53" s="5">
        <v>172</v>
      </c>
      <c r="AS53" s="5">
        <v>477</v>
      </c>
      <c r="AT53" s="5">
        <v>987</v>
      </c>
      <c r="AU53" s="5">
        <v>13762</v>
      </c>
      <c r="AV53" s="5">
        <v>0</v>
      </c>
      <c r="AW53" s="5">
        <v>0</v>
      </c>
      <c r="AX53" s="5">
        <v>0</v>
      </c>
      <c r="AY53" s="5">
        <v>0</v>
      </c>
      <c r="AZ53" s="5">
        <v>132</v>
      </c>
      <c r="BA53" s="5">
        <v>0</v>
      </c>
      <c r="BB53" s="5">
        <v>575</v>
      </c>
      <c r="BC53" s="5">
        <v>1196</v>
      </c>
      <c r="BD53" s="5">
        <v>0</v>
      </c>
      <c r="BE53" s="5">
        <v>0</v>
      </c>
      <c r="BF53" s="5">
        <v>0</v>
      </c>
      <c r="BG53" s="5">
        <v>0</v>
      </c>
      <c r="BH53" s="5">
        <v>847266</v>
      </c>
      <c r="BI53" s="5">
        <v>33942</v>
      </c>
      <c r="BJ53" s="5">
        <v>762776</v>
      </c>
      <c r="BK53" s="5">
        <v>76438</v>
      </c>
      <c r="BL53" s="5">
        <v>0</v>
      </c>
      <c r="BM53" s="5">
        <v>20081</v>
      </c>
      <c r="BN53" s="5">
        <v>0</v>
      </c>
      <c r="BO53" s="5">
        <v>32471</v>
      </c>
      <c r="BP53" s="5">
        <v>749300</v>
      </c>
      <c r="BQ53" s="5">
        <v>504406</v>
      </c>
      <c r="BR53" s="5">
        <v>0</v>
      </c>
    </row>
    <row r="54" spans="1:70">
      <c r="A54" t="s">
        <v>1278</v>
      </c>
      <c r="B54" t="s">
        <v>1279</v>
      </c>
      <c r="C54" t="s">
        <v>1382</v>
      </c>
      <c r="D54" t="s">
        <v>1383</v>
      </c>
      <c r="E54" t="str">
        <f t="shared" si="0"/>
        <v>北海道斜里町</v>
      </c>
      <c r="F54" s="5">
        <v>9007</v>
      </c>
      <c r="G54" s="5">
        <v>2</v>
      </c>
      <c r="H54" s="5">
        <v>1</v>
      </c>
      <c r="I54" s="5">
        <v>0</v>
      </c>
      <c r="J54" s="5">
        <v>0</v>
      </c>
      <c r="K54" s="5">
        <v>0</v>
      </c>
      <c r="L54" s="5">
        <v>900</v>
      </c>
      <c r="M54" s="5">
        <v>0</v>
      </c>
      <c r="N54" s="5">
        <v>3262</v>
      </c>
      <c r="O54" s="5">
        <v>86374</v>
      </c>
      <c r="P54" s="5">
        <v>191485</v>
      </c>
      <c r="Q54" s="5">
        <v>1272215</v>
      </c>
      <c r="R54" s="5">
        <v>86988</v>
      </c>
      <c r="S54" s="5">
        <v>2</v>
      </c>
      <c r="T54" s="5">
        <v>1107</v>
      </c>
      <c r="U54" s="5">
        <v>0</v>
      </c>
      <c r="V54" s="5">
        <v>0</v>
      </c>
      <c r="W54" s="5">
        <v>1</v>
      </c>
      <c r="X54" s="5">
        <v>15</v>
      </c>
      <c r="Y54" s="5">
        <v>8000</v>
      </c>
      <c r="Z54" s="5">
        <v>0</v>
      </c>
      <c r="AA54" s="5">
        <v>0</v>
      </c>
      <c r="AB54" s="5">
        <v>0</v>
      </c>
      <c r="AC54" s="5">
        <v>0</v>
      </c>
      <c r="AD54" s="5">
        <v>0</v>
      </c>
      <c r="AE54" s="5">
        <v>0</v>
      </c>
      <c r="AF54" s="5">
        <v>0</v>
      </c>
      <c r="AG54" s="5">
        <v>8000</v>
      </c>
      <c r="AH54" s="5">
        <v>0</v>
      </c>
      <c r="AI54" s="5">
        <v>0</v>
      </c>
      <c r="AJ54" s="5">
        <v>0</v>
      </c>
      <c r="AK54" s="5">
        <v>2880</v>
      </c>
      <c r="AL54" s="5">
        <v>0</v>
      </c>
      <c r="AM54" s="5">
        <v>2880</v>
      </c>
      <c r="AN54" s="5">
        <v>0</v>
      </c>
      <c r="AO54" s="5">
        <v>0</v>
      </c>
      <c r="AP54" s="5">
        <v>0</v>
      </c>
      <c r="AQ54" s="5">
        <v>0</v>
      </c>
      <c r="AR54" s="5">
        <v>0</v>
      </c>
      <c r="AS54" s="5">
        <v>0</v>
      </c>
      <c r="AT54" s="5">
        <v>2993</v>
      </c>
      <c r="AU54" s="5">
        <v>458</v>
      </c>
      <c r="AV54" s="5">
        <v>0</v>
      </c>
      <c r="AW54" s="5">
        <v>0</v>
      </c>
      <c r="AX54" s="5">
        <v>0</v>
      </c>
      <c r="AY54" s="5">
        <v>0</v>
      </c>
      <c r="AZ54" s="5">
        <v>0</v>
      </c>
      <c r="BA54" s="5">
        <v>0</v>
      </c>
      <c r="BB54" s="5">
        <v>269</v>
      </c>
      <c r="BC54" s="5">
        <v>242</v>
      </c>
      <c r="BD54" s="5">
        <v>0</v>
      </c>
      <c r="BE54" s="5">
        <v>0</v>
      </c>
      <c r="BF54" s="5">
        <v>0</v>
      </c>
      <c r="BG54" s="5">
        <v>0</v>
      </c>
      <c r="BH54" s="5">
        <v>191751</v>
      </c>
      <c r="BI54" s="5">
        <v>2917</v>
      </c>
      <c r="BJ54" s="5">
        <v>141285</v>
      </c>
      <c r="BK54" s="5">
        <v>12552</v>
      </c>
      <c r="BL54" s="5">
        <v>0</v>
      </c>
      <c r="BM54" s="5">
        <v>0</v>
      </c>
      <c r="BN54" s="5">
        <v>0</v>
      </c>
      <c r="BO54" s="5">
        <v>0</v>
      </c>
      <c r="BP54" s="5">
        <v>360213</v>
      </c>
      <c r="BQ54" s="5">
        <v>93108</v>
      </c>
      <c r="BR54" s="5">
        <v>0</v>
      </c>
    </row>
    <row r="55" spans="1:70">
      <c r="A55" t="s">
        <v>1278</v>
      </c>
      <c r="B55" t="s">
        <v>1279</v>
      </c>
      <c r="C55" t="s">
        <v>1384</v>
      </c>
      <c r="D55" t="s">
        <v>1385</v>
      </c>
      <c r="E55" t="str">
        <f t="shared" si="0"/>
        <v>北海道伊達市</v>
      </c>
      <c r="F55" s="5">
        <v>29214</v>
      </c>
      <c r="G55" s="5">
        <v>20</v>
      </c>
      <c r="H55" s="5">
        <v>2</v>
      </c>
      <c r="I55" s="5">
        <v>2</v>
      </c>
      <c r="J55" s="5">
        <v>0</v>
      </c>
      <c r="K55" s="5">
        <v>0</v>
      </c>
      <c r="L55" s="5">
        <v>12380</v>
      </c>
      <c r="M55" s="5">
        <v>701</v>
      </c>
      <c r="N55" s="5">
        <v>0</v>
      </c>
      <c r="O55" s="5">
        <v>227753</v>
      </c>
      <c r="P55" s="5">
        <v>547254</v>
      </c>
      <c r="Q55" s="5">
        <v>512089</v>
      </c>
      <c r="R55" s="5">
        <v>42237</v>
      </c>
      <c r="S55" s="5">
        <v>12</v>
      </c>
      <c r="T55" s="5">
        <v>3158</v>
      </c>
      <c r="U55" s="5">
        <v>0</v>
      </c>
      <c r="V55" s="5">
        <v>0</v>
      </c>
      <c r="W55" s="5">
        <v>5</v>
      </c>
      <c r="X55" s="5">
        <v>4</v>
      </c>
      <c r="Y55" s="5">
        <v>13800</v>
      </c>
      <c r="Z55" s="5">
        <v>7545</v>
      </c>
      <c r="AA55" s="5">
        <v>31</v>
      </c>
      <c r="AB55" s="5">
        <v>24</v>
      </c>
      <c r="AC55" s="5">
        <v>4206</v>
      </c>
      <c r="AD55" s="5">
        <v>345</v>
      </c>
      <c r="AE55" s="5">
        <v>0</v>
      </c>
      <c r="AF55" s="5">
        <v>31213</v>
      </c>
      <c r="AG55" s="5">
        <v>0</v>
      </c>
      <c r="AH55" s="5">
        <v>1800</v>
      </c>
      <c r="AI55" s="5">
        <v>7412</v>
      </c>
      <c r="AJ55" s="5">
        <v>0</v>
      </c>
      <c r="AK55" s="5">
        <v>0</v>
      </c>
      <c r="AL55" s="5">
        <v>5665</v>
      </c>
      <c r="AM55" s="5">
        <v>0</v>
      </c>
      <c r="AN55" s="5">
        <v>0</v>
      </c>
      <c r="AO55" s="5">
        <v>0</v>
      </c>
      <c r="AP55" s="5">
        <v>0</v>
      </c>
      <c r="AQ55" s="5">
        <v>0</v>
      </c>
      <c r="AR55" s="5">
        <v>646</v>
      </c>
      <c r="AS55" s="5">
        <v>0</v>
      </c>
      <c r="AT55" s="5">
        <v>0</v>
      </c>
      <c r="AU55" s="5">
        <v>17003</v>
      </c>
      <c r="AV55" s="5">
        <v>0</v>
      </c>
      <c r="AW55" s="5">
        <v>0</v>
      </c>
      <c r="AX55" s="5">
        <v>0</v>
      </c>
      <c r="AY55" s="5">
        <v>0</v>
      </c>
      <c r="AZ55" s="5">
        <v>0</v>
      </c>
      <c r="BA55" s="5">
        <v>0</v>
      </c>
      <c r="BB55" s="5">
        <v>0</v>
      </c>
      <c r="BC55" s="5">
        <v>2659</v>
      </c>
      <c r="BD55" s="5">
        <v>0</v>
      </c>
      <c r="BE55" s="5">
        <v>0</v>
      </c>
      <c r="BF55" s="5">
        <v>0</v>
      </c>
      <c r="BG55" s="5">
        <v>0</v>
      </c>
      <c r="BH55" s="5">
        <v>602277</v>
      </c>
      <c r="BI55" s="5">
        <v>24089</v>
      </c>
      <c r="BJ55" s="5">
        <v>523243</v>
      </c>
      <c r="BK55" s="5">
        <v>10060</v>
      </c>
      <c r="BL55" s="5">
        <v>0</v>
      </c>
      <c r="BM55" s="5">
        <v>6399</v>
      </c>
      <c r="BN55" s="5">
        <v>0</v>
      </c>
      <c r="BO55" s="5">
        <v>23981</v>
      </c>
      <c r="BP55" s="5">
        <v>1175402</v>
      </c>
      <c r="BQ55" s="5">
        <v>87751</v>
      </c>
      <c r="BR55" s="5">
        <v>0</v>
      </c>
    </row>
    <row r="56" spans="1:70">
      <c r="A56" t="s">
        <v>1278</v>
      </c>
      <c r="B56" t="s">
        <v>1279</v>
      </c>
      <c r="C56" t="s">
        <v>1386</v>
      </c>
      <c r="D56" t="s">
        <v>1387</v>
      </c>
      <c r="E56" t="str">
        <f t="shared" si="0"/>
        <v>北海道北見市（留辺蘂）</v>
      </c>
      <c r="F56" s="5">
        <v>4063</v>
      </c>
      <c r="G56" s="5">
        <v>5</v>
      </c>
      <c r="H56" s="5">
        <v>0</v>
      </c>
      <c r="I56" s="5">
        <v>0</v>
      </c>
      <c r="J56" s="5">
        <v>1</v>
      </c>
      <c r="K56" s="5">
        <v>0</v>
      </c>
      <c r="L56" s="5">
        <v>3850</v>
      </c>
      <c r="M56" s="5">
        <v>235</v>
      </c>
      <c r="N56" s="5">
        <v>10372</v>
      </c>
      <c r="O56" s="5">
        <v>36154</v>
      </c>
      <c r="P56" s="5">
        <v>0</v>
      </c>
      <c r="Q56" s="5">
        <v>0</v>
      </c>
      <c r="R56" s="5">
        <v>0</v>
      </c>
      <c r="S56" s="5">
        <v>0</v>
      </c>
      <c r="T56" s="5">
        <v>382</v>
      </c>
      <c r="U56" s="5">
        <v>0</v>
      </c>
      <c r="V56" s="5">
        <v>0</v>
      </c>
      <c r="W56" s="5">
        <v>3</v>
      </c>
      <c r="X56" s="5">
        <v>7</v>
      </c>
      <c r="Y56" s="5">
        <v>4820</v>
      </c>
      <c r="Z56" s="5">
        <v>0</v>
      </c>
      <c r="AA56" s="5">
        <v>40</v>
      </c>
      <c r="AB56" s="5">
        <v>18</v>
      </c>
      <c r="AC56" s="5">
        <v>422</v>
      </c>
      <c r="AD56" s="5">
        <v>235</v>
      </c>
      <c r="AE56" s="5">
        <v>1046</v>
      </c>
      <c r="AF56" s="5">
        <v>17286</v>
      </c>
      <c r="AG56" s="5">
        <v>4820</v>
      </c>
      <c r="AH56" s="5">
        <v>0</v>
      </c>
      <c r="AI56" s="5">
        <v>0</v>
      </c>
      <c r="AJ56" s="5">
        <v>10050</v>
      </c>
      <c r="AK56" s="5">
        <v>365</v>
      </c>
      <c r="AL56" s="5">
        <v>0</v>
      </c>
      <c r="AM56" s="5">
        <v>2295</v>
      </c>
      <c r="AN56" s="5">
        <v>0</v>
      </c>
      <c r="AO56" s="5">
        <v>0</v>
      </c>
      <c r="AP56" s="5">
        <v>0</v>
      </c>
      <c r="AQ56" s="5">
        <v>0</v>
      </c>
      <c r="AR56" s="5">
        <v>0</v>
      </c>
      <c r="AS56" s="5">
        <v>0</v>
      </c>
      <c r="AT56" s="5">
        <v>50</v>
      </c>
      <c r="AU56" s="5">
        <v>0</v>
      </c>
      <c r="AV56" s="5">
        <v>0</v>
      </c>
      <c r="AW56" s="5">
        <v>0</v>
      </c>
      <c r="AX56" s="5">
        <v>0</v>
      </c>
      <c r="AY56" s="5">
        <v>0</v>
      </c>
      <c r="AZ56" s="5">
        <v>0</v>
      </c>
      <c r="BA56" s="5">
        <v>0</v>
      </c>
      <c r="BB56" s="5">
        <v>397</v>
      </c>
      <c r="BC56" s="5">
        <v>0</v>
      </c>
      <c r="BD56" s="5">
        <v>0</v>
      </c>
      <c r="BE56" s="5">
        <v>0</v>
      </c>
      <c r="BF56" s="5">
        <v>0</v>
      </c>
      <c r="BG56" s="5">
        <v>0</v>
      </c>
      <c r="BH56" s="5">
        <v>0</v>
      </c>
      <c r="BI56" s="5">
        <v>0</v>
      </c>
      <c r="BJ56" s="5">
        <v>0</v>
      </c>
      <c r="BK56" s="5">
        <v>0</v>
      </c>
      <c r="BL56" s="5">
        <v>0</v>
      </c>
      <c r="BM56" s="5">
        <v>0</v>
      </c>
      <c r="BN56" s="5">
        <v>0</v>
      </c>
      <c r="BO56" s="5">
        <v>0</v>
      </c>
      <c r="BP56" s="5">
        <v>0</v>
      </c>
      <c r="BQ56" s="5">
        <v>0</v>
      </c>
      <c r="BR56" s="5">
        <v>0</v>
      </c>
    </row>
    <row r="57" spans="1:70">
      <c r="A57" t="s">
        <v>1278</v>
      </c>
      <c r="B57" t="s">
        <v>1279</v>
      </c>
      <c r="C57" t="s">
        <v>1388</v>
      </c>
      <c r="D57" t="s">
        <v>1389</v>
      </c>
      <c r="E57" t="str">
        <f t="shared" si="0"/>
        <v>北海道遠軽町</v>
      </c>
      <c r="F57" s="5">
        <v>18374</v>
      </c>
      <c r="G57" s="5">
        <v>8</v>
      </c>
      <c r="H57" s="5">
        <v>1</v>
      </c>
      <c r="I57" s="5">
        <v>3</v>
      </c>
      <c r="J57" s="5">
        <v>2</v>
      </c>
      <c r="K57" s="5">
        <v>0</v>
      </c>
      <c r="L57" s="5">
        <v>11772</v>
      </c>
      <c r="M57" s="5">
        <v>13447</v>
      </c>
      <c r="N57" s="5">
        <v>0</v>
      </c>
      <c r="O57" s="5">
        <v>203550</v>
      </c>
      <c r="P57" s="5">
        <v>391679</v>
      </c>
      <c r="Q57" s="5">
        <v>2174682</v>
      </c>
      <c r="R57" s="5">
        <v>118250</v>
      </c>
      <c r="S57" s="5">
        <v>8</v>
      </c>
      <c r="T57" s="5">
        <v>1672</v>
      </c>
      <c r="U57" s="5">
        <v>0</v>
      </c>
      <c r="V57" s="5">
        <v>50</v>
      </c>
      <c r="W57" s="5">
        <v>5</v>
      </c>
      <c r="X57" s="5">
        <v>18</v>
      </c>
      <c r="Y57" s="5">
        <v>12673</v>
      </c>
      <c r="Z57" s="5">
        <v>0</v>
      </c>
      <c r="AA57" s="5">
        <v>86</v>
      </c>
      <c r="AB57" s="5">
        <v>53</v>
      </c>
      <c r="AC57" s="5">
        <v>0</v>
      </c>
      <c r="AD57" s="5">
        <v>0</v>
      </c>
      <c r="AE57" s="5">
        <v>0</v>
      </c>
      <c r="AF57" s="5">
        <v>0</v>
      </c>
      <c r="AG57" s="5">
        <v>810</v>
      </c>
      <c r="AH57" s="5">
        <v>810</v>
      </c>
      <c r="AI57" s="5">
        <v>0</v>
      </c>
      <c r="AJ57" s="5">
        <v>10780</v>
      </c>
      <c r="AK57" s="5">
        <v>428</v>
      </c>
      <c r="AL57" s="5">
        <v>0</v>
      </c>
      <c r="AM57" s="5">
        <v>8164</v>
      </c>
      <c r="AN57" s="5">
        <v>0</v>
      </c>
      <c r="AO57" s="5">
        <v>0</v>
      </c>
      <c r="AP57" s="5">
        <v>0</v>
      </c>
      <c r="AQ57" s="5">
        <v>0</v>
      </c>
      <c r="AR57" s="5">
        <v>26</v>
      </c>
      <c r="AS57" s="5">
        <v>1574</v>
      </c>
      <c r="AT57" s="5">
        <v>0</v>
      </c>
      <c r="AU57" s="5">
        <v>468</v>
      </c>
      <c r="AV57" s="5">
        <v>0</v>
      </c>
      <c r="AW57" s="5">
        <v>0</v>
      </c>
      <c r="AX57" s="5">
        <v>0</v>
      </c>
      <c r="AY57" s="5">
        <v>0</v>
      </c>
      <c r="AZ57" s="5">
        <v>0</v>
      </c>
      <c r="BA57" s="5">
        <v>1070</v>
      </c>
      <c r="BB57" s="5">
        <v>0</v>
      </c>
      <c r="BC57" s="5">
        <v>10183</v>
      </c>
      <c r="BD57" s="5">
        <v>0</v>
      </c>
      <c r="BE57" s="5">
        <v>0</v>
      </c>
      <c r="BF57" s="5">
        <v>0</v>
      </c>
      <c r="BG57" s="5">
        <v>0</v>
      </c>
      <c r="BH57" s="5">
        <v>436147</v>
      </c>
      <c r="BI57" s="5">
        <v>62283</v>
      </c>
      <c r="BJ57" s="5">
        <v>439355</v>
      </c>
      <c r="BK57" s="5">
        <v>26446</v>
      </c>
      <c r="BL57" s="5">
        <v>0</v>
      </c>
      <c r="BM57" s="5">
        <v>0</v>
      </c>
      <c r="BN57" s="5">
        <v>0</v>
      </c>
      <c r="BO57" s="5">
        <v>58515</v>
      </c>
      <c r="BP57" s="5">
        <v>732746</v>
      </c>
      <c r="BQ57" s="5">
        <v>438181</v>
      </c>
      <c r="BR57" s="5">
        <v>0</v>
      </c>
    </row>
    <row r="58" spans="1:70">
      <c r="A58" t="s">
        <v>1278</v>
      </c>
      <c r="B58" t="s">
        <v>1279</v>
      </c>
      <c r="C58" t="s">
        <v>1390</v>
      </c>
      <c r="D58" t="s">
        <v>1391</v>
      </c>
      <c r="E58" t="str">
        <f t="shared" si="0"/>
        <v>北海道美瑛町</v>
      </c>
      <c r="F58" s="5">
        <v>8874</v>
      </c>
      <c r="G58" s="5">
        <v>8</v>
      </c>
      <c r="H58" s="5">
        <v>1</v>
      </c>
      <c r="I58" s="5">
        <v>0</v>
      </c>
      <c r="J58" s="5">
        <v>3</v>
      </c>
      <c r="K58" s="5">
        <v>0</v>
      </c>
      <c r="L58" s="5">
        <v>9958</v>
      </c>
      <c r="M58" s="5">
        <v>45496</v>
      </c>
      <c r="N58" s="5">
        <v>60760</v>
      </c>
      <c r="O58" s="5">
        <v>254824</v>
      </c>
      <c r="P58" s="5">
        <v>213720</v>
      </c>
      <c r="Q58" s="5">
        <v>372611</v>
      </c>
      <c r="R58" s="5">
        <v>41128</v>
      </c>
      <c r="S58" s="5">
        <v>4</v>
      </c>
      <c r="T58" s="5">
        <v>1053</v>
      </c>
      <c r="U58" s="5">
        <v>0</v>
      </c>
      <c r="V58" s="5">
        <v>0</v>
      </c>
      <c r="W58" s="5">
        <v>4</v>
      </c>
      <c r="X58" s="5">
        <v>2</v>
      </c>
      <c r="Y58" s="5">
        <v>7510</v>
      </c>
      <c r="Z58" s="5">
        <v>0</v>
      </c>
      <c r="AA58" s="5">
        <v>196</v>
      </c>
      <c r="AB58" s="5">
        <v>152</v>
      </c>
      <c r="AC58" s="5">
        <v>0</v>
      </c>
      <c r="AD58" s="5">
        <v>0</v>
      </c>
      <c r="AE58" s="5">
        <v>0</v>
      </c>
      <c r="AF58" s="5">
        <v>0</v>
      </c>
      <c r="AG58" s="5">
        <v>0</v>
      </c>
      <c r="AH58" s="5">
        <v>0</v>
      </c>
      <c r="AI58" s="5">
        <v>0</v>
      </c>
      <c r="AJ58" s="5">
        <v>0</v>
      </c>
      <c r="AK58" s="5">
        <v>0</v>
      </c>
      <c r="AL58" s="5">
        <v>0</v>
      </c>
      <c r="AM58" s="5">
        <v>6973</v>
      </c>
      <c r="AN58" s="5">
        <v>0</v>
      </c>
      <c r="AO58" s="5">
        <v>0</v>
      </c>
      <c r="AP58" s="5">
        <v>0</v>
      </c>
      <c r="AQ58" s="5">
        <v>0</v>
      </c>
      <c r="AR58" s="5">
        <v>0</v>
      </c>
      <c r="AS58" s="5">
        <v>0</v>
      </c>
      <c r="AT58" s="5">
        <v>0</v>
      </c>
      <c r="AU58" s="5">
        <v>22</v>
      </c>
      <c r="AV58" s="5">
        <v>0</v>
      </c>
      <c r="AW58" s="5">
        <v>0</v>
      </c>
      <c r="AX58" s="5">
        <v>0</v>
      </c>
      <c r="AY58" s="5">
        <v>0</v>
      </c>
      <c r="AZ58" s="5">
        <v>0</v>
      </c>
      <c r="BA58" s="5">
        <v>44</v>
      </c>
      <c r="BB58" s="5">
        <v>0</v>
      </c>
      <c r="BC58" s="5">
        <v>890</v>
      </c>
      <c r="BD58" s="5">
        <v>0</v>
      </c>
      <c r="BE58" s="5">
        <v>0</v>
      </c>
      <c r="BF58" s="5">
        <v>0</v>
      </c>
      <c r="BG58" s="5">
        <v>404</v>
      </c>
      <c r="BH58" s="5">
        <v>225236</v>
      </c>
      <c r="BI58" s="5">
        <v>84165</v>
      </c>
      <c r="BJ58" s="5">
        <v>293886</v>
      </c>
      <c r="BK58" s="5">
        <v>8996</v>
      </c>
      <c r="BL58" s="5">
        <v>0</v>
      </c>
      <c r="BM58" s="5">
        <v>0</v>
      </c>
      <c r="BN58" s="5">
        <v>0</v>
      </c>
      <c r="BO58" s="5">
        <v>68854</v>
      </c>
      <c r="BP58" s="5">
        <v>764580</v>
      </c>
      <c r="BQ58" s="5">
        <v>74682</v>
      </c>
      <c r="BR58" s="5">
        <v>7510</v>
      </c>
    </row>
    <row r="59" spans="1:70">
      <c r="A59" t="s">
        <v>1278</v>
      </c>
      <c r="B59" t="s">
        <v>1279</v>
      </c>
      <c r="C59" t="s">
        <v>1392</v>
      </c>
      <c r="D59" t="s">
        <v>1393</v>
      </c>
      <c r="E59" t="str">
        <f t="shared" si="0"/>
        <v>北海道福島町</v>
      </c>
      <c r="F59" s="5">
        <v>3896</v>
      </c>
      <c r="G59" s="5">
        <v>2</v>
      </c>
      <c r="H59" s="5">
        <v>0</v>
      </c>
      <c r="I59" s="5">
        <v>2</v>
      </c>
      <c r="J59" s="5">
        <v>0</v>
      </c>
      <c r="K59" s="5">
        <v>0</v>
      </c>
      <c r="L59" s="5">
        <v>273</v>
      </c>
      <c r="M59" s="5">
        <v>7572</v>
      </c>
      <c r="N59" s="5">
        <v>32886</v>
      </c>
      <c r="O59" s="5">
        <v>26524</v>
      </c>
      <c r="P59" s="5">
        <v>88873</v>
      </c>
      <c r="Q59" s="5">
        <v>174665</v>
      </c>
      <c r="R59" s="5">
        <v>5812</v>
      </c>
      <c r="S59" s="5">
        <v>2</v>
      </c>
      <c r="T59" s="5">
        <v>308</v>
      </c>
      <c r="U59" s="5">
        <v>0</v>
      </c>
      <c r="V59" s="5">
        <v>0</v>
      </c>
      <c r="W59" s="5">
        <v>1</v>
      </c>
      <c r="X59" s="5">
        <v>10</v>
      </c>
      <c r="Y59" s="5">
        <v>4700</v>
      </c>
      <c r="Z59" s="5">
        <v>4700</v>
      </c>
      <c r="AA59" s="5">
        <v>8</v>
      </c>
      <c r="AB59" s="5">
        <v>6</v>
      </c>
      <c r="AC59" s="5">
        <v>91</v>
      </c>
      <c r="AD59" s="5">
        <v>100</v>
      </c>
      <c r="AE59" s="5">
        <v>4728</v>
      </c>
      <c r="AF59" s="5">
        <v>15455</v>
      </c>
      <c r="AG59" s="5">
        <v>0</v>
      </c>
      <c r="AH59" s="5">
        <v>0</v>
      </c>
      <c r="AI59" s="5">
        <v>0</v>
      </c>
      <c r="AJ59" s="5">
        <v>0</v>
      </c>
      <c r="AK59" s="5">
        <v>0</v>
      </c>
      <c r="AL59" s="5">
        <v>0</v>
      </c>
      <c r="AM59" s="5">
        <v>1852</v>
      </c>
      <c r="AN59" s="5">
        <v>0</v>
      </c>
      <c r="AO59" s="5">
        <v>0</v>
      </c>
      <c r="AP59" s="5">
        <v>0</v>
      </c>
      <c r="AQ59" s="5">
        <v>0</v>
      </c>
      <c r="AR59" s="5">
        <v>0</v>
      </c>
      <c r="AS59" s="5">
        <v>0</v>
      </c>
      <c r="AT59" s="5">
        <v>19</v>
      </c>
      <c r="AU59" s="5">
        <v>0</v>
      </c>
      <c r="AV59" s="5">
        <v>0</v>
      </c>
      <c r="AW59" s="5">
        <v>0</v>
      </c>
      <c r="AX59" s="5">
        <v>0</v>
      </c>
      <c r="AY59" s="5">
        <v>0</v>
      </c>
      <c r="AZ59" s="5">
        <v>0</v>
      </c>
      <c r="BA59" s="5">
        <v>813</v>
      </c>
      <c r="BB59" s="5">
        <v>0</v>
      </c>
      <c r="BC59" s="5">
        <v>335</v>
      </c>
      <c r="BD59" s="5">
        <v>0</v>
      </c>
      <c r="BE59" s="5">
        <v>0</v>
      </c>
      <c r="BF59" s="5">
        <v>0</v>
      </c>
      <c r="BG59" s="5">
        <v>24</v>
      </c>
      <c r="BH59" s="5">
        <v>91916</v>
      </c>
      <c r="BI59" s="5">
        <v>15246</v>
      </c>
      <c r="BJ59" s="5">
        <v>80197</v>
      </c>
      <c r="BK59" s="5">
        <v>845</v>
      </c>
      <c r="BL59" s="5">
        <v>0</v>
      </c>
      <c r="BM59" s="5">
        <v>2161</v>
      </c>
      <c r="BN59" s="5">
        <v>0</v>
      </c>
      <c r="BO59" s="5">
        <v>14693</v>
      </c>
      <c r="BP59" s="5">
        <v>484185</v>
      </c>
      <c r="BQ59" s="5">
        <v>9119</v>
      </c>
      <c r="BR59" s="5">
        <v>4700</v>
      </c>
    </row>
    <row r="60" spans="1:70">
      <c r="A60" t="s">
        <v>1278</v>
      </c>
      <c r="B60" t="s">
        <v>1279</v>
      </c>
      <c r="C60" t="s">
        <v>1394</v>
      </c>
      <c r="D60" t="s">
        <v>1395</v>
      </c>
      <c r="E60" t="str">
        <f t="shared" si="0"/>
        <v>北海道洞爺湖町</v>
      </c>
      <c r="F60" s="5">
        <v>7249</v>
      </c>
      <c r="G60" s="5">
        <v>3</v>
      </c>
      <c r="H60" s="5">
        <v>1</v>
      </c>
      <c r="I60" s="5">
        <v>0</v>
      </c>
      <c r="J60" s="5">
        <v>0</v>
      </c>
      <c r="K60" s="5">
        <v>1</v>
      </c>
      <c r="L60" s="5">
        <v>5760</v>
      </c>
      <c r="M60" s="5">
        <v>17338</v>
      </c>
      <c r="N60" s="5">
        <v>0</v>
      </c>
      <c r="O60" s="5">
        <v>92958</v>
      </c>
      <c r="P60" s="5">
        <v>190164</v>
      </c>
      <c r="Q60" s="5">
        <v>830026</v>
      </c>
      <c r="R60" s="5">
        <v>45285</v>
      </c>
      <c r="S60" s="5">
        <v>3</v>
      </c>
      <c r="T60" s="5">
        <v>965</v>
      </c>
      <c r="U60" s="5">
        <v>0</v>
      </c>
      <c r="V60" s="5">
        <v>0</v>
      </c>
      <c r="W60" s="5">
        <v>1</v>
      </c>
      <c r="X60" s="5">
        <v>9</v>
      </c>
      <c r="Y60" s="5">
        <v>8637</v>
      </c>
      <c r="Z60" s="5">
        <v>0</v>
      </c>
      <c r="AA60" s="5">
        <v>8</v>
      </c>
      <c r="AB60" s="5">
        <v>0</v>
      </c>
      <c r="AC60" s="5">
        <v>0</v>
      </c>
      <c r="AD60" s="5">
        <v>0</v>
      </c>
      <c r="AE60" s="5">
        <v>0</v>
      </c>
      <c r="AF60" s="5">
        <v>18105</v>
      </c>
      <c r="AG60" s="5">
        <v>4500</v>
      </c>
      <c r="AH60" s="5">
        <v>150</v>
      </c>
      <c r="AI60" s="5">
        <v>0</v>
      </c>
      <c r="AJ60" s="5">
        <v>0</v>
      </c>
      <c r="AK60" s="5">
        <v>2100</v>
      </c>
      <c r="AL60" s="5">
        <v>0</v>
      </c>
      <c r="AM60" s="5">
        <v>2250</v>
      </c>
      <c r="AN60" s="5">
        <v>0</v>
      </c>
      <c r="AO60" s="5">
        <v>0</v>
      </c>
      <c r="AP60" s="5">
        <v>0</v>
      </c>
      <c r="AQ60" s="5">
        <v>0</v>
      </c>
      <c r="AR60" s="5">
        <v>0</v>
      </c>
      <c r="AS60" s="5">
        <v>0</v>
      </c>
      <c r="AT60" s="5">
        <v>0</v>
      </c>
      <c r="AU60" s="5">
        <v>1569</v>
      </c>
      <c r="AV60" s="5">
        <v>0</v>
      </c>
      <c r="AW60" s="5">
        <v>0</v>
      </c>
      <c r="AX60" s="5">
        <v>0</v>
      </c>
      <c r="AY60" s="5">
        <v>0</v>
      </c>
      <c r="AZ60" s="5">
        <v>0</v>
      </c>
      <c r="BA60" s="5">
        <v>1728</v>
      </c>
      <c r="BB60" s="5">
        <v>0</v>
      </c>
      <c r="BC60" s="5">
        <v>956</v>
      </c>
      <c r="BD60" s="5">
        <v>0</v>
      </c>
      <c r="BE60" s="5">
        <v>0</v>
      </c>
      <c r="BF60" s="5">
        <v>0</v>
      </c>
      <c r="BG60" s="5">
        <v>0</v>
      </c>
      <c r="BH60" s="5">
        <v>193032</v>
      </c>
      <c r="BI60" s="5">
        <v>114796</v>
      </c>
      <c r="BJ60" s="5">
        <v>290004</v>
      </c>
      <c r="BK60" s="5">
        <v>14302</v>
      </c>
      <c r="BL60" s="5">
        <v>0</v>
      </c>
      <c r="BM60" s="5">
        <v>0</v>
      </c>
      <c r="BN60" s="5">
        <v>0</v>
      </c>
      <c r="BO60" s="5">
        <v>113194</v>
      </c>
      <c r="BP60" s="5">
        <v>327960</v>
      </c>
      <c r="BQ60" s="5">
        <v>56797</v>
      </c>
      <c r="BR60" s="5">
        <v>2100</v>
      </c>
    </row>
    <row r="61" spans="1:70">
      <c r="A61" t="s">
        <v>1278</v>
      </c>
      <c r="B61" t="s">
        <v>1279</v>
      </c>
      <c r="C61" t="s">
        <v>1396</v>
      </c>
      <c r="D61" t="s">
        <v>1397</v>
      </c>
      <c r="E61" t="str">
        <f t="shared" si="0"/>
        <v>北海道富良野市</v>
      </c>
      <c r="F61" s="5">
        <v>15638</v>
      </c>
      <c r="G61" s="5">
        <v>7</v>
      </c>
      <c r="H61" s="5">
        <v>2</v>
      </c>
      <c r="I61" s="5">
        <v>0</v>
      </c>
      <c r="J61" s="5">
        <v>0</v>
      </c>
      <c r="K61" s="5">
        <v>0</v>
      </c>
      <c r="L61" s="5">
        <v>247</v>
      </c>
      <c r="M61" s="5">
        <v>4748</v>
      </c>
      <c r="N61" s="5">
        <v>12578</v>
      </c>
      <c r="O61" s="5">
        <v>134036</v>
      </c>
      <c r="P61" s="5">
        <v>328993</v>
      </c>
      <c r="Q61" s="5">
        <v>2145523</v>
      </c>
      <c r="R61" s="5">
        <v>216501</v>
      </c>
      <c r="S61" s="5">
        <v>6</v>
      </c>
      <c r="T61" s="5">
        <v>1561</v>
      </c>
      <c r="U61" s="5">
        <v>0</v>
      </c>
      <c r="V61" s="5">
        <v>0</v>
      </c>
      <c r="W61" s="5">
        <v>4</v>
      </c>
      <c r="X61" s="5">
        <v>14</v>
      </c>
      <c r="Y61" s="5">
        <v>9000</v>
      </c>
      <c r="Z61" s="5">
        <v>0</v>
      </c>
      <c r="AA61" s="5">
        <v>12</v>
      </c>
      <c r="AB61" s="5">
        <v>9</v>
      </c>
      <c r="AC61" s="5">
        <v>0</v>
      </c>
      <c r="AD61" s="5">
        <v>1078</v>
      </c>
      <c r="AE61" s="5">
        <v>2221</v>
      </c>
      <c r="AF61" s="5">
        <v>18753</v>
      </c>
      <c r="AG61" s="5">
        <v>0</v>
      </c>
      <c r="AH61" s="5">
        <v>0</v>
      </c>
      <c r="AI61" s="5">
        <v>0</v>
      </c>
      <c r="AJ61" s="5">
        <v>110</v>
      </c>
      <c r="AK61" s="5">
        <v>0</v>
      </c>
      <c r="AL61" s="5">
        <v>0</v>
      </c>
      <c r="AM61" s="5">
        <v>5300</v>
      </c>
      <c r="AN61" s="5">
        <v>0</v>
      </c>
      <c r="AO61" s="5">
        <v>0</v>
      </c>
      <c r="AP61" s="5">
        <v>0</v>
      </c>
      <c r="AQ61" s="5">
        <v>0</v>
      </c>
      <c r="AR61" s="5">
        <v>0</v>
      </c>
      <c r="AS61" s="5">
        <v>0</v>
      </c>
      <c r="AT61" s="5">
        <v>0</v>
      </c>
      <c r="AU61" s="5">
        <v>0</v>
      </c>
      <c r="AV61" s="5">
        <v>0</v>
      </c>
      <c r="AW61" s="5">
        <v>0</v>
      </c>
      <c r="AX61" s="5">
        <v>0</v>
      </c>
      <c r="AY61" s="5">
        <v>0</v>
      </c>
      <c r="AZ61" s="5">
        <v>0</v>
      </c>
      <c r="BA61" s="5">
        <v>0</v>
      </c>
      <c r="BB61" s="5">
        <v>0</v>
      </c>
      <c r="BC61" s="5">
        <v>3475</v>
      </c>
      <c r="BD61" s="5">
        <v>0</v>
      </c>
      <c r="BE61" s="5">
        <v>38</v>
      </c>
      <c r="BF61" s="5">
        <v>685</v>
      </c>
      <c r="BG61" s="5">
        <v>299</v>
      </c>
      <c r="BH61" s="5">
        <v>357415</v>
      </c>
      <c r="BI61" s="5">
        <v>64155</v>
      </c>
      <c r="BJ61" s="5">
        <v>348693</v>
      </c>
      <c r="BK61" s="5">
        <v>50096</v>
      </c>
      <c r="BL61" s="5">
        <v>0</v>
      </c>
      <c r="BM61" s="5">
        <v>0</v>
      </c>
      <c r="BN61" s="5">
        <v>0</v>
      </c>
      <c r="BO61" s="5">
        <v>25653</v>
      </c>
      <c r="BP61" s="5">
        <v>392249</v>
      </c>
      <c r="BQ61" s="5">
        <v>251151</v>
      </c>
      <c r="BR61" s="5">
        <v>0</v>
      </c>
    </row>
    <row r="62" spans="1:70">
      <c r="A62" t="s">
        <v>1278</v>
      </c>
      <c r="B62" t="s">
        <v>1279</v>
      </c>
      <c r="C62" t="s">
        <v>1398</v>
      </c>
      <c r="D62" t="s">
        <v>1399</v>
      </c>
      <c r="E62" t="str">
        <f t="shared" si="0"/>
        <v>北海道恵庭市</v>
      </c>
      <c r="F62" s="5">
        <v>69114</v>
      </c>
      <c r="G62" s="5">
        <v>21</v>
      </c>
      <c r="H62" s="5">
        <v>0</v>
      </c>
      <c r="I62" s="5">
        <v>0</v>
      </c>
      <c r="J62" s="5">
        <v>0</v>
      </c>
      <c r="K62" s="5">
        <v>0</v>
      </c>
      <c r="L62" s="5">
        <v>0</v>
      </c>
      <c r="M62" s="5">
        <v>3951</v>
      </c>
      <c r="N62" s="5">
        <v>28770</v>
      </c>
      <c r="O62" s="5">
        <v>486606</v>
      </c>
      <c r="P62" s="5">
        <v>1347998</v>
      </c>
      <c r="Q62" s="5">
        <v>1562282</v>
      </c>
      <c r="R62" s="5">
        <v>152476</v>
      </c>
      <c r="S62" s="5">
        <v>15</v>
      </c>
      <c r="T62" s="5">
        <v>6111</v>
      </c>
      <c r="U62" s="5">
        <v>0</v>
      </c>
      <c r="V62" s="5">
        <v>0</v>
      </c>
      <c r="W62" s="5">
        <v>10</v>
      </c>
      <c r="X62" s="5">
        <v>5</v>
      </c>
      <c r="Y62" s="5">
        <v>0</v>
      </c>
      <c r="Z62" s="5">
        <v>0</v>
      </c>
      <c r="AA62" s="5">
        <v>0</v>
      </c>
      <c r="AB62" s="5">
        <v>0</v>
      </c>
      <c r="AC62" s="5">
        <v>0</v>
      </c>
      <c r="AD62" s="5">
        <v>0</v>
      </c>
      <c r="AE62" s="5">
        <v>3531</v>
      </c>
      <c r="AF62" s="5">
        <v>56077</v>
      </c>
      <c r="AG62" s="5">
        <v>0</v>
      </c>
      <c r="AH62" s="5">
        <v>0</v>
      </c>
      <c r="AI62" s="5">
        <v>0</v>
      </c>
      <c r="AJ62" s="5">
        <v>0</v>
      </c>
      <c r="AK62" s="5">
        <v>13210</v>
      </c>
      <c r="AL62" s="5">
        <v>0</v>
      </c>
      <c r="AM62" s="5">
        <v>0</v>
      </c>
      <c r="AN62" s="5">
        <v>0</v>
      </c>
      <c r="AO62" s="5">
        <v>0</v>
      </c>
      <c r="AP62" s="5">
        <v>0</v>
      </c>
      <c r="AQ62" s="5">
        <v>0</v>
      </c>
      <c r="AR62" s="5">
        <v>0</v>
      </c>
      <c r="AS62" s="5">
        <v>573</v>
      </c>
      <c r="AT62" s="5">
        <v>2920</v>
      </c>
      <c r="AU62" s="5">
        <v>15094</v>
      </c>
      <c r="AV62" s="5">
        <v>0</v>
      </c>
      <c r="AW62" s="5">
        <v>0</v>
      </c>
      <c r="AX62" s="5">
        <v>40</v>
      </c>
      <c r="AY62" s="5">
        <v>247</v>
      </c>
      <c r="AZ62" s="5">
        <v>0</v>
      </c>
      <c r="BA62" s="5">
        <v>0</v>
      </c>
      <c r="BB62" s="5">
        <v>65</v>
      </c>
      <c r="BC62" s="5">
        <v>4087</v>
      </c>
      <c r="BD62" s="5">
        <v>0</v>
      </c>
      <c r="BE62" s="5">
        <v>0</v>
      </c>
      <c r="BF62" s="5">
        <v>28</v>
      </c>
      <c r="BG62" s="5">
        <v>502</v>
      </c>
      <c r="BH62" s="5">
        <v>1465377</v>
      </c>
      <c r="BI62" s="5">
        <v>90199</v>
      </c>
      <c r="BJ62" s="5">
        <v>1392259</v>
      </c>
      <c r="BK62" s="5">
        <v>37926</v>
      </c>
      <c r="BL62" s="5">
        <v>0</v>
      </c>
      <c r="BM62" s="5">
        <v>5160</v>
      </c>
      <c r="BN62" s="5">
        <v>0</v>
      </c>
      <c r="BO62" s="5">
        <v>64688</v>
      </c>
      <c r="BP62" s="5">
        <v>927324</v>
      </c>
      <c r="BQ62" s="5">
        <v>406277</v>
      </c>
      <c r="BR62" s="5">
        <v>30400</v>
      </c>
    </row>
    <row r="63" spans="1:70">
      <c r="A63" t="s">
        <v>1278</v>
      </c>
      <c r="B63" t="s">
        <v>1279</v>
      </c>
      <c r="C63" t="s">
        <v>1400</v>
      </c>
      <c r="D63" t="s">
        <v>1401</v>
      </c>
      <c r="E63" t="str">
        <f t="shared" si="0"/>
        <v>北海道当別町</v>
      </c>
      <c r="F63" s="5">
        <v>15893</v>
      </c>
      <c r="G63" s="5">
        <v>8</v>
      </c>
      <c r="H63" s="5">
        <v>0</v>
      </c>
      <c r="I63" s="5">
        <v>0</v>
      </c>
      <c r="J63" s="5">
        <v>0</v>
      </c>
      <c r="K63" s="5">
        <v>0</v>
      </c>
      <c r="L63" s="5">
        <v>0</v>
      </c>
      <c r="M63" s="5">
        <v>0</v>
      </c>
      <c r="N63" s="5">
        <v>4230</v>
      </c>
      <c r="O63" s="5">
        <v>275522</v>
      </c>
      <c r="P63" s="5">
        <v>372018</v>
      </c>
      <c r="Q63" s="5">
        <v>1398173</v>
      </c>
      <c r="R63" s="5">
        <v>74768</v>
      </c>
      <c r="S63" s="5">
        <v>4</v>
      </c>
      <c r="T63" s="5">
        <v>1457</v>
      </c>
      <c r="U63" s="5">
        <v>0</v>
      </c>
      <c r="V63" s="5">
        <v>0</v>
      </c>
      <c r="W63" s="5">
        <v>2</v>
      </c>
      <c r="X63" s="5">
        <v>5</v>
      </c>
      <c r="Y63" s="5">
        <v>0</v>
      </c>
      <c r="Z63" s="5">
        <v>0</v>
      </c>
      <c r="AA63" s="5">
        <v>0</v>
      </c>
      <c r="AB63" s="5">
        <v>0</v>
      </c>
      <c r="AC63" s="5">
        <v>0</v>
      </c>
      <c r="AD63" s="5">
        <v>0</v>
      </c>
      <c r="AE63" s="5">
        <v>4230</v>
      </c>
      <c r="AF63" s="5">
        <v>73171</v>
      </c>
      <c r="AG63" s="5">
        <v>0</v>
      </c>
      <c r="AH63" s="5">
        <v>0</v>
      </c>
      <c r="AI63" s="5">
        <v>0</v>
      </c>
      <c r="AJ63" s="5">
        <v>0</v>
      </c>
      <c r="AK63" s="5">
        <v>6030</v>
      </c>
      <c r="AL63" s="5">
        <v>0</v>
      </c>
      <c r="AM63" s="5">
        <v>0</v>
      </c>
      <c r="AN63" s="5">
        <v>0</v>
      </c>
      <c r="AO63" s="5">
        <v>0</v>
      </c>
      <c r="AP63" s="5">
        <v>0</v>
      </c>
      <c r="AQ63" s="5">
        <v>0</v>
      </c>
      <c r="AR63" s="5">
        <v>0</v>
      </c>
      <c r="AS63" s="5">
        <v>0</v>
      </c>
      <c r="AT63" s="5">
        <v>0</v>
      </c>
      <c r="AU63" s="5">
        <v>26788</v>
      </c>
      <c r="AV63" s="5">
        <v>0</v>
      </c>
      <c r="AW63" s="5">
        <v>0</v>
      </c>
      <c r="AX63" s="5">
        <v>0</v>
      </c>
      <c r="AY63" s="5">
        <v>12925</v>
      </c>
      <c r="AZ63" s="5">
        <v>0</v>
      </c>
      <c r="BA63" s="5">
        <v>0</v>
      </c>
      <c r="BB63" s="5">
        <v>0</v>
      </c>
      <c r="BC63" s="5">
        <v>14745</v>
      </c>
      <c r="BD63" s="5">
        <v>0</v>
      </c>
      <c r="BE63" s="5">
        <v>0</v>
      </c>
      <c r="BF63" s="5">
        <v>0</v>
      </c>
      <c r="BG63" s="5">
        <v>366</v>
      </c>
      <c r="BH63" s="5">
        <v>394688</v>
      </c>
      <c r="BI63" s="5">
        <v>256918</v>
      </c>
      <c r="BJ63" s="5">
        <v>576045</v>
      </c>
      <c r="BK63" s="5">
        <v>26373</v>
      </c>
      <c r="BL63" s="5">
        <v>0</v>
      </c>
      <c r="BM63" s="5">
        <v>0</v>
      </c>
      <c r="BN63" s="5">
        <v>0</v>
      </c>
      <c r="BO63" s="5">
        <v>62347</v>
      </c>
      <c r="BP63" s="5">
        <v>407616</v>
      </c>
      <c r="BQ63" s="5">
        <v>181808</v>
      </c>
      <c r="BR63" s="5">
        <v>11100</v>
      </c>
    </row>
    <row r="64" spans="1:70">
      <c r="A64" t="s">
        <v>1278</v>
      </c>
      <c r="B64" t="s">
        <v>1279</v>
      </c>
      <c r="C64" t="s">
        <v>1402</v>
      </c>
      <c r="D64" t="s">
        <v>1403</v>
      </c>
      <c r="E64" t="str">
        <f t="shared" si="0"/>
        <v>北海道八雲町</v>
      </c>
      <c r="F64" s="5">
        <v>12897</v>
      </c>
      <c r="G64" s="5">
        <v>6</v>
      </c>
      <c r="H64" s="5">
        <v>4</v>
      </c>
      <c r="I64" s="5">
        <v>0</v>
      </c>
      <c r="J64" s="5">
        <v>0</v>
      </c>
      <c r="K64" s="5">
        <v>0</v>
      </c>
      <c r="L64" s="5">
        <v>12828</v>
      </c>
      <c r="M64" s="5">
        <v>12134</v>
      </c>
      <c r="N64" s="5">
        <v>65937</v>
      </c>
      <c r="O64" s="5">
        <v>115691</v>
      </c>
      <c r="P64" s="5">
        <v>246886</v>
      </c>
      <c r="Q64" s="5">
        <v>1613648</v>
      </c>
      <c r="R64" s="5">
        <v>123401</v>
      </c>
      <c r="S64" s="5">
        <v>6</v>
      </c>
      <c r="T64" s="5">
        <v>1400</v>
      </c>
      <c r="U64" s="5">
        <v>0</v>
      </c>
      <c r="V64" s="5">
        <v>0</v>
      </c>
      <c r="W64" s="5">
        <v>2</v>
      </c>
      <c r="X64" s="5">
        <v>18</v>
      </c>
      <c r="Y64" s="5">
        <v>5567</v>
      </c>
      <c r="Z64" s="5">
        <v>0</v>
      </c>
      <c r="AA64" s="5">
        <v>26</v>
      </c>
      <c r="AB64" s="5">
        <v>1</v>
      </c>
      <c r="AC64" s="5">
        <v>5302</v>
      </c>
      <c r="AD64" s="5">
        <v>414</v>
      </c>
      <c r="AE64" s="5">
        <v>8015</v>
      </c>
      <c r="AF64" s="5">
        <v>4147</v>
      </c>
      <c r="AG64" s="5">
        <v>0</v>
      </c>
      <c r="AH64" s="5">
        <v>0</v>
      </c>
      <c r="AI64" s="5">
        <v>5784</v>
      </c>
      <c r="AJ64" s="5">
        <v>0</v>
      </c>
      <c r="AK64" s="5">
        <v>0</v>
      </c>
      <c r="AL64" s="5">
        <v>5130</v>
      </c>
      <c r="AM64" s="5">
        <v>0</v>
      </c>
      <c r="AN64" s="5">
        <v>800</v>
      </c>
      <c r="AO64" s="5">
        <v>0</v>
      </c>
      <c r="AP64" s="5">
        <v>0</v>
      </c>
      <c r="AQ64" s="5">
        <v>0</v>
      </c>
      <c r="AR64" s="5">
        <v>0</v>
      </c>
      <c r="AS64" s="5">
        <v>0</v>
      </c>
      <c r="AT64" s="5">
        <v>0</v>
      </c>
      <c r="AU64" s="5">
        <v>0</v>
      </c>
      <c r="AV64" s="5">
        <v>0</v>
      </c>
      <c r="AW64" s="5">
        <v>0</v>
      </c>
      <c r="AX64" s="5">
        <v>0</v>
      </c>
      <c r="AY64" s="5">
        <v>0</v>
      </c>
      <c r="AZ64" s="5">
        <v>1364</v>
      </c>
      <c r="BA64" s="5">
        <v>40</v>
      </c>
      <c r="BB64" s="5">
        <v>5891</v>
      </c>
      <c r="BC64" s="5">
        <v>23067</v>
      </c>
      <c r="BD64" s="5">
        <v>0</v>
      </c>
      <c r="BE64" s="5">
        <v>0</v>
      </c>
      <c r="BF64" s="5">
        <v>0</v>
      </c>
      <c r="BG64" s="5">
        <v>0</v>
      </c>
      <c r="BH64" s="5">
        <v>247582</v>
      </c>
      <c r="BI64" s="5">
        <v>96301</v>
      </c>
      <c r="BJ64" s="5">
        <v>299388</v>
      </c>
      <c r="BK64" s="5">
        <v>32353</v>
      </c>
      <c r="BL64" s="5">
        <v>0</v>
      </c>
      <c r="BM64" s="5">
        <v>0</v>
      </c>
      <c r="BN64" s="5">
        <v>0</v>
      </c>
      <c r="BO64" s="5">
        <v>75265</v>
      </c>
      <c r="BP64" s="5">
        <v>510125</v>
      </c>
      <c r="BQ64" s="5">
        <v>134196</v>
      </c>
      <c r="BR64" s="5">
        <v>5567</v>
      </c>
    </row>
    <row r="65" spans="1:70">
      <c r="A65" t="s">
        <v>1278</v>
      </c>
      <c r="B65" t="s">
        <v>1279</v>
      </c>
      <c r="C65" t="s">
        <v>1404</v>
      </c>
      <c r="D65" t="s">
        <v>1405</v>
      </c>
      <c r="E65" t="str">
        <f t="shared" si="0"/>
        <v>北海道日高町</v>
      </c>
      <c r="F65" s="5">
        <v>10220</v>
      </c>
      <c r="G65" s="5">
        <v>7</v>
      </c>
      <c r="H65" s="5">
        <v>1</v>
      </c>
      <c r="I65" s="5">
        <v>0</v>
      </c>
      <c r="J65" s="5">
        <v>1</v>
      </c>
      <c r="K65" s="5">
        <v>0</v>
      </c>
      <c r="L65" s="5">
        <v>1638</v>
      </c>
      <c r="M65" s="5">
        <v>36300</v>
      </c>
      <c r="N65" s="5">
        <v>0</v>
      </c>
      <c r="O65" s="5">
        <v>210845</v>
      </c>
      <c r="P65" s="5">
        <v>269311</v>
      </c>
      <c r="Q65" s="5">
        <v>939112</v>
      </c>
      <c r="R65" s="5">
        <v>64370</v>
      </c>
      <c r="S65" s="5">
        <v>7</v>
      </c>
      <c r="T65" s="5">
        <v>1087</v>
      </c>
      <c r="U65" s="5">
        <v>0</v>
      </c>
      <c r="V65" s="5">
        <v>0</v>
      </c>
      <c r="W65" s="5">
        <v>3</v>
      </c>
      <c r="X65" s="5">
        <v>7</v>
      </c>
      <c r="Y65" s="5">
        <v>7200</v>
      </c>
      <c r="Z65" s="5">
        <v>0</v>
      </c>
      <c r="AA65" s="5">
        <v>19</v>
      </c>
      <c r="AB65" s="5">
        <v>0</v>
      </c>
      <c r="AC65" s="5">
        <v>0</v>
      </c>
      <c r="AD65" s="5">
        <v>0</v>
      </c>
      <c r="AE65" s="5">
        <v>0</v>
      </c>
      <c r="AF65" s="5">
        <v>13248</v>
      </c>
      <c r="AG65" s="5">
        <v>0</v>
      </c>
      <c r="AH65" s="5">
        <v>0</v>
      </c>
      <c r="AI65" s="5">
        <v>0</v>
      </c>
      <c r="AJ65" s="5">
        <v>0</v>
      </c>
      <c r="AK65" s="5">
        <v>0</v>
      </c>
      <c r="AL65" s="5">
        <v>2049</v>
      </c>
      <c r="AM65" s="5">
        <v>0</v>
      </c>
      <c r="AN65" s="5">
        <v>1791</v>
      </c>
      <c r="AO65" s="5">
        <v>0</v>
      </c>
      <c r="AP65" s="5">
        <v>0</v>
      </c>
      <c r="AQ65" s="5">
        <v>0</v>
      </c>
      <c r="AR65" s="5">
        <v>0</v>
      </c>
      <c r="AS65" s="5">
        <v>23298</v>
      </c>
      <c r="AT65" s="5">
        <v>0</v>
      </c>
      <c r="AU65" s="5">
        <v>7647</v>
      </c>
      <c r="AV65" s="5">
        <v>0</v>
      </c>
      <c r="AW65" s="5">
        <v>0</v>
      </c>
      <c r="AX65" s="5">
        <v>0</v>
      </c>
      <c r="AY65" s="5">
        <v>0</v>
      </c>
      <c r="AZ65" s="5">
        <v>0</v>
      </c>
      <c r="BA65" s="5">
        <v>51</v>
      </c>
      <c r="BB65" s="5">
        <v>0</v>
      </c>
      <c r="BC65" s="5">
        <v>18233</v>
      </c>
      <c r="BD65" s="5">
        <v>0</v>
      </c>
      <c r="BE65" s="5">
        <v>0</v>
      </c>
      <c r="BF65" s="5">
        <v>0</v>
      </c>
      <c r="BG65" s="5">
        <v>0</v>
      </c>
      <c r="BH65" s="5">
        <v>270228</v>
      </c>
      <c r="BI65" s="5">
        <v>62075</v>
      </c>
      <c r="BJ65" s="5">
        <v>303939</v>
      </c>
      <c r="BK65" s="5">
        <v>30611</v>
      </c>
      <c r="BL65" s="5">
        <v>0</v>
      </c>
      <c r="BM65" s="5">
        <v>0</v>
      </c>
      <c r="BN65" s="5">
        <v>0</v>
      </c>
      <c r="BO65" s="5">
        <v>40357</v>
      </c>
      <c r="BP65" s="5">
        <v>645839</v>
      </c>
      <c r="BQ65" s="5">
        <v>340347</v>
      </c>
      <c r="BR65" s="5">
        <v>5008</v>
      </c>
    </row>
    <row r="66" spans="1:70">
      <c r="A66" t="s">
        <v>1278</v>
      </c>
      <c r="B66" t="s">
        <v>1279</v>
      </c>
      <c r="C66" t="s">
        <v>1406</v>
      </c>
      <c r="D66" t="s">
        <v>1407</v>
      </c>
      <c r="E66" t="str">
        <f t="shared" si="0"/>
        <v>北海道浜中町</v>
      </c>
      <c r="F66" s="5">
        <v>4617</v>
      </c>
      <c r="G66" s="5">
        <v>7</v>
      </c>
      <c r="H66" s="5">
        <v>0</v>
      </c>
      <c r="I66" s="5">
        <v>0</v>
      </c>
      <c r="J66" s="5">
        <v>2</v>
      </c>
      <c r="K66" s="5">
        <v>0</v>
      </c>
      <c r="L66" s="5">
        <v>72</v>
      </c>
      <c r="M66" s="5">
        <v>33969</v>
      </c>
      <c r="N66" s="5">
        <v>6896</v>
      </c>
      <c r="O66" s="5">
        <v>77209</v>
      </c>
      <c r="P66" s="5">
        <v>117328</v>
      </c>
      <c r="Q66" s="5">
        <v>447180</v>
      </c>
      <c r="R66" s="5">
        <v>35407</v>
      </c>
      <c r="S66" s="5">
        <v>7</v>
      </c>
      <c r="T66" s="5">
        <v>482</v>
      </c>
      <c r="U66" s="5">
        <v>0</v>
      </c>
      <c r="V66" s="5">
        <v>0</v>
      </c>
      <c r="W66" s="5">
        <v>3</v>
      </c>
      <c r="X66" s="5">
        <v>10</v>
      </c>
      <c r="Y66" s="5">
        <v>4483</v>
      </c>
      <c r="Z66" s="5">
        <v>0</v>
      </c>
      <c r="AA66" s="5">
        <v>19</v>
      </c>
      <c r="AB66" s="5">
        <v>12</v>
      </c>
      <c r="AC66" s="5">
        <v>0</v>
      </c>
      <c r="AD66" s="5">
        <v>0</v>
      </c>
      <c r="AE66" s="5">
        <v>342</v>
      </c>
      <c r="AF66" s="5">
        <v>27498</v>
      </c>
      <c r="AG66" s="5">
        <v>0</v>
      </c>
      <c r="AH66" s="5">
        <v>0</v>
      </c>
      <c r="AI66" s="5">
        <v>259</v>
      </c>
      <c r="AJ66" s="5">
        <v>0</v>
      </c>
      <c r="AK66" s="5">
        <v>0</v>
      </c>
      <c r="AL66" s="5">
        <v>1758</v>
      </c>
      <c r="AM66" s="5">
        <v>2270</v>
      </c>
      <c r="AN66" s="5">
        <v>0</v>
      </c>
      <c r="AO66" s="5">
        <v>0</v>
      </c>
      <c r="AP66" s="5">
        <v>0</v>
      </c>
      <c r="AQ66" s="5">
        <v>8</v>
      </c>
      <c r="AR66" s="5">
        <v>72</v>
      </c>
      <c r="AS66" s="5">
        <v>13816</v>
      </c>
      <c r="AT66" s="5">
        <v>0</v>
      </c>
      <c r="AU66" s="5">
        <v>0</v>
      </c>
      <c r="AV66" s="5">
        <v>0</v>
      </c>
      <c r="AW66" s="5">
        <v>0</v>
      </c>
      <c r="AX66" s="5">
        <v>0</v>
      </c>
      <c r="AY66" s="5">
        <v>0</v>
      </c>
      <c r="AZ66" s="5">
        <v>0</v>
      </c>
      <c r="BA66" s="5">
        <v>0</v>
      </c>
      <c r="BB66" s="5">
        <v>0</v>
      </c>
      <c r="BC66" s="5">
        <v>412</v>
      </c>
      <c r="BD66" s="5">
        <v>0</v>
      </c>
      <c r="BE66" s="5">
        <v>0</v>
      </c>
      <c r="BF66" s="5">
        <v>0</v>
      </c>
      <c r="BG66" s="5">
        <v>0</v>
      </c>
      <c r="BH66" s="5">
        <v>117762</v>
      </c>
      <c r="BI66" s="5">
        <v>68100</v>
      </c>
      <c r="BJ66" s="5">
        <v>163182</v>
      </c>
      <c r="BK66" s="5">
        <v>10357</v>
      </c>
      <c r="BL66" s="5">
        <v>0</v>
      </c>
      <c r="BM66" s="5">
        <v>0</v>
      </c>
      <c r="BN66" s="5">
        <v>0</v>
      </c>
      <c r="BO66" s="5">
        <v>14320</v>
      </c>
      <c r="BP66" s="5">
        <v>123221</v>
      </c>
      <c r="BQ66" s="5">
        <v>42109</v>
      </c>
      <c r="BR66" s="5">
        <v>0</v>
      </c>
    </row>
    <row r="67" spans="1:70">
      <c r="A67" t="s">
        <v>1278</v>
      </c>
      <c r="B67" t="s">
        <v>1279</v>
      </c>
      <c r="C67" t="s">
        <v>1408</v>
      </c>
      <c r="D67" t="s">
        <v>1409</v>
      </c>
      <c r="E67" t="str">
        <f t="shared" si="0"/>
        <v>北海道鹿部町</v>
      </c>
      <c r="F67" s="5">
        <v>3913</v>
      </c>
      <c r="G67" s="5">
        <v>2</v>
      </c>
      <c r="H67" s="5">
        <v>0</v>
      </c>
      <c r="I67" s="5">
        <v>1</v>
      </c>
      <c r="J67" s="5">
        <v>0</v>
      </c>
      <c r="K67" s="5">
        <v>0</v>
      </c>
      <c r="L67" s="5">
        <v>3927</v>
      </c>
      <c r="M67" s="5">
        <v>749</v>
      </c>
      <c r="N67" s="5">
        <v>27784</v>
      </c>
      <c r="O67" s="5">
        <v>34209</v>
      </c>
      <c r="P67" s="5">
        <v>90683</v>
      </c>
      <c r="Q67" s="5">
        <v>140151</v>
      </c>
      <c r="R67" s="5">
        <v>28999</v>
      </c>
      <c r="S67" s="5">
        <v>2</v>
      </c>
      <c r="T67" s="5">
        <v>532</v>
      </c>
      <c r="U67" s="5">
        <v>0</v>
      </c>
      <c r="V67" s="5">
        <v>0</v>
      </c>
      <c r="W67" s="5">
        <v>1</v>
      </c>
      <c r="X67" s="5">
        <v>8</v>
      </c>
      <c r="Y67" s="5">
        <v>3300</v>
      </c>
      <c r="Z67" s="5">
        <v>0</v>
      </c>
      <c r="AA67" s="5">
        <v>12</v>
      </c>
      <c r="AB67" s="5">
        <v>9</v>
      </c>
      <c r="AC67" s="5">
        <v>1437</v>
      </c>
      <c r="AD67" s="5">
        <v>0</v>
      </c>
      <c r="AE67" s="5">
        <v>6678</v>
      </c>
      <c r="AF67" s="5">
        <v>14458</v>
      </c>
      <c r="AG67" s="5">
        <v>0</v>
      </c>
      <c r="AH67" s="5">
        <v>0</v>
      </c>
      <c r="AI67" s="5">
        <v>0</v>
      </c>
      <c r="AJ67" s="5">
        <v>0</v>
      </c>
      <c r="AK67" s="5">
        <v>0</v>
      </c>
      <c r="AL67" s="5">
        <v>0</v>
      </c>
      <c r="AM67" s="5">
        <v>0</v>
      </c>
      <c r="AN67" s="5">
        <v>2449</v>
      </c>
      <c r="AO67" s="5">
        <v>0</v>
      </c>
      <c r="AP67" s="5">
        <v>0</v>
      </c>
      <c r="AQ67" s="5">
        <v>0</v>
      </c>
      <c r="AR67" s="5">
        <v>0</v>
      </c>
      <c r="AS67" s="5">
        <v>0</v>
      </c>
      <c r="AT67" s="5">
        <v>394</v>
      </c>
      <c r="AU67" s="5">
        <v>206</v>
      </c>
      <c r="AV67" s="5">
        <v>0</v>
      </c>
      <c r="AW67" s="5">
        <v>0</v>
      </c>
      <c r="AX67" s="5">
        <v>48</v>
      </c>
      <c r="AY67" s="5">
        <v>83</v>
      </c>
      <c r="AZ67" s="5">
        <v>0</v>
      </c>
      <c r="BA67" s="5">
        <v>0</v>
      </c>
      <c r="BB67" s="5">
        <v>752</v>
      </c>
      <c r="BC67" s="5">
        <v>369</v>
      </c>
      <c r="BD67" s="5">
        <v>0</v>
      </c>
      <c r="BE67" s="5">
        <v>0</v>
      </c>
      <c r="BF67" s="5">
        <v>0</v>
      </c>
      <c r="BG67" s="5">
        <v>0</v>
      </c>
      <c r="BH67" s="5">
        <v>90779</v>
      </c>
      <c r="BI67" s="5">
        <v>11006</v>
      </c>
      <c r="BJ67" s="5">
        <v>71767</v>
      </c>
      <c r="BK67" s="5">
        <v>6718</v>
      </c>
      <c r="BL67" s="5">
        <v>0</v>
      </c>
      <c r="BM67" s="5">
        <v>0</v>
      </c>
      <c r="BN67" s="5">
        <v>0</v>
      </c>
      <c r="BO67" s="5">
        <v>10967</v>
      </c>
      <c r="BP67" s="5">
        <v>112686</v>
      </c>
      <c r="BQ67" s="5">
        <v>34430</v>
      </c>
      <c r="BR67" s="5">
        <v>3300</v>
      </c>
    </row>
    <row r="68" spans="1:70">
      <c r="A68" t="s">
        <v>1278</v>
      </c>
      <c r="B68" t="s">
        <v>1279</v>
      </c>
      <c r="C68" t="s">
        <v>1410</v>
      </c>
      <c r="D68" t="s">
        <v>1411</v>
      </c>
      <c r="E68" t="str">
        <f t="shared" ref="E68:E131" si="1">+B68&amp;D68</f>
        <v>北海道長万部町</v>
      </c>
      <c r="F68" s="5">
        <v>4990</v>
      </c>
      <c r="G68" s="5">
        <v>4</v>
      </c>
      <c r="H68" s="5">
        <v>0</v>
      </c>
      <c r="I68" s="5">
        <v>0</v>
      </c>
      <c r="J68" s="5">
        <v>3</v>
      </c>
      <c r="K68" s="5">
        <v>0</v>
      </c>
      <c r="L68" s="5">
        <v>1832</v>
      </c>
      <c r="M68" s="5">
        <v>2907</v>
      </c>
      <c r="N68" s="5">
        <v>751</v>
      </c>
      <c r="O68" s="5">
        <v>66809</v>
      </c>
      <c r="P68" s="5">
        <v>130621</v>
      </c>
      <c r="Q68" s="5">
        <v>283177</v>
      </c>
      <c r="R68" s="5">
        <v>51482</v>
      </c>
      <c r="S68" s="5">
        <v>4</v>
      </c>
      <c r="T68" s="5">
        <v>590</v>
      </c>
      <c r="U68" s="5">
        <v>0</v>
      </c>
      <c r="V68" s="5">
        <v>0</v>
      </c>
      <c r="W68" s="5">
        <v>2</v>
      </c>
      <c r="X68" s="5">
        <v>9</v>
      </c>
      <c r="Y68" s="5">
        <v>4506</v>
      </c>
      <c r="Z68" s="5">
        <v>0</v>
      </c>
      <c r="AA68" s="5">
        <v>55</v>
      </c>
      <c r="AB68" s="5">
        <v>55</v>
      </c>
      <c r="AC68" s="5">
        <v>567</v>
      </c>
      <c r="AD68" s="5">
        <v>1700</v>
      </c>
      <c r="AE68" s="5">
        <v>240</v>
      </c>
      <c r="AF68" s="5">
        <v>15802</v>
      </c>
      <c r="AG68" s="5">
        <v>0</v>
      </c>
      <c r="AH68" s="5">
        <v>0</v>
      </c>
      <c r="AI68" s="5">
        <v>4975</v>
      </c>
      <c r="AJ68" s="5">
        <v>0</v>
      </c>
      <c r="AK68" s="5">
        <v>0</v>
      </c>
      <c r="AL68" s="5">
        <v>2464</v>
      </c>
      <c r="AM68" s="5">
        <v>0</v>
      </c>
      <c r="AN68" s="5">
        <v>0</v>
      </c>
      <c r="AO68" s="5">
        <v>0</v>
      </c>
      <c r="AP68" s="5">
        <v>0</v>
      </c>
      <c r="AQ68" s="5">
        <v>0</v>
      </c>
      <c r="AR68" s="5">
        <v>0</v>
      </c>
      <c r="AS68" s="5">
        <v>0</v>
      </c>
      <c r="AT68" s="5">
        <v>0</v>
      </c>
      <c r="AU68" s="5">
        <v>0</v>
      </c>
      <c r="AV68" s="5">
        <v>0</v>
      </c>
      <c r="AW68" s="5">
        <v>0</v>
      </c>
      <c r="AX68" s="5">
        <v>0</v>
      </c>
      <c r="AY68" s="5">
        <v>0</v>
      </c>
      <c r="AZ68" s="5">
        <v>0</v>
      </c>
      <c r="BA68" s="5">
        <v>0</v>
      </c>
      <c r="BB68" s="5">
        <v>0</v>
      </c>
      <c r="BC68" s="5">
        <v>212</v>
      </c>
      <c r="BD68" s="5">
        <v>0</v>
      </c>
      <c r="BE68" s="5">
        <v>0</v>
      </c>
      <c r="BF68" s="5">
        <v>0</v>
      </c>
      <c r="BG68" s="5">
        <v>0</v>
      </c>
      <c r="BH68" s="5">
        <v>133775</v>
      </c>
      <c r="BI68" s="5">
        <v>12545</v>
      </c>
      <c r="BJ68" s="5">
        <v>121366</v>
      </c>
      <c r="BK68" s="5">
        <v>7888</v>
      </c>
      <c r="BL68" s="5">
        <v>0</v>
      </c>
      <c r="BM68" s="5">
        <v>843</v>
      </c>
      <c r="BN68" s="5">
        <v>0</v>
      </c>
      <c r="BO68" s="5">
        <v>11718</v>
      </c>
      <c r="BP68" s="5">
        <v>81478</v>
      </c>
      <c r="BQ68" s="5">
        <v>57595</v>
      </c>
      <c r="BR68" s="5">
        <v>0</v>
      </c>
    </row>
    <row r="69" spans="1:70">
      <c r="A69" t="s">
        <v>1278</v>
      </c>
      <c r="B69" t="s">
        <v>1279</v>
      </c>
      <c r="C69" t="s">
        <v>1412</v>
      </c>
      <c r="D69" t="s">
        <v>1413</v>
      </c>
      <c r="E69" t="str">
        <f t="shared" si="1"/>
        <v>北海道白老町</v>
      </c>
      <c r="F69" s="5">
        <v>16543</v>
      </c>
      <c r="G69" s="5">
        <v>11</v>
      </c>
      <c r="H69" s="5">
        <v>2</v>
      </c>
      <c r="I69" s="5">
        <v>0</v>
      </c>
      <c r="J69" s="5">
        <v>1</v>
      </c>
      <c r="K69" s="5">
        <v>0</v>
      </c>
      <c r="L69" s="5">
        <v>8503</v>
      </c>
      <c r="M69" s="5">
        <v>512</v>
      </c>
      <c r="N69" s="5">
        <v>9035</v>
      </c>
      <c r="O69" s="5">
        <v>289414</v>
      </c>
      <c r="P69" s="5">
        <v>294593</v>
      </c>
      <c r="Q69" s="5">
        <v>1033638</v>
      </c>
      <c r="R69" s="5">
        <v>85395</v>
      </c>
      <c r="S69" s="5">
        <v>11</v>
      </c>
      <c r="T69" s="5">
        <v>1657</v>
      </c>
      <c r="U69" s="5">
        <v>0</v>
      </c>
      <c r="V69" s="5">
        <v>0</v>
      </c>
      <c r="W69" s="5">
        <v>2</v>
      </c>
      <c r="X69" s="5">
        <v>5</v>
      </c>
      <c r="Y69" s="5">
        <v>10300</v>
      </c>
      <c r="Z69" s="5">
        <v>0</v>
      </c>
      <c r="AA69" s="5">
        <v>24</v>
      </c>
      <c r="AB69" s="5">
        <v>21</v>
      </c>
      <c r="AC69" s="5">
        <v>0</v>
      </c>
      <c r="AD69" s="5">
        <v>0</v>
      </c>
      <c r="AE69" s="5">
        <v>0</v>
      </c>
      <c r="AF69" s="5">
        <v>123135</v>
      </c>
      <c r="AG69" s="5">
        <v>0</v>
      </c>
      <c r="AH69" s="5">
        <v>0</v>
      </c>
      <c r="AI69" s="5">
        <v>0</v>
      </c>
      <c r="AJ69" s="5">
        <v>0</v>
      </c>
      <c r="AK69" s="5">
        <v>0</v>
      </c>
      <c r="AL69" s="5">
        <v>3986</v>
      </c>
      <c r="AM69" s="5">
        <v>3986</v>
      </c>
      <c r="AN69" s="5">
        <v>0</v>
      </c>
      <c r="AO69" s="5">
        <v>0</v>
      </c>
      <c r="AP69" s="5">
        <v>0</v>
      </c>
      <c r="AQ69" s="5">
        <v>0</v>
      </c>
      <c r="AR69" s="5">
        <v>476</v>
      </c>
      <c r="AS69" s="5">
        <v>0</v>
      </c>
      <c r="AT69" s="5">
        <v>0</v>
      </c>
      <c r="AU69" s="5">
        <v>0</v>
      </c>
      <c r="AV69" s="5">
        <v>0</v>
      </c>
      <c r="AW69" s="5">
        <v>0</v>
      </c>
      <c r="AX69" s="5">
        <v>0</v>
      </c>
      <c r="AY69" s="5">
        <v>0</v>
      </c>
      <c r="AZ69" s="5">
        <v>0</v>
      </c>
      <c r="BA69" s="5">
        <v>0</v>
      </c>
      <c r="BB69" s="5">
        <v>0</v>
      </c>
      <c r="BC69" s="5">
        <v>47691</v>
      </c>
      <c r="BD69" s="5">
        <v>0</v>
      </c>
      <c r="BE69" s="5">
        <v>0</v>
      </c>
      <c r="BF69" s="5">
        <v>0</v>
      </c>
      <c r="BG69" s="5">
        <v>0</v>
      </c>
      <c r="BH69" s="5">
        <v>298661</v>
      </c>
      <c r="BI69" s="5">
        <v>47436</v>
      </c>
      <c r="BJ69" s="5">
        <v>301380</v>
      </c>
      <c r="BK69" s="5">
        <v>19213</v>
      </c>
      <c r="BL69" s="5">
        <v>0</v>
      </c>
      <c r="BM69" s="5">
        <v>0</v>
      </c>
      <c r="BN69" s="5">
        <v>0</v>
      </c>
      <c r="BO69" s="5">
        <v>28892</v>
      </c>
      <c r="BP69" s="5">
        <v>411052</v>
      </c>
      <c r="BQ69" s="5">
        <v>133357</v>
      </c>
      <c r="BR69" s="5">
        <v>0</v>
      </c>
    </row>
    <row r="70" spans="1:70">
      <c r="A70" t="s">
        <v>1278</v>
      </c>
      <c r="B70" t="s">
        <v>1279</v>
      </c>
      <c r="C70" t="s">
        <v>1414</v>
      </c>
      <c r="D70" t="s">
        <v>1415</v>
      </c>
      <c r="E70" t="str">
        <f t="shared" si="1"/>
        <v>北海道長幌上水道企業団</v>
      </c>
      <c r="F70" s="5">
        <v>17904</v>
      </c>
      <c r="G70" s="5">
        <v>15</v>
      </c>
      <c r="H70" s="5">
        <v>0</v>
      </c>
      <c r="I70" s="5">
        <v>0</v>
      </c>
      <c r="J70" s="5">
        <v>0</v>
      </c>
      <c r="K70" s="5">
        <v>0</v>
      </c>
      <c r="L70" s="5">
        <v>3623</v>
      </c>
      <c r="M70" s="5">
        <v>463</v>
      </c>
      <c r="N70" s="5">
        <v>0</v>
      </c>
      <c r="O70" s="5">
        <v>415131</v>
      </c>
      <c r="P70" s="5">
        <v>370996</v>
      </c>
      <c r="Q70" s="5">
        <v>2140921</v>
      </c>
      <c r="R70" s="5">
        <v>131197</v>
      </c>
      <c r="S70" s="5">
        <v>11</v>
      </c>
      <c r="T70" s="5">
        <v>1785</v>
      </c>
      <c r="U70" s="5">
        <v>0</v>
      </c>
      <c r="V70" s="5">
        <v>0</v>
      </c>
      <c r="W70" s="5">
        <v>8</v>
      </c>
      <c r="X70" s="5">
        <v>19</v>
      </c>
      <c r="Y70" s="5">
        <v>10860</v>
      </c>
      <c r="Z70" s="5">
        <v>0</v>
      </c>
      <c r="AA70" s="5">
        <v>12</v>
      </c>
      <c r="AB70" s="5">
        <v>8</v>
      </c>
      <c r="AC70" s="5">
        <v>0</v>
      </c>
      <c r="AD70" s="5">
        <v>0</v>
      </c>
      <c r="AE70" s="5">
        <v>0</v>
      </c>
      <c r="AF70" s="5">
        <v>0</v>
      </c>
      <c r="AG70" s="5">
        <v>5400</v>
      </c>
      <c r="AH70" s="5">
        <v>0</v>
      </c>
      <c r="AI70" s="5">
        <v>0</v>
      </c>
      <c r="AJ70" s="5">
        <v>0</v>
      </c>
      <c r="AK70" s="5">
        <v>5540</v>
      </c>
      <c r="AL70" s="5">
        <v>2100</v>
      </c>
      <c r="AM70" s="5">
        <v>0</v>
      </c>
      <c r="AN70" s="5">
        <v>0</v>
      </c>
      <c r="AO70" s="5">
        <v>0</v>
      </c>
      <c r="AP70" s="5">
        <v>0</v>
      </c>
      <c r="AQ70" s="5">
        <v>0</v>
      </c>
      <c r="AR70" s="5">
        <v>2655</v>
      </c>
      <c r="AS70" s="5">
        <v>463</v>
      </c>
      <c r="AT70" s="5">
        <v>0</v>
      </c>
      <c r="AU70" s="5">
        <v>0</v>
      </c>
      <c r="AV70" s="5">
        <v>0</v>
      </c>
      <c r="AW70" s="5">
        <v>0</v>
      </c>
      <c r="AX70" s="5">
        <v>0</v>
      </c>
      <c r="AY70" s="5">
        <v>314</v>
      </c>
      <c r="AZ70" s="5">
        <v>0</v>
      </c>
      <c r="BA70" s="5">
        <v>0</v>
      </c>
      <c r="BB70" s="5">
        <v>0</v>
      </c>
      <c r="BC70" s="5">
        <v>4946</v>
      </c>
      <c r="BD70" s="5">
        <v>0</v>
      </c>
      <c r="BE70" s="5">
        <v>0</v>
      </c>
      <c r="BF70" s="5">
        <v>0</v>
      </c>
      <c r="BG70" s="5">
        <v>81</v>
      </c>
      <c r="BH70" s="5">
        <v>523176</v>
      </c>
      <c r="BI70" s="5">
        <v>232464</v>
      </c>
      <c r="BJ70" s="5">
        <v>794730</v>
      </c>
      <c r="BK70" s="5">
        <v>59177</v>
      </c>
      <c r="BL70" s="5">
        <v>0</v>
      </c>
      <c r="BM70" s="5">
        <v>2327</v>
      </c>
      <c r="BN70" s="5">
        <v>0</v>
      </c>
      <c r="BO70" s="5">
        <v>177573</v>
      </c>
      <c r="BP70" s="5">
        <v>781562</v>
      </c>
      <c r="BQ70" s="5">
        <v>193845</v>
      </c>
      <c r="BR70" s="5">
        <v>1000</v>
      </c>
    </row>
    <row r="71" spans="1:70">
      <c r="A71" t="s">
        <v>1278</v>
      </c>
      <c r="B71" t="s">
        <v>1279</v>
      </c>
      <c r="C71" t="s">
        <v>1416</v>
      </c>
      <c r="D71" t="s">
        <v>1417</v>
      </c>
      <c r="E71" t="str">
        <f t="shared" si="1"/>
        <v>北海道沼田町</v>
      </c>
      <c r="F71" s="5">
        <v>3030</v>
      </c>
      <c r="G71" s="5">
        <v>2</v>
      </c>
      <c r="H71" s="5">
        <v>0</v>
      </c>
      <c r="I71" s="5">
        <v>0</v>
      </c>
      <c r="J71" s="5">
        <v>0</v>
      </c>
      <c r="K71" s="5">
        <v>0</v>
      </c>
      <c r="L71" s="5">
        <v>0</v>
      </c>
      <c r="M71" s="5">
        <v>0</v>
      </c>
      <c r="N71" s="5">
        <v>7652</v>
      </c>
      <c r="O71" s="5">
        <v>154482</v>
      </c>
      <c r="P71" s="5">
        <v>78571</v>
      </c>
      <c r="Q71" s="5">
        <v>34622</v>
      </c>
      <c r="R71" s="5">
        <v>6156</v>
      </c>
      <c r="S71" s="5">
        <v>2</v>
      </c>
      <c r="T71" s="5">
        <v>278</v>
      </c>
      <c r="U71" s="5">
        <v>0</v>
      </c>
      <c r="V71" s="5">
        <v>0</v>
      </c>
      <c r="W71" s="5">
        <v>0</v>
      </c>
      <c r="X71" s="5">
        <v>2</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907</v>
      </c>
      <c r="AR71" s="5">
        <v>0</v>
      </c>
      <c r="AS71" s="5">
        <v>0</v>
      </c>
      <c r="AT71" s="5">
        <v>0</v>
      </c>
      <c r="AU71" s="5">
        <v>0</v>
      </c>
      <c r="AV71" s="5">
        <v>0</v>
      </c>
      <c r="AW71" s="5">
        <v>0</v>
      </c>
      <c r="AX71" s="5">
        <v>0</v>
      </c>
      <c r="AY71" s="5">
        <v>0</v>
      </c>
      <c r="AZ71" s="5">
        <v>0</v>
      </c>
      <c r="BA71" s="5">
        <v>0</v>
      </c>
      <c r="BB71" s="5">
        <v>0</v>
      </c>
      <c r="BC71" s="5">
        <v>0</v>
      </c>
      <c r="BD71" s="5">
        <v>0</v>
      </c>
      <c r="BE71" s="5">
        <v>0</v>
      </c>
      <c r="BF71" s="5">
        <v>0</v>
      </c>
      <c r="BG71" s="5">
        <v>0</v>
      </c>
      <c r="BH71" s="5">
        <v>81588</v>
      </c>
      <c r="BI71" s="5">
        <v>43275</v>
      </c>
      <c r="BJ71" s="5">
        <v>128763</v>
      </c>
      <c r="BK71" s="5">
        <v>1266</v>
      </c>
      <c r="BL71" s="5">
        <v>0</v>
      </c>
      <c r="BM71" s="5">
        <v>4031</v>
      </c>
      <c r="BN71" s="5">
        <v>0</v>
      </c>
      <c r="BO71" s="5">
        <v>6114</v>
      </c>
      <c r="BP71" s="5">
        <v>156517</v>
      </c>
      <c r="BQ71" s="5">
        <v>11901</v>
      </c>
      <c r="BR71" s="5">
        <v>0</v>
      </c>
    </row>
    <row r="72" spans="1:70">
      <c r="A72" t="s">
        <v>1278</v>
      </c>
      <c r="B72" t="s">
        <v>1279</v>
      </c>
      <c r="C72" t="s">
        <v>1418</v>
      </c>
      <c r="D72" t="s">
        <v>1419</v>
      </c>
      <c r="E72" t="str">
        <f t="shared" si="1"/>
        <v>北海道清水町</v>
      </c>
      <c r="F72" s="5">
        <v>8095</v>
      </c>
      <c r="G72" s="5">
        <v>3</v>
      </c>
      <c r="H72" s="5">
        <v>2</v>
      </c>
      <c r="I72" s="5">
        <v>2</v>
      </c>
      <c r="J72" s="5">
        <v>2</v>
      </c>
      <c r="K72" s="5">
        <v>0</v>
      </c>
      <c r="L72" s="5">
        <v>8924</v>
      </c>
      <c r="M72" s="5">
        <v>2868</v>
      </c>
      <c r="N72" s="5">
        <v>21008</v>
      </c>
      <c r="O72" s="5">
        <v>212414</v>
      </c>
      <c r="P72" s="5">
        <v>171616</v>
      </c>
      <c r="Q72" s="5">
        <v>827837</v>
      </c>
      <c r="R72" s="5">
        <v>54892</v>
      </c>
      <c r="S72" s="5">
        <v>3</v>
      </c>
      <c r="T72" s="5">
        <v>1206</v>
      </c>
      <c r="U72" s="5">
        <v>0</v>
      </c>
      <c r="V72" s="5">
        <v>0</v>
      </c>
      <c r="W72" s="5">
        <v>1</v>
      </c>
      <c r="X72" s="5">
        <v>6</v>
      </c>
      <c r="Y72" s="5">
        <v>7665</v>
      </c>
      <c r="Z72" s="5">
        <v>0</v>
      </c>
      <c r="AA72" s="5">
        <v>43</v>
      </c>
      <c r="AB72" s="5">
        <v>17</v>
      </c>
      <c r="AC72" s="5">
        <v>0</v>
      </c>
      <c r="AD72" s="5">
        <v>50</v>
      </c>
      <c r="AE72" s="5">
        <v>30</v>
      </c>
      <c r="AF72" s="5">
        <v>23315</v>
      </c>
      <c r="AG72" s="5">
        <v>0</v>
      </c>
      <c r="AH72" s="5">
        <v>0</v>
      </c>
      <c r="AI72" s="5">
        <v>0</v>
      </c>
      <c r="AJ72" s="5">
        <v>2902</v>
      </c>
      <c r="AK72" s="5">
        <v>0</v>
      </c>
      <c r="AL72" s="5">
        <v>0</v>
      </c>
      <c r="AM72" s="5">
        <v>4303</v>
      </c>
      <c r="AN72" s="5">
        <v>0</v>
      </c>
      <c r="AO72" s="5">
        <v>0</v>
      </c>
      <c r="AP72" s="5">
        <v>0</v>
      </c>
      <c r="AQ72" s="5">
        <v>0</v>
      </c>
      <c r="AR72" s="5">
        <v>421</v>
      </c>
      <c r="AS72" s="5">
        <v>8</v>
      </c>
      <c r="AT72" s="5">
        <v>289</v>
      </c>
      <c r="AU72" s="5">
        <v>1703</v>
      </c>
      <c r="AV72" s="5">
        <v>0</v>
      </c>
      <c r="AW72" s="5">
        <v>0</v>
      </c>
      <c r="AX72" s="5">
        <v>0</v>
      </c>
      <c r="AY72" s="5">
        <v>0</v>
      </c>
      <c r="AZ72" s="5">
        <v>0</v>
      </c>
      <c r="BA72" s="5">
        <v>0</v>
      </c>
      <c r="BB72" s="5">
        <v>0</v>
      </c>
      <c r="BC72" s="5">
        <v>892</v>
      </c>
      <c r="BD72" s="5">
        <v>0</v>
      </c>
      <c r="BE72" s="5">
        <v>0</v>
      </c>
      <c r="BF72" s="5">
        <v>0</v>
      </c>
      <c r="BG72" s="5">
        <v>0</v>
      </c>
      <c r="BH72" s="5">
        <v>176520</v>
      </c>
      <c r="BI72" s="5">
        <v>98099</v>
      </c>
      <c r="BJ72" s="5">
        <v>259394</v>
      </c>
      <c r="BK72" s="5">
        <v>13838</v>
      </c>
      <c r="BL72" s="5">
        <v>0</v>
      </c>
      <c r="BM72" s="5">
        <v>0</v>
      </c>
      <c r="BN72" s="5">
        <v>0</v>
      </c>
      <c r="BO72" s="5">
        <v>94041</v>
      </c>
      <c r="BP72" s="5">
        <v>216468</v>
      </c>
      <c r="BQ72" s="5">
        <v>59517</v>
      </c>
      <c r="BR72" s="5">
        <v>0</v>
      </c>
    </row>
    <row r="73" spans="1:70">
      <c r="A73" t="s">
        <v>1278</v>
      </c>
      <c r="B73" t="s">
        <v>1279</v>
      </c>
      <c r="C73" t="s">
        <v>1420</v>
      </c>
      <c r="D73" t="s">
        <v>1421</v>
      </c>
      <c r="E73" t="str">
        <f t="shared" si="1"/>
        <v>北海道湧別町</v>
      </c>
      <c r="F73" s="5">
        <v>7548</v>
      </c>
      <c r="G73" s="5">
        <v>3</v>
      </c>
      <c r="H73" s="5">
        <v>0</v>
      </c>
      <c r="I73" s="5">
        <v>1</v>
      </c>
      <c r="J73" s="5">
        <v>2</v>
      </c>
      <c r="K73" s="5">
        <v>0</v>
      </c>
      <c r="L73" s="5">
        <v>24481</v>
      </c>
      <c r="M73" s="5">
        <v>18135</v>
      </c>
      <c r="N73" s="5">
        <v>0</v>
      </c>
      <c r="O73" s="5">
        <v>160654</v>
      </c>
      <c r="P73" s="5">
        <v>161389</v>
      </c>
      <c r="Q73" s="5">
        <v>125546</v>
      </c>
      <c r="R73" s="5">
        <v>10690</v>
      </c>
      <c r="S73" s="5">
        <v>3</v>
      </c>
      <c r="T73" s="5">
        <v>857</v>
      </c>
      <c r="U73" s="5">
        <v>0</v>
      </c>
      <c r="V73" s="5">
        <v>0</v>
      </c>
      <c r="W73" s="5">
        <v>0</v>
      </c>
      <c r="X73" s="5">
        <v>2</v>
      </c>
      <c r="Y73" s="5">
        <v>5469</v>
      </c>
      <c r="Z73" s="5">
        <v>0</v>
      </c>
      <c r="AA73" s="5">
        <v>79</v>
      </c>
      <c r="AB73" s="5">
        <v>62</v>
      </c>
      <c r="AC73" s="5">
        <v>0</v>
      </c>
      <c r="AD73" s="5">
        <v>0</v>
      </c>
      <c r="AE73" s="5">
        <v>0</v>
      </c>
      <c r="AF73" s="5">
        <v>0</v>
      </c>
      <c r="AG73" s="5">
        <v>0</v>
      </c>
      <c r="AH73" s="5">
        <v>0</v>
      </c>
      <c r="AI73" s="5">
        <v>0</v>
      </c>
      <c r="AJ73" s="5">
        <v>5983</v>
      </c>
      <c r="AK73" s="5">
        <v>0</v>
      </c>
      <c r="AL73" s="5">
        <v>0</v>
      </c>
      <c r="AM73" s="5">
        <v>3001</v>
      </c>
      <c r="AN73" s="5">
        <v>0</v>
      </c>
      <c r="AO73" s="5">
        <v>0</v>
      </c>
      <c r="AP73" s="5">
        <v>0</v>
      </c>
      <c r="AQ73" s="5">
        <v>0</v>
      </c>
      <c r="AR73" s="5">
        <v>0</v>
      </c>
      <c r="AS73" s="5">
        <v>0</v>
      </c>
      <c r="AT73" s="5">
        <v>0</v>
      </c>
      <c r="AU73" s="5">
        <v>0</v>
      </c>
      <c r="AV73" s="5">
        <v>0</v>
      </c>
      <c r="AW73" s="5">
        <v>0</v>
      </c>
      <c r="AX73" s="5">
        <v>0</v>
      </c>
      <c r="AY73" s="5">
        <v>0</v>
      </c>
      <c r="AZ73" s="5">
        <v>0</v>
      </c>
      <c r="BA73" s="5">
        <v>0</v>
      </c>
      <c r="BB73" s="5">
        <v>0</v>
      </c>
      <c r="BC73" s="5">
        <v>0</v>
      </c>
      <c r="BD73" s="5">
        <v>0</v>
      </c>
      <c r="BE73" s="5">
        <v>0</v>
      </c>
      <c r="BF73" s="5">
        <v>0</v>
      </c>
      <c r="BG73" s="5">
        <v>0</v>
      </c>
      <c r="BH73" s="5">
        <v>161576</v>
      </c>
      <c r="BI73" s="5">
        <v>27920</v>
      </c>
      <c r="BJ73" s="5">
        <v>212110</v>
      </c>
      <c r="BK73" s="5">
        <v>2050</v>
      </c>
      <c r="BL73" s="5">
        <v>0</v>
      </c>
      <c r="BM73" s="5">
        <v>0</v>
      </c>
      <c r="BN73" s="5">
        <v>0</v>
      </c>
      <c r="BO73" s="5">
        <v>13234</v>
      </c>
      <c r="BP73" s="5">
        <v>318716</v>
      </c>
      <c r="BQ73" s="5">
        <v>130949</v>
      </c>
      <c r="BR73" s="5">
        <v>0</v>
      </c>
    </row>
    <row r="74" spans="1:70">
      <c r="A74" t="s">
        <v>1278</v>
      </c>
      <c r="B74" t="s">
        <v>1279</v>
      </c>
      <c r="C74" t="s">
        <v>1422</v>
      </c>
      <c r="D74" t="s">
        <v>1423</v>
      </c>
      <c r="E74" t="str">
        <f t="shared" si="1"/>
        <v>北海道新得町</v>
      </c>
      <c r="F74" s="5">
        <v>5101</v>
      </c>
      <c r="G74" s="5">
        <v>2</v>
      </c>
      <c r="H74" s="5">
        <v>0</v>
      </c>
      <c r="I74" s="5">
        <v>1</v>
      </c>
      <c r="J74" s="5">
        <v>0</v>
      </c>
      <c r="K74" s="5">
        <v>0</v>
      </c>
      <c r="L74" s="5">
        <v>4948</v>
      </c>
      <c r="M74" s="5">
        <v>8511</v>
      </c>
      <c r="N74" s="5">
        <v>2853</v>
      </c>
      <c r="O74" s="5">
        <v>54168</v>
      </c>
      <c r="P74" s="5">
        <v>91379</v>
      </c>
      <c r="Q74" s="5">
        <v>59761</v>
      </c>
      <c r="R74" s="5">
        <v>0</v>
      </c>
      <c r="S74" s="5">
        <v>2</v>
      </c>
      <c r="T74" s="5">
        <v>579</v>
      </c>
      <c r="U74" s="5">
        <v>0</v>
      </c>
      <c r="V74" s="5">
        <v>0</v>
      </c>
      <c r="W74" s="5">
        <v>0</v>
      </c>
      <c r="X74" s="5">
        <v>28</v>
      </c>
      <c r="Y74" s="5">
        <v>2500</v>
      </c>
      <c r="Z74" s="5">
        <v>0</v>
      </c>
      <c r="AA74" s="5">
        <v>1</v>
      </c>
      <c r="AB74" s="5">
        <v>0</v>
      </c>
      <c r="AC74" s="5">
        <v>0</v>
      </c>
      <c r="AD74" s="5">
        <v>0</v>
      </c>
      <c r="AE74" s="5">
        <v>0</v>
      </c>
      <c r="AF74" s="5">
        <v>0</v>
      </c>
      <c r="AG74" s="5">
        <v>0</v>
      </c>
      <c r="AH74" s="5">
        <v>0</v>
      </c>
      <c r="AI74" s="5">
        <v>0</v>
      </c>
      <c r="AJ74" s="5">
        <v>0</v>
      </c>
      <c r="AK74" s="5">
        <v>0</v>
      </c>
      <c r="AL74" s="5">
        <v>0</v>
      </c>
      <c r="AM74" s="5">
        <v>0</v>
      </c>
      <c r="AN74" s="5">
        <v>0</v>
      </c>
      <c r="AO74" s="5">
        <v>0</v>
      </c>
      <c r="AP74" s="5">
        <v>0</v>
      </c>
      <c r="AQ74" s="5">
        <v>1004</v>
      </c>
      <c r="AR74" s="5">
        <v>3469</v>
      </c>
      <c r="AS74" s="5">
        <v>6979</v>
      </c>
      <c r="AT74" s="5">
        <v>2402</v>
      </c>
      <c r="AU74" s="5">
        <v>0</v>
      </c>
      <c r="AV74" s="5">
        <v>0</v>
      </c>
      <c r="AW74" s="5">
        <v>0</v>
      </c>
      <c r="AX74" s="5">
        <v>451</v>
      </c>
      <c r="AY74" s="5">
        <v>0</v>
      </c>
      <c r="AZ74" s="5">
        <v>0</v>
      </c>
      <c r="BA74" s="5">
        <v>0</v>
      </c>
      <c r="BB74" s="5">
        <v>0</v>
      </c>
      <c r="BC74" s="5">
        <v>1787</v>
      </c>
      <c r="BD74" s="5">
        <v>0</v>
      </c>
      <c r="BE74" s="5">
        <v>32</v>
      </c>
      <c r="BF74" s="5">
        <v>0</v>
      </c>
      <c r="BG74" s="5">
        <v>0</v>
      </c>
      <c r="BH74" s="5">
        <v>94480</v>
      </c>
      <c r="BI74" s="5">
        <v>6161</v>
      </c>
      <c r="BJ74" s="5">
        <v>91569</v>
      </c>
      <c r="BK74" s="5">
        <v>4597</v>
      </c>
      <c r="BL74" s="5">
        <v>0</v>
      </c>
      <c r="BM74" s="5">
        <v>0</v>
      </c>
      <c r="BN74" s="5">
        <v>0</v>
      </c>
      <c r="BO74" s="5">
        <v>6145</v>
      </c>
      <c r="BP74" s="5">
        <v>236915</v>
      </c>
      <c r="BQ74" s="5">
        <v>167297</v>
      </c>
      <c r="BR74" s="5">
        <v>0</v>
      </c>
    </row>
    <row r="75" spans="1:70">
      <c r="A75" t="s">
        <v>1278</v>
      </c>
      <c r="B75" t="s">
        <v>1279</v>
      </c>
      <c r="C75" t="s">
        <v>1424</v>
      </c>
      <c r="D75" t="s">
        <v>1425</v>
      </c>
      <c r="E75" t="str">
        <f t="shared" si="1"/>
        <v>北海道上富良野町</v>
      </c>
      <c r="F75" s="5">
        <v>9616</v>
      </c>
      <c r="G75" s="5">
        <v>4</v>
      </c>
      <c r="H75" s="5">
        <v>2</v>
      </c>
      <c r="I75" s="5">
        <v>0</v>
      </c>
      <c r="J75" s="5">
        <v>0</v>
      </c>
      <c r="K75" s="5">
        <v>0</v>
      </c>
      <c r="L75" s="5">
        <v>10958</v>
      </c>
      <c r="M75" s="5">
        <v>0</v>
      </c>
      <c r="N75" s="5">
        <v>22529</v>
      </c>
      <c r="O75" s="5">
        <v>85815</v>
      </c>
      <c r="P75" s="5">
        <v>138293</v>
      </c>
      <c r="Q75" s="5">
        <v>352807</v>
      </c>
      <c r="R75" s="5">
        <v>41465</v>
      </c>
      <c r="S75" s="5">
        <v>3</v>
      </c>
      <c r="T75" s="5">
        <v>747</v>
      </c>
      <c r="U75" s="5">
        <v>0</v>
      </c>
      <c r="V75" s="5">
        <v>0</v>
      </c>
      <c r="W75" s="5">
        <v>1</v>
      </c>
      <c r="X75" s="5">
        <v>15</v>
      </c>
      <c r="Y75" s="5">
        <v>6000</v>
      </c>
      <c r="Z75" s="5">
        <v>0</v>
      </c>
      <c r="AA75" s="5">
        <v>5</v>
      </c>
      <c r="AB75" s="5">
        <v>0</v>
      </c>
      <c r="AC75" s="5">
        <v>0</v>
      </c>
      <c r="AD75" s="5">
        <v>0</v>
      </c>
      <c r="AE75" s="5">
        <v>6980</v>
      </c>
      <c r="AF75" s="5">
        <v>28601</v>
      </c>
      <c r="AG75" s="5">
        <v>0</v>
      </c>
      <c r="AH75" s="5">
        <v>0</v>
      </c>
      <c r="AI75" s="5">
        <v>0</v>
      </c>
      <c r="AJ75" s="5">
        <v>0</v>
      </c>
      <c r="AK75" s="5">
        <v>0</v>
      </c>
      <c r="AL75" s="5">
        <v>1427</v>
      </c>
      <c r="AM75" s="5">
        <v>1270</v>
      </c>
      <c r="AN75" s="5">
        <v>0</v>
      </c>
      <c r="AO75" s="5">
        <v>0</v>
      </c>
      <c r="AP75" s="5">
        <v>0</v>
      </c>
      <c r="AQ75" s="5">
        <v>0</v>
      </c>
      <c r="AR75" s="5">
        <v>0</v>
      </c>
      <c r="AS75" s="5">
        <v>0</v>
      </c>
      <c r="AT75" s="5">
        <v>482</v>
      </c>
      <c r="AU75" s="5">
        <v>0</v>
      </c>
      <c r="AV75" s="5">
        <v>0</v>
      </c>
      <c r="AW75" s="5">
        <v>0</v>
      </c>
      <c r="AX75" s="5">
        <v>0</v>
      </c>
      <c r="AY75" s="5">
        <v>0</v>
      </c>
      <c r="AZ75" s="5">
        <v>0</v>
      </c>
      <c r="BA75" s="5">
        <v>0</v>
      </c>
      <c r="BB75" s="5">
        <v>0</v>
      </c>
      <c r="BC75" s="5">
        <v>557</v>
      </c>
      <c r="BD75" s="5">
        <v>0</v>
      </c>
      <c r="BE75" s="5">
        <v>0</v>
      </c>
      <c r="BF75" s="5">
        <v>0</v>
      </c>
      <c r="BG75" s="5">
        <v>0</v>
      </c>
      <c r="BH75" s="5">
        <v>141634</v>
      </c>
      <c r="BI75" s="5">
        <v>19250</v>
      </c>
      <c r="BJ75" s="5">
        <v>119033</v>
      </c>
      <c r="BK75" s="5">
        <v>7151</v>
      </c>
      <c r="BL75" s="5">
        <v>0</v>
      </c>
      <c r="BM75" s="5">
        <v>8340</v>
      </c>
      <c r="BN75" s="5">
        <v>0</v>
      </c>
      <c r="BO75" s="5">
        <v>14887</v>
      </c>
      <c r="BP75" s="5">
        <v>359922</v>
      </c>
      <c r="BQ75" s="5">
        <v>61492</v>
      </c>
      <c r="BR75" s="5">
        <v>0</v>
      </c>
    </row>
    <row r="76" spans="1:70">
      <c r="A76" t="s">
        <v>1278</v>
      </c>
      <c r="B76" t="s">
        <v>1279</v>
      </c>
      <c r="C76" t="s">
        <v>1426</v>
      </c>
      <c r="D76" t="s">
        <v>1427</v>
      </c>
      <c r="E76" t="str">
        <f t="shared" si="1"/>
        <v>北海道北広島市</v>
      </c>
      <c r="F76" s="5">
        <v>57764</v>
      </c>
      <c r="G76" s="5">
        <v>15</v>
      </c>
      <c r="H76" s="5">
        <v>0</v>
      </c>
      <c r="I76" s="5">
        <v>0</v>
      </c>
      <c r="J76" s="5">
        <v>0</v>
      </c>
      <c r="K76" s="5">
        <v>0</v>
      </c>
      <c r="L76" s="5">
        <v>0</v>
      </c>
      <c r="M76" s="5">
        <v>21416</v>
      </c>
      <c r="N76" s="5">
        <v>43070</v>
      </c>
      <c r="O76" s="5">
        <v>374571</v>
      </c>
      <c r="P76" s="5">
        <v>1068067</v>
      </c>
      <c r="Q76" s="5">
        <v>956949</v>
      </c>
      <c r="R76" s="5">
        <v>76816</v>
      </c>
      <c r="S76" s="5">
        <v>10</v>
      </c>
      <c r="T76" s="5">
        <v>4933</v>
      </c>
      <c r="U76" s="5">
        <v>0</v>
      </c>
      <c r="V76" s="5">
        <v>0</v>
      </c>
      <c r="W76" s="5">
        <v>10</v>
      </c>
      <c r="X76" s="5">
        <v>5</v>
      </c>
      <c r="Y76" s="5">
        <v>0</v>
      </c>
      <c r="Z76" s="5">
        <v>0</v>
      </c>
      <c r="AA76" s="5">
        <v>0</v>
      </c>
      <c r="AB76" s="5">
        <v>0</v>
      </c>
      <c r="AC76" s="5">
        <v>0</v>
      </c>
      <c r="AD76" s="5">
        <v>5576</v>
      </c>
      <c r="AE76" s="5">
        <v>12484</v>
      </c>
      <c r="AF76" s="5">
        <v>36412</v>
      </c>
      <c r="AG76" s="5">
        <v>0</v>
      </c>
      <c r="AH76" s="5">
        <v>32270</v>
      </c>
      <c r="AI76" s="5">
        <v>0</v>
      </c>
      <c r="AJ76" s="5">
        <v>0</v>
      </c>
      <c r="AK76" s="5">
        <v>17810</v>
      </c>
      <c r="AL76" s="5">
        <v>1600</v>
      </c>
      <c r="AM76" s="5">
        <v>0</v>
      </c>
      <c r="AN76" s="5">
        <v>0</v>
      </c>
      <c r="AO76" s="5">
        <v>0</v>
      </c>
      <c r="AP76" s="5">
        <v>0</v>
      </c>
      <c r="AQ76" s="5">
        <v>0</v>
      </c>
      <c r="AR76" s="5">
        <v>0</v>
      </c>
      <c r="AS76" s="5">
        <v>11959</v>
      </c>
      <c r="AT76" s="5">
        <v>5678</v>
      </c>
      <c r="AU76" s="5">
        <v>3</v>
      </c>
      <c r="AV76" s="5">
        <v>0</v>
      </c>
      <c r="AW76" s="5">
        <v>0</v>
      </c>
      <c r="AX76" s="5">
        <v>0</v>
      </c>
      <c r="AY76" s="5">
        <v>0</v>
      </c>
      <c r="AZ76" s="5">
        <v>0</v>
      </c>
      <c r="BA76" s="5">
        <v>0</v>
      </c>
      <c r="BB76" s="5">
        <v>45</v>
      </c>
      <c r="BC76" s="5">
        <v>107624</v>
      </c>
      <c r="BD76" s="5">
        <v>0</v>
      </c>
      <c r="BE76" s="5">
        <v>0</v>
      </c>
      <c r="BF76" s="5">
        <v>0</v>
      </c>
      <c r="BG76" s="5">
        <v>136</v>
      </c>
      <c r="BH76" s="5">
        <v>1152145</v>
      </c>
      <c r="BI76" s="5">
        <v>118902</v>
      </c>
      <c r="BJ76" s="5">
        <v>1144356</v>
      </c>
      <c r="BK76" s="5">
        <v>22308</v>
      </c>
      <c r="BL76" s="5">
        <v>301</v>
      </c>
      <c r="BM76" s="5">
        <v>0</v>
      </c>
      <c r="BN76" s="5">
        <v>0</v>
      </c>
      <c r="BO76" s="5">
        <v>111413</v>
      </c>
      <c r="BP76" s="5">
        <v>1665007</v>
      </c>
      <c r="BQ76" s="5">
        <v>195289</v>
      </c>
      <c r="BR76" s="5">
        <v>26800</v>
      </c>
    </row>
    <row r="77" spans="1:70">
      <c r="A77" t="s">
        <v>1278</v>
      </c>
      <c r="B77" t="s">
        <v>1279</v>
      </c>
      <c r="C77" t="s">
        <v>1428</v>
      </c>
      <c r="D77" t="s">
        <v>1429</v>
      </c>
      <c r="E77" t="str">
        <f t="shared" si="1"/>
        <v>北海道標茶町</v>
      </c>
      <c r="F77" s="5">
        <v>4306</v>
      </c>
      <c r="G77" s="5">
        <v>2</v>
      </c>
      <c r="H77" s="5">
        <v>1</v>
      </c>
      <c r="I77" s="5">
        <v>0</v>
      </c>
      <c r="J77" s="5">
        <v>0</v>
      </c>
      <c r="K77" s="5">
        <v>0</v>
      </c>
      <c r="L77" s="5">
        <v>1223</v>
      </c>
      <c r="M77" s="5">
        <v>51</v>
      </c>
      <c r="N77" s="5">
        <v>1027</v>
      </c>
      <c r="O77" s="5">
        <v>48588</v>
      </c>
      <c r="P77" s="5">
        <v>64755</v>
      </c>
      <c r="Q77" s="5">
        <v>166143</v>
      </c>
      <c r="R77" s="5">
        <v>14788</v>
      </c>
      <c r="S77" s="5">
        <v>2</v>
      </c>
      <c r="T77" s="5">
        <v>408</v>
      </c>
      <c r="U77" s="5">
        <v>0</v>
      </c>
      <c r="V77" s="5">
        <v>0</v>
      </c>
      <c r="W77" s="5">
        <v>1</v>
      </c>
      <c r="X77" s="5">
        <v>4</v>
      </c>
      <c r="Y77" s="5">
        <v>1920</v>
      </c>
      <c r="Z77" s="5">
        <v>0</v>
      </c>
      <c r="AA77" s="5">
        <v>3</v>
      </c>
      <c r="AB77" s="5">
        <v>0</v>
      </c>
      <c r="AC77" s="5">
        <v>0</v>
      </c>
      <c r="AD77" s="5">
        <v>0</v>
      </c>
      <c r="AE77" s="5">
        <v>0</v>
      </c>
      <c r="AF77" s="5">
        <v>0</v>
      </c>
      <c r="AG77" s="5">
        <v>0</v>
      </c>
      <c r="AH77" s="5">
        <v>0</v>
      </c>
      <c r="AI77" s="5">
        <v>0</v>
      </c>
      <c r="AJ77" s="5">
        <v>0</v>
      </c>
      <c r="AK77" s="5">
        <v>0</v>
      </c>
      <c r="AL77" s="5">
        <v>773</v>
      </c>
      <c r="AM77" s="5">
        <v>0</v>
      </c>
      <c r="AN77" s="5">
        <v>0</v>
      </c>
      <c r="AO77" s="5">
        <v>0</v>
      </c>
      <c r="AP77" s="5">
        <v>0</v>
      </c>
      <c r="AQ77" s="5">
        <v>0</v>
      </c>
      <c r="AR77" s="5">
        <v>1223</v>
      </c>
      <c r="AS77" s="5">
        <v>51</v>
      </c>
      <c r="AT77" s="5">
        <v>0</v>
      </c>
      <c r="AU77" s="5">
        <v>340</v>
      </c>
      <c r="AV77" s="5">
        <v>0</v>
      </c>
      <c r="AW77" s="5">
        <v>0</v>
      </c>
      <c r="AX77" s="5">
        <v>0</v>
      </c>
      <c r="AY77" s="5">
        <v>0</v>
      </c>
      <c r="AZ77" s="5">
        <v>0</v>
      </c>
      <c r="BA77" s="5">
        <v>0</v>
      </c>
      <c r="BB77" s="5">
        <v>0</v>
      </c>
      <c r="BC77" s="5">
        <v>0</v>
      </c>
      <c r="BD77" s="5">
        <v>0</v>
      </c>
      <c r="BE77" s="5">
        <v>0</v>
      </c>
      <c r="BF77" s="5">
        <v>0</v>
      </c>
      <c r="BG77" s="5">
        <v>0</v>
      </c>
      <c r="BH77" s="5">
        <v>70356</v>
      </c>
      <c r="BI77" s="5">
        <v>10211</v>
      </c>
      <c r="BJ77" s="5">
        <v>66469</v>
      </c>
      <c r="BK77" s="5">
        <v>6752</v>
      </c>
      <c r="BL77" s="5">
        <v>0</v>
      </c>
      <c r="BM77" s="5">
        <v>0</v>
      </c>
      <c r="BN77" s="5">
        <v>0</v>
      </c>
      <c r="BO77" s="5">
        <v>4592</v>
      </c>
      <c r="BP77" s="5">
        <v>235833</v>
      </c>
      <c r="BQ77" s="5">
        <v>31140</v>
      </c>
      <c r="BR77" s="5">
        <v>0</v>
      </c>
    </row>
    <row r="78" spans="1:70">
      <c r="A78" t="s">
        <v>1278</v>
      </c>
      <c r="B78" t="s">
        <v>1279</v>
      </c>
      <c r="C78" t="s">
        <v>1430</v>
      </c>
      <c r="D78" t="s">
        <v>1431</v>
      </c>
      <c r="E78" t="str">
        <f t="shared" si="1"/>
        <v>北海道羅臼町</v>
      </c>
      <c r="F78" s="5">
        <v>4480</v>
      </c>
      <c r="G78" s="5">
        <v>2</v>
      </c>
      <c r="H78" s="5">
        <v>0</v>
      </c>
      <c r="I78" s="5">
        <v>1</v>
      </c>
      <c r="J78" s="5">
        <v>1</v>
      </c>
      <c r="K78" s="5">
        <v>0</v>
      </c>
      <c r="L78" s="5">
        <v>987</v>
      </c>
      <c r="M78" s="5">
        <v>50</v>
      </c>
      <c r="N78" s="5">
        <v>0</v>
      </c>
      <c r="O78" s="5">
        <v>58355</v>
      </c>
      <c r="P78" s="5">
        <v>152125</v>
      </c>
      <c r="Q78" s="5">
        <v>608753</v>
      </c>
      <c r="R78" s="5">
        <v>107842</v>
      </c>
      <c r="S78" s="5">
        <v>2</v>
      </c>
      <c r="T78" s="5">
        <v>452</v>
      </c>
      <c r="U78" s="5">
        <v>0</v>
      </c>
      <c r="V78" s="5">
        <v>0</v>
      </c>
      <c r="W78" s="5">
        <v>0</v>
      </c>
      <c r="X78" s="5">
        <v>18</v>
      </c>
      <c r="Y78" s="5">
        <v>4066</v>
      </c>
      <c r="Z78" s="5">
        <v>0</v>
      </c>
      <c r="AA78" s="5">
        <v>9</v>
      </c>
      <c r="AB78" s="5">
        <v>0</v>
      </c>
      <c r="AC78" s="5">
        <v>987</v>
      </c>
      <c r="AD78" s="5">
        <v>0</v>
      </c>
      <c r="AE78" s="5">
        <v>0</v>
      </c>
      <c r="AF78" s="5">
        <v>7046</v>
      </c>
      <c r="AG78" s="5">
        <v>0</v>
      </c>
      <c r="AH78" s="5">
        <v>0</v>
      </c>
      <c r="AI78" s="5">
        <v>0</v>
      </c>
      <c r="AJ78" s="5">
        <v>0</v>
      </c>
      <c r="AK78" s="5">
        <v>0</v>
      </c>
      <c r="AL78" s="5">
        <v>0</v>
      </c>
      <c r="AM78" s="5">
        <v>3566</v>
      </c>
      <c r="AN78" s="5">
        <v>144</v>
      </c>
      <c r="AO78" s="5">
        <v>0</v>
      </c>
      <c r="AP78" s="5">
        <v>0</v>
      </c>
      <c r="AQ78" s="5">
        <v>0</v>
      </c>
      <c r="AR78" s="5">
        <v>0</v>
      </c>
      <c r="AS78" s="5">
        <v>0</v>
      </c>
      <c r="AT78" s="5">
        <v>0</v>
      </c>
      <c r="AU78" s="5">
        <v>0</v>
      </c>
      <c r="AV78" s="5">
        <v>0</v>
      </c>
      <c r="AW78" s="5">
        <v>0</v>
      </c>
      <c r="AX78" s="5">
        <v>0</v>
      </c>
      <c r="AY78" s="5">
        <v>0</v>
      </c>
      <c r="AZ78" s="5">
        <v>0</v>
      </c>
      <c r="BA78" s="5">
        <v>0</v>
      </c>
      <c r="BB78" s="5">
        <v>0</v>
      </c>
      <c r="BC78" s="5">
        <v>1124</v>
      </c>
      <c r="BD78" s="5">
        <v>0</v>
      </c>
      <c r="BE78" s="5">
        <v>0</v>
      </c>
      <c r="BF78" s="5">
        <v>0</v>
      </c>
      <c r="BG78" s="5">
        <v>0</v>
      </c>
      <c r="BH78" s="5">
        <v>153707</v>
      </c>
      <c r="BI78" s="5">
        <v>25951</v>
      </c>
      <c r="BJ78" s="5">
        <v>148884</v>
      </c>
      <c r="BK78" s="5">
        <v>26938</v>
      </c>
      <c r="BL78" s="5">
        <v>0</v>
      </c>
      <c r="BM78" s="5">
        <v>1541</v>
      </c>
      <c r="BN78" s="5">
        <v>0</v>
      </c>
      <c r="BO78" s="5">
        <v>3082</v>
      </c>
      <c r="BP78" s="5">
        <v>65879</v>
      </c>
      <c r="BQ78" s="5">
        <v>110814</v>
      </c>
      <c r="BR78" s="5">
        <v>0</v>
      </c>
    </row>
    <row r="79" spans="1:70">
      <c r="A79" t="s">
        <v>1278</v>
      </c>
      <c r="B79" t="s">
        <v>1279</v>
      </c>
      <c r="C79" t="s">
        <v>1432</v>
      </c>
      <c r="D79" t="s">
        <v>1433</v>
      </c>
      <c r="E79" t="str">
        <f t="shared" si="1"/>
        <v>北海道西空知広域水道企業団</v>
      </c>
      <c r="F79" s="5">
        <v>10546</v>
      </c>
      <c r="G79" s="5">
        <v>8</v>
      </c>
      <c r="H79" s="5">
        <v>0</v>
      </c>
      <c r="I79" s="5">
        <v>0</v>
      </c>
      <c r="J79" s="5">
        <v>0</v>
      </c>
      <c r="K79" s="5">
        <v>0</v>
      </c>
      <c r="L79" s="5">
        <v>18589</v>
      </c>
      <c r="M79" s="5">
        <v>21292</v>
      </c>
      <c r="N79" s="5">
        <v>0</v>
      </c>
      <c r="O79" s="5">
        <v>317093</v>
      </c>
      <c r="P79" s="5">
        <v>257240</v>
      </c>
      <c r="Q79" s="5">
        <v>1163330</v>
      </c>
      <c r="R79" s="5">
        <v>135489</v>
      </c>
      <c r="S79" s="5">
        <v>7</v>
      </c>
      <c r="T79" s="5">
        <v>829</v>
      </c>
      <c r="U79" s="5">
        <v>0</v>
      </c>
      <c r="V79" s="5">
        <v>0</v>
      </c>
      <c r="W79" s="5">
        <v>3</v>
      </c>
      <c r="X79" s="5">
        <v>11</v>
      </c>
      <c r="Y79" s="5">
        <v>6337</v>
      </c>
      <c r="Z79" s="5">
        <v>0</v>
      </c>
      <c r="AA79" s="5">
        <v>106</v>
      </c>
      <c r="AB79" s="5">
        <v>33</v>
      </c>
      <c r="AC79" s="5">
        <v>28</v>
      </c>
      <c r="AD79" s="5">
        <v>2050</v>
      </c>
      <c r="AE79" s="5">
        <v>0</v>
      </c>
      <c r="AF79" s="5">
        <v>55579</v>
      </c>
      <c r="AG79" s="5">
        <v>0</v>
      </c>
      <c r="AH79" s="5">
        <v>0</v>
      </c>
      <c r="AI79" s="5">
        <v>6177</v>
      </c>
      <c r="AJ79" s="5">
        <v>0</v>
      </c>
      <c r="AK79" s="5">
        <v>0</v>
      </c>
      <c r="AL79" s="5">
        <v>2522</v>
      </c>
      <c r="AM79" s="5">
        <v>0</v>
      </c>
      <c r="AN79" s="5">
        <v>848</v>
      </c>
      <c r="AO79" s="5">
        <v>0</v>
      </c>
      <c r="AP79" s="5">
        <v>45</v>
      </c>
      <c r="AQ79" s="5">
        <v>0</v>
      </c>
      <c r="AR79" s="5">
        <v>0</v>
      </c>
      <c r="AS79" s="5">
        <v>0</v>
      </c>
      <c r="AT79" s="5">
        <v>0</v>
      </c>
      <c r="AU79" s="5">
        <v>0</v>
      </c>
      <c r="AV79" s="5">
        <v>0</v>
      </c>
      <c r="AW79" s="5">
        <v>0</v>
      </c>
      <c r="AX79" s="5">
        <v>0</v>
      </c>
      <c r="AY79" s="5">
        <v>0</v>
      </c>
      <c r="AZ79" s="5">
        <v>0</v>
      </c>
      <c r="BA79" s="5">
        <v>0</v>
      </c>
      <c r="BB79" s="5">
        <v>0</v>
      </c>
      <c r="BC79" s="5">
        <v>31180</v>
      </c>
      <c r="BD79" s="5">
        <v>0</v>
      </c>
      <c r="BE79" s="5">
        <v>0</v>
      </c>
      <c r="BF79" s="5">
        <v>0</v>
      </c>
      <c r="BG79" s="5">
        <v>0</v>
      </c>
      <c r="BH79" s="5">
        <v>262332</v>
      </c>
      <c r="BI79" s="5">
        <v>196555</v>
      </c>
      <c r="BJ79" s="5">
        <v>403635</v>
      </c>
      <c r="BK79" s="5">
        <v>31965</v>
      </c>
      <c r="BL79" s="5">
        <v>0</v>
      </c>
      <c r="BM79" s="5">
        <v>3193</v>
      </c>
      <c r="BN79" s="5">
        <v>0</v>
      </c>
      <c r="BO79" s="5">
        <v>162187</v>
      </c>
      <c r="BP79" s="5">
        <v>744729</v>
      </c>
      <c r="BQ79" s="5">
        <v>143993</v>
      </c>
      <c r="BR79" s="5">
        <v>0</v>
      </c>
    </row>
    <row r="80" spans="1:70">
      <c r="A80" t="s">
        <v>1278</v>
      </c>
      <c r="B80" t="s">
        <v>1279</v>
      </c>
      <c r="C80" t="s">
        <v>1434</v>
      </c>
      <c r="D80" t="s">
        <v>1435</v>
      </c>
      <c r="E80" t="str">
        <f t="shared" si="1"/>
        <v>北海道石狩市</v>
      </c>
      <c r="F80" s="5">
        <v>57978</v>
      </c>
      <c r="G80" s="5">
        <v>23</v>
      </c>
      <c r="H80" s="5">
        <v>0</v>
      </c>
      <c r="I80" s="5">
        <v>2</v>
      </c>
      <c r="J80" s="5">
        <v>2</v>
      </c>
      <c r="K80" s="5">
        <v>0</v>
      </c>
      <c r="L80" s="5">
        <v>14096</v>
      </c>
      <c r="M80" s="5">
        <v>9382</v>
      </c>
      <c r="N80" s="5">
        <v>60885</v>
      </c>
      <c r="O80" s="5">
        <v>631094</v>
      </c>
      <c r="P80" s="5">
        <v>1409891</v>
      </c>
      <c r="Q80" s="5">
        <v>5915424</v>
      </c>
      <c r="R80" s="5">
        <v>460863</v>
      </c>
      <c r="S80" s="5">
        <v>11</v>
      </c>
      <c r="T80" s="5">
        <v>5005</v>
      </c>
      <c r="U80" s="5">
        <v>0</v>
      </c>
      <c r="V80" s="5">
        <v>0</v>
      </c>
      <c r="W80" s="5">
        <v>11</v>
      </c>
      <c r="X80" s="5">
        <v>24</v>
      </c>
      <c r="Y80" s="5">
        <v>2922</v>
      </c>
      <c r="Z80" s="5">
        <v>0</v>
      </c>
      <c r="AA80" s="5">
        <v>55</v>
      </c>
      <c r="AB80" s="5">
        <v>29</v>
      </c>
      <c r="AC80" s="5">
        <v>4003</v>
      </c>
      <c r="AD80" s="5">
        <v>0</v>
      </c>
      <c r="AE80" s="5">
        <v>6071</v>
      </c>
      <c r="AF80" s="5">
        <v>101673</v>
      </c>
      <c r="AG80" s="5">
        <v>2200</v>
      </c>
      <c r="AH80" s="5">
        <v>21400</v>
      </c>
      <c r="AI80" s="5">
        <v>0</v>
      </c>
      <c r="AJ80" s="5">
        <v>0</v>
      </c>
      <c r="AK80" s="5">
        <v>11267</v>
      </c>
      <c r="AL80" s="5">
        <v>504</v>
      </c>
      <c r="AM80" s="5">
        <v>0</v>
      </c>
      <c r="AN80" s="5">
        <v>1233</v>
      </c>
      <c r="AO80" s="5">
        <v>0</v>
      </c>
      <c r="AP80" s="5">
        <v>1337</v>
      </c>
      <c r="AQ80" s="5">
        <v>0</v>
      </c>
      <c r="AR80" s="5">
        <v>475</v>
      </c>
      <c r="AS80" s="5">
        <v>1972</v>
      </c>
      <c r="AT80" s="5">
        <v>35811</v>
      </c>
      <c r="AU80" s="5">
        <v>383</v>
      </c>
      <c r="AV80" s="5">
        <v>11</v>
      </c>
      <c r="AW80" s="5">
        <v>0</v>
      </c>
      <c r="AX80" s="5">
        <v>0</v>
      </c>
      <c r="AY80" s="5">
        <v>2896</v>
      </c>
      <c r="AZ80" s="5">
        <v>4255</v>
      </c>
      <c r="BA80" s="5">
        <v>144</v>
      </c>
      <c r="BB80" s="5">
        <v>10448</v>
      </c>
      <c r="BC80" s="5">
        <v>36660</v>
      </c>
      <c r="BD80" s="5">
        <v>0</v>
      </c>
      <c r="BE80" s="5">
        <v>0</v>
      </c>
      <c r="BF80" s="5">
        <v>0</v>
      </c>
      <c r="BG80" s="5">
        <v>0</v>
      </c>
      <c r="BH80" s="5">
        <v>1487034</v>
      </c>
      <c r="BI80" s="5">
        <v>483902</v>
      </c>
      <c r="BJ80" s="5">
        <v>1678995</v>
      </c>
      <c r="BK80" s="5">
        <v>118036</v>
      </c>
      <c r="BL80" s="5">
        <v>8609</v>
      </c>
      <c r="BM80" s="5">
        <v>0</v>
      </c>
      <c r="BN80" s="5">
        <v>0</v>
      </c>
      <c r="BO80" s="5">
        <v>136120</v>
      </c>
      <c r="BP80" s="5">
        <v>1673774</v>
      </c>
      <c r="BQ80" s="5">
        <v>767352</v>
      </c>
      <c r="BR80" s="5">
        <v>21400</v>
      </c>
    </row>
    <row r="81" spans="1:70">
      <c r="A81" t="s">
        <v>1278</v>
      </c>
      <c r="B81" t="s">
        <v>1279</v>
      </c>
      <c r="C81" t="s">
        <v>1436</v>
      </c>
      <c r="D81" t="s">
        <v>1437</v>
      </c>
      <c r="E81" t="str">
        <f t="shared" si="1"/>
        <v>北海道岩内町</v>
      </c>
      <c r="F81" s="5">
        <v>10928</v>
      </c>
      <c r="G81" s="5">
        <v>10</v>
      </c>
      <c r="H81" s="5">
        <v>0</v>
      </c>
      <c r="I81" s="5">
        <v>0</v>
      </c>
      <c r="J81" s="5">
        <v>2</v>
      </c>
      <c r="K81" s="5">
        <v>0</v>
      </c>
      <c r="L81" s="5">
        <v>3431</v>
      </c>
      <c r="M81" s="5">
        <v>3101</v>
      </c>
      <c r="N81" s="5">
        <v>5613</v>
      </c>
      <c r="O81" s="5">
        <v>105111</v>
      </c>
      <c r="P81" s="5">
        <v>218478</v>
      </c>
      <c r="Q81" s="5">
        <v>1654865</v>
      </c>
      <c r="R81" s="5">
        <v>106288</v>
      </c>
      <c r="S81" s="5">
        <v>6</v>
      </c>
      <c r="T81" s="5">
        <v>1001</v>
      </c>
      <c r="U81" s="5">
        <v>0</v>
      </c>
      <c r="V81" s="5">
        <v>0</v>
      </c>
      <c r="W81" s="5">
        <v>2</v>
      </c>
      <c r="X81" s="5">
        <v>2</v>
      </c>
      <c r="Y81" s="5">
        <v>10450</v>
      </c>
      <c r="Z81" s="5">
        <v>0</v>
      </c>
      <c r="AA81" s="5">
        <v>66</v>
      </c>
      <c r="AB81" s="5">
        <v>19</v>
      </c>
      <c r="AC81" s="5">
        <v>0</v>
      </c>
      <c r="AD81" s="5">
        <v>0</v>
      </c>
      <c r="AE81" s="5">
        <v>0</v>
      </c>
      <c r="AF81" s="5">
        <v>68353</v>
      </c>
      <c r="AG81" s="5">
        <v>0</v>
      </c>
      <c r="AH81" s="5">
        <v>0</v>
      </c>
      <c r="AI81" s="5">
        <v>2851</v>
      </c>
      <c r="AJ81" s="5">
        <v>0</v>
      </c>
      <c r="AK81" s="5">
        <v>0</v>
      </c>
      <c r="AL81" s="5">
        <v>4009</v>
      </c>
      <c r="AM81" s="5">
        <v>444</v>
      </c>
      <c r="AN81" s="5">
        <v>0</v>
      </c>
      <c r="AO81" s="5">
        <v>0</v>
      </c>
      <c r="AP81" s="5">
        <v>0</v>
      </c>
      <c r="AQ81" s="5">
        <v>0</v>
      </c>
      <c r="AR81" s="5">
        <v>2622</v>
      </c>
      <c r="AS81" s="5">
        <v>0</v>
      </c>
      <c r="AT81" s="5">
        <v>4371</v>
      </c>
      <c r="AU81" s="5">
        <v>1619</v>
      </c>
      <c r="AV81" s="5">
        <v>0</v>
      </c>
      <c r="AW81" s="5">
        <v>0</v>
      </c>
      <c r="AX81" s="5">
        <v>0</v>
      </c>
      <c r="AY81" s="5">
        <v>125</v>
      </c>
      <c r="AZ81" s="5">
        <v>0</v>
      </c>
      <c r="BA81" s="5">
        <v>0</v>
      </c>
      <c r="BB81" s="5">
        <v>0</v>
      </c>
      <c r="BC81" s="5">
        <v>1341</v>
      </c>
      <c r="BD81" s="5">
        <v>0</v>
      </c>
      <c r="BE81" s="5">
        <v>47</v>
      </c>
      <c r="BF81" s="5">
        <v>77</v>
      </c>
      <c r="BG81" s="5">
        <v>300</v>
      </c>
      <c r="BH81" s="5">
        <v>231562</v>
      </c>
      <c r="BI81" s="5">
        <v>10911</v>
      </c>
      <c r="BJ81" s="5">
        <v>226488</v>
      </c>
      <c r="BK81" s="5">
        <v>26827</v>
      </c>
      <c r="BL81" s="5">
        <v>0</v>
      </c>
      <c r="BM81" s="5">
        <v>10150</v>
      </c>
      <c r="BN81" s="5">
        <v>4802</v>
      </c>
      <c r="BO81" s="5">
        <v>8530</v>
      </c>
      <c r="BP81" s="5">
        <v>378885</v>
      </c>
      <c r="BQ81" s="5">
        <v>130981</v>
      </c>
      <c r="BR81" s="5">
        <v>0</v>
      </c>
    </row>
    <row r="82" spans="1:70">
      <c r="A82" t="s">
        <v>1278</v>
      </c>
      <c r="B82" t="s">
        <v>1279</v>
      </c>
      <c r="C82" t="s">
        <v>1438</v>
      </c>
      <c r="D82" t="s">
        <v>1439</v>
      </c>
      <c r="E82" t="str">
        <f t="shared" si="1"/>
        <v>北海道当麻町</v>
      </c>
      <c r="F82" s="5">
        <v>5944</v>
      </c>
      <c r="G82" s="5">
        <v>4</v>
      </c>
      <c r="H82" s="5">
        <v>1</v>
      </c>
      <c r="I82" s="5">
        <v>0</v>
      </c>
      <c r="J82" s="5">
        <v>0</v>
      </c>
      <c r="K82" s="5">
        <v>0</v>
      </c>
      <c r="L82" s="5">
        <v>803</v>
      </c>
      <c r="M82" s="5">
        <v>4951</v>
      </c>
      <c r="N82" s="5">
        <v>0</v>
      </c>
      <c r="O82" s="5">
        <v>202539</v>
      </c>
      <c r="P82" s="5">
        <v>111536</v>
      </c>
      <c r="Q82" s="5">
        <v>433983</v>
      </c>
      <c r="R82" s="5">
        <v>22900</v>
      </c>
      <c r="S82" s="5">
        <v>4</v>
      </c>
      <c r="T82" s="5">
        <v>548</v>
      </c>
      <c r="U82" s="5">
        <v>0</v>
      </c>
      <c r="V82" s="5">
        <v>0</v>
      </c>
      <c r="W82" s="5">
        <v>2</v>
      </c>
      <c r="X82" s="5">
        <v>6</v>
      </c>
      <c r="Y82" s="5">
        <v>3600</v>
      </c>
      <c r="Z82" s="5">
        <v>0</v>
      </c>
      <c r="AA82" s="5">
        <v>6</v>
      </c>
      <c r="AB82" s="5">
        <v>1</v>
      </c>
      <c r="AC82" s="5">
        <v>400</v>
      </c>
      <c r="AD82" s="5">
        <v>0</v>
      </c>
      <c r="AE82" s="5">
        <v>0</v>
      </c>
      <c r="AF82" s="5">
        <v>100775</v>
      </c>
      <c r="AG82" s="5">
        <v>0</v>
      </c>
      <c r="AH82" s="5">
        <v>0</v>
      </c>
      <c r="AI82" s="5">
        <v>0</v>
      </c>
      <c r="AJ82" s="5">
        <v>3600</v>
      </c>
      <c r="AK82" s="5">
        <v>0</v>
      </c>
      <c r="AL82" s="5">
        <v>0</v>
      </c>
      <c r="AM82" s="5">
        <v>1468</v>
      </c>
      <c r="AN82" s="5">
        <v>0</v>
      </c>
      <c r="AO82" s="5">
        <v>0</v>
      </c>
      <c r="AP82" s="5">
        <v>0</v>
      </c>
      <c r="AQ82" s="5">
        <v>0</v>
      </c>
      <c r="AR82" s="5">
        <v>0</v>
      </c>
      <c r="AS82" s="5">
        <v>35</v>
      </c>
      <c r="AT82" s="5">
        <v>0</v>
      </c>
      <c r="AU82" s="5">
        <v>520</v>
      </c>
      <c r="AV82" s="5">
        <v>0</v>
      </c>
      <c r="AW82" s="5">
        <v>0</v>
      </c>
      <c r="AX82" s="5">
        <v>0</v>
      </c>
      <c r="AY82" s="5">
        <v>0</v>
      </c>
      <c r="AZ82" s="5">
        <v>0</v>
      </c>
      <c r="BA82" s="5">
        <v>0</v>
      </c>
      <c r="BB82" s="5">
        <v>0</v>
      </c>
      <c r="BC82" s="5">
        <v>11971</v>
      </c>
      <c r="BD82" s="5">
        <v>0</v>
      </c>
      <c r="BE82" s="5">
        <v>0</v>
      </c>
      <c r="BF82" s="5">
        <v>0</v>
      </c>
      <c r="BG82" s="5">
        <v>0</v>
      </c>
      <c r="BH82" s="5">
        <v>112412</v>
      </c>
      <c r="BI82" s="5">
        <v>9608</v>
      </c>
      <c r="BJ82" s="5">
        <v>109980</v>
      </c>
      <c r="BK82" s="5">
        <v>5095</v>
      </c>
      <c r="BL82" s="5">
        <v>0</v>
      </c>
      <c r="BM82" s="5">
        <v>0</v>
      </c>
      <c r="BN82" s="5">
        <v>0</v>
      </c>
      <c r="BO82" s="5">
        <v>8033</v>
      </c>
      <c r="BP82" s="5">
        <v>294640</v>
      </c>
      <c r="BQ82" s="5">
        <v>303472</v>
      </c>
      <c r="BR82" s="5">
        <v>0</v>
      </c>
    </row>
    <row r="83" spans="1:70">
      <c r="A83" t="s">
        <v>1278</v>
      </c>
      <c r="B83" t="s">
        <v>1279</v>
      </c>
      <c r="C83" t="s">
        <v>1440</v>
      </c>
      <c r="D83" t="s">
        <v>1441</v>
      </c>
      <c r="E83" t="str">
        <f t="shared" si="1"/>
        <v>北海道森町</v>
      </c>
      <c r="F83" s="5">
        <v>10859</v>
      </c>
      <c r="G83" s="5">
        <v>3</v>
      </c>
      <c r="H83" s="5">
        <v>0</v>
      </c>
      <c r="I83" s="5">
        <v>0</v>
      </c>
      <c r="J83" s="5">
        <v>2</v>
      </c>
      <c r="K83" s="5">
        <v>0</v>
      </c>
      <c r="L83" s="5">
        <v>3709</v>
      </c>
      <c r="M83" s="5">
        <v>28</v>
      </c>
      <c r="N83" s="5">
        <v>3569</v>
      </c>
      <c r="O83" s="5">
        <v>113036</v>
      </c>
      <c r="P83" s="5">
        <v>232169</v>
      </c>
      <c r="Q83" s="5">
        <v>377592</v>
      </c>
      <c r="R83" s="5">
        <v>25282</v>
      </c>
      <c r="S83" s="5">
        <v>3</v>
      </c>
      <c r="T83" s="5">
        <v>1262</v>
      </c>
      <c r="U83" s="5">
        <v>0</v>
      </c>
      <c r="V83" s="5">
        <v>0</v>
      </c>
      <c r="W83" s="5">
        <v>2</v>
      </c>
      <c r="X83" s="5">
        <v>34</v>
      </c>
      <c r="Y83" s="5">
        <v>6690</v>
      </c>
      <c r="Z83" s="5">
        <v>0</v>
      </c>
      <c r="AA83" s="5">
        <v>4</v>
      </c>
      <c r="AB83" s="5">
        <v>4</v>
      </c>
      <c r="AC83" s="5">
        <v>3709</v>
      </c>
      <c r="AD83" s="5">
        <v>28</v>
      </c>
      <c r="AE83" s="5">
        <v>3404</v>
      </c>
      <c r="AF83" s="5">
        <v>0</v>
      </c>
      <c r="AG83" s="5">
        <v>0</v>
      </c>
      <c r="AH83" s="5">
        <v>0</v>
      </c>
      <c r="AI83" s="5">
        <v>0</v>
      </c>
      <c r="AJ83" s="5">
        <v>6600</v>
      </c>
      <c r="AK83" s="5">
        <v>0</v>
      </c>
      <c r="AL83" s="5">
        <v>0</v>
      </c>
      <c r="AM83" s="5">
        <v>2472</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v>0</v>
      </c>
      <c r="BF83" s="5">
        <v>0</v>
      </c>
      <c r="BG83" s="5">
        <v>0</v>
      </c>
      <c r="BH83" s="5">
        <v>252877</v>
      </c>
      <c r="BI83" s="5">
        <v>11739</v>
      </c>
      <c r="BJ83" s="5">
        <v>243958</v>
      </c>
      <c r="BK83" s="5">
        <v>3155</v>
      </c>
      <c r="BL83" s="5">
        <v>0</v>
      </c>
      <c r="BM83" s="5">
        <v>0</v>
      </c>
      <c r="BN83" s="5">
        <v>0</v>
      </c>
      <c r="BO83" s="5">
        <v>11623</v>
      </c>
      <c r="BP83" s="5">
        <v>658582</v>
      </c>
      <c r="BQ83" s="5">
        <v>35454</v>
      </c>
      <c r="BR83" s="5">
        <v>0</v>
      </c>
    </row>
    <row r="84" spans="1:70">
      <c r="A84" t="s">
        <v>1278</v>
      </c>
      <c r="B84" t="s">
        <v>1279</v>
      </c>
      <c r="C84" t="s">
        <v>1442</v>
      </c>
      <c r="D84" t="s">
        <v>1443</v>
      </c>
      <c r="E84" t="str">
        <f t="shared" si="1"/>
        <v>北海道月新水道企業団</v>
      </c>
      <c r="F84" s="5">
        <v>5759</v>
      </c>
      <c r="G84" s="5">
        <v>6</v>
      </c>
      <c r="H84" s="5">
        <v>0</v>
      </c>
      <c r="I84" s="5">
        <v>0</v>
      </c>
      <c r="J84" s="5">
        <v>1</v>
      </c>
      <c r="K84" s="5">
        <v>0</v>
      </c>
      <c r="L84" s="5">
        <v>2077</v>
      </c>
      <c r="M84" s="5">
        <v>104</v>
      </c>
      <c r="N84" s="5">
        <v>69311</v>
      </c>
      <c r="O84" s="5">
        <v>122219</v>
      </c>
      <c r="P84" s="5">
        <v>177169</v>
      </c>
      <c r="Q84" s="5">
        <v>145664</v>
      </c>
      <c r="R84" s="5">
        <v>7803</v>
      </c>
      <c r="S84" s="5">
        <v>4</v>
      </c>
      <c r="T84" s="5">
        <v>808</v>
      </c>
      <c r="U84" s="5">
        <v>0</v>
      </c>
      <c r="V84" s="5">
        <v>0</v>
      </c>
      <c r="W84" s="5">
        <v>2</v>
      </c>
      <c r="X84" s="5">
        <v>4</v>
      </c>
      <c r="Y84" s="5">
        <v>4550</v>
      </c>
      <c r="Z84" s="5">
        <v>0</v>
      </c>
      <c r="AA84" s="5">
        <v>2</v>
      </c>
      <c r="AB84" s="5">
        <v>2</v>
      </c>
      <c r="AC84" s="5">
        <v>2067</v>
      </c>
      <c r="AD84" s="5">
        <v>104</v>
      </c>
      <c r="AE84" s="5">
        <v>44832</v>
      </c>
      <c r="AF84" s="5">
        <v>49757</v>
      </c>
      <c r="AG84" s="5">
        <v>0</v>
      </c>
      <c r="AH84" s="5">
        <v>0</v>
      </c>
      <c r="AI84" s="5">
        <v>0</v>
      </c>
      <c r="AJ84" s="5">
        <v>5040</v>
      </c>
      <c r="AK84" s="5">
        <v>916</v>
      </c>
      <c r="AL84" s="5">
        <v>0</v>
      </c>
      <c r="AM84" s="5">
        <v>1900</v>
      </c>
      <c r="AN84" s="5">
        <v>0</v>
      </c>
      <c r="AO84" s="5">
        <v>0</v>
      </c>
      <c r="AP84" s="5">
        <v>0</v>
      </c>
      <c r="AQ84" s="5">
        <v>0</v>
      </c>
      <c r="AR84" s="5">
        <v>0</v>
      </c>
      <c r="AS84" s="5">
        <v>0</v>
      </c>
      <c r="AT84" s="5">
        <v>0</v>
      </c>
      <c r="AU84" s="5">
        <v>0</v>
      </c>
      <c r="AV84" s="5">
        <v>0</v>
      </c>
      <c r="AW84" s="5">
        <v>0</v>
      </c>
      <c r="AX84" s="5">
        <v>0</v>
      </c>
      <c r="AY84" s="5">
        <v>0</v>
      </c>
      <c r="AZ84" s="5">
        <v>0</v>
      </c>
      <c r="BA84" s="5">
        <v>0</v>
      </c>
      <c r="BB84" s="5">
        <v>6067</v>
      </c>
      <c r="BC84" s="5">
        <v>5315</v>
      </c>
      <c r="BD84" s="5">
        <v>0</v>
      </c>
      <c r="BE84" s="5">
        <v>0</v>
      </c>
      <c r="BF84" s="5">
        <v>0</v>
      </c>
      <c r="BG84" s="5">
        <v>0</v>
      </c>
      <c r="BH84" s="5">
        <v>177299</v>
      </c>
      <c r="BI84" s="5">
        <v>10309</v>
      </c>
      <c r="BJ84" s="5">
        <v>173507</v>
      </c>
      <c r="BK84" s="5">
        <v>2151</v>
      </c>
      <c r="BL84" s="5">
        <v>0</v>
      </c>
      <c r="BM84" s="5">
        <v>0</v>
      </c>
      <c r="BN84" s="5">
        <v>0</v>
      </c>
      <c r="BO84" s="5">
        <v>5778</v>
      </c>
      <c r="BP84" s="5">
        <v>557515</v>
      </c>
      <c r="BQ84" s="5">
        <v>9709</v>
      </c>
      <c r="BR84" s="5">
        <v>0</v>
      </c>
    </row>
    <row r="85" spans="1:70">
      <c r="A85" t="s">
        <v>1278</v>
      </c>
      <c r="B85" t="s">
        <v>1279</v>
      </c>
      <c r="C85" t="s">
        <v>1444</v>
      </c>
      <c r="D85" t="s">
        <v>1445</v>
      </c>
      <c r="E85" t="str">
        <f t="shared" si="1"/>
        <v>北海道七飯町</v>
      </c>
      <c r="F85" s="5">
        <v>27747</v>
      </c>
      <c r="G85" s="5">
        <v>8</v>
      </c>
      <c r="H85" s="5">
        <v>11</v>
      </c>
      <c r="I85" s="5">
        <v>0</v>
      </c>
      <c r="J85" s="5">
        <v>0</v>
      </c>
      <c r="K85" s="5">
        <v>0</v>
      </c>
      <c r="L85" s="5">
        <v>16392</v>
      </c>
      <c r="M85" s="5">
        <v>7727</v>
      </c>
      <c r="N85" s="5">
        <v>0</v>
      </c>
      <c r="O85" s="5">
        <v>166681</v>
      </c>
      <c r="P85" s="5">
        <v>399238</v>
      </c>
      <c r="Q85" s="5">
        <v>2399935</v>
      </c>
      <c r="R85" s="5">
        <v>141578</v>
      </c>
      <c r="S85" s="5">
        <v>8</v>
      </c>
      <c r="T85" s="5">
        <v>2591</v>
      </c>
      <c r="U85" s="5">
        <v>0</v>
      </c>
      <c r="V85" s="5">
        <v>0</v>
      </c>
      <c r="W85" s="5">
        <v>3</v>
      </c>
      <c r="X85" s="5">
        <v>7</v>
      </c>
      <c r="Y85" s="5">
        <v>11409</v>
      </c>
      <c r="Z85" s="5">
        <v>0</v>
      </c>
      <c r="AA85" s="5">
        <v>193</v>
      </c>
      <c r="AB85" s="5">
        <v>114</v>
      </c>
      <c r="AC85" s="5">
        <v>4713</v>
      </c>
      <c r="AD85" s="5">
        <v>3974</v>
      </c>
      <c r="AE85" s="5">
        <v>0</v>
      </c>
      <c r="AF85" s="5">
        <v>21326</v>
      </c>
      <c r="AG85" s="5">
        <v>0</v>
      </c>
      <c r="AH85" s="5">
        <v>0</v>
      </c>
      <c r="AI85" s="5">
        <v>0</v>
      </c>
      <c r="AJ85" s="5">
        <v>0</v>
      </c>
      <c r="AK85" s="5">
        <v>794</v>
      </c>
      <c r="AL85" s="5">
        <v>6131</v>
      </c>
      <c r="AM85" s="5">
        <v>431</v>
      </c>
      <c r="AN85" s="5">
        <v>0</v>
      </c>
      <c r="AO85" s="5">
        <v>0</v>
      </c>
      <c r="AP85" s="5">
        <v>0</v>
      </c>
      <c r="AQ85" s="5">
        <v>0</v>
      </c>
      <c r="AR85" s="5">
        <v>0</v>
      </c>
      <c r="AS85" s="5">
        <v>16</v>
      </c>
      <c r="AT85" s="5">
        <v>0</v>
      </c>
      <c r="AU85" s="5">
        <v>4539</v>
      </c>
      <c r="AV85" s="5">
        <v>0</v>
      </c>
      <c r="AW85" s="5">
        <v>0</v>
      </c>
      <c r="AX85" s="5">
        <v>0</v>
      </c>
      <c r="AY85" s="5">
        <v>0</v>
      </c>
      <c r="AZ85" s="5">
        <v>1399</v>
      </c>
      <c r="BA85" s="5">
        <v>13</v>
      </c>
      <c r="BB85" s="5">
        <v>0</v>
      </c>
      <c r="BC85" s="5">
        <v>9911</v>
      </c>
      <c r="BD85" s="5">
        <v>0</v>
      </c>
      <c r="BE85" s="5">
        <v>0</v>
      </c>
      <c r="BF85" s="5">
        <v>0</v>
      </c>
      <c r="BG85" s="5">
        <v>118</v>
      </c>
      <c r="BH85" s="5">
        <v>428862</v>
      </c>
      <c r="BI85" s="5">
        <v>84594</v>
      </c>
      <c r="BJ85" s="5">
        <v>396778</v>
      </c>
      <c r="BK85" s="5">
        <v>46763</v>
      </c>
      <c r="BL85" s="5">
        <v>0</v>
      </c>
      <c r="BM85" s="5">
        <v>0</v>
      </c>
      <c r="BN85" s="5">
        <v>0</v>
      </c>
      <c r="BO85" s="5">
        <v>64408</v>
      </c>
      <c r="BP85" s="5">
        <v>460626</v>
      </c>
      <c r="BQ85" s="5">
        <v>166436</v>
      </c>
      <c r="BR85" s="5">
        <v>0</v>
      </c>
    </row>
    <row r="86" spans="1:70">
      <c r="A86" t="s">
        <v>1278</v>
      </c>
      <c r="B86" t="s">
        <v>1279</v>
      </c>
      <c r="C86" t="s">
        <v>1446</v>
      </c>
      <c r="D86" t="s">
        <v>1447</v>
      </c>
      <c r="E86" t="str">
        <f t="shared" si="1"/>
        <v>北海道音更町</v>
      </c>
      <c r="F86" s="5">
        <v>37433</v>
      </c>
      <c r="G86" s="5">
        <v>17</v>
      </c>
      <c r="H86" s="5">
        <v>0</v>
      </c>
      <c r="I86" s="5">
        <v>0</v>
      </c>
      <c r="J86" s="5">
        <v>1</v>
      </c>
      <c r="K86" s="5">
        <v>0</v>
      </c>
      <c r="L86" s="5">
        <v>7777</v>
      </c>
      <c r="M86" s="5">
        <v>9372</v>
      </c>
      <c r="N86" s="5">
        <v>73579</v>
      </c>
      <c r="O86" s="5">
        <v>279097</v>
      </c>
      <c r="P86" s="5">
        <v>858835</v>
      </c>
      <c r="Q86" s="5">
        <v>4066947</v>
      </c>
      <c r="R86" s="5">
        <v>255831</v>
      </c>
      <c r="S86" s="5">
        <v>14</v>
      </c>
      <c r="T86" s="5">
        <v>3704</v>
      </c>
      <c r="U86" s="5">
        <v>0</v>
      </c>
      <c r="V86" s="5">
        <v>0</v>
      </c>
      <c r="W86" s="5">
        <v>5</v>
      </c>
      <c r="X86" s="5">
        <v>15</v>
      </c>
      <c r="Y86" s="5">
        <v>11900</v>
      </c>
      <c r="Z86" s="5">
        <v>0</v>
      </c>
      <c r="AA86" s="5">
        <v>64</v>
      </c>
      <c r="AB86" s="5">
        <v>14</v>
      </c>
      <c r="AC86" s="5">
        <v>0</v>
      </c>
      <c r="AD86" s="5">
        <v>0</v>
      </c>
      <c r="AE86" s="5">
        <v>6267</v>
      </c>
      <c r="AF86" s="5">
        <v>55804</v>
      </c>
      <c r="AG86" s="5">
        <v>11900</v>
      </c>
      <c r="AH86" s="5">
        <v>0</v>
      </c>
      <c r="AI86" s="5">
        <v>0</v>
      </c>
      <c r="AJ86" s="5">
        <v>0</v>
      </c>
      <c r="AK86" s="5">
        <v>9300</v>
      </c>
      <c r="AL86" s="5">
        <v>0</v>
      </c>
      <c r="AM86" s="5">
        <v>2400</v>
      </c>
      <c r="AN86" s="5">
        <v>0</v>
      </c>
      <c r="AO86" s="5">
        <v>0</v>
      </c>
      <c r="AP86" s="5">
        <v>0</v>
      </c>
      <c r="AQ86" s="5">
        <v>0</v>
      </c>
      <c r="AR86" s="5">
        <v>0</v>
      </c>
      <c r="AS86" s="5">
        <v>475</v>
      </c>
      <c r="AT86" s="5">
        <v>13989</v>
      </c>
      <c r="AU86" s="5">
        <v>10115</v>
      </c>
      <c r="AV86" s="5">
        <v>0</v>
      </c>
      <c r="AW86" s="5">
        <v>0</v>
      </c>
      <c r="AX86" s="5">
        <v>757</v>
      </c>
      <c r="AY86" s="5">
        <v>1</v>
      </c>
      <c r="AZ86" s="5">
        <v>0</v>
      </c>
      <c r="BA86" s="5">
        <v>0</v>
      </c>
      <c r="BB86" s="5">
        <v>392</v>
      </c>
      <c r="BC86" s="5">
        <v>62288</v>
      </c>
      <c r="BD86" s="5">
        <v>0</v>
      </c>
      <c r="BE86" s="5">
        <v>0</v>
      </c>
      <c r="BF86" s="5">
        <v>147</v>
      </c>
      <c r="BG86" s="5">
        <v>277</v>
      </c>
      <c r="BH86" s="5">
        <v>916824</v>
      </c>
      <c r="BI86" s="5">
        <v>47144</v>
      </c>
      <c r="BJ86" s="5">
        <v>759612</v>
      </c>
      <c r="BK86" s="5">
        <v>80701</v>
      </c>
      <c r="BL86" s="5">
        <v>0</v>
      </c>
      <c r="BM86" s="5">
        <v>0</v>
      </c>
      <c r="BN86" s="5">
        <v>0</v>
      </c>
      <c r="BO86" s="5">
        <v>45694</v>
      </c>
      <c r="BP86" s="5">
        <v>960041</v>
      </c>
      <c r="BQ86" s="5">
        <v>341617</v>
      </c>
      <c r="BR86" s="5">
        <v>0</v>
      </c>
    </row>
    <row r="87" spans="1:70">
      <c r="A87" t="s">
        <v>1278</v>
      </c>
      <c r="B87" t="s">
        <v>1279</v>
      </c>
      <c r="C87" t="s">
        <v>1448</v>
      </c>
      <c r="D87" t="s">
        <v>1449</v>
      </c>
      <c r="E87" t="str">
        <f t="shared" si="1"/>
        <v>北海道鷹栖町</v>
      </c>
      <c r="F87" s="5">
        <v>6704</v>
      </c>
      <c r="G87" s="5">
        <v>2</v>
      </c>
      <c r="H87" s="5">
        <v>0</v>
      </c>
      <c r="I87" s="5">
        <v>0</v>
      </c>
      <c r="J87" s="5">
        <v>0</v>
      </c>
      <c r="K87" s="5">
        <v>0</v>
      </c>
      <c r="L87" s="5">
        <v>0</v>
      </c>
      <c r="M87" s="5">
        <v>0</v>
      </c>
      <c r="N87" s="5">
        <v>2837</v>
      </c>
      <c r="O87" s="5">
        <v>146966</v>
      </c>
      <c r="P87" s="5">
        <v>145083</v>
      </c>
      <c r="Q87" s="5">
        <v>261685</v>
      </c>
      <c r="R87" s="5">
        <v>22208</v>
      </c>
      <c r="S87" s="5">
        <v>2</v>
      </c>
      <c r="T87" s="5">
        <v>609</v>
      </c>
      <c r="U87" s="5">
        <v>0</v>
      </c>
      <c r="V87" s="5">
        <v>0</v>
      </c>
      <c r="W87" s="5">
        <v>1</v>
      </c>
      <c r="X87" s="5">
        <v>25</v>
      </c>
      <c r="Y87" s="5">
        <v>3333</v>
      </c>
      <c r="Z87" s="5">
        <v>0</v>
      </c>
      <c r="AA87" s="5">
        <v>12</v>
      </c>
      <c r="AB87" s="5">
        <v>6</v>
      </c>
      <c r="AC87" s="5">
        <v>0</v>
      </c>
      <c r="AD87" s="5">
        <v>0</v>
      </c>
      <c r="AE87" s="5">
        <v>0</v>
      </c>
      <c r="AF87" s="5">
        <v>58006</v>
      </c>
      <c r="AG87" s="5">
        <v>0</v>
      </c>
      <c r="AH87" s="5">
        <v>0</v>
      </c>
      <c r="AI87" s="5">
        <v>0</v>
      </c>
      <c r="AJ87" s="5">
        <v>0</v>
      </c>
      <c r="AK87" s="5">
        <v>0</v>
      </c>
      <c r="AL87" s="5">
        <v>0</v>
      </c>
      <c r="AM87" s="5">
        <v>0</v>
      </c>
      <c r="AN87" s="5">
        <v>0</v>
      </c>
      <c r="AO87" s="5">
        <v>0</v>
      </c>
      <c r="AP87" s="5">
        <v>0</v>
      </c>
      <c r="AQ87" s="5">
        <v>0</v>
      </c>
      <c r="AR87" s="5">
        <v>0</v>
      </c>
      <c r="AS87" s="5">
        <v>0</v>
      </c>
      <c r="AT87" s="5">
        <v>2837</v>
      </c>
      <c r="AU87" s="5">
        <v>0</v>
      </c>
      <c r="AV87" s="5">
        <v>0</v>
      </c>
      <c r="AW87" s="5">
        <v>0</v>
      </c>
      <c r="AX87" s="5">
        <v>0</v>
      </c>
      <c r="AY87" s="5">
        <v>0</v>
      </c>
      <c r="AZ87" s="5">
        <v>0</v>
      </c>
      <c r="BA87" s="5">
        <v>0</v>
      </c>
      <c r="BB87" s="5">
        <v>0</v>
      </c>
      <c r="BC87" s="5">
        <v>18999</v>
      </c>
      <c r="BD87" s="5">
        <v>0</v>
      </c>
      <c r="BE87" s="5">
        <v>0</v>
      </c>
      <c r="BF87" s="5">
        <v>0</v>
      </c>
      <c r="BG87" s="5">
        <v>0</v>
      </c>
      <c r="BH87" s="5">
        <v>151233</v>
      </c>
      <c r="BI87" s="5">
        <v>37159</v>
      </c>
      <c r="BJ87" s="5">
        <v>150000</v>
      </c>
      <c r="BK87" s="5">
        <v>9814</v>
      </c>
      <c r="BL87" s="5">
        <v>0</v>
      </c>
      <c r="BM87" s="5">
        <v>0</v>
      </c>
      <c r="BN87" s="5">
        <v>0</v>
      </c>
      <c r="BO87" s="5">
        <v>27897</v>
      </c>
      <c r="BP87" s="5">
        <v>243098</v>
      </c>
      <c r="BQ87" s="5">
        <v>35866</v>
      </c>
      <c r="BR87" s="5">
        <v>0</v>
      </c>
    </row>
    <row r="88" spans="1:70">
      <c r="A88" t="s">
        <v>1278</v>
      </c>
      <c r="B88" t="s">
        <v>1279</v>
      </c>
      <c r="C88" t="s">
        <v>1450</v>
      </c>
      <c r="D88" t="s">
        <v>1451</v>
      </c>
      <c r="E88" t="str">
        <f t="shared" si="1"/>
        <v>北海道知内町</v>
      </c>
      <c r="F88" s="5">
        <v>3784</v>
      </c>
      <c r="G88" s="5">
        <v>6</v>
      </c>
      <c r="H88" s="5">
        <v>0</v>
      </c>
      <c r="I88" s="5">
        <v>1</v>
      </c>
      <c r="J88" s="5">
        <v>0</v>
      </c>
      <c r="K88" s="5">
        <v>0</v>
      </c>
      <c r="L88" s="5">
        <v>1354</v>
      </c>
      <c r="M88" s="5">
        <v>226</v>
      </c>
      <c r="N88" s="5">
        <v>2159</v>
      </c>
      <c r="O88" s="5">
        <v>84976</v>
      </c>
      <c r="P88" s="5">
        <v>107933</v>
      </c>
      <c r="Q88" s="5">
        <v>187357</v>
      </c>
      <c r="R88" s="5">
        <v>7976</v>
      </c>
      <c r="S88" s="5">
        <v>4</v>
      </c>
      <c r="T88" s="5">
        <v>763</v>
      </c>
      <c r="U88" s="5">
        <v>0</v>
      </c>
      <c r="V88" s="5">
        <v>0</v>
      </c>
      <c r="W88" s="5">
        <v>2</v>
      </c>
      <c r="X88" s="5">
        <v>12</v>
      </c>
      <c r="Y88" s="5">
        <v>4600</v>
      </c>
      <c r="Z88" s="5">
        <v>0</v>
      </c>
      <c r="AA88" s="5">
        <v>5</v>
      </c>
      <c r="AB88" s="5">
        <v>0</v>
      </c>
      <c r="AC88" s="5">
        <v>0</v>
      </c>
      <c r="AD88" s="5">
        <v>0</v>
      </c>
      <c r="AE88" s="5">
        <v>0</v>
      </c>
      <c r="AF88" s="5">
        <v>18051</v>
      </c>
      <c r="AG88" s="5">
        <v>0</v>
      </c>
      <c r="AH88" s="5">
        <v>0</v>
      </c>
      <c r="AI88" s="5">
        <v>0</v>
      </c>
      <c r="AJ88" s="5">
        <v>0</v>
      </c>
      <c r="AK88" s="5">
        <v>2400</v>
      </c>
      <c r="AL88" s="5">
        <v>0</v>
      </c>
      <c r="AM88" s="5">
        <v>0</v>
      </c>
      <c r="AN88" s="5">
        <v>0</v>
      </c>
      <c r="AO88" s="5">
        <v>0</v>
      </c>
      <c r="AP88" s="5">
        <v>0</v>
      </c>
      <c r="AQ88" s="5">
        <v>0</v>
      </c>
      <c r="AR88" s="5">
        <v>0</v>
      </c>
      <c r="AS88" s="5">
        <v>0</v>
      </c>
      <c r="AT88" s="5">
        <v>7</v>
      </c>
      <c r="AU88" s="5">
        <v>2935</v>
      </c>
      <c r="AV88" s="5">
        <v>0</v>
      </c>
      <c r="AW88" s="5">
        <v>0</v>
      </c>
      <c r="AX88" s="5">
        <v>0</v>
      </c>
      <c r="AY88" s="5">
        <v>995</v>
      </c>
      <c r="AZ88" s="5">
        <v>0</v>
      </c>
      <c r="BA88" s="5">
        <v>0</v>
      </c>
      <c r="BB88" s="5">
        <v>0</v>
      </c>
      <c r="BC88" s="5">
        <v>608</v>
      </c>
      <c r="BD88" s="5">
        <v>0</v>
      </c>
      <c r="BE88" s="5">
        <v>0</v>
      </c>
      <c r="BF88" s="5">
        <v>0</v>
      </c>
      <c r="BG88" s="5">
        <v>305</v>
      </c>
      <c r="BH88" s="5">
        <v>108978</v>
      </c>
      <c r="BI88" s="5">
        <v>20971</v>
      </c>
      <c r="BJ88" s="5">
        <v>122285</v>
      </c>
      <c r="BK88" s="5">
        <v>3333</v>
      </c>
      <c r="BL88" s="5">
        <v>0</v>
      </c>
      <c r="BM88" s="5">
        <v>0</v>
      </c>
      <c r="BN88" s="5">
        <v>0</v>
      </c>
      <c r="BO88" s="5">
        <v>19427</v>
      </c>
      <c r="BP88" s="5">
        <v>391788</v>
      </c>
      <c r="BQ88" s="5">
        <v>19839</v>
      </c>
      <c r="BR88" s="5">
        <v>4600</v>
      </c>
    </row>
    <row r="89" spans="1:70">
      <c r="A89" t="s">
        <v>1278</v>
      </c>
      <c r="B89" t="s">
        <v>1279</v>
      </c>
      <c r="C89" t="s">
        <v>1452</v>
      </c>
      <c r="D89" t="s">
        <v>1453</v>
      </c>
      <c r="E89" t="str">
        <f t="shared" si="1"/>
        <v>北海道小平町</v>
      </c>
      <c r="F89" s="5">
        <v>3116</v>
      </c>
      <c r="G89" s="5">
        <v>1</v>
      </c>
      <c r="H89" s="5">
        <v>0</v>
      </c>
      <c r="I89" s="5">
        <v>0</v>
      </c>
      <c r="J89" s="5">
        <v>2</v>
      </c>
      <c r="K89" s="5">
        <v>0</v>
      </c>
      <c r="L89" s="5">
        <v>142</v>
      </c>
      <c r="M89" s="5">
        <v>26050</v>
      </c>
      <c r="N89" s="5">
        <v>0</v>
      </c>
      <c r="O89" s="5">
        <v>79397</v>
      </c>
      <c r="P89" s="5">
        <v>74298</v>
      </c>
      <c r="Q89" s="5">
        <v>245112</v>
      </c>
      <c r="R89" s="5">
        <v>12848</v>
      </c>
      <c r="S89" s="5">
        <v>1</v>
      </c>
      <c r="T89" s="5">
        <v>325</v>
      </c>
      <c r="U89" s="5">
        <v>0</v>
      </c>
      <c r="V89" s="5">
        <v>0</v>
      </c>
      <c r="W89" s="5">
        <v>0</v>
      </c>
      <c r="X89" s="5">
        <v>2</v>
      </c>
      <c r="Y89" s="5">
        <v>2545</v>
      </c>
      <c r="Z89" s="5">
        <v>0</v>
      </c>
      <c r="AA89" s="5">
        <v>5</v>
      </c>
      <c r="AB89" s="5">
        <v>0</v>
      </c>
      <c r="AC89" s="5">
        <v>0</v>
      </c>
      <c r="AD89" s="5">
        <v>0</v>
      </c>
      <c r="AE89" s="5">
        <v>0</v>
      </c>
      <c r="AF89" s="5">
        <v>0</v>
      </c>
      <c r="AG89" s="5">
        <v>0</v>
      </c>
      <c r="AH89" s="5">
        <v>0</v>
      </c>
      <c r="AI89" s="5">
        <v>0</v>
      </c>
      <c r="AJ89" s="5">
        <v>0</v>
      </c>
      <c r="AK89" s="5">
        <v>0</v>
      </c>
      <c r="AL89" s="5">
        <v>0</v>
      </c>
      <c r="AM89" s="5">
        <v>1678</v>
      </c>
      <c r="AN89" s="5">
        <v>0</v>
      </c>
      <c r="AO89" s="5">
        <v>0</v>
      </c>
      <c r="AP89" s="5">
        <v>0</v>
      </c>
      <c r="AQ89" s="5">
        <v>1678</v>
      </c>
      <c r="AR89" s="5">
        <v>0</v>
      </c>
      <c r="AS89" s="5">
        <v>0</v>
      </c>
      <c r="AT89" s="5">
        <v>0</v>
      </c>
      <c r="AU89" s="5">
        <v>543</v>
      </c>
      <c r="AV89" s="5">
        <v>0</v>
      </c>
      <c r="AW89" s="5">
        <v>0</v>
      </c>
      <c r="AX89" s="5">
        <v>0</v>
      </c>
      <c r="AY89" s="5">
        <v>0</v>
      </c>
      <c r="AZ89" s="5">
        <v>0</v>
      </c>
      <c r="BA89" s="5">
        <v>0</v>
      </c>
      <c r="BB89" s="5">
        <v>0</v>
      </c>
      <c r="BC89" s="5">
        <v>1019</v>
      </c>
      <c r="BD89" s="5">
        <v>0</v>
      </c>
      <c r="BE89" s="5">
        <v>0</v>
      </c>
      <c r="BF89" s="5">
        <v>0</v>
      </c>
      <c r="BG89" s="5">
        <v>0</v>
      </c>
      <c r="BH89" s="5">
        <v>74388</v>
      </c>
      <c r="BI89" s="5">
        <v>75040</v>
      </c>
      <c r="BJ89" s="5">
        <v>144376</v>
      </c>
      <c r="BK89" s="5">
        <v>5105</v>
      </c>
      <c r="BL89" s="5">
        <v>0</v>
      </c>
      <c r="BM89" s="5">
        <v>0</v>
      </c>
      <c r="BN89" s="5">
        <v>0</v>
      </c>
      <c r="BO89" s="5">
        <v>10721</v>
      </c>
      <c r="BP89" s="5">
        <v>134626</v>
      </c>
      <c r="BQ89" s="5">
        <v>25590</v>
      </c>
      <c r="BR89" s="5">
        <v>2545</v>
      </c>
    </row>
    <row r="90" spans="1:70">
      <c r="A90" t="s">
        <v>1278</v>
      </c>
      <c r="B90" t="s">
        <v>1279</v>
      </c>
      <c r="C90" t="s">
        <v>1454</v>
      </c>
      <c r="D90" t="s">
        <v>1455</v>
      </c>
      <c r="E90" t="str">
        <f t="shared" si="1"/>
        <v>北海道別海町</v>
      </c>
      <c r="F90" s="5">
        <v>14865</v>
      </c>
      <c r="G90" s="5">
        <v>7</v>
      </c>
      <c r="H90" s="5">
        <v>2</v>
      </c>
      <c r="I90" s="5">
        <v>0</v>
      </c>
      <c r="J90" s="5">
        <v>1</v>
      </c>
      <c r="K90" s="5">
        <v>0</v>
      </c>
      <c r="L90" s="5">
        <v>21042</v>
      </c>
      <c r="M90" s="5">
        <v>142511</v>
      </c>
      <c r="N90" s="5">
        <v>0</v>
      </c>
      <c r="O90" s="5">
        <v>931309</v>
      </c>
      <c r="P90" s="5">
        <v>625527</v>
      </c>
      <c r="Q90" s="5">
        <v>1430702</v>
      </c>
      <c r="R90" s="5">
        <v>163797</v>
      </c>
      <c r="S90" s="5">
        <v>6</v>
      </c>
      <c r="T90" s="5">
        <v>4817</v>
      </c>
      <c r="U90" s="5">
        <v>0</v>
      </c>
      <c r="V90" s="5">
        <v>375</v>
      </c>
      <c r="W90" s="5">
        <v>3</v>
      </c>
      <c r="X90" s="5">
        <v>5</v>
      </c>
      <c r="Y90" s="5">
        <v>29715</v>
      </c>
      <c r="Z90" s="5">
        <v>0</v>
      </c>
      <c r="AA90" s="5">
        <v>101</v>
      </c>
      <c r="AB90" s="5">
        <v>76</v>
      </c>
      <c r="AC90" s="5">
        <v>4368</v>
      </c>
      <c r="AD90" s="5">
        <v>134896</v>
      </c>
      <c r="AE90" s="5">
        <v>0</v>
      </c>
      <c r="AF90" s="5">
        <v>0</v>
      </c>
      <c r="AG90" s="5">
        <v>0</v>
      </c>
      <c r="AH90" s="5">
        <v>0</v>
      </c>
      <c r="AI90" s="5">
        <v>0</v>
      </c>
      <c r="AJ90" s="5">
        <v>0</v>
      </c>
      <c r="AK90" s="5">
        <v>0</v>
      </c>
      <c r="AL90" s="5">
        <v>16250</v>
      </c>
      <c r="AM90" s="5">
        <v>0</v>
      </c>
      <c r="AN90" s="5">
        <v>0</v>
      </c>
      <c r="AO90" s="5">
        <v>0</v>
      </c>
      <c r="AP90" s="5">
        <v>0</v>
      </c>
      <c r="AQ90" s="5">
        <v>0</v>
      </c>
      <c r="AR90" s="5">
        <v>0</v>
      </c>
      <c r="AS90" s="5">
        <v>0</v>
      </c>
      <c r="AT90" s="5">
        <v>0</v>
      </c>
      <c r="AU90" s="5">
        <v>3424</v>
      </c>
      <c r="AV90" s="5">
        <v>0</v>
      </c>
      <c r="AW90" s="5">
        <v>0</v>
      </c>
      <c r="AX90" s="5">
        <v>0</v>
      </c>
      <c r="AY90" s="5">
        <v>216</v>
      </c>
      <c r="AZ90" s="5">
        <v>0</v>
      </c>
      <c r="BA90" s="5">
        <v>0</v>
      </c>
      <c r="BB90" s="5">
        <v>0</v>
      </c>
      <c r="BC90" s="5">
        <v>10168</v>
      </c>
      <c r="BD90" s="5">
        <v>0</v>
      </c>
      <c r="BE90" s="5">
        <v>0</v>
      </c>
      <c r="BF90" s="5">
        <v>0</v>
      </c>
      <c r="BG90" s="5">
        <v>0</v>
      </c>
      <c r="BH90" s="5">
        <v>632102</v>
      </c>
      <c r="BI90" s="5">
        <v>357241</v>
      </c>
      <c r="BJ90" s="5">
        <v>755799</v>
      </c>
      <c r="BK90" s="5">
        <v>34945</v>
      </c>
      <c r="BL90" s="5">
        <v>0</v>
      </c>
      <c r="BM90" s="5">
        <v>197</v>
      </c>
      <c r="BN90" s="5">
        <v>0</v>
      </c>
      <c r="BO90" s="5">
        <v>348692</v>
      </c>
      <c r="BP90" s="5">
        <v>2518316</v>
      </c>
      <c r="BQ90" s="5">
        <v>179705</v>
      </c>
      <c r="BR90" s="5">
        <v>26600</v>
      </c>
    </row>
    <row r="91" spans="1:70">
      <c r="A91" t="s">
        <v>1278</v>
      </c>
      <c r="B91" t="s">
        <v>1279</v>
      </c>
      <c r="C91" t="s">
        <v>1456</v>
      </c>
      <c r="D91" t="s">
        <v>1457</v>
      </c>
      <c r="E91" t="str">
        <f t="shared" si="1"/>
        <v>北海道大樹町</v>
      </c>
      <c r="F91" s="5">
        <v>5592</v>
      </c>
      <c r="G91" s="5">
        <v>5</v>
      </c>
      <c r="H91" s="5">
        <v>0</v>
      </c>
      <c r="I91" s="5">
        <v>1</v>
      </c>
      <c r="J91" s="5">
        <v>1</v>
      </c>
      <c r="K91" s="5">
        <v>0</v>
      </c>
      <c r="L91" s="5">
        <v>3538</v>
      </c>
      <c r="M91" s="5">
        <v>52427</v>
      </c>
      <c r="N91" s="5">
        <v>101912</v>
      </c>
      <c r="O91" s="5">
        <v>165814</v>
      </c>
      <c r="P91" s="5">
        <v>247933</v>
      </c>
      <c r="Q91" s="5">
        <v>923221</v>
      </c>
      <c r="R91" s="5">
        <v>94801</v>
      </c>
      <c r="S91" s="5">
        <v>3</v>
      </c>
      <c r="T91" s="5">
        <v>1199</v>
      </c>
      <c r="U91" s="5">
        <v>0</v>
      </c>
      <c r="V91" s="5">
        <v>0</v>
      </c>
      <c r="W91" s="5">
        <v>2</v>
      </c>
      <c r="X91" s="5">
        <v>19</v>
      </c>
      <c r="Y91" s="5">
        <v>6150</v>
      </c>
      <c r="Z91" s="5">
        <v>0</v>
      </c>
      <c r="AA91" s="5">
        <v>39</v>
      </c>
      <c r="AB91" s="5">
        <v>0</v>
      </c>
      <c r="AC91" s="5">
        <v>0</v>
      </c>
      <c r="AD91" s="5">
        <v>0</v>
      </c>
      <c r="AE91" s="5">
        <v>46415</v>
      </c>
      <c r="AF91" s="5">
        <v>38595</v>
      </c>
      <c r="AG91" s="5">
        <v>0</v>
      </c>
      <c r="AH91" s="5">
        <v>0</v>
      </c>
      <c r="AI91" s="5">
        <v>0</v>
      </c>
      <c r="AJ91" s="5">
        <v>0</v>
      </c>
      <c r="AK91" s="5">
        <v>0</v>
      </c>
      <c r="AL91" s="5">
        <v>0</v>
      </c>
      <c r="AM91" s="5">
        <v>0</v>
      </c>
      <c r="AN91" s="5">
        <v>858</v>
      </c>
      <c r="AO91" s="5">
        <v>0</v>
      </c>
      <c r="AP91" s="5">
        <v>6937</v>
      </c>
      <c r="AQ91" s="5">
        <v>0</v>
      </c>
      <c r="AR91" s="5">
        <v>215</v>
      </c>
      <c r="AS91" s="5">
        <v>0</v>
      </c>
      <c r="AT91" s="5">
        <v>4055</v>
      </c>
      <c r="AU91" s="5">
        <v>0</v>
      </c>
      <c r="AV91" s="5">
        <v>0</v>
      </c>
      <c r="AW91" s="5">
        <v>0</v>
      </c>
      <c r="AX91" s="5">
        <v>0</v>
      </c>
      <c r="AY91" s="5">
        <v>0</v>
      </c>
      <c r="AZ91" s="5">
        <v>0</v>
      </c>
      <c r="BA91" s="5">
        <v>0</v>
      </c>
      <c r="BB91" s="5">
        <v>1043</v>
      </c>
      <c r="BC91" s="5">
        <v>4511</v>
      </c>
      <c r="BD91" s="5">
        <v>0</v>
      </c>
      <c r="BE91" s="5">
        <v>0</v>
      </c>
      <c r="BF91" s="5">
        <v>0</v>
      </c>
      <c r="BG91" s="5">
        <v>0</v>
      </c>
      <c r="BH91" s="5">
        <v>259249</v>
      </c>
      <c r="BI91" s="5">
        <v>195060</v>
      </c>
      <c r="BJ91" s="5">
        <v>468123</v>
      </c>
      <c r="BK91" s="5">
        <v>24938</v>
      </c>
      <c r="BL91" s="5">
        <v>0</v>
      </c>
      <c r="BM91" s="5">
        <v>0</v>
      </c>
      <c r="BN91" s="5">
        <v>0</v>
      </c>
      <c r="BO91" s="5">
        <v>82852</v>
      </c>
      <c r="BP91" s="5">
        <v>953434</v>
      </c>
      <c r="BQ91" s="5">
        <v>125440</v>
      </c>
      <c r="BR91" s="5">
        <v>0</v>
      </c>
    </row>
    <row r="92" spans="1:70">
      <c r="A92" t="s">
        <v>1278</v>
      </c>
      <c r="B92" t="s">
        <v>1279</v>
      </c>
      <c r="C92" t="s">
        <v>1458</v>
      </c>
      <c r="D92" t="s">
        <v>1459</v>
      </c>
      <c r="E92" t="str">
        <f t="shared" si="1"/>
        <v>北海道中空知広域水道企業団</v>
      </c>
      <c r="F92" s="5">
        <v>64655</v>
      </c>
      <c r="G92" s="5">
        <v>36</v>
      </c>
      <c r="H92" s="5">
        <v>0</v>
      </c>
      <c r="I92" s="5">
        <v>0</v>
      </c>
      <c r="J92" s="5">
        <v>1</v>
      </c>
      <c r="K92" s="5">
        <v>0</v>
      </c>
      <c r="L92" s="5">
        <v>70</v>
      </c>
      <c r="M92" s="5">
        <v>39949</v>
      </c>
      <c r="N92" s="5">
        <v>69715</v>
      </c>
      <c r="O92" s="5">
        <v>719285</v>
      </c>
      <c r="P92" s="5">
        <v>1386238</v>
      </c>
      <c r="Q92" s="5">
        <v>3377692</v>
      </c>
      <c r="R92" s="5">
        <v>249143</v>
      </c>
      <c r="S92" s="5">
        <v>19</v>
      </c>
      <c r="T92" s="5">
        <v>5961</v>
      </c>
      <c r="U92" s="5">
        <v>0</v>
      </c>
      <c r="V92" s="5">
        <v>0</v>
      </c>
      <c r="W92" s="5">
        <v>12</v>
      </c>
      <c r="X92" s="5">
        <v>4</v>
      </c>
      <c r="Y92" s="5">
        <v>29080</v>
      </c>
      <c r="Z92" s="5">
        <v>0</v>
      </c>
      <c r="AA92" s="5">
        <v>15</v>
      </c>
      <c r="AB92" s="5">
        <v>15</v>
      </c>
      <c r="AC92" s="5">
        <v>0</v>
      </c>
      <c r="AD92" s="5">
        <v>0</v>
      </c>
      <c r="AE92" s="5">
        <v>11031</v>
      </c>
      <c r="AF92" s="5">
        <v>54760</v>
      </c>
      <c r="AG92" s="5">
        <v>0</v>
      </c>
      <c r="AH92" s="5">
        <v>8337</v>
      </c>
      <c r="AI92" s="5">
        <v>12096</v>
      </c>
      <c r="AJ92" s="5">
        <v>0</v>
      </c>
      <c r="AK92" s="5">
        <v>1750</v>
      </c>
      <c r="AL92" s="5">
        <v>14350</v>
      </c>
      <c r="AM92" s="5">
        <v>1240</v>
      </c>
      <c r="AN92" s="5">
        <v>0</v>
      </c>
      <c r="AO92" s="5">
        <v>0</v>
      </c>
      <c r="AP92" s="5">
        <v>0</v>
      </c>
      <c r="AQ92" s="5">
        <v>0</v>
      </c>
      <c r="AR92" s="5">
        <v>0</v>
      </c>
      <c r="AS92" s="5">
        <v>7835</v>
      </c>
      <c r="AT92" s="5">
        <v>6047</v>
      </c>
      <c r="AU92" s="5">
        <v>10375</v>
      </c>
      <c r="AV92" s="5">
        <v>0</v>
      </c>
      <c r="AW92" s="5">
        <v>0</v>
      </c>
      <c r="AX92" s="5">
        <v>0</v>
      </c>
      <c r="AY92" s="5">
        <v>0</v>
      </c>
      <c r="AZ92" s="5">
        <v>0</v>
      </c>
      <c r="BA92" s="5">
        <v>0</v>
      </c>
      <c r="BB92" s="5">
        <v>199</v>
      </c>
      <c r="BC92" s="5">
        <v>1846</v>
      </c>
      <c r="BD92" s="5">
        <v>0</v>
      </c>
      <c r="BE92" s="5">
        <v>0</v>
      </c>
      <c r="BF92" s="5">
        <v>0</v>
      </c>
      <c r="BG92" s="5">
        <v>0</v>
      </c>
      <c r="BH92" s="5">
        <v>1470224</v>
      </c>
      <c r="BI92" s="5">
        <v>129312</v>
      </c>
      <c r="BJ92" s="5">
        <v>1452039</v>
      </c>
      <c r="BK92" s="5">
        <v>61317</v>
      </c>
      <c r="BL92" s="5">
        <v>0</v>
      </c>
      <c r="BM92" s="5">
        <v>4333</v>
      </c>
      <c r="BN92" s="5">
        <v>0</v>
      </c>
      <c r="BO92" s="5">
        <v>124003</v>
      </c>
      <c r="BP92" s="5">
        <v>1371066</v>
      </c>
      <c r="BQ92" s="5">
        <v>361441</v>
      </c>
      <c r="BR92" s="5">
        <v>0</v>
      </c>
    </row>
    <row r="93" spans="1:70">
      <c r="A93" t="s">
        <v>1278</v>
      </c>
      <c r="B93" t="s">
        <v>1279</v>
      </c>
      <c r="C93" t="s">
        <v>1460</v>
      </c>
      <c r="D93" t="s">
        <v>1461</v>
      </c>
      <c r="E93" t="str">
        <f t="shared" si="1"/>
        <v>北海道由仁町</v>
      </c>
      <c r="F93" s="5">
        <v>5110</v>
      </c>
      <c r="G93" s="5">
        <v>4</v>
      </c>
      <c r="H93" s="5">
        <v>0</v>
      </c>
      <c r="I93" s="5">
        <v>0</v>
      </c>
      <c r="J93" s="5">
        <v>0</v>
      </c>
      <c r="K93" s="5">
        <v>0</v>
      </c>
      <c r="L93" s="5">
        <v>0</v>
      </c>
      <c r="M93" s="5">
        <v>25620</v>
      </c>
      <c r="N93" s="5">
        <v>0</v>
      </c>
      <c r="O93" s="5">
        <v>180955</v>
      </c>
      <c r="P93" s="5">
        <v>163355</v>
      </c>
      <c r="Q93" s="5">
        <v>2804370</v>
      </c>
      <c r="R93" s="5">
        <v>304787</v>
      </c>
      <c r="S93" s="5">
        <v>4</v>
      </c>
      <c r="T93" s="5">
        <v>478</v>
      </c>
      <c r="U93" s="5">
        <v>0</v>
      </c>
      <c r="V93" s="5">
        <v>0</v>
      </c>
      <c r="W93" s="5">
        <v>2</v>
      </c>
      <c r="X93" s="5">
        <v>13</v>
      </c>
      <c r="Y93" s="5">
        <v>0</v>
      </c>
      <c r="Z93" s="5">
        <v>0</v>
      </c>
      <c r="AA93" s="5">
        <v>0</v>
      </c>
      <c r="AB93" s="5">
        <v>0</v>
      </c>
      <c r="AC93" s="5">
        <v>0</v>
      </c>
      <c r="AD93" s="5">
        <v>0</v>
      </c>
      <c r="AE93" s="5">
        <v>0</v>
      </c>
      <c r="AF93" s="5">
        <v>16605</v>
      </c>
      <c r="AG93" s="5">
        <v>0</v>
      </c>
      <c r="AH93" s="5">
        <v>0</v>
      </c>
      <c r="AI93" s="5">
        <v>0</v>
      </c>
      <c r="AJ93" s="5">
        <v>0</v>
      </c>
      <c r="AK93" s="5">
        <v>1383</v>
      </c>
      <c r="AL93" s="5">
        <v>0</v>
      </c>
      <c r="AM93" s="5">
        <v>0</v>
      </c>
      <c r="AN93" s="5">
        <v>203</v>
      </c>
      <c r="AO93" s="5">
        <v>126</v>
      </c>
      <c r="AP93" s="5">
        <v>833</v>
      </c>
      <c r="AQ93" s="5">
        <v>0</v>
      </c>
      <c r="AR93" s="5">
        <v>0</v>
      </c>
      <c r="AS93" s="5">
        <v>6673</v>
      </c>
      <c r="AT93" s="5">
        <v>0</v>
      </c>
      <c r="AU93" s="5">
        <v>798</v>
      </c>
      <c r="AV93" s="5">
        <v>0</v>
      </c>
      <c r="AW93" s="5">
        <v>0</v>
      </c>
      <c r="AX93" s="5">
        <v>0</v>
      </c>
      <c r="AY93" s="5">
        <v>0</v>
      </c>
      <c r="AZ93" s="5">
        <v>0</v>
      </c>
      <c r="BA93" s="5">
        <v>18947</v>
      </c>
      <c r="BB93" s="5">
        <v>0</v>
      </c>
      <c r="BC93" s="5">
        <v>40801</v>
      </c>
      <c r="BD93" s="5">
        <v>0</v>
      </c>
      <c r="BE93" s="5">
        <v>0</v>
      </c>
      <c r="BF93" s="5">
        <v>0</v>
      </c>
      <c r="BG93" s="5">
        <v>0</v>
      </c>
      <c r="BH93" s="5">
        <v>168757</v>
      </c>
      <c r="BI93" s="5">
        <v>361110</v>
      </c>
      <c r="BJ93" s="5">
        <v>447276</v>
      </c>
      <c r="BK93" s="5">
        <v>62434</v>
      </c>
      <c r="BL93" s="5">
        <v>0</v>
      </c>
      <c r="BM93" s="5">
        <v>0</v>
      </c>
      <c r="BN93" s="5">
        <v>0</v>
      </c>
      <c r="BO93" s="5">
        <v>68479</v>
      </c>
      <c r="BP93" s="5">
        <v>343127</v>
      </c>
      <c r="BQ93" s="5">
        <v>338126</v>
      </c>
      <c r="BR93" s="5">
        <v>3500</v>
      </c>
    </row>
    <row r="94" spans="1:70">
      <c r="A94" t="s">
        <v>1278</v>
      </c>
      <c r="B94" t="s">
        <v>1279</v>
      </c>
      <c r="C94" t="s">
        <v>1462</v>
      </c>
      <c r="D94" t="s">
        <v>1463</v>
      </c>
      <c r="E94" t="str">
        <f t="shared" si="1"/>
        <v>北海道東神楽町</v>
      </c>
      <c r="F94" s="5">
        <v>6815</v>
      </c>
      <c r="G94" s="5">
        <v>3</v>
      </c>
      <c r="H94" s="5">
        <v>4</v>
      </c>
      <c r="I94" s="5">
        <v>0</v>
      </c>
      <c r="J94" s="5">
        <v>0</v>
      </c>
      <c r="K94" s="5">
        <v>0</v>
      </c>
      <c r="L94" s="5">
        <v>5268</v>
      </c>
      <c r="M94" s="5">
        <v>3401</v>
      </c>
      <c r="N94" s="5">
        <v>0</v>
      </c>
      <c r="O94" s="5">
        <v>37542</v>
      </c>
      <c r="P94" s="5">
        <v>71621</v>
      </c>
      <c r="Q94" s="5">
        <v>717873</v>
      </c>
      <c r="R94" s="5">
        <v>54586</v>
      </c>
      <c r="S94" s="5">
        <v>2</v>
      </c>
      <c r="T94" s="5">
        <v>538</v>
      </c>
      <c r="U94" s="5">
        <v>0</v>
      </c>
      <c r="V94" s="5">
        <v>0</v>
      </c>
      <c r="W94" s="5">
        <v>1</v>
      </c>
      <c r="X94" s="5">
        <v>15</v>
      </c>
      <c r="Y94" s="5">
        <v>1522</v>
      </c>
      <c r="Z94" s="5">
        <v>0</v>
      </c>
      <c r="AA94" s="5">
        <v>14</v>
      </c>
      <c r="AB94" s="5">
        <v>1</v>
      </c>
      <c r="AC94" s="5">
        <v>0</v>
      </c>
      <c r="AD94" s="5">
        <v>0</v>
      </c>
      <c r="AE94" s="5">
        <v>0</v>
      </c>
      <c r="AF94" s="5">
        <v>0</v>
      </c>
      <c r="AG94" s="5">
        <v>0</v>
      </c>
      <c r="AH94" s="5">
        <v>0</v>
      </c>
      <c r="AI94" s="5">
        <v>0</v>
      </c>
      <c r="AJ94" s="5">
        <v>0</v>
      </c>
      <c r="AK94" s="5">
        <v>640</v>
      </c>
      <c r="AL94" s="5">
        <v>0</v>
      </c>
      <c r="AM94" s="5">
        <v>720</v>
      </c>
      <c r="AN94" s="5">
        <v>0</v>
      </c>
      <c r="AO94" s="5">
        <v>0</v>
      </c>
      <c r="AP94" s="5">
        <v>0</v>
      </c>
      <c r="AQ94" s="5">
        <v>0</v>
      </c>
      <c r="AR94" s="5">
        <v>0</v>
      </c>
      <c r="AS94" s="5">
        <v>2885</v>
      </c>
      <c r="AT94" s="5">
        <v>0</v>
      </c>
      <c r="AU94" s="5">
        <v>0</v>
      </c>
      <c r="AV94" s="5">
        <v>0</v>
      </c>
      <c r="AW94" s="5">
        <v>0</v>
      </c>
      <c r="AX94" s="5">
        <v>0</v>
      </c>
      <c r="AY94" s="5">
        <v>0</v>
      </c>
      <c r="AZ94" s="5">
        <v>0</v>
      </c>
      <c r="BA94" s="5">
        <v>0</v>
      </c>
      <c r="BB94" s="5">
        <v>0</v>
      </c>
      <c r="BC94" s="5">
        <v>1274</v>
      </c>
      <c r="BD94" s="5">
        <v>0</v>
      </c>
      <c r="BE94" s="5">
        <v>0</v>
      </c>
      <c r="BF94" s="5">
        <v>0</v>
      </c>
      <c r="BG94" s="5">
        <v>0</v>
      </c>
      <c r="BH94" s="5">
        <v>81604</v>
      </c>
      <c r="BI94" s="5">
        <v>67879</v>
      </c>
      <c r="BJ94" s="5">
        <v>151438</v>
      </c>
      <c r="BK94" s="5">
        <v>11924</v>
      </c>
      <c r="BL94" s="5">
        <v>0</v>
      </c>
      <c r="BM94" s="5">
        <v>0</v>
      </c>
      <c r="BN94" s="5">
        <v>0</v>
      </c>
      <c r="BO94" s="5">
        <v>34594</v>
      </c>
      <c r="BP94" s="5">
        <v>89211</v>
      </c>
      <c r="BQ94" s="5">
        <v>74431</v>
      </c>
      <c r="BR94" s="5">
        <v>0</v>
      </c>
    </row>
    <row r="95" spans="1:70">
      <c r="A95" t="s">
        <v>1278</v>
      </c>
      <c r="B95" t="s">
        <v>1279</v>
      </c>
      <c r="C95" t="s">
        <v>1464</v>
      </c>
      <c r="D95" t="s">
        <v>1465</v>
      </c>
      <c r="E95" t="str">
        <f t="shared" si="1"/>
        <v>北海道安平町</v>
      </c>
      <c r="F95" s="5">
        <v>6917</v>
      </c>
      <c r="G95" s="5">
        <v>4</v>
      </c>
      <c r="H95" s="5">
        <v>1</v>
      </c>
      <c r="I95" s="5">
        <v>1</v>
      </c>
      <c r="J95" s="5">
        <v>1</v>
      </c>
      <c r="K95" s="5">
        <v>1</v>
      </c>
      <c r="L95" s="5">
        <v>15645</v>
      </c>
      <c r="M95" s="5">
        <v>23440</v>
      </c>
      <c r="N95" s="5">
        <v>44069</v>
      </c>
      <c r="O95" s="5">
        <v>128972</v>
      </c>
      <c r="P95" s="5">
        <v>150560</v>
      </c>
      <c r="Q95" s="5">
        <v>1505575</v>
      </c>
      <c r="R95" s="5">
        <v>71683</v>
      </c>
      <c r="S95" s="5">
        <v>4</v>
      </c>
      <c r="T95" s="5">
        <v>710</v>
      </c>
      <c r="U95" s="5">
        <v>0</v>
      </c>
      <c r="V95" s="5">
        <v>0</v>
      </c>
      <c r="W95" s="5">
        <v>2</v>
      </c>
      <c r="X95" s="5">
        <v>12</v>
      </c>
      <c r="Y95" s="5">
        <v>3360</v>
      </c>
      <c r="Z95" s="5">
        <v>0</v>
      </c>
      <c r="AA95" s="5">
        <v>2</v>
      </c>
      <c r="AB95" s="5">
        <v>0</v>
      </c>
      <c r="AC95" s="5">
        <v>749</v>
      </c>
      <c r="AD95" s="5">
        <v>2405</v>
      </c>
      <c r="AE95" s="5">
        <v>12238</v>
      </c>
      <c r="AF95" s="5">
        <v>15024</v>
      </c>
      <c r="AG95" s="5">
        <v>1100</v>
      </c>
      <c r="AH95" s="5">
        <v>1300</v>
      </c>
      <c r="AI95" s="5">
        <v>0</v>
      </c>
      <c r="AJ95" s="5">
        <v>0</v>
      </c>
      <c r="AK95" s="5">
        <v>0</v>
      </c>
      <c r="AL95" s="5">
        <v>0</v>
      </c>
      <c r="AM95" s="5">
        <v>2792</v>
      </c>
      <c r="AN95" s="5">
        <v>0</v>
      </c>
      <c r="AO95" s="5">
        <v>0</v>
      </c>
      <c r="AP95" s="5">
        <v>0</v>
      </c>
      <c r="AQ95" s="5">
        <v>142</v>
      </c>
      <c r="AR95" s="5">
        <v>0</v>
      </c>
      <c r="AS95" s="5">
        <v>0</v>
      </c>
      <c r="AT95" s="5">
        <v>0</v>
      </c>
      <c r="AU95" s="5">
        <v>0</v>
      </c>
      <c r="AV95" s="5">
        <v>0</v>
      </c>
      <c r="AW95" s="5">
        <v>0</v>
      </c>
      <c r="AX95" s="5">
        <v>0</v>
      </c>
      <c r="AY95" s="5">
        <v>0</v>
      </c>
      <c r="AZ95" s="5">
        <v>0</v>
      </c>
      <c r="BA95" s="5">
        <v>418</v>
      </c>
      <c r="BB95" s="5">
        <v>2095</v>
      </c>
      <c r="BC95" s="5">
        <v>2846</v>
      </c>
      <c r="BD95" s="5">
        <v>0</v>
      </c>
      <c r="BE95" s="5">
        <v>0</v>
      </c>
      <c r="BF95" s="5">
        <v>0</v>
      </c>
      <c r="BG95" s="5">
        <v>0</v>
      </c>
      <c r="BH95" s="5">
        <v>152472</v>
      </c>
      <c r="BI95" s="5">
        <v>85334</v>
      </c>
      <c r="BJ95" s="5">
        <v>264317</v>
      </c>
      <c r="BK95" s="5">
        <v>28573</v>
      </c>
      <c r="BL95" s="5">
        <v>0</v>
      </c>
      <c r="BM95" s="5">
        <v>0</v>
      </c>
      <c r="BN95" s="5">
        <v>0</v>
      </c>
      <c r="BO95" s="5">
        <v>54366</v>
      </c>
      <c r="BP95" s="5">
        <v>359135</v>
      </c>
      <c r="BQ95" s="5">
        <v>165781</v>
      </c>
      <c r="BR95" s="5">
        <v>0</v>
      </c>
    </row>
    <row r="96" spans="1:70">
      <c r="A96" t="s">
        <v>1278</v>
      </c>
      <c r="B96" t="s">
        <v>1279</v>
      </c>
      <c r="C96" t="s">
        <v>1466</v>
      </c>
      <c r="D96" t="s">
        <v>1467</v>
      </c>
      <c r="E96" t="str">
        <f t="shared" si="1"/>
        <v>北海道桂沢水道企業団</v>
      </c>
      <c r="F96" s="5">
        <v>0</v>
      </c>
      <c r="G96" s="5">
        <v>13</v>
      </c>
      <c r="H96" s="5">
        <v>0</v>
      </c>
      <c r="I96" s="5">
        <v>0</v>
      </c>
      <c r="J96" s="5">
        <v>1</v>
      </c>
      <c r="K96" s="5">
        <v>0</v>
      </c>
      <c r="L96" s="5">
        <v>7594</v>
      </c>
      <c r="M96" s="5">
        <v>24644</v>
      </c>
      <c r="N96" s="5">
        <v>0</v>
      </c>
      <c r="O96" s="5">
        <v>0</v>
      </c>
      <c r="P96" s="5">
        <v>248485</v>
      </c>
      <c r="Q96" s="5">
        <v>5884713</v>
      </c>
      <c r="R96" s="5">
        <v>133640</v>
      </c>
      <c r="S96" s="5">
        <v>10</v>
      </c>
      <c r="T96" s="5">
        <v>0</v>
      </c>
      <c r="U96" s="5">
        <v>11295</v>
      </c>
      <c r="V96" s="5">
        <v>0</v>
      </c>
      <c r="W96" s="5">
        <v>6</v>
      </c>
      <c r="X96" s="5">
        <v>13</v>
      </c>
      <c r="Y96" s="5">
        <v>70000</v>
      </c>
      <c r="Z96" s="5">
        <v>40000</v>
      </c>
      <c r="AA96" s="5">
        <v>7</v>
      </c>
      <c r="AB96" s="5">
        <v>1</v>
      </c>
      <c r="AC96" s="5">
        <v>5334</v>
      </c>
      <c r="AD96" s="5">
        <v>17541</v>
      </c>
      <c r="AE96" s="5">
        <v>0</v>
      </c>
      <c r="AF96" s="5">
        <v>0</v>
      </c>
      <c r="AG96" s="5">
        <v>0</v>
      </c>
      <c r="AH96" s="5">
        <v>0</v>
      </c>
      <c r="AI96" s="5">
        <v>0</v>
      </c>
      <c r="AJ96" s="5">
        <v>8640</v>
      </c>
      <c r="AK96" s="5">
        <v>0</v>
      </c>
      <c r="AL96" s="5">
        <v>0</v>
      </c>
      <c r="AM96" s="5">
        <v>0</v>
      </c>
      <c r="AN96" s="5">
        <v>0</v>
      </c>
      <c r="AO96" s="5">
        <v>0</v>
      </c>
      <c r="AP96" s="5">
        <v>0</v>
      </c>
      <c r="AQ96" s="5">
        <v>0</v>
      </c>
      <c r="AR96" s="5">
        <v>2057</v>
      </c>
      <c r="AS96" s="5">
        <v>5739</v>
      </c>
      <c r="AT96" s="5">
        <v>0</v>
      </c>
      <c r="AU96" s="5">
        <v>0</v>
      </c>
      <c r="AV96" s="5">
        <v>1941</v>
      </c>
      <c r="AW96" s="5">
        <v>12394</v>
      </c>
      <c r="AX96" s="5">
        <v>0</v>
      </c>
      <c r="AY96" s="5">
        <v>0</v>
      </c>
      <c r="AZ96" s="5">
        <v>0</v>
      </c>
      <c r="BA96" s="5">
        <v>0</v>
      </c>
      <c r="BB96" s="5">
        <v>0</v>
      </c>
      <c r="BC96" s="5">
        <v>0</v>
      </c>
      <c r="BD96" s="5">
        <v>0</v>
      </c>
      <c r="BE96" s="5">
        <v>124</v>
      </c>
      <c r="BF96" s="5">
        <v>0</v>
      </c>
      <c r="BG96" s="5">
        <v>0</v>
      </c>
      <c r="BH96" s="5">
        <v>248485</v>
      </c>
      <c r="BI96" s="5">
        <v>206974</v>
      </c>
      <c r="BJ96" s="5">
        <v>436179</v>
      </c>
      <c r="BK96" s="5">
        <v>45786</v>
      </c>
      <c r="BL96" s="5">
        <v>0</v>
      </c>
      <c r="BM96" s="5">
        <v>0</v>
      </c>
      <c r="BN96" s="5">
        <v>0</v>
      </c>
      <c r="BO96" s="5">
        <v>144626</v>
      </c>
      <c r="BP96" s="5">
        <v>1080624</v>
      </c>
      <c r="BQ96" s="5">
        <v>213959</v>
      </c>
      <c r="BR96" s="5">
        <v>0</v>
      </c>
    </row>
    <row r="97" spans="1:70">
      <c r="A97" t="s">
        <v>1278</v>
      </c>
      <c r="B97" t="s">
        <v>1279</v>
      </c>
      <c r="C97" t="s">
        <v>1468</v>
      </c>
      <c r="D97" t="s">
        <v>1469</v>
      </c>
      <c r="E97" t="str">
        <f t="shared" si="1"/>
        <v>北海道石狩東部広域水道企業団</v>
      </c>
      <c r="F97" s="5">
        <v>0</v>
      </c>
      <c r="G97" s="5">
        <v>26</v>
      </c>
      <c r="H97" s="5">
        <v>0</v>
      </c>
      <c r="I97" s="5">
        <v>0</v>
      </c>
      <c r="J97" s="5">
        <v>2</v>
      </c>
      <c r="K97" s="5">
        <v>0</v>
      </c>
      <c r="L97" s="5">
        <v>2124</v>
      </c>
      <c r="M97" s="5">
        <v>103874</v>
      </c>
      <c r="N97" s="5">
        <v>0</v>
      </c>
      <c r="O97" s="5">
        <v>0</v>
      </c>
      <c r="P97" s="5">
        <v>2437981</v>
      </c>
      <c r="Q97" s="5">
        <v>17888649</v>
      </c>
      <c r="R97" s="5">
        <v>843893</v>
      </c>
      <c r="S97" s="5">
        <v>26</v>
      </c>
      <c r="T97" s="5">
        <v>0</v>
      </c>
      <c r="U97" s="5">
        <v>23216</v>
      </c>
      <c r="V97" s="5">
        <v>0</v>
      </c>
      <c r="W97" s="5">
        <v>16</v>
      </c>
      <c r="X97" s="5">
        <v>14</v>
      </c>
      <c r="Y97" s="5">
        <v>98480</v>
      </c>
      <c r="Z97" s="5">
        <v>0</v>
      </c>
      <c r="AA97" s="5">
        <v>541</v>
      </c>
      <c r="AB97" s="5">
        <v>35</v>
      </c>
      <c r="AC97" s="5">
        <v>0</v>
      </c>
      <c r="AD97" s="5">
        <v>0</v>
      </c>
      <c r="AE97" s="5">
        <v>0</v>
      </c>
      <c r="AF97" s="5">
        <v>0</v>
      </c>
      <c r="AG97" s="5">
        <v>72000</v>
      </c>
      <c r="AH97" s="5">
        <v>77100</v>
      </c>
      <c r="AI97" s="5">
        <v>29600</v>
      </c>
      <c r="AJ97" s="5">
        <v>0</v>
      </c>
      <c r="AK97" s="5">
        <v>0</v>
      </c>
      <c r="AL97" s="5">
        <v>0</v>
      </c>
      <c r="AM97" s="5">
        <v>0</v>
      </c>
      <c r="AN97" s="5">
        <v>0</v>
      </c>
      <c r="AO97" s="5">
        <v>0</v>
      </c>
      <c r="AP97" s="5">
        <v>0</v>
      </c>
      <c r="AQ97" s="5">
        <v>0</v>
      </c>
      <c r="AR97" s="5">
        <v>1612</v>
      </c>
      <c r="AS97" s="5">
        <v>76622</v>
      </c>
      <c r="AT97" s="5">
        <v>0</v>
      </c>
      <c r="AU97" s="5">
        <v>0</v>
      </c>
      <c r="AV97" s="5">
        <v>19</v>
      </c>
      <c r="AW97" s="5">
        <v>3443</v>
      </c>
      <c r="AX97" s="5">
        <v>0</v>
      </c>
      <c r="AY97" s="5">
        <v>0</v>
      </c>
      <c r="AZ97" s="5">
        <v>0</v>
      </c>
      <c r="BA97" s="5">
        <v>0</v>
      </c>
      <c r="BB97" s="5">
        <v>0</v>
      </c>
      <c r="BC97" s="5">
        <v>0</v>
      </c>
      <c r="BD97" s="5">
        <v>0</v>
      </c>
      <c r="BE97" s="5">
        <v>71</v>
      </c>
      <c r="BF97" s="5">
        <v>0</v>
      </c>
      <c r="BG97" s="5">
        <v>0</v>
      </c>
      <c r="BH97" s="5">
        <v>2495403</v>
      </c>
      <c r="BI97" s="5">
        <v>412570</v>
      </c>
      <c r="BJ97" s="5">
        <v>2441806</v>
      </c>
      <c r="BK97" s="5">
        <v>344138</v>
      </c>
      <c r="BL97" s="5">
        <v>0</v>
      </c>
      <c r="BM97" s="5">
        <v>53840</v>
      </c>
      <c r="BN97" s="5">
        <v>0</v>
      </c>
      <c r="BO97" s="5">
        <v>156210</v>
      </c>
      <c r="BP97" s="5">
        <v>2024617</v>
      </c>
      <c r="BQ97" s="5">
        <v>1482981</v>
      </c>
      <c r="BR97" s="5">
        <v>0</v>
      </c>
    </row>
    <row r="98" spans="1:70">
      <c r="A98" t="s">
        <v>1278</v>
      </c>
      <c r="B98" t="s">
        <v>1279</v>
      </c>
      <c r="C98" t="s">
        <v>1470</v>
      </c>
      <c r="D98" t="s">
        <v>1471</v>
      </c>
      <c r="E98" t="str">
        <f t="shared" si="1"/>
        <v>北海道北空知広域水道企業団</v>
      </c>
      <c r="F98" s="5">
        <v>0</v>
      </c>
      <c r="G98" s="5">
        <v>9</v>
      </c>
      <c r="H98" s="5">
        <v>0</v>
      </c>
      <c r="I98" s="5">
        <v>0</v>
      </c>
      <c r="J98" s="5">
        <v>1</v>
      </c>
      <c r="K98" s="5">
        <v>0</v>
      </c>
      <c r="L98" s="5">
        <v>13958</v>
      </c>
      <c r="M98" s="5">
        <v>29366</v>
      </c>
      <c r="N98" s="5">
        <v>0</v>
      </c>
      <c r="O98" s="5">
        <v>0</v>
      </c>
      <c r="P98" s="5">
        <v>355004</v>
      </c>
      <c r="Q98" s="5">
        <v>358288</v>
      </c>
      <c r="R98" s="5">
        <v>32570</v>
      </c>
      <c r="S98" s="5">
        <v>9</v>
      </c>
      <c r="T98" s="5">
        <v>0</v>
      </c>
      <c r="U98" s="5">
        <v>3134</v>
      </c>
      <c r="V98" s="5">
        <v>0</v>
      </c>
      <c r="W98" s="5">
        <v>5</v>
      </c>
      <c r="X98" s="5">
        <v>19</v>
      </c>
      <c r="Y98" s="5">
        <v>22000</v>
      </c>
      <c r="Z98" s="5">
        <v>0</v>
      </c>
      <c r="AA98" s="5">
        <v>41</v>
      </c>
      <c r="AB98" s="5">
        <v>33</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0</v>
      </c>
      <c r="BE98" s="5">
        <v>0</v>
      </c>
      <c r="BF98" s="5">
        <v>0</v>
      </c>
      <c r="BG98" s="5">
        <v>0</v>
      </c>
      <c r="BH98" s="5">
        <v>355004</v>
      </c>
      <c r="BI98" s="5">
        <v>65034</v>
      </c>
      <c r="BJ98" s="5">
        <v>380877</v>
      </c>
      <c r="BK98" s="5">
        <v>6539</v>
      </c>
      <c r="BL98" s="5">
        <v>0</v>
      </c>
      <c r="BM98" s="5">
        <v>0</v>
      </c>
      <c r="BN98" s="5">
        <v>0</v>
      </c>
      <c r="BO98" s="5">
        <v>64745</v>
      </c>
      <c r="BP98" s="5">
        <v>513017</v>
      </c>
      <c r="BQ98" s="5">
        <v>45571</v>
      </c>
      <c r="BR98" s="5">
        <v>0</v>
      </c>
    </row>
    <row r="99" spans="1:70">
      <c r="A99" t="s">
        <v>1278</v>
      </c>
      <c r="B99" t="s">
        <v>1279</v>
      </c>
      <c r="C99" t="s">
        <v>1472</v>
      </c>
      <c r="D99" t="s">
        <v>1473</v>
      </c>
      <c r="E99" t="str">
        <f t="shared" si="1"/>
        <v>北海道十勝中部広域水道企業団</v>
      </c>
      <c r="F99" s="5">
        <v>0</v>
      </c>
      <c r="G99" s="5">
        <v>8</v>
      </c>
      <c r="H99" s="5">
        <v>0</v>
      </c>
      <c r="I99" s="5">
        <v>0</v>
      </c>
      <c r="J99" s="5">
        <v>1</v>
      </c>
      <c r="K99" s="5">
        <v>0</v>
      </c>
      <c r="L99" s="5">
        <v>9459</v>
      </c>
      <c r="M99" s="5">
        <v>96380</v>
      </c>
      <c r="N99" s="5">
        <v>0</v>
      </c>
      <c r="O99" s="5">
        <v>0</v>
      </c>
      <c r="P99" s="5">
        <v>1473888</v>
      </c>
      <c r="Q99" s="5">
        <v>4448479</v>
      </c>
      <c r="R99" s="5">
        <v>901618</v>
      </c>
      <c r="S99" s="5">
        <v>8</v>
      </c>
      <c r="T99" s="5">
        <v>0</v>
      </c>
      <c r="U99" s="5">
        <v>13199</v>
      </c>
      <c r="V99" s="5">
        <v>0</v>
      </c>
      <c r="W99" s="5">
        <v>2</v>
      </c>
      <c r="X99" s="5">
        <v>3</v>
      </c>
      <c r="Y99" s="5">
        <v>60000</v>
      </c>
      <c r="Z99" s="5">
        <v>0</v>
      </c>
      <c r="AA99" s="5">
        <v>2090</v>
      </c>
      <c r="AB99" s="5">
        <v>782</v>
      </c>
      <c r="AC99" s="5">
        <v>0</v>
      </c>
      <c r="AD99" s="5">
        <v>0</v>
      </c>
      <c r="AE99" s="5">
        <v>0</v>
      </c>
      <c r="AF99" s="5">
        <v>0</v>
      </c>
      <c r="AG99" s="5">
        <v>0</v>
      </c>
      <c r="AH99" s="5">
        <v>0</v>
      </c>
      <c r="AI99" s="5">
        <v>2102</v>
      </c>
      <c r="AJ99" s="5">
        <v>0</v>
      </c>
      <c r="AK99" s="5">
        <v>4300</v>
      </c>
      <c r="AL99" s="5">
        <v>20600</v>
      </c>
      <c r="AM99" s="5">
        <v>15200</v>
      </c>
      <c r="AN99" s="5">
        <v>0</v>
      </c>
      <c r="AO99" s="5">
        <v>0</v>
      </c>
      <c r="AP99" s="5">
        <v>0</v>
      </c>
      <c r="AQ99" s="5">
        <v>0</v>
      </c>
      <c r="AR99" s="5">
        <v>0</v>
      </c>
      <c r="AS99" s="5">
        <v>986</v>
      </c>
      <c r="AT99" s="5">
        <v>0</v>
      </c>
      <c r="AU99" s="5">
        <v>0</v>
      </c>
      <c r="AV99" s="5">
        <v>0</v>
      </c>
      <c r="AW99" s="5">
        <v>0</v>
      </c>
      <c r="AX99" s="5">
        <v>0</v>
      </c>
      <c r="AY99" s="5">
        <v>0</v>
      </c>
      <c r="AZ99" s="5">
        <v>0</v>
      </c>
      <c r="BA99" s="5">
        <v>0</v>
      </c>
      <c r="BB99" s="5">
        <v>0</v>
      </c>
      <c r="BC99" s="5">
        <v>0</v>
      </c>
      <c r="BD99" s="5">
        <v>0</v>
      </c>
      <c r="BE99" s="5">
        <v>0</v>
      </c>
      <c r="BF99" s="5">
        <v>0</v>
      </c>
      <c r="BG99" s="5">
        <v>0</v>
      </c>
      <c r="BH99" s="5">
        <v>1473888</v>
      </c>
      <c r="BI99" s="5">
        <v>293973</v>
      </c>
      <c r="BJ99" s="5">
        <v>1416998</v>
      </c>
      <c r="BK99" s="5">
        <v>140513</v>
      </c>
      <c r="BL99" s="5">
        <v>0</v>
      </c>
      <c r="BM99" s="5">
        <v>0</v>
      </c>
      <c r="BN99" s="5">
        <v>0</v>
      </c>
      <c r="BO99" s="5">
        <v>285664</v>
      </c>
      <c r="BP99" s="5">
        <v>706309</v>
      </c>
      <c r="BQ99" s="5">
        <v>981429</v>
      </c>
      <c r="BR99" s="5">
        <v>0</v>
      </c>
    </row>
    <row r="100" spans="1:70">
      <c r="A100" t="s">
        <v>1278</v>
      </c>
      <c r="B100" t="s">
        <v>1279</v>
      </c>
      <c r="C100" t="s">
        <v>1474</v>
      </c>
      <c r="D100" t="s">
        <v>1475</v>
      </c>
      <c r="E100" t="str">
        <f t="shared" si="1"/>
        <v>北海道石狩西部広域水道企業団</v>
      </c>
      <c r="F100" s="5">
        <v>0</v>
      </c>
      <c r="G100" s="5">
        <v>15</v>
      </c>
      <c r="H100" s="5">
        <v>0</v>
      </c>
      <c r="I100" s="5">
        <v>0</v>
      </c>
      <c r="J100" s="5">
        <v>1</v>
      </c>
      <c r="K100" s="5">
        <v>0</v>
      </c>
      <c r="L100" s="5">
        <v>1144</v>
      </c>
      <c r="M100" s="5">
        <v>43268</v>
      </c>
      <c r="N100" s="5">
        <v>0</v>
      </c>
      <c r="O100" s="5">
        <v>0</v>
      </c>
      <c r="P100" s="5">
        <v>1000842</v>
      </c>
      <c r="Q100" s="5">
        <v>14372661</v>
      </c>
      <c r="R100" s="5">
        <v>808546</v>
      </c>
      <c r="S100" s="5">
        <v>13</v>
      </c>
      <c r="T100" s="5">
        <v>0</v>
      </c>
      <c r="U100" s="5">
        <v>7711</v>
      </c>
      <c r="V100" s="5">
        <v>0</v>
      </c>
      <c r="W100" s="5">
        <v>10</v>
      </c>
      <c r="X100" s="5">
        <v>2</v>
      </c>
      <c r="Y100" s="5">
        <v>34307</v>
      </c>
      <c r="Z100" s="5">
        <v>0</v>
      </c>
      <c r="AA100" s="5">
        <v>6</v>
      </c>
      <c r="AB100" s="5">
        <v>0</v>
      </c>
      <c r="AC100" s="5">
        <v>0</v>
      </c>
      <c r="AD100" s="5">
        <v>0</v>
      </c>
      <c r="AE100" s="5">
        <v>0</v>
      </c>
      <c r="AF100" s="5">
        <v>0</v>
      </c>
      <c r="AG100" s="5">
        <v>34307</v>
      </c>
      <c r="AH100" s="5">
        <v>0</v>
      </c>
      <c r="AI100" s="5">
        <v>0</v>
      </c>
      <c r="AJ100" s="5">
        <v>0</v>
      </c>
      <c r="AK100" s="5">
        <v>0</v>
      </c>
      <c r="AL100" s="5">
        <v>0</v>
      </c>
      <c r="AM100" s="5">
        <v>0</v>
      </c>
      <c r="AN100" s="5">
        <v>0</v>
      </c>
      <c r="AO100" s="5">
        <v>0</v>
      </c>
      <c r="AP100" s="5">
        <v>0</v>
      </c>
      <c r="AQ100" s="5">
        <v>0</v>
      </c>
      <c r="AR100" s="5">
        <v>1144</v>
      </c>
      <c r="AS100" s="5">
        <v>34019</v>
      </c>
      <c r="AT100" s="5">
        <v>0</v>
      </c>
      <c r="AU100" s="5">
        <v>0</v>
      </c>
      <c r="AV100" s="5">
        <v>0</v>
      </c>
      <c r="AW100" s="5">
        <v>0</v>
      </c>
      <c r="AX100" s="5">
        <v>0</v>
      </c>
      <c r="AY100" s="5">
        <v>0</v>
      </c>
      <c r="AZ100" s="5">
        <v>0</v>
      </c>
      <c r="BA100" s="5">
        <v>0</v>
      </c>
      <c r="BB100" s="5">
        <v>0</v>
      </c>
      <c r="BC100" s="5">
        <v>0</v>
      </c>
      <c r="BD100" s="5">
        <v>0</v>
      </c>
      <c r="BE100" s="5">
        <v>0</v>
      </c>
      <c r="BF100" s="5">
        <v>0</v>
      </c>
      <c r="BG100" s="5">
        <v>0</v>
      </c>
      <c r="BH100" s="5">
        <v>1000842</v>
      </c>
      <c r="BI100" s="5">
        <v>820349</v>
      </c>
      <c r="BJ100" s="5">
        <v>1543262</v>
      </c>
      <c r="BK100" s="5">
        <v>299115</v>
      </c>
      <c r="BL100" s="5">
        <v>2122</v>
      </c>
      <c r="BM100" s="5">
        <v>0</v>
      </c>
      <c r="BN100" s="5">
        <v>0</v>
      </c>
      <c r="BO100" s="5">
        <v>400807</v>
      </c>
      <c r="BP100" s="5">
        <v>1719113</v>
      </c>
      <c r="BQ100" s="5">
        <v>885366</v>
      </c>
      <c r="BR100" s="5">
        <v>0</v>
      </c>
    </row>
    <row r="101" spans="1:70">
      <c r="A101" t="s">
        <v>1476</v>
      </c>
      <c r="B101" t="s">
        <v>1477</v>
      </c>
      <c r="C101" t="s">
        <v>1286</v>
      </c>
      <c r="D101" t="s">
        <v>1478</v>
      </c>
      <c r="E101" t="str">
        <f t="shared" si="1"/>
        <v>青森県弘前市</v>
      </c>
      <c r="F101" s="5">
        <v>166756</v>
      </c>
      <c r="G101" s="5">
        <v>69</v>
      </c>
      <c r="H101" s="5">
        <v>11</v>
      </c>
      <c r="I101" s="5">
        <v>0</v>
      </c>
      <c r="J101" s="5">
        <v>1</v>
      </c>
      <c r="K101" s="5">
        <v>1</v>
      </c>
      <c r="L101" s="5">
        <v>14682</v>
      </c>
      <c r="M101" s="5">
        <v>30985</v>
      </c>
      <c r="N101" s="5">
        <v>13360</v>
      </c>
      <c r="O101" s="5">
        <v>1004584</v>
      </c>
      <c r="P101" s="5">
        <v>3585020</v>
      </c>
      <c r="Q101" s="5">
        <v>14135972</v>
      </c>
      <c r="R101" s="5">
        <v>1141491</v>
      </c>
      <c r="S101" s="5">
        <v>59</v>
      </c>
      <c r="T101" s="5">
        <v>17003</v>
      </c>
      <c r="U101" s="5">
        <v>0</v>
      </c>
      <c r="V101" s="5">
        <v>0</v>
      </c>
      <c r="W101" s="5">
        <v>32</v>
      </c>
      <c r="X101" s="5">
        <v>22</v>
      </c>
      <c r="Y101" s="5">
        <v>74984</v>
      </c>
      <c r="Z101" s="5">
        <v>0</v>
      </c>
      <c r="AA101" s="5">
        <v>223</v>
      </c>
      <c r="AB101" s="5">
        <v>120</v>
      </c>
      <c r="AC101" s="5">
        <v>222</v>
      </c>
      <c r="AD101" s="5">
        <v>6471</v>
      </c>
      <c r="AE101" s="5">
        <v>4442</v>
      </c>
      <c r="AF101" s="5">
        <v>258370</v>
      </c>
      <c r="AG101" s="5">
        <v>11655</v>
      </c>
      <c r="AH101" s="5">
        <v>4464</v>
      </c>
      <c r="AI101" s="5">
        <v>141077</v>
      </c>
      <c r="AJ101" s="5">
        <v>22740</v>
      </c>
      <c r="AK101" s="5">
        <v>23762</v>
      </c>
      <c r="AL101" s="5">
        <v>0</v>
      </c>
      <c r="AM101" s="5">
        <v>22636</v>
      </c>
      <c r="AN101" s="5">
        <v>0</v>
      </c>
      <c r="AO101" s="5">
        <v>0</v>
      </c>
      <c r="AP101" s="5">
        <v>0</v>
      </c>
      <c r="AQ101" s="5">
        <v>1668</v>
      </c>
      <c r="AR101" s="5">
        <v>10286</v>
      </c>
      <c r="AS101" s="5">
        <v>8114</v>
      </c>
      <c r="AT101" s="5">
        <v>94</v>
      </c>
      <c r="AU101" s="5">
        <v>186440</v>
      </c>
      <c r="AV101" s="5">
        <v>301</v>
      </c>
      <c r="AW101" s="5">
        <v>686</v>
      </c>
      <c r="AX101" s="5">
        <v>0</v>
      </c>
      <c r="AY101" s="5">
        <v>7924</v>
      </c>
      <c r="AZ101" s="5">
        <v>0</v>
      </c>
      <c r="BA101" s="5">
        <v>0</v>
      </c>
      <c r="BB101" s="5">
        <v>0</v>
      </c>
      <c r="BC101" s="5">
        <v>0</v>
      </c>
      <c r="BD101" s="5">
        <v>19</v>
      </c>
      <c r="BE101" s="5">
        <v>46</v>
      </c>
      <c r="BF101" s="5">
        <v>0</v>
      </c>
      <c r="BG101" s="5">
        <v>1920</v>
      </c>
      <c r="BH101" s="5">
        <v>3687551</v>
      </c>
      <c r="BI101" s="5">
        <v>285622</v>
      </c>
      <c r="BJ101" s="5">
        <v>3111348</v>
      </c>
      <c r="BK101" s="5">
        <v>281582</v>
      </c>
      <c r="BL101" s="5">
        <v>0</v>
      </c>
      <c r="BM101" s="5">
        <v>0</v>
      </c>
      <c r="BN101" s="5">
        <v>99307</v>
      </c>
      <c r="BO101" s="5">
        <v>51891</v>
      </c>
      <c r="BP101" s="5">
        <v>4068266</v>
      </c>
      <c r="BQ101" s="5">
        <v>1856837</v>
      </c>
      <c r="BR101" s="5">
        <v>27900</v>
      </c>
    </row>
    <row r="102" spans="1:70">
      <c r="A102" t="s">
        <v>1476</v>
      </c>
      <c r="B102" t="s">
        <v>1477</v>
      </c>
      <c r="C102" t="s">
        <v>1288</v>
      </c>
      <c r="D102" t="s">
        <v>1479</v>
      </c>
      <c r="E102" t="str">
        <f t="shared" si="1"/>
        <v>青森県板柳町</v>
      </c>
      <c r="F102" s="5">
        <v>12796</v>
      </c>
      <c r="G102" s="5">
        <v>5</v>
      </c>
      <c r="H102" s="5">
        <v>0</v>
      </c>
      <c r="I102" s="5">
        <v>0</v>
      </c>
      <c r="J102" s="5">
        <v>0</v>
      </c>
      <c r="K102" s="5">
        <v>0</v>
      </c>
      <c r="L102" s="5">
        <v>0</v>
      </c>
      <c r="M102" s="5">
        <v>0</v>
      </c>
      <c r="N102" s="5">
        <v>129081</v>
      </c>
      <c r="O102" s="5">
        <v>0</v>
      </c>
      <c r="P102" s="5">
        <v>271721</v>
      </c>
      <c r="Q102" s="5">
        <v>207158</v>
      </c>
      <c r="R102" s="5">
        <v>13123</v>
      </c>
      <c r="S102" s="5">
        <v>3</v>
      </c>
      <c r="T102" s="5">
        <v>1151</v>
      </c>
      <c r="U102" s="5">
        <v>0</v>
      </c>
      <c r="V102" s="5">
        <v>0</v>
      </c>
      <c r="W102" s="5">
        <v>0</v>
      </c>
      <c r="X102" s="5">
        <v>23</v>
      </c>
      <c r="Y102" s="5">
        <v>0</v>
      </c>
      <c r="Z102" s="5">
        <v>0</v>
      </c>
      <c r="AA102" s="5">
        <v>0</v>
      </c>
      <c r="AB102" s="5">
        <v>0</v>
      </c>
      <c r="AC102" s="5">
        <v>0</v>
      </c>
      <c r="AD102" s="5">
        <v>0</v>
      </c>
      <c r="AE102" s="5">
        <v>0</v>
      </c>
      <c r="AF102" s="5">
        <v>0</v>
      </c>
      <c r="AG102" s="5">
        <v>0</v>
      </c>
      <c r="AH102" s="5">
        <v>0</v>
      </c>
      <c r="AI102" s="5">
        <v>0</v>
      </c>
      <c r="AJ102" s="5">
        <v>0</v>
      </c>
      <c r="AK102" s="5">
        <v>2540</v>
      </c>
      <c r="AL102" s="5">
        <v>0</v>
      </c>
      <c r="AM102" s="5">
        <v>0</v>
      </c>
      <c r="AN102" s="5">
        <v>0</v>
      </c>
      <c r="AO102" s="5">
        <v>0</v>
      </c>
      <c r="AP102" s="5">
        <v>0</v>
      </c>
      <c r="AQ102" s="5">
        <v>0</v>
      </c>
      <c r="AR102" s="5">
        <v>0</v>
      </c>
      <c r="AS102" s="5">
        <v>0</v>
      </c>
      <c r="AT102" s="5">
        <v>0</v>
      </c>
      <c r="AU102" s="5">
        <v>0</v>
      </c>
      <c r="AV102" s="5">
        <v>0</v>
      </c>
      <c r="AW102" s="5">
        <v>0</v>
      </c>
      <c r="AX102" s="5">
        <v>231</v>
      </c>
      <c r="AY102" s="5">
        <v>0</v>
      </c>
      <c r="AZ102" s="5">
        <v>0</v>
      </c>
      <c r="BA102" s="5">
        <v>0</v>
      </c>
      <c r="BB102" s="5">
        <v>0</v>
      </c>
      <c r="BC102" s="5">
        <v>0</v>
      </c>
      <c r="BD102" s="5">
        <v>0</v>
      </c>
      <c r="BE102" s="5">
        <v>0</v>
      </c>
      <c r="BF102" s="5">
        <v>0</v>
      </c>
      <c r="BG102" s="5">
        <v>0</v>
      </c>
      <c r="BH102" s="5">
        <v>276063</v>
      </c>
      <c r="BI102" s="5">
        <v>26010</v>
      </c>
      <c r="BJ102" s="5">
        <v>238580</v>
      </c>
      <c r="BK102" s="5">
        <v>3691</v>
      </c>
      <c r="BL102" s="5">
        <v>0</v>
      </c>
      <c r="BM102" s="5">
        <v>0</v>
      </c>
      <c r="BN102" s="5">
        <v>0</v>
      </c>
      <c r="BO102" s="5">
        <v>24910</v>
      </c>
      <c r="BP102" s="5">
        <v>473403</v>
      </c>
      <c r="BQ102" s="5">
        <v>26815</v>
      </c>
      <c r="BR102" s="5">
        <v>6975</v>
      </c>
    </row>
    <row r="103" spans="1:70">
      <c r="A103" t="s">
        <v>1476</v>
      </c>
      <c r="B103" t="s">
        <v>1477</v>
      </c>
      <c r="C103" t="s">
        <v>1290</v>
      </c>
      <c r="D103" t="s">
        <v>1480</v>
      </c>
      <c r="E103" t="str">
        <f t="shared" si="1"/>
        <v>青森県鰺ヶ沢町</v>
      </c>
      <c r="F103" s="5">
        <v>7898</v>
      </c>
      <c r="G103" s="5">
        <v>6</v>
      </c>
      <c r="H103" s="5">
        <v>1</v>
      </c>
      <c r="I103" s="5">
        <v>0</v>
      </c>
      <c r="J103" s="5">
        <v>2</v>
      </c>
      <c r="K103" s="5">
        <v>1</v>
      </c>
      <c r="L103" s="5">
        <v>4142</v>
      </c>
      <c r="M103" s="5">
        <v>20441</v>
      </c>
      <c r="N103" s="5">
        <v>64117</v>
      </c>
      <c r="O103" s="5">
        <v>51179</v>
      </c>
      <c r="P103" s="5">
        <v>225152</v>
      </c>
      <c r="Q103" s="5">
        <v>1558442</v>
      </c>
      <c r="R103" s="5">
        <v>134161</v>
      </c>
      <c r="S103" s="5">
        <v>6</v>
      </c>
      <c r="T103" s="5">
        <v>757</v>
      </c>
      <c r="U103" s="5">
        <v>0</v>
      </c>
      <c r="V103" s="5">
        <v>0</v>
      </c>
      <c r="W103" s="5">
        <v>2</v>
      </c>
      <c r="X103" s="5">
        <v>12</v>
      </c>
      <c r="Y103" s="5">
        <v>8039</v>
      </c>
      <c r="Z103" s="5">
        <v>0</v>
      </c>
      <c r="AA103" s="5">
        <v>15</v>
      </c>
      <c r="AB103" s="5">
        <v>10</v>
      </c>
      <c r="AC103" s="5">
        <v>27</v>
      </c>
      <c r="AD103" s="5">
        <v>429</v>
      </c>
      <c r="AE103" s="5">
        <v>12128</v>
      </c>
      <c r="AF103" s="5">
        <v>17932</v>
      </c>
      <c r="AG103" s="5">
        <v>0</v>
      </c>
      <c r="AH103" s="5">
        <v>0</v>
      </c>
      <c r="AI103" s="5">
        <v>0</v>
      </c>
      <c r="AJ103" s="5">
        <v>6049</v>
      </c>
      <c r="AK103" s="5">
        <v>0</v>
      </c>
      <c r="AL103" s="5">
        <v>0</v>
      </c>
      <c r="AM103" s="5">
        <v>3373</v>
      </c>
      <c r="AN103" s="5">
        <v>0</v>
      </c>
      <c r="AO103" s="5">
        <v>0</v>
      </c>
      <c r="AP103" s="5">
        <v>0</v>
      </c>
      <c r="AQ103" s="5">
        <v>0</v>
      </c>
      <c r="AR103" s="5">
        <v>0</v>
      </c>
      <c r="AS103" s="5">
        <v>5422</v>
      </c>
      <c r="AT103" s="5">
        <v>22471</v>
      </c>
      <c r="AU103" s="5">
        <v>4989</v>
      </c>
      <c r="AV103" s="5">
        <v>0</v>
      </c>
      <c r="AW103" s="5">
        <v>0</v>
      </c>
      <c r="AX103" s="5">
        <v>0</v>
      </c>
      <c r="AY103" s="5">
        <v>0</v>
      </c>
      <c r="AZ103" s="5">
        <v>0</v>
      </c>
      <c r="BA103" s="5">
        <v>0</v>
      </c>
      <c r="BB103" s="5">
        <v>0</v>
      </c>
      <c r="BC103" s="5">
        <v>169</v>
      </c>
      <c r="BD103" s="5">
        <v>0</v>
      </c>
      <c r="BE103" s="5">
        <v>20</v>
      </c>
      <c r="BF103" s="5">
        <v>500</v>
      </c>
      <c r="BG103" s="5">
        <v>0</v>
      </c>
      <c r="BH103" s="5">
        <v>225351</v>
      </c>
      <c r="BI103" s="5">
        <v>59311</v>
      </c>
      <c r="BJ103" s="5">
        <v>221816</v>
      </c>
      <c r="BK103" s="5">
        <v>32839</v>
      </c>
      <c r="BL103" s="5">
        <v>0</v>
      </c>
      <c r="BM103" s="5">
        <v>0</v>
      </c>
      <c r="BN103" s="5">
        <v>0</v>
      </c>
      <c r="BO103" s="5">
        <v>27586</v>
      </c>
      <c r="BP103" s="5">
        <v>177688</v>
      </c>
      <c r="BQ103" s="5">
        <v>143687</v>
      </c>
      <c r="BR103" s="5">
        <v>0</v>
      </c>
    </row>
    <row r="104" spans="1:70">
      <c r="A104" t="s">
        <v>1476</v>
      </c>
      <c r="B104" t="s">
        <v>1477</v>
      </c>
      <c r="C104" t="s">
        <v>1294</v>
      </c>
      <c r="D104" t="s">
        <v>1481</v>
      </c>
      <c r="E104" t="str">
        <f t="shared" si="1"/>
        <v>青森県三沢市</v>
      </c>
      <c r="F104" s="5">
        <v>37636</v>
      </c>
      <c r="G104" s="5">
        <v>14</v>
      </c>
      <c r="H104" s="5">
        <v>5</v>
      </c>
      <c r="I104" s="5">
        <v>0</v>
      </c>
      <c r="J104" s="5">
        <v>0</v>
      </c>
      <c r="K104" s="5">
        <v>0</v>
      </c>
      <c r="L104" s="5">
        <v>10000</v>
      </c>
      <c r="M104" s="5">
        <v>1287</v>
      </c>
      <c r="N104" s="5">
        <v>0</v>
      </c>
      <c r="O104" s="5">
        <v>283524</v>
      </c>
      <c r="P104" s="5">
        <v>560848</v>
      </c>
      <c r="Q104" s="5">
        <v>2235566</v>
      </c>
      <c r="R104" s="5">
        <v>93387</v>
      </c>
      <c r="S104" s="5">
        <v>11</v>
      </c>
      <c r="T104" s="5">
        <v>3847</v>
      </c>
      <c r="U104" s="5">
        <v>0</v>
      </c>
      <c r="V104" s="5">
        <v>0</v>
      </c>
      <c r="W104" s="5">
        <v>4</v>
      </c>
      <c r="X104" s="5">
        <v>3</v>
      </c>
      <c r="Y104" s="5">
        <v>16820</v>
      </c>
      <c r="Z104" s="5">
        <v>0</v>
      </c>
      <c r="AA104" s="5">
        <v>105</v>
      </c>
      <c r="AB104" s="5">
        <v>60</v>
      </c>
      <c r="AC104" s="5">
        <v>0</v>
      </c>
      <c r="AD104" s="5">
        <v>0</v>
      </c>
      <c r="AE104" s="5">
        <v>0</v>
      </c>
      <c r="AF104" s="5">
        <v>0</v>
      </c>
      <c r="AG104" s="5">
        <v>12200</v>
      </c>
      <c r="AH104" s="5">
        <v>2440</v>
      </c>
      <c r="AI104" s="5">
        <v>1794</v>
      </c>
      <c r="AJ104" s="5">
        <v>0</v>
      </c>
      <c r="AK104" s="5">
        <v>8764</v>
      </c>
      <c r="AL104" s="5">
        <v>7525</v>
      </c>
      <c r="AM104" s="5">
        <v>0</v>
      </c>
      <c r="AN104" s="5">
        <v>0</v>
      </c>
      <c r="AO104" s="5">
        <v>0</v>
      </c>
      <c r="AP104" s="5">
        <v>0</v>
      </c>
      <c r="AQ104" s="5">
        <v>0</v>
      </c>
      <c r="AR104" s="5">
        <v>2570</v>
      </c>
      <c r="AS104" s="5">
        <v>777</v>
      </c>
      <c r="AT104" s="5">
        <v>0</v>
      </c>
      <c r="AU104" s="5">
        <v>74359</v>
      </c>
      <c r="AV104" s="5">
        <v>0</v>
      </c>
      <c r="AW104" s="5">
        <v>0</v>
      </c>
      <c r="AX104" s="5">
        <v>0</v>
      </c>
      <c r="AY104" s="5">
        <v>0</v>
      </c>
      <c r="AZ104" s="5">
        <v>656</v>
      </c>
      <c r="BA104" s="5">
        <v>0</v>
      </c>
      <c r="BB104" s="5">
        <v>0</v>
      </c>
      <c r="BC104" s="5">
        <v>28126</v>
      </c>
      <c r="BD104" s="5">
        <v>0</v>
      </c>
      <c r="BE104" s="5">
        <v>0</v>
      </c>
      <c r="BF104" s="5">
        <v>0</v>
      </c>
      <c r="BG104" s="5">
        <v>0</v>
      </c>
      <c r="BH104" s="5">
        <v>580135</v>
      </c>
      <c r="BI104" s="5">
        <v>141417</v>
      </c>
      <c r="BJ104" s="5">
        <v>609874</v>
      </c>
      <c r="BK104" s="5">
        <v>38386</v>
      </c>
      <c r="BL104" s="5">
        <v>0</v>
      </c>
      <c r="BM104" s="5">
        <v>5460</v>
      </c>
      <c r="BN104" s="5">
        <v>0</v>
      </c>
      <c r="BO104" s="5">
        <v>117242</v>
      </c>
      <c r="BP104" s="5">
        <v>1006703</v>
      </c>
      <c r="BQ104" s="5">
        <v>421161</v>
      </c>
      <c r="BR104" s="5">
        <v>200</v>
      </c>
    </row>
    <row r="105" spans="1:70">
      <c r="A105" t="s">
        <v>1476</v>
      </c>
      <c r="B105" t="s">
        <v>1477</v>
      </c>
      <c r="C105" t="s">
        <v>1298</v>
      </c>
      <c r="D105" t="s">
        <v>1482</v>
      </c>
      <c r="E105" t="str">
        <f t="shared" si="1"/>
        <v>青森県深浦町</v>
      </c>
      <c r="F105" s="5">
        <v>7563</v>
      </c>
      <c r="G105" s="5">
        <v>6</v>
      </c>
      <c r="H105" s="5">
        <v>6</v>
      </c>
      <c r="I105" s="5">
        <v>1</v>
      </c>
      <c r="J105" s="5">
        <v>0</v>
      </c>
      <c r="K105" s="5">
        <v>0</v>
      </c>
      <c r="L105" s="5">
        <v>17531</v>
      </c>
      <c r="M105" s="5">
        <v>26881</v>
      </c>
      <c r="N105" s="5">
        <v>134065</v>
      </c>
      <c r="O105" s="5">
        <v>0</v>
      </c>
      <c r="P105" s="5">
        <v>163064</v>
      </c>
      <c r="Q105" s="5">
        <v>2461552</v>
      </c>
      <c r="R105" s="5">
        <v>168850</v>
      </c>
      <c r="S105" s="5">
        <v>6</v>
      </c>
      <c r="T105" s="5">
        <v>587</v>
      </c>
      <c r="U105" s="5">
        <v>0</v>
      </c>
      <c r="V105" s="5">
        <v>0</v>
      </c>
      <c r="W105" s="5">
        <v>2</v>
      </c>
      <c r="X105" s="5">
        <v>7</v>
      </c>
      <c r="Y105" s="5">
        <v>4800</v>
      </c>
      <c r="Z105" s="5">
        <v>0</v>
      </c>
      <c r="AA105" s="5">
        <v>57</v>
      </c>
      <c r="AB105" s="5">
        <v>0</v>
      </c>
      <c r="AC105" s="5">
        <v>0</v>
      </c>
      <c r="AD105" s="5">
        <v>0</v>
      </c>
      <c r="AE105" s="5">
        <v>366</v>
      </c>
      <c r="AF105" s="5">
        <v>0</v>
      </c>
      <c r="AG105" s="5">
        <v>608</v>
      </c>
      <c r="AH105" s="5">
        <v>0</v>
      </c>
      <c r="AI105" s="5">
        <v>0</v>
      </c>
      <c r="AJ105" s="5">
        <v>0</v>
      </c>
      <c r="AK105" s="5">
        <v>388</v>
      </c>
      <c r="AL105" s="5">
        <v>2212</v>
      </c>
      <c r="AM105" s="5">
        <v>0</v>
      </c>
      <c r="AN105" s="5">
        <v>0</v>
      </c>
      <c r="AO105" s="5">
        <v>470</v>
      </c>
      <c r="AP105" s="5">
        <v>0</v>
      </c>
      <c r="AQ105" s="5">
        <v>0</v>
      </c>
      <c r="AR105" s="5">
        <v>167</v>
      </c>
      <c r="AS105" s="5">
        <v>5779</v>
      </c>
      <c r="AT105" s="5">
        <v>35670</v>
      </c>
      <c r="AU105" s="5">
        <v>0</v>
      </c>
      <c r="AV105" s="5">
        <v>0</v>
      </c>
      <c r="AW105" s="5">
        <v>0</v>
      </c>
      <c r="AX105" s="5">
        <v>0</v>
      </c>
      <c r="AY105" s="5">
        <v>0</v>
      </c>
      <c r="AZ105" s="5">
        <v>0</v>
      </c>
      <c r="BA105" s="5">
        <v>0</v>
      </c>
      <c r="BB105" s="5">
        <v>0</v>
      </c>
      <c r="BC105" s="5">
        <v>0</v>
      </c>
      <c r="BD105" s="5">
        <v>0</v>
      </c>
      <c r="BE105" s="5">
        <v>0</v>
      </c>
      <c r="BF105" s="5">
        <v>0</v>
      </c>
      <c r="BG105" s="5">
        <v>0</v>
      </c>
      <c r="BH105" s="5">
        <v>163241</v>
      </c>
      <c r="BI105" s="5">
        <v>280886</v>
      </c>
      <c r="BJ105" s="5">
        <v>385984</v>
      </c>
      <c r="BK105" s="5">
        <v>54854</v>
      </c>
      <c r="BL105" s="5">
        <v>0</v>
      </c>
      <c r="BM105" s="5">
        <v>0</v>
      </c>
      <c r="BN105" s="5">
        <v>0</v>
      </c>
      <c r="BO105" s="5">
        <v>86268</v>
      </c>
      <c r="BP105" s="5">
        <v>151275</v>
      </c>
      <c r="BQ105" s="5">
        <v>182306</v>
      </c>
      <c r="BR105" s="5">
        <v>0</v>
      </c>
    </row>
    <row r="106" spans="1:70">
      <c r="A106" t="s">
        <v>1476</v>
      </c>
      <c r="B106" t="s">
        <v>1477</v>
      </c>
      <c r="C106" t="s">
        <v>1312</v>
      </c>
      <c r="D106" t="s">
        <v>1483</v>
      </c>
      <c r="E106" t="str">
        <f t="shared" si="1"/>
        <v>青森県大間町</v>
      </c>
      <c r="F106" s="5">
        <v>4760</v>
      </c>
      <c r="G106" s="5">
        <v>3</v>
      </c>
      <c r="H106" s="5">
        <v>1</v>
      </c>
      <c r="I106" s="5">
        <v>2</v>
      </c>
      <c r="J106" s="5">
        <v>0</v>
      </c>
      <c r="K106" s="5">
        <v>0</v>
      </c>
      <c r="L106" s="5">
        <v>5247</v>
      </c>
      <c r="M106" s="5">
        <v>2034</v>
      </c>
      <c r="N106" s="5">
        <v>0</v>
      </c>
      <c r="O106" s="5">
        <v>45472</v>
      </c>
      <c r="P106" s="5">
        <v>111759</v>
      </c>
      <c r="Q106" s="5">
        <v>599867</v>
      </c>
      <c r="R106" s="5">
        <v>62543</v>
      </c>
      <c r="S106" s="5">
        <v>3</v>
      </c>
      <c r="T106" s="5">
        <v>530</v>
      </c>
      <c r="U106" s="5">
        <v>0</v>
      </c>
      <c r="V106" s="5">
        <v>0</v>
      </c>
      <c r="W106" s="5">
        <v>1</v>
      </c>
      <c r="X106" s="5">
        <v>6</v>
      </c>
      <c r="Y106" s="5">
        <v>4620</v>
      </c>
      <c r="Z106" s="5">
        <v>0</v>
      </c>
      <c r="AA106" s="5">
        <v>39</v>
      </c>
      <c r="AB106" s="5">
        <v>5</v>
      </c>
      <c r="AC106" s="5">
        <v>0</v>
      </c>
      <c r="AD106" s="5">
        <v>0</v>
      </c>
      <c r="AE106" s="5">
        <v>0</v>
      </c>
      <c r="AF106" s="5">
        <v>650</v>
      </c>
      <c r="AG106" s="5">
        <v>4020</v>
      </c>
      <c r="AH106" s="5">
        <v>3600</v>
      </c>
      <c r="AI106" s="5">
        <v>8880</v>
      </c>
      <c r="AJ106" s="5">
        <v>0</v>
      </c>
      <c r="AK106" s="5">
        <v>2300</v>
      </c>
      <c r="AL106" s="5">
        <v>194</v>
      </c>
      <c r="AM106" s="5">
        <v>0</v>
      </c>
      <c r="AN106" s="5">
        <v>0</v>
      </c>
      <c r="AO106" s="5">
        <v>0</v>
      </c>
      <c r="AP106" s="5">
        <v>0</v>
      </c>
      <c r="AQ106" s="5">
        <v>0</v>
      </c>
      <c r="AR106" s="5">
        <v>0</v>
      </c>
      <c r="AS106" s="5">
        <v>0</v>
      </c>
      <c r="AT106" s="5">
        <v>0</v>
      </c>
      <c r="AU106" s="5">
        <v>0</v>
      </c>
      <c r="AV106" s="5">
        <v>0</v>
      </c>
      <c r="AW106" s="5">
        <v>0</v>
      </c>
      <c r="AX106" s="5">
        <v>0</v>
      </c>
      <c r="AY106" s="5">
        <v>0</v>
      </c>
      <c r="AZ106" s="5">
        <v>123</v>
      </c>
      <c r="BA106" s="5">
        <v>0</v>
      </c>
      <c r="BB106" s="5">
        <v>0</v>
      </c>
      <c r="BC106" s="5">
        <v>20</v>
      </c>
      <c r="BD106" s="5">
        <v>0</v>
      </c>
      <c r="BE106" s="5">
        <v>0</v>
      </c>
      <c r="BF106" s="5">
        <v>0</v>
      </c>
      <c r="BG106" s="5">
        <v>0</v>
      </c>
      <c r="BH106" s="5">
        <v>113663</v>
      </c>
      <c r="BI106" s="5">
        <v>73525</v>
      </c>
      <c r="BJ106" s="5">
        <v>126053</v>
      </c>
      <c r="BK106" s="5">
        <v>16307</v>
      </c>
      <c r="BL106" s="5">
        <v>0</v>
      </c>
      <c r="BM106" s="5">
        <v>1882</v>
      </c>
      <c r="BN106" s="5">
        <v>0</v>
      </c>
      <c r="BO106" s="5">
        <v>21405</v>
      </c>
      <c r="BP106" s="5">
        <v>91391</v>
      </c>
      <c r="BQ106" s="5">
        <v>64222</v>
      </c>
      <c r="BR106" s="5">
        <v>0</v>
      </c>
    </row>
    <row r="107" spans="1:70">
      <c r="A107" t="s">
        <v>1476</v>
      </c>
      <c r="B107" t="s">
        <v>1477</v>
      </c>
      <c r="C107" t="s">
        <v>1322</v>
      </c>
      <c r="D107" t="s">
        <v>1484</v>
      </c>
      <c r="E107" t="str">
        <f t="shared" si="1"/>
        <v>青森県野辺地町</v>
      </c>
      <c r="F107" s="5">
        <v>12640</v>
      </c>
      <c r="G107" s="5">
        <v>5</v>
      </c>
      <c r="H107" s="5">
        <v>6</v>
      </c>
      <c r="I107" s="5">
        <v>0</v>
      </c>
      <c r="J107" s="5">
        <v>0</v>
      </c>
      <c r="K107" s="5">
        <v>0</v>
      </c>
      <c r="L107" s="5">
        <v>5961</v>
      </c>
      <c r="M107" s="5">
        <v>10145</v>
      </c>
      <c r="N107" s="5">
        <v>0</v>
      </c>
      <c r="O107" s="5">
        <v>106175</v>
      </c>
      <c r="P107" s="5">
        <v>228036</v>
      </c>
      <c r="Q107" s="5">
        <v>1036697</v>
      </c>
      <c r="R107" s="5">
        <v>92686</v>
      </c>
      <c r="S107" s="5">
        <v>5</v>
      </c>
      <c r="T107" s="5">
        <v>1342</v>
      </c>
      <c r="U107" s="5">
        <v>0</v>
      </c>
      <c r="V107" s="5">
        <v>0</v>
      </c>
      <c r="W107" s="5">
        <v>0</v>
      </c>
      <c r="X107" s="5">
        <v>5</v>
      </c>
      <c r="Y107" s="5">
        <v>9400</v>
      </c>
      <c r="Z107" s="5">
        <v>0</v>
      </c>
      <c r="AA107" s="5">
        <v>65</v>
      </c>
      <c r="AB107" s="5">
        <v>57</v>
      </c>
      <c r="AC107" s="5">
        <v>1943</v>
      </c>
      <c r="AD107" s="5">
        <v>1296</v>
      </c>
      <c r="AE107" s="5">
        <v>0</v>
      </c>
      <c r="AF107" s="5">
        <v>23832</v>
      </c>
      <c r="AG107" s="5">
        <v>0</v>
      </c>
      <c r="AH107" s="5">
        <v>0</v>
      </c>
      <c r="AI107" s="5">
        <v>0</v>
      </c>
      <c r="AJ107" s="5">
        <v>0</v>
      </c>
      <c r="AK107" s="5">
        <v>0</v>
      </c>
      <c r="AL107" s="5">
        <v>0</v>
      </c>
      <c r="AM107" s="5">
        <v>5154</v>
      </c>
      <c r="AN107" s="5">
        <v>0</v>
      </c>
      <c r="AO107" s="5">
        <v>0</v>
      </c>
      <c r="AP107" s="5">
        <v>0</v>
      </c>
      <c r="AQ107" s="5">
        <v>1601</v>
      </c>
      <c r="AR107" s="5">
        <v>0</v>
      </c>
      <c r="AS107" s="5">
        <v>0</v>
      </c>
      <c r="AT107" s="5">
        <v>0</v>
      </c>
      <c r="AU107" s="5">
        <v>0</v>
      </c>
      <c r="AV107" s="5">
        <v>105</v>
      </c>
      <c r="AW107" s="5">
        <v>176</v>
      </c>
      <c r="AX107" s="5">
        <v>0</v>
      </c>
      <c r="AY107" s="5">
        <v>449</v>
      </c>
      <c r="AZ107" s="5">
        <v>0</v>
      </c>
      <c r="BA107" s="5">
        <v>95</v>
      </c>
      <c r="BB107" s="5">
        <v>0</v>
      </c>
      <c r="BC107" s="5">
        <v>270</v>
      </c>
      <c r="BD107" s="5">
        <v>0</v>
      </c>
      <c r="BE107" s="5">
        <v>0</v>
      </c>
      <c r="BF107" s="5">
        <v>0</v>
      </c>
      <c r="BG107" s="5">
        <v>38</v>
      </c>
      <c r="BH107" s="5">
        <v>230679</v>
      </c>
      <c r="BI107" s="5">
        <v>15353</v>
      </c>
      <c r="BJ107" s="5">
        <v>194557</v>
      </c>
      <c r="BK107" s="5">
        <v>26151</v>
      </c>
      <c r="BL107" s="5">
        <v>0</v>
      </c>
      <c r="BM107" s="5">
        <v>0</v>
      </c>
      <c r="BN107" s="5">
        <v>0</v>
      </c>
      <c r="BO107" s="5">
        <v>14665</v>
      </c>
      <c r="BP107" s="5">
        <v>256000</v>
      </c>
      <c r="BQ107" s="5">
        <v>99676</v>
      </c>
      <c r="BR107" s="5">
        <v>0</v>
      </c>
    </row>
    <row r="108" spans="1:70">
      <c r="A108" t="s">
        <v>1476</v>
      </c>
      <c r="B108" t="s">
        <v>1477</v>
      </c>
      <c r="C108" t="s">
        <v>1485</v>
      </c>
      <c r="D108" t="s">
        <v>1486</v>
      </c>
      <c r="E108" t="str">
        <f t="shared" si="1"/>
        <v>青森県平内町</v>
      </c>
      <c r="F108" s="5">
        <v>9858</v>
      </c>
      <c r="G108" s="5">
        <v>3</v>
      </c>
      <c r="H108" s="5">
        <v>3</v>
      </c>
      <c r="I108" s="5">
        <v>2</v>
      </c>
      <c r="J108" s="5">
        <v>1</v>
      </c>
      <c r="K108" s="5">
        <v>0</v>
      </c>
      <c r="L108" s="5">
        <v>3166</v>
      </c>
      <c r="M108" s="5">
        <v>9741</v>
      </c>
      <c r="N108" s="5">
        <v>0</v>
      </c>
      <c r="O108" s="5">
        <v>129395</v>
      </c>
      <c r="P108" s="5">
        <v>261026</v>
      </c>
      <c r="Q108" s="5">
        <v>1322954</v>
      </c>
      <c r="R108" s="5">
        <v>152262</v>
      </c>
      <c r="S108" s="5">
        <v>3</v>
      </c>
      <c r="T108" s="5">
        <v>1028</v>
      </c>
      <c r="U108" s="5">
        <v>0</v>
      </c>
      <c r="V108" s="5">
        <v>0</v>
      </c>
      <c r="W108" s="5">
        <v>1</v>
      </c>
      <c r="X108" s="5">
        <v>6</v>
      </c>
      <c r="Y108" s="5">
        <v>5210</v>
      </c>
      <c r="Z108" s="5">
        <v>0</v>
      </c>
      <c r="AA108" s="5">
        <v>71</v>
      </c>
      <c r="AB108" s="5">
        <v>34</v>
      </c>
      <c r="AC108" s="5">
        <v>0</v>
      </c>
      <c r="AD108" s="5">
        <v>0</v>
      </c>
      <c r="AE108" s="5">
        <v>0</v>
      </c>
      <c r="AF108" s="5">
        <v>0</v>
      </c>
      <c r="AG108" s="5">
        <v>0</v>
      </c>
      <c r="AH108" s="5">
        <v>0</v>
      </c>
      <c r="AI108" s="5">
        <v>0</v>
      </c>
      <c r="AJ108" s="5">
        <v>0</v>
      </c>
      <c r="AK108" s="5">
        <v>0</v>
      </c>
      <c r="AL108" s="5">
        <v>0</v>
      </c>
      <c r="AM108" s="5">
        <v>2778</v>
      </c>
      <c r="AN108" s="5">
        <v>0</v>
      </c>
      <c r="AO108" s="5">
        <v>0</v>
      </c>
      <c r="AP108" s="5">
        <v>0</v>
      </c>
      <c r="AQ108" s="5">
        <v>0</v>
      </c>
      <c r="AR108" s="5">
        <v>0</v>
      </c>
      <c r="AS108" s="5">
        <v>244</v>
      </c>
      <c r="AT108" s="5">
        <v>0</v>
      </c>
      <c r="AU108" s="5">
        <v>23684</v>
      </c>
      <c r="AV108" s="5">
        <v>0</v>
      </c>
      <c r="AW108" s="5">
        <v>0</v>
      </c>
      <c r="AX108" s="5">
        <v>0</v>
      </c>
      <c r="AY108" s="5">
        <v>0</v>
      </c>
      <c r="AZ108" s="5">
        <v>0</v>
      </c>
      <c r="BA108" s="5">
        <v>0</v>
      </c>
      <c r="BB108" s="5">
        <v>0</v>
      </c>
      <c r="BC108" s="5">
        <v>193</v>
      </c>
      <c r="BD108" s="5">
        <v>0</v>
      </c>
      <c r="BE108" s="5">
        <v>0</v>
      </c>
      <c r="BF108" s="5">
        <v>0</v>
      </c>
      <c r="BG108" s="5">
        <v>0</v>
      </c>
      <c r="BH108" s="5">
        <v>262562</v>
      </c>
      <c r="BI108" s="5">
        <v>35147</v>
      </c>
      <c r="BJ108" s="5">
        <v>198635</v>
      </c>
      <c r="BK108" s="5">
        <v>32967</v>
      </c>
      <c r="BL108" s="5">
        <v>1794</v>
      </c>
      <c r="BM108" s="5">
        <v>0</v>
      </c>
      <c r="BN108" s="5">
        <v>0</v>
      </c>
      <c r="BO108" s="5">
        <v>23279</v>
      </c>
      <c r="BP108" s="5">
        <v>100781</v>
      </c>
      <c r="BQ108" s="5">
        <v>159619</v>
      </c>
      <c r="BR108" s="5">
        <v>0</v>
      </c>
    </row>
    <row r="109" spans="1:70">
      <c r="A109" t="s">
        <v>1476</v>
      </c>
      <c r="B109" t="s">
        <v>1477</v>
      </c>
      <c r="C109" t="s">
        <v>1326</v>
      </c>
      <c r="D109" t="s">
        <v>1487</v>
      </c>
      <c r="E109" t="str">
        <f t="shared" si="1"/>
        <v>青森県黒石市</v>
      </c>
      <c r="F109" s="5">
        <v>28693</v>
      </c>
      <c r="G109" s="5">
        <v>14</v>
      </c>
      <c r="H109" s="5">
        <v>0</v>
      </c>
      <c r="I109" s="5">
        <v>0</v>
      </c>
      <c r="J109" s="5">
        <v>0</v>
      </c>
      <c r="K109" s="5">
        <v>0</v>
      </c>
      <c r="L109" s="5">
        <v>0</v>
      </c>
      <c r="M109" s="5">
        <v>0</v>
      </c>
      <c r="N109" s="5">
        <v>3567</v>
      </c>
      <c r="O109" s="5">
        <v>174561</v>
      </c>
      <c r="P109" s="5">
        <v>709639</v>
      </c>
      <c r="Q109" s="5">
        <v>1502217</v>
      </c>
      <c r="R109" s="5">
        <v>152510</v>
      </c>
      <c r="S109" s="5">
        <v>14</v>
      </c>
      <c r="T109" s="5">
        <v>2202</v>
      </c>
      <c r="U109" s="5">
        <v>0</v>
      </c>
      <c r="V109" s="5">
        <v>0</v>
      </c>
      <c r="W109" s="5">
        <v>3</v>
      </c>
      <c r="X109" s="5">
        <v>4</v>
      </c>
      <c r="Y109" s="5">
        <v>0</v>
      </c>
      <c r="Z109" s="5">
        <v>0</v>
      </c>
      <c r="AA109" s="5">
        <v>0</v>
      </c>
      <c r="AB109" s="5">
        <v>0</v>
      </c>
      <c r="AC109" s="5">
        <v>0</v>
      </c>
      <c r="AD109" s="5">
        <v>0</v>
      </c>
      <c r="AE109" s="5">
        <v>0</v>
      </c>
      <c r="AF109" s="5">
        <v>26055</v>
      </c>
      <c r="AG109" s="5">
        <v>0</v>
      </c>
      <c r="AH109" s="5">
        <v>0</v>
      </c>
      <c r="AI109" s="5">
        <v>3494</v>
      </c>
      <c r="AJ109" s="5">
        <v>3494</v>
      </c>
      <c r="AK109" s="5">
        <v>6200</v>
      </c>
      <c r="AL109" s="5">
        <v>2251</v>
      </c>
      <c r="AM109" s="5">
        <v>0</v>
      </c>
      <c r="AN109" s="5">
        <v>0</v>
      </c>
      <c r="AO109" s="5">
        <v>0</v>
      </c>
      <c r="AP109" s="5">
        <v>0</v>
      </c>
      <c r="AQ109" s="5">
        <v>0</v>
      </c>
      <c r="AR109" s="5">
        <v>0</v>
      </c>
      <c r="AS109" s="5">
        <v>0</v>
      </c>
      <c r="AT109" s="5">
        <v>0</v>
      </c>
      <c r="AU109" s="5">
        <v>6472</v>
      </c>
      <c r="AV109" s="5">
        <v>0</v>
      </c>
      <c r="AW109" s="5">
        <v>0</v>
      </c>
      <c r="AX109" s="5">
        <v>0</v>
      </c>
      <c r="AY109" s="5">
        <v>722</v>
      </c>
      <c r="AZ109" s="5">
        <v>0</v>
      </c>
      <c r="BA109" s="5">
        <v>0</v>
      </c>
      <c r="BB109" s="5">
        <v>0</v>
      </c>
      <c r="BC109" s="5">
        <v>559</v>
      </c>
      <c r="BD109" s="5">
        <v>0</v>
      </c>
      <c r="BE109" s="5">
        <v>0</v>
      </c>
      <c r="BF109" s="5">
        <v>0</v>
      </c>
      <c r="BG109" s="5">
        <v>0</v>
      </c>
      <c r="BH109" s="5">
        <v>720228</v>
      </c>
      <c r="BI109" s="5">
        <v>42245</v>
      </c>
      <c r="BJ109" s="5">
        <v>610160</v>
      </c>
      <c r="BK109" s="5">
        <v>38212</v>
      </c>
      <c r="BL109" s="5">
        <v>0</v>
      </c>
      <c r="BM109" s="5">
        <v>0</v>
      </c>
      <c r="BN109" s="5">
        <v>0</v>
      </c>
      <c r="BO109" s="5">
        <v>26888</v>
      </c>
      <c r="BP109" s="5">
        <v>930646</v>
      </c>
      <c r="BQ109" s="5">
        <v>261650</v>
      </c>
      <c r="BR109" s="5">
        <v>13950</v>
      </c>
    </row>
    <row r="110" spans="1:70">
      <c r="A110" t="s">
        <v>1476</v>
      </c>
      <c r="B110" t="s">
        <v>1477</v>
      </c>
      <c r="C110" t="s">
        <v>1336</v>
      </c>
      <c r="D110" t="s">
        <v>1488</v>
      </c>
      <c r="E110" t="str">
        <f t="shared" si="1"/>
        <v>青森県田舎館村</v>
      </c>
      <c r="F110" s="5">
        <v>7458</v>
      </c>
      <c r="G110" s="5">
        <v>2</v>
      </c>
      <c r="H110" s="5">
        <v>0</v>
      </c>
      <c r="I110" s="5">
        <v>0</v>
      </c>
      <c r="J110" s="5">
        <v>0</v>
      </c>
      <c r="K110" s="5">
        <v>0</v>
      </c>
      <c r="L110" s="5">
        <v>0</v>
      </c>
      <c r="M110" s="5">
        <v>0</v>
      </c>
      <c r="N110" s="5">
        <v>0</v>
      </c>
      <c r="O110" s="5">
        <v>65213</v>
      </c>
      <c r="P110" s="5">
        <v>156296</v>
      </c>
      <c r="Q110" s="5">
        <v>426359</v>
      </c>
      <c r="R110" s="5">
        <v>43838</v>
      </c>
      <c r="S110" s="5">
        <v>2</v>
      </c>
      <c r="T110" s="5">
        <v>618</v>
      </c>
      <c r="U110" s="5">
        <v>0</v>
      </c>
      <c r="V110" s="5">
        <v>0</v>
      </c>
      <c r="W110" s="5">
        <v>1</v>
      </c>
      <c r="X110" s="5">
        <v>4</v>
      </c>
      <c r="Y110" s="5">
        <v>0</v>
      </c>
      <c r="Z110" s="5">
        <v>0</v>
      </c>
      <c r="AA110" s="5">
        <v>1</v>
      </c>
      <c r="AB110" s="5">
        <v>1</v>
      </c>
      <c r="AC110" s="5">
        <v>0</v>
      </c>
      <c r="AD110" s="5">
        <v>0</v>
      </c>
      <c r="AE110" s="5">
        <v>0</v>
      </c>
      <c r="AF110" s="5">
        <v>4105</v>
      </c>
      <c r="AG110" s="5">
        <v>0</v>
      </c>
      <c r="AH110" s="5">
        <v>0</v>
      </c>
      <c r="AI110" s="5">
        <v>0</v>
      </c>
      <c r="AJ110" s="5">
        <v>0</v>
      </c>
      <c r="AK110" s="5">
        <v>1600</v>
      </c>
      <c r="AL110" s="5">
        <v>0</v>
      </c>
      <c r="AM110" s="5">
        <v>0</v>
      </c>
      <c r="AN110" s="5">
        <v>0</v>
      </c>
      <c r="AO110" s="5">
        <v>0</v>
      </c>
      <c r="AP110" s="5">
        <v>0</v>
      </c>
      <c r="AQ110" s="5">
        <v>0</v>
      </c>
      <c r="AR110" s="5">
        <v>0</v>
      </c>
      <c r="AS110" s="5">
        <v>0</v>
      </c>
      <c r="AT110" s="5">
        <v>0</v>
      </c>
      <c r="AU110" s="5">
        <v>0</v>
      </c>
      <c r="AV110" s="5">
        <v>0</v>
      </c>
      <c r="AW110" s="5">
        <v>0</v>
      </c>
      <c r="AX110" s="5">
        <v>0</v>
      </c>
      <c r="AY110" s="5">
        <v>147</v>
      </c>
      <c r="AZ110" s="5">
        <v>0</v>
      </c>
      <c r="BA110" s="5">
        <v>0</v>
      </c>
      <c r="BB110" s="5">
        <v>0</v>
      </c>
      <c r="BC110" s="5">
        <v>0</v>
      </c>
      <c r="BD110" s="5">
        <v>0</v>
      </c>
      <c r="BE110" s="5">
        <v>0</v>
      </c>
      <c r="BF110" s="5">
        <v>0</v>
      </c>
      <c r="BG110" s="5">
        <v>0</v>
      </c>
      <c r="BH110" s="5">
        <v>159346</v>
      </c>
      <c r="BI110" s="5">
        <v>15152</v>
      </c>
      <c r="BJ110" s="5">
        <v>166158</v>
      </c>
      <c r="BK110" s="5">
        <v>11438</v>
      </c>
      <c r="BL110" s="5">
        <v>0</v>
      </c>
      <c r="BM110" s="5">
        <v>0</v>
      </c>
      <c r="BN110" s="5">
        <v>0</v>
      </c>
      <c r="BO110" s="5">
        <v>14369</v>
      </c>
      <c r="BP110" s="5">
        <v>80044</v>
      </c>
      <c r="BQ110" s="5">
        <v>67072</v>
      </c>
      <c r="BR110" s="5">
        <v>4185</v>
      </c>
    </row>
    <row r="111" spans="1:70">
      <c r="A111" t="s">
        <v>1476</v>
      </c>
      <c r="B111" t="s">
        <v>1477</v>
      </c>
      <c r="C111" t="s">
        <v>1489</v>
      </c>
      <c r="D111" t="s">
        <v>1490</v>
      </c>
      <c r="E111" t="str">
        <f t="shared" si="1"/>
        <v>青森県田子町</v>
      </c>
      <c r="F111" s="5">
        <v>4590</v>
      </c>
      <c r="G111" s="5">
        <v>3</v>
      </c>
      <c r="H111" s="5">
        <v>6</v>
      </c>
      <c r="I111" s="5">
        <v>0</v>
      </c>
      <c r="J111" s="5">
        <v>0</v>
      </c>
      <c r="K111" s="5">
        <v>0</v>
      </c>
      <c r="L111" s="5">
        <v>7101</v>
      </c>
      <c r="M111" s="5">
        <v>0</v>
      </c>
      <c r="N111" s="5">
        <v>0</v>
      </c>
      <c r="O111" s="5">
        <v>94212</v>
      </c>
      <c r="P111" s="5">
        <v>137684</v>
      </c>
      <c r="Q111" s="5">
        <v>1264863</v>
      </c>
      <c r="R111" s="5">
        <v>77411</v>
      </c>
      <c r="S111" s="5">
        <v>3</v>
      </c>
      <c r="T111" s="5">
        <v>417</v>
      </c>
      <c r="U111" s="5">
        <v>0</v>
      </c>
      <c r="V111" s="5">
        <v>131</v>
      </c>
      <c r="W111" s="5">
        <v>1</v>
      </c>
      <c r="X111" s="5">
        <v>7</v>
      </c>
      <c r="Y111" s="5">
        <v>2805</v>
      </c>
      <c r="Z111" s="5">
        <v>0</v>
      </c>
      <c r="AA111" s="5">
        <v>13</v>
      </c>
      <c r="AB111" s="5">
        <v>0</v>
      </c>
      <c r="AC111" s="5">
        <v>1963</v>
      </c>
      <c r="AD111" s="5">
        <v>0</v>
      </c>
      <c r="AE111" s="5">
        <v>0</v>
      </c>
      <c r="AF111" s="5">
        <v>23866</v>
      </c>
      <c r="AG111" s="5">
        <v>2184</v>
      </c>
      <c r="AH111" s="5">
        <v>0</v>
      </c>
      <c r="AI111" s="5">
        <v>0</v>
      </c>
      <c r="AJ111" s="5">
        <v>0</v>
      </c>
      <c r="AK111" s="5">
        <v>0</v>
      </c>
      <c r="AL111" s="5">
        <v>0</v>
      </c>
      <c r="AM111" s="5">
        <v>3775</v>
      </c>
      <c r="AN111" s="5">
        <v>0</v>
      </c>
      <c r="AO111" s="5">
        <v>0</v>
      </c>
      <c r="AP111" s="5">
        <v>0</v>
      </c>
      <c r="AQ111" s="5">
        <v>0</v>
      </c>
      <c r="AR111" s="5">
        <v>0</v>
      </c>
      <c r="AS111" s="5">
        <v>0</v>
      </c>
      <c r="AT111" s="5">
        <v>0</v>
      </c>
      <c r="AU111" s="5">
        <v>7555</v>
      </c>
      <c r="AV111" s="5">
        <v>0</v>
      </c>
      <c r="AW111" s="5">
        <v>0</v>
      </c>
      <c r="AX111" s="5">
        <v>0</v>
      </c>
      <c r="AY111" s="5">
        <v>0</v>
      </c>
      <c r="AZ111" s="5">
        <v>0</v>
      </c>
      <c r="BA111" s="5">
        <v>0</v>
      </c>
      <c r="BB111" s="5">
        <v>0</v>
      </c>
      <c r="BC111" s="5">
        <v>3678</v>
      </c>
      <c r="BD111" s="5">
        <v>18</v>
      </c>
      <c r="BE111" s="5">
        <v>0</v>
      </c>
      <c r="BF111" s="5">
        <v>0</v>
      </c>
      <c r="BG111" s="5">
        <v>162</v>
      </c>
      <c r="BH111" s="5">
        <v>137929</v>
      </c>
      <c r="BI111" s="5">
        <v>5775</v>
      </c>
      <c r="BJ111" s="5">
        <v>117223</v>
      </c>
      <c r="BK111" s="5">
        <v>24979</v>
      </c>
      <c r="BL111" s="5">
        <v>0</v>
      </c>
      <c r="BM111" s="5">
        <v>0</v>
      </c>
      <c r="BN111" s="5">
        <v>0</v>
      </c>
      <c r="BO111" s="5">
        <v>5479</v>
      </c>
      <c r="BP111" s="5">
        <v>44085</v>
      </c>
      <c r="BQ111" s="5">
        <v>78968</v>
      </c>
      <c r="BR111" s="5">
        <v>0</v>
      </c>
    </row>
    <row r="112" spans="1:70">
      <c r="A112" t="s">
        <v>1476</v>
      </c>
      <c r="B112" t="s">
        <v>1477</v>
      </c>
      <c r="C112" t="s">
        <v>1344</v>
      </c>
      <c r="D112" t="s">
        <v>1491</v>
      </c>
      <c r="E112" t="str">
        <f t="shared" si="1"/>
        <v>青森県鶴田町</v>
      </c>
      <c r="F112" s="5">
        <v>12233</v>
      </c>
      <c r="G112" s="5">
        <v>3</v>
      </c>
      <c r="H112" s="5">
        <v>0</v>
      </c>
      <c r="I112" s="5">
        <v>0</v>
      </c>
      <c r="J112" s="5">
        <v>0</v>
      </c>
      <c r="K112" s="5">
        <v>0</v>
      </c>
      <c r="L112" s="5">
        <v>0</v>
      </c>
      <c r="M112" s="5">
        <v>0</v>
      </c>
      <c r="N112" s="5">
        <v>0</v>
      </c>
      <c r="O112" s="5">
        <v>85693</v>
      </c>
      <c r="P112" s="5">
        <v>273952</v>
      </c>
      <c r="Q112" s="5">
        <v>1317127</v>
      </c>
      <c r="R112" s="5">
        <v>68149</v>
      </c>
      <c r="S112" s="5">
        <v>3</v>
      </c>
      <c r="T112" s="5">
        <v>1223</v>
      </c>
      <c r="U112" s="5">
        <v>0</v>
      </c>
      <c r="V112" s="5">
        <v>0</v>
      </c>
      <c r="W112" s="5">
        <v>1</v>
      </c>
      <c r="X112" s="5">
        <v>15</v>
      </c>
      <c r="Y112" s="5">
        <v>0</v>
      </c>
      <c r="Z112" s="5">
        <v>0</v>
      </c>
      <c r="AA112" s="5">
        <v>0</v>
      </c>
      <c r="AB112" s="5">
        <v>0</v>
      </c>
      <c r="AC112" s="5">
        <v>0</v>
      </c>
      <c r="AD112" s="5">
        <v>0</v>
      </c>
      <c r="AE112" s="5">
        <v>0</v>
      </c>
      <c r="AF112" s="5">
        <v>37401</v>
      </c>
      <c r="AG112" s="5">
        <v>0</v>
      </c>
      <c r="AH112" s="5">
        <v>0</v>
      </c>
      <c r="AI112" s="5">
        <v>0</v>
      </c>
      <c r="AJ112" s="5">
        <v>0</v>
      </c>
      <c r="AK112" s="5">
        <v>3000</v>
      </c>
      <c r="AL112" s="5">
        <v>0</v>
      </c>
      <c r="AM112" s="5">
        <v>0</v>
      </c>
      <c r="AN112" s="5">
        <v>0</v>
      </c>
      <c r="AO112" s="5">
        <v>0</v>
      </c>
      <c r="AP112" s="5">
        <v>0</v>
      </c>
      <c r="AQ112" s="5">
        <v>0</v>
      </c>
      <c r="AR112" s="5">
        <v>0</v>
      </c>
      <c r="AS112" s="5">
        <v>0</v>
      </c>
      <c r="AT112" s="5">
        <v>0</v>
      </c>
      <c r="AU112" s="5">
        <v>38757</v>
      </c>
      <c r="AV112" s="5">
        <v>0</v>
      </c>
      <c r="AW112" s="5">
        <v>0</v>
      </c>
      <c r="AX112" s="5">
        <v>0</v>
      </c>
      <c r="AY112" s="5">
        <v>334</v>
      </c>
      <c r="AZ112" s="5">
        <v>0</v>
      </c>
      <c r="BA112" s="5">
        <v>0</v>
      </c>
      <c r="BB112" s="5">
        <v>0</v>
      </c>
      <c r="BC112" s="5">
        <v>1595</v>
      </c>
      <c r="BD112" s="5">
        <v>0</v>
      </c>
      <c r="BE112" s="5">
        <v>0</v>
      </c>
      <c r="BF112" s="5">
        <v>0</v>
      </c>
      <c r="BG112" s="5">
        <v>0</v>
      </c>
      <c r="BH112" s="5">
        <v>274273</v>
      </c>
      <c r="BI112" s="5">
        <v>8737</v>
      </c>
      <c r="BJ112" s="5">
        <v>230902</v>
      </c>
      <c r="BK112" s="5">
        <v>22258</v>
      </c>
      <c r="BL112" s="5">
        <v>0</v>
      </c>
      <c r="BM112" s="5">
        <v>0</v>
      </c>
      <c r="BN112" s="5">
        <v>0</v>
      </c>
      <c r="BO112" s="5">
        <v>8242</v>
      </c>
      <c r="BP112" s="5">
        <v>356456</v>
      </c>
      <c r="BQ112" s="5">
        <v>103711</v>
      </c>
      <c r="BR112" s="5">
        <v>5390</v>
      </c>
    </row>
    <row r="113" spans="1:70">
      <c r="A113" t="s">
        <v>1476</v>
      </c>
      <c r="B113" t="s">
        <v>1477</v>
      </c>
      <c r="C113" t="s">
        <v>1354</v>
      </c>
      <c r="D113" t="s">
        <v>1492</v>
      </c>
      <c r="E113" t="str">
        <f t="shared" si="1"/>
        <v>青森県平川市</v>
      </c>
      <c r="F113" s="5">
        <v>27191</v>
      </c>
      <c r="G113" s="5">
        <v>5</v>
      </c>
      <c r="H113" s="5">
        <v>0</v>
      </c>
      <c r="I113" s="5">
        <v>0</v>
      </c>
      <c r="J113" s="5">
        <v>0</v>
      </c>
      <c r="K113" s="5">
        <v>0</v>
      </c>
      <c r="L113" s="5">
        <v>0</v>
      </c>
      <c r="M113" s="5">
        <v>0</v>
      </c>
      <c r="N113" s="5">
        <v>0</v>
      </c>
      <c r="O113" s="5">
        <v>200969</v>
      </c>
      <c r="P113" s="5">
        <v>504425</v>
      </c>
      <c r="Q113" s="5">
        <v>900</v>
      </c>
      <c r="R113" s="5">
        <v>450</v>
      </c>
      <c r="S113" s="5">
        <v>5</v>
      </c>
      <c r="T113" s="5">
        <v>2138</v>
      </c>
      <c r="U113" s="5">
        <v>0</v>
      </c>
      <c r="V113" s="5">
        <v>0</v>
      </c>
      <c r="W113" s="5">
        <v>1</v>
      </c>
      <c r="X113" s="5">
        <v>8</v>
      </c>
      <c r="Y113" s="5">
        <v>0</v>
      </c>
      <c r="Z113" s="5">
        <v>0</v>
      </c>
      <c r="AA113" s="5">
        <v>0</v>
      </c>
      <c r="AB113" s="5">
        <v>0</v>
      </c>
      <c r="AC113" s="5">
        <v>0</v>
      </c>
      <c r="AD113" s="5">
        <v>0</v>
      </c>
      <c r="AE113" s="5">
        <v>0</v>
      </c>
      <c r="AF113" s="5">
        <v>0</v>
      </c>
      <c r="AG113" s="5">
        <v>0</v>
      </c>
      <c r="AH113" s="5">
        <v>0</v>
      </c>
      <c r="AI113" s="5">
        <v>2016</v>
      </c>
      <c r="AJ113" s="5">
        <v>0</v>
      </c>
      <c r="AK113" s="5">
        <v>0</v>
      </c>
      <c r="AL113" s="5">
        <v>6419</v>
      </c>
      <c r="AM113" s="5">
        <v>0</v>
      </c>
      <c r="AN113" s="5">
        <v>0</v>
      </c>
      <c r="AO113" s="5">
        <v>0</v>
      </c>
      <c r="AP113" s="5">
        <v>0</v>
      </c>
      <c r="AQ113" s="5">
        <v>0</v>
      </c>
      <c r="AR113" s="5">
        <v>0</v>
      </c>
      <c r="AS113" s="5">
        <v>0</v>
      </c>
      <c r="AT113" s="5">
        <v>0</v>
      </c>
      <c r="AU113" s="5">
        <v>529</v>
      </c>
      <c r="AV113" s="5">
        <v>0</v>
      </c>
      <c r="AW113" s="5">
        <v>0</v>
      </c>
      <c r="AX113" s="5">
        <v>0</v>
      </c>
      <c r="AY113" s="5">
        <v>0</v>
      </c>
      <c r="AZ113" s="5">
        <v>0</v>
      </c>
      <c r="BA113" s="5">
        <v>0</v>
      </c>
      <c r="BB113" s="5">
        <v>0</v>
      </c>
      <c r="BC113" s="5">
        <v>3565</v>
      </c>
      <c r="BD113" s="5">
        <v>0</v>
      </c>
      <c r="BE113" s="5">
        <v>0</v>
      </c>
      <c r="BF113" s="5">
        <v>0</v>
      </c>
      <c r="BG113" s="5">
        <v>0</v>
      </c>
      <c r="BH113" s="5">
        <v>508106</v>
      </c>
      <c r="BI113" s="5">
        <v>38483</v>
      </c>
      <c r="BJ113" s="5">
        <v>429389</v>
      </c>
      <c r="BK113" s="5">
        <v>1044</v>
      </c>
      <c r="BL113" s="5">
        <v>0</v>
      </c>
      <c r="BM113" s="5">
        <v>2824</v>
      </c>
      <c r="BN113" s="5">
        <v>0</v>
      </c>
      <c r="BO113" s="5">
        <v>29083</v>
      </c>
      <c r="BP113" s="5">
        <v>779336</v>
      </c>
      <c r="BQ113" s="5">
        <v>11180</v>
      </c>
      <c r="BR113" s="5">
        <v>12960</v>
      </c>
    </row>
    <row r="114" spans="1:70">
      <c r="A114" t="s">
        <v>1476</v>
      </c>
      <c r="B114" t="s">
        <v>1477</v>
      </c>
      <c r="C114" t="s">
        <v>1356</v>
      </c>
      <c r="D114" t="s">
        <v>1493</v>
      </c>
      <c r="E114" t="str">
        <f t="shared" si="1"/>
        <v>青森県久吉ダム水道企業団</v>
      </c>
      <c r="F114" s="5">
        <v>9541</v>
      </c>
      <c r="G114" s="5">
        <v>6</v>
      </c>
      <c r="H114" s="5">
        <v>0</v>
      </c>
      <c r="I114" s="5">
        <v>1</v>
      </c>
      <c r="J114" s="5">
        <v>2</v>
      </c>
      <c r="K114" s="5">
        <v>0</v>
      </c>
      <c r="L114" s="5">
        <v>1810</v>
      </c>
      <c r="M114" s="5">
        <v>20813</v>
      </c>
      <c r="N114" s="5">
        <v>2776</v>
      </c>
      <c r="O114" s="5">
        <v>79642</v>
      </c>
      <c r="P114" s="5">
        <v>267886</v>
      </c>
      <c r="Q114" s="5">
        <v>2421161</v>
      </c>
      <c r="R114" s="5">
        <v>373170</v>
      </c>
      <c r="S114" s="5">
        <v>6</v>
      </c>
      <c r="T114" s="5">
        <v>830</v>
      </c>
      <c r="U114" s="5">
        <v>0</v>
      </c>
      <c r="V114" s="5">
        <v>0</v>
      </c>
      <c r="W114" s="5">
        <v>3</v>
      </c>
      <c r="X114" s="5">
        <v>36</v>
      </c>
      <c r="Y114" s="5">
        <v>9800</v>
      </c>
      <c r="Z114" s="5">
        <v>1000</v>
      </c>
      <c r="AA114" s="5">
        <v>6</v>
      </c>
      <c r="AB114" s="5">
        <v>6</v>
      </c>
      <c r="AC114" s="5">
        <v>702</v>
      </c>
      <c r="AD114" s="5">
        <v>1550</v>
      </c>
      <c r="AE114" s="5">
        <v>2006</v>
      </c>
      <c r="AF114" s="5">
        <v>17573</v>
      </c>
      <c r="AG114" s="5">
        <v>0</v>
      </c>
      <c r="AH114" s="5">
        <v>0</v>
      </c>
      <c r="AI114" s="5">
        <v>0</v>
      </c>
      <c r="AJ114" s="5">
        <v>0</v>
      </c>
      <c r="AK114" s="5">
        <v>0</v>
      </c>
      <c r="AL114" s="5">
        <v>6330</v>
      </c>
      <c r="AM114" s="5">
        <v>0</v>
      </c>
      <c r="AN114" s="5">
        <v>0</v>
      </c>
      <c r="AO114" s="5">
        <v>0</v>
      </c>
      <c r="AP114" s="5">
        <v>308</v>
      </c>
      <c r="AQ114" s="5">
        <v>0</v>
      </c>
      <c r="AR114" s="5">
        <v>0</v>
      </c>
      <c r="AS114" s="5">
        <v>200</v>
      </c>
      <c r="AT114" s="5">
        <v>0</v>
      </c>
      <c r="AU114" s="5">
        <v>13860</v>
      </c>
      <c r="AV114" s="5">
        <v>30</v>
      </c>
      <c r="AW114" s="5">
        <v>216</v>
      </c>
      <c r="AX114" s="5">
        <v>210</v>
      </c>
      <c r="AY114" s="5">
        <v>1193</v>
      </c>
      <c r="AZ114" s="5">
        <v>0</v>
      </c>
      <c r="BA114" s="5">
        <v>0</v>
      </c>
      <c r="BB114" s="5">
        <v>0</v>
      </c>
      <c r="BC114" s="5">
        <v>3029</v>
      </c>
      <c r="BD114" s="5">
        <v>0</v>
      </c>
      <c r="BE114" s="5">
        <v>0</v>
      </c>
      <c r="BF114" s="5">
        <v>0</v>
      </c>
      <c r="BG114" s="5">
        <v>0</v>
      </c>
      <c r="BH114" s="5">
        <v>275420</v>
      </c>
      <c r="BI114" s="5">
        <v>175895</v>
      </c>
      <c r="BJ114" s="5">
        <v>265125</v>
      </c>
      <c r="BK114" s="5">
        <v>87115</v>
      </c>
      <c r="BL114" s="5">
        <v>0</v>
      </c>
      <c r="BM114" s="5">
        <v>0</v>
      </c>
      <c r="BN114" s="5">
        <v>0</v>
      </c>
      <c r="BO114" s="5">
        <v>21805</v>
      </c>
      <c r="BP114" s="5">
        <v>56617</v>
      </c>
      <c r="BQ114" s="5">
        <v>400222</v>
      </c>
      <c r="BR114" s="5">
        <v>0</v>
      </c>
    </row>
    <row r="115" spans="1:70">
      <c r="A115" t="s">
        <v>1476</v>
      </c>
      <c r="B115" t="s">
        <v>1477</v>
      </c>
      <c r="C115" t="s">
        <v>1360</v>
      </c>
      <c r="D115" t="s">
        <v>1494</v>
      </c>
      <c r="E115" t="str">
        <f t="shared" si="1"/>
        <v>青森県東通村</v>
      </c>
      <c r="F115" s="5">
        <v>6089</v>
      </c>
      <c r="G115" s="5">
        <v>4</v>
      </c>
      <c r="H115" s="5">
        <v>2</v>
      </c>
      <c r="I115" s="5">
        <v>1</v>
      </c>
      <c r="J115" s="5">
        <v>0</v>
      </c>
      <c r="K115" s="5">
        <v>0</v>
      </c>
      <c r="L115" s="5">
        <v>1135</v>
      </c>
      <c r="M115" s="5">
        <v>8367</v>
      </c>
      <c r="N115" s="5">
        <v>119032</v>
      </c>
      <c r="O115" s="5">
        <v>11951</v>
      </c>
      <c r="P115" s="5">
        <v>130979</v>
      </c>
      <c r="Q115" s="5">
        <v>1493783</v>
      </c>
      <c r="R115" s="5">
        <v>176500</v>
      </c>
      <c r="S115" s="5">
        <v>4</v>
      </c>
      <c r="T115" s="5">
        <v>541</v>
      </c>
      <c r="U115" s="5">
        <v>0</v>
      </c>
      <c r="V115" s="5">
        <v>0</v>
      </c>
      <c r="W115" s="5">
        <v>1</v>
      </c>
      <c r="X115" s="5">
        <v>8</v>
      </c>
      <c r="Y115" s="5">
        <v>2840</v>
      </c>
      <c r="Z115" s="5">
        <v>0</v>
      </c>
      <c r="AA115" s="5">
        <v>62</v>
      </c>
      <c r="AB115" s="5">
        <v>54</v>
      </c>
      <c r="AC115" s="5">
        <v>0</v>
      </c>
      <c r="AD115" s="5">
        <v>0</v>
      </c>
      <c r="AE115" s="5">
        <v>0</v>
      </c>
      <c r="AF115" s="5">
        <v>0</v>
      </c>
      <c r="AG115" s="5">
        <v>0</v>
      </c>
      <c r="AH115" s="5">
        <v>0</v>
      </c>
      <c r="AI115" s="5">
        <v>0</v>
      </c>
      <c r="AJ115" s="5">
        <v>1230</v>
      </c>
      <c r="AK115" s="5">
        <v>0</v>
      </c>
      <c r="AL115" s="5">
        <v>0</v>
      </c>
      <c r="AM115" s="5">
        <v>3534</v>
      </c>
      <c r="AN115" s="5">
        <v>0</v>
      </c>
      <c r="AO115" s="5">
        <v>0</v>
      </c>
      <c r="AP115" s="5">
        <v>0</v>
      </c>
      <c r="AQ115" s="5">
        <v>0</v>
      </c>
      <c r="AR115" s="5">
        <v>0</v>
      </c>
      <c r="AS115" s="5">
        <v>2906</v>
      </c>
      <c r="AT115" s="5">
        <v>17754</v>
      </c>
      <c r="AU115" s="5">
        <v>0</v>
      </c>
      <c r="AV115" s="5">
        <v>0</v>
      </c>
      <c r="AW115" s="5">
        <v>0</v>
      </c>
      <c r="AX115" s="5">
        <v>0</v>
      </c>
      <c r="AY115" s="5">
        <v>0</v>
      </c>
      <c r="AZ115" s="5">
        <v>0</v>
      </c>
      <c r="BA115" s="5">
        <v>0</v>
      </c>
      <c r="BB115" s="5">
        <v>4564</v>
      </c>
      <c r="BC115" s="5">
        <v>0</v>
      </c>
      <c r="BD115" s="5">
        <v>0</v>
      </c>
      <c r="BE115" s="5">
        <v>0</v>
      </c>
      <c r="BF115" s="5">
        <v>0</v>
      </c>
      <c r="BG115" s="5">
        <v>0</v>
      </c>
      <c r="BH115" s="5">
        <v>132304</v>
      </c>
      <c r="BI115" s="5">
        <v>133458</v>
      </c>
      <c r="BJ115" s="5">
        <v>215534</v>
      </c>
      <c r="BK115" s="5">
        <v>45184</v>
      </c>
      <c r="BL115" s="5">
        <v>0</v>
      </c>
      <c r="BM115" s="5">
        <v>0</v>
      </c>
      <c r="BN115" s="5">
        <v>0</v>
      </c>
      <c r="BO115" s="5">
        <v>20601</v>
      </c>
      <c r="BP115" s="5">
        <v>115914</v>
      </c>
      <c r="BQ115" s="5">
        <v>185882</v>
      </c>
      <c r="BR115" s="5">
        <v>0</v>
      </c>
    </row>
    <row r="116" spans="1:70">
      <c r="A116" t="s">
        <v>1476</v>
      </c>
      <c r="B116" t="s">
        <v>1477</v>
      </c>
      <c r="C116" t="s">
        <v>1362</v>
      </c>
      <c r="D116" t="s">
        <v>1495</v>
      </c>
      <c r="E116" t="str">
        <f t="shared" si="1"/>
        <v>青森県八戸圏域水道企業団</v>
      </c>
      <c r="F116" s="5">
        <v>303903</v>
      </c>
      <c r="G116" s="5">
        <v>155</v>
      </c>
      <c r="H116" s="5">
        <v>2</v>
      </c>
      <c r="I116" s="5">
        <v>0</v>
      </c>
      <c r="J116" s="5">
        <v>2</v>
      </c>
      <c r="K116" s="5">
        <v>0</v>
      </c>
      <c r="L116" s="5">
        <v>14012</v>
      </c>
      <c r="M116" s="5">
        <v>161187</v>
      </c>
      <c r="N116" s="5">
        <v>98770</v>
      </c>
      <c r="O116" s="5">
        <v>1985717</v>
      </c>
      <c r="P116" s="5">
        <v>7316303</v>
      </c>
      <c r="Q116" s="5">
        <v>10338552</v>
      </c>
      <c r="R116" s="5">
        <v>1055249</v>
      </c>
      <c r="S116" s="5">
        <v>139</v>
      </c>
      <c r="T116" s="5">
        <v>27757</v>
      </c>
      <c r="U116" s="5">
        <v>0</v>
      </c>
      <c r="V116" s="5">
        <v>0</v>
      </c>
      <c r="W116" s="5">
        <v>95</v>
      </c>
      <c r="X116" s="5">
        <v>18</v>
      </c>
      <c r="Y116" s="5">
        <v>144269</v>
      </c>
      <c r="Z116" s="5">
        <v>0</v>
      </c>
      <c r="AA116" s="5">
        <v>306</v>
      </c>
      <c r="AB116" s="5">
        <v>91</v>
      </c>
      <c r="AC116" s="5">
        <v>6371</v>
      </c>
      <c r="AD116" s="5">
        <v>8773</v>
      </c>
      <c r="AE116" s="5">
        <v>51583</v>
      </c>
      <c r="AF116" s="5">
        <v>286261</v>
      </c>
      <c r="AG116" s="5">
        <v>60690</v>
      </c>
      <c r="AH116" s="5">
        <v>230962</v>
      </c>
      <c r="AI116" s="5">
        <v>14169</v>
      </c>
      <c r="AJ116" s="5">
        <v>0</v>
      </c>
      <c r="AK116" s="5">
        <v>54840</v>
      </c>
      <c r="AL116" s="5">
        <v>67678</v>
      </c>
      <c r="AM116" s="5">
        <v>0</v>
      </c>
      <c r="AN116" s="5">
        <v>0</v>
      </c>
      <c r="AO116" s="5">
        <v>0</v>
      </c>
      <c r="AP116" s="5">
        <v>0</v>
      </c>
      <c r="AQ116" s="5">
        <v>0</v>
      </c>
      <c r="AR116" s="5">
        <v>4965</v>
      </c>
      <c r="AS116" s="5">
        <v>136925</v>
      </c>
      <c r="AT116" s="5">
        <v>49711</v>
      </c>
      <c r="AU116" s="5">
        <v>699228</v>
      </c>
      <c r="AV116" s="5">
        <v>3802</v>
      </c>
      <c r="AW116" s="5">
        <v>103</v>
      </c>
      <c r="AX116" s="5">
        <v>2542</v>
      </c>
      <c r="AY116" s="5">
        <v>863</v>
      </c>
      <c r="AZ116" s="5">
        <v>0</v>
      </c>
      <c r="BA116" s="5">
        <v>0</v>
      </c>
      <c r="BB116" s="5">
        <v>0</v>
      </c>
      <c r="BC116" s="5">
        <v>0</v>
      </c>
      <c r="BD116" s="5">
        <v>0</v>
      </c>
      <c r="BE116" s="5">
        <v>0</v>
      </c>
      <c r="BF116" s="5">
        <v>0</v>
      </c>
      <c r="BG116" s="5">
        <v>0</v>
      </c>
      <c r="BH116" s="5">
        <v>7464209</v>
      </c>
      <c r="BI116" s="5">
        <v>1088180</v>
      </c>
      <c r="BJ116" s="5">
        <v>7024956</v>
      </c>
      <c r="BK116" s="5">
        <v>227968</v>
      </c>
      <c r="BL116" s="5">
        <v>0</v>
      </c>
      <c r="BM116" s="5">
        <v>2512</v>
      </c>
      <c r="BN116" s="5">
        <v>0</v>
      </c>
      <c r="BO116" s="5">
        <v>914004</v>
      </c>
      <c r="BP116" s="5">
        <v>7189564</v>
      </c>
      <c r="BQ116" s="5">
        <v>2320053</v>
      </c>
      <c r="BR116" s="5">
        <v>0</v>
      </c>
    </row>
    <row r="117" spans="1:70">
      <c r="A117" t="s">
        <v>1476</v>
      </c>
      <c r="B117" t="s">
        <v>1477</v>
      </c>
      <c r="C117" t="s">
        <v>1364</v>
      </c>
      <c r="D117" t="s">
        <v>1496</v>
      </c>
      <c r="E117" t="str">
        <f t="shared" si="1"/>
        <v>青森県六ケ所村</v>
      </c>
      <c r="F117" s="5">
        <v>10390</v>
      </c>
      <c r="G117" s="5">
        <v>4</v>
      </c>
      <c r="H117" s="5">
        <v>5</v>
      </c>
      <c r="I117" s="5">
        <v>0</v>
      </c>
      <c r="J117" s="5">
        <v>0</v>
      </c>
      <c r="K117" s="5">
        <v>0</v>
      </c>
      <c r="L117" s="5">
        <v>9232</v>
      </c>
      <c r="M117" s="5">
        <v>19811</v>
      </c>
      <c r="N117" s="5">
        <v>0</v>
      </c>
      <c r="O117" s="5">
        <v>183809</v>
      </c>
      <c r="P117" s="5">
        <v>229108</v>
      </c>
      <c r="Q117" s="5">
        <v>595678</v>
      </c>
      <c r="R117" s="5">
        <v>81185</v>
      </c>
      <c r="S117" s="5">
        <v>4</v>
      </c>
      <c r="T117" s="5">
        <v>1434</v>
      </c>
      <c r="U117" s="5">
        <v>0</v>
      </c>
      <c r="V117" s="5">
        <v>0</v>
      </c>
      <c r="W117" s="5">
        <v>0</v>
      </c>
      <c r="X117" s="5">
        <v>4</v>
      </c>
      <c r="Y117" s="5">
        <v>11500</v>
      </c>
      <c r="Z117" s="5">
        <v>0</v>
      </c>
      <c r="AA117" s="5">
        <v>77</v>
      </c>
      <c r="AB117" s="5">
        <v>0</v>
      </c>
      <c r="AC117" s="5">
        <v>0</v>
      </c>
      <c r="AD117" s="5">
        <v>0</v>
      </c>
      <c r="AE117" s="5">
        <v>0</v>
      </c>
      <c r="AF117" s="5">
        <v>0</v>
      </c>
      <c r="AG117" s="5">
        <v>0</v>
      </c>
      <c r="AH117" s="5">
        <v>0</v>
      </c>
      <c r="AI117" s="5">
        <v>0</v>
      </c>
      <c r="AJ117" s="5">
        <v>0</v>
      </c>
      <c r="AK117" s="5">
        <v>0</v>
      </c>
      <c r="AL117" s="5">
        <v>0</v>
      </c>
      <c r="AM117" s="5">
        <v>7064</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5996</v>
      </c>
      <c r="BD117" s="5">
        <v>0</v>
      </c>
      <c r="BE117" s="5">
        <v>0</v>
      </c>
      <c r="BF117" s="5">
        <v>0</v>
      </c>
      <c r="BG117" s="5">
        <v>0</v>
      </c>
      <c r="BH117" s="5">
        <v>231276</v>
      </c>
      <c r="BI117" s="5">
        <v>63687</v>
      </c>
      <c r="BJ117" s="5">
        <v>256446</v>
      </c>
      <c r="BK117" s="5">
        <v>20782</v>
      </c>
      <c r="BL117" s="5">
        <v>0</v>
      </c>
      <c r="BM117" s="5">
        <v>0</v>
      </c>
      <c r="BN117" s="5">
        <v>1</v>
      </c>
      <c r="BO117" s="5">
        <v>59577</v>
      </c>
      <c r="BP117" s="5">
        <v>460609</v>
      </c>
      <c r="BQ117" s="5">
        <v>228928</v>
      </c>
      <c r="BR117" s="5">
        <v>11500</v>
      </c>
    </row>
    <row r="118" spans="1:70">
      <c r="A118" t="s">
        <v>1476</v>
      </c>
      <c r="B118" t="s">
        <v>1477</v>
      </c>
      <c r="C118" t="s">
        <v>1366</v>
      </c>
      <c r="D118" t="s">
        <v>1497</v>
      </c>
      <c r="E118" t="str">
        <f t="shared" si="1"/>
        <v>青森県津軽広域水道企業団（西北）</v>
      </c>
      <c r="F118" s="5">
        <v>28785</v>
      </c>
      <c r="G118" s="5">
        <v>22</v>
      </c>
      <c r="H118" s="5">
        <v>0</v>
      </c>
      <c r="I118" s="5">
        <v>0</v>
      </c>
      <c r="J118" s="5">
        <v>7</v>
      </c>
      <c r="K118" s="5">
        <v>0</v>
      </c>
      <c r="L118" s="5">
        <v>3069</v>
      </c>
      <c r="M118" s="5">
        <v>82570</v>
      </c>
      <c r="N118" s="5">
        <v>171519</v>
      </c>
      <c r="O118" s="5">
        <v>151305</v>
      </c>
      <c r="P118" s="5">
        <v>771383</v>
      </c>
      <c r="Q118" s="5">
        <v>6210294</v>
      </c>
      <c r="R118" s="5">
        <v>288742</v>
      </c>
      <c r="S118" s="5">
        <v>16</v>
      </c>
      <c r="T118" s="5">
        <v>2712</v>
      </c>
      <c r="U118" s="5">
        <v>0</v>
      </c>
      <c r="V118" s="5">
        <v>0</v>
      </c>
      <c r="W118" s="5">
        <v>13</v>
      </c>
      <c r="X118" s="5">
        <v>16</v>
      </c>
      <c r="Y118" s="5">
        <v>14255</v>
      </c>
      <c r="Z118" s="5">
        <v>0</v>
      </c>
      <c r="AA118" s="5">
        <v>85</v>
      </c>
      <c r="AB118" s="5">
        <v>74</v>
      </c>
      <c r="AC118" s="5">
        <v>1642</v>
      </c>
      <c r="AD118" s="5">
        <v>1388</v>
      </c>
      <c r="AE118" s="5">
        <v>29922</v>
      </c>
      <c r="AF118" s="5">
        <v>41230</v>
      </c>
      <c r="AG118" s="5">
        <v>0</v>
      </c>
      <c r="AH118" s="5">
        <v>0</v>
      </c>
      <c r="AI118" s="5">
        <v>0</v>
      </c>
      <c r="AJ118" s="5">
        <v>33024</v>
      </c>
      <c r="AK118" s="5">
        <v>600</v>
      </c>
      <c r="AL118" s="5">
        <v>0</v>
      </c>
      <c r="AM118" s="5">
        <v>8756</v>
      </c>
      <c r="AN118" s="5">
        <v>0</v>
      </c>
      <c r="AO118" s="5">
        <v>0</v>
      </c>
      <c r="AP118" s="5">
        <v>0</v>
      </c>
      <c r="AQ118" s="5">
        <v>0</v>
      </c>
      <c r="AR118" s="5">
        <v>0</v>
      </c>
      <c r="AS118" s="5">
        <v>79099</v>
      </c>
      <c r="AT118" s="5">
        <v>56626</v>
      </c>
      <c r="AU118" s="5">
        <v>25386</v>
      </c>
      <c r="AV118" s="5">
        <v>0</v>
      </c>
      <c r="AW118" s="5">
        <v>103</v>
      </c>
      <c r="AX118" s="5">
        <v>116</v>
      </c>
      <c r="AY118" s="5">
        <v>528</v>
      </c>
      <c r="AZ118" s="5">
        <v>0</v>
      </c>
      <c r="BA118" s="5">
        <v>232</v>
      </c>
      <c r="BB118" s="5">
        <v>948</v>
      </c>
      <c r="BC118" s="5">
        <v>0</v>
      </c>
      <c r="BD118" s="5">
        <v>0</v>
      </c>
      <c r="BE118" s="5">
        <v>171</v>
      </c>
      <c r="BF118" s="5">
        <v>0</v>
      </c>
      <c r="BG118" s="5">
        <v>25</v>
      </c>
      <c r="BH118" s="5">
        <v>776972</v>
      </c>
      <c r="BI118" s="5">
        <v>112943</v>
      </c>
      <c r="BJ118" s="5">
        <v>733095</v>
      </c>
      <c r="BK118" s="5">
        <v>107562</v>
      </c>
      <c r="BL118" s="5">
        <v>331</v>
      </c>
      <c r="BM118" s="5">
        <v>0</v>
      </c>
      <c r="BN118" s="5">
        <v>0</v>
      </c>
      <c r="BO118" s="5">
        <v>63540</v>
      </c>
      <c r="BP118" s="5">
        <v>2014422</v>
      </c>
      <c r="BQ118" s="5">
        <v>328356</v>
      </c>
      <c r="BR118" s="5">
        <v>0</v>
      </c>
    </row>
    <row r="119" spans="1:70">
      <c r="A119" t="s">
        <v>1476</v>
      </c>
      <c r="B119" t="s">
        <v>1477</v>
      </c>
      <c r="C119" t="s">
        <v>1424</v>
      </c>
      <c r="D119" t="s">
        <v>1498</v>
      </c>
      <c r="E119" t="str">
        <f t="shared" si="1"/>
        <v>青森県五所川原市</v>
      </c>
      <c r="F119" s="5">
        <v>47238</v>
      </c>
      <c r="G119" s="5">
        <v>20</v>
      </c>
      <c r="H119" s="5">
        <v>4</v>
      </c>
      <c r="I119" s="5">
        <v>0</v>
      </c>
      <c r="J119" s="5">
        <v>2</v>
      </c>
      <c r="K119" s="5">
        <v>0</v>
      </c>
      <c r="L119" s="5">
        <v>2862</v>
      </c>
      <c r="M119" s="5">
        <v>11768</v>
      </c>
      <c r="N119" s="5">
        <v>12547</v>
      </c>
      <c r="O119" s="5">
        <v>449651</v>
      </c>
      <c r="P119" s="5">
        <v>1344477</v>
      </c>
      <c r="Q119" s="5">
        <v>4653197</v>
      </c>
      <c r="R119" s="5">
        <v>407237</v>
      </c>
      <c r="S119" s="5">
        <v>20</v>
      </c>
      <c r="T119" s="5">
        <v>4693</v>
      </c>
      <c r="U119" s="5">
        <v>0</v>
      </c>
      <c r="V119" s="5">
        <v>0</v>
      </c>
      <c r="W119" s="5">
        <v>10</v>
      </c>
      <c r="X119" s="5">
        <v>6</v>
      </c>
      <c r="Y119" s="5">
        <v>17790</v>
      </c>
      <c r="Z119" s="5">
        <v>0</v>
      </c>
      <c r="AA119" s="5">
        <v>10</v>
      </c>
      <c r="AB119" s="5">
        <v>10</v>
      </c>
      <c r="AC119" s="5">
        <v>732</v>
      </c>
      <c r="AD119" s="5">
        <v>5080</v>
      </c>
      <c r="AE119" s="5">
        <v>0</v>
      </c>
      <c r="AF119" s="5">
        <v>90725</v>
      </c>
      <c r="AG119" s="5">
        <v>0</v>
      </c>
      <c r="AH119" s="5">
        <v>0</v>
      </c>
      <c r="AI119" s="5">
        <v>0</v>
      </c>
      <c r="AJ119" s="5">
        <v>5500</v>
      </c>
      <c r="AK119" s="5">
        <v>8804</v>
      </c>
      <c r="AL119" s="5">
        <v>1160</v>
      </c>
      <c r="AM119" s="5">
        <v>3024</v>
      </c>
      <c r="AN119" s="5">
        <v>0</v>
      </c>
      <c r="AO119" s="5">
        <v>0</v>
      </c>
      <c r="AP119" s="5">
        <v>0</v>
      </c>
      <c r="AQ119" s="5">
        <v>0</v>
      </c>
      <c r="AR119" s="5">
        <v>1768</v>
      </c>
      <c r="AS119" s="5">
        <v>93</v>
      </c>
      <c r="AT119" s="5">
        <v>9404</v>
      </c>
      <c r="AU119" s="5">
        <v>91448</v>
      </c>
      <c r="AV119" s="5">
        <v>195</v>
      </c>
      <c r="AW119" s="5">
        <v>0</v>
      </c>
      <c r="AX119" s="5">
        <v>37</v>
      </c>
      <c r="AY119" s="5">
        <v>872</v>
      </c>
      <c r="AZ119" s="5">
        <v>0</v>
      </c>
      <c r="BA119" s="5">
        <v>0</v>
      </c>
      <c r="BB119" s="5">
        <v>0</v>
      </c>
      <c r="BC119" s="5">
        <v>0</v>
      </c>
      <c r="BD119" s="5">
        <v>0</v>
      </c>
      <c r="BE119" s="5">
        <v>160</v>
      </c>
      <c r="BF119" s="5">
        <v>0</v>
      </c>
      <c r="BG119" s="5">
        <v>1617</v>
      </c>
      <c r="BH119" s="5">
        <v>1348124</v>
      </c>
      <c r="BI119" s="5">
        <v>83313</v>
      </c>
      <c r="BJ119" s="5">
        <v>1144703</v>
      </c>
      <c r="BK119" s="5">
        <v>107975</v>
      </c>
      <c r="BL119" s="5">
        <v>0</v>
      </c>
      <c r="BM119" s="5">
        <v>0</v>
      </c>
      <c r="BN119" s="5">
        <v>0</v>
      </c>
      <c r="BO119" s="5">
        <v>46414</v>
      </c>
      <c r="BP119" s="5">
        <v>1200025</v>
      </c>
      <c r="BQ119" s="5">
        <v>639724</v>
      </c>
      <c r="BR119" s="5">
        <v>16740</v>
      </c>
    </row>
    <row r="120" spans="1:70">
      <c r="A120" t="s">
        <v>1476</v>
      </c>
      <c r="B120" t="s">
        <v>1477</v>
      </c>
      <c r="C120" t="s">
        <v>1456</v>
      </c>
      <c r="D120" t="s">
        <v>1499</v>
      </c>
      <c r="E120" t="str">
        <f t="shared" si="1"/>
        <v>青森県青森市</v>
      </c>
      <c r="F120" s="5">
        <v>274891</v>
      </c>
      <c r="G120" s="5">
        <v>180</v>
      </c>
      <c r="H120" s="5">
        <v>3</v>
      </c>
      <c r="I120" s="5">
        <v>1</v>
      </c>
      <c r="J120" s="5">
        <v>1</v>
      </c>
      <c r="K120" s="5">
        <v>0</v>
      </c>
      <c r="L120" s="5">
        <v>28656</v>
      </c>
      <c r="M120" s="5">
        <v>11905</v>
      </c>
      <c r="N120" s="5">
        <v>83342</v>
      </c>
      <c r="O120" s="5">
        <v>1255502</v>
      </c>
      <c r="P120" s="5">
        <v>5427496</v>
      </c>
      <c r="Q120" s="5">
        <v>14473713</v>
      </c>
      <c r="R120" s="5">
        <v>731572</v>
      </c>
      <c r="S120" s="5">
        <v>150</v>
      </c>
      <c r="T120" s="5">
        <v>26831</v>
      </c>
      <c r="U120" s="5">
        <v>0</v>
      </c>
      <c r="V120" s="5">
        <v>0</v>
      </c>
      <c r="W120" s="5">
        <v>114</v>
      </c>
      <c r="X120" s="5">
        <v>17</v>
      </c>
      <c r="Y120" s="5">
        <v>174200</v>
      </c>
      <c r="Z120" s="5">
        <v>28956</v>
      </c>
      <c r="AA120" s="5">
        <v>73</v>
      </c>
      <c r="AB120" s="5">
        <v>13</v>
      </c>
      <c r="AC120" s="5">
        <v>19696</v>
      </c>
      <c r="AD120" s="5">
        <v>2349</v>
      </c>
      <c r="AE120" s="5">
        <v>35412</v>
      </c>
      <c r="AF120" s="5">
        <v>476021</v>
      </c>
      <c r="AG120" s="5">
        <v>51200</v>
      </c>
      <c r="AH120" s="5">
        <v>0</v>
      </c>
      <c r="AI120" s="5">
        <v>0</v>
      </c>
      <c r="AJ120" s="5">
        <v>58334</v>
      </c>
      <c r="AK120" s="5">
        <v>71850</v>
      </c>
      <c r="AL120" s="5">
        <v>8584</v>
      </c>
      <c r="AM120" s="5">
        <v>6000</v>
      </c>
      <c r="AN120" s="5">
        <v>3750</v>
      </c>
      <c r="AO120" s="5">
        <v>0</v>
      </c>
      <c r="AP120" s="5">
        <v>0</v>
      </c>
      <c r="AQ120" s="5">
        <v>2624</v>
      </c>
      <c r="AR120" s="5">
        <v>5405</v>
      </c>
      <c r="AS120" s="5">
        <v>8536</v>
      </c>
      <c r="AT120" s="5">
        <v>26247</v>
      </c>
      <c r="AU120" s="5">
        <v>158233</v>
      </c>
      <c r="AV120" s="5">
        <v>0</v>
      </c>
      <c r="AW120" s="5">
        <v>164</v>
      </c>
      <c r="AX120" s="5">
        <v>386</v>
      </c>
      <c r="AY120" s="5">
        <v>2418</v>
      </c>
      <c r="AZ120" s="5">
        <v>0</v>
      </c>
      <c r="BA120" s="5">
        <v>0</v>
      </c>
      <c r="BB120" s="5">
        <v>0</v>
      </c>
      <c r="BC120" s="5">
        <v>1840</v>
      </c>
      <c r="BD120" s="5">
        <v>0</v>
      </c>
      <c r="BE120" s="5">
        <v>154</v>
      </c>
      <c r="BF120" s="5">
        <v>149</v>
      </c>
      <c r="BG120" s="5">
        <v>1644</v>
      </c>
      <c r="BH120" s="5">
        <v>5630304</v>
      </c>
      <c r="BI120" s="5">
        <v>235385</v>
      </c>
      <c r="BJ120" s="5">
        <v>5036156</v>
      </c>
      <c r="BK120" s="5">
        <v>264099</v>
      </c>
      <c r="BL120" s="5">
        <v>0</v>
      </c>
      <c r="BM120" s="5">
        <v>29212</v>
      </c>
      <c r="BN120" s="5">
        <v>0</v>
      </c>
      <c r="BO120" s="5">
        <v>202889</v>
      </c>
      <c r="BP120" s="5">
        <v>8274501</v>
      </c>
      <c r="BQ120" s="5">
        <v>1169232</v>
      </c>
      <c r="BR120" s="5">
        <v>9068</v>
      </c>
    </row>
    <row r="121" spans="1:70">
      <c r="A121" t="s">
        <v>1476</v>
      </c>
      <c r="B121" t="s">
        <v>1477</v>
      </c>
      <c r="C121" t="s">
        <v>1500</v>
      </c>
      <c r="D121" t="s">
        <v>1501</v>
      </c>
      <c r="E121" t="str">
        <f t="shared" si="1"/>
        <v>青森県中泊町</v>
      </c>
      <c r="F121" s="5">
        <v>10181</v>
      </c>
      <c r="G121" s="5">
        <v>7</v>
      </c>
      <c r="H121" s="5">
        <v>2</v>
      </c>
      <c r="I121" s="5">
        <v>1</v>
      </c>
      <c r="J121" s="5">
        <v>1</v>
      </c>
      <c r="K121" s="5">
        <v>0</v>
      </c>
      <c r="L121" s="5">
        <v>12451</v>
      </c>
      <c r="M121" s="5">
        <v>2204</v>
      </c>
      <c r="N121" s="5">
        <v>1984</v>
      </c>
      <c r="O121" s="5">
        <v>114508</v>
      </c>
      <c r="P121" s="5">
        <v>273515</v>
      </c>
      <c r="Q121" s="5">
        <v>1728948</v>
      </c>
      <c r="R121" s="5">
        <v>182083</v>
      </c>
      <c r="S121" s="5">
        <v>7</v>
      </c>
      <c r="T121" s="5">
        <v>857</v>
      </c>
      <c r="U121" s="5">
        <v>0</v>
      </c>
      <c r="V121" s="5">
        <v>0</v>
      </c>
      <c r="W121" s="5">
        <v>3</v>
      </c>
      <c r="X121" s="5">
        <v>10</v>
      </c>
      <c r="Y121" s="5">
        <v>7570</v>
      </c>
      <c r="Z121" s="5">
        <v>0</v>
      </c>
      <c r="AA121" s="5">
        <v>36</v>
      </c>
      <c r="AB121" s="5">
        <v>17</v>
      </c>
      <c r="AC121" s="5">
        <v>0</v>
      </c>
      <c r="AD121" s="5">
        <v>0</v>
      </c>
      <c r="AE121" s="5">
        <v>0</v>
      </c>
      <c r="AF121" s="5">
        <v>308</v>
      </c>
      <c r="AG121" s="5">
        <v>0</v>
      </c>
      <c r="AH121" s="5">
        <v>0</v>
      </c>
      <c r="AI121" s="5">
        <v>1851</v>
      </c>
      <c r="AJ121" s="5">
        <v>1851</v>
      </c>
      <c r="AK121" s="5">
        <v>0</v>
      </c>
      <c r="AL121" s="5">
        <v>3527</v>
      </c>
      <c r="AM121" s="5">
        <v>3527</v>
      </c>
      <c r="AN121" s="5">
        <v>0</v>
      </c>
      <c r="AO121" s="5">
        <v>0</v>
      </c>
      <c r="AP121" s="5">
        <v>0</v>
      </c>
      <c r="AQ121" s="5">
        <v>0</v>
      </c>
      <c r="AR121" s="5">
        <v>1009</v>
      </c>
      <c r="AS121" s="5">
        <v>1233</v>
      </c>
      <c r="AT121" s="5">
        <v>0</v>
      </c>
      <c r="AU121" s="5">
        <v>43905</v>
      </c>
      <c r="AV121" s="5">
        <v>16</v>
      </c>
      <c r="AW121" s="5">
        <v>0</v>
      </c>
      <c r="AX121" s="5">
        <v>0</v>
      </c>
      <c r="AY121" s="5">
        <v>671</v>
      </c>
      <c r="AZ121" s="5">
        <v>0</v>
      </c>
      <c r="BA121" s="5">
        <v>0</v>
      </c>
      <c r="BB121" s="5">
        <v>1984</v>
      </c>
      <c r="BC121" s="5">
        <v>2787</v>
      </c>
      <c r="BD121" s="5">
        <v>0</v>
      </c>
      <c r="BE121" s="5">
        <v>0</v>
      </c>
      <c r="BF121" s="5">
        <v>0</v>
      </c>
      <c r="BG121" s="5">
        <v>0</v>
      </c>
      <c r="BH121" s="5">
        <v>273663</v>
      </c>
      <c r="BI121" s="5">
        <v>71148</v>
      </c>
      <c r="BJ121" s="5">
        <v>249827</v>
      </c>
      <c r="BK121" s="5">
        <v>33023</v>
      </c>
      <c r="BL121" s="5">
        <v>0</v>
      </c>
      <c r="BM121" s="5">
        <v>0</v>
      </c>
      <c r="BN121" s="5">
        <v>0</v>
      </c>
      <c r="BO121" s="5">
        <v>34692</v>
      </c>
      <c r="BP121" s="5">
        <v>301511</v>
      </c>
      <c r="BQ121" s="5">
        <v>205511</v>
      </c>
      <c r="BR121" s="5">
        <v>0</v>
      </c>
    </row>
    <row r="122" spans="1:70">
      <c r="A122" t="s">
        <v>1476</v>
      </c>
      <c r="B122" t="s">
        <v>1477</v>
      </c>
      <c r="C122" t="s">
        <v>1502</v>
      </c>
      <c r="D122" t="s">
        <v>1503</v>
      </c>
      <c r="E122" t="str">
        <f t="shared" si="1"/>
        <v>青森県むつ市</v>
      </c>
      <c r="F122" s="5">
        <v>52324</v>
      </c>
      <c r="G122" s="5">
        <v>24</v>
      </c>
      <c r="H122" s="5">
        <v>5</v>
      </c>
      <c r="I122" s="5">
        <v>4</v>
      </c>
      <c r="J122" s="5">
        <v>1</v>
      </c>
      <c r="K122" s="5">
        <v>0</v>
      </c>
      <c r="L122" s="5">
        <v>10342</v>
      </c>
      <c r="M122" s="5">
        <v>17180</v>
      </c>
      <c r="N122" s="5">
        <v>360684</v>
      </c>
      <c r="O122" s="5">
        <v>113581</v>
      </c>
      <c r="P122" s="5">
        <v>1332798</v>
      </c>
      <c r="Q122" s="5">
        <v>11982556</v>
      </c>
      <c r="R122" s="5">
        <v>707128</v>
      </c>
      <c r="S122" s="5">
        <v>21</v>
      </c>
      <c r="T122" s="5">
        <v>5372</v>
      </c>
      <c r="U122" s="5">
        <v>0</v>
      </c>
      <c r="V122" s="5">
        <v>0</v>
      </c>
      <c r="W122" s="5">
        <v>13</v>
      </c>
      <c r="X122" s="5">
        <v>12</v>
      </c>
      <c r="Y122" s="5">
        <v>24900</v>
      </c>
      <c r="Z122" s="5">
        <v>0</v>
      </c>
      <c r="AA122" s="5">
        <v>371</v>
      </c>
      <c r="AB122" s="5">
        <v>325</v>
      </c>
      <c r="AC122" s="5">
        <v>1017</v>
      </c>
      <c r="AD122" s="5">
        <v>1846</v>
      </c>
      <c r="AE122" s="5">
        <v>9997</v>
      </c>
      <c r="AF122" s="5">
        <v>7764</v>
      </c>
      <c r="AG122" s="5">
        <v>2400</v>
      </c>
      <c r="AH122" s="5">
        <v>0</v>
      </c>
      <c r="AI122" s="5">
        <v>0</v>
      </c>
      <c r="AJ122" s="5">
        <v>4175</v>
      </c>
      <c r="AK122" s="5">
        <v>1475</v>
      </c>
      <c r="AL122" s="5">
        <v>3270</v>
      </c>
      <c r="AM122" s="5">
        <v>9730</v>
      </c>
      <c r="AN122" s="5">
        <v>0</v>
      </c>
      <c r="AO122" s="5">
        <v>0</v>
      </c>
      <c r="AP122" s="5">
        <v>0</v>
      </c>
      <c r="AQ122" s="5">
        <v>3499</v>
      </c>
      <c r="AR122" s="5">
        <v>1840</v>
      </c>
      <c r="AS122" s="5">
        <v>4558</v>
      </c>
      <c r="AT122" s="5">
        <v>110991</v>
      </c>
      <c r="AU122" s="5">
        <v>13759</v>
      </c>
      <c r="AV122" s="5">
        <v>377</v>
      </c>
      <c r="AW122" s="5">
        <v>228</v>
      </c>
      <c r="AX122" s="5">
        <v>1611</v>
      </c>
      <c r="AY122" s="5">
        <v>313</v>
      </c>
      <c r="AZ122" s="5">
        <v>4215</v>
      </c>
      <c r="BA122" s="5">
        <v>0</v>
      </c>
      <c r="BB122" s="5">
        <v>10590</v>
      </c>
      <c r="BC122" s="5">
        <v>636</v>
      </c>
      <c r="BD122" s="5">
        <v>57</v>
      </c>
      <c r="BE122" s="5">
        <v>31</v>
      </c>
      <c r="BF122" s="5">
        <v>2166</v>
      </c>
      <c r="BG122" s="5">
        <v>235</v>
      </c>
      <c r="BH122" s="5">
        <v>1339801</v>
      </c>
      <c r="BI122" s="5">
        <v>318848</v>
      </c>
      <c r="BJ122" s="5">
        <v>1325640</v>
      </c>
      <c r="BK122" s="5">
        <v>223912</v>
      </c>
      <c r="BL122" s="5">
        <v>0</v>
      </c>
      <c r="BM122" s="5">
        <v>0</v>
      </c>
      <c r="BN122" s="5">
        <v>0</v>
      </c>
      <c r="BO122" s="5">
        <v>263990</v>
      </c>
      <c r="BP122" s="5">
        <v>1296714</v>
      </c>
      <c r="BQ122" s="5">
        <v>768325</v>
      </c>
      <c r="BR122" s="5">
        <v>0</v>
      </c>
    </row>
    <row r="123" spans="1:70">
      <c r="A123" t="s">
        <v>1476</v>
      </c>
      <c r="B123" t="s">
        <v>1477</v>
      </c>
      <c r="C123" t="s">
        <v>1504</v>
      </c>
      <c r="D123" t="s">
        <v>1505</v>
      </c>
      <c r="E123" t="str">
        <f t="shared" si="1"/>
        <v>青森県東北町</v>
      </c>
      <c r="F123" s="5">
        <v>16644</v>
      </c>
      <c r="G123" s="5">
        <v>7</v>
      </c>
      <c r="H123" s="5">
        <v>10</v>
      </c>
      <c r="I123" s="5">
        <v>0</v>
      </c>
      <c r="J123" s="5">
        <v>1</v>
      </c>
      <c r="K123" s="5">
        <v>1</v>
      </c>
      <c r="L123" s="5">
        <v>5759</v>
      </c>
      <c r="M123" s="5">
        <v>6617</v>
      </c>
      <c r="N123" s="5">
        <v>0</v>
      </c>
      <c r="O123" s="5">
        <v>301262</v>
      </c>
      <c r="P123" s="5">
        <v>316542</v>
      </c>
      <c r="Q123" s="5">
        <v>2293235</v>
      </c>
      <c r="R123" s="5">
        <v>156064</v>
      </c>
      <c r="S123" s="5">
        <v>7</v>
      </c>
      <c r="T123" s="5">
        <v>1815</v>
      </c>
      <c r="U123" s="5">
        <v>0</v>
      </c>
      <c r="V123" s="5">
        <v>0</v>
      </c>
      <c r="W123" s="5">
        <v>0</v>
      </c>
      <c r="X123" s="5">
        <v>3</v>
      </c>
      <c r="Y123" s="5">
        <v>8764</v>
      </c>
      <c r="Z123" s="5">
        <v>0</v>
      </c>
      <c r="AA123" s="5">
        <v>61</v>
      </c>
      <c r="AB123" s="5">
        <v>2</v>
      </c>
      <c r="AC123" s="5">
        <v>0</v>
      </c>
      <c r="AD123" s="5">
        <v>0</v>
      </c>
      <c r="AE123" s="5">
        <v>0</v>
      </c>
      <c r="AF123" s="5">
        <v>14919</v>
      </c>
      <c r="AG123" s="5">
        <v>0</v>
      </c>
      <c r="AH123" s="5">
        <v>0</v>
      </c>
      <c r="AI123" s="5">
        <v>0</v>
      </c>
      <c r="AJ123" s="5">
        <v>0</v>
      </c>
      <c r="AK123" s="5">
        <v>0</v>
      </c>
      <c r="AL123" s="5">
        <v>0</v>
      </c>
      <c r="AM123" s="5">
        <v>0</v>
      </c>
      <c r="AN123" s="5">
        <v>0</v>
      </c>
      <c r="AO123" s="5">
        <v>0</v>
      </c>
      <c r="AP123" s="5">
        <v>0</v>
      </c>
      <c r="AQ123" s="5">
        <v>3059</v>
      </c>
      <c r="AR123" s="5">
        <v>2289</v>
      </c>
      <c r="AS123" s="5">
        <v>1609</v>
      </c>
      <c r="AT123" s="5">
        <v>0</v>
      </c>
      <c r="AU123" s="5">
        <v>38594</v>
      </c>
      <c r="AV123" s="5">
        <v>0</v>
      </c>
      <c r="AW123" s="5">
        <v>0</v>
      </c>
      <c r="AX123" s="5">
        <v>0</v>
      </c>
      <c r="AY123" s="5">
        <v>0</v>
      </c>
      <c r="AZ123" s="5">
        <v>0</v>
      </c>
      <c r="BA123" s="5">
        <v>0</v>
      </c>
      <c r="BB123" s="5">
        <v>0</v>
      </c>
      <c r="BC123" s="5">
        <v>16019</v>
      </c>
      <c r="BD123" s="5">
        <v>0</v>
      </c>
      <c r="BE123" s="5">
        <v>0</v>
      </c>
      <c r="BF123" s="5">
        <v>0</v>
      </c>
      <c r="BG123" s="5">
        <v>0</v>
      </c>
      <c r="BH123" s="5">
        <v>321015</v>
      </c>
      <c r="BI123" s="5">
        <v>113028</v>
      </c>
      <c r="BJ123" s="5">
        <v>350554</v>
      </c>
      <c r="BK123" s="5">
        <v>49689</v>
      </c>
      <c r="BL123" s="5">
        <v>0</v>
      </c>
      <c r="BM123" s="5">
        <v>0</v>
      </c>
      <c r="BN123" s="5">
        <v>0</v>
      </c>
      <c r="BO123" s="5">
        <v>63267</v>
      </c>
      <c r="BP123" s="5">
        <v>213045</v>
      </c>
      <c r="BQ123" s="5">
        <v>163255</v>
      </c>
      <c r="BR123" s="5">
        <v>8767</v>
      </c>
    </row>
    <row r="124" spans="1:70">
      <c r="A124" t="s">
        <v>1476</v>
      </c>
      <c r="B124" t="s">
        <v>1477</v>
      </c>
      <c r="C124" t="s">
        <v>1506</v>
      </c>
      <c r="D124" t="s">
        <v>1507</v>
      </c>
      <c r="E124" t="str">
        <f t="shared" si="1"/>
        <v>青森県七戸町</v>
      </c>
      <c r="F124" s="5">
        <v>14515</v>
      </c>
      <c r="G124" s="5">
        <v>5</v>
      </c>
      <c r="H124" s="5">
        <v>4</v>
      </c>
      <c r="I124" s="5">
        <v>1</v>
      </c>
      <c r="J124" s="5">
        <v>1</v>
      </c>
      <c r="K124" s="5">
        <v>0</v>
      </c>
      <c r="L124" s="5">
        <v>12180</v>
      </c>
      <c r="M124" s="5">
        <v>7139</v>
      </c>
      <c r="N124" s="5">
        <v>16832</v>
      </c>
      <c r="O124" s="5">
        <v>240710</v>
      </c>
      <c r="P124" s="5">
        <v>263522</v>
      </c>
      <c r="Q124" s="5">
        <v>1240501</v>
      </c>
      <c r="R124" s="5">
        <v>0</v>
      </c>
      <c r="S124" s="5">
        <v>5</v>
      </c>
      <c r="T124" s="5">
        <v>1569</v>
      </c>
      <c r="U124" s="5">
        <v>0</v>
      </c>
      <c r="V124" s="5">
        <v>0</v>
      </c>
      <c r="W124" s="5">
        <v>0</v>
      </c>
      <c r="X124" s="5">
        <v>6</v>
      </c>
      <c r="Y124" s="5">
        <v>8112</v>
      </c>
      <c r="Z124" s="5">
        <v>0</v>
      </c>
      <c r="AA124" s="5">
        <v>96</v>
      </c>
      <c r="AB124" s="5">
        <v>73</v>
      </c>
      <c r="AC124" s="5">
        <v>0</v>
      </c>
      <c r="AD124" s="5">
        <v>0</v>
      </c>
      <c r="AE124" s="5">
        <v>0</v>
      </c>
      <c r="AF124" s="5">
        <v>27524</v>
      </c>
      <c r="AG124" s="5">
        <v>0</v>
      </c>
      <c r="AH124" s="5">
        <v>0</v>
      </c>
      <c r="AI124" s="5">
        <v>0</v>
      </c>
      <c r="AJ124" s="5">
        <v>0</v>
      </c>
      <c r="AK124" s="5">
        <v>1000</v>
      </c>
      <c r="AL124" s="5">
        <v>2361</v>
      </c>
      <c r="AM124" s="5">
        <v>0</v>
      </c>
      <c r="AN124" s="5">
        <v>1184</v>
      </c>
      <c r="AO124" s="5">
        <v>0</v>
      </c>
      <c r="AP124" s="5">
        <v>0</v>
      </c>
      <c r="AQ124" s="5">
        <v>0</v>
      </c>
      <c r="AR124" s="5">
        <v>5147</v>
      </c>
      <c r="AS124" s="5">
        <v>0</v>
      </c>
      <c r="AT124" s="5">
        <v>1090</v>
      </c>
      <c r="AU124" s="5">
        <v>31840</v>
      </c>
      <c r="AV124" s="5">
        <v>0</v>
      </c>
      <c r="AW124" s="5">
        <v>0</v>
      </c>
      <c r="AX124" s="5">
        <v>0</v>
      </c>
      <c r="AY124" s="5">
        <v>93</v>
      </c>
      <c r="AZ124" s="5">
        <v>0</v>
      </c>
      <c r="BA124" s="5">
        <v>0</v>
      </c>
      <c r="BB124" s="5">
        <v>0</v>
      </c>
      <c r="BC124" s="5">
        <v>91</v>
      </c>
      <c r="BD124" s="5">
        <v>0</v>
      </c>
      <c r="BE124" s="5">
        <v>0</v>
      </c>
      <c r="BF124" s="5">
        <v>0</v>
      </c>
      <c r="BG124" s="5">
        <v>157</v>
      </c>
      <c r="BH124" s="5">
        <v>266382</v>
      </c>
      <c r="BI124" s="5">
        <v>50565</v>
      </c>
      <c r="BJ124" s="5">
        <v>238370</v>
      </c>
      <c r="BK124" s="5">
        <v>22409</v>
      </c>
      <c r="BL124" s="5">
        <v>0</v>
      </c>
      <c r="BM124" s="5">
        <v>0</v>
      </c>
      <c r="BN124" s="5">
        <v>0</v>
      </c>
      <c r="BO124" s="5">
        <v>44260</v>
      </c>
      <c r="BP124" s="5">
        <v>693159</v>
      </c>
      <c r="BQ124" s="5">
        <v>67794</v>
      </c>
      <c r="BR124" s="5">
        <v>0</v>
      </c>
    </row>
    <row r="125" spans="1:70">
      <c r="A125" t="s">
        <v>1476</v>
      </c>
      <c r="B125" t="s">
        <v>1477</v>
      </c>
      <c r="C125" t="s">
        <v>1508</v>
      </c>
      <c r="D125" t="s">
        <v>1509</v>
      </c>
      <c r="E125" t="str">
        <f t="shared" si="1"/>
        <v>青森県藤崎町</v>
      </c>
      <c r="F125" s="5">
        <v>14718</v>
      </c>
      <c r="G125" s="5">
        <v>5</v>
      </c>
      <c r="H125" s="5">
        <v>0</v>
      </c>
      <c r="I125" s="5">
        <v>0</v>
      </c>
      <c r="J125" s="5">
        <v>0</v>
      </c>
      <c r="K125" s="5">
        <v>0</v>
      </c>
      <c r="L125" s="5">
        <v>0</v>
      </c>
      <c r="M125" s="5">
        <v>0</v>
      </c>
      <c r="N125" s="5">
        <v>4689</v>
      </c>
      <c r="O125" s="5">
        <v>95362</v>
      </c>
      <c r="P125" s="5">
        <v>336789</v>
      </c>
      <c r="Q125" s="5">
        <v>561510</v>
      </c>
      <c r="R125" s="5">
        <v>68837</v>
      </c>
      <c r="S125" s="5">
        <v>5</v>
      </c>
      <c r="T125" s="5">
        <v>1279</v>
      </c>
      <c r="U125" s="5">
        <v>0</v>
      </c>
      <c r="V125" s="5">
        <v>0</v>
      </c>
      <c r="W125" s="5">
        <v>0</v>
      </c>
      <c r="X125" s="5">
        <v>29</v>
      </c>
      <c r="Y125" s="5">
        <v>0</v>
      </c>
      <c r="Z125" s="5">
        <v>0</v>
      </c>
      <c r="AA125" s="5">
        <v>14</v>
      </c>
      <c r="AB125" s="5">
        <v>0</v>
      </c>
      <c r="AC125" s="5">
        <v>0</v>
      </c>
      <c r="AD125" s="5">
        <v>0</v>
      </c>
      <c r="AE125" s="5">
        <v>0</v>
      </c>
      <c r="AF125" s="5">
        <v>0</v>
      </c>
      <c r="AG125" s="5">
        <v>0</v>
      </c>
      <c r="AH125" s="5">
        <v>0</v>
      </c>
      <c r="AI125" s="5">
        <v>17568</v>
      </c>
      <c r="AJ125" s="5">
        <v>0</v>
      </c>
      <c r="AK125" s="5">
        <v>0</v>
      </c>
      <c r="AL125" s="5">
        <v>2844</v>
      </c>
      <c r="AM125" s="5">
        <v>0</v>
      </c>
      <c r="AN125" s="5">
        <v>0</v>
      </c>
      <c r="AO125" s="5">
        <v>0</v>
      </c>
      <c r="AP125" s="5">
        <v>0</v>
      </c>
      <c r="AQ125" s="5">
        <v>0</v>
      </c>
      <c r="AR125" s="5">
        <v>0</v>
      </c>
      <c r="AS125" s="5">
        <v>0</v>
      </c>
      <c r="AT125" s="5">
        <v>0</v>
      </c>
      <c r="AU125" s="5">
        <v>661</v>
      </c>
      <c r="AV125" s="5">
        <v>0</v>
      </c>
      <c r="AW125" s="5">
        <v>0</v>
      </c>
      <c r="AX125" s="5">
        <v>0</v>
      </c>
      <c r="AY125" s="5">
        <v>0</v>
      </c>
      <c r="AZ125" s="5">
        <v>0</v>
      </c>
      <c r="BA125" s="5">
        <v>0</v>
      </c>
      <c r="BB125" s="5">
        <v>0</v>
      </c>
      <c r="BC125" s="5">
        <v>4314</v>
      </c>
      <c r="BD125" s="5">
        <v>0</v>
      </c>
      <c r="BE125" s="5">
        <v>0</v>
      </c>
      <c r="BF125" s="5">
        <v>0</v>
      </c>
      <c r="BG125" s="5">
        <v>0</v>
      </c>
      <c r="BH125" s="5">
        <v>337441</v>
      </c>
      <c r="BI125" s="5">
        <v>14780</v>
      </c>
      <c r="BJ125" s="5">
        <v>305557</v>
      </c>
      <c r="BK125" s="5">
        <v>14618</v>
      </c>
      <c r="BL125" s="5">
        <v>0</v>
      </c>
      <c r="BM125" s="5">
        <v>0</v>
      </c>
      <c r="BN125" s="5">
        <v>0</v>
      </c>
      <c r="BO125" s="5">
        <v>13633</v>
      </c>
      <c r="BP125" s="5">
        <v>384640</v>
      </c>
      <c r="BQ125" s="5">
        <v>92543</v>
      </c>
      <c r="BR125" s="5">
        <v>6630</v>
      </c>
    </row>
    <row r="126" spans="1:70">
      <c r="A126" t="s">
        <v>1476</v>
      </c>
      <c r="B126" t="s">
        <v>1477</v>
      </c>
      <c r="C126" t="s">
        <v>1510</v>
      </c>
      <c r="D126" t="s">
        <v>1511</v>
      </c>
      <c r="E126" t="str">
        <f t="shared" si="1"/>
        <v>青森県十和田市</v>
      </c>
      <c r="F126" s="5">
        <v>59032</v>
      </c>
      <c r="G126" s="5">
        <v>25</v>
      </c>
      <c r="H126" s="5">
        <v>1</v>
      </c>
      <c r="I126" s="5">
        <v>0</v>
      </c>
      <c r="J126" s="5">
        <v>0</v>
      </c>
      <c r="K126" s="5">
        <v>1</v>
      </c>
      <c r="L126" s="5">
        <v>23236</v>
      </c>
      <c r="M126" s="5">
        <v>21936</v>
      </c>
      <c r="N126" s="5">
        <v>36277</v>
      </c>
      <c r="O126" s="5">
        <v>685217</v>
      </c>
      <c r="P126" s="5">
        <v>1291278</v>
      </c>
      <c r="Q126" s="5">
        <v>6476917</v>
      </c>
      <c r="R126" s="5">
        <v>542898</v>
      </c>
      <c r="S126" s="5">
        <v>25</v>
      </c>
      <c r="T126" s="5">
        <v>5835</v>
      </c>
      <c r="U126" s="5">
        <v>0</v>
      </c>
      <c r="V126" s="5">
        <v>0</v>
      </c>
      <c r="W126" s="5">
        <v>11</v>
      </c>
      <c r="X126" s="5">
        <v>21</v>
      </c>
      <c r="Y126" s="5">
        <v>23200</v>
      </c>
      <c r="Z126" s="5">
        <v>0</v>
      </c>
      <c r="AA126" s="5">
        <v>93</v>
      </c>
      <c r="AB126" s="5">
        <v>72</v>
      </c>
      <c r="AC126" s="5">
        <v>4782</v>
      </c>
      <c r="AD126" s="5">
        <v>1476</v>
      </c>
      <c r="AE126" s="5">
        <v>1047</v>
      </c>
      <c r="AF126" s="5">
        <v>38374</v>
      </c>
      <c r="AG126" s="5">
        <v>20140</v>
      </c>
      <c r="AH126" s="5">
        <v>0</v>
      </c>
      <c r="AI126" s="5">
        <v>0</v>
      </c>
      <c r="AJ126" s="5">
        <v>30528</v>
      </c>
      <c r="AK126" s="5">
        <v>6920</v>
      </c>
      <c r="AL126" s="5">
        <v>17351</v>
      </c>
      <c r="AM126" s="5">
        <v>846</v>
      </c>
      <c r="AN126" s="5">
        <v>0</v>
      </c>
      <c r="AO126" s="5">
        <v>0</v>
      </c>
      <c r="AP126" s="5">
        <v>0</v>
      </c>
      <c r="AQ126" s="5">
        <v>0</v>
      </c>
      <c r="AR126" s="5">
        <v>8735</v>
      </c>
      <c r="AS126" s="5">
        <v>12948</v>
      </c>
      <c r="AT126" s="5">
        <v>8017</v>
      </c>
      <c r="AU126" s="5">
        <v>86071</v>
      </c>
      <c r="AV126" s="5">
        <v>0</v>
      </c>
      <c r="AW126" s="5">
        <v>0</v>
      </c>
      <c r="AX126" s="5">
        <v>0</v>
      </c>
      <c r="AY126" s="5">
        <v>0</v>
      </c>
      <c r="AZ126" s="5">
        <v>0</v>
      </c>
      <c r="BA126" s="5">
        <v>13</v>
      </c>
      <c r="BB126" s="5">
        <v>0</v>
      </c>
      <c r="BC126" s="5">
        <v>131846</v>
      </c>
      <c r="BD126" s="5">
        <v>102</v>
      </c>
      <c r="BE126" s="5">
        <v>65</v>
      </c>
      <c r="BF126" s="5">
        <v>56</v>
      </c>
      <c r="BG126" s="5">
        <v>977</v>
      </c>
      <c r="BH126" s="5">
        <v>1356850</v>
      </c>
      <c r="BI126" s="5">
        <v>117053</v>
      </c>
      <c r="BJ126" s="5">
        <v>1122722</v>
      </c>
      <c r="BK126" s="5">
        <v>135315</v>
      </c>
      <c r="BL126" s="5">
        <v>0</v>
      </c>
      <c r="BM126" s="5">
        <v>578</v>
      </c>
      <c r="BN126" s="5">
        <v>0</v>
      </c>
      <c r="BO126" s="5">
        <v>84125</v>
      </c>
      <c r="BP126" s="5">
        <v>1502553</v>
      </c>
      <c r="BQ126" s="5">
        <v>606723</v>
      </c>
      <c r="BR126" s="5">
        <v>0</v>
      </c>
    </row>
    <row r="127" spans="1:70">
      <c r="A127" t="s">
        <v>1476</v>
      </c>
      <c r="B127" t="s">
        <v>1477</v>
      </c>
      <c r="C127" t="s">
        <v>1466</v>
      </c>
      <c r="D127" t="s">
        <v>1512</v>
      </c>
      <c r="E127" t="str">
        <f t="shared" si="1"/>
        <v>青森県津軽広域水道企業団（津軽）</v>
      </c>
      <c r="F127" s="5">
        <v>0</v>
      </c>
      <c r="G127" s="5">
        <v>33</v>
      </c>
      <c r="H127" s="5">
        <v>0</v>
      </c>
      <c r="I127" s="5">
        <v>0</v>
      </c>
      <c r="J127" s="5">
        <v>1</v>
      </c>
      <c r="K127" s="5">
        <v>0</v>
      </c>
      <c r="L127" s="5">
        <v>7040</v>
      </c>
      <c r="M127" s="5">
        <v>86634</v>
      </c>
      <c r="N127" s="5">
        <v>0</v>
      </c>
      <c r="O127" s="5">
        <v>0</v>
      </c>
      <c r="P127" s="5">
        <v>1974548</v>
      </c>
      <c r="Q127" s="5">
        <v>3167340</v>
      </c>
      <c r="R127" s="5">
        <v>324772</v>
      </c>
      <c r="S127" s="5">
        <v>22</v>
      </c>
      <c r="T127" s="5">
        <v>0</v>
      </c>
      <c r="U127" s="5">
        <v>21515</v>
      </c>
      <c r="V127" s="5">
        <v>0</v>
      </c>
      <c r="W127" s="5">
        <v>20</v>
      </c>
      <c r="X127" s="5">
        <v>17</v>
      </c>
      <c r="Y127" s="5">
        <v>99600</v>
      </c>
      <c r="Z127" s="5">
        <v>0</v>
      </c>
      <c r="AA127" s="5">
        <v>93</v>
      </c>
      <c r="AB127" s="5">
        <v>31</v>
      </c>
      <c r="AC127" s="5">
        <v>0</v>
      </c>
      <c r="AD127" s="5">
        <v>0</v>
      </c>
      <c r="AE127" s="5">
        <v>0</v>
      </c>
      <c r="AF127" s="5">
        <v>0</v>
      </c>
      <c r="AG127" s="5">
        <v>99600</v>
      </c>
      <c r="AH127" s="5">
        <v>10320</v>
      </c>
      <c r="AI127" s="5">
        <v>0</v>
      </c>
      <c r="AJ127" s="5">
        <v>0</v>
      </c>
      <c r="AK127" s="5">
        <v>0</v>
      </c>
      <c r="AL127" s="5">
        <v>0</v>
      </c>
      <c r="AM127" s="5">
        <v>0</v>
      </c>
      <c r="AN127" s="5">
        <v>0</v>
      </c>
      <c r="AO127" s="5">
        <v>0</v>
      </c>
      <c r="AP127" s="5">
        <v>0</v>
      </c>
      <c r="AQ127" s="5">
        <v>0</v>
      </c>
      <c r="AR127" s="5">
        <v>0</v>
      </c>
      <c r="AS127" s="5">
        <v>160</v>
      </c>
      <c r="AT127" s="5">
        <v>0</v>
      </c>
      <c r="AU127" s="5">
        <v>0</v>
      </c>
      <c r="AV127" s="5">
        <v>7040</v>
      </c>
      <c r="AW127" s="5">
        <v>24449</v>
      </c>
      <c r="AX127" s="5">
        <v>0</v>
      </c>
      <c r="AY127" s="5">
        <v>0</v>
      </c>
      <c r="AZ127" s="5">
        <v>0</v>
      </c>
      <c r="BA127" s="5">
        <v>0</v>
      </c>
      <c r="BB127" s="5">
        <v>0</v>
      </c>
      <c r="BC127" s="5">
        <v>0</v>
      </c>
      <c r="BD127" s="5">
        <v>0</v>
      </c>
      <c r="BE127" s="5">
        <v>0</v>
      </c>
      <c r="BF127" s="5">
        <v>0</v>
      </c>
      <c r="BG127" s="5">
        <v>0</v>
      </c>
      <c r="BH127" s="5">
        <v>1974548</v>
      </c>
      <c r="BI127" s="5">
        <v>310409</v>
      </c>
      <c r="BJ127" s="5">
        <v>1572870</v>
      </c>
      <c r="BK127" s="5">
        <v>36860</v>
      </c>
      <c r="BL127" s="5">
        <v>0</v>
      </c>
      <c r="BM127" s="5">
        <v>0</v>
      </c>
      <c r="BN127" s="5">
        <v>0</v>
      </c>
      <c r="BO127" s="5">
        <v>231154</v>
      </c>
      <c r="BP127" s="5">
        <v>4020227</v>
      </c>
      <c r="BQ127" s="5">
        <v>514582</v>
      </c>
      <c r="BR127" s="5">
        <v>0</v>
      </c>
    </row>
    <row r="128" spans="1:70">
      <c r="A128" t="s">
        <v>1513</v>
      </c>
      <c r="B128" t="s">
        <v>1514</v>
      </c>
      <c r="C128" t="s">
        <v>1280</v>
      </c>
      <c r="D128" t="s">
        <v>1515</v>
      </c>
      <c r="E128" t="str">
        <f t="shared" si="1"/>
        <v>岩手県盛岡市</v>
      </c>
      <c r="F128" s="5">
        <v>283429</v>
      </c>
      <c r="G128" s="5">
        <v>144</v>
      </c>
      <c r="H128" s="5">
        <v>2</v>
      </c>
      <c r="I128" s="5">
        <v>0</v>
      </c>
      <c r="J128" s="5">
        <v>5</v>
      </c>
      <c r="K128" s="5">
        <v>0</v>
      </c>
      <c r="L128" s="5">
        <v>17787</v>
      </c>
      <c r="M128" s="5">
        <v>37705</v>
      </c>
      <c r="N128" s="5">
        <v>75052</v>
      </c>
      <c r="O128" s="5">
        <v>1454049</v>
      </c>
      <c r="P128" s="5">
        <v>6211173</v>
      </c>
      <c r="Q128" s="5">
        <v>8429663</v>
      </c>
      <c r="R128" s="5">
        <v>1365350</v>
      </c>
      <c r="S128" s="5">
        <v>115</v>
      </c>
      <c r="T128" s="5">
        <v>28564</v>
      </c>
      <c r="U128" s="5">
        <v>0</v>
      </c>
      <c r="V128" s="5">
        <v>0</v>
      </c>
      <c r="W128" s="5">
        <v>100</v>
      </c>
      <c r="X128" s="5">
        <v>17</v>
      </c>
      <c r="Y128" s="5">
        <v>113247</v>
      </c>
      <c r="Z128" s="5">
        <v>9675</v>
      </c>
      <c r="AA128" s="5">
        <v>98</v>
      </c>
      <c r="AB128" s="5">
        <v>74</v>
      </c>
      <c r="AC128" s="5">
        <v>7718</v>
      </c>
      <c r="AD128" s="5">
        <v>12647</v>
      </c>
      <c r="AE128" s="5">
        <v>19754</v>
      </c>
      <c r="AF128" s="5">
        <v>189818</v>
      </c>
      <c r="AG128" s="5">
        <v>30498</v>
      </c>
      <c r="AH128" s="5">
        <v>17309</v>
      </c>
      <c r="AI128" s="5">
        <v>675</v>
      </c>
      <c r="AJ128" s="5">
        <v>0</v>
      </c>
      <c r="AK128" s="5">
        <v>28480</v>
      </c>
      <c r="AL128" s="5">
        <v>10070</v>
      </c>
      <c r="AM128" s="5">
        <v>0</v>
      </c>
      <c r="AN128" s="5">
        <v>0</v>
      </c>
      <c r="AO128" s="5">
        <v>0</v>
      </c>
      <c r="AP128" s="5">
        <v>0</v>
      </c>
      <c r="AQ128" s="5">
        <v>0</v>
      </c>
      <c r="AR128" s="5">
        <v>2866</v>
      </c>
      <c r="AS128" s="5">
        <v>8375</v>
      </c>
      <c r="AT128" s="5">
        <v>27427</v>
      </c>
      <c r="AU128" s="5">
        <v>377462</v>
      </c>
      <c r="AV128" s="5">
        <v>594</v>
      </c>
      <c r="AW128" s="5">
        <v>1243</v>
      </c>
      <c r="AX128" s="5">
        <v>860</v>
      </c>
      <c r="AY128" s="5">
        <v>3385</v>
      </c>
      <c r="AZ128" s="5">
        <v>0</v>
      </c>
      <c r="BA128" s="5">
        <v>0</v>
      </c>
      <c r="BB128" s="5">
        <v>0</v>
      </c>
      <c r="BC128" s="5">
        <v>8581</v>
      </c>
      <c r="BD128" s="5">
        <v>57</v>
      </c>
      <c r="BE128" s="5">
        <v>98</v>
      </c>
      <c r="BF128" s="5">
        <v>0</v>
      </c>
      <c r="BG128" s="5">
        <v>0</v>
      </c>
      <c r="BH128" s="5">
        <v>6327939</v>
      </c>
      <c r="BI128" s="5">
        <v>1051921</v>
      </c>
      <c r="BJ128" s="5">
        <v>4938152</v>
      </c>
      <c r="BK128" s="5">
        <v>335379</v>
      </c>
      <c r="BL128" s="5">
        <v>0</v>
      </c>
      <c r="BM128" s="5">
        <v>39640</v>
      </c>
      <c r="BN128" s="5">
        <v>0</v>
      </c>
      <c r="BO128" s="5">
        <v>663474</v>
      </c>
      <c r="BP128" s="5">
        <v>12255284</v>
      </c>
      <c r="BQ128" s="5">
        <v>2881248</v>
      </c>
      <c r="BR128" s="5">
        <v>0</v>
      </c>
    </row>
    <row r="129" spans="1:70">
      <c r="A129" t="s">
        <v>1513</v>
      </c>
      <c r="B129" t="s">
        <v>1514</v>
      </c>
      <c r="C129" t="s">
        <v>1286</v>
      </c>
      <c r="D129" t="s">
        <v>1516</v>
      </c>
      <c r="E129" t="str">
        <f t="shared" si="1"/>
        <v>岩手県山田町</v>
      </c>
      <c r="F129" s="5">
        <v>14757</v>
      </c>
      <c r="G129" s="5">
        <v>8</v>
      </c>
      <c r="H129" s="5">
        <v>3</v>
      </c>
      <c r="I129" s="5">
        <v>2</v>
      </c>
      <c r="J129" s="5">
        <v>0</v>
      </c>
      <c r="K129" s="5">
        <v>0</v>
      </c>
      <c r="L129" s="5">
        <v>1017</v>
      </c>
      <c r="M129" s="5">
        <v>6373</v>
      </c>
      <c r="N129" s="5">
        <v>0</v>
      </c>
      <c r="O129" s="5">
        <v>166772</v>
      </c>
      <c r="P129" s="5">
        <v>281560</v>
      </c>
      <c r="Q129" s="5">
        <v>1036456</v>
      </c>
      <c r="R129" s="5">
        <v>99721</v>
      </c>
      <c r="S129" s="5">
        <v>7</v>
      </c>
      <c r="T129" s="5">
        <v>1409</v>
      </c>
      <c r="U129" s="5">
        <v>0</v>
      </c>
      <c r="V129" s="5">
        <v>0</v>
      </c>
      <c r="W129" s="5">
        <v>3</v>
      </c>
      <c r="X129" s="5">
        <v>5</v>
      </c>
      <c r="Y129" s="5">
        <v>7199</v>
      </c>
      <c r="Z129" s="5">
        <v>0</v>
      </c>
      <c r="AA129" s="5">
        <v>29</v>
      </c>
      <c r="AB129" s="5">
        <v>0</v>
      </c>
      <c r="AC129" s="5">
        <v>0</v>
      </c>
      <c r="AD129" s="5">
        <v>0</v>
      </c>
      <c r="AE129" s="5">
        <v>0</v>
      </c>
      <c r="AF129" s="5">
        <v>0</v>
      </c>
      <c r="AG129" s="5">
        <v>1782</v>
      </c>
      <c r="AH129" s="5">
        <v>0</v>
      </c>
      <c r="AI129" s="5">
        <v>5428</v>
      </c>
      <c r="AJ129" s="5">
        <v>0</v>
      </c>
      <c r="AK129" s="5">
        <v>0</v>
      </c>
      <c r="AL129" s="5">
        <v>5289</v>
      </c>
      <c r="AM129" s="5">
        <v>0</v>
      </c>
      <c r="AN129" s="5">
        <v>0</v>
      </c>
      <c r="AO129" s="5">
        <v>0</v>
      </c>
      <c r="AP129" s="5">
        <v>0</v>
      </c>
      <c r="AQ129" s="5">
        <v>0</v>
      </c>
      <c r="AR129" s="5">
        <v>0</v>
      </c>
      <c r="AS129" s="5">
        <v>1781</v>
      </c>
      <c r="AT129" s="5">
        <v>0</v>
      </c>
      <c r="AU129" s="5">
        <v>18799</v>
      </c>
      <c r="AV129" s="5">
        <v>0</v>
      </c>
      <c r="AW129" s="5">
        <v>0</v>
      </c>
      <c r="AX129" s="5">
        <v>0</v>
      </c>
      <c r="AY129" s="5">
        <v>0</v>
      </c>
      <c r="AZ129" s="5">
        <v>0</v>
      </c>
      <c r="BA129" s="5">
        <v>0</v>
      </c>
      <c r="BB129" s="5">
        <v>0</v>
      </c>
      <c r="BC129" s="5">
        <v>22228</v>
      </c>
      <c r="BD129" s="5">
        <v>0</v>
      </c>
      <c r="BE129" s="5">
        <v>0</v>
      </c>
      <c r="BF129" s="5">
        <v>0</v>
      </c>
      <c r="BG129" s="5">
        <v>0</v>
      </c>
      <c r="BH129" s="5">
        <v>283919</v>
      </c>
      <c r="BI129" s="5">
        <v>57877</v>
      </c>
      <c r="BJ129" s="5">
        <v>278603</v>
      </c>
      <c r="BK129" s="5">
        <v>18665</v>
      </c>
      <c r="BL129" s="5">
        <v>0</v>
      </c>
      <c r="BM129" s="5">
        <v>0</v>
      </c>
      <c r="BN129" s="5">
        <v>0</v>
      </c>
      <c r="BO129" s="5">
        <v>45933</v>
      </c>
      <c r="BP129" s="5">
        <v>700415</v>
      </c>
      <c r="BQ129" s="5">
        <v>459615</v>
      </c>
      <c r="BR129" s="5">
        <v>0</v>
      </c>
    </row>
    <row r="130" spans="1:70">
      <c r="A130" t="s">
        <v>1513</v>
      </c>
      <c r="B130" t="s">
        <v>1514</v>
      </c>
      <c r="C130" t="s">
        <v>1288</v>
      </c>
      <c r="D130" t="s">
        <v>1517</v>
      </c>
      <c r="E130" t="str">
        <f t="shared" si="1"/>
        <v>岩手県宮古市</v>
      </c>
      <c r="F130" s="5">
        <v>43436</v>
      </c>
      <c r="G130" s="5">
        <v>28</v>
      </c>
      <c r="H130" s="5">
        <v>4</v>
      </c>
      <c r="I130" s="5">
        <v>0</v>
      </c>
      <c r="J130" s="5">
        <v>0</v>
      </c>
      <c r="K130" s="5">
        <v>0</v>
      </c>
      <c r="L130" s="5">
        <v>7041</v>
      </c>
      <c r="M130" s="5">
        <v>10337</v>
      </c>
      <c r="N130" s="5">
        <v>18410</v>
      </c>
      <c r="O130" s="5">
        <v>286410</v>
      </c>
      <c r="P130" s="5">
        <v>727716</v>
      </c>
      <c r="Q130" s="5">
        <v>604909</v>
      </c>
      <c r="R130" s="5">
        <v>53590</v>
      </c>
      <c r="S130" s="5">
        <v>22</v>
      </c>
      <c r="T130" s="5">
        <v>5204</v>
      </c>
      <c r="U130" s="5">
        <v>0</v>
      </c>
      <c r="V130" s="5">
        <v>0</v>
      </c>
      <c r="W130" s="5">
        <v>14</v>
      </c>
      <c r="X130" s="5">
        <v>26</v>
      </c>
      <c r="Y130" s="5">
        <v>26000</v>
      </c>
      <c r="Z130" s="5">
        <v>0</v>
      </c>
      <c r="AA130" s="5">
        <v>127</v>
      </c>
      <c r="AB130" s="5">
        <v>63</v>
      </c>
      <c r="AC130" s="5">
        <v>1747</v>
      </c>
      <c r="AD130" s="5">
        <v>2082</v>
      </c>
      <c r="AE130" s="5">
        <v>6950</v>
      </c>
      <c r="AF130" s="5">
        <v>87872</v>
      </c>
      <c r="AG130" s="5">
        <v>0</v>
      </c>
      <c r="AH130" s="5">
        <v>122</v>
      </c>
      <c r="AI130" s="5">
        <v>38179</v>
      </c>
      <c r="AJ130" s="5">
        <v>0</v>
      </c>
      <c r="AK130" s="5">
        <v>1215</v>
      </c>
      <c r="AL130" s="5">
        <v>13526</v>
      </c>
      <c r="AM130" s="5">
        <v>0</v>
      </c>
      <c r="AN130" s="5">
        <v>0</v>
      </c>
      <c r="AO130" s="5">
        <v>61</v>
      </c>
      <c r="AP130" s="5">
        <v>0</v>
      </c>
      <c r="AQ130" s="5">
        <v>0</v>
      </c>
      <c r="AR130" s="5">
        <v>847</v>
      </c>
      <c r="AS130" s="5">
        <v>955</v>
      </c>
      <c r="AT130" s="5">
        <v>2104</v>
      </c>
      <c r="AU130" s="5">
        <v>32342</v>
      </c>
      <c r="AV130" s="5">
        <v>155</v>
      </c>
      <c r="AW130" s="5">
        <v>729</v>
      </c>
      <c r="AX130" s="5">
        <v>1093</v>
      </c>
      <c r="AY130" s="5">
        <v>1917</v>
      </c>
      <c r="AZ130" s="5">
        <v>0</v>
      </c>
      <c r="BA130" s="5">
        <v>0</v>
      </c>
      <c r="BB130" s="5">
        <v>0</v>
      </c>
      <c r="BC130" s="5">
        <v>1005</v>
      </c>
      <c r="BD130" s="5">
        <v>0</v>
      </c>
      <c r="BE130" s="5">
        <v>0</v>
      </c>
      <c r="BF130" s="5">
        <v>0</v>
      </c>
      <c r="BG130" s="5">
        <v>0</v>
      </c>
      <c r="BH130" s="5">
        <v>802015</v>
      </c>
      <c r="BI130" s="5">
        <v>112643</v>
      </c>
      <c r="BJ130" s="5">
        <v>730963</v>
      </c>
      <c r="BK130" s="5">
        <v>16542</v>
      </c>
      <c r="BL130" s="5">
        <v>0</v>
      </c>
      <c r="BM130" s="5">
        <v>34360</v>
      </c>
      <c r="BN130" s="5">
        <v>0</v>
      </c>
      <c r="BO130" s="5">
        <v>51277</v>
      </c>
      <c r="BP130" s="5">
        <v>1083411</v>
      </c>
      <c r="BQ130" s="5">
        <v>244674</v>
      </c>
      <c r="BR130" s="5">
        <v>0</v>
      </c>
    </row>
    <row r="131" spans="1:70">
      <c r="A131" t="s">
        <v>1513</v>
      </c>
      <c r="B131" t="s">
        <v>1514</v>
      </c>
      <c r="C131" t="s">
        <v>1290</v>
      </c>
      <c r="D131" t="s">
        <v>1518</v>
      </c>
      <c r="E131" t="str">
        <f t="shared" si="1"/>
        <v>岩手県大船渡市</v>
      </c>
      <c r="F131" s="5">
        <v>28224</v>
      </c>
      <c r="G131" s="5">
        <v>16</v>
      </c>
      <c r="H131" s="5">
        <v>5</v>
      </c>
      <c r="I131" s="5">
        <v>1</v>
      </c>
      <c r="J131" s="5">
        <v>0</v>
      </c>
      <c r="K131" s="5">
        <v>0</v>
      </c>
      <c r="L131" s="5">
        <v>4388</v>
      </c>
      <c r="M131" s="5">
        <v>27186</v>
      </c>
      <c r="N131" s="5">
        <v>0</v>
      </c>
      <c r="O131" s="5">
        <v>249323</v>
      </c>
      <c r="P131" s="5">
        <v>613148</v>
      </c>
      <c r="Q131" s="5">
        <v>4075438</v>
      </c>
      <c r="R131" s="5">
        <v>239243</v>
      </c>
      <c r="S131" s="5">
        <v>10</v>
      </c>
      <c r="T131" s="5">
        <v>3014</v>
      </c>
      <c r="U131" s="5">
        <v>0</v>
      </c>
      <c r="V131" s="5">
        <v>0</v>
      </c>
      <c r="W131" s="5">
        <v>5</v>
      </c>
      <c r="X131" s="5">
        <v>6</v>
      </c>
      <c r="Y131" s="5">
        <v>15203</v>
      </c>
      <c r="Z131" s="5">
        <v>0</v>
      </c>
      <c r="AA131" s="5">
        <v>80</v>
      </c>
      <c r="AB131" s="5">
        <v>19</v>
      </c>
      <c r="AC131" s="5">
        <v>2506</v>
      </c>
      <c r="AD131" s="5">
        <v>9500</v>
      </c>
      <c r="AE131" s="5">
        <v>0</v>
      </c>
      <c r="AF131" s="5">
        <v>18884</v>
      </c>
      <c r="AG131" s="5">
        <v>0</v>
      </c>
      <c r="AH131" s="5">
        <v>0</v>
      </c>
      <c r="AI131" s="5">
        <v>16905</v>
      </c>
      <c r="AJ131" s="5">
        <v>0</v>
      </c>
      <c r="AK131" s="5">
        <v>0</v>
      </c>
      <c r="AL131" s="5">
        <v>6100</v>
      </c>
      <c r="AM131" s="5">
        <v>0</v>
      </c>
      <c r="AN131" s="5">
        <v>3587</v>
      </c>
      <c r="AO131" s="5">
        <v>0</v>
      </c>
      <c r="AP131" s="5">
        <v>0</v>
      </c>
      <c r="AQ131" s="5">
        <v>0</v>
      </c>
      <c r="AR131" s="5">
        <v>1303</v>
      </c>
      <c r="AS131" s="5">
        <v>7724</v>
      </c>
      <c r="AT131" s="5">
        <v>0</v>
      </c>
      <c r="AU131" s="5">
        <v>32270</v>
      </c>
      <c r="AV131" s="5">
        <v>62</v>
      </c>
      <c r="AW131" s="5">
        <v>42</v>
      </c>
      <c r="AX131" s="5">
        <v>0</v>
      </c>
      <c r="AY131" s="5">
        <v>7997</v>
      </c>
      <c r="AZ131" s="5">
        <v>0</v>
      </c>
      <c r="BA131" s="5">
        <v>15</v>
      </c>
      <c r="BB131" s="5">
        <v>0</v>
      </c>
      <c r="BC131" s="5">
        <v>4160</v>
      </c>
      <c r="BD131" s="5">
        <v>0</v>
      </c>
      <c r="BE131" s="5">
        <v>42</v>
      </c>
      <c r="BF131" s="5">
        <v>0</v>
      </c>
      <c r="BG131" s="5">
        <v>526</v>
      </c>
      <c r="BH131" s="5">
        <v>640884</v>
      </c>
      <c r="BI131" s="5">
        <v>46427</v>
      </c>
      <c r="BJ131" s="5">
        <v>504169</v>
      </c>
      <c r="BK131" s="5">
        <v>73352</v>
      </c>
      <c r="BL131" s="5">
        <v>0</v>
      </c>
      <c r="BM131" s="5">
        <v>0</v>
      </c>
      <c r="BN131" s="5">
        <v>0</v>
      </c>
      <c r="BO131" s="5">
        <v>43977</v>
      </c>
      <c r="BP131" s="5">
        <v>2349845</v>
      </c>
      <c r="BQ131" s="5">
        <v>1217299</v>
      </c>
      <c r="BR131" s="5">
        <v>0</v>
      </c>
    </row>
    <row r="132" spans="1:70">
      <c r="A132" t="s">
        <v>1513</v>
      </c>
      <c r="B132" t="s">
        <v>1514</v>
      </c>
      <c r="C132" t="s">
        <v>1292</v>
      </c>
      <c r="D132" t="s">
        <v>1519</v>
      </c>
      <c r="E132" t="str">
        <f t="shared" ref="E132:E195" si="2">+B132&amp;D132</f>
        <v>岩手県釜石市</v>
      </c>
      <c r="F132" s="5">
        <v>33432</v>
      </c>
      <c r="G132" s="5">
        <v>14</v>
      </c>
      <c r="H132" s="5">
        <v>5</v>
      </c>
      <c r="I132" s="5">
        <v>0</v>
      </c>
      <c r="J132" s="5">
        <v>0</v>
      </c>
      <c r="K132" s="5">
        <v>0</v>
      </c>
      <c r="L132" s="5">
        <v>8602</v>
      </c>
      <c r="M132" s="5">
        <v>37124</v>
      </c>
      <c r="N132" s="5">
        <v>3922</v>
      </c>
      <c r="O132" s="5">
        <v>249858</v>
      </c>
      <c r="P132" s="5">
        <v>697947</v>
      </c>
      <c r="Q132" s="5">
        <v>1947249</v>
      </c>
      <c r="R132" s="5">
        <v>122691</v>
      </c>
      <c r="S132" s="5">
        <v>12</v>
      </c>
      <c r="T132" s="5">
        <v>3720</v>
      </c>
      <c r="U132" s="5">
        <v>0</v>
      </c>
      <c r="V132" s="5">
        <v>0</v>
      </c>
      <c r="W132" s="5">
        <v>4</v>
      </c>
      <c r="X132" s="5">
        <v>7</v>
      </c>
      <c r="Y132" s="5">
        <v>16462</v>
      </c>
      <c r="Z132" s="5">
        <v>0</v>
      </c>
      <c r="AA132" s="5">
        <v>52</v>
      </c>
      <c r="AB132" s="5">
        <v>36</v>
      </c>
      <c r="AC132" s="5">
        <v>140</v>
      </c>
      <c r="AD132" s="5">
        <v>6868</v>
      </c>
      <c r="AE132" s="5">
        <v>0</v>
      </c>
      <c r="AF132" s="5">
        <v>46332</v>
      </c>
      <c r="AG132" s="5">
        <v>944</v>
      </c>
      <c r="AH132" s="5">
        <v>880</v>
      </c>
      <c r="AI132" s="5">
        <v>0</v>
      </c>
      <c r="AJ132" s="5">
        <v>17942</v>
      </c>
      <c r="AK132" s="5">
        <v>1040</v>
      </c>
      <c r="AL132" s="5">
        <v>11424</v>
      </c>
      <c r="AM132" s="5">
        <v>0</v>
      </c>
      <c r="AN132" s="5">
        <v>371</v>
      </c>
      <c r="AO132" s="5">
        <v>0</v>
      </c>
      <c r="AP132" s="5">
        <v>3257</v>
      </c>
      <c r="AQ132" s="5">
        <v>0</v>
      </c>
      <c r="AR132" s="5">
        <v>1141</v>
      </c>
      <c r="AS132" s="5">
        <v>1136</v>
      </c>
      <c r="AT132" s="5">
        <v>0</v>
      </c>
      <c r="AU132" s="5">
        <v>5780</v>
      </c>
      <c r="AV132" s="5">
        <v>0</v>
      </c>
      <c r="AW132" s="5">
        <v>0</v>
      </c>
      <c r="AX132" s="5">
        <v>0</v>
      </c>
      <c r="AY132" s="5">
        <v>0</v>
      </c>
      <c r="AZ132" s="5">
        <v>2175</v>
      </c>
      <c r="BA132" s="5">
        <v>0</v>
      </c>
      <c r="BB132" s="5">
        <v>0</v>
      </c>
      <c r="BC132" s="5">
        <v>0</v>
      </c>
      <c r="BD132" s="5">
        <v>0</v>
      </c>
      <c r="BE132" s="5">
        <v>0</v>
      </c>
      <c r="BF132" s="5">
        <v>0</v>
      </c>
      <c r="BG132" s="5">
        <v>0</v>
      </c>
      <c r="BH132" s="5">
        <v>702536</v>
      </c>
      <c r="BI132" s="5">
        <v>63644</v>
      </c>
      <c r="BJ132" s="5">
        <v>614799</v>
      </c>
      <c r="BK132" s="5">
        <v>42225</v>
      </c>
      <c r="BL132" s="5">
        <v>0</v>
      </c>
      <c r="BM132" s="5">
        <v>0</v>
      </c>
      <c r="BN132" s="5">
        <v>0</v>
      </c>
      <c r="BO132" s="5">
        <v>44201</v>
      </c>
      <c r="BP132" s="5">
        <v>1746389</v>
      </c>
      <c r="BQ132" s="5">
        <v>535170</v>
      </c>
      <c r="BR132" s="5">
        <v>0</v>
      </c>
    </row>
    <row r="133" spans="1:70">
      <c r="A133" t="s">
        <v>1513</v>
      </c>
      <c r="B133" t="s">
        <v>1514</v>
      </c>
      <c r="C133" t="s">
        <v>1296</v>
      </c>
      <c r="D133" t="s">
        <v>1520</v>
      </c>
      <c r="E133" t="str">
        <f t="shared" si="2"/>
        <v>岩手県奥州市</v>
      </c>
      <c r="F133" s="5">
        <v>106429</v>
      </c>
      <c r="G133" s="5">
        <v>31</v>
      </c>
      <c r="H133" s="5">
        <v>12</v>
      </c>
      <c r="I133" s="5">
        <v>0</v>
      </c>
      <c r="J133" s="5">
        <v>3</v>
      </c>
      <c r="K133" s="5">
        <v>2</v>
      </c>
      <c r="L133" s="5">
        <v>45380</v>
      </c>
      <c r="M133" s="5">
        <v>68346</v>
      </c>
      <c r="N133" s="5">
        <v>64715</v>
      </c>
      <c r="O133" s="5">
        <v>1693637</v>
      </c>
      <c r="P133" s="5">
        <v>2292524</v>
      </c>
      <c r="Q133" s="5">
        <v>14189584</v>
      </c>
      <c r="R133" s="5">
        <v>970512</v>
      </c>
      <c r="S133" s="5">
        <v>24</v>
      </c>
      <c r="T133" s="5">
        <v>10879</v>
      </c>
      <c r="U133" s="5">
        <v>0</v>
      </c>
      <c r="V133" s="5">
        <v>0</v>
      </c>
      <c r="W133" s="5">
        <v>19</v>
      </c>
      <c r="X133" s="5">
        <v>23</v>
      </c>
      <c r="Y133" s="5">
        <v>46797</v>
      </c>
      <c r="Z133" s="5">
        <v>0</v>
      </c>
      <c r="AA133" s="5">
        <v>273</v>
      </c>
      <c r="AB133" s="5">
        <v>103</v>
      </c>
      <c r="AC133" s="5">
        <v>2014</v>
      </c>
      <c r="AD133" s="5">
        <v>17177</v>
      </c>
      <c r="AE133" s="5">
        <v>12116</v>
      </c>
      <c r="AF133" s="5">
        <v>225531</v>
      </c>
      <c r="AG133" s="5">
        <v>16900</v>
      </c>
      <c r="AH133" s="5">
        <v>0</v>
      </c>
      <c r="AI133" s="5">
        <v>0</v>
      </c>
      <c r="AJ133" s="5">
        <v>1521</v>
      </c>
      <c r="AK133" s="5">
        <v>31912</v>
      </c>
      <c r="AL133" s="5">
        <v>80</v>
      </c>
      <c r="AM133" s="5">
        <v>6566</v>
      </c>
      <c r="AN133" s="5">
        <v>1500</v>
      </c>
      <c r="AO133" s="5">
        <v>0</v>
      </c>
      <c r="AP133" s="5">
        <v>0</v>
      </c>
      <c r="AQ133" s="5">
        <v>1133</v>
      </c>
      <c r="AR133" s="5">
        <v>262</v>
      </c>
      <c r="AS133" s="5">
        <v>8417</v>
      </c>
      <c r="AT133" s="5">
        <v>28122</v>
      </c>
      <c r="AU133" s="5">
        <v>120503</v>
      </c>
      <c r="AV133" s="5">
        <v>131</v>
      </c>
      <c r="AW133" s="5">
        <v>1142</v>
      </c>
      <c r="AX133" s="5">
        <v>761</v>
      </c>
      <c r="AY133" s="5">
        <v>4843</v>
      </c>
      <c r="AZ133" s="5">
        <v>2597</v>
      </c>
      <c r="BA133" s="5">
        <v>1071</v>
      </c>
      <c r="BB133" s="5">
        <v>70</v>
      </c>
      <c r="BC133" s="5">
        <v>102197</v>
      </c>
      <c r="BD133" s="5">
        <v>60</v>
      </c>
      <c r="BE133" s="5">
        <v>149</v>
      </c>
      <c r="BF133" s="5">
        <v>121</v>
      </c>
      <c r="BG133" s="5">
        <v>1490</v>
      </c>
      <c r="BH133" s="5">
        <v>2321166</v>
      </c>
      <c r="BI133" s="5">
        <v>838894</v>
      </c>
      <c r="BJ133" s="5">
        <v>2694827</v>
      </c>
      <c r="BK133" s="5">
        <v>316155</v>
      </c>
      <c r="BL133" s="5">
        <v>0</v>
      </c>
      <c r="BM133" s="5">
        <v>0</v>
      </c>
      <c r="BN133" s="5">
        <v>0</v>
      </c>
      <c r="BO133" s="5">
        <v>273235</v>
      </c>
      <c r="BP133" s="5">
        <v>2879311</v>
      </c>
      <c r="BQ133" s="5">
        <v>1767636</v>
      </c>
      <c r="BR133" s="5">
        <v>22055</v>
      </c>
    </row>
    <row r="134" spans="1:70">
      <c r="A134" t="s">
        <v>1513</v>
      </c>
      <c r="B134" t="s">
        <v>1514</v>
      </c>
      <c r="C134" t="s">
        <v>1298</v>
      </c>
      <c r="D134" t="s">
        <v>1521</v>
      </c>
      <c r="E134" t="str">
        <f t="shared" si="2"/>
        <v>岩手県久慈市</v>
      </c>
      <c r="F134" s="5">
        <v>31289</v>
      </c>
      <c r="G134" s="5">
        <v>17</v>
      </c>
      <c r="H134" s="5">
        <v>1</v>
      </c>
      <c r="I134" s="5">
        <v>1</v>
      </c>
      <c r="J134" s="5">
        <v>0</v>
      </c>
      <c r="K134" s="5">
        <v>0</v>
      </c>
      <c r="L134" s="5">
        <v>4120</v>
      </c>
      <c r="M134" s="5">
        <v>32872</v>
      </c>
      <c r="N134" s="5">
        <v>13873</v>
      </c>
      <c r="O134" s="5">
        <v>285254</v>
      </c>
      <c r="P134" s="5">
        <v>586146</v>
      </c>
      <c r="Q134" s="5">
        <v>4898640</v>
      </c>
      <c r="R134" s="5">
        <v>273484</v>
      </c>
      <c r="S134" s="5">
        <v>13</v>
      </c>
      <c r="T134" s="5">
        <v>3074</v>
      </c>
      <c r="U134" s="5">
        <v>0</v>
      </c>
      <c r="V134" s="5">
        <v>0</v>
      </c>
      <c r="W134" s="5">
        <v>5</v>
      </c>
      <c r="X134" s="5">
        <v>4</v>
      </c>
      <c r="Y134" s="5">
        <v>19100</v>
      </c>
      <c r="Z134" s="5">
        <v>0</v>
      </c>
      <c r="AA134" s="5">
        <v>29</v>
      </c>
      <c r="AB134" s="5">
        <v>17</v>
      </c>
      <c r="AC134" s="5">
        <v>0</v>
      </c>
      <c r="AD134" s="5">
        <v>0</v>
      </c>
      <c r="AE134" s="5">
        <v>0</v>
      </c>
      <c r="AF134" s="5">
        <v>314</v>
      </c>
      <c r="AG134" s="5">
        <v>3700</v>
      </c>
      <c r="AH134" s="5">
        <v>0</v>
      </c>
      <c r="AI134" s="5">
        <v>29417</v>
      </c>
      <c r="AJ134" s="5">
        <v>0</v>
      </c>
      <c r="AK134" s="5">
        <v>1800</v>
      </c>
      <c r="AL134" s="5">
        <v>960</v>
      </c>
      <c r="AM134" s="5">
        <v>5146</v>
      </c>
      <c r="AN134" s="5">
        <v>0</v>
      </c>
      <c r="AO134" s="5">
        <v>0</v>
      </c>
      <c r="AP134" s="5">
        <v>0</v>
      </c>
      <c r="AQ134" s="5">
        <v>0</v>
      </c>
      <c r="AR134" s="5">
        <v>0</v>
      </c>
      <c r="AS134" s="5">
        <v>2697</v>
      </c>
      <c r="AT134" s="5">
        <v>1669</v>
      </c>
      <c r="AU134" s="5">
        <v>996</v>
      </c>
      <c r="AV134" s="5">
        <v>4120</v>
      </c>
      <c r="AW134" s="5">
        <v>0</v>
      </c>
      <c r="AX134" s="5">
        <v>0</v>
      </c>
      <c r="AY134" s="5">
        <v>0</v>
      </c>
      <c r="AZ134" s="5">
        <v>0</v>
      </c>
      <c r="BA134" s="5">
        <v>411</v>
      </c>
      <c r="BB134" s="5">
        <v>329</v>
      </c>
      <c r="BC134" s="5">
        <v>15729</v>
      </c>
      <c r="BD134" s="5">
        <v>0</v>
      </c>
      <c r="BE134" s="5">
        <v>0</v>
      </c>
      <c r="BF134" s="5">
        <v>0</v>
      </c>
      <c r="BG134" s="5">
        <v>1350</v>
      </c>
      <c r="BH134" s="5">
        <v>605428</v>
      </c>
      <c r="BI134" s="5">
        <v>144842</v>
      </c>
      <c r="BJ134" s="5">
        <v>788822</v>
      </c>
      <c r="BK134" s="5">
        <v>105629</v>
      </c>
      <c r="BL134" s="5">
        <v>0</v>
      </c>
      <c r="BM134" s="5">
        <v>8893</v>
      </c>
      <c r="BN134" s="5">
        <v>0</v>
      </c>
      <c r="BO134" s="5">
        <v>84413</v>
      </c>
      <c r="BP134" s="5">
        <v>1100725</v>
      </c>
      <c r="BQ134" s="5">
        <v>311423</v>
      </c>
      <c r="BR134" s="5">
        <v>0</v>
      </c>
    </row>
    <row r="135" spans="1:70">
      <c r="A135" t="s">
        <v>1513</v>
      </c>
      <c r="B135" t="s">
        <v>1514</v>
      </c>
      <c r="C135" t="s">
        <v>1302</v>
      </c>
      <c r="D135" t="s">
        <v>1522</v>
      </c>
      <c r="E135" t="str">
        <f t="shared" si="2"/>
        <v>岩手県陸前高田市</v>
      </c>
      <c r="F135" s="5">
        <v>15695</v>
      </c>
      <c r="G135" s="5">
        <v>9</v>
      </c>
      <c r="H135" s="5">
        <v>2</v>
      </c>
      <c r="I135" s="5">
        <v>0</v>
      </c>
      <c r="J135" s="5">
        <v>0</v>
      </c>
      <c r="K135" s="5">
        <v>0</v>
      </c>
      <c r="L135" s="5">
        <v>2672</v>
      </c>
      <c r="M135" s="5">
        <v>14300</v>
      </c>
      <c r="N135" s="5">
        <v>0</v>
      </c>
      <c r="O135" s="5">
        <v>270416</v>
      </c>
      <c r="P135" s="5">
        <v>344392</v>
      </c>
      <c r="Q135" s="5">
        <v>2374959</v>
      </c>
      <c r="R135" s="5">
        <v>95264</v>
      </c>
      <c r="S135" s="5">
        <v>6</v>
      </c>
      <c r="T135" s="5">
        <v>1452</v>
      </c>
      <c r="U135" s="5">
        <v>0</v>
      </c>
      <c r="V135" s="5">
        <v>0</v>
      </c>
      <c r="W135" s="5">
        <v>2</v>
      </c>
      <c r="X135" s="5">
        <v>5</v>
      </c>
      <c r="Y135" s="5">
        <v>8280</v>
      </c>
      <c r="Z135" s="5">
        <v>0</v>
      </c>
      <c r="AA135" s="5">
        <v>16</v>
      </c>
      <c r="AB135" s="5">
        <v>8</v>
      </c>
      <c r="AC135" s="5">
        <v>0</v>
      </c>
      <c r="AD135" s="5">
        <v>0</v>
      </c>
      <c r="AE135" s="5">
        <v>0</v>
      </c>
      <c r="AF135" s="5">
        <v>0</v>
      </c>
      <c r="AG135" s="5">
        <v>0</v>
      </c>
      <c r="AH135" s="5">
        <v>0</v>
      </c>
      <c r="AI135" s="5">
        <v>8280</v>
      </c>
      <c r="AJ135" s="5">
        <v>0</v>
      </c>
      <c r="AK135" s="5">
        <v>970</v>
      </c>
      <c r="AL135" s="5">
        <v>6006</v>
      </c>
      <c r="AM135" s="5">
        <v>0</v>
      </c>
      <c r="AN135" s="5">
        <v>0</v>
      </c>
      <c r="AO135" s="5">
        <v>0</v>
      </c>
      <c r="AP135" s="5">
        <v>0</v>
      </c>
      <c r="AQ135" s="5">
        <v>0</v>
      </c>
      <c r="AR135" s="5">
        <v>88</v>
      </c>
      <c r="AS135" s="5">
        <v>4496</v>
      </c>
      <c r="AT135" s="5">
        <v>0</v>
      </c>
      <c r="AU135" s="5">
        <v>65665</v>
      </c>
      <c r="AV135" s="5">
        <v>0</v>
      </c>
      <c r="AW135" s="5">
        <v>0</v>
      </c>
      <c r="AX135" s="5">
        <v>0</v>
      </c>
      <c r="AY135" s="5">
        <v>0</v>
      </c>
      <c r="AZ135" s="5">
        <v>0</v>
      </c>
      <c r="BA135" s="5">
        <v>0</v>
      </c>
      <c r="BB135" s="5">
        <v>0</v>
      </c>
      <c r="BC135" s="5">
        <v>0</v>
      </c>
      <c r="BD135" s="5">
        <v>0</v>
      </c>
      <c r="BE135" s="5">
        <v>0</v>
      </c>
      <c r="BF135" s="5">
        <v>0</v>
      </c>
      <c r="BG135" s="5">
        <v>0</v>
      </c>
      <c r="BH135" s="5">
        <v>379880</v>
      </c>
      <c r="BI135" s="5">
        <v>168078</v>
      </c>
      <c r="BJ135" s="5">
        <v>462371</v>
      </c>
      <c r="BK135" s="5">
        <v>37544</v>
      </c>
      <c r="BL135" s="5">
        <v>0</v>
      </c>
      <c r="BM135" s="5">
        <v>14</v>
      </c>
      <c r="BN135" s="5">
        <v>0</v>
      </c>
      <c r="BO135" s="5">
        <v>144495</v>
      </c>
      <c r="BP135" s="5">
        <v>1041789</v>
      </c>
      <c r="BQ135" s="5">
        <v>353548</v>
      </c>
      <c r="BR135" s="5">
        <v>0</v>
      </c>
    </row>
    <row r="136" spans="1:70">
      <c r="A136" t="s">
        <v>1513</v>
      </c>
      <c r="B136" t="s">
        <v>1514</v>
      </c>
      <c r="C136" t="s">
        <v>1523</v>
      </c>
      <c r="D136" t="s">
        <v>1524</v>
      </c>
      <c r="E136" t="str">
        <f t="shared" si="2"/>
        <v>岩手県大槌町</v>
      </c>
      <c r="F136" s="5">
        <v>9324</v>
      </c>
      <c r="G136" s="5">
        <v>11</v>
      </c>
      <c r="H136" s="5">
        <v>2</v>
      </c>
      <c r="I136" s="5">
        <v>0</v>
      </c>
      <c r="J136" s="5">
        <v>0</v>
      </c>
      <c r="K136" s="5">
        <v>1</v>
      </c>
      <c r="L136" s="5">
        <v>0</v>
      </c>
      <c r="M136" s="5">
        <v>11205</v>
      </c>
      <c r="N136" s="5">
        <v>0</v>
      </c>
      <c r="O136" s="5">
        <v>104562</v>
      </c>
      <c r="P136" s="5">
        <v>236362</v>
      </c>
      <c r="Q136" s="5">
        <v>1281102</v>
      </c>
      <c r="R136" s="5">
        <v>101580</v>
      </c>
      <c r="S136" s="5">
        <v>5</v>
      </c>
      <c r="T136" s="5">
        <v>1134</v>
      </c>
      <c r="U136" s="5">
        <v>0</v>
      </c>
      <c r="V136" s="5">
        <v>0</v>
      </c>
      <c r="W136" s="5">
        <v>5</v>
      </c>
      <c r="X136" s="5">
        <v>3</v>
      </c>
      <c r="Y136" s="5">
        <v>5286</v>
      </c>
      <c r="Z136" s="5">
        <v>0</v>
      </c>
      <c r="AA136" s="5">
        <v>32</v>
      </c>
      <c r="AB136" s="5">
        <v>0</v>
      </c>
      <c r="AC136" s="5">
        <v>0</v>
      </c>
      <c r="AD136" s="5">
        <v>2555</v>
      </c>
      <c r="AE136" s="5">
        <v>0</v>
      </c>
      <c r="AF136" s="5">
        <v>12926</v>
      </c>
      <c r="AG136" s="5">
        <v>0</v>
      </c>
      <c r="AH136" s="5">
        <v>0</v>
      </c>
      <c r="AI136" s="5">
        <v>0</v>
      </c>
      <c r="AJ136" s="5">
        <v>14200</v>
      </c>
      <c r="AK136" s="5">
        <v>225</v>
      </c>
      <c r="AL136" s="5">
        <v>0</v>
      </c>
      <c r="AM136" s="5">
        <v>3296</v>
      </c>
      <c r="AN136" s="5">
        <v>0</v>
      </c>
      <c r="AO136" s="5">
        <v>0</v>
      </c>
      <c r="AP136" s="5">
        <v>0</v>
      </c>
      <c r="AQ136" s="5">
        <v>0</v>
      </c>
      <c r="AR136" s="5">
        <v>0</v>
      </c>
      <c r="AS136" s="5">
        <v>2937</v>
      </c>
      <c r="AT136" s="5">
        <v>0</v>
      </c>
      <c r="AU136" s="5">
        <v>15532</v>
      </c>
      <c r="AV136" s="5">
        <v>0</v>
      </c>
      <c r="AW136" s="5">
        <v>0</v>
      </c>
      <c r="AX136" s="5">
        <v>0</v>
      </c>
      <c r="AY136" s="5">
        <v>0</v>
      </c>
      <c r="AZ136" s="5">
        <v>0</v>
      </c>
      <c r="BA136" s="5">
        <v>1044</v>
      </c>
      <c r="BB136" s="5">
        <v>0</v>
      </c>
      <c r="BC136" s="5">
        <v>14626</v>
      </c>
      <c r="BD136" s="5">
        <v>0</v>
      </c>
      <c r="BE136" s="5">
        <v>0</v>
      </c>
      <c r="BF136" s="5">
        <v>0</v>
      </c>
      <c r="BG136" s="5">
        <v>0</v>
      </c>
      <c r="BH136" s="5">
        <v>242175</v>
      </c>
      <c r="BI136" s="5">
        <v>70929</v>
      </c>
      <c r="BJ136" s="5">
        <v>283344</v>
      </c>
      <c r="BK136" s="5">
        <v>20315</v>
      </c>
      <c r="BL136" s="5">
        <v>0</v>
      </c>
      <c r="BM136" s="5">
        <v>0</v>
      </c>
      <c r="BN136" s="5">
        <v>0</v>
      </c>
      <c r="BO136" s="5">
        <v>47827</v>
      </c>
      <c r="BP136" s="5">
        <v>921685</v>
      </c>
      <c r="BQ136" s="5">
        <v>486328</v>
      </c>
      <c r="BR136" s="5">
        <v>0</v>
      </c>
    </row>
    <row r="137" spans="1:70">
      <c r="A137" t="s">
        <v>1513</v>
      </c>
      <c r="B137" t="s">
        <v>1514</v>
      </c>
      <c r="C137" t="s">
        <v>1306</v>
      </c>
      <c r="D137" t="s">
        <v>1525</v>
      </c>
      <c r="E137" t="str">
        <f t="shared" si="2"/>
        <v>岩手県雫石町</v>
      </c>
      <c r="F137" s="5">
        <v>14609</v>
      </c>
      <c r="G137" s="5">
        <v>8</v>
      </c>
      <c r="H137" s="5">
        <v>6</v>
      </c>
      <c r="I137" s="5">
        <v>0</v>
      </c>
      <c r="J137" s="5">
        <v>2</v>
      </c>
      <c r="K137" s="5">
        <v>0</v>
      </c>
      <c r="L137" s="5">
        <v>8464</v>
      </c>
      <c r="M137" s="5">
        <v>16034</v>
      </c>
      <c r="N137" s="5">
        <v>0</v>
      </c>
      <c r="O137" s="5">
        <v>248716</v>
      </c>
      <c r="P137" s="5">
        <v>294439</v>
      </c>
      <c r="Q137" s="5">
        <v>554241</v>
      </c>
      <c r="R137" s="5">
        <v>38132</v>
      </c>
      <c r="S137" s="5">
        <v>8</v>
      </c>
      <c r="T137" s="5">
        <v>1600</v>
      </c>
      <c r="U137" s="5">
        <v>0</v>
      </c>
      <c r="V137" s="5">
        <v>0</v>
      </c>
      <c r="W137" s="5">
        <v>2</v>
      </c>
      <c r="X137" s="5">
        <v>7</v>
      </c>
      <c r="Y137" s="5">
        <v>8731</v>
      </c>
      <c r="Z137" s="5">
        <v>0</v>
      </c>
      <c r="AA137" s="5">
        <v>19</v>
      </c>
      <c r="AB137" s="5">
        <v>15</v>
      </c>
      <c r="AC137" s="5">
        <v>293</v>
      </c>
      <c r="AD137" s="5">
        <v>1221</v>
      </c>
      <c r="AE137" s="5">
        <v>0</v>
      </c>
      <c r="AF137" s="5">
        <v>36611</v>
      </c>
      <c r="AG137" s="5">
        <v>0</v>
      </c>
      <c r="AH137" s="5">
        <v>0</v>
      </c>
      <c r="AI137" s="5">
        <v>0</v>
      </c>
      <c r="AJ137" s="5">
        <v>0</v>
      </c>
      <c r="AK137" s="5">
        <v>0</v>
      </c>
      <c r="AL137" s="5">
        <v>0</v>
      </c>
      <c r="AM137" s="5">
        <v>1560</v>
      </c>
      <c r="AN137" s="5">
        <v>0</v>
      </c>
      <c r="AO137" s="5">
        <v>0</v>
      </c>
      <c r="AP137" s="5">
        <v>0</v>
      </c>
      <c r="AQ137" s="5">
        <v>4487</v>
      </c>
      <c r="AR137" s="5">
        <v>1831</v>
      </c>
      <c r="AS137" s="5">
        <v>0</v>
      </c>
      <c r="AT137" s="5">
        <v>0</v>
      </c>
      <c r="AU137" s="5">
        <v>2588</v>
      </c>
      <c r="AV137" s="5">
        <v>0</v>
      </c>
      <c r="AW137" s="5">
        <v>0</v>
      </c>
      <c r="AX137" s="5">
        <v>0</v>
      </c>
      <c r="AY137" s="5">
        <v>0</v>
      </c>
      <c r="AZ137" s="5">
        <v>63</v>
      </c>
      <c r="BA137" s="5">
        <v>822</v>
      </c>
      <c r="BB137" s="5">
        <v>0</v>
      </c>
      <c r="BC137" s="5">
        <v>21752</v>
      </c>
      <c r="BD137" s="5">
        <v>0</v>
      </c>
      <c r="BE137" s="5">
        <v>0</v>
      </c>
      <c r="BF137" s="5">
        <v>0</v>
      </c>
      <c r="BG137" s="5">
        <v>0</v>
      </c>
      <c r="BH137" s="5">
        <v>309046</v>
      </c>
      <c r="BI137" s="5">
        <v>82664</v>
      </c>
      <c r="BJ137" s="5">
        <v>355668</v>
      </c>
      <c r="BK137" s="5">
        <v>10281</v>
      </c>
      <c r="BL137" s="5">
        <v>0</v>
      </c>
      <c r="BM137" s="5">
        <v>0</v>
      </c>
      <c r="BN137" s="5">
        <v>0</v>
      </c>
      <c r="BO137" s="5">
        <v>68351</v>
      </c>
      <c r="BP137" s="5">
        <v>900971</v>
      </c>
      <c r="BQ137" s="5">
        <v>63569</v>
      </c>
      <c r="BR137" s="5">
        <v>0</v>
      </c>
    </row>
    <row r="138" spans="1:70">
      <c r="A138" t="s">
        <v>1513</v>
      </c>
      <c r="B138" t="s">
        <v>1514</v>
      </c>
      <c r="C138" t="s">
        <v>1308</v>
      </c>
      <c r="D138" t="s">
        <v>1526</v>
      </c>
      <c r="E138" t="str">
        <f t="shared" si="2"/>
        <v>岩手県一戸町（一戸）</v>
      </c>
      <c r="F138" s="5">
        <v>6415</v>
      </c>
      <c r="G138" s="5">
        <v>6</v>
      </c>
      <c r="H138" s="5">
        <v>0</v>
      </c>
      <c r="I138" s="5">
        <v>0</v>
      </c>
      <c r="J138" s="5">
        <v>1</v>
      </c>
      <c r="K138" s="5">
        <v>0</v>
      </c>
      <c r="L138" s="5">
        <v>393</v>
      </c>
      <c r="M138" s="5">
        <v>10789</v>
      </c>
      <c r="N138" s="5">
        <v>0</v>
      </c>
      <c r="O138" s="5">
        <v>81570</v>
      </c>
      <c r="P138" s="5">
        <v>281881</v>
      </c>
      <c r="Q138" s="5">
        <v>967589</v>
      </c>
      <c r="R138" s="5">
        <v>108326</v>
      </c>
      <c r="S138" s="5">
        <v>4</v>
      </c>
      <c r="T138" s="5">
        <v>766</v>
      </c>
      <c r="U138" s="5">
        <v>0</v>
      </c>
      <c r="V138" s="5">
        <v>0</v>
      </c>
      <c r="W138" s="5">
        <v>1</v>
      </c>
      <c r="X138" s="5">
        <v>19</v>
      </c>
      <c r="Y138" s="5">
        <v>4679</v>
      </c>
      <c r="Z138" s="5">
        <v>0</v>
      </c>
      <c r="AA138" s="5">
        <v>92</v>
      </c>
      <c r="AB138" s="5">
        <v>82</v>
      </c>
      <c r="AC138" s="5">
        <v>20</v>
      </c>
      <c r="AD138" s="5">
        <v>2436</v>
      </c>
      <c r="AE138" s="5">
        <v>0</v>
      </c>
      <c r="AF138" s="5">
        <v>24289</v>
      </c>
      <c r="AG138" s="5">
        <v>0</v>
      </c>
      <c r="AH138" s="5">
        <v>0</v>
      </c>
      <c r="AI138" s="5">
        <v>0</v>
      </c>
      <c r="AJ138" s="5">
        <v>0</v>
      </c>
      <c r="AK138" s="5">
        <v>140</v>
      </c>
      <c r="AL138" s="5">
        <v>0</v>
      </c>
      <c r="AM138" s="5">
        <v>3243</v>
      </c>
      <c r="AN138" s="5">
        <v>0</v>
      </c>
      <c r="AO138" s="5">
        <v>0</v>
      </c>
      <c r="AP138" s="5">
        <v>0</v>
      </c>
      <c r="AQ138" s="5">
        <v>0</v>
      </c>
      <c r="AR138" s="5">
        <v>0</v>
      </c>
      <c r="AS138" s="5">
        <v>138</v>
      </c>
      <c r="AT138" s="5">
        <v>0</v>
      </c>
      <c r="AU138" s="5">
        <v>576</v>
      </c>
      <c r="AV138" s="5">
        <v>0</v>
      </c>
      <c r="AW138" s="5">
        <v>0</v>
      </c>
      <c r="AX138" s="5">
        <v>0</v>
      </c>
      <c r="AY138" s="5">
        <v>0</v>
      </c>
      <c r="AZ138" s="5">
        <v>0</v>
      </c>
      <c r="BA138" s="5">
        <v>70</v>
      </c>
      <c r="BB138" s="5">
        <v>0</v>
      </c>
      <c r="BC138" s="5">
        <v>4779</v>
      </c>
      <c r="BD138" s="5">
        <v>0</v>
      </c>
      <c r="BE138" s="5">
        <v>0</v>
      </c>
      <c r="BF138" s="5">
        <v>0</v>
      </c>
      <c r="BG138" s="5">
        <v>0</v>
      </c>
      <c r="BH138" s="5">
        <v>283952</v>
      </c>
      <c r="BI138" s="5">
        <v>59067</v>
      </c>
      <c r="BJ138" s="5">
        <v>255466</v>
      </c>
      <c r="BK138" s="5">
        <v>21261</v>
      </c>
      <c r="BL138" s="5">
        <v>0</v>
      </c>
      <c r="BM138" s="5">
        <v>0</v>
      </c>
      <c r="BN138" s="5">
        <v>0</v>
      </c>
      <c r="BO138" s="5">
        <v>49794</v>
      </c>
      <c r="BP138" s="5">
        <v>459964</v>
      </c>
      <c r="BQ138" s="5">
        <v>182477</v>
      </c>
      <c r="BR138" s="5">
        <v>0</v>
      </c>
    </row>
    <row r="139" spans="1:70">
      <c r="A139" t="s">
        <v>1513</v>
      </c>
      <c r="B139" t="s">
        <v>1514</v>
      </c>
      <c r="C139" t="s">
        <v>1312</v>
      </c>
      <c r="D139" t="s">
        <v>1527</v>
      </c>
      <c r="E139" t="str">
        <f t="shared" si="2"/>
        <v>岩手県遠野市</v>
      </c>
      <c r="F139" s="5">
        <v>18220</v>
      </c>
      <c r="G139" s="5">
        <v>8</v>
      </c>
      <c r="H139" s="5">
        <v>0</v>
      </c>
      <c r="I139" s="5">
        <v>2</v>
      </c>
      <c r="J139" s="5">
        <v>0</v>
      </c>
      <c r="K139" s="5">
        <v>0</v>
      </c>
      <c r="L139" s="5">
        <v>12746</v>
      </c>
      <c r="M139" s="5">
        <v>12938</v>
      </c>
      <c r="N139" s="5">
        <v>59680</v>
      </c>
      <c r="O139" s="5">
        <v>297422</v>
      </c>
      <c r="P139" s="5">
        <v>546673</v>
      </c>
      <c r="Q139" s="5">
        <v>2368904</v>
      </c>
      <c r="R139" s="5">
        <v>247521</v>
      </c>
      <c r="S139" s="5">
        <v>7</v>
      </c>
      <c r="T139" s="5">
        <v>1726</v>
      </c>
      <c r="U139" s="5">
        <v>0</v>
      </c>
      <c r="V139" s="5">
        <v>0</v>
      </c>
      <c r="W139" s="5">
        <v>5</v>
      </c>
      <c r="X139" s="5">
        <v>8</v>
      </c>
      <c r="Y139" s="5">
        <v>12750</v>
      </c>
      <c r="Z139" s="5">
        <v>0</v>
      </c>
      <c r="AA139" s="5">
        <v>46</v>
      </c>
      <c r="AB139" s="5">
        <v>25</v>
      </c>
      <c r="AC139" s="5">
        <v>0</v>
      </c>
      <c r="AD139" s="5">
        <v>1100</v>
      </c>
      <c r="AE139" s="5">
        <v>4212</v>
      </c>
      <c r="AF139" s="5">
        <v>978</v>
      </c>
      <c r="AG139" s="5">
        <v>0</v>
      </c>
      <c r="AH139" s="5">
        <v>0</v>
      </c>
      <c r="AI139" s="5">
        <v>0</v>
      </c>
      <c r="AJ139" s="5">
        <v>0</v>
      </c>
      <c r="AK139" s="5">
        <v>0</v>
      </c>
      <c r="AL139" s="5">
        <v>0</v>
      </c>
      <c r="AM139" s="5">
        <v>9832</v>
      </c>
      <c r="AN139" s="5">
        <v>0</v>
      </c>
      <c r="AO139" s="5">
        <v>0</v>
      </c>
      <c r="AP139" s="5">
        <v>0</v>
      </c>
      <c r="AQ139" s="5">
        <v>0</v>
      </c>
      <c r="AR139" s="5">
        <v>0</v>
      </c>
      <c r="AS139" s="5">
        <v>4552</v>
      </c>
      <c r="AT139" s="5">
        <v>1681</v>
      </c>
      <c r="AU139" s="5">
        <v>11703</v>
      </c>
      <c r="AV139" s="5">
        <v>0</v>
      </c>
      <c r="AW139" s="5">
        <v>14</v>
      </c>
      <c r="AX139" s="5">
        <v>163</v>
      </c>
      <c r="AY139" s="5">
        <v>0</v>
      </c>
      <c r="AZ139" s="5">
        <v>0</v>
      </c>
      <c r="BA139" s="5">
        <v>0</v>
      </c>
      <c r="BB139" s="5">
        <v>0</v>
      </c>
      <c r="BC139" s="5">
        <v>1183</v>
      </c>
      <c r="BD139" s="5">
        <v>0</v>
      </c>
      <c r="BE139" s="5">
        <v>74</v>
      </c>
      <c r="BF139" s="5">
        <v>137</v>
      </c>
      <c r="BG139" s="5">
        <v>128</v>
      </c>
      <c r="BH139" s="5">
        <v>563118</v>
      </c>
      <c r="BI139" s="5">
        <v>171614</v>
      </c>
      <c r="BJ139" s="5">
        <v>571792</v>
      </c>
      <c r="BK139" s="5">
        <v>64285</v>
      </c>
      <c r="BL139" s="5">
        <v>0</v>
      </c>
      <c r="BM139" s="5">
        <v>0</v>
      </c>
      <c r="BN139" s="5">
        <v>0</v>
      </c>
      <c r="BO139" s="5">
        <v>59869</v>
      </c>
      <c r="BP139" s="5">
        <v>1707960</v>
      </c>
      <c r="BQ139" s="5">
        <v>260240</v>
      </c>
      <c r="BR139" s="5">
        <v>0</v>
      </c>
    </row>
    <row r="140" spans="1:70">
      <c r="A140" t="s">
        <v>1513</v>
      </c>
      <c r="B140" t="s">
        <v>1514</v>
      </c>
      <c r="C140" t="s">
        <v>1314</v>
      </c>
      <c r="D140" t="s">
        <v>1528</v>
      </c>
      <c r="E140" t="str">
        <f t="shared" si="2"/>
        <v>岩手県二戸市</v>
      </c>
      <c r="F140" s="5">
        <v>21818</v>
      </c>
      <c r="G140" s="5">
        <v>7</v>
      </c>
      <c r="H140" s="5">
        <v>1</v>
      </c>
      <c r="I140" s="5">
        <v>0</v>
      </c>
      <c r="J140" s="5">
        <v>0</v>
      </c>
      <c r="K140" s="5">
        <v>0</v>
      </c>
      <c r="L140" s="5">
        <v>5340</v>
      </c>
      <c r="M140" s="5">
        <v>12948</v>
      </c>
      <c r="N140" s="5">
        <v>0</v>
      </c>
      <c r="O140" s="5">
        <v>182005</v>
      </c>
      <c r="P140" s="5">
        <v>497466</v>
      </c>
      <c r="Q140" s="5">
        <v>4914922</v>
      </c>
      <c r="R140" s="5">
        <v>355892</v>
      </c>
      <c r="S140" s="5">
        <v>4</v>
      </c>
      <c r="T140" s="5">
        <v>1855</v>
      </c>
      <c r="U140" s="5">
        <v>0</v>
      </c>
      <c r="V140" s="5">
        <v>0</v>
      </c>
      <c r="W140" s="5">
        <v>1</v>
      </c>
      <c r="X140" s="5">
        <v>11</v>
      </c>
      <c r="Y140" s="5">
        <v>11350</v>
      </c>
      <c r="Z140" s="5">
        <v>0</v>
      </c>
      <c r="AA140" s="5">
        <v>962</v>
      </c>
      <c r="AB140" s="5">
        <v>483</v>
      </c>
      <c r="AC140" s="5">
        <v>0</v>
      </c>
      <c r="AD140" s="5">
        <v>2001</v>
      </c>
      <c r="AE140" s="5">
        <v>0</v>
      </c>
      <c r="AF140" s="5">
        <v>21040</v>
      </c>
      <c r="AG140" s="5">
        <v>9150</v>
      </c>
      <c r="AH140" s="5">
        <v>0</v>
      </c>
      <c r="AI140" s="5">
        <v>0</v>
      </c>
      <c r="AJ140" s="5">
        <v>5702</v>
      </c>
      <c r="AK140" s="5">
        <v>5000</v>
      </c>
      <c r="AL140" s="5">
        <v>1279</v>
      </c>
      <c r="AM140" s="5">
        <v>506</v>
      </c>
      <c r="AN140" s="5">
        <v>615</v>
      </c>
      <c r="AO140" s="5">
        <v>190</v>
      </c>
      <c r="AP140" s="5">
        <v>0</v>
      </c>
      <c r="AQ140" s="5">
        <v>568</v>
      </c>
      <c r="AR140" s="5">
        <v>4666</v>
      </c>
      <c r="AS140" s="5">
        <v>0</v>
      </c>
      <c r="AT140" s="5">
        <v>0</v>
      </c>
      <c r="AU140" s="5">
        <v>5810</v>
      </c>
      <c r="AV140" s="5">
        <v>0</v>
      </c>
      <c r="AW140" s="5">
        <v>2687</v>
      </c>
      <c r="AX140" s="5">
        <v>0</v>
      </c>
      <c r="AY140" s="5">
        <v>3281</v>
      </c>
      <c r="AZ140" s="5">
        <v>0</v>
      </c>
      <c r="BA140" s="5">
        <v>0</v>
      </c>
      <c r="BB140" s="5">
        <v>0</v>
      </c>
      <c r="BC140" s="5">
        <v>1335</v>
      </c>
      <c r="BD140" s="5">
        <v>0</v>
      </c>
      <c r="BE140" s="5">
        <v>0</v>
      </c>
      <c r="BF140" s="5">
        <v>0</v>
      </c>
      <c r="BG140" s="5">
        <v>1274</v>
      </c>
      <c r="BH140" s="5">
        <v>507144</v>
      </c>
      <c r="BI140" s="5">
        <v>169962</v>
      </c>
      <c r="BJ140" s="5">
        <v>482806</v>
      </c>
      <c r="BK140" s="5">
        <v>99876</v>
      </c>
      <c r="BL140" s="5">
        <v>0</v>
      </c>
      <c r="BM140" s="5">
        <v>0</v>
      </c>
      <c r="BN140" s="5">
        <v>0</v>
      </c>
      <c r="BO140" s="5">
        <v>37991</v>
      </c>
      <c r="BP140" s="5">
        <v>801482</v>
      </c>
      <c r="BQ140" s="5">
        <v>394667</v>
      </c>
      <c r="BR140" s="5">
        <v>0</v>
      </c>
    </row>
    <row r="141" spans="1:70">
      <c r="A141" t="s">
        <v>1513</v>
      </c>
      <c r="B141" t="s">
        <v>1514</v>
      </c>
      <c r="C141" t="s">
        <v>1318</v>
      </c>
      <c r="D141" t="s">
        <v>1529</v>
      </c>
      <c r="E141" t="str">
        <f t="shared" si="2"/>
        <v>岩手県矢巾町</v>
      </c>
      <c r="F141" s="5">
        <v>25948</v>
      </c>
      <c r="G141" s="5">
        <v>13</v>
      </c>
      <c r="H141" s="5">
        <v>0</v>
      </c>
      <c r="I141" s="5">
        <v>0</v>
      </c>
      <c r="J141" s="5">
        <v>2</v>
      </c>
      <c r="K141" s="5">
        <v>0</v>
      </c>
      <c r="L141" s="5">
        <v>11643</v>
      </c>
      <c r="M141" s="5">
        <v>3166</v>
      </c>
      <c r="N141" s="5">
        <v>0</v>
      </c>
      <c r="O141" s="5">
        <v>221158</v>
      </c>
      <c r="P141" s="5">
        <v>643962</v>
      </c>
      <c r="Q141" s="5">
        <v>2183828</v>
      </c>
      <c r="R141" s="5">
        <v>154031</v>
      </c>
      <c r="S141" s="5">
        <v>8</v>
      </c>
      <c r="T141" s="5">
        <v>2735</v>
      </c>
      <c r="U141" s="5">
        <v>0</v>
      </c>
      <c r="V141" s="5">
        <v>0</v>
      </c>
      <c r="W141" s="5">
        <v>3</v>
      </c>
      <c r="X141" s="5">
        <v>5</v>
      </c>
      <c r="Y141" s="5">
        <v>15510</v>
      </c>
      <c r="Z141" s="5">
        <v>0</v>
      </c>
      <c r="AA141" s="5">
        <v>46</v>
      </c>
      <c r="AB141" s="5">
        <v>12</v>
      </c>
      <c r="AC141" s="5">
        <v>2750</v>
      </c>
      <c r="AD141" s="5">
        <v>1546</v>
      </c>
      <c r="AE141" s="5">
        <v>0</v>
      </c>
      <c r="AF141" s="5">
        <v>10057</v>
      </c>
      <c r="AG141" s="5">
        <v>1000</v>
      </c>
      <c r="AH141" s="5">
        <v>0</v>
      </c>
      <c r="AI141" s="5">
        <v>21310</v>
      </c>
      <c r="AJ141" s="5">
        <v>0</v>
      </c>
      <c r="AK141" s="5">
        <v>3200</v>
      </c>
      <c r="AL141" s="5">
        <v>5253</v>
      </c>
      <c r="AM141" s="5">
        <v>0</v>
      </c>
      <c r="AN141" s="5">
        <v>0</v>
      </c>
      <c r="AO141" s="5">
        <v>0</v>
      </c>
      <c r="AP141" s="5">
        <v>0</v>
      </c>
      <c r="AQ141" s="5">
        <v>0</v>
      </c>
      <c r="AR141" s="5">
        <v>1067</v>
      </c>
      <c r="AS141" s="5">
        <v>1620</v>
      </c>
      <c r="AT141" s="5">
        <v>0</v>
      </c>
      <c r="AU141" s="5">
        <v>32258</v>
      </c>
      <c r="AV141" s="5">
        <v>39</v>
      </c>
      <c r="AW141" s="5">
        <v>0</v>
      </c>
      <c r="AX141" s="5">
        <v>0</v>
      </c>
      <c r="AY141" s="5">
        <v>896</v>
      </c>
      <c r="AZ141" s="5">
        <v>0</v>
      </c>
      <c r="BA141" s="5">
        <v>0</v>
      </c>
      <c r="BB141" s="5">
        <v>0</v>
      </c>
      <c r="BC141" s="5">
        <v>8583</v>
      </c>
      <c r="BD141" s="5">
        <v>0</v>
      </c>
      <c r="BE141" s="5">
        <v>0</v>
      </c>
      <c r="BF141" s="5">
        <v>0</v>
      </c>
      <c r="BG141" s="5">
        <v>221</v>
      </c>
      <c r="BH141" s="5">
        <v>676278</v>
      </c>
      <c r="BI141" s="5">
        <v>49270</v>
      </c>
      <c r="BJ141" s="5">
        <v>415534</v>
      </c>
      <c r="BK141" s="5">
        <v>38648</v>
      </c>
      <c r="BL141" s="5">
        <v>0</v>
      </c>
      <c r="BM141" s="5">
        <v>14823</v>
      </c>
      <c r="BN141" s="5">
        <v>0</v>
      </c>
      <c r="BO141" s="5">
        <v>43442</v>
      </c>
      <c r="BP141" s="5">
        <v>612714</v>
      </c>
      <c r="BQ141" s="5">
        <v>377068</v>
      </c>
      <c r="BR141" s="5">
        <v>0</v>
      </c>
    </row>
    <row r="142" spans="1:70">
      <c r="A142" t="s">
        <v>1513</v>
      </c>
      <c r="B142" t="s">
        <v>1514</v>
      </c>
      <c r="C142" t="s">
        <v>1320</v>
      </c>
      <c r="D142" t="s">
        <v>1530</v>
      </c>
      <c r="E142" t="str">
        <f t="shared" si="2"/>
        <v>岩手県金ケ崎町</v>
      </c>
      <c r="F142" s="5">
        <v>15210</v>
      </c>
      <c r="G142" s="5">
        <v>6</v>
      </c>
      <c r="H142" s="5">
        <v>3</v>
      </c>
      <c r="I142" s="5">
        <v>0</v>
      </c>
      <c r="J142" s="5">
        <v>1</v>
      </c>
      <c r="K142" s="5">
        <v>0</v>
      </c>
      <c r="L142" s="5">
        <v>8182</v>
      </c>
      <c r="M142" s="5">
        <v>15028</v>
      </c>
      <c r="N142" s="5">
        <v>770</v>
      </c>
      <c r="O142" s="5">
        <v>217466</v>
      </c>
      <c r="P142" s="5">
        <v>310267</v>
      </c>
      <c r="Q142" s="5">
        <v>8085</v>
      </c>
      <c r="R142" s="5">
        <v>2469</v>
      </c>
      <c r="S142" s="5">
        <v>5</v>
      </c>
      <c r="T142" s="5">
        <v>2356</v>
      </c>
      <c r="U142" s="5">
        <v>0</v>
      </c>
      <c r="V142" s="5">
        <v>0</v>
      </c>
      <c r="W142" s="5">
        <v>1</v>
      </c>
      <c r="X142" s="5">
        <v>8</v>
      </c>
      <c r="Y142" s="5">
        <v>14736</v>
      </c>
      <c r="Z142" s="5">
        <v>0</v>
      </c>
      <c r="AA142" s="5">
        <v>45</v>
      </c>
      <c r="AB142" s="5">
        <v>29</v>
      </c>
      <c r="AC142" s="5">
        <v>346</v>
      </c>
      <c r="AD142" s="5">
        <v>5758</v>
      </c>
      <c r="AE142" s="5">
        <v>14</v>
      </c>
      <c r="AF142" s="5">
        <v>26562</v>
      </c>
      <c r="AG142" s="5">
        <v>0</v>
      </c>
      <c r="AH142" s="5">
        <v>0</v>
      </c>
      <c r="AI142" s="5">
        <v>0</v>
      </c>
      <c r="AJ142" s="5">
        <v>0</v>
      </c>
      <c r="AK142" s="5">
        <v>8070</v>
      </c>
      <c r="AL142" s="5">
        <v>5023</v>
      </c>
      <c r="AM142" s="5">
        <v>0</v>
      </c>
      <c r="AN142" s="5">
        <v>0</v>
      </c>
      <c r="AO142" s="5">
        <v>0</v>
      </c>
      <c r="AP142" s="5">
        <v>0</v>
      </c>
      <c r="AQ142" s="5">
        <v>0</v>
      </c>
      <c r="AR142" s="5">
        <v>0</v>
      </c>
      <c r="AS142" s="5">
        <v>0</v>
      </c>
      <c r="AT142" s="5">
        <v>0</v>
      </c>
      <c r="AU142" s="5">
        <v>2175</v>
      </c>
      <c r="AV142" s="5">
        <v>0</v>
      </c>
      <c r="AW142" s="5">
        <v>0</v>
      </c>
      <c r="AX142" s="5">
        <v>0</v>
      </c>
      <c r="AY142" s="5">
        <v>0</v>
      </c>
      <c r="AZ142" s="5">
        <v>0</v>
      </c>
      <c r="BA142" s="5">
        <v>0</v>
      </c>
      <c r="BB142" s="5">
        <v>0</v>
      </c>
      <c r="BC142" s="5">
        <v>5238</v>
      </c>
      <c r="BD142" s="5">
        <v>0</v>
      </c>
      <c r="BE142" s="5">
        <v>0</v>
      </c>
      <c r="BF142" s="5">
        <v>0</v>
      </c>
      <c r="BG142" s="5">
        <v>0</v>
      </c>
      <c r="BH142" s="5">
        <v>314292</v>
      </c>
      <c r="BI142" s="5">
        <v>34172</v>
      </c>
      <c r="BJ142" s="5">
        <v>313283</v>
      </c>
      <c r="BK142" s="5">
        <v>542</v>
      </c>
      <c r="BL142" s="5">
        <v>0</v>
      </c>
      <c r="BM142" s="5">
        <v>0</v>
      </c>
      <c r="BN142" s="5">
        <v>0</v>
      </c>
      <c r="BO142" s="5">
        <v>16887</v>
      </c>
      <c r="BP142" s="5">
        <v>476802</v>
      </c>
      <c r="BQ142" s="5">
        <v>82974</v>
      </c>
      <c r="BR142" s="5">
        <v>0</v>
      </c>
    </row>
    <row r="143" spans="1:70">
      <c r="A143" t="s">
        <v>1513</v>
      </c>
      <c r="B143" t="s">
        <v>1514</v>
      </c>
      <c r="C143" t="s">
        <v>1531</v>
      </c>
      <c r="D143" t="s">
        <v>1532</v>
      </c>
      <c r="E143" t="str">
        <f t="shared" si="2"/>
        <v>岩手県岩手町</v>
      </c>
      <c r="F143" s="5">
        <v>9266</v>
      </c>
      <c r="G143" s="5">
        <v>4</v>
      </c>
      <c r="H143" s="5">
        <v>0</v>
      </c>
      <c r="I143" s="5">
        <v>0</v>
      </c>
      <c r="J143" s="5">
        <v>6</v>
      </c>
      <c r="K143" s="5">
        <v>0</v>
      </c>
      <c r="L143" s="5">
        <v>2937</v>
      </c>
      <c r="M143" s="5">
        <v>7379</v>
      </c>
      <c r="N143" s="5">
        <v>0</v>
      </c>
      <c r="O143" s="5">
        <v>102585</v>
      </c>
      <c r="P143" s="5">
        <v>194340</v>
      </c>
      <c r="Q143" s="5">
        <v>1352685</v>
      </c>
      <c r="R143" s="5">
        <v>121436</v>
      </c>
      <c r="S143" s="5">
        <v>1</v>
      </c>
      <c r="T143" s="5">
        <v>861</v>
      </c>
      <c r="U143" s="5">
        <v>0</v>
      </c>
      <c r="V143" s="5">
        <v>0</v>
      </c>
      <c r="W143" s="5">
        <v>0</v>
      </c>
      <c r="X143" s="5">
        <v>33</v>
      </c>
      <c r="Y143" s="5">
        <v>5500</v>
      </c>
      <c r="Z143" s="5">
        <v>0</v>
      </c>
      <c r="AA143" s="5">
        <v>52</v>
      </c>
      <c r="AB143" s="5">
        <v>24</v>
      </c>
      <c r="AC143" s="5">
        <v>302</v>
      </c>
      <c r="AD143" s="5">
        <v>137</v>
      </c>
      <c r="AE143" s="5">
        <v>0</v>
      </c>
      <c r="AF143" s="5">
        <v>3679</v>
      </c>
      <c r="AG143" s="5">
        <v>0</v>
      </c>
      <c r="AH143" s="5">
        <v>4500</v>
      </c>
      <c r="AI143" s="5">
        <v>0</v>
      </c>
      <c r="AJ143" s="5">
        <v>0</v>
      </c>
      <c r="AK143" s="5">
        <v>227</v>
      </c>
      <c r="AL143" s="5">
        <v>1266</v>
      </c>
      <c r="AM143" s="5">
        <v>0</v>
      </c>
      <c r="AN143" s="5">
        <v>0</v>
      </c>
      <c r="AO143" s="5">
        <v>7</v>
      </c>
      <c r="AP143" s="5">
        <v>0</v>
      </c>
      <c r="AQ143" s="5">
        <v>0</v>
      </c>
      <c r="AR143" s="5">
        <v>0</v>
      </c>
      <c r="AS143" s="5">
        <v>2600</v>
      </c>
      <c r="AT143" s="5">
        <v>0</v>
      </c>
      <c r="AU143" s="5">
        <v>75</v>
      </c>
      <c r="AV143" s="5">
        <v>0</v>
      </c>
      <c r="AW143" s="5">
        <v>0</v>
      </c>
      <c r="AX143" s="5">
        <v>0</v>
      </c>
      <c r="AY143" s="5">
        <v>0</v>
      </c>
      <c r="AZ143" s="5">
        <v>121</v>
      </c>
      <c r="BA143" s="5">
        <v>1878</v>
      </c>
      <c r="BB143" s="5">
        <v>0</v>
      </c>
      <c r="BC143" s="5">
        <v>22838</v>
      </c>
      <c r="BD143" s="5">
        <v>0</v>
      </c>
      <c r="BE143" s="5">
        <v>0</v>
      </c>
      <c r="BF143" s="5">
        <v>0</v>
      </c>
      <c r="BG143" s="5">
        <v>0</v>
      </c>
      <c r="BH143" s="5">
        <v>205479</v>
      </c>
      <c r="BI143" s="5">
        <v>40412</v>
      </c>
      <c r="BJ143" s="5">
        <v>211245</v>
      </c>
      <c r="BK143" s="5">
        <v>32366</v>
      </c>
      <c r="BL143" s="5">
        <v>0</v>
      </c>
      <c r="BM143" s="5">
        <v>0</v>
      </c>
      <c r="BN143" s="5">
        <v>0</v>
      </c>
      <c r="BO143" s="5">
        <v>32981</v>
      </c>
      <c r="BP143" s="5">
        <v>413394</v>
      </c>
      <c r="BQ143" s="5">
        <v>325848</v>
      </c>
      <c r="BR143" s="5">
        <v>0</v>
      </c>
    </row>
    <row r="144" spans="1:70">
      <c r="A144" t="s">
        <v>1513</v>
      </c>
      <c r="B144" t="s">
        <v>1514</v>
      </c>
      <c r="C144" t="s">
        <v>1326</v>
      </c>
      <c r="D144" t="s">
        <v>1533</v>
      </c>
      <c r="E144" t="str">
        <f t="shared" si="2"/>
        <v>岩手県平泉町</v>
      </c>
      <c r="F144" s="5">
        <v>5161</v>
      </c>
      <c r="G144" s="5">
        <v>2</v>
      </c>
      <c r="H144" s="5">
        <v>0</v>
      </c>
      <c r="I144" s="5">
        <v>0</v>
      </c>
      <c r="J144" s="5">
        <v>1</v>
      </c>
      <c r="K144" s="5">
        <v>0</v>
      </c>
      <c r="L144" s="5">
        <v>790</v>
      </c>
      <c r="M144" s="5">
        <v>3915</v>
      </c>
      <c r="N144" s="5">
        <v>15143</v>
      </c>
      <c r="O144" s="5">
        <v>50483</v>
      </c>
      <c r="P144" s="5">
        <v>143267</v>
      </c>
      <c r="Q144" s="5">
        <v>870759</v>
      </c>
      <c r="R144" s="5">
        <v>63746</v>
      </c>
      <c r="S144" s="5">
        <v>2</v>
      </c>
      <c r="T144" s="5">
        <v>536</v>
      </c>
      <c r="U144" s="5">
        <v>0</v>
      </c>
      <c r="V144" s="5">
        <v>0</v>
      </c>
      <c r="W144" s="5">
        <v>1</v>
      </c>
      <c r="X144" s="5">
        <v>7</v>
      </c>
      <c r="Y144" s="5">
        <v>3800</v>
      </c>
      <c r="Z144" s="5">
        <v>0</v>
      </c>
      <c r="AA144" s="5">
        <v>20</v>
      </c>
      <c r="AB144" s="5">
        <v>3</v>
      </c>
      <c r="AC144" s="5">
        <v>0</v>
      </c>
      <c r="AD144" s="5">
        <v>588</v>
      </c>
      <c r="AE144" s="5">
        <v>2765</v>
      </c>
      <c r="AF144" s="5">
        <v>9911</v>
      </c>
      <c r="AG144" s="5">
        <v>0</v>
      </c>
      <c r="AH144" s="5">
        <v>0</v>
      </c>
      <c r="AI144" s="5">
        <v>30</v>
      </c>
      <c r="AJ144" s="5">
        <v>30</v>
      </c>
      <c r="AK144" s="5">
        <v>0</v>
      </c>
      <c r="AL144" s="5">
        <v>2550</v>
      </c>
      <c r="AM144" s="5">
        <v>2550</v>
      </c>
      <c r="AN144" s="5">
        <v>0</v>
      </c>
      <c r="AO144" s="5">
        <v>0</v>
      </c>
      <c r="AP144" s="5">
        <v>0</v>
      </c>
      <c r="AQ144" s="5">
        <v>0</v>
      </c>
      <c r="AR144" s="5">
        <v>0</v>
      </c>
      <c r="AS144" s="5">
        <v>1016</v>
      </c>
      <c r="AT144" s="5">
        <v>748</v>
      </c>
      <c r="AU144" s="5">
        <v>1175</v>
      </c>
      <c r="AV144" s="5">
        <v>0</v>
      </c>
      <c r="AW144" s="5">
        <v>0</v>
      </c>
      <c r="AX144" s="5">
        <v>0</v>
      </c>
      <c r="AY144" s="5">
        <v>0</v>
      </c>
      <c r="AZ144" s="5">
        <v>0</v>
      </c>
      <c r="BA144" s="5">
        <v>0</v>
      </c>
      <c r="BB144" s="5">
        <v>0</v>
      </c>
      <c r="BC144" s="5">
        <v>4927</v>
      </c>
      <c r="BD144" s="5">
        <v>0</v>
      </c>
      <c r="BE144" s="5">
        <v>56</v>
      </c>
      <c r="BF144" s="5">
        <v>326</v>
      </c>
      <c r="BG144" s="5">
        <v>39</v>
      </c>
      <c r="BH144" s="5">
        <v>145189</v>
      </c>
      <c r="BI144" s="5">
        <v>17456</v>
      </c>
      <c r="BJ144" s="5">
        <v>124171</v>
      </c>
      <c r="BK144" s="5">
        <v>18641</v>
      </c>
      <c r="BL144" s="5">
        <v>0</v>
      </c>
      <c r="BM144" s="5">
        <v>0</v>
      </c>
      <c r="BN144" s="5">
        <v>0</v>
      </c>
      <c r="BO144" s="5">
        <v>10436</v>
      </c>
      <c r="BP144" s="5">
        <v>296539</v>
      </c>
      <c r="BQ144" s="5">
        <v>71173</v>
      </c>
      <c r="BR144" s="5">
        <v>0</v>
      </c>
    </row>
    <row r="145" spans="1:70">
      <c r="A145" t="s">
        <v>1513</v>
      </c>
      <c r="B145" t="s">
        <v>1514</v>
      </c>
      <c r="C145" t="s">
        <v>1328</v>
      </c>
      <c r="D145" t="s">
        <v>1534</v>
      </c>
      <c r="E145" t="str">
        <f t="shared" si="2"/>
        <v>岩手県九戸村</v>
      </c>
      <c r="F145" s="5">
        <v>5315</v>
      </c>
      <c r="G145" s="5">
        <v>4</v>
      </c>
      <c r="H145" s="5">
        <v>4</v>
      </c>
      <c r="I145" s="5">
        <v>2</v>
      </c>
      <c r="J145" s="5">
        <v>0</v>
      </c>
      <c r="K145" s="5">
        <v>0</v>
      </c>
      <c r="L145" s="5">
        <v>9352</v>
      </c>
      <c r="M145" s="5">
        <v>5896</v>
      </c>
      <c r="N145" s="5">
        <v>0</v>
      </c>
      <c r="O145" s="5">
        <v>77625</v>
      </c>
      <c r="P145" s="5">
        <v>110356</v>
      </c>
      <c r="Q145" s="5">
        <v>512685</v>
      </c>
      <c r="R145" s="5">
        <v>43733</v>
      </c>
      <c r="S145" s="5">
        <v>3</v>
      </c>
      <c r="T145" s="5">
        <v>497</v>
      </c>
      <c r="U145" s="5">
        <v>0</v>
      </c>
      <c r="V145" s="5">
        <v>0</v>
      </c>
      <c r="W145" s="5">
        <v>1</v>
      </c>
      <c r="X145" s="5">
        <v>3</v>
      </c>
      <c r="Y145" s="5">
        <v>4376</v>
      </c>
      <c r="Z145" s="5">
        <v>0</v>
      </c>
      <c r="AA145" s="5">
        <v>42</v>
      </c>
      <c r="AB145" s="5">
        <v>19</v>
      </c>
      <c r="AC145" s="5">
        <v>1473</v>
      </c>
      <c r="AD145" s="5">
        <v>0</v>
      </c>
      <c r="AE145" s="5">
        <v>0</v>
      </c>
      <c r="AF145" s="5">
        <v>7448</v>
      </c>
      <c r="AG145" s="5">
        <v>0</v>
      </c>
      <c r="AH145" s="5">
        <v>0</v>
      </c>
      <c r="AI145" s="5">
        <v>204</v>
      </c>
      <c r="AJ145" s="5">
        <v>0</v>
      </c>
      <c r="AK145" s="5">
        <v>352</v>
      </c>
      <c r="AL145" s="5">
        <v>1179</v>
      </c>
      <c r="AM145" s="5">
        <v>0</v>
      </c>
      <c r="AN145" s="5">
        <v>0</v>
      </c>
      <c r="AO145" s="5">
        <v>0</v>
      </c>
      <c r="AP145" s="5">
        <v>0</v>
      </c>
      <c r="AQ145" s="5">
        <v>0</v>
      </c>
      <c r="AR145" s="5">
        <v>0</v>
      </c>
      <c r="AS145" s="5">
        <v>0</v>
      </c>
      <c r="AT145" s="5">
        <v>0</v>
      </c>
      <c r="AU145" s="5">
        <v>1832</v>
      </c>
      <c r="AV145" s="5">
        <v>149</v>
      </c>
      <c r="AW145" s="5">
        <v>55</v>
      </c>
      <c r="AX145" s="5">
        <v>0</v>
      </c>
      <c r="AY145" s="5">
        <v>740</v>
      </c>
      <c r="AZ145" s="5">
        <v>173</v>
      </c>
      <c r="BA145" s="5">
        <v>99</v>
      </c>
      <c r="BB145" s="5">
        <v>0</v>
      </c>
      <c r="BC145" s="5">
        <v>1505</v>
      </c>
      <c r="BD145" s="5">
        <v>0</v>
      </c>
      <c r="BE145" s="5">
        <v>0</v>
      </c>
      <c r="BF145" s="5">
        <v>0</v>
      </c>
      <c r="BG145" s="5">
        <v>0</v>
      </c>
      <c r="BH145" s="5">
        <v>112261</v>
      </c>
      <c r="BI145" s="5">
        <v>12240</v>
      </c>
      <c r="BJ145" s="5">
        <v>104421</v>
      </c>
      <c r="BK145" s="5">
        <v>13962</v>
      </c>
      <c r="BL145" s="5">
        <v>0</v>
      </c>
      <c r="BM145" s="5">
        <v>0</v>
      </c>
      <c r="BN145" s="5">
        <v>0</v>
      </c>
      <c r="BO145" s="5">
        <v>11410</v>
      </c>
      <c r="BP145" s="5">
        <v>229940</v>
      </c>
      <c r="BQ145" s="5">
        <v>67528</v>
      </c>
      <c r="BR145" s="5">
        <v>0</v>
      </c>
    </row>
    <row r="146" spans="1:70">
      <c r="A146" t="s">
        <v>1513</v>
      </c>
      <c r="B146" t="s">
        <v>1514</v>
      </c>
      <c r="C146" t="s">
        <v>1535</v>
      </c>
      <c r="D146" t="s">
        <v>1536</v>
      </c>
      <c r="E146" t="str">
        <f t="shared" si="2"/>
        <v>岩手県滝沢市</v>
      </c>
      <c r="F146" s="5">
        <v>50632</v>
      </c>
      <c r="G146" s="5">
        <v>19</v>
      </c>
      <c r="H146" s="5">
        <v>6</v>
      </c>
      <c r="I146" s="5">
        <v>0</v>
      </c>
      <c r="J146" s="5">
        <v>3</v>
      </c>
      <c r="K146" s="5">
        <v>0</v>
      </c>
      <c r="L146" s="5">
        <v>20785</v>
      </c>
      <c r="M146" s="5">
        <v>8211</v>
      </c>
      <c r="N146" s="5">
        <v>69569</v>
      </c>
      <c r="O146" s="5">
        <v>286025</v>
      </c>
      <c r="P146" s="5">
        <v>839971</v>
      </c>
      <c r="Q146" s="5">
        <v>2133290</v>
      </c>
      <c r="R146" s="5">
        <v>133319</v>
      </c>
      <c r="S146" s="5">
        <v>11</v>
      </c>
      <c r="T146" s="5">
        <v>4711</v>
      </c>
      <c r="U146" s="5">
        <v>0</v>
      </c>
      <c r="V146" s="5">
        <v>0</v>
      </c>
      <c r="W146" s="5">
        <v>8</v>
      </c>
      <c r="X146" s="5">
        <v>8</v>
      </c>
      <c r="Y146" s="5">
        <v>17310</v>
      </c>
      <c r="Z146" s="5">
        <v>0</v>
      </c>
      <c r="AA146" s="5">
        <v>22</v>
      </c>
      <c r="AB146" s="5">
        <v>14</v>
      </c>
      <c r="AC146" s="5">
        <v>543</v>
      </c>
      <c r="AD146" s="5">
        <v>935</v>
      </c>
      <c r="AE146" s="5">
        <v>9822</v>
      </c>
      <c r="AF146" s="5">
        <v>24129</v>
      </c>
      <c r="AG146" s="5">
        <v>3880</v>
      </c>
      <c r="AH146" s="5">
        <v>0</v>
      </c>
      <c r="AI146" s="5">
        <v>6540</v>
      </c>
      <c r="AJ146" s="5">
        <v>0</v>
      </c>
      <c r="AK146" s="5">
        <v>5276</v>
      </c>
      <c r="AL146" s="5">
        <v>5183</v>
      </c>
      <c r="AM146" s="5">
        <v>0</v>
      </c>
      <c r="AN146" s="5">
        <v>0</v>
      </c>
      <c r="AO146" s="5">
        <v>315</v>
      </c>
      <c r="AP146" s="5">
        <v>0</v>
      </c>
      <c r="AQ146" s="5">
        <v>0</v>
      </c>
      <c r="AR146" s="5">
        <v>1388</v>
      </c>
      <c r="AS146" s="5">
        <v>2826</v>
      </c>
      <c r="AT146" s="5">
        <v>19109</v>
      </c>
      <c r="AU146" s="5">
        <v>61570</v>
      </c>
      <c r="AV146" s="5">
        <v>0</v>
      </c>
      <c r="AW146" s="5">
        <v>0</v>
      </c>
      <c r="AX146" s="5">
        <v>0</v>
      </c>
      <c r="AY146" s="5">
        <v>0</v>
      </c>
      <c r="AZ146" s="5">
        <v>597</v>
      </c>
      <c r="BA146" s="5">
        <v>0</v>
      </c>
      <c r="BB146" s="5">
        <v>72</v>
      </c>
      <c r="BC146" s="5">
        <v>31021</v>
      </c>
      <c r="BD146" s="5">
        <v>0</v>
      </c>
      <c r="BE146" s="5">
        <v>0</v>
      </c>
      <c r="BF146" s="5">
        <v>0</v>
      </c>
      <c r="BG146" s="5">
        <v>0</v>
      </c>
      <c r="BH146" s="5">
        <v>937394</v>
      </c>
      <c r="BI146" s="5">
        <v>103627</v>
      </c>
      <c r="BJ146" s="5">
        <v>871506</v>
      </c>
      <c r="BK146" s="5">
        <v>34907</v>
      </c>
      <c r="BL146" s="5">
        <v>0</v>
      </c>
      <c r="BM146" s="5">
        <v>2946</v>
      </c>
      <c r="BN146" s="5">
        <v>0</v>
      </c>
      <c r="BO146" s="5">
        <v>89307</v>
      </c>
      <c r="BP146" s="5">
        <v>992251</v>
      </c>
      <c r="BQ146" s="5">
        <v>197490</v>
      </c>
      <c r="BR146" s="5">
        <v>0</v>
      </c>
    </row>
    <row r="147" spans="1:70">
      <c r="A147" t="s">
        <v>1513</v>
      </c>
      <c r="B147" t="s">
        <v>1514</v>
      </c>
      <c r="C147" t="s">
        <v>1338</v>
      </c>
      <c r="D147" t="s">
        <v>1537</v>
      </c>
      <c r="E147" t="str">
        <f t="shared" si="2"/>
        <v>岩手県八幡平市</v>
      </c>
      <c r="F147" s="5">
        <v>21142</v>
      </c>
      <c r="G147" s="5">
        <v>9</v>
      </c>
      <c r="H147" s="5">
        <v>13</v>
      </c>
      <c r="I147" s="5">
        <v>0</v>
      </c>
      <c r="J147" s="5">
        <v>0</v>
      </c>
      <c r="K147" s="5">
        <v>0</v>
      </c>
      <c r="L147" s="5">
        <v>51919</v>
      </c>
      <c r="M147" s="5">
        <v>12763</v>
      </c>
      <c r="N147" s="5">
        <v>0</v>
      </c>
      <c r="O147" s="5">
        <v>361462</v>
      </c>
      <c r="P147" s="5">
        <v>396233</v>
      </c>
      <c r="Q147" s="5">
        <v>2617348</v>
      </c>
      <c r="R147" s="5">
        <v>194549</v>
      </c>
      <c r="S147" s="5">
        <v>8</v>
      </c>
      <c r="T147" s="5">
        <v>2171</v>
      </c>
      <c r="U147" s="5">
        <v>0</v>
      </c>
      <c r="V147" s="5">
        <v>0</v>
      </c>
      <c r="W147" s="5">
        <v>1</v>
      </c>
      <c r="X147" s="5">
        <v>5</v>
      </c>
      <c r="Y147" s="5">
        <v>11463</v>
      </c>
      <c r="Z147" s="5">
        <v>0</v>
      </c>
      <c r="AA147" s="5">
        <v>112</v>
      </c>
      <c r="AB147" s="5">
        <v>52</v>
      </c>
      <c r="AC147" s="5">
        <v>1621</v>
      </c>
      <c r="AD147" s="5">
        <v>1531</v>
      </c>
      <c r="AE147" s="5">
        <v>0</v>
      </c>
      <c r="AF147" s="5">
        <v>28885</v>
      </c>
      <c r="AG147" s="5">
        <v>0</v>
      </c>
      <c r="AH147" s="5">
        <v>0</v>
      </c>
      <c r="AI147" s="5">
        <v>0</v>
      </c>
      <c r="AJ147" s="5">
        <v>0</v>
      </c>
      <c r="AK147" s="5">
        <v>0</v>
      </c>
      <c r="AL147" s="5">
        <v>0</v>
      </c>
      <c r="AM147" s="5">
        <v>11463</v>
      </c>
      <c r="AN147" s="5">
        <v>0</v>
      </c>
      <c r="AO147" s="5">
        <v>0</v>
      </c>
      <c r="AP147" s="5">
        <v>0</v>
      </c>
      <c r="AQ147" s="5">
        <v>0</v>
      </c>
      <c r="AR147" s="5">
        <v>66</v>
      </c>
      <c r="AS147" s="5">
        <v>0</v>
      </c>
      <c r="AT147" s="5">
        <v>0</v>
      </c>
      <c r="AU147" s="5">
        <v>2778</v>
      </c>
      <c r="AV147" s="5">
        <v>0</v>
      </c>
      <c r="AW147" s="5">
        <v>0</v>
      </c>
      <c r="AX147" s="5">
        <v>0</v>
      </c>
      <c r="AY147" s="5">
        <v>0</v>
      </c>
      <c r="AZ147" s="5">
        <v>2294</v>
      </c>
      <c r="BA147" s="5">
        <v>2545</v>
      </c>
      <c r="BB147" s="5">
        <v>0</v>
      </c>
      <c r="BC147" s="5">
        <v>28000</v>
      </c>
      <c r="BD147" s="5">
        <v>0</v>
      </c>
      <c r="BE147" s="5">
        <v>0</v>
      </c>
      <c r="BF147" s="5">
        <v>0</v>
      </c>
      <c r="BG147" s="5">
        <v>0</v>
      </c>
      <c r="BH147" s="5">
        <v>463998</v>
      </c>
      <c r="BI147" s="5">
        <v>58583</v>
      </c>
      <c r="BJ147" s="5">
        <v>450483</v>
      </c>
      <c r="BK147" s="5">
        <v>58105</v>
      </c>
      <c r="BL147" s="5">
        <v>0</v>
      </c>
      <c r="BM147" s="5">
        <v>27571</v>
      </c>
      <c r="BN147" s="5">
        <v>0</v>
      </c>
      <c r="BO147" s="5">
        <v>28904</v>
      </c>
      <c r="BP147" s="5">
        <v>1478849</v>
      </c>
      <c r="BQ147" s="5">
        <v>294782</v>
      </c>
      <c r="BR147" s="5">
        <v>0</v>
      </c>
    </row>
    <row r="148" spans="1:70">
      <c r="A148" t="s">
        <v>1513</v>
      </c>
      <c r="B148" t="s">
        <v>1514</v>
      </c>
      <c r="C148" t="s">
        <v>1344</v>
      </c>
      <c r="D148" t="s">
        <v>1538</v>
      </c>
      <c r="E148" t="str">
        <f t="shared" si="2"/>
        <v>岩手県洋野町</v>
      </c>
      <c r="F148" s="5">
        <v>13017</v>
      </c>
      <c r="G148" s="5">
        <v>6</v>
      </c>
      <c r="H148" s="5">
        <v>1</v>
      </c>
      <c r="I148" s="5">
        <v>3</v>
      </c>
      <c r="J148" s="5">
        <v>3</v>
      </c>
      <c r="K148" s="5">
        <v>0</v>
      </c>
      <c r="L148" s="5">
        <v>14138</v>
      </c>
      <c r="M148" s="5">
        <v>52421</v>
      </c>
      <c r="N148" s="5">
        <v>10170</v>
      </c>
      <c r="O148" s="5">
        <v>260025</v>
      </c>
      <c r="P148" s="5">
        <v>245655</v>
      </c>
      <c r="Q148" s="5">
        <v>2366997</v>
      </c>
      <c r="R148" s="5">
        <v>223926</v>
      </c>
      <c r="S148" s="5">
        <v>6</v>
      </c>
      <c r="T148" s="5">
        <v>1133</v>
      </c>
      <c r="U148" s="5">
        <v>0</v>
      </c>
      <c r="V148" s="5">
        <v>0</v>
      </c>
      <c r="W148" s="5">
        <v>3</v>
      </c>
      <c r="X148" s="5">
        <v>8</v>
      </c>
      <c r="Y148" s="5">
        <v>4929</v>
      </c>
      <c r="Z148" s="5">
        <v>0</v>
      </c>
      <c r="AA148" s="5">
        <v>63</v>
      </c>
      <c r="AB148" s="5">
        <v>45</v>
      </c>
      <c r="AC148" s="5">
        <v>4449</v>
      </c>
      <c r="AD148" s="5">
        <v>0</v>
      </c>
      <c r="AE148" s="5">
        <v>0</v>
      </c>
      <c r="AF148" s="5">
        <v>9655</v>
      </c>
      <c r="AG148" s="5">
        <v>0</v>
      </c>
      <c r="AH148" s="5">
        <v>2868</v>
      </c>
      <c r="AI148" s="5">
        <v>1012</v>
      </c>
      <c r="AJ148" s="5">
        <v>0</v>
      </c>
      <c r="AK148" s="5">
        <v>2088</v>
      </c>
      <c r="AL148" s="5">
        <v>3519</v>
      </c>
      <c r="AM148" s="5">
        <v>0</v>
      </c>
      <c r="AN148" s="5">
        <v>0</v>
      </c>
      <c r="AO148" s="5">
        <v>0</v>
      </c>
      <c r="AP148" s="5">
        <v>0</v>
      </c>
      <c r="AQ148" s="5">
        <v>0</v>
      </c>
      <c r="AR148" s="5">
        <v>0</v>
      </c>
      <c r="AS148" s="5">
        <v>915</v>
      </c>
      <c r="AT148" s="5">
        <v>326</v>
      </c>
      <c r="AU148" s="5">
        <v>4349</v>
      </c>
      <c r="AV148" s="5">
        <v>0</v>
      </c>
      <c r="AW148" s="5">
        <v>0</v>
      </c>
      <c r="AX148" s="5">
        <v>0</v>
      </c>
      <c r="AY148" s="5">
        <v>0</v>
      </c>
      <c r="AZ148" s="5">
        <v>0</v>
      </c>
      <c r="BA148" s="5">
        <v>0</v>
      </c>
      <c r="BB148" s="5">
        <v>0</v>
      </c>
      <c r="BC148" s="5">
        <v>16900</v>
      </c>
      <c r="BD148" s="5">
        <v>0</v>
      </c>
      <c r="BE148" s="5">
        <v>0</v>
      </c>
      <c r="BF148" s="5">
        <v>0</v>
      </c>
      <c r="BG148" s="5">
        <v>0</v>
      </c>
      <c r="BH148" s="5">
        <v>249341</v>
      </c>
      <c r="BI148" s="5">
        <v>450085</v>
      </c>
      <c r="BJ148" s="5">
        <v>619718</v>
      </c>
      <c r="BK148" s="5">
        <v>62505</v>
      </c>
      <c r="BL148" s="5">
        <v>580</v>
      </c>
      <c r="BM148" s="5">
        <v>0</v>
      </c>
      <c r="BN148" s="5">
        <v>0</v>
      </c>
      <c r="BO148" s="5">
        <v>216860</v>
      </c>
      <c r="BP148" s="5">
        <v>818109</v>
      </c>
      <c r="BQ148" s="5">
        <v>279915</v>
      </c>
      <c r="BR148" s="5">
        <v>4401</v>
      </c>
    </row>
    <row r="149" spans="1:70">
      <c r="A149" t="s">
        <v>1513</v>
      </c>
      <c r="B149" t="s">
        <v>1514</v>
      </c>
      <c r="C149" t="s">
        <v>1539</v>
      </c>
      <c r="D149" t="s">
        <v>1540</v>
      </c>
      <c r="E149" t="str">
        <f t="shared" si="2"/>
        <v>岩手県軽米町</v>
      </c>
      <c r="F149" s="5">
        <v>6908</v>
      </c>
      <c r="G149" s="5">
        <v>4</v>
      </c>
      <c r="H149" s="5">
        <v>0</v>
      </c>
      <c r="I149" s="5">
        <v>2</v>
      </c>
      <c r="J149" s="5">
        <v>3</v>
      </c>
      <c r="K149" s="5">
        <v>2</v>
      </c>
      <c r="L149" s="5">
        <v>12250</v>
      </c>
      <c r="M149" s="5">
        <v>23353</v>
      </c>
      <c r="N149" s="5">
        <v>0</v>
      </c>
      <c r="O149" s="5">
        <v>153953</v>
      </c>
      <c r="P149" s="5">
        <v>163839</v>
      </c>
      <c r="Q149" s="5">
        <v>2177462</v>
      </c>
      <c r="R149" s="5">
        <v>136967</v>
      </c>
      <c r="S149" s="5">
        <v>3</v>
      </c>
      <c r="T149" s="5">
        <v>596</v>
      </c>
      <c r="U149" s="5">
        <v>0</v>
      </c>
      <c r="V149" s="5">
        <v>0</v>
      </c>
      <c r="W149" s="5">
        <v>2</v>
      </c>
      <c r="X149" s="5">
        <v>11</v>
      </c>
      <c r="Y149" s="5">
        <v>3936</v>
      </c>
      <c r="Z149" s="5">
        <v>0</v>
      </c>
      <c r="AA149" s="5">
        <v>339</v>
      </c>
      <c r="AB149" s="5">
        <v>197</v>
      </c>
      <c r="AC149" s="5">
        <v>0</v>
      </c>
      <c r="AD149" s="5">
        <v>320</v>
      </c>
      <c r="AE149" s="5">
        <v>0</v>
      </c>
      <c r="AF149" s="5">
        <v>13790</v>
      </c>
      <c r="AG149" s="5">
        <v>0</v>
      </c>
      <c r="AH149" s="5">
        <v>0</v>
      </c>
      <c r="AI149" s="5">
        <v>0</v>
      </c>
      <c r="AJ149" s="5">
        <v>0</v>
      </c>
      <c r="AK149" s="5">
        <v>0</v>
      </c>
      <c r="AL149" s="5">
        <v>0</v>
      </c>
      <c r="AM149" s="5">
        <v>1000</v>
      </c>
      <c r="AN149" s="5">
        <v>0</v>
      </c>
      <c r="AO149" s="5">
        <v>0</v>
      </c>
      <c r="AP149" s="5">
        <v>0</v>
      </c>
      <c r="AQ149" s="5">
        <v>2314</v>
      </c>
      <c r="AR149" s="5">
        <v>1340</v>
      </c>
      <c r="AS149" s="5">
        <v>0</v>
      </c>
      <c r="AT149" s="5">
        <v>0</v>
      </c>
      <c r="AU149" s="5">
        <v>8280</v>
      </c>
      <c r="AV149" s="5">
        <v>0</v>
      </c>
      <c r="AW149" s="5">
        <v>0</v>
      </c>
      <c r="AX149" s="5">
        <v>0</v>
      </c>
      <c r="AY149" s="5">
        <v>409</v>
      </c>
      <c r="AZ149" s="5">
        <v>0</v>
      </c>
      <c r="BA149" s="5">
        <v>684</v>
      </c>
      <c r="BB149" s="5">
        <v>0</v>
      </c>
      <c r="BC149" s="5">
        <v>5422</v>
      </c>
      <c r="BD149" s="5">
        <v>0</v>
      </c>
      <c r="BE149" s="5">
        <v>0</v>
      </c>
      <c r="BF149" s="5">
        <v>0</v>
      </c>
      <c r="BG149" s="5">
        <v>9</v>
      </c>
      <c r="BH149" s="5">
        <v>169392</v>
      </c>
      <c r="BI149" s="5">
        <v>202591</v>
      </c>
      <c r="BJ149" s="5">
        <v>325551</v>
      </c>
      <c r="BK149" s="5">
        <v>35736</v>
      </c>
      <c r="BL149" s="5">
        <v>0</v>
      </c>
      <c r="BM149" s="5">
        <v>0</v>
      </c>
      <c r="BN149" s="5">
        <v>0</v>
      </c>
      <c r="BO149" s="5">
        <v>82849</v>
      </c>
      <c r="BP149" s="5">
        <v>944295</v>
      </c>
      <c r="BQ149" s="5">
        <v>144890</v>
      </c>
      <c r="BR149" s="5">
        <v>0</v>
      </c>
    </row>
    <row r="150" spans="1:70">
      <c r="A150" t="s">
        <v>1513</v>
      </c>
      <c r="B150" t="s">
        <v>1514</v>
      </c>
      <c r="C150" t="s">
        <v>1350</v>
      </c>
      <c r="D150" t="s">
        <v>1541</v>
      </c>
      <c r="E150" t="str">
        <f t="shared" si="2"/>
        <v>岩手県一戸町（奥中山）</v>
      </c>
      <c r="F150" s="5">
        <v>3764</v>
      </c>
      <c r="G150" s="5">
        <v>0</v>
      </c>
      <c r="H150" s="5">
        <v>1</v>
      </c>
      <c r="I150" s="5">
        <v>0</v>
      </c>
      <c r="J150" s="5">
        <v>0</v>
      </c>
      <c r="K150" s="5">
        <v>0</v>
      </c>
      <c r="L150" s="5">
        <v>1624</v>
      </c>
      <c r="M150" s="5">
        <v>13074</v>
      </c>
      <c r="N150" s="5">
        <v>0</v>
      </c>
      <c r="O150" s="5">
        <v>132082</v>
      </c>
      <c r="P150" s="5">
        <v>0</v>
      </c>
      <c r="Q150" s="5">
        <v>0</v>
      </c>
      <c r="R150" s="5">
        <v>0</v>
      </c>
      <c r="S150" s="5">
        <v>0</v>
      </c>
      <c r="T150" s="5">
        <v>465</v>
      </c>
      <c r="U150" s="5">
        <v>0</v>
      </c>
      <c r="V150" s="5">
        <v>0</v>
      </c>
      <c r="W150" s="5">
        <v>0</v>
      </c>
      <c r="X150" s="5">
        <v>0</v>
      </c>
      <c r="Y150" s="5">
        <v>2790</v>
      </c>
      <c r="Z150" s="5">
        <v>0</v>
      </c>
      <c r="AA150" s="5">
        <v>32</v>
      </c>
      <c r="AB150" s="5">
        <v>17</v>
      </c>
      <c r="AC150" s="5">
        <v>0</v>
      </c>
      <c r="AD150" s="5">
        <v>1149</v>
      </c>
      <c r="AE150" s="5">
        <v>0</v>
      </c>
      <c r="AF150" s="5">
        <v>10564</v>
      </c>
      <c r="AG150" s="5">
        <v>2790</v>
      </c>
      <c r="AH150" s="5">
        <v>0</v>
      </c>
      <c r="AI150" s="5">
        <v>0</v>
      </c>
      <c r="AJ150" s="5">
        <v>0</v>
      </c>
      <c r="AK150" s="5">
        <v>90</v>
      </c>
      <c r="AL150" s="5">
        <v>0</v>
      </c>
      <c r="AM150" s="5">
        <v>1265</v>
      </c>
      <c r="AN150" s="5">
        <v>0</v>
      </c>
      <c r="AO150" s="5">
        <v>0</v>
      </c>
      <c r="AP150" s="5">
        <v>0</v>
      </c>
      <c r="AQ150" s="5">
        <v>0</v>
      </c>
      <c r="AR150" s="5">
        <v>0</v>
      </c>
      <c r="AS150" s="5">
        <v>0</v>
      </c>
      <c r="AT150" s="5">
        <v>0</v>
      </c>
      <c r="AU150" s="5">
        <v>0</v>
      </c>
      <c r="AV150" s="5">
        <v>0</v>
      </c>
      <c r="AW150" s="5">
        <v>0</v>
      </c>
      <c r="AX150" s="5">
        <v>0</v>
      </c>
      <c r="AY150" s="5">
        <v>0</v>
      </c>
      <c r="AZ150" s="5">
        <v>0</v>
      </c>
      <c r="BA150" s="5">
        <v>2792</v>
      </c>
      <c r="BB150" s="5">
        <v>0</v>
      </c>
      <c r="BC150" s="5">
        <v>25810</v>
      </c>
      <c r="BD150" s="5">
        <v>0</v>
      </c>
      <c r="BE150" s="5">
        <v>0</v>
      </c>
      <c r="BF150" s="5">
        <v>0</v>
      </c>
      <c r="BG150" s="5">
        <v>0</v>
      </c>
      <c r="BH150" s="5">
        <v>0</v>
      </c>
      <c r="BI150" s="5">
        <v>0</v>
      </c>
      <c r="BJ150" s="5">
        <v>0</v>
      </c>
      <c r="BK150" s="5">
        <v>0</v>
      </c>
      <c r="BL150" s="5">
        <v>0</v>
      </c>
      <c r="BM150" s="5">
        <v>0</v>
      </c>
      <c r="BN150" s="5">
        <v>0</v>
      </c>
      <c r="BO150" s="5">
        <v>0</v>
      </c>
      <c r="BP150" s="5">
        <v>0</v>
      </c>
      <c r="BQ150" s="5">
        <v>0</v>
      </c>
      <c r="BR150" s="5">
        <v>0</v>
      </c>
    </row>
    <row r="151" spans="1:70">
      <c r="A151" t="s">
        <v>1513</v>
      </c>
      <c r="B151" t="s">
        <v>1514</v>
      </c>
      <c r="C151" t="s">
        <v>1354</v>
      </c>
      <c r="D151" t="s">
        <v>1542</v>
      </c>
      <c r="E151" t="str">
        <f t="shared" si="2"/>
        <v>岩手県岩手中部水道企業団</v>
      </c>
      <c r="F151" s="5">
        <v>212314</v>
      </c>
      <c r="G151" s="5">
        <v>90</v>
      </c>
      <c r="H151" s="5">
        <v>11</v>
      </c>
      <c r="I151" s="5">
        <v>2</v>
      </c>
      <c r="J151" s="5">
        <v>13</v>
      </c>
      <c r="K151" s="5">
        <v>2</v>
      </c>
      <c r="L151" s="5">
        <v>39139</v>
      </c>
      <c r="M151" s="5">
        <v>185501</v>
      </c>
      <c r="N151" s="5">
        <v>63595</v>
      </c>
      <c r="O151" s="5">
        <v>2538794</v>
      </c>
      <c r="P151" s="5">
        <v>4684236</v>
      </c>
      <c r="Q151" s="5">
        <v>20852666</v>
      </c>
      <c r="R151" s="5">
        <v>1540176</v>
      </c>
      <c r="S151" s="5">
        <v>55</v>
      </c>
      <c r="T151" s="5">
        <v>20416</v>
      </c>
      <c r="U151" s="5">
        <v>0</v>
      </c>
      <c r="V151" s="5">
        <v>0</v>
      </c>
      <c r="W151" s="5">
        <v>41</v>
      </c>
      <c r="X151" s="5">
        <v>14</v>
      </c>
      <c r="Y151" s="5">
        <v>98123</v>
      </c>
      <c r="Z151" s="5">
        <v>0</v>
      </c>
      <c r="AA151" s="5">
        <v>926</v>
      </c>
      <c r="AB151" s="5">
        <v>290</v>
      </c>
      <c r="AC151" s="5">
        <v>11588</v>
      </c>
      <c r="AD151" s="5">
        <v>6745</v>
      </c>
      <c r="AE151" s="5">
        <v>5990</v>
      </c>
      <c r="AF151" s="5">
        <v>153975</v>
      </c>
      <c r="AG151" s="5">
        <v>45960</v>
      </c>
      <c r="AH151" s="5">
        <v>58599</v>
      </c>
      <c r="AI151" s="5">
        <v>26940</v>
      </c>
      <c r="AJ151" s="5">
        <v>45145</v>
      </c>
      <c r="AK151" s="5">
        <v>20965</v>
      </c>
      <c r="AL151" s="5">
        <v>15199</v>
      </c>
      <c r="AM151" s="5">
        <v>16126</v>
      </c>
      <c r="AN151" s="5">
        <v>2065</v>
      </c>
      <c r="AO151" s="5">
        <v>0</v>
      </c>
      <c r="AP151" s="5">
        <v>1130</v>
      </c>
      <c r="AQ151" s="5">
        <v>6900</v>
      </c>
      <c r="AR151" s="5">
        <v>3462</v>
      </c>
      <c r="AS151" s="5">
        <v>47471</v>
      </c>
      <c r="AT151" s="5">
        <v>7681</v>
      </c>
      <c r="AU151" s="5">
        <v>252824</v>
      </c>
      <c r="AV151" s="5">
        <v>525</v>
      </c>
      <c r="AW151" s="5">
        <v>28875</v>
      </c>
      <c r="AX151" s="5">
        <v>711</v>
      </c>
      <c r="AY151" s="5">
        <v>21539</v>
      </c>
      <c r="AZ151" s="5">
        <v>0</v>
      </c>
      <c r="BA151" s="5">
        <v>5465</v>
      </c>
      <c r="BB151" s="5">
        <v>17</v>
      </c>
      <c r="BC151" s="5">
        <v>43768</v>
      </c>
      <c r="BD151" s="5">
        <v>65</v>
      </c>
      <c r="BE151" s="5">
        <v>176</v>
      </c>
      <c r="BF151" s="5">
        <v>659</v>
      </c>
      <c r="BG151" s="5">
        <v>8225</v>
      </c>
      <c r="BH151" s="5">
        <v>5171490</v>
      </c>
      <c r="BI151" s="5">
        <v>812552</v>
      </c>
      <c r="BJ151" s="5">
        <v>4993553</v>
      </c>
      <c r="BK151" s="5">
        <v>349553</v>
      </c>
      <c r="BL151" s="5">
        <v>11</v>
      </c>
      <c r="BM151" s="5">
        <v>7849</v>
      </c>
      <c r="BN151" s="5">
        <v>361339</v>
      </c>
      <c r="BO151" s="5">
        <v>682133</v>
      </c>
      <c r="BP151" s="5">
        <v>8243553</v>
      </c>
      <c r="BQ151" s="5">
        <v>3402309</v>
      </c>
      <c r="BR151" s="5">
        <v>0</v>
      </c>
    </row>
    <row r="152" spans="1:70">
      <c r="A152" t="s">
        <v>1513</v>
      </c>
      <c r="B152" t="s">
        <v>1514</v>
      </c>
      <c r="C152" t="s">
        <v>1356</v>
      </c>
      <c r="D152" t="s">
        <v>1543</v>
      </c>
      <c r="E152" t="str">
        <f t="shared" si="2"/>
        <v>岩手県一関市</v>
      </c>
      <c r="F152" s="5">
        <v>102017</v>
      </c>
      <c r="G152" s="5">
        <v>41</v>
      </c>
      <c r="H152" s="5">
        <v>6</v>
      </c>
      <c r="I152" s="5">
        <v>9</v>
      </c>
      <c r="J152" s="5">
        <v>5</v>
      </c>
      <c r="K152" s="5">
        <v>11</v>
      </c>
      <c r="L152" s="5">
        <v>45340</v>
      </c>
      <c r="M152" s="5">
        <v>145077</v>
      </c>
      <c r="N152" s="5">
        <v>0</v>
      </c>
      <c r="O152" s="5">
        <v>1936354</v>
      </c>
      <c r="P152" s="5">
        <v>2359377</v>
      </c>
      <c r="Q152" s="5">
        <v>24650399</v>
      </c>
      <c r="R152" s="5">
        <v>1768582</v>
      </c>
      <c r="S152" s="5">
        <v>34</v>
      </c>
      <c r="T152" s="5">
        <v>9997</v>
      </c>
      <c r="U152" s="5">
        <v>0</v>
      </c>
      <c r="V152" s="5">
        <v>0</v>
      </c>
      <c r="W152" s="5">
        <v>21</v>
      </c>
      <c r="X152" s="5">
        <v>8</v>
      </c>
      <c r="Y152" s="5">
        <v>65831</v>
      </c>
      <c r="Z152" s="5">
        <v>0</v>
      </c>
      <c r="AA152" s="5">
        <v>554</v>
      </c>
      <c r="AB152" s="5">
        <v>6</v>
      </c>
      <c r="AC152" s="5">
        <v>396</v>
      </c>
      <c r="AD152" s="5">
        <v>13398</v>
      </c>
      <c r="AE152" s="5">
        <v>0</v>
      </c>
      <c r="AF152" s="5">
        <v>328604</v>
      </c>
      <c r="AG152" s="5">
        <v>29191</v>
      </c>
      <c r="AH152" s="5">
        <v>27578</v>
      </c>
      <c r="AI152" s="5">
        <v>6337</v>
      </c>
      <c r="AJ152" s="5">
        <v>0</v>
      </c>
      <c r="AK152" s="5">
        <v>20987</v>
      </c>
      <c r="AL152" s="5">
        <v>8461</v>
      </c>
      <c r="AM152" s="5">
        <v>0</v>
      </c>
      <c r="AN152" s="5">
        <v>672</v>
      </c>
      <c r="AO152" s="5">
        <v>5543</v>
      </c>
      <c r="AP152" s="5">
        <v>3127</v>
      </c>
      <c r="AQ152" s="5">
        <v>0</v>
      </c>
      <c r="AR152" s="5">
        <v>11748</v>
      </c>
      <c r="AS152" s="5">
        <v>51487</v>
      </c>
      <c r="AT152" s="5">
        <v>0</v>
      </c>
      <c r="AU152" s="5">
        <v>169005</v>
      </c>
      <c r="AV152" s="5">
        <v>176</v>
      </c>
      <c r="AW152" s="5">
        <v>164</v>
      </c>
      <c r="AX152" s="5">
        <v>0</v>
      </c>
      <c r="AY152" s="5">
        <v>3810</v>
      </c>
      <c r="AZ152" s="5">
        <v>1257</v>
      </c>
      <c r="BA152" s="5">
        <v>33</v>
      </c>
      <c r="BB152" s="5">
        <v>0</v>
      </c>
      <c r="BC152" s="5">
        <v>26202</v>
      </c>
      <c r="BD152" s="5">
        <v>0</v>
      </c>
      <c r="BE152" s="5">
        <v>137</v>
      </c>
      <c r="BF152" s="5">
        <v>0</v>
      </c>
      <c r="BG152" s="5">
        <v>1295</v>
      </c>
      <c r="BH152" s="5">
        <v>2373036</v>
      </c>
      <c r="BI152" s="5">
        <v>1422922</v>
      </c>
      <c r="BJ152" s="5">
        <v>2995716</v>
      </c>
      <c r="BK152" s="5">
        <v>421448</v>
      </c>
      <c r="BL152" s="5">
        <v>0</v>
      </c>
      <c r="BM152" s="5">
        <v>0</v>
      </c>
      <c r="BN152" s="5">
        <v>0</v>
      </c>
      <c r="BO152" s="5">
        <v>455051</v>
      </c>
      <c r="BP152" s="5">
        <v>3023360</v>
      </c>
      <c r="BQ152" s="5">
        <v>2779072</v>
      </c>
      <c r="BR152" s="5">
        <v>0</v>
      </c>
    </row>
    <row r="153" spans="1:70">
      <c r="A153" t="s">
        <v>1513</v>
      </c>
      <c r="B153" t="s">
        <v>1514</v>
      </c>
      <c r="C153" t="s">
        <v>1544</v>
      </c>
      <c r="D153" t="s">
        <v>1545</v>
      </c>
      <c r="E153" t="str">
        <f t="shared" si="2"/>
        <v>岩手県葛巻町</v>
      </c>
      <c r="F153" s="5">
        <v>5774</v>
      </c>
      <c r="G153" s="5">
        <v>8</v>
      </c>
      <c r="H153" s="5">
        <v>10</v>
      </c>
      <c r="I153" s="5">
        <v>4</v>
      </c>
      <c r="J153" s="5">
        <v>0</v>
      </c>
      <c r="K153" s="5">
        <v>1</v>
      </c>
      <c r="L153" s="5">
        <v>5381</v>
      </c>
      <c r="M153" s="5">
        <v>7808</v>
      </c>
      <c r="N153" s="5">
        <v>81091</v>
      </c>
      <c r="O153" s="5">
        <v>59048</v>
      </c>
      <c r="P153" s="5">
        <v>111110</v>
      </c>
      <c r="Q153" s="5">
        <v>1668657</v>
      </c>
      <c r="R153" s="5">
        <v>92273</v>
      </c>
      <c r="S153" s="5">
        <v>2</v>
      </c>
      <c r="T153" s="5">
        <v>571</v>
      </c>
      <c r="U153" s="5">
        <v>0</v>
      </c>
      <c r="V153" s="5">
        <v>0</v>
      </c>
      <c r="W153" s="5">
        <v>1</v>
      </c>
      <c r="X153" s="5">
        <v>10</v>
      </c>
      <c r="Y153" s="5">
        <v>4612</v>
      </c>
      <c r="Z153" s="5">
        <v>0</v>
      </c>
      <c r="AA153" s="5">
        <v>0</v>
      </c>
      <c r="AB153" s="5">
        <v>0</v>
      </c>
      <c r="AC153" s="5">
        <v>1845</v>
      </c>
      <c r="AD153" s="5">
        <v>2488</v>
      </c>
      <c r="AE153" s="5">
        <v>33989</v>
      </c>
      <c r="AF153" s="5">
        <v>28949</v>
      </c>
      <c r="AG153" s="5">
        <v>209</v>
      </c>
      <c r="AH153" s="5">
        <v>0</v>
      </c>
      <c r="AI153" s="5">
        <v>0</v>
      </c>
      <c r="AJ153" s="5">
        <v>1801</v>
      </c>
      <c r="AK153" s="5">
        <v>403</v>
      </c>
      <c r="AL153" s="5">
        <v>0</v>
      </c>
      <c r="AM153" s="5">
        <v>2108</v>
      </c>
      <c r="AN153" s="5">
        <v>0</v>
      </c>
      <c r="AO153" s="5">
        <v>0</v>
      </c>
      <c r="AP153" s="5">
        <v>0</v>
      </c>
      <c r="AQ153" s="5">
        <v>0</v>
      </c>
      <c r="AR153" s="5">
        <v>185</v>
      </c>
      <c r="AS153" s="5">
        <v>2103</v>
      </c>
      <c r="AT153" s="5">
        <v>11782</v>
      </c>
      <c r="AU153" s="5">
        <v>148</v>
      </c>
      <c r="AV153" s="5">
        <v>0</v>
      </c>
      <c r="AW153" s="5">
        <v>0</v>
      </c>
      <c r="AX153" s="5">
        <v>0</v>
      </c>
      <c r="AY153" s="5">
        <v>0</v>
      </c>
      <c r="AZ153" s="5">
        <v>2573</v>
      </c>
      <c r="BA153" s="5">
        <v>984</v>
      </c>
      <c r="BB153" s="5">
        <v>26557</v>
      </c>
      <c r="BC153" s="5">
        <v>23835</v>
      </c>
      <c r="BD153" s="5">
        <v>0</v>
      </c>
      <c r="BE153" s="5">
        <v>0</v>
      </c>
      <c r="BF153" s="5">
        <v>0</v>
      </c>
      <c r="BG153" s="5">
        <v>0</v>
      </c>
      <c r="BH153" s="5">
        <v>112829</v>
      </c>
      <c r="BI153" s="5">
        <v>43420</v>
      </c>
      <c r="BJ153" s="5">
        <v>167288</v>
      </c>
      <c r="BK153" s="5">
        <v>32315</v>
      </c>
      <c r="BL153" s="5">
        <v>0</v>
      </c>
      <c r="BM153" s="5">
        <v>0</v>
      </c>
      <c r="BN153" s="5">
        <v>0</v>
      </c>
      <c r="BO153" s="5">
        <v>32167</v>
      </c>
      <c r="BP153" s="5">
        <v>217269</v>
      </c>
      <c r="BQ153" s="5">
        <v>95534</v>
      </c>
      <c r="BR153" s="5">
        <v>0</v>
      </c>
    </row>
    <row r="154" spans="1:70">
      <c r="A154" t="s">
        <v>1513</v>
      </c>
      <c r="B154" t="s">
        <v>1514</v>
      </c>
      <c r="C154" t="s">
        <v>1358</v>
      </c>
      <c r="D154" t="s">
        <v>1546</v>
      </c>
      <c r="E154" t="str">
        <f t="shared" si="2"/>
        <v>岩手県西和賀町</v>
      </c>
      <c r="F154" s="5">
        <v>5538</v>
      </c>
      <c r="G154" s="5">
        <v>7</v>
      </c>
      <c r="H154" s="5">
        <v>3</v>
      </c>
      <c r="I154" s="5">
        <v>1</v>
      </c>
      <c r="J154" s="5">
        <v>7</v>
      </c>
      <c r="K154" s="5">
        <v>0</v>
      </c>
      <c r="L154" s="5">
        <v>12493</v>
      </c>
      <c r="M154" s="5">
        <v>18284</v>
      </c>
      <c r="N154" s="5">
        <v>0</v>
      </c>
      <c r="O154" s="5">
        <v>147095</v>
      </c>
      <c r="P154" s="5">
        <v>117577</v>
      </c>
      <c r="Q154" s="5">
        <v>4367589</v>
      </c>
      <c r="R154" s="5">
        <v>234369</v>
      </c>
      <c r="S154" s="5">
        <v>7</v>
      </c>
      <c r="T154" s="5">
        <v>628</v>
      </c>
      <c r="U154" s="5">
        <v>0</v>
      </c>
      <c r="V154" s="5">
        <v>0</v>
      </c>
      <c r="W154" s="5">
        <v>2</v>
      </c>
      <c r="X154" s="5">
        <v>9</v>
      </c>
      <c r="Y154" s="5">
        <v>3902</v>
      </c>
      <c r="Z154" s="5">
        <v>0</v>
      </c>
      <c r="AA154" s="5">
        <v>10</v>
      </c>
      <c r="AB154" s="5">
        <v>0</v>
      </c>
      <c r="AC154" s="5">
        <v>1929</v>
      </c>
      <c r="AD154" s="5">
        <v>3149</v>
      </c>
      <c r="AE154" s="5">
        <v>0</v>
      </c>
      <c r="AF154" s="5">
        <v>43751</v>
      </c>
      <c r="AG154" s="5">
        <v>0</v>
      </c>
      <c r="AH154" s="5">
        <v>0</v>
      </c>
      <c r="AI154" s="5">
        <v>3864</v>
      </c>
      <c r="AJ154" s="5">
        <v>0</v>
      </c>
      <c r="AK154" s="5">
        <v>0</v>
      </c>
      <c r="AL154" s="5">
        <v>2738</v>
      </c>
      <c r="AM154" s="5">
        <v>0</v>
      </c>
      <c r="AN154" s="5">
        <v>0</v>
      </c>
      <c r="AO154" s="5">
        <v>0</v>
      </c>
      <c r="AP154" s="5">
        <v>0</v>
      </c>
      <c r="AQ154" s="5">
        <v>0</v>
      </c>
      <c r="AR154" s="5">
        <v>0</v>
      </c>
      <c r="AS154" s="5">
        <v>0</v>
      </c>
      <c r="AT154" s="5">
        <v>0</v>
      </c>
      <c r="AU154" s="5">
        <v>0</v>
      </c>
      <c r="AV154" s="5">
        <v>0</v>
      </c>
      <c r="AW154" s="5">
        <v>0</v>
      </c>
      <c r="AX154" s="5">
        <v>0</v>
      </c>
      <c r="AY154" s="5">
        <v>0</v>
      </c>
      <c r="AZ154" s="5">
        <v>0</v>
      </c>
      <c r="BA154" s="5">
        <v>0</v>
      </c>
      <c r="BB154" s="5">
        <v>0</v>
      </c>
      <c r="BC154" s="5">
        <v>0</v>
      </c>
      <c r="BD154" s="5">
        <v>0</v>
      </c>
      <c r="BE154" s="5">
        <v>0</v>
      </c>
      <c r="BF154" s="5">
        <v>0</v>
      </c>
      <c r="BG154" s="5">
        <v>0</v>
      </c>
      <c r="BH154" s="5">
        <v>117583</v>
      </c>
      <c r="BI154" s="5">
        <v>169211</v>
      </c>
      <c r="BJ154" s="5">
        <v>408938</v>
      </c>
      <c r="BK154" s="5">
        <v>33694</v>
      </c>
      <c r="BL154" s="5">
        <v>0</v>
      </c>
      <c r="BM154" s="5">
        <v>0</v>
      </c>
      <c r="BN154" s="5">
        <v>0</v>
      </c>
      <c r="BO154" s="5">
        <v>61984</v>
      </c>
      <c r="BP154" s="5">
        <v>161213</v>
      </c>
      <c r="BQ154" s="5">
        <v>260826</v>
      </c>
      <c r="BR154" s="5">
        <v>0</v>
      </c>
    </row>
    <row r="155" spans="1:70">
      <c r="A155" t="s">
        <v>1513</v>
      </c>
      <c r="B155" t="s">
        <v>1514</v>
      </c>
      <c r="C155" t="s">
        <v>1468</v>
      </c>
      <c r="D155" t="s">
        <v>1547</v>
      </c>
      <c r="E155" t="str">
        <f t="shared" si="2"/>
        <v>岩手県奥州金ケ崎行政事務組合</v>
      </c>
      <c r="F155" s="5">
        <v>0</v>
      </c>
      <c r="G155" s="5">
        <v>2</v>
      </c>
      <c r="H155" s="5">
        <v>0</v>
      </c>
      <c r="I155" s="5">
        <v>0</v>
      </c>
      <c r="J155" s="5">
        <v>1</v>
      </c>
      <c r="K155" s="5">
        <v>0</v>
      </c>
      <c r="L155" s="5">
        <v>4138</v>
      </c>
      <c r="M155" s="5">
        <v>51320</v>
      </c>
      <c r="N155" s="5">
        <v>0</v>
      </c>
      <c r="O155" s="5">
        <v>0</v>
      </c>
      <c r="P155" s="5">
        <v>408237</v>
      </c>
      <c r="Q155" s="5">
        <v>4421558</v>
      </c>
      <c r="R155" s="5">
        <v>293662</v>
      </c>
      <c r="S155" s="5">
        <v>2</v>
      </c>
      <c r="T155" s="5">
        <v>0</v>
      </c>
      <c r="U155" s="5">
        <v>3791</v>
      </c>
      <c r="V155" s="5">
        <v>0</v>
      </c>
      <c r="W155" s="5">
        <v>2</v>
      </c>
      <c r="X155" s="5">
        <v>14</v>
      </c>
      <c r="Y155" s="5">
        <v>14600</v>
      </c>
      <c r="Z155" s="5">
        <v>0</v>
      </c>
      <c r="AA155" s="5">
        <v>185</v>
      </c>
      <c r="AB155" s="5">
        <v>0</v>
      </c>
      <c r="AC155" s="5">
        <v>0</v>
      </c>
      <c r="AD155" s="5">
        <v>0</v>
      </c>
      <c r="AE155" s="5">
        <v>0</v>
      </c>
      <c r="AF155" s="5">
        <v>0</v>
      </c>
      <c r="AG155" s="5">
        <v>14600</v>
      </c>
      <c r="AH155" s="5">
        <v>0</v>
      </c>
      <c r="AI155" s="5">
        <v>0</v>
      </c>
      <c r="AJ155" s="5">
        <v>2506</v>
      </c>
      <c r="AK155" s="5">
        <v>0</v>
      </c>
      <c r="AL155" s="5">
        <v>0</v>
      </c>
      <c r="AM155" s="5">
        <v>0</v>
      </c>
      <c r="AN155" s="5">
        <v>0</v>
      </c>
      <c r="AO155" s="5">
        <v>0</v>
      </c>
      <c r="AP155" s="5">
        <v>0</v>
      </c>
      <c r="AQ155" s="5">
        <v>0</v>
      </c>
      <c r="AR155" s="5">
        <v>4138</v>
      </c>
      <c r="AS155" s="5">
        <v>23856</v>
      </c>
      <c r="AT155" s="5">
        <v>0</v>
      </c>
      <c r="AU155" s="5">
        <v>0</v>
      </c>
      <c r="AV155" s="5">
        <v>0</v>
      </c>
      <c r="AW155" s="5">
        <v>421</v>
      </c>
      <c r="AX155" s="5">
        <v>0</v>
      </c>
      <c r="AY155" s="5">
        <v>0</v>
      </c>
      <c r="AZ155" s="5">
        <v>0</v>
      </c>
      <c r="BA155" s="5">
        <v>0</v>
      </c>
      <c r="BB155" s="5">
        <v>0</v>
      </c>
      <c r="BC155" s="5">
        <v>0</v>
      </c>
      <c r="BD155" s="5">
        <v>0</v>
      </c>
      <c r="BE155" s="5">
        <v>0</v>
      </c>
      <c r="BF155" s="5">
        <v>0</v>
      </c>
      <c r="BG155" s="5">
        <v>0</v>
      </c>
      <c r="BH155" s="5">
        <v>408237</v>
      </c>
      <c r="BI155" s="5">
        <v>82411</v>
      </c>
      <c r="BJ155" s="5">
        <v>392154</v>
      </c>
      <c r="BK155" s="5">
        <v>93384</v>
      </c>
      <c r="BL155" s="5">
        <v>0</v>
      </c>
      <c r="BM155" s="5">
        <v>0</v>
      </c>
      <c r="BN155" s="5">
        <v>0</v>
      </c>
      <c r="BO155" s="5">
        <v>79425</v>
      </c>
      <c r="BP155" s="5">
        <v>1097298</v>
      </c>
      <c r="BQ155" s="5">
        <v>310488</v>
      </c>
      <c r="BR155" s="5">
        <v>0</v>
      </c>
    </row>
    <row r="156" spans="1:70">
      <c r="A156" t="s">
        <v>1548</v>
      </c>
      <c r="B156" t="s">
        <v>1549</v>
      </c>
      <c r="C156" t="s">
        <v>1280</v>
      </c>
      <c r="D156" t="s">
        <v>1550</v>
      </c>
      <c r="E156" t="str">
        <f t="shared" si="2"/>
        <v>宮城県塩竈市</v>
      </c>
      <c r="F156" s="5">
        <v>60335</v>
      </c>
      <c r="G156" s="5">
        <v>35</v>
      </c>
      <c r="H156" s="5">
        <v>0</v>
      </c>
      <c r="I156" s="5">
        <v>0</v>
      </c>
      <c r="J156" s="5">
        <v>1</v>
      </c>
      <c r="K156" s="5">
        <v>0</v>
      </c>
      <c r="L156" s="5">
        <v>21862</v>
      </c>
      <c r="M156" s="5">
        <v>33909</v>
      </c>
      <c r="N156" s="5">
        <v>0</v>
      </c>
      <c r="O156" s="5">
        <v>293359</v>
      </c>
      <c r="P156" s="5">
        <v>1397141</v>
      </c>
      <c r="Q156" s="5">
        <v>4096198</v>
      </c>
      <c r="R156" s="5">
        <v>340032</v>
      </c>
      <c r="S156" s="5">
        <v>29</v>
      </c>
      <c r="T156" s="5">
        <v>6406</v>
      </c>
      <c r="U156" s="5">
        <v>0</v>
      </c>
      <c r="V156" s="5">
        <v>0</v>
      </c>
      <c r="W156" s="5">
        <v>6</v>
      </c>
      <c r="X156" s="5">
        <v>14</v>
      </c>
      <c r="Y156" s="5">
        <v>30000</v>
      </c>
      <c r="Z156" s="5">
        <v>0</v>
      </c>
      <c r="AA156" s="5">
        <v>15</v>
      </c>
      <c r="AB156" s="5">
        <v>13</v>
      </c>
      <c r="AC156" s="5">
        <v>19469</v>
      </c>
      <c r="AD156" s="5">
        <v>13640</v>
      </c>
      <c r="AE156" s="5">
        <v>0</v>
      </c>
      <c r="AF156" s="5">
        <v>87093</v>
      </c>
      <c r="AG156" s="5">
        <v>0</v>
      </c>
      <c r="AH156" s="5">
        <v>0</v>
      </c>
      <c r="AI156" s="5">
        <v>0</v>
      </c>
      <c r="AJ156" s="5">
        <v>0</v>
      </c>
      <c r="AK156" s="5">
        <v>5170</v>
      </c>
      <c r="AL156" s="5">
        <v>26050</v>
      </c>
      <c r="AM156" s="5">
        <v>0</v>
      </c>
      <c r="AN156" s="5">
        <v>0</v>
      </c>
      <c r="AO156" s="5">
        <v>0</v>
      </c>
      <c r="AP156" s="5">
        <v>0</v>
      </c>
      <c r="AQ156" s="5">
        <v>0</v>
      </c>
      <c r="AR156" s="5">
        <v>0</v>
      </c>
      <c r="AS156" s="5">
        <v>8147</v>
      </c>
      <c r="AT156" s="5">
        <v>0</v>
      </c>
      <c r="AU156" s="5">
        <v>61859</v>
      </c>
      <c r="AV156" s="5">
        <v>19311</v>
      </c>
      <c r="AW156" s="5">
        <v>5163</v>
      </c>
      <c r="AX156" s="5">
        <v>0</v>
      </c>
      <c r="AY156" s="5">
        <v>5404</v>
      </c>
      <c r="AZ156" s="5">
        <v>0</v>
      </c>
      <c r="BA156" s="5">
        <v>0</v>
      </c>
      <c r="BB156" s="5">
        <v>0</v>
      </c>
      <c r="BC156" s="5">
        <v>2667</v>
      </c>
      <c r="BD156" s="5">
        <v>0</v>
      </c>
      <c r="BE156" s="5">
        <v>18</v>
      </c>
      <c r="BF156" s="5">
        <v>0</v>
      </c>
      <c r="BG156" s="5">
        <v>151</v>
      </c>
      <c r="BH156" s="5">
        <v>1490533</v>
      </c>
      <c r="BI156" s="5">
        <v>97240</v>
      </c>
      <c r="BJ156" s="5">
        <v>1217496</v>
      </c>
      <c r="BK156" s="5">
        <v>88180</v>
      </c>
      <c r="BL156" s="5">
        <v>0</v>
      </c>
      <c r="BM156" s="5">
        <v>31254</v>
      </c>
      <c r="BN156" s="5">
        <v>0</v>
      </c>
      <c r="BO156" s="5">
        <v>79259</v>
      </c>
      <c r="BP156" s="5">
        <v>1794498</v>
      </c>
      <c r="BQ156" s="5">
        <v>675953</v>
      </c>
      <c r="BR156" s="5">
        <v>11500</v>
      </c>
    </row>
    <row r="157" spans="1:70">
      <c r="A157" t="s">
        <v>1548</v>
      </c>
      <c r="B157" t="s">
        <v>1549</v>
      </c>
      <c r="C157" t="s">
        <v>1282</v>
      </c>
      <c r="D157" t="s">
        <v>1551</v>
      </c>
      <c r="E157" t="str">
        <f t="shared" si="2"/>
        <v>宮城県仙台市</v>
      </c>
      <c r="F157" s="5">
        <v>1058549</v>
      </c>
      <c r="G157" s="5">
        <v>418</v>
      </c>
      <c r="H157" s="5">
        <v>0</v>
      </c>
      <c r="I157" s="5">
        <v>0</v>
      </c>
      <c r="J157" s="5">
        <v>6</v>
      </c>
      <c r="K157" s="5">
        <v>2</v>
      </c>
      <c r="L157" s="5">
        <v>39460</v>
      </c>
      <c r="M157" s="5">
        <v>197796</v>
      </c>
      <c r="N157" s="5">
        <v>236612</v>
      </c>
      <c r="O157" s="5">
        <v>3243608</v>
      </c>
      <c r="P157" s="5">
        <v>23711382</v>
      </c>
      <c r="Q157" s="5">
        <v>59127264</v>
      </c>
      <c r="R157" s="5">
        <v>6029452</v>
      </c>
      <c r="S157" s="5">
        <v>344</v>
      </c>
      <c r="T157" s="5">
        <v>109307</v>
      </c>
      <c r="U157" s="5">
        <v>0</v>
      </c>
      <c r="V157" s="5">
        <v>4193</v>
      </c>
      <c r="W157" s="5">
        <v>296</v>
      </c>
      <c r="X157" s="5">
        <v>22</v>
      </c>
      <c r="Y157" s="5">
        <v>386350</v>
      </c>
      <c r="Z157" s="5">
        <v>0</v>
      </c>
      <c r="AA157" s="5">
        <v>2444</v>
      </c>
      <c r="AB157" s="5">
        <v>815</v>
      </c>
      <c r="AC157" s="5">
        <v>8131</v>
      </c>
      <c r="AD157" s="5">
        <v>37266</v>
      </c>
      <c r="AE157" s="5">
        <v>107505</v>
      </c>
      <c r="AF157" s="5">
        <v>548634</v>
      </c>
      <c r="AG157" s="5">
        <v>0</v>
      </c>
      <c r="AH157" s="5">
        <v>125842</v>
      </c>
      <c r="AI157" s="5">
        <v>53732</v>
      </c>
      <c r="AJ157" s="5">
        <v>129224</v>
      </c>
      <c r="AK157" s="5">
        <v>154868</v>
      </c>
      <c r="AL157" s="5">
        <v>168180</v>
      </c>
      <c r="AM157" s="5">
        <v>19553</v>
      </c>
      <c r="AN157" s="5">
        <v>0</v>
      </c>
      <c r="AO157" s="5">
        <v>0</v>
      </c>
      <c r="AP157" s="5">
        <v>0</v>
      </c>
      <c r="AQ157" s="5">
        <v>0</v>
      </c>
      <c r="AR157" s="5">
        <v>8014</v>
      </c>
      <c r="AS157" s="5">
        <v>56968</v>
      </c>
      <c r="AT157" s="5">
        <v>49931</v>
      </c>
      <c r="AU157" s="5">
        <v>988942</v>
      </c>
      <c r="AV157" s="5">
        <v>5638</v>
      </c>
      <c r="AW157" s="5">
        <v>14625</v>
      </c>
      <c r="AX157" s="5">
        <v>86430</v>
      </c>
      <c r="AY157" s="5">
        <v>14776</v>
      </c>
      <c r="AZ157" s="5">
        <v>0</v>
      </c>
      <c r="BA157" s="5">
        <v>0</v>
      </c>
      <c r="BB157" s="5">
        <v>0</v>
      </c>
      <c r="BC157" s="5">
        <v>66</v>
      </c>
      <c r="BD157" s="5">
        <v>324</v>
      </c>
      <c r="BE157" s="5">
        <v>502</v>
      </c>
      <c r="BF157" s="5">
        <v>1790</v>
      </c>
      <c r="BG157" s="5">
        <v>4542</v>
      </c>
      <c r="BH157" s="5">
        <v>24945584</v>
      </c>
      <c r="BI157" s="5">
        <v>3093770</v>
      </c>
      <c r="BJ157" s="5">
        <v>22854046</v>
      </c>
      <c r="BK157" s="5">
        <v>1052871</v>
      </c>
      <c r="BL157" s="5">
        <v>0</v>
      </c>
      <c r="BM157" s="5">
        <v>111736</v>
      </c>
      <c r="BN157" s="5">
        <v>0</v>
      </c>
      <c r="BO157" s="5">
        <v>1321046</v>
      </c>
      <c r="BP157" s="5">
        <v>22384679</v>
      </c>
      <c r="BQ157" s="5">
        <v>11968544</v>
      </c>
      <c r="BR157" s="5">
        <v>102515</v>
      </c>
    </row>
    <row r="158" spans="1:70">
      <c r="A158" t="s">
        <v>1548</v>
      </c>
      <c r="B158" t="s">
        <v>1549</v>
      </c>
      <c r="C158" t="s">
        <v>1290</v>
      </c>
      <c r="D158" t="s">
        <v>1552</v>
      </c>
      <c r="E158" t="str">
        <f t="shared" si="2"/>
        <v>宮城県村田町</v>
      </c>
      <c r="F158" s="5">
        <v>10618</v>
      </c>
      <c r="G158" s="5">
        <v>6</v>
      </c>
      <c r="H158" s="5">
        <v>0</v>
      </c>
      <c r="I158" s="5">
        <v>0</v>
      </c>
      <c r="J158" s="5">
        <v>1</v>
      </c>
      <c r="K158" s="5">
        <v>0</v>
      </c>
      <c r="L158" s="5">
        <v>0</v>
      </c>
      <c r="M158" s="5">
        <v>6372</v>
      </c>
      <c r="N158" s="5">
        <v>0</v>
      </c>
      <c r="O158" s="5">
        <v>176872</v>
      </c>
      <c r="P158" s="5">
        <v>313078</v>
      </c>
      <c r="Q158" s="5">
        <v>420207</v>
      </c>
      <c r="R158" s="5">
        <v>79968</v>
      </c>
      <c r="S158" s="5">
        <v>6</v>
      </c>
      <c r="T158" s="5">
        <v>1107</v>
      </c>
      <c r="U158" s="5">
        <v>0</v>
      </c>
      <c r="V158" s="5">
        <v>0</v>
      </c>
      <c r="W158" s="5">
        <v>2</v>
      </c>
      <c r="X158" s="5">
        <v>6</v>
      </c>
      <c r="Y158" s="5">
        <v>3000</v>
      </c>
      <c r="Z158" s="5">
        <v>0</v>
      </c>
      <c r="AA158" s="5">
        <v>5</v>
      </c>
      <c r="AB158" s="5">
        <v>4</v>
      </c>
      <c r="AC158" s="5">
        <v>0</v>
      </c>
      <c r="AD158" s="5">
        <v>730</v>
      </c>
      <c r="AE158" s="5">
        <v>0</v>
      </c>
      <c r="AF158" s="5">
        <v>32692</v>
      </c>
      <c r="AG158" s="5">
        <v>0</v>
      </c>
      <c r="AH158" s="5">
        <v>0</v>
      </c>
      <c r="AI158" s="5">
        <v>0</v>
      </c>
      <c r="AJ158" s="5">
        <v>0</v>
      </c>
      <c r="AK158" s="5">
        <v>0</v>
      </c>
      <c r="AL158" s="5">
        <v>4301</v>
      </c>
      <c r="AM158" s="5">
        <v>0</v>
      </c>
      <c r="AN158" s="5">
        <v>0</v>
      </c>
      <c r="AO158" s="5">
        <v>0</v>
      </c>
      <c r="AP158" s="5">
        <v>0</v>
      </c>
      <c r="AQ158" s="5">
        <v>0</v>
      </c>
      <c r="AR158" s="5">
        <v>0</v>
      </c>
      <c r="AS158" s="5">
        <v>0</v>
      </c>
      <c r="AT158" s="5">
        <v>0</v>
      </c>
      <c r="AU158" s="5">
        <v>700</v>
      </c>
      <c r="AV158" s="5">
        <v>0</v>
      </c>
      <c r="AW158" s="5">
        <v>0</v>
      </c>
      <c r="AX158" s="5">
        <v>0</v>
      </c>
      <c r="AY158" s="5">
        <v>0</v>
      </c>
      <c r="AZ158" s="5">
        <v>0</v>
      </c>
      <c r="BA158" s="5">
        <v>0</v>
      </c>
      <c r="BB158" s="5">
        <v>0</v>
      </c>
      <c r="BC158" s="5">
        <v>22</v>
      </c>
      <c r="BD158" s="5">
        <v>0</v>
      </c>
      <c r="BE158" s="5">
        <v>0</v>
      </c>
      <c r="BF158" s="5">
        <v>0</v>
      </c>
      <c r="BG158" s="5">
        <v>0</v>
      </c>
      <c r="BH158" s="5">
        <v>322371</v>
      </c>
      <c r="BI158" s="5">
        <v>74344</v>
      </c>
      <c r="BJ158" s="5">
        <v>376533</v>
      </c>
      <c r="BK158" s="5">
        <v>13764</v>
      </c>
      <c r="BL158" s="5">
        <v>546</v>
      </c>
      <c r="BM158" s="5">
        <v>0</v>
      </c>
      <c r="BN158" s="5">
        <v>0</v>
      </c>
      <c r="BO158" s="5">
        <v>23789</v>
      </c>
      <c r="BP158" s="5">
        <v>471040</v>
      </c>
      <c r="BQ158" s="5">
        <v>119846</v>
      </c>
      <c r="BR158" s="5">
        <v>8230</v>
      </c>
    </row>
    <row r="159" spans="1:70">
      <c r="A159" t="s">
        <v>1548</v>
      </c>
      <c r="B159" t="s">
        <v>1549</v>
      </c>
      <c r="C159" t="s">
        <v>1294</v>
      </c>
      <c r="D159" t="s">
        <v>1553</v>
      </c>
      <c r="E159" t="str">
        <f t="shared" si="2"/>
        <v>宮城県気仙沼市</v>
      </c>
      <c r="F159" s="5">
        <v>61530</v>
      </c>
      <c r="G159" s="5">
        <v>73</v>
      </c>
      <c r="H159" s="5">
        <v>0</v>
      </c>
      <c r="I159" s="5">
        <v>4</v>
      </c>
      <c r="J159" s="5">
        <v>3</v>
      </c>
      <c r="K159" s="5">
        <v>0</v>
      </c>
      <c r="L159" s="5">
        <v>16829</v>
      </c>
      <c r="M159" s="5">
        <v>34646</v>
      </c>
      <c r="N159" s="5">
        <v>44977</v>
      </c>
      <c r="O159" s="5">
        <v>623915</v>
      </c>
      <c r="P159" s="5">
        <v>1520603</v>
      </c>
      <c r="Q159" s="5">
        <v>7283854</v>
      </c>
      <c r="R159" s="5">
        <v>375996</v>
      </c>
      <c r="S159" s="5">
        <v>55</v>
      </c>
      <c r="T159" s="5">
        <v>7109</v>
      </c>
      <c r="U159" s="5">
        <v>0</v>
      </c>
      <c r="V159" s="5">
        <v>0</v>
      </c>
      <c r="W159" s="5">
        <v>44</v>
      </c>
      <c r="X159" s="5">
        <v>11</v>
      </c>
      <c r="Y159" s="5">
        <v>51841</v>
      </c>
      <c r="Z159" s="5">
        <v>4700</v>
      </c>
      <c r="AA159" s="5">
        <v>152</v>
      </c>
      <c r="AB159" s="5">
        <v>119</v>
      </c>
      <c r="AC159" s="5">
        <v>4659</v>
      </c>
      <c r="AD159" s="5">
        <v>12782</v>
      </c>
      <c r="AE159" s="5">
        <v>39060</v>
      </c>
      <c r="AF159" s="5">
        <v>166864</v>
      </c>
      <c r="AG159" s="5">
        <v>0</v>
      </c>
      <c r="AH159" s="5">
        <v>0</v>
      </c>
      <c r="AI159" s="5">
        <v>0</v>
      </c>
      <c r="AJ159" s="5">
        <v>0</v>
      </c>
      <c r="AK159" s="5">
        <v>0</v>
      </c>
      <c r="AL159" s="5">
        <v>0</v>
      </c>
      <c r="AM159" s="5">
        <v>19594</v>
      </c>
      <c r="AN159" s="5">
        <v>0</v>
      </c>
      <c r="AO159" s="5">
        <v>0</v>
      </c>
      <c r="AP159" s="5">
        <v>0</v>
      </c>
      <c r="AQ159" s="5">
        <v>57</v>
      </c>
      <c r="AR159" s="5">
        <v>7483</v>
      </c>
      <c r="AS159" s="5">
        <v>402</v>
      </c>
      <c r="AT159" s="5">
        <v>64</v>
      </c>
      <c r="AU159" s="5">
        <v>119744</v>
      </c>
      <c r="AV159" s="5">
        <v>0</v>
      </c>
      <c r="AW159" s="5">
        <v>0</v>
      </c>
      <c r="AX159" s="5">
        <v>0</v>
      </c>
      <c r="AY159" s="5">
        <v>0</v>
      </c>
      <c r="AZ159" s="5">
        <v>198</v>
      </c>
      <c r="BA159" s="5">
        <v>0</v>
      </c>
      <c r="BB159" s="5">
        <v>0</v>
      </c>
      <c r="BC159" s="5">
        <v>5039</v>
      </c>
      <c r="BD159" s="5">
        <v>650</v>
      </c>
      <c r="BE159" s="5">
        <v>186</v>
      </c>
      <c r="BF159" s="5">
        <v>0</v>
      </c>
      <c r="BG159" s="5">
        <v>0</v>
      </c>
      <c r="BH159" s="5">
        <v>1562710</v>
      </c>
      <c r="BI159" s="5">
        <v>205053</v>
      </c>
      <c r="BJ159" s="5">
        <v>1670219</v>
      </c>
      <c r="BK159" s="5">
        <v>132535</v>
      </c>
      <c r="BL159" s="5">
        <v>1348</v>
      </c>
      <c r="BM159" s="5">
        <v>21095</v>
      </c>
      <c r="BN159" s="5">
        <v>0</v>
      </c>
      <c r="BO159" s="5">
        <v>124447</v>
      </c>
      <c r="BP159" s="5">
        <v>1559507</v>
      </c>
      <c r="BQ159" s="5">
        <v>715348</v>
      </c>
      <c r="BR159" s="5">
        <v>0</v>
      </c>
    </row>
    <row r="160" spans="1:70">
      <c r="A160" t="s">
        <v>1548</v>
      </c>
      <c r="B160" t="s">
        <v>1549</v>
      </c>
      <c r="C160" t="s">
        <v>1300</v>
      </c>
      <c r="D160" t="s">
        <v>1554</v>
      </c>
      <c r="E160" t="str">
        <f t="shared" si="2"/>
        <v>宮城県角田市</v>
      </c>
      <c r="F160" s="5">
        <v>28316</v>
      </c>
      <c r="G160" s="5">
        <v>12</v>
      </c>
      <c r="H160" s="5">
        <v>0</v>
      </c>
      <c r="I160" s="5">
        <v>1</v>
      </c>
      <c r="J160" s="5">
        <v>1</v>
      </c>
      <c r="K160" s="5">
        <v>0</v>
      </c>
      <c r="L160" s="5">
        <v>3860</v>
      </c>
      <c r="M160" s="5">
        <v>6044</v>
      </c>
      <c r="N160" s="5">
        <v>14090</v>
      </c>
      <c r="O160" s="5">
        <v>275521</v>
      </c>
      <c r="P160" s="5">
        <v>848555</v>
      </c>
      <c r="Q160" s="5">
        <v>755232</v>
      </c>
      <c r="R160" s="5">
        <v>63109</v>
      </c>
      <c r="S160" s="5">
        <v>11</v>
      </c>
      <c r="T160" s="5">
        <v>3130</v>
      </c>
      <c r="U160" s="5">
        <v>0</v>
      </c>
      <c r="V160" s="5">
        <v>0</v>
      </c>
      <c r="W160" s="5">
        <v>7</v>
      </c>
      <c r="X160" s="5">
        <v>10</v>
      </c>
      <c r="Y160" s="5">
        <v>4850</v>
      </c>
      <c r="Z160" s="5">
        <v>2880</v>
      </c>
      <c r="AA160" s="5">
        <v>33</v>
      </c>
      <c r="AB160" s="5">
        <v>14</v>
      </c>
      <c r="AC160" s="5">
        <v>0</v>
      </c>
      <c r="AD160" s="5">
        <v>3552</v>
      </c>
      <c r="AE160" s="5">
        <v>0</v>
      </c>
      <c r="AF160" s="5">
        <v>0</v>
      </c>
      <c r="AG160" s="5">
        <v>0</v>
      </c>
      <c r="AH160" s="5">
        <v>0</v>
      </c>
      <c r="AI160" s="5">
        <v>1970</v>
      </c>
      <c r="AJ160" s="5">
        <v>0</v>
      </c>
      <c r="AK160" s="5">
        <v>10360</v>
      </c>
      <c r="AL160" s="5">
        <v>0</v>
      </c>
      <c r="AM160" s="5">
        <v>0</v>
      </c>
      <c r="AN160" s="5">
        <v>0</v>
      </c>
      <c r="AO160" s="5">
        <v>0</v>
      </c>
      <c r="AP160" s="5">
        <v>0</v>
      </c>
      <c r="AQ160" s="5">
        <v>0</v>
      </c>
      <c r="AR160" s="5">
        <v>0</v>
      </c>
      <c r="AS160" s="5">
        <v>1064</v>
      </c>
      <c r="AT160" s="5">
        <v>0</v>
      </c>
      <c r="AU160" s="5">
        <v>0</v>
      </c>
      <c r="AV160" s="5">
        <v>3860</v>
      </c>
      <c r="AW160" s="5">
        <v>0</v>
      </c>
      <c r="AX160" s="5">
        <v>0</v>
      </c>
      <c r="AY160" s="5">
        <v>0</v>
      </c>
      <c r="AZ160" s="5">
        <v>0</v>
      </c>
      <c r="BA160" s="5">
        <v>916</v>
      </c>
      <c r="BB160" s="5">
        <v>0</v>
      </c>
      <c r="BC160" s="5">
        <v>0</v>
      </c>
      <c r="BD160" s="5">
        <v>0</v>
      </c>
      <c r="BE160" s="5">
        <v>0</v>
      </c>
      <c r="BF160" s="5">
        <v>0</v>
      </c>
      <c r="BG160" s="5">
        <v>0</v>
      </c>
      <c r="BH160" s="5">
        <v>878455</v>
      </c>
      <c r="BI160" s="5">
        <v>156305</v>
      </c>
      <c r="BJ160" s="5">
        <v>992613</v>
      </c>
      <c r="BK160" s="5">
        <v>13606</v>
      </c>
      <c r="BL160" s="5">
        <v>0</v>
      </c>
      <c r="BM160" s="5">
        <v>0</v>
      </c>
      <c r="BN160" s="5">
        <v>0</v>
      </c>
      <c r="BO160" s="5">
        <v>59112</v>
      </c>
      <c r="BP160" s="5">
        <v>961910</v>
      </c>
      <c r="BQ160" s="5">
        <v>216497</v>
      </c>
      <c r="BR160" s="5">
        <v>9100</v>
      </c>
    </row>
    <row r="161" spans="1:70">
      <c r="A161" t="s">
        <v>1548</v>
      </c>
      <c r="B161" t="s">
        <v>1549</v>
      </c>
      <c r="C161" t="s">
        <v>1523</v>
      </c>
      <c r="D161" t="s">
        <v>1555</v>
      </c>
      <c r="E161" t="str">
        <f t="shared" si="2"/>
        <v>宮城県多賀城市</v>
      </c>
      <c r="F161" s="5">
        <v>56095</v>
      </c>
      <c r="G161" s="5">
        <v>27</v>
      </c>
      <c r="H161" s="5">
        <v>0</v>
      </c>
      <c r="I161" s="5">
        <v>0</v>
      </c>
      <c r="J161" s="5">
        <v>1</v>
      </c>
      <c r="K161" s="5">
        <v>0</v>
      </c>
      <c r="L161" s="5">
        <v>6474</v>
      </c>
      <c r="M161" s="5">
        <v>18362</v>
      </c>
      <c r="N161" s="5">
        <v>3827</v>
      </c>
      <c r="O161" s="5">
        <v>201504</v>
      </c>
      <c r="P161" s="5">
        <v>1535542</v>
      </c>
      <c r="Q161" s="5">
        <v>2610283</v>
      </c>
      <c r="R161" s="5">
        <v>257264</v>
      </c>
      <c r="S161" s="5">
        <v>23</v>
      </c>
      <c r="T161" s="5">
        <v>5550</v>
      </c>
      <c r="U161" s="5">
        <v>0</v>
      </c>
      <c r="V161" s="5">
        <v>0</v>
      </c>
      <c r="W161" s="5">
        <v>7</v>
      </c>
      <c r="X161" s="5">
        <v>8</v>
      </c>
      <c r="Y161" s="5">
        <v>3250</v>
      </c>
      <c r="Z161" s="5">
        <v>3250</v>
      </c>
      <c r="AA161" s="5">
        <v>7</v>
      </c>
      <c r="AB161" s="5">
        <v>2</v>
      </c>
      <c r="AC161" s="5">
        <v>0</v>
      </c>
      <c r="AD161" s="5">
        <v>13340</v>
      </c>
      <c r="AE161" s="5">
        <v>0</v>
      </c>
      <c r="AF161" s="5">
        <v>8394</v>
      </c>
      <c r="AG161" s="5">
        <v>0</v>
      </c>
      <c r="AH161" s="5">
        <v>0</v>
      </c>
      <c r="AI161" s="5">
        <v>0</v>
      </c>
      <c r="AJ161" s="5">
        <v>5500</v>
      </c>
      <c r="AK161" s="5">
        <v>22300</v>
      </c>
      <c r="AL161" s="5">
        <v>0</v>
      </c>
      <c r="AM161" s="5">
        <v>0</v>
      </c>
      <c r="AN161" s="5">
        <v>0</v>
      </c>
      <c r="AO161" s="5">
        <v>0</v>
      </c>
      <c r="AP161" s="5">
        <v>0</v>
      </c>
      <c r="AQ161" s="5">
        <v>0</v>
      </c>
      <c r="AR161" s="5">
        <v>4474</v>
      </c>
      <c r="AS161" s="5">
        <v>0</v>
      </c>
      <c r="AT161" s="5">
        <v>0</v>
      </c>
      <c r="AU161" s="5">
        <v>165610</v>
      </c>
      <c r="AV161" s="5">
        <v>0</v>
      </c>
      <c r="AW161" s="5">
        <v>0</v>
      </c>
      <c r="AX161" s="5">
        <v>0</v>
      </c>
      <c r="AY161" s="5">
        <v>1515</v>
      </c>
      <c r="AZ161" s="5">
        <v>205</v>
      </c>
      <c r="BA161" s="5">
        <v>0</v>
      </c>
      <c r="BB161" s="5">
        <v>0</v>
      </c>
      <c r="BC161" s="5">
        <v>0</v>
      </c>
      <c r="BD161" s="5">
        <v>0</v>
      </c>
      <c r="BE161" s="5">
        <v>0</v>
      </c>
      <c r="BF161" s="5">
        <v>0</v>
      </c>
      <c r="BG161" s="5">
        <v>0</v>
      </c>
      <c r="BH161" s="5">
        <v>1693078</v>
      </c>
      <c r="BI161" s="5">
        <v>98711</v>
      </c>
      <c r="BJ161" s="5">
        <v>1610297</v>
      </c>
      <c r="BK161" s="5">
        <v>54521</v>
      </c>
      <c r="BL161" s="5">
        <v>0</v>
      </c>
      <c r="BM161" s="5">
        <v>75090</v>
      </c>
      <c r="BN161" s="5">
        <v>0</v>
      </c>
      <c r="BO161" s="5">
        <v>90148</v>
      </c>
      <c r="BP161" s="5">
        <v>1009682</v>
      </c>
      <c r="BQ161" s="5">
        <v>478449</v>
      </c>
      <c r="BR161" s="5">
        <v>19300</v>
      </c>
    </row>
    <row r="162" spans="1:70">
      <c r="A162" t="s">
        <v>1548</v>
      </c>
      <c r="B162" t="s">
        <v>1549</v>
      </c>
      <c r="C162" t="s">
        <v>1304</v>
      </c>
      <c r="D162" t="s">
        <v>1556</v>
      </c>
      <c r="E162" t="str">
        <f t="shared" si="2"/>
        <v>宮城県女川町</v>
      </c>
      <c r="F162" s="5">
        <v>6463</v>
      </c>
      <c r="G162" s="5">
        <v>6</v>
      </c>
      <c r="H162" s="5">
        <v>0</v>
      </c>
      <c r="I162" s="5">
        <v>1</v>
      </c>
      <c r="J162" s="5">
        <v>1</v>
      </c>
      <c r="K162" s="5">
        <v>0</v>
      </c>
      <c r="L162" s="5">
        <v>28941</v>
      </c>
      <c r="M162" s="5">
        <v>1648</v>
      </c>
      <c r="N162" s="5">
        <v>0</v>
      </c>
      <c r="O162" s="5">
        <v>0</v>
      </c>
      <c r="P162" s="5">
        <v>117201</v>
      </c>
      <c r="Q162" s="5">
        <v>332136</v>
      </c>
      <c r="R162" s="5">
        <v>0</v>
      </c>
      <c r="S162" s="5">
        <v>6</v>
      </c>
      <c r="T162" s="5">
        <v>1009</v>
      </c>
      <c r="U162" s="5">
        <v>0</v>
      </c>
      <c r="V162" s="5">
        <v>0</v>
      </c>
      <c r="W162" s="5">
        <v>1</v>
      </c>
      <c r="X162" s="5">
        <v>7</v>
      </c>
      <c r="Y162" s="5">
        <v>12415</v>
      </c>
      <c r="Z162" s="5">
        <v>0</v>
      </c>
      <c r="AA162" s="5">
        <v>66</v>
      </c>
      <c r="AB162" s="5">
        <v>24</v>
      </c>
      <c r="AC162" s="5">
        <v>847</v>
      </c>
      <c r="AD162" s="5">
        <v>0</v>
      </c>
      <c r="AE162" s="5">
        <v>0</v>
      </c>
      <c r="AF162" s="5">
        <v>0</v>
      </c>
      <c r="AG162" s="5">
        <v>6415</v>
      </c>
      <c r="AH162" s="5">
        <v>0</v>
      </c>
      <c r="AI162" s="5">
        <v>0</v>
      </c>
      <c r="AJ162" s="5">
        <v>174</v>
      </c>
      <c r="AK162" s="5">
        <v>0</v>
      </c>
      <c r="AL162" s="5">
        <v>0</v>
      </c>
      <c r="AM162" s="5">
        <v>5300</v>
      </c>
      <c r="AN162" s="5">
        <v>0</v>
      </c>
      <c r="AO162" s="5">
        <v>0</v>
      </c>
      <c r="AP162" s="5">
        <v>0</v>
      </c>
      <c r="AQ162" s="5">
        <v>0</v>
      </c>
      <c r="AR162" s="5">
        <v>0</v>
      </c>
      <c r="AS162" s="5">
        <v>0</v>
      </c>
      <c r="AT162" s="5">
        <v>0</v>
      </c>
      <c r="AU162" s="5">
        <v>0</v>
      </c>
      <c r="AV162" s="5">
        <v>0</v>
      </c>
      <c r="AW162" s="5">
        <v>0</v>
      </c>
      <c r="AX162" s="5">
        <v>0</v>
      </c>
      <c r="AY162" s="5">
        <v>0</v>
      </c>
      <c r="AZ162" s="5">
        <v>0</v>
      </c>
      <c r="BA162" s="5">
        <v>0</v>
      </c>
      <c r="BB162" s="5">
        <v>0</v>
      </c>
      <c r="BC162" s="5">
        <v>0</v>
      </c>
      <c r="BD162" s="5">
        <v>0</v>
      </c>
      <c r="BE162" s="5">
        <v>0</v>
      </c>
      <c r="BF162" s="5">
        <v>0</v>
      </c>
      <c r="BG162" s="5">
        <v>0</v>
      </c>
      <c r="BH162" s="5">
        <v>117663</v>
      </c>
      <c r="BI162" s="5">
        <v>128719</v>
      </c>
      <c r="BJ162" s="5">
        <v>283389</v>
      </c>
      <c r="BK162" s="5">
        <v>4353</v>
      </c>
      <c r="BL162" s="5">
        <v>0</v>
      </c>
      <c r="BM162" s="5">
        <v>0</v>
      </c>
      <c r="BN162" s="5">
        <v>0</v>
      </c>
      <c r="BO162" s="5">
        <v>97370</v>
      </c>
      <c r="BP162" s="5">
        <v>3310667</v>
      </c>
      <c r="BQ162" s="5">
        <v>3098279</v>
      </c>
      <c r="BR162" s="5">
        <v>0</v>
      </c>
    </row>
    <row r="163" spans="1:70">
      <c r="A163" t="s">
        <v>1548</v>
      </c>
      <c r="B163" t="s">
        <v>1549</v>
      </c>
      <c r="C163" t="s">
        <v>1306</v>
      </c>
      <c r="D163" t="s">
        <v>1557</v>
      </c>
      <c r="E163" t="str">
        <f t="shared" si="2"/>
        <v>宮城県松島町</v>
      </c>
      <c r="F163" s="5">
        <v>14047</v>
      </c>
      <c r="G163" s="5">
        <v>8</v>
      </c>
      <c r="H163" s="5">
        <v>0</v>
      </c>
      <c r="I163" s="5">
        <v>0</v>
      </c>
      <c r="J163" s="5">
        <v>2</v>
      </c>
      <c r="K163" s="5">
        <v>0</v>
      </c>
      <c r="L163" s="5">
        <v>6228</v>
      </c>
      <c r="M163" s="5">
        <v>14819</v>
      </c>
      <c r="N163" s="5">
        <v>0</v>
      </c>
      <c r="O163" s="5">
        <v>113013</v>
      </c>
      <c r="P163" s="5">
        <v>515164</v>
      </c>
      <c r="Q163" s="5">
        <v>791328</v>
      </c>
      <c r="R163" s="5">
        <v>8020</v>
      </c>
      <c r="S163" s="5">
        <v>6</v>
      </c>
      <c r="T163" s="5">
        <v>1693</v>
      </c>
      <c r="U163" s="5">
        <v>0</v>
      </c>
      <c r="V163" s="5">
        <v>0</v>
      </c>
      <c r="W163" s="5">
        <v>3</v>
      </c>
      <c r="X163" s="5">
        <v>8</v>
      </c>
      <c r="Y163" s="5">
        <v>6400</v>
      </c>
      <c r="Z163" s="5">
        <v>0</v>
      </c>
      <c r="AA163" s="5">
        <v>13</v>
      </c>
      <c r="AB163" s="5">
        <v>10</v>
      </c>
      <c r="AC163" s="5">
        <v>2784</v>
      </c>
      <c r="AD163" s="5">
        <v>7850</v>
      </c>
      <c r="AE163" s="5">
        <v>0</v>
      </c>
      <c r="AF163" s="5">
        <v>0</v>
      </c>
      <c r="AG163" s="5">
        <v>0</v>
      </c>
      <c r="AH163" s="5">
        <v>0</v>
      </c>
      <c r="AI163" s="5">
        <v>0</v>
      </c>
      <c r="AJ163" s="5">
        <v>0</v>
      </c>
      <c r="AK163" s="5">
        <v>4000</v>
      </c>
      <c r="AL163" s="5">
        <v>0</v>
      </c>
      <c r="AM163" s="5">
        <v>0</v>
      </c>
      <c r="AN163" s="5">
        <v>2300</v>
      </c>
      <c r="AO163" s="5">
        <v>0</v>
      </c>
      <c r="AP163" s="5">
        <v>0</v>
      </c>
      <c r="AQ163" s="5">
        <v>0</v>
      </c>
      <c r="AR163" s="5">
        <v>0</v>
      </c>
      <c r="AS163" s="5">
        <v>2029</v>
      </c>
      <c r="AT163" s="5">
        <v>0</v>
      </c>
      <c r="AU163" s="5">
        <v>2271</v>
      </c>
      <c r="AV163" s="5">
        <v>0</v>
      </c>
      <c r="AW163" s="5">
        <v>0</v>
      </c>
      <c r="AX163" s="5">
        <v>0</v>
      </c>
      <c r="AY163" s="5">
        <v>0</v>
      </c>
      <c r="AZ163" s="5">
        <v>77</v>
      </c>
      <c r="BA163" s="5">
        <v>0</v>
      </c>
      <c r="BB163" s="5">
        <v>0</v>
      </c>
      <c r="BC163" s="5">
        <v>7803</v>
      </c>
      <c r="BD163" s="5">
        <v>0</v>
      </c>
      <c r="BE163" s="5">
        <v>0</v>
      </c>
      <c r="BF163" s="5">
        <v>0</v>
      </c>
      <c r="BG163" s="5">
        <v>0</v>
      </c>
      <c r="BH163" s="5">
        <v>525518</v>
      </c>
      <c r="BI163" s="5">
        <v>11693</v>
      </c>
      <c r="BJ163" s="5">
        <v>516950</v>
      </c>
      <c r="BK163" s="5">
        <v>4655</v>
      </c>
      <c r="BL163" s="5">
        <v>0</v>
      </c>
      <c r="BM163" s="5">
        <v>0</v>
      </c>
      <c r="BN163" s="5">
        <v>0</v>
      </c>
      <c r="BO163" s="5">
        <v>11149</v>
      </c>
      <c r="BP163" s="5">
        <v>1619592</v>
      </c>
      <c r="BQ163" s="5">
        <v>78746</v>
      </c>
      <c r="BR163" s="5">
        <v>9700</v>
      </c>
    </row>
    <row r="164" spans="1:70">
      <c r="A164" t="s">
        <v>1548</v>
      </c>
      <c r="B164" t="s">
        <v>1549</v>
      </c>
      <c r="C164" t="s">
        <v>1308</v>
      </c>
      <c r="D164" t="s">
        <v>1558</v>
      </c>
      <c r="E164" t="str">
        <f t="shared" si="2"/>
        <v>宮城県白石市</v>
      </c>
      <c r="F164" s="5">
        <v>32654</v>
      </c>
      <c r="G164" s="5">
        <v>10</v>
      </c>
      <c r="H164" s="5">
        <v>3</v>
      </c>
      <c r="I164" s="5">
        <v>0</v>
      </c>
      <c r="J164" s="5">
        <v>0</v>
      </c>
      <c r="K164" s="5">
        <v>0</v>
      </c>
      <c r="L164" s="5">
        <v>6695</v>
      </c>
      <c r="M164" s="5">
        <v>24702</v>
      </c>
      <c r="N164" s="5">
        <v>3698</v>
      </c>
      <c r="O164" s="5">
        <v>290957</v>
      </c>
      <c r="P164" s="5">
        <v>805518</v>
      </c>
      <c r="Q164" s="5">
        <v>1317527</v>
      </c>
      <c r="R164" s="5">
        <v>52041</v>
      </c>
      <c r="S164" s="5">
        <v>10</v>
      </c>
      <c r="T164" s="5">
        <v>3062</v>
      </c>
      <c r="U164" s="5">
        <v>0</v>
      </c>
      <c r="V164" s="5">
        <v>0</v>
      </c>
      <c r="W164" s="5">
        <v>2</v>
      </c>
      <c r="X164" s="5">
        <v>31</v>
      </c>
      <c r="Y164" s="5">
        <v>7472</v>
      </c>
      <c r="Z164" s="5">
        <v>0</v>
      </c>
      <c r="AA164" s="5">
        <v>63</v>
      </c>
      <c r="AB164" s="5">
        <v>36</v>
      </c>
      <c r="AC164" s="5">
        <v>4150</v>
      </c>
      <c r="AD164" s="5">
        <v>19846</v>
      </c>
      <c r="AE164" s="5">
        <v>0</v>
      </c>
      <c r="AF164" s="5">
        <v>170998</v>
      </c>
      <c r="AG164" s="5">
        <v>260</v>
      </c>
      <c r="AH164" s="5">
        <v>1526</v>
      </c>
      <c r="AI164" s="5">
        <v>0</v>
      </c>
      <c r="AJ164" s="5">
        <v>13667</v>
      </c>
      <c r="AK164" s="5">
        <v>11294</v>
      </c>
      <c r="AL164" s="5">
        <v>3000</v>
      </c>
      <c r="AM164" s="5">
        <v>1301</v>
      </c>
      <c r="AN164" s="5">
        <v>0</v>
      </c>
      <c r="AO164" s="5">
        <v>0</v>
      </c>
      <c r="AP164" s="5">
        <v>0</v>
      </c>
      <c r="AQ164" s="5">
        <v>0</v>
      </c>
      <c r="AR164" s="5">
        <v>0</v>
      </c>
      <c r="AS164" s="5">
        <v>170</v>
      </c>
      <c r="AT164" s="5">
        <v>0</v>
      </c>
      <c r="AU164" s="5">
        <v>3881</v>
      </c>
      <c r="AV164" s="5">
        <v>225</v>
      </c>
      <c r="AW164" s="5">
        <v>145</v>
      </c>
      <c r="AX164" s="5">
        <v>0</v>
      </c>
      <c r="AY164" s="5">
        <v>10950</v>
      </c>
      <c r="AZ164" s="5">
        <v>59</v>
      </c>
      <c r="BA164" s="5">
        <v>773</v>
      </c>
      <c r="BB164" s="5">
        <v>0</v>
      </c>
      <c r="BC164" s="5">
        <v>9959</v>
      </c>
      <c r="BD164" s="5">
        <v>0</v>
      </c>
      <c r="BE164" s="5">
        <v>0</v>
      </c>
      <c r="BF164" s="5">
        <v>0</v>
      </c>
      <c r="BG164" s="5">
        <v>0</v>
      </c>
      <c r="BH164" s="5">
        <v>812984</v>
      </c>
      <c r="BI164" s="5">
        <v>43600</v>
      </c>
      <c r="BJ164" s="5">
        <v>872087</v>
      </c>
      <c r="BK164" s="5">
        <v>16340</v>
      </c>
      <c r="BL164" s="5">
        <v>1982</v>
      </c>
      <c r="BM164" s="5">
        <v>0</v>
      </c>
      <c r="BN164" s="5">
        <v>0</v>
      </c>
      <c r="BO164" s="5">
        <v>34286</v>
      </c>
      <c r="BP164" s="5">
        <v>1405384</v>
      </c>
      <c r="BQ164" s="5">
        <v>293982</v>
      </c>
      <c r="BR164" s="5">
        <v>7400</v>
      </c>
    </row>
    <row r="165" spans="1:70">
      <c r="A165" t="s">
        <v>1548</v>
      </c>
      <c r="B165" t="s">
        <v>1549</v>
      </c>
      <c r="C165" t="s">
        <v>1310</v>
      </c>
      <c r="D165" t="s">
        <v>1559</v>
      </c>
      <c r="E165" t="str">
        <f t="shared" si="2"/>
        <v>宮城県涌谷町</v>
      </c>
      <c r="F165" s="5">
        <v>15659</v>
      </c>
      <c r="G165" s="5">
        <v>6</v>
      </c>
      <c r="H165" s="5">
        <v>0</v>
      </c>
      <c r="I165" s="5">
        <v>0</v>
      </c>
      <c r="J165" s="5">
        <v>1</v>
      </c>
      <c r="K165" s="5">
        <v>0</v>
      </c>
      <c r="L165" s="5">
        <v>567</v>
      </c>
      <c r="M165" s="5">
        <v>3343</v>
      </c>
      <c r="N165" s="5">
        <v>13444</v>
      </c>
      <c r="O165" s="5">
        <v>180933</v>
      </c>
      <c r="P165" s="5">
        <v>384488</v>
      </c>
      <c r="Q165" s="5">
        <v>696740</v>
      </c>
      <c r="R165" s="5">
        <v>40722</v>
      </c>
      <c r="S165" s="5">
        <v>6</v>
      </c>
      <c r="T165" s="5">
        <v>1320</v>
      </c>
      <c r="U165" s="5">
        <v>0</v>
      </c>
      <c r="V165" s="5">
        <v>0</v>
      </c>
      <c r="W165" s="5">
        <v>3</v>
      </c>
      <c r="X165" s="5">
        <v>24</v>
      </c>
      <c r="Y165" s="5">
        <v>2160</v>
      </c>
      <c r="Z165" s="5">
        <v>0</v>
      </c>
      <c r="AA165" s="5">
        <v>13</v>
      </c>
      <c r="AB165" s="5">
        <v>1</v>
      </c>
      <c r="AC165" s="5">
        <v>7</v>
      </c>
      <c r="AD165" s="5">
        <v>357</v>
      </c>
      <c r="AE165" s="5">
        <v>2613</v>
      </c>
      <c r="AF165" s="5">
        <v>39093</v>
      </c>
      <c r="AG165" s="5">
        <v>0</v>
      </c>
      <c r="AH165" s="5">
        <v>0</v>
      </c>
      <c r="AI165" s="5">
        <v>0</v>
      </c>
      <c r="AJ165" s="5">
        <v>829</v>
      </c>
      <c r="AK165" s="5">
        <v>0</v>
      </c>
      <c r="AL165" s="5">
        <v>0</v>
      </c>
      <c r="AM165" s="5">
        <v>4500</v>
      </c>
      <c r="AN165" s="5">
        <v>0</v>
      </c>
      <c r="AO165" s="5">
        <v>0</v>
      </c>
      <c r="AP165" s="5">
        <v>0</v>
      </c>
      <c r="AQ165" s="5">
        <v>1530</v>
      </c>
      <c r="AR165" s="5">
        <v>560</v>
      </c>
      <c r="AS165" s="5">
        <v>1527</v>
      </c>
      <c r="AT165" s="5">
        <v>5846</v>
      </c>
      <c r="AU165" s="5">
        <v>810</v>
      </c>
      <c r="AV165" s="5">
        <v>0</v>
      </c>
      <c r="AW165" s="5">
        <v>26</v>
      </c>
      <c r="AX165" s="5">
        <v>668</v>
      </c>
      <c r="AY165" s="5">
        <v>955</v>
      </c>
      <c r="AZ165" s="5">
        <v>0</v>
      </c>
      <c r="BA165" s="5">
        <v>52</v>
      </c>
      <c r="BB165" s="5">
        <v>2854</v>
      </c>
      <c r="BC165" s="5">
        <v>32226</v>
      </c>
      <c r="BD165" s="5">
        <v>0</v>
      </c>
      <c r="BE165" s="5">
        <v>0</v>
      </c>
      <c r="BF165" s="5">
        <v>0</v>
      </c>
      <c r="BG165" s="5">
        <v>0</v>
      </c>
      <c r="BH165" s="5">
        <v>394639</v>
      </c>
      <c r="BI165" s="5">
        <v>25729</v>
      </c>
      <c r="BJ165" s="5">
        <v>382005</v>
      </c>
      <c r="BK165" s="5">
        <v>12507</v>
      </c>
      <c r="BL165" s="5">
        <v>0</v>
      </c>
      <c r="BM165" s="5">
        <v>4050</v>
      </c>
      <c r="BN165" s="5">
        <v>0</v>
      </c>
      <c r="BO165" s="5">
        <v>24375</v>
      </c>
      <c r="BP165" s="5">
        <v>371792</v>
      </c>
      <c r="BQ165" s="5">
        <v>132087</v>
      </c>
      <c r="BR165" s="5">
        <v>5829</v>
      </c>
    </row>
    <row r="166" spans="1:70">
      <c r="A166" t="s">
        <v>1548</v>
      </c>
      <c r="B166" t="s">
        <v>1549</v>
      </c>
      <c r="C166" t="s">
        <v>1312</v>
      </c>
      <c r="D166" t="s">
        <v>1560</v>
      </c>
      <c r="E166" t="str">
        <f t="shared" si="2"/>
        <v>宮城県岩沼市</v>
      </c>
      <c r="F166" s="5">
        <v>43989</v>
      </c>
      <c r="G166" s="5">
        <v>14</v>
      </c>
      <c r="H166" s="5">
        <v>0</v>
      </c>
      <c r="I166" s="5">
        <v>0</v>
      </c>
      <c r="J166" s="5">
        <v>1</v>
      </c>
      <c r="K166" s="5">
        <v>0</v>
      </c>
      <c r="L166" s="5">
        <v>49</v>
      </c>
      <c r="M166" s="5">
        <v>1762</v>
      </c>
      <c r="N166" s="5">
        <v>43125</v>
      </c>
      <c r="O166" s="5">
        <v>246674</v>
      </c>
      <c r="P166" s="5">
        <v>1116041</v>
      </c>
      <c r="Q166" s="5">
        <v>2552939</v>
      </c>
      <c r="R166" s="5">
        <v>190863</v>
      </c>
      <c r="S166" s="5">
        <v>9</v>
      </c>
      <c r="T166" s="5">
        <v>4697</v>
      </c>
      <c r="U166" s="5">
        <v>0</v>
      </c>
      <c r="V166" s="5">
        <v>0</v>
      </c>
      <c r="W166" s="5">
        <v>8</v>
      </c>
      <c r="X166" s="5">
        <v>23</v>
      </c>
      <c r="Y166" s="5">
        <v>15050</v>
      </c>
      <c r="Z166" s="5">
        <v>0</v>
      </c>
      <c r="AA166" s="5">
        <v>33</v>
      </c>
      <c r="AB166" s="5">
        <v>10</v>
      </c>
      <c r="AC166" s="5">
        <v>0</v>
      </c>
      <c r="AD166" s="5">
        <v>0</v>
      </c>
      <c r="AE166" s="5">
        <v>11263</v>
      </c>
      <c r="AF166" s="5">
        <v>29696</v>
      </c>
      <c r="AG166" s="5">
        <v>0</v>
      </c>
      <c r="AH166" s="5">
        <v>0</v>
      </c>
      <c r="AI166" s="5">
        <v>0</v>
      </c>
      <c r="AJ166" s="5">
        <v>0</v>
      </c>
      <c r="AK166" s="5">
        <v>0</v>
      </c>
      <c r="AL166" s="5">
        <v>15000</v>
      </c>
      <c r="AM166" s="5">
        <v>15000</v>
      </c>
      <c r="AN166" s="5">
        <v>0</v>
      </c>
      <c r="AO166" s="5">
        <v>0</v>
      </c>
      <c r="AP166" s="5">
        <v>0</v>
      </c>
      <c r="AQ166" s="5">
        <v>0</v>
      </c>
      <c r="AR166" s="5">
        <v>0</v>
      </c>
      <c r="AS166" s="5">
        <v>1762</v>
      </c>
      <c r="AT166" s="5">
        <v>19165</v>
      </c>
      <c r="AU166" s="5">
        <v>6944</v>
      </c>
      <c r="AV166" s="5">
        <v>0</v>
      </c>
      <c r="AW166" s="5">
        <v>0</v>
      </c>
      <c r="AX166" s="5">
        <v>3223</v>
      </c>
      <c r="AY166" s="5">
        <v>2852</v>
      </c>
      <c r="AZ166" s="5">
        <v>0</v>
      </c>
      <c r="BA166" s="5">
        <v>0</v>
      </c>
      <c r="BB166" s="5">
        <v>0</v>
      </c>
      <c r="BC166" s="5">
        <v>39146</v>
      </c>
      <c r="BD166" s="5">
        <v>0</v>
      </c>
      <c r="BE166" s="5">
        <v>0</v>
      </c>
      <c r="BF166" s="5">
        <v>540</v>
      </c>
      <c r="BG166" s="5">
        <v>1214</v>
      </c>
      <c r="BH166" s="5">
        <v>1191763</v>
      </c>
      <c r="BI166" s="5">
        <v>64483</v>
      </c>
      <c r="BJ166" s="5">
        <v>1147108</v>
      </c>
      <c r="BK166" s="5">
        <v>57445</v>
      </c>
      <c r="BL166" s="5">
        <v>0</v>
      </c>
      <c r="BM166" s="5">
        <v>25948</v>
      </c>
      <c r="BN166" s="5">
        <v>0</v>
      </c>
      <c r="BO166" s="5">
        <v>44342</v>
      </c>
      <c r="BP166" s="5">
        <v>1334673</v>
      </c>
      <c r="BQ166" s="5">
        <v>573489</v>
      </c>
      <c r="BR166" s="5">
        <v>11000</v>
      </c>
    </row>
    <row r="167" spans="1:70">
      <c r="A167" t="s">
        <v>1548</v>
      </c>
      <c r="B167" t="s">
        <v>1549</v>
      </c>
      <c r="C167" t="s">
        <v>1314</v>
      </c>
      <c r="D167" t="s">
        <v>1561</v>
      </c>
      <c r="E167" t="str">
        <f t="shared" si="2"/>
        <v>宮城県名取市</v>
      </c>
      <c r="F167" s="5">
        <v>78428</v>
      </c>
      <c r="G167" s="5">
        <v>26</v>
      </c>
      <c r="H167" s="5">
        <v>0</v>
      </c>
      <c r="I167" s="5">
        <v>0</v>
      </c>
      <c r="J167" s="5">
        <v>2</v>
      </c>
      <c r="K167" s="5">
        <v>0</v>
      </c>
      <c r="L167" s="5">
        <v>2858</v>
      </c>
      <c r="M167" s="5">
        <v>7649</v>
      </c>
      <c r="N167" s="5">
        <v>18801</v>
      </c>
      <c r="O167" s="5">
        <v>432580</v>
      </c>
      <c r="P167" s="5">
        <v>1981593</v>
      </c>
      <c r="Q167" s="5">
        <v>207536</v>
      </c>
      <c r="R167" s="5">
        <v>117997</v>
      </c>
      <c r="S167" s="5">
        <v>22</v>
      </c>
      <c r="T167" s="5">
        <v>7716</v>
      </c>
      <c r="U167" s="5">
        <v>0</v>
      </c>
      <c r="V167" s="5">
        <v>0</v>
      </c>
      <c r="W167" s="5">
        <v>10</v>
      </c>
      <c r="X167" s="5">
        <v>19</v>
      </c>
      <c r="Y167" s="5">
        <v>14300</v>
      </c>
      <c r="Z167" s="5">
        <v>0</v>
      </c>
      <c r="AA167" s="5">
        <v>47</v>
      </c>
      <c r="AB167" s="5">
        <v>29</v>
      </c>
      <c r="AC167" s="5">
        <v>0</v>
      </c>
      <c r="AD167" s="5">
        <v>0</v>
      </c>
      <c r="AE167" s="5">
        <v>0</v>
      </c>
      <c r="AF167" s="5">
        <v>40007</v>
      </c>
      <c r="AG167" s="5">
        <v>12100</v>
      </c>
      <c r="AH167" s="5">
        <v>0</v>
      </c>
      <c r="AI167" s="5">
        <v>6246</v>
      </c>
      <c r="AJ167" s="5">
        <v>0</v>
      </c>
      <c r="AK167" s="5">
        <v>0</v>
      </c>
      <c r="AL167" s="5">
        <v>16615</v>
      </c>
      <c r="AM167" s="5">
        <v>0</v>
      </c>
      <c r="AN167" s="5">
        <v>0</v>
      </c>
      <c r="AO167" s="5">
        <v>0</v>
      </c>
      <c r="AP167" s="5">
        <v>0</v>
      </c>
      <c r="AQ167" s="5">
        <v>0</v>
      </c>
      <c r="AR167" s="5">
        <v>0</v>
      </c>
      <c r="AS167" s="5">
        <v>2108</v>
      </c>
      <c r="AT167" s="5">
        <v>14383</v>
      </c>
      <c r="AU167" s="5">
        <v>79474</v>
      </c>
      <c r="AV167" s="5">
        <v>0</v>
      </c>
      <c r="AW167" s="5">
        <v>0</v>
      </c>
      <c r="AX167" s="5">
        <v>36</v>
      </c>
      <c r="AY167" s="5">
        <v>3646</v>
      </c>
      <c r="AZ167" s="5">
        <v>0</v>
      </c>
      <c r="BA167" s="5">
        <v>0</v>
      </c>
      <c r="BB167" s="5">
        <v>0</v>
      </c>
      <c r="BC167" s="5">
        <v>7827</v>
      </c>
      <c r="BD167" s="5">
        <v>0</v>
      </c>
      <c r="BE167" s="5">
        <v>0</v>
      </c>
      <c r="BF167" s="5">
        <v>269</v>
      </c>
      <c r="BG167" s="5">
        <v>120</v>
      </c>
      <c r="BH167" s="5">
        <v>2099442</v>
      </c>
      <c r="BI167" s="5">
        <v>348082</v>
      </c>
      <c r="BJ167" s="5">
        <v>1787276</v>
      </c>
      <c r="BK167" s="5">
        <v>18995</v>
      </c>
      <c r="BL167" s="5">
        <v>0</v>
      </c>
      <c r="BM167" s="5">
        <v>49294</v>
      </c>
      <c r="BN167" s="5">
        <v>0</v>
      </c>
      <c r="BO167" s="5">
        <v>246734</v>
      </c>
      <c r="BP167" s="5">
        <v>4420747</v>
      </c>
      <c r="BQ167" s="5">
        <v>446838</v>
      </c>
      <c r="BR167" s="5">
        <v>27200</v>
      </c>
    </row>
    <row r="168" spans="1:70">
      <c r="A168" t="s">
        <v>1548</v>
      </c>
      <c r="B168" t="s">
        <v>1549</v>
      </c>
      <c r="C168" t="s">
        <v>1318</v>
      </c>
      <c r="D168" t="s">
        <v>1562</v>
      </c>
      <c r="E168" t="str">
        <f t="shared" si="2"/>
        <v>宮城県丸森町</v>
      </c>
      <c r="F168" s="5">
        <v>9821</v>
      </c>
      <c r="G168" s="5">
        <v>8</v>
      </c>
      <c r="H168" s="5">
        <v>0</v>
      </c>
      <c r="I168" s="5">
        <v>0</v>
      </c>
      <c r="J168" s="5">
        <v>3</v>
      </c>
      <c r="K168" s="5">
        <v>0</v>
      </c>
      <c r="L168" s="5">
        <v>2826</v>
      </c>
      <c r="M168" s="5">
        <v>28061</v>
      </c>
      <c r="N168" s="5">
        <v>0</v>
      </c>
      <c r="O168" s="5">
        <v>154143</v>
      </c>
      <c r="P168" s="5">
        <v>308659</v>
      </c>
      <c r="Q168" s="5">
        <v>1402924</v>
      </c>
      <c r="R168" s="5">
        <v>170203</v>
      </c>
      <c r="S168" s="5">
        <v>4</v>
      </c>
      <c r="T168" s="5">
        <v>1035</v>
      </c>
      <c r="U168" s="5">
        <v>0</v>
      </c>
      <c r="V168" s="5">
        <v>0</v>
      </c>
      <c r="W168" s="5">
        <v>0</v>
      </c>
      <c r="X168" s="5">
        <v>28</v>
      </c>
      <c r="Y168" s="5">
        <v>6967</v>
      </c>
      <c r="Z168" s="5">
        <v>0</v>
      </c>
      <c r="AA168" s="5">
        <v>0</v>
      </c>
      <c r="AB168" s="5">
        <v>0</v>
      </c>
      <c r="AC168" s="5">
        <v>0</v>
      </c>
      <c r="AD168" s="5">
        <v>0</v>
      </c>
      <c r="AE168" s="5">
        <v>0</v>
      </c>
      <c r="AF168" s="5">
        <v>0</v>
      </c>
      <c r="AG168" s="5">
        <v>0</v>
      </c>
      <c r="AH168" s="5">
        <v>0</v>
      </c>
      <c r="AI168" s="5">
        <v>0</v>
      </c>
      <c r="AJ168" s="5">
        <v>0</v>
      </c>
      <c r="AK168" s="5">
        <v>0</v>
      </c>
      <c r="AL168" s="5">
        <v>1586</v>
      </c>
      <c r="AM168" s="5">
        <v>660</v>
      </c>
      <c r="AN168" s="5">
        <v>1660</v>
      </c>
      <c r="AO168" s="5">
        <v>0</v>
      </c>
      <c r="AP168" s="5">
        <v>0</v>
      </c>
      <c r="AQ168" s="5">
        <v>1872</v>
      </c>
      <c r="AR168" s="5">
        <v>179</v>
      </c>
      <c r="AS168" s="5">
        <v>769</v>
      </c>
      <c r="AT168" s="5">
        <v>0</v>
      </c>
      <c r="AU168" s="5">
        <v>205</v>
      </c>
      <c r="AV168" s="5">
        <v>9</v>
      </c>
      <c r="AW168" s="5">
        <v>0</v>
      </c>
      <c r="AX168" s="5">
        <v>0</v>
      </c>
      <c r="AY168" s="5">
        <v>15</v>
      </c>
      <c r="AZ168" s="5">
        <v>0</v>
      </c>
      <c r="BA168" s="5">
        <v>119</v>
      </c>
      <c r="BB168" s="5">
        <v>0</v>
      </c>
      <c r="BC168" s="5">
        <v>190</v>
      </c>
      <c r="BD168" s="5">
        <v>0</v>
      </c>
      <c r="BE168" s="5">
        <v>743</v>
      </c>
      <c r="BF168" s="5">
        <v>0</v>
      </c>
      <c r="BG168" s="5">
        <v>308</v>
      </c>
      <c r="BH168" s="5">
        <v>321111</v>
      </c>
      <c r="BI168" s="5">
        <v>60431</v>
      </c>
      <c r="BJ168" s="5">
        <v>262513</v>
      </c>
      <c r="BK168" s="5">
        <v>60468</v>
      </c>
      <c r="BL168" s="5">
        <v>0</v>
      </c>
      <c r="BM168" s="5">
        <v>1578</v>
      </c>
      <c r="BN168" s="5">
        <v>0</v>
      </c>
      <c r="BO168" s="5">
        <v>29089</v>
      </c>
      <c r="BP168" s="5">
        <v>574382</v>
      </c>
      <c r="BQ168" s="5">
        <v>358651</v>
      </c>
      <c r="BR168" s="5">
        <v>0</v>
      </c>
    </row>
    <row r="169" spans="1:70">
      <c r="A169" t="s">
        <v>1548</v>
      </c>
      <c r="B169" t="s">
        <v>1549</v>
      </c>
      <c r="C169" t="s">
        <v>1320</v>
      </c>
      <c r="D169" t="s">
        <v>1563</v>
      </c>
      <c r="E169" t="str">
        <f t="shared" si="2"/>
        <v>宮城県柴田町</v>
      </c>
      <c r="F169" s="5">
        <v>37671</v>
      </c>
      <c r="G169" s="5">
        <v>4</v>
      </c>
      <c r="H169" s="5">
        <v>0</v>
      </c>
      <c r="I169" s="5">
        <v>0</v>
      </c>
      <c r="J169" s="5">
        <v>1</v>
      </c>
      <c r="K169" s="5">
        <v>0</v>
      </c>
      <c r="L169" s="5">
        <v>0</v>
      </c>
      <c r="M169" s="5">
        <v>11188</v>
      </c>
      <c r="N169" s="5">
        <v>6380</v>
      </c>
      <c r="O169" s="5">
        <v>237599</v>
      </c>
      <c r="P169" s="5">
        <v>1138364</v>
      </c>
      <c r="Q169" s="5">
        <v>2428277</v>
      </c>
      <c r="R169" s="5">
        <v>162456</v>
      </c>
      <c r="S169" s="5">
        <v>4</v>
      </c>
      <c r="T169" s="5">
        <v>4176</v>
      </c>
      <c r="U169" s="5">
        <v>0</v>
      </c>
      <c r="V169" s="5">
        <v>0</v>
      </c>
      <c r="W169" s="5">
        <v>2</v>
      </c>
      <c r="X169" s="5">
        <v>30</v>
      </c>
      <c r="Y169" s="5">
        <v>23200</v>
      </c>
      <c r="Z169" s="5">
        <v>0</v>
      </c>
      <c r="AA169" s="5">
        <v>56</v>
      </c>
      <c r="AB169" s="5">
        <v>0</v>
      </c>
      <c r="AC169" s="5">
        <v>0</v>
      </c>
      <c r="AD169" s="5">
        <v>0</v>
      </c>
      <c r="AE169" s="5">
        <v>0</v>
      </c>
      <c r="AF169" s="5">
        <v>0</v>
      </c>
      <c r="AG169" s="5">
        <v>0</v>
      </c>
      <c r="AH169" s="5">
        <v>0</v>
      </c>
      <c r="AI169" s="5">
        <v>0</v>
      </c>
      <c r="AJ169" s="5">
        <v>0</v>
      </c>
      <c r="AK169" s="5">
        <v>12600</v>
      </c>
      <c r="AL169" s="5">
        <v>175</v>
      </c>
      <c r="AM169" s="5">
        <v>0</v>
      </c>
      <c r="AN169" s="5">
        <v>0</v>
      </c>
      <c r="AO169" s="5">
        <v>0</v>
      </c>
      <c r="AP169" s="5">
        <v>3000</v>
      </c>
      <c r="AQ169" s="5">
        <v>0</v>
      </c>
      <c r="AR169" s="5">
        <v>0</v>
      </c>
      <c r="AS169" s="5">
        <v>1131</v>
      </c>
      <c r="AT169" s="5">
        <v>4290</v>
      </c>
      <c r="AU169" s="5">
        <v>0</v>
      </c>
      <c r="AV169" s="5">
        <v>0</v>
      </c>
      <c r="AW169" s="5">
        <v>45</v>
      </c>
      <c r="AX169" s="5">
        <v>185</v>
      </c>
      <c r="AY169" s="5">
        <v>0</v>
      </c>
      <c r="AZ169" s="5">
        <v>0</v>
      </c>
      <c r="BA169" s="5">
        <v>1224</v>
      </c>
      <c r="BB169" s="5">
        <v>0</v>
      </c>
      <c r="BC169" s="5">
        <v>4982</v>
      </c>
      <c r="BD169" s="5">
        <v>0</v>
      </c>
      <c r="BE169" s="5">
        <v>0</v>
      </c>
      <c r="BF169" s="5">
        <v>0</v>
      </c>
      <c r="BG169" s="5">
        <v>0</v>
      </c>
      <c r="BH169" s="5">
        <v>1181886</v>
      </c>
      <c r="BI169" s="5">
        <v>32098</v>
      </c>
      <c r="BJ169" s="5">
        <v>971618</v>
      </c>
      <c r="BK169" s="5">
        <v>50257</v>
      </c>
      <c r="BL169" s="5">
        <v>0</v>
      </c>
      <c r="BM169" s="5">
        <v>1113</v>
      </c>
      <c r="BN169" s="5">
        <v>0</v>
      </c>
      <c r="BO169" s="5">
        <v>26601</v>
      </c>
      <c r="BP169" s="5">
        <v>1286156</v>
      </c>
      <c r="BQ169" s="5">
        <v>266929</v>
      </c>
      <c r="BR169" s="5">
        <v>23200</v>
      </c>
    </row>
    <row r="170" spans="1:70">
      <c r="A170" t="s">
        <v>1548</v>
      </c>
      <c r="B170" t="s">
        <v>1549</v>
      </c>
      <c r="C170" t="s">
        <v>1531</v>
      </c>
      <c r="D170" t="s">
        <v>1564</v>
      </c>
      <c r="E170" t="str">
        <f t="shared" si="2"/>
        <v>宮城県大河原町</v>
      </c>
      <c r="F170" s="5">
        <v>23608</v>
      </c>
      <c r="G170" s="5">
        <v>8</v>
      </c>
      <c r="H170" s="5">
        <v>1</v>
      </c>
      <c r="I170" s="5">
        <v>0</v>
      </c>
      <c r="J170" s="5">
        <v>0</v>
      </c>
      <c r="K170" s="5">
        <v>0</v>
      </c>
      <c r="L170" s="5">
        <v>269</v>
      </c>
      <c r="M170" s="5">
        <v>4620</v>
      </c>
      <c r="N170" s="5">
        <v>9309</v>
      </c>
      <c r="O170" s="5">
        <v>154554</v>
      </c>
      <c r="P170" s="5">
        <v>550632</v>
      </c>
      <c r="Q170" s="5">
        <v>1553210</v>
      </c>
      <c r="R170" s="5">
        <v>82962</v>
      </c>
      <c r="S170" s="5">
        <v>6</v>
      </c>
      <c r="T170" s="5">
        <v>2392</v>
      </c>
      <c r="U170" s="5">
        <v>0</v>
      </c>
      <c r="V170" s="5">
        <v>0</v>
      </c>
      <c r="W170" s="5">
        <v>2</v>
      </c>
      <c r="X170" s="5">
        <v>23</v>
      </c>
      <c r="Y170" s="5">
        <v>4220</v>
      </c>
      <c r="Z170" s="5">
        <v>0</v>
      </c>
      <c r="AA170" s="5">
        <v>0</v>
      </c>
      <c r="AB170" s="5">
        <v>0</v>
      </c>
      <c r="AC170" s="5">
        <v>0</v>
      </c>
      <c r="AD170" s="5">
        <v>1464</v>
      </c>
      <c r="AE170" s="5">
        <v>0</v>
      </c>
      <c r="AF170" s="5">
        <v>21292</v>
      </c>
      <c r="AG170" s="5">
        <v>4220</v>
      </c>
      <c r="AH170" s="5">
        <v>3197</v>
      </c>
      <c r="AI170" s="5">
        <v>0</v>
      </c>
      <c r="AJ170" s="5">
        <v>0</v>
      </c>
      <c r="AK170" s="5">
        <v>5000</v>
      </c>
      <c r="AL170" s="5">
        <v>0</v>
      </c>
      <c r="AM170" s="5">
        <v>3000</v>
      </c>
      <c r="AN170" s="5">
        <v>0</v>
      </c>
      <c r="AO170" s="5">
        <v>0</v>
      </c>
      <c r="AP170" s="5">
        <v>0</v>
      </c>
      <c r="AQ170" s="5">
        <v>0</v>
      </c>
      <c r="AR170" s="5">
        <v>0</v>
      </c>
      <c r="AS170" s="5">
        <v>1077</v>
      </c>
      <c r="AT170" s="5">
        <v>3282</v>
      </c>
      <c r="AU170" s="5">
        <v>10100</v>
      </c>
      <c r="AV170" s="5">
        <v>0</v>
      </c>
      <c r="AW170" s="5">
        <v>0</v>
      </c>
      <c r="AX170" s="5">
        <v>0</v>
      </c>
      <c r="AY170" s="5">
        <v>501</v>
      </c>
      <c r="AZ170" s="5">
        <v>261</v>
      </c>
      <c r="BA170" s="5">
        <v>907</v>
      </c>
      <c r="BB170" s="5">
        <v>0</v>
      </c>
      <c r="BC170" s="5">
        <v>17090</v>
      </c>
      <c r="BD170" s="5">
        <v>8</v>
      </c>
      <c r="BE170" s="5">
        <v>0</v>
      </c>
      <c r="BF170" s="5">
        <v>59</v>
      </c>
      <c r="BG170" s="5">
        <v>110</v>
      </c>
      <c r="BH170" s="5">
        <v>607941</v>
      </c>
      <c r="BI170" s="5">
        <v>140699</v>
      </c>
      <c r="BJ170" s="5">
        <v>531318</v>
      </c>
      <c r="BK170" s="5">
        <v>27440</v>
      </c>
      <c r="BL170" s="5">
        <v>0</v>
      </c>
      <c r="BM170" s="5">
        <v>2740</v>
      </c>
      <c r="BN170" s="5">
        <v>0</v>
      </c>
      <c r="BO170" s="5">
        <v>140048</v>
      </c>
      <c r="BP170" s="5">
        <v>1038930</v>
      </c>
      <c r="BQ170" s="5">
        <v>96542</v>
      </c>
      <c r="BR170" s="5">
        <v>8200</v>
      </c>
    </row>
    <row r="171" spans="1:70">
      <c r="A171" t="s">
        <v>1548</v>
      </c>
      <c r="B171" t="s">
        <v>1549</v>
      </c>
      <c r="C171" t="s">
        <v>1328</v>
      </c>
      <c r="D171" t="s">
        <v>1565</v>
      </c>
      <c r="E171" t="str">
        <f t="shared" si="2"/>
        <v>宮城県亘理町</v>
      </c>
      <c r="F171" s="5">
        <v>33223</v>
      </c>
      <c r="G171" s="5">
        <v>6</v>
      </c>
      <c r="H171" s="5">
        <v>0</v>
      </c>
      <c r="I171" s="5">
        <v>0</v>
      </c>
      <c r="J171" s="5">
        <v>1</v>
      </c>
      <c r="K171" s="5">
        <v>0</v>
      </c>
      <c r="L171" s="5">
        <v>593</v>
      </c>
      <c r="M171" s="5">
        <v>1636</v>
      </c>
      <c r="N171" s="5">
        <v>0</v>
      </c>
      <c r="O171" s="5">
        <v>273294</v>
      </c>
      <c r="P171" s="5">
        <v>764041</v>
      </c>
      <c r="Q171" s="5">
        <v>1983857</v>
      </c>
      <c r="R171" s="5">
        <v>153500</v>
      </c>
      <c r="S171" s="5">
        <v>5</v>
      </c>
      <c r="T171" s="5">
        <v>3300</v>
      </c>
      <c r="U171" s="5">
        <v>0</v>
      </c>
      <c r="V171" s="5">
        <v>0</v>
      </c>
      <c r="W171" s="5">
        <v>2</v>
      </c>
      <c r="X171" s="5">
        <v>7</v>
      </c>
      <c r="Y171" s="5">
        <v>4000</v>
      </c>
      <c r="Z171" s="5">
        <v>0</v>
      </c>
      <c r="AA171" s="5">
        <v>13</v>
      </c>
      <c r="AB171" s="5">
        <v>10</v>
      </c>
      <c r="AC171" s="5">
        <v>593</v>
      </c>
      <c r="AD171" s="5">
        <v>1203</v>
      </c>
      <c r="AE171" s="5">
        <v>0</v>
      </c>
      <c r="AF171" s="5">
        <v>33839</v>
      </c>
      <c r="AG171" s="5">
        <v>0</v>
      </c>
      <c r="AH171" s="5">
        <v>0</v>
      </c>
      <c r="AI171" s="5">
        <v>4000</v>
      </c>
      <c r="AJ171" s="5">
        <v>0</v>
      </c>
      <c r="AK171" s="5">
        <v>0</v>
      </c>
      <c r="AL171" s="5">
        <v>6400</v>
      </c>
      <c r="AM171" s="5">
        <v>0</v>
      </c>
      <c r="AN171" s="5">
        <v>0</v>
      </c>
      <c r="AO171" s="5">
        <v>0</v>
      </c>
      <c r="AP171" s="5">
        <v>0</v>
      </c>
      <c r="AQ171" s="5">
        <v>0</v>
      </c>
      <c r="AR171" s="5">
        <v>0</v>
      </c>
      <c r="AS171" s="5">
        <v>0</v>
      </c>
      <c r="AT171" s="5">
        <v>0</v>
      </c>
      <c r="AU171" s="5">
        <v>18184</v>
      </c>
      <c r="AV171" s="5">
        <v>21</v>
      </c>
      <c r="AW171" s="5">
        <v>0</v>
      </c>
      <c r="AX171" s="5">
        <v>0</v>
      </c>
      <c r="AY171" s="5">
        <v>645</v>
      </c>
      <c r="AZ171" s="5">
        <v>0</v>
      </c>
      <c r="BA171" s="5">
        <v>0</v>
      </c>
      <c r="BB171" s="5">
        <v>0</v>
      </c>
      <c r="BC171" s="5">
        <v>26367</v>
      </c>
      <c r="BD171" s="5">
        <v>0</v>
      </c>
      <c r="BE171" s="5">
        <v>0</v>
      </c>
      <c r="BF171" s="5">
        <v>0</v>
      </c>
      <c r="BG171" s="5">
        <v>114</v>
      </c>
      <c r="BH171" s="5">
        <v>781029</v>
      </c>
      <c r="BI171" s="5">
        <v>105868</v>
      </c>
      <c r="BJ171" s="5">
        <v>730584</v>
      </c>
      <c r="BK171" s="5">
        <v>39183</v>
      </c>
      <c r="BL171" s="5">
        <v>0</v>
      </c>
      <c r="BM171" s="5">
        <v>0</v>
      </c>
      <c r="BN171" s="5">
        <v>0</v>
      </c>
      <c r="BO171" s="5">
        <v>73039</v>
      </c>
      <c r="BP171" s="5">
        <v>1099138</v>
      </c>
      <c r="BQ171" s="5">
        <v>383525</v>
      </c>
      <c r="BR171" s="5">
        <v>11400</v>
      </c>
    </row>
    <row r="172" spans="1:70">
      <c r="A172" t="s">
        <v>1548</v>
      </c>
      <c r="B172" t="s">
        <v>1549</v>
      </c>
      <c r="C172" t="s">
        <v>1336</v>
      </c>
      <c r="D172" t="s">
        <v>1566</v>
      </c>
      <c r="E172" t="str">
        <f t="shared" si="2"/>
        <v>宮城県七ヶ浜町</v>
      </c>
      <c r="F172" s="5">
        <v>18765</v>
      </c>
      <c r="G172" s="5">
        <v>8</v>
      </c>
      <c r="H172" s="5">
        <v>0</v>
      </c>
      <c r="I172" s="5">
        <v>0</v>
      </c>
      <c r="J172" s="5">
        <v>0</v>
      </c>
      <c r="K172" s="5">
        <v>0</v>
      </c>
      <c r="L172" s="5">
        <v>0</v>
      </c>
      <c r="M172" s="5">
        <v>6077</v>
      </c>
      <c r="N172" s="5">
        <v>0</v>
      </c>
      <c r="O172" s="5">
        <v>126079</v>
      </c>
      <c r="P172" s="5">
        <v>409749</v>
      </c>
      <c r="Q172" s="5">
        <v>74360</v>
      </c>
      <c r="R172" s="5">
        <v>19328</v>
      </c>
      <c r="S172" s="5">
        <v>7</v>
      </c>
      <c r="T172" s="5">
        <v>1649</v>
      </c>
      <c r="U172" s="5">
        <v>0</v>
      </c>
      <c r="V172" s="5">
        <v>0</v>
      </c>
      <c r="W172" s="5">
        <v>2</v>
      </c>
      <c r="X172" s="5">
        <v>7</v>
      </c>
      <c r="Y172" s="5">
        <v>0</v>
      </c>
      <c r="Z172" s="5">
        <v>0</v>
      </c>
      <c r="AA172" s="5">
        <v>16</v>
      </c>
      <c r="AB172" s="5">
        <v>0</v>
      </c>
      <c r="AC172" s="5">
        <v>0</v>
      </c>
      <c r="AD172" s="5">
        <v>4004</v>
      </c>
      <c r="AE172" s="5">
        <v>0</v>
      </c>
      <c r="AF172" s="5">
        <v>22335</v>
      </c>
      <c r="AG172" s="5">
        <v>0</v>
      </c>
      <c r="AH172" s="5">
        <v>0</v>
      </c>
      <c r="AI172" s="5">
        <v>0</v>
      </c>
      <c r="AJ172" s="5">
        <v>370</v>
      </c>
      <c r="AK172" s="5">
        <v>8500</v>
      </c>
      <c r="AL172" s="5">
        <v>0</v>
      </c>
      <c r="AM172" s="5">
        <v>0</v>
      </c>
      <c r="AN172" s="5">
        <v>0</v>
      </c>
      <c r="AO172" s="5">
        <v>0</v>
      </c>
      <c r="AP172" s="5">
        <v>0</v>
      </c>
      <c r="AQ172" s="5">
        <v>0</v>
      </c>
      <c r="AR172" s="5">
        <v>0</v>
      </c>
      <c r="AS172" s="5">
        <v>535</v>
      </c>
      <c r="AT172" s="5">
        <v>0</v>
      </c>
      <c r="AU172" s="5">
        <v>64</v>
      </c>
      <c r="AV172" s="5">
        <v>0</v>
      </c>
      <c r="AW172" s="5">
        <v>0</v>
      </c>
      <c r="AX172" s="5">
        <v>0</v>
      </c>
      <c r="AY172" s="5">
        <v>0</v>
      </c>
      <c r="AZ172" s="5">
        <v>0</v>
      </c>
      <c r="BA172" s="5">
        <v>0</v>
      </c>
      <c r="BB172" s="5">
        <v>0</v>
      </c>
      <c r="BC172" s="5">
        <v>30847</v>
      </c>
      <c r="BD172" s="5">
        <v>0</v>
      </c>
      <c r="BE172" s="5">
        <v>0</v>
      </c>
      <c r="BF172" s="5">
        <v>0</v>
      </c>
      <c r="BG172" s="5">
        <v>0</v>
      </c>
      <c r="BH172" s="5">
        <v>449567</v>
      </c>
      <c r="BI172" s="5">
        <v>110775</v>
      </c>
      <c r="BJ172" s="5">
        <v>511289</v>
      </c>
      <c r="BK172" s="5">
        <v>4140</v>
      </c>
      <c r="BL172" s="5">
        <v>0</v>
      </c>
      <c r="BM172" s="5">
        <v>0</v>
      </c>
      <c r="BN172" s="5">
        <v>0</v>
      </c>
      <c r="BO172" s="5">
        <v>54077</v>
      </c>
      <c r="BP172" s="5">
        <v>1805296</v>
      </c>
      <c r="BQ172" s="5">
        <v>170699</v>
      </c>
      <c r="BR172" s="5">
        <v>0</v>
      </c>
    </row>
    <row r="173" spans="1:70">
      <c r="A173" t="s">
        <v>1548</v>
      </c>
      <c r="B173" t="s">
        <v>1549</v>
      </c>
      <c r="C173" t="s">
        <v>1340</v>
      </c>
      <c r="D173" t="s">
        <v>1567</v>
      </c>
      <c r="E173" t="str">
        <f t="shared" si="2"/>
        <v>宮城県大和町</v>
      </c>
      <c r="F173" s="5">
        <v>27201</v>
      </c>
      <c r="G173" s="5">
        <v>6</v>
      </c>
      <c r="H173" s="5">
        <v>0</v>
      </c>
      <c r="I173" s="5">
        <v>0</v>
      </c>
      <c r="J173" s="5">
        <v>1</v>
      </c>
      <c r="K173" s="5">
        <v>1</v>
      </c>
      <c r="L173" s="5">
        <v>937</v>
      </c>
      <c r="M173" s="5">
        <v>27887</v>
      </c>
      <c r="N173" s="5">
        <v>87007</v>
      </c>
      <c r="O173" s="5">
        <v>200404</v>
      </c>
      <c r="P173" s="5">
        <v>708987</v>
      </c>
      <c r="Q173" s="5">
        <v>958959</v>
      </c>
      <c r="R173" s="5">
        <v>74339</v>
      </c>
      <c r="S173" s="5">
        <v>6</v>
      </c>
      <c r="T173" s="5">
        <v>3033</v>
      </c>
      <c r="U173" s="5">
        <v>0</v>
      </c>
      <c r="V173" s="5">
        <v>0</v>
      </c>
      <c r="W173" s="5">
        <v>2</v>
      </c>
      <c r="X173" s="5">
        <v>6</v>
      </c>
      <c r="Y173" s="5">
        <v>199</v>
      </c>
      <c r="Z173" s="5">
        <v>0</v>
      </c>
      <c r="AA173" s="5">
        <v>26</v>
      </c>
      <c r="AB173" s="5">
        <v>21</v>
      </c>
      <c r="AC173" s="5">
        <v>400</v>
      </c>
      <c r="AD173" s="5">
        <v>5877</v>
      </c>
      <c r="AE173" s="5">
        <v>14323</v>
      </c>
      <c r="AF173" s="5">
        <v>15639</v>
      </c>
      <c r="AG173" s="5">
        <v>0</v>
      </c>
      <c r="AH173" s="5">
        <v>4844</v>
      </c>
      <c r="AI173" s="5">
        <v>1200</v>
      </c>
      <c r="AJ173" s="5">
        <v>0</v>
      </c>
      <c r="AK173" s="5">
        <v>3500</v>
      </c>
      <c r="AL173" s="5">
        <v>10100</v>
      </c>
      <c r="AM173" s="5">
        <v>0</v>
      </c>
      <c r="AN173" s="5">
        <v>0</v>
      </c>
      <c r="AO173" s="5">
        <v>0</v>
      </c>
      <c r="AP173" s="5">
        <v>0</v>
      </c>
      <c r="AQ173" s="5">
        <v>0</v>
      </c>
      <c r="AR173" s="5">
        <v>0</v>
      </c>
      <c r="AS173" s="5">
        <v>9908</v>
      </c>
      <c r="AT173" s="5">
        <v>44861</v>
      </c>
      <c r="AU173" s="5">
        <v>33423</v>
      </c>
      <c r="AV173" s="5">
        <v>0</v>
      </c>
      <c r="AW173" s="5">
        <v>159</v>
      </c>
      <c r="AX173" s="5">
        <v>103</v>
      </c>
      <c r="AY173" s="5">
        <v>1301</v>
      </c>
      <c r="AZ173" s="5">
        <v>0</v>
      </c>
      <c r="BA173" s="5">
        <v>1835</v>
      </c>
      <c r="BB173" s="5">
        <v>7179</v>
      </c>
      <c r="BC173" s="5">
        <v>34913</v>
      </c>
      <c r="BD173" s="5">
        <v>0</v>
      </c>
      <c r="BE173" s="5">
        <v>0</v>
      </c>
      <c r="BF173" s="5">
        <v>0</v>
      </c>
      <c r="BG173" s="5">
        <v>0</v>
      </c>
      <c r="BH173" s="5">
        <v>762374</v>
      </c>
      <c r="BI173" s="5">
        <v>260984</v>
      </c>
      <c r="BJ173" s="5">
        <v>984680</v>
      </c>
      <c r="BK173" s="5">
        <v>22731</v>
      </c>
      <c r="BL173" s="5">
        <v>1238</v>
      </c>
      <c r="BM173" s="5">
        <v>0</v>
      </c>
      <c r="BN173" s="5">
        <v>0</v>
      </c>
      <c r="BO173" s="5">
        <v>89024</v>
      </c>
      <c r="BP173" s="5">
        <v>387108</v>
      </c>
      <c r="BQ173" s="5">
        <v>191621</v>
      </c>
      <c r="BR173" s="5">
        <v>13600</v>
      </c>
    </row>
    <row r="174" spans="1:70">
      <c r="A174" t="s">
        <v>1548</v>
      </c>
      <c r="B174" t="s">
        <v>1549</v>
      </c>
      <c r="C174" t="s">
        <v>1364</v>
      </c>
      <c r="D174" t="s">
        <v>1568</v>
      </c>
      <c r="E174" t="str">
        <f t="shared" si="2"/>
        <v>宮城県大衡村</v>
      </c>
      <c r="F174" s="5">
        <v>5907</v>
      </c>
      <c r="G174" s="5">
        <v>2</v>
      </c>
      <c r="H174" s="5">
        <v>0</v>
      </c>
      <c r="I174" s="5">
        <v>0</v>
      </c>
      <c r="J174" s="5">
        <v>0</v>
      </c>
      <c r="K174" s="5">
        <v>0</v>
      </c>
      <c r="L174" s="5">
        <v>0</v>
      </c>
      <c r="M174" s="5">
        <v>0</v>
      </c>
      <c r="N174" s="5">
        <v>9407</v>
      </c>
      <c r="O174" s="5">
        <v>119160</v>
      </c>
      <c r="P174" s="5">
        <v>189452</v>
      </c>
      <c r="Q174" s="5">
        <v>226303</v>
      </c>
      <c r="R174" s="5">
        <v>16272</v>
      </c>
      <c r="S174" s="5">
        <v>2</v>
      </c>
      <c r="T174" s="5">
        <v>633</v>
      </c>
      <c r="U174" s="5">
        <v>0</v>
      </c>
      <c r="V174" s="5">
        <v>0</v>
      </c>
      <c r="W174" s="5">
        <v>0</v>
      </c>
      <c r="X174" s="5">
        <v>3</v>
      </c>
      <c r="Y174" s="5">
        <v>0</v>
      </c>
      <c r="Z174" s="5">
        <v>0</v>
      </c>
      <c r="AA174" s="5">
        <v>0</v>
      </c>
      <c r="AB174" s="5">
        <v>0</v>
      </c>
      <c r="AC174" s="5">
        <v>0</v>
      </c>
      <c r="AD174" s="5">
        <v>0</v>
      </c>
      <c r="AE174" s="5">
        <v>0</v>
      </c>
      <c r="AF174" s="5">
        <v>0</v>
      </c>
      <c r="AG174" s="5">
        <v>0</v>
      </c>
      <c r="AH174" s="5">
        <v>0</v>
      </c>
      <c r="AI174" s="5">
        <v>0</v>
      </c>
      <c r="AJ174" s="5">
        <v>0</v>
      </c>
      <c r="AK174" s="5">
        <v>4580</v>
      </c>
      <c r="AL174" s="5">
        <v>0</v>
      </c>
      <c r="AM174" s="5">
        <v>0</v>
      </c>
      <c r="AN174" s="5">
        <v>0</v>
      </c>
      <c r="AO174" s="5">
        <v>0</v>
      </c>
      <c r="AP174" s="5">
        <v>0</v>
      </c>
      <c r="AQ174" s="5">
        <v>0</v>
      </c>
      <c r="AR174" s="5">
        <v>0</v>
      </c>
      <c r="AS174" s="5">
        <v>0</v>
      </c>
      <c r="AT174" s="5">
        <v>0</v>
      </c>
      <c r="AU174" s="5">
        <v>0</v>
      </c>
      <c r="AV174" s="5">
        <v>0</v>
      </c>
      <c r="AW174" s="5">
        <v>0</v>
      </c>
      <c r="AX174" s="5">
        <v>0</v>
      </c>
      <c r="AY174" s="5">
        <v>0</v>
      </c>
      <c r="AZ174" s="5">
        <v>0</v>
      </c>
      <c r="BA174" s="5">
        <v>0</v>
      </c>
      <c r="BB174" s="5">
        <v>0</v>
      </c>
      <c r="BC174" s="5">
        <v>1475</v>
      </c>
      <c r="BD174" s="5">
        <v>0</v>
      </c>
      <c r="BE174" s="5">
        <v>0</v>
      </c>
      <c r="BF174" s="5">
        <v>0</v>
      </c>
      <c r="BG174" s="5">
        <v>0</v>
      </c>
      <c r="BH174" s="5">
        <v>190549</v>
      </c>
      <c r="BI174" s="5">
        <v>50525</v>
      </c>
      <c r="BJ174" s="5">
        <v>220456</v>
      </c>
      <c r="BK174" s="5">
        <v>4796</v>
      </c>
      <c r="BL174" s="5">
        <v>0</v>
      </c>
      <c r="BM174" s="5">
        <v>0</v>
      </c>
      <c r="BN174" s="5">
        <v>0</v>
      </c>
      <c r="BO174" s="5">
        <v>25799</v>
      </c>
      <c r="BP174" s="5">
        <v>501604</v>
      </c>
      <c r="BQ174" s="5">
        <v>35187</v>
      </c>
      <c r="BR174" s="5">
        <v>6500</v>
      </c>
    </row>
    <row r="175" spans="1:70">
      <c r="A175" t="s">
        <v>1548</v>
      </c>
      <c r="B175" t="s">
        <v>1549</v>
      </c>
      <c r="C175" t="s">
        <v>1368</v>
      </c>
      <c r="D175" t="s">
        <v>1569</v>
      </c>
      <c r="E175" t="str">
        <f t="shared" si="2"/>
        <v>宮城県富谷市</v>
      </c>
      <c r="F175" s="5">
        <v>49303</v>
      </c>
      <c r="G175" s="5">
        <v>9</v>
      </c>
      <c r="H175" s="5">
        <v>0</v>
      </c>
      <c r="I175" s="5">
        <v>0</v>
      </c>
      <c r="J175" s="5">
        <v>1</v>
      </c>
      <c r="K175" s="5">
        <v>0</v>
      </c>
      <c r="L175" s="5">
        <v>294</v>
      </c>
      <c r="M175" s="5">
        <v>10517</v>
      </c>
      <c r="N175" s="5">
        <v>26194</v>
      </c>
      <c r="O175" s="5">
        <v>263493</v>
      </c>
      <c r="P175" s="5">
        <v>886620</v>
      </c>
      <c r="Q175" s="5">
        <v>926911</v>
      </c>
      <c r="R175" s="5">
        <v>76146</v>
      </c>
      <c r="S175" s="5">
        <v>7</v>
      </c>
      <c r="T175" s="5">
        <v>4486</v>
      </c>
      <c r="U175" s="5">
        <v>0</v>
      </c>
      <c r="V175" s="5">
        <v>0</v>
      </c>
      <c r="W175" s="5">
        <v>3</v>
      </c>
      <c r="X175" s="5">
        <v>4</v>
      </c>
      <c r="Y175" s="5">
        <v>265</v>
      </c>
      <c r="Z175" s="5">
        <v>0</v>
      </c>
      <c r="AA175" s="5">
        <v>45</v>
      </c>
      <c r="AB175" s="5">
        <v>5</v>
      </c>
      <c r="AC175" s="5">
        <v>294</v>
      </c>
      <c r="AD175" s="5">
        <v>0</v>
      </c>
      <c r="AE175" s="5">
        <v>7355</v>
      </c>
      <c r="AF175" s="5">
        <v>61985</v>
      </c>
      <c r="AG175" s="5">
        <v>0</v>
      </c>
      <c r="AH175" s="5">
        <v>5700</v>
      </c>
      <c r="AI175" s="5">
        <v>0</v>
      </c>
      <c r="AJ175" s="5">
        <v>1779</v>
      </c>
      <c r="AK175" s="5">
        <v>14000</v>
      </c>
      <c r="AL175" s="5">
        <v>0</v>
      </c>
      <c r="AM175" s="5">
        <v>2000</v>
      </c>
      <c r="AN175" s="5">
        <v>0</v>
      </c>
      <c r="AO175" s="5">
        <v>0</v>
      </c>
      <c r="AP175" s="5">
        <v>0</v>
      </c>
      <c r="AQ175" s="5">
        <v>0</v>
      </c>
      <c r="AR175" s="5">
        <v>0</v>
      </c>
      <c r="AS175" s="5">
        <v>10159</v>
      </c>
      <c r="AT175" s="5">
        <v>6946</v>
      </c>
      <c r="AU175" s="5">
        <v>19128</v>
      </c>
      <c r="AV175" s="5">
        <v>294</v>
      </c>
      <c r="AW175" s="5">
        <v>0</v>
      </c>
      <c r="AX175" s="5">
        <v>725</v>
      </c>
      <c r="AY175" s="5">
        <v>773</v>
      </c>
      <c r="AZ175" s="5">
        <v>0</v>
      </c>
      <c r="BA175" s="5">
        <v>0</v>
      </c>
      <c r="BB175" s="5">
        <v>0</v>
      </c>
      <c r="BC175" s="5">
        <v>19296</v>
      </c>
      <c r="BD175" s="5">
        <v>0</v>
      </c>
      <c r="BE175" s="5">
        <v>350</v>
      </c>
      <c r="BF175" s="5">
        <v>0</v>
      </c>
      <c r="BG175" s="5">
        <v>77</v>
      </c>
      <c r="BH175" s="5">
        <v>925156</v>
      </c>
      <c r="BI175" s="5">
        <v>146820</v>
      </c>
      <c r="BJ175" s="5">
        <v>1036296</v>
      </c>
      <c r="BK175" s="5">
        <v>21486</v>
      </c>
      <c r="BL175" s="5">
        <v>0</v>
      </c>
      <c r="BM175" s="5">
        <v>0</v>
      </c>
      <c r="BN175" s="5">
        <v>0</v>
      </c>
      <c r="BO175" s="5">
        <v>106972</v>
      </c>
      <c r="BP175" s="5">
        <v>1744069</v>
      </c>
      <c r="BQ175" s="5">
        <v>220395</v>
      </c>
      <c r="BR175" s="5">
        <v>21400</v>
      </c>
    </row>
    <row r="176" spans="1:70">
      <c r="A176" t="s">
        <v>1548</v>
      </c>
      <c r="B176" t="s">
        <v>1549</v>
      </c>
      <c r="C176" t="s">
        <v>1372</v>
      </c>
      <c r="D176" t="s">
        <v>1570</v>
      </c>
      <c r="E176" t="str">
        <f t="shared" si="2"/>
        <v>宮城県大郷町</v>
      </c>
      <c r="F176" s="5">
        <v>7759</v>
      </c>
      <c r="G176" s="5">
        <v>2</v>
      </c>
      <c r="H176" s="5">
        <v>1</v>
      </c>
      <c r="I176" s="5">
        <v>0</v>
      </c>
      <c r="J176" s="5">
        <v>1</v>
      </c>
      <c r="K176" s="5">
        <v>0</v>
      </c>
      <c r="L176" s="5">
        <v>468</v>
      </c>
      <c r="M176" s="5">
        <v>3797</v>
      </c>
      <c r="N176" s="5">
        <v>40028</v>
      </c>
      <c r="O176" s="5">
        <v>122168</v>
      </c>
      <c r="P176" s="5">
        <v>195045</v>
      </c>
      <c r="Q176" s="5">
        <v>580827</v>
      </c>
      <c r="R176" s="5">
        <v>40015</v>
      </c>
      <c r="S176" s="5">
        <v>2</v>
      </c>
      <c r="T176" s="5">
        <v>673</v>
      </c>
      <c r="U176" s="5">
        <v>0</v>
      </c>
      <c r="V176" s="5">
        <v>0</v>
      </c>
      <c r="W176" s="5">
        <v>0</v>
      </c>
      <c r="X176" s="5">
        <v>3</v>
      </c>
      <c r="Y176" s="5">
        <v>1561</v>
      </c>
      <c r="Z176" s="5">
        <v>1561</v>
      </c>
      <c r="AA176" s="5">
        <v>5</v>
      </c>
      <c r="AB176" s="5">
        <v>0</v>
      </c>
      <c r="AC176" s="5">
        <v>468</v>
      </c>
      <c r="AD176" s="5">
        <v>1513</v>
      </c>
      <c r="AE176" s="5">
        <v>0</v>
      </c>
      <c r="AF176" s="5">
        <v>0</v>
      </c>
      <c r="AG176" s="5">
        <v>0</v>
      </c>
      <c r="AH176" s="5">
        <v>0</v>
      </c>
      <c r="AI176" s="5">
        <v>0</v>
      </c>
      <c r="AJ176" s="5">
        <v>0</v>
      </c>
      <c r="AK176" s="5">
        <v>1745</v>
      </c>
      <c r="AL176" s="5">
        <v>0</v>
      </c>
      <c r="AM176" s="5">
        <v>0</v>
      </c>
      <c r="AN176" s="5">
        <v>947</v>
      </c>
      <c r="AO176" s="5">
        <v>0</v>
      </c>
      <c r="AP176" s="5">
        <v>0</v>
      </c>
      <c r="AQ176" s="5">
        <v>0</v>
      </c>
      <c r="AR176" s="5">
        <v>0</v>
      </c>
      <c r="AS176" s="5">
        <v>348</v>
      </c>
      <c r="AT176" s="5">
        <v>0</v>
      </c>
      <c r="AU176" s="5">
        <v>14643</v>
      </c>
      <c r="AV176" s="5">
        <v>0</v>
      </c>
      <c r="AW176" s="5">
        <v>0</v>
      </c>
      <c r="AX176" s="5">
        <v>334</v>
      </c>
      <c r="AY176" s="5">
        <v>223</v>
      </c>
      <c r="AZ176" s="5">
        <v>0</v>
      </c>
      <c r="BA176" s="5">
        <v>0</v>
      </c>
      <c r="BB176" s="5">
        <v>29</v>
      </c>
      <c r="BC176" s="5">
        <v>0</v>
      </c>
      <c r="BD176" s="5">
        <v>0</v>
      </c>
      <c r="BE176" s="5">
        <v>0</v>
      </c>
      <c r="BF176" s="5">
        <v>0</v>
      </c>
      <c r="BG176" s="5">
        <v>0</v>
      </c>
      <c r="BH176" s="5">
        <v>206428</v>
      </c>
      <c r="BI176" s="5">
        <v>22108</v>
      </c>
      <c r="BJ176" s="5">
        <v>194186</v>
      </c>
      <c r="BK176" s="5">
        <v>14328</v>
      </c>
      <c r="BL176" s="5">
        <v>0</v>
      </c>
      <c r="BM176" s="5">
        <v>638</v>
      </c>
      <c r="BN176" s="5">
        <v>0</v>
      </c>
      <c r="BO176" s="5">
        <v>18651</v>
      </c>
      <c r="BP176" s="5">
        <v>329479</v>
      </c>
      <c r="BQ176" s="5">
        <v>56460</v>
      </c>
      <c r="BR176" s="5">
        <v>4000</v>
      </c>
    </row>
    <row r="177" spans="1:70">
      <c r="A177" t="s">
        <v>1548</v>
      </c>
      <c r="B177" t="s">
        <v>1549</v>
      </c>
      <c r="C177" t="s">
        <v>1374</v>
      </c>
      <c r="D177" t="s">
        <v>1571</v>
      </c>
      <c r="E177" t="str">
        <f t="shared" si="2"/>
        <v>宮城県山元町</v>
      </c>
      <c r="F177" s="5">
        <v>12042</v>
      </c>
      <c r="G177" s="5">
        <v>4</v>
      </c>
      <c r="H177" s="5">
        <v>3</v>
      </c>
      <c r="I177" s="5">
        <v>0</v>
      </c>
      <c r="J177" s="5">
        <v>0</v>
      </c>
      <c r="K177" s="5">
        <v>0</v>
      </c>
      <c r="L177" s="5">
        <v>0</v>
      </c>
      <c r="M177" s="5">
        <v>4099</v>
      </c>
      <c r="N177" s="5">
        <v>2572</v>
      </c>
      <c r="O177" s="5">
        <v>245346</v>
      </c>
      <c r="P177" s="5">
        <v>340122</v>
      </c>
      <c r="Q177" s="5">
        <v>838400</v>
      </c>
      <c r="R177" s="5">
        <v>96017</v>
      </c>
      <c r="S177" s="5">
        <v>3</v>
      </c>
      <c r="T177" s="5">
        <v>1237</v>
      </c>
      <c r="U177" s="5">
        <v>0</v>
      </c>
      <c r="V177" s="5">
        <v>0</v>
      </c>
      <c r="W177" s="5">
        <v>1</v>
      </c>
      <c r="X177" s="5">
        <v>5</v>
      </c>
      <c r="Y177" s="5">
        <v>1560</v>
      </c>
      <c r="Z177" s="5">
        <v>1320</v>
      </c>
      <c r="AA177" s="5">
        <v>83</v>
      </c>
      <c r="AB177" s="5">
        <v>75</v>
      </c>
      <c r="AC177" s="5">
        <v>0</v>
      </c>
      <c r="AD177" s="5">
        <v>0</v>
      </c>
      <c r="AE177" s="5">
        <v>0</v>
      </c>
      <c r="AF177" s="5">
        <v>16688</v>
      </c>
      <c r="AG177" s="5">
        <v>0</v>
      </c>
      <c r="AH177" s="5">
        <v>0</v>
      </c>
      <c r="AI177" s="5">
        <v>0</v>
      </c>
      <c r="AJ177" s="5">
        <v>0</v>
      </c>
      <c r="AK177" s="5">
        <v>4655</v>
      </c>
      <c r="AL177" s="5">
        <v>565</v>
      </c>
      <c r="AM177" s="5">
        <v>0</v>
      </c>
      <c r="AN177" s="5">
        <v>0</v>
      </c>
      <c r="AO177" s="5">
        <v>0</v>
      </c>
      <c r="AP177" s="5">
        <v>0</v>
      </c>
      <c r="AQ177" s="5">
        <v>0</v>
      </c>
      <c r="AR177" s="5">
        <v>0</v>
      </c>
      <c r="AS177" s="5">
        <v>5</v>
      </c>
      <c r="AT177" s="5">
        <v>2206</v>
      </c>
      <c r="AU177" s="5">
        <v>0</v>
      </c>
      <c r="AV177" s="5">
        <v>0</v>
      </c>
      <c r="AW177" s="5">
        <v>0</v>
      </c>
      <c r="AX177" s="5">
        <v>0</v>
      </c>
      <c r="AY177" s="5">
        <v>0</v>
      </c>
      <c r="AZ177" s="5">
        <v>0</v>
      </c>
      <c r="BA177" s="5">
        <v>522</v>
      </c>
      <c r="BB177" s="5">
        <v>366</v>
      </c>
      <c r="BC177" s="5">
        <v>14264</v>
      </c>
      <c r="BD177" s="5">
        <v>0</v>
      </c>
      <c r="BE177" s="5">
        <v>0</v>
      </c>
      <c r="BF177" s="5">
        <v>0</v>
      </c>
      <c r="BG177" s="5">
        <v>0</v>
      </c>
      <c r="BH177" s="5">
        <v>346042</v>
      </c>
      <c r="BI177" s="5">
        <v>81995</v>
      </c>
      <c r="BJ177" s="5">
        <v>363802</v>
      </c>
      <c r="BK177" s="5">
        <v>17715</v>
      </c>
      <c r="BL177" s="5">
        <v>0</v>
      </c>
      <c r="BM177" s="5">
        <v>0</v>
      </c>
      <c r="BN177" s="5">
        <v>0</v>
      </c>
      <c r="BO177" s="5">
        <v>42067</v>
      </c>
      <c r="BP177" s="5">
        <v>218168</v>
      </c>
      <c r="BQ177" s="5">
        <v>151164</v>
      </c>
      <c r="BR177" s="5">
        <v>5340</v>
      </c>
    </row>
    <row r="178" spans="1:70">
      <c r="A178" t="s">
        <v>1548</v>
      </c>
      <c r="B178" t="s">
        <v>1549</v>
      </c>
      <c r="C178" t="s">
        <v>1376</v>
      </c>
      <c r="D178" t="s">
        <v>1572</v>
      </c>
      <c r="E178" t="str">
        <f t="shared" si="2"/>
        <v>宮城県川崎町</v>
      </c>
      <c r="F178" s="5">
        <v>8413</v>
      </c>
      <c r="G178" s="5">
        <v>5</v>
      </c>
      <c r="H178" s="5">
        <v>0</v>
      </c>
      <c r="I178" s="5">
        <v>5</v>
      </c>
      <c r="J178" s="5">
        <v>2</v>
      </c>
      <c r="K178" s="5">
        <v>1</v>
      </c>
      <c r="L178" s="5">
        <v>9726</v>
      </c>
      <c r="M178" s="5">
        <v>9522</v>
      </c>
      <c r="N178" s="5">
        <v>0</v>
      </c>
      <c r="O178" s="5">
        <v>197642</v>
      </c>
      <c r="P178" s="5">
        <v>214206</v>
      </c>
      <c r="Q178" s="5">
        <v>1235701</v>
      </c>
      <c r="R178" s="5">
        <v>132466</v>
      </c>
      <c r="S178" s="5">
        <v>5</v>
      </c>
      <c r="T178" s="5">
        <v>815</v>
      </c>
      <c r="U178" s="5">
        <v>0</v>
      </c>
      <c r="V178" s="5">
        <v>0</v>
      </c>
      <c r="W178" s="5">
        <v>2</v>
      </c>
      <c r="X178" s="5">
        <v>8</v>
      </c>
      <c r="Y178" s="5">
        <v>7865</v>
      </c>
      <c r="Z178" s="5">
        <v>0</v>
      </c>
      <c r="AA178" s="5">
        <v>43</v>
      </c>
      <c r="AB178" s="5">
        <v>0</v>
      </c>
      <c r="AC178" s="5">
        <v>0</v>
      </c>
      <c r="AD178" s="5">
        <v>0</v>
      </c>
      <c r="AE178" s="5">
        <v>0</v>
      </c>
      <c r="AF178" s="5">
        <v>6590</v>
      </c>
      <c r="AG178" s="5">
        <v>0</v>
      </c>
      <c r="AH178" s="5">
        <v>0</v>
      </c>
      <c r="AI178" s="5">
        <v>0</v>
      </c>
      <c r="AJ178" s="5">
        <v>0</v>
      </c>
      <c r="AK178" s="5">
        <v>0</v>
      </c>
      <c r="AL178" s="5">
        <v>0</v>
      </c>
      <c r="AM178" s="5">
        <v>5207</v>
      </c>
      <c r="AN178" s="5">
        <v>0</v>
      </c>
      <c r="AO178" s="5">
        <v>0</v>
      </c>
      <c r="AP178" s="5">
        <v>0</v>
      </c>
      <c r="AQ178" s="5">
        <v>0</v>
      </c>
      <c r="AR178" s="5">
        <v>0</v>
      </c>
      <c r="AS178" s="5">
        <v>19</v>
      </c>
      <c r="AT178" s="5">
        <v>0</v>
      </c>
      <c r="AU178" s="5">
        <v>0</v>
      </c>
      <c r="AV178" s="5">
        <v>33</v>
      </c>
      <c r="AW178" s="5">
        <v>0</v>
      </c>
      <c r="AX178" s="5">
        <v>0</v>
      </c>
      <c r="AY178" s="5">
        <v>0</v>
      </c>
      <c r="AZ178" s="5">
        <v>0</v>
      </c>
      <c r="BA178" s="5">
        <v>0</v>
      </c>
      <c r="BB178" s="5">
        <v>0</v>
      </c>
      <c r="BC178" s="5">
        <v>960</v>
      </c>
      <c r="BD178" s="5">
        <v>0</v>
      </c>
      <c r="BE178" s="5">
        <v>0</v>
      </c>
      <c r="BF178" s="5">
        <v>0</v>
      </c>
      <c r="BG178" s="5">
        <v>0</v>
      </c>
      <c r="BH178" s="5">
        <v>224986</v>
      </c>
      <c r="BI178" s="5">
        <v>51470</v>
      </c>
      <c r="BJ178" s="5">
        <v>235882</v>
      </c>
      <c r="BK178" s="5">
        <v>28429</v>
      </c>
      <c r="BL178" s="5">
        <v>0</v>
      </c>
      <c r="BM178" s="5">
        <v>0</v>
      </c>
      <c r="BN178" s="5">
        <v>0</v>
      </c>
      <c r="BO178" s="5">
        <v>19434</v>
      </c>
      <c r="BP178" s="5">
        <v>423705</v>
      </c>
      <c r="BQ178" s="5">
        <v>161172</v>
      </c>
      <c r="BR178" s="5">
        <v>0</v>
      </c>
    </row>
    <row r="179" spans="1:70">
      <c r="A179" t="s">
        <v>1548</v>
      </c>
      <c r="B179" t="s">
        <v>1549</v>
      </c>
      <c r="C179" t="s">
        <v>1380</v>
      </c>
      <c r="D179" t="s">
        <v>1573</v>
      </c>
      <c r="E179" t="str">
        <f t="shared" si="2"/>
        <v>宮城県利府町</v>
      </c>
      <c r="F179" s="5">
        <v>36054</v>
      </c>
      <c r="G179" s="5">
        <v>11</v>
      </c>
      <c r="H179" s="5">
        <v>0</v>
      </c>
      <c r="I179" s="5">
        <v>0</v>
      </c>
      <c r="J179" s="5">
        <v>1</v>
      </c>
      <c r="K179" s="5">
        <v>0</v>
      </c>
      <c r="L179" s="5">
        <v>7218</v>
      </c>
      <c r="M179" s="5">
        <v>4647</v>
      </c>
      <c r="N179" s="5">
        <v>31531</v>
      </c>
      <c r="O179" s="5">
        <v>209957</v>
      </c>
      <c r="P179" s="5">
        <v>828296</v>
      </c>
      <c r="Q179" s="5">
        <v>1352340</v>
      </c>
      <c r="R179" s="5">
        <v>111864</v>
      </c>
      <c r="S179" s="5">
        <v>6</v>
      </c>
      <c r="T179" s="5">
        <v>3614</v>
      </c>
      <c r="U179" s="5">
        <v>0</v>
      </c>
      <c r="V179" s="5">
        <v>0</v>
      </c>
      <c r="W179" s="5">
        <v>7</v>
      </c>
      <c r="X179" s="5">
        <v>19</v>
      </c>
      <c r="Y179" s="5">
        <v>9200</v>
      </c>
      <c r="Z179" s="5">
        <v>0</v>
      </c>
      <c r="AA179" s="5">
        <v>121</v>
      </c>
      <c r="AB179" s="5">
        <v>89</v>
      </c>
      <c r="AC179" s="5">
        <v>0</v>
      </c>
      <c r="AD179" s="5">
        <v>182</v>
      </c>
      <c r="AE179" s="5">
        <v>0</v>
      </c>
      <c r="AF179" s="5">
        <v>31200</v>
      </c>
      <c r="AG179" s="5">
        <v>9200</v>
      </c>
      <c r="AH179" s="5">
        <v>16080</v>
      </c>
      <c r="AI179" s="5">
        <v>0</v>
      </c>
      <c r="AJ179" s="5">
        <v>15690</v>
      </c>
      <c r="AK179" s="5">
        <v>14500</v>
      </c>
      <c r="AL179" s="5">
        <v>400</v>
      </c>
      <c r="AM179" s="5">
        <v>0</v>
      </c>
      <c r="AN179" s="5">
        <v>0</v>
      </c>
      <c r="AO179" s="5">
        <v>0</v>
      </c>
      <c r="AP179" s="5">
        <v>0</v>
      </c>
      <c r="AQ179" s="5">
        <v>0</v>
      </c>
      <c r="AR179" s="5">
        <v>98</v>
      </c>
      <c r="AS179" s="5">
        <v>3410</v>
      </c>
      <c r="AT179" s="5">
        <v>3446</v>
      </c>
      <c r="AU179" s="5">
        <v>12213</v>
      </c>
      <c r="AV179" s="5">
        <v>0</v>
      </c>
      <c r="AW179" s="5">
        <v>219</v>
      </c>
      <c r="AX179" s="5">
        <v>493</v>
      </c>
      <c r="AY179" s="5">
        <v>0</v>
      </c>
      <c r="AZ179" s="5">
        <v>0</v>
      </c>
      <c r="BA179" s="5">
        <v>0</v>
      </c>
      <c r="BB179" s="5">
        <v>0</v>
      </c>
      <c r="BC179" s="5">
        <v>296</v>
      </c>
      <c r="BD179" s="5">
        <v>0</v>
      </c>
      <c r="BE179" s="5">
        <v>0</v>
      </c>
      <c r="BF179" s="5">
        <v>0</v>
      </c>
      <c r="BG179" s="5">
        <v>0</v>
      </c>
      <c r="BH179" s="5">
        <v>849696</v>
      </c>
      <c r="BI179" s="5">
        <v>126952</v>
      </c>
      <c r="BJ179" s="5">
        <v>834473</v>
      </c>
      <c r="BK179" s="5">
        <v>25653</v>
      </c>
      <c r="BL179" s="5">
        <v>0</v>
      </c>
      <c r="BM179" s="5">
        <v>0</v>
      </c>
      <c r="BN179" s="5">
        <v>0</v>
      </c>
      <c r="BO179" s="5">
        <v>96232</v>
      </c>
      <c r="BP179" s="5">
        <v>1466941</v>
      </c>
      <c r="BQ179" s="5">
        <v>219908</v>
      </c>
      <c r="BR179" s="5">
        <v>12200</v>
      </c>
    </row>
    <row r="180" spans="1:70">
      <c r="A180" t="s">
        <v>1548</v>
      </c>
      <c r="B180" t="s">
        <v>1549</v>
      </c>
      <c r="C180" t="s">
        <v>1384</v>
      </c>
      <c r="D180" t="s">
        <v>1574</v>
      </c>
      <c r="E180" t="str">
        <f t="shared" si="2"/>
        <v>宮城県石巻地方広域水道企業団</v>
      </c>
      <c r="F180" s="5">
        <v>183123</v>
      </c>
      <c r="G180" s="5">
        <v>130</v>
      </c>
      <c r="H180" s="5">
        <v>0</v>
      </c>
      <c r="I180" s="5">
        <v>8</v>
      </c>
      <c r="J180" s="5">
        <v>7</v>
      </c>
      <c r="K180" s="5">
        <v>4</v>
      </c>
      <c r="L180" s="5">
        <v>33680</v>
      </c>
      <c r="M180" s="5">
        <v>162586</v>
      </c>
      <c r="N180" s="5">
        <v>41853</v>
      </c>
      <c r="O180" s="5">
        <v>1574009</v>
      </c>
      <c r="P180" s="5">
        <v>4646275</v>
      </c>
      <c r="Q180" s="5">
        <v>9399348</v>
      </c>
      <c r="R180" s="5">
        <v>667788</v>
      </c>
      <c r="S180" s="5">
        <v>115</v>
      </c>
      <c r="T180" s="5">
        <v>20968</v>
      </c>
      <c r="U180" s="5">
        <v>0</v>
      </c>
      <c r="V180" s="5">
        <v>0</v>
      </c>
      <c r="W180" s="5">
        <v>90</v>
      </c>
      <c r="X180" s="5">
        <v>19</v>
      </c>
      <c r="Y180" s="5">
        <v>111467</v>
      </c>
      <c r="Z180" s="5">
        <v>15000</v>
      </c>
      <c r="AA180" s="5">
        <v>199</v>
      </c>
      <c r="AB180" s="5">
        <v>54</v>
      </c>
      <c r="AC180" s="5">
        <v>17252</v>
      </c>
      <c r="AD180" s="5">
        <v>33802</v>
      </c>
      <c r="AE180" s="5">
        <v>32729</v>
      </c>
      <c r="AF180" s="5">
        <v>411839</v>
      </c>
      <c r="AG180" s="5">
        <v>82000</v>
      </c>
      <c r="AH180" s="5">
        <v>66557</v>
      </c>
      <c r="AI180" s="5">
        <v>62294</v>
      </c>
      <c r="AJ180" s="5">
        <v>0</v>
      </c>
      <c r="AK180" s="5">
        <v>17500</v>
      </c>
      <c r="AL180" s="5">
        <v>36300</v>
      </c>
      <c r="AM180" s="5">
        <v>0</v>
      </c>
      <c r="AN180" s="5">
        <v>6509</v>
      </c>
      <c r="AO180" s="5">
        <v>3788</v>
      </c>
      <c r="AP180" s="5">
        <v>16266</v>
      </c>
      <c r="AQ180" s="5">
        <v>9704</v>
      </c>
      <c r="AR180" s="5">
        <v>906</v>
      </c>
      <c r="AS180" s="5">
        <v>46380</v>
      </c>
      <c r="AT180" s="5">
        <v>2485</v>
      </c>
      <c r="AU180" s="5">
        <v>297445</v>
      </c>
      <c r="AV180" s="5">
        <v>16</v>
      </c>
      <c r="AW180" s="5">
        <v>11322</v>
      </c>
      <c r="AX180" s="5">
        <v>520</v>
      </c>
      <c r="AY180" s="5">
        <v>14817</v>
      </c>
      <c r="AZ180" s="5">
        <v>0</v>
      </c>
      <c r="BA180" s="5">
        <v>0</v>
      </c>
      <c r="BB180" s="5">
        <v>0</v>
      </c>
      <c r="BC180" s="5">
        <v>0</v>
      </c>
      <c r="BD180" s="5">
        <v>0</v>
      </c>
      <c r="BE180" s="5">
        <v>0</v>
      </c>
      <c r="BF180" s="5">
        <v>0</v>
      </c>
      <c r="BG180" s="5">
        <v>0</v>
      </c>
      <c r="BH180" s="5">
        <v>4732478</v>
      </c>
      <c r="BI180" s="5">
        <v>1319285</v>
      </c>
      <c r="BJ180" s="5">
        <v>7983765</v>
      </c>
      <c r="BK180" s="5">
        <v>317239</v>
      </c>
      <c r="BL180" s="5">
        <v>0</v>
      </c>
      <c r="BM180" s="5">
        <v>20</v>
      </c>
      <c r="BN180" s="5">
        <v>0</v>
      </c>
      <c r="BO180" s="5">
        <v>1137462</v>
      </c>
      <c r="BP180" s="5">
        <v>10894054</v>
      </c>
      <c r="BQ180" s="5">
        <v>2005404</v>
      </c>
      <c r="BR180" s="5">
        <v>0</v>
      </c>
    </row>
    <row r="181" spans="1:70">
      <c r="A181" t="s">
        <v>1548</v>
      </c>
      <c r="B181" t="s">
        <v>1549</v>
      </c>
      <c r="C181" t="s">
        <v>1388</v>
      </c>
      <c r="D181" t="s">
        <v>1575</v>
      </c>
      <c r="E181" t="str">
        <f t="shared" si="2"/>
        <v>宮城県色麻町</v>
      </c>
      <c r="F181" s="5">
        <v>6758</v>
      </c>
      <c r="G181" s="5">
        <v>5</v>
      </c>
      <c r="H181" s="5">
        <v>3</v>
      </c>
      <c r="I181" s="5">
        <v>0</v>
      </c>
      <c r="J181" s="5">
        <v>1</v>
      </c>
      <c r="K181" s="5">
        <v>0</v>
      </c>
      <c r="L181" s="5">
        <v>915</v>
      </c>
      <c r="M181" s="5">
        <v>4324</v>
      </c>
      <c r="N181" s="5">
        <v>0</v>
      </c>
      <c r="O181" s="5">
        <v>126751</v>
      </c>
      <c r="P181" s="5">
        <v>124426</v>
      </c>
      <c r="Q181" s="5">
        <v>285303</v>
      </c>
      <c r="R181" s="5">
        <v>21690</v>
      </c>
      <c r="S181" s="5">
        <v>3</v>
      </c>
      <c r="T181" s="5">
        <v>615</v>
      </c>
      <c r="U181" s="5">
        <v>0</v>
      </c>
      <c r="V181" s="5">
        <v>0</v>
      </c>
      <c r="W181" s="5">
        <v>1</v>
      </c>
      <c r="X181" s="5">
        <v>10</v>
      </c>
      <c r="Y181" s="5">
        <v>3078</v>
      </c>
      <c r="Z181" s="5">
        <v>0</v>
      </c>
      <c r="AA181" s="5">
        <v>65</v>
      </c>
      <c r="AB181" s="5">
        <v>36</v>
      </c>
      <c r="AC181" s="5">
        <v>0</v>
      </c>
      <c r="AD181" s="5">
        <v>0</v>
      </c>
      <c r="AE181" s="5">
        <v>0</v>
      </c>
      <c r="AF181" s="5">
        <v>0</v>
      </c>
      <c r="AG181" s="5">
        <v>0</v>
      </c>
      <c r="AH181" s="5">
        <v>0</v>
      </c>
      <c r="AI181" s="5">
        <v>0</v>
      </c>
      <c r="AJ181" s="5">
        <v>0</v>
      </c>
      <c r="AK181" s="5">
        <v>0</v>
      </c>
      <c r="AL181" s="5">
        <v>1650</v>
      </c>
      <c r="AM181" s="5">
        <v>0</v>
      </c>
      <c r="AN181" s="5">
        <v>0</v>
      </c>
      <c r="AO181" s="5">
        <v>0</v>
      </c>
      <c r="AP181" s="5">
        <v>0</v>
      </c>
      <c r="AQ181" s="5">
        <v>0</v>
      </c>
      <c r="AR181" s="5">
        <v>0</v>
      </c>
      <c r="AS181" s="5">
        <v>0</v>
      </c>
      <c r="AT181" s="5">
        <v>0</v>
      </c>
      <c r="AU181" s="5">
        <v>6690</v>
      </c>
      <c r="AV181" s="5">
        <v>0</v>
      </c>
      <c r="AW181" s="5">
        <v>0</v>
      </c>
      <c r="AX181" s="5">
        <v>0</v>
      </c>
      <c r="AY181" s="5">
        <v>0</v>
      </c>
      <c r="AZ181" s="5">
        <v>0</v>
      </c>
      <c r="BA181" s="5">
        <v>0</v>
      </c>
      <c r="BB181" s="5">
        <v>0</v>
      </c>
      <c r="BC181" s="5">
        <v>0</v>
      </c>
      <c r="BD181" s="5">
        <v>0</v>
      </c>
      <c r="BE181" s="5">
        <v>0</v>
      </c>
      <c r="BF181" s="5">
        <v>0</v>
      </c>
      <c r="BG181" s="5">
        <v>0</v>
      </c>
      <c r="BH181" s="5">
        <v>128650</v>
      </c>
      <c r="BI181" s="5">
        <v>49510</v>
      </c>
      <c r="BJ181" s="5">
        <v>167427</v>
      </c>
      <c r="BK181" s="5">
        <v>7596</v>
      </c>
      <c r="BL181" s="5">
        <v>7746</v>
      </c>
      <c r="BM181" s="5">
        <v>1501</v>
      </c>
      <c r="BN181" s="5">
        <v>0</v>
      </c>
      <c r="BO181" s="5">
        <v>49136</v>
      </c>
      <c r="BP181" s="5">
        <v>256002</v>
      </c>
      <c r="BQ181" s="5">
        <v>133617</v>
      </c>
      <c r="BR181" s="5">
        <v>0</v>
      </c>
    </row>
    <row r="182" spans="1:70">
      <c r="A182" t="s">
        <v>1548</v>
      </c>
      <c r="B182" t="s">
        <v>1549</v>
      </c>
      <c r="C182" t="s">
        <v>1392</v>
      </c>
      <c r="D182" t="s">
        <v>1576</v>
      </c>
      <c r="E182" t="str">
        <f t="shared" si="2"/>
        <v>宮城県蔵王町</v>
      </c>
      <c r="F182" s="5">
        <v>8655</v>
      </c>
      <c r="G182" s="5">
        <v>7</v>
      </c>
      <c r="H182" s="5">
        <v>3</v>
      </c>
      <c r="I182" s="5">
        <v>0</v>
      </c>
      <c r="J182" s="5">
        <v>0</v>
      </c>
      <c r="K182" s="5">
        <v>0</v>
      </c>
      <c r="L182" s="5">
        <v>701</v>
      </c>
      <c r="M182" s="5">
        <v>35220</v>
      </c>
      <c r="N182" s="5">
        <v>8963</v>
      </c>
      <c r="O182" s="5">
        <v>133544</v>
      </c>
      <c r="P182" s="5">
        <v>398643</v>
      </c>
      <c r="Q182" s="5">
        <v>927338</v>
      </c>
      <c r="R182" s="5">
        <v>140443</v>
      </c>
      <c r="S182" s="5">
        <v>6</v>
      </c>
      <c r="T182" s="5">
        <v>1042</v>
      </c>
      <c r="U182" s="5">
        <v>0</v>
      </c>
      <c r="V182" s="5">
        <v>0</v>
      </c>
      <c r="W182" s="5">
        <v>3</v>
      </c>
      <c r="X182" s="5">
        <v>6</v>
      </c>
      <c r="Y182" s="5">
        <v>980</v>
      </c>
      <c r="Z182" s="5">
        <v>0</v>
      </c>
      <c r="AA182" s="5">
        <v>23</v>
      </c>
      <c r="AB182" s="5">
        <v>0</v>
      </c>
      <c r="AC182" s="5">
        <v>0</v>
      </c>
      <c r="AD182" s="5">
        <v>0</v>
      </c>
      <c r="AE182" s="5">
        <v>0</v>
      </c>
      <c r="AF182" s="5">
        <v>0</v>
      </c>
      <c r="AG182" s="5">
        <v>0</v>
      </c>
      <c r="AH182" s="5">
        <v>0</v>
      </c>
      <c r="AI182" s="5">
        <v>0</v>
      </c>
      <c r="AJ182" s="5">
        <v>0</v>
      </c>
      <c r="AK182" s="5">
        <v>0</v>
      </c>
      <c r="AL182" s="5">
        <v>0</v>
      </c>
      <c r="AM182" s="5">
        <v>4292</v>
      </c>
      <c r="AN182" s="5">
        <v>0</v>
      </c>
      <c r="AO182" s="5">
        <v>0</v>
      </c>
      <c r="AP182" s="5">
        <v>0</v>
      </c>
      <c r="AQ182" s="5">
        <v>0</v>
      </c>
      <c r="AR182" s="5">
        <v>0</v>
      </c>
      <c r="AS182" s="5">
        <v>0</v>
      </c>
      <c r="AT182" s="5">
        <v>0</v>
      </c>
      <c r="AU182" s="5">
        <v>0</v>
      </c>
      <c r="AV182" s="5">
        <v>0</v>
      </c>
      <c r="AW182" s="5">
        <v>0</v>
      </c>
      <c r="AX182" s="5">
        <v>0</v>
      </c>
      <c r="AY182" s="5">
        <v>0</v>
      </c>
      <c r="AZ182" s="5">
        <v>0</v>
      </c>
      <c r="BA182" s="5">
        <v>0</v>
      </c>
      <c r="BB182" s="5">
        <v>0</v>
      </c>
      <c r="BC182" s="5">
        <v>0</v>
      </c>
      <c r="BD182" s="5">
        <v>0</v>
      </c>
      <c r="BE182" s="5">
        <v>0</v>
      </c>
      <c r="BF182" s="5">
        <v>0</v>
      </c>
      <c r="BG182" s="5">
        <v>0</v>
      </c>
      <c r="BH182" s="5">
        <v>411500</v>
      </c>
      <c r="BI182" s="5">
        <v>57709</v>
      </c>
      <c r="BJ182" s="5">
        <v>387745</v>
      </c>
      <c r="BK182" s="5">
        <v>33157</v>
      </c>
      <c r="BL182" s="5">
        <v>0</v>
      </c>
      <c r="BM182" s="5">
        <v>0</v>
      </c>
      <c r="BN182" s="5">
        <v>0</v>
      </c>
      <c r="BO182" s="5">
        <v>33285</v>
      </c>
      <c r="BP182" s="5">
        <v>675877</v>
      </c>
      <c r="BQ182" s="5">
        <v>192528</v>
      </c>
      <c r="BR182" s="5">
        <v>4500</v>
      </c>
    </row>
    <row r="183" spans="1:70">
      <c r="A183" t="s">
        <v>1548</v>
      </c>
      <c r="B183" t="s">
        <v>1549</v>
      </c>
      <c r="C183" t="s">
        <v>1577</v>
      </c>
      <c r="D183" t="s">
        <v>1578</v>
      </c>
      <c r="E183" t="str">
        <f t="shared" si="2"/>
        <v>宮城県加美町</v>
      </c>
      <c r="F183" s="5">
        <v>23108</v>
      </c>
      <c r="G183" s="5">
        <v>1</v>
      </c>
      <c r="H183" s="5">
        <v>0</v>
      </c>
      <c r="I183" s="5">
        <v>0</v>
      </c>
      <c r="J183" s="5">
        <v>0</v>
      </c>
      <c r="K183" s="5">
        <v>0</v>
      </c>
      <c r="L183" s="5">
        <v>2180</v>
      </c>
      <c r="M183" s="5">
        <v>4520</v>
      </c>
      <c r="N183" s="5">
        <v>1052</v>
      </c>
      <c r="O183" s="5">
        <v>367581</v>
      </c>
      <c r="P183" s="5">
        <v>443181</v>
      </c>
      <c r="Q183" s="5">
        <v>759693</v>
      </c>
      <c r="R183" s="5">
        <v>59598</v>
      </c>
      <c r="S183" s="5">
        <v>1</v>
      </c>
      <c r="T183" s="5">
        <v>2134</v>
      </c>
      <c r="U183" s="5">
        <v>0</v>
      </c>
      <c r="V183" s="5">
        <v>0</v>
      </c>
      <c r="W183" s="5">
        <v>0</v>
      </c>
      <c r="X183" s="5">
        <v>3</v>
      </c>
      <c r="Y183" s="5">
        <v>5712</v>
      </c>
      <c r="Z183" s="5">
        <v>0</v>
      </c>
      <c r="AA183" s="5">
        <v>20</v>
      </c>
      <c r="AB183" s="5">
        <v>16</v>
      </c>
      <c r="AC183" s="5">
        <v>0</v>
      </c>
      <c r="AD183" s="5">
        <v>0</v>
      </c>
      <c r="AE183" s="5">
        <v>0</v>
      </c>
      <c r="AF183" s="5">
        <v>254045</v>
      </c>
      <c r="AG183" s="5">
        <v>0</v>
      </c>
      <c r="AH183" s="5">
        <v>0</v>
      </c>
      <c r="AI183" s="5">
        <v>0</v>
      </c>
      <c r="AJ183" s="5">
        <v>0</v>
      </c>
      <c r="AK183" s="5">
        <v>0</v>
      </c>
      <c r="AL183" s="5">
        <v>0</v>
      </c>
      <c r="AM183" s="5">
        <v>2462</v>
      </c>
      <c r="AN183" s="5">
        <v>0</v>
      </c>
      <c r="AO183" s="5">
        <v>0</v>
      </c>
      <c r="AP183" s="5">
        <v>0</v>
      </c>
      <c r="AQ183" s="5">
        <v>0</v>
      </c>
      <c r="AR183" s="5">
        <v>0</v>
      </c>
      <c r="AS183" s="5">
        <v>0</v>
      </c>
      <c r="AT183" s="5">
        <v>0</v>
      </c>
      <c r="AU183" s="5">
        <v>0</v>
      </c>
      <c r="AV183" s="5">
        <v>140</v>
      </c>
      <c r="AW183" s="5">
        <v>0</v>
      </c>
      <c r="AX183" s="5">
        <v>0</v>
      </c>
      <c r="AY183" s="5">
        <v>3968</v>
      </c>
      <c r="AZ183" s="5">
        <v>0</v>
      </c>
      <c r="BA183" s="5">
        <v>0</v>
      </c>
      <c r="BB183" s="5">
        <v>0</v>
      </c>
      <c r="BC183" s="5">
        <v>0</v>
      </c>
      <c r="BD183" s="5">
        <v>0</v>
      </c>
      <c r="BE183" s="5">
        <v>0</v>
      </c>
      <c r="BF183" s="5">
        <v>0</v>
      </c>
      <c r="BG183" s="5">
        <v>18</v>
      </c>
      <c r="BH183" s="5">
        <v>465586</v>
      </c>
      <c r="BI183" s="5">
        <v>29498</v>
      </c>
      <c r="BJ183" s="5">
        <v>466071</v>
      </c>
      <c r="BK183" s="5">
        <v>18115</v>
      </c>
      <c r="BL183" s="5">
        <v>0</v>
      </c>
      <c r="BM183" s="5">
        <v>0</v>
      </c>
      <c r="BN183" s="5">
        <v>0</v>
      </c>
      <c r="BO183" s="5">
        <v>24079</v>
      </c>
      <c r="BP183" s="5">
        <v>703036</v>
      </c>
      <c r="BQ183" s="5">
        <v>102175</v>
      </c>
      <c r="BR183" s="5">
        <v>7000</v>
      </c>
    </row>
    <row r="184" spans="1:70">
      <c r="A184" t="s">
        <v>1548</v>
      </c>
      <c r="B184" t="s">
        <v>1549</v>
      </c>
      <c r="C184" t="s">
        <v>1579</v>
      </c>
      <c r="D184" t="s">
        <v>1580</v>
      </c>
      <c r="E184" t="str">
        <f t="shared" si="2"/>
        <v>宮城県登米市</v>
      </c>
      <c r="F184" s="5">
        <v>78820</v>
      </c>
      <c r="G184" s="5">
        <v>28</v>
      </c>
      <c r="H184" s="5">
        <v>2</v>
      </c>
      <c r="I184" s="5">
        <v>1</v>
      </c>
      <c r="J184" s="5">
        <v>3</v>
      </c>
      <c r="K184" s="5">
        <v>3</v>
      </c>
      <c r="L184" s="5">
        <v>5252</v>
      </c>
      <c r="M184" s="5">
        <v>18252</v>
      </c>
      <c r="N184" s="5">
        <v>65692</v>
      </c>
      <c r="O184" s="5">
        <v>1311747</v>
      </c>
      <c r="P184" s="5">
        <v>2071266</v>
      </c>
      <c r="Q184" s="5">
        <v>11460827</v>
      </c>
      <c r="R184" s="5">
        <v>697683</v>
      </c>
      <c r="S184" s="5">
        <v>23</v>
      </c>
      <c r="T184" s="5">
        <v>7792</v>
      </c>
      <c r="U184" s="5">
        <v>0</v>
      </c>
      <c r="V184" s="5">
        <v>0</v>
      </c>
      <c r="W184" s="5">
        <v>14</v>
      </c>
      <c r="X184" s="5">
        <v>24</v>
      </c>
      <c r="Y184" s="5">
        <v>37158</v>
      </c>
      <c r="Z184" s="5">
        <v>0</v>
      </c>
      <c r="AA184" s="5">
        <v>241</v>
      </c>
      <c r="AB184" s="5">
        <v>83</v>
      </c>
      <c r="AC184" s="5">
        <v>549</v>
      </c>
      <c r="AD184" s="5">
        <v>95</v>
      </c>
      <c r="AE184" s="5">
        <v>18255</v>
      </c>
      <c r="AF184" s="5">
        <v>162057</v>
      </c>
      <c r="AG184" s="5">
        <v>32800</v>
      </c>
      <c r="AH184" s="5">
        <v>32164</v>
      </c>
      <c r="AI184" s="5">
        <v>0</v>
      </c>
      <c r="AJ184" s="5">
        <v>9543</v>
      </c>
      <c r="AK184" s="5">
        <v>23400</v>
      </c>
      <c r="AL184" s="5">
        <v>0</v>
      </c>
      <c r="AM184" s="5">
        <v>3961</v>
      </c>
      <c r="AN184" s="5">
        <v>0</v>
      </c>
      <c r="AO184" s="5">
        <v>0</v>
      </c>
      <c r="AP184" s="5">
        <v>0</v>
      </c>
      <c r="AQ184" s="5">
        <v>1232</v>
      </c>
      <c r="AR184" s="5">
        <v>1622</v>
      </c>
      <c r="AS184" s="5">
        <v>6440</v>
      </c>
      <c r="AT184" s="5">
        <v>43238</v>
      </c>
      <c r="AU184" s="5">
        <v>97523</v>
      </c>
      <c r="AV184" s="5">
        <v>0</v>
      </c>
      <c r="AW184" s="5">
        <v>0</v>
      </c>
      <c r="AX184" s="5">
        <v>12</v>
      </c>
      <c r="AY184" s="5">
        <v>193</v>
      </c>
      <c r="AZ184" s="5">
        <v>0</v>
      </c>
      <c r="BA184" s="5">
        <v>0</v>
      </c>
      <c r="BB184" s="5">
        <v>457</v>
      </c>
      <c r="BC184" s="5">
        <v>12597</v>
      </c>
      <c r="BD184" s="5">
        <v>0</v>
      </c>
      <c r="BE184" s="5">
        <v>0</v>
      </c>
      <c r="BF184" s="5">
        <v>298</v>
      </c>
      <c r="BG184" s="5">
        <v>0</v>
      </c>
      <c r="BH184" s="5">
        <v>2104032</v>
      </c>
      <c r="BI184" s="5">
        <v>327646</v>
      </c>
      <c r="BJ184" s="5">
        <v>2154025</v>
      </c>
      <c r="BK184" s="5">
        <v>214470</v>
      </c>
      <c r="BL184" s="5">
        <v>0</v>
      </c>
      <c r="BM184" s="5">
        <v>0</v>
      </c>
      <c r="BN184" s="5">
        <v>0</v>
      </c>
      <c r="BO184" s="5">
        <v>242053</v>
      </c>
      <c r="BP184" s="5">
        <v>3125053</v>
      </c>
      <c r="BQ184" s="5">
        <v>929242</v>
      </c>
      <c r="BR184" s="5">
        <v>0</v>
      </c>
    </row>
    <row r="185" spans="1:70">
      <c r="A185" t="s">
        <v>1548</v>
      </c>
      <c r="B185" t="s">
        <v>1549</v>
      </c>
      <c r="C185" t="s">
        <v>1581</v>
      </c>
      <c r="D185" t="s">
        <v>1582</v>
      </c>
      <c r="E185" t="str">
        <f t="shared" si="2"/>
        <v>宮城県栗原市（栗原）</v>
      </c>
      <c r="F185" s="5">
        <v>65559</v>
      </c>
      <c r="G185" s="5">
        <v>25</v>
      </c>
      <c r="H185" s="5">
        <v>5</v>
      </c>
      <c r="I185" s="5">
        <v>0</v>
      </c>
      <c r="J185" s="5">
        <v>6</v>
      </c>
      <c r="K185" s="5">
        <v>0</v>
      </c>
      <c r="L185" s="5">
        <v>36759</v>
      </c>
      <c r="M185" s="5">
        <v>62840</v>
      </c>
      <c r="N185" s="5">
        <v>16625</v>
      </c>
      <c r="O185" s="5">
        <v>1223036</v>
      </c>
      <c r="P185" s="5">
        <v>1761338</v>
      </c>
      <c r="Q185" s="5">
        <v>9631978</v>
      </c>
      <c r="R185" s="5">
        <v>736047</v>
      </c>
      <c r="S185" s="5">
        <v>22</v>
      </c>
      <c r="T185" s="5">
        <v>6096</v>
      </c>
      <c r="U185" s="5">
        <v>0</v>
      </c>
      <c r="V185" s="5">
        <v>0</v>
      </c>
      <c r="W185" s="5">
        <v>5</v>
      </c>
      <c r="X185" s="5">
        <v>23</v>
      </c>
      <c r="Y185" s="5">
        <v>40783</v>
      </c>
      <c r="Z185" s="5">
        <v>0</v>
      </c>
      <c r="AA185" s="5">
        <v>377</v>
      </c>
      <c r="AB185" s="5">
        <v>175</v>
      </c>
      <c r="AC185" s="5">
        <v>125</v>
      </c>
      <c r="AD185" s="5">
        <v>599</v>
      </c>
      <c r="AE185" s="5">
        <v>620</v>
      </c>
      <c r="AF185" s="5">
        <v>272961</v>
      </c>
      <c r="AG185" s="5">
        <v>0</v>
      </c>
      <c r="AH185" s="5">
        <v>0</v>
      </c>
      <c r="AI185" s="5">
        <v>0</v>
      </c>
      <c r="AJ185" s="5">
        <v>144013</v>
      </c>
      <c r="AK185" s="5">
        <v>0</v>
      </c>
      <c r="AL185" s="5">
        <v>0</v>
      </c>
      <c r="AM185" s="5">
        <v>23051</v>
      </c>
      <c r="AN185" s="5">
        <v>0</v>
      </c>
      <c r="AO185" s="5">
        <v>0</v>
      </c>
      <c r="AP185" s="5">
        <v>0</v>
      </c>
      <c r="AQ185" s="5">
        <v>0</v>
      </c>
      <c r="AR185" s="5">
        <v>6048</v>
      </c>
      <c r="AS185" s="5">
        <v>557</v>
      </c>
      <c r="AT185" s="5">
        <v>963</v>
      </c>
      <c r="AU185" s="5">
        <v>20959</v>
      </c>
      <c r="AV185" s="5">
        <v>0</v>
      </c>
      <c r="AW185" s="5">
        <v>0</v>
      </c>
      <c r="AX185" s="5">
        <v>0</v>
      </c>
      <c r="AY185" s="5">
        <v>0</v>
      </c>
      <c r="AZ185" s="5">
        <v>0</v>
      </c>
      <c r="BA185" s="5">
        <v>0</v>
      </c>
      <c r="BB185" s="5">
        <v>0</v>
      </c>
      <c r="BC185" s="5">
        <v>10488</v>
      </c>
      <c r="BD185" s="5">
        <v>0</v>
      </c>
      <c r="BE185" s="5">
        <v>0</v>
      </c>
      <c r="BF185" s="5">
        <v>0</v>
      </c>
      <c r="BG185" s="5">
        <v>0</v>
      </c>
      <c r="BH185" s="5">
        <v>1783577</v>
      </c>
      <c r="BI185" s="5">
        <v>518966</v>
      </c>
      <c r="BJ185" s="5">
        <v>2078600</v>
      </c>
      <c r="BK185" s="5">
        <v>196694</v>
      </c>
      <c r="BL185" s="5">
        <v>0</v>
      </c>
      <c r="BM185" s="5">
        <v>0</v>
      </c>
      <c r="BN185" s="5">
        <v>0</v>
      </c>
      <c r="BO185" s="5">
        <v>251254</v>
      </c>
      <c r="BP185" s="5">
        <v>2430877</v>
      </c>
      <c r="BQ185" s="5">
        <v>929663</v>
      </c>
      <c r="BR185" s="5">
        <v>3400</v>
      </c>
    </row>
    <row r="186" spans="1:70">
      <c r="A186" t="s">
        <v>1548</v>
      </c>
      <c r="B186" t="s">
        <v>1549</v>
      </c>
      <c r="C186" t="s">
        <v>1583</v>
      </c>
      <c r="D186" t="s">
        <v>1584</v>
      </c>
      <c r="E186" t="str">
        <f t="shared" si="2"/>
        <v>宮城県南三陸町</v>
      </c>
      <c r="F186" s="5">
        <v>12793</v>
      </c>
      <c r="G186" s="5">
        <v>4</v>
      </c>
      <c r="H186" s="5">
        <v>3</v>
      </c>
      <c r="I186" s="5">
        <v>0</v>
      </c>
      <c r="J186" s="5">
        <v>1</v>
      </c>
      <c r="K186" s="5">
        <v>1</v>
      </c>
      <c r="L186" s="5">
        <v>684</v>
      </c>
      <c r="M186" s="5">
        <v>30926</v>
      </c>
      <c r="N186" s="5">
        <v>25722</v>
      </c>
      <c r="O186" s="5">
        <v>180315</v>
      </c>
      <c r="P186" s="5">
        <v>339247</v>
      </c>
      <c r="Q186" s="5">
        <v>1670763</v>
      </c>
      <c r="R186" s="5">
        <v>0</v>
      </c>
      <c r="S186" s="5">
        <v>1</v>
      </c>
      <c r="T186" s="5">
        <v>1513</v>
      </c>
      <c r="U186" s="5">
        <v>0</v>
      </c>
      <c r="V186" s="5">
        <v>0</v>
      </c>
      <c r="W186" s="5">
        <v>3</v>
      </c>
      <c r="X186" s="5">
        <v>9</v>
      </c>
      <c r="Y186" s="5">
        <v>10580</v>
      </c>
      <c r="Z186" s="5">
        <v>0</v>
      </c>
      <c r="AA186" s="5">
        <v>61</v>
      </c>
      <c r="AB186" s="5">
        <v>20</v>
      </c>
      <c r="AC186" s="5">
        <v>0</v>
      </c>
      <c r="AD186" s="5">
        <v>0</v>
      </c>
      <c r="AE186" s="5">
        <v>9891</v>
      </c>
      <c r="AF186" s="5">
        <v>30838</v>
      </c>
      <c r="AG186" s="5">
        <v>0</v>
      </c>
      <c r="AH186" s="5">
        <v>0</v>
      </c>
      <c r="AI186" s="5">
        <v>0</v>
      </c>
      <c r="AJ186" s="5">
        <v>0</v>
      </c>
      <c r="AK186" s="5">
        <v>3500</v>
      </c>
      <c r="AL186" s="5">
        <v>2487</v>
      </c>
      <c r="AM186" s="5">
        <v>0</v>
      </c>
      <c r="AN186" s="5">
        <v>0</v>
      </c>
      <c r="AO186" s="5">
        <v>0</v>
      </c>
      <c r="AP186" s="5">
        <v>0</v>
      </c>
      <c r="AQ186" s="5">
        <v>1075</v>
      </c>
      <c r="AR186" s="5">
        <v>0</v>
      </c>
      <c r="AS186" s="5">
        <v>2280</v>
      </c>
      <c r="AT186" s="5">
        <v>4431</v>
      </c>
      <c r="AU186" s="5">
        <v>9423</v>
      </c>
      <c r="AV186" s="5">
        <v>0</v>
      </c>
      <c r="AW186" s="5">
        <v>0</v>
      </c>
      <c r="AX186" s="5">
        <v>0</v>
      </c>
      <c r="AY186" s="5">
        <v>0</v>
      </c>
      <c r="AZ186" s="5">
        <v>0</v>
      </c>
      <c r="BA186" s="5">
        <v>4941</v>
      </c>
      <c r="BB186" s="5">
        <v>15878</v>
      </c>
      <c r="BC186" s="5">
        <v>29856</v>
      </c>
      <c r="BD186" s="5">
        <v>0</v>
      </c>
      <c r="BE186" s="5">
        <v>0</v>
      </c>
      <c r="BF186" s="5">
        <v>0</v>
      </c>
      <c r="BG186" s="5">
        <v>0</v>
      </c>
      <c r="BH186" s="5">
        <v>340827</v>
      </c>
      <c r="BI186" s="5">
        <v>280059</v>
      </c>
      <c r="BJ186" s="5">
        <v>557328</v>
      </c>
      <c r="BK186" s="5">
        <v>60511</v>
      </c>
      <c r="BL186" s="5">
        <v>0</v>
      </c>
      <c r="BM186" s="5">
        <v>0</v>
      </c>
      <c r="BN186" s="5">
        <v>0</v>
      </c>
      <c r="BO186" s="5">
        <v>234966</v>
      </c>
      <c r="BP186" s="5">
        <v>954154</v>
      </c>
      <c r="BQ186" s="5">
        <v>803573</v>
      </c>
      <c r="BR186" s="5">
        <v>0</v>
      </c>
    </row>
    <row r="187" spans="1:70">
      <c r="A187" t="s">
        <v>1548</v>
      </c>
      <c r="B187" t="s">
        <v>1549</v>
      </c>
      <c r="C187" t="s">
        <v>1400</v>
      </c>
      <c r="D187" t="s">
        <v>1585</v>
      </c>
      <c r="E187" t="str">
        <f t="shared" si="2"/>
        <v>宮城県美里町</v>
      </c>
      <c r="F187" s="5">
        <v>24529</v>
      </c>
      <c r="G187" s="5">
        <v>6</v>
      </c>
      <c r="H187" s="5">
        <v>0</v>
      </c>
      <c r="I187" s="5">
        <v>1</v>
      </c>
      <c r="J187" s="5">
        <v>0</v>
      </c>
      <c r="K187" s="5">
        <v>0</v>
      </c>
      <c r="L187" s="5">
        <v>1326</v>
      </c>
      <c r="M187" s="5">
        <v>4250</v>
      </c>
      <c r="N187" s="5">
        <v>26688</v>
      </c>
      <c r="O187" s="5">
        <v>181650</v>
      </c>
      <c r="P187" s="5">
        <v>632828</v>
      </c>
      <c r="Q187" s="5">
        <v>3158348</v>
      </c>
      <c r="R187" s="5">
        <v>212742</v>
      </c>
      <c r="S187" s="5">
        <v>6</v>
      </c>
      <c r="T187" s="5">
        <v>2247</v>
      </c>
      <c r="U187" s="5">
        <v>0</v>
      </c>
      <c r="V187" s="5">
        <v>0</v>
      </c>
      <c r="W187" s="5">
        <v>2</v>
      </c>
      <c r="X187" s="5">
        <v>12</v>
      </c>
      <c r="Y187" s="5">
        <v>7500</v>
      </c>
      <c r="Z187" s="5">
        <v>0</v>
      </c>
      <c r="AA187" s="5">
        <v>20</v>
      </c>
      <c r="AB187" s="5">
        <v>14</v>
      </c>
      <c r="AC187" s="5">
        <v>47</v>
      </c>
      <c r="AD187" s="5">
        <v>1460</v>
      </c>
      <c r="AE187" s="5">
        <v>5352</v>
      </c>
      <c r="AF187" s="5">
        <v>37995</v>
      </c>
      <c r="AG187" s="5">
        <v>7500</v>
      </c>
      <c r="AH187" s="5">
        <v>0</v>
      </c>
      <c r="AI187" s="5">
        <v>0</v>
      </c>
      <c r="AJ187" s="5">
        <v>0</v>
      </c>
      <c r="AK187" s="5">
        <v>0</v>
      </c>
      <c r="AL187" s="5">
        <v>6250</v>
      </c>
      <c r="AM187" s="5">
        <v>0</v>
      </c>
      <c r="AN187" s="5">
        <v>0</v>
      </c>
      <c r="AO187" s="5">
        <v>0</v>
      </c>
      <c r="AP187" s="5">
        <v>0</v>
      </c>
      <c r="AQ187" s="5">
        <v>0</v>
      </c>
      <c r="AR187" s="5">
        <v>1279</v>
      </c>
      <c r="AS187" s="5">
        <v>355</v>
      </c>
      <c r="AT187" s="5">
        <v>3247</v>
      </c>
      <c r="AU187" s="5">
        <v>12595</v>
      </c>
      <c r="AV187" s="5">
        <v>0</v>
      </c>
      <c r="AW187" s="5">
        <v>0</v>
      </c>
      <c r="AX187" s="5">
        <v>290</v>
      </c>
      <c r="AY187" s="5">
        <v>41</v>
      </c>
      <c r="AZ187" s="5">
        <v>0</v>
      </c>
      <c r="BA187" s="5">
        <v>0</v>
      </c>
      <c r="BB187" s="5">
        <v>0</v>
      </c>
      <c r="BC187" s="5">
        <v>5898</v>
      </c>
      <c r="BD187" s="5">
        <v>0</v>
      </c>
      <c r="BE187" s="5">
        <v>0</v>
      </c>
      <c r="BF187" s="5">
        <v>0</v>
      </c>
      <c r="BG187" s="5">
        <v>0</v>
      </c>
      <c r="BH187" s="5">
        <v>639249</v>
      </c>
      <c r="BI187" s="5">
        <v>53482</v>
      </c>
      <c r="BJ187" s="5">
        <v>593515</v>
      </c>
      <c r="BK187" s="5">
        <v>70568</v>
      </c>
      <c r="BL187" s="5">
        <v>0</v>
      </c>
      <c r="BM187" s="5">
        <v>0</v>
      </c>
      <c r="BN187" s="5">
        <v>0</v>
      </c>
      <c r="BO187" s="5">
        <v>33759</v>
      </c>
      <c r="BP187" s="5">
        <v>442370</v>
      </c>
      <c r="BQ187" s="5">
        <v>292431</v>
      </c>
      <c r="BR187" s="5">
        <v>7600</v>
      </c>
    </row>
    <row r="188" spans="1:70">
      <c r="A188" t="s">
        <v>1548</v>
      </c>
      <c r="B188" t="s">
        <v>1549</v>
      </c>
      <c r="C188" t="s">
        <v>1586</v>
      </c>
      <c r="D188" t="s">
        <v>1587</v>
      </c>
      <c r="E188" t="str">
        <f t="shared" si="2"/>
        <v>宮城県大崎市</v>
      </c>
      <c r="F188" s="5">
        <v>126278</v>
      </c>
      <c r="G188" s="5">
        <v>37</v>
      </c>
      <c r="H188" s="5">
        <v>0</v>
      </c>
      <c r="I188" s="5">
        <v>0</v>
      </c>
      <c r="J188" s="5">
        <v>6</v>
      </c>
      <c r="K188" s="5">
        <v>0</v>
      </c>
      <c r="L188" s="5">
        <v>13556</v>
      </c>
      <c r="M188" s="5">
        <v>41498</v>
      </c>
      <c r="N188" s="5">
        <v>60319</v>
      </c>
      <c r="O188" s="5">
        <v>1157293</v>
      </c>
      <c r="P188" s="5">
        <v>3340240</v>
      </c>
      <c r="Q188" s="5">
        <v>9897540</v>
      </c>
      <c r="R188" s="5">
        <v>574724</v>
      </c>
      <c r="S188" s="5">
        <v>23</v>
      </c>
      <c r="T188" s="5">
        <v>12761</v>
      </c>
      <c r="U188" s="5">
        <v>0</v>
      </c>
      <c r="V188" s="5">
        <v>0</v>
      </c>
      <c r="W188" s="5">
        <v>20</v>
      </c>
      <c r="X188" s="5">
        <v>9</v>
      </c>
      <c r="Y188" s="5">
        <v>36214</v>
      </c>
      <c r="Z188" s="5">
        <v>0</v>
      </c>
      <c r="AA188" s="5">
        <v>55</v>
      </c>
      <c r="AB188" s="5">
        <v>18</v>
      </c>
      <c r="AC188" s="5">
        <v>3410</v>
      </c>
      <c r="AD188" s="5">
        <v>8649</v>
      </c>
      <c r="AE188" s="5">
        <v>32008</v>
      </c>
      <c r="AF188" s="5">
        <v>151985</v>
      </c>
      <c r="AG188" s="5">
        <v>35884</v>
      </c>
      <c r="AH188" s="5">
        <v>215798</v>
      </c>
      <c r="AI188" s="5">
        <v>9263</v>
      </c>
      <c r="AJ188" s="5">
        <v>3842</v>
      </c>
      <c r="AK188" s="5">
        <v>12512</v>
      </c>
      <c r="AL188" s="5">
        <v>22445</v>
      </c>
      <c r="AM188" s="5">
        <v>0</v>
      </c>
      <c r="AN188" s="5">
        <v>0</v>
      </c>
      <c r="AO188" s="5">
        <v>0</v>
      </c>
      <c r="AP188" s="5">
        <v>0</v>
      </c>
      <c r="AQ188" s="5">
        <v>0</v>
      </c>
      <c r="AR188" s="5">
        <v>0</v>
      </c>
      <c r="AS188" s="5">
        <v>3169</v>
      </c>
      <c r="AT188" s="5">
        <v>2628</v>
      </c>
      <c r="AU188" s="5">
        <v>23175</v>
      </c>
      <c r="AV188" s="5">
        <v>0</v>
      </c>
      <c r="AW188" s="5">
        <v>5925</v>
      </c>
      <c r="AX188" s="5">
        <v>1142</v>
      </c>
      <c r="AY188" s="5">
        <v>11683</v>
      </c>
      <c r="AZ188" s="5">
        <v>5811</v>
      </c>
      <c r="BA188" s="5">
        <v>7471</v>
      </c>
      <c r="BB188" s="5">
        <v>251</v>
      </c>
      <c r="BC188" s="5">
        <v>93478</v>
      </c>
      <c r="BD188" s="5">
        <v>0</v>
      </c>
      <c r="BE188" s="5">
        <v>0</v>
      </c>
      <c r="BF188" s="5">
        <v>0</v>
      </c>
      <c r="BG188" s="5">
        <v>0</v>
      </c>
      <c r="BH188" s="5">
        <v>3467189</v>
      </c>
      <c r="BI188" s="5">
        <v>245059</v>
      </c>
      <c r="BJ188" s="5">
        <v>3296187</v>
      </c>
      <c r="BK188" s="5">
        <v>192706</v>
      </c>
      <c r="BL188" s="5">
        <v>67</v>
      </c>
      <c r="BM188" s="5">
        <v>28643</v>
      </c>
      <c r="BN188" s="5">
        <v>0</v>
      </c>
      <c r="BO188" s="5">
        <v>121153</v>
      </c>
      <c r="BP188" s="5">
        <v>5586357</v>
      </c>
      <c r="BQ188" s="5">
        <v>1095618</v>
      </c>
      <c r="BR188" s="5">
        <v>33950</v>
      </c>
    </row>
    <row r="189" spans="1:70">
      <c r="A189" t="s">
        <v>1548</v>
      </c>
      <c r="B189" t="s">
        <v>1549</v>
      </c>
      <c r="C189" t="s">
        <v>1466</v>
      </c>
      <c r="D189" t="s">
        <v>1588</v>
      </c>
      <c r="E189" t="str">
        <f t="shared" si="2"/>
        <v>宮城県宮城県（大崎）</v>
      </c>
      <c r="F189" s="5">
        <v>0</v>
      </c>
      <c r="G189" s="5">
        <v>30</v>
      </c>
      <c r="H189" s="5">
        <v>0</v>
      </c>
      <c r="I189" s="5">
        <v>0</v>
      </c>
      <c r="J189" s="5">
        <v>2</v>
      </c>
      <c r="K189" s="5">
        <v>0</v>
      </c>
      <c r="L189" s="5">
        <v>5949</v>
      </c>
      <c r="M189" s="5">
        <v>125705</v>
      </c>
      <c r="N189" s="5">
        <v>0</v>
      </c>
      <c r="O189" s="5">
        <v>0</v>
      </c>
      <c r="P189" s="5">
        <v>2917978</v>
      </c>
      <c r="Q189" s="5">
        <v>5196640</v>
      </c>
      <c r="R189" s="5">
        <v>631041</v>
      </c>
      <c r="S189" s="5">
        <v>27</v>
      </c>
      <c r="T189" s="5">
        <v>0</v>
      </c>
      <c r="U189" s="5">
        <v>23115</v>
      </c>
      <c r="V189" s="5">
        <v>0</v>
      </c>
      <c r="W189" s="5">
        <v>14</v>
      </c>
      <c r="X189" s="5">
        <v>2</v>
      </c>
      <c r="Y189" s="5">
        <v>108500</v>
      </c>
      <c r="Z189" s="5">
        <v>0</v>
      </c>
      <c r="AA189" s="5">
        <v>99</v>
      </c>
      <c r="AB189" s="5">
        <v>72</v>
      </c>
      <c r="AC189" s="5">
        <v>5949</v>
      </c>
      <c r="AD189" s="5">
        <v>99270</v>
      </c>
      <c r="AE189" s="5">
        <v>0</v>
      </c>
      <c r="AF189" s="5">
        <v>0</v>
      </c>
      <c r="AG189" s="5">
        <v>0</v>
      </c>
      <c r="AH189" s="5">
        <v>0</v>
      </c>
      <c r="AI189" s="5">
        <v>0</v>
      </c>
      <c r="AJ189" s="5">
        <v>0</v>
      </c>
      <c r="AK189" s="5">
        <v>13000</v>
      </c>
      <c r="AL189" s="5">
        <v>16300</v>
      </c>
      <c r="AM189" s="5">
        <v>0</v>
      </c>
      <c r="AN189" s="5">
        <v>0</v>
      </c>
      <c r="AO189" s="5">
        <v>0</v>
      </c>
      <c r="AP189" s="5">
        <v>0</v>
      </c>
      <c r="AQ189" s="5">
        <v>0</v>
      </c>
      <c r="AR189" s="5">
        <v>0</v>
      </c>
      <c r="AS189" s="5">
        <v>3707</v>
      </c>
      <c r="AT189" s="5">
        <v>0</v>
      </c>
      <c r="AU189" s="5">
        <v>0</v>
      </c>
      <c r="AV189" s="5">
        <v>4436</v>
      </c>
      <c r="AW189" s="5">
        <v>19354</v>
      </c>
      <c r="AX189" s="5">
        <v>0</v>
      </c>
      <c r="AY189" s="5">
        <v>0</v>
      </c>
      <c r="AZ189" s="5">
        <v>0</v>
      </c>
      <c r="BA189" s="5">
        <v>0</v>
      </c>
      <c r="BB189" s="5">
        <v>0</v>
      </c>
      <c r="BC189" s="5">
        <v>0</v>
      </c>
      <c r="BD189" s="5">
        <v>0</v>
      </c>
      <c r="BE189" s="5">
        <v>0</v>
      </c>
      <c r="BF189" s="5">
        <v>0</v>
      </c>
      <c r="BG189" s="5">
        <v>0</v>
      </c>
      <c r="BH189" s="5">
        <v>2939857</v>
      </c>
      <c r="BI189" s="5">
        <v>173960</v>
      </c>
      <c r="BJ189" s="5">
        <v>2399251</v>
      </c>
      <c r="BK189" s="5">
        <v>98044</v>
      </c>
      <c r="BL189" s="5">
        <v>0</v>
      </c>
      <c r="BM189" s="5">
        <v>16777</v>
      </c>
      <c r="BN189" s="5">
        <v>0</v>
      </c>
      <c r="BO189" s="5">
        <v>171584</v>
      </c>
      <c r="BP189" s="5">
        <v>7141716</v>
      </c>
      <c r="BQ189" s="5">
        <v>1097483</v>
      </c>
      <c r="BR189" s="5">
        <v>0</v>
      </c>
    </row>
    <row r="190" spans="1:70">
      <c r="A190" t="s">
        <v>1548</v>
      </c>
      <c r="B190" t="s">
        <v>1549</v>
      </c>
      <c r="C190" t="s">
        <v>1470</v>
      </c>
      <c r="D190" t="s">
        <v>1589</v>
      </c>
      <c r="E190" t="str">
        <f t="shared" si="2"/>
        <v>宮城県宮城県（仙南・仙塩）</v>
      </c>
      <c r="F190" s="5">
        <v>0</v>
      </c>
      <c r="G190" s="5">
        <v>36</v>
      </c>
      <c r="H190" s="5">
        <v>0</v>
      </c>
      <c r="I190" s="5">
        <v>0</v>
      </c>
      <c r="J190" s="5">
        <v>1</v>
      </c>
      <c r="K190" s="5">
        <v>0</v>
      </c>
      <c r="L190" s="5">
        <v>1265</v>
      </c>
      <c r="M190" s="5">
        <v>200111</v>
      </c>
      <c r="N190" s="5">
        <v>0</v>
      </c>
      <c r="O190" s="5">
        <v>0</v>
      </c>
      <c r="P190" s="5">
        <v>10780975</v>
      </c>
      <c r="Q190" s="5">
        <v>24395616</v>
      </c>
      <c r="R190" s="5">
        <v>4163440</v>
      </c>
      <c r="S190" s="5">
        <v>32</v>
      </c>
      <c r="T190" s="5">
        <v>0</v>
      </c>
      <c r="U190" s="5">
        <v>70164</v>
      </c>
      <c r="V190" s="5">
        <v>0</v>
      </c>
      <c r="W190" s="5">
        <v>22</v>
      </c>
      <c r="X190" s="5">
        <v>2</v>
      </c>
      <c r="Y190" s="5">
        <v>279000</v>
      </c>
      <c r="Z190" s="5">
        <v>0</v>
      </c>
      <c r="AA190" s="5">
        <v>107</v>
      </c>
      <c r="AB190" s="5">
        <v>68</v>
      </c>
      <c r="AC190" s="5">
        <v>0</v>
      </c>
      <c r="AD190" s="5">
        <v>46087</v>
      </c>
      <c r="AE190" s="5">
        <v>0</v>
      </c>
      <c r="AF190" s="5">
        <v>0</v>
      </c>
      <c r="AG190" s="5">
        <v>0</v>
      </c>
      <c r="AH190" s="5">
        <v>0</v>
      </c>
      <c r="AI190" s="5">
        <v>0</v>
      </c>
      <c r="AJ190" s="5">
        <v>0</v>
      </c>
      <c r="AK190" s="5">
        <v>64500</v>
      </c>
      <c r="AL190" s="5">
        <v>44650</v>
      </c>
      <c r="AM190" s="5">
        <v>0</v>
      </c>
      <c r="AN190" s="5">
        <v>0</v>
      </c>
      <c r="AO190" s="5">
        <v>0</v>
      </c>
      <c r="AP190" s="5">
        <v>0</v>
      </c>
      <c r="AQ190" s="5">
        <v>0</v>
      </c>
      <c r="AR190" s="5">
        <v>0</v>
      </c>
      <c r="AS190" s="5">
        <v>56023</v>
      </c>
      <c r="AT190" s="5">
        <v>0</v>
      </c>
      <c r="AU190" s="5">
        <v>0</v>
      </c>
      <c r="AV190" s="5">
        <v>490</v>
      </c>
      <c r="AW190" s="5">
        <v>52346</v>
      </c>
      <c r="AX190" s="5">
        <v>0</v>
      </c>
      <c r="AY190" s="5">
        <v>0</v>
      </c>
      <c r="AZ190" s="5">
        <v>0</v>
      </c>
      <c r="BA190" s="5">
        <v>0</v>
      </c>
      <c r="BB190" s="5">
        <v>0</v>
      </c>
      <c r="BC190" s="5">
        <v>0</v>
      </c>
      <c r="BD190" s="5">
        <v>0</v>
      </c>
      <c r="BE190" s="5">
        <v>0</v>
      </c>
      <c r="BF190" s="5">
        <v>0</v>
      </c>
      <c r="BG190" s="5">
        <v>0</v>
      </c>
      <c r="BH190" s="5">
        <v>10848031</v>
      </c>
      <c r="BI190" s="5">
        <v>1078651</v>
      </c>
      <c r="BJ190" s="5">
        <v>7581123</v>
      </c>
      <c r="BK190" s="5">
        <v>631103</v>
      </c>
      <c r="BL190" s="5">
        <v>0</v>
      </c>
      <c r="BM190" s="5">
        <v>64008</v>
      </c>
      <c r="BN190" s="5">
        <v>0</v>
      </c>
      <c r="BO190" s="5">
        <v>1060293</v>
      </c>
      <c r="BP190" s="5">
        <v>10930268</v>
      </c>
      <c r="BQ190" s="5">
        <v>5777770</v>
      </c>
      <c r="BR190" s="5">
        <v>0</v>
      </c>
    </row>
    <row r="191" spans="1:70">
      <c r="A191" t="s">
        <v>1590</v>
      </c>
      <c r="B191" t="s">
        <v>1591</v>
      </c>
      <c r="C191" t="s">
        <v>1280</v>
      </c>
      <c r="D191" t="s">
        <v>1592</v>
      </c>
      <c r="E191" t="str">
        <f t="shared" si="2"/>
        <v>秋田県秋田市</v>
      </c>
      <c r="F191" s="5">
        <v>304077</v>
      </c>
      <c r="G191" s="5">
        <v>124</v>
      </c>
      <c r="H191" s="5">
        <v>0</v>
      </c>
      <c r="I191" s="5">
        <v>1</v>
      </c>
      <c r="J191" s="5">
        <v>4</v>
      </c>
      <c r="K191" s="5">
        <v>0</v>
      </c>
      <c r="L191" s="5">
        <v>2995</v>
      </c>
      <c r="M191" s="5">
        <v>80711</v>
      </c>
      <c r="N191" s="5">
        <v>170082</v>
      </c>
      <c r="O191" s="5">
        <v>1720336</v>
      </c>
      <c r="P191" s="5">
        <v>6184726</v>
      </c>
      <c r="Q191" s="5">
        <v>22511130</v>
      </c>
      <c r="R191" s="5">
        <v>1443270</v>
      </c>
      <c r="S191" s="5">
        <v>103</v>
      </c>
      <c r="T191" s="5">
        <v>32503</v>
      </c>
      <c r="U191" s="5">
        <v>0</v>
      </c>
      <c r="V191" s="5">
        <v>0</v>
      </c>
      <c r="W191" s="5">
        <v>94</v>
      </c>
      <c r="X191" s="5">
        <v>22</v>
      </c>
      <c r="Y191" s="5">
        <v>197137</v>
      </c>
      <c r="Z191" s="5">
        <v>0</v>
      </c>
      <c r="AA191" s="5">
        <v>84</v>
      </c>
      <c r="AB191" s="5">
        <v>62</v>
      </c>
      <c r="AC191" s="5">
        <v>753</v>
      </c>
      <c r="AD191" s="5">
        <v>9023</v>
      </c>
      <c r="AE191" s="5">
        <v>26183</v>
      </c>
      <c r="AF191" s="5">
        <v>75327</v>
      </c>
      <c r="AG191" s="5">
        <v>39603</v>
      </c>
      <c r="AH191" s="5">
        <v>100039</v>
      </c>
      <c r="AI191" s="5">
        <v>329600</v>
      </c>
      <c r="AJ191" s="5">
        <v>35488</v>
      </c>
      <c r="AK191" s="5">
        <v>51208</v>
      </c>
      <c r="AL191" s="5">
        <v>27200</v>
      </c>
      <c r="AM191" s="5">
        <v>9587</v>
      </c>
      <c r="AN191" s="5">
        <v>0</v>
      </c>
      <c r="AO191" s="5">
        <v>0</v>
      </c>
      <c r="AP191" s="5">
        <v>0</v>
      </c>
      <c r="AQ191" s="5">
        <v>0</v>
      </c>
      <c r="AR191" s="5">
        <v>0</v>
      </c>
      <c r="AS191" s="5">
        <v>33537</v>
      </c>
      <c r="AT191" s="5">
        <v>90921</v>
      </c>
      <c r="AU191" s="5">
        <v>201053</v>
      </c>
      <c r="AV191" s="5">
        <v>670</v>
      </c>
      <c r="AW191" s="5">
        <v>15141</v>
      </c>
      <c r="AX191" s="5">
        <v>7071</v>
      </c>
      <c r="AY191" s="5">
        <v>3222</v>
      </c>
      <c r="AZ191" s="5">
        <v>0</v>
      </c>
      <c r="BA191" s="5">
        <v>978</v>
      </c>
      <c r="BB191" s="5">
        <v>51</v>
      </c>
      <c r="BC191" s="5">
        <v>141040</v>
      </c>
      <c r="BD191" s="5">
        <v>16</v>
      </c>
      <c r="BE191" s="5">
        <v>362</v>
      </c>
      <c r="BF191" s="5">
        <v>488</v>
      </c>
      <c r="BG191" s="5">
        <v>2167</v>
      </c>
      <c r="BH191" s="5">
        <v>6445350</v>
      </c>
      <c r="BI191" s="5">
        <v>643288</v>
      </c>
      <c r="BJ191" s="5">
        <v>5840109</v>
      </c>
      <c r="BK191" s="5">
        <v>368659</v>
      </c>
      <c r="BL191" s="5">
        <v>0</v>
      </c>
      <c r="BM191" s="5">
        <v>124352</v>
      </c>
      <c r="BN191" s="5">
        <v>0</v>
      </c>
      <c r="BO191" s="5">
        <v>572069</v>
      </c>
      <c r="BP191" s="5">
        <v>12837243</v>
      </c>
      <c r="BQ191" s="5">
        <v>2989359</v>
      </c>
      <c r="BR191" s="5">
        <v>0</v>
      </c>
    </row>
    <row r="192" spans="1:70">
      <c r="A192" t="s">
        <v>1590</v>
      </c>
      <c r="B192" t="s">
        <v>1591</v>
      </c>
      <c r="C192" t="s">
        <v>1282</v>
      </c>
      <c r="D192" t="s">
        <v>1593</v>
      </c>
      <c r="E192" t="str">
        <f t="shared" si="2"/>
        <v>秋田県由利本荘市</v>
      </c>
      <c r="F192" s="5">
        <v>75018</v>
      </c>
      <c r="G192" s="5">
        <v>35</v>
      </c>
      <c r="H192" s="5">
        <v>6</v>
      </c>
      <c r="I192" s="5">
        <v>7</v>
      </c>
      <c r="J192" s="5">
        <v>14</v>
      </c>
      <c r="K192" s="5">
        <v>10</v>
      </c>
      <c r="L192" s="5">
        <v>105598</v>
      </c>
      <c r="M192" s="5">
        <v>58739</v>
      </c>
      <c r="N192" s="5">
        <v>1119</v>
      </c>
      <c r="O192" s="5">
        <v>1052178</v>
      </c>
      <c r="P192" s="5">
        <v>1875957</v>
      </c>
      <c r="Q192" s="5">
        <v>15175277</v>
      </c>
      <c r="R192" s="5">
        <v>1001663</v>
      </c>
      <c r="S192" s="5">
        <v>31</v>
      </c>
      <c r="T192" s="5">
        <v>9606</v>
      </c>
      <c r="U192" s="5">
        <v>0</v>
      </c>
      <c r="V192" s="5">
        <v>0</v>
      </c>
      <c r="W192" s="5">
        <v>19</v>
      </c>
      <c r="X192" s="5">
        <v>21</v>
      </c>
      <c r="Y192" s="5">
        <v>54652</v>
      </c>
      <c r="Z192" s="5">
        <v>0</v>
      </c>
      <c r="AA192" s="5">
        <v>425</v>
      </c>
      <c r="AB192" s="5">
        <v>169</v>
      </c>
      <c r="AC192" s="5">
        <v>2619</v>
      </c>
      <c r="AD192" s="5">
        <v>541</v>
      </c>
      <c r="AE192" s="5">
        <v>0</v>
      </c>
      <c r="AF192" s="5">
        <v>89434</v>
      </c>
      <c r="AG192" s="5">
        <v>32173</v>
      </c>
      <c r="AH192" s="5">
        <v>4738</v>
      </c>
      <c r="AI192" s="5">
        <v>16268</v>
      </c>
      <c r="AJ192" s="5">
        <v>5683</v>
      </c>
      <c r="AK192" s="5">
        <v>10802</v>
      </c>
      <c r="AL192" s="5">
        <v>6950</v>
      </c>
      <c r="AM192" s="5">
        <v>24923</v>
      </c>
      <c r="AN192" s="5">
        <v>0</v>
      </c>
      <c r="AO192" s="5">
        <v>0</v>
      </c>
      <c r="AP192" s="5">
        <v>0</v>
      </c>
      <c r="AQ192" s="5">
        <v>269</v>
      </c>
      <c r="AR192" s="5">
        <v>4031</v>
      </c>
      <c r="AS192" s="5">
        <v>8286</v>
      </c>
      <c r="AT192" s="5">
        <v>1053</v>
      </c>
      <c r="AU192" s="5">
        <v>46051</v>
      </c>
      <c r="AV192" s="5">
        <v>0</v>
      </c>
      <c r="AW192" s="5">
        <v>64</v>
      </c>
      <c r="AX192" s="5">
        <v>0</v>
      </c>
      <c r="AY192" s="5">
        <v>1310</v>
      </c>
      <c r="AZ192" s="5">
        <v>5780</v>
      </c>
      <c r="BA192" s="5">
        <v>4164</v>
      </c>
      <c r="BB192" s="5">
        <v>0</v>
      </c>
      <c r="BC192" s="5">
        <v>56437</v>
      </c>
      <c r="BD192" s="5">
        <v>16</v>
      </c>
      <c r="BE192" s="5">
        <v>118</v>
      </c>
      <c r="BF192" s="5">
        <v>0</v>
      </c>
      <c r="BG192" s="5">
        <v>0</v>
      </c>
      <c r="BH192" s="5">
        <v>1909661</v>
      </c>
      <c r="BI192" s="5">
        <v>746451</v>
      </c>
      <c r="BJ192" s="5">
        <v>2010052</v>
      </c>
      <c r="BK192" s="5">
        <v>272058</v>
      </c>
      <c r="BL192" s="5">
        <v>113</v>
      </c>
      <c r="BM192" s="5">
        <v>0</v>
      </c>
      <c r="BN192" s="5">
        <v>0</v>
      </c>
      <c r="BO192" s="5">
        <v>321459</v>
      </c>
      <c r="BP192" s="5">
        <v>2185139</v>
      </c>
      <c r="BQ192" s="5">
        <v>1258829</v>
      </c>
      <c r="BR192" s="5">
        <v>0</v>
      </c>
    </row>
    <row r="193" spans="1:70">
      <c r="A193" t="s">
        <v>1590</v>
      </c>
      <c r="B193" t="s">
        <v>1591</v>
      </c>
      <c r="C193" t="s">
        <v>1284</v>
      </c>
      <c r="D193" t="s">
        <v>1594</v>
      </c>
      <c r="E193" t="str">
        <f t="shared" si="2"/>
        <v>秋田県横手市</v>
      </c>
      <c r="F193" s="5">
        <v>77263</v>
      </c>
      <c r="G193" s="5">
        <v>34</v>
      </c>
      <c r="H193" s="5">
        <v>38</v>
      </c>
      <c r="I193" s="5">
        <v>1</v>
      </c>
      <c r="J193" s="5">
        <v>3</v>
      </c>
      <c r="K193" s="5">
        <v>1</v>
      </c>
      <c r="L193" s="5">
        <v>26152</v>
      </c>
      <c r="M193" s="5">
        <v>45191</v>
      </c>
      <c r="N193" s="5">
        <v>73644</v>
      </c>
      <c r="O193" s="5">
        <v>867310</v>
      </c>
      <c r="P193" s="5">
        <v>1631424</v>
      </c>
      <c r="Q193" s="5">
        <v>11440983</v>
      </c>
      <c r="R193" s="5">
        <v>868110</v>
      </c>
      <c r="S193" s="5">
        <v>21</v>
      </c>
      <c r="T193" s="5">
        <v>7672</v>
      </c>
      <c r="U193" s="5">
        <v>0</v>
      </c>
      <c r="V193" s="5">
        <v>0</v>
      </c>
      <c r="W193" s="5">
        <v>12</v>
      </c>
      <c r="X193" s="5">
        <v>9</v>
      </c>
      <c r="Y193" s="5">
        <v>43633</v>
      </c>
      <c r="Z193" s="5">
        <v>0</v>
      </c>
      <c r="AA193" s="5">
        <v>213</v>
      </c>
      <c r="AB193" s="5">
        <v>75</v>
      </c>
      <c r="AC193" s="5">
        <v>12072</v>
      </c>
      <c r="AD193" s="5">
        <v>751</v>
      </c>
      <c r="AE193" s="5">
        <v>5035</v>
      </c>
      <c r="AF193" s="5">
        <v>101277</v>
      </c>
      <c r="AG193" s="5">
        <v>15380</v>
      </c>
      <c r="AH193" s="5">
        <v>0</v>
      </c>
      <c r="AI193" s="5">
        <v>14000</v>
      </c>
      <c r="AJ193" s="5">
        <v>41019</v>
      </c>
      <c r="AK193" s="5">
        <v>18199</v>
      </c>
      <c r="AL193" s="5">
        <v>0</v>
      </c>
      <c r="AM193" s="5">
        <v>8655</v>
      </c>
      <c r="AN193" s="5">
        <v>0</v>
      </c>
      <c r="AO193" s="5">
        <v>0</v>
      </c>
      <c r="AP193" s="5">
        <v>0</v>
      </c>
      <c r="AQ193" s="5">
        <v>0</v>
      </c>
      <c r="AR193" s="5">
        <v>286</v>
      </c>
      <c r="AS193" s="5">
        <v>3697</v>
      </c>
      <c r="AT193" s="5">
        <v>30776</v>
      </c>
      <c r="AU193" s="5">
        <v>53168</v>
      </c>
      <c r="AV193" s="5">
        <v>613</v>
      </c>
      <c r="AW193" s="5">
        <v>831</v>
      </c>
      <c r="AX193" s="5">
        <v>1248</v>
      </c>
      <c r="AY193" s="5">
        <v>8805</v>
      </c>
      <c r="AZ193" s="5">
        <v>4</v>
      </c>
      <c r="BA193" s="5">
        <v>3620</v>
      </c>
      <c r="BB193" s="5">
        <v>5657</v>
      </c>
      <c r="BC193" s="5">
        <v>55429</v>
      </c>
      <c r="BD193" s="5">
        <v>0</v>
      </c>
      <c r="BE193" s="5">
        <v>0</v>
      </c>
      <c r="BF193" s="5">
        <v>0</v>
      </c>
      <c r="BG193" s="5">
        <v>0</v>
      </c>
      <c r="BH193" s="5">
        <v>1694238</v>
      </c>
      <c r="BI193" s="5">
        <v>271458</v>
      </c>
      <c r="BJ193" s="5">
        <v>1652236</v>
      </c>
      <c r="BK193" s="5">
        <v>251635</v>
      </c>
      <c r="BL193" s="5">
        <v>0</v>
      </c>
      <c r="BM193" s="5">
        <v>3155</v>
      </c>
      <c r="BN193" s="5">
        <v>0</v>
      </c>
      <c r="BO193" s="5">
        <v>213823</v>
      </c>
      <c r="BP193" s="5">
        <v>2556333</v>
      </c>
      <c r="BQ193" s="5">
        <v>1277653</v>
      </c>
      <c r="BR193" s="5">
        <v>0</v>
      </c>
    </row>
    <row r="194" spans="1:70">
      <c r="A194" t="s">
        <v>1590</v>
      </c>
      <c r="B194" t="s">
        <v>1591</v>
      </c>
      <c r="C194" t="s">
        <v>1286</v>
      </c>
      <c r="D194" t="s">
        <v>1595</v>
      </c>
      <c r="E194" t="str">
        <f t="shared" si="2"/>
        <v>秋田県潟上市</v>
      </c>
      <c r="F194" s="5">
        <v>25548</v>
      </c>
      <c r="G194" s="5">
        <v>7</v>
      </c>
      <c r="H194" s="5">
        <v>0</v>
      </c>
      <c r="I194" s="5">
        <v>0</v>
      </c>
      <c r="J194" s="5">
        <v>5</v>
      </c>
      <c r="K194" s="5">
        <v>0</v>
      </c>
      <c r="L194" s="5">
        <v>4764</v>
      </c>
      <c r="M194" s="5">
        <v>5399</v>
      </c>
      <c r="N194" s="5">
        <v>267594</v>
      </c>
      <c r="O194" s="5">
        <v>0</v>
      </c>
      <c r="P194" s="5">
        <v>486222</v>
      </c>
      <c r="Q194" s="5">
        <v>2308256</v>
      </c>
      <c r="R194" s="5">
        <v>186379</v>
      </c>
      <c r="S194" s="5">
        <v>7</v>
      </c>
      <c r="T194" s="5">
        <v>2502</v>
      </c>
      <c r="U194" s="5">
        <v>0</v>
      </c>
      <c r="V194" s="5">
        <v>0</v>
      </c>
      <c r="W194" s="5">
        <v>3</v>
      </c>
      <c r="X194" s="5">
        <v>5</v>
      </c>
      <c r="Y194" s="5">
        <v>12013</v>
      </c>
      <c r="Z194" s="5">
        <v>0</v>
      </c>
      <c r="AA194" s="5">
        <v>66</v>
      </c>
      <c r="AB194" s="5">
        <v>26</v>
      </c>
      <c r="AC194" s="5">
        <v>0</v>
      </c>
      <c r="AD194" s="5">
        <v>0</v>
      </c>
      <c r="AE194" s="5">
        <v>2276</v>
      </c>
      <c r="AF194" s="5">
        <v>0</v>
      </c>
      <c r="AG194" s="5">
        <v>10008</v>
      </c>
      <c r="AH194" s="5">
        <v>0</v>
      </c>
      <c r="AI194" s="5">
        <v>11923</v>
      </c>
      <c r="AJ194" s="5">
        <v>0</v>
      </c>
      <c r="AK194" s="5">
        <v>3272</v>
      </c>
      <c r="AL194" s="5">
        <v>4190</v>
      </c>
      <c r="AM194" s="5">
        <v>0</v>
      </c>
      <c r="AN194" s="5">
        <v>0</v>
      </c>
      <c r="AO194" s="5">
        <v>0</v>
      </c>
      <c r="AP194" s="5">
        <v>0</v>
      </c>
      <c r="AQ194" s="5">
        <v>0</v>
      </c>
      <c r="AR194" s="5">
        <v>199</v>
      </c>
      <c r="AS194" s="5">
        <v>0</v>
      </c>
      <c r="AT194" s="5">
        <v>5434</v>
      </c>
      <c r="AU194" s="5">
        <v>0</v>
      </c>
      <c r="AV194" s="5">
        <v>0</v>
      </c>
      <c r="AW194" s="5">
        <v>0</v>
      </c>
      <c r="AX194" s="5">
        <v>0</v>
      </c>
      <c r="AY194" s="5">
        <v>0</v>
      </c>
      <c r="AZ194" s="5">
        <v>0</v>
      </c>
      <c r="BA194" s="5">
        <v>0</v>
      </c>
      <c r="BB194" s="5">
        <v>6757</v>
      </c>
      <c r="BC194" s="5">
        <v>0</v>
      </c>
      <c r="BD194" s="5">
        <v>0</v>
      </c>
      <c r="BE194" s="5">
        <v>0</v>
      </c>
      <c r="BF194" s="5">
        <v>18</v>
      </c>
      <c r="BG194" s="5">
        <v>0</v>
      </c>
      <c r="BH194" s="5">
        <v>504238</v>
      </c>
      <c r="BI194" s="5">
        <v>47430</v>
      </c>
      <c r="BJ194" s="5">
        <v>450370</v>
      </c>
      <c r="BK194" s="5">
        <v>60090</v>
      </c>
      <c r="BL194" s="5">
        <v>0</v>
      </c>
      <c r="BM194" s="5">
        <v>1614</v>
      </c>
      <c r="BN194" s="5">
        <v>0</v>
      </c>
      <c r="BO194" s="5">
        <v>17251</v>
      </c>
      <c r="BP194" s="5">
        <v>586050</v>
      </c>
      <c r="BQ194" s="5">
        <v>299844</v>
      </c>
      <c r="BR194" s="5">
        <v>0</v>
      </c>
    </row>
    <row r="195" spans="1:70">
      <c r="A195" t="s">
        <v>1590</v>
      </c>
      <c r="B195" t="s">
        <v>1591</v>
      </c>
      <c r="C195" t="s">
        <v>1288</v>
      </c>
      <c r="D195" t="s">
        <v>1596</v>
      </c>
      <c r="E195" t="str">
        <f t="shared" si="2"/>
        <v>秋田県大館市</v>
      </c>
      <c r="F195" s="5">
        <v>58868</v>
      </c>
      <c r="G195" s="5">
        <v>28</v>
      </c>
      <c r="H195" s="5">
        <v>8</v>
      </c>
      <c r="I195" s="5">
        <v>1</v>
      </c>
      <c r="J195" s="5">
        <v>2</v>
      </c>
      <c r="K195" s="5">
        <v>1</v>
      </c>
      <c r="L195" s="5">
        <v>9528</v>
      </c>
      <c r="M195" s="5">
        <v>49065</v>
      </c>
      <c r="N195" s="5">
        <v>0</v>
      </c>
      <c r="O195" s="5">
        <v>594729</v>
      </c>
      <c r="P195" s="5">
        <v>1228305</v>
      </c>
      <c r="Q195" s="5">
        <v>6116653</v>
      </c>
      <c r="R195" s="5">
        <v>348504</v>
      </c>
      <c r="S195" s="5">
        <v>24</v>
      </c>
      <c r="T195" s="5">
        <v>5621</v>
      </c>
      <c r="U195" s="5">
        <v>0</v>
      </c>
      <c r="V195" s="5">
        <v>0</v>
      </c>
      <c r="W195" s="5">
        <v>12</v>
      </c>
      <c r="X195" s="5">
        <v>22</v>
      </c>
      <c r="Y195" s="5">
        <v>34522</v>
      </c>
      <c r="Z195" s="5">
        <v>4800</v>
      </c>
      <c r="AA195" s="5">
        <v>232</v>
      </c>
      <c r="AB195" s="5">
        <v>113</v>
      </c>
      <c r="AC195" s="5">
        <v>2436</v>
      </c>
      <c r="AD195" s="5">
        <v>14913</v>
      </c>
      <c r="AE195" s="5">
        <v>0</v>
      </c>
      <c r="AF195" s="5">
        <v>87940</v>
      </c>
      <c r="AG195" s="5">
        <v>25900</v>
      </c>
      <c r="AH195" s="5">
        <v>25900</v>
      </c>
      <c r="AI195" s="5">
        <v>0</v>
      </c>
      <c r="AJ195" s="5">
        <v>8622</v>
      </c>
      <c r="AK195" s="5">
        <v>3480</v>
      </c>
      <c r="AL195" s="5">
        <v>2510</v>
      </c>
      <c r="AM195" s="5">
        <v>13075</v>
      </c>
      <c r="AN195" s="5">
        <v>0</v>
      </c>
      <c r="AO195" s="5">
        <v>0</v>
      </c>
      <c r="AP195" s="5">
        <v>0</v>
      </c>
      <c r="AQ195" s="5">
        <v>696</v>
      </c>
      <c r="AR195" s="5">
        <v>0</v>
      </c>
      <c r="AS195" s="5">
        <v>0</v>
      </c>
      <c r="AT195" s="5">
        <v>0</v>
      </c>
      <c r="AU195" s="5">
        <v>0</v>
      </c>
      <c r="AV195" s="5">
        <v>1818</v>
      </c>
      <c r="AW195" s="5">
        <v>5540</v>
      </c>
      <c r="AX195" s="5">
        <v>0</v>
      </c>
      <c r="AY195" s="5">
        <v>0</v>
      </c>
      <c r="AZ195" s="5">
        <v>2563</v>
      </c>
      <c r="BA195" s="5">
        <v>6715</v>
      </c>
      <c r="BB195" s="5">
        <v>0</v>
      </c>
      <c r="BC195" s="5">
        <v>32405</v>
      </c>
      <c r="BD195" s="5">
        <v>0</v>
      </c>
      <c r="BE195" s="5">
        <v>0</v>
      </c>
      <c r="BF195" s="5">
        <v>0</v>
      </c>
      <c r="BG195" s="5">
        <v>0</v>
      </c>
      <c r="BH195" s="5">
        <v>1290045</v>
      </c>
      <c r="BI195" s="5">
        <v>180079</v>
      </c>
      <c r="BJ195" s="5">
        <v>1242956</v>
      </c>
      <c r="BK195" s="5">
        <v>114350</v>
      </c>
      <c r="BL195" s="5">
        <v>0</v>
      </c>
      <c r="BM195" s="5">
        <v>0</v>
      </c>
      <c r="BN195" s="5">
        <v>0</v>
      </c>
      <c r="BO195" s="5">
        <v>151974</v>
      </c>
      <c r="BP195" s="5">
        <v>2600608</v>
      </c>
      <c r="BQ195" s="5">
        <v>778426</v>
      </c>
      <c r="BR195" s="5">
        <v>0</v>
      </c>
    </row>
    <row r="196" spans="1:70">
      <c r="A196" t="s">
        <v>1590</v>
      </c>
      <c r="B196" t="s">
        <v>1591</v>
      </c>
      <c r="C196" t="s">
        <v>1290</v>
      </c>
      <c r="D196" t="s">
        <v>1597</v>
      </c>
      <c r="E196" t="str">
        <f t="shared" ref="E196:E259" si="3">+B196&amp;D196</f>
        <v>秋田県能代市</v>
      </c>
      <c r="F196" s="5">
        <v>41599</v>
      </c>
      <c r="G196" s="5">
        <v>9</v>
      </c>
      <c r="H196" s="5">
        <v>1</v>
      </c>
      <c r="I196" s="5">
        <v>0</v>
      </c>
      <c r="J196" s="5">
        <v>1</v>
      </c>
      <c r="K196" s="5">
        <v>0</v>
      </c>
      <c r="L196" s="5">
        <v>12661</v>
      </c>
      <c r="M196" s="5">
        <v>6623</v>
      </c>
      <c r="N196" s="5">
        <v>13526</v>
      </c>
      <c r="O196" s="5">
        <v>297143</v>
      </c>
      <c r="P196" s="5">
        <v>851790</v>
      </c>
      <c r="Q196" s="5">
        <v>5005997</v>
      </c>
      <c r="R196" s="5">
        <v>372051</v>
      </c>
      <c r="S196" s="5">
        <v>3</v>
      </c>
      <c r="T196" s="5">
        <v>4173</v>
      </c>
      <c r="U196" s="5">
        <v>0</v>
      </c>
      <c r="V196" s="5">
        <v>0</v>
      </c>
      <c r="W196" s="5">
        <v>6</v>
      </c>
      <c r="X196" s="5">
        <v>4</v>
      </c>
      <c r="Y196" s="5">
        <v>27376</v>
      </c>
      <c r="Z196" s="5">
        <v>0</v>
      </c>
      <c r="AA196" s="5">
        <v>69</v>
      </c>
      <c r="AB196" s="5">
        <v>17</v>
      </c>
      <c r="AC196" s="5">
        <v>2455</v>
      </c>
      <c r="AD196" s="5">
        <v>3207</v>
      </c>
      <c r="AE196" s="5">
        <v>623</v>
      </c>
      <c r="AF196" s="5">
        <v>57797</v>
      </c>
      <c r="AG196" s="5">
        <v>17500</v>
      </c>
      <c r="AH196" s="5">
        <v>0</v>
      </c>
      <c r="AI196" s="5">
        <v>0</v>
      </c>
      <c r="AJ196" s="5">
        <v>0</v>
      </c>
      <c r="AK196" s="5">
        <v>5270</v>
      </c>
      <c r="AL196" s="5">
        <v>0</v>
      </c>
      <c r="AM196" s="5">
        <v>0</v>
      </c>
      <c r="AN196" s="5">
        <v>355</v>
      </c>
      <c r="AO196" s="5">
        <v>0</v>
      </c>
      <c r="AP196" s="5">
        <v>0</v>
      </c>
      <c r="AQ196" s="5">
        <v>4217</v>
      </c>
      <c r="AR196" s="5">
        <v>36</v>
      </c>
      <c r="AS196" s="5">
        <v>3255</v>
      </c>
      <c r="AT196" s="5">
        <v>4346</v>
      </c>
      <c r="AU196" s="5">
        <v>20692</v>
      </c>
      <c r="AV196" s="5">
        <v>134</v>
      </c>
      <c r="AW196" s="5">
        <v>0</v>
      </c>
      <c r="AX196" s="5">
        <v>0</v>
      </c>
      <c r="AY196" s="5">
        <v>1417</v>
      </c>
      <c r="AZ196" s="5">
        <v>0</v>
      </c>
      <c r="BA196" s="5">
        <v>0</v>
      </c>
      <c r="BB196" s="5">
        <v>0</v>
      </c>
      <c r="BC196" s="5">
        <v>15160</v>
      </c>
      <c r="BD196" s="5">
        <v>0</v>
      </c>
      <c r="BE196" s="5">
        <v>17</v>
      </c>
      <c r="BF196" s="5">
        <v>562</v>
      </c>
      <c r="BG196" s="5">
        <v>442</v>
      </c>
      <c r="BH196" s="5">
        <v>911518</v>
      </c>
      <c r="BI196" s="5">
        <v>156070</v>
      </c>
      <c r="BJ196" s="5">
        <v>803838</v>
      </c>
      <c r="BK196" s="5">
        <v>110388</v>
      </c>
      <c r="BL196" s="5">
        <v>0</v>
      </c>
      <c r="BM196" s="5">
        <v>0</v>
      </c>
      <c r="BN196" s="5">
        <v>0</v>
      </c>
      <c r="BO196" s="5">
        <v>152375</v>
      </c>
      <c r="BP196" s="5">
        <v>663595</v>
      </c>
      <c r="BQ196" s="5">
        <v>546109</v>
      </c>
      <c r="BR196" s="5">
        <v>0</v>
      </c>
    </row>
    <row r="197" spans="1:70">
      <c r="A197" t="s">
        <v>1590</v>
      </c>
      <c r="B197" t="s">
        <v>1591</v>
      </c>
      <c r="C197" t="s">
        <v>1292</v>
      </c>
      <c r="D197" t="s">
        <v>1598</v>
      </c>
      <c r="E197" t="str">
        <f t="shared" si="3"/>
        <v>秋田県大仙市</v>
      </c>
      <c r="F197" s="5">
        <v>32405</v>
      </c>
      <c r="G197" s="5">
        <v>23</v>
      </c>
      <c r="H197" s="5">
        <v>2</v>
      </c>
      <c r="I197" s="5">
        <v>0</v>
      </c>
      <c r="J197" s="5">
        <v>1</v>
      </c>
      <c r="K197" s="5">
        <v>0</v>
      </c>
      <c r="L197" s="5">
        <v>6723</v>
      </c>
      <c r="M197" s="5">
        <v>36</v>
      </c>
      <c r="N197" s="5">
        <v>281774</v>
      </c>
      <c r="O197" s="5">
        <v>13778</v>
      </c>
      <c r="P197" s="5">
        <v>733440</v>
      </c>
      <c r="Q197" s="5">
        <v>1446305</v>
      </c>
      <c r="R197" s="5">
        <v>133409</v>
      </c>
      <c r="S197" s="5">
        <v>23</v>
      </c>
      <c r="T197" s="5">
        <v>3623</v>
      </c>
      <c r="U197" s="5">
        <v>0</v>
      </c>
      <c r="V197" s="5">
        <v>0</v>
      </c>
      <c r="W197" s="5">
        <v>7</v>
      </c>
      <c r="X197" s="5">
        <v>5</v>
      </c>
      <c r="Y197" s="5">
        <v>15900</v>
      </c>
      <c r="Z197" s="5">
        <v>0</v>
      </c>
      <c r="AA197" s="5">
        <v>87</v>
      </c>
      <c r="AB197" s="5">
        <v>55</v>
      </c>
      <c r="AC197" s="5">
        <v>2165</v>
      </c>
      <c r="AD197" s="5">
        <v>0</v>
      </c>
      <c r="AE197" s="5">
        <v>44106</v>
      </c>
      <c r="AF197" s="5">
        <v>7243</v>
      </c>
      <c r="AG197" s="5">
        <v>0</v>
      </c>
      <c r="AH197" s="5">
        <v>0</v>
      </c>
      <c r="AI197" s="5">
        <v>31147</v>
      </c>
      <c r="AJ197" s="5">
        <v>0</v>
      </c>
      <c r="AK197" s="5">
        <v>3000</v>
      </c>
      <c r="AL197" s="5">
        <v>5200</v>
      </c>
      <c r="AM197" s="5">
        <v>0</v>
      </c>
      <c r="AN197" s="5">
        <v>0</v>
      </c>
      <c r="AO197" s="5">
        <v>0</v>
      </c>
      <c r="AP197" s="5">
        <v>0</v>
      </c>
      <c r="AQ197" s="5">
        <v>0</v>
      </c>
      <c r="AR197" s="5">
        <v>635</v>
      </c>
      <c r="AS197" s="5">
        <v>0</v>
      </c>
      <c r="AT197" s="5">
        <v>4465</v>
      </c>
      <c r="AU197" s="5">
        <v>0</v>
      </c>
      <c r="AV197" s="5">
        <v>0</v>
      </c>
      <c r="AW197" s="5">
        <v>0</v>
      </c>
      <c r="AX197" s="5">
        <v>0</v>
      </c>
      <c r="AY197" s="5">
        <v>0</v>
      </c>
      <c r="AZ197" s="5">
        <v>212</v>
      </c>
      <c r="BA197" s="5">
        <v>0</v>
      </c>
      <c r="BB197" s="5">
        <v>32892</v>
      </c>
      <c r="BC197" s="5">
        <v>0</v>
      </c>
      <c r="BD197" s="5">
        <v>26</v>
      </c>
      <c r="BE197" s="5">
        <v>0</v>
      </c>
      <c r="BF197" s="5">
        <v>656</v>
      </c>
      <c r="BG197" s="5">
        <v>0</v>
      </c>
      <c r="BH197" s="5">
        <v>752212</v>
      </c>
      <c r="BI197" s="5">
        <v>59706</v>
      </c>
      <c r="BJ197" s="5">
        <v>554168</v>
      </c>
      <c r="BK197" s="5">
        <v>37730</v>
      </c>
      <c r="BL197" s="5">
        <v>0</v>
      </c>
      <c r="BM197" s="5">
        <v>0</v>
      </c>
      <c r="BN197" s="5">
        <v>0</v>
      </c>
      <c r="BO197" s="5">
        <v>55655</v>
      </c>
      <c r="BP197" s="5">
        <v>1662815</v>
      </c>
      <c r="BQ197" s="5">
        <v>191470</v>
      </c>
      <c r="BR197" s="5">
        <v>0</v>
      </c>
    </row>
    <row r="198" spans="1:70">
      <c r="A198" t="s">
        <v>1590</v>
      </c>
      <c r="B198" t="s">
        <v>1591</v>
      </c>
      <c r="C198" t="s">
        <v>1294</v>
      </c>
      <c r="D198" t="s">
        <v>1599</v>
      </c>
      <c r="E198" t="str">
        <f t="shared" si="3"/>
        <v>秋田県男鹿市</v>
      </c>
      <c r="F198" s="5">
        <v>25431</v>
      </c>
      <c r="G198" s="5">
        <v>12</v>
      </c>
      <c r="H198" s="5">
        <v>0</v>
      </c>
      <c r="I198" s="5">
        <v>3</v>
      </c>
      <c r="J198" s="5">
        <v>3</v>
      </c>
      <c r="K198" s="5">
        <v>1</v>
      </c>
      <c r="L198" s="5">
        <v>34601</v>
      </c>
      <c r="M198" s="5">
        <v>32035</v>
      </c>
      <c r="N198" s="5">
        <v>362673</v>
      </c>
      <c r="O198" s="5">
        <v>28945</v>
      </c>
      <c r="P198" s="5">
        <v>527050</v>
      </c>
      <c r="Q198" s="5">
        <v>2094408</v>
      </c>
      <c r="R198" s="5">
        <v>165671</v>
      </c>
      <c r="S198" s="5">
        <v>10</v>
      </c>
      <c r="T198" s="5">
        <v>2997</v>
      </c>
      <c r="U198" s="5">
        <v>0</v>
      </c>
      <c r="V198" s="5">
        <v>0</v>
      </c>
      <c r="W198" s="5">
        <v>7</v>
      </c>
      <c r="X198" s="5">
        <v>10</v>
      </c>
      <c r="Y198" s="5">
        <v>19472</v>
      </c>
      <c r="Z198" s="5">
        <v>0</v>
      </c>
      <c r="AA198" s="5">
        <v>252</v>
      </c>
      <c r="AB198" s="5">
        <v>180</v>
      </c>
      <c r="AC198" s="5">
        <v>11553</v>
      </c>
      <c r="AD198" s="5">
        <v>10624</v>
      </c>
      <c r="AE198" s="5">
        <v>50344</v>
      </c>
      <c r="AF198" s="5">
        <v>5540</v>
      </c>
      <c r="AG198" s="5">
        <v>15930</v>
      </c>
      <c r="AH198" s="5">
        <v>28656</v>
      </c>
      <c r="AI198" s="5">
        <v>21024</v>
      </c>
      <c r="AJ198" s="5">
        <v>0</v>
      </c>
      <c r="AK198" s="5">
        <v>3327</v>
      </c>
      <c r="AL198" s="5">
        <v>0</v>
      </c>
      <c r="AM198" s="5">
        <v>9083</v>
      </c>
      <c r="AN198" s="5">
        <v>0</v>
      </c>
      <c r="AO198" s="5">
        <v>0</v>
      </c>
      <c r="AP198" s="5">
        <v>0</v>
      </c>
      <c r="AQ198" s="5">
        <v>0</v>
      </c>
      <c r="AR198" s="5">
        <v>0</v>
      </c>
      <c r="AS198" s="5">
        <v>440</v>
      </c>
      <c r="AT198" s="5">
        <v>3385</v>
      </c>
      <c r="AU198" s="5">
        <v>0</v>
      </c>
      <c r="AV198" s="5">
        <v>0</v>
      </c>
      <c r="AW198" s="5">
        <v>0</v>
      </c>
      <c r="AX198" s="5">
        <v>0</v>
      </c>
      <c r="AY198" s="5">
        <v>0</v>
      </c>
      <c r="AZ198" s="5">
        <v>1040</v>
      </c>
      <c r="BA198" s="5">
        <v>1005</v>
      </c>
      <c r="BB198" s="5">
        <v>13642</v>
      </c>
      <c r="BC198" s="5">
        <v>0</v>
      </c>
      <c r="BD198" s="5">
        <v>0</v>
      </c>
      <c r="BE198" s="5">
        <v>0</v>
      </c>
      <c r="BF198" s="5">
        <v>0</v>
      </c>
      <c r="BG198" s="5">
        <v>0</v>
      </c>
      <c r="BH198" s="5">
        <v>536535</v>
      </c>
      <c r="BI198" s="5">
        <v>61922</v>
      </c>
      <c r="BJ198" s="5">
        <v>544944</v>
      </c>
      <c r="BK198" s="5">
        <v>47748</v>
      </c>
      <c r="BL198" s="5">
        <v>0</v>
      </c>
      <c r="BM198" s="5">
        <v>56</v>
      </c>
      <c r="BN198" s="5">
        <v>0</v>
      </c>
      <c r="BO198" s="5">
        <v>53411</v>
      </c>
      <c r="BP198" s="5">
        <v>368343</v>
      </c>
      <c r="BQ198" s="5">
        <v>187762</v>
      </c>
      <c r="BR198" s="5">
        <v>16130</v>
      </c>
    </row>
    <row r="199" spans="1:70">
      <c r="A199" t="s">
        <v>1590</v>
      </c>
      <c r="B199" t="s">
        <v>1591</v>
      </c>
      <c r="C199" t="s">
        <v>1296</v>
      </c>
      <c r="D199" t="s">
        <v>1600</v>
      </c>
      <c r="E199" t="str">
        <f t="shared" si="3"/>
        <v>秋田県湯沢市（湯沢）</v>
      </c>
      <c r="F199" s="5">
        <v>22189</v>
      </c>
      <c r="G199" s="5">
        <v>9</v>
      </c>
      <c r="H199" s="5">
        <v>1</v>
      </c>
      <c r="I199" s="5">
        <v>0</v>
      </c>
      <c r="J199" s="5">
        <v>0</v>
      </c>
      <c r="K199" s="5">
        <v>1</v>
      </c>
      <c r="L199" s="5">
        <v>5365</v>
      </c>
      <c r="M199" s="5">
        <v>7689</v>
      </c>
      <c r="N199" s="5">
        <v>2481</v>
      </c>
      <c r="O199" s="5">
        <v>177272</v>
      </c>
      <c r="P199" s="5">
        <v>501818</v>
      </c>
      <c r="Q199" s="5">
        <v>1618057</v>
      </c>
      <c r="R199" s="5">
        <v>145593</v>
      </c>
      <c r="S199" s="5">
        <v>9</v>
      </c>
      <c r="T199" s="5">
        <v>2352</v>
      </c>
      <c r="U199" s="5">
        <v>0</v>
      </c>
      <c r="V199" s="5">
        <v>0</v>
      </c>
      <c r="W199" s="5">
        <v>4</v>
      </c>
      <c r="X199" s="5">
        <v>8</v>
      </c>
      <c r="Y199" s="5">
        <v>15229</v>
      </c>
      <c r="Z199" s="5">
        <v>0</v>
      </c>
      <c r="AA199" s="5">
        <v>20</v>
      </c>
      <c r="AB199" s="5">
        <v>9</v>
      </c>
      <c r="AC199" s="5">
        <v>872</v>
      </c>
      <c r="AD199" s="5">
        <v>696</v>
      </c>
      <c r="AE199" s="5">
        <v>0</v>
      </c>
      <c r="AF199" s="5">
        <v>11430</v>
      </c>
      <c r="AG199" s="5">
        <v>0</v>
      </c>
      <c r="AH199" s="5">
        <v>0</v>
      </c>
      <c r="AI199" s="5">
        <v>0</v>
      </c>
      <c r="AJ199" s="5">
        <v>21410</v>
      </c>
      <c r="AK199" s="5">
        <v>650</v>
      </c>
      <c r="AL199" s="5">
        <v>0</v>
      </c>
      <c r="AM199" s="5">
        <v>5505</v>
      </c>
      <c r="AN199" s="5">
        <v>0</v>
      </c>
      <c r="AO199" s="5">
        <v>0</v>
      </c>
      <c r="AP199" s="5">
        <v>0</v>
      </c>
      <c r="AQ199" s="5">
        <v>365</v>
      </c>
      <c r="AR199" s="5">
        <v>4039</v>
      </c>
      <c r="AS199" s="5">
        <v>4839</v>
      </c>
      <c r="AT199" s="5">
        <v>98</v>
      </c>
      <c r="AU199" s="5">
        <v>2595</v>
      </c>
      <c r="AV199" s="5">
        <v>0</v>
      </c>
      <c r="AW199" s="5">
        <v>32</v>
      </c>
      <c r="AX199" s="5">
        <v>0</v>
      </c>
      <c r="AY199" s="5">
        <v>376</v>
      </c>
      <c r="AZ199" s="5">
        <v>0</v>
      </c>
      <c r="BA199" s="5">
        <v>322</v>
      </c>
      <c r="BB199" s="5">
        <v>0</v>
      </c>
      <c r="BC199" s="5">
        <v>51666</v>
      </c>
      <c r="BD199" s="5">
        <v>25</v>
      </c>
      <c r="BE199" s="5">
        <v>13</v>
      </c>
      <c r="BF199" s="5">
        <v>0</v>
      </c>
      <c r="BG199" s="5">
        <v>162</v>
      </c>
      <c r="BH199" s="5">
        <v>603870</v>
      </c>
      <c r="BI199" s="5">
        <v>63171</v>
      </c>
      <c r="BJ199" s="5">
        <v>523453</v>
      </c>
      <c r="BK199" s="5">
        <v>39668</v>
      </c>
      <c r="BL199" s="5">
        <v>0</v>
      </c>
      <c r="BM199" s="5">
        <v>0</v>
      </c>
      <c r="BN199" s="5">
        <v>0</v>
      </c>
      <c r="BO199" s="5">
        <v>61672</v>
      </c>
      <c r="BP199" s="5">
        <v>443729</v>
      </c>
      <c r="BQ199" s="5">
        <v>222620</v>
      </c>
      <c r="BR199" s="5">
        <v>0</v>
      </c>
    </row>
    <row r="200" spans="1:70">
      <c r="A200" t="s">
        <v>1590</v>
      </c>
      <c r="B200" t="s">
        <v>1591</v>
      </c>
      <c r="C200" t="s">
        <v>1300</v>
      </c>
      <c r="D200" t="s">
        <v>1601</v>
      </c>
      <c r="E200" t="str">
        <f t="shared" si="3"/>
        <v>秋田県五城目町</v>
      </c>
      <c r="F200" s="5">
        <v>8477</v>
      </c>
      <c r="G200" s="5">
        <v>2</v>
      </c>
      <c r="H200" s="5">
        <v>0</v>
      </c>
      <c r="I200" s="5">
        <v>0</v>
      </c>
      <c r="J200" s="5">
        <v>0</v>
      </c>
      <c r="K200" s="5">
        <v>0</v>
      </c>
      <c r="L200" s="5">
        <v>1621</v>
      </c>
      <c r="M200" s="5">
        <v>6510</v>
      </c>
      <c r="N200" s="5">
        <v>0</v>
      </c>
      <c r="O200" s="5">
        <v>110969</v>
      </c>
      <c r="P200" s="5">
        <v>176890</v>
      </c>
      <c r="Q200" s="5">
        <v>1098891</v>
      </c>
      <c r="R200" s="5">
        <v>107841</v>
      </c>
      <c r="S200" s="5">
        <v>2</v>
      </c>
      <c r="T200" s="5">
        <v>876</v>
      </c>
      <c r="U200" s="5">
        <v>0</v>
      </c>
      <c r="V200" s="5">
        <v>0</v>
      </c>
      <c r="W200" s="5">
        <v>0</v>
      </c>
      <c r="X200" s="5">
        <v>4</v>
      </c>
      <c r="Y200" s="5">
        <v>4800</v>
      </c>
      <c r="Z200" s="5">
        <v>0</v>
      </c>
      <c r="AA200" s="5">
        <v>10</v>
      </c>
      <c r="AB200" s="5">
        <v>3</v>
      </c>
      <c r="AC200" s="5">
        <v>0</v>
      </c>
      <c r="AD200" s="5">
        <v>0</v>
      </c>
      <c r="AE200" s="5">
        <v>0</v>
      </c>
      <c r="AF200" s="5">
        <v>2204</v>
      </c>
      <c r="AG200" s="5">
        <v>0</v>
      </c>
      <c r="AH200" s="5">
        <v>182</v>
      </c>
      <c r="AI200" s="5">
        <v>0</v>
      </c>
      <c r="AJ200" s="5">
        <v>0</v>
      </c>
      <c r="AK200" s="5">
        <v>125</v>
      </c>
      <c r="AL200" s="5">
        <v>0</v>
      </c>
      <c r="AM200" s="5">
        <v>1620</v>
      </c>
      <c r="AN200" s="5">
        <v>0</v>
      </c>
      <c r="AO200" s="5">
        <v>0</v>
      </c>
      <c r="AP200" s="5">
        <v>0</v>
      </c>
      <c r="AQ200" s="5">
        <v>0</v>
      </c>
      <c r="AR200" s="5">
        <v>0</v>
      </c>
      <c r="AS200" s="5">
        <v>0</v>
      </c>
      <c r="AT200" s="5">
        <v>0</v>
      </c>
      <c r="AU200" s="5">
        <v>0</v>
      </c>
      <c r="AV200" s="5">
        <v>0</v>
      </c>
      <c r="AW200" s="5">
        <v>0</v>
      </c>
      <c r="AX200" s="5">
        <v>0</v>
      </c>
      <c r="AY200" s="5">
        <v>0</v>
      </c>
      <c r="AZ200" s="5">
        <v>0</v>
      </c>
      <c r="BA200" s="5">
        <v>0</v>
      </c>
      <c r="BB200" s="5">
        <v>0</v>
      </c>
      <c r="BC200" s="5">
        <v>0</v>
      </c>
      <c r="BD200" s="5">
        <v>0</v>
      </c>
      <c r="BE200" s="5">
        <v>0</v>
      </c>
      <c r="BF200" s="5">
        <v>0</v>
      </c>
      <c r="BG200" s="5">
        <v>0</v>
      </c>
      <c r="BH200" s="5">
        <v>178089</v>
      </c>
      <c r="BI200" s="5">
        <v>44980</v>
      </c>
      <c r="BJ200" s="5">
        <v>207168</v>
      </c>
      <c r="BK200" s="5">
        <v>27247</v>
      </c>
      <c r="BL200" s="5">
        <v>0</v>
      </c>
      <c r="BM200" s="5">
        <v>0</v>
      </c>
      <c r="BN200" s="5">
        <v>0</v>
      </c>
      <c r="BO200" s="5">
        <v>30985</v>
      </c>
      <c r="BP200" s="5">
        <v>612200</v>
      </c>
      <c r="BQ200" s="5">
        <v>125640</v>
      </c>
      <c r="BR200" s="5">
        <v>0</v>
      </c>
    </row>
    <row r="201" spans="1:70">
      <c r="A201" t="s">
        <v>1590</v>
      </c>
      <c r="B201" t="s">
        <v>1591</v>
      </c>
      <c r="C201" t="s">
        <v>1308</v>
      </c>
      <c r="D201" t="s">
        <v>1602</v>
      </c>
      <c r="E201" t="str">
        <f t="shared" si="3"/>
        <v>秋田県にかほ市</v>
      </c>
      <c r="F201" s="5">
        <v>23655</v>
      </c>
      <c r="G201" s="5">
        <v>8</v>
      </c>
      <c r="H201" s="5">
        <v>10</v>
      </c>
      <c r="I201" s="5">
        <v>3</v>
      </c>
      <c r="J201" s="5">
        <v>2</v>
      </c>
      <c r="K201" s="5">
        <v>0</v>
      </c>
      <c r="L201" s="5">
        <v>12745</v>
      </c>
      <c r="M201" s="5">
        <v>53138</v>
      </c>
      <c r="N201" s="5">
        <v>114244</v>
      </c>
      <c r="O201" s="5">
        <v>140414</v>
      </c>
      <c r="P201" s="5">
        <v>477732</v>
      </c>
      <c r="Q201" s="5">
        <v>2509722</v>
      </c>
      <c r="R201" s="5">
        <v>101168</v>
      </c>
      <c r="S201" s="5">
        <v>8</v>
      </c>
      <c r="T201" s="5">
        <v>3426</v>
      </c>
      <c r="U201" s="5">
        <v>0</v>
      </c>
      <c r="V201" s="5">
        <v>0</v>
      </c>
      <c r="W201" s="5">
        <v>0</v>
      </c>
      <c r="X201" s="5">
        <v>19</v>
      </c>
      <c r="Y201" s="5">
        <v>20221</v>
      </c>
      <c r="Z201" s="5">
        <v>0</v>
      </c>
      <c r="AA201" s="5">
        <v>3</v>
      </c>
      <c r="AB201" s="5">
        <v>0</v>
      </c>
      <c r="AC201" s="5">
        <v>321</v>
      </c>
      <c r="AD201" s="5">
        <v>2412</v>
      </c>
      <c r="AE201" s="5">
        <v>11730</v>
      </c>
      <c r="AF201" s="5">
        <v>3431</v>
      </c>
      <c r="AG201" s="5">
        <v>12471</v>
      </c>
      <c r="AH201" s="5">
        <v>0</v>
      </c>
      <c r="AI201" s="5">
        <v>0</v>
      </c>
      <c r="AJ201" s="5">
        <v>0</v>
      </c>
      <c r="AK201" s="5">
        <v>5041</v>
      </c>
      <c r="AL201" s="5">
        <v>0</v>
      </c>
      <c r="AM201" s="5">
        <v>7057</v>
      </c>
      <c r="AN201" s="5">
        <v>0</v>
      </c>
      <c r="AO201" s="5">
        <v>0</v>
      </c>
      <c r="AP201" s="5">
        <v>0</v>
      </c>
      <c r="AQ201" s="5">
        <v>0</v>
      </c>
      <c r="AR201" s="5">
        <v>282</v>
      </c>
      <c r="AS201" s="5">
        <v>5391</v>
      </c>
      <c r="AT201" s="5">
        <v>196</v>
      </c>
      <c r="AU201" s="5">
        <v>0</v>
      </c>
      <c r="AV201" s="5">
        <v>0</v>
      </c>
      <c r="AW201" s="5">
        <v>10</v>
      </c>
      <c r="AX201" s="5">
        <v>10</v>
      </c>
      <c r="AY201" s="5">
        <v>0</v>
      </c>
      <c r="AZ201" s="5">
        <v>2566</v>
      </c>
      <c r="BA201" s="5">
        <v>22036</v>
      </c>
      <c r="BB201" s="5">
        <v>35051</v>
      </c>
      <c r="BC201" s="5">
        <v>44391</v>
      </c>
      <c r="BD201" s="5">
        <v>0</v>
      </c>
      <c r="BE201" s="5">
        <v>0</v>
      </c>
      <c r="BF201" s="5">
        <v>0</v>
      </c>
      <c r="BG201" s="5">
        <v>0</v>
      </c>
      <c r="BH201" s="5">
        <v>494623</v>
      </c>
      <c r="BI201" s="5">
        <v>90025</v>
      </c>
      <c r="BJ201" s="5">
        <v>512714</v>
      </c>
      <c r="BK201" s="5">
        <v>34505</v>
      </c>
      <c r="BL201" s="5">
        <v>0</v>
      </c>
      <c r="BM201" s="5">
        <v>0</v>
      </c>
      <c r="BN201" s="5">
        <v>0</v>
      </c>
      <c r="BO201" s="5">
        <v>83679</v>
      </c>
      <c r="BP201" s="5">
        <v>631348</v>
      </c>
      <c r="BQ201" s="5">
        <v>251694</v>
      </c>
      <c r="BR201" s="5">
        <v>0</v>
      </c>
    </row>
    <row r="202" spans="1:70">
      <c r="A202" t="s">
        <v>1590</v>
      </c>
      <c r="B202" t="s">
        <v>1591</v>
      </c>
      <c r="C202" t="s">
        <v>1310</v>
      </c>
      <c r="D202" t="s">
        <v>1603</v>
      </c>
      <c r="E202" t="str">
        <f t="shared" si="3"/>
        <v>秋田県井川町</v>
      </c>
      <c r="F202" s="5">
        <v>5926</v>
      </c>
      <c r="G202" s="5">
        <v>2</v>
      </c>
      <c r="H202" s="5">
        <v>0</v>
      </c>
      <c r="I202" s="5">
        <v>1</v>
      </c>
      <c r="J202" s="5">
        <v>0</v>
      </c>
      <c r="K202" s="5">
        <v>0</v>
      </c>
      <c r="L202" s="5">
        <v>10491</v>
      </c>
      <c r="M202" s="5">
        <v>1486</v>
      </c>
      <c r="N202" s="5">
        <v>26774</v>
      </c>
      <c r="O202" s="5">
        <v>26565</v>
      </c>
      <c r="P202" s="5">
        <v>107068</v>
      </c>
      <c r="Q202" s="5">
        <v>349196</v>
      </c>
      <c r="R202" s="5">
        <v>29905</v>
      </c>
      <c r="S202" s="5">
        <v>2</v>
      </c>
      <c r="T202" s="5">
        <v>612</v>
      </c>
      <c r="U202" s="5">
        <v>0</v>
      </c>
      <c r="V202" s="5">
        <v>0</v>
      </c>
      <c r="W202" s="5">
        <v>0</v>
      </c>
      <c r="X202" s="5">
        <v>25</v>
      </c>
      <c r="Y202" s="5">
        <v>3100</v>
      </c>
      <c r="Z202" s="5">
        <v>0</v>
      </c>
      <c r="AA202" s="5">
        <v>7</v>
      </c>
      <c r="AB202" s="5">
        <v>4</v>
      </c>
      <c r="AC202" s="5">
        <v>4643</v>
      </c>
      <c r="AD202" s="5">
        <v>0</v>
      </c>
      <c r="AE202" s="5">
        <v>0</v>
      </c>
      <c r="AF202" s="5">
        <v>4228</v>
      </c>
      <c r="AG202" s="5">
        <v>0</v>
      </c>
      <c r="AH202" s="5">
        <v>0</v>
      </c>
      <c r="AI202" s="5">
        <v>0</v>
      </c>
      <c r="AJ202" s="5">
        <v>1434</v>
      </c>
      <c r="AK202" s="5">
        <v>0</v>
      </c>
      <c r="AL202" s="5">
        <v>0</v>
      </c>
      <c r="AM202" s="5">
        <v>1865</v>
      </c>
      <c r="AN202" s="5">
        <v>0</v>
      </c>
      <c r="AO202" s="5">
        <v>0</v>
      </c>
      <c r="AP202" s="5">
        <v>0</v>
      </c>
      <c r="AQ202" s="5">
        <v>0</v>
      </c>
      <c r="AR202" s="5">
        <v>0</v>
      </c>
      <c r="AS202" s="5">
        <v>0</v>
      </c>
      <c r="AT202" s="5">
        <v>0</v>
      </c>
      <c r="AU202" s="5">
        <v>0</v>
      </c>
      <c r="AV202" s="5">
        <v>0</v>
      </c>
      <c r="AW202" s="5">
        <v>0</v>
      </c>
      <c r="AX202" s="5">
        <v>0</v>
      </c>
      <c r="AY202" s="5">
        <v>0</v>
      </c>
      <c r="AZ202" s="5">
        <v>0</v>
      </c>
      <c r="BA202" s="5">
        <v>0</v>
      </c>
      <c r="BB202" s="5">
        <v>0</v>
      </c>
      <c r="BC202" s="5">
        <v>0</v>
      </c>
      <c r="BD202" s="5">
        <v>0</v>
      </c>
      <c r="BE202" s="5">
        <v>0</v>
      </c>
      <c r="BF202" s="5">
        <v>0</v>
      </c>
      <c r="BG202" s="5">
        <v>0</v>
      </c>
      <c r="BH202" s="5">
        <v>107091</v>
      </c>
      <c r="BI202" s="5">
        <v>5759</v>
      </c>
      <c r="BJ202" s="5">
        <v>88615</v>
      </c>
      <c r="BK202" s="5">
        <v>8047</v>
      </c>
      <c r="BL202" s="5">
        <v>0</v>
      </c>
      <c r="BM202" s="5">
        <v>0</v>
      </c>
      <c r="BN202" s="5">
        <v>0</v>
      </c>
      <c r="BO202" s="5">
        <v>3899</v>
      </c>
      <c r="BP202" s="5">
        <v>79536</v>
      </c>
      <c r="BQ202" s="5">
        <v>35094</v>
      </c>
      <c r="BR202" s="5">
        <v>0</v>
      </c>
    </row>
    <row r="203" spans="1:70">
      <c r="A203" t="s">
        <v>1590</v>
      </c>
      <c r="B203" t="s">
        <v>1591</v>
      </c>
      <c r="C203" t="s">
        <v>1312</v>
      </c>
      <c r="D203" t="s">
        <v>1604</v>
      </c>
      <c r="E203" t="str">
        <f t="shared" si="3"/>
        <v>秋田県八郎潟町</v>
      </c>
      <c r="F203" s="5">
        <v>5672</v>
      </c>
      <c r="G203" s="5">
        <v>2</v>
      </c>
      <c r="H203" s="5">
        <v>0</v>
      </c>
      <c r="I203" s="5">
        <v>0</v>
      </c>
      <c r="J203" s="5">
        <v>1</v>
      </c>
      <c r="K203" s="5">
        <v>0</v>
      </c>
      <c r="L203" s="5">
        <v>20</v>
      </c>
      <c r="M203" s="5">
        <v>3582</v>
      </c>
      <c r="N203" s="5">
        <v>0</v>
      </c>
      <c r="O203" s="5">
        <v>47639</v>
      </c>
      <c r="P203" s="5">
        <v>132960</v>
      </c>
      <c r="Q203" s="5">
        <v>459393</v>
      </c>
      <c r="R203" s="5">
        <v>22831</v>
      </c>
      <c r="S203" s="5">
        <v>2</v>
      </c>
      <c r="T203" s="5">
        <v>534</v>
      </c>
      <c r="U203" s="5">
        <v>0</v>
      </c>
      <c r="V203" s="5">
        <v>0</v>
      </c>
      <c r="W203" s="5">
        <v>1</v>
      </c>
      <c r="X203" s="5">
        <v>9</v>
      </c>
      <c r="Y203" s="5">
        <v>3050</v>
      </c>
      <c r="Z203" s="5">
        <v>0</v>
      </c>
      <c r="AA203" s="5">
        <v>13</v>
      </c>
      <c r="AB203" s="5">
        <v>0</v>
      </c>
      <c r="AC203" s="5">
        <v>20</v>
      </c>
      <c r="AD203" s="5">
        <v>2567</v>
      </c>
      <c r="AE203" s="5">
        <v>0</v>
      </c>
      <c r="AF203" s="5">
        <v>11784</v>
      </c>
      <c r="AG203" s="5">
        <v>3050</v>
      </c>
      <c r="AH203" s="5">
        <v>3050</v>
      </c>
      <c r="AI203" s="5">
        <v>0</v>
      </c>
      <c r="AJ203" s="5">
        <v>0</v>
      </c>
      <c r="AK203" s="5">
        <v>1600</v>
      </c>
      <c r="AL203" s="5">
        <v>0</v>
      </c>
      <c r="AM203" s="5">
        <v>0</v>
      </c>
      <c r="AN203" s="5">
        <v>0</v>
      </c>
      <c r="AO203" s="5">
        <v>0</v>
      </c>
      <c r="AP203" s="5">
        <v>0</v>
      </c>
      <c r="AQ203" s="5">
        <v>0</v>
      </c>
      <c r="AR203" s="5">
        <v>0</v>
      </c>
      <c r="AS203" s="5">
        <v>523</v>
      </c>
      <c r="AT203" s="5">
        <v>0</v>
      </c>
      <c r="AU203" s="5">
        <v>0</v>
      </c>
      <c r="AV203" s="5">
        <v>0</v>
      </c>
      <c r="AW203" s="5">
        <v>0</v>
      </c>
      <c r="AX203" s="5">
        <v>0</v>
      </c>
      <c r="AY203" s="5">
        <v>0</v>
      </c>
      <c r="AZ203" s="5">
        <v>0</v>
      </c>
      <c r="BA203" s="5">
        <v>0</v>
      </c>
      <c r="BB203" s="5">
        <v>0</v>
      </c>
      <c r="BC203" s="5">
        <v>388</v>
      </c>
      <c r="BD203" s="5">
        <v>0</v>
      </c>
      <c r="BE203" s="5">
        <v>0</v>
      </c>
      <c r="BF203" s="5">
        <v>0</v>
      </c>
      <c r="BG203" s="5">
        <v>0</v>
      </c>
      <c r="BH203" s="5">
        <v>133086</v>
      </c>
      <c r="BI203" s="5">
        <v>13230</v>
      </c>
      <c r="BJ203" s="5">
        <v>118242</v>
      </c>
      <c r="BK203" s="5">
        <v>7760</v>
      </c>
      <c r="BL203" s="5">
        <v>0</v>
      </c>
      <c r="BM203" s="5">
        <v>0</v>
      </c>
      <c r="BN203" s="5">
        <v>0</v>
      </c>
      <c r="BO203" s="5">
        <v>8548</v>
      </c>
      <c r="BP203" s="5">
        <v>214000</v>
      </c>
      <c r="BQ203" s="5">
        <v>35963</v>
      </c>
      <c r="BR203" s="5">
        <v>0</v>
      </c>
    </row>
    <row r="204" spans="1:70">
      <c r="A204" t="s">
        <v>1590</v>
      </c>
      <c r="B204" t="s">
        <v>1591</v>
      </c>
      <c r="C204" t="s">
        <v>1316</v>
      </c>
      <c r="D204" t="s">
        <v>1605</v>
      </c>
      <c r="E204" t="str">
        <f t="shared" si="3"/>
        <v>秋田県小坂町</v>
      </c>
      <c r="F204" s="5">
        <v>4810</v>
      </c>
      <c r="G204" s="5">
        <v>1</v>
      </c>
      <c r="H204" s="5">
        <v>0</v>
      </c>
      <c r="I204" s="5">
        <v>2</v>
      </c>
      <c r="J204" s="5">
        <v>0</v>
      </c>
      <c r="K204" s="5">
        <v>1</v>
      </c>
      <c r="L204" s="5">
        <v>13961</v>
      </c>
      <c r="M204" s="5">
        <v>4977</v>
      </c>
      <c r="N204" s="5">
        <v>14168</v>
      </c>
      <c r="O204" s="5">
        <v>63538</v>
      </c>
      <c r="P204" s="5">
        <v>122911</v>
      </c>
      <c r="Q204" s="5">
        <v>2435072</v>
      </c>
      <c r="R204" s="5">
        <v>131392</v>
      </c>
      <c r="S204" s="5">
        <v>1</v>
      </c>
      <c r="T204" s="5">
        <v>460</v>
      </c>
      <c r="U204" s="5">
        <v>0</v>
      </c>
      <c r="V204" s="5">
        <v>0</v>
      </c>
      <c r="W204" s="5">
        <v>0</v>
      </c>
      <c r="X204" s="5">
        <v>5</v>
      </c>
      <c r="Y204" s="5">
        <v>2687</v>
      </c>
      <c r="Z204" s="5">
        <v>0</v>
      </c>
      <c r="AA204" s="5">
        <v>12</v>
      </c>
      <c r="AB204" s="5">
        <v>0</v>
      </c>
      <c r="AC204" s="5">
        <v>3578</v>
      </c>
      <c r="AD204" s="5">
        <v>892</v>
      </c>
      <c r="AE204" s="5">
        <v>1445</v>
      </c>
      <c r="AF204" s="5">
        <v>24376</v>
      </c>
      <c r="AG204" s="5">
        <v>0</v>
      </c>
      <c r="AH204" s="5">
        <v>0</v>
      </c>
      <c r="AI204" s="5">
        <v>12384</v>
      </c>
      <c r="AJ204" s="5">
        <v>0</v>
      </c>
      <c r="AK204" s="5">
        <v>0</v>
      </c>
      <c r="AL204" s="5">
        <v>1100</v>
      </c>
      <c r="AM204" s="5">
        <v>1300</v>
      </c>
      <c r="AN204" s="5">
        <v>0</v>
      </c>
      <c r="AO204" s="5">
        <v>0</v>
      </c>
      <c r="AP204" s="5">
        <v>0</v>
      </c>
      <c r="AQ204" s="5">
        <v>27</v>
      </c>
      <c r="AR204" s="5">
        <v>1332</v>
      </c>
      <c r="AS204" s="5">
        <v>572</v>
      </c>
      <c r="AT204" s="5">
        <v>887</v>
      </c>
      <c r="AU204" s="5">
        <v>3353</v>
      </c>
      <c r="AV204" s="5">
        <v>0</v>
      </c>
      <c r="AW204" s="5">
        <v>0</v>
      </c>
      <c r="AX204" s="5">
        <v>0</v>
      </c>
      <c r="AY204" s="5">
        <v>0</v>
      </c>
      <c r="AZ204" s="5">
        <v>0</v>
      </c>
      <c r="BA204" s="5">
        <v>0</v>
      </c>
      <c r="BB204" s="5">
        <v>0</v>
      </c>
      <c r="BC204" s="5">
        <v>0</v>
      </c>
      <c r="BD204" s="5">
        <v>0</v>
      </c>
      <c r="BE204" s="5">
        <v>0</v>
      </c>
      <c r="BF204" s="5">
        <v>35</v>
      </c>
      <c r="BG204" s="5">
        <v>91</v>
      </c>
      <c r="BH204" s="5">
        <v>123573</v>
      </c>
      <c r="BI204" s="5">
        <v>123966</v>
      </c>
      <c r="BJ204" s="5">
        <v>194240</v>
      </c>
      <c r="BK204" s="5">
        <v>47934</v>
      </c>
      <c r="BL204" s="5">
        <v>0</v>
      </c>
      <c r="BM204" s="5">
        <v>0</v>
      </c>
      <c r="BN204" s="5">
        <v>0</v>
      </c>
      <c r="BO204" s="5">
        <v>20528</v>
      </c>
      <c r="BP204" s="5">
        <v>287582</v>
      </c>
      <c r="BQ204" s="5">
        <v>138510</v>
      </c>
      <c r="BR204" s="5">
        <v>0</v>
      </c>
    </row>
    <row r="205" spans="1:70">
      <c r="A205" t="s">
        <v>1590</v>
      </c>
      <c r="B205" t="s">
        <v>1591</v>
      </c>
      <c r="C205" t="s">
        <v>1485</v>
      </c>
      <c r="D205" t="s">
        <v>1606</v>
      </c>
      <c r="E205" t="str">
        <f t="shared" si="3"/>
        <v>秋田県北秋田市（鷹巣）</v>
      </c>
      <c r="F205" s="5">
        <v>9434</v>
      </c>
      <c r="G205" s="5">
        <v>6</v>
      </c>
      <c r="H205" s="5">
        <v>1</v>
      </c>
      <c r="I205" s="5">
        <v>0</v>
      </c>
      <c r="J205" s="5">
        <v>0</v>
      </c>
      <c r="K205" s="5">
        <v>0</v>
      </c>
      <c r="L205" s="5">
        <v>613</v>
      </c>
      <c r="M205" s="5">
        <v>2838</v>
      </c>
      <c r="N205" s="5">
        <v>1271</v>
      </c>
      <c r="O205" s="5">
        <v>79800</v>
      </c>
      <c r="P205" s="5">
        <v>388625</v>
      </c>
      <c r="Q205" s="5">
        <v>3250768</v>
      </c>
      <c r="R205" s="5">
        <v>298762</v>
      </c>
      <c r="S205" s="5">
        <v>6</v>
      </c>
      <c r="T205" s="5">
        <v>1096</v>
      </c>
      <c r="U205" s="5">
        <v>0</v>
      </c>
      <c r="V205" s="5">
        <v>0</v>
      </c>
      <c r="W205" s="5">
        <v>1</v>
      </c>
      <c r="X205" s="5">
        <v>18</v>
      </c>
      <c r="Y205" s="5">
        <v>6000</v>
      </c>
      <c r="Z205" s="5">
        <v>0</v>
      </c>
      <c r="AA205" s="5">
        <v>46</v>
      </c>
      <c r="AB205" s="5">
        <v>20</v>
      </c>
      <c r="AC205" s="5">
        <v>74</v>
      </c>
      <c r="AD205" s="5">
        <v>2599</v>
      </c>
      <c r="AE205" s="5">
        <v>0</v>
      </c>
      <c r="AF205" s="5">
        <v>33970</v>
      </c>
      <c r="AG205" s="5">
        <v>0</v>
      </c>
      <c r="AH205" s="5">
        <v>0</v>
      </c>
      <c r="AI205" s="5">
        <v>6000</v>
      </c>
      <c r="AJ205" s="5">
        <v>0</v>
      </c>
      <c r="AK205" s="5">
        <v>0</v>
      </c>
      <c r="AL205" s="5">
        <v>2280</v>
      </c>
      <c r="AM205" s="5">
        <v>0</v>
      </c>
      <c r="AN205" s="5">
        <v>0</v>
      </c>
      <c r="AO205" s="5">
        <v>0</v>
      </c>
      <c r="AP205" s="5">
        <v>0</v>
      </c>
      <c r="AQ205" s="5">
        <v>0</v>
      </c>
      <c r="AR205" s="5">
        <v>461</v>
      </c>
      <c r="AS205" s="5">
        <v>2838</v>
      </c>
      <c r="AT205" s="5">
        <v>1271</v>
      </c>
      <c r="AU205" s="5">
        <v>18194</v>
      </c>
      <c r="AV205" s="5">
        <v>0</v>
      </c>
      <c r="AW205" s="5">
        <v>0</v>
      </c>
      <c r="AX205" s="5">
        <v>0</v>
      </c>
      <c r="AY205" s="5">
        <v>0</v>
      </c>
      <c r="AZ205" s="5">
        <v>0</v>
      </c>
      <c r="BA205" s="5">
        <v>0</v>
      </c>
      <c r="BB205" s="5">
        <v>0</v>
      </c>
      <c r="BC205" s="5">
        <v>19</v>
      </c>
      <c r="BD205" s="5">
        <v>0</v>
      </c>
      <c r="BE205" s="5">
        <v>0</v>
      </c>
      <c r="BF205" s="5">
        <v>0</v>
      </c>
      <c r="BG205" s="5">
        <v>0</v>
      </c>
      <c r="BH205" s="5">
        <v>400069</v>
      </c>
      <c r="BI205" s="5">
        <v>113104</v>
      </c>
      <c r="BJ205" s="5">
        <v>550199</v>
      </c>
      <c r="BK205" s="5">
        <v>45386</v>
      </c>
      <c r="BL205" s="5">
        <v>0</v>
      </c>
      <c r="BM205" s="5">
        <v>0</v>
      </c>
      <c r="BN205" s="5">
        <v>0</v>
      </c>
      <c r="BO205" s="5">
        <v>90461</v>
      </c>
      <c r="BP205" s="5">
        <v>1619229</v>
      </c>
      <c r="BQ205" s="5">
        <v>585745</v>
      </c>
      <c r="BR205" s="5">
        <v>6000</v>
      </c>
    </row>
    <row r="206" spans="1:70">
      <c r="A206" t="s">
        <v>1590</v>
      </c>
      <c r="B206" t="s">
        <v>1591</v>
      </c>
      <c r="C206" t="s">
        <v>1326</v>
      </c>
      <c r="D206" t="s">
        <v>1607</v>
      </c>
      <c r="E206" t="str">
        <f t="shared" si="3"/>
        <v>秋田県羽後町</v>
      </c>
      <c r="F206" s="5">
        <v>9890</v>
      </c>
      <c r="G206" s="5">
        <v>8</v>
      </c>
      <c r="H206" s="5">
        <v>2</v>
      </c>
      <c r="I206" s="5">
        <v>0</v>
      </c>
      <c r="J206" s="5">
        <v>0</v>
      </c>
      <c r="K206" s="5">
        <v>0</v>
      </c>
      <c r="L206" s="5">
        <v>2315</v>
      </c>
      <c r="M206" s="5">
        <v>2239</v>
      </c>
      <c r="N206" s="5">
        <v>89953</v>
      </c>
      <c r="O206" s="5">
        <v>6932</v>
      </c>
      <c r="P206" s="5">
        <v>215743</v>
      </c>
      <c r="Q206" s="5">
        <v>297477</v>
      </c>
      <c r="R206" s="5">
        <v>19963</v>
      </c>
      <c r="S206" s="5">
        <v>6</v>
      </c>
      <c r="T206" s="5">
        <v>999</v>
      </c>
      <c r="U206" s="5">
        <v>0</v>
      </c>
      <c r="V206" s="5">
        <v>0</v>
      </c>
      <c r="W206" s="5">
        <v>3</v>
      </c>
      <c r="X206" s="5">
        <v>4</v>
      </c>
      <c r="Y206" s="5">
        <v>6160</v>
      </c>
      <c r="Z206" s="5">
        <v>0</v>
      </c>
      <c r="AA206" s="5">
        <v>57</v>
      </c>
      <c r="AB206" s="5">
        <v>19</v>
      </c>
      <c r="AC206" s="5">
        <v>2050</v>
      </c>
      <c r="AD206" s="5">
        <v>0</v>
      </c>
      <c r="AE206" s="5">
        <v>47796</v>
      </c>
      <c r="AF206" s="5">
        <v>1032</v>
      </c>
      <c r="AG206" s="5">
        <v>1000</v>
      </c>
      <c r="AH206" s="5">
        <v>0</v>
      </c>
      <c r="AI206" s="5">
        <v>16271</v>
      </c>
      <c r="AJ206" s="5">
        <v>5322</v>
      </c>
      <c r="AK206" s="5">
        <v>920</v>
      </c>
      <c r="AL206" s="5">
        <v>1469</v>
      </c>
      <c r="AM206" s="5">
        <v>509</v>
      </c>
      <c r="AN206" s="5">
        <v>0</v>
      </c>
      <c r="AO206" s="5">
        <v>0</v>
      </c>
      <c r="AP206" s="5">
        <v>0</v>
      </c>
      <c r="AQ206" s="5">
        <v>0</v>
      </c>
      <c r="AR206" s="5">
        <v>79</v>
      </c>
      <c r="AS206" s="5">
        <v>2239</v>
      </c>
      <c r="AT206" s="5">
        <v>497</v>
      </c>
      <c r="AU206" s="5">
        <v>0</v>
      </c>
      <c r="AV206" s="5">
        <v>0</v>
      </c>
      <c r="AW206" s="5">
        <v>0</v>
      </c>
      <c r="AX206" s="5">
        <v>0</v>
      </c>
      <c r="AY206" s="5">
        <v>0</v>
      </c>
      <c r="AZ206" s="5">
        <v>186</v>
      </c>
      <c r="BA206" s="5">
        <v>0</v>
      </c>
      <c r="BB206" s="5">
        <v>11672</v>
      </c>
      <c r="BC206" s="5">
        <v>5890</v>
      </c>
      <c r="BD206" s="5">
        <v>0</v>
      </c>
      <c r="BE206" s="5">
        <v>0</v>
      </c>
      <c r="BF206" s="5">
        <v>0</v>
      </c>
      <c r="BG206" s="5">
        <v>0</v>
      </c>
      <c r="BH206" s="5">
        <v>219470</v>
      </c>
      <c r="BI206" s="5">
        <v>8266</v>
      </c>
      <c r="BJ206" s="5">
        <v>176808</v>
      </c>
      <c r="BK206" s="5">
        <v>7188</v>
      </c>
      <c r="BL206" s="5">
        <v>29</v>
      </c>
      <c r="BM206" s="5">
        <v>1028</v>
      </c>
      <c r="BN206" s="5">
        <v>0</v>
      </c>
      <c r="BO206" s="5">
        <v>7715</v>
      </c>
      <c r="BP206" s="5">
        <v>343686</v>
      </c>
      <c r="BQ206" s="5">
        <v>30931</v>
      </c>
      <c r="BR206" s="5">
        <v>0</v>
      </c>
    </row>
    <row r="207" spans="1:70">
      <c r="A207" t="s">
        <v>1590</v>
      </c>
      <c r="B207" t="s">
        <v>1591</v>
      </c>
      <c r="C207" t="s">
        <v>1334</v>
      </c>
      <c r="D207" t="s">
        <v>1608</v>
      </c>
      <c r="E207" t="str">
        <f t="shared" si="3"/>
        <v>秋田県鹿角市</v>
      </c>
      <c r="F207" s="5">
        <v>26231</v>
      </c>
      <c r="G207" s="5">
        <v>7</v>
      </c>
      <c r="H207" s="5">
        <v>2</v>
      </c>
      <c r="I207" s="5">
        <v>0</v>
      </c>
      <c r="J207" s="5">
        <v>2</v>
      </c>
      <c r="K207" s="5">
        <v>0</v>
      </c>
      <c r="L207" s="5">
        <v>10326</v>
      </c>
      <c r="M207" s="5">
        <v>35824</v>
      </c>
      <c r="N207" s="5">
        <v>0</v>
      </c>
      <c r="O207" s="5">
        <v>302486</v>
      </c>
      <c r="P207" s="5">
        <v>495679</v>
      </c>
      <c r="Q207" s="5">
        <v>3056542</v>
      </c>
      <c r="R207" s="5">
        <v>223638</v>
      </c>
      <c r="S207" s="5">
        <v>7</v>
      </c>
      <c r="T207" s="5">
        <v>2279</v>
      </c>
      <c r="U207" s="5">
        <v>0</v>
      </c>
      <c r="V207" s="5">
        <v>0</v>
      </c>
      <c r="W207" s="5">
        <v>3</v>
      </c>
      <c r="X207" s="5">
        <v>17</v>
      </c>
      <c r="Y207" s="5">
        <v>12750</v>
      </c>
      <c r="Z207" s="5">
        <v>0</v>
      </c>
      <c r="AA207" s="5">
        <v>72</v>
      </c>
      <c r="AB207" s="5">
        <v>49</v>
      </c>
      <c r="AC207" s="5">
        <v>355</v>
      </c>
      <c r="AD207" s="5">
        <v>1725</v>
      </c>
      <c r="AE207" s="5">
        <v>0</v>
      </c>
      <c r="AF207" s="5">
        <v>39907</v>
      </c>
      <c r="AG207" s="5">
        <v>7550</v>
      </c>
      <c r="AH207" s="5">
        <v>0</v>
      </c>
      <c r="AI207" s="5">
        <v>0</v>
      </c>
      <c r="AJ207" s="5">
        <v>0</v>
      </c>
      <c r="AK207" s="5">
        <v>1869</v>
      </c>
      <c r="AL207" s="5">
        <v>0</v>
      </c>
      <c r="AM207" s="5">
        <v>0</v>
      </c>
      <c r="AN207" s="5">
        <v>3519</v>
      </c>
      <c r="AO207" s="5">
        <v>0</v>
      </c>
      <c r="AP207" s="5">
        <v>0</v>
      </c>
      <c r="AQ207" s="5">
        <v>2762</v>
      </c>
      <c r="AR207" s="5">
        <v>0</v>
      </c>
      <c r="AS207" s="5">
        <v>0</v>
      </c>
      <c r="AT207" s="5">
        <v>0</v>
      </c>
      <c r="AU207" s="5">
        <v>0</v>
      </c>
      <c r="AV207" s="5">
        <v>0</v>
      </c>
      <c r="AW207" s="5">
        <v>0</v>
      </c>
      <c r="AX207" s="5">
        <v>0</v>
      </c>
      <c r="AY207" s="5">
        <v>0</v>
      </c>
      <c r="AZ207" s="5">
        <v>8</v>
      </c>
      <c r="BA207" s="5">
        <v>951</v>
      </c>
      <c r="BB207" s="5">
        <v>0</v>
      </c>
      <c r="BC207" s="5">
        <v>132</v>
      </c>
      <c r="BD207" s="5">
        <v>0</v>
      </c>
      <c r="BE207" s="5">
        <v>0</v>
      </c>
      <c r="BF207" s="5">
        <v>0</v>
      </c>
      <c r="BG207" s="5">
        <v>0</v>
      </c>
      <c r="BH207" s="5">
        <v>501029</v>
      </c>
      <c r="BI207" s="5">
        <v>85281</v>
      </c>
      <c r="BJ207" s="5">
        <v>541606</v>
      </c>
      <c r="BK207" s="5">
        <v>65678</v>
      </c>
      <c r="BL207" s="5">
        <v>0</v>
      </c>
      <c r="BM207" s="5">
        <v>421</v>
      </c>
      <c r="BN207" s="5">
        <v>0</v>
      </c>
      <c r="BO207" s="5">
        <v>61616</v>
      </c>
      <c r="BP207" s="5">
        <v>963836</v>
      </c>
      <c r="BQ207" s="5">
        <v>342474</v>
      </c>
      <c r="BR207" s="5">
        <v>0</v>
      </c>
    </row>
    <row r="208" spans="1:70">
      <c r="A208" t="s">
        <v>1590</v>
      </c>
      <c r="B208" t="s">
        <v>1591</v>
      </c>
      <c r="C208" t="s">
        <v>1609</v>
      </c>
      <c r="D208" t="s">
        <v>1610</v>
      </c>
      <c r="E208" t="str">
        <f t="shared" si="3"/>
        <v>秋田県北秋田市（森吉・合川）</v>
      </c>
      <c r="F208" s="5">
        <v>11138</v>
      </c>
      <c r="G208" s="5">
        <v>5</v>
      </c>
      <c r="H208" s="5">
        <v>1</v>
      </c>
      <c r="I208" s="5">
        <v>0</v>
      </c>
      <c r="J208" s="5">
        <v>0</v>
      </c>
      <c r="K208" s="5">
        <v>0</v>
      </c>
      <c r="L208" s="5">
        <v>3329</v>
      </c>
      <c r="M208" s="5">
        <v>16698</v>
      </c>
      <c r="N208" s="5">
        <v>40635</v>
      </c>
      <c r="O208" s="5">
        <v>147433</v>
      </c>
      <c r="P208" s="5">
        <v>0</v>
      </c>
      <c r="Q208" s="5">
        <v>0</v>
      </c>
      <c r="R208" s="5">
        <v>0</v>
      </c>
      <c r="S208" s="5">
        <v>5</v>
      </c>
      <c r="T208" s="5">
        <v>1182</v>
      </c>
      <c r="U208" s="5">
        <v>0</v>
      </c>
      <c r="V208" s="5">
        <v>0</v>
      </c>
      <c r="W208" s="5">
        <v>2</v>
      </c>
      <c r="X208" s="5">
        <v>9</v>
      </c>
      <c r="Y208" s="5">
        <v>5670</v>
      </c>
      <c r="Z208" s="5">
        <v>0</v>
      </c>
      <c r="AA208" s="5">
        <v>139</v>
      </c>
      <c r="AB208" s="5">
        <v>0</v>
      </c>
      <c r="AC208" s="5">
        <v>0</v>
      </c>
      <c r="AD208" s="5">
        <v>4233</v>
      </c>
      <c r="AE208" s="5">
        <v>3021</v>
      </c>
      <c r="AF208" s="5">
        <v>26277</v>
      </c>
      <c r="AG208" s="5">
        <v>5670</v>
      </c>
      <c r="AH208" s="5">
        <v>12669</v>
      </c>
      <c r="AI208" s="5">
        <v>0</v>
      </c>
      <c r="AJ208" s="5">
        <v>107</v>
      </c>
      <c r="AK208" s="5">
        <v>2263</v>
      </c>
      <c r="AL208" s="5">
        <v>0</v>
      </c>
      <c r="AM208" s="5">
        <v>2240</v>
      </c>
      <c r="AN208" s="5">
        <v>0</v>
      </c>
      <c r="AO208" s="5">
        <v>0</v>
      </c>
      <c r="AP208" s="5">
        <v>0</v>
      </c>
      <c r="AQ208" s="5">
        <v>0</v>
      </c>
      <c r="AR208" s="5">
        <v>39</v>
      </c>
      <c r="AS208" s="5">
        <v>4832</v>
      </c>
      <c r="AT208" s="5">
        <v>2009</v>
      </c>
      <c r="AU208" s="5">
        <v>0</v>
      </c>
      <c r="AV208" s="5">
        <v>0</v>
      </c>
      <c r="AW208" s="5">
        <v>0</v>
      </c>
      <c r="AX208" s="5">
        <v>0</v>
      </c>
      <c r="AY208" s="5">
        <v>0</v>
      </c>
      <c r="AZ208" s="5">
        <v>0</v>
      </c>
      <c r="BA208" s="5">
        <v>485</v>
      </c>
      <c r="BB208" s="5">
        <v>0</v>
      </c>
      <c r="BC208" s="5">
        <v>1418</v>
      </c>
      <c r="BD208" s="5">
        <v>0</v>
      </c>
      <c r="BE208" s="5">
        <v>0</v>
      </c>
      <c r="BF208" s="5">
        <v>0</v>
      </c>
      <c r="BG208" s="5">
        <v>0</v>
      </c>
      <c r="BH208" s="5">
        <v>0</v>
      </c>
      <c r="BI208" s="5">
        <v>0</v>
      </c>
      <c r="BJ208" s="5">
        <v>0</v>
      </c>
      <c r="BK208" s="5">
        <v>0</v>
      </c>
      <c r="BL208" s="5">
        <v>0</v>
      </c>
      <c r="BM208" s="5">
        <v>0</v>
      </c>
      <c r="BN208" s="5">
        <v>0</v>
      </c>
      <c r="BO208" s="5">
        <v>0</v>
      </c>
      <c r="BP208" s="5">
        <v>0</v>
      </c>
      <c r="BQ208" s="5">
        <v>0</v>
      </c>
      <c r="BR208" s="5">
        <v>5670</v>
      </c>
    </row>
    <row r="209" spans="1:70">
      <c r="A209" t="s">
        <v>1590</v>
      </c>
      <c r="B209" t="s">
        <v>1591</v>
      </c>
      <c r="C209" t="s">
        <v>1338</v>
      </c>
      <c r="D209" t="s">
        <v>1611</v>
      </c>
      <c r="E209" t="str">
        <f t="shared" si="3"/>
        <v>秋田県三種町</v>
      </c>
      <c r="F209" s="5">
        <v>12208</v>
      </c>
      <c r="G209" s="5">
        <v>3</v>
      </c>
      <c r="H209" s="5">
        <v>5</v>
      </c>
      <c r="I209" s="5">
        <v>0</v>
      </c>
      <c r="J209" s="5">
        <v>2</v>
      </c>
      <c r="K209" s="5">
        <v>0</v>
      </c>
      <c r="L209" s="5">
        <v>15169</v>
      </c>
      <c r="M209" s="5">
        <v>17206</v>
      </c>
      <c r="N209" s="5">
        <v>122388</v>
      </c>
      <c r="O209" s="5">
        <v>34686</v>
      </c>
      <c r="P209" s="5">
        <v>207518</v>
      </c>
      <c r="Q209" s="5">
        <v>760140</v>
      </c>
      <c r="R209" s="5">
        <v>190672</v>
      </c>
      <c r="S209" s="5">
        <v>3</v>
      </c>
      <c r="T209" s="5">
        <v>1241</v>
      </c>
      <c r="U209" s="5">
        <v>0</v>
      </c>
      <c r="V209" s="5">
        <v>0</v>
      </c>
      <c r="W209" s="5">
        <v>0</v>
      </c>
      <c r="X209" s="5">
        <v>15</v>
      </c>
      <c r="Y209" s="5">
        <v>7967</v>
      </c>
      <c r="Z209" s="5">
        <v>0</v>
      </c>
      <c r="AA209" s="5">
        <v>9</v>
      </c>
      <c r="AB209" s="5">
        <v>0</v>
      </c>
      <c r="AC209" s="5">
        <v>0</v>
      </c>
      <c r="AD209" s="5">
        <v>0</v>
      </c>
      <c r="AE209" s="5">
        <v>0</v>
      </c>
      <c r="AF209" s="5">
        <v>0</v>
      </c>
      <c r="AG209" s="5">
        <v>0</v>
      </c>
      <c r="AH209" s="5">
        <v>0</v>
      </c>
      <c r="AI209" s="5">
        <v>0</v>
      </c>
      <c r="AJ209" s="5">
        <v>7967</v>
      </c>
      <c r="AK209" s="5">
        <v>1000</v>
      </c>
      <c r="AL209" s="5">
        <v>0</v>
      </c>
      <c r="AM209" s="5">
        <v>3792</v>
      </c>
      <c r="AN209" s="5">
        <v>0</v>
      </c>
      <c r="AO209" s="5">
        <v>0</v>
      </c>
      <c r="AP209" s="5">
        <v>0</v>
      </c>
      <c r="AQ209" s="5">
        <v>0</v>
      </c>
      <c r="AR209" s="5">
        <v>0</v>
      </c>
      <c r="AS209" s="5">
        <v>0</v>
      </c>
      <c r="AT209" s="5">
        <v>0</v>
      </c>
      <c r="AU209" s="5">
        <v>0</v>
      </c>
      <c r="AV209" s="5">
        <v>0</v>
      </c>
      <c r="AW209" s="5">
        <v>0</v>
      </c>
      <c r="AX209" s="5">
        <v>0</v>
      </c>
      <c r="AY209" s="5">
        <v>0</v>
      </c>
      <c r="AZ209" s="5">
        <v>0</v>
      </c>
      <c r="BA209" s="5">
        <v>0</v>
      </c>
      <c r="BB209" s="5">
        <v>0</v>
      </c>
      <c r="BC209" s="5">
        <v>0</v>
      </c>
      <c r="BD209" s="5">
        <v>0</v>
      </c>
      <c r="BE209" s="5">
        <v>0</v>
      </c>
      <c r="BF209" s="5">
        <v>0</v>
      </c>
      <c r="BG209" s="5">
        <v>0</v>
      </c>
      <c r="BH209" s="5">
        <v>212548</v>
      </c>
      <c r="BI209" s="5">
        <v>68530</v>
      </c>
      <c r="BJ209" s="5">
        <v>246108</v>
      </c>
      <c r="BK209" s="5">
        <v>33859</v>
      </c>
      <c r="BL209" s="5">
        <v>0</v>
      </c>
      <c r="BM209" s="5">
        <v>0</v>
      </c>
      <c r="BN209" s="5">
        <v>0</v>
      </c>
      <c r="BO209" s="5">
        <v>50827</v>
      </c>
      <c r="BP209" s="5">
        <v>140551</v>
      </c>
      <c r="BQ209" s="5">
        <v>251953</v>
      </c>
      <c r="BR209" s="5">
        <v>0</v>
      </c>
    </row>
    <row r="210" spans="1:70">
      <c r="A210" t="s">
        <v>1590</v>
      </c>
      <c r="B210" t="s">
        <v>1591</v>
      </c>
      <c r="C210" t="s">
        <v>1340</v>
      </c>
      <c r="D210" t="s">
        <v>1612</v>
      </c>
      <c r="E210" t="str">
        <f t="shared" si="3"/>
        <v>秋田県湯沢市（稲川）</v>
      </c>
      <c r="F210" s="5">
        <v>8664</v>
      </c>
      <c r="G210" s="5">
        <v>1</v>
      </c>
      <c r="H210" s="5">
        <v>2</v>
      </c>
      <c r="I210" s="5">
        <v>0</v>
      </c>
      <c r="J210" s="5">
        <v>0</v>
      </c>
      <c r="K210" s="5">
        <v>0</v>
      </c>
      <c r="L210" s="5">
        <v>2955</v>
      </c>
      <c r="M210" s="5">
        <v>16877</v>
      </c>
      <c r="N210" s="5">
        <v>0</v>
      </c>
      <c r="O210" s="5">
        <v>114216</v>
      </c>
      <c r="P210" s="5">
        <v>142202</v>
      </c>
      <c r="Q210" s="5">
        <v>1441156</v>
      </c>
      <c r="R210" s="5">
        <v>146041</v>
      </c>
      <c r="S210" s="5">
        <v>1</v>
      </c>
      <c r="T210" s="5">
        <v>600</v>
      </c>
      <c r="U210" s="5">
        <v>0</v>
      </c>
      <c r="V210" s="5">
        <v>0</v>
      </c>
      <c r="W210" s="5">
        <v>0</v>
      </c>
      <c r="X210" s="5">
        <v>3</v>
      </c>
      <c r="Y210" s="5">
        <v>3992</v>
      </c>
      <c r="Z210" s="5">
        <v>0</v>
      </c>
      <c r="AA210" s="5">
        <v>8</v>
      </c>
      <c r="AB210" s="5">
        <v>5</v>
      </c>
      <c r="AC210" s="5">
        <v>0</v>
      </c>
      <c r="AD210" s="5">
        <v>0</v>
      </c>
      <c r="AE210" s="5">
        <v>0</v>
      </c>
      <c r="AF210" s="5">
        <v>0</v>
      </c>
      <c r="AG210" s="5">
        <v>0</v>
      </c>
      <c r="AH210" s="5">
        <v>0</v>
      </c>
      <c r="AI210" s="5">
        <v>0</v>
      </c>
      <c r="AJ210" s="5">
        <v>5530</v>
      </c>
      <c r="AK210" s="5">
        <v>0</v>
      </c>
      <c r="AL210" s="5">
        <v>0</v>
      </c>
      <c r="AM210" s="5">
        <v>2566</v>
      </c>
      <c r="AN210" s="5">
        <v>0</v>
      </c>
      <c r="AO210" s="5">
        <v>0</v>
      </c>
      <c r="AP210" s="5">
        <v>0</v>
      </c>
      <c r="AQ210" s="5">
        <v>422</v>
      </c>
      <c r="AR210" s="5">
        <v>21</v>
      </c>
      <c r="AS210" s="5">
        <v>14</v>
      </c>
      <c r="AT210" s="5">
        <v>0</v>
      </c>
      <c r="AU210" s="5">
        <v>489</v>
      </c>
      <c r="AV210" s="5">
        <v>0</v>
      </c>
      <c r="AW210" s="5">
        <v>0</v>
      </c>
      <c r="AX210" s="5">
        <v>0</v>
      </c>
      <c r="AY210" s="5">
        <v>0</v>
      </c>
      <c r="AZ210" s="5">
        <v>2872</v>
      </c>
      <c r="BA210" s="5">
        <v>1556</v>
      </c>
      <c r="BB210" s="5">
        <v>0</v>
      </c>
      <c r="BC210" s="5">
        <v>13187</v>
      </c>
      <c r="BD210" s="5">
        <v>0</v>
      </c>
      <c r="BE210" s="5">
        <v>17</v>
      </c>
      <c r="BF210" s="5">
        <v>0</v>
      </c>
      <c r="BG210" s="5">
        <v>10</v>
      </c>
      <c r="BH210" s="5">
        <v>149508</v>
      </c>
      <c r="BI210" s="5">
        <v>75153</v>
      </c>
      <c r="BJ210" s="5">
        <v>162828</v>
      </c>
      <c r="BK210" s="5">
        <v>38386</v>
      </c>
      <c r="BL210" s="5">
        <v>0</v>
      </c>
      <c r="BM210" s="5">
        <v>0</v>
      </c>
      <c r="BN210" s="5">
        <v>0</v>
      </c>
      <c r="BO210" s="5">
        <v>48368</v>
      </c>
      <c r="BP210" s="5">
        <v>495705</v>
      </c>
      <c r="BQ210" s="5">
        <v>159533</v>
      </c>
      <c r="BR210" s="5">
        <v>0</v>
      </c>
    </row>
    <row r="211" spans="1:70">
      <c r="A211" t="s">
        <v>1590</v>
      </c>
      <c r="B211" t="s">
        <v>1591</v>
      </c>
      <c r="C211" t="s">
        <v>1489</v>
      </c>
      <c r="D211" t="s">
        <v>1613</v>
      </c>
      <c r="E211" t="str">
        <f t="shared" si="3"/>
        <v>秋田県仙北市</v>
      </c>
      <c r="F211" s="5">
        <v>16566</v>
      </c>
      <c r="G211" s="5">
        <v>9</v>
      </c>
      <c r="H211" s="5">
        <v>15</v>
      </c>
      <c r="I211" s="5">
        <v>2</v>
      </c>
      <c r="J211" s="5">
        <v>7</v>
      </c>
      <c r="K211" s="5">
        <v>0</v>
      </c>
      <c r="L211" s="5">
        <v>39764</v>
      </c>
      <c r="M211" s="5">
        <v>8178</v>
      </c>
      <c r="N211" s="5">
        <v>318303</v>
      </c>
      <c r="O211" s="5">
        <v>0</v>
      </c>
      <c r="P211" s="5">
        <v>360870</v>
      </c>
      <c r="Q211" s="5">
        <v>3513218</v>
      </c>
      <c r="R211" s="5">
        <v>229535</v>
      </c>
      <c r="S211" s="5">
        <v>6</v>
      </c>
      <c r="T211" s="5">
        <v>1905</v>
      </c>
      <c r="U211" s="5">
        <v>0</v>
      </c>
      <c r="V211" s="5">
        <v>0</v>
      </c>
      <c r="W211" s="5">
        <v>0</v>
      </c>
      <c r="X211" s="5">
        <v>18</v>
      </c>
      <c r="Y211" s="5">
        <v>17118</v>
      </c>
      <c r="Z211" s="5">
        <v>0</v>
      </c>
      <c r="AA211" s="5">
        <v>156</v>
      </c>
      <c r="AB211" s="5">
        <v>63</v>
      </c>
      <c r="AC211" s="5">
        <v>18050</v>
      </c>
      <c r="AD211" s="5">
        <v>594</v>
      </c>
      <c r="AE211" s="5">
        <v>93704</v>
      </c>
      <c r="AF211" s="5">
        <v>0</v>
      </c>
      <c r="AG211" s="5">
        <v>0</v>
      </c>
      <c r="AH211" s="5">
        <v>0</v>
      </c>
      <c r="AI211" s="5">
        <v>0</v>
      </c>
      <c r="AJ211" s="5">
        <v>10835</v>
      </c>
      <c r="AK211" s="5">
        <v>0</v>
      </c>
      <c r="AL211" s="5">
        <v>0</v>
      </c>
      <c r="AM211" s="5">
        <v>7911</v>
      </c>
      <c r="AN211" s="5">
        <v>0</v>
      </c>
      <c r="AO211" s="5">
        <v>0</v>
      </c>
      <c r="AP211" s="5">
        <v>0</v>
      </c>
      <c r="AQ211" s="5">
        <v>0</v>
      </c>
      <c r="AR211" s="5">
        <v>0</v>
      </c>
      <c r="AS211" s="5">
        <v>0</v>
      </c>
      <c r="AT211" s="5">
        <v>0</v>
      </c>
      <c r="AU211" s="5">
        <v>0</v>
      </c>
      <c r="AV211" s="5">
        <v>0</v>
      </c>
      <c r="AW211" s="5">
        <v>0</v>
      </c>
      <c r="AX211" s="5">
        <v>0</v>
      </c>
      <c r="AY211" s="5">
        <v>0</v>
      </c>
      <c r="AZ211" s="5">
        <v>4162</v>
      </c>
      <c r="BA211" s="5">
        <v>2094</v>
      </c>
      <c r="BB211" s="5">
        <v>75133</v>
      </c>
      <c r="BC211" s="5">
        <v>0</v>
      </c>
      <c r="BD211" s="5">
        <v>0</v>
      </c>
      <c r="BE211" s="5">
        <v>0</v>
      </c>
      <c r="BF211" s="5">
        <v>0</v>
      </c>
      <c r="BG211" s="5">
        <v>0</v>
      </c>
      <c r="BH211" s="5">
        <v>377780</v>
      </c>
      <c r="BI211" s="5">
        <v>131193</v>
      </c>
      <c r="BJ211" s="5">
        <v>510897</v>
      </c>
      <c r="BK211" s="5">
        <v>55768</v>
      </c>
      <c r="BL211" s="5">
        <v>0</v>
      </c>
      <c r="BM211" s="5">
        <v>0</v>
      </c>
      <c r="BN211" s="5">
        <v>0</v>
      </c>
      <c r="BO211" s="5">
        <v>102265</v>
      </c>
      <c r="BP211" s="5">
        <v>868175</v>
      </c>
      <c r="BQ211" s="5">
        <v>339397</v>
      </c>
      <c r="BR211" s="5">
        <v>0</v>
      </c>
    </row>
    <row r="212" spans="1:70">
      <c r="A212" t="s">
        <v>1590</v>
      </c>
      <c r="B212" t="s">
        <v>1591</v>
      </c>
      <c r="C212" t="s">
        <v>1344</v>
      </c>
      <c r="D212" t="s">
        <v>1614</v>
      </c>
      <c r="E212" t="str">
        <f t="shared" si="3"/>
        <v>秋田県美郷町</v>
      </c>
      <c r="F212" s="5">
        <v>11158</v>
      </c>
      <c r="G212" s="5">
        <v>4</v>
      </c>
      <c r="H212" s="5">
        <v>5</v>
      </c>
      <c r="I212" s="5">
        <v>2</v>
      </c>
      <c r="J212" s="5">
        <v>0</v>
      </c>
      <c r="K212" s="5">
        <v>2</v>
      </c>
      <c r="L212" s="5">
        <v>4801</v>
      </c>
      <c r="M212" s="5">
        <v>19107</v>
      </c>
      <c r="N212" s="5">
        <v>271955</v>
      </c>
      <c r="O212" s="5">
        <v>0</v>
      </c>
      <c r="P212" s="5">
        <v>172530</v>
      </c>
      <c r="Q212" s="5">
        <v>2586673</v>
      </c>
      <c r="R212" s="5">
        <v>159885</v>
      </c>
      <c r="S212" s="5">
        <v>4</v>
      </c>
      <c r="T212" s="5">
        <v>1081</v>
      </c>
      <c r="U212" s="5">
        <v>0</v>
      </c>
      <c r="V212" s="5">
        <v>0</v>
      </c>
      <c r="W212" s="5">
        <v>0</v>
      </c>
      <c r="X212" s="5">
        <v>2</v>
      </c>
      <c r="Y212" s="5">
        <v>4664</v>
      </c>
      <c r="Z212" s="5">
        <v>0</v>
      </c>
      <c r="AA212" s="5">
        <v>0</v>
      </c>
      <c r="AB212" s="5">
        <v>0</v>
      </c>
      <c r="AC212" s="5">
        <v>0</v>
      </c>
      <c r="AD212" s="5">
        <v>0</v>
      </c>
      <c r="AE212" s="5">
        <v>17169</v>
      </c>
      <c r="AF212" s="5">
        <v>0</v>
      </c>
      <c r="AG212" s="5">
        <v>0</v>
      </c>
      <c r="AH212" s="5">
        <v>0</v>
      </c>
      <c r="AI212" s="5">
        <v>0</v>
      </c>
      <c r="AJ212" s="5">
        <v>26276</v>
      </c>
      <c r="AK212" s="5">
        <v>0</v>
      </c>
      <c r="AL212" s="5">
        <v>0</v>
      </c>
      <c r="AM212" s="5">
        <v>3637</v>
      </c>
      <c r="AN212" s="5">
        <v>0</v>
      </c>
      <c r="AO212" s="5">
        <v>0</v>
      </c>
      <c r="AP212" s="5">
        <v>0</v>
      </c>
      <c r="AQ212" s="5">
        <v>0</v>
      </c>
      <c r="AR212" s="5">
        <v>1076</v>
      </c>
      <c r="AS212" s="5">
        <v>600</v>
      </c>
      <c r="AT212" s="5">
        <v>0</v>
      </c>
      <c r="AU212" s="5">
        <v>0</v>
      </c>
      <c r="AV212" s="5">
        <v>0</v>
      </c>
      <c r="AW212" s="5">
        <v>0</v>
      </c>
      <c r="AX212" s="5">
        <v>0</v>
      </c>
      <c r="AY212" s="5">
        <v>0</v>
      </c>
      <c r="AZ212" s="5">
        <v>0</v>
      </c>
      <c r="BA212" s="5">
        <v>2900</v>
      </c>
      <c r="BB212" s="5">
        <v>41050</v>
      </c>
      <c r="BC212" s="5">
        <v>0</v>
      </c>
      <c r="BD212" s="5">
        <v>0</v>
      </c>
      <c r="BE212" s="5">
        <v>0</v>
      </c>
      <c r="BF212" s="5">
        <v>0</v>
      </c>
      <c r="BG212" s="5">
        <v>0</v>
      </c>
      <c r="BH212" s="5">
        <v>172748</v>
      </c>
      <c r="BI212" s="5">
        <v>234467</v>
      </c>
      <c r="BJ212" s="5">
        <v>355584</v>
      </c>
      <c r="BK212" s="5">
        <v>43036</v>
      </c>
      <c r="BL212" s="5">
        <v>0</v>
      </c>
      <c r="BM212" s="5">
        <v>0</v>
      </c>
      <c r="BN212" s="5">
        <v>0</v>
      </c>
      <c r="BO212" s="5">
        <v>82794</v>
      </c>
      <c r="BP212" s="5">
        <v>200967</v>
      </c>
      <c r="BQ212" s="5">
        <v>167459</v>
      </c>
      <c r="BR212" s="5">
        <v>0</v>
      </c>
    </row>
    <row r="213" spans="1:70">
      <c r="A213" t="s">
        <v>1615</v>
      </c>
      <c r="B213" t="s">
        <v>1616</v>
      </c>
      <c r="C213" t="s">
        <v>1280</v>
      </c>
      <c r="D213" t="s">
        <v>1617</v>
      </c>
      <c r="E213" t="str">
        <f t="shared" si="3"/>
        <v>山形県河北町</v>
      </c>
      <c r="F213" s="5">
        <v>17974</v>
      </c>
      <c r="G213" s="5">
        <v>9</v>
      </c>
      <c r="H213" s="5">
        <v>2</v>
      </c>
      <c r="I213" s="5">
        <v>0</v>
      </c>
      <c r="J213" s="5">
        <v>0</v>
      </c>
      <c r="K213" s="5">
        <v>0</v>
      </c>
      <c r="L213" s="5">
        <v>0</v>
      </c>
      <c r="M213" s="5">
        <v>1911</v>
      </c>
      <c r="N213" s="5">
        <v>37409</v>
      </c>
      <c r="O213" s="5">
        <v>111302</v>
      </c>
      <c r="P213" s="5">
        <v>441603</v>
      </c>
      <c r="Q213" s="5">
        <v>655569</v>
      </c>
      <c r="R213" s="5">
        <v>53272</v>
      </c>
      <c r="S213" s="5">
        <v>7</v>
      </c>
      <c r="T213" s="5">
        <v>2147</v>
      </c>
      <c r="U213" s="5">
        <v>0</v>
      </c>
      <c r="V213" s="5">
        <v>0</v>
      </c>
      <c r="W213" s="5">
        <v>0</v>
      </c>
      <c r="X213" s="5">
        <v>2</v>
      </c>
      <c r="Y213" s="5">
        <v>3000</v>
      </c>
      <c r="Z213" s="5">
        <v>0</v>
      </c>
      <c r="AA213" s="5">
        <v>9</v>
      </c>
      <c r="AB213" s="5">
        <v>1</v>
      </c>
      <c r="AC213" s="5">
        <v>0</v>
      </c>
      <c r="AD213" s="5">
        <v>16</v>
      </c>
      <c r="AE213" s="5">
        <v>5755</v>
      </c>
      <c r="AF213" s="5">
        <v>7927</v>
      </c>
      <c r="AG213" s="5">
        <v>1500</v>
      </c>
      <c r="AH213" s="5">
        <v>1500</v>
      </c>
      <c r="AI213" s="5">
        <v>1500</v>
      </c>
      <c r="AJ213" s="5">
        <v>0</v>
      </c>
      <c r="AK213" s="5">
        <v>7000</v>
      </c>
      <c r="AL213" s="5">
        <v>0</v>
      </c>
      <c r="AM213" s="5">
        <v>0</v>
      </c>
      <c r="AN213" s="5">
        <v>0</v>
      </c>
      <c r="AO213" s="5">
        <v>0</v>
      </c>
      <c r="AP213" s="5">
        <v>0</v>
      </c>
      <c r="AQ213" s="5">
        <v>0</v>
      </c>
      <c r="AR213" s="5">
        <v>0</v>
      </c>
      <c r="AS213" s="5">
        <v>1181</v>
      </c>
      <c r="AT213" s="5">
        <v>7420</v>
      </c>
      <c r="AU213" s="5">
        <v>9597</v>
      </c>
      <c r="AV213" s="5">
        <v>0</v>
      </c>
      <c r="AW213" s="5">
        <v>0</v>
      </c>
      <c r="AX213" s="5">
        <v>0</v>
      </c>
      <c r="AY213" s="5">
        <v>0</v>
      </c>
      <c r="AZ213" s="5">
        <v>0</v>
      </c>
      <c r="BA213" s="5">
        <v>0</v>
      </c>
      <c r="BB213" s="5">
        <v>0</v>
      </c>
      <c r="BC213" s="5">
        <v>0</v>
      </c>
      <c r="BD213" s="5">
        <v>0</v>
      </c>
      <c r="BE213" s="5">
        <v>0</v>
      </c>
      <c r="BF213" s="5">
        <v>0</v>
      </c>
      <c r="BG213" s="5">
        <v>0</v>
      </c>
      <c r="BH213" s="5">
        <v>465743</v>
      </c>
      <c r="BI213" s="5">
        <v>29353</v>
      </c>
      <c r="BJ213" s="5">
        <v>422875</v>
      </c>
      <c r="BK213" s="5">
        <v>14496</v>
      </c>
      <c r="BL213" s="5">
        <v>304</v>
      </c>
      <c r="BM213" s="5">
        <v>4005</v>
      </c>
      <c r="BN213" s="5">
        <v>0</v>
      </c>
      <c r="BO213" s="5">
        <v>28266</v>
      </c>
      <c r="BP213" s="5">
        <v>965706</v>
      </c>
      <c r="BQ213" s="5">
        <v>117506</v>
      </c>
      <c r="BR213" s="5">
        <v>9680</v>
      </c>
    </row>
    <row r="214" spans="1:70">
      <c r="A214" t="s">
        <v>1615</v>
      </c>
      <c r="B214" t="s">
        <v>1616</v>
      </c>
      <c r="C214" t="s">
        <v>1282</v>
      </c>
      <c r="D214" t="s">
        <v>1618</v>
      </c>
      <c r="E214" t="str">
        <f t="shared" si="3"/>
        <v>山形県上山市</v>
      </c>
      <c r="F214" s="5">
        <v>29802</v>
      </c>
      <c r="G214" s="5">
        <v>9</v>
      </c>
      <c r="H214" s="5">
        <v>0</v>
      </c>
      <c r="I214" s="5">
        <v>0</v>
      </c>
      <c r="J214" s="5">
        <v>0</v>
      </c>
      <c r="K214" s="5">
        <v>1</v>
      </c>
      <c r="L214" s="5">
        <v>538</v>
      </c>
      <c r="M214" s="5">
        <v>24401</v>
      </c>
      <c r="N214" s="5">
        <v>39862</v>
      </c>
      <c r="O214" s="5">
        <v>212882</v>
      </c>
      <c r="P214" s="5">
        <v>674178</v>
      </c>
      <c r="Q214" s="5">
        <v>1624042</v>
      </c>
      <c r="R214" s="5">
        <v>64685</v>
      </c>
      <c r="S214" s="5">
        <v>9</v>
      </c>
      <c r="T214" s="5">
        <v>3021</v>
      </c>
      <c r="U214" s="5">
        <v>0</v>
      </c>
      <c r="V214" s="5">
        <v>0</v>
      </c>
      <c r="W214" s="5">
        <v>4</v>
      </c>
      <c r="X214" s="5">
        <v>9</v>
      </c>
      <c r="Y214" s="5">
        <v>211</v>
      </c>
      <c r="Z214" s="5">
        <v>0</v>
      </c>
      <c r="AA214" s="5">
        <v>21</v>
      </c>
      <c r="AB214" s="5">
        <v>5</v>
      </c>
      <c r="AC214" s="5">
        <v>267</v>
      </c>
      <c r="AD214" s="5">
        <v>2733</v>
      </c>
      <c r="AE214" s="5">
        <v>6782</v>
      </c>
      <c r="AF214" s="5">
        <v>38212</v>
      </c>
      <c r="AG214" s="5">
        <v>211</v>
      </c>
      <c r="AH214" s="5">
        <v>0</v>
      </c>
      <c r="AI214" s="5">
        <v>4556</v>
      </c>
      <c r="AJ214" s="5">
        <v>0</v>
      </c>
      <c r="AK214" s="5">
        <v>515</v>
      </c>
      <c r="AL214" s="5">
        <v>8688</v>
      </c>
      <c r="AM214" s="5">
        <v>0</v>
      </c>
      <c r="AN214" s="5">
        <v>0</v>
      </c>
      <c r="AO214" s="5">
        <v>0</v>
      </c>
      <c r="AP214" s="5">
        <v>0</v>
      </c>
      <c r="AQ214" s="5">
        <v>0</v>
      </c>
      <c r="AR214" s="5">
        <v>0</v>
      </c>
      <c r="AS214" s="5">
        <v>1515</v>
      </c>
      <c r="AT214" s="5">
        <v>9756</v>
      </c>
      <c r="AU214" s="5">
        <v>27985</v>
      </c>
      <c r="AV214" s="5">
        <v>267</v>
      </c>
      <c r="AW214" s="5">
        <v>1290</v>
      </c>
      <c r="AX214" s="5">
        <v>293</v>
      </c>
      <c r="AY214" s="5">
        <v>975</v>
      </c>
      <c r="AZ214" s="5">
        <v>0</v>
      </c>
      <c r="BA214" s="5">
        <v>0</v>
      </c>
      <c r="BB214" s="5">
        <v>0</v>
      </c>
      <c r="BC214" s="5">
        <v>172</v>
      </c>
      <c r="BD214" s="5">
        <v>0</v>
      </c>
      <c r="BE214" s="5">
        <v>106</v>
      </c>
      <c r="BF214" s="5">
        <v>92</v>
      </c>
      <c r="BG214" s="5">
        <v>265</v>
      </c>
      <c r="BH214" s="5">
        <v>703665</v>
      </c>
      <c r="BI214" s="5">
        <v>65515</v>
      </c>
      <c r="BJ214" s="5">
        <v>697055</v>
      </c>
      <c r="BK214" s="5">
        <v>33359</v>
      </c>
      <c r="BL214" s="5">
        <v>282</v>
      </c>
      <c r="BM214" s="5">
        <v>0</v>
      </c>
      <c r="BN214" s="5">
        <v>0</v>
      </c>
      <c r="BO214" s="5">
        <v>61534</v>
      </c>
      <c r="BP214" s="5">
        <v>654639</v>
      </c>
      <c r="BQ214" s="5">
        <v>206491</v>
      </c>
      <c r="BR214" s="5">
        <v>16165</v>
      </c>
    </row>
    <row r="215" spans="1:70">
      <c r="A215" t="s">
        <v>1615</v>
      </c>
      <c r="B215" t="s">
        <v>1616</v>
      </c>
      <c r="C215" t="s">
        <v>1284</v>
      </c>
      <c r="D215" t="s">
        <v>1619</v>
      </c>
      <c r="E215" t="str">
        <f t="shared" si="3"/>
        <v>山形県山形市</v>
      </c>
      <c r="F215" s="5">
        <v>241162</v>
      </c>
      <c r="G215" s="5">
        <v>140</v>
      </c>
      <c r="H215" s="5">
        <v>1</v>
      </c>
      <c r="I215" s="5">
        <v>4</v>
      </c>
      <c r="J215" s="5">
        <v>2</v>
      </c>
      <c r="K215" s="5">
        <v>1</v>
      </c>
      <c r="L215" s="5">
        <v>33576</v>
      </c>
      <c r="M215" s="5">
        <v>17850</v>
      </c>
      <c r="N215" s="5">
        <v>195167</v>
      </c>
      <c r="O215" s="5">
        <v>1136347</v>
      </c>
      <c r="P215" s="5">
        <v>5190326</v>
      </c>
      <c r="Q215" s="5">
        <v>15829935</v>
      </c>
      <c r="R215" s="5">
        <v>1134477</v>
      </c>
      <c r="S215" s="5">
        <v>109</v>
      </c>
      <c r="T215" s="5">
        <v>24408</v>
      </c>
      <c r="U215" s="5">
        <v>0</v>
      </c>
      <c r="V215" s="5">
        <v>0</v>
      </c>
      <c r="W215" s="5">
        <v>77</v>
      </c>
      <c r="X215" s="5">
        <v>23</v>
      </c>
      <c r="Y215" s="5">
        <v>115424</v>
      </c>
      <c r="Z215" s="5">
        <v>0</v>
      </c>
      <c r="AA215" s="5">
        <v>438</v>
      </c>
      <c r="AB215" s="5">
        <v>232</v>
      </c>
      <c r="AC215" s="5">
        <v>16623</v>
      </c>
      <c r="AD215" s="5">
        <v>3932</v>
      </c>
      <c r="AE215" s="5">
        <v>35142</v>
      </c>
      <c r="AF215" s="5">
        <v>94628</v>
      </c>
      <c r="AG215" s="5">
        <v>40820</v>
      </c>
      <c r="AH215" s="5">
        <v>31184</v>
      </c>
      <c r="AI215" s="5">
        <v>333000</v>
      </c>
      <c r="AJ215" s="5">
        <v>1872</v>
      </c>
      <c r="AK215" s="5">
        <v>21378</v>
      </c>
      <c r="AL215" s="5">
        <v>39802</v>
      </c>
      <c r="AM215" s="5">
        <v>1213</v>
      </c>
      <c r="AN215" s="5">
        <v>0</v>
      </c>
      <c r="AO215" s="5">
        <v>0</v>
      </c>
      <c r="AP215" s="5">
        <v>0</v>
      </c>
      <c r="AQ215" s="5">
        <v>1020</v>
      </c>
      <c r="AR215" s="5">
        <v>10012</v>
      </c>
      <c r="AS215" s="5">
        <v>6674</v>
      </c>
      <c r="AT215" s="5">
        <v>80646</v>
      </c>
      <c r="AU215" s="5">
        <v>308628</v>
      </c>
      <c r="AV215" s="5">
        <v>14455</v>
      </c>
      <c r="AW215" s="5">
        <v>302</v>
      </c>
      <c r="AX215" s="5">
        <v>3814</v>
      </c>
      <c r="AY215" s="5">
        <v>1496</v>
      </c>
      <c r="AZ215" s="5">
        <v>751</v>
      </c>
      <c r="BA215" s="5">
        <v>0</v>
      </c>
      <c r="BB215" s="5">
        <v>0</v>
      </c>
      <c r="BC215" s="5">
        <v>12520</v>
      </c>
      <c r="BD215" s="5">
        <v>15</v>
      </c>
      <c r="BE215" s="5">
        <v>79</v>
      </c>
      <c r="BF215" s="5">
        <v>2406</v>
      </c>
      <c r="BG215" s="5">
        <v>2938</v>
      </c>
      <c r="BH215" s="5">
        <v>5554345</v>
      </c>
      <c r="BI215" s="5">
        <v>567264</v>
      </c>
      <c r="BJ215" s="5">
        <v>4903286</v>
      </c>
      <c r="BK215" s="5">
        <v>326021</v>
      </c>
      <c r="BL215" s="5">
        <v>0</v>
      </c>
      <c r="BM215" s="5">
        <v>14361</v>
      </c>
      <c r="BN215" s="5">
        <v>0</v>
      </c>
      <c r="BO215" s="5">
        <v>486554</v>
      </c>
      <c r="BP215" s="5">
        <v>5485017</v>
      </c>
      <c r="BQ215" s="5">
        <v>1876091</v>
      </c>
      <c r="BR215" s="5">
        <v>26661</v>
      </c>
    </row>
    <row r="216" spans="1:70">
      <c r="A216" t="s">
        <v>1615</v>
      </c>
      <c r="B216" t="s">
        <v>1616</v>
      </c>
      <c r="C216" t="s">
        <v>1286</v>
      </c>
      <c r="D216" t="s">
        <v>1620</v>
      </c>
      <c r="E216" t="str">
        <f t="shared" si="3"/>
        <v>山形県天童市</v>
      </c>
      <c r="F216" s="5">
        <v>61637</v>
      </c>
      <c r="G216" s="5">
        <v>8</v>
      </c>
      <c r="H216" s="5">
        <v>0</v>
      </c>
      <c r="I216" s="5">
        <v>0</v>
      </c>
      <c r="J216" s="5">
        <v>0</v>
      </c>
      <c r="K216" s="5">
        <v>0</v>
      </c>
      <c r="L216" s="5">
        <v>0</v>
      </c>
      <c r="M216" s="5">
        <v>18055</v>
      </c>
      <c r="N216" s="5">
        <v>55032</v>
      </c>
      <c r="O216" s="5">
        <v>408512</v>
      </c>
      <c r="P216" s="5">
        <v>1343228</v>
      </c>
      <c r="Q216" s="5">
        <v>2144192</v>
      </c>
      <c r="R216" s="5">
        <v>143101</v>
      </c>
      <c r="S216" s="5">
        <v>5</v>
      </c>
      <c r="T216" s="5">
        <v>6186</v>
      </c>
      <c r="U216" s="5">
        <v>0</v>
      </c>
      <c r="V216" s="5">
        <v>0</v>
      </c>
      <c r="W216" s="5">
        <v>4</v>
      </c>
      <c r="X216" s="5">
        <v>6</v>
      </c>
      <c r="Y216" s="5">
        <v>0</v>
      </c>
      <c r="Z216" s="5">
        <v>0</v>
      </c>
      <c r="AA216" s="5">
        <v>0</v>
      </c>
      <c r="AB216" s="5">
        <v>0</v>
      </c>
      <c r="AC216" s="5">
        <v>0</v>
      </c>
      <c r="AD216" s="5">
        <v>1769</v>
      </c>
      <c r="AE216" s="5">
        <v>2318</v>
      </c>
      <c r="AF216" s="5">
        <v>38085</v>
      </c>
      <c r="AG216" s="5">
        <v>0</v>
      </c>
      <c r="AH216" s="5">
        <v>5873</v>
      </c>
      <c r="AI216" s="5">
        <v>0</v>
      </c>
      <c r="AJ216" s="5">
        <v>0</v>
      </c>
      <c r="AK216" s="5">
        <v>22336</v>
      </c>
      <c r="AL216" s="5">
        <v>0</v>
      </c>
      <c r="AM216" s="5">
        <v>0</v>
      </c>
      <c r="AN216" s="5">
        <v>315</v>
      </c>
      <c r="AO216" s="5">
        <v>0</v>
      </c>
      <c r="AP216" s="5">
        <v>0</v>
      </c>
      <c r="AQ216" s="5">
        <v>269</v>
      </c>
      <c r="AR216" s="5">
        <v>0</v>
      </c>
      <c r="AS216" s="5">
        <v>6341</v>
      </c>
      <c r="AT216" s="5">
        <v>6443</v>
      </c>
      <c r="AU216" s="5">
        <v>75907</v>
      </c>
      <c r="AV216" s="5">
        <v>0</v>
      </c>
      <c r="AW216" s="5">
        <v>454</v>
      </c>
      <c r="AX216" s="5">
        <v>325</v>
      </c>
      <c r="AY216" s="5">
        <v>1445</v>
      </c>
      <c r="AZ216" s="5">
        <v>0</v>
      </c>
      <c r="BA216" s="5">
        <v>388</v>
      </c>
      <c r="BB216" s="5">
        <v>104</v>
      </c>
      <c r="BC216" s="5">
        <v>3490</v>
      </c>
      <c r="BD216" s="5">
        <v>0</v>
      </c>
      <c r="BE216" s="5">
        <v>0</v>
      </c>
      <c r="BF216" s="5">
        <v>0</v>
      </c>
      <c r="BG216" s="5">
        <v>128</v>
      </c>
      <c r="BH216" s="5">
        <v>1353028</v>
      </c>
      <c r="BI216" s="5">
        <v>162258</v>
      </c>
      <c r="BJ216" s="5">
        <v>1170424</v>
      </c>
      <c r="BK216" s="5">
        <v>49747</v>
      </c>
      <c r="BL216" s="5">
        <v>0</v>
      </c>
      <c r="BM216" s="5">
        <v>0</v>
      </c>
      <c r="BN216" s="5">
        <v>0</v>
      </c>
      <c r="BO216" s="5">
        <v>126708</v>
      </c>
      <c r="BP216" s="5">
        <v>1796942</v>
      </c>
      <c r="BQ216" s="5">
        <v>511167</v>
      </c>
      <c r="BR216" s="5">
        <v>25130</v>
      </c>
    </row>
    <row r="217" spans="1:70">
      <c r="A217" t="s">
        <v>1615</v>
      </c>
      <c r="B217" t="s">
        <v>1616</v>
      </c>
      <c r="C217" t="s">
        <v>1288</v>
      </c>
      <c r="D217" t="s">
        <v>1621</v>
      </c>
      <c r="E217" t="str">
        <f t="shared" si="3"/>
        <v>山形県米沢市</v>
      </c>
      <c r="F217" s="5">
        <v>79698</v>
      </c>
      <c r="G217" s="5">
        <v>27</v>
      </c>
      <c r="H217" s="5">
        <v>0</v>
      </c>
      <c r="I217" s="5">
        <v>0</v>
      </c>
      <c r="J217" s="5">
        <v>1</v>
      </c>
      <c r="K217" s="5">
        <v>1</v>
      </c>
      <c r="L217" s="5">
        <v>2183</v>
      </c>
      <c r="M217" s="5">
        <v>11754</v>
      </c>
      <c r="N217" s="5">
        <v>54622</v>
      </c>
      <c r="O217" s="5">
        <v>450509</v>
      </c>
      <c r="P217" s="5">
        <v>1780219</v>
      </c>
      <c r="Q217" s="5">
        <v>1082597</v>
      </c>
      <c r="R217" s="5">
        <v>107751</v>
      </c>
      <c r="S217" s="5">
        <v>24</v>
      </c>
      <c r="T217" s="5">
        <v>8397</v>
      </c>
      <c r="U217" s="5">
        <v>0</v>
      </c>
      <c r="V217" s="5">
        <v>0</v>
      </c>
      <c r="W217" s="5">
        <v>10</v>
      </c>
      <c r="X217" s="5">
        <v>7</v>
      </c>
      <c r="Y217" s="5">
        <v>8640</v>
      </c>
      <c r="Z217" s="5">
        <v>0</v>
      </c>
      <c r="AA217" s="5">
        <v>68</v>
      </c>
      <c r="AB217" s="5">
        <v>25</v>
      </c>
      <c r="AC217" s="5">
        <v>0</v>
      </c>
      <c r="AD217" s="5">
        <v>0</v>
      </c>
      <c r="AE217" s="5">
        <v>9962</v>
      </c>
      <c r="AF217" s="5">
        <v>23465</v>
      </c>
      <c r="AG217" s="5">
        <v>440</v>
      </c>
      <c r="AH217" s="5">
        <v>0</v>
      </c>
      <c r="AI217" s="5">
        <v>5558</v>
      </c>
      <c r="AJ217" s="5">
        <v>0</v>
      </c>
      <c r="AK217" s="5">
        <v>19930</v>
      </c>
      <c r="AL217" s="5">
        <v>6380</v>
      </c>
      <c r="AM217" s="5">
        <v>0</v>
      </c>
      <c r="AN217" s="5">
        <v>0</v>
      </c>
      <c r="AO217" s="5">
        <v>0</v>
      </c>
      <c r="AP217" s="5">
        <v>0</v>
      </c>
      <c r="AQ217" s="5">
        <v>0</v>
      </c>
      <c r="AR217" s="5">
        <v>77</v>
      </c>
      <c r="AS217" s="5">
        <v>3582</v>
      </c>
      <c r="AT217" s="5">
        <v>5790</v>
      </c>
      <c r="AU217" s="5">
        <v>33679</v>
      </c>
      <c r="AV217" s="5">
        <v>71</v>
      </c>
      <c r="AW217" s="5">
        <v>19</v>
      </c>
      <c r="AX217" s="5">
        <v>857</v>
      </c>
      <c r="AY217" s="5">
        <v>1733</v>
      </c>
      <c r="AZ217" s="5">
        <v>0</v>
      </c>
      <c r="BA217" s="5">
        <v>233</v>
      </c>
      <c r="BB217" s="5">
        <v>0</v>
      </c>
      <c r="BC217" s="5">
        <v>3281</v>
      </c>
      <c r="BD217" s="5">
        <v>0</v>
      </c>
      <c r="BE217" s="5">
        <v>0</v>
      </c>
      <c r="BF217" s="5">
        <v>0</v>
      </c>
      <c r="BG217" s="5">
        <v>0</v>
      </c>
      <c r="BH217" s="5">
        <v>1865382</v>
      </c>
      <c r="BI217" s="5">
        <v>126305</v>
      </c>
      <c r="BJ217" s="5">
        <v>1564328</v>
      </c>
      <c r="BK217" s="5">
        <v>25853</v>
      </c>
      <c r="BL217" s="5">
        <v>740</v>
      </c>
      <c r="BM217" s="5">
        <v>0</v>
      </c>
      <c r="BN217" s="5">
        <v>0</v>
      </c>
      <c r="BO217" s="5">
        <v>116966</v>
      </c>
      <c r="BP217" s="5">
        <v>3936811</v>
      </c>
      <c r="BQ217" s="5">
        <v>508459</v>
      </c>
      <c r="BR217" s="5">
        <v>28464</v>
      </c>
    </row>
    <row r="218" spans="1:70">
      <c r="A218" t="s">
        <v>1615</v>
      </c>
      <c r="B218" t="s">
        <v>1616</v>
      </c>
      <c r="C218" t="s">
        <v>1290</v>
      </c>
      <c r="D218" t="s">
        <v>1622</v>
      </c>
      <c r="E218" t="str">
        <f t="shared" si="3"/>
        <v>山形県酒田市</v>
      </c>
      <c r="F218" s="5">
        <v>100304</v>
      </c>
      <c r="G218" s="5">
        <v>31</v>
      </c>
      <c r="H218" s="5">
        <v>1</v>
      </c>
      <c r="I218" s="5">
        <v>0</v>
      </c>
      <c r="J218" s="5">
        <v>1</v>
      </c>
      <c r="K218" s="5">
        <v>0</v>
      </c>
      <c r="L218" s="5">
        <v>2748</v>
      </c>
      <c r="M218" s="5">
        <v>41806</v>
      </c>
      <c r="N218" s="5">
        <v>22960</v>
      </c>
      <c r="O218" s="5">
        <v>924199</v>
      </c>
      <c r="P218" s="5">
        <v>2454944</v>
      </c>
      <c r="Q218" s="5">
        <v>2974854</v>
      </c>
      <c r="R218" s="5">
        <v>511869</v>
      </c>
      <c r="S218" s="5">
        <v>26</v>
      </c>
      <c r="T218" s="5">
        <v>11145</v>
      </c>
      <c r="U218" s="5">
        <v>0</v>
      </c>
      <c r="V218" s="5">
        <v>0</v>
      </c>
      <c r="W218" s="5">
        <v>4</v>
      </c>
      <c r="X218" s="5">
        <v>8</v>
      </c>
      <c r="Y218" s="5">
        <v>46677</v>
      </c>
      <c r="Z218" s="5">
        <v>0</v>
      </c>
      <c r="AA218" s="5">
        <v>92</v>
      </c>
      <c r="AB218" s="5">
        <v>38</v>
      </c>
      <c r="AC218" s="5">
        <v>0</v>
      </c>
      <c r="AD218" s="5">
        <v>7308</v>
      </c>
      <c r="AE218" s="5">
        <v>4990</v>
      </c>
      <c r="AF218" s="5">
        <v>134158</v>
      </c>
      <c r="AG218" s="5">
        <v>0</v>
      </c>
      <c r="AH218" s="5">
        <v>13248</v>
      </c>
      <c r="AI218" s="5">
        <v>138456</v>
      </c>
      <c r="AJ218" s="5">
        <v>0</v>
      </c>
      <c r="AK218" s="5">
        <v>13000</v>
      </c>
      <c r="AL218" s="5">
        <v>30884</v>
      </c>
      <c r="AM218" s="5">
        <v>0</v>
      </c>
      <c r="AN218" s="5">
        <v>0</v>
      </c>
      <c r="AO218" s="5">
        <v>0</v>
      </c>
      <c r="AP218" s="5">
        <v>0</v>
      </c>
      <c r="AQ218" s="5">
        <v>0</v>
      </c>
      <c r="AR218" s="5">
        <v>1037</v>
      </c>
      <c r="AS218" s="5">
        <v>15411</v>
      </c>
      <c r="AT218" s="5">
        <v>18158</v>
      </c>
      <c r="AU218" s="5">
        <v>86567</v>
      </c>
      <c r="AV218" s="5">
        <v>0</v>
      </c>
      <c r="AW218" s="5">
        <v>1016</v>
      </c>
      <c r="AX218" s="5">
        <v>60</v>
      </c>
      <c r="AY218" s="5">
        <v>3715</v>
      </c>
      <c r="AZ218" s="5">
        <v>0</v>
      </c>
      <c r="BA218" s="5">
        <v>0</v>
      </c>
      <c r="BB218" s="5">
        <v>0</v>
      </c>
      <c r="BC218" s="5">
        <v>37867</v>
      </c>
      <c r="BD218" s="5">
        <v>0</v>
      </c>
      <c r="BE218" s="5">
        <v>1827</v>
      </c>
      <c r="BF218" s="5">
        <v>111</v>
      </c>
      <c r="BG218" s="5">
        <v>1944</v>
      </c>
      <c r="BH218" s="5">
        <v>2591641</v>
      </c>
      <c r="BI218" s="5">
        <v>104099</v>
      </c>
      <c r="BJ218" s="5">
        <v>2097016</v>
      </c>
      <c r="BK218" s="5">
        <v>107936</v>
      </c>
      <c r="BL218" s="5">
        <v>0</v>
      </c>
      <c r="BM218" s="5">
        <v>19124</v>
      </c>
      <c r="BN218" s="5">
        <v>0</v>
      </c>
      <c r="BO218" s="5">
        <v>16801</v>
      </c>
      <c r="BP218" s="5">
        <v>5236555</v>
      </c>
      <c r="BQ218" s="5">
        <v>1049892</v>
      </c>
      <c r="BR218" s="5">
        <v>31585</v>
      </c>
    </row>
    <row r="219" spans="1:70">
      <c r="A219" t="s">
        <v>1615</v>
      </c>
      <c r="B219" t="s">
        <v>1616</v>
      </c>
      <c r="C219" t="s">
        <v>1292</v>
      </c>
      <c r="D219" t="s">
        <v>1623</v>
      </c>
      <c r="E219" t="str">
        <f t="shared" si="3"/>
        <v>山形県村山市</v>
      </c>
      <c r="F219" s="5">
        <v>23141</v>
      </c>
      <c r="G219" s="5">
        <v>9</v>
      </c>
      <c r="H219" s="5">
        <v>2</v>
      </c>
      <c r="I219" s="5">
        <v>0</v>
      </c>
      <c r="J219" s="5">
        <v>0</v>
      </c>
      <c r="K219" s="5">
        <v>0</v>
      </c>
      <c r="L219" s="5">
        <v>9580</v>
      </c>
      <c r="M219" s="5">
        <v>16220</v>
      </c>
      <c r="N219" s="5">
        <v>6399</v>
      </c>
      <c r="O219" s="5">
        <v>209946</v>
      </c>
      <c r="P219" s="5">
        <v>535326</v>
      </c>
      <c r="Q219" s="5">
        <v>854632</v>
      </c>
      <c r="R219" s="5">
        <v>68683</v>
      </c>
      <c r="S219" s="5">
        <v>5</v>
      </c>
      <c r="T219" s="5">
        <v>2329</v>
      </c>
      <c r="U219" s="5">
        <v>0</v>
      </c>
      <c r="V219" s="5">
        <v>0</v>
      </c>
      <c r="W219" s="5">
        <v>3</v>
      </c>
      <c r="X219" s="5">
        <v>2</v>
      </c>
      <c r="Y219" s="5">
        <v>1718</v>
      </c>
      <c r="Z219" s="5">
        <v>1500</v>
      </c>
      <c r="AA219" s="5">
        <v>9</v>
      </c>
      <c r="AB219" s="5">
        <v>5</v>
      </c>
      <c r="AC219" s="5">
        <v>5651</v>
      </c>
      <c r="AD219" s="5">
        <v>199</v>
      </c>
      <c r="AE219" s="5">
        <v>0</v>
      </c>
      <c r="AF219" s="5">
        <v>11306</v>
      </c>
      <c r="AG219" s="5">
        <v>88</v>
      </c>
      <c r="AH219" s="5">
        <v>187</v>
      </c>
      <c r="AI219" s="5">
        <v>0</v>
      </c>
      <c r="AJ219" s="5">
        <v>2002</v>
      </c>
      <c r="AK219" s="5">
        <v>120</v>
      </c>
      <c r="AL219" s="5">
        <v>0</v>
      </c>
      <c r="AM219" s="5">
        <v>9976</v>
      </c>
      <c r="AN219" s="5">
        <v>0</v>
      </c>
      <c r="AO219" s="5">
        <v>0</v>
      </c>
      <c r="AP219" s="5">
        <v>0</v>
      </c>
      <c r="AQ219" s="5">
        <v>0</v>
      </c>
      <c r="AR219" s="5">
        <v>229</v>
      </c>
      <c r="AS219" s="5">
        <v>3118</v>
      </c>
      <c r="AT219" s="5">
        <v>554</v>
      </c>
      <c r="AU219" s="5">
        <v>18945</v>
      </c>
      <c r="AV219" s="5">
        <v>478</v>
      </c>
      <c r="AW219" s="5">
        <v>424</v>
      </c>
      <c r="AX219" s="5">
        <v>13</v>
      </c>
      <c r="AY219" s="5">
        <v>1781</v>
      </c>
      <c r="AZ219" s="5">
        <v>380</v>
      </c>
      <c r="BA219" s="5">
        <v>611</v>
      </c>
      <c r="BB219" s="5">
        <v>55</v>
      </c>
      <c r="BC219" s="5">
        <v>1000</v>
      </c>
      <c r="BD219" s="5">
        <v>0</v>
      </c>
      <c r="BE219" s="5">
        <v>0</v>
      </c>
      <c r="BF219" s="5">
        <v>0</v>
      </c>
      <c r="BG219" s="5">
        <v>497</v>
      </c>
      <c r="BH219" s="5">
        <v>552288</v>
      </c>
      <c r="BI219" s="5">
        <v>65123</v>
      </c>
      <c r="BJ219" s="5">
        <v>567096</v>
      </c>
      <c r="BK219" s="5">
        <v>17550</v>
      </c>
      <c r="BL219" s="5">
        <v>0</v>
      </c>
      <c r="BM219" s="5">
        <v>0</v>
      </c>
      <c r="BN219" s="5">
        <v>0</v>
      </c>
      <c r="BO219" s="5">
        <v>42148</v>
      </c>
      <c r="BP219" s="5">
        <v>1468902</v>
      </c>
      <c r="BQ219" s="5">
        <v>125175</v>
      </c>
      <c r="BR219" s="5">
        <v>9370</v>
      </c>
    </row>
    <row r="220" spans="1:70">
      <c r="A220" t="s">
        <v>1615</v>
      </c>
      <c r="B220" t="s">
        <v>1616</v>
      </c>
      <c r="C220" t="s">
        <v>1294</v>
      </c>
      <c r="D220" t="s">
        <v>1624</v>
      </c>
      <c r="E220" t="str">
        <f t="shared" si="3"/>
        <v>山形県鶴岡市</v>
      </c>
      <c r="F220" s="5">
        <v>133017</v>
      </c>
      <c r="G220" s="5">
        <v>37</v>
      </c>
      <c r="H220" s="5">
        <v>17</v>
      </c>
      <c r="I220" s="5">
        <v>0</v>
      </c>
      <c r="J220" s="5">
        <v>1</v>
      </c>
      <c r="K220" s="5">
        <v>1</v>
      </c>
      <c r="L220" s="5">
        <v>50887</v>
      </c>
      <c r="M220" s="5">
        <v>69362</v>
      </c>
      <c r="N220" s="5">
        <v>128159</v>
      </c>
      <c r="O220" s="5">
        <v>1126004</v>
      </c>
      <c r="P220" s="5">
        <v>2999461</v>
      </c>
      <c r="Q220" s="5">
        <v>4349078</v>
      </c>
      <c r="R220" s="5">
        <v>505209</v>
      </c>
      <c r="S220" s="5">
        <v>24</v>
      </c>
      <c r="T220" s="5">
        <v>14439</v>
      </c>
      <c r="U220" s="5">
        <v>0</v>
      </c>
      <c r="V220" s="5">
        <v>0</v>
      </c>
      <c r="W220" s="5">
        <v>19</v>
      </c>
      <c r="X220" s="5">
        <v>14</v>
      </c>
      <c r="Y220" s="5">
        <v>8414</v>
      </c>
      <c r="Z220" s="5">
        <v>0</v>
      </c>
      <c r="AA220" s="5">
        <v>37</v>
      </c>
      <c r="AB220" s="5">
        <v>22</v>
      </c>
      <c r="AC220" s="5">
        <v>8834</v>
      </c>
      <c r="AD220" s="5">
        <v>8965</v>
      </c>
      <c r="AE220" s="5">
        <v>25695</v>
      </c>
      <c r="AF220" s="5">
        <v>209588</v>
      </c>
      <c r="AG220" s="5">
        <v>3502</v>
      </c>
      <c r="AH220" s="5">
        <v>353</v>
      </c>
      <c r="AI220" s="5">
        <v>0</v>
      </c>
      <c r="AJ220" s="5">
        <v>40877</v>
      </c>
      <c r="AK220" s="5">
        <v>21489</v>
      </c>
      <c r="AL220" s="5">
        <v>21589</v>
      </c>
      <c r="AM220" s="5">
        <v>9106</v>
      </c>
      <c r="AN220" s="5">
        <v>0</v>
      </c>
      <c r="AO220" s="5">
        <v>0</v>
      </c>
      <c r="AP220" s="5">
        <v>0</v>
      </c>
      <c r="AQ220" s="5">
        <v>0</v>
      </c>
      <c r="AR220" s="5">
        <v>101</v>
      </c>
      <c r="AS220" s="5">
        <v>10556</v>
      </c>
      <c r="AT220" s="5">
        <v>29702</v>
      </c>
      <c r="AU220" s="5">
        <v>28044</v>
      </c>
      <c r="AV220" s="5">
        <v>0</v>
      </c>
      <c r="AW220" s="5">
        <v>0</v>
      </c>
      <c r="AX220" s="5">
        <v>0</v>
      </c>
      <c r="AY220" s="5">
        <v>0</v>
      </c>
      <c r="AZ220" s="5">
        <v>1718</v>
      </c>
      <c r="BA220" s="5">
        <v>10036</v>
      </c>
      <c r="BB220" s="5">
        <v>24609</v>
      </c>
      <c r="BC220" s="5">
        <v>48113</v>
      </c>
      <c r="BD220" s="5">
        <v>0</v>
      </c>
      <c r="BE220" s="5">
        <v>0</v>
      </c>
      <c r="BF220" s="5">
        <v>0</v>
      </c>
      <c r="BG220" s="5">
        <v>0</v>
      </c>
      <c r="BH220" s="5">
        <v>3047635</v>
      </c>
      <c r="BI220" s="5">
        <v>475199</v>
      </c>
      <c r="BJ220" s="5">
        <v>2938780</v>
      </c>
      <c r="BK220" s="5">
        <v>139096</v>
      </c>
      <c r="BL220" s="5">
        <v>0</v>
      </c>
      <c r="BM220" s="5">
        <v>507</v>
      </c>
      <c r="BN220" s="5">
        <v>0</v>
      </c>
      <c r="BO220" s="5">
        <v>327897</v>
      </c>
      <c r="BP220" s="5">
        <v>5502318</v>
      </c>
      <c r="BQ220" s="5">
        <v>879623</v>
      </c>
      <c r="BR220" s="5">
        <v>58424</v>
      </c>
    </row>
    <row r="221" spans="1:70">
      <c r="A221" t="s">
        <v>1615</v>
      </c>
      <c r="B221" t="s">
        <v>1616</v>
      </c>
      <c r="C221" t="s">
        <v>1298</v>
      </c>
      <c r="D221" t="s">
        <v>1625</v>
      </c>
      <c r="E221" t="str">
        <f t="shared" si="3"/>
        <v>山形県新庄市</v>
      </c>
      <c r="F221" s="5">
        <v>34018</v>
      </c>
      <c r="G221" s="5">
        <v>8</v>
      </c>
      <c r="H221" s="5">
        <v>0</v>
      </c>
      <c r="I221" s="5">
        <v>0</v>
      </c>
      <c r="J221" s="5">
        <v>0</v>
      </c>
      <c r="K221" s="5">
        <v>0</v>
      </c>
      <c r="L221" s="5">
        <v>2496</v>
      </c>
      <c r="M221" s="5">
        <v>21224</v>
      </c>
      <c r="N221" s="5">
        <v>55562</v>
      </c>
      <c r="O221" s="5">
        <v>318327</v>
      </c>
      <c r="P221" s="5">
        <v>849059</v>
      </c>
      <c r="Q221" s="5">
        <v>1305860</v>
      </c>
      <c r="R221" s="5">
        <v>247616</v>
      </c>
      <c r="S221" s="5">
        <v>7</v>
      </c>
      <c r="T221" s="5">
        <v>3268</v>
      </c>
      <c r="U221" s="5">
        <v>0</v>
      </c>
      <c r="V221" s="5">
        <v>0</v>
      </c>
      <c r="W221" s="5">
        <v>4</v>
      </c>
      <c r="X221" s="5">
        <v>2</v>
      </c>
      <c r="Y221" s="5">
        <v>110</v>
      </c>
      <c r="Z221" s="5">
        <v>0</v>
      </c>
      <c r="AA221" s="5">
        <v>22</v>
      </c>
      <c r="AB221" s="5">
        <v>1</v>
      </c>
      <c r="AC221" s="5">
        <v>1013</v>
      </c>
      <c r="AD221" s="5">
        <v>6</v>
      </c>
      <c r="AE221" s="5">
        <v>1099</v>
      </c>
      <c r="AF221" s="5">
        <v>16472</v>
      </c>
      <c r="AG221" s="5">
        <v>0</v>
      </c>
      <c r="AH221" s="5">
        <v>0</v>
      </c>
      <c r="AI221" s="5">
        <v>0</v>
      </c>
      <c r="AJ221" s="5">
        <v>692</v>
      </c>
      <c r="AK221" s="5">
        <v>9849</v>
      </c>
      <c r="AL221" s="5">
        <v>0</v>
      </c>
      <c r="AM221" s="5">
        <v>834</v>
      </c>
      <c r="AN221" s="5">
        <v>0</v>
      </c>
      <c r="AO221" s="5">
        <v>0</v>
      </c>
      <c r="AP221" s="5">
        <v>0</v>
      </c>
      <c r="AQ221" s="5">
        <v>0</v>
      </c>
      <c r="AR221" s="5">
        <v>195</v>
      </c>
      <c r="AS221" s="5">
        <v>7521</v>
      </c>
      <c r="AT221" s="5">
        <v>7778</v>
      </c>
      <c r="AU221" s="5">
        <v>22433</v>
      </c>
      <c r="AV221" s="5">
        <v>0</v>
      </c>
      <c r="AW221" s="5">
        <v>0</v>
      </c>
      <c r="AX221" s="5">
        <v>0</v>
      </c>
      <c r="AY221" s="5">
        <v>0</v>
      </c>
      <c r="AZ221" s="5">
        <v>0</v>
      </c>
      <c r="BA221" s="5">
        <v>437</v>
      </c>
      <c r="BB221" s="5">
        <v>100</v>
      </c>
      <c r="BC221" s="5">
        <v>12708</v>
      </c>
      <c r="BD221" s="5">
        <v>0</v>
      </c>
      <c r="BE221" s="5">
        <v>0</v>
      </c>
      <c r="BF221" s="5">
        <v>0</v>
      </c>
      <c r="BG221" s="5">
        <v>0</v>
      </c>
      <c r="BH221" s="5">
        <v>867886</v>
      </c>
      <c r="BI221" s="5">
        <v>180680</v>
      </c>
      <c r="BJ221" s="5">
        <v>965714</v>
      </c>
      <c r="BK221" s="5">
        <v>58608</v>
      </c>
      <c r="BL221" s="5">
        <v>0</v>
      </c>
      <c r="BM221" s="5">
        <v>0</v>
      </c>
      <c r="BN221" s="5">
        <v>0</v>
      </c>
      <c r="BO221" s="5">
        <v>139958</v>
      </c>
      <c r="BP221" s="5">
        <v>1006285</v>
      </c>
      <c r="BQ221" s="5">
        <v>289722</v>
      </c>
      <c r="BR221" s="5">
        <v>16400</v>
      </c>
    </row>
    <row r="222" spans="1:70">
      <c r="A222" t="s">
        <v>1615</v>
      </c>
      <c r="B222" t="s">
        <v>1616</v>
      </c>
      <c r="C222" t="s">
        <v>1302</v>
      </c>
      <c r="D222" t="s">
        <v>1626</v>
      </c>
      <c r="E222" t="str">
        <f t="shared" si="3"/>
        <v>山形県東根市</v>
      </c>
      <c r="F222" s="5">
        <v>47713</v>
      </c>
      <c r="G222" s="5">
        <v>13</v>
      </c>
      <c r="H222" s="5">
        <v>1</v>
      </c>
      <c r="I222" s="5">
        <v>0</v>
      </c>
      <c r="J222" s="5">
        <v>1</v>
      </c>
      <c r="K222" s="5">
        <v>0</v>
      </c>
      <c r="L222" s="5">
        <v>821</v>
      </c>
      <c r="M222" s="5">
        <v>28135</v>
      </c>
      <c r="N222" s="5">
        <v>0</v>
      </c>
      <c r="O222" s="5">
        <v>308397</v>
      </c>
      <c r="P222" s="5">
        <v>980056</v>
      </c>
      <c r="Q222" s="5">
        <v>1341602</v>
      </c>
      <c r="R222" s="5">
        <v>77833</v>
      </c>
      <c r="S222" s="5">
        <v>13</v>
      </c>
      <c r="T222" s="5">
        <v>4752</v>
      </c>
      <c r="U222" s="5">
        <v>0</v>
      </c>
      <c r="V222" s="5">
        <v>0</v>
      </c>
      <c r="W222" s="5">
        <v>6</v>
      </c>
      <c r="X222" s="5">
        <v>21</v>
      </c>
      <c r="Y222" s="5">
        <v>13223</v>
      </c>
      <c r="Z222" s="5">
        <v>0</v>
      </c>
      <c r="AA222" s="5">
        <v>17</v>
      </c>
      <c r="AB222" s="5">
        <v>0</v>
      </c>
      <c r="AC222" s="5">
        <v>10</v>
      </c>
      <c r="AD222" s="5">
        <v>9410</v>
      </c>
      <c r="AE222" s="5">
        <v>0</v>
      </c>
      <c r="AF222" s="5">
        <v>37580</v>
      </c>
      <c r="AG222" s="5">
        <v>13223</v>
      </c>
      <c r="AH222" s="5">
        <v>0</v>
      </c>
      <c r="AI222" s="5">
        <v>0</v>
      </c>
      <c r="AJ222" s="5">
        <v>0</v>
      </c>
      <c r="AK222" s="5">
        <v>8334</v>
      </c>
      <c r="AL222" s="5">
        <v>0</v>
      </c>
      <c r="AM222" s="5">
        <v>0</v>
      </c>
      <c r="AN222" s="5">
        <v>0</v>
      </c>
      <c r="AO222" s="5">
        <v>0</v>
      </c>
      <c r="AP222" s="5">
        <v>0</v>
      </c>
      <c r="AQ222" s="5">
        <v>0</v>
      </c>
      <c r="AR222" s="5">
        <v>0</v>
      </c>
      <c r="AS222" s="5">
        <v>18201</v>
      </c>
      <c r="AT222" s="5">
        <v>0</v>
      </c>
      <c r="AU222" s="5">
        <v>31334</v>
      </c>
      <c r="AV222" s="5">
        <v>0</v>
      </c>
      <c r="AW222" s="5">
        <v>0</v>
      </c>
      <c r="AX222" s="5">
        <v>0</v>
      </c>
      <c r="AY222" s="5">
        <v>3857</v>
      </c>
      <c r="AZ222" s="5">
        <v>0</v>
      </c>
      <c r="BA222" s="5">
        <v>38</v>
      </c>
      <c r="BB222" s="5">
        <v>0</v>
      </c>
      <c r="BC222" s="5">
        <v>14384</v>
      </c>
      <c r="BD222" s="5">
        <v>0</v>
      </c>
      <c r="BE222" s="5">
        <v>137</v>
      </c>
      <c r="BF222" s="5">
        <v>0</v>
      </c>
      <c r="BG222" s="5">
        <v>0</v>
      </c>
      <c r="BH222" s="5">
        <v>1020050</v>
      </c>
      <c r="BI222" s="5">
        <v>86435</v>
      </c>
      <c r="BJ222" s="5">
        <v>924824</v>
      </c>
      <c r="BK222" s="5">
        <v>28067</v>
      </c>
      <c r="BL222" s="5">
        <v>0</v>
      </c>
      <c r="BM222" s="5">
        <v>2951</v>
      </c>
      <c r="BN222" s="5">
        <v>0</v>
      </c>
      <c r="BO222" s="5">
        <v>0</v>
      </c>
      <c r="BP222" s="5">
        <v>2531585</v>
      </c>
      <c r="BQ222" s="5">
        <v>268685</v>
      </c>
      <c r="BR222" s="5">
        <v>7777</v>
      </c>
    </row>
    <row r="223" spans="1:70">
      <c r="A223" t="s">
        <v>1615</v>
      </c>
      <c r="B223" t="s">
        <v>1616</v>
      </c>
      <c r="C223" t="s">
        <v>1304</v>
      </c>
      <c r="D223" t="s">
        <v>1627</v>
      </c>
      <c r="E223" t="str">
        <f t="shared" si="3"/>
        <v>山形県寒河江市</v>
      </c>
      <c r="F223" s="5">
        <v>41097</v>
      </c>
      <c r="G223" s="5">
        <v>13</v>
      </c>
      <c r="H223" s="5">
        <v>2</v>
      </c>
      <c r="I223" s="5">
        <v>0</v>
      </c>
      <c r="J223" s="5">
        <v>1</v>
      </c>
      <c r="K223" s="5">
        <v>0</v>
      </c>
      <c r="L223" s="5">
        <v>8056</v>
      </c>
      <c r="M223" s="5">
        <v>15191</v>
      </c>
      <c r="N223" s="5">
        <v>48137</v>
      </c>
      <c r="O223" s="5">
        <v>265638</v>
      </c>
      <c r="P223" s="5">
        <v>929292</v>
      </c>
      <c r="Q223" s="5">
        <v>1207185</v>
      </c>
      <c r="R223" s="5">
        <v>118271</v>
      </c>
      <c r="S223" s="5">
        <v>13</v>
      </c>
      <c r="T223" s="5">
        <v>4808</v>
      </c>
      <c r="U223" s="5">
        <v>0</v>
      </c>
      <c r="V223" s="5">
        <v>0</v>
      </c>
      <c r="W223" s="5">
        <v>6</v>
      </c>
      <c r="X223" s="5">
        <v>20</v>
      </c>
      <c r="Y223" s="5">
        <v>8444</v>
      </c>
      <c r="Z223" s="5">
        <v>0</v>
      </c>
      <c r="AA223" s="5">
        <v>21</v>
      </c>
      <c r="AB223" s="5">
        <v>6</v>
      </c>
      <c r="AC223" s="5">
        <v>624</v>
      </c>
      <c r="AD223" s="5">
        <v>6601</v>
      </c>
      <c r="AE223" s="5">
        <v>1351</v>
      </c>
      <c r="AF223" s="5">
        <v>38144</v>
      </c>
      <c r="AG223" s="5">
        <v>4890</v>
      </c>
      <c r="AH223" s="5">
        <v>0</v>
      </c>
      <c r="AI223" s="5">
        <v>0</v>
      </c>
      <c r="AJ223" s="5">
        <v>18000</v>
      </c>
      <c r="AK223" s="5">
        <v>6000</v>
      </c>
      <c r="AL223" s="5">
        <v>2600</v>
      </c>
      <c r="AM223" s="5">
        <v>4782</v>
      </c>
      <c r="AN223" s="5">
        <v>0</v>
      </c>
      <c r="AO223" s="5">
        <v>0</v>
      </c>
      <c r="AP223" s="5">
        <v>0</v>
      </c>
      <c r="AQ223" s="5">
        <v>0</v>
      </c>
      <c r="AR223" s="5">
        <v>2277</v>
      </c>
      <c r="AS223" s="5">
        <v>4943</v>
      </c>
      <c r="AT223" s="5">
        <v>13948</v>
      </c>
      <c r="AU223" s="5">
        <v>48223</v>
      </c>
      <c r="AV223" s="5">
        <v>0</v>
      </c>
      <c r="AW223" s="5">
        <v>0</v>
      </c>
      <c r="AX223" s="5">
        <v>20</v>
      </c>
      <c r="AY223" s="5">
        <v>0</v>
      </c>
      <c r="AZ223" s="5">
        <v>4582</v>
      </c>
      <c r="BA223" s="5">
        <v>274</v>
      </c>
      <c r="BB223" s="5">
        <v>0</v>
      </c>
      <c r="BC223" s="5">
        <v>3023</v>
      </c>
      <c r="BD223" s="5">
        <v>0</v>
      </c>
      <c r="BE223" s="5">
        <v>0</v>
      </c>
      <c r="BF223" s="5">
        <v>0</v>
      </c>
      <c r="BG223" s="5">
        <v>0</v>
      </c>
      <c r="BH223" s="5">
        <v>943992</v>
      </c>
      <c r="BI223" s="5">
        <v>89011</v>
      </c>
      <c r="BJ223" s="5">
        <v>916006</v>
      </c>
      <c r="BK223" s="5">
        <v>36652</v>
      </c>
      <c r="BL223" s="5">
        <v>0</v>
      </c>
      <c r="BM223" s="5">
        <v>0</v>
      </c>
      <c r="BN223" s="5">
        <v>0</v>
      </c>
      <c r="BO223" s="5">
        <v>68071</v>
      </c>
      <c r="BP223" s="5">
        <v>855806</v>
      </c>
      <c r="BQ223" s="5">
        <v>272970</v>
      </c>
      <c r="BR223" s="5">
        <v>11756</v>
      </c>
    </row>
    <row r="224" spans="1:70">
      <c r="A224" t="s">
        <v>1615</v>
      </c>
      <c r="B224" t="s">
        <v>1616</v>
      </c>
      <c r="C224" t="s">
        <v>1306</v>
      </c>
      <c r="D224" t="s">
        <v>1628</v>
      </c>
      <c r="E224" t="str">
        <f t="shared" si="3"/>
        <v>山形県高畠町</v>
      </c>
      <c r="F224" s="5">
        <v>23180</v>
      </c>
      <c r="G224" s="5">
        <v>9</v>
      </c>
      <c r="H224" s="5">
        <v>1</v>
      </c>
      <c r="I224" s="5">
        <v>0</v>
      </c>
      <c r="J224" s="5">
        <v>0</v>
      </c>
      <c r="K224" s="5">
        <v>0</v>
      </c>
      <c r="L224" s="5">
        <v>1527</v>
      </c>
      <c r="M224" s="5">
        <v>5002</v>
      </c>
      <c r="N224" s="5">
        <v>3500</v>
      </c>
      <c r="O224" s="5">
        <v>218489</v>
      </c>
      <c r="P224" s="5">
        <v>467037</v>
      </c>
      <c r="Q224" s="5">
        <v>429811</v>
      </c>
      <c r="R224" s="5">
        <v>39836</v>
      </c>
      <c r="S224" s="5">
        <v>7</v>
      </c>
      <c r="T224" s="5">
        <v>2272</v>
      </c>
      <c r="U224" s="5">
        <v>0</v>
      </c>
      <c r="V224" s="5">
        <v>0</v>
      </c>
      <c r="W224" s="5">
        <v>3</v>
      </c>
      <c r="X224" s="5">
        <v>24</v>
      </c>
      <c r="Y224" s="5">
        <v>2896</v>
      </c>
      <c r="Z224" s="5">
        <v>0</v>
      </c>
      <c r="AA224" s="5">
        <v>14</v>
      </c>
      <c r="AB224" s="5">
        <v>0</v>
      </c>
      <c r="AC224" s="5">
        <v>0</v>
      </c>
      <c r="AD224" s="5">
        <v>560</v>
      </c>
      <c r="AE224" s="5">
        <v>0</v>
      </c>
      <c r="AF224" s="5">
        <v>18600</v>
      </c>
      <c r="AG224" s="5">
        <v>2177</v>
      </c>
      <c r="AH224" s="5">
        <v>0</v>
      </c>
      <c r="AI224" s="5">
        <v>0</v>
      </c>
      <c r="AJ224" s="5">
        <v>0</v>
      </c>
      <c r="AK224" s="5">
        <v>0</v>
      </c>
      <c r="AL224" s="5">
        <v>0</v>
      </c>
      <c r="AM224" s="5">
        <v>5820</v>
      </c>
      <c r="AN224" s="5">
        <v>0</v>
      </c>
      <c r="AO224" s="5">
        <v>0</v>
      </c>
      <c r="AP224" s="5">
        <v>0</v>
      </c>
      <c r="AQ224" s="5">
        <v>1020</v>
      </c>
      <c r="AR224" s="5">
        <v>0</v>
      </c>
      <c r="AS224" s="5">
        <v>0</v>
      </c>
      <c r="AT224" s="5">
        <v>0</v>
      </c>
      <c r="AU224" s="5">
        <v>19337</v>
      </c>
      <c r="AV224" s="5">
        <v>0</v>
      </c>
      <c r="AW224" s="5">
        <v>0</v>
      </c>
      <c r="AX224" s="5">
        <v>0</v>
      </c>
      <c r="AY224" s="5">
        <v>0</v>
      </c>
      <c r="AZ224" s="5">
        <v>0</v>
      </c>
      <c r="BA224" s="5">
        <v>1810</v>
      </c>
      <c r="BB224" s="5">
        <v>0</v>
      </c>
      <c r="BC224" s="5">
        <v>22645</v>
      </c>
      <c r="BD224" s="5">
        <v>0</v>
      </c>
      <c r="BE224" s="5">
        <v>0</v>
      </c>
      <c r="BF224" s="5">
        <v>0</v>
      </c>
      <c r="BG224" s="5">
        <v>0</v>
      </c>
      <c r="BH224" s="5">
        <v>489002</v>
      </c>
      <c r="BI224" s="5">
        <v>31492</v>
      </c>
      <c r="BJ224" s="5">
        <v>436231</v>
      </c>
      <c r="BK224" s="5">
        <v>12172</v>
      </c>
      <c r="BL224" s="5">
        <v>0</v>
      </c>
      <c r="BM224" s="5">
        <v>1575</v>
      </c>
      <c r="BN224" s="5">
        <v>0</v>
      </c>
      <c r="BO224" s="5">
        <v>30087</v>
      </c>
      <c r="BP224" s="5">
        <v>1013067</v>
      </c>
      <c r="BQ224" s="5">
        <v>121916</v>
      </c>
      <c r="BR224" s="5">
        <v>6909</v>
      </c>
    </row>
    <row r="225" spans="1:70">
      <c r="A225" t="s">
        <v>1615</v>
      </c>
      <c r="B225" t="s">
        <v>1616</v>
      </c>
      <c r="C225" t="s">
        <v>1314</v>
      </c>
      <c r="D225" t="s">
        <v>1629</v>
      </c>
      <c r="E225" t="str">
        <f t="shared" si="3"/>
        <v>山形県庄内町</v>
      </c>
      <c r="F225" s="5">
        <v>21065</v>
      </c>
      <c r="G225" s="5">
        <v>9</v>
      </c>
      <c r="H225" s="5">
        <v>5</v>
      </c>
      <c r="I225" s="5">
        <v>0</v>
      </c>
      <c r="J225" s="5">
        <v>0</v>
      </c>
      <c r="K225" s="5">
        <v>4</v>
      </c>
      <c r="L225" s="5">
        <v>2369</v>
      </c>
      <c r="M225" s="5">
        <v>9057</v>
      </c>
      <c r="N225" s="5">
        <v>11649</v>
      </c>
      <c r="O225" s="5">
        <v>210950</v>
      </c>
      <c r="P225" s="5">
        <v>507172</v>
      </c>
      <c r="Q225" s="5">
        <v>1403840</v>
      </c>
      <c r="R225" s="5">
        <v>136259</v>
      </c>
      <c r="S225" s="5">
        <v>7</v>
      </c>
      <c r="T225" s="5">
        <v>2499</v>
      </c>
      <c r="U225" s="5">
        <v>0</v>
      </c>
      <c r="V225" s="5">
        <v>0</v>
      </c>
      <c r="W225" s="5">
        <v>4</v>
      </c>
      <c r="X225" s="5">
        <v>8</v>
      </c>
      <c r="Y225" s="5">
        <v>1427</v>
      </c>
      <c r="Z225" s="5">
        <v>0</v>
      </c>
      <c r="AA225" s="5">
        <v>0</v>
      </c>
      <c r="AB225" s="5">
        <v>0</v>
      </c>
      <c r="AC225" s="5">
        <v>427</v>
      </c>
      <c r="AD225" s="5">
        <v>706</v>
      </c>
      <c r="AE225" s="5">
        <v>0</v>
      </c>
      <c r="AF225" s="5">
        <v>15702</v>
      </c>
      <c r="AG225" s="5">
        <v>51</v>
      </c>
      <c r="AH225" s="5">
        <v>28</v>
      </c>
      <c r="AI225" s="5">
        <v>6033</v>
      </c>
      <c r="AJ225" s="5">
        <v>258</v>
      </c>
      <c r="AK225" s="5">
        <v>6622</v>
      </c>
      <c r="AL225" s="5">
        <v>1271</v>
      </c>
      <c r="AM225" s="5">
        <v>674</v>
      </c>
      <c r="AN225" s="5">
        <v>0</v>
      </c>
      <c r="AO225" s="5">
        <v>0</v>
      </c>
      <c r="AP225" s="5">
        <v>0</v>
      </c>
      <c r="AQ225" s="5">
        <v>0</v>
      </c>
      <c r="AR225" s="5">
        <v>0</v>
      </c>
      <c r="AS225" s="5">
        <v>0</v>
      </c>
      <c r="AT225" s="5">
        <v>11649</v>
      </c>
      <c r="AU225" s="5">
        <v>6871</v>
      </c>
      <c r="AV225" s="5">
        <v>0</v>
      </c>
      <c r="AW225" s="5">
        <v>0</v>
      </c>
      <c r="AX225" s="5">
        <v>0</v>
      </c>
      <c r="AY225" s="5">
        <v>0</v>
      </c>
      <c r="AZ225" s="5">
        <v>0</v>
      </c>
      <c r="BA225" s="5">
        <v>0</v>
      </c>
      <c r="BB225" s="5">
        <v>0</v>
      </c>
      <c r="BC225" s="5">
        <v>9115</v>
      </c>
      <c r="BD225" s="5">
        <v>0</v>
      </c>
      <c r="BE225" s="5">
        <v>0</v>
      </c>
      <c r="BF225" s="5">
        <v>0</v>
      </c>
      <c r="BG225" s="5">
        <v>0</v>
      </c>
      <c r="BH225" s="5">
        <v>514683</v>
      </c>
      <c r="BI225" s="5">
        <v>73550</v>
      </c>
      <c r="BJ225" s="5">
        <v>510513</v>
      </c>
      <c r="BK225" s="5">
        <v>31591</v>
      </c>
      <c r="BL225" s="5">
        <v>0</v>
      </c>
      <c r="BM225" s="5">
        <v>0</v>
      </c>
      <c r="BN225" s="5">
        <v>0</v>
      </c>
      <c r="BO225" s="5">
        <v>68297</v>
      </c>
      <c r="BP225" s="5">
        <v>333045</v>
      </c>
      <c r="BQ225" s="5">
        <v>186986</v>
      </c>
      <c r="BR225" s="5">
        <v>13438</v>
      </c>
    </row>
    <row r="226" spans="1:70">
      <c r="A226" t="s">
        <v>1615</v>
      </c>
      <c r="B226" t="s">
        <v>1616</v>
      </c>
      <c r="C226" t="s">
        <v>1320</v>
      </c>
      <c r="D226" t="s">
        <v>1630</v>
      </c>
      <c r="E226" t="str">
        <f t="shared" si="3"/>
        <v>山形県長井市</v>
      </c>
      <c r="F226" s="5">
        <v>26002</v>
      </c>
      <c r="G226" s="5">
        <v>10</v>
      </c>
      <c r="H226" s="5">
        <v>2</v>
      </c>
      <c r="I226" s="5">
        <v>0</v>
      </c>
      <c r="J226" s="5">
        <v>0</v>
      </c>
      <c r="K226" s="5">
        <v>0</v>
      </c>
      <c r="L226" s="5">
        <v>1100</v>
      </c>
      <c r="M226" s="5">
        <v>19268</v>
      </c>
      <c r="N226" s="5">
        <v>49839</v>
      </c>
      <c r="O226" s="5">
        <v>205367</v>
      </c>
      <c r="P226" s="5">
        <v>605180</v>
      </c>
      <c r="Q226" s="5">
        <v>3267559</v>
      </c>
      <c r="R226" s="5">
        <v>0</v>
      </c>
      <c r="S226" s="5">
        <v>6</v>
      </c>
      <c r="T226" s="5">
        <v>2609</v>
      </c>
      <c r="U226" s="5">
        <v>0</v>
      </c>
      <c r="V226" s="5">
        <v>0</v>
      </c>
      <c r="W226" s="5">
        <v>1</v>
      </c>
      <c r="X226" s="5">
        <v>7</v>
      </c>
      <c r="Y226" s="5">
        <v>10900</v>
      </c>
      <c r="Z226" s="5">
        <v>0</v>
      </c>
      <c r="AA226" s="5">
        <v>106</v>
      </c>
      <c r="AB226" s="5">
        <v>58</v>
      </c>
      <c r="AC226" s="5">
        <v>0</v>
      </c>
      <c r="AD226" s="5">
        <v>0</v>
      </c>
      <c r="AE226" s="5">
        <v>0</v>
      </c>
      <c r="AF226" s="5">
        <v>0</v>
      </c>
      <c r="AG226" s="5">
        <v>0</v>
      </c>
      <c r="AH226" s="5">
        <v>0</v>
      </c>
      <c r="AI226" s="5">
        <v>0</v>
      </c>
      <c r="AJ226" s="5">
        <v>15700</v>
      </c>
      <c r="AK226" s="5">
        <v>0</v>
      </c>
      <c r="AL226" s="5">
        <v>0</v>
      </c>
      <c r="AM226" s="5">
        <v>8459</v>
      </c>
      <c r="AN226" s="5">
        <v>0</v>
      </c>
      <c r="AO226" s="5">
        <v>0</v>
      </c>
      <c r="AP226" s="5">
        <v>0</v>
      </c>
      <c r="AQ226" s="5">
        <v>0</v>
      </c>
      <c r="AR226" s="5">
        <v>1100</v>
      </c>
      <c r="AS226" s="5">
        <v>1582</v>
      </c>
      <c r="AT226" s="5">
        <v>9625</v>
      </c>
      <c r="AU226" s="5">
        <v>13490</v>
      </c>
      <c r="AV226" s="5">
        <v>0</v>
      </c>
      <c r="AW226" s="5">
        <v>0</v>
      </c>
      <c r="AX226" s="5">
        <v>0</v>
      </c>
      <c r="AY226" s="5">
        <v>925</v>
      </c>
      <c r="AZ226" s="5">
        <v>0</v>
      </c>
      <c r="BA226" s="5">
        <v>0</v>
      </c>
      <c r="BB226" s="5">
        <v>0</v>
      </c>
      <c r="BC226" s="5">
        <v>1081</v>
      </c>
      <c r="BD226" s="5">
        <v>0</v>
      </c>
      <c r="BE226" s="5">
        <v>0</v>
      </c>
      <c r="BF226" s="5">
        <v>0</v>
      </c>
      <c r="BG226" s="5">
        <v>74</v>
      </c>
      <c r="BH226" s="5">
        <v>627353</v>
      </c>
      <c r="BI226" s="5">
        <v>45774</v>
      </c>
      <c r="BJ226" s="5">
        <v>495555</v>
      </c>
      <c r="BK226" s="5">
        <v>79075</v>
      </c>
      <c r="BL226" s="5">
        <v>0</v>
      </c>
      <c r="BM226" s="5">
        <v>0</v>
      </c>
      <c r="BN226" s="5">
        <v>0</v>
      </c>
      <c r="BO226" s="5">
        <v>44494</v>
      </c>
      <c r="BP226" s="5">
        <v>726717</v>
      </c>
      <c r="BQ226" s="5">
        <v>339395</v>
      </c>
      <c r="BR226" s="5">
        <v>0</v>
      </c>
    </row>
    <row r="227" spans="1:70">
      <c r="A227" t="s">
        <v>1615</v>
      </c>
      <c r="B227" t="s">
        <v>1616</v>
      </c>
      <c r="C227" t="s">
        <v>1531</v>
      </c>
      <c r="D227" t="s">
        <v>1631</v>
      </c>
      <c r="E227" t="str">
        <f t="shared" si="3"/>
        <v>山形県白鷹町</v>
      </c>
      <c r="F227" s="5">
        <v>13334</v>
      </c>
      <c r="G227" s="5">
        <v>3</v>
      </c>
      <c r="H227" s="5">
        <v>5</v>
      </c>
      <c r="I227" s="5">
        <v>0</v>
      </c>
      <c r="J227" s="5">
        <v>1</v>
      </c>
      <c r="K227" s="5">
        <v>0</v>
      </c>
      <c r="L227" s="5">
        <v>10842</v>
      </c>
      <c r="M227" s="5">
        <v>4459</v>
      </c>
      <c r="N227" s="5">
        <v>32552</v>
      </c>
      <c r="O227" s="5">
        <v>143286</v>
      </c>
      <c r="P227" s="5">
        <v>282605</v>
      </c>
      <c r="Q227" s="5">
        <v>579442</v>
      </c>
      <c r="R227" s="5">
        <v>78740</v>
      </c>
      <c r="S227" s="5">
        <v>3</v>
      </c>
      <c r="T227" s="5">
        <v>1397</v>
      </c>
      <c r="U227" s="5">
        <v>0</v>
      </c>
      <c r="V227" s="5">
        <v>0</v>
      </c>
      <c r="W227" s="5">
        <v>2</v>
      </c>
      <c r="X227" s="5">
        <v>22</v>
      </c>
      <c r="Y227" s="5">
        <v>11245</v>
      </c>
      <c r="Z227" s="5">
        <v>0</v>
      </c>
      <c r="AA227" s="5">
        <v>70</v>
      </c>
      <c r="AB227" s="5">
        <v>42</v>
      </c>
      <c r="AC227" s="5">
        <v>7424</v>
      </c>
      <c r="AD227" s="5">
        <v>1317</v>
      </c>
      <c r="AE227" s="5">
        <v>2674</v>
      </c>
      <c r="AF227" s="5">
        <v>2813</v>
      </c>
      <c r="AG227" s="5">
        <v>0</v>
      </c>
      <c r="AH227" s="5">
        <v>0</v>
      </c>
      <c r="AI227" s="5">
        <v>0</v>
      </c>
      <c r="AJ227" s="5">
        <v>4250</v>
      </c>
      <c r="AK227" s="5">
        <v>0</v>
      </c>
      <c r="AL227" s="5">
        <v>0</v>
      </c>
      <c r="AM227" s="5">
        <v>4883</v>
      </c>
      <c r="AN227" s="5">
        <v>0</v>
      </c>
      <c r="AO227" s="5">
        <v>0</v>
      </c>
      <c r="AP227" s="5">
        <v>0</v>
      </c>
      <c r="AQ227" s="5">
        <v>0</v>
      </c>
      <c r="AR227" s="5">
        <v>0</v>
      </c>
      <c r="AS227" s="5">
        <v>0</v>
      </c>
      <c r="AT227" s="5">
        <v>551</v>
      </c>
      <c r="AU227" s="5">
        <v>1325</v>
      </c>
      <c r="AV227" s="5">
        <v>0</v>
      </c>
      <c r="AW227" s="5">
        <v>265</v>
      </c>
      <c r="AX227" s="5">
        <v>846</v>
      </c>
      <c r="AY227" s="5">
        <v>512</v>
      </c>
      <c r="AZ227" s="5">
        <v>1408</v>
      </c>
      <c r="BA227" s="5">
        <v>0</v>
      </c>
      <c r="BB227" s="5">
        <v>3957</v>
      </c>
      <c r="BC227" s="5">
        <v>8992</v>
      </c>
      <c r="BD227" s="5">
        <v>0</v>
      </c>
      <c r="BE227" s="5">
        <v>0</v>
      </c>
      <c r="BF227" s="5">
        <v>0</v>
      </c>
      <c r="BG227" s="5">
        <v>0</v>
      </c>
      <c r="BH227" s="5">
        <v>297157</v>
      </c>
      <c r="BI227" s="5">
        <v>11779</v>
      </c>
      <c r="BJ227" s="5">
        <v>254649</v>
      </c>
      <c r="BK227" s="5">
        <v>18846</v>
      </c>
      <c r="BL227" s="5">
        <v>12</v>
      </c>
      <c r="BM227" s="5">
        <v>0</v>
      </c>
      <c r="BN227" s="5">
        <v>559</v>
      </c>
      <c r="BO227" s="5">
        <v>9957</v>
      </c>
      <c r="BP227" s="5">
        <v>613721</v>
      </c>
      <c r="BQ227" s="5">
        <v>111470</v>
      </c>
      <c r="BR227" s="5">
        <v>0</v>
      </c>
    </row>
    <row r="228" spans="1:70">
      <c r="A228" t="s">
        <v>1615</v>
      </c>
      <c r="B228" t="s">
        <v>1616</v>
      </c>
      <c r="C228" t="s">
        <v>1324</v>
      </c>
      <c r="D228" t="s">
        <v>1632</v>
      </c>
      <c r="E228" t="str">
        <f t="shared" si="3"/>
        <v>山形県川西町</v>
      </c>
      <c r="F228" s="5">
        <v>14544</v>
      </c>
      <c r="G228" s="5">
        <v>6</v>
      </c>
      <c r="H228" s="5">
        <v>0</v>
      </c>
      <c r="I228" s="5">
        <v>0</v>
      </c>
      <c r="J228" s="5">
        <v>0</v>
      </c>
      <c r="K228" s="5">
        <v>0</v>
      </c>
      <c r="L228" s="5">
        <v>856</v>
      </c>
      <c r="M228" s="5">
        <v>8251</v>
      </c>
      <c r="N228" s="5">
        <v>57635</v>
      </c>
      <c r="O228" s="5">
        <v>152554</v>
      </c>
      <c r="P228" s="5">
        <v>428147</v>
      </c>
      <c r="Q228" s="5">
        <v>1585668</v>
      </c>
      <c r="R228" s="5">
        <v>144780</v>
      </c>
      <c r="S228" s="5">
        <v>4</v>
      </c>
      <c r="T228" s="5">
        <v>1622</v>
      </c>
      <c r="U228" s="5">
        <v>0</v>
      </c>
      <c r="V228" s="5">
        <v>0</v>
      </c>
      <c r="W228" s="5">
        <v>0</v>
      </c>
      <c r="X228" s="5">
        <v>4</v>
      </c>
      <c r="Y228" s="5">
        <v>0</v>
      </c>
      <c r="Z228" s="5">
        <v>0</v>
      </c>
      <c r="AA228" s="5">
        <v>21</v>
      </c>
      <c r="AB228" s="5">
        <v>10</v>
      </c>
      <c r="AC228" s="5">
        <v>309</v>
      </c>
      <c r="AD228" s="5">
        <v>2204</v>
      </c>
      <c r="AE228" s="5">
        <v>5657</v>
      </c>
      <c r="AF228" s="5">
        <v>39074</v>
      </c>
      <c r="AG228" s="5">
        <v>0</v>
      </c>
      <c r="AH228" s="5">
        <v>0</v>
      </c>
      <c r="AI228" s="5">
        <v>0</v>
      </c>
      <c r="AJ228" s="5">
        <v>1010</v>
      </c>
      <c r="AK228" s="5">
        <v>0</v>
      </c>
      <c r="AL228" s="5">
        <v>0</v>
      </c>
      <c r="AM228" s="5">
        <v>4744</v>
      </c>
      <c r="AN228" s="5">
        <v>0</v>
      </c>
      <c r="AO228" s="5">
        <v>0</v>
      </c>
      <c r="AP228" s="5">
        <v>0</v>
      </c>
      <c r="AQ228" s="5">
        <v>0</v>
      </c>
      <c r="AR228" s="5">
        <v>0</v>
      </c>
      <c r="AS228" s="5">
        <v>0</v>
      </c>
      <c r="AT228" s="5">
        <v>5887</v>
      </c>
      <c r="AU228" s="5">
        <v>13073</v>
      </c>
      <c r="AV228" s="5">
        <v>28</v>
      </c>
      <c r="AW228" s="5">
        <v>23</v>
      </c>
      <c r="AX228" s="5">
        <v>0</v>
      </c>
      <c r="AY228" s="5">
        <v>1255</v>
      </c>
      <c r="AZ228" s="5">
        <v>0</v>
      </c>
      <c r="BA228" s="5">
        <v>248</v>
      </c>
      <c r="BB228" s="5">
        <v>1043</v>
      </c>
      <c r="BC228" s="5">
        <v>2304</v>
      </c>
      <c r="BD228" s="5">
        <v>0</v>
      </c>
      <c r="BE228" s="5">
        <v>0</v>
      </c>
      <c r="BF228" s="5">
        <v>0</v>
      </c>
      <c r="BG228" s="5">
        <v>0</v>
      </c>
      <c r="BH228" s="5">
        <v>443427</v>
      </c>
      <c r="BI228" s="5">
        <v>45125</v>
      </c>
      <c r="BJ228" s="5">
        <v>397861</v>
      </c>
      <c r="BK228" s="5">
        <v>39109</v>
      </c>
      <c r="BL228" s="5">
        <v>1223</v>
      </c>
      <c r="BM228" s="5">
        <v>2170</v>
      </c>
      <c r="BN228" s="5">
        <v>0</v>
      </c>
      <c r="BO228" s="5">
        <v>11612</v>
      </c>
      <c r="BP228" s="5">
        <v>236786</v>
      </c>
      <c r="BQ228" s="5">
        <v>195493</v>
      </c>
      <c r="BR228" s="5">
        <v>9164</v>
      </c>
    </row>
    <row r="229" spans="1:70">
      <c r="A229" t="s">
        <v>1615</v>
      </c>
      <c r="B229" t="s">
        <v>1616</v>
      </c>
      <c r="C229" t="s">
        <v>1535</v>
      </c>
      <c r="D229" t="s">
        <v>1633</v>
      </c>
      <c r="E229" t="str">
        <f t="shared" si="3"/>
        <v>山形県大江町</v>
      </c>
      <c r="F229" s="5">
        <v>7820</v>
      </c>
      <c r="G229" s="5">
        <v>2</v>
      </c>
      <c r="H229" s="5">
        <v>3</v>
      </c>
      <c r="I229" s="5">
        <v>0</v>
      </c>
      <c r="J229" s="5">
        <v>0</v>
      </c>
      <c r="K229" s="5">
        <v>1</v>
      </c>
      <c r="L229" s="5">
        <v>4587</v>
      </c>
      <c r="M229" s="5">
        <v>2780</v>
      </c>
      <c r="N229" s="5">
        <v>25165</v>
      </c>
      <c r="O229" s="5">
        <v>59806</v>
      </c>
      <c r="P229" s="5">
        <v>205672</v>
      </c>
      <c r="Q229" s="5">
        <v>782406</v>
      </c>
      <c r="R229" s="5">
        <v>34287</v>
      </c>
      <c r="S229" s="5">
        <v>2</v>
      </c>
      <c r="T229" s="5">
        <v>1230</v>
      </c>
      <c r="U229" s="5">
        <v>0</v>
      </c>
      <c r="V229" s="5">
        <v>0</v>
      </c>
      <c r="W229" s="5">
        <v>1</v>
      </c>
      <c r="X229" s="5">
        <v>25</v>
      </c>
      <c r="Y229" s="5">
        <v>1271</v>
      </c>
      <c r="Z229" s="5">
        <v>0</v>
      </c>
      <c r="AA229" s="5">
        <v>13</v>
      </c>
      <c r="AB229" s="5">
        <v>0</v>
      </c>
      <c r="AC229" s="5">
        <v>0</v>
      </c>
      <c r="AD229" s="5">
        <v>0</v>
      </c>
      <c r="AE229" s="5">
        <v>2974</v>
      </c>
      <c r="AF229" s="5">
        <v>5945</v>
      </c>
      <c r="AG229" s="5">
        <v>1251</v>
      </c>
      <c r="AH229" s="5">
        <v>0</v>
      </c>
      <c r="AI229" s="5">
        <v>0</v>
      </c>
      <c r="AJ229" s="5">
        <v>0</v>
      </c>
      <c r="AK229" s="5">
        <v>1268</v>
      </c>
      <c r="AL229" s="5">
        <v>260</v>
      </c>
      <c r="AM229" s="5">
        <v>2010</v>
      </c>
      <c r="AN229" s="5">
        <v>0</v>
      </c>
      <c r="AO229" s="5">
        <v>0</v>
      </c>
      <c r="AP229" s="5">
        <v>0</v>
      </c>
      <c r="AQ229" s="5">
        <v>0</v>
      </c>
      <c r="AR229" s="5">
        <v>0</v>
      </c>
      <c r="AS229" s="5">
        <v>752</v>
      </c>
      <c r="AT229" s="5">
        <v>1484</v>
      </c>
      <c r="AU229" s="5">
        <v>7015</v>
      </c>
      <c r="AV229" s="5">
        <v>0</v>
      </c>
      <c r="AW229" s="5">
        <v>0</v>
      </c>
      <c r="AX229" s="5">
        <v>0</v>
      </c>
      <c r="AY229" s="5">
        <v>0</v>
      </c>
      <c r="AZ229" s="5">
        <v>2584</v>
      </c>
      <c r="BA229" s="5">
        <v>1253</v>
      </c>
      <c r="BB229" s="5">
        <v>395</v>
      </c>
      <c r="BC229" s="5">
        <v>634</v>
      </c>
      <c r="BD229" s="5">
        <v>0</v>
      </c>
      <c r="BE229" s="5">
        <v>0</v>
      </c>
      <c r="BF229" s="5">
        <v>0</v>
      </c>
      <c r="BG229" s="5">
        <v>0</v>
      </c>
      <c r="BH229" s="5">
        <v>208225</v>
      </c>
      <c r="BI229" s="5">
        <v>21704</v>
      </c>
      <c r="BJ229" s="5">
        <v>215390</v>
      </c>
      <c r="BK229" s="5">
        <v>13096</v>
      </c>
      <c r="BL229" s="5">
        <v>0</v>
      </c>
      <c r="BM229" s="5">
        <v>0</v>
      </c>
      <c r="BN229" s="5">
        <v>0</v>
      </c>
      <c r="BO229" s="5">
        <v>15688</v>
      </c>
      <c r="BP229" s="5">
        <v>291822</v>
      </c>
      <c r="BQ229" s="5">
        <v>43860</v>
      </c>
      <c r="BR229" s="5">
        <v>4237</v>
      </c>
    </row>
    <row r="230" spans="1:70">
      <c r="A230" t="s">
        <v>1615</v>
      </c>
      <c r="B230" t="s">
        <v>1616</v>
      </c>
      <c r="C230" t="s">
        <v>1332</v>
      </c>
      <c r="D230" t="s">
        <v>1634</v>
      </c>
      <c r="E230" t="str">
        <f t="shared" si="3"/>
        <v>山形県朝日町</v>
      </c>
      <c r="F230" s="5">
        <v>6611</v>
      </c>
      <c r="G230" s="5">
        <v>4</v>
      </c>
      <c r="H230" s="5">
        <v>4</v>
      </c>
      <c r="I230" s="5">
        <v>0</v>
      </c>
      <c r="J230" s="5">
        <v>0</v>
      </c>
      <c r="K230" s="5">
        <v>0</v>
      </c>
      <c r="L230" s="5">
        <v>18285</v>
      </c>
      <c r="M230" s="5">
        <v>3590</v>
      </c>
      <c r="N230" s="5">
        <v>20094</v>
      </c>
      <c r="O230" s="5">
        <v>71453</v>
      </c>
      <c r="P230" s="5">
        <v>148901</v>
      </c>
      <c r="Q230" s="5">
        <v>70252</v>
      </c>
      <c r="R230" s="5">
        <v>12712</v>
      </c>
      <c r="S230" s="5">
        <v>4</v>
      </c>
      <c r="T230" s="5">
        <v>642</v>
      </c>
      <c r="U230" s="5">
        <v>0</v>
      </c>
      <c r="V230" s="5">
        <v>0</v>
      </c>
      <c r="W230" s="5">
        <v>1</v>
      </c>
      <c r="X230" s="5">
        <v>5</v>
      </c>
      <c r="Y230" s="5">
        <v>2999</v>
      </c>
      <c r="Z230" s="5">
        <v>0</v>
      </c>
      <c r="AA230" s="5">
        <v>42</v>
      </c>
      <c r="AB230" s="5">
        <v>9</v>
      </c>
      <c r="AC230" s="5">
        <v>1247</v>
      </c>
      <c r="AD230" s="5">
        <v>616</v>
      </c>
      <c r="AE230" s="5">
        <v>379</v>
      </c>
      <c r="AF230" s="5">
        <v>9296</v>
      </c>
      <c r="AG230" s="5">
        <v>0</v>
      </c>
      <c r="AH230" s="5">
        <v>0</v>
      </c>
      <c r="AI230" s="5">
        <v>0</v>
      </c>
      <c r="AJ230" s="5">
        <v>0</v>
      </c>
      <c r="AK230" s="5">
        <v>0</v>
      </c>
      <c r="AL230" s="5">
        <v>3249</v>
      </c>
      <c r="AM230" s="5">
        <v>0</v>
      </c>
      <c r="AN230" s="5">
        <v>0</v>
      </c>
      <c r="AO230" s="5">
        <v>0</v>
      </c>
      <c r="AP230" s="5">
        <v>0</v>
      </c>
      <c r="AQ230" s="5">
        <v>0</v>
      </c>
      <c r="AR230" s="5">
        <v>0</v>
      </c>
      <c r="AS230" s="5">
        <v>0</v>
      </c>
      <c r="AT230" s="5">
        <v>1914</v>
      </c>
      <c r="AU230" s="5">
        <v>0</v>
      </c>
      <c r="AV230" s="5">
        <v>0</v>
      </c>
      <c r="AW230" s="5">
        <v>0</v>
      </c>
      <c r="AX230" s="5">
        <v>0</v>
      </c>
      <c r="AY230" s="5">
        <v>0</v>
      </c>
      <c r="AZ230" s="5">
        <v>2879</v>
      </c>
      <c r="BA230" s="5">
        <v>816</v>
      </c>
      <c r="BB230" s="5">
        <v>1560</v>
      </c>
      <c r="BC230" s="5">
        <v>4531</v>
      </c>
      <c r="BD230" s="5">
        <v>0</v>
      </c>
      <c r="BE230" s="5">
        <v>0</v>
      </c>
      <c r="BF230" s="5">
        <v>0</v>
      </c>
      <c r="BG230" s="5">
        <v>0</v>
      </c>
      <c r="BH230" s="5">
        <v>150792</v>
      </c>
      <c r="BI230" s="5">
        <v>9992</v>
      </c>
      <c r="BJ230" s="5">
        <v>137753</v>
      </c>
      <c r="BK230" s="5">
        <v>3736</v>
      </c>
      <c r="BL230" s="5">
        <v>0</v>
      </c>
      <c r="BM230" s="5">
        <v>0</v>
      </c>
      <c r="BN230" s="5">
        <v>0</v>
      </c>
      <c r="BO230" s="5">
        <v>8194</v>
      </c>
      <c r="BP230" s="5">
        <v>359958</v>
      </c>
      <c r="BQ230" s="5">
        <v>26875</v>
      </c>
      <c r="BR230" s="5">
        <v>781</v>
      </c>
    </row>
    <row r="231" spans="1:70">
      <c r="A231" t="s">
        <v>1615</v>
      </c>
      <c r="B231" t="s">
        <v>1616</v>
      </c>
      <c r="C231" t="s">
        <v>1609</v>
      </c>
      <c r="D231" t="s">
        <v>1635</v>
      </c>
      <c r="E231" t="str">
        <f t="shared" si="3"/>
        <v>山形県遊佐町</v>
      </c>
      <c r="F231" s="5">
        <v>13613</v>
      </c>
      <c r="G231" s="5">
        <v>3</v>
      </c>
      <c r="H231" s="5">
        <v>7</v>
      </c>
      <c r="I231" s="5">
        <v>0</v>
      </c>
      <c r="J231" s="5">
        <v>0</v>
      </c>
      <c r="K231" s="5">
        <v>0</v>
      </c>
      <c r="L231" s="5">
        <v>4917</v>
      </c>
      <c r="M231" s="5">
        <v>5605</v>
      </c>
      <c r="N231" s="5">
        <v>15150</v>
      </c>
      <c r="O231" s="5">
        <v>191073</v>
      </c>
      <c r="P231" s="5">
        <v>334012</v>
      </c>
      <c r="Q231" s="5">
        <v>1489894</v>
      </c>
      <c r="R231" s="5">
        <v>115777</v>
      </c>
      <c r="S231" s="5">
        <v>3</v>
      </c>
      <c r="T231" s="5">
        <v>1233</v>
      </c>
      <c r="U231" s="5">
        <v>0</v>
      </c>
      <c r="V231" s="5">
        <v>0</v>
      </c>
      <c r="W231" s="5">
        <v>0</v>
      </c>
      <c r="X231" s="5">
        <v>9</v>
      </c>
      <c r="Y231" s="5">
        <v>7395</v>
      </c>
      <c r="Z231" s="5">
        <v>0</v>
      </c>
      <c r="AA231" s="5">
        <v>75</v>
      </c>
      <c r="AB231" s="5">
        <v>36</v>
      </c>
      <c r="AC231" s="5">
        <v>694</v>
      </c>
      <c r="AD231" s="5">
        <v>211</v>
      </c>
      <c r="AE231" s="5">
        <v>0</v>
      </c>
      <c r="AF231" s="5">
        <v>17953</v>
      </c>
      <c r="AG231" s="5">
        <v>0</v>
      </c>
      <c r="AH231" s="5">
        <v>0</v>
      </c>
      <c r="AI231" s="5">
        <v>0</v>
      </c>
      <c r="AJ231" s="5">
        <v>7395</v>
      </c>
      <c r="AK231" s="5">
        <v>1630</v>
      </c>
      <c r="AL231" s="5">
        <v>1398</v>
      </c>
      <c r="AM231" s="5">
        <v>2883</v>
      </c>
      <c r="AN231" s="5">
        <v>0</v>
      </c>
      <c r="AO231" s="5">
        <v>0</v>
      </c>
      <c r="AP231" s="5">
        <v>0</v>
      </c>
      <c r="AQ231" s="5">
        <v>0</v>
      </c>
      <c r="AR231" s="5">
        <v>1383</v>
      </c>
      <c r="AS231" s="5">
        <v>3259</v>
      </c>
      <c r="AT231" s="5">
        <v>14800</v>
      </c>
      <c r="AU231" s="5">
        <v>19964</v>
      </c>
      <c r="AV231" s="5">
        <v>27</v>
      </c>
      <c r="AW231" s="5">
        <v>26</v>
      </c>
      <c r="AX231" s="5">
        <v>77</v>
      </c>
      <c r="AY231" s="5">
        <v>1543</v>
      </c>
      <c r="AZ231" s="5">
        <v>260</v>
      </c>
      <c r="BA231" s="5">
        <v>44</v>
      </c>
      <c r="BB231" s="5">
        <v>0</v>
      </c>
      <c r="BC231" s="5">
        <v>7539</v>
      </c>
      <c r="BD231" s="5">
        <v>30</v>
      </c>
      <c r="BE231" s="5">
        <v>61</v>
      </c>
      <c r="BF231" s="5">
        <v>204</v>
      </c>
      <c r="BG231" s="5">
        <v>387</v>
      </c>
      <c r="BH231" s="5">
        <v>360005</v>
      </c>
      <c r="BI231" s="5">
        <v>40381</v>
      </c>
      <c r="BJ231" s="5">
        <v>345429</v>
      </c>
      <c r="BK231" s="5">
        <v>42781</v>
      </c>
      <c r="BL231" s="5">
        <v>0</v>
      </c>
      <c r="BM231" s="5">
        <v>15309</v>
      </c>
      <c r="BN231" s="5">
        <v>0</v>
      </c>
      <c r="BO231" s="5">
        <v>31654</v>
      </c>
      <c r="BP231" s="5">
        <v>533012</v>
      </c>
      <c r="BQ231" s="5">
        <v>143901</v>
      </c>
      <c r="BR231" s="5">
        <v>0</v>
      </c>
    </row>
    <row r="232" spans="1:70">
      <c r="A232" t="s">
        <v>1615</v>
      </c>
      <c r="B232" t="s">
        <v>1616</v>
      </c>
      <c r="C232" t="s">
        <v>1340</v>
      </c>
      <c r="D232" t="s">
        <v>1636</v>
      </c>
      <c r="E232" t="str">
        <f t="shared" si="3"/>
        <v>山形県尾花沢市大石田町環境衛生事業組合</v>
      </c>
      <c r="F232" s="5">
        <v>17177</v>
      </c>
      <c r="G232" s="5">
        <v>8</v>
      </c>
      <c r="H232" s="5">
        <v>1</v>
      </c>
      <c r="I232" s="5">
        <v>0</v>
      </c>
      <c r="J232" s="5">
        <v>0</v>
      </c>
      <c r="K232" s="5">
        <v>0</v>
      </c>
      <c r="L232" s="5">
        <v>340</v>
      </c>
      <c r="M232" s="5">
        <v>5653</v>
      </c>
      <c r="N232" s="5">
        <v>13327</v>
      </c>
      <c r="O232" s="5">
        <v>182212</v>
      </c>
      <c r="P232" s="5">
        <v>421073</v>
      </c>
      <c r="Q232" s="5">
        <v>1232811</v>
      </c>
      <c r="R232" s="5">
        <v>65898</v>
      </c>
      <c r="S232" s="5">
        <v>7</v>
      </c>
      <c r="T232" s="5">
        <v>2066</v>
      </c>
      <c r="U232" s="5">
        <v>0</v>
      </c>
      <c r="V232" s="5">
        <v>0</v>
      </c>
      <c r="W232" s="5">
        <v>3</v>
      </c>
      <c r="X232" s="5">
        <v>17</v>
      </c>
      <c r="Y232" s="5">
        <v>12810</v>
      </c>
      <c r="Z232" s="5">
        <v>0</v>
      </c>
      <c r="AA232" s="5">
        <v>5</v>
      </c>
      <c r="AB232" s="5">
        <v>0</v>
      </c>
      <c r="AC232" s="5">
        <v>0</v>
      </c>
      <c r="AD232" s="5">
        <v>0</v>
      </c>
      <c r="AE232" s="5">
        <v>0</v>
      </c>
      <c r="AF232" s="5">
        <v>25835</v>
      </c>
      <c r="AG232" s="5">
        <v>0</v>
      </c>
      <c r="AH232" s="5">
        <v>0</v>
      </c>
      <c r="AI232" s="5">
        <v>0</v>
      </c>
      <c r="AJ232" s="5">
        <v>12810</v>
      </c>
      <c r="AK232" s="5">
        <v>4700</v>
      </c>
      <c r="AL232" s="5">
        <v>0</v>
      </c>
      <c r="AM232" s="5">
        <v>414</v>
      </c>
      <c r="AN232" s="5">
        <v>0</v>
      </c>
      <c r="AO232" s="5">
        <v>0</v>
      </c>
      <c r="AP232" s="5">
        <v>0</v>
      </c>
      <c r="AQ232" s="5">
        <v>0</v>
      </c>
      <c r="AR232" s="5">
        <v>0</v>
      </c>
      <c r="AS232" s="5">
        <v>0</v>
      </c>
      <c r="AT232" s="5">
        <v>8206</v>
      </c>
      <c r="AU232" s="5">
        <v>43992</v>
      </c>
      <c r="AV232" s="5">
        <v>0</v>
      </c>
      <c r="AW232" s="5">
        <v>0</v>
      </c>
      <c r="AX232" s="5">
        <v>0</v>
      </c>
      <c r="AY232" s="5">
        <v>0</v>
      </c>
      <c r="AZ232" s="5">
        <v>0</v>
      </c>
      <c r="BA232" s="5">
        <v>0</v>
      </c>
      <c r="BB232" s="5">
        <v>0</v>
      </c>
      <c r="BC232" s="5">
        <v>291</v>
      </c>
      <c r="BD232" s="5">
        <v>0</v>
      </c>
      <c r="BE232" s="5">
        <v>0</v>
      </c>
      <c r="BF232" s="5">
        <v>0</v>
      </c>
      <c r="BG232" s="5">
        <v>856</v>
      </c>
      <c r="BH232" s="5">
        <v>437891</v>
      </c>
      <c r="BI232" s="5">
        <v>49801</v>
      </c>
      <c r="BJ232" s="5">
        <v>359064</v>
      </c>
      <c r="BK232" s="5">
        <v>24450</v>
      </c>
      <c r="BL232" s="5">
        <v>0</v>
      </c>
      <c r="BM232" s="5">
        <v>0</v>
      </c>
      <c r="BN232" s="5">
        <v>0</v>
      </c>
      <c r="BO232" s="5">
        <v>45280</v>
      </c>
      <c r="BP232" s="5">
        <v>568898</v>
      </c>
      <c r="BQ232" s="5">
        <v>118808</v>
      </c>
      <c r="BR232" s="5">
        <v>0</v>
      </c>
    </row>
    <row r="233" spans="1:70">
      <c r="A233" t="s">
        <v>1615</v>
      </c>
      <c r="B233" t="s">
        <v>1616</v>
      </c>
      <c r="C233" t="s">
        <v>1342</v>
      </c>
      <c r="D233" t="s">
        <v>1637</v>
      </c>
      <c r="E233" t="str">
        <f t="shared" si="3"/>
        <v>山形県飯豊町</v>
      </c>
      <c r="F233" s="5">
        <v>6751</v>
      </c>
      <c r="G233" s="5">
        <v>4</v>
      </c>
      <c r="H233" s="5">
        <v>2</v>
      </c>
      <c r="I233" s="5">
        <v>0</v>
      </c>
      <c r="J233" s="5">
        <v>1</v>
      </c>
      <c r="K233" s="5">
        <v>0</v>
      </c>
      <c r="L233" s="5">
        <v>5044</v>
      </c>
      <c r="M233" s="5">
        <v>7930</v>
      </c>
      <c r="N233" s="5">
        <v>10263</v>
      </c>
      <c r="O233" s="5">
        <v>119991</v>
      </c>
      <c r="P233" s="5">
        <v>192917</v>
      </c>
      <c r="Q233" s="5">
        <v>558192</v>
      </c>
      <c r="R233" s="5">
        <v>20964</v>
      </c>
      <c r="S233" s="5">
        <v>3</v>
      </c>
      <c r="T233" s="5">
        <v>789</v>
      </c>
      <c r="U233" s="5">
        <v>0</v>
      </c>
      <c r="V233" s="5">
        <v>0</v>
      </c>
      <c r="W233" s="5">
        <v>2</v>
      </c>
      <c r="X233" s="5">
        <v>6</v>
      </c>
      <c r="Y233" s="5">
        <v>7704</v>
      </c>
      <c r="Z233" s="5">
        <v>0</v>
      </c>
      <c r="AA233" s="5">
        <v>74</v>
      </c>
      <c r="AB233" s="5">
        <v>9</v>
      </c>
      <c r="AC233" s="5">
        <v>0</v>
      </c>
      <c r="AD233" s="5">
        <v>0</v>
      </c>
      <c r="AE233" s="5">
        <v>220</v>
      </c>
      <c r="AF233" s="5">
        <v>17450</v>
      </c>
      <c r="AG233" s="5">
        <v>3600</v>
      </c>
      <c r="AH233" s="5">
        <v>0</v>
      </c>
      <c r="AI233" s="5">
        <v>0</v>
      </c>
      <c r="AJ233" s="5">
        <v>0</v>
      </c>
      <c r="AK233" s="5">
        <v>0</v>
      </c>
      <c r="AL233" s="5">
        <v>2500</v>
      </c>
      <c r="AM233" s="5">
        <v>463</v>
      </c>
      <c r="AN233" s="5">
        <v>0</v>
      </c>
      <c r="AO233" s="5">
        <v>0</v>
      </c>
      <c r="AP233" s="5">
        <v>0</v>
      </c>
      <c r="AQ233" s="5">
        <v>0</v>
      </c>
      <c r="AR233" s="5">
        <v>0</v>
      </c>
      <c r="AS233" s="5">
        <v>5986</v>
      </c>
      <c r="AT233" s="5">
        <v>112</v>
      </c>
      <c r="AU233" s="5">
        <v>1308</v>
      </c>
      <c r="AV233" s="5">
        <v>0</v>
      </c>
      <c r="AW233" s="5">
        <v>0</v>
      </c>
      <c r="AX233" s="5">
        <v>0</v>
      </c>
      <c r="AY233" s="5">
        <v>0</v>
      </c>
      <c r="AZ233" s="5">
        <v>75</v>
      </c>
      <c r="BA233" s="5">
        <v>0</v>
      </c>
      <c r="BB233" s="5">
        <v>0</v>
      </c>
      <c r="BC233" s="5">
        <v>1584</v>
      </c>
      <c r="BD233" s="5">
        <v>0</v>
      </c>
      <c r="BE233" s="5">
        <v>0</v>
      </c>
      <c r="BF233" s="5">
        <v>87</v>
      </c>
      <c r="BG233" s="5">
        <v>198</v>
      </c>
      <c r="BH233" s="5">
        <v>204908</v>
      </c>
      <c r="BI233" s="5">
        <v>29640</v>
      </c>
      <c r="BJ233" s="5">
        <v>196039</v>
      </c>
      <c r="BK233" s="5">
        <v>7862</v>
      </c>
      <c r="BL233" s="5">
        <v>0</v>
      </c>
      <c r="BM233" s="5">
        <v>1860</v>
      </c>
      <c r="BN233" s="5">
        <v>0</v>
      </c>
      <c r="BO233" s="5">
        <v>24389</v>
      </c>
      <c r="BP233" s="5">
        <v>253413</v>
      </c>
      <c r="BQ233" s="5">
        <v>29129</v>
      </c>
      <c r="BR233" s="5">
        <v>0</v>
      </c>
    </row>
    <row r="234" spans="1:70">
      <c r="A234" t="s">
        <v>1615</v>
      </c>
      <c r="B234" t="s">
        <v>1616</v>
      </c>
      <c r="C234" t="s">
        <v>1489</v>
      </c>
      <c r="D234" t="s">
        <v>1638</v>
      </c>
      <c r="E234" t="str">
        <f t="shared" si="3"/>
        <v>山形県最上川中部水道企業団</v>
      </c>
      <c r="F234" s="5">
        <v>26696</v>
      </c>
      <c r="G234" s="5">
        <v>17</v>
      </c>
      <c r="H234" s="5">
        <v>0</v>
      </c>
      <c r="I234" s="5">
        <v>0</v>
      </c>
      <c r="J234" s="5">
        <v>1</v>
      </c>
      <c r="K234" s="5">
        <v>0</v>
      </c>
      <c r="L234" s="5">
        <v>180</v>
      </c>
      <c r="M234" s="5">
        <v>12997</v>
      </c>
      <c r="N234" s="5">
        <v>35955</v>
      </c>
      <c r="O234" s="5">
        <v>137284</v>
      </c>
      <c r="P234" s="5">
        <v>564888</v>
      </c>
      <c r="Q234" s="5">
        <v>542777</v>
      </c>
      <c r="R234" s="5">
        <v>44838</v>
      </c>
      <c r="S234" s="5">
        <v>15</v>
      </c>
      <c r="T234" s="5">
        <v>2467</v>
      </c>
      <c r="U234" s="5">
        <v>0</v>
      </c>
      <c r="V234" s="5">
        <v>0</v>
      </c>
      <c r="W234" s="5">
        <v>9</v>
      </c>
      <c r="X234" s="5">
        <v>14</v>
      </c>
      <c r="Y234" s="5">
        <v>8250</v>
      </c>
      <c r="Z234" s="5">
        <v>0</v>
      </c>
      <c r="AA234" s="5">
        <v>17</v>
      </c>
      <c r="AB234" s="5">
        <v>10</v>
      </c>
      <c r="AC234" s="5">
        <v>180</v>
      </c>
      <c r="AD234" s="5">
        <v>0</v>
      </c>
      <c r="AE234" s="5">
        <v>120</v>
      </c>
      <c r="AF234" s="5">
        <v>4722</v>
      </c>
      <c r="AG234" s="5">
        <v>0</v>
      </c>
      <c r="AH234" s="5">
        <v>0</v>
      </c>
      <c r="AI234" s="5">
        <v>0</v>
      </c>
      <c r="AJ234" s="5">
        <v>19150</v>
      </c>
      <c r="AK234" s="5">
        <v>0</v>
      </c>
      <c r="AL234" s="5">
        <v>8000</v>
      </c>
      <c r="AM234" s="5">
        <v>1210</v>
      </c>
      <c r="AN234" s="5">
        <v>0</v>
      </c>
      <c r="AO234" s="5">
        <v>0</v>
      </c>
      <c r="AP234" s="5">
        <v>0</v>
      </c>
      <c r="AQ234" s="5">
        <v>230</v>
      </c>
      <c r="AR234" s="5">
        <v>0</v>
      </c>
      <c r="AS234" s="5">
        <v>6240</v>
      </c>
      <c r="AT234" s="5">
        <v>1020</v>
      </c>
      <c r="AU234" s="5">
        <v>6344</v>
      </c>
      <c r="AV234" s="5">
        <v>0</v>
      </c>
      <c r="AW234" s="5">
        <v>93</v>
      </c>
      <c r="AX234" s="5">
        <v>49</v>
      </c>
      <c r="AY234" s="5">
        <v>0</v>
      </c>
      <c r="AZ234" s="5">
        <v>0</v>
      </c>
      <c r="BA234" s="5">
        <v>0</v>
      </c>
      <c r="BB234" s="5">
        <v>154</v>
      </c>
      <c r="BC234" s="5">
        <v>4443</v>
      </c>
      <c r="BD234" s="5">
        <v>0</v>
      </c>
      <c r="BE234" s="5">
        <v>43</v>
      </c>
      <c r="BF234" s="5">
        <v>44</v>
      </c>
      <c r="BG234" s="5">
        <v>382</v>
      </c>
      <c r="BH234" s="5">
        <v>594231</v>
      </c>
      <c r="BI234" s="5">
        <v>22889</v>
      </c>
      <c r="BJ234" s="5">
        <v>457207</v>
      </c>
      <c r="BK234" s="5">
        <v>15106</v>
      </c>
      <c r="BL234" s="5">
        <v>5</v>
      </c>
      <c r="BM234" s="5">
        <v>4290</v>
      </c>
      <c r="BN234" s="5">
        <v>0</v>
      </c>
      <c r="BO234" s="5">
        <v>20550</v>
      </c>
      <c r="BP234" s="5">
        <v>1244940</v>
      </c>
      <c r="BQ234" s="5">
        <v>100356</v>
      </c>
      <c r="BR234" s="5">
        <v>7495</v>
      </c>
    </row>
    <row r="235" spans="1:70">
      <c r="A235" t="s">
        <v>1615</v>
      </c>
      <c r="B235" t="s">
        <v>1616</v>
      </c>
      <c r="C235" t="s">
        <v>1344</v>
      </c>
      <c r="D235" t="s">
        <v>1639</v>
      </c>
      <c r="E235" t="str">
        <f t="shared" si="3"/>
        <v>山形県西川町</v>
      </c>
      <c r="F235" s="5">
        <v>5248</v>
      </c>
      <c r="G235" s="5">
        <v>6</v>
      </c>
      <c r="H235" s="5">
        <v>7</v>
      </c>
      <c r="I235" s="5">
        <v>2</v>
      </c>
      <c r="J235" s="5">
        <v>0</v>
      </c>
      <c r="K235" s="5">
        <v>1</v>
      </c>
      <c r="L235" s="5">
        <v>21938</v>
      </c>
      <c r="M235" s="5">
        <v>4923</v>
      </c>
      <c r="N235" s="5">
        <v>20732</v>
      </c>
      <c r="O235" s="5">
        <v>62115</v>
      </c>
      <c r="P235" s="5">
        <v>121281</v>
      </c>
      <c r="Q235" s="5">
        <v>686082</v>
      </c>
      <c r="R235" s="5">
        <v>40284</v>
      </c>
      <c r="S235" s="5">
        <v>4</v>
      </c>
      <c r="T235" s="5">
        <v>562</v>
      </c>
      <c r="U235" s="5">
        <v>0</v>
      </c>
      <c r="V235" s="5">
        <v>0</v>
      </c>
      <c r="W235" s="5">
        <v>4</v>
      </c>
      <c r="X235" s="5">
        <v>5</v>
      </c>
      <c r="Y235" s="5">
        <v>3488</v>
      </c>
      <c r="Z235" s="5">
        <v>0</v>
      </c>
      <c r="AA235" s="5">
        <v>35</v>
      </c>
      <c r="AB235" s="5">
        <v>13</v>
      </c>
      <c r="AC235" s="5">
        <v>8224</v>
      </c>
      <c r="AD235" s="5">
        <v>445</v>
      </c>
      <c r="AE235" s="5">
        <v>3335</v>
      </c>
      <c r="AF235" s="5">
        <v>14105</v>
      </c>
      <c r="AG235" s="5">
        <v>2691</v>
      </c>
      <c r="AH235" s="5">
        <v>0</v>
      </c>
      <c r="AI235" s="5">
        <v>0</v>
      </c>
      <c r="AJ235" s="5">
        <v>720</v>
      </c>
      <c r="AK235" s="5">
        <v>252</v>
      </c>
      <c r="AL235" s="5">
        <v>0</v>
      </c>
      <c r="AM235" s="5">
        <v>2003</v>
      </c>
      <c r="AN235" s="5">
        <v>0</v>
      </c>
      <c r="AO235" s="5">
        <v>0</v>
      </c>
      <c r="AP235" s="5">
        <v>0</v>
      </c>
      <c r="AQ235" s="5">
        <v>122</v>
      </c>
      <c r="AR235" s="5">
        <v>3000</v>
      </c>
      <c r="AS235" s="5">
        <v>410</v>
      </c>
      <c r="AT235" s="5">
        <v>1437</v>
      </c>
      <c r="AU235" s="5">
        <v>2443</v>
      </c>
      <c r="AV235" s="5">
        <v>0</v>
      </c>
      <c r="AW235" s="5">
        <v>0</v>
      </c>
      <c r="AX235" s="5">
        <v>0</v>
      </c>
      <c r="AY235" s="5">
        <v>0</v>
      </c>
      <c r="AZ235" s="5">
        <v>326</v>
      </c>
      <c r="BA235" s="5">
        <v>170</v>
      </c>
      <c r="BB235" s="5">
        <v>1635</v>
      </c>
      <c r="BC235" s="5">
        <v>1736</v>
      </c>
      <c r="BD235" s="5">
        <v>0</v>
      </c>
      <c r="BE235" s="5">
        <v>0</v>
      </c>
      <c r="BF235" s="5">
        <v>0</v>
      </c>
      <c r="BG235" s="5">
        <v>0</v>
      </c>
      <c r="BH235" s="5">
        <v>122099</v>
      </c>
      <c r="BI235" s="5">
        <v>66768</v>
      </c>
      <c r="BJ235" s="5">
        <v>170795</v>
      </c>
      <c r="BK235" s="5">
        <v>12290</v>
      </c>
      <c r="BL235" s="5">
        <v>0</v>
      </c>
      <c r="BM235" s="5">
        <v>196</v>
      </c>
      <c r="BN235" s="5">
        <v>0</v>
      </c>
      <c r="BO235" s="5">
        <v>46489</v>
      </c>
      <c r="BP235" s="5">
        <v>253620</v>
      </c>
      <c r="BQ235" s="5">
        <v>72031</v>
      </c>
      <c r="BR235" s="5">
        <v>507</v>
      </c>
    </row>
    <row r="236" spans="1:70">
      <c r="A236" t="s">
        <v>1615</v>
      </c>
      <c r="B236" t="s">
        <v>1616</v>
      </c>
      <c r="C236" t="s">
        <v>1346</v>
      </c>
      <c r="D236" t="s">
        <v>1640</v>
      </c>
      <c r="E236" t="str">
        <f t="shared" si="3"/>
        <v>山形県南陽市</v>
      </c>
      <c r="F236" s="5">
        <v>30186</v>
      </c>
      <c r="G236" s="5">
        <v>10</v>
      </c>
      <c r="H236" s="5">
        <v>0</v>
      </c>
      <c r="I236" s="5">
        <v>0</v>
      </c>
      <c r="J236" s="5">
        <v>0</v>
      </c>
      <c r="K236" s="5">
        <v>1</v>
      </c>
      <c r="L236" s="5">
        <v>2726</v>
      </c>
      <c r="M236" s="5">
        <v>169</v>
      </c>
      <c r="N236" s="5">
        <v>8726</v>
      </c>
      <c r="O236" s="5">
        <v>249328</v>
      </c>
      <c r="P236" s="5">
        <v>724671</v>
      </c>
      <c r="Q236" s="5">
        <v>1203791</v>
      </c>
      <c r="R236" s="5">
        <v>108825</v>
      </c>
      <c r="S236" s="5">
        <v>8</v>
      </c>
      <c r="T236" s="5">
        <v>3121</v>
      </c>
      <c r="U236" s="5">
        <v>0</v>
      </c>
      <c r="V236" s="5">
        <v>0</v>
      </c>
      <c r="W236" s="5">
        <v>2</v>
      </c>
      <c r="X236" s="5">
        <v>21</v>
      </c>
      <c r="Y236" s="5">
        <v>100</v>
      </c>
      <c r="Z236" s="5">
        <v>0</v>
      </c>
      <c r="AA236" s="5">
        <v>0</v>
      </c>
      <c r="AB236" s="5">
        <v>0</v>
      </c>
      <c r="AC236" s="5">
        <v>2172</v>
      </c>
      <c r="AD236" s="5">
        <v>0</v>
      </c>
      <c r="AE236" s="5">
        <v>3418</v>
      </c>
      <c r="AF236" s="5">
        <v>44542</v>
      </c>
      <c r="AG236" s="5">
        <v>0</v>
      </c>
      <c r="AH236" s="5">
        <v>0</v>
      </c>
      <c r="AI236" s="5">
        <v>0</v>
      </c>
      <c r="AJ236" s="5">
        <v>0</v>
      </c>
      <c r="AK236" s="5">
        <v>7000</v>
      </c>
      <c r="AL236" s="5">
        <v>3701</v>
      </c>
      <c r="AM236" s="5">
        <v>0</v>
      </c>
      <c r="AN236" s="5">
        <v>0</v>
      </c>
      <c r="AO236" s="5">
        <v>0</v>
      </c>
      <c r="AP236" s="5">
        <v>0</v>
      </c>
      <c r="AQ236" s="5">
        <v>0</v>
      </c>
      <c r="AR236" s="5">
        <v>0</v>
      </c>
      <c r="AS236" s="5">
        <v>169</v>
      </c>
      <c r="AT236" s="5">
        <v>480</v>
      </c>
      <c r="AU236" s="5">
        <v>8004</v>
      </c>
      <c r="AV236" s="5">
        <v>0</v>
      </c>
      <c r="AW236" s="5">
        <v>0</v>
      </c>
      <c r="AX236" s="5">
        <v>0</v>
      </c>
      <c r="AY236" s="5">
        <v>0</v>
      </c>
      <c r="AZ236" s="5">
        <v>0</v>
      </c>
      <c r="BA236" s="5">
        <v>0</v>
      </c>
      <c r="BB236" s="5">
        <v>0</v>
      </c>
      <c r="BC236" s="5">
        <v>24221</v>
      </c>
      <c r="BD236" s="5">
        <v>0</v>
      </c>
      <c r="BE236" s="5">
        <v>0</v>
      </c>
      <c r="BF236" s="5">
        <v>0</v>
      </c>
      <c r="BG236" s="5">
        <v>0</v>
      </c>
      <c r="BH236" s="5">
        <v>753264</v>
      </c>
      <c r="BI236" s="5">
        <v>29820</v>
      </c>
      <c r="BJ236" s="5">
        <v>665022</v>
      </c>
      <c r="BK236" s="5">
        <v>26155</v>
      </c>
      <c r="BL236" s="5">
        <v>146</v>
      </c>
      <c r="BM236" s="5">
        <v>0</v>
      </c>
      <c r="BN236" s="5">
        <v>0</v>
      </c>
      <c r="BO236" s="5">
        <v>26261</v>
      </c>
      <c r="BP236" s="5">
        <v>816843</v>
      </c>
      <c r="BQ236" s="5">
        <v>202039</v>
      </c>
      <c r="BR236" s="5">
        <v>16022</v>
      </c>
    </row>
    <row r="237" spans="1:70">
      <c r="A237" t="s">
        <v>1615</v>
      </c>
      <c r="B237" t="s">
        <v>1616</v>
      </c>
      <c r="C237" t="s">
        <v>1348</v>
      </c>
      <c r="D237" t="s">
        <v>1641</v>
      </c>
      <c r="E237" t="str">
        <f t="shared" si="3"/>
        <v>山形県金山町</v>
      </c>
      <c r="F237" s="5">
        <v>5428</v>
      </c>
      <c r="G237" s="5">
        <v>3</v>
      </c>
      <c r="H237" s="5">
        <v>1</v>
      </c>
      <c r="I237" s="5">
        <v>0</v>
      </c>
      <c r="J237" s="5">
        <v>0</v>
      </c>
      <c r="K237" s="5">
        <v>0</v>
      </c>
      <c r="L237" s="5">
        <v>563</v>
      </c>
      <c r="M237" s="5">
        <v>5498</v>
      </c>
      <c r="N237" s="5">
        <v>33480</v>
      </c>
      <c r="O237" s="5">
        <v>73144</v>
      </c>
      <c r="P237" s="5">
        <v>110121</v>
      </c>
      <c r="Q237" s="5">
        <v>510817</v>
      </c>
      <c r="R237" s="5">
        <v>64288</v>
      </c>
      <c r="S237" s="5">
        <v>2</v>
      </c>
      <c r="T237" s="5">
        <v>375</v>
      </c>
      <c r="U237" s="5">
        <v>0</v>
      </c>
      <c r="V237" s="5">
        <v>0</v>
      </c>
      <c r="W237" s="5">
        <v>1</v>
      </c>
      <c r="X237" s="5">
        <v>4</v>
      </c>
      <c r="Y237" s="5">
        <v>980</v>
      </c>
      <c r="Z237" s="5">
        <v>0</v>
      </c>
      <c r="AA237" s="5">
        <v>8</v>
      </c>
      <c r="AB237" s="5">
        <v>0</v>
      </c>
      <c r="AC237" s="5">
        <v>347</v>
      </c>
      <c r="AD237" s="5">
        <v>0</v>
      </c>
      <c r="AE237" s="5">
        <v>434</v>
      </c>
      <c r="AF237" s="5">
        <v>463</v>
      </c>
      <c r="AG237" s="5">
        <v>0</v>
      </c>
      <c r="AH237" s="5">
        <v>0</v>
      </c>
      <c r="AI237" s="5">
        <v>0</v>
      </c>
      <c r="AJ237" s="5">
        <v>0</v>
      </c>
      <c r="AK237" s="5">
        <v>0</v>
      </c>
      <c r="AL237" s="5">
        <v>0</v>
      </c>
      <c r="AM237" s="5">
        <v>1978</v>
      </c>
      <c r="AN237" s="5">
        <v>0</v>
      </c>
      <c r="AO237" s="5">
        <v>0</v>
      </c>
      <c r="AP237" s="5">
        <v>0</v>
      </c>
      <c r="AQ237" s="5">
        <v>0</v>
      </c>
      <c r="AR237" s="5">
        <v>0</v>
      </c>
      <c r="AS237" s="5">
        <v>3751</v>
      </c>
      <c r="AT237" s="5">
        <v>108</v>
      </c>
      <c r="AU237" s="5">
        <v>787</v>
      </c>
      <c r="AV237" s="5">
        <v>0</v>
      </c>
      <c r="AW237" s="5">
        <v>63</v>
      </c>
      <c r="AX237" s="5">
        <v>166</v>
      </c>
      <c r="AY237" s="5">
        <v>419</v>
      </c>
      <c r="AZ237" s="5">
        <v>0</v>
      </c>
      <c r="BA237" s="5">
        <v>0</v>
      </c>
      <c r="BB237" s="5">
        <v>265</v>
      </c>
      <c r="BC237" s="5">
        <v>775</v>
      </c>
      <c r="BD237" s="5">
        <v>0</v>
      </c>
      <c r="BE237" s="5">
        <v>0</v>
      </c>
      <c r="BF237" s="5">
        <v>90</v>
      </c>
      <c r="BG237" s="5">
        <v>0</v>
      </c>
      <c r="BH237" s="5">
        <v>113786</v>
      </c>
      <c r="BI237" s="5">
        <v>76924</v>
      </c>
      <c r="BJ237" s="5">
        <v>170539</v>
      </c>
      <c r="BK237" s="5">
        <v>15374</v>
      </c>
      <c r="BL237" s="5">
        <v>0</v>
      </c>
      <c r="BM237" s="5">
        <v>2721</v>
      </c>
      <c r="BN237" s="5">
        <v>0</v>
      </c>
      <c r="BO237" s="5">
        <v>22553</v>
      </c>
      <c r="BP237" s="5">
        <v>107415</v>
      </c>
      <c r="BQ237" s="5">
        <v>77264</v>
      </c>
      <c r="BR237" s="5">
        <v>2370</v>
      </c>
    </row>
    <row r="238" spans="1:70">
      <c r="A238" t="s">
        <v>1615</v>
      </c>
      <c r="B238" t="s">
        <v>1616</v>
      </c>
      <c r="C238" t="s">
        <v>1350</v>
      </c>
      <c r="D238" t="s">
        <v>1642</v>
      </c>
      <c r="E238" t="str">
        <f t="shared" si="3"/>
        <v>山形県小国町</v>
      </c>
      <c r="F238" s="5">
        <v>4550</v>
      </c>
      <c r="G238" s="5">
        <v>4</v>
      </c>
      <c r="H238" s="5">
        <v>2</v>
      </c>
      <c r="I238" s="5">
        <v>1</v>
      </c>
      <c r="J238" s="5">
        <v>0</v>
      </c>
      <c r="K238" s="5">
        <v>0</v>
      </c>
      <c r="L238" s="5">
        <v>2294</v>
      </c>
      <c r="M238" s="5">
        <v>12758</v>
      </c>
      <c r="N238" s="5">
        <v>0</v>
      </c>
      <c r="O238" s="5">
        <v>45626</v>
      </c>
      <c r="P238" s="5">
        <v>88612</v>
      </c>
      <c r="Q238" s="5">
        <v>1206374</v>
      </c>
      <c r="R238" s="5">
        <v>7618</v>
      </c>
      <c r="S238" s="5">
        <v>2</v>
      </c>
      <c r="T238" s="5">
        <v>481</v>
      </c>
      <c r="U238" s="5">
        <v>0</v>
      </c>
      <c r="V238" s="5">
        <v>0</v>
      </c>
      <c r="W238" s="5">
        <v>0</v>
      </c>
      <c r="X238" s="5">
        <v>2</v>
      </c>
      <c r="Y238" s="5">
        <v>2800</v>
      </c>
      <c r="Z238" s="5">
        <v>0</v>
      </c>
      <c r="AA238" s="5">
        <v>22</v>
      </c>
      <c r="AB238" s="5">
        <v>9</v>
      </c>
      <c r="AC238" s="5">
        <v>2141</v>
      </c>
      <c r="AD238" s="5">
        <v>8980</v>
      </c>
      <c r="AE238" s="5">
        <v>0</v>
      </c>
      <c r="AF238" s="5">
        <v>15719</v>
      </c>
      <c r="AG238" s="5">
        <v>2500</v>
      </c>
      <c r="AH238" s="5">
        <v>0</v>
      </c>
      <c r="AI238" s="5">
        <v>0</v>
      </c>
      <c r="AJ238" s="5">
        <v>0</v>
      </c>
      <c r="AK238" s="5">
        <v>1400</v>
      </c>
      <c r="AL238" s="5">
        <v>0</v>
      </c>
      <c r="AM238" s="5">
        <v>0</v>
      </c>
      <c r="AN238" s="5">
        <v>0</v>
      </c>
      <c r="AO238" s="5">
        <v>100</v>
      </c>
      <c r="AP238" s="5">
        <v>0</v>
      </c>
      <c r="AQ238" s="5">
        <v>0</v>
      </c>
      <c r="AR238" s="5">
        <v>0</v>
      </c>
      <c r="AS238" s="5">
        <v>2487</v>
      </c>
      <c r="AT238" s="5">
        <v>0</v>
      </c>
      <c r="AU238" s="5">
        <v>1790</v>
      </c>
      <c r="AV238" s="5">
        <v>0</v>
      </c>
      <c r="AW238" s="5">
        <v>0</v>
      </c>
      <c r="AX238" s="5">
        <v>0</v>
      </c>
      <c r="AY238" s="5">
        <v>0</v>
      </c>
      <c r="AZ238" s="5">
        <v>0</v>
      </c>
      <c r="BA238" s="5">
        <v>0</v>
      </c>
      <c r="BB238" s="5">
        <v>0</v>
      </c>
      <c r="BC238" s="5">
        <v>0</v>
      </c>
      <c r="BD238" s="5">
        <v>0</v>
      </c>
      <c r="BE238" s="5">
        <v>0</v>
      </c>
      <c r="BF238" s="5">
        <v>0</v>
      </c>
      <c r="BG238" s="5">
        <v>0</v>
      </c>
      <c r="BH238" s="5">
        <v>89310</v>
      </c>
      <c r="BI238" s="5">
        <v>7127</v>
      </c>
      <c r="BJ238" s="5">
        <v>106803</v>
      </c>
      <c r="BK238" s="5">
        <v>10160</v>
      </c>
      <c r="BL238" s="5">
        <v>0</v>
      </c>
      <c r="BM238" s="5">
        <v>0</v>
      </c>
      <c r="BN238" s="5">
        <v>0</v>
      </c>
      <c r="BO238" s="5">
        <v>6994</v>
      </c>
      <c r="BP238" s="5">
        <v>460505</v>
      </c>
      <c r="BQ238" s="5">
        <v>14687</v>
      </c>
      <c r="BR238" s="5">
        <v>0</v>
      </c>
    </row>
    <row r="239" spans="1:70">
      <c r="A239" t="s">
        <v>1615</v>
      </c>
      <c r="B239" t="s">
        <v>1616</v>
      </c>
      <c r="C239" t="s">
        <v>1352</v>
      </c>
      <c r="D239" t="s">
        <v>1643</v>
      </c>
      <c r="E239" t="str">
        <f t="shared" si="3"/>
        <v>山形県最上町</v>
      </c>
      <c r="F239" s="5">
        <v>8273</v>
      </c>
      <c r="G239" s="5">
        <v>2</v>
      </c>
      <c r="H239" s="5">
        <v>10</v>
      </c>
      <c r="I239" s="5">
        <v>0</v>
      </c>
      <c r="J239" s="5">
        <v>0</v>
      </c>
      <c r="K239" s="5">
        <v>0</v>
      </c>
      <c r="L239" s="5">
        <v>4510</v>
      </c>
      <c r="M239" s="5">
        <v>4229</v>
      </c>
      <c r="N239" s="5">
        <v>0</v>
      </c>
      <c r="O239" s="5">
        <v>91370</v>
      </c>
      <c r="P239" s="5">
        <v>172219</v>
      </c>
      <c r="Q239" s="5">
        <v>1413770</v>
      </c>
      <c r="R239" s="5">
        <v>147314</v>
      </c>
      <c r="S239" s="5">
        <v>2</v>
      </c>
      <c r="T239" s="5">
        <v>833</v>
      </c>
      <c r="U239" s="5">
        <v>0</v>
      </c>
      <c r="V239" s="5">
        <v>0</v>
      </c>
      <c r="W239" s="5">
        <v>0</v>
      </c>
      <c r="X239" s="5">
        <v>5</v>
      </c>
      <c r="Y239" s="5">
        <v>6170</v>
      </c>
      <c r="Z239" s="5">
        <v>0</v>
      </c>
      <c r="AA239" s="5">
        <v>46</v>
      </c>
      <c r="AB239" s="5">
        <v>0</v>
      </c>
      <c r="AC239" s="5">
        <v>0</v>
      </c>
      <c r="AD239" s="5">
        <v>0</v>
      </c>
      <c r="AE239" s="5">
        <v>0</v>
      </c>
      <c r="AF239" s="5">
        <v>0</v>
      </c>
      <c r="AG239" s="5">
        <v>0</v>
      </c>
      <c r="AH239" s="5">
        <v>0</v>
      </c>
      <c r="AI239" s="5">
        <v>0</v>
      </c>
      <c r="AJ239" s="5">
        <v>0</v>
      </c>
      <c r="AK239" s="5">
        <v>0</v>
      </c>
      <c r="AL239" s="5">
        <v>0</v>
      </c>
      <c r="AM239" s="5">
        <v>4665</v>
      </c>
      <c r="AN239" s="5">
        <v>0</v>
      </c>
      <c r="AO239" s="5">
        <v>0</v>
      </c>
      <c r="AP239" s="5">
        <v>0</v>
      </c>
      <c r="AQ239" s="5">
        <v>0</v>
      </c>
      <c r="AR239" s="5">
        <v>192</v>
      </c>
      <c r="AS239" s="5">
        <v>1616</v>
      </c>
      <c r="AT239" s="5">
        <v>0</v>
      </c>
      <c r="AU239" s="5">
        <v>700</v>
      </c>
      <c r="AV239" s="5">
        <v>0</v>
      </c>
      <c r="AW239" s="5">
        <v>0</v>
      </c>
      <c r="AX239" s="5">
        <v>0</v>
      </c>
      <c r="AY239" s="5">
        <v>0</v>
      </c>
      <c r="AZ239" s="5">
        <v>0</v>
      </c>
      <c r="BA239" s="5">
        <v>0</v>
      </c>
      <c r="BB239" s="5">
        <v>0</v>
      </c>
      <c r="BC239" s="5">
        <v>288</v>
      </c>
      <c r="BD239" s="5">
        <v>0</v>
      </c>
      <c r="BE239" s="5">
        <v>0</v>
      </c>
      <c r="BF239" s="5">
        <v>0</v>
      </c>
      <c r="BG239" s="5">
        <v>0</v>
      </c>
      <c r="BH239" s="5">
        <v>172641</v>
      </c>
      <c r="BI239" s="5">
        <v>83240</v>
      </c>
      <c r="BJ239" s="5">
        <v>216605</v>
      </c>
      <c r="BK239" s="5">
        <v>36384</v>
      </c>
      <c r="BL239" s="5">
        <v>0</v>
      </c>
      <c r="BM239" s="5">
        <v>0</v>
      </c>
      <c r="BN239" s="5">
        <v>0</v>
      </c>
      <c r="BO239" s="5">
        <v>58507</v>
      </c>
      <c r="BP239" s="5">
        <v>327923</v>
      </c>
      <c r="BQ239" s="5">
        <v>161287</v>
      </c>
      <c r="BR239" s="5">
        <v>0</v>
      </c>
    </row>
    <row r="240" spans="1:70">
      <c r="A240" t="s">
        <v>1615</v>
      </c>
      <c r="B240" t="s">
        <v>1616</v>
      </c>
      <c r="C240" t="s">
        <v>1354</v>
      </c>
      <c r="D240" t="s">
        <v>1644</v>
      </c>
      <c r="E240" t="str">
        <f t="shared" si="3"/>
        <v>山形県真室川町</v>
      </c>
      <c r="F240" s="5">
        <v>7278</v>
      </c>
      <c r="G240" s="5">
        <v>4</v>
      </c>
      <c r="H240" s="5">
        <v>1</v>
      </c>
      <c r="I240" s="5">
        <v>1</v>
      </c>
      <c r="J240" s="5">
        <v>1</v>
      </c>
      <c r="K240" s="5">
        <v>2</v>
      </c>
      <c r="L240" s="5">
        <v>964</v>
      </c>
      <c r="M240" s="5">
        <v>11622</v>
      </c>
      <c r="N240" s="5">
        <v>29176</v>
      </c>
      <c r="O240" s="5">
        <v>102891</v>
      </c>
      <c r="P240" s="5">
        <v>166280</v>
      </c>
      <c r="Q240" s="5">
        <v>1147785</v>
      </c>
      <c r="R240" s="5">
        <v>95168</v>
      </c>
      <c r="S240" s="5">
        <v>2</v>
      </c>
      <c r="T240" s="5">
        <v>574</v>
      </c>
      <c r="U240" s="5">
        <v>0</v>
      </c>
      <c r="V240" s="5">
        <v>0</v>
      </c>
      <c r="W240" s="5">
        <v>2</v>
      </c>
      <c r="X240" s="5">
        <v>2</v>
      </c>
      <c r="Y240" s="5">
        <v>2310</v>
      </c>
      <c r="Z240" s="5">
        <v>0</v>
      </c>
      <c r="AA240" s="5">
        <v>41</v>
      </c>
      <c r="AB240" s="5">
        <v>21</v>
      </c>
      <c r="AC240" s="5">
        <v>0</v>
      </c>
      <c r="AD240" s="5">
        <v>216</v>
      </c>
      <c r="AE240" s="5">
        <v>718</v>
      </c>
      <c r="AF240" s="5">
        <v>8521</v>
      </c>
      <c r="AG240" s="5">
        <v>360</v>
      </c>
      <c r="AH240" s="5">
        <v>1274</v>
      </c>
      <c r="AI240" s="5">
        <v>0</v>
      </c>
      <c r="AJ240" s="5">
        <v>0</v>
      </c>
      <c r="AK240" s="5">
        <v>518</v>
      </c>
      <c r="AL240" s="5">
        <v>2272</v>
      </c>
      <c r="AM240" s="5">
        <v>0</v>
      </c>
      <c r="AN240" s="5">
        <v>0</v>
      </c>
      <c r="AO240" s="5">
        <v>0</v>
      </c>
      <c r="AP240" s="5">
        <v>0</v>
      </c>
      <c r="AQ240" s="5">
        <v>0</v>
      </c>
      <c r="AR240" s="5">
        <v>0</v>
      </c>
      <c r="AS240" s="5">
        <v>1000</v>
      </c>
      <c r="AT240" s="5">
        <v>174</v>
      </c>
      <c r="AU240" s="5">
        <v>124</v>
      </c>
      <c r="AV240" s="5">
        <v>0</v>
      </c>
      <c r="AW240" s="5">
        <v>0</v>
      </c>
      <c r="AX240" s="5">
        <v>0</v>
      </c>
      <c r="AY240" s="5">
        <v>0</v>
      </c>
      <c r="AZ240" s="5">
        <v>0</v>
      </c>
      <c r="BA240" s="5">
        <v>163</v>
      </c>
      <c r="BB240" s="5">
        <v>660</v>
      </c>
      <c r="BC240" s="5">
        <v>2822</v>
      </c>
      <c r="BD240" s="5">
        <v>0</v>
      </c>
      <c r="BE240" s="5">
        <v>123</v>
      </c>
      <c r="BF240" s="5">
        <v>189</v>
      </c>
      <c r="BG240" s="5">
        <v>411</v>
      </c>
      <c r="BH240" s="5">
        <v>166607</v>
      </c>
      <c r="BI240" s="5">
        <v>178528</v>
      </c>
      <c r="BJ240" s="5">
        <v>318097</v>
      </c>
      <c r="BK240" s="5">
        <v>26978</v>
      </c>
      <c r="BL240" s="5">
        <v>0</v>
      </c>
      <c r="BM240" s="5">
        <v>0</v>
      </c>
      <c r="BN240" s="5">
        <v>0</v>
      </c>
      <c r="BO240" s="5">
        <v>47886</v>
      </c>
      <c r="BP240" s="5">
        <v>261839</v>
      </c>
      <c r="BQ240" s="5">
        <v>206322</v>
      </c>
      <c r="BR240" s="5">
        <v>1680</v>
      </c>
    </row>
    <row r="241" spans="1:70">
      <c r="A241" t="s">
        <v>1615</v>
      </c>
      <c r="B241" t="s">
        <v>1616</v>
      </c>
      <c r="C241" t="s">
        <v>1360</v>
      </c>
      <c r="D241" t="s">
        <v>1645</v>
      </c>
      <c r="E241" t="str">
        <f t="shared" si="3"/>
        <v>山形県舟形町</v>
      </c>
      <c r="F241" s="5">
        <v>5340</v>
      </c>
      <c r="G241" s="5">
        <v>1</v>
      </c>
      <c r="H241" s="5">
        <v>1</v>
      </c>
      <c r="I241" s="5">
        <v>0</v>
      </c>
      <c r="J241" s="5">
        <v>0</v>
      </c>
      <c r="K241" s="5">
        <v>1</v>
      </c>
      <c r="L241" s="5">
        <v>1821</v>
      </c>
      <c r="M241" s="5">
        <v>14934</v>
      </c>
      <c r="N241" s="5">
        <v>10172</v>
      </c>
      <c r="O241" s="5">
        <v>43474</v>
      </c>
      <c r="P241" s="5">
        <v>103001</v>
      </c>
      <c r="Q241" s="5">
        <v>1197316</v>
      </c>
      <c r="R241" s="5">
        <v>80824</v>
      </c>
      <c r="S241" s="5">
        <v>1</v>
      </c>
      <c r="T241" s="5">
        <v>543</v>
      </c>
      <c r="U241" s="5">
        <v>0</v>
      </c>
      <c r="V241" s="5">
        <v>0</v>
      </c>
      <c r="W241" s="5">
        <v>0</v>
      </c>
      <c r="X241" s="5">
        <v>1</v>
      </c>
      <c r="Y241" s="5">
        <v>2460</v>
      </c>
      <c r="Z241" s="5">
        <v>0</v>
      </c>
      <c r="AA241" s="5">
        <v>5</v>
      </c>
      <c r="AB241" s="5">
        <v>0</v>
      </c>
      <c r="AC241" s="5">
        <v>0</v>
      </c>
      <c r="AD241" s="5">
        <v>0</v>
      </c>
      <c r="AE241" s="5">
        <v>0</v>
      </c>
      <c r="AF241" s="5">
        <v>0</v>
      </c>
      <c r="AG241" s="5">
        <v>0</v>
      </c>
      <c r="AH241" s="5">
        <v>0</v>
      </c>
      <c r="AI241" s="5">
        <v>0</v>
      </c>
      <c r="AJ241" s="5">
        <v>0</v>
      </c>
      <c r="AK241" s="5">
        <v>0</v>
      </c>
      <c r="AL241" s="5">
        <v>0</v>
      </c>
      <c r="AM241" s="5">
        <v>0</v>
      </c>
      <c r="AN241" s="5">
        <v>0</v>
      </c>
      <c r="AO241" s="5">
        <v>2703</v>
      </c>
      <c r="AP241" s="5">
        <v>0</v>
      </c>
      <c r="AQ241" s="5">
        <v>0</v>
      </c>
      <c r="AR241" s="5">
        <v>1776</v>
      </c>
      <c r="AS241" s="5">
        <v>480</v>
      </c>
      <c r="AT241" s="5">
        <v>0</v>
      </c>
      <c r="AU241" s="5">
        <v>4023</v>
      </c>
      <c r="AV241" s="5">
        <v>0</v>
      </c>
      <c r="AW241" s="5">
        <v>0</v>
      </c>
      <c r="AX241" s="5">
        <v>0</v>
      </c>
      <c r="AY241" s="5">
        <v>0</v>
      </c>
      <c r="AZ241" s="5">
        <v>0</v>
      </c>
      <c r="BA241" s="5">
        <v>0</v>
      </c>
      <c r="BB241" s="5">
        <v>1676</v>
      </c>
      <c r="BC241" s="5">
        <v>6318</v>
      </c>
      <c r="BD241" s="5">
        <v>0</v>
      </c>
      <c r="BE241" s="5">
        <v>0</v>
      </c>
      <c r="BF241" s="5">
        <v>0</v>
      </c>
      <c r="BG241" s="5">
        <v>0</v>
      </c>
      <c r="BH241" s="5">
        <v>105146</v>
      </c>
      <c r="BI241" s="5">
        <v>88264</v>
      </c>
      <c r="BJ241" s="5">
        <v>200919</v>
      </c>
      <c r="BK241" s="5">
        <v>27084</v>
      </c>
      <c r="BL241" s="5">
        <v>0</v>
      </c>
      <c r="BM241" s="5">
        <v>0</v>
      </c>
      <c r="BN241" s="5">
        <v>0</v>
      </c>
      <c r="BO241" s="5">
        <v>75167</v>
      </c>
      <c r="BP241" s="5">
        <v>99992</v>
      </c>
      <c r="BQ241" s="5">
        <v>99403</v>
      </c>
      <c r="BR241" s="5">
        <v>0</v>
      </c>
    </row>
    <row r="242" spans="1:70">
      <c r="A242" t="s">
        <v>1615</v>
      </c>
      <c r="B242" t="s">
        <v>1616</v>
      </c>
      <c r="C242" t="s">
        <v>1466</v>
      </c>
      <c r="D242" t="s">
        <v>1646</v>
      </c>
      <c r="E242" t="str">
        <f t="shared" si="3"/>
        <v>山形県山形県（村山）</v>
      </c>
      <c r="F242" s="5">
        <v>0</v>
      </c>
      <c r="G242" s="5">
        <v>21</v>
      </c>
      <c r="H242" s="5">
        <v>0</v>
      </c>
      <c r="I242" s="5">
        <v>0</v>
      </c>
      <c r="J242" s="5">
        <v>1</v>
      </c>
      <c r="K242" s="5">
        <v>0</v>
      </c>
      <c r="L242" s="5">
        <v>0</v>
      </c>
      <c r="M242" s="5">
        <v>113271</v>
      </c>
      <c r="N242" s="5">
        <v>0</v>
      </c>
      <c r="O242" s="5">
        <v>0</v>
      </c>
      <c r="P242" s="5">
        <v>2025489</v>
      </c>
      <c r="Q242" s="5">
        <v>0</v>
      </c>
      <c r="R242" s="5">
        <v>0</v>
      </c>
      <c r="S242" s="5">
        <v>19</v>
      </c>
      <c r="T242" s="5">
        <v>0</v>
      </c>
      <c r="U242" s="5">
        <v>29953</v>
      </c>
      <c r="V242" s="5">
        <v>0</v>
      </c>
      <c r="W242" s="5">
        <v>18</v>
      </c>
      <c r="X242" s="5">
        <v>9</v>
      </c>
      <c r="Y242" s="5">
        <v>122500</v>
      </c>
      <c r="Z242" s="5">
        <v>0</v>
      </c>
      <c r="AA242" s="5">
        <v>238</v>
      </c>
      <c r="AB242" s="5">
        <v>164</v>
      </c>
      <c r="AC242" s="5">
        <v>0</v>
      </c>
      <c r="AD242" s="5">
        <v>0</v>
      </c>
      <c r="AE242" s="5">
        <v>0</v>
      </c>
      <c r="AF242" s="5">
        <v>0</v>
      </c>
      <c r="AG242" s="5">
        <v>0</v>
      </c>
      <c r="AH242" s="5">
        <v>51494</v>
      </c>
      <c r="AI242" s="5">
        <v>0</v>
      </c>
      <c r="AJ242" s="5">
        <v>0</v>
      </c>
      <c r="AK242" s="5">
        <v>0</v>
      </c>
      <c r="AL242" s="5">
        <v>0</v>
      </c>
      <c r="AM242" s="5">
        <v>0</v>
      </c>
      <c r="AN242" s="5">
        <v>0</v>
      </c>
      <c r="AO242" s="5">
        <v>0</v>
      </c>
      <c r="AP242" s="5">
        <v>0</v>
      </c>
      <c r="AQ242" s="5">
        <v>0</v>
      </c>
      <c r="AR242" s="5">
        <v>0</v>
      </c>
      <c r="AS242" s="5">
        <v>11092</v>
      </c>
      <c r="AT242" s="5">
        <v>0</v>
      </c>
      <c r="AU242" s="5">
        <v>0</v>
      </c>
      <c r="AV242" s="5">
        <v>0</v>
      </c>
      <c r="AW242" s="5">
        <v>47348</v>
      </c>
      <c r="AX242" s="5">
        <v>0</v>
      </c>
      <c r="AY242" s="5">
        <v>0</v>
      </c>
      <c r="AZ242" s="5">
        <v>0</v>
      </c>
      <c r="BA242" s="5">
        <v>0</v>
      </c>
      <c r="BB242" s="5">
        <v>0</v>
      </c>
      <c r="BC242" s="5">
        <v>0</v>
      </c>
      <c r="BD242" s="5">
        <v>0</v>
      </c>
      <c r="BE242" s="5">
        <v>0</v>
      </c>
      <c r="BF242" s="5">
        <v>0</v>
      </c>
      <c r="BG242" s="5">
        <v>0</v>
      </c>
      <c r="BH242" s="5">
        <v>2050498</v>
      </c>
      <c r="BI242" s="5">
        <v>318302</v>
      </c>
      <c r="BJ242" s="5">
        <v>2006846</v>
      </c>
      <c r="BK242" s="5">
        <v>2202</v>
      </c>
      <c r="BL242" s="5">
        <v>0</v>
      </c>
      <c r="BM242" s="5">
        <v>0</v>
      </c>
      <c r="BN242" s="5">
        <v>0</v>
      </c>
      <c r="BO242" s="5">
        <v>314619</v>
      </c>
      <c r="BP242" s="5">
        <v>6037799</v>
      </c>
      <c r="BQ242" s="5">
        <v>237739</v>
      </c>
      <c r="BR242" s="5">
        <v>0</v>
      </c>
    </row>
    <row r="243" spans="1:70">
      <c r="A243" t="s">
        <v>1615</v>
      </c>
      <c r="B243" t="s">
        <v>1616</v>
      </c>
      <c r="C243" t="s">
        <v>1468</v>
      </c>
      <c r="D243" t="s">
        <v>1647</v>
      </c>
      <c r="E243" t="str">
        <f t="shared" si="3"/>
        <v>山形県山形県（置賜）</v>
      </c>
      <c r="F243" s="5">
        <v>0</v>
      </c>
      <c r="G243" s="5">
        <v>14</v>
      </c>
      <c r="H243" s="5">
        <v>0</v>
      </c>
      <c r="I243" s="5">
        <v>0</v>
      </c>
      <c r="J243" s="5">
        <v>1</v>
      </c>
      <c r="K243" s="5">
        <v>0</v>
      </c>
      <c r="L243" s="5">
        <v>17971</v>
      </c>
      <c r="M243" s="5">
        <v>44881</v>
      </c>
      <c r="N243" s="5">
        <v>0</v>
      </c>
      <c r="O243" s="5">
        <v>0</v>
      </c>
      <c r="P243" s="5">
        <v>1016078</v>
      </c>
      <c r="Q243" s="5">
        <v>912567</v>
      </c>
      <c r="R243" s="5">
        <v>99997</v>
      </c>
      <c r="S243" s="5">
        <v>13</v>
      </c>
      <c r="T243" s="5">
        <v>0</v>
      </c>
      <c r="U243" s="5">
        <v>15881</v>
      </c>
      <c r="V243" s="5">
        <v>0</v>
      </c>
      <c r="W243" s="5">
        <v>11</v>
      </c>
      <c r="X243" s="5">
        <v>6</v>
      </c>
      <c r="Y243" s="5">
        <v>60600</v>
      </c>
      <c r="Z243" s="5">
        <v>0</v>
      </c>
      <c r="AA243" s="5">
        <v>421</v>
      </c>
      <c r="AB243" s="5">
        <v>149</v>
      </c>
      <c r="AC243" s="5">
        <v>0</v>
      </c>
      <c r="AD243" s="5">
        <v>0</v>
      </c>
      <c r="AE243" s="5">
        <v>0</v>
      </c>
      <c r="AF243" s="5">
        <v>0</v>
      </c>
      <c r="AG243" s="5">
        <v>60600</v>
      </c>
      <c r="AH243" s="5">
        <v>32256</v>
      </c>
      <c r="AI243" s="5">
        <v>0</v>
      </c>
      <c r="AJ243" s="5">
        <v>0</v>
      </c>
      <c r="AK243" s="5">
        <v>0</v>
      </c>
      <c r="AL243" s="5">
        <v>0</v>
      </c>
      <c r="AM243" s="5">
        <v>0</v>
      </c>
      <c r="AN243" s="5">
        <v>0</v>
      </c>
      <c r="AO243" s="5">
        <v>0</v>
      </c>
      <c r="AP243" s="5">
        <v>0</v>
      </c>
      <c r="AQ243" s="5">
        <v>0</v>
      </c>
      <c r="AR243" s="5">
        <v>6121</v>
      </c>
      <c r="AS243" s="5">
        <v>5161</v>
      </c>
      <c r="AT243" s="5">
        <v>0</v>
      </c>
      <c r="AU243" s="5">
        <v>0</v>
      </c>
      <c r="AV243" s="5">
        <v>8503</v>
      </c>
      <c r="AW243" s="5">
        <v>4925</v>
      </c>
      <c r="AX243" s="5">
        <v>0</v>
      </c>
      <c r="AY243" s="5">
        <v>0</v>
      </c>
      <c r="AZ243" s="5">
        <v>0</v>
      </c>
      <c r="BA243" s="5">
        <v>0</v>
      </c>
      <c r="BB243" s="5">
        <v>0</v>
      </c>
      <c r="BC243" s="5">
        <v>0</v>
      </c>
      <c r="BD243" s="5">
        <v>0</v>
      </c>
      <c r="BE243" s="5">
        <v>34</v>
      </c>
      <c r="BF243" s="5">
        <v>0</v>
      </c>
      <c r="BG243" s="5">
        <v>0</v>
      </c>
      <c r="BH243" s="5">
        <v>1057537</v>
      </c>
      <c r="BI243" s="5">
        <v>230331</v>
      </c>
      <c r="BJ243" s="5">
        <v>1118825</v>
      </c>
      <c r="BK243" s="5">
        <v>23695</v>
      </c>
      <c r="BL243" s="5">
        <v>0</v>
      </c>
      <c r="BM243" s="5">
        <v>0</v>
      </c>
      <c r="BN243" s="5">
        <v>0</v>
      </c>
      <c r="BO243" s="5">
        <v>227534</v>
      </c>
      <c r="BP243" s="5">
        <v>3781275</v>
      </c>
      <c r="BQ243" s="5">
        <v>172441</v>
      </c>
      <c r="BR243" s="5">
        <v>0</v>
      </c>
    </row>
    <row r="244" spans="1:70">
      <c r="A244" t="s">
        <v>1615</v>
      </c>
      <c r="B244" t="s">
        <v>1616</v>
      </c>
      <c r="C244" t="s">
        <v>1470</v>
      </c>
      <c r="D244" t="s">
        <v>1648</v>
      </c>
      <c r="E244" t="str">
        <f t="shared" si="3"/>
        <v>山形県山形県（最上）</v>
      </c>
      <c r="F244" s="5">
        <v>0</v>
      </c>
      <c r="G244" s="5">
        <v>5</v>
      </c>
      <c r="H244" s="5">
        <v>0</v>
      </c>
      <c r="I244" s="5">
        <v>0</v>
      </c>
      <c r="J244" s="5">
        <v>1</v>
      </c>
      <c r="K244" s="5">
        <v>0</v>
      </c>
      <c r="L244" s="5">
        <v>3382</v>
      </c>
      <c r="M244" s="5">
        <v>12095</v>
      </c>
      <c r="N244" s="5">
        <v>0</v>
      </c>
      <c r="O244" s="5">
        <v>0</v>
      </c>
      <c r="P244" s="5">
        <v>367494</v>
      </c>
      <c r="Q244" s="5">
        <v>169806</v>
      </c>
      <c r="R244" s="5">
        <v>71070</v>
      </c>
      <c r="S244" s="5">
        <v>5</v>
      </c>
      <c r="T244" s="5">
        <v>0</v>
      </c>
      <c r="U244" s="5">
        <v>5510</v>
      </c>
      <c r="V244" s="5">
        <v>0</v>
      </c>
      <c r="W244" s="5">
        <v>4</v>
      </c>
      <c r="X244" s="5">
        <v>10</v>
      </c>
      <c r="Y244" s="5">
        <v>21000</v>
      </c>
      <c r="Z244" s="5">
        <v>0</v>
      </c>
      <c r="AA244" s="5">
        <v>258</v>
      </c>
      <c r="AB244" s="5">
        <v>188</v>
      </c>
      <c r="AC244" s="5">
        <v>0</v>
      </c>
      <c r="AD244" s="5">
        <v>0</v>
      </c>
      <c r="AE244" s="5">
        <v>0</v>
      </c>
      <c r="AF244" s="5">
        <v>0</v>
      </c>
      <c r="AG244" s="5">
        <v>0</v>
      </c>
      <c r="AH244" s="5">
        <v>26237</v>
      </c>
      <c r="AI244" s="5">
        <v>0</v>
      </c>
      <c r="AJ244" s="5">
        <v>0</v>
      </c>
      <c r="AK244" s="5">
        <v>0</v>
      </c>
      <c r="AL244" s="5">
        <v>0</v>
      </c>
      <c r="AM244" s="5">
        <v>0</v>
      </c>
      <c r="AN244" s="5">
        <v>0</v>
      </c>
      <c r="AO244" s="5">
        <v>0</v>
      </c>
      <c r="AP244" s="5">
        <v>0</v>
      </c>
      <c r="AQ244" s="5">
        <v>0</v>
      </c>
      <c r="AR244" s="5">
        <v>0</v>
      </c>
      <c r="AS244" s="5">
        <v>0</v>
      </c>
      <c r="AT244" s="5">
        <v>0</v>
      </c>
      <c r="AU244" s="5">
        <v>0</v>
      </c>
      <c r="AV244" s="5">
        <v>68</v>
      </c>
      <c r="AW244" s="5">
        <v>379</v>
      </c>
      <c r="AX244" s="5">
        <v>0</v>
      </c>
      <c r="AY244" s="5">
        <v>0</v>
      </c>
      <c r="AZ244" s="5">
        <v>0</v>
      </c>
      <c r="BA244" s="5">
        <v>0</v>
      </c>
      <c r="BB244" s="5">
        <v>0</v>
      </c>
      <c r="BC244" s="5">
        <v>0</v>
      </c>
      <c r="BD244" s="5">
        <v>0</v>
      </c>
      <c r="BE244" s="5">
        <v>0</v>
      </c>
      <c r="BF244" s="5">
        <v>0</v>
      </c>
      <c r="BG244" s="5">
        <v>0</v>
      </c>
      <c r="BH244" s="5">
        <v>409705</v>
      </c>
      <c r="BI244" s="5">
        <v>35044</v>
      </c>
      <c r="BJ244" s="5">
        <v>344927</v>
      </c>
      <c r="BK244" s="5">
        <v>12727</v>
      </c>
      <c r="BL244" s="5">
        <v>0</v>
      </c>
      <c r="BM244" s="5">
        <v>0</v>
      </c>
      <c r="BN244" s="5">
        <v>0</v>
      </c>
      <c r="BO244" s="5">
        <v>33992</v>
      </c>
      <c r="BP244" s="5">
        <v>264451</v>
      </c>
      <c r="BQ244" s="5">
        <v>156995</v>
      </c>
      <c r="BR244" s="5">
        <v>0</v>
      </c>
    </row>
    <row r="245" spans="1:70">
      <c r="A245" t="s">
        <v>1615</v>
      </c>
      <c r="B245" t="s">
        <v>1616</v>
      </c>
      <c r="C245" t="s">
        <v>1472</v>
      </c>
      <c r="D245" t="s">
        <v>1649</v>
      </c>
      <c r="E245" t="str">
        <f t="shared" si="3"/>
        <v>山形県山形県（庄内）</v>
      </c>
      <c r="F245" s="5">
        <v>0</v>
      </c>
      <c r="G245" s="5">
        <v>32</v>
      </c>
      <c r="H245" s="5">
        <v>0</v>
      </c>
      <c r="I245" s="5">
        <v>0</v>
      </c>
      <c r="J245" s="5">
        <v>2</v>
      </c>
      <c r="K245" s="5">
        <v>0</v>
      </c>
      <c r="L245" s="5">
        <v>9049</v>
      </c>
      <c r="M245" s="5">
        <v>57067</v>
      </c>
      <c r="N245" s="5">
        <v>0</v>
      </c>
      <c r="O245" s="5">
        <v>0</v>
      </c>
      <c r="P245" s="5">
        <v>1713561</v>
      </c>
      <c r="Q245" s="5">
        <v>7020948</v>
      </c>
      <c r="R245" s="5">
        <v>906372</v>
      </c>
      <c r="S245" s="5">
        <v>29</v>
      </c>
      <c r="T245" s="5">
        <v>0</v>
      </c>
      <c r="U245" s="5">
        <v>23402</v>
      </c>
      <c r="V245" s="5">
        <v>0</v>
      </c>
      <c r="W245" s="5">
        <v>22</v>
      </c>
      <c r="X245" s="5">
        <v>7</v>
      </c>
      <c r="Y245" s="5">
        <v>141110</v>
      </c>
      <c r="Z245" s="5">
        <v>0</v>
      </c>
      <c r="AA245" s="5">
        <v>606</v>
      </c>
      <c r="AB245" s="5">
        <v>557</v>
      </c>
      <c r="AC245" s="5">
        <v>0</v>
      </c>
      <c r="AD245" s="5">
        <v>0</v>
      </c>
      <c r="AE245" s="5">
        <v>0</v>
      </c>
      <c r="AF245" s="5">
        <v>0</v>
      </c>
      <c r="AG245" s="5">
        <v>0</v>
      </c>
      <c r="AH245" s="5">
        <v>3830</v>
      </c>
      <c r="AI245" s="5">
        <v>0</v>
      </c>
      <c r="AJ245" s="5">
        <v>0</v>
      </c>
      <c r="AK245" s="5">
        <v>0</v>
      </c>
      <c r="AL245" s="5">
        <v>0</v>
      </c>
      <c r="AM245" s="5">
        <v>0</v>
      </c>
      <c r="AN245" s="5">
        <v>0</v>
      </c>
      <c r="AO245" s="5">
        <v>0</v>
      </c>
      <c r="AP245" s="5">
        <v>0</v>
      </c>
      <c r="AQ245" s="5">
        <v>0</v>
      </c>
      <c r="AR245" s="5">
        <v>2377</v>
      </c>
      <c r="AS245" s="5">
        <v>33626</v>
      </c>
      <c r="AT245" s="5">
        <v>0</v>
      </c>
      <c r="AU245" s="5">
        <v>0</v>
      </c>
      <c r="AV245" s="5">
        <v>525</v>
      </c>
      <c r="AW245" s="5">
        <v>9110</v>
      </c>
      <c r="AX245" s="5">
        <v>0</v>
      </c>
      <c r="AY245" s="5">
        <v>0</v>
      </c>
      <c r="AZ245" s="5">
        <v>0</v>
      </c>
      <c r="BA245" s="5">
        <v>0</v>
      </c>
      <c r="BB245" s="5">
        <v>0</v>
      </c>
      <c r="BC245" s="5">
        <v>0</v>
      </c>
      <c r="BD245" s="5">
        <v>0</v>
      </c>
      <c r="BE245" s="5">
        <v>0</v>
      </c>
      <c r="BF245" s="5">
        <v>0</v>
      </c>
      <c r="BG245" s="5">
        <v>0</v>
      </c>
      <c r="BH245" s="5">
        <v>1814121</v>
      </c>
      <c r="BI245" s="5">
        <v>489428</v>
      </c>
      <c r="BJ245" s="5">
        <v>2038121</v>
      </c>
      <c r="BK245" s="5">
        <v>206710</v>
      </c>
      <c r="BL245" s="5">
        <v>0</v>
      </c>
      <c r="BM245" s="5">
        <v>0</v>
      </c>
      <c r="BN245" s="5">
        <v>0</v>
      </c>
      <c r="BO245" s="5">
        <v>482670</v>
      </c>
      <c r="BP245" s="5">
        <v>8246912</v>
      </c>
      <c r="BQ245" s="5">
        <v>1009364</v>
      </c>
      <c r="BR245" s="5">
        <v>0</v>
      </c>
    </row>
    <row r="246" spans="1:70">
      <c r="A246" t="s">
        <v>1650</v>
      </c>
      <c r="B246" t="s">
        <v>1651</v>
      </c>
      <c r="C246" t="s">
        <v>1280</v>
      </c>
      <c r="D246" t="s">
        <v>1652</v>
      </c>
      <c r="E246" t="str">
        <f t="shared" si="3"/>
        <v>福島県郡山市</v>
      </c>
      <c r="F246" s="5">
        <v>318064</v>
      </c>
      <c r="G246" s="5">
        <v>100</v>
      </c>
      <c r="H246" s="5">
        <v>0</v>
      </c>
      <c r="I246" s="5">
        <v>1</v>
      </c>
      <c r="J246" s="5">
        <v>2</v>
      </c>
      <c r="K246" s="5">
        <v>0</v>
      </c>
      <c r="L246" s="5">
        <v>19369</v>
      </c>
      <c r="M246" s="5">
        <v>10230</v>
      </c>
      <c r="N246" s="5">
        <v>93252</v>
      </c>
      <c r="O246" s="5">
        <v>1661559</v>
      </c>
      <c r="P246" s="5">
        <v>7117920</v>
      </c>
      <c r="Q246" s="5">
        <v>8556637</v>
      </c>
      <c r="R246" s="5">
        <v>1066702</v>
      </c>
      <c r="S246" s="5">
        <v>75</v>
      </c>
      <c r="T246" s="5">
        <v>35100</v>
      </c>
      <c r="U246" s="5">
        <v>0</v>
      </c>
      <c r="V246" s="5">
        <v>0</v>
      </c>
      <c r="W246" s="5">
        <v>58</v>
      </c>
      <c r="X246" s="5">
        <v>10</v>
      </c>
      <c r="Y246" s="5">
        <v>166800</v>
      </c>
      <c r="Z246" s="5">
        <v>0</v>
      </c>
      <c r="AA246" s="5">
        <v>24</v>
      </c>
      <c r="AB246" s="5">
        <v>18</v>
      </c>
      <c r="AC246" s="5">
        <v>13231</v>
      </c>
      <c r="AD246" s="5">
        <v>2419</v>
      </c>
      <c r="AE246" s="5">
        <v>38075</v>
      </c>
      <c r="AF246" s="5">
        <v>343539</v>
      </c>
      <c r="AG246" s="5">
        <v>68000</v>
      </c>
      <c r="AH246" s="5">
        <v>2016</v>
      </c>
      <c r="AI246" s="5">
        <v>0</v>
      </c>
      <c r="AJ246" s="5">
        <v>0</v>
      </c>
      <c r="AK246" s="5">
        <v>35600</v>
      </c>
      <c r="AL246" s="5">
        <v>0</v>
      </c>
      <c r="AM246" s="5">
        <v>50869</v>
      </c>
      <c r="AN246" s="5">
        <v>460</v>
      </c>
      <c r="AO246" s="5">
        <v>0</v>
      </c>
      <c r="AP246" s="5">
        <v>0</v>
      </c>
      <c r="AQ246" s="5">
        <v>0</v>
      </c>
      <c r="AR246" s="5">
        <v>339</v>
      </c>
      <c r="AS246" s="5">
        <v>4753</v>
      </c>
      <c r="AT246" s="5">
        <v>23580</v>
      </c>
      <c r="AU246" s="5">
        <v>125913</v>
      </c>
      <c r="AV246" s="5">
        <v>14831</v>
      </c>
      <c r="AW246" s="5">
        <v>782</v>
      </c>
      <c r="AX246" s="5">
        <v>33923</v>
      </c>
      <c r="AY246" s="5">
        <v>15780</v>
      </c>
      <c r="AZ246" s="5">
        <v>0</v>
      </c>
      <c r="BA246" s="5">
        <v>0</v>
      </c>
      <c r="BB246" s="5">
        <v>62</v>
      </c>
      <c r="BC246" s="5">
        <v>41831</v>
      </c>
      <c r="BD246" s="5">
        <v>0</v>
      </c>
      <c r="BE246" s="5">
        <v>114</v>
      </c>
      <c r="BF246" s="5">
        <v>190</v>
      </c>
      <c r="BG246" s="5">
        <v>1955</v>
      </c>
      <c r="BH246" s="5">
        <v>7329643</v>
      </c>
      <c r="BI246" s="5">
        <v>653347</v>
      </c>
      <c r="BJ246" s="5">
        <v>6316444</v>
      </c>
      <c r="BK246" s="5">
        <v>293497</v>
      </c>
      <c r="BL246" s="5">
        <v>0</v>
      </c>
      <c r="BM246" s="5">
        <v>0</v>
      </c>
      <c r="BN246" s="5">
        <v>0</v>
      </c>
      <c r="BO246" s="5">
        <v>396174</v>
      </c>
      <c r="BP246" s="5">
        <v>11866926</v>
      </c>
      <c r="BQ246" s="5">
        <v>2815216</v>
      </c>
      <c r="BR246" s="5">
        <v>0</v>
      </c>
    </row>
    <row r="247" spans="1:70">
      <c r="A247" t="s">
        <v>1650</v>
      </c>
      <c r="B247" t="s">
        <v>1651</v>
      </c>
      <c r="C247" t="s">
        <v>1282</v>
      </c>
      <c r="D247" t="s">
        <v>1653</v>
      </c>
      <c r="E247" t="str">
        <f t="shared" si="3"/>
        <v>福島県いわき市</v>
      </c>
      <c r="F247" s="5">
        <v>328562</v>
      </c>
      <c r="G247" s="5">
        <v>169</v>
      </c>
      <c r="H247" s="5">
        <v>2</v>
      </c>
      <c r="I247" s="5">
        <v>0</v>
      </c>
      <c r="J247" s="5">
        <v>4</v>
      </c>
      <c r="K247" s="5">
        <v>0</v>
      </c>
      <c r="L247" s="5">
        <v>10765</v>
      </c>
      <c r="M247" s="5">
        <v>19591</v>
      </c>
      <c r="N247" s="5">
        <v>187905</v>
      </c>
      <c r="O247" s="5">
        <v>1977092</v>
      </c>
      <c r="P247" s="5">
        <v>8351216</v>
      </c>
      <c r="Q247" s="5">
        <v>24476842</v>
      </c>
      <c r="R247" s="5">
        <v>2094431</v>
      </c>
      <c r="S247" s="5">
        <v>122</v>
      </c>
      <c r="T247" s="5">
        <v>37141</v>
      </c>
      <c r="U247" s="5">
        <v>0</v>
      </c>
      <c r="V247" s="5">
        <v>0</v>
      </c>
      <c r="W247" s="5">
        <v>110</v>
      </c>
      <c r="X247" s="5">
        <v>16</v>
      </c>
      <c r="Y247" s="5">
        <v>203480</v>
      </c>
      <c r="Z247" s="5">
        <v>0</v>
      </c>
      <c r="AA247" s="5">
        <v>58</v>
      </c>
      <c r="AB247" s="5">
        <v>31</v>
      </c>
      <c r="AC247" s="5">
        <v>3262</v>
      </c>
      <c r="AD247" s="5">
        <v>11511</v>
      </c>
      <c r="AE247" s="5">
        <v>47097</v>
      </c>
      <c r="AF247" s="5">
        <v>456249</v>
      </c>
      <c r="AG247" s="5">
        <v>48220</v>
      </c>
      <c r="AH247" s="5">
        <v>72401</v>
      </c>
      <c r="AI247" s="5">
        <v>0</v>
      </c>
      <c r="AJ247" s="5">
        <v>18864</v>
      </c>
      <c r="AK247" s="5">
        <v>35195</v>
      </c>
      <c r="AL247" s="5">
        <v>32796</v>
      </c>
      <c r="AM247" s="5">
        <v>26194</v>
      </c>
      <c r="AN247" s="5">
        <v>1782</v>
      </c>
      <c r="AO247" s="5">
        <v>0</v>
      </c>
      <c r="AP247" s="5">
        <v>0</v>
      </c>
      <c r="AQ247" s="5">
        <v>20096</v>
      </c>
      <c r="AR247" s="5">
        <v>0</v>
      </c>
      <c r="AS247" s="5">
        <v>3693</v>
      </c>
      <c r="AT247" s="5">
        <v>84709</v>
      </c>
      <c r="AU247" s="5">
        <v>95613</v>
      </c>
      <c r="AV247" s="5">
        <v>99</v>
      </c>
      <c r="AW247" s="5">
        <v>85</v>
      </c>
      <c r="AX247" s="5">
        <v>3492</v>
      </c>
      <c r="AY247" s="5">
        <v>9739</v>
      </c>
      <c r="AZ247" s="5">
        <v>0</v>
      </c>
      <c r="BA247" s="5">
        <v>0</v>
      </c>
      <c r="BB247" s="5">
        <v>0</v>
      </c>
      <c r="BC247" s="5">
        <v>14630</v>
      </c>
      <c r="BD247" s="5">
        <v>0</v>
      </c>
      <c r="BE247" s="5">
        <v>92</v>
      </c>
      <c r="BF247" s="5">
        <v>2517</v>
      </c>
      <c r="BG247" s="5">
        <v>5644</v>
      </c>
      <c r="BH247" s="5">
        <v>8712123</v>
      </c>
      <c r="BI247" s="5">
        <v>818859</v>
      </c>
      <c r="BJ247" s="5">
        <v>6976594</v>
      </c>
      <c r="BK247" s="5">
        <v>543776</v>
      </c>
      <c r="BL247" s="5">
        <v>0</v>
      </c>
      <c r="BM247" s="5">
        <v>8477</v>
      </c>
      <c r="BN247" s="5">
        <v>0</v>
      </c>
      <c r="BO247" s="5">
        <v>640025</v>
      </c>
      <c r="BP247" s="5">
        <v>13157621</v>
      </c>
      <c r="BQ247" s="5">
        <v>4998420</v>
      </c>
      <c r="BR247" s="5">
        <v>0</v>
      </c>
    </row>
    <row r="248" spans="1:70">
      <c r="A248" t="s">
        <v>1650</v>
      </c>
      <c r="B248" t="s">
        <v>1651</v>
      </c>
      <c r="C248" t="s">
        <v>1284</v>
      </c>
      <c r="D248" t="s">
        <v>1654</v>
      </c>
      <c r="E248" t="str">
        <f t="shared" si="3"/>
        <v>福島県福島市</v>
      </c>
      <c r="F248" s="5">
        <v>280405</v>
      </c>
      <c r="G248" s="5">
        <v>117</v>
      </c>
      <c r="H248" s="5">
        <v>1</v>
      </c>
      <c r="I248" s="5">
        <v>2</v>
      </c>
      <c r="J248" s="5">
        <v>0</v>
      </c>
      <c r="K248" s="5">
        <v>0</v>
      </c>
      <c r="L248" s="5">
        <v>4271</v>
      </c>
      <c r="M248" s="5">
        <v>58293</v>
      </c>
      <c r="N248" s="5">
        <v>60262</v>
      </c>
      <c r="O248" s="5">
        <v>1496970</v>
      </c>
      <c r="P248" s="5">
        <v>6473527</v>
      </c>
      <c r="Q248" s="5">
        <v>11145269</v>
      </c>
      <c r="R248" s="5">
        <v>1178650</v>
      </c>
      <c r="S248" s="5">
        <v>80</v>
      </c>
      <c r="T248" s="5">
        <v>27443</v>
      </c>
      <c r="U248" s="5">
        <v>0</v>
      </c>
      <c r="V248" s="5">
        <v>0</v>
      </c>
      <c r="W248" s="5">
        <v>69</v>
      </c>
      <c r="X248" s="5">
        <v>20</v>
      </c>
      <c r="Y248" s="5">
        <v>2073</v>
      </c>
      <c r="Z248" s="5">
        <v>0</v>
      </c>
      <c r="AA248" s="5">
        <v>27</v>
      </c>
      <c r="AB248" s="5">
        <v>12</v>
      </c>
      <c r="AC248" s="5">
        <v>0</v>
      </c>
      <c r="AD248" s="5">
        <v>3634</v>
      </c>
      <c r="AE248" s="5">
        <v>7957</v>
      </c>
      <c r="AF248" s="5">
        <v>206854</v>
      </c>
      <c r="AG248" s="5">
        <v>0</v>
      </c>
      <c r="AH248" s="5">
        <v>0</v>
      </c>
      <c r="AI248" s="5">
        <v>0</v>
      </c>
      <c r="AJ248" s="5">
        <v>0</v>
      </c>
      <c r="AK248" s="5">
        <v>40300</v>
      </c>
      <c r="AL248" s="5">
        <v>46684</v>
      </c>
      <c r="AM248" s="5">
        <v>0</v>
      </c>
      <c r="AN248" s="5">
        <v>367</v>
      </c>
      <c r="AO248" s="5">
        <v>3507</v>
      </c>
      <c r="AP248" s="5">
        <v>1404</v>
      </c>
      <c r="AQ248" s="5">
        <v>0</v>
      </c>
      <c r="AR248" s="5">
        <v>3050</v>
      </c>
      <c r="AS248" s="5">
        <v>824</v>
      </c>
      <c r="AT248" s="5">
        <v>7818</v>
      </c>
      <c r="AU248" s="5">
        <v>47102</v>
      </c>
      <c r="AV248" s="5">
        <v>0</v>
      </c>
      <c r="AW248" s="5">
        <v>1594</v>
      </c>
      <c r="AX248" s="5">
        <v>4704</v>
      </c>
      <c r="AY248" s="5">
        <v>6175</v>
      </c>
      <c r="AZ248" s="5">
        <v>12</v>
      </c>
      <c r="BA248" s="5">
        <v>0</v>
      </c>
      <c r="BB248" s="5">
        <v>0</v>
      </c>
      <c r="BC248" s="5">
        <v>47884</v>
      </c>
      <c r="BD248" s="5">
        <v>0</v>
      </c>
      <c r="BE248" s="5">
        <v>17</v>
      </c>
      <c r="BF248" s="5">
        <v>471</v>
      </c>
      <c r="BG248" s="5">
        <v>1550</v>
      </c>
      <c r="BH248" s="5">
        <v>6625415</v>
      </c>
      <c r="BI248" s="5">
        <v>570959</v>
      </c>
      <c r="BJ248" s="5">
        <v>6259331</v>
      </c>
      <c r="BK248" s="5">
        <v>266623</v>
      </c>
      <c r="BL248" s="5">
        <v>48364</v>
      </c>
      <c r="BM248" s="5">
        <v>295</v>
      </c>
      <c r="BN248" s="5">
        <v>0</v>
      </c>
      <c r="BO248" s="5">
        <v>312985</v>
      </c>
      <c r="BP248" s="5">
        <v>4713887</v>
      </c>
      <c r="BQ248" s="5">
        <v>2168283</v>
      </c>
      <c r="BR248" s="5">
        <v>110900</v>
      </c>
    </row>
    <row r="249" spans="1:70">
      <c r="A249" t="s">
        <v>1650</v>
      </c>
      <c r="B249" t="s">
        <v>1651</v>
      </c>
      <c r="C249" t="s">
        <v>1288</v>
      </c>
      <c r="D249" t="s">
        <v>1655</v>
      </c>
      <c r="E249" t="str">
        <f t="shared" si="3"/>
        <v>福島県会津坂下町</v>
      </c>
      <c r="F249" s="5">
        <v>14695</v>
      </c>
      <c r="G249" s="5">
        <v>4</v>
      </c>
      <c r="H249" s="5">
        <v>1</v>
      </c>
      <c r="I249" s="5">
        <v>0</v>
      </c>
      <c r="J249" s="5">
        <v>0</v>
      </c>
      <c r="K249" s="5">
        <v>0</v>
      </c>
      <c r="L249" s="5">
        <v>417</v>
      </c>
      <c r="M249" s="5">
        <v>892</v>
      </c>
      <c r="N249" s="5">
        <v>0</v>
      </c>
      <c r="O249" s="5">
        <v>155845</v>
      </c>
      <c r="P249" s="5">
        <v>387511</v>
      </c>
      <c r="Q249" s="5">
        <v>478166</v>
      </c>
      <c r="R249" s="5">
        <v>80811</v>
      </c>
      <c r="S249" s="5">
        <v>4</v>
      </c>
      <c r="T249" s="5">
        <v>1452</v>
      </c>
      <c r="U249" s="5">
        <v>0</v>
      </c>
      <c r="V249" s="5">
        <v>0</v>
      </c>
      <c r="W249" s="5">
        <v>1</v>
      </c>
      <c r="X249" s="5">
        <v>24</v>
      </c>
      <c r="Y249" s="5">
        <v>450</v>
      </c>
      <c r="Z249" s="5">
        <v>450</v>
      </c>
      <c r="AA249" s="5">
        <v>41</v>
      </c>
      <c r="AB249" s="5">
        <v>41</v>
      </c>
      <c r="AC249" s="5">
        <v>246</v>
      </c>
      <c r="AD249" s="5">
        <v>892</v>
      </c>
      <c r="AE249" s="5">
        <v>0</v>
      </c>
      <c r="AF249" s="5">
        <v>6447</v>
      </c>
      <c r="AG249" s="5">
        <v>0</v>
      </c>
      <c r="AH249" s="5">
        <v>0</v>
      </c>
      <c r="AI249" s="5">
        <v>0</v>
      </c>
      <c r="AJ249" s="5">
        <v>0</v>
      </c>
      <c r="AK249" s="5">
        <v>3198</v>
      </c>
      <c r="AL249" s="5">
        <v>564</v>
      </c>
      <c r="AM249" s="5">
        <v>312</v>
      </c>
      <c r="AN249" s="5">
        <v>0</v>
      </c>
      <c r="AO249" s="5">
        <v>0</v>
      </c>
      <c r="AP249" s="5">
        <v>0</v>
      </c>
      <c r="AQ249" s="5">
        <v>0</v>
      </c>
      <c r="AR249" s="5">
        <v>0</v>
      </c>
      <c r="AS249" s="5">
        <v>0</v>
      </c>
      <c r="AT249" s="5">
        <v>0</v>
      </c>
      <c r="AU249" s="5">
        <v>2546</v>
      </c>
      <c r="AV249" s="5">
        <v>0</v>
      </c>
      <c r="AW249" s="5">
        <v>0</v>
      </c>
      <c r="AX249" s="5">
        <v>0</v>
      </c>
      <c r="AY249" s="5">
        <v>0</v>
      </c>
      <c r="AZ249" s="5">
        <v>0</v>
      </c>
      <c r="BA249" s="5">
        <v>0</v>
      </c>
      <c r="BB249" s="5">
        <v>0</v>
      </c>
      <c r="BC249" s="5">
        <v>0</v>
      </c>
      <c r="BD249" s="5">
        <v>0</v>
      </c>
      <c r="BE249" s="5">
        <v>0</v>
      </c>
      <c r="BF249" s="5">
        <v>0</v>
      </c>
      <c r="BG249" s="5">
        <v>0</v>
      </c>
      <c r="BH249" s="5">
        <v>394063</v>
      </c>
      <c r="BI249" s="5">
        <v>60719</v>
      </c>
      <c r="BJ249" s="5">
        <v>439515</v>
      </c>
      <c r="BK249" s="5">
        <v>16554</v>
      </c>
      <c r="BL249" s="5">
        <v>727</v>
      </c>
      <c r="BM249" s="5">
        <v>0</v>
      </c>
      <c r="BN249" s="5">
        <v>0</v>
      </c>
      <c r="BO249" s="5">
        <v>50816</v>
      </c>
      <c r="BP249" s="5">
        <v>707752</v>
      </c>
      <c r="BQ249" s="5">
        <v>98093</v>
      </c>
      <c r="BR249" s="5">
        <v>9300</v>
      </c>
    </row>
    <row r="250" spans="1:70">
      <c r="A250" t="s">
        <v>1650</v>
      </c>
      <c r="B250" t="s">
        <v>1651</v>
      </c>
      <c r="C250" t="s">
        <v>1290</v>
      </c>
      <c r="D250" t="s">
        <v>1656</v>
      </c>
      <c r="E250" t="str">
        <f t="shared" si="3"/>
        <v>福島県会津若松市</v>
      </c>
      <c r="F250" s="5">
        <v>117184</v>
      </c>
      <c r="G250" s="5">
        <v>38</v>
      </c>
      <c r="H250" s="5">
        <v>0</v>
      </c>
      <c r="I250" s="5">
        <v>1</v>
      </c>
      <c r="J250" s="5">
        <v>1</v>
      </c>
      <c r="K250" s="5">
        <v>3</v>
      </c>
      <c r="L250" s="5">
        <v>4627</v>
      </c>
      <c r="M250" s="5">
        <v>10314</v>
      </c>
      <c r="N250" s="5">
        <v>35469</v>
      </c>
      <c r="O250" s="5">
        <v>760040</v>
      </c>
      <c r="P250" s="5">
        <v>2857959</v>
      </c>
      <c r="Q250" s="5">
        <v>10539996</v>
      </c>
      <c r="R250" s="5">
        <v>657524</v>
      </c>
      <c r="S250" s="5">
        <v>34</v>
      </c>
      <c r="T250" s="5">
        <v>13153</v>
      </c>
      <c r="U250" s="5">
        <v>0</v>
      </c>
      <c r="V250" s="5">
        <v>0</v>
      </c>
      <c r="W250" s="5">
        <v>18</v>
      </c>
      <c r="X250" s="5">
        <v>12</v>
      </c>
      <c r="Y250" s="5">
        <v>63060</v>
      </c>
      <c r="Z250" s="5">
        <v>0</v>
      </c>
      <c r="AA250" s="5">
        <v>42</v>
      </c>
      <c r="AB250" s="5">
        <v>23</v>
      </c>
      <c r="AC250" s="5">
        <v>3098</v>
      </c>
      <c r="AD250" s="5">
        <v>0</v>
      </c>
      <c r="AE250" s="5">
        <v>3479</v>
      </c>
      <c r="AF250" s="5">
        <v>33308</v>
      </c>
      <c r="AG250" s="5">
        <v>58560</v>
      </c>
      <c r="AH250" s="5">
        <v>12096</v>
      </c>
      <c r="AI250" s="5">
        <v>8150</v>
      </c>
      <c r="AJ250" s="5">
        <v>0</v>
      </c>
      <c r="AK250" s="5">
        <v>17709</v>
      </c>
      <c r="AL250" s="5">
        <v>15851</v>
      </c>
      <c r="AM250" s="5">
        <v>63</v>
      </c>
      <c r="AN250" s="5">
        <v>0</v>
      </c>
      <c r="AO250" s="5">
        <v>0</v>
      </c>
      <c r="AP250" s="5">
        <v>0</v>
      </c>
      <c r="AQ250" s="5">
        <v>0</v>
      </c>
      <c r="AR250" s="5">
        <v>0</v>
      </c>
      <c r="AS250" s="5">
        <v>2348</v>
      </c>
      <c r="AT250" s="5">
        <v>14193</v>
      </c>
      <c r="AU250" s="5">
        <v>59830</v>
      </c>
      <c r="AV250" s="5">
        <v>76</v>
      </c>
      <c r="AW250" s="5">
        <v>85</v>
      </c>
      <c r="AX250" s="5">
        <v>135</v>
      </c>
      <c r="AY250" s="5">
        <v>2157</v>
      </c>
      <c r="AZ250" s="5">
        <v>0</v>
      </c>
      <c r="BA250" s="5">
        <v>0</v>
      </c>
      <c r="BB250" s="5">
        <v>0</v>
      </c>
      <c r="BC250" s="5">
        <v>0</v>
      </c>
      <c r="BD250" s="5">
        <v>0</v>
      </c>
      <c r="BE250" s="5">
        <v>0</v>
      </c>
      <c r="BF250" s="5">
        <v>316</v>
      </c>
      <c r="BG250" s="5">
        <v>656</v>
      </c>
      <c r="BH250" s="5">
        <v>2984383</v>
      </c>
      <c r="BI250" s="5">
        <v>218537</v>
      </c>
      <c r="BJ250" s="5">
        <v>2692647</v>
      </c>
      <c r="BK250" s="5">
        <v>192555</v>
      </c>
      <c r="BL250" s="5">
        <v>676</v>
      </c>
      <c r="BM250" s="5">
        <v>0</v>
      </c>
      <c r="BN250" s="5">
        <v>0</v>
      </c>
      <c r="BO250" s="5">
        <v>203158</v>
      </c>
      <c r="BP250" s="5">
        <v>2678534</v>
      </c>
      <c r="BQ250" s="5">
        <v>1537315</v>
      </c>
      <c r="BR250" s="5">
        <v>10900</v>
      </c>
    </row>
    <row r="251" spans="1:70">
      <c r="A251" t="s">
        <v>1650</v>
      </c>
      <c r="B251" t="s">
        <v>1651</v>
      </c>
      <c r="C251" t="s">
        <v>1292</v>
      </c>
      <c r="D251" t="s">
        <v>1657</v>
      </c>
      <c r="E251" t="str">
        <f t="shared" si="3"/>
        <v>福島県二本松市</v>
      </c>
      <c r="F251" s="5">
        <v>41217</v>
      </c>
      <c r="G251" s="5">
        <v>20</v>
      </c>
      <c r="H251" s="5">
        <v>8</v>
      </c>
      <c r="I251" s="5">
        <v>0</v>
      </c>
      <c r="J251" s="5">
        <v>1</v>
      </c>
      <c r="K251" s="5">
        <v>0</v>
      </c>
      <c r="L251" s="5">
        <v>26753</v>
      </c>
      <c r="M251" s="5">
        <v>29765</v>
      </c>
      <c r="N251" s="5">
        <v>0</v>
      </c>
      <c r="O251" s="5">
        <v>339407</v>
      </c>
      <c r="P251" s="5">
        <v>859977</v>
      </c>
      <c r="Q251" s="5">
        <v>5608002</v>
      </c>
      <c r="R251" s="5">
        <v>371357</v>
      </c>
      <c r="S251" s="5">
        <v>20</v>
      </c>
      <c r="T251" s="5">
        <v>4195</v>
      </c>
      <c r="U251" s="5">
        <v>0</v>
      </c>
      <c r="V251" s="5">
        <v>0</v>
      </c>
      <c r="W251" s="5">
        <v>3</v>
      </c>
      <c r="X251" s="5">
        <v>9</v>
      </c>
      <c r="Y251" s="5">
        <v>14260</v>
      </c>
      <c r="Z251" s="5">
        <v>0</v>
      </c>
      <c r="AA251" s="5">
        <v>51</v>
      </c>
      <c r="AB251" s="5">
        <v>21</v>
      </c>
      <c r="AC251" s="5">
        <v>13837</v>
      </c>
      <c r="AD251" s="5">
        <v>7214</v>
      </c>
      <c r="AE251" s="5">
        <v>0</v>
      </c>
      <c r="AF251" s="5">
        <v>27494</v>
      </c>
      <c r="AG251" s="5">
        <v>0</v>
      </c>
      <c r="AH251" s="5">
        <v>0</v>
      </c>
      <c r="AI251" s="5">
        <v>2327</v>
      </c>
      <c r="AJ251" s="5">
        <v>0</v>
      </c>
      <c r="AK251" s="5">
        <v>17042</v>
      </c>
      <c r="AL251" s="5">
        <v>1487</v>
      </c>
      <c r="AM251" s="5">
        <v>0</v>
      </c>
      <c r="AN251" s="5">
        <v>0</v>
      </c>
      <c r="AO251" s="5">
        <v>0</v>
      </c>
      <c r="AP251" s="5">
        <v>0</v>
      </c>
      <c r="AQ251" s="5">
        <v>0</v>
      </c>
      <c r="AR251" s="5">
        <v>1749</v>
      </c>
      <c r="AS251" s="5">
        <v>449</v>
      </c>
      <c r="AT251" s="5">
        <v>0</v>
      </c>
      <c r="AU251" s="5">
        <v>12678</v>
      </c>
      <c r="AV251" s="5">
        <v>0</v>
      </c>
      <c r="AW251" s="5">
        <v>0</v>
      </c>
      <c r="AX251" s="5">
        <v>0</v>
      </c>
      <c r="AY251" s="5">
        <v>0</v>
      </c>
      <c r="AZ251" s="5">
        <v>6083</v>
      </c>
      <c r="BA251" s="5">
        <v>2756</v>
      </c>
      <c r="BB251" s="5">
        <v>0</v>
      </c>
      <c r="BC251" s="5">
        <v>17196</v>
      </c>
      <c r="BD251" s="5">
        <v>84</v>
      </c>
      <c r="BE251" s="5">
        <v>0</v>
      </c>
      <c r="BF251" s="5">
        <v>0</v>
      </c>
      <c r="BG251" s="5">
        <v>0</v>
      </c>
      <c r="BH251" s="5">
        <v>884956</v>
      </c>
      <c r="BI251" s="5">
        <v>116587</v>
      </c>
      <c r="BJ251" s="5">
        <v>726775</v>
      </c>
      <c r="BK251" s="5">
        <v>120850</v>
      </c>
      <c r="BL251" s="5">
        <v>0</v>
      </c>
      <c r="BM251" s="5">
        <v>6180</v>
      </c>
      <c r="BN251" s="5">
        <v>0</v>
      </c>
      <c r="BO251" s="5">
        <v>75029</v>
      </c>
      <c r="BP251" s="5">
        <v>2821503</v>
      </c>
      <c r="BQ251" s="5">
        <v>497367</v>
      </c>
      <c r="BR251" s="5">
        <v>1770</v>
      </c>
    </row>
    <row r="252" spans="1:70">
      <c r="A252" t="s">
        <v>1650</v>
      </c>
      <c r="B252" t="s">
        <v>1651</v>
      </c>
      <c r="C252" t="s">
        <v>1296</v>
      </c>
      <c r="D252" t="s">
        <v>1658</v>
      </c>
      <c r="E252" t="str">
        <f t="shared" si="3"/>
        <v>福島県本宮市</v>
      </c>
      <c r="F252" s="5">
        <v>29864</v>
      </c>
      <c r="G252" s="5">
        <v>6</v>
      </c>
      <c r="H252" s="5">
        <v>2</v>
      </c>
      <c r="I252" s="5">
        <v>0</v>
      </c>
      <c r="J252" s="5">
        <v>4</v>
      </c>
      <c r="K252" s="5">
        <v>0</v>
      </c>
      <c r="L252" s="5">
        <v>5596</v>
      </c>
      <c r="M252" s="5">
        <v>9048</v>
      </c>
      <c r="N252" s="5">
        <v>0</v>
      </c>
      <c r="O252" s="5">
        <v>330841</v>
      </c>
      <c r="P252" s="5">
        <v>800191</v>
      </c>
      <c r="Q252" s="5">
        <v>2471090</v>
      </c>
      <c r="R252" s="5">
        <v>254798</v>
      </c>
      <c r="S252" s="5">
        <v>6</v>
      </c>
      <c r="T252" s="5">
        <v>5199</v>
      </c>
      <c r="U252" s="5">
        <v>0</v>
      </c>
      <c r="V252" s="5">
        <v>0</v>
      </c>
      <c r="W252" s="5">
        <v>3</v>
      </c>
      <c r="X252" s="5">
        <v>27</v>
      </c>
      <c r="Y252" s="5">
        <v>28920</v>
      </c>
      <c r="Z252" s="5">
        <v>0</v>
      </c>
      <c r="AA252" s="5">
        <v>115</v>
      </c>
      <c r="AB252" s="5">
        <v>85</v>
      </c>
      <c r="AC252" s="5">
        <v>29</v>
      </c>
      <c r="AD252" s="5">
        <v>13</v>
      </c>
      <c r="AE252" s="5">
        <v>0</v>
      </c>
      <c r="AF252" s="5">
        <v>8318</v>
      </c>
      <c r="AG252" s="5">
        <v>3600</v>
      </c>
      <c r="AH252" s="5">
        <v>6200</v>
      </c>
      <c r="AI252" s="5">
        <v>1987</v>
      </c>
      <c r="AJ252" s="5">
        <v>16180</v>
      </c>
      <c r="AK252" s="5">
        <v>5157</v>
      </c>
      <c r="AL252" s="5">
        <v>7174</v>
      </c>
      <c r="AM252" s="5">
        <v>2790</v>
      </c>
      <c r="AN252" s="5">
        <v>0</v>
      </c>
      <c r="AO252" s="5">
        <v>0</v>
      </c>
      <c r="AP252" s="5">
        <v>0</v>
      </c>
      <c r="AQ252" s="5">
        <v>0</v>
      </c>
      <c r="AR252" s="5">
        <v>2489</v>
      </c>
      <c r="AS252" s="5">
        <v>1143</v>
      </c>
      <c r="AT252" s="5">
        <v>0</v>
      </c>
      <c r="AU252" s="5">
        <v>18504</v>
      </c>
      <c r="AV252" s="5">
        <v>0</v>
      </c>
      <c r="AW252" s="5">
        <v>17</v>
      </c>
      <c r="AX252" s="5">
        <v>0</v>
      </c>
      <c r="AY252" s="5">
        <v>2123</v>
      </c>
      <c r="AZ252" s="5">
        <v>0</v>
      </c>
      <c r="BA252" s="5">
        <v>0</v>
      </c>
      <c r="BB252" s="5">
        <v>0</v>
      </c>
      <c r="BC252" s="5">
        <v>5397</v>
      </c>
      <c r="BD252" s="5">
        <v>0</v>
      </c>
      <c r="BE252" s="5">
        <v>0</v>
      </c>
      <c r="BF252" s="5">
        <v>0</v>
      </c>
      <c r="BG252" s="5">
        <v>0</v>
      </c>
      <c r="BH252" s="5">
        <v>820904</v>
      </c>
      <c r="BI252" s="5">
        <v>102695</v>
      </c>
      <c r="BJ252" s="5">
        <v>776437</v>
      </c>
      <c r="BK252" s="5">
        <v>62580</v>
      </c>
      <c r="BL252" s="5">
        <v>0</v>
      </c>
      <c r="BM252" s="5">
        <v>0</v>
      </c>
      <c r="BN252" s="5">
        <v>0</v>
      </c>
      <c r="BO252" s="5">
        <v>69307</v>
      </c>
      <c r="BP252" s="5">
        <v>1265767</v>
      </c>
      <c r="BQ252" s="5">
        <v>605278</v>
      </c>
      <c r="BR252" s="5">
        <v>0</v>
      </c>
    </row>
    <row r="253" spans="1:70">
      <c r="A253" t="s">
        <v>1650</v>
      </c>
      <c r="B253" t="s">
        <v>1651</v>
      </c>
      <c r="C253" t="s">
        <v>1298</v>
      </c>
      <c r="D253" t="s">
        <v>1659</v>
      </c>
      <c r="E253" t="str">
        <f t="shared" si="3"/>
        <v>福島県須賀川市</v>
      </c>
      <c r="F253" s="5">
        <v>68316</v>
      </c>
      <c r="G253" s="5">
        <v>21</v>
      </c>
      <c r="H253" s="5">
        <v>4</v>
      </c>
      <c r="I253" s="5">
        <v>1</v>
      </c>
      <c r="J253" s="5">
        <v>6</v>
      </c>
      <c r="K253" s="5">
        <v>0</v>
      </c>
      <c r="L253" s="5">
        <v>11800</v>
      </c>
      <c r="M253" s="5">
        <v>42351</v>
      </c>
      <c r="N253" s="5">
        <v>8268</v>
      </c>
      <c r="O253" s="5">
        <v>539850</v>
      </c>
      <c r="P253" s="5">
        <v>1444642</v>
      </c>
      <c r="Q253" s="5">
        <v>5988819</v>
      </c>
      <c r="R253" s="5">
        <v>333241</v>
      </c>
      <c r="S253" s="5">
        <v>17</v>
      </c>
      <c r="T253" s="5">
        <v>6775</v>
      </c>
      <c r="U253" s="5">
        <v>0</v>
      </c>
      <c r="V253" s="5">
        <v>0</v>
      </c>
      <c r="W253" s="5">
        <v>8</v>
      </c>
      <c r="X253" s="5">
        <v>15</v>
      </c>
      <c r="Y253" s="5">
        <v>38200</v>
      </c>
      <c r="Z253" s="5">
        <v>38200</v>
      </c>
      <c r="AA253" s="5">
        <v>182</v>
      </c>
      <c r="AB253" s="5">
        <v>91</v>
      </c>
      <c r="AC253" s="5">
        <v>2151</v>
      </c>
      <c r="AD253" s="5">
        <v>12008</v>
      </c>
      <c r="AE253" s="5">
        <v>883</v>
      </c>
      <c r="AF253" s="5">
        <v>60946</v>
      </c>
      <c r="AG253" s="5">
        <v>0</v>
      </c>
      <c r="AH253" s="5">
        <v>0</v>
      </c>
      <c r="AI253" s="5">
        <v>0</v>
      </c>
      <c r="AJ253" s="5">
        <v>0</v>
      </c>
      <c r="AK253" s="5">
        <v>1224</v>
      </c>
      <c r="AL253" s="5">
        <v>0</v>
      </c>
      <c r="AM253" s="5">
        <v>9726</v>
      </c>
      <c r="AN253" s="5">
        <v>0</v>
      </c>
      <c r="AO253" s="5">
        <v>0</v>
      </c>
      <c r="AP253" s="5">
        <v>0</v>
      </c>
      <c r="AQ253" s="5">
        <v>2130</v>
      </c>
      <c r="AR253" s="5">
        <v>743</v>
      </c>
      <c r="AS253" s="5">
        <v>1948</v>
      </c>
      <c r="AT253" s="5">
        <v>2491</v>
      </c>
      <c r="AU253" s="5">
        <v>30013</v>
      </c>
      <c r="AV253" s="5">
        <v>0</v>
      </c>
      <c r="AW253" s="5">
        <v>540</v>
      </c>
      <c r="AX253" s="5">
        <v>356</v>
      </c>
      <c r="AY253" s="5">
        <v>2108</v>
      </c>
      <c r="AZ253" s="5">
        <v>0</v>
      </c>
      <c r="BA253" s="5">
        <v>39</v>
      </c>
      <c r="BB253" s="5">
        <v>0</v>
      </c>
      <c r="BC253" s="5">
        <v>34286</v>
      </c>
      <c r="BD253" s="5">
        <v>0</v>
      </c>
      <c r="BE253" s="5">
        <v>0</v>
      </c>
      <c r="BF253" s="5">
        <v>0</v>
      </c>
      <c r="BG253" s="5">
        <v>321</v>
      </c>
      <c r="BH253" s="5">
        <v>1496186</v>
      </c>
      <c r="BI253" s="5">
        <v>216957</v>
      </c>
      <c r="BJ253" s="5">
        <v>1401815</v>
      </c>
      <c r="BK253" s="5">
        <v>98492</v>
      </c>
      <c r="BL253" s="5">
        <v>72</v>
      </c>
      <c r="BM253" s="5">
        <v>16846</v>
      </c>
      <c r="BN253" s="5">
        <v>0</v>
      </c>
      <c r="BO253" s="5">
        <v>120135</v>
      </c>
      <c r="BP253" s="5">
        <v>2909431</v>
      </c>
      <c r="BQ253" s="5">
        <v>1154575</v>
      </c>
      <c r="BR253" s="5">
        <v>0</v>
      </c>
    </row>
    <row r="254" spans="1:70">
      <c r="A254" t="s">
        <v>1650</v>
      </c>
      <c r="B254" t="s">
        <v>1651</v>
      </c>
      <c r="C254" t="s">
        <v>1310</v>
      </c>
      <c r="D254" t="s">
        <v>1660</v>
      </c>
      <c r="E254" t="str">
        <f t="shared" si="3"/>
        <v>福島県白河市</v>
      </c>
      <c r="F254" s="5">
        <v>57759</v>
      </c>
      <c r="G254" s="5">
        <v>15</v>
      </c>
      <c r="H254" s="5">
        <v>12</v>
      </c>
      <c r="I254" s="5">
        <v>0</v>
      </c>
      <c r="J254" s="5">
        <v>0</v>
      </c>
      <c r="K254" s="5">
        <v>0</v>
      </c>
      <c r="L254" s="5">
        <v>6553</v>
      </c>
      <c r="M254" s="5">
        <v>26495</v>
      </c>
      <c r="N254" s="5">
        <v>0</v>
      </c>
      <c r="O254" s="5">
        <v>537243</v>
      </c>
      <c r="P254" s="5">
        <v>1020990</v>
      </c>
      <c r="Q254" s="5">
        <v>4343622</v>
      </c>
      <c r="R254" s="5">
        <v>279451</v>
      </c>
      <c r="S254" s="5">
        <v>10</v>
      </c>
      <c r="T254" s="5">
        <v>6109</v>
      </c>
      <c r="U254" s="5">
        <v>0</v>
      </c>
      <c r="V254" s="5">
        <v>0</v>
      </c>
      <c r="W254" s="5">
        <v>9</v>
      </c>
      <c r="X254" s="5">
        <v>2</v>
      </c>
      <c r="Y254" s="5">
        <v>20280</v>
      </c>
      <c r="Z254" s="5">
        <v>3998</v>
      </c>
      <c r="AA254" s="5">
        <v>30</v>
      </c>
      <c r="AB254" s="5">
        <v>3</v>
      </c>
      <c r="AC254" s="5">
        <v>1425</v>
      </c>
      <c r="AD254" s="5">
        <v>7138</v>
      </c>
      <c r="AE254" s="5">
        <v>0</v>
      </c>
      <c r="AF254" s="5">
        <v>82528</v>
      </c>
      <c r="AG254" s="5">
        <v>0</v>
      </c>
      <c r="AH254" s="5">
        <v>0</v>
      </c>
      <c r="AI254" s="5">
        <v>20160</v>
      </c>
      <c r="AJ254" s="5">
        <v>0</v>
      </c>
      <c r="AK254" s="5">
        <v>6000</v>
      </c>
      <c r="AL254" s="5">
        <v>13348</v>
      </c>
      <c r="AM254" s="5">
        <v>0</v>
      </c>
      <c r="AN254" s="5">
        <v>0</v>
      </c>
      <c r="AO254" s="5">
        <v>0</v>
      </c>
      <c r="AP254" s="5">
        <v>0</v>
      </c>
      <c r="AQ254" s="5">
        <v>0</v>
      </c>
      <c r="AR254" s="5">
        <v>0</v>
      </c>
      <c r="AS254" s="5">
        <v>3549</v>
      </c>
      <c r="AT254" s="5">
        <v>0</v>
      </c>
      <c r="AU254" s="5">
        <v>17598</v>
      </c>
      <c r="AV254" s="5">
        <v>0</v>
      </c>
      <c r="AW254" s="5">
        <v>0</v>
      </c>
      <c r="AX254" s="5">
        <v>0</v>
      </c>
      <c r="AY254" s="5">
        <v>0</v>
      </c>
      <c r="AZ254" s="5">
        <v>0</v>
      </c>
      <c r="BA254" s="5">
        <v>0</v>
      </c>
      <c r="BB254" s="5">
        <v>0</v>
      </c>
      <c r="BC254" s="5">
        <v>109</v>
      </c>
      <c r="BD254" s="5">
        <v>0</v>
      </c>
      <c r="BE254" s="5">
        <v>8</v>
      </c>
      <c r="BF254" s="5">
        <v>0</v>
      </c>
      <c r="BG254" s="5">
        <v>837</v>
      </c>
      <c r="BH254" s="5">
        <v>1065188</v>
      </c>
      <c r="BI254" s="5">
        <v>212009</v>
      </c>
      <c r="BJ254" s="5">
        <v>1024830</v>
      </c>
      <c r="BK254" s="5">
        <v>84525</v>
      </c>
      <c r="BL254" s="5">
        <v>0</v>
      </c>
      <c r="BM254" s="5">
        <v>1803</v>
      </c>
      <c r="BN254" s="5">
        <v>0</v>
      </c>
      <c r="BO254" s="5">
        <v>93418</v>
      </c>
      <c r="BP254" s="5">
        <v>1699568</v>
      </c>
      <c r="BQ254" s="5">
        <v>371724</v>
      </c>
      <c r="BR254" s="5">
        <v>6520</v>
      </c>
    </row>
    <row r="255" spans="1:70">
      <c r="A255" t="s">
        <v>1650</v>
      </c>
      <c r="B255" t="s">
        <v>1651</v>
      </c>
      <c r="C255" t="s">
        <v>1312</v>
      </c>
      <c r="D255" t="s">
        <v>1661</v>
      </c>
      <c r="E255" t="str">
        <f t="shared" si="3"/>
        <v>福島県桑折町</v>
      </c>
      <c r="F255" s="5">
        <v>10846</v>
      </c>
      <c r="G255" s="5">
        <v>7</v>
      </c>
      <c r="H255" s="5">
        <v>0</v>
      </c>
      <c r="I255" s="5">
        <v>0</v>
      </c>
      <c r="J255" s="5">
        <v>2</v>
      </c>
      <c r="K255" s="5">
        <v>0</v>
      </c>
      <c r="L255" s="5">
        <v>1886</v>
      </c>
      <c r="M255" s="5">
        <v>7908</v>
      </c>
      <c r="N255" s="5">
        <v>0</v>
      </c>
      <c r="O255" s="5">
        <v>109673</v>
      </c>
      <c r="P255" s="5">
        <v>305953</v>
      </c>
      <c r="Q255" s="5">
        <v>996978</v>
      </c>
      <c r="R255" s="5">
        <v>62902</v>
      </c>
      <c r="S255" s="5">
        <v>6</v>
      </c>
      <c r="T255" s="5">
        <v>1174</v>
      </c>
      <c r="U255" s="5">
        <v>0</v>
      </c>
      <c r="V255" s="5">
        <v>0</v>
      </c>
      <c r="W255" s="5">
        <v>0</v>
      </c>
      <c r="X255" s="5">
        <v>22</v>
      </c>
      <c r="Y255" s="5">
        <v>2160</v>
      </c>
      <c r="Z255" s="5">
        <v>0</v>
      </c>
      <c r="AA255" s="5">
        <v>84</v>
      </c>
      <c r="AB255" s="5">
        <v>61</v>
      </c>
      <c r="AC255" s="5">
        <v>950</v>
      </c>
      <c r="AD255" s="5">
        <v>32</v>
      </c>
      <c r="AE255" s="5">
        <v>0</v>
      </c>
      <c r="AF255" s="5">
        <v>21501</v>
      </c>
      <c r="AG255" s="5">
        <v>0</v>
      </c>
      <c r="AH255" s="5">
        <v>0</v>
      </c>
      <c r="AI255" s="5">
        <v>670</v>
      </c>
      <c r="AJ255" s="5">
        <v>0</v>
      </c>
      <c r="AK255" s="5">
        <v>0</v>
      </c>
      <c r="AL255" s="5">
        <v>4514</v>
      </c>
      <c r="AM255" s="5">
        <v>0</v>
      </c>
      <c r="AN255" s="5">
        <v>0</v>
      </c>
      <c r="AO255" s="5">
        <v>0</v>
      </c>
      <c r="AP255" s="5">
        <v>0</v>
      </c>
      <c r="AQ255" s="5">
        <v>0</v>
      </c>
      <c r="AR255" s="5">
        <v>0</v>
      </c>
      <c r="AS255" s="5">
        <v>2328</v>
      </c>
      <c r="AT255" s="5">
        <v>0</v>
      </c>
      <c r="AU255" s="5">
        <v>0</v>
      </c>
      <c r="AV255" s="5">
        <v>950</v>
      </c>
      <c r="AW255" s="5">
        <v>32</v>
      </c>
      <c r="AX255" s="5">
        <v>0</v>
      </c>
      <c r="AY255" s="5">
        <v>1174</v>
      </c>
      <c r="AZ255" s="5">
        <v>0</v>
      </c>
      <c r="BA255" s="5">
        <v>3628</v>
      </c>
      <c r="BB255" s="5">
        <v>0</v>
      </c>
      <c r="BC255" s="5">
        <v>12950</v>
      </c>
      <c r="BD255" s="5">
        <v>0</v>
      </c>
      <c r="BE255" s="5">
        <v>0</v>
      </c>
      <c r="BF255" s="5">
        <v>0</v>
      </c>
      <c r="BG255" s="5">
        <v>5</v>
      </c>
      <c r="BH255" s="5">
        <v>309899</v>
      </c>
      <c r="BI255" s="5">
        <v>38226</v>
      </c>
      <c r="BJ255" s="5">
        <v>276147</v>
      </c>
      <c r="BK255" s="5">
        <v>20427</v>
      </c>
      <c r="BL255" s="5">
        <v>11</v>
      </c>
      <c r="BM255" s="5">
        <v>0</v>
      </c>
      <c r="BN255" s="5">
        <v>0</v>
      </c>
      <c r="BO255" s="5">
        <v>20280</v>
      </c>
      <c r="BP255" s="5">
        <v>473729</v>
      </c>
      <c r="BQ255" s="5">
        <v>90990</v>
      </c>
      <c r="BR255" s="5">
        <v>3490</v>
      </c>
    </row>
    <row r="256" spans="1:70">
      <c r="A256" t="s">
        <v>1650</v>
      </c>
      <c r="B256" t="s">
        <v>1651</v>
      </c>
      <c r="C256" t="s">
        <v>1314</v>
      </c>
      <c r="D256" t="s">
        <v>1662</v>
      </c>
      <c r="E256" t="str">
        <f t="shared" si="3"/>
        <v>福島県石川町</v>
      </c>
      <c r="F256" s="5">
        <v>11372</v>
      </c>
      <c r="G256" s="5">
        <v>8</v>
      </c>
      <c r="H256" s="5">
        <v>0</v>
      </c>
      <c r="I256" s="5">
        <v>0</v>
      </c>
      <c r="J256" s="5">
        <v>2</v>
      </c>
      <c r="K256" s="5">
        <v>0</v>
      </c>
      <c r="L256" s="5">
        <v>2343</v>
      </c>
      <c r="M256" s="5">
        <v>1013</v>
      </c>
      <c r="N256" s="5">
        <v>1908</v>
      </c>
      <c r="O256" s="5">
        <v>133627</v>
      </c>
      <c r="P256" s="5">
        <v>272815</v>
      </c>
      <c r="Q256" s="5">
        <v>1029533</v>
      </c>
      <c r="R256" s="5">
        <v>83654</v>
      </c>
      <c r="S256" s="5">
        <v>8</v>
      </c>
      <c r="T256" s="5">
        <v>1166</v>
      </c>
      <c r="U256" s="5">
        <v>0</v>
      </c>
      <c r="V256" s="5">
        <v>380</v>
      </c>
      <c r="W256" s="5">
        <v>2</v>
      </c>
      <c r="X256" s="5">
        <v>21</v>
      </c>
      <c r="Y256" s="5">
        <v>7290</v>
      </c>
      <c r="Z256" s="5">
        <v>0</v>
      </c>
      <c r="AA256" s="5">
        <v>77</v>
      </c>
      <c r="AB256" s="5">
        <v>39</v>
      </c>
      <c r="AC256" s="5">
        <v>843</v>
      </c>
      <c r="AD256" s="5">
        <v>0</v>
      </c>
      <c r="AE256" s="5">
        <v>0</v>
      </c>
      <c r="AF256" s="5">
        <v>6840</v>
      </c>
      <c r="AG256" s="5">
        <v>0</v>
      </c>
      <c r="AH256" s="5">
        <v>0</v>
      </c>
      <c r="AI256" s="5">
        <v>0</v>
      </c>
      <c r="AJ256" s="5">
        <v>20091</v>
      </c>
      <c r="AK256" s="5">
        <v>0</v>
      </c>
      <c r="AL256" s="5">
        <v>0</v>
      </c>
      <c r="AM256" s="5">
        <v>4592</v>
      </c>
      <c r="AN256" s="5">
        <v>0</v>
      </c>
      <c r="AO256" s="5">
        <v>0</v>
      </c>
      <c r="AP256" s="5">
        <v>0</v>
      </c>
      <c r="AQ256" s="5">
        <v>0</v>
      </c>
      <c r="AR256" s="5">
        <v>0</v>
      </c>
      <c r="AS256" s="5">
        <v>0</v>
      </c>
      <c r="AT256" s="5">
        <v>0</v>
      </c>
      <c r="AU256" s="5">
        <v>13822</v>
      </c>
      <c r="AV256" s="5">
        <v>0</v>
      </c>
      <c r="AW256" s="5">
        <v>0</v>
      </c>
      <c r="AX256" s="5">
        <v>0</v>
      </c>
      <c r="AY256" s="5">
        <v>0</v>
      </c>
      <c r="AZ256" s="5">
        <v>0</v>
      </c>
      <c r="BA256" s="5">
        <v>0</v>
      </c>
      <c r="BB256" s="5">
        <v>0</v>
      </c>
      <c r="BC256" s="5">
        <v>1631</v>
      </c>
      <c r="BD256" s="5">
        <v>0</v>
      </c>
      <c r="BE256" s="5">
        <v>0</v>
      </c>
      <c r="BF256" s="5">
        <v>0</v>
      </c>
      <c r="BG256" s="5">
        <v>0</v>
      </c>
      <c r="BH256" s="5">
        <v>273415</v>
      </c>
      <c r="BI256" s="5">
        <v>125025</v>
      </c>
      <c r="BJ256" s="5">
        <v>328427</v>
      </c>
      <c r="BK256" s="5">
        <v>23610</v>
      </c>
      <c r="BL256" s="5">
        <v>0</v>
      </c>
      <c r="BM256" s="5">
        <v>0</v>
      </c>
      <c r="BN256" s="5">
        <v>0</v>
      </c>
      <c r="BO256" s="5">
        <v>105514</v>
      </c>
      <c r="BP256" s="5">
        <v>643730</v>
      </c>
      <c r="BQ256" s="5">
        <v>99505</v>
      </c>
      <c r="BR256" s="5">
        <v>0</v>
      </c>
    </row>
    <row r="257" spans="1:70">
      <c r="A257" t="s">
        <v>1650</v>
      </c>
      <c r="B257" t="s">
        <v>1651</v>
      </c>
      <c r="C257" t="s">
        <v>1318</v>
      </c>
      <c r="D257" t="s">
        <v>1663</v>
      </c>
      <c r="E257" t="str">
        <f t="shared" si="3"/>
        <v>福島県国見町</v>
      </c>
      <c r="F257" s="5">
        <v>8903</v>
      </c>
      <c r="G257" s="5">
        <v>5</v>
      </c>
      <c r="H257" s="5">
        <v>1</v>
      </c>
      <c r="I257" s="5">
        <v>0</v>
      </c>
      <c r="J257" s="5">
        <v>0</v>
      </c>
      <c r="K257" s="5">
        <v>0</v>
      </c>
      <c r="L257" s="5">
        <v>0</v>
      </c>
      <c r="M257" s="5">
        <v>12868</v>
      </c>
      <c r="N257" s="5">
        <v>4708</v>
      </c>
      <c r="O257" s="5">
        <v>78094</v>
      </c>
      <c r="P257" s="5">
        <v>222712</v>
      </c>
      <c r="Q257" s="5">
        <v>300470</v>
      </c>
      <c r="R257" s="5">
        <v>140166</v>
      </c>
      <c r="S257" s="5">
        <v>4</v>
      </c>
      <c r="T257" s="5">
        <v>941</v>
      </c>
      <c r="U257" s="5">
        <v>0</v>
      </c>
      <c r="V257" s="5">
        <v>0</v>
      </c>
      <c r="W257" s="5">
        <v>0</v>
      </c>
      <c r="X257" s="5">
        <v>3</v>
      </c>
      <c r="Y257" s="5">
        <v>800</v>
      </c>
      <c r="Z257" s="5">
        <v>0</v>
      </c>
      <c r="AA257" s="5">
        <v>30</v>
      </c>
      <c r="AB257" s="5">
        <v>0</v>
      </c>
      <c r="AC257" s="5">
        <v>0</v>
      </c>
      <c r="AD257" s="5">
        <v>0</v>
      </c>
      <c r="AE257" s="5">
        <v>0</v>
      </c>
      <c r="AF257" s="5">
        <v>160</v>
      </c>
      <c r="AG257" s="5">
        <v>0</v>
      </c>
      <c r="AH257" s="5">
        <v>0</v>
      </c>
      <c r="AI257" s="5">
        <v>0</v>
      </c>
      <c r="AJ257" s="5">
        <v>2372</v>
      </c>
      <c r="AK257" s="5">
        <v>0</v>
      </c>
      <c r="AL257" s="5">
        <v>0</v>
      </c>
      <c r="AM257" s="5">
        <v>3954</v>
      </c>
      <c r="AN257" s="5">
        <v>0</v>
      </c>
      <c r="AO257" s="5">
        <v>0</v>
      </c>
      <c r="AP257" s="5">
        <v>0</v>
      </c>
      <c r="AQ257" s="5">
        <v>0</v>
      </c>
      <c r="AR257" s="5">
        <v>0</v>
      </c>
      <c r="AS257" s="5">
        <v>0</v>
      </c>
      <c r="AT257" s="5">
        <v>0</v>
      </c>
      <c r="AU257" s="5">
        <v>0</v>
      </c>
      <c r="AV257" s="5">
        <v>0</v>
      </c>
      <c r="AW257" s="5">
        <v>0</v>
      </c>
      <c r="AX257" s="5">
        <v>0</v>
      </c>
      <c r="AY257" s="5">
        <v>0</v>
      </c>
      <c r="AZ257" s="5">
        <v>0</v>
      </c>
      <c r="BA257" s="5">
        <v>1042</v>
      </c>
      <c r="BB257" s="5">
        <v>135</v>
      </c>
      <c r="BC257" s="5">
        <v>14220</v>
      </c>
      <c r="BD257" s="5">
        <v>0</v>
      </c>
      <c r="BE257" s="5">
        <v>0</v>
      </c>
      <c r="BF257" s="5">
        <v>0</v>
      </c>
      <c r="BG257" s="5">
        <v>0</v>
      </c>
      <c r="BH257" s="5">
        <v>225323</v>
      </c>
      <c r="BI257" s="5">
        <v>24484</v>
      </c>
      <c r="BJ257" s="5">
        <v>250336</v>
      </c>
      <c r="BK257" s="5">
        <v>3695</v>
      </c>
      <c r="BL257" s="5">
        <v>0</v>
      </c>
      <c r="BM257" s="5">
        <v>0</v>
      </c>
      <c r="BN257" s="5">
        <v>0</v>
      </c>
      <c r="BO257" s="5">
        <v>24178</v>
      </c>
      <c r="BP257" s="5">
        <v>565086</v>
      </c>
      <c r="BQ257" s="5">
        <v>173862</v>
      </c>
      <c r="BR257" s="5">
        <v>4250</v>
      </c>
    </row>
    <row r="258" spans="1:70">
      <c r="A258" t="s">
        <v>1650</v>
      </c>
      <c r="B258" t="s">
        <v>1651</v>
      </c>
      <c r="C258" t="s">
        <v>1320</v>
      </c>
      <c r="D258" t="s">
        <v>1385</v>
      </c>
      <c r="E258" t="str">
        <f t="shared" si="3"/>
        <v>福島県伊達市</v>
      </c>
      <c r="F258" s="5">
        <v>54316</v>
      </c>
      <c r="G258" s="5">
        <v>22</v>
      </c>
      <c r="H258" s="5">
        <v>0</v>
      </c>
      <c r="I258" s="5">
        <v>0</v>
      </c>
      <c r="J258" s="5">
        <v>0</v>
      </c>
      <c r="K258" s="5">
        <v>0</v>
      </c>
      <c r="L258" s="5">
        <v>1922</v>
      </c>
      <c r="M258" s="5">
        <v>9099</v>
      </c>
      <c r="N258" s="5">
        <v>74450</v>
      </c>
      <c r="O258" s="5">
        <v>545384</v>
      </c>
      <c r="P258" s="5">
        <v>1435247</v>
      </c>
      <c r="Q258" s="5">
        <v>4535270</v>
      </c>
      <c r="R258" s="5">
        <v>462056</v>
      </c>
      <c r="S258" s="5">
        <v>14</v>
      </c>
      <c r="T258" s="5">
        <v>5226</v>
      </c>
      <c r="U258" s="5">
        <v>0</v>
      </c>
      <c r="V258" s="5">
        <v>0</v>
      </c>
      <c r="W258" s="5">
        <v>8</v>
      </c>
      <c r="X258" s="5">
        <v>6</v>
      </c>
      <c r="Y258" s="5">
        <v>0</v>
      </c>
      <c r="Z258" s="5">
        <v>0</v>
      </c>
      <c r="AA258" s="5">
        <v>0</v>
      </c>
      <c r="AB258" s="5">
        <v>0</v>
      </c>
      <c r="AC258" s="5">
        <v>0</v>
      </c>
      <c r="AD258" s="5">
        <v>1188</v>
      </c>
      <c r="AE258" s="5">
        <v>2905</v>
      </c>
      <c r="AF258" s="5">
        <v>40503</v>
      </c>
      <c r="AG258" s="5">
        <v>0</v>
      </c>
      <c r="AH258" s="5">
        <v>0</v>
      </c>
      <c r="AI258" s="5">
        <v>0</v>
      </c>
      <c r="AJ258" s="5">
        <v>0</v>
      </c>
      <c r="AK258" s="5">
        <v>17368</v>
      </c>
      <c r="AL258" s="5">
        <v>0</v>
      </c>
      <c r="AM258" s="5">
        <v>0</v>
      </c>
      <c r="AN258" s="5">
        <v>375</v>
      </c>
      <c r="AO258" s="5">
        <v>0</v>
      </c>
      <c r="AP258" s="5">
        <v>0</v>
      </c>
      <c r="AQ258" s="5">
        <v>0</v>
      </c>
      <c r="AR258" s="5">
        <v>0</v>
      </c>
      <c r="AS258" s="5">
        <v>0</v>
      </c>
      <c r="AT258" s="5">
        <v>0</v>
      </c>
      <c r="AU258" s="5">
        <v>0</v>
      </c>
      <c r="AV258" s="5">
        <v>0</v>
      </c>
      <c r="AW258" s="5">
        <v>0</v>
      </c>
      <c r="AX258" s="5">
        <v>0</v>
      </c>
      <c r="AY258" s="5">
        <v>0</v>
      </c>
      <c r="AZ258" s="5">
        <v>0</v>
      </c>
      <c r="BA258" s="5">
        <v>0</v>
      </c>
      <c r="BB258" s="5">
        <v>3789</v>
      </c>
      <c r="BC258" s="5">
        <v>60979</v>
      </c>
      <c r="BD258" s="5">
        <v>0</v>
      </c>
      <c r="BE258" s="5">
        <v>0</v>
      </c>
      <c r="BF258" s="5">
        <v>0</v>
      </c>
      <c r="BG258" s="5">
        <v>0</v>
      </c>
      <c r="BH258" s="5">
        <v>1451370</v>
      </c>
      <c r="BI258" s="5">
        <v>277350</v>
      </c>
      <c r="BJ258" s="5">
        <v>1522088</v>
      </c>
      <c r="BK258" s="5">
        <v>111212</v>
      </c>
      <c r="BL258" s="5">
        <v>0</v>
      </c>
      <c r="BM258" s="5">
        <v>0</v>
      </c>
      <c r="BN258" s="5">
        <v>0</v>
      </c>
      <c r="BO258" s="5">
        <v>156818</v>
      </c>
      <c r="BP258" s="5">
        <v>1021805</v>
      </c>
      <c r="BQ258" s="5">
        <v>589193</v>
      </c>
      <c r="BR258" s="5">
        <v>23000</v>
      </c>
    </row>
    <row r="259" spans="1:70">
      <c r="A259" t="s">
        <v>1650</v>
      </c>
      <c r="B259" t="s">
        <v>1651</v>
      </c>
      <c r="C259" t="s">
        <v>1322</v>
      </c>
      <c r="D259" t="s">
        <v>1664</v>
      </c>
      <c r="E259" t="str">
        <f t="shared" si="3"/>
        <v>福島県川俣町</v>
      </c>
      <c r="F259" s="5">
        <v>10270</v>
      </c>
      <c r="G259" s="5">
        <v>6</v>
      </c>
      <c r="H259" s="5">
        <v>0</v>
      </c>
      <c r="I259" s="5">
        <v>0</v>
      </c>
      <c r="J259" s="5">
        <v>0</v>
      </c>
      <c r="K259" s="5">
        <v>0</v>
      </c>
      <c r="L259" s="5">
        <v>1123</v>
      </c>
      <c r="M259" s="5">
        <v>0</v>
      </c>
      <c r="N259" s="5">
        <v>0</v>
      </c>
      <c r="O259" s="5">
        <v>65754</v>
      </c>
      <c r="P259" s="5">
        <v>223176</v>
      </c>
      <c r="Q259" s="5">
        <v>303115</v>
      </c>
      <c r="R259" s="5">
        <v>20139</v>
      </c>
      <c r="S259" s="5">
        <v>4</v>
      </c>
      <c r="T259" s="5">
        <v>911</v>
      </c>
      <c r="U259" s="5">
        <v>0</v>
      </c>
      <c r="V259" s="5">
        <v>0</v>
      </c>
      <c r="W259" s="5">
        <v>2</v>
      </c>
      <c r="X259" s="5">
        <v>4</v>
      </c>
      <c r="Y259" s="5">
        <v>5702</v>
      </c>
      <c r="Z259" s="5">
        <v>5702</v>
      </c>
      <c r="AA259" s="5">
        <v>21</v>
      </c>
      <c r="AB259" s="5">
        <v>16</v>
      </c>
      <c r="AC259" s="5">
        <v>0</v>
      </c>
      <c r="AD259" s="5">
        <v>0</v>
      </c>
      <c r="AE259" s="5">
        <v>0</v>
      </c>
      <c r="AF259" s="5">
        <v>0</v>
      </c>
      <c r="AG259" s="5">
        <v>0</v>
      </c>
      <c r="AH259" s="5">
        <v>0</v>
      </c>
      <c r="AI259" s="5">
        <v>0</v>
      </c>
      <c r="AJ259" s="5">
        <v>0</v>
      </c>
      <c r="AK259" s="5">
        <v>1100</v>
      </c>
      <c r="AL259" s="5">
        <v>1950</v>
      </c>
      <c r="AM259" s="5">
        <v>0</v>
      </c>
      <c r="AN259" s="5">
        <v>0</v>
      </c>
      <c r="AO259" s="5">
        <v>0</v>
      </c>
      <c r="AP259" s="5">
        <v>0</v>
      </c>
      <c r="AQ259" s="5">
        <v>0</v>
      </c>
      <c r="AR259" s="5">
        <v>0</v>
      </c>
      <c r="AS259" s="5">
        <v>0</v>
      </c>
      <c r="AT259" s="5">
        <v>0</v>
      </c>
      <c r="AU259" s="5">
        <v>7048</v>
      </c>
      <c r="AV259" s="5">
        <v>0</v>
      </c>
      <c r="AW259" s="5">
        <v>0</v>
      </c>
      <c r="AX259" s="5">
        <v>0</v>
      </c>
      <c r="AY259" s="5">
        <v>0</v>
      </c>
      <c r="AZ259" s="5">
        <v>0</v>
      </c>
      <c r="BA259" s="5">
        <v>0</v>
      </c>
      <c r="BB259" s="5">
        <v>0</v>
      </c>
      <c r="BC259" s="5">
        <v>12213</v>
      </c>
      <c r="BD259" s="5">
        <v>0</v>
      </c>
      <c r="BE259" s="5">
        <v>0</v>
      </c>
      <c r="BF259" s="5">
        <v>0</v>
      </c>
      <c r="BG259" s="5">
        <v>0</v>
      </c>
      <c r="BH259" s="5">
        <v>226953</v>
      </c>
      <c r="BI259" s="5">
        <v>29236</v>
      </c>
      <c r="BJ259" s="5">
        <v>233991</v>
      </c>
      <c r="BK259" s="5">
        <v>5737</v>
      </c>
      <c r="BL259" s="5">
        <v>0</v>
      </c>
      <c r="BM259" s="5">
        <v>0</v>
      </c>
      <c r="BN259" s="5">
        <v>0</v>
      </c>
      <c r="BO259" s="5">
        <v>23055</v>
      </c>
      <c r="BP259" s="5">
        <v>325610</v>
      </c>
      <c r="BQ259" s="5">
        <v>58391</v>
      </c>
      <c r="BR259" s="5">
        <v>800</v>
      </c>
    </row>
    <row r="260" spans="1:70">
      <c r="A260" t="s">
        <v>1650</v>
      </c>
      <c r="B260" t="s">
        <v>1651</v>
      </c>
      <c r="C260" t="s">
        <v>1485</v>
      </c>
      <c r="D260" t="s">
        <v>1665</v>
      </c>
      <c r="E260" t="str">
        <f t="shared" ref="E260:E323" si="4">+B260&amp;D260</f>
        <v>福島県会津美里町</v>
      </c>
      <c r="F260" s="5">
        <v>16955</v>
      </c>
      <c r="G260" s="5">
        <v>4</v>
      </c>
      <c r="H260" s="5">
        <v>3</v>
      </c>
      <c r="I260" s="5">
        <v>0</v>
      </c>
      <c r="J260" s="5">
        <v>0</v>
      </c>
      <c r="K260" s="5">
        <v>0</v>
      </c>
      <c r="L260" s="5">
        <v>5154</v>
      </c>
      <c r="M260" s="5">
        <v>2191</v>
      </c>
      <c r="N260" s="5">
        <v>0</v>
      </c>
      <c r="O260" s="5">
        <v>199300</v>
      </c>
      <c r="P260" s="5">
        <v>391197</v>
      </c>
      <c r="Q260" s="5">
        <v>829469</v>
      </c>
      <c r="R260" s="5">
        <v>143857</v>
      </c>
      <c r="S260" s="5">
        <v>1</v>
      </c>
      <c r="T260" s="5">
        <v>1556</v>
      </c>
      <c r="U260" s="5">
        <v>0</v>
      </c>
      <c r="V260" s="5">
        <v>0</v>
      </c>
      <c r="W260" s="5">
        <v>2</v>
      </c>
      <c r="X260" s="5">
        <v>15</v>
      </c>
      <c r="Y260" s="5">
        <v>1930</v>
      </c>
      <c r="Z260" s="5">
        <v>0</v>
      </c>
      <c r="AA260" s="5">
        <v>128</v>
      </c>
      <c r="AB260" s="5">
        <v>116</v>
      </c>
      <c r="AC260" s="5">
        <v>346</v>
      </c>
      <c r="AD260" s="5">
        <v>0</v>
      </c>
      <c r="AE260" s="5">
        <v>0</v>
      </c>
      <c r="AF260" s="5">
        <v>0</v>
      </c>
      <c r="AG260" s="5">
        <v>0</v>
      </c>
      <c r="AH260" s="5">
        <v>0</v>
      </c>
      <c r="AI260" s="5">
        <v>0</v>
      </c>
      <c r="AJ260" s="5">
        <v>0</v>
      </c>
      <c r="AK260" s="5">
        <v>0</v>
      </c>
      <c r="AL260" s="5">
        <v>0</v>
      </c>
      <c r="AM260" s="5">
        <v>5480</v>
      </c>
      <c r="AN260" s="5">
        <v>0</v>
      </c>
      <c r="AO260" s="5">
        <v>0</v>
      </c>
      <c r="AP260" s="5">
        <v>0</v>
      </c>
      <c r="AQ260" s="5">
        <v>3348</v>
      </c>
      <c r="AR260" s="5">
        <v>0</v>
      </c>
      <c r="AS260" s="5">
        <v>0</v>
      </c>
      <c r="AT260" s="5">
        <v>0</v>
      </c>
      <c r="AU260" s="5">
        <v>0</v>
      </c>
      <c r="AV260" s="5">
        <v>0</v>
      </c>
      <c r="AW260" s="5">
        <v>0</v>
      </c>
      <c r="AX260" s="5">
        <v>0</v>
      </c>
      <c r="AY260" s="5">
        <v>0</v>
      </c>
      <c r="AZ260" s="5">
        <v>627</v>
      </c>
      <c r="BA260" s="5">
        <v>0</v>
      </c>
      <c r="BB260" s="5">
        <v>0</v>
      </c>
      <c r="BC260" s="5">
        <v>9750</v>
      </c>
      <c r="BD260" s="5">
        <v>0</v>
      </c>
      <c r="BE260" s="5">
        <v>0</v>
      </c>
      <c r="BF260" s="5">
        <v>0</v>
      </c>
      <c r="BG260" s="5">
        <v>0</v>
      </c>
      <c r="BH260" s="5">
        <v>396009</v>
      </c>
      <c r="BI260" s="5">
        <v>68225</v>
      </c>
      <c r="BJ260" s="5">
        <v>390852</v>
      </c>
      <c r="BK260" s="5">
        <v>22785</v>
      </c>
      <c r="BL260" s="5">
        <v>0</v>
      </c>
      <c r="BM260" s="5">
        <v>0</v>
      </c>
      <c r="BN260" s="5">
        <v>0</v>
      </c>
      <c r="BO260" s="5">
        <v>45027</v>
      </c>
      <c r="BP260" s="5">
        <v>345434</v>
      </c>
      <c r="BQ260" s="5">
        <v>217047</v>
      </c>
      <c r="BR260" s="5">
        <v>5237</v>
      </c>
    </row>
    <row r="261" spans="1:70">
      <c r="A261" t="s">
        <v>1650</v>
      </c>
      <c r="B261" t="s">
        <v>1651</v>
      </c>
      <c r="C261" t="s">
        <v>1326</v>
      </c>
      <c r="D261" t="s">
        <v>1666</v>
      </c>
      <c r="E261" t="str">
        <f t="shared" si="4"/>
        <v>福島県三春町</v>
      </c>
      <c r="F261" s="5">
        <v>15277</v>
      </c>
      <c r="G261" s="5">
        <v>4</v>
      </c>
      <c r="H261" s="5">
        <v>0</v>
      </c>
      <c r="I261" s="5">
        <v>0</v>
      </c>
      <c r="J261" s="5">
        <v>1</v>
      </c>
      <c r="K261" s="5">
        <v>0</v>
      </c>
      <c r="L261" s="5">
        <v>447</v>
      </c>
      <c r="M261" s="5">
        <v>7347</v>
      </c>
      <c r="N261" s="5">
        <v>0</v>
      </c>
      <c r="O261" s="5">
        <v>140187</v>
      </c>
      <c r="P261" s="5">
        <v>288745</v>
      </c>
      <c r="Q261" s="5">
        <v>401820</v>
      </c>
      <c r="R261" s="5">
        <v>118445</v>
      </c>
      <c r="S261" s="5">
        <v>4</v>
      </c>
      <c r="T261" s="5">
        <v>1337</v>
      </c>
      <c r="U261" s="5">
        <v>0</v>
      </c>
      <c r="V261" s="5">
        <v>0</v>
      </c>
      <c r="W261" s="5">
        <v>0</v>
      </c>
      <c r="X261" s="5">
        <v>5</v>
      </c>
      <c r="Y261" s="5">
        <v>8000</v>
      </c>
      <c r="Z261" s="5">
        <v>0</v>
      </c>
      <c r="AA261" s="5">
        <v>4</v>
      </c>
      <c r="AB261" s="5">
        <v>1</v>
      </c>
      <c r="AC261" s="5">
        <v>0</v>
      </c>
      <c r="AD261" s="5">
        <v>0</v>
      </c>
      <c r="AE261" s="5">
        <v>0</v>
      </c>
      <c r="AF261" s="5">
        <v>8506</v>
      </c>
      <c r="AG261" s="5">
        <v>0</v>
      </c>
      <c r="AH261" s="5">
        <v>0</v>
      </c>
      <c r="AI261" s="5">
        <v>0</v>
      </c>
      <c r="AJ261" s="5">
        <v>0</v>
      </c>
      <c r="AK261" s="5">
        <v>2000</v>
      </c>
      <c r="AL261" s="5">
        <v>4200</v>
      </c>
      <c r="AM261" s="5">
        <v>0</v>
      </c>
      <c r="AN261" s="5">
        <v>0</v>
      </c>
      <c r="AO261" s="5">
        <v>0</v>
      </c>
      <c r="AP261" s="5">
        <v>0</v>
      </c>
      <c r="AQ261" s="5">
        <v>0</v>
      </c>
      <c r="AR261" s="5">
        <v>0</v>
      </c>
      <c r="AS261" s="5">
        <v>0</v>
      </c>
      <c r="AT261" s="5">
        <v>0</v>
      </c>
      <c r="AU261" s="5">
        <v>3085</v>
      </c>
      <c r="AV261" s="5">
        <v>22</v>
      </c>
      <c r="AW261" s="5">
        <v>0</v>
      </c>
      <c r="AX261" s="5">
        <v>0</v>
      </c>
      <c r="AY261" s="5">
        <v>0</v>
      </c>
      <c r="AZ261" s="5">
        <v>0</v>
      </c>
      <c r="BA261" s="5">
        <v>0</v>
      </c>
      <c r="BB261" s="5">
        <v>0</v>
      </c>
      <c r="BC261" s="5">
        <v>1700</v>
      </c>
      <c r="BD261" s="5">
        <v>0</v>
      </c>
      <c r="BE261" s="5">
        <v>0</v>
      </c>
      <c r="BF261" s="5">
        <v>0</v>
      </c>
      <c r="BG261" s="5">
        <v>0</v>
      </c>
      <c r="BH261" s="5">
        <v>290835</v>
      </c>
      <c r="BI261" s="5">
        <v>103345</v>
      </c>
      <c r="BJ261" s="5">
        <v>365670</v>
      </c>
      <c r="BK261" s="5">
        <v>20909</v>
      </c>
      <c r="BL261" s="5">
        <v>0</v>
      </c>
      <c r="BM261" s="5">
        <v>0</v>
      </c>
      <c r="BN261" s="5">
        <v>0</v>
      </c>
      <c r="BO261" s="5">
        <v>86404</v>
      </c>
      <c r="BP261" s="5">
        <v>175146</v>
      </c>
      <c r="BQ261" s="5">
        <v>198647</v>
      </c>
      <c r="BR261" s="5">
        <v>0</v>
      </c>
    </row>
    <row r="262" spans="1:70">
      <c r="A262" t="s">
        <v>1650</v>
      </c>
      <c r="B262" t="s">
        <v>1651</v>
      </c>
      <c r="C262" t="s">
        <v>1330</v>
      </c>
      <c r="D262" t="s">
        <v>1667</v>
      </c>
      <c r="E262" t="str">
        <f t="shared" si="4"/>
        <v>福島県浪江町</v>
      </c>
      <c r="F262" s="5">
        <v>966</v>
      </c>
      <c r="G262" s="5">
        <v>5</v>
      </c>
      <c r="H262" s="5">
        <v>4</v>
      </c>
      <c r="I262" s="5">
        <v>0</v>
      </c>
      <c r="J262" s="5">
        <v>0</v>
      </c>
      <c r="K262" s="5">
        <v>0</v>
      </c>
      <c r="L262" s="5">
        <v>0</v>
      </c>
      <c r="M262" s="5">
        <v>11137</v>
      </c>
      <c r="N262" s="5">
        <v>0</v>
      </c>
      <c r="O262" s="5">
        <v>181981</v>
      </c>
      <c r="P262" s="5">
        <v>14427</v>
      </c>
      <c r="Q262" s="5">
        <v>487142</v>
      </c>
      <c r="R262" s="5">
        <v>102525</v>
      </c>
      <c r="S262" s="5">
        <v>5</v>
      </c>
      <c r="T262" s="5">
        <v>54</v>
      </c>
      <c r="U262" s="5">
        <v>0</v>
      </c>
      <c r="V262" s="5">
        <v>0</v>
      </c>
      <c r="W262" s="5">
        <v>1</v>
      </c>
      <c r="X262" s="5">
        <v>13</v>
      </c>
      <c r="Y262" s="5">
        <v>13000</v>
      </c>
      <c r="Z262" s="5">
        <v>0</v>
      </c>
      <c r="AA262" s="5">
        <v>36</v>
      </c>
      <c r="AB262" s="5">
        <v>32</v>
      </c>
      <c r="AC262" s="5">
        <v>0</v>
      </c>
      <c r="AD262" s="5">
        <v>3208</v>
      </c>
      <c r="AE262" s="5">
        <v>0</v>
      </c>
      <c r="AF262" s="5">
        <v>74617</v>
      </c>
      <c r="AG262" s="5">
        <v>0</v>
      </c>
      <c r="AH262" s="5">
        <v>0</v>
      </c>
      <c r="AI262" s="5">
        <v>0</v>
      </c>
      <c r="AJ262" s="5">
        <v>3816</v>
      </c>
      <c r="AK262" s="5">
        <v>0</v>
      </c>
      <c r="AL262" s="5">
        <v>0</v>
      </c>
      <c r="AM262" s="5">
        <v>5430</v>
      </c>
      <c r="AN262" s="5">
        <v>0</v>
      </c>
      <c r="AO262" s="5">
        <v>0</v>
      </c>
      <c r="AP262" s="5">
        <v>0</v>
      </c>
      <c r="AQ262" s="5">
        <v>0</v>
      </c>
      <c r="AR262" s="5">
        <v>0</v>
      </c>
      <c r="AS262" s="5">
        <v>0</v>
      </c>
      <c r="AT262" s="5">
        <v>0</v>
      </c>
      <c r="AU262" s="5">
        <v>722</v>
      </c>
      <c r="AV262" s="5">
        <v>0</v>
      </c>
      <c r="AW262" s="5">
        <v>0</v>
      </c>
      <c r="AX262" s="5">
        <v>0</v>
      </c>
      <c r="AY262" s="5">
        <v>0</v>
      </c>
      <c r="AZ262" s="5">
        <v>0</v>
      </c>
      <c r="BA262" s="5">
        <v>0</v>
      </c>
      <c r="BB262" s="5">
        <v>0</v>
      </c>
      <c r="BC262" s="5">
        <v>0</v>
      </c>
      <c r="BD262" s="5">
        <v>0</v>
      </c>
      <c r="BE262" s="5">
        <v>0</v>
      </c>
      <c r="BF262" s="5">
        <v>0</v>
      </c>
      <c r="BG262" s="5">
        <v>0</v>
      </c>
      <c r="BH262" s="5">
        <v>21027</v>
      </c>
      <c r="BI262" s="5">
        <v>403212</v>
      </c>
      <c r="BJ262" s="5">
        <v>278800</v>
      </c>
      <c r="BK262" s="5">
        <v>29356</v>
      </c>
      <c r="BL262" s="5">
        <v>0</v>
      </c>
      <c r="BM262" s="5">
        <v>1906</v>
      </c>
      <c r="BN262" s="5">
        <v>0</v>
      </c>
      <c r="BO262" s="5">
        <v>56884</v>
      </c>
      <c r="BP262" s="5">
        <v>685122</v>
      </c>
      <c r="BQ262" s="5">
        <v>160573</v>
      </c>
      <c r="BR262" s="5">
        <v>0</v>
      </c>
    </row>
    <row r="263" spans="1:70">
      <c r="A263" t="s">
        <v>1650</v>
      </c>
      <c r="B263" t="s">
        <v>1651</v>
      </c>
      <c r="C263" t="s">
        <v>1334</v>
      </c>
      <c r="D263" t="s">
        <v>1668</v>
      </c>
      <c r="E263" t="str">
        <f t="shared" si="4"/>
        <v>福島県南相馬市（原町）</v>
      </c>
      <c r="F263" s="5">
        <v>33153</v>
      </c>
      <c r="G263" s="5">
        <v>12</v>
      </c>
      <c r="H263" s="5">
        <v>1</v>
      </c>
      <c r="I263" s="5">
        <v>0</v>
      </c>
      <c r="J263" s="5">
        <v>2</v>
      </c>
      <c r="K263" s="5">
        <v>0</v>
      </c>
      <c r="L263" s="5">
        <v>9902</v>
      </c>
      <c r="M263" s="5">
        <v>5488</v>
      </c>
      <c r="N263" s="5">
        <v>11663</v>
      </c>
      <c r="O263" s="5">
        <v>373263</v>
      </c>
      <c r="P263" s="5">
        <v>927010</v>
      </c>
      <c r="Q263" s="5">
        <v>518359</v>
      </c>
      <c r="R263" s="5">
        <v>49879</v>
      </c>
      <c r="S263" s="5">
        <v>12</v>
      </c>
      <c r="T263" s="5">
        <v>4174</v>
      </c>
      <c r="U263" s="5">
        <v>0</v>
      </c>
      <c r="V263" s="5">
        <v>0</v>
      </c>
      <c r="W263" s="5">
        <v>7</v>
      </c>
      <c r="X263" s="5">
        <v>17</v>
      </c>
      <c r="Y263" s="5">
        <v>18050</v>
      </c>
      <c r="Z263" s="5">
        <v>0</v>
      </c>
      <c r="AA263" s="5">
        <v>5</v>
      </c>
      <c r="AB263" s="5">
        <v>0</v>
      </c>
      <c r="AC263" s="5">
        <v>1597</v>
      </c>
      <c r="AD263" s="5">
        <v>1280</v>
      </c>
      <c r="AE263" s="5">
        <v>536</v>
      </c>
      <c r="AF263" s="5">
        <v>83242</v>
      </c>
      <c r="AG263" s="5">
        <v>0</v>
      </c>
      <c r="AH263" s="5">
        <v>0</v>
      </c>
      <c r="AI263" s="5">
        <v>0</v>
      </c>
      <c r="AJ263" s="5">
        <v>0</v>
      </c>
      <c r="AK263" s="5">
        <v>11812</v>
      </c>
      <c r="AL263" s="5">
        <v>1440</v>
      </c>
      <c r="AM263" s="5">
        <v>20</v>
      </c>
      <c r="AN263" s="5">
        <v>0</v>
      </c>
      <c r="AO263" s="5">
        <v>0</v>
      </c>
      <c r="AP263" s="5">
        <v>0</v>
      </c>
      <c r="AQ263" s="5">
        <v>0</v>
      </c>
      <c r="AR263" s="5">
        <v>73</v>
      </c>
      <c r="AS263" s="5">
        <v>76</v>
      </c>
      <c r="AT263" s="5">
        <v>922</v>
      </c>
      <c r="AU263" s="5">
        <v>2844</v>
      </c>
      <c r="AV263" s="5">
        <v>0</v>
      </c>
      <c r="AW263" s="5">
        <v>0</v>
      </c>
      <c r="AX263" s="5">
        <v>0</v>
      </c>
      <c r="AY263" s="5">
        <v>0</v>
      </c>
      <c r="AZ263" s="5">
        <v>0</v>
      </c>
      <c r="BA263" s="5">
        <v>0</v>
      </c>
      <c r="BB263" s="5">
        <v>0</v>
      </c>
      <c r="BC263" s="5">
        <v>1821</v>
      </c>
      <c r="BD263" s="5">
        <v>0</v>
      </c>
      <c r="BE263" s="5">
        <v>0</v>
      </c>
      <c r="BF263" s="5">
        <v>0</v>
      </c>
      <c r="BG263" s="5">
        <v>456</v>
      </c>
      <c r="BH263" s="5">
        <v>946441</v>
      </c>
      <c r="BI263" s="5">
        <v>100158</v>
      </c>
      <c r="BJ263" s="5">
        <v>684518</v>
      </c>
      <c r="BK263" s="5">
        <v>17832</v>
      </c>
      <c r="BL263" s="5">
        <v>0</v>
      </c>
      <c r="BM263" s="5">
        <v>0</v>
      </c>
      <c r="BN263" s="5">
        <v>0</v>
      </c>
      <c r="BO263" s="5">
        <v>56383</v>
      </c>
      <c r="BP263" s="5">
        <v>5017762</v>
      </c>
      <c r="BQ263" s="5">
        <v>286804</v>
      </c>
      <c r="BR263" s="5">
        <v>0</v>
      </c>
    </row>
    <row r="264" spans="1:70">
      <c r="A264" t="s">
        <v>1650</v>
      </c>
      <c r="B264" t="s">
        <v>1651</v>
      </c>
      <c r="C264" t="s">
        <v>1336</v>
      </c>
      <c r="D264" t="s">
        <v>1669</v>
      </c>
      <c r="E264" t="str">
        <f t="shared" si="4"/>
        <v>福島県南会津町</v>
      </c>
      <c r="F264" s="5">
        <v>14522</v>
      </c>
      <c r="G264" s="5">
        <v>4</v>
      </c>
      <c r="H264" s="5">
        <v>24</v>
      </c>
      <c r="I264" s="5">
        <v>4</v>
      </c>
      <c r="J264" s="5">
        <v>2</v>
      </c>
      <c r="K264" s="5">
        <v>1</v>
      </c>
      <c r="L264" s="5">
        <v>27096</v>
      </c>
      <c r="M264" s="5">
        <v>13112</v>
      </c>
      <c r="N264" s="5">
        <v>0</v>
      </c>
      <c r="O264" s="5">
        <v>240891</v>
      </c>
      <c r="P264" s="5">
        <v>361671</v>
      </c>
      <c r="Q264" s="5">
        <v>3173053</v>
      </c>
      <c r="R264" s="5">
        <v>227489</v>
      </c>
      <c r="S264" s="5">
        <v>1</v>
      </c>
      <c r="T264" s="5">
        <v>1585</v>
      </c>
      <c r="U264" s="5">
        <v>0</v>
      </c>
      <c r="V264" s="5">
        <v>0</v>
      </c>
      <c r="W264" s="5">
        <v>1</v>
      </c>
      <c r="X264" s="5">
        <v>5</v>
      </c>
      <c r="Y264" s="5">
        <v>14547</v>
      </c>
      <c r="Z264" s="5">
        <v>0</v>
      </c>
      <c r="AA264" s="5">
        <v>132</v>
      </c>
      <c r="AB264" s="5">
        <v>62</v>
      </c>
      <c r="AC264" s="5">
        <v>0</v>
      </c>
      <c r="AD264" s="5">
        <v>0</v>
      </c>
      <c r="AE264" s="5">
        <v>0</v>
      </c>
      <c r="AF264" s="5">
        <v>0</v>
      </c>
      <c r="AG264" s="5">
        <v>0</v>
      </c>
      <c r="AH264" s="5">
        <v>0</v>
      </c>
      <c r="AI264" s="5">
        <v>0</v>
      </c>
      <c r="AJ264" s="5">
        <v>0</v>
      </c>
      <c r="AK264" s="5">
        <v>0</v>
      </c>
      <c r="AL264" s="5">
        <v>0</v>
      </c>
      <c r="AM264" s="5">
        <v>7137</v>
      </c>
      <c r="AN264" s="5">
        <v>0</v>
      </c>
      <c r="AO264" s="5">
        <v>0</v>
      </c>
      <c r="AP264" s="5">
        <v>0</v>
      </c>
      <c r="AQ264" s="5">
        <v>0</v>
      </c>
      <c r="AR264" s="5">
        <v>0</v>
      </c>
      <c r="AS264" s="5">
        <v>0</v>
      </c>
      <c r="AT264" s="5">
        <v>0</v>
      </c>
      <c r="AU264" s="5">
        <v>0</v>
      </c>
      <c r="AV264" s="5">
        <v>0</v>
      </c>
      <c r="AW264" s="5">
        <v>0</v>
      </c>
      <c r="AX264" s="5">
        <v>0</v>
      </c>
      <c r="AY264" s="5">
        <v>0</v>
      </c>
      <c r="AZ264" s="5">
        <v>257</v>
      </c>
      <c r="BA264" s="5">
        <v>1709</v>
      </c>
      <c r="BB264" s="5">
        <v>0</v>
      </c>
      <c r="BC264" s="5">
        <v>13486</v>
      </c>
      <c r="BD264" s="5">
        <v>0</v>
      </c>
      <c r="BE264" s="5">
        <v>0</v>
      </c>
      <c r="BF264" s="5">
        <v>0</v>
      </c>
      <c r="BG264" s="5">
        <v>122</v>
      </c>
      <c r="BH264" s="5">
        <v>364257</v>
      </c>
      <c r="BI264" s="5">
        <v>211804</v>
      </c>
      <c r="BJ264" s="5">
        <v>498727</v>
      </c>
      <c r="BK264" s="5">
        <v>62877</v>
      </c>
      <c r="BL264" s="5">
        <v>0</v>
      </c>
      <c r="BM264" s="5">
        <v>0</v>
      </c>
      <c r="BN264" s="5">
        <v>0</v>
      </c>
      <c r="BO264" s="5">
        <v>186613</v>
      </c>
      <c r="BP264" s="5">
        <v>398141</v>
      </c>
      <c r="BQ264" s="5">
        <v>330835</v>
      </c>
      <c r="BR264" s="5">
        <v>0</v>
      </c>
    </row>
    <row r="265" spans="1:70">
      <c r="A265" t="s">
        <v>1650</v>
      </c>
      <c r="B265" t="s">
        <v>1651</v>
      </c>
      <c r="C265" t="s">
        <v>1489</v>
      </c>
      <c r="D265" t="s">
        <v>1670</v>
      </c>
      <c r="E265" t="str">
        <f t="shared" si="4"/>
        <v>福島県矢吹町</v>
      </c>
      <c r="F265" s="5">
        <v>15999</v>
      </c>
      <c r="G265" s="5">
        <v>2</v>
      </c>
      <c r="H265" s="5">
        <v>3</v>
      </c>
      <c r="I265" s="5">
        <v>0</v>
      </c>
      <c r="J265" s="5">
        <v>0</v>
      </c>
      <c r="K265" s="5">
        <v>0</v>
      </c>
      <c r="L265" s="5">
        <v>1721</v>
      </c>
      <c r="M265" s="5">
        <v>671</v>
      </c>
      <c r="N265" s="5">
        <v>8448</v>
      </c>
      <c r="O265" s="5">
        <v>208039</v>
      </c>
      <c r="P265" s="5">
        <v>346020</v>
      </c>
      <c r="Q265" s="5">
        <v>882654</v>
      </c>
      <c r="R265" s="5">
        <v>130692</v>
      </c>
      <c r="S265" s="5">
        <v>2</v>
      </c>
      <c r="T265" s="5">
        <v>1559</v>
      </c>
      <c r="U265" s="5">
        <v>0</v>
      </c>
      <c r="V265" s="5">
        <v>0</v>
      </c>
      <c r="W265" s="5">
        <v>0</v>
      </c>
      <c r="X265" s="5">
        <v>23</v>
      </c>
      <c r="Y265" s="5">
        <v>1560</v>
      </c>
      <c r="Z265" s="5">
        <v>0</v>
      </c>
      <c r="AA265" s="5">
        <v>25</v>
      </c>
      <c r="AB265" s="5">
        <v>14</v>
      </c>
      <c r="AC265" s="5">
        <v>0</v>
      </c>
      <c r="AD265" s="5">
        <v>0</v>
      </c>
      <c r="AE265" s="5">
        <v>0</v>
      </c>
      <c r="AF265" s="5">
        <v>9673</v>
      </c>
      <c r="AG265" s="5">
        <v>0</v>
      </c>
      <c r="AH265" s="5">
        <v>0</v>
      </c>
      <c r="AI265" s="5">
        <v>0</v>
      </c>
      <c r="AJ265" s="5">
        <v>0</v>
      </c>
      <c r="AK265" s="5">
        <v>0</v>
      </c>
      <c r="AL265" s="5">
        <v>0</v>
      </c>
      <c r="AM265" s="5">
        <v>6875</v>
      </c>
      <c r="AN265" s="5">
        <v>0</v>
      </c>
      <c r="AO265" s="5">
        <v>0</v>
      </c>
      <c r="AP265" s="5">
        <v>0</v>
      </c>
      <c r="AQ265" s="5">
        <v>0</v>
      </c>
      <c r="AR265" s="5">
        <v>0</v>
      </c>
      <c r="AS265" s="5">
        <v>0</v>
      </c>
      <c r="AT265" s="5">
        <v>70</v>
      </c>
      <c r="AU265" s="5">
        <v>244</v>
      </c>
      <c r="AV265" s="5">
        <v>20</v>
      </c>
      <c r="AW265" s="5">
        <v>0</v>
      </c>
      <c r="AX265" s="5">
        <v>0</v>
      </c>
      <c r="AY265" s="5">
        <v>0</v>
      </c>
      <c r="AZ265" s="5">
        <v>0</v>
      </c>
      <c r="BA265" s="5">
        <v>0</v>
      </c>
      <c r="BB265" s="5">
        <v>0</v>
      </c>
      <c r="BC265" s="5">
        <v>0</v>
      </c>
      <c r="BD265" s="5">
        <v>0</v>
      </c>
      <c r="BE265" s="5">
        <v>0</v>
      </c>
      <c r="BF265" s="5">
        <v>0</v>
      </c>
      <c r="BG265" s="5">
        <v>0</v>
      </c>
      <c r="BH265" s="5">
        <v>361148</v>
      </c>
      <c r="BI265" s="5">
        <v>40750</v>
      </c>
      <c r="BJ265" s="5">
        <v>364408</v>
      </c>
      <c r="BK265" s="5">
        <v>22813</v>
      </c>
      <c r="BL265" s="5">
        <v>0</v>
      </c>
      <c r="BM265" s="5">
        <v>1550</v>
      </c>
      <c r="BN265" s="5">
        <v>0</v>
      </c>
      <c r="BO265" s="5">
        <v>17732</v>
      </c>
      <c r="BP265" s="5">
        <v>390358</v>
      </c>
      <c r="BQ265" s="5">
        <v>219725</v>
      </c>
      <c r="BR265" s="5">
        <v>5590</v>
      </c>
    </row>
    <row r="266" spans="1:70">
      <c r="A266" t="s">
        <v>1650</v>
      </c>
      <c r="B266" t="s">
        <v>1651</v>
      </c>
      <c r="C266" t="s">
        <v>1346</v>
      </c>
      <c r="D266" t="s">
        <v>1671</v>
      </c>
      <c r="E266" t="str">
        <f t="shared" si="4"/>
        <v>福島県南相馬市（小高）</v>
      </c>
      <c r="F266" s="5">
        <v>1254</v>
      </c>
      <c r="G266" s="5">
        <v>2</v>
      </c>
      <c r="H266" s="5">
        <v>0</v>
      </c>
      <c r="I266" s="5">
        <v>0</v>
      </c>
      <c r="J266" s="5">
        <v>2</v>
      </c>
      <c r="K266" s="5">
        <v>0</v>
      </c>
      <c r="L266" s="5">
        <v>815</v>
      </c>
      <c r="M266" s="5">
        <v>1552</v>
      </c>
      <c r="N266" s="5">
        <v>0</v>
      </c>
      <c r="O266" s="5">
        <v>45520</v>
      </c>
      <c r="P266" s="5">
        <v>41309</v>
      </c>
      <c r="Q266" s="5">
        <v>380226</v>
      </c>
      <c r="R266" s="5">
        <v>63126</v>
      </c>
      <c r="S266" s="5">
        <v>2</v>
      </c>
      <c r="T266" s="5">
        <v>137</v>
      </c>
      <c r="U266" s="5">
        <v>0</v>
      </c>
      <c r="V266" s="5">
        <v>0</v>
      </c>
      <c r="W266" s="5">
        <v>1</v>
      </c>
      <c r="X266" s="5">
        <v>24</v>
      </c>
      <c r="Y266" s="5">
        <v>4825</v>
      </c>
      <c r="Z266" s="5">
        <v>0</v>
      </c>
      <c r="AA266" s="5">
        <v>6</v>
      </c>
      <c r="AB266" s="5">
        <v>0</v>
      </c>
      <c r="AC266" s="5">
        <v>0</v>
      </c>
      <c r="AD266" s="5">
        <v>0</v>
      </c>
      <c r="AE266" s="5">
        <v>0</v>
      </c>
      <c r="AF266" s="5">
        <v>0</v>
      </c>
      <c r="AG266" s="5">
        <v>0</v>
      </c>
      <c r="AH266" s="5">
        <v>0</v>
      </c>
      <c r="AI266" s="5">
        <v>0</v>
      </c>
      <c r="AJ266" s="5">
        <v>0</v>
      </c>
      <c r="AK266" s="5">
        <v>0</v>
      </c>
      <c r="AL266" s="5">
        <v>0</v>
      </c>
      <c r="AM266" s="5">
        <v>2235</v>
      </c>
      <c r="AN266" s="5">
        <v>0</v>
      </c>
      <c r="AO266" s="5">
        <v>0</v>
      </c>
      <c r="AP266" s="5">
        <v>0</v>
      </c>
      <c r="AQ266" s="5">
        <v>0</v>
      </c>
      <c r="AR266" s="5">
        <v>0</v>
      </c>
      <c r="AS266" s="5">
        <v>0</v>
      </c>
      <c r="AT266" s="5">
        <v>0</v>
      </c>
      <c r="AU266" s="5">
        <v>36</v>
      </c>
      <c r="AV266" s="5">
        <v>0</v>
      </c>
      <c r="AW266" s="5">
        <v>0</v>
      </c>
      <c r="AX266" s="5">
        <v>0</v>
      </c>
      <c r="AY266" s="5">
        <v>0</v>
      </c>
      <c r="AZ266" s="5">
        <v>0</v>
      </c>
      <c r="BA266" s="5">
        <v>0</v>
      </c>
      <c r="BB266" s="5">
        <v>0</v>
      </c>
      <c r="BC266" s="5">
        <v>374</v>
      </c>
      <c r="BD266" s="5">
        <v>0</v>
      </c>
      <c r="BE266" s="5">
        <v>0</v>
      </c>
      <c r="BF266" s="5">
        <v>0</v>
      </c>
      <c r="BG266" s="5">
        <v>10</v>
      </c>
      <c r="BH266" s="5">
        <v>42513</v>
      </c>
      <c r="BI266" s="5">
        <v>89001</v>
      </c>
      <c r="BJ266" s="5">
        <v>118770</v>
      </c>
      <c r="BK266" s="5">
        <v>11596</v>
      </c>
      <c r="BL266" s="5">
        <v>0</v>
      </c>
      <c r="BM266" s="5">
        <v>0</v>
      </c>
      <c r="BN266" s="5">
        <v>0</v>
      </c>
      <c r="BO266" s="5">
        <v>23389</v>
      </c>
      <c r="BP266" s="5">
        <v>198313</v>
      </c>
      <c r="BQ266" s="5">
        <v>80576</v>
      </c>
      <c r="BR266" s="5">
        <v>0</v>
      </c>
    </row>
    <row r="267" spans="1:70">
      <c r="A267" t="s">
        <v>1650</v>
      </c>
      <c r="B267" t="s">
        <v>1651</v>
      </c>
      <c r="C267" t="s">
        <v>1350</v>
      </c>
      <c r="D267" t="s">
        <v>1672</v>
      </c>
      <c r="E267" t="str">
        <f t="shared" si="4"/>
        <v>福島県田村市</v>
      </c>
      <c r="F267" s="5">
        <v>19089</v>
      </c>
      <c r="G267" s="5">
        <v>10</v>
      </c>
      <c r="H267" s="5">
        <v>2</v>
      </c>
      <c r="I267" s="5">
        <v>0</v>
      </c>
      <c r="J267" s="5">
        <v>4</v>
      </c>
      <c r="K267" s="5">
        <v>0</v>
      </c>
      <c r="L267" s="5">
        <v>16616</v>
      </c>
      <c r="M267" s="5">
        <v>18474</v>
      </c>
      <c r="N267" s="5">
        <v>0</v>
      </c>
      <c r="O267" s="5">
        <v>241551</v>
      </c>
      <c r="P267" s="5">
        <v>498038</v>
      </c>
      <c r="Q267" s="5">
        <v>3845951</v>
      </c>
      <c r="R267" s="5">
        <v>224408</v>
      </c>
      <c r="S267" s="5">
        <v>10</v>
      </c>
      <c r="T267" s="5">
        <v>2077</v>
      </c>
      <c r="U267" s="5">
        <v>0</v>
      </c>
      <c r="V267" s="5">
        <v>0</v>
      </c>
      <c r="W267" s="5">
        <v>3</v>
      </c>
      <c r="X267" s="5">
        <v>3</v>
      </c>
      <c r="Y267" s="5">
        <v>13603</v>
      </c>
      <c r="Z267" s="5">
        <v>0</v>
      </c>
      <c r="AA267" s="5">
        <v>45</v>
      </c>
      <c r="AB267" s="5">
        <v>17</v>
      </c>
      <c r="AC267" s="5">
        <v>5194</v>
      </c>
      <c r="AD267" s="5">
        <v>5843</v>
      </c>
      <c r="AE267" s="5">
        <v>0</v>
      </c>
      <c r="AF267" s="5">
        <v>0</v>
      </c>
      <c r="AG267" s="5">
        <v>0</v>
      </c>
      <c r="AH267" s="5">
        <v>0</v>
      </c>
      <c r="AI267" s="5">
        <v>0</v>
      </c>
      <c r="AJ267" s="5">
        <v>44994</v>
      </c>
      <c r="AK267" s="5">
        <v>1627</v>
      </c>
      <c r="AL267" s="5">
        <v>0</v>
      </c>
      <c r="AM267" s="5">
        <v>7015</v>
      </c>
      <c r="AN267" s="5">
        <v>0</v>
      </c>
      <c r="AO267" s="5">
        <v>0</v>
      </c>
      <c r="AP267" s="5">
        <v>0</v>
      </c>
      <c r="AQ267" s="5">
        <v>0</v>
      </c>
      <c r="AR267" s="5">
        <v>486</v>
      </c>
      <c r="AS267" s="5">
        <v>0</v>
      </c>
      <c r="AT267" s="5">
        <v>0</v>
      </c>
      <c r="AU267" s="5">
        <v>10851</v>
      </c>
      <c r="AV267" s="5">
        <v>0</v>
      </c>
      <c r="AW267" s="5">
        <v>0</v>
      </c>
      <c r="AX267" s="5">
        <v>0</v>
      </c>
      <c r="AY267" s="5">
        <v>0</v>
      </c>
      <c r="AZ267" s="5">
        <v>0</v>
      </c>
      <c r="BA267" s="5">
        <v>45</v>
      </c>
      <c r="BB267" s="5">
        <v>0</v>
      </c>
      <c r="BC267" s="5">
        <v>21737</v>
      </c>
      <c r="BD267" s="5">
        <v>0</v>
      </c>
      <c r="BE267" s="5">
        <v>1062</v>
      </c>
      <c r="BF267" s="5">
        <v>0</v>
      </c>
      <c r="BG267" s="5">
        <v>0</v>
      </c>
      <c r="BH267" s="5">
        <v>506521</v>
      </c>
      <c r="BI267" s="5">
        <v>127684</v>
      </c>
      <c r="BJ267" s="5">
        <v>538540</v>
      </c>
      <c r="BK267" s="5">
        <v>66785</v>
      </c>
      <c r="BL267" s="5">
        <v>0</v>
      </c>
      <c r="BM267" s="5">
        <v>0</v>
      </c>
      <c r="BN267" s="5">
        <v>0</v>
      </c>
      <c r="BO267" s="5">
        <v>72084</v>
      </c>
      <c r="BP267" s="5">
        <v>671481</v>
      </c>
      <c r="BQ267" s="5">
        <v>388286</v>
      </c>
      <c r="BR267" s="5">
        <v>0</v>
      </c>
    </row>
    <row r="268" spans="1:70">
      <c r="A268" t="s">
        <v>1650</v>
      </c>
      <c r="B268" t="s">
        <v>1651</v>
      </c>
      <c r="C268" t="s">
        <v>1352</v>
      </c>
      <c r="D268" t="s">
        <v>1673</v>
      </c>
      <c r="E268" t="str">
        <f t="shared" si="4"/>
        <v>福島県鏡石町</v>
      </c>
      <c r="F268" s="5">
        <v>11864</v>
      </c>
      <c r="G268" s="5">
        <v>4</v>
      </c>
      <c r="H268" s="5">
        <v>1</v>
      </c>
      <c r="I268" s="5">
        <v>0</v>
      </c>
      <c r="J268" s="5">
        <v>2</v>
      </c>
      <c r="K268" s="5">
        <v>0</v>
      </c>
      <c r="L268" s="5">
        <v>14051</v>
      </c>
      <c r="M268" s="5">
        <v>0</v>
      </c>
      <c r="N268" s="5">
        <v>0</v>
      </c>
      <c r="O268" s="5">
        <v>100771</v>
      </c>
      <c r="P268" s="5">
        <v>246130</v>
      </c>
      <c r="Q268" s="5">
        <v>1872253</v>
      </c>
      <c r="R268" s="5">
        <v>0</v>
      </c>
      <c r="S268" s="5">
        <v>3</v>
      </c>
      <c r="T268" s="5">
        <v>1041</v>
      </c>
      <c r="U268" s="5">
        <v>0</v>
      </c>
      <c r="V268" s="5">
        <v>0</v>
      </c>
      <c r="W268" s="5">
        <v>0</v>
      </c>
      <c r="X268" s="5">
        <v>12</v>
      </c>
      <c r="Y268" s="5">
        <v>5622</v>
      </c>
      <c r="Z268" s="5">
        <v>0</v>
      </c>
      <c r="AA268" s="5">
        <v>47</v>
      </c>
      <c r="AB268" s="5">
        <v>33</v>
      </c>
      <c r="AC268" s="5">
        <v>1744</v>
      </c>
      <c r="AD268" s="5">
        <v>0</v>
      </c>
      <c r="AE268" s="5">
        <v>0</v>
      </c>
      <c r="AF268" s="5">
        <v>8375</v>
      </c>
      <c r="AG268" s="5">
        <v>0</v>
      </c>
      <c r="AH268" s="5">
        <v>0</v>
      </c>
      <c r="AI268" s="5">
        <v>0</v>
      </c>
      <c r="AJ268" s="5">
        <v>0</v>
      </c>
      <c r="AK268" s="5">
        <v>0</v>
      </c>
      <c r="AL268" s="5">
        <v>0</v>
      </c>
      <c r="AM268" s="5">
        <v>2713</v>
      </c>
      <c r="AN268" s="5">
        <v>0</v>
      </c>
      <c r="AO268" s="5">
        <v>0</v>
      </c>
      <c r="AP268" s="5">
        <v>0</v>
      </c>
      <c r="AQ268" s="5">
        <v>0</v>
      </c>
      <c r="AR268" s="5">
        <v>4393</v>
      </c>
      <c r="AS268" s="5">
        <v>0</v>
      </c>
      <c r="AT268" s="5">
        <v>0</v>
      </c>
      <c r="AU268" s="5">
        <v>0</v>
      </c>
      <c r="AV268" s="5">
        <v>0</v>
      </c>
      <c r="AW268" s="5">
        <v>0</v>
      </c>
      <c r="AX268" s="5">
        <v>0</v>
      </c>
      <c r="AY268" s="5">
        <v>0</v>
      </c>
      <c r="AZ268" s="5">
        <v>1605</v>
      </c>
      <c r="BA268" s="5">
        <v>0</v>
      </c>
      <c r="BB268" s="5">
        <v>0</v>
      </c>
      <c r="BC268" s="5">
        <v>11600</v>
      </c>
      <c r="BD268" s="5">
        <v>6</v>
      </c>
      <c r="BE268" s="5">
        <v>0</v>
      </c>
      <c r="BF268" s="5">
        <v>0</v>
      </c>
      <c r="BG268" s="5">
        <v>0</v>
      </c>
      <c r="BH268" s="5">
        <v>265410</v>
      </c>
      <c r="BI268" s="5">
        <v>13529</v>
      </c>
      <c r="BJ268" s="5">
        <v>214431</v>
      </c>
      <c r="BK268" s="5">
        <v>23118</v>
      </c>
      <c r="BL268" s="5">
        <v>0</v>
      </c>
      <c r="BM268" s="5">
        <v>11502</v>
      </c>
      <c r="BN268" s="5">
        <v>0</v>
      </c>
      <c r="BO268" s="5">
        <v>3702</v>
      </c>
      <c r="BP268" s="5">
        <v>659872</v>
      </c>
      <c r="BQ268" s="5">
        <v>93283</v>
      </c>
      <c r="BR268" s="5">
        <v>0</v>
      </c>
    </row>
    <row r="269" spans="1:70">
      <c r="A269" t="s">
        <v>1650</v>
      </c>
      <c r="B269" t="s">
        <v>1651</v>
      </c>
      <c r="C269" t="s">
        <v>1354</v>
      </c>
      <c r="D269" t="s">
        <v>1674</v>
      </c>
      <c r="E269" t="str">
        <f t="shared" si="4"/>
        <v>福島県棚倉町</v>
      </c>
      <c r="F269" s="5">
        <v>12740</v>
      </c>
      <c r="G269" s="5">
        <v>5</v>
      </c>
      <c r="H269" s="5">
        <v>2</v>
      </c>
      <c r="I269" s="5">
        <v>0</v>
      </c>
      <c r="J269" s="5">
        <v>1</v>
      </c>
      <c r="K269" s="5">
        <v>0</v>
      </c>
      <c r="L269" s="5">
        <v>2136</v>
      </c>
      <c r="M269" s="5">
        <v>7984</v>
      </c>
      <c r="N269" s="5">
        <v>0</v>
      </c>
      <c r="O269" s="5">
        <v>109974</v>
      </c>
      <c r="P269" s="5">
        <v>290679</v>
      </c>
      <c r="Q269" s="5">
        <v>1756298</v>
      </c>
      <c r="R269" s="5">
        <v>121069</v>
      </c>
      <c r="S269" s="5">
        <v>4</v>
      </c>
      <c r="T269" s="5">
        <v>1296</v>
      </c>
      <c r="U269" s="5">
        <v>0</v>
      </c>
      <c r="V269" s="5">
        <v>0</v>
      </c>
      <c r="W269" s="5">
        <v>1</v>
      </c>
      <c r="X269" s="5">
        <v>6</v>
      </c>
      <c r="Y269" s="5">
        <v>5300</v>
      </c>
      <c r="Z269" s="5">
        <v>0</v>
      </c>
      <c r="AA269" s="5">
        <v>11</v>
      </c>
      <c r="AB269" s="5">
        <v>9</v>
      </c>
      <c r="AC269" s="5">
        <v>0</v>
      </c>
      <c r="AD269" s="5">
        <v>0</v>
      </c>
      <c r="AE269" s="5">
        <v>0</v>
      </c>
      <c r="AF269" s="5">
        <v>19413</v>
      </c>
      <c r="AG269" s="5">
        <v>0</v>
      </c>
      <c r="AH269" s="5">
        <v>0</v>
      </c>
      <c r="AI269" s="5">
        <v>0</v>
      </c>
      <c r="AJ269" s="5">
        <v>1000</v>
      </c>
      <c r="AK269" s="5">
        <v>1000</v>
      </c>
      <c r="AL269" s="5">
        <v>0</v>
      </c>
      <c r="AM269" s="5">
        <v>0</v>
      </c>
      <c r="AN269" s="5">
        <v>4410</v>
      </c>
      <c r="AO269" s="5">
        <v>0</v>
      </c>
      <c r="AP269" s="5">
        <v>0</v>
      </c>
      <c r="AQ269" s="5">
        <v>0</v>
      </c>
      <c r="AR269" s="5">
        <v>2136</v>
      </c>
      <c r="AS269" s="5">
        <v>7182</v>
      </c>
      <c r="AT269" s="5">
        <v>0</v>
      </c>
      <c r="AU269" s="5">
        <v>62</v>
      </c>
      <c r="AV269" s="5">
        <v>0</v>
      </c>
      <c r="AW269" s="5">
        <v>0</v>
      </c>
      <c r="AX269" s="5">
        <v>0</v>
      </c>
      <c r="AY269" s="5">
        <v>0</v>
      </c>
      <c r="AZ269" s="5">
        <v>0</v>
      </c>
      <c r="BA269" s="5">
        <v>0</v>
      </c>
      <c r="BB269" s="5">
        <v>0</v>
      </c>
      <c r="BC269" s="5">
        <v>3332</v>
      </c>
      <c r="BD269" s="5">
        <v>0</v>
      </c>
      <c r="BE269" s="5">
        <v>0</v>
      </c>
      <c r="BF269" s="5">
        <v>0</v>
      </c>
      <c r="BG269" s="5">
        <v>0</v>
      </c>
      <c r="BH269" s="5">
        <v>297614</v>
      </c>
      <c r="BI269" s="5">
        <v>100446</v>
      </c>
      <c r="BJ269" s="5">
        <v>313907</v>
      </c>
      <c r="BK269" s="5">
        <v>33355</v>
      </c>
      <c r="BL269" s="5">
        <v>0</v>
      </c>
      <c r="BM269" s="5">
        <v>0</v>
      </c>
      <c r="BN269" s="5">
        <v>0</v>
      </c>
      <c r="BO269" s="5">
        <v>25364</v>
      </c>
      <c r="BP269" s="5">
        <v>414346</v>
      </c>
      <c r="BQ269" s="5">
        <v>176765</v>
      </c>
      <c r="BR269" s="5">
        <v>3000</v>
      </c>
    </row>
    <row r="270" spans="1:70">
      <c r="A270" t="s">
        <v>1650</v>
      </c>
      <c r="B270" t="s">
        <v>1651</v>
      </c>
      <c r="C270" t="s">
        <v>1356</v>
      </c>
      <c r="D270" t="s">
        <v>1675</v>
      </c>
      <c r="E270" t="str">
        <f t="shared" si="4"/>
        <v>福島県猪苗代町</v>
      </c>
      <c r="F270" s="5">
        <v>13226</v>
      </c>
      <c r="G270" s="5">
        <v>9</v>
      </c>
      <c r="H270" s="5">
        <v>20</v>
      </c>
      <c r="I270" s="5">
        <v>0</v>
      </c>
      <c r="J270" s="5">
        <v>0</v>
      </c>
      <c r="K270" s="5">
        <v>0</v>
      </c>
      <c r="L270" s="5">
        <v>3944</v>
      </c>
      <c r="M270" s="5">
        <v>22006</v>
      </c>
      <c r="N270" s="5">
        <v>1259</v>
      </c>
      <c r="O270" s="5">
        <v>223636</v>
      </c>
      <c r="P270" s="5">
        <v>277340</v>
      </c>
      <c r="Q270" s="5">
        <v>424127</v>
      </c>
      <c r="R270" s="5">
        <v>43786</v>
      </c>
      <c r="S270" s="5">
        <v>9</v>
      </c>
      <c r="T270" s="5">
        <v>1675</v>
      </c>
      <c r="U270" s="5">
        <v>0</v>
      </c>
      <c r="V270" s="5">
        <v>0</v>
      </c>
      <c r="W270" s="5">
        <v>2</v>
      </c>
      <c r="X270" s="5">
        <v>24</v>
      </c>
      <c r="Y270" s="5">
        <v>10140</v>
      </c>
      <c r="Z270" s="5">
        <v>0</v>
      </c>
      <c r="AA270" s="5">
        <v>28</v>
      </c>
      <c r="AB270" s="5">
        <v>14</v>
      </c>
      <c r="AC270" s="5">
        <v>893</v>
      </c>
      <c r="AD270" s="5">
        <v>14476</v>
      </c>
      <c r="AE270" s="5">
        <v>495</v>
      </c>
      <c r="AF270" s="5">
        <v>88823</v>
      </c>
      <c r="AG270" s="5">
        <v>0</v>
      </c>
      <c r="AH270" s="5">
        <v>0</v>
      </c>
      <c r="AI270" s="5">
        <v>0</v>
      </c>
      <c r="AJ270" s="5">
        <v>0</v>
      </c>
      <c r="AK270" s="5">
        <v>889</v>
      </c>
      <c r="AL270" s="5">
        <v>0</v>
      </c>
      <c r="AM270" s="5">
        <v>7193</v>
      </c>
      <c r="AN270" s="5">
        <v>0</v>
      </c>
      <c r="AO270" s="5">
        <v>0</v>
      </c>
      <c r="AP270" s="5">
        <v>0</v>
      </c>
      <c r="AQ270" s="5">
        <v>0</v>
      </c>
      <c r="AR270" s="5">
        <v>0</v>
      </c>
      <c r="AS270" s="5">
        <v>0</v>
      </c>
      <c r="AT270" s="5">
        <v>0</v>
      </c>
      <c r="AU270" s="5">
        <v>32351</v>
      </c>
      <c r="AV270" s="5">
        <v>0</v>
      </c>
      <c r="AW270" s="5">
        <v>0</v>
      </c>
      <c r="AX270" s="5">
        <v>0</v>
      </c>
      <c r="AY270" s="5">
        <v>0</v>
      </c>
      <c r="AZ270" s="5">
        <v>0</v>
      </c>
      <c r="BA270" s="5">
        <v>0</v>
      </c>
      <c r="BB270" s="5">
        <v>0</v>
      </c>
      <c r="BC270" s="5">
        <v>0</v>
      </c>
      <c r="BD270" s="5">
        <v>0</v>
      </c>
      <c r="BE270" s="5">
        <v>0</v>
      </c>
      <c r="BF270" s="5">
        <v>0</v>
      </c>
      <c r="BG270" s="5">
        <v>0</v>
      </c>
      <c r="BH270" s="5">
        <v>294658</v>
      </c>
      <c r="BI270" s="5">
        <v>43098</v>
      </c>
      <c r="BJ270" s="5">
        <v>288510</v>
      </c>
      <c r="BK270" s="5">
        <v>10501</v>
      </c>
      <c r="BL270" s="5">
        <v>0</v>
      </c>
      <c r="BM270" s="5">
        <v>0</v>
      </c>
      <c r="BN270" s="5">
        <v>0</v>
      </c>
      <c r="BO270" s="5">
        <v>40288</v>
      </c>
      <c r="BP270" s="5">
        <v>729418</v>
      </c>
      <c r="BQ270" s="5">
        <v>63307</v>
      </c>
      <c r="BR270" s="5">
        <v>0</v>
      </c>
    </row>
    <row r="271" spans="1:70">
      <c r="A271" t="s">
        <v>1650</v>
      </c>
      <c r="B271" t="s">
        <v>1651</v>
      </c>
      <c r="C271" t="s">
        <v>1366</v>
      </c>
      <c r="D271" t="s">
        <v>1676</v>
      </c>
      <c r="E271" t="str">
        <f t="shared" si="4"/>
        <v>福島県喜多方市</v>
      </c>
      <c r="F271" s="5">
        <v>41548</v>
      </c>
      <c r="G271" s="5">
        <v>15</v>
      </c>
      <c r="H271" s="5">
        <v>3</v>
      </c>
      <c r="I271" s="5">
        <v>0</v>
      </c>
      <c r="J271" s="5">
        <v>1</v>
      </c>
      <c r="K271" s="5">
        <v>0</v>
      </c>
      <c r="L271" s="5">
        <v>10712</v>
      </c>
      <c r="M271" s="5">
        <v>77122</v>
      </c>
      <c r="N271" s="5">
        <v>0</v>
      </c>
      <c r="O271" s="5">
        <v>546647</v>
      </c>
      <c r="P271" s="5">
        <v>921094</v>
      </c>
      <c r="Q271" s="5">
        <v>2349285</v>
      </c>
      <c r="R271" s="5">
        <v>252156</v>
      </c>
      <c r="S271" s="5">
        <v>11</v>
      </c>
      <c r="T271" s="5">
        <v>4124</v>
      </c>
      <c r="U271" s="5">
        <v>0</v>
      </c>
      <c r="V271" s="5">
        <v>0</v>
      </c>
      <c r="W271" s="5">
        <v>8</v>
      </c>
      <c r="X271" s="5">
        <v>5</v>
      </c>
      <c r="Y271" s="5">
        <v>22887</v>
      </c>
      <c r="Z271" s="5">
        <v>0</v>
      </c>
      <c r="AA271" s="5">
        <v>12</v>
      </c>
      <c r="AB271" s="5">
        <v>7</v>
      </c>
      <c r="AC271" s="5">
        <v>625</v>
      </c>
      <c r="AD271" s="5">
        <v>78</v>
      </c>
      <c r="AE271" s="5">
        <v>0</v>
      </c>
      <c r="AF271" s="5">
        <v>100299</v>
      </c>
      <c r="AG271" s="5">
        <v>0</v>
      </c>
      <c r="AH271" s="5">
        <v>6192</v>
      </c>
      <c r="AI271" s="5">
        <v>4478</v>
      </c>
      <c r="AJ271" s="5">
        <v>0</v>
      </c>
      <c r="AK271" s="5">
        <v>531</v>
      </c>
      <c r="AL271" s="5">
        <v>6652</v>
      </c>
      <c r="AM271" s="5">
        <v>0</v>
      </c>
      <c r="AN271" s="5">
        <v>256</v>
      </c>
      <c r="AO271" s="5">
        <v>3410</v>
      </c>
      <c r="AP271" s="5">
        <v>0</v>
      </c>
      <c r="AQ271" s="5">
        <v>0</v>
      </c>
      <c r="AR271" s="5">
        <v>0</v>
      </c>
      <c r="AS271" s="5">
        <v>0</v>
      </c>
      <c r="AT271" s="5">
        <v>0</v>
      </c>
      <c r="AU271" s="5">
        <v>0</v>
      </c>
      <c r="AV271" s="5">
        <v>0</v>
      </c>
      <c r="AW271" s="5">
        <v>0</v>
      </c>
      <c r="AX271" s="5">
        <v>0</v>
      </c>
      <c r="AY271" s="5">
        <v>0</v>
      </c>
      <c r="AZ271" s="5">
        <v>0</v>
      </c>
      <c r="BA271" s="5">
        <v>25998</v>
      </c>
      <c r="BB271" s="5">
        <v>0</v>
      </c>
      <c r="BC271" s="5">
        <v>0</v>
      </c>
      <c r="BD271" s="5">
        <v>0</v>
      </c>
      <c r="BE271" s="5">
        <v>0</v>
      </c>
      <c r="BF271" s="5">
        <v>0</v>
      </c>
      <c r="BG271" s="5">
        <v>0</v>
      </c>
      <c r="BH271" s="5">
        <v>948625</v>
      </c>
      <c r="BI271" s="5">
        <v>213902</v>
      </c>
      <c r="BJ271" s="5">
        <v>1035808</v>
      </c>
      <c r="BK271" s="5">
        <v>46497</v>
      </c>
      <c r="BL271" s="5">
        <v>0</v>
      </c>
      <c r="BM271" s="5">
        <v>0</v>
      </c>
      <c r="BN271" s="5">
        <v>0</v>
      </c>
      <c r="BO271" s="5">
        <v>192724</v>
      </c>
      <c r="BP271" s="5">
        <v>857983</v>
      </c>
      <c r="BQ271" s="5">
        <v>331918</v>
      </c>
      <c r="BR271" s="5">
        <v>0</v>
      </c>
    </row>
    <row r="272" spans="1:70">
      <c r="A272" t="s">
        <v>1650</v>
      </c>
      <c r="B272" t="s">
        <v>1651</v>
      </c>
      <c r="C272" t="s">
        <v>1677</v>
      </c>
      <c r="D272" t="s">
        <v>1678</v>
      </c>
      <c r="E272" t="str">
        <f t="shared" si="4"/>
        <v>福島県小野町</v>
      </c>
      <c r="F272" s="5">
        <v>4813</v>
      </c>
      <c r="G272" s="5">
        <v>4</v>
      </c>
      <c r="H272" s="5">
        <v>0</v>
      </c>
      <c r="I272" s="5">
        <v>0</v>
      </c>
      <c r="J272" s="5">
        <v>2</v>
      </c>
      <c r="K272" s="5">
        <v>1</v>
      </c>
      <c r="L272" s="5">
        <v>6844</v>
      </c>
      <c r="M272" s="5">
        <v>250</v>
      </c>
      <c r="N272" s="5">
        <v>0</v>
      </c>
      <c r="O272" s="5">
        <v>39569</v>
      </c>
      <c r="P272" s="5">
        <v>117324</v>
      </c>
      <c r="Q272" s="5">
        <v>431276</v>
      </c>
      <c r="R272" s="5">
        <v>26371</v>
      </c>
      <c r="S272" s="5">
        <v>4</v>
      </c>
      <c r="T272" s="5">
        <v>475</v>
      </c>
      <c r="U272" s="5">
        <v>0</v>
      </c>
      <c r="V272" s="5">
        <v>0</v>
      </c>
      <c r="W272" s="5">
        <v>0</v>
      </c>
      <c r="X272" s="5">
        <v>6</v>
      </c>
      <c r="Y272" s="5">
        <v>4870</v>
      </c>
      <c r="Z272" s="5">
        <v>0</v>
      </c>
      <c r="AA272" s="5">
        <v>85</v>
      </c>
      <c r="AB272" s="5">
        <v>41</v>
      </c>
      <c r="AC272" s="5">
        <v>0</v>
      </c>
      <c r="AD272" s="5">
        <v>0</v>
      </c>
      <c r="AE272" s="5">
        <v>0</v>
      </c>
      <c r="AF272" s="5">
        <v>5225</v>
      </c>
      <c r="AG272" s="5">
        <v>450</v>
      </c>
      <c r="AH272" s="5">
        <v>450</v>
      </c>
      <c r="AI272" s="5">
        <v>0</v>
      </c>
      <c r="AJ272" s="5">
        <v>4420</v>
      </c>
      <c r="AK272" s="5">
        <v>550</v>
      </c>
      <c r="AL272" s="5">
        <v>0</v>
      </c>
      <c r="AM272" s="5">
        <v>3102</v>
      </c>
      <c r="AN272" s="5">
        <v>0</v>
      </c>
      <c r="AO272" s="5">
        <v>0</v>
      </c>
      <c r="AP272" s="5">
        <v>0</v>
      </c>
      <c r="AQ272" s="5">
        <v>0</v>
      </c>
      <c r="AR272" s="5">
        <v>0</v>
      </c>
      <c r="AS272" s="5">
        <v>0</v>
      </c>
      <c r="AT272" s="5">
        <v>0</v>
      </c>
      <c r="AU272" s="5">
        <v>1124</v>
      </c>
      <c r="AV272" s="5">
        <v>0</v>
      </c>
      <c r="AW272" s="5">
        <v>0</v>
      </c>
      <c r="AX272" s="5">
        <v>0</v>
      </c>
      <c r="AY272" s="5">
        <v>0</v>
      </c>
      <c r="AZ272" s="5">
        <v>0</v>
      </c>
      <c r="BA272" s="5">
        <v>0</v>
      </c>
      <c r="BB272" s="5">
        <v>0</v>
      </c>
      <c r="BC272" s="5">
        <v>4891</v>
      </c>
      <c r="BD272" s="5">
        <v>0</v>
      </c>
      <c r="BE272" s="5">
        <v>0</v>
      </c>
      <c r="BF272" s="5">
        <v>0</v>
      </c>
      <c r="BG272" s="5">
        <v>0</v>
      </c>
      <c r="BH272" s="5">
        <v>118289</v>
      </c>
      <c r="BI272" s="5">
        <v>43742</v>
      </c>
      <c r="BJ272" s="5">
        <v>138720</v>
      </c>
      <c r="BK272" s="5">
        <v>8770</v>
      </c>
      <c r="BL272" s="5">
        <v>0</v>
      </c>
      <c r="BM272" s="5">
        <v>0</v>
      </c>
      <c r="BN272" s="5">
        <v>0</v>
      </c>
      <c r="BO272" s="5">
        <v>22796</v>
      </c>
      <c r="BP272" s="5">
        <v>162765</v>
      </c>
      <c r="BQ272" s="5">
        <v>67591</v>
      </c>
      <c r="BR272" s="5">
        <v>0</v>
      </c>
    </row>
    <row r="273" spans="1:70">
      <c r="A273" t="s">
        <v>1650</v>
      </c>
      <c r="B273" t="s">
        <v>1651</v>
      </c>
      <c r="C273" t="s">
        <v>1368</v>
      </c>
      <c r="D273" t="s">
        <v>1679</v>
      </c>
      <c r="E273" t="str">
        <f t="shared" si="4"/>
        <v>福島県西会津町</v>
      </c>
      <c r="F273" s="5">
        <v>3546</v>
      </c>
      <c r="G273" s="5">
        <v>4</v>
      </c>
      <c r="H273" s="5">
        <v>0</v>
      </c>
      <c r="I273" s="5">
        <v>1</v>
      </c>
      <c r="J273" s="5">
        <v>1</v>
      </c>
      <c r="K273" s="5">
        <v>0</v>
      </c>
      <c r="L273" s="5">
        <v>775</v>
      </c>
      <c r="M273" s="5">
        <v>2391</v>
      </c>
      <c r="N273" s="5">
        <v>0</v>
      </c>
      <c r="O273" s="5">
        <v>53627</v>
      </c>
      <c r="P273" s="5">
        <v>95442</v>
      </c>
      <c r="Q273" s="5">
        <v>846865</v>
      </c>
      <c r="R273" s="5">
        <v>95791</v>
      </c>
      <c r="S273" s="5">
        <v>3</v>
      </c>
      <c r="T273" s="5">
        <v>426</v>
      </c>
      <c r="U273" s="5">
        <v>0</v>
      </c>
      <c r="V273" s="5">
        <v>0</v>
      </c>
      <c r="W273" s="5">
        <v>2</v>
      </c>
      <c r="X273" s="5">
        <v>4</v>
      </c>
      <c r="Y273" s="5">
        <v>3135</v>
      </c>
      <c r="Z273" s="5">
        <v>0</v>
      </c>
      <c r="AA273" s="5">
        <v>18</v>
      </c>
      <c r="AB273" s="5">
        <v>11</v>
      </c>
      <c r="AC273" s="5">
        <v>0</v>
      </c>
      <c r="AD273" s="5">
        <v>0</v>
      </c>
      <c r="AE273" s="5">
        <v>0</v>
      </c>
      <c r="AF273" s="5">
        <v>0</v>
      </c>
      <c r="AG273" s="5">
        <v>0</v>
      </c>
      <c r="AH273" s="5">
        <v>0</v>
      </c>
      <c r="AI273" s="5">
        <v>0</v>
      </c>
      <c r="AJ273" s="5">
        <v>0</v>
      </c>
      <c r="AK273" s="5">
        <v>0</v>
      </c>
      <c r="AL273" s="5">
        <v>0</v>
      </c>
      <c r="AM273" s="5">
        <v>1650</v>
      </c>
      <c r="AN273" s="5">
        <v>0</v>
      </c>
      <c r="AO273" s="5">
        <v>0</v>
      </c>
      <c r="AP273" s="5">
        <v>0</v>
      </c>
      <c r="AQ273" s="5">
        <v>1079</v>
      </c>
      <c r="AR273" s="5">
        <v>0</v>
      </c>
      <c r="AS273" s="5">
        <v>0</v>
      </c>
      <c r="AT273" s="5">
        <v>0</v>
      </c>
      <c r="AU273" s="5">
        <v>0</v>
      </c>
      <c r="AV273" s="5">
        <v>0</v>
      </c>
      <c r="AW273" s="5">
        <v>0</v>
      </c>
      <c r="AX273" s="5">
        <v>0</v>
      </c>
      <c r="AY273" s="5">
        <v>0</v>
      </c>
      <c r="AZ273" s="5">
        <v>0</v>
      </c>
      <c r="BA273" s="5">
        <v>0</v>
      </c>
      <c r="BB273" s="5">
        <v>0</v>
      </c>
      <c r="BC273" s="5">
        <v>117</v>
      </c>
      <c r="BD273" s="5">
        <v>0</v>
      </c>
      <c r="BE273" s="5">
        <v>0</v>
      </c>
      <c r="BF273" s="5">
        <v>0</v>
      </c>
      <c r="BG273" s="5">
        <v>0</v>
      </c>
      <c r="BH273" s="5">
        <v>95552</v>
      </c>
      <c r="BI273" s="5">
        <v>63022</v>
      </c>
      <c r="BJ273" s="5">
        <v>126407</v>
      </c>
      <c r="BK273" s="5">
        <v>25327</v>
      </c>
      <c r="BL273" s="5">
        <v>1540</v>
      </c>
      <c r="BM273" s="5">
        <v>0</v>
      </c>
      <c r="BN273" s="5">
        <v>0</v>
      </c>
      <c r="BO273" s="5">
        <v>9840</v>
      </c>
      <c r="BP273" s="5">
        <v>167722</v>
      </c>
      <c r="BQ273" s="5">
        <v>98949</v>
      </c>
      <c r="BR273" s="5">
        <v>0</v>
      </c>
    </row>
    <row r="274" spans="1:70">
      <c r="A274" t="s">
        <v>1650</v>
      </c>
      <c r="B274" t="s">
        <v>1651</v>
      </c>
      <c r="C274" t="s">
        <v>1370</v>
      </c>
      <c r="D274" t="s">
        <v>1680</v>
      </c>
      <c r="E274" t="str">
        <f t="shared" si="4"/>
        <v>福島県玉川村</v>
      </c>
      <c r="F274" s="5">
        <v>5321</v>
      </c>
      <c r="G274" s="5">
        <v>2</v>
      </c>
      <c r="H274" s="5">
        <v>2</v>
      </c>
      <c r="I274" s="5">
        <v>0</v>
      </c>
      <c r="J274" s="5">
        <v>0</v>
      </c>
      <c r="K274" s="5">
        <v>0</v>
      </c>
      <c r="L274" s="5">
        <v>2330</v>
      </c>
      <c r="M274" s="5">
        <v>5870</v>
      </c>
      <c r="N274" s="5">
        <v>0</v>
      </c>
      <c r="O274" s="5">
        <v>73156</v>
      </c>
      <c r="P274" s="5">
        <v>98206</v>
      </c>
      <c r="Q274" s="5">
        <v>1071516</v>
      </c>
      <c r="R274" s="5">
        <v>75477</v>
      </c>
      <c r="S274" s="5">
        <v>2</v>
      </c>
      <c r="T274" s="5">
        <v>523</v>
      </c>
      <c r="U274" s="5">
        <v>0</v>
      </c>
      <c r="V274" s="5">
        <v>0</v>
      </c>
      <c r="W274" s="5">
        <v>1</v>
      </c>
      <c r="X274" s="5">
        <v>6</v>
      </c>
      <c r="Y274" s="5">
        <v>1362</v>
      </c>
      <c r="Z274" s="5">
        <v>0</v>
      </c>
      <c r="AA274" s="5">
        <v>2</v>
      </c>
      <c r="AB274" s="5">
        <v>0</v>
      </c>
      <c r="AC274" s="5">
        <v>447</v>
      </c>
      <c r="AD274" s="5">
        <v>0</v>
      </c>
      <c r="AE274" s="5">
        <v>0</v>
      </c>
      <c r="AF274" s="5">
        <v>0</v>
      </c>
      <c r="AG274" s="5">
        <v>0</v>
      </c>
      <c r="AH274" s="5">
        <v>0</v>
      </c>
      <c r="AI274" s="5">
        <v>0</v>
      </c>
      <c r="AJ274" s="5">
        <v>0</v>
      </c>
      <c r="AK274" s="5">
        <v>0</v>
      </c>
      <c r="AL274" s="5">
        <v>0</v>
      </c>
      <c r="AM274" s="5">
        <v>2359</v>
      </c>
      <c r="AN274" s="5">
        <v>0</v>
      </c>
      <c r="AO274" s="5">
        <v>0</v>
      </c>
      <c r="AP274" s="5">
        <v>0</v>
      </c>
      <c r="AQ274" s="5">
        <v>0</v>
      </c>
      <c r="AR274" s="5">
        <v>1198</v>
      </c>
      <c r="AS274" s="5">
        <v>136</v>
      </c>
      <c r="AT274" s="5">
        <v>0</v>
      </c>
      <c r="AU274" s="5">
        <v>10835</v>
      </c>
      <c r="AV274" s="5">
        <v>0</v>
      </c>
      <c r="AW274" s="5">
        <v>0</v>
      </c>
      <c r="AX274" s="5">
        <v>0</v>
      </c>
      <c r="AY274" s="5">
        <v>0</v>
      </c>
      <c r="AZ274" s="5">
        <v>0</v>
      </c>
      <c r="BA274" s="5">
        <v>0</v>
      </c>
      <c r="BB274" s="5">
        <v>0</v>
      </c>
      <c r="BC274" s="5">
        <v>10208</v>
      </c>
      <c r="BD274" s="5">
        <v>0</v>
      </c>
      <c r="BE274" s="5">
        <v>0</v>
      </c>
      <c r="BF274" s="5">
        <v>0</v>
      </c>
      <c r="BG274" s="5">
        <v>0</v>
      </c>
      <c r="BH274" s="5">
        <v>99915</v>
      </c>
      <c r="BI274" s="5">
        <v>101004</v>
      </c>
      <c r="BJ274" s="5">
        <v>174197</v>
      </c>
      <c r="BK274" s="5">
        <v>20322</v>
      </c>
      <c r="BL274" s="5">
        <v>0</v>
      </c>
      <c r="BM274" s="5">
        <v>0</v>
      </c>
      <c r="BN274" s="5">
        <v>0</v>
      </c>
      <c r="BO274" s="5">
        <v>9989</v>
      </c>
      <c r="BP274" s="5">
        <v>451922</v>
      </c>
      <c r="BQ274" s="5">
        <v>83095</v>
      </c>
      <c r="BR274" s="5">
        <v>1430</v>
      </c>
    </row>
    <row r="275" spans="1:70">
      <c r="A275" t="s">
        <v>1650</v>
      </c>
      <c r="B275" t="s">
        <v>1651</v>
      </c>
      <c r="C275" t="s">
        <v>1376</v>
      </c>
      <c r="D275" t="s">
        <v>1681</v>
      </c>
      <c r="E275" t="str">
        <f t="shared" si="4"/>
        <v>福島県天栄村</v>
      </c>
      <c r="F275" s="5">
        <v>4554</v>
      </c>
      <c r="G275" s="5">
        <v>2</v>
      </c>
      <c r="H275" s="5">
        <v>2</v>
      </c>
      <c r="I275" s="5">
        <v>0</v>
      </c>
      <c r="J275" s="5">
        <v>0</v>
      </c>
      <c r="K275" s="5">
        <v>0</v>
      </c>
      <c r="L275" s="5">
        <v>5933</v>
      </c>
      <c r="M275" s="5">
        <v>2762</v>
      </c>
      <c r="N275" s="5">
        <v>18040</v>
      </c>
      <c r="O275" s="5">
        <v>47724</v>
      </c>
      <c r="P275" s="5">
        <v>91170</v>
      </c>
      <c r="Q275" s="5">
        <v>760455</v>
      </c>
      <c r="R275" s="5">
        <v>81923</v>
      </c>
      <c r="S275" s="5">
        <v>1</v>
      </c>
      <c r="T275" s="5">
        <v>451</v>
      </c>
      <c r="U275" s="5">
        <v>0</v>
      </c>
      <c r="V275" s="5">
        <v>0</v>
      </c>
      <c r="W275" s="5">
        <v>1</v>
      </c>
      <c r="X275" s="5">
        <v>8</v>
      </c>
      <c r="Y275" s="5">
        <v>3320</v>
      </c>
      <c r="Z275" s="5">
        <v>0</v>
      </c>
      <c r="AA275" s="5">
        <v>14</v>
      </c>
      <c r="AB275" s="5">
        <v>2</v>
      </c>
      <c r="AC275" s="5">
        <v>0</v>
      </c>
      <c r="AD275" s="5">
        <v>0</v>
      </c>
      <c r="AE275" s="5">
        <v>1021</v>
      </c>
      <c r="AF275" s="5">
        <v>7918</v>
      </c>
      <c r="AG275" s="5">
        <v>0</v>
      </c>
      <c r="AH275" s="5">
        <v>0</v>
      </c>
      <c r="AI275" s="5">
        <v>0</v>
      </c>
      <c r="AJ275" s="5">
        <v>400</v>
      </c>
      <c r="AK275" s="5">
        <v>0</v>
      </c>
      <c r="AL275" s="5">
        <v>0</v>
      </c>
      <c r="AM275" s="5">
        <v>2754</v>
      </c>
      <c r="AN275" s="5">
        <v>0</v>
      </c>
      <c r="AO275" s="5">
        <v>0</v>
      </c>
      <c r="AP275" s="5">
        <v>0</v>
      </c>
      <c r="AQ275" s="5">
        <v>0</v>
      </c>
      <c r="AR275" s="5">
        <v>0</v>
      </c>
      <c r="AS275" s="5">
        <v>0</v>
      </c>
      <c r="AT275" s="5">
        <v>0</v>
      </c>
      <c r="AU275" s="5">
        <v>0</v>
      </c>
      <c r="AV275" s="5">
        <v>0</v>
      </c>
      <c r="AW275" s="5">
        <v>0</v>
      </c>
      <c r="AX275" s="5">
        <v>0</v>
      </c>
      <c r="AY275" s="5">
        <v>0</v>
      </c>
      <c r="AZ275" s="5">
        <v>0</v>
      </c>
      <c r="BA275" s="5">
        <v>0</v>
      </c>
      <c r="BB275" s="5">
        <v>2521</v>
      </c>
      <c r="BC275" s="5">
        <v>260</v>
      </c>
      <c r="BD275" s="5">
        <v>0</v>
      </c>
      <c r="BE275" s="5">
        <v>0</v>
      </c>
      <c r="BF275" s="5">
        <v>0</v>
      </c>
      <c r="BG275" s="5">
        <v>0</v>
      </c>
      <c r="BH275" s="5">
        <v>92853</v>
      </c>
      <c r="BI275" s="5">
        <v>44303</v>
      </c>
      <c r="BJ275" s="5">
        <v>110362</v>
      </c>
      <c r="BK275" s="5">
        <v>19235</v>
      </c>
      <c r="BL275" s="5">
        <v>0</v>
      </c>
      <c r="BM275" s="5">
        <v>1443</v>
      </c>
      <c r="BN275" s="5">
        <v>0</v>
      </c>
      <c r="BO275" s="5">
        <v>21522</v>
      </c>
      <c r="BP275" s="5">
        <v>128097</v>
      </c>
      <c r="BQ275" s="5">
        <v>84043</v>
      </c>
      <c r="BR275" s="5">
        <v>0</v>
      </c>
    </row>
    <row r="276" spans="1:70">
      <c r="A276" t="s">
        <v>1650</v>
      </c>
      <c r="B276" t="s">
        <v>1651</v>
      </c>
      <c r="C276" t="s">
        <v>1682</v>
      </c>
      <c r="D276" t="s">
        <v>1683</v>
      </c>
      <c r="E276" t="str">
        <f t="shared" si="4"/>
        <v>福島県西郷村</v>
      </c>
      <c r="F276" s="5">
        <v>19742</v>
      </c>
      <c r="G276" s="5">
        <v>5</v>
      </c>
      <c r="H276" s="5">
        <v>3</v>
      </c>
      <c r="I276" s="5">
        <v>0</v>
      </c>
      <c r="J276" s="5">
        <v>0</v>
      </c>
      <c r="K276" s="5">
        <v>0</v>
      </c>
      <c r="L276" s="5">
        <v>4067</v>
      </c>
      <c r="M276" s="5">
        <v>0</v>
      </c>
      <c r="N276" s="5">
        <v>2835</v>
      </c>
      <c r="O276" s="5">
        <v>145260</v>
      </c>
      <c r="P276" s="5">
        <v>285663</v>
      </c>
      <c r="Q276" s="5">
        <v>534162</v>
      </c>
      <c r="R276" s="5">
        <v>38018</v>
      </c>
      <c r="S276" s="5">
        <v>3</v>
      </c>
      <c r="T276" s="5">
        <v>2004</v>
      </c>
      <c r="U276" s="5">
        <v>0</v>
      </c>
      <c r="V276" s="5">
        <v>0</v>
      </c>
      <c r="W276" s="5">
        <v>2</v>
      </c>
      <c r="X276" s="5">
        <v>8</v>
      </c>
      <c r="Y276" s="5">
        <v>10140</v>
      </c>
      <c r="Z276" s="5">
        <v>0</v>
      </c>
      <c r="AA276" s="5">
        <v>27</v>
      </c>
      <c r="AB276" s="5">
        <v>27</v>
      </c>
      <c r="AC276" s="5">
        <v>0</v>
      </c>
      <c r="AD276" s="5">
        <v>0</v>
      </c>
      <c r="AE276" s="5">
        <v>0</v>
      </c>
      <c r="AF276" s="5">
        <v>0</v>
      </c>
      <c r="AG276" s="5">
        <v>9063</v>
      </c>
      <c r="AH276" s="5">
        <v>0</v>
      </c>
      <c r="AI276" s="5">
        <v>0</v>
      </c>
      <c r="AJ276" s="5">
        <v>9063</v>
      </c>
      <c r="AK276" s="5">
        <v>3570</v>
      </c>
      <c r="AL276" s="5">
        <v>703</v>
      </c>
      <c r="AM276" s="5">
        <v>0</v>
      </c>
      <c r="AN276" s="5">
        <v>0</v>
      </c>
      <c r="AO276" s="5">
        <v>0</v>
      </c>
      <c r="AP276" s="5">
        <v>0</v>
      </c>
      <c r="AQ276" s="5">
        <v>0</v>
      </c>
      <c r="AR276" s="5">
        <v>39</v>
      </c>
      <c r="AS276" s="5">
        <v>0</v>
      </c>
      <c r="AT276" s="5">
        <v>0</v>
      </c>
      <c r="AU276" s="5">
        <v>8718</v>
      </c>
      <c r="AV276" s="5">
        <v>0</v>
      </c>
      <c r="AW276" s="5">
        <v>0</v>
      </c>
      <c r="AX276" s="5">
        <v>0</v>
      </c>
      <c r="AY276" s="5">
        <v>0</v>
      </c>
      <c r="AZ276" s="5">
        <v>0</v>
      </c>
      <c r="BA276" s="5">
        <v>0</v>
      </c>
      <c r="BB276" s="5">
        <v>0</v>
      </c>
      <c r="BC276" s="5">
        <v>87</v>
      </c>
      <c r="BD276" s="5">
        <v>0</v>
      </c>
      <c r="BE276" s="5">
        <v>0</v>
      </c>
      <c r="BF276" s="5">
        <v>0</v>
      </c>
      <c r="BG276" s="5">
        <v>0</v>
      </c>
      <c r="BH276" s="5">
        <v>323794</v>
      </c>
      <c r="BI276" s="5">
        <v>11412</v>
      </c>
      <c r="BJ276" s="5">
        <v>278690</v>
      </c>
      <c r="BK276" s="5">
        <v>10266</v>
      </c>
      <c r="BL276" s="5">
        <v>0</v>
      </c>
      <c r="BM276" s="5">
        <v>16924</v>
      </c>
      <c r="BN276" s="5">
        <v>0</v>
      </c>
      <c r="BO276" s="5">
        <v>0</v>
      </c>
      <c r="BP276" s="5">
        <v>672750</v>
      </c>
      <c r="BQ276" s="5">
        <v>103851</v>
      </c>
      <c r="BR276" s="5">
        <v>1860</v>
      </c>
    </row>
    <row r="277" spans="1:70">
      <c r="A277" t="s">
        <v>1650</v>
      </c>
      <c r="B277" t="s">
        <v>1651</v>
      </c>
      <c r="C277" t="s">
        <v>1388</v>
      </c>
      <c r="D277" t="s">
        <v>1684</v>
      </c>
      <c r="E277" t="str">
        <f t="shared" si="4"/>
        <v>福島県泉崎村</v>
      </c>
      <c r="F277" s="5">
        <v>5317</v>
      </c>
      <c r="G277" s="5">
        <v>1</v>
      </c>
      <c r="H277" s="5">
        <v>0</v>
      </c>
      <c r="I277" s="5">
        <v>0</v>
      </c>
      <c r="J277" s="5">
        <v>3</v>
      </c>
      <c r="K277" s="5">
        <v>0</v>
      </c>
      <c r="L277" s="5">
        <v>3904</v>
      </c>
      <c r="M277" s="5">
        <v>1979</v>
      </c>
      <c r="N277" s="5">
        <v>0</v>
      </c>
      <c r="O277" s="5">
        <v>60975</v>
      </c>
      <c r="P277" s="5">
        <v>171150</v>
      </c>
      <c r="Q277" s="5">
        <v>210154</v>
      </c>
      <c r="R277" s="5">
        <v>79463</v>
      </c>
      <c r="S277" s="5">
        <v>1</v>
      </c>
      <c r="T277" s="5">
        <v>913</v>
      </c>
      <c r="U277" s="5">
        <v>0</v>
      </c>
      <c r="V277" s="5">
        <v>0</v>
      </c>
      <c r="W277" s="5">
        <v>0</v>
      </c>
      <c r="X277" s="5">
        <v>18</v>
      </c>
      <c r="Y277" s="5">
        <v>4800</v>
      </c>
      <c r="Z277" s="5">
        <v>0</v>
      </c>
      <c r="AA277" s="5">
        <v>1</v>
      </c>
      <c r="AB277" s="5">
        <v>0</v>
      </c>
      <c r="AC277" s="5">
        <v>0</v>
      </c>
      <c r="AD277" s="5">
        <v>0</v>
      </c>
      <c r="AE277" s="5">
        <v>0</v>
      </c>
      <c r="AF277" s="5">
        <v>5561</v>
      </c>
      <c r="AG277" s="5">
        <v>0</v>
      </c>
      <c r="AH277" s="5">
        <v>0</v>
      </c>
      <c r="AI277" s="5">
        <v>0</v>
      </c>
      <c r="AJ277" s="5">
        <v>0</v>
      </c>
      <c r="AK277" s="5">
        <v>0</v>
      </c>
      <c r="AL277" s="5">
        <v>4500</v>
      </c>
      <c r="AM277" s="5">
        <v>0</v>
      </c>
      <c r="AN277" s="5">
        <v>0</v>
      </c>
      <c r="AO277" s="5">
        <v>0</v>
      </c>
      <c r="AP277" s="5">
        <v>0</v>
      </c>
      <c r="AQ277" s="5">
        <v>0</v>
      </c>
      <c r="AR277" s="5">
        <v>0</v>
      </c>
      <c r="AS277" s="5">
        <v>0</v>
      </c>
      <c r="AT277" s="5">
        <v>0</v>
      </c>
      <c r="AU277" s="5">
        <v>44</v>
      </c>
      <c r="AV277" s="5">
        <v>0</v>
      </c>
      <c r="AW277" s="5">
        <v>0</v>
      </c>
      <c r="AX277" s="5">
        <v>0</v>
      </c>
      <c r="AY277" s="5">
        <v>0</v>
      </c>
      <c r="AZ277" s="5">
        <v>0</v>
      </c>
      <c r="BA277" s="5">
        <v>0</v>
      </c>
      <c r="BB277" s="5">
        <v>0</v>
      </c>
      <c r="BC277" s="5">
        <v>0</v>
      </c>
      <c r="BD277" s="5">
        <v>0</v>
      </c>
      <c r="BE277" s="5">
        <v>0</v>
      </c>
      <c r="BF277" s="5">
        <v>0</v>
      </c>
      <c r="BG277" s="5">
        <v>0</v>
      </c>
      <c r="BH277" s="5">
        <v>172899</v>
      </c>
      <c r="BI277" s="5">
        <v>73874</v>
      </c>
      <c r="BJ277" s="5">
        <v>178798</v>
      </c>
      <c r="BK277" s="5">
        <v>10457</v>
      </c>
      <c r="BL277" s="5">
        <v>0</v>
      </c>
      <c r="BM277" s="5">
        <v>0</v>
      </c>
      <c r="BN277" s="5">
        <v>0</v>
      </c>
      <c r="BO277" s="5">
        <v>9120</v>
      </c>
      <c r="BP277" s="5">
        <v>114505</v>
      </c>
      <c r="BQ277" s="5">
        <v>81911</v>
      </c>
      <c r="BR277" s="5">
        <v>3510</v>
      </c>
    </row>
    <row r="278" spans="1:70">
      <c r="A278" t="s">
        <v>1650</v>
      </c>
      <c r="B278" t="s">
        <v>1651</v>
      </c>
      <c r="C278" t="s">
        <v>1390</v>
      </c>
      <c r="D278" t="s">
        <v>1685</v>
      </c>
      <c r="E278" t="str">
        <f t="shared" si="4"/>
        <v>福島県大玉村</v>
      </c>
      <c r="F278" s="5">
        <v>8469</v>
      </c>
      <c r="G278" s="5">
        <v>3</v>
      </c>
      <c r="H278" s="5">
        <v>4</v>
      </c>
      <c r="I278" s="5">
        <v>0</v>
      </c>
      <c r="J278" s="5">
        <v>0</v>
      </c>
      <c r="K278" s="5">
        <v>0</v>
      </c>
      <c r="L278" s="5">
        <v>3683</v>
      </c>
      <c r="M278" s="5">
        <v>5290</v>
      </c>
      <c r="N278" s="5">
        <v>0</v>
      </c>
      <c r="O278" s="5">
        <v>120932</v>
      </c>
      <c r="P278" s="5">
        <v>126267</v>
      </c>
      <c r="Q278" s="5">
        <v>878764</v>
      </c>
      <c r="R278" s="5">
        <v>0</v>
      </c>
      <c r="S278" s="5">
        <v>3</v>
      </c>
      <c r="T278" s="5">
        <v>757</v>
      </c>
      <c r="U278" s="5">
        <v>0</v>
      </c>
      <c r="V278" s="5">
        <v>0</v>
      </c>
      <c r="W278" s="5">
        <v>0</v>
      </c>
      <c r="X278" s="5">
        <v>3</v>
      </c>
      <c r="Y278" s="5">
        <v>3800</v>
      </c>
      <c r="Z278" s="5">
        <v>0</v>
      </c>
      <c r="AA278" s="5">
        <v>34</v>
      </c>
      <c r="AB278" s="5">
        <v>23</v>
      </c>
      <c r="AC278" s="5">
        <v>0</v>
      </c>
      <c r="AD278" s="5">
        <v>0</v>
      </c>
      <c r="AE278" s="5">
        <v>0</v>
      </c>
      <c r="AF278" s="5">
        <v>0</v>
      </c>
      <c r="AG278" s="5">
        <v>0</v>
      </c>
      <c r="AH278" s="5">
        <v>0</v>
      </c>
      <c r="AI278" s="5">
        <v>0</v>
      </c>
      <c r="AJ278" s="5">
        <v>461</v>
      </c>
      <c r="AK278" s="5">
        <v>0</v>
      </c>
      <c r="AL278" s="5">
        <v>0</v>
      </c>
      <c r="AM278" s="5">
        <v>1819</v>
      </c>
      <c r="AN278" s="5">
        <v>0</v>
      </c>
      <c r="AO278" s="5">
        <v>0</v>
      </c>
      <c r="AP278" s="5">
        <v>0</v>
      </c>
      <c r="AQ278" s="5">
        <v>0</v>
      </c>
      <c r="AR278" s="5">
        <v>0</v>
      </c>
      <c r="AS278" s="5">
        <v>0</v>
      </c>
      <c r="AT278" s="5">
        <v>0</v>
      </c>
      <c r="AU278" s="5">
        <v>2452</v>
      </c>
      <c r="AV278" s="5">
        <v>0</v>
      </c>
      <c r="AW278" s="5">
        <v>0</v>
      </c>
      <c r="AX278" s="5">
        <v>0</v>
      </c>
      <c r="AY278" s="5">
        <v>0</v>
      </c>
      <c r="AZ278" s="5">
        <v>0</v>
      </c>
      <c r="BA278" s="5">
        <v>0</v>
      </c>
      <c r="BB278" s="5">
        <v>0</v>
      </c>
      <c r="BC278" s="5">
        <v>5041</v>
      </c>
      <c r="BD278" s="5">
        <v>0</v>
      </c>
      <c r="BE278" s="5">
        <v>0</v>
      </c>
      <c r="BF278" s="5">
        <v>0</v>
      </c>
      <c r="BG278" s="5">
        <v>0</v>
      </c>
      <c r="BH278" s="5">
        <v>126986</v>
      </c>
      <c r="BI278" s="5">
        <v>29934</v>
      </c>
      <c r="BJ278" s="5">
        <v>138530</v>
      </c>
      <c r="BK278" s="5">
        <v>17637</v>
      </c>
      <c r="BL278" s="5">
        <v>0</v>
      </c>
      <c r="BM278" s="5">
        <v>0</v>
      </c>
      <c r="BN278" s="5">
        <v>0</v>
      </c>
      <c r="BO278" s="5">
        <v>19588</v>
      </c>
      <c r="BP278" s="5">
        <v>341486</v>
      </c>
      <c r="BQ278" s="5">
        <v>63884</v>
      </c>
      <c r="BR278" s="5">
        <v>0</v>
      </c>
    </row>
    <row r="279" spans="1:70">
      <c r="A279" t="s">
        <v>1650</v>
      </c>
      <c r="B279" t="s">
        <v>1651</v>
      </c>
      <c r="C279" t="s">
        <v>1394</v>
      </c>
      <c r="D279" t="s">
        <v>1686</v>
      </c>
      <c r="E279" t="str">
        <f t="shared" si="4"/>
        <v>福島県相馬地方広域水道企業団</v>
      </c>
      <c r="F279" s="5">
        <v>54507</v>
      </c>
      <c r="G279" s="5">
        <v>27</v>
      </c>
      <c r="H279" s="5">
        <v>7</v>
      </c>
      <c r="I279" s="5">
        <v>1</v>
      </c>
      <c r="J279" s="5">
        <v>1</v>
      </c>
      <c r="K279" s="5">
        <v>0</v>
      </c>
      <c r="L279" s="5">
        <v>14125</v>
      </c>
      <c r="M279" s="5">
        <v>22353</v>
      </c>
      <c r="N279" s="5">
        <v>0</v>
      </c>
      <c r="O279" s="5">
        <v>646332</v>
      </c>
      <c r="P279" s="5">
        <v>1016461</v>
      </c>
      <c r="Q279" s="5">
        <v>1828572</v>
      </c>
      <c r="R279" s="5">
        <v>246567</v>
      </c>
      <c r="S279" s="5">
        <v>25</v>
      </c>
      <c r="T279" s="5">
        <v>5516</v>
      </c>
      <c r="U279" s="5">
        <v>0</v>
      </c>
      <c r="V279" s="5">
        <v>0</v>
      </c>
      <c r="W279" s="5">
        <v>20</v>
      </c>
      <c r="X279" s="5">
        <v>14</v>
      </c>
      <c r="Y279" s="5">
        <v>41200</v>
      </c>
      <c r="Z279" s="5">
        <v>0</v>
      </c>
      <c r="AA279" s="5">
        <v>158</v>
      </c>
      <c r="AB279" s="5">
        <v>126</v>
      </c>
      <c r="AC279" s="5">
        <v>1047</v>
      </c>
      <c r="AD279" s="5">
        <v>469</v>
      </c>
      <c r="AE279" s="5">
        <v>0</v>
      </c>
      <c r="AF279" s="5">
        <v>34275</v>
      </c>
      <c r="AG279" s="5">
        <v>23300</v>
      </c>
      <c r="AH279" s="5">
        <v>5240</v>
      </c>
      <c r="AI279" s="5">
        <v>12863</v>
      </c>
      <c r="AJ279" s="5">
        <v>0</v>
      </c>
      <c r="AK279" s="5">
        <v>12910</v>
      </c>
      <c r="AL279" s="5">
        <v>8402</v>
      </c>
      <c r="AM279" s="5">
        <v>0</v>
      </c>
      <c r="AN279" s="5">
        <v>0</v>
      </c>
      <c r="AO279" s="5">
        <v>0</v>
      </c>
      <c r="AP279" s="5">
        <v>0</v>
      </c>
      <c r="AQ279" s="5">
        <v>0</v>
      </c>
      <c r="AR279" s="5">
        <v>0</v>
      </c>
      <c r="AS279" s="5">
        <v>92</v>
      </c>
      <c r="AT279" s="5">
        <v>0</v>
      </c>
      <c r="AU279" s="5">
        <v>23885</v>
      </c>
      <c r="AV279" s="5">
        <v>201</v>
      </c>
      <c r="AW279" s="5">
        <v>21</v>
      </c>
      <c r="AX279" s="5">
        <v>0</v>
      </c>
      <c r="AY279" s="5">
        <v>691</v>
      </c>
      <c r="AZ279" s="5">
        <v>0</v>
      </c>
      <c r="BA279" s="5">
        <v>0</v>
      </c>
      <c r="BB279" s="5">
        <v>0</v>
      </c>
      <c r="BC279" s="5">
        <v>37670</v>
      </c>
      <c r="BD279" s="5">
        <v>0</v>
      </c>
      <c r="BE279" s="5">
        <v>71</v>
      </c>
      <c r="BF279" s="5">
        <v>0</v>
      </c>
      <c r="BG279" s="5">
        <v>1690</v>
      </c>
      <c r="BH279" s="5">
        <v>1144318</v>
      </c>
      <c r="BI279" s="5">
        <v>374863</v>
      </c>
      <c r="BJ279" s="5">
        <v>1172786</v>
      </c>
      <c r="BK279" s="5">
        <v>65190</v>
      </c>
      <c r="BL279" s="5">
        <v>0</v>
      </c>
      <c r="BM279" s="5">
        <v>11950</v>
      </c>
      <c r="BN279" s="5">
        <v>0</v>
      </c>
      <c r="BO279" s="5">
        <v>361607</v>
      </c>
      <c r="BP279" s="5">
        <v>3915519</v>
      </c>
      <c r="BQ279" s="5">
        <v>570762</v>
      </c>
      <c r="BR279" s="5">
        <v>0</v>
      </c>
    </row>
    <row r="280" spans="1:70">
      <c r="A280" t="s">
        <v>1650</v>
      </c>
      <c r="B280" t="s">
        <v>1651</v>
      </c>
      <c r="C280" t="s">
        <v>1398</v>
      </c>
      <c r="D280" t="s">
        <v>1687</v>
      </c>
      <c r="E280" t="str">
        <f t="shared" si="4"/>
        <v>福島県双葉地方水道企業団</v>
      </c>
      <c r="F280" s="5">
        <v>0</v>
      </c>
      <c r="G280" s="5">
        <v>25</v>
      </c>
      <c r="H280" s="5">
        <v>6</v>
      </c>
      <c r="I280" s="5">
        <v>0</v>
      </c>
      <c r="J280" s="5">
        <v>2</v>
      </c>
      <c r="K280" s="5">
        <v>0</v>
      </c>
      <c r="L280" s="5">
        <v>5524</v>
      </c>
      <c r="M280" s="5">
        <v>57575</v>
      </c>
      <c r="N280" s="5">
        <v>714</v>
      </c>
      <c r="O280" s="5">
        <v>524043</v>
      </c>
      <c r="P280" s="5">
        <v>264417</v>
      </c>
      <c r="Q280" s="5">
        <v>2571033</v>
      </c>
      <c r="R280" s="5">
        <v>192249</v>
      </c>
      <c r="S280" s="5">
        <v>24</v>
      </c>
      <c r="T280" s="5">
        <v>1854</v>
      </c>
      <c r="U280" s="5">
        <v>0</v>
      </c>
      <c r="V280" s="5">
        <v>0</v>
      </c>
      <c r="W280" s="5">
        <v>16</v>
      </c>
      <c r="X280" s="5">
        <v>18</v>
      </c>
      <c r="Y280" s="5">
        <v>34200</v>
      </c>
      <c r="Z280" s="5">
        <v>0</v>
      </c>
      <c r="AA280" s="5">
        <v>51</v>
      </c>
      <c r="AB280" s="5">
        <v>32</v>
      </c>
      <c r="AC280" s="5">
        <v>3037</v>
      </c>
      <c r="AD280" s="5">
        <v>325</v>
      </c>
      <c r="AE280" s="5">
        <v>0</v>
      </c>
      <c r="AF280" s="5">
        <v>7671</v>
      </c>
      <c r="AG280" s="5">
        <v>20000</v>
      </c>
      <c r="AH280" s="5">
        <v>65592</v>
      </c>
      <c r="AI280" s="5">
        <v>0</v>
      </c>
      <c r="AJ280" s="5">
        <v>56088</v>
      </c>
      <c r="AK280" s="5">
        <v>8730</v>
      </c>
      <c r="AL280" s="5">
        <v>6930</v>
      </c>
      <c r="AM280" s="5">
        <v>1021</v>
      </c>
      <c r="AN280" s="5">
        <v>0</v>
      </c>
      <c r="AO280" s="5">
        <v>0</v>
      </c>
      <c r="AP280" s="5">
        <v>0</v>
      </c>
      <c r="AQ280" s="5">
        <v>0</v>
      </c>
      <c r="AR280" s="5">
        <v>1505</v>
      </c>
      <c r="AS280" s="5">
        <v>7804</v>
      </c>
      <c r="AT280" s="5">
        <v>0</v>
      </c>
      <c r="AU280" s="5">
        <v>15324</v>
      </c>
      <c r="AV280" s="5">
        <v>0</v>
      </c>
      <c r="AW280" s="5">
        <v>0</v>
      </c>
      <c r="AX280" s="5">
        <v>0</v>
      </c>
      <c r="AY280" s="5">
        <v>0</v>
      </c>
      <c r="AZ280" s="5">
        <v>0</v>
      </c>
      <c r="BA280" s="5">
        <v>0</v>
      </c>
      <c r="BB280" s="5">
        <v>0</v>
      </c>
      <c r="BC280" s="5">
        <v>8145</v>
      </c>
      <c r="BD280" s="5">
        <v>0</v>
      </c>
      <c r="BE280" s="5">
        <v>0</v>
      </c>
      <c r="BF280" s="5">
        <v>0</v>
      </c>
      <c r="BG280" s="5">
        <v>0</v>
      </c>
      <c r="BH280" s="5">
        <v>424733</v>
      </c>
      <c r="BI280" s="5">
        <v>1161715</v>
      </c>
      <c r="BJ280" s="5">
        <v>1515191</v>
      </c>
      <c r="BK280" s="5">
        <v>73981</v>
      </c>
      <c r="BL280" s="5">
        <v>0</v>
      </c>
      <c r="BM280" s="5">
        <v>41329</v>
      </c>
      <c r="BN280" s="5">
        <v>0</v>
      </c>
      <c r="BO280" s="5">
        <v>541058</v>
      </c>
      <c r="BP280" s="5">
        <v>3040732</v>
      </c>
      <c r="BQ280" s="5">
        <v>526318</v>
      </c>
      <c r="BR280" s="5">
        <v>0</v>
      </c>
    </row>
    <row r="281" spans="1:70">
      <c r="A281" t="s">
        <v>1650</v>
      </c>
      <c r="B281" t="s">
        <v>1651</v>
      </c>
      <c r="C281" t="s">
        <v>1400</v>
      </c>
      <c r="D281" t="s">
        <v>1688</v>
      </c>
      <c r="E281" t="str">
        <f t="shared" si="4"/>
        <v>福島県浅川町</v>
      </c>
      <c r="F281" s="5">
        <v>6107</v>
      </c>
      <c r="G281" s="5">
        <v>2</v>
      </c>
      <c r="H281" s="5">
        <v>0</v>
      </c>
      <c r="I281" s="5">
        <v>0</v>
      </c>
      <c r="J281" s="5">
        <v>5</v>
      </c>
      <c r="K281" s="5">
        <v>0</v>
      </c>
      <c r="L281" s="5">
        <v>4475</v>
      </c>
      <c r="M281" s="5">
        <v>7378</v>
      </c>
      <c r="N281" s="5">
        <v>83220</v>
      </c>
      <c r="O281" s="5">
        <v>0</v>
      </c>
      <c r="P281" s="5">
        <v>96645</v>
      </c>
      <c r="Q281" s="5">
        <v>649911</v>
      </c>
      <c r="R281" s="5">
        <v>0</v>
      </c>
      <c r="S281" s="5">
        <v>2</v>
      </c>
      <c r="T281" s="5">
        <v>533</v>
      </c>
      <c r="U281" s="5">
        <v>0</v>
      </c>
      <c r="V281" s="5">
        <v>0</v>
      </c>
      <c r="W281" s="5">
        <v>0</v>
      </c>
      <c r="X281" s="5">
        <v>3</v>
      </c>
      <c r="Y281" s="5">
        <v>2300</v>
      </c>
      <c r="Z281" s="5">
        <v>0</v>
      </c>
      <c r="AA281" s="5">
        <v>28</v>
      </c>
      <c r="AB281" s="5">
        <v>2</v>
      </c>
      <c r="AC281" s="5">
        <v>0</v>
      </c>
      <c r="AD281" s="5">
        <v>1702</v>
      </c>
      <c r="AE281" s="5">
        <v>30267</v>
      </c>
      <c r="AF281" s="5">
        <v>0</v>
      </c>
      <c r="AG281" s="5">
        <v>1000</v>
      </c>
      <c r="AH281" s="5">
        <v>1000</v>
      </c>
      <c r="AI281" s="5">
        <v>0</v>
      </c>
      <c r="AJ281" s="5">
        <v>0</v>
      </c>
      <c r="AK281" s="5">
        <v>0</v>
      </c>
      <c r="AL281" s="5">
        <v>0</v>
      </c>
      <c r="AM281" s="5">
        <v>2942</v>
      </c>
      <c r="AN281" s="5">
        <v>0</v>
      </c>
      <c r="AO281" s="5">
        <v>0</v>
      </c>
      <c r="AP281" s="5">
        <v>0</v>
      </c>
      <c r="AQ281" s="5">
        <v>0</v>
      </c>
      <c r="AR281" s="5">
        <v>0</v>
      </c>
      <c r="AS281" s="5">
        <v>0</v>
      </c>
      <c r="AT281" s="5">
        <v>0</v>
      </c>
      <c r="AU281" s="5">
        <v>0</v>
      </c>
      <c r="AV281" s="5">
        <v>0</v>
      </c>
      <c r="AW281" s="5">
        <v>0</v>
      </c>
      <c r="AX281" s="5">
        <v>0</v>
      </c>
      <c r="AY281" s="5">
        <v>0</v>
      </c>
      <c r="AZ281" s="5">
        <v>806</v>
      </c>
      <c r="BA281" s="5">
        <v>578</v>
      </c>
      <c r="BB281" s="5">
        <v>7986</v>
      </c>
      <c r="BC281" s="5">
        <v>0</v>
      </c>
      <c r="BD281" s="5">
        <v>0</v>
      </c>
      <c r="BE281" s="5">
        <v>0</v>
      </c>
      <c r="BF281" s="5">
        <v>0</v>
      </c>
      <c r="BG281" s="5">
        <v>0</v>
      </c>
      <c r="BH281" s="5">
        <v>97012</v>
      </c>
      <c r="BI281" s="5">
        <v>66663</v>
      </c>
      <c r="BJ281" s="5">
        <v>154555</v>
      </c>
      <c r="BK281" s="5">
        <v>12712</v>
      </c>
      <c r="BL281" s="5">
        <v>0</v>
      </c>
      <c r="BM281" s="5">
        <v>0</v>
      </c>
      <c r="BN281" s="5">
        <v>0</v>
      </c>
      <c r="BO281" s="5">
        <v>55636</v>
      </c>
      <c r="BP281" s="5">
        <v>233443</v>
      </c>
      <c r="BQ281" s="5">
        <v>13410</v>
      </c>
      <c r="BR281" s="5">
        <v>0</v>
      </c>
    </row>
    <row r="282" spans="1:70">
      <c r="A282" t="s">
        <v>1650</v>
      </c>
      <c r="B282" t="s">
        <v>1651</v>
      </c>
      <c r="C282" t="s">
        <v>1586</v>
      </c>
      <c r="D282" t="s">
        <v>1689</v>
      </c>
      <c r="E282" t="str">
        <f t="shared" si="4"/>
        <v>福島県塙町</v>
      </c>
      <c r="F282" s="5">
        <v>6466</v>
      </c>
      <c r="G282" s="5">
        <v>5</v>
      </c>
      <c r="H282" s="5">
        <v>7</v>
      </c>
      <c r="I282" s="5">
        <v>0</v>
      </c>
      <c r="J282" s="5">
        <v>1</v>
      </c>
      <c r="K282" s="5">
        <v>1</v>
      </c>
      <c r="L282" s="5">
        <v>3102</v>
      </c>
      <c r="M282" s="5">
        <v>6190</v>
      </c>
      <c r="N282" s="5">
        <v>8</v>
      </c>
      <c r="O282" s="5">
        <v>74546</v>
      </c>
      <c r="P282" s="5">
        <v>90906</v>
      </c>
      <c r="Q282" s="5">
        <v>926221</v>
      </c>
      <c r="R282" s="5">
        <v>65944</v>
      </c>
      <c r="S282" s="5">
        <v>4</v>
      </c>
      <c r="T282" s="5">
        <v>603</v>
      </c>
      <c r="U282" s="5">
        <v>0</v>
      </c>
      <c r="V282" s="5">
        <v>0</v>
      </c>
      <c r="W282" s="5">
        <v>0</v>
      </c>
      <c r="X282" s="5">
        <v>3</v>
      </c>
      <c r="Y282" s="5">
        <v>3583</v>
      </c>
      <c r="Z282" s="5">
        <v>0</v>
      </c>
      <c r="AA282" s="5">
        <v>0</v>
      </c>
      <c r="AB282" s="5">
        <v>0</v>
      </c>
      <c r="AC282" s="5">
        <v>0</v>
      </c>
      <c r="AD282" s="5">
        <v>1573</v>
      </c>
      <c r="AE282" s="5">
        <v>0</v>
      </c>
      <c r="AF282" s="5">
        <v>0</v>
      </c>
      <c r="AG282" s="5">
        <v>1199</v>
      </c>
      <c r="AH282" s="5">
        <v>3100</v>
      </c>
      <c r="AI282" s="5">
        <v>0</v>
      </c>
      <c r="AJ282" s="5">
        <v>3100</v>
      </c>
      <c r="AK282" s="5">
        <v>672</v>
      </c>
      <c r="AL282" s="5">
        <v>0</v>
      </c>
      <c r="AM282" s="5">
        <v>2078</v>
      </c>
      <c r="AN282" s="5">
        <v>0</v>
      </c>
      <c r="AO282" s="5">
        <v>0</v>
      </c>
      <c r="AP282" s="5">
        <v>0</v>
      </c>
      <c r="AQ282" s="5">
        <v>0</v>
      </c>
      <c r="AR282" s="5">
        <v>0</v>
      </c>
      <c r="AS282" s="5">
        <v>1831</v>
      </c>
      <c r="AT282" s="5">
        <v>0</v>
      </c>
      <c r="AU282" s="5">
        <v>1536</v>
      </c>
      <c r="AV282" s="5">
        <v>0</v>
      </c>
      <c r="AW282" s="5">
        <v>0</v>
      </c>
      <c r="AX282" s="5">
        <v>0</v>
      </c>
      <c r="AY282" s="5">
        <v>0</v>
      </c>
      <c r="AZ282" s="5">
        <v>75</v>
      </c>
      <c r="BA282" s="5">
        <v>2078</v>
      </c>
      <c r="BB282" s="5">
        <v>8</v>
      </c>
      <c r="BC282" s="5">
        <v>5011</v>
      </c>
      <c r="BD282" s="5">
        <v>0</v>
      </c>
      <c r="BE282" s="5">
        <v>0</v>
      </c>
      <c r="BF282" s="5">
        <v>0</v>
      </c>
      <c r="BG282" s="5">
        <v>0</v>
      </c>
      <c r="BH282" s="5">
        <v>96809</v>
      </c>
      <c r="BI282" s="5">
        <v>155081</v>
      </c>
      <c r="BJ282" s="5">
        <v>217030</v>
      </c>
      <c r="BK282" s="5">
        <v>18393</v>
      </c>
      <c r="BL282" s="5">
        <v>0</v>
      </c>
      <c r="BM282" s="5">
        <v>0</v>
      </c>
      <c r="BN282" s="5">
        <v>0</v>
      </c>
      <c r="BO282" s="5">
        <v>46076</v>
      </c>
      <c r="BP282" s="5">
        <v>355212</v>
      </c>
      <c r="BQ282" s="5">
        <v>190602</v>
      </c>
      <c r="BR282" s="5">
        <v>0</v>
      </c>
    </row>
    <row r="283" spans="1:70">
      <c r="A283" t="s">
        <v>1650</v>
      </c>
      <c r="B283" t="s">
        <v>1651</v>
      </c>
      <c r="C283" t="s">
        <v>1402</v>
      </c>
      <c r="D283" t="s">
        <v>1690</v>
      </c>
      <c r="E283" t="str">
        <f t="shared" si="4"/>
        <v>福島県矢祭町</v>
      </c>
      <c r="F283" s="5">
        <v>5325</v>
      </c>
      <c r="G283" s="5">
        <v>2</v>
      </c>
      <c r="H283" s="5">
        <v>6</v>
      </c>
      <c r="I283" s="5">
        <v>1</v>
      </c>
      <c r="J283" s="5">
        <v>0</v>
      </c>
      <c r="K283" s="5">
        <v>0</v>
      </c>
      <c r="L283" s="5">
        <v>1687</v>
      </c>
      <c r="M283" s="5">
        <v>2258</v>
      </c>
      <c r="N283" s="5">
        <v>74453</v>
      </c>
      <c r="O283" s="5">
        <v>0</v>
      </c>
      <c r="P283" s="5">
        <v>71136</v>
      </c>
      <c r="Q283" s="5">
        <v>584280</v>
      </c>
      <c r="R283" s="5">
        <v>162007</v>
      </c>
      <c r="S283" s="5">
        <v>2</v>
      </c>
      <c r="T283" s="5">
        <v>536</v>
      </c>
      <c r="U283" s="5">
        <v>0</v>
      </c>
      <c r="V283" s="5">
        <v>0</v>
      </c>
      <c r="W283" s="5">
        <v>0</v>
      </c>
      <c r="X283" s="5">
        <v>6</v>
      </c>
      <c r="Y283" s="5">
        <v>5345</v>
      </c>
      <c r="Z283" s="5">
        <v>0</v>
      </c>
      <c r="AA283" s="5">
        <v>3</v>
      </c>
      <c r="AB283" s="5">
        <v>3</v>
      </c>
      <c r="AC283" s="5">
        <v>0</v>
      </c>
      <c r="AD283" s="5">
        <v>0</v>
      </c>
      <c r="AE283" s="5">
        <v>0</v>
      </c>
      <c r="AF283" s="5">
        <v>0</v>
      </c>
      <c r="AG283" s="5">
        <v>0</v>
      </c>
      <c r="AH283" s="5">
        <v>0</v>
      </c>
      <c r="AI283" s="5">
        <v>0</v>
      </c>
      <c r="AJ283" s="5">
        <v>0</v>
      </c>
      <c r="AK283" s="5">
        <v>0</v>
      </c>
      <c r="AL283" s="5">
        <v>0</v>
      </c>
      <c r="AM283" s="5">
        <v>0</v>
      </c>
      <c r="AN283" s="5">
        <v>0</v>
      </c>
      <c r="AO283" s="5">
        <v>0</v>
      </c>
      <c r="AP283" s="5">
        <v>0</v>
      </c>
      <c r="AQ283" s="5">
        <v>2757</v>
      </c>
      <c r="AR283" s="5">
        <v>0</v>
      </c>
      <c r="AS283" s="5">
        <v>0</v>
      </c>
      <c r="AT283" s="5">
        <v>0</v>
      </c>
      <c r="AU283" s="5">
        <v>0</v>
      </c>
      <c r="AV283" s="5">
        <v>0</v>
      </c>
      <c r="AW283" s="5">
        <v>0</v>
      </c>
      <c r="AX283" s="5">
        <v>0</v>
      </c>
      <c r="AY283" s="5">
        <v>0</v>
      </c>
      <c r="AZ283" s="5">
        <v>0</v>
      </c>
      <c r="BA283" s="5">
        <v>0</v>
      </c>
      <c r="BB283" s="5">
        <v>0</v>
      </c>
      <c r="BC283" s="5">
        <v>0</v>
      </c>
      <c r="BD283" s="5">
        <v>0</v>
      </c>
      <c r="BE283" s="5">
        <v>0</v>
      </c>
      <c r="BF283" s="5">
        <v>0</v>
      </c>
      <c r="BG283" s="5">
        <v>0</v>
      </c>
      <c r="BH283" s="5">
        <v>72294</v>
      </c>
      <c r="BI283" s="5">
        <v>64656</v>
      </c>
      <c r="BJ283" s="5">
        <v>119002</v>
      </c>
      <c r="BK283" s="5">
        <v>9203</v>
      </c>
      <c r="BL283" s="5">
        <v>3</v>
      </c>
      <c r="BM283" s="5">
        <v>0</v>
      </c>
      <c r="BN283" s="5">
        <v>0</v>
      </c>
      <c r="BO283" s="5">
        <v>39688</v>
      </c>
      <c r="BP283" s="5">
        <v>181895</v>
      </c>
      <c r="BQ283" s="5">
        <v>178171</v>
      </c>
      <c r="BR283" s="5">
        <v>2800</v>
      </c>
    </row>
    <row r="284" spans="1:70">
      <c r="A284" t="s">
        <v>1650</v>
      </c>
      <c r="B284" t="s">
        <v>1651</v>
      </c>
      <c r="C284" t="s">
        <v>1466</v>
      </c>
      <c r="D284" t="s">
        <v>1691</v>
      </c>
      <c r="E284" t="str">
        <f t="shared" si="4"/>
        <v>福島県会津若松地方広域市町村圏整備組合</v>
      </c>
      <c r="F284" s="5">
        <v>0</v>
      </c>
      <c r="G284" s="5">
        <v>4</v>
      </c>
      <c r="H284" s="5">
        <v>0</v>
      </c>
      <c r="I284" s="5">
        <v>0</v>
      </c>
      <c r="J284" s="5">
        <v>1</v>
      </c>
      <c r="K284" s="5">
        <v>0</v>
      </c>
      <c r="L284" s="5">
        <v>182</v>
      </c>
      <c r="M284" s="5">
        <v>40554</v>
      </c>
      <c r="N284" s="5">
        <v>0</v>
      </c>
      <c r="O284" s="5">
        <v>0</v>
      </c>
      <c r="P284" s="5">
        <v>554352</v>
      </c>
      <c r="Q284" s="5">
        <v>0</v>
      </c>
      <c r="R284" s="5">
        <v>18180</v>
      </c>
      <c r="S284" s="5">
        <v>4</v>
      </c>
      <c r="T284" s="5">
        <v>0</v>
      </c>
      <c r="U284" s="5">
        <v>5886</v>
      </c>
      <c r="V284" s="5">
        <v>0</v>
      </c>
      <c r="W284" s="5">
        <v>2</v>
      </c>
      <c r="X284" s="5">
        <v>23</v>
      </c>
      <c r="Y284" s="5">
        <v>25600</v>
      </c>
      <c r="Z284" s="5">
        <v>0</v>
      </c>
      <c r="AA284" s="5">
        <v>11</v>
      </c>
      <c r="AB284" s="5">
        <v>7</v>
      </c>
      <c r="AC284" s="5">
        <v>0</v>
      </c>
      <c r="AD284" s="5">
        <v>0</v>
      </c>
      <c r="AE284" s="5">
        <v>0</v>
      </c>
      <c r="AF284" s="5">
        <v>0</v>
      </c>
      <c r="AG284" s="5">
        <v>0</v>
      </c>
      <c r="AH284" s="5">
        <v>0</v>
      </c>
      <c r="AI284" s="5">
        <v>25600</v>
      </c>
      <c r="AJ284" s="5">
        <v>0</v>
      </c>
      <c r="AK284" s="5">
        <v>1500</v>
      </c>
      <c r="AL284" s="5">
        <v>0</v>
      </c>
      <c r="AM284" s="5">
        <v>0</v>
      </c>
      <c r="AN284" s="5">
        <v>0</v>
      </c>
      <c r="AO284" s="5">
        <v>0</v>
      </c>
      <c r="AP284" s="5">
        <v>0</v>
      </c>
      <c r="AQ284" s="5">
        <v>0</v>
      </c>
      <c r="AR284" s="5">
        <v>0</v>
      </c>
      <c r="AS284" s="5">
        <v>5008</v>
      </c>
      <c r="AT284" s="5">
        <v>0</v>
      </c>
      <c r="AU284" s="5">
        <v>0</v>
      </c>
      <c r="AV284" s="5">
        <v>0</v>
      </c>
      <c r="AW284" s="5">
        <v>698</v>
      </c>
      <c r="AX284" s="5">
        <v>0</v>
      </c>
      <c r="AY284" s="5">
        <v>0</v>
      </c>
      <c r="AZ284" s="5">
        <v>0</v>
      </c>
      <c r="BA284" s="5">
        <v>0</v>
      </c>
      <c r="BB284" s="5">
        <v>0</v>
      </c>
      <c r="BC284" s="5">
        <v>0</v>
      </c>
      <c r="BD284" s="5">
        <v>0</v>
      </c>
      <c r="BE284" s="5">
        <v>0</v>
      </c>
      <c r="BF284" s="5">
        <v>0</v>
      </c>
      <c r="BG284" s="5">
        <v>0</v>
      </c>
      <c r="BH284" s="5">
        <v>554352</v>
      </c>
      <c r="BI284" s="5">
        <v>87251</v>
      </c>
      <c r="BJ284" s="5">
        <v>454099</v>
      </c>
      <c r="BK284" s="5">
        <v>2616</v>
      </c>
      <c r="BL284" s="5">
        <v>0</v>
      </c>
      <c r="BM284" s="5">
        <v>0</v>
      </c>
      <c r="BN284" s="5">
        <v>0</v>
      </c>
      <c r="BO284" s="5">
        <v>85803</v>
      </c>
      <c r="BP284" s="5">
        <v>1186151</v>
      </c>
      <c r="BQ284" s="5">
        <v>77374</v>
      </c>
      <c r="BR284" s="5">
        <v>0</v>
      </c>
    </row>
    <row r="285" spans="1:70">
      <c r="A285" t="s">
        <v>1650</v>
      </c>
      <c r="B285" t="s">
        <v>1651</v>
      </c>
      <c r="C285" t="s">
        <v>1472</v>
      </c>
      <c r="D285" t="s">
        <v>1692</v>
      </c>
      <c r="E285" t="str">
        <f t="shared" si="4"/>
        <v>福島県福島地方水道用水供給企業団</v>
      </c>
      <c r="F285" s="5">
        <v>0</v>
      </c>
      <c r="G285" s="5">
        <v>25</v>
      </c>
      <c r="H285" s="5">
        <v>0</v>
      </c>
      <c r="I285" s="5">
        <v>0</v>
      </c>
      <c r="J285" s="5">
        <v>1</v>
      </c>
      <c r="K285" s="5">
        <v>0</v>
      </c>
      <c r="L285" s="5">
        <v>0</v>
      </c>
      <c r="M285" s="5">
        <v>122334</v>
      </c>
      <c r="N285" s="5">
        <v>0</v>
      </c>
      <c r="O285" s="5">
        <v>0</v>
      </c>
      <c r="P285" s="5">
        <v>3192641</v>
      </c>
      <c r="Q285" s="5">
        <v>14199421</v>
      </c>
      <c r="R285" s="5">
        <v>1459113</v>
      </c>
      <c r="S285" s="5">
        <v>22</v>
      </c>
      <c r="T285" s="5">
        <v>0</v>
      </c>
      <c r="U285" s="5">
        <v>39395</v>
      </c>
      <c r="V285" s="5">
        <v>0</v>
      </c>
      <c r="W285" s="5">
        <v>12</v>
      </c>
      <c r="X285" s="5">
        <v>3</v>
      </c>
      <c r="Y285" s="5">
        <v>161300</v>
      </c>
      <c r="Z285" s="5">
        <v>0</v>
      </c>
      <c r="AA285" s="5">
        <v>86</v>
      </c>
      <c r="AB285" s="5">
        <v>2</v>
      </c>
      <c r="AC285" s="5">
        <v>0</v>
      </c>
      <c r="AD285" s="5">
        <v>0</v>
      </c>
      <c r="AE285" s="5">
        <v>0</v>
      </c>
      <c r="AF285" s="5">
        <v>0</v>
      </c>
      <c r="AG285" s="5">
        <v>0</v>
      </c>
      <c r="AH285" s="5">
        <v>48730</v>
      </c>
      <c r="AI285" s="5">
        <v>0</v>
      </c>
      <c r="AJ285" s="5">
        <v>0</v>
      </c>
      <c r="AK285" s="5">
        <v>22300</v>
      </c>
      <c r="AL285" s="5">
        <v>0</v>
      </c>
      <c r="AM285" s="5">
        <v>0</v>
      </c>
      <c r="AN285" s="5">
        <v>0</v>
      </c>
      <c r="AO285" s="5">
        <v>0</v>
      </c>
      <c r="AP285" s="5">
        <v>0</v>
      </c>
      <c r="AQ285" s="5">
        <v>0</v>
      </c>
      <c r="AR285" s="5">
        <v>0</v>
      </c>
      <c r="AS285" s="5">
        <v>4425</v>
      </c>
      <c r="AT285" s="5">
        <v>0</v>
      </c>
      <c r="AU285" s="5">
        <v>0</v>
      </c>
      <c r="AV285" s="5">
        <v>0</v>
      </c>
      <c r="AW285" s="5">
        <v>4691</v>
      </c>
      <c r="AX285" s="5">
        <v>0</v>
      </c>
      <c r="AY285" s="5">
        <v>0</v>
      </c>
      <c r="AZ285" s="5">
        <v>0</v>
      </c>
      <c r="BA285" s="5">
        <v>0</v>
      </c>
      <c r="BB285" s="5">
        <v>0</v>
      </c>
      <c r="BC285" s="5">
        <v>0</v>
      </c>
      <c r="BD285" s="5">
        <v>0</v>
      </c>
      <c r="BE285" s="5">
        <v>0</v>
      </c>
      <c r="BF285" s="5">
        <v>0</v>
      </c>
      <c r="BG285" s="5">
        <v>0</v>
      </c>
      <c r="BH285" s="5">
        <v>3216272</v>
      </c>
      <c r="BI285" s="5">
        <v>1102243</v>
      </c>
      <c r="BJ285" s="5">
        <v>3977340</v>
      </c>
      <c r="BK285" s="5">
        <v>359757</v>
      </c>
      <c r="BL285" s="5">
        <v>0</v>
      </c>
      <c r="BM285" s="5">
        <v>0</v>
      </c>
      <c r="BN285" s="5">
        <v>0</v>
      </c>
      <c r="BO285" s="5">
        <v>1071419</v>
      </c>
      <c r="BP285" s="5">
        <v>6696858</v>
      </c>
      <c r="BQ285" s="5">
        <v>1618582</v>
      </c>
      <c r="BR285" s="5">
        <v>0</v>
      </c>
    </row>
    <row r="286" spans="1:70">
      <c r="A286" t="s">
        <v>1650</v>
      </c>
      <c r="B286" t="s">
        <v>1651</v>
      </c>
      <c r="C286" t="s">
        <v>1693</v>
      </c>
      <c r="D286" t="s">
        <v>1694</v>
      </c>
      <c r="E286" t="str">
        <f t="shared" si="4"/>
        <v>福島県白河地方広域市町村圏整備組合</v>
      </c>
      <c r="F286" s="5">
        <v>0</v>
      </c>
      <c r="G286" s="5">
        <v>5</v>
      </c>
      <c r="H286" s="5">
        <v>0</v>
      </c>
      <c r="I286" s="5">
        <v>0</v>
      </c>
      <c r="J286" s="5">
        <v>1</v>
      </c>
      <c r="K286" s="5">
        <v>0</v>
      </c>
      <c r="L286" s="5">
        <v>3877</v>
      </c>
      <c r="M286" s="5">
        <v>80466</v>
      </c>
      <c r="N286" s="5">
        <v>0</v>
      </c>
      <c r="O286" s="5">
        <v>0</v>
      </c>
      <c r="P286" s="5">
        <v>660050</v>
      </c>
      <c r="Q286" s="5">
        <v>2616528</v>
      </c>
      <c r="R286" s="5">
        <v>374736</v>
      </c>
      <c r="S286" s="5">
        <v>5</v>
      </c>
      <c r="T286" s="5">
        <v>0</v>
      </c>
      <c r="U286" s="5">
        <v>7432</v>
      </c>
      <c r="V286" s="5">
        <v>0</v>
      </c>
      <c r="W286" s="5">
        <v>3</v>
      </c>
      <c r="X286" s="5">
        <v>18</v>
      </c>
      <c r="Y286" s="5">
        <v>22900</v>
      </c>
      <c r="Z286" s="5">
        <v>0</v>
      </c>
      <c r="AA286" s="5">
        <v>8</v>
      </c>
      <c r="AB286" s="5">
        <v>4</v>
      </c>
      <c r="AC286" s="5">
        <v>0</v>
      </c>
      <c r="AD286" s="5">
        <v>0</v>
      </c>
      <c r="AE286" s="5">
        <v>0</v>
      </c>
      <c r="AF286" s="5">
        <v>0</v>
      </c>
      <c r="AG286" s="5">
        <v>22900</v>
      </c>
      <c r="AH286" s="5">
        <v>1600</v>
      </c>
      <c r="AI286" s="5">
        <v>0</v>
      </c>
      <c r="AJ286" s="5">
        <v>1600</v>
      </c>
      <c r="AK286" s="5">
        <v>1000</v>
      </c>
      <c r="AL286" s="5">
        <v>0</v>
      </c>
      <c r="AM286" s="5">
        <v>0</v>
      </c>
      <c r="AN286" s="5">
        <v>0</v>
      </c>
      <c r="AO286" s="5">
        <v>0</v>
      </c>
      <c r="AP286" s="5">
        <v>0</v>
      </c>
      <c r="AQ286" s="5">
        <v>0</v>
      </c>
      <c r="AR286" s="5">
        <v>581</v>
      </c>
      <c r="AS286" s="5">
        <v>26507</v>
      </c>
      <c r="AT286" s="5">
        <v>0</v>
      </c>
      <c r="AU286" s="5">
        <v>0</v>
      </c>
      <c r="AV286" s="5">
        <v>6</v>
      </c>
      <c r="AW286" s="5">
        <v>1304</v>
      </c>
      <c r="AX286" s="5">
        <v>0</v>
      </c>
      <c r="AY286" s="5">
        <v>0</v>
      </c>
      <c r="AZ286" s="5">
        <v>0</v>
      </c>
      <c r="BA286" s="5">
        <v>0</v>
      </c>
      <c r="BB286" s="5">
        <v>0</v>
      </c>
      <c r="BC286" s="5">
        <v>0</v>
      </c>
      <c r="BD286" s="5">
        <v>0</v>
      </c>
      <c r="BE286" s="5">
        <v>0</v>
      </c>
      <c r="BF286" s="5">
        <v>0</v>
      </c>
      <c r="BG286" s="5">
        <v>0</v>
      </c>
      <c r="BH286" s="5">
        <v>660050</v>
      </c>
      <c r="BI286" s="5">
        <v>385562</v>
      </c>
      <c r="BJ286" s="5">
        <v>818101</v>
      </c>
      <c r="BK286" s="5">
        <v>74853</v>
      </c>
      <c r="BL286" s="5">
        <v>0</v>
      </c>
      <c r="BM286" s="5">
        <v>0</v>
      </c>
      <c r="BN286" s="5">
        <v>0</v>
      </c>
      <c r="BO286" s="5">
        <v>383797</v>
      </c>
      <c r="BP286" s="5">
        <v>528204</v>
      </c>
      <c r="BQ286" s="5">
        <v>393288</v>
      </c>
      <c r="BR286" s="5">
        <v>0</v>
      </c>
    </row>
    <row r="287" spans="1:70">
      <c r="A287" t="s">
        <v>1695</v>
      </c>
      <c r="B287" t="s">
        <v>1696</v>
      </c>
      <c r="C287" t="s">
        <v>1280</v>
      </c>
      <c r="D287" t="s">
        <v>1697</v>
      </c>
      <c r="E287" t="str">
        <f t="shared" si="4"/>
        <v>茨城県水戸市</v>
      </c>
      <c r="F287" s="5">
        <v>267887</v>
      </c>
      <c r="G287" s="5">
        <v>117</v>
      </c>
      <c r="H287" s="5">
        <v>0</v>
      </c>
      <c r="I287" s="5">
        <v>0</v>
      </c>
      <c r="J287" s="5">
        <v>2</v>
      </c>
      <c r="K287" s="5">
        <v>0</v>
      </c>
      <c r="L287" s="5">
        <v>19607</v>
      </c>
      <c r="M287" s="5">
        <v>4953</v>
      </c>
      <c r="N287" s="5">
        <v>122046</v>
      </c>
      <c r="O287" s="5">
        <v>1643601</v>
      </c>
      <c r="P287" s="5">
        <v>4792943</v>
      </c>
      <c r="Q287" s="5">
        <v>19713023</v>
      </c>
      <c r="R287" s="5">
        <v>1435458</v>
      </c>
      <c r="S287" s="5">
        <v>84</v>
      </c>
      <c r="T287" s="5">
        <v>29167</v>
      </c>
      <c r="U287" s="5">
        <v>0</v>
      </c>
      <c r="V287" s="5">
        <v>0</v>
      </c>
      <c r="W287" s="5">
        <v>66</v>
      </c>
      <c r="X287" s="5">
        <v>18</v>
      </c>
      <c r="Y287" s="5">
        <v>130750</v>
      </c>
      <c r="Z287" s="5">
        <v>0</v>
      </c>
      <c r="AA287" s="5">
        <v>165</v>
      </c>
      <c r="AB287" s="5">
        <v>79</v>
      </c>
      <c r="AC287" s="5">
        <v>0</v>
      </c>
      <c r="AD287" s="5">
        <v>3380</v>
      </c>
      <c r="AE287" s="5">
        <v>64128</v>
      </c>
      <c r="AF287" s="5">
        <v>95251</v>
      </c>
      <c r="AG287" s="5">
        <v>0</v>
      </c>
      <c r="AH287" s="5">
        <v>424844</v>
      </c>
      <c r="AI287" s="5">
        <v>0</v>
      </c>
      <c r="AJ287" s="5">
        <v>15590</v>
      </c>
      <c r="AK287" s="5">
        <v>65200</v>
      </c>
      <c r="AL287" s="5">
        <v>0</v>
      </c>
      <c r="AM287" s="5">
        <v>554</v>
      </c>
      <c r="AN287" s="5">
        <v>0</v>
      </c>
      <c r="AO287" s="5">
        <v>0</v>
      </c>
      <c r="AP287" s="5">
        <v>0</v>
      </c>
      <c r="AQ287" s="5">
        <v>0</v>
      </c>
      <c r="AR287" s="5">
        <v>44</v>
      </c>
      <c r="AS287" s="5">
        <v>125</v>
      </c>
      <c r="AT287" s="5">
        <v>27944</v>
      </c>
      <c r="AU287" s="5">
        <v>32200</v>
      </c>
      <c r="AV287" s="5">
        <v>5102</v>
      </c>
      <c r="AW287" s="5">
        <v>0</v>
      </c>
      <c r="AX287" s="5">
        <v>1604</v>
      </c>
      <c r="AY287" s="5">
        <v>4214</v>
      </c>
      <c r="AZ287" s="5">
        <v>0</v>
      </c>
      <c r="BA287" s="5">
        <v>0</v>
      </c>
      <c r="BB287" s="5">
        <v>136</v>
      </c>
      <c r="BC287" s="5">
        <v>0</v>
      </c>
      <c r="BD287" s="5">
        <v>0</v>
      </c>
      <c r="BE287" s="5">
        <v>0</v>
      </c>
      <c r="BF287" s="5">
        <v>168</v>
      </c>
      <c r="BG287" s="5">
        <v>1680</v>
      </c>
      <c r="BH287" s="5">
        <v>5233358</v>
      </c>
      <c r="BI287" s="5">
        <v>456457</v>
      </c>
      <c r="BJ287" s="5">
        <v>4853685</v>
      </c>
      <c r="BK287" s="5">
        <v>338979</v>
      </c>
      <c r="BL287" s="5">
        <v>0</v>
      </c>
      <c r="BM287" s="5">
        <v>45959</v>
      </c>
      <c r="BN287" s="5">
        <v>0</v>
      </c>
      <c r="BO287" s="5">
        <v>414761</v>
      </c>
      <c r="BP287" s="5">
        <v>3307683</v>
      </c>
      <c r="BQ287" s="5">
        <v>2747816</v>
      </c>
      <c r="BR287" s="5">
        <v>4742</v>
      </c>
    </row>
    <row r="288" spans="1:70">
      <c r="A288" t="s">
        <v>1695</v>
      </c>
      <c r="B288" t="s">
        <v>1696</v>
      </c>
      <c r="C288" t="s">
        <v>1282</v>
      </c>
      <c r="D288" t="s">
        <v>1698</v>
      </c>
      <c r="E288" t="str">
        <f t="shared" si="4"/>
        <v>茨城県日立市</v>
      </c>
      <c r="F288" s="5">
        <v>175681</v>
      </c>
      <c r="G288" s="5">
        <v>81</v>
      </c>
      <c r="H288" s="5">
        <v>1</v>
      </c>
      <c r="I288" s="5">
        <v>0</v>
      </c>
      <c r="J288" s="5">
        <v>3</v>
      </c>
      <c r="K288" s="5">
        <v>0</v>
      </c>
      <c r="L288" s="5">
        <v>14771</v>
      </c>
      <c r="M288" s="5">
        <v>47826</v>
      </c>
      <c r="N288" s="5">
        <v>0</v>
      </c>
      <c r="O288" s="5">
        <v>949538</v>
      </c>
      <c r="P288" s="5">
        <v>2961536</v>
      </c>
      <c r="Q288" s="5">
        <v>14137699</v>
      </c>
      <c r="R288" s="5">
        <v>1095074</v>
      </c>
      <c r="S288" s="5">
        <v>65</v>
      </c>
      <c r="T288" s="5">
        <v>18426</v>
      </c>
      <c r="U288" s="5">
        <v>0</v>
      </c>
      <c r="V288" s="5">
        <v>0</v>
      </c>
      <c r="W288" s="5">
        <v>39</v>
      </c>
      <c r="X288" s="5">
        <v>10</v>
      </c>
      <c r="Y288" s="5">
        <v>125080</v>
      </c>
      <c r="Z288" s="5">
        <v>0</v>
      </c>
      <c r="AA288" s="5">
        <v>202</v>
      </c>
      <c r="AB288" s="5">
        <v>119</v>
      </c>
      <c r="AC288" s="5">
        <v>12778</v>
      </c>
      <c r="AD288" s="5">
        <v>31336</v>
      </c>
      <c r="AE288" s="5">
        <v>0</v>
      </c>
      <c r="AF288" s="5">
        <v>185853</v>
      </c>
      <c r="AG288" s="5">
        <v>0</v>
      </c>
      <c r="AH288" s="5">
        <v>0</v>
      </c>
      <c r="AI288" s="5">
        <v>0</v>
      </c>
      <c r="AJ288" s="5">
        <v>256752</v>
      </c>
      <c r="AK288" s="5">
        <v>0</v>
      </c>
      <c r="AL288" s="5">
        <v>0</v>
      </c>
      <c r="AM288" s="5">
        <v>35290</v>
      </c>
      <c r="AN288" s="5">
        <v>0</v>
      </c>
      <c r="AO288" s="5">
        <v>0</v>
      </c>
      <c r="AP288" s="5">
        <v>0</v>
      </c>
      <c r="AQ288" s="5">
        <v>24572</v>
      </c>
      <c r="AR288" s="5">
        <v>498</v>
      </c>
      <c r="AS288" s="5">
        <v>3149</v>
      </c>
      <c r="AT288" s="5">
        <v>0</v>
      </c>
      <c r="AU288" s="5">
        <v>31756</v>
      </c>
      <c r="AV288" s="5">
        <v>13067</v>
      </c>
      <c r="AW288" s="5">
        <v>15065</v>
      </c>
      <c r="AX288" s="5">
        <v>0</v>
      </c>
      <c r="AY288" s="5">
        <v>8946</v>
      </c>
      <c r="AZ288" s="5">
        <v>0</v>
      </c>
      <c r="BA288" s="5">
        <v>0</v>
      </c>
      <c r="BB288" s="5">
        <v>0</v>
      </c>
      <c r="BC288" s="5">
        <v>65117</v>
      </c>
      <c r="BD288" s="5">
        <v>0</v>
      </c>
      <c r="BE288" s="5">
        <v>0</v>
      </c>
      <c r="BF288" s="5">
        <v>0</v>
      </c>
      <c r="BG288" s="5">
        <v>0</v>
      </c>
      <c r="BH288" s="5">
        <v>3022062</v>
      </c>
      <c r="BI288" s="5">
        <v>471865</v>
      </c>
      <c r="BJ288" s="5">
        <v>2908965</v>
      </c>
      <c r="BK288" s="5">
        <v>245882</v>
      </c>
      <c r="BL288" s="5">
        <v>830</v>
      </c>
      <c r="BM288" s="5">
        <v>1412</v>
      </c>
      <c r="BN288" s="5">
        <v>0</v>
      </c>
      <c r="BO288" s="5">
        <v>193292</v>
      </c>
      <c r="BP288" s="5">
        <v>2816393</v>
      </c>
      <c r="BQ288" s="5">
        <v>1903095</v>
      </c>
      <c r="BR288" s="5">
        <v>0</v>
      </c>
    </row>
    <row r="289" spans="1:70">
      <c r="A289" t="s">
        <v>1695</v>
      </c>
      <c r="B289" t="s">
        <v>1696</v>
      </c>
      <c r="C289" t="s">
        <v>1284</v>
      </c>
      <c r="D289" t="s">
        <v>1699</v>
      </c>
      <c r="E289" t="str">
        <f t="shared" si="4"/>
        <v>茨城県北茨城市</v>
      </c>
      <c r="F289" s="5">
        <v>37682</v>
      </c>
      <c r="G289" s="5">
        <v>20</v>
      </c>
      <c r="H289" s="5">
        <v>0</v>
      </c>
      <c r="I289" s="5">
        <v>0</v>
      </c>
      <c r="J289" s="5">
        <v>2</v>
      </c>
      <c r="K289" s="5">
        <v>0</v>
      </c>
      <c r="L289" s="5">
        <v>1856</v>
      </c>
      <c r="M289" s="5">
        <v>5963</v>
      </c>
      <c r="N289" s="5">
        <v>0</v>
      </c>
      <c r="O289" s="5">
        <v>264898</v>
      </c>
      <c r="P289" s="5">
        <v>874793</v>
      </c>
      <c r="Q289" s="5">
        <v>4316705</v>
      </c>
      <c r="R289" s="5">
        <v>243584</v>
      </c>
      <c r="S289" s="5">
        <v>20</v>
      </c>
      <c r="T289" s="5">
        <v>4939</v>
      </c>
      <c r="U289" s="5">
        <v>0</v>
      </c>
      <c r="V289" s="5">
        <v>0</v>
      </c>
      <c r="W289" s="5">
        <v>10</v>
      </c>
      <c r="X289" s="5">
        <v>8</v>
      </c>
      <c r="Y289" s="5">
        <v>27240</v>
      </c>
      <c r="Z289" s="5">
        <v>0</v>
      </c>
      <c r="AA289" s="5">
        <v>3</v>
      </c>
      <c r="AB289" s="5">
        <v>0</v>
      </c>
      <c r="AC289" s="5">
        <v>555</v>
      </c>
      <c r="AD289" s="5">
        <v>469</v>
      </c>
      <c r="AE289" s="5">
        <v>0</v>
      </c>
      <c r="AF289" s="5">
        <v>53399</v>
      </c>
      <c r="AG289" s="5">
        <v>0</v>
      </c>
      <c r="AH289" s="5">
        <v>0</v>
      </c>
      <c r="AI289" s="5">
        <v>0</v>
      </c>
      <c r="AJ289" s="5">
        <v>0</v>
      </c>
      <c r="AK289" s="5">
        <v>0</v>
      </c>
      <c r="AL289" s="5">
        <v>0</v>
      </c>
      <c r="AM289" s="5">
        <v>9600</v>
      </c>
      <c r="AN289" s="5">
        <v>0</v>
      </c>
      <c r="AO289" s="5">
        <v>3200</v>
      </c>
      <c r="AP289" s="5">
        <v>0</v>
      </c>
      <c r="AQ289" s="5">
        <v>0</v>
      </c>
      <c r="AR289" s="5">
        <v>1301</v>
      </c>
      <c r="AS289" s="5">
        <v>1325</v>
      </c>
      <c r="AT289" s="5">
        <v>0</v>
      </c>
      <c r="AU289" s="5">
        <v>4699</v>
      </c>
      <c r="AV289" s="5">
        <v>0</v>
      </c>
      <c r="AW289" s="5">
        <v>0</v>
      </c>
      <c r="AX289" s="5">
        <v>0</v>
      </c>
      <c r="AY289" s="5">
        <v>0</v>
      </c>
      <c r="AZ289" s="5">
        <v>0</v>
      </c>
      <c r="BA289" s="5">
        <v>0</v>
      </c>
      <c r="BB289" s="5">
        <v>0</v>
      </c>
      <c r="BC289" s="5">
        <v>0</v>
      </c>
      <c r="BD289" s="5">
        <v>0</v>
      </c>
      <c r="BE289" s="5">
        <v>0</v>
      </c>
      <c r="BF289" s="5">
        <v>0</v>
      </c>
      <c r="BG289" s="5">
        <v>0</v>
      </c>
      <c r="BH289" s="5">
        <v>910129</v>
      </c>
      <c r="BI289" s="5">
        <v>110614</v>
      </c>
      <c r="BJ289" s="5">
        <v>788740</v>
      </c>
      <c r="BK289" s="5">
        <v>53467</v>
      </c>
      <c r="BL289" s="5">
        <v>0</v>
      </c>
      <c r="BM289" s="5">
        <v>0</v>
      </c>
      <c r="BN289" s="5">
        <v>0</v>
      </c>
      <c r="BO289" s="5">
        <v>56151</v>
      </c>
      <c r="BP289" s="5">
        <v>926829</v>
      </c>
      <c r="BQ289" s="5">
        <v>294793</v>
      </c>
      <c r="BR289" s="5">
        <v>0</v>
      </c>
    </row>
    <row r="290" spans="1:70">
      <c r="A290" t="s">
        <v>1695</v>
      </c>
      <c r="B290" t="s">
        <v>1696</v>
      </c>
      <c r="C290" t="s">
        <v>1286</v>
      </c>
      <c r="D290" t="s">
        <v>1700</v>
      </c>
      <c r="E290" t="str">
        <f t="shared" si="4"/>
        <v>茨城県ひたちなか市</v>
      </c>
      <c r="F290" s="5">
        <v>151311</v>
      </c>
      <c r="G290" s="5">
        <v>53</v>
      </c>
      <c r="H290" s="5">
        <v>0</v>
      </c>
      <c r="I290" s="5">
        <v>0</v>
      </c>
      <c r="J290" s="5">
        <v>1</v>
      </c>
      <c r="K290" s="5">
        <v>0</v>
      </c>
      <c r="L290" s="5">
        <v>18685</v>
      </c>
      <c r="M290" s="5">
        <v>653</v>
      </c>
      <c r="N290" s="5">
        <v>24995</v>
      </c>
      <c r="O290" s="5">
        <v>884050</v>
      </c>
      <c r="P290" s="5">
        <v>3059719</v>
      </c>
      <c r="Q290" s="5">
        <v>12494939</v>
      </c>
      <c r="R290" s="5">
        <v>788532</v>
      </c>
      <c r="S290" s="5">
        <v>35</v>
      </c>
      <c r="T290" s="5">
        <v>16488</v>
      </c>
      <c r="U290" s="5">
        <v>0</v>
      </c>
      <c r="V290" s="5">
        <v>0</v>
      </c>
      <c r="W290" s="5">
        <v>25</v>
      </c>
      <c r="X290" s="5">
        <v>8</v>
      </c>
      <c r="Y290" s="5">
        <v>48300</v>
      </c>
      <c r="Z290" s="5">
        <v>0</v>
      </c>
      <c r="AA290" s="5">
        <v>38</v>
      </c>
      <c r="AB290" s="5">
        <v>28</v>
      </c>
      <c r="AC290" s="5">
        <v>2394</v>
      </c>
      <c r="AD290" s="5">
        <v>0</v>
      </c>
      <c r="AE290" s="5">
        <v>5322</v>
      </c>
      <c r="AF290" s="5">
        <v>139352</v>
      </c>
      <c r="AG290" s="5">
        <v>9800</v>
      </c>
      <c r="AH290" s="5">
        <v>46652</v>
      </c>
      <c r="AI290" s="5">
        <v>0</v>
      </c>
      <c r="AJ290" s="5">
        <v>2000</v>
      </c>
      <c r="AK290" s="5">
        <v>43135</v>
      </c>
      <c r="AL290" s="5">
        <v>13250</v>
      </c>
      <c r="AM290" s="5">
        <v>0</v>
      </c>
      <c r="AN290" s="5">
        <v>0</v>
      </c>
      <c r="AO290" s="5">
        <v>0</v>
      </c>
      <c r="AP290" s="5">
        <v>0</v>
      </c>
      <c r="AQ290" s="5">
        <v>0</v>
      </c>
      <c r="AR290" s="5">
        <v>3293</v>
      </c>
      <c r="AS290" s="5">
        <v>0</v>
      </c>
      <c r="AT290" s="5">
        <v>3215</v>
      </c>
      <c r="AU290" s="5">
        <v>32422</v>
      </c>
      <c r="AV290" s="5">
        <v>11</v>
      </c>
      <c r="AW290" s="5">
        <v>413</v>
      </c>
      <c r="AX290" s="5">
        <v>823</v>
      </c>
      <c r="AY290" s="5">
        <v>2786</v>
      </c>
      <c r="AZ290" s="5">
        <v>0</v>
      </c>
      <c r="BA290" s="5">
        <v>0</v>
      </c>
      <c r="BB290" s="5">
        <v>0</v>
      </c>
      <c r="BC290" s="5">
        <v>2295</v>
      </c>
      <c r="BD290" s="5">
        <v>0</v>
      </c>
      <c r="BE290" s="5">
        <v>0</v>
      </c>
      <c r="BF290" s="5">
        <v>0</v>
      </c>
      <c r="BG290" s="5">
        <v>0</v>
      </c>
      <c r="BH290" s="5">
        <v>3275076</v>
      </c>
      <c r="BI290" s="5">
        <v>251657</v>
      </c>
      <c r="BJ290" s="5">
        <v>2444095</v>
      </c>
      <c r="BK290" s="5">
        <v>226872</v>
      </c>
      <c r="BL290" s="5">
        <v>0</v>
      </c>
      <c r="BM290" s="5">
        <v>25107</v>
      </c>
      <c r="BN290" s="5">
        <v>0</v>
      </c>
      <c r="BO290" s="5">
        <v>157551</v>
      </c>
      <c r="BP290" s="5">
        <v>4005569</v>
      </c>
      <c r="BQ290" s="5">
        <v>1078810</v>
      </c>
      <c r="BR290" s="5">
        <v>10949</v>
      </c>
    </row>
    <row r="291" spans="1:70">
      <c r="A291" t="s">
        <v>1695</v>
      </c>
      <c r="B291" t="s">
        <v>1696</v>
      </c>
      <c r="C291" t="s">
        <v>1292</v>
      </c>
      <c r="D291" t="s">
        <v>1701</v>
      </c>
      <c r="E291" t="str">
        <f t="shared" si="4"/>
        <v>茨城県土浦市</v>
      </c>
      <c r="F291" s="5">
        <v>135040</v>
      </c>
      <c r="G291" s="5">
        <v>23</v>
      </c>
      <c r="H291" s="5">
        <v>0</v>
      </c>
      <c r="I291" s="5">
        <v>0</v>
      </c>
      <c r="J291" s="5">
        <v>1</v>
      </c>
      <c r="K291" s="5">
        <v>0</v>
      </c>
      <c r="L291" s="5">
        <v>0</v>
      </c>
      <c r="M291" s="5">
        <v>19557</v>
      </c>
      <c r="N291" s="5">
        <v>21499</v>
      </c>
      <c r="O291" s="5">
        <v>836305</v>
      </c>
      <c r="P291" s="5">
        <v>3142701</v>
      </c>
      <c r="Q291" s="5">
        <v>5284409</v>
      </c>
      <c r="R291" s="5">
        <v>302798</v>
      </c>
      <c r="S291" s="5">
        <v>17</v>
      </c>
      <c r="T291" s="5">
        <v>13633</v>
      </c>
      <c r="U291" s="5">
        <v>0</v>
      </c>
      <c r="V291" s="5">
        <v>0</v>
      </c>
      <c r="W291" s="5">
        <v>10</v>
      </c>
      <c r="X291" s="5">
        <v>5</v>
      </c>
      <c r="Y291" s="5">
        <v>3260</v>
      </c>
      <c r="Z291" s="5">
        <v>0</v>
      </c>
      <c r="AA291" s="5">
        <v>8</v>
      </c>
      <c r="AB291" s="5">
        <v>3</v>
      </c>
      <c r="AC291" s="5">
        <v>0</v>
      </c>
      <c r="AD291" s="5">
        <v>4287</v>
      </c>
      <c r="AE291" s="5">
        <v>6716</v>
      </c>
      <c r="AF291" s="5">
        <v>99693</v>
      </c>
      <c r="AG291" s="5">
        <v>3260</v>
      </c>
      <c r="AH291" s="5">
        <v>3700</v>
      </c>
      <c r="AI291" s="5">
        <v>64100</v>
      </c>
      <c r="AJ291" s="5">
        <v>0</v>
      </c>
      <c r="AK291" s="5">
        <v>0</v>
      </c>
      <c r="AL291" s="5">
        <v>22870</v>
      </c>
      <c r="AM291" s="5">
        <v>0</v>
      </c>
      <c r="AN291" s="5">
        <v>0</v>
      </c>
      <c r="AO291" s="5">
        <v>0</v>
      </c>
      <c r="AP291" s="5">
        <v>0</v>
      </c>
      <c r="AQ291" s="5">
        <v>0</v>
      </c>
      <c r="AR291" s="5">
        <v>0</v>
      </c>
      <c r="AS291" s="5">
        <v>4065</v>
      </c>
      <c r="AT291" s="5">
        <v>4816</v>
      </c>
      <c r="AU291" s="5">
        <v>31227</v>
      </c>
      <c r="AV291" s="5">
        <v>0</v>
      </c>
      <c r="AW291" s="5">
        <v>0</v>
      </c>
      <c r="AX291" s="5">
        <v>0</v>
      </c>
      <c r="AY291" s="5">
        <v>0</v>
      </c>
      <c r="AZ291" s="5">
        <v>0</v>
      </c>
      <c r="BA291" s="5">
        <v>0</v>
      </c>
      <c r="BB291" s="5">
        <v>0</v>
      </c>
      <c r="BC291" s="5">
        <v>0</v>
      </c>
      <c r="BD291" s="5">
        <v>0</v>
      </c>
      <c r="BE291" s="5">
        <v>0</v>
      </c>
      <c r="BF291" s="5">
        <v>0</v>
      </c>
      <c r="BG291" s="5">
        <v>0</v>
      </c>
      <c r="BH291" s="5">
        <v>3151785</v>
      </c>
      <c r="BI291" s="5">
        <v>100532</v>
      </c>
      <c r="BJ291" s="5">
        <v>2963413</v>
      </c>
      <c r="BK291" s="5">
        <v>90688</v>
      </c>
      <c r="BL291" s="5">
        <v>0</v>
      </c>
      <c r="BM291" s="5">
        <v>4879</v>
      </c>
      <c r="BN291" s="5">
        <v>0</v>
      </c>
      <c r="BO291" s="5">
        <v>97756</v>
      </c>
      <c r="BP291" s="5">
        <v>2382330</v>
      </c>
      <c r="BQ291" s="5">
        <v>843662</v>
      </c>
      <c r="BR291" s="5">
        <v>59961</v>
      </c>
    </row>
    <row r="292" spans="1:70">
      <c r="A292" t="s">
        <v>1695</v>
      </c>
      <c r="B292" t="s">
        <v>1696</v>
      </c>
      <c r="C292" t="s">
        <v>1294</v>
      </c>
      <c r="D292" t="s">
        <v>1702</v>
      </c>
      <c r="E292" t="str">
        <f t="shared" si="4"/>
        <v>茨城県阿見町</v>
      </c>
      <c r="F292" s="5">
        <v>40947</v>
      </c>
      <c r="G292" s="5">
        <v>4</v>
      </c>
      <c r="H292" s="5">
        <v>2</v>
      </c>
      <c r="I292" s="5">
        <v>0</v>
      </c>
      <c r="J292" s="5">
        <v>0</v>
      </c>
      <c r="K292" s="5">
        <v>0</v>
      </c>
      <c r="L292" s="5">
        <v>1814</v>
      </c>
      <c r="M292" s="5">
        <v>317</v>
      </c>
      <c r="N292" s="5">
        <v>0</v>
      </c>
      <c r="O292" s="5">
        <v>292803</v>
      </c>
      <c r="P292" s="5">
        <v>936463</v>
      </c>
      <c r="Q292" s="5">
        <v>1516276</v>
      </c>
      <c r="R292" s="5">
        <v>56943</v>
      </c>
      <c r="S292" s="5">
        <v>4</v>
      </c>
      <c r="T292" s="5">
        <v>3976</v>
      </c>
      <c r="U292" s="5">
        <v>0</v>
      </c>
      <c r="V292" s="5">
        <v>0</v>
      </c>
      <c r="W292" s="5">
        <v>1</v>
      </c>
      <c r="X292" s="5">
        <v>4</v>
      </c>
      <c r="Y292" s="5">
        <v>6000</v>
      </c>
      <c r="Z292" s="5">
        <v>0</v>
      </c>
      <c r="AA292" s="5">
        <v>5</v>
      </c>
      <c r="AB292" s="5">
        <v>0</v>
      </c>
      <c r="AC292" s="5">
        <v>0</v>
      </c>
      <c r="AD292" s="5">
        <v>0</v>
      </c>
      <c r="AE292" s="5">
        <v>0</v>
      </c>
      <c r="AF292" s="5">
        <v>0</v>
      </c>
      <c r="AG292" s="5">
        <v>2000</v>
      </c>
      <c r="AH292" s="5">
        <v>17700</v>
      </c>
      <c r="AI292" s="5">
        <v>0</v>
      </c>
      <c r="AJ292" s="5">
        <v>0</v>
      </c>
      <c r="AK292" s="5">
        <v>8000</v>
      </c>
      <c r="AL292" s="5">
        <v>0</v>
      </c>
      <c r="AM292" s="5">
        <v>0</v>
      </c>
      <c r="AN292" s="5">
        <v>0</v>
      </c>
      <c r="AO292" s="5">
        <v>0</v>
      </c>
      <c r="AP292" s="5">
        <v>0</v>
      </c>
      <c r="AQ292" s="5">
        <v>0</v>
      </c>
      <c r="AR292" s="5">
        <v>1481</v>
      </c>
      <c r="AS292" s="5">
        <v>317</v>
      </c>
      <c r="AT292" s="5">
        <v>0</v>
      </c>
      <c r="AU292" s="5">
        <v>24667</v>
      </c>
      <c r="AV292" s="5">
        <v>0</v>
      </c>
      <c r="AW292" s="5">
        <v>0</v>
      </c>
      <c r="AX292" s="5">
        <v>0</v>
      </c>
      <c r="AY292" s="5">
        <v>0</v>
      </c>
      <c r="AZ292" s="5">
        <v>0</v>
      </c>
      <c r="BA292" s="5">
        <v>0</v>
      </c>
      <c r="BB292" s="5">
        <v>0</v>
      </c>
      <c r="BC292" s="5">
        <v>86</v>
      </c>
      <c r="BD292" s="5">
        <v>0</v>
      </c>
      <c r="BE292" s="5">
        <v>0</v>
      </c>
      <c r="BF292" s="5">
        <v>0</v>
      </c>
      <c r="BG292" s="5">
        <v>0</v>
      </c>
      <c r="BH292" s="5">
        <v>947982</v>
      </c>
      <c r="BI292" s="5">
        <v>181166</v>
      </c>
      <c r="BJ292" s="5">
        <v>936523</v>
      </c>
      <c r="BK292" s="5">
        <v>21074</v>
      </c>
      <c r="BL292" s="5">
        <v>0</v>
      </c>
      <c r="BM292" s="5">
        <v>415</v>
      </c>
      <c r="BN292" s="5">
        <v>0</v>
      </c>
      <c r="BO292" s="5">
        <v>118779</v>
      </c>
      <c r="BP292" s="5">
        <v>1662617</v>
      </c>
      <c r="BQ292" s="5">
        <v>194486</v>
      </c>
      <c r="BR292" s="5">
        <v>11800</v>
      </c>
    </row>
    <row r="293" spans="1:70">
      <c r="A293" t="s">
        <v>1695</v>
      </c>
      <c r="B293" t="s">
        <v>1696</v>
      </c>
      <c r="C293" t="s">
        <v>1298</v>
      </c>
      <c r="D293" t="s">
        <v>1703</v>
      </c>
      <c r="E293" t="str">
        <f t="shared" si="4"/>
        <v>茨城県古河市</v>
      </c>
      <c r="F293" s="5">
        <v>139732</v>
      </c>
      <c r="G293" s="5">
        <v>20</v>
      </c>
      <c r="H293" s="5">
        <v>0</v>
      </c>
      <c r="I293" s="5">
        <v>0</v>
      </c>
      <c r="J293" s="5">
        <v>3</v>
      </c>
      <c r="K293" s="5">
        <v>0</v>
      </c>
      <c r="L293" s="5">
        <v>10159</v>
      </c>
      <c r="M293" s="5">
        <v>0</v>
      </c>
      <c r="N293" s="5">
        <v>23205</v>
      </c>
      <c r="O293" s="5">
        <v>973921</v>
      </c>
      <c r="P293" s="5">
        <v>2264581</v>
      </c>
      <c r="Q293" s="5">
        <v>5169645</v>
      </c>
      <c r="R293" s="5">
        <v>599780</v>
      </c>
      <c r="S293" s="5">
        <v>16</v>
      </c>
      <c r="T293" s="5">
        <v>14248</v>
      </c>
      <c r="U293" s="5">
        <v>0</v>
      </c>
      <c r="V293" s="5">
        <v>0</v>
      </c>
      <c r="W293" s="5">
        <v>1</v>
      </c>
      <c r="X293" s="5">
        <v>5</v>
      </c>
      <c r="Y293" s="5">
        <v>55686</v>
      </c>
      <c r="Z293" s="5">
        <v>0</v>
      </c>
      <c r="AA293" s="5">
        <v>498</v>
      </c>
      <c r="AB293" s="5">
        <v>166</v>
      </c>
      <c r="AC293" s="5">
        <v>2424</v>
      </c>
      <c r="AD293" s="5">
        <v>0</v>
      </c>
      <c r="AE293" s="5">
        <v>20532</v>
      </c>
      <c r="AF293" s="5">
        <v>196666</v>
      </c>
      <c r="AG293" s="5">
        <v>0</v>
      </c>
      <c r="AH293" s="5">
        <v>0</v>
      </c>
      <c r="AI293" s="5">
        <v>49184</v>
      </c>
      <c r="AJ293" s="5">
        <v>0</v>
      </c>
      <c r="AK293" s="5">
        <v>6500</v>
      </c>
      <c r="AL293" s="5">
        <v>5390</v>
      </c>
      <c r="AM293" s="5">
        <v>23716</v>
      </c>
      <c r="AN293" s="5">
        <v>0</v>
      </c>
      <c r="AO293" s="5">
        <v>0</v>
      </c>
      <c r="AP293" s="5">
        <v>546</v>
      </c>
      <c r="AQ293" s="5">
        <v>0</v>
      </c>
      <c r="AR293" s="5">
        <v>0</v>
      </c>
      <c r="AS293" s="5">
        <v>0</v>
      </c>
      <c r="AT293" s="5">
        <v>0</v>
      </c>
      <c r="AU293" s="5">
        <v>41602</v>
      </c>
      <c r="AV293" s="5">
        <v>0</v>
      </c>
      <c r="AW293" s="5">
        <v>0</v>
      </c>
      <c r="AX293" s="5">
        <v>11069</v>
      </c>
      <c r="AY293" s="5">
        <v>6682</v>
      </c>
      <c r="AZ293" s="5">
        <v>0</v>
      </c>
      <c r="BA293" s="5">
        <v>0</v>
      </c>
      <c r="BB293" s="5">
        <v>0</v>
      </c>
      <c r="BC293" s="5">
        <v>12761</v>
      </c>
      <c r="BD293" s="5">
        <v>0</v>
      </c>
      <c r="BE293" s="5">
        <v>0</v>
      </c>
      <c r="BF293" s="5">
        <v>0</v>
      </c>
      <c r="BG293" s="5">
        <v>0</v>
      </c>
      <c r="BH293" s="5">
        <v>2390014</v>
      </c>
      <c r="BI293" s="5">
        <v>78469</v>
      </c>
      <c r="BJ293" s="5">
        <v>1906839</v>
      </c>
      <c r="BK293" s="5">
        <v>115939</v>
      </c>
      <c r="BL293" s="5">
        <v>0</v>
      </c>
      <c r="BM293" s="5">
        <v>0</v>
      </c>
      <c r="BN293" s="5">
        <v>0</v>
      </c>
      <c r="BO293" s="5">
        <v>72851</v>
      </c>
      <c r="BP293" s="5">
        <v>3729910</v>
      </c>
      <c r="BQ293" s="5">
        <v>985003</v>
      </c>
      <c r="BR293" s="5">
        <v>2600</v>
      </c>
    </row>
    <row r="294" spans="1:70">
      <c r="A294" t="s">
        <v>1695</v>
      </c>
      <c r="B294" t="s">
        <v>1696</v>
      </c>
      <c r="C294" t="s">
        <v>1302</v>
      </c>
      <c r="D294" t="s">
        <v>1704</v>
      </c>
      <c r="E294" t="str">
        <f t="shared" si="4"/>
        <v>茨城県潮来市</v>
      </c>
      <c r="F294" s="5">
        <v>27152</v>
      </c>
      <c r="G294" s="5">
        <v>6</v>
      </c>
      <c r="H294" s="5">
        <v>0</v>
      </c>
      <c r="I294" s="5">
        <v>0</v>
      </c>
      <c r="J294" s="5">
        <v>1</v>
      </c>
      <c r="K294" s="5">
        <v>0</v>
      </c>
      <c r="L294" s="5">
        <v>11584</v>
      </c>
      <c r="M294" s="5">
        <v>169</v>
      </c>
      <c r="N294" s="5">
        <v>7137</v>
      </c>
      <c r="O294" s="5">
        <v>301591</v>
      </c>
      <c r="P294" s="5">
        <v>573695</v>
      </c>
      <c r="Q294" s="5">
        <v>839776</v>
      </c>
      <c r="R294" s="5">
        <v>75953</v>
      </c>
      <c r="S294" s="5">
        <v>6</v>
      </c>
      <c r="T294" s="5">
        <v>2498</v>
      </c>
      <c r="U294" s="5">
        <v>0</v>
      </c>
      <c r="V294" s="5">
        <v>0</v>
      </c>
      <c r="W294" s="5">
        <v>4</v>
      </c>
      <c r="X294" s="5">
        <v>4</v>
      </c>
      <c r="Y294" s="5">
        <v>10700</v>
      </c>
      <c r="Z294" s="5">
        <v>0</v>
      </c>
      <c r="AA294" s="5">
        <v>31</v>
      </c>
      <c r="AB294" s="5">
        <v>30</v>
      </c>
      <c r="AC294" s="5">
        <v>4480</v>
      </c>
      <c r="AD294" s="5">
        <v>89</v>
      </c>
      <c r="AE294" s="5">
        <v>0</v>
      </c>
      <c r="AF294" s="5">
        <v>70668</v>
      </c>
      <c r="AG294" s="5">
        <v>0</v>
      </c>
      <c r="AH294" s="5">
        <v>0</v>
      </c>
      <c r="AI294" s="5">
        <v>0</v>
      </c>
      <c r="AJ294" s="5">
        <v>0</v>
      </c>
      <c r="AK294" s="5">
        <v>3660</v>
      </c>
      <c r="AL294" s="5">
        <v>2600</v>
      </c>
      <c r="AM294" s="5">
        <v>0</v>
      </c>
      <c r="AN294" s="5">
        <v>0</v>
      </c>
      <c r="AO294" s="5">
        <v>0</v>
      </c>
      <c r="AP294" s="5">
        <v>0</v>
      </c>
      <c r="AQ294" s="5">
        <v>0</v>
      </c>
      <c r="AR294" s="5">
        <v>0</v>
      </c>
      <c r="AS294" s="5">
        <v>0</v>
      </c>
      <c r="AT294" s="5">
        <v>414</v>
      </c>
      <c r="AU294" s="5">
        <v>43407</v>
      </c>
      <c r="AV294" s="5">
        <v>0</v>
      </c>
      <c r="AW294" s="5">
        <v>0</v>
      </c>
      <c r="AX294" s="5">
        <v>0</v>
      </c>
      <c r="AY294" s="5">
        <v>0</v>
      </c>
      <c r="AZ294" s="5">
        <v>0</v>
      </c>
      <c r="BA294" s="5">
        <v>0</v>
      </c>
      <c r="BB294" s="5">
        <v>56</v>
      </c>
      <c r="BC294" s="5">
        <v>15564</v>
      </c>
      <c r="BD294" s="5">
        <v>0</v>
      </c>
      <c r="BE294" s="5">
        <v>0</v>
      </c>
      <c r="BF294" s="5">
        <v>0</v>
      </c>
      <c r="BG294" s="5">
        <v>0</v>
      </c>
      <c r="BH294" s="5">
        <v>622504</v>
      </c>
      <c r="BI294" s="5">
        <v>65921</v>
      </c>
      <c r="BJ294" s="5">
        <v>601628</v>
      </c>
      <c r="BK294" s="5">
        <v>19782</v>
      </c>
      <c r="BL294" s="5">
        <v>0</v>
      </c>
      <c r="BM294" s="5">
        <v>0</v>
      </c>
      <c r="BN294" s="5">
        <v>0</v>
      </c>
      <c r="BO294" s="5">
        <v>62728</v>
      </c>
      <c r="BP294" s="5">
        <v>853348</v>
      </c>
      <c r="BQ294" s="5">
        <v>171620</v>
      </c>
      <c r="BR294" s="5">
        <v>2700</v>
      </c>
    </row>
    <row r="295" spans="1:70">
      <c r="A295" t="s">
        <v>1695</v>
      </c>
      <c r="B295" t="s">
        <v>1696</v>
      </c>
      <c r="C295" t="s">
        <v>1523</v>
      </c>
      <c r="D295" t="s">
        <v>1705</v>
      </c>
      <c r="E295" t="str">
        <f t="shared" si="4"/>
        <v>茨城県結城市</v>
      </c>
      <c r="F295" s="5">
        <v>50629</v>
      </c>
      <c r="G295" s="5">
        <v>11</v>
      </c>
      <c r="H295" s="5">
        <v>0</v>
      </c>
      <c r="I295" s="5">
        <v>0</v>
      </c>
      <c r="J295" s="5">
        <v>2</v>
      </c>
      <c r="K295" s="5">
        <v>0</v>
      </c>
      <c r="L295" s="5">
        <v>6073</v>
      </c>
      <c r="M295" s="5">
        <v>177</v>
      </c>
      <c r="N295" s="5">
        <v>0</v>
      </c>
      <c r="O295" s="5">
        <v>388862</v>
      </c>
      <c r="P295" s="5">
        <v>980292</v>
      </c>
      <c r="Q295" s="5">
        <v>3981774</v>
      </c>
      <c r="R295" s="5">
        <v>263735</v>
      </c>
      <c r="S295" s="5">
        <v>7</v>
      </c>
      <c r="T295" s="5">
        <v>5189</v>
      </c>
      <c r="U295" s="5">
        <v>0</v>
      </c>
      <c r="V295" s="5">
        <v>0</v>
      </c>
      <c r="W295" s="5">
        <v>7</v>
      </c>
      <c r="X295" s="5">
        <v>3</v>
      </c>
      <c r="Y295" s="5">
        <v>18800</v>
      </c>
      <c r="Z295" s="5">
        <v>0</v>
      </c>
      <c r="AA295" s="5">
        <v>22</v>
      </c>
      <c r="AB295" s="5">
        <v>4</v>
      </c>
      <c r="AC295" s="5">
        <v>251</v>
      </c>
      <c r="AD295" s="5">
        <v>78</v>
      </c>
      <c r="AE295" s="5">
        <v>0</v>
      </c>
      <c r="AF295" s="5">
        <v>24931</v>
      </c>
      <c r="AG295" s="5">
        <v>18800</v>
      </c>
      <c r="AH295" s="5">
        <v>0</v>
      </c>
      <c r="AI295" s="5">
        <v>0</v>
      </c>
      <c r="AJ295" s="5">
        <v>25000</v>
      </c>
      <c r="AK295" s="5">
        <v>7500</v>
      </c>
      <c r="AL295" s="5">
        <v>1100</v>
      </c>
      <c r="AM295" s="5">
        <v>0</v>
      </c>
      <c r="AN295" s="5">
        <v>0</v>
      </c>
      <c r="AO295" s="5">
        <v>0</v>
      </c>
      <c r="AP295" s="5">
        <v>0</v>
      </c>
      <c r="AQ295" s="5">
        <v>0</v>
      </c>
      <c r="AR295" s="5">
        <v>0</v>
      </c>
      <c r="AS295" s="5">
        <v>0</v>
      </c>
      <c r="AT295" s="5">
        <v>0</v>
      </c>
      <c r="AU295" s="5">
        <v>1194</v>
      </c>
      <c r="AV295" s="5">
        <v>11</v>
      </c>
      <c r="AW295" s="5">
        <v>0</v>
      </c>
      <c r="AX295" s="5">
        <v>0</v>
      </c>
      <c r="AY295" s="5">
        <v>635</v>
      </c>
      <c r="AZ295" s="5">
        <v>0</v>
      </c>
      <c r="BA295" s="5">
        <v>0</v>
      </c>
      <c r="BB295" s="5">
        <v>0</v>
      </c>
      <c r="BC295" s="5">
        <v>56582</v>
      </c>
      <c r="BD295" s="5">
        <v>0</v>
      </c>
      <c r="BE295" s="5">
        <v>0</v>
      </c>
      <c r="BF295" s="5">
        <v>0</v>
      </c>
      <c r="BG295" s="5">
        <v>0</v>
      </c>
      <c r="BH295" s="5">
        <v>1015744</v>
      </c>
      <c r="BI295" s="5">
        <v>124643</v>
      </c>
      <c r="BJ295" s="5">
        <v>989479</v>
      </c>
      <c r="BK295" s="5">
        <v>79059</v>
      </c>
      <c r="BL295" s="5">
        <v>2642</v>
      </c>
      <c r="BM295" s="5">
        <v>0</v>
      </c>
      <c r="BN295" s="5">
        <v>0</v>
      </c>
      <c r="BO295" s="5">
        <v>114570</v>
      </c>
      <c r="BP295" s="5">
        <v>1664122</v>
      </c>
      <c r="BQ295" s="5">
        <v>584979</v>
      </c>
      <c r="BR295" s="5">
        <v>6200</v>
      </c>
    </row>
    <row r="296" spans="1:70">
      <c r="A296" t="s">
        <v>1695</v>
      </c>
      <c r="B296" t="s">
        <v>1696</v>
      </c>
      <c r="C296" t="s">
        <v>1306</v>
      </c>
      <c r="D296" t="s">
        <v>1706</v>
      </c>
      <c r="E296" t="str">
        <f t="shared" si="4"/>
        <v>茨城県茨城県南水道企業団</v>
      </c>
      <c r="F296" s="5">
        <v>255407</v>
      </c>
      <c r="G296" s="5">
        <v>67</v>
      </c>
      <c r="H296" s="5">
        <v>0</v>
      </c>
      <c r="I296" s="5">
        <v>0</v>
      </c>
      <c r="J296" s="5">
        <v>0</v>
      </c>
      <c r="K296" s="5">
        <v>0</v>
      </c>
      <c r="L296" s="5">
        <v>0</v>
      </c>
      <c r="M296" s="5">
        <v>3504</v>
      </c>
      <c r="N296" s="5">
        <v>0</v>
      </c>
      <c r="O296" s="5">
        <v>1497376</v>
      </c>
      <c r="P296" s="5">
        <v>4805863</v>
      </c>
      <c r="Q296" s="5">
        <v>4302792</v>
      </c>
      <c r="R296" s="5">
        <v>112076</v>
      </c>
      <c r="S296" s="5">
        <v>67</v>
      </c>
      <c r="T296" s="5">
        <v>23244</v>
      </c>
      <c r="U296" s="5">
        <v>0</v>
      </c>
      <c r="V296" s="5">
        <v>0</v>
      </c>
      <c r="W296" s="5">
        <v>34</v>
      </c>
      <c r="X296" s="5">
        <v>19</v>
      </c>
      <c r="Y296" s="5">
        <v>0</v>
      </c>
      <c r="Z296" s="5">
        <v>0</v>
      </c>
      <c r="AA296" s="5">
        <v>0</v>
      </c>
      <c r="AB296" s="5">
        <v>0</v>
      </c>
      <c r="AC296" s="5">
        <v>0</v>
      </c>
      <c r="AD296" s="5">
        <v>3453</v>
      </c>
      <c r="AE296" s="5">
        <v>0</v>
      </c>
      <c r="AF296" s="5">
        <v>294919</v>
      </c>
      <c r="AG296" s="5">
        <v>0</v>
      </c>
      <c r="AH296" s="5">
        <v>0</v>
      </c>
      <c r="AI296" s="5">
        <v>0</v>
      </c>
      <c r="AJ296" s="5">
        <v>0</v>
      </c>
      <c r="AK296" s="5">
        <v>7900</v>
      </c>
      <c r="AL296" s="5">
        <v>0</v>
      </c>
      <c r="AM296" s="5">
        <v>41341</v>
      </c>
      <c r="AN296" s="5">
        <v>0</v>
      </c>
      <c r="AO296" s="5">
        <v>0</v>
      </c>
      <c r="AP296" s="5">
        <v>0</v>
      </c>
      <c r="AQ296" s="5">
        <v>0</v>
      </c>
      <c r="AR296" s="5">
        <v>0</v>
      </c>
      <c r="AS296" s="5">
        <v>0</v>
      </c>
      <c r="AT296" s="5">
        <v>0</v>
      </c>
      <c r="AU296" s="5">
        <v>62212</v>
      </c>
      <c r="AV296" s="5">
        <v>0</v>
      </c>
      <c r="AW296" s="5">
        <v>36</v>
      </c>
      <c r="AX296" s="5">
        <v>0</v>
      </c>
      <c r="AY296" s="5">
        <v>9057</v>
      </c>
      <c r="AZ296" s="5">
        <v>0</v>
      </c>
      <c r="BA296" s="5">
        <v>0</v>
      </c>
      <c r="BB296" s="5">
        <v>0</v>
      </c>
      <c r="BC296" s="5">
        <v>72457</v>
      </c>
      <c r="BD296" s="5">
        <v>0</v>
      </c>
      <c r="BE296" s="5">
        <v>0</v>
      </c>
      <c r="BF296" s="5">
        <v>0</v>
      </c>
      <c r="BG296" s="5">
        <v>0</v>
      </c>
      <c r="BH296" s="5">
        <v>5106977</v>
      </c>
      <c r="BI296" s="5">
        <v>439799</v>
      </c>
      <c r="BJ296" s="5">
        <v>5152990</v>
      </c>
      <c r="BK296" s="5">
        <v>54590</v>
      </c>
      <c r="BL296" s="5">
        <v>0</v>
      </c>
      <c r="BM296" s="5">
        <v>0</v>
      </c>
      <c r="BN296" s="5">
        <v>0</v>
      </c>
      <c r="BO296" s="5">
        <v>430591</v>
      </c>
      <c r="BP296" s="5">
        <v>6672586</v>
      </c>
      <c r="BQ296" s="5">
        <v>1017441</v>
      </c>
      <c r="BR296" s="5">
        <v>90375</v>
      </c>
    </row>
    <row r="297" spans="1:70">
      <c r="A297" t="s">
        <v>1695</v>
      </c>
      <c r="B297" t="s">
        <v>1696</v>
      </c>
      <c r="C297" t="s">
        <v>1308</v>
      </c>
      <c r="D297" t="s">
        <v>1707</v>
      </c>
      <c r="E297" t="str">
        <f t="shared" si="4"/>
        <v>茨城県湖北水道企業団</v>
      </c>
      <c r="F297" s="5">
        <v>52631</v>
      </c>
      <c r="G297" s="5">
        <v>26</v>
      </c>
      <c r="H297" s="5">
        <v>3</v>
      </c>
      <c r="I297" s="5">
        <v>0</v>
      </c>
      <c r="J297" s="5">
        <v>1</v>
      </c>
      <c r="K297" s="5">
        <v>0</v>
      </c>
      <c r="L297" s="5">
        <v>22883</v>
      </c>
      <c r="M297" s="5">
        <v>0</v>
      </c>
      <c r="N297" s="5">
        <v>183</v>
      </c>
      <c r="O297" s="5">
        <v>312974</v>
      </c>
      <c r="P297" s="5">
        <v>1394552</v>
      </c>
      <c r="Q297" s="5">
        <v>1768589</v>
      </c>
      <c r="R297" s="5">
        <v>148218</v>
      </c>
      <c r="S297" s="5">
        <v>24</v>
      </c>
      <c r="T297" s="5">
        <v>6266</v>
      </c>
      <c r="U297" s="5">
        <v>0</v>
      </c>
      <c r="V297" s="5">
        <v>84</v>
      </c>
      <c r="W297" s="5">
        <v>8</v>
      </c>
      <c r="X297" s="5">
        <v>15</v>
      </c>
      <c r="Y297" s="5">
        <v>20632</v>
      </c>
      <c r="Z297" s="5">
        <v>0</v>
      </c>
      <c r="AA297" s="5">
        <v>61</v>
      </c>
      <c r="AB297" s="5">
        <v>10</v>
      </c>
      <c r="AC297" s="5">
        <v>16867</v>
      </c>
      <c r="AD297" s="5">
        <v>0</v>
      </c>
      <c r="AE297" s="5">
        <v>0</v>
      </c>
      <c r="AF297" s="5">
        <v>72265</v>
      </c>
      <c r="AG297" s="5">
        <v>0</v>
      </c>
      <c r="AH297" s="5">
        <v>0</v>
      </c>
      <c r="AI297" s="5">
        <v>0</v>
      </c>
      <c r="AJ297" s="5">
        <v>36900</v>
      </c>
      <c r="AK297" s="5">
        <v>0</v>
      </c>
      <c r="AL297" s="5">
        <v>5400</v>
      </c>
      <c r="AM297" s="5">
        <v>15351</v>
      </c>
      <c r="AN297" s="5">
        <v>0</v>
      </c>
      <c r="AO297" s="5">
        <v>0</v>
      </c>
      <c r="AP297" s="5">
        <v>0</v>
      </c>
      <c r="AQ297" s="5">
        <v>0</v>
      </c>
      <c r="AR297" s="5">
        <v>2051</v>
      </c>
      <c r="AS297" s="5">
        <v>0</v>
      </c>
      <c r="AT297" s="5">
        <v>0</v>
      </c>
      <c r="AU297" s="5">
        <v>61813</v>
      </c>
      <c r="AV297" s="5">
        <v>0</v>
      </c>
      <c r="AW297" s="5">
        <v>0</v>
      </c>
      <c r="AX297" s="5">
        <v>0</v>
      </c>
      <c r="AY297" s="5">
        <v>1770</v>
      </c>
      <c r="AZ297" s="5">
        <v>0</v>
      </c>
      <c r="BA297" s="5">
        <v>0</v>
      </c>
      <c r="BB297" s="5">
        <v>0</v>
      </c>
      <c r="BC297" s="5">
        <v>0</v>
      </c>
      <c r="BD297" s="5">
        <v>0</v>
      </c>
      <c r="BE297" s="5">
        <v>0</v>
      </c>
      <c r="BF297" s="5">
        <v>0</v>
      </c>
      <c r="BG297" s="5">
        <v>0</v>
      </c>
      <c r="BH297" s="5">
        <v>1449014</v>
      </c>
      <c r="BI297" s="5">
        <v>90731</v>
      </c>
      <c r="BJ297" s="5">
        <v>1424765</v>
      </c>
      <c r="BK297" s="5">
        <v>43071</v>
      </c>
      <c r="BL297" s="5">
        <v>0</v>
      </c>
      <c r="BM297" s="5">
        <v>79</v>
      </c>
      <c r="BN297" s="5">
        <v>0</v>
      </c>
      <c r="BO297" s="5">
        <v>85480</v>
      </c>
      <c r="BP297" s="5">
        <v>1487444</v>
      </c>
      <c r="BQ297" s="5">
        <v>487755</v>
      </c>
      <c r="BR297" s="5">
        <v>8760</v>
      </c>
    </row>
    <row r="298" spans="1:70">
      <c r="A298" t="s">
        <v>1695</v>
      </c>
      <c r="B298" t="s">
        <v>1696</v>
      </c>
      <c r="C298" t="s">
        <v>1310</v>
      </c>
      <c r="D298" t="s">
        <v>1708</v>
      </c>
      <c r="E298" t="str">
        <f t="shared" si="4"/>
        <v>茨城県大洗町</v>
      </c>
      <c r="F298" s="5">
        <v>16073</v>
      </c>
      <c r="G298" s="5">
        <v>8</v>
      </c>
      <c r="H298" s="5">
        <v>1</v>
      </c>
      <c r="I298" s="5">
        <v>0</v>
      </c>
      <c r="J298" s="5">
        <v>3</v>
      </c>
      <c r="K298" s="5">
        <v>0</v>
      </c>
      <c r="L298" s="5">
        <v>11458</v>
      </c>
      <c r="M298" s="5">
        <v>560</v>
      </c>
      <c r="N298" s="5">
        <v>0</v>
      </c>
      <c r="O298" s="5">
        <v>130942</v>
      </c>
      <c r="P298" s="5">
        <v>441663</v>
      </c>
      <c r="Q298" s="5">
        <v>496067</v>
      </c>
      <c r="R298" s="5">
        <v>27125</v>
      </c>
      <c r="S298" s="5">
        <v>5</v>
      </c>
      <c r="T298" s="5">
        <v>2430</v>
      </c>
      <c r="U298" s="5">
        <v>0</v>
      </c>
      <c r="V298" s="5">
        <v>0</v>
      </c>
      <c r="W298" s="5">
        <v>3</v>
      </c>
      <c r="X298" s="5">
        <v>6</v>
      </c>
      <c r="Y298" s="5">
        <v>16200</v>
      </c>
      <c r="Z298" s="5">
        <v>0</v>
      </c>
      <c r="AA298" s="5">
        <v>12</v>
      </c>
      <c r="AB298" s="5">
        <v>12</v>
      </c>
      <c r="AC298" s="5">
        <v>9832</v>
      </c>
      <c r="AD298" s="5">
        <v>0</v>
      </c>
      <c r="AE298" s="5">
        <v>0</v>
      </c>
      <c r="AF298" s="5">
        <v>37908</v>
      </c>
      <c r="AG298" s="5">
        <v>0</v>
      </c>
      <c r="AH298" s="5">
        <v>0</v>
      </c>
      <c r="AI298" s="5">
        <v>0</v>
      </c>
      <c r="AJ298" s="5">
        <v>6700</v>
      </c>
      <c r="AK298" s="5">
        <v>0</v>
      </c>
      <c r="AL298" s="5">
        <v>0</v>
      </c>
      <c r="AM298" s="5">
        <v>11740</v>
      </c>
      <c r="AN298" s="5">
        <v>0</v>
      </c>
      <c r="AO298" s="5">
        <v>0</v>
      </c>
      <c r="AP298" s="5">
        <v>0</v>
      </c>
      <c r="AQ298" s="5">
        <v>0</v>
      </c>
      <c r="AR298" s="5">
        <v>0</v>
      </c>
      <c r="AS298" s="5">
        <v>0</v>
      </c>
      <c r="AT298" s="5">
        <v>0</v>
      </c>
      <c r="AU298" s="5">
        <v>691</v>
      </c>
      <c r="AV298" s="5">
        <v>0</v>
      </c>
      <c r="AW298" s="5">
        <v>0</v>
      </c>
      <c r="AX298" s="5">
        <v>0</v>
      </c>
      <c r="AY298" s="5">
        <v>0</v>
      </c>
      <c r="AZ298" s="5">
        <v>0</v>
      </c>
      <c r="BA298" s="5">
        <v>0</v>
      </c>
      <c r="BB298" s="5">
        <v>0</v>
      </c>
      <c r="BC298" s="5">
        <v>275</v>
      </c>
      <c r="BD298" s="5">
        <v>8</v>
      </c>
      <c r="BE298" s="5">
        <v>0</v>
      </c>
      <c r="BF298" s="5">
        <v>0</v>
      </c>
      <c r="BG298" s="5">
        <v>0</v>
      </c>
      <c r="BH298" s="5">
        <v>445444</v>
      </c>
      <c r="BI298" s="5">
        <v>64777</v>
      </c>
      <c r="BJ298" s="5">
        <v>488227</v>
      </c>
      <c r="BK298" s="5">
        <v>6268</v>
      </c>
      <c r="BL298" s="5">
        <v>1542</v>
      </c>
      <c r="BM298" s="5">
        <v>0</v>
      </c>
      <c r="BN298" s="5">
        <v>0</v>
      </c>
      <c r="BO298" s="5">
        <v>56214</v>
      </c>
      <c r="BP298" s="5">
        <v>442649</v>
      </c>
      <c r="BQ298" s="5">
        <v>120331</v>
      </c>
      <c r="BR298" s="5">
        <v>8000</v>
      </c>
    </row>
    <row r="299" spans="1:70">
      <c r="A299" t="s">
        <v>1695</v>
      </c>
      <c r="B299" t="s">
        <v>1696</v>
      </c>
      <c r="C299" t="s">
        <v>1312</v>
      </c>
      <c r="D299" t="s">
        <v>1709</v>
      </c>
      <c r="E299" t="str">
        <f t="shared" si="4"/>
        <v>茨城県大子町</v>
      </c>
      <c r="F299" s="5">
        <v>16232</v>
      </c>
      <c r="G299" s="5">
        <v>14</v>
      </c>
      <c r="H299" s="5">
        <v>1</v>
      </c>
      <c r="I299" s="5">
        <v>0</v>
      </c>
      <c r="J299" s="5">
        <v>12</v>
      </c>
      <c r="K299" s="5">
        <v>0</v>
      </c>
      <c r="L299" s="5">
        <v>10622</v>
      </c>
      <c r="M299" s="5">
        <v>26830</v>
      </c>
      <c r="N299" s="5">
        <v>0</v>
      </c>
      <c r="O299" s="5">
        <v>296284</v>
      </c>
      <c r="P299" s="5">
        <v>396636</v>
      </c>
      <c r="Q299" s="5">
        <v>852059</v>
      </c>
      <c r="R299" s="5">
        <v>50112</v>
      </c>
      <c r="S299" s="5">
        <v>14</v>
      </c>
      <c r="T299" s="5">
        <v>1844</v>
      </c>
      <c r="U299" s="5">
        <v>0</v>
      </c>
      <c r="V299" s="5">
        <v>0</v>
      </c>
      <c r="W299" s="5">
        <v>6</v>
      </c>
      <c r="X299" s="5">
        <v>4</v>
      </c>
      <c r="Y299" s="5">
        <v>10755</v>
      </c>
      <c r="Z299" s="5">
        <v>0</v>
      </c>
      <c r="AA299" s="5">
        <v>238</v>
      </c>
      <c r="AB299" s="5">
        <v>109</v>
      </c>
      <c r="AC299" s="5">
        <v>0</v>
      </c>
      <c r="AD299" s="5">
        <v>2206</v>
      </c>
      <c r="AE299" s="5">
        <v>0</v>
      </c>
      <c r="AF299" s="5">
        <v>0</v>
      </c>
      <c r="AG299" s="5">
        <v>0</v>
      </c>
      <c r="AH299" s="5">
        <v>0</v>
      </c>
      <c r="AI299" s="5">
        <v>63792</v>
      </c>
      <c r="AJ299" s="5">
        <v>0</v>
      </c>
      <c r="AK299" s="5">
        <v>0</v>
      </c>
      <c r="AL299" s="5">
        <v>61301</v>
      </c>
      <c r="AM299" s="5">
        <v>0</v>
      </c>
      <c r="AN299" s="5">
        <v>0</v>
      </c>
      <c r="AO299" s="5">
        <v>0</v>
      </c>
      <c r="AP299" s="5">
        <v>1526</v>
      </c>
      <c r="AQ299" s="5">
        <v>0</v>
      </c>
      <c r="AR299" s="5">
        <v>0</v>
      </c>
      <c r="AS299" s="5">
        <v>104</v>
      </c>
      <c r="AT299" s="5">
        <v>0</v>
      </c>
      <c r="AU299" s="5">
        <v>15212</v>
      </c>
      <c r="AV299" s="5">
        <v>0</v>
      </c>
      <c r="AW299" s="5">
        <v>0</v>
      </c>
      <c r="AX299" s="5">
        <v>0</v>
      </c>
      <c r="AY299" s="5">
        <v>0</v>
      </c>
      <c r="AZ299" s="5">
        <v>0</v>
      </c>
      <c r="BA299" s="5">
        <v>0</v>
      </c>
      <c r="BB299" s="5">
        <v>0</v>
      </c>
      <c r="BC299" s="5">
        <v>485</v>
      </c>
      <c r="BD299" s="5">
        <v>0</v>
      </c>
      <c r="BE299" s="5">
        <v>0</v>
      </c>
      <c r="BF299" s="5">
        <v>0</v>
      </c>
      <c r="BG299" s="5">
        <v>0</v>
      </c>
      <c r="BH299" s="5">
        <v>400613</v>
      </c>
      <c r="BI299" s="5">
        <v>52282</v>
      </c>
      <c r="BJ299" s="5">
        <v>408124</v>
      </c>
      <c r="BK299" s="5">
        <v>16495</v>
      </c>
      <c r="BL299" s="5">
        <v>0</v>
      </c>
      <c r="BM299" s="5">
        <v>12107</v>
      </c>
      <c r="BN299" s="5">
        <v>0</v>
      </c>
      <c r="BO299" s="5">
        <v>27130</v>
      </c>
      <c r="BP299" s="5">
        <v>682157</v>
      </c>
      <c r="BQ299" s="5">
        <v>191906</v>
      </c>
      <c r="BR299" s="5">
        <v>0</v>
      </c>
    </row>
    <row r="300" spans="1:70">
      <c r="A300" t="s">
        <v>1695</v>
      </c>
      <c r="B300" t="s">
        <v>1696</v>
      </c>
      <c r="C300" t="s">
        <v>1318</v>
      </c>
      <c r="D300" t="s">
        <v>1710</v>
      </c>
      <c r="E300" t="str">
        <f t="shared" si="4"/>
        <v>茨城県高萩市</v>
      </c>
      <c r="F300" s="5">
        <v>27299</v>
      </c>
      <c r="G300" s="5">
        <v>8</v>
      </c>
      <c r="H300" s="5">
        <v>0</v>
      </c>
      <c r="I300" s="5">
        <v>0</v>
      </c>
      <c r="J300" s="5">
        <v>2</v>
      </c>
      <c r="K300" s="5">
        <v>0</v>
      </c>
      <c r="L300" s="5">
        <v>4713</v>
      </c>
      <c r="M300" s="5">
        <v>5014</v>
      </c>
      <c r="N300" s="5">
        <v>15333</v>
      </c>
      <c r="O300" s="5">
        <v>165059</v>
      </c>
      <c r="P300" s="5">
        <v>591705</v>
      </c>
      <c r="Q300" s="5">
        <v>1436818</v>
      </c>
      <c r="R300" s="5">
        <v>155452</v>
      </c>
      <c r="S300" s="5">
        <v>8</v>
      </c>
      <c r="T300" s="5">
        <v>3054</v>
      </c>
      <c r="U300" s="5">
        <v>0</v>
      </c>
      <c r="V300" s="5">
        <v>0</v>
      </c>
      <c r="W300" s="5">
        <v>2</v>
      </c>
      <c r="X300" s="5">
        <v>4</v>
      </c>
      <c r="Y300" s="5">
        <v>14750</v>
      </c>
      <c r="Z300" s="5">
        <v>0</v>
      </c>
      <c r="AA300" s="5">
        <v>43</v>
      </c>
      <c r="AB300" s="5">
        <v>25</v>
      </c>
      <c r="AC300" s="5">
        <v>604</v>
      </c>
      <c r="AD300" s="5">
        <v>0</v>
      </c>
      <c r="AE300" s="5">
        <v>6993</v>
      </c>
      <c r="AF300" s="5">
        <v>56805</v>
      </c>
      <c r="AG300" s="5">
        <v>0</v>
      </c>
      <c r="AH300" s="5">
        <v>0</v>
      </c>
      <c r="AI300" s="5">
        <v>0</v>
      </c>
      <c r="AJ300" s="5">
        <v>2880</v>
      </c>
      <c r="AK300" s="5">
        <v>1380</v>
      </c>
      <c r="AL300" s="5">
        <v>6671</v>
      </c>
      <c r="AM300" s="5">
        <v>0</v>
      </c>
      <c r="AN300" s="5">
        <v>0</v>
      </c>
      <c r="AO300" s="5">
        <v>0</v>
      </c>
      <c r="AP300" s="5">
        <v>0</v>
      </c>
      <c r="AQ300" s="5">
        <v>0</v>
      </c>
      <c r="AR300" s="5">
        <v>0</v>
      </c>
      <c r="AS300" s="5">
        <v>1314</v>
      </c>
      <c r="AT300" s="5">
        <v>1101</v>
      </c>
      <c r="AU300" s="5">
        <v>3045</v>
      </c>
      <c r="AV300" s="5">
        <v>40</v>
      </c>
      <c r="AW300" s="5">
        <v>20</v>
      </c>
      <c r="AX300" s="5">
        <v>81</v>
      </c>
      <c r="AY300" s="5">
        <v>273</v>
      </c>
      <c r="AZ300" s="5">
        <v>0</v>
      </c>
      <c r="BA300" s="5">
        <v>0</v>
      </c>
      <c r="BB300" s="5">
        <v>0</v>
      </c>
      <c r="BC300" s="5">
        <v>1679</v>
      </c>
      <c r="BD300" s="5">
        <v>0</v>
      </c>
      <c r="BE300" s="5">
        <v>0</v>
      </c>
      <c r="BF300" s="5">
        <v>0</v>
      </c>
      <c r="BG300" s="5">
        <v>215</v>
      </c>
      <c r="BH300" s="5">
        <v>594217</v>
      </c>
      <c r="BI300" s="5">
        <v>69116</v>
      </c>
      <c r="BJ300" s="5">
        <v>461841</v>
      </c>
      <c r="BK300" s="5">
        <v>24836</v>
      </c>
      <c r="BL300" s="5">
        <v>0</v>
      </c>
      <c r="BM300" s="5">
        <v>1130</v>
      </c>
      <c r="BN300" s="5">
        <v>0</v>
      </c>
      <c r="BO300" s="5">
        <v>30680</v>
      </c>
      <c r="BP300" s="5">
        <v>771011</v>
      </c>
      <c r="BQ300" s="5">
        <v>218523</v>
      </c>
      <c r="BR300" s="5">
        <v>0</v>
      </c>
    </row>
    <row r="301" spans="1:70">
      <c r="A301" t="s">
        <v>1695</v>
      </c>
      <c r="B301" t="s">
        <v>1696</v>
      </c>
      <c r="C301" t="s">
        <v>1531</v>
      </c>
      <c r="D301" t="s">
        <v>1711</v>
      </c>
      <c r="E301" t="str">
        <f t="shared" si="4"/>
        <v>茨城県常陸大宮市</v>
      </c>
      <c r="F301" s="5">
        <v>39655</v>
      </c>
      <c r="G301" s="5">
        <v>15</v>
      </c>
      <c r="H301" s="5">
        <v>0</v>
      </c>
      <c r="I301" s="5">
        <v>0</v>
      </c>
      <c r="J301" s="5">
        <v>11</v>
      </c>
      <c r="K301" s="5">
        <v>0</v>
      </c>
      <c r="L301" s="5">
        <v>8713</v>
      </c>
      <c r="M301" s="5">
        <v>18732</v>
      </c>
      <c r="N301" s="5">
        <v>11512</v>
      </c>
      <c r="O301" s="5">
        <v>692545</v>
      </c>
      <c r="P301" s="5">
        <v>970216</v>
      </c>
      <c r="Q301" s="5">
        <v>3278055</v>
      </c>
      <c r="R301" s="5">
        <v>315338</v>
      </c>
      <c r="S301" s="5">
        <v>15</v>
      </c>
      <c r="T301" s="5">
        <v>4401</v>
      </c>
      <c r="U301" s="5">
        <v>0</v>
      </c>
      <c r="V301" s="5">
        <v>0</v>
      </c>
      <c r="W301" s="5">
        <v>12</v>
      </c>
      <c r="X301" s="5">
        <v>3</v>
      </c>
      <c r="Y301" s="5">
        <v>22140</v>
      </c>
      <c r="Z301" s="5">
        <v>0</v>
      </c>
      <c r="AA301" s="5">
        <v>52</v>
      </c>
      <c r="AB301" s="5">
        <v>0</v>
      </c>
      <c r="AC301" s="5">
        <v>1402</v>
      </c>
      <c r="AD301" s="5">
        <v>1796</v>
      </c>
      <c r="AE301" s="5">
        <v>1333</v>
      </c>
      <c r="AF301" s="5">
        <v>76640</v>
      </c>
      <c r="AG301" s="5">
        <v>0</v>
      </c>
      <c r="AH301" s="5">
        <v>0</v>
      </c>
      <c r="AI301" s="5">
        <v>0</v>
      </c>
      <c r="AJ301" s="5">
        <v>35729</v>
      </c>
      <c r="AK301" s="5">
        <v>0</v>
      </c>
      <c r="AL301" s="5">
        <v>0</v>
      </c>
      <c r="AM301" s="5">
        <v>14484</v>
      </c>
      <c r="AN301" s="5">
        <v>0</v>
      </c>
      <c r="AO301" s="5">
        <v>0</v>
      </c>
      <c r="AP301" s="5">
        <v>1131</v>
      </c>
      <c r="AQ301" s="5">
        <v>0</v>
      </c>
      <c r="AR301" s="5">
        <v>0</v>
      </c>
      <c r="AS301" s="5">
        <v>0</v>
      </c>
      <c r="AT301" s="5">
        <v>0</v>
      </c>
      <c r="AU301" s="5">
        <v>0</v>
      </c>
      <c r="AV301" s="5">
        <v>0</v>
      </c>
      <c r="AW301" s="5">
        <v>0</v>
      </c>
      <c r="AX301" s="5">
        <v>0</v>
      </c>
      <c r="AY301" s="5">
        <v>0</v>
      </c>
      <c r="AZ301" s="5">
        <v>0</v>
      </c>
      <c r="BA301" s="5">
        <v>0</v>
      </c>
      <c r="BB301" s="5">
        <v>0</v>
      </c>
      <c r="BC301" s="5">
        <v>1926</v>
      </c>
      <c r="BD301" s="5">
        <v>0</v>
      </c>
      <c r="BE301" s="5">
        <v>0</v>
      </c>
      <c r="BF301" s="5">
        <v>0</v>
      </c>
      <c r="BG301" s="5">
        <v>0</v>
      </c>
      <c r="BH301" s="5">
        <v>1036655</v>
      </c>
      <c r="BI301" s="5">
        <v>259938</v>
      </c>
      <c r="BJ301" s="5">
        <v>1130305</v>
      </c>
      <c r="BK301" s="5">
        <v>59782</v>
      </c>
      <c r="BL301" s="5">
        <v>0</v>
      </c>
      <c r="BM301" s="5">
        <v>11540</v>
      </c>
      <c r="BN301" s="5">
        <v>0</v>
      </c>
      <c r="BO301" s="5">
        <v>177191</v>
      </c>
      <c r="BP301" s="5">
        <v>1789693</v>
      </c>
      <c r="BQ301" s="5">
        <v>600342</v>
      </c>
      <c r="BR301" s="5">
        <v>2300</v>
      </c>
    </row>
    <row r="302" spans="1:70">
      <c r="A302" t="s">
        <v>1695</v>
      </c>
      <c r="B302" t="s">
        <v>1696</v>
      </c>
      <c r="C302" t="s">
        <v>1322</v>
      </c>
      <c r="D302" t="s">
        <v>1712</v>
      </c>
      <c r="E302" t="str">
        <f t="shared" si="4"/>
        <v>茨城県鹿嶋市（鹿島）</v>
      </c>
      <c r="F302" s="5">
        <v>42685</v>
      </c>
      <c r="G302" s="5">
        <v>7</v>
      </c>
      <c r="H302" s="5">
        <v>1</v>
      </c>
      <c r="I302" s="5">
        <v>0</v>
      </c>
      <c r="J302" s="5">
        <v>0</v>
      </c>
      <c r="K302" s="5">
        <v>0</v>
      </c>
      <c r="L302" s="5">
        <v>0</v>
      </c>
      <c r="M302" s="5">
        <v>1043</v>
      </c>
      <c r="N302" s="5">
        <v>0</v>
      </c>
      <c r="O302" s="5">
        <v>356747</v>
      </c>
      <c r="P302" s="5">
        <v>1298834</v>
      </c>
      <c r="Q302" s="5">
        <v>1808904</v>
      </c>
      <c r="R302" s="5">
        <v>122296</v>
      </c>
      <c r="S302" s="5">
        <v>7</v>
      </c>
      <c r="T302" s="5">
        <v>5215</v>
      </c>
      <c r="U302" s="5">
        <v>0</v>
      </c>
      <c r="V302" s="5">
        <v>0</v>
      </c>
      <c r="W302" s="5">
        <v>2</v>
      </c>
      <c r="X302" s="5">
        <v>19</v>
      </c>
      <c r="Y302" s="5">
        <v>3500</v>
      </c>
      <c r="Z302" s="5">
        <v>0</v>
      </c>
      <c r="AA302" s="5">
        <v>0</v>
      </c>
      <c r="AB302" s="5">
        <v>0</v>
      </c>
      <c r="AC302" s="5">
        <v>0</v>
      </c>
      <c r="AD302" s="5">
        <v>0</v>
      </c>
      <c r="AE302" s="5">
        <v>0</v>
      </c>
      <c r="AF302" s="5">
        <v>57343</v>
      </c>
      <c r="AG302" s="5">
        <v>0</v>
      </c>
      <c r="AH302" s="5">
        <v>0</v>
      </c>
      <c r="AI302" s="5">
        <v>0</v>
      </c>
      <c r="AJ302" s="5">
        <v>0</v>
      </c>
      <c r="AK302" s="5">
        <v>3800</v>
      </c>
      <c r="AL302" s="5">
        <v>0</v>
      </c>
      <c r="AM302" s="5">
        <v>0</v>
      </c>
      <c r="AN302" s="5">
        <v>0</v>
      </c>
      <c r="AO302" s="5">
        <v>0</v>
      </c>
      <c r="AP302" s="5">
        <v>139</v>
      </c>
      <c r="AQ302" s="5">
        <v>0</v>
      </c>
      <c r="AR302" s="5">
        <v>0</v>
      </c>
      <c r="AS302" s="5">
        <v>1043</v>
      </c>
      <c r="AT302" s="5">
        <v>0</v>
      </c>
      <c r="AU302" s="5">
        <v>8204</v>
      </c>
      <c r="AV302" s="5">
        <v>0</v>
      </c>
      <c r="AW302" s="5">
        <v>0</v>
      </c>
      <c r="AX302" s="5">
        <v>0</v>
      </c>
      <c r="AY302" s="5">
        <v>0</v>
      </c>
      <c r="AZ302" s="5">
        <v>0</v>
      </c>
      <c r="BA302" s="5">
        <v>0</v>
      </c>
      <c r="BB302" s="5">
        <v>0</v>
      </c>
      <c r="BC302" s="5">
        <v>849</v>
      </c>
      <c r="BD302" s="5">
        <v>0</v>
      </c>
      <c r="BE302" s="5">
        <v>0</v>
      </c>
      <c r="BF302" s="5">
        <v>0</v>
      </c>
      <c r="BG302" s="5">
        <v>256</v>
      </c>
      <c r="BH302" s="5">
        <v>1353358</v>
      </c>
      <c r="BI302" s="5">
        <v>26846</v>
      </c>
      <c r="BJ302" s="5">
        <v>1140483</v>
      </c>
      <c r="BK302" s="5">
        <v>39381</v>
      </c>
      <c r="BL302" s="5">
        <v>0</v>
      </c>
      <c r="BM302" s="5">
        <v>0</v>
      </c>
      <c r="BN302" s="5">
        <v>0</v>
      </c>
      <c r="BO302" s="5">
        <v>26616</v>
      </c>
      <c r="BP302" s="5">
        <v>2046646</v>
      </c>
      <c r="BQ302" s="5">
        <v>213951</v>
      </c>
      <c r="BR302" s="5">
        <v>25000</v>
      </c>
    </row>
    <row r="303" spans="1:70">
      <c r="A303" t="s">
        <v>1695</v>
      </c>
      <c r="B303" t="s">
        <v>1696</v>
      </c>
      <c r="C303" t="s">
        <v>1324</v>
      </c>
      <c r="D303" t="s">
        <v>1713</v>
      </c>
      <c r="E303" t="str">
        <f t="shared" si="4"/>
        <v>茨城県那珂市</v>
      </c>
      <c r="F303" s="5">
        <v>53092</v>
      </c>
      <c r="G303" s="5">
        <v>15</v>
      </c>
      <c r="H303" s="5">
        <v>0</v>
      </c>
      <c r="I303" s="5">
        <v>0</v>
      </c>
      <c r="J303" s="5">
        <v>3</v>
      </c>
      <c r="K303" s="5">
        <v>0</v>
      </c>
      <c r="L303" s="5">
        <v>7472</v>
      </c>
      <c r="M303" s="5">
        <v>0</v>
      </c>
      <c r="N303" s="5">
        <v>2410</v>
      </c>
      <c r="O303" s="5">
        <v>523728</v>
      </c>
      <c r="P303" s="5">
        <v>1005992</v>
      </c>
      <c r="Q303" s="5">
        <v>1785529</v>
      </c>
      <c r="R303" s="5">
        <v>51699</v>
      </c>
      <c r="S303" s="5">
        <v>8</v>
      </c>
      <c r="T303" s="5">
        <v>4995</v>
      </c>
      <c r="U303" s="5">
        <v>0</v>
      </c>
      <c r="V303" s="5">
        <v>0</v>
      </c>
      <c r="W303" s="5">
        <v>9</v>
      </c>
      <c r="X303" s="5">
        <v>5</v>
      </c>
      <c r="Y303" s="5">
        <v>11625</v>
      </c>
      <c r="Z303" s="5">
        <v>0</v>
      </c>
      <c r="AA303" s="5">
        <v>16</v>
      </c>
      <c r="AB303" s="5">
        <v>15</v>
      </c>
      <c r="AC303" s="5">
        <v>3171</v>
      </c>
      <c r="AD303" s="5">
        <v>0</v>
      </c>
      <c r="AE303" s="5">
        <v>0</v>
      </c>
      <c r="AF303" s="5">
        <v>49022</v>
      </c>
      <c r="AG303" s="5">
        <v>0</v>
      </c>
      <c r="AH303" s="5">
        <v>0</v>
      </c>
      <c r="AI303" s="5">
        <v>8940</v>
      </c>
      <c r="AJ303" s="5">
        <v>0</v>
      </c>
      <c r="AK303" s="5">
        <v>3500</v>
      </c>
      <c r="AL303" s="5">
        <v>12500</v>
      </c>
      <c r="AM303" s="5">
        <v>0</v>
      </c>
      <c r="AN303" s="5">
        <v>0</v>
      </c>
      <c r="AO303" s="5">
        <v>0</v>
      </c>
      <c r="AP303" s="5">
        <v>0</v>
      </c>
      <c r="AQ303" s="5">
        <v>0</v>
      </c>
      <c r="AR303" s="5">
        <v>0</v>
      </c>
      <c r="AS303" s="5">
        <v>0</v>
      </c>
      <c r="AT303" s="5">
        <v>2371</v>
      </c>
      <c r="AU303" s="5">
        <v>0</v>
      </c>
      <c r="AV303" s="5">
        <v>0</v>
      </c>
      <c r="AW303" s="5">
        <v>0</v>
      </c>
      <c r="AX303" s="5">
        <v>0</v>
      </c>
      <c r="AY303" s="5">
        <v>0</v>
      </c>
      <c r="AZ303" s="5">
        <v>1609</v>
      </c>
      <c r="BA303" s="5">
        <v>0</v>
      </c>
      <c r="BB303" s="5">
        <v>39</v>
      </c>
      <c r="BC303" s="5">
        <v>73320</v>
      </c>
      <c r="BD303" s="5">
        <v>0</v>
      </c>
      <c r="BE303" s="5">
        <v>0</v>
      </c>
      <c r="BF303" s="5">
        <v>0</v>
      </c>
      <c r="BG303" s="5">
        <v>0</v>
      </c>
      <c r="BH303" s="5">
        <v>1096293</v>
      </c>
      <c r="BI303" s="5">
        <v>48787</v>
      </c>
      <c r="BJ303" s="5">
        <v>926105</v>
      </c>
      <c r="BK303" s="5">
        <v>19144</v>
      </c>
      <c r="BL303" s="5">
        <v>0</v>
      </c>
      <c r="BM303" s="5">
        <v>0</v>
      </c>
      <c r="BN303" s="5">
        <v>0</v>
      </c>
      <c r="BO303" s="5">
        <v>47194</v>
      </c>
      <c r="BP303" s="5">
        <v>1571025</v>
      </c>
      <c r="BQ303" s="5">
        <v>190789</v>
      </c>
      <c r="BR303" s="5">
        <v>8163</v>
      </c>
    </row>
    <row r="304" spans="1:70">
      <c r="A304" t="s">
        <v>1695</v>
      </c>
      <c r="B304" t="s">
        <v>1696</v>
      </c>
      <c r="C304" t="s">
        <v>1326</v>
      </c>
      <c r="D304" t="s">
        <v>1714</v>
      </c>
      <c r="E304" t="str">
        <f t="shared" si="4"/>
        <v>茨城県つくば市</v>
      </c>
      <c r="F304" s="5">
        <v>206220</v>
      </c>
      <c r="G304" s="5">
        <v>32</v>
      </c>
      <c r="H304" s="5">
        <v>0</v>
      </c>
      <c r="I304" s="5">
        <v>0</v>
      </c>
      <c r="J304" s="5">
        <v>1</v>
      </c>
      <c r="K304" s="5">
        <v>0</v>
      </c>
      <c r="L304" s="5">
        <v>4267</v>
      </c>
      <c r="M304" s="5">
        <v>29214</v>
      </c>
      <c r="N304" s="5">
        <v>0</v>
      </c>
      <c r="O304" s="5">
        <v>1371292</v>
      </c>
      <c r="P304" s="5">
        <v>4365457</v>
      </c>
      <c r="Q304" s="5">
        <v>12118735</v>
      </c>
      <c r="R304" s="5">
        <v>1069018</v>
      </c>
      <c r="S304" s="5">
        <v>26</v>
      </c>
      <c r="T304" s="5">
        <v>21593</v>
      </c>
      <c r="U304" s="5">
        <v>0</v>
      </c>
      <c r="V304" s="5">
        <v>0</v>
      </c>
      <c r="W304" s="5">
        <v>14</v>
      </c>
      <c r="X304" s="5">
        <v>13</v>
      </c>
      <c r="Y304" s="5">
        <v>380</v>
      </c>
      <c r="Z304" s="5">
        <v>0</v>
      </c>
      <c r="AA304" s="5">
        <v>166</v>
      </c>
      <c r="AB304" s="5">
        <v>76</v>
      </c>
      <c r="AC304" s="5">
        <v>1876</v>
      </c>
      <c r="AD304" s="5">
        <v>2415</v>
      </c>
      <c r="AE304" s="5">
        <v>0</v>
      </c>
      <c r="AF304" s="5">
        <v>254606</v>
      </c>
      <c r="AG304" s="5">
        <v>0</v>
      </c>
      <c r="AH304" s="5">
        <v>128420</v>
      </c>
      <c r="AI304" s="5">
        <v>0</v>
      </c>
      <c r="AJ304" s="5">
        <v>5650</v>
      </c>
      <c r="AK304" s="5">
        <v>44200</v>
      </c>
      <c r="AL304" s="5">
        <v>0</v>
      </c>
      <c r="AM304" s="5">
        <v>1166</v>
      </c>
      <c r="AN304" s="5">
        <v>0</v>
      </c>
      <c r="AO304" s="5">
        <v>0</v>
      </c>
      <c r="AP304" s="5">
        <v>0</v>
      </c>
      <c r="AQ304" s="5">
        <v>190</v>
      </c>
      <c r="AR304" s="5">
        <v>0</v>
      </c>
      <c r="AS304" s="5">
        <v>17423</v>
      </c>
      <c r="AT304" s="5">
        <v>0</v>
      </c>
      <c r="AU304" s="5">
        <v>23545</v>
      </c>
      <c r="AV304" s="5">
        <v>176</v>
      </c>
      <c r="AW304" s="5">
        <v>195</v>
      </c>
      <c r="AX304" s="5">
        <v>0</v>
      </c>
      <c r="AY304" s="5">
        <v>25331</v>
      </c>
      <c r="AZ304" s="5">
        <v>0</v>
      </c>
      <c r="BA304" s="5">
        <v>0</v>
      </c>
      <c r="BB304" s="5">
        <v>0</v>
      </c>
      <c r="BC304" s="5">
        <v>1851</v>
      </c>
      <c r="BD304" s="5">
        <v>0</v>
      </c>
      <c r="BE304" s="5">
        <v>144</v>
      </c>
      <c r="BF304" s="5">
        <v>0</v>
      </c>
      <c r="BG304" s="5">
        <v>597</v>
      </c>
      <c r="BH304" s="5">
        <v>4789904</v>
      </c>
      <c r="BI304" s="5">
        <v>514319</v>
      </c>
      <c r="BJ304" s="5">
        <v>4464848</v>
      </c>
      <c r="BK304" s="5">
        <v>260323</v>
      </c>
      <c r="BL304" s="5">
        <v>85</v>
      </c>
      <c r="BM304" s="5">
        <v>0</v>
      </c>
      <c r="BN304" s="5">
        <v>0</v>
      </c>
      <c r="BO304" s="5">
        <v>491123</v>
      </c>
      <c r="BP304" s="5">
        <v>1996914</v>
      </c>
      <c r="BQ304" s="5">
        <v>1930231</v>
      </c>
      <c r="BR304" s="5">
        <v>100000</v>
      </c>
    </row>
    <row r="305" spans="1:70">
      <c r="A305" t="s">
        <v>1695</v>
      </c>
      <c r="B305" t="s">
        <v>1696</v>
      </c>
      <c r="C305" t="s">
        <v>1330</v>
      </c>
      <c r="D305" t="s">
        <v>1715</v>
      </c>
      <c r="E305" t="str">
        <f t="shared" si="4"/>
        <v>茨城県東海村</v>
      </c>
      <c r="F305" s="5">
        <v>37450</v>
      </c>
      <c r="G305" s="5">
        <v>10</v>
      </c>
      <c r="H305" s="5">
        <v>0</v>
      </c>
      <c r="I305" s="5">
        <v>0</v>
      </c>
      <c r="J305" s="5">
        <v>1</v>
      </c>
      <c r="K305" s="5">
        <v>0</v>
      </c>
      <c r="L305" s="5">
        <v>1375</v>
      </c>
      <c r="M305" s="5">
        <v>0</v>
      </c>
      <c r="N305" s="5">
        <v>0</v>
      </c>
      <c r="O305" s="5">
        <v>273696</v>
      </c>
      <c r="P305" s="5">
        <v>678484</v>
      </c>
      <c r="Q305" s="5">
        <v>1604055</v>
      </c>
      <c r="R305" s="5">
        <v>166414</v>
      </c>
      <c r="S305" s="5">
        <v>10</v>
      </c>
      <c r="T305" s="5">
        <v>3950</v>
      </c>
      <c r="U305" s="5">
        <v>0</v>
      </c>
      <c r="V305" s="5">
        <v>0</v>
      </c>
      <c r="W305" s="5">
        <v>3</v>
      </c>
      <c r="X305" s="5">
        <v>6</v>
      </c>
      <c r="Y305" s="5">
        <v>9838</v>
      </c>
      <c r="Z305" s="5">
        <v>0</v>
      </c>
      <c r="AA305" s="5">
        <v>67</v>
      </c>
      <c r="AB305" s="5">
        <v>50</v>
      </c>
      <c r="AC305" s="5">
        <v>0</v>
      </c>
      <c r="AD305" s="5">
        <v>0</v>
      </c>
      <c r="AE305" s="5">
        <v>0</v>
      </c>
      <c r="AF305" s="5">
        <v>0</v>
      </c>
      <c r="AG305" s="5">
        <v>0</v>
      </c>
      <c r="AH305" s="5">
        <v>0</v>
      </c>
      <c r="AI305" s="5">
        <v>0</v>
      </c>
      <c r="AJ305" s="5">
        <v>0</v>
      </c>
      <c r="AK305" s="5">
        <v>0</v>
      </c>
      <c r="AL305" s="5">
        <v>7000</v>
      </c>
      <c r="AM305" s="5">
        <v>0</v>
      </c>
      <c r="AN305" s="5">
        <v>0</v>
      </c>
      <c r="AO305" s="5">
        <v>0</v>
      </c>
      <c r="AP305" s="5">
        <v>0</v>
      </c>
      <c r="AQ305" s="5">
        <v>0</v>
      </c>
      <c r="AR305" s="5">
        <v>889</v>
      </c>
      <c r="AS305" s="5">
        <v>0</v>
      </c>
      <c r="AT305" s="5">
        <v>0</v>
      </c>
      <c r="AU305" s="5">
        <v>0</v>
      </c>
      <c r="AV305" s="5">
        <v>0</v>
      </c>
      <c r="AW305" s="5">
        <v>0</v>
      </c>
      <c r="AX305" s="5">
        <v>0</v>
      </c>
      <c r="AY305" s="5">
        <v>0</v>
      </c>
      <c r="AZ305" s="5">
        <v>0</v>
      </c>
      <c r="BA305" s="5">
        <v>0</v>
      </c>
      <c r="BB305" s="5">
        <v>0</v>
      </c>
      <c r="BC305" s="5">
        <v>0</v>
      </c>
      <c r="BD305" s="5">
        <v>0</v>
      </c>
      <c r="BE305" s="5">
        <v>0</v>
      </c>
      <c r="BF305" s="5">
        <v>0</v>
      </c>
      <c r="BG305" s="5">
        <v>0</v>
      </c>
      <c r="BH305" s="5">
        <v>748089</v>
      </c>
      <c r="BI305" s="5">
        <v>59737</v>
      </c>
      <c r="BJ305" s="5">
        <v>710515</v>
      </c>
      <c r="BK305" s="5">
        <v>30510</v>
      </c>
      <c r="BL305" s="5">
        <v>0</v>
      </c>
      <c r="BM305" s="5">
        <v>0</v>
      </c>
      <c r="BN305" s="5">
        <v>0</v>
      </c>
      <c r="BO305" s="5">
        <v>16235</v>
      </c>
      <c r="BP305" s="5">
        <v>931000</v>
      </c>
      <c r="BQ305" s="5">
        <v>273299</v>
      </c>
      <c r="BR305" s="5">
        <v>3800</v>
      </c>
    </row>
    <row r="306" spans="1:70">
      <c r="A306" t="s">
        <v>1695</v>
      </c>
      <c r="B306" t="s">
        <v>1696</v>
      </c>
      <c r="C306" t="s">
        <v>1535</v>
      </c>
      <c r="D306" t="s">
        <v>1716</v>
      </c>
      <c r="E306" t="str">
        <f t="shared" si="4"/>
        <v>茨城県境町</v>
      </c>
      <c r="F306" s="5">
        <v>23470</v>
      </c>
      <c r="G306" s="5">
        <v>11</v>
      </c>
      <c r="H306" s="5">
        <v>0</v>
      </c>
      <c r="I306" s="5">
        <v>0</v>
      </c>
      <c r="J306" s="5">
        <v>2</v>
      </c>
      <c r="K306" s="5">
        <v>0</v>
      </c>
      <c r="L306" s="5">
        <v>2392</v>
      </c>
      <c r="M306" s="5">
        <v>271</v>
      </c>
      <c r="N306" s="5">
        <v>0</v>
      </c>
      <c r="O306" s="5">
        <v>226915</v>
      </c>
      <c r="P306" s="5">
        <v>481732</v>
      </c>
      <c r="Q306" s="5">
        <v>191088</v>
      </c>
      <c r="R306" s="5">
        <v>12383</v>
      </c>
      <c r="S306" s="5">
        <v>11</v>
      </c>
      <c r="T306" s="5">
        <v>2405</v>
      </c>
      <c r="U306" s="5">
        <v>0</v>
      </c>
      <c r="V306" s="5">
        <v>0</v>
      </c>
      <c r="W306" s="5">
        <v>0</v>
      </c>
      <c r="X306" s="5">
        <v>11</v>
      </c>
      <c r="Y306" s="5">
        <v>7750</v>
      </c>
      <c r="Z306" s="5">
        <v>0</v>
      </c>
      <c r="AA306" s="5">
        <v>224</v>
      </c>
      <c r="AB306" s="5">
        <v>183</v>
      </c>
      <c r="AC306" s="5">
        <v>0</v>
      </c>
      <c r="AD306" s="5">
        <v>0</v>
      </c>
      <c r="AE306" s="5">
        <v>0</v>
      </c>
      <c r="AF306" s="5">
        <v>67120</v>
      </c>
      <c r="AG306" s="5">
        <v>0</v>
      </c>
      <c r="AH306" s="5">
        <v>0</v>
      </c>
      <c r="AI306" s="5">
        <v>1368</v>
      </c>
      <c r="AJ306" s="5">
        <v>0</v>
      </c>
      <c r="AK306" s="5">
        <v>0</v>
      </c>
      <c r="AL306" s="5">
        <v>6070</v>
      </c>
      <c r="AM306" s="5">
        <v>0</v>
      </c>
      <c r="AN306" s="5">
        <v>0</v>
      </c>
      <c r="AO306" s="5">
        <v>0</v>
      </c>
      <c r="AP306" s="5">
        <v>0</v>
      </c>
      <c r="AQ306" s="5">
        <v>0</v>
      </c>
      <c r="AR306" s="5">
        <v>0</v>
      </c>
      <c r="AS306" s="5">
        <v>0</v>
      </c>
      <c r="AT306" s="5">
        <v>0</v>
      </c>
      <c r="AU306" s="5">
        <v>0</v>
      </c>
      <c r="AV306" s="5">
        <v>9</v>
      </c>
      <c r="AW306" s="5">
        <v>14</v>
      </c>
      <c r="AX306" s="5">
        <v>0</v>
      </c>
      <c r="AY306" s="5">
        <v>635</v>
      </c>
      <c r="AZ306" s="5">
        <v>90</v>
      </c>
      <c r="BA306" s="5">
        <v>0</v>
      </c>
      <c r="BB306" s="5">
        <v>0</v>
      </c>
      <c r="BC306" s="5">
        <v>2089</v>
      </c>
      <c r="BD306" s="5">
        <v>0</v>
      </c>
      <c r="BE306" s="5">
        <v>0</v>
      </c>
      <c r="BF306" s="5">
        <v>0</v>
      </c>
      <c r="BG306" s="5">
        <v>0</v>
      </c>
      <c r="BH306" s="5">
        <v>522478</v>
      </c>
      <c r="BI306" s="5">
        <v>16384</v>
      </c>
      <c r="BJ306" s="5">
        <v>536994</v>
      </c>
      <c r="BK306" s="5">
        <v>4748</v>
      </c>
      <c r="BL306" s="5">
        <v>0</v>
      </c>
      <c r="BM306" s="5">
        <v>2471</v>
      </c>
      <c r="BN306" s="5">
        <v>0</v>
      </c>
      <c r="BO306" s="5">
        <v>15342</v>
      </c>
      <c r="BP306" s="5">
        <v>1412067</v>
      </c>
      <c r="BQ306" s="5">
        <v>86516</v>
      </c>
      <c r="BR306" s="5">
        <v>6200</v>
      </c>
    </row>
    <row r="307" spans="1:70">
      <c r="A307" t="s">
        <v>1695</v>
      </c>
      <c r="B307" t="s">
        <v>1696</v>
      </c>
      <c r="C307" t="s">
        <v>1338</v>
      </c>
      <c r="D307" t="s">
        <v>1717</v>
      </c>
      <c r="E307" t="str">
        <f t="shared" si="4"/>
        <v>茨城県美浦村</v>
      </c>
      <c r="F307" s="5">
        <v>14062</v>
      </c>
      <c r="G307" s="5">
        <v>4</v>
      </c>
      <c r="H307" s="5">
        <v>0</v>
      </c>
      <c r="I307" s="5">
        <v>0</v>
      </c>
      <c r="J307" s="5">
        <v>0</v>
      </c>
      <c r="K307" s="5">
        <v>0</v>
      </c>
      <c r="L307" s="5">
        <v>0</v>
      </c>
      <c r="M307" s="5">
        <v>5436</v>
      </c>
      <c r="N307" s="5">
        <v>0</v>
      </c>
      <c r="O307" s="5">
        <v>137574</v>
      </c>
      <c r="P307" s="5">
        <v>491840</v>
      </c>
      <c r="Q307" s="5">
        <v>784401</v>
      </c>
      <c r="R307" s="5">
        <v>70306</v>
      </c>
      <c r="S307" s="5">
        <v>4</v>
      </c>
      <c r="T307" s="5">
        <v>2121</v>
      </c>
      <c r="U307" s="5">
        <v>0</v>
      </c>
      <c r="V307" s="5">
        <v>0</v>
      </c>
      <c r="W307" s="5">
        <v>2</v>
      </c>
      <c r="X307" s="5">
        <v>5</v>
      </c>
      <c r="Y307" s="5">
        <v>0</v>
      </c>
      <c r="Z307" s="5">
        <v>0</v>
      </c>
      <c r="AA307" s="5">
        <v>0</v>
      </c>
      <c r="AB307" s="5">
        <v>0</v>
      </c>
      <c r="AC307" s="5">
        <v>0</v>
      </c>
      <c r="AD307" s="5">
        <v>4178</v>
      </c>
      <c r="AE307" s="5">
        <v>0</v>
      </c>
      <c r="AF307" s="5">
        <v>8122</v>
      </c>
      <c r="AG307" s="5">
        <v>0</v>
      </c>
      <c r="AH307" s="5">
        <v>23616</v>
      </c>
      <c r="AI307" s="5">
        <v>0</v>
      </c>
      <c r="AJ307" s="5">
        <v>0</v>
      </c>
      <c r="AK307" s="5">
        <v>2800</v>
      </c>
      <c r="AL307" s="5">
        <v>0</v>
      </c>
      <c r="AM307" s="5">
        <v>0</v>
      </c>
      <c r="AN307" s="5">
        <v>0</v>
      </c>
      <c r="AO307" s="5">
        <v>0</v>
      </c>
      <c r="AP307" s="5">
        <v>0</v>
      </c>
      <c r="AQ307" s="5">
        <v>1400</v>
      </c>
      <c r="AR307" s="5">
        <v>0</v>
      </c>
      <c r="AS307" s="5">
        <v>911</v>
      </c>
      <c r="AT307" s="5">
        <v>0</v>
      </c>
      <c r="AU307" s="5">
        <v>0</v>
      </c>
      <c r="AV307" s="5">
        <v>0</v>
      </c>
      <c r="AW307" s="5">
        <v>734</v>
      </c>
      <c r="AX307" s="5">
        <v>0</v>
      </c>
      <c r="AY307" s="5">
        <v>908</v>
      </c>
      <c r="AZ307" s="5">
        <v>0</v>
      </c>
      <c r="BA307" s="5">
        <v>0</v>
      </c>
      <c r="BB307" s="5">
        <v>0</v>
      </c>
      <c r="BC307" s="5">
        <v>0</v>
      </c>
      <c r="BD307" s="5">
        <v>0</v>
      </c>
      <c r="BE307" s="5">
        <v>0</v>
      </c>
      <c r="BF307" s="5">
        <v>0</v>
      </c>
      <c r="BG307" s="5">
        <v>50</v>
      </c>
      <c r="BH307" s="5">
        <v>494619</v>
      </c>
      <c r="BI307" s="5">
        <v>27293</v>
      </c>
      <c r="BJ307" s="5">
        <v>482718</v>
      </c>
      <c r="BK307" s="5">
        <v>22039</v>
      </c>
      <c r="BL307" s="5">
        <v>0</v>
      </c>
      <c r="BM307" s="5">
        <v>0</v>
      </c>
      <c r="BN307" s="5">
        <v>0</v>
      </c>
      <c r="BO307" s="5">
        <v>27167</v>
      </c>
      <c r="BP307" s="5">
        <v>967832</v>
      </c>
      <c r="BQ307" s="5">
        <v>155393</v>
      </c>
      <c r="BR307" s="5">
        <v>11000</v>
      </c>
    </row>
    <row r="308" spans="1:70">
      <c r="A308" t="s">
        <v>1695</v>
      </c>
      <c r="B308" t="s">
        <v>1696</v>
      </c>
      <c r="C308" t="s">
        <v>1539</v>
      </c>
      <c r="D308" t="s">
        <v>1718</v>
      </c>
      <c r="E308" t="str">
        <f t="shared" si="4"/>
        <v>茨城県守谷市</v>
      </c>
      <c r="F308" s="5">
        <v>66421</v>
      </c>
      <c r="G308" s="5">
        <v>10</v>
      </c>
      <c r="H308" s="5">
        <v>0</v>
      </c>
      <c r="I308" s="5">
        <v>0</v>
      </c>
      <c r="J308" s="5">
        <v>1</v>
      </c>
      <c r="K308" s="5">
        <v>0</v>
      </c>
      <c r="L308" s="5">
        <v>6828</v>
      </c>
      <c r="M308" s="5">
        <v>0</v>
      </c>
      <c r="N308" s="5">
        <v>11038</v>
      </c>
      <c r="O308" s="5">
        <v>382774</v>
      </c>
      <c r="P308" s="5">
        <v>1215622</v>
      </c>
      <c r="Q308" s="5">
        <v>39744</v>
      </c>
      <c r="R308" s="5">
        <v>5308</v>
      </c>
      <c r="S308" s="5">
        <v>9</v>
      </c>
      <c r="T308" s="5">
        <v>6480</v>
      </c>
      <c r="U308" s="5">
        <v>0</v>
      </c>
      <c r="V308" s="5">
        <v>0</v>
      </c>
      <c r="W308" s="5">
        <v>1</v>
      </c>
      <c r="X308" s="5">
        <v>3</v>
      </c>
      <c r="Y308" s="5">
        <v>8000</v>
      </c>
      <c r="Z308" s="5">
        <v>0</v>
      </c>
      <c r="AA308" s="5">
        <v>6</v>
      </c>
      <c r="AB308" s="5">
        <v>6</v>
      </c>
      <c r="AC308" s="5">
        <v>0</v>
      </c>
      <c r="AD308" s="5">
        <v>0</v>
      </c>
      <c r="AE308" s="5">
        <v>0</v>
      </c>
      <c r="AF308" s="5">
        <v>10115</v>
      </c>
      <c r="AG308" s="5">
        <v>0</v>
      </c>
      <c r="AH308" s="5">
        <v>0</v>
      </c>
      <c r="AI308" s="5">
        <v>0</v>
      </c>
      <c r="AJ308" s="5">
        <v>24200</v>
      </c>
      <c r="AK308" s="5">
        <v>6000</v>
      </c>
      <c r="AL308" s="5">
        <v>9000</v>
      </c>
      <c r="AM308" s="5">
        <v>0</v>
      </c>
      <c r="AN308" s="5">
        <v>0</v>
      </c>
      <c r="AO308" s="5">
        <v>0</v>
      </c>
      <c r="AP308" s="5">
        <v>0</v>
      </c>
      <c r="AQ308" s="5">
        <v>0</v>
      </c>
      <c r="AR308" s="5">
        <v>3128</v>
      </c>
      <c r="AS308" s="5">
        <v>0</v>
      </c>
      <c r="AT308" s="5">
        <v>56</v>
      </c>
      <c r="AU308" s="5">
        <v>26583</v>
      </c>
      <c r="AV308" s="5">
        <v>0</v>
      </c>
      <c r="AW308" s="5">
        <v>0</v>
      </c>
      <c r="AX308" s="5">
        <v>0</v>
      </c>
      <c r="AY308" s="5">
        <v>1215</v>
      </c>
      <c r="AZ308" s="5">
        <v>128</v>
      </c>
      <c r="BA308" s="5">
        <v>0</v>
      </c>
      <c r="BB308" s="5">
        <v>0</v>
      </c>
      <c r="BC308" s="5">
        <v>55673</v>
      </c>
      <c r="BD308" s="5">
        <v>0</v>
      </c>
      <c r="BE308" s="5">
        <v>0</v>
      </c>
      <c r="BF308" s="5">
        <v>0</v>
      </c>
      <c r="BG308" s="5">
        <v>0</v>
      </c>
      <c r="BH308" s="5">
        <v>1298480</v>
      </c>
      <c r="BI308" s="5">
        <v>221274</v>
      </c>
      <c r="BJ308" s="5">
        <v>1376862</v>
      </c>
      <c r="BK308" s="5">
        <v>21937</v>
      </c>
      <c r="BL308" s="5">
        <v>1272</v>
      </c>
      <c r="BM308" s="5">
        <v>20327</v>
      </c>
      <c r="BN308" s="5">
        <v>0</v>
      </c>
      <c r="BO308" s="5">
        <v>121649</v>
      </c>
      <c r="BP308" s="5">
        <v>3139705</v>
      </c>
      <c r="BQ308" s="5">
        <v>296495</v>
      </c>
      <c r="BR308" s="5">
        <v>21800</v>
      </c>
    </row>
    <row r="309" spans="1:70">
      <c r="A309" t="s">
        <v>1695</v>
      </c>
      <c r="B309" t="s">
        <v>1696</v>
      </c>
      <c r="C309" t="s">
        <v>1358</v>
      </c>
      <c r="D309" t="s">
        <v>1719</v>
      </c>
      <c r="E309" t="str">
        <f t="shared" si="4"/>
        <v>茨城県下妻市</v>
      </c>
      <c r="F309" s="5">
        <v>40297</v>
      </c>
      <c r="G309" s="5">
        <v>8</v>
      </c>
      <c r="H309" s="5">
        <v>0</v>
      </c>
      <c r="I309" s="5">
        <v>0</v>
      </c>
      <c r="J309" s="5">
        <v>2</v>
      </c>
      <c r="K309" s="5">
        <v>0</v>
      </c>
      <c r="L309" s="5">
        <v>9583</v>
      </c>
      <c r="M309" s="5">
        <v>3537</v>
      </c>
      <c r="N309" s="5">
        <v>0</v>
      </c>
      <c r="O309" s="5">
        <v>416094</v>
      </c>
      <c r="P309" s="5">
        <v>804416</v>
      </c>
      <c r="Q309" s="5">
        <v>3209224</v>
      </c>
      <c r="R309" s="5">
        <v>377880</v>
      </c>
      <c r="S309" s="5">
        <v>6</v>
      </c>
      <c r="T309" s="5">
        <v>3605</v>
      </c>
      <c r="U309" s="5">
        <v>0</v>
      </c>
      <c r="V309" s="5">
        <v>0</v>
      </c>
      <c r="W309" s="5">
        <v>0</v>
      </c>
      <c r="X309" s="5">
        <v>4</v>
      </c>
      <c r="Y309" s="5">
        <v>8420</v>
      </c>
      <c r="Z309" s="5">
        <v>0</v>
      </c>
      <c r="AA309" s="5">
        <v>41</v>
      </c>
      <c r="AB309" s="5">
        <v>28</v>
      </c>
      <c r="AC309" s="5">
        <v>0</v>
      </c>
      <c r="AD309" s="5">
        <v>0</v>
      </c>
      <c r="AE309" s="5">
        <v>0</v>
      </c>
      <c r="AF309" s="5">
        <v>0</v>
      </c>
      <c r="AG309" s="5">
        <v>0</v>
      </c>
      <c r="AH309" s="5">
        <v>0</v>
      </c>
      <c r="AI309" s="5">
        <v>0</v>
      </c>
      <c r="AJ309" s="5">
        <v>3153</v>
      </c>
      <c r="AK309" s="5">
        <v>4575</v>
      </c>
      <c r="AL309" s="5">
        <v>6920</v>
      </c>
      <c r="AM309" s="5">
        <v>0</v>
      </c>
      <c r="AN309" s="5">
        <v>0</v>
      </c>
      <c r="AO309" s="5">
        <v>0</v>
      </c>
      <c r="AP309" s="5">
        <v>0</v>
      </c>
      <c r="AQ309" s="5">
        <v>0</v>
      </c>
      <c r="AR309" s="5">
        <v>0</v>
      </c>
      <c r="AS309" s="5">
        <v>0</v>
      </c>
      <c r="AT309" s="5">
        <v>0</v>
      </c>
      <c r="AU309" s="5">
        <v>4869</v>
      </c>
      <c r="AV309" s="5">
        <v>0</v>
      </c>
      <c r="AW309" s="5">
        <v>0</v>
      </c>
      <c r="AX309" s="5">
        <v>0</v>
      </c>
      <c r="AY309" s="5">
        <v>1565</v>
      </c>
      <c r="AZ309" s="5">
        <v>0</v>
      </c>
      <c r="BA309" s="5">
        <v>0</v>
      </c>
      <c r="BB309" s="5">
        <v>0</v>
      </c>
      <c r="BC309" s="5">
        <v>485</v>
      </c>
      <c r="BD309" s="5">
        <v>0</v>
      </c>
      <c r="BE309" s="5">
        <v>0</v>
      </c>
      <c r="BF309" s="5">
        <v>0</v>
      </c>
      <c r="BG309" s="5">
        <v>0</v>
      </c>
      <c r="BH309" s="5">
        <v>855942</v>
      </c>
      <c r="BI309" s="5">
        <v>81184</v>
      </c>
      <c r="BJ309" s="5">
        <v>800808</v>
      </c>
      <c r="BK309" s="5">
        <v>95143</v>
      </c>
      <c r="BL309" s="5">
        <v>0</v>
      </c>
      <c r="BM309" s="5">
        <v>0</v>
      </c>
      <c r="BN309" s="5">
        <v>0</v>
      </c>
      <c r="BO309" s="5">
        <v>77811</v>
      </c>
      <c r="BP309" s="5">
        <v>433887</v>
      </c>
      <c r="BQ309" s="5">
        <v>434188</v>
      </c>
      <c r="BR309" s="5">
        <v>4600</v>
      </c>
    </row>
    <row r="310" spans="1:70">
      <c r="A310" t="s">
        <v>1695</v>
      </c>
      <c r="B310" t="s">
        <v>1696</v>
      </c>
      <c r="C310" t="s">
        <v>1720</v>
      </c>
      <c r="D310" t="s">
        <v>1721</v>
      </c>
      <c r="E310" t="str">
        <f t="shared" si="4"/>
        <v>茨城県河内町</v>
      </c>
      <c r="F310" s="5">
        <v>8027</v>
      </c>
      <c r="G310" s="5">
        <v>4</v>
      </c>
      <c r="H310" s="5">
        <v>0</v>
      </c>
      <c r="I310" s="5">
        <v>0</v>
      </c>
      <c r="J310" s="5">
        <v>1</v>
      </c>
      <c r="K310" s="5">
        <v>0</v>
      </c>
      <c r="L310" s="5">
        <v>532</v>
      </c>
      <c r="M310" s="5">
        <v>0</v>
      </c>
      <c r="N310" s="5">
        <v>0</v>
      </c>
      <c r="O310" s="5">
        <v>141940</v>
      </c>
      <c r="P310" s="5">
        <v>203043</v>
      </c>
      <c r="Q310" s="5">
        <v>182152</v>
      </c>
      <c r="R310" s="5">
        <v>29727</v>
      </c>
      <c r="S310" s="5">
        <v>4</v>
      </c>
      <c r="T310" s="5">
        <v>835</v>
      </c>
      <c r="U310" s="5">
        <v>0</v>
      </c>
      <c r="V310" s="5">
        <v>0</v>
      </c>
      <c r="W310" s="5">
        <v>1</v>
      </c>
      <c r="X310" s="5">
        <v>8</v>
      </c>
      <c r="Y310" s="5">
        <v>300</v>
      </c>
      <c r="Z310" s="5">
        <v>0</v>
      </c>
      <c r="AA310" s="5">
        <v>12</v>
      </c>
      <c r="AB310" s="5">
        <v>5</v>
      </c>
      <c r="AC310" s="5">
        <v>0</v>
      </c>
      <c r="AD310" s="5">
        <v>0</v>
      </c>
      <c r="AE310" s="5">
        <v>0</v>
      </c>
      <c r="AF310" s="5">
        <v>4931</v>
      </c>
      <c r="AG310" s="5">
        <v>0</v>
      </c>
      <c r="AH310" s="5">
        <v>0</v>
      </c>
      <c r="AI310" s="5">
        <v>0</v>
      </c>
      <c r="AJ310" s="5">
        <v>0</v>
      </c>
      <c r="AK310" s="5">
        <v>1500</v>
      </c>
      <c r="AL310" s="5">
        <v>0</v>
      </c>
      <c r="AM310" s="5">
        <v>0</v>
      </c>
      <c r="AN310" s="5">
        <v>0</v>
      </c>
      <c r="AO310" s="5">
        <v>0</v>
      </c>
      <c r="AP310" s="5">
        <v>0</v>
      </c>
      <c r="AQ310" s="5">
        <v>0</v>
      </c>
      <c r="AR310" s="5">
        <v>0</v>
      </c>
      <c r="AS310" s="5">
        <v>0</v>
      </c>
      <c r="AT310" s="5">
        <v>0</v>
      </c>
      <c r="AU310" s="5">
        <v>0</v>
      </c>
      <c r="AV310" s="5">
        <v>0</v>
      </c>
      <c r="AW310" s="5">
        <v>0</v>
      </c>
      <c r="AX310" s="5">
        <v>0</v>
      </c>
      <c r="AY310" s="5">
        <v>0</v>
      </c>
      <c r="AZ310" s="5">
        <v>0</v>
      </c>
      <c r="BA310" s="5">
        <v>0</v>
      </c>
      <c r="BB310" s="5">
        <v>0</v>
      </c>
      <c r="BC310" s="5">
        <v>0</v>
      </c>
      <c r="BD310" s="5">
        <v>0</v>
      </c>
      <c r="BE310" s="5">
        <v>0</v>
      </c>
      <c r="BF310" s="5">
        <v>0</v>
      </c>
      <c r="BG310" s="5">
        <v>0</v>
      </c>
      <c r="BH310" s="5">
        <v>204910</v>
      </c>
      <c r="BI310" s="5">
        <v>29504</v>
      </c>
      <c r="BJ310" s="5">
        <v>233233</v>
      </c>
      <c r="BK310" s="5">
        <v>1404</v>
      </c>
      <c r="BL310" s="5">
        <v>0</v>
      </c>
      <c r="BM310" s="5">
        <v>602</v>
      </c>
      <c r="BN310" s="5">
        <v>0</v>
      </c>
      <c r="BO310" s="5">
        <v>3056</v>
      </c>
      <c r="BP310" s="5">
        <v>221545</v>
      </c>
      <c r="BQ310" s="5">
        <v>38216</v>
      </c>
      <c r="BR310" s="5">
        <v>4000</v>
      </c>
    </row>
    <row r="311" spans="1:70">
      <c r="A311" t="s">
        <v>1695</v>
      </c>
      <c r="B311" t="s">
        <v>1696</v>
      </c>
      <c r="C311" t="s">
        <v>1364</v>
      </c>
      <c r="D311" t="s">
        <v>1722</v>
      </c>
      <c r="E311" t="str">
        <f t="shared" si="4"/>
        <v>茨城県八千代町</v>
      </c>
      <c r="F311" s="5">
        <v>20805</v>
      </c>
      <c r="G311" s="5">
        <v>4</v>
      </c>
      <c r="H311" s="5">
        <v>0</v>
      </c>
      <c r="I311" s="5">
        <v>0</v>
      </c>
      <c r="J311" s="5">
        <v>1</v>
      </c>
      <c r="K311" s="5">
        <v>0</v>
      </c>
      <c r="L311" s="5">
        <v>5220</v>
      </c>
      <c r="M311" s="5">
        <v>0</v>
      </c>
      <c r="N311" s="5">
        <v>129</v>
      </c>
      <c r="O311" s="5">
        <v>243725</v>
      </c>
      <c r="P311" s="5">
        <v>421925</v>
      </c>
      <c r="Q311" s="5">
        <v>133281</v>
      </c>
      <c r="R311" s="5">
        <v>11487</v>
      </c>
      <c r="S311" s="5">
        <v>4</v>
      </c>
      <c r="T311" s="5">
        <v>1662</v>
      </c>
      <c r="U311" s="5">
        <v>0</v>
      </c>
      <c r="V311" s="5">
        <v>0</v>
      </c>
      <c r="W311" s="5">
        <v>0</v>
      </c>
      <c r="X311" s="5">
        <v>3</v>
      </c>
      <c r="Y311" s="5">
        <v>5100</v>
      </c>
      <c r="Z311" s="5">
        <v>0</v>
      </c>
      <c r="AA311" s="5">
        <v>6</v>
      </c>
      <c r="AB311" s="5">
        <v>0</v>
      </c>
      <c r="AC311" s="5">
        <v>0</v>
      </c>
      <c r="AD311" s="5">
        <v>0</v>
      </c>
      <c r="AE311" s="5">
        <v>0</v>
      </c>
      <c r="AF311" s="5">
        <v>0</v>
      </c>
      <c r="AG311" s="5">
        <v>0</v>
      </c>
      <c r="AH311" s="5">
        <v>0</v>
      </c>
      <c r="AI311" s="5">
        <v>0</v>
      </c>
      <c r="AJ311" s="5">
        <v>5100</v>
      </c>
      <c r="AK311" s="5">
        <v>0</v>
      </c>
      <c r="AL311" s="5">
        <v>0</v>
      </c>
      <c r="AM311" s="5">
        <v>4780</v>
      </c>
      <c r="AN311" s="5">
        <v>0</v>
      </c>
      <c r="AO311" s="5">
        <v>0</v>
      </c>
      <c r="AP311" s="5">
        <v>0</v>
      </c>
      <c r="AQ311" s="5">
        <v>0</v>
      </c>
      <c r="AR311" s="5">
        <v>0</v>
      </c>
      <c r="AS311" s="5">
        <v>0</v>
      </c>
      <c r="AT311" s="5">
        <v>0</v>
      </c>
      <c r="AU311" s="5">
        <v>0</v>
      </c>
      <c r="AV311" s="5">
        <v>0</v>
      </c>
      <c r="AW311" s="5">
        <v>0</v>
      </c>
      <c r="AX311" s="5">
        <v>0</v>
      </c>
      <c r="AY311" s="5">
        <v>0</v>
      </c>
      <c r="AZ311" s="5">
        <v>0</v>
      </c>
      <c r="BA311" s="5">
        <v>0</v>
      </c>
      <c r="BB311" s="5">
        <v>129</v>
      </c>
      <c r="BC311" s="5">
        <v>0</v>
      </c>
      <c r="BD311" s="5">
        <v>0</v>
      </c>
      <c r="BE311" s="5">
        <v>0</v>
      </c>
      <c r="BF311" s="5">
        <v>0</v>
      </c>
      <c r="BG311" s="5">
        <v>0</v>
      </c>
      <c r="BH311" s="5">
        <v>445449</v>
      </c>
      <c r="BI311" s="5">
        <v>23888</v>
      </c>
      <c r="BJ311" s="5">
        <v>288134</v>
      </c>
      <c r="BK311" s="5">
        <v>3246</v>
      </c>
      <c r="BL311" s="5">
        <v>0</v>
      </c>
      <c r="BM311" s="5">
        <v>0</v>
      </c>
      <c r="BN311" s="5">
        <v>0</v>
      </c>
      <c r="BO311" s="5">
        <v>23241</v>
      </c>
      <c r="BP311" s="5">
        <v>1549711</v>
      </c>
      <c r="BQ311" s="5">
        <v>45086</v>
      </c>
      <c r="BR311" s="5">
        <v>1700</v>
      </c>
    </row>
    <row r="312" spans="1:70">
      <c r="A312" t="s">
        <v>1695</v>
      </c>
      <c r="B312" t="s">
        <v>1696</v>
      </c>
      <c r="C312" t="s">
        <v>1370</v>
      </c>
      <c r="D312" t="s">
        <v>1723</v>
      </c>
      <c r="E312" t="str">
        <f t="shared" si="4"/>
        <v>茨城県五霞町</v>
      </c>
      <c r="F312" s="5">
        <v>8279</v>
      </c>
      <c r="G312" s="5">
        <v>4</v>
      </c>
      <c r="H312" s="5">
        <v>0</v>
      </c>
      <c r="I312" s="5">
        <v>0</v>
      </c>
      <c r="J312" s="5">
        <v>1</v>
      </c>
      <c r="K312" s="5">
        <v>0</v>
      </c>
      <c r="L312" s="5">
        <v>3710</v>
      </c>
      <c r="M312" s="5">
        <v>3484</v>
      </c>
      <c r="N312" s="5">
        <v>50475</v>
      </c>
      <c r="O312" s="5">
        <v>74936</v>
      </c>
      <c r="P312" s="5">
        <v>320417</v>
      </c>
      <c r="Q312" s="5">
        <v>1796287</v>
      </c>
      <c r="R312" s="5">
        <v>225594</v>
      </c>
      <c r="S312" s="5">
        <v>2</v>
      </c>
      <c r="T312" s="5">
        <v>1501</v>
      </c>
      <c r="U312" s="5">
        <v>0</v>
      </c>
      <c r="V312" s="5">
        <v>0</v>
      </c>
      <c r="W312" s="5">
        <v>0</v>
      </c>
      <c r="X312" s="5">
        <v>3</v>
      </c>
      <c r="Y312" s="5">
        <v>8100</v>
      </c>
      <c r="Z312" s="5">
        <v>0</v>
      </c>
      <c r="AA312" s="5">
        <v>35</v>
      </c>
      <c r="AB312" s="5">
        <v>11</v>
      </c>
      <c r="AC312" s="5">
        <v>0</v>
      </c>
      <c r="AD312" s="5">
        <v>0</v>
      </c>
      <c r="AE312" s="5">
        <v>0</v>
      </c>
      <c r="AF312" s="5">
        <v>0</v>
      </c>
      <c r="AG312" s="5">
        <v>0</v>
      </c>
      <c r="AH312" s="5">
        <v>0</v>
      </c>
      <c r="AI312" s="5">
        <v>8100</v>
      </c>
      <c r="AJ312" s="5">
        <v>0</v>
      </c>
      <c r="AK312" s="5">
        <v>0</v>
      </c>
      <c r="AL312" s="5">
        <v>4000</v>
      </c>
      <c r="AM312" s="5">
        <v>0</v>
      </c>
      <c r="AN312" s="5">
        <v>0</v>
      </c>
      <c r="AO312" s="5">
        <v>0</v>
      </c>
      <c r="AP312" s="5">
        <v>0</v>
      </c>
      <c r="AQ312" s="5">
        <v>0</v>
      </c>
      <c r="AR312" s="5">
        <v>44</v>
      </c>
      <c r="AS312" s="5">
        <v>0</v>
      </c>
      <c r="AT312" s="5">
        <v>4339</v>
      </c>
      <c r="AU312" s="5">
        <v>0</v>
      </c>
      <c r="AV312" s="5">
        <v>0</v>
      </c>
      <c r="AW312" s="5">
        <v>0</v>
      </c>
      <c r="AX312" s="5">
        <v>42</v>
      </c>
      <c r="AY312" s="5">
        <v>0</v>
      </c>
      <c r="AZ312" s="5">
        <v>0</v>
      </c>
      <c r="BA312" s="5">
        <v>0</v>
      </c>
      <c r="BB312" s="5">
        <v>0</v>
      </c>
      <c r="BC312" s="5">
        <v>0</v>
      </c>
      <c r="BD312" s="5">
        <v>0</v>
      </c>
      <c r="BE312" s="5">
        <v>0</v>
      </c>
      <c r="BF312" s="5">
        <v>0</v>
      </c>
      <c r="BG312" s="5">
        <v>0</v>
      </c>
      <c r="BH312" s="5">
        <v>324125</v>
      </c>
      <c r="BI312" s="5">
        <v>120403</v>
      </c>
      <c r="BJ312" s="5">
        <v>340769</v>
      </c>
      <c r="BK312" s="5">
        <v>71492</v>
      </c>
      <c r="BL312" s="5">
        <v>0</v>
      </c>
      <c r="BM312" s="5">
        <v>0</v>
      </c>
      <c r="BN312" s="5">
        <v>0</v>
      </c>
      <c r="BO312" s="5">
        <v>34336</v>
      </c>
      <c r="BP312" s="5">
        <v>209759</v>
      </c>
      <c r="BQ312" s="5">
        <v>229354</v>
      </c>
      <c r="BR312" s="5">
        <v>3400</v>
      </c>
    </row>
    <row r="313" spans="1:70">
      <c r="A313" t="s">
        <v>1695</v>
      </c>
      <c r="B313" t="s">
        <v>1696</v>
      </c>
      <c r="C313" t="s">
        <v>1372</v>
      </c>
      <c r="D313" t="s">
        <v>1724</v>
      </c>
      <c r="E313" t="str">
        <f t="shared" si="4"/>
        <v>茨城県茨城町</v>
      </c>
      <c r="F313" s="5">
        <v>28151</v>
      </c>
      <c r="G313" s="5">
        <v>12</v>
      </c>
      <c r="H313" s="5">
        <v>1</v>
      </c>
      <c r="I313" s="5">
        <v>0</v>
      </c>
      <c r="J313" s="5">
        <v>1</v>
      </c>
      <c r="K313" s="5">
        <v>0</v>
      </c>
      <c r="L313" s="5">
        <v>23444</v>
      </c>
      <c r="M313" s="5">
        <v>5726</v>
      </c>
      <c r="N313" s="5">
        <v>7052</v>
      </c>
      <c r="O313" s="5">
        <v>431791</v>
      </c>
      <c r="P313" s="5">
        <v>635388</v>
      </c>
      <c r="Q313" s="5">
        <v>2154223</v>
      </c>
      <c r="R313" s="5">
        <v>184686</v>
      </c>
      <c r="S313" s="5">
        <v>12</v>
      </c>
      <c r="T313" s="5">
        <v>2818</v>
      </c>
      <c r="U313" s="5">
        <v>0</v>
      </c>
      <c r="V313" s="5">
        <v>0</v>
      </c>
      <c r="W313" s="5">
        <v>1</v>
      </c>
      <c r="X313" s="5">
        <v>2</v>
      </c>
      <c r="Y313" s="5">
        <v>15245</v>
      </c>
      <c r="Z313" s="5">
        <v>0</v>
      </c>
      <c r="AA313" s="5">
        <v>20</v>
      </c>
      <c r="AB313" s="5">
        <v>18</v>
      </c>
      <c r="AC313" s="5">
        <v>2548</v>
      </c>
      <c r="AD313" s="5">
        <v>0</v>
      </c>
      <c r="AE313" s="5">
        <v>0</v>
      </c>
      <c r="AF313" s="5">
        <v>18529</v>
      </c>
      <c r="AG313" s="5">
        <v>0</v>
      </c>
      <c r="AH313" s="5">
        <v>0</v>
      </c>
      <c r="AI313" s="5">
        <v>15245</v>
      </c>
      <c r="AJ313" s="5">
        <v>0</v>
      </c>
      <c r="AK313" s="5">
        <v>0</v>
      </c>
      <c r="AL313" s="5">
        <v>8500</v>
      </c>
      <c r="AM313" s="5">
        <v>0</v>
      </c>
      <c r="AN313" s="5">
        <v>0</v>
      </c>
      <c r="AO313" s="5">
        <v>0</v>
      </c>
      <c r="AP313" s="5">
        <v>0</v>
      </c>
      <c r="AQ313" s="5">
        <v>0</v>
      </c>
      <c r="AR313" s="5">
        <v>0</v>
      </c>
      <c r="AS313" s="5">
        <v>0</v>
      </c>
      <c r="AT313" s="5">
        <v>0</v>
      </c>
      <c r="AU313" s="5">
        <v>2637</v>
      </c>
      <c r="AV313" s="5">
        <v>107</v>
      </c>
      <c r="AW313" s="5">
        <v>3</v>
      </c>
      <c r="AX313" s="5">
        <v>51</v>
      </c>
      <c r="AY313" s="5">
        <v>2124</v>
      </c>
      <c r="AZ313" s="5">
        <v>0</v>
      </c>
      <c r="BA313" s="5">
        <v>0</v>
      </c>
      <c r="BB313" s="5">
        <v>0</v>
      </c>
      <c r="BC313" s="5">
        <v>14165</v>
      </c>
      <c r="BD313" s="5">
        <v>0</v>
      </c>
      <c r="BE313" s="5">
        <v>0</v>
      </c>
      <c r="BF313" s="5">
        <v>0</v>
      </c>
      <c r="BG313" s="5">
        <v>0</v>
      </c>
      <c r="BH313" s="5">
        <v>636010</v>
      </c>
      <c r="BI313" s="5">
        <v>89687</v>
      </c>
      <c r="BJ313" s="5">
        <v>575327</v>
      </c>
      <c r="BK313" s="5">
        <v>49705</v>
      </c>
      <c r="BL313" s="5">
        <v>0</v>
      </c>
      <c r="BM313" s="5">
        <v>42</v>
      </c>
      <c r="BN313" s="5">
        <v>0</v>
      </c>
      <c r="BO313" s="5">
        <v>76171</v>
      </c>
      <c r="BP313" s="5">
        <v>1012263</v>
      </c>
      <c r="BQ313" s="5">
        <v>280795</v>
      </c>
      <c r="BR313" s="5">
        <v>1000</v>
      </c>
    </row>
    <row r="314" spans="1:70">
      <c r="A314" t="s">
        <v>1695</v>
      </c>
      <c r="B314" t="s">
        <v>1696</v>
      </c>
      <c r="C314" t="s">
        <v>1725</v>
      </c>
      <c r="D314" t="s">
        <v>1726</v>
      </c>
      <c r="E314" t="str">
        <f t="shared" si="4"/>
        <v>茨城県神栖市</v>
      </c>
      <c r="F314" s="5">
        <v>88135</v>
      </c>
      <c r="G314" s="5">
        <v>14</v>
      </c>
      <c r="H314" s="5">
        <v>0</v>
      </c>
      <c r="I314" s="5">
        <v>0</v>
      </c>
      <c r="J314" s="5">
        <v>0</v>
      </c>
      <c r="K314" s="5">
        <v>0</v>
      </c>
      <c r="L314" s="5">
        <v>0</v>
      </c>
      <c r="M314" s="5">
        <v>0</v>
      </c>
      <c r="N314" s="5">
        <v>0</v>
      </c>
      <c r="O314" s="5">
        <v>693511</v>
      </c>
      <c r="P314" s="5">
        <v>2333130</v>
      </c>
      <c r="Q314" s="5">
        <v>4185785</v>
      </c>
      <c r="R314" s="5">
        <v>218241</v>
      </c>
      <c r="S314" s="5">
        <v>14</v>
      </c>
      <c r="T314" s="5">
        <v>9564</v>
      </c>
      <c r="U314" s="5">
        <v>0</v>
      </c>
      <c r="V314" s="5">
        <v>0</v>
      </c>
      <c r="W314" s="5">
        <v>0</v>
      </c>
      <c r="X314" s="5">
        <v>4</v>
      </c>
      <c r="Y314" s="5">
        <v>0</v>
      </c>
      <c r="Z314" s="5">
        <v>0</v>
      </c>
      <c r="AA314" s="5">
        <v>0</v>
      </c>
      <c r="AB314" s="5">
        <v>0</v>
      </c>
      <c r="AC314" s="5">
        <v>0</v>
      </c>
      <c r="AD314" s="5">
        <v>0</v>
      </c>
      <c r="AE314" s="5">
        <v>0</v>
      </c>
      <c r="AF314" s="5">
        <v>190357</v>
      </c>
      <c r="AG314" s="5">
        <v>0</v>
      </c>
      <c r="AH314" s="5">
        <v>68717</v>
      </c>
      <c r="AI314" s="5">
        <v>0</v>
      </c>
      <c r="AJ314" s="5">
        <v>0</v>
      </c>
      <c r="AK314" s="5">
        <v>24760</v>
      </c>
      <c r="AL314" s="5">
        <v>0</v>
      </c>
      <c r="AM314" s="5">
        <v>0</v>
      </c>
      <c r="AN314" s="5">
        <v>0</v>
      </c>
      <c r="AO314" s="5">
        <v>0</v>
      </c>
      <c r="AP314" s="5">
        <v>0</v>
      </c>
      <c r="AQ314" s="5">
        <v>0</v>
      </c>
      <c r="AR314" s="5">
        <v>0</v>
      </c>
      <c r="AS314" s="5">
        <v>0</v>
      </c>
      <c r="AT314" s="5">
        <v>0</v>
      </c>
      <c r="AU314" s="5">
        <v>57040</v>
      </c>
      <c r="AV314" s="5">
        <v>0</v>
      </c>
      <c r="AW314" s="5">
        <v>0</v>
      </c>
      <c r="AX314" s="5">
        <v>0</v>
      </c>
      <c r="AY314" s="5">
        <v>0</v>
      </c>
      <c r="AZ314" s="5">
        <v>0</v>
      </c>
      <c r="BA314" s="5">
        <v>0</v>
      </c>
      <c r="BB314" s="5">
        <v>0</v>
      </c>
      <c r="BC314" s="5">
        <v>2443</v>
      </c>
      <c r="BD314" s="5">
        <v>0</v>
      </c>
      <c r="BE314" s="5">
        <v>0</v>
      </c>
      <c r="BF314" s="5">
        <v>0</v>
      </c>
      <c r="BG314" s="5">
        <v>0</v>
      </c>
      <c r="BH314" s="5">
        <v>2461557</v>
      </c>
      <c r="BI314" s="5">
        <v>283610</v>
      </c>
      <c r="BJ314" s="5">
        <v>2369345</v>
      </c>
      <c r="BK314" s="5">
        <v>76839</v>
      </c>
      <c r="BL314" s="5">
        <v>0</v>
      </c>
      <c r="BM314" s="5">
        <v>0</v>
      </c>
      <c r="BN314" s="5">
        <v>0</v>
      </c>
      <c r="BO314" s="5">
        <v>135584</v>
      </c>
      <c r="BP314" s="5">
        <v>3052842</v>
      </c>
      <c r="BQ314" s="5">
        <v>614230</v>
      </c>
      <c r="BR314" s="5">
        <v>51200</v>
      </c>
    </row>
    <row r="315" spans="1:70">
      <c r="A315" t="s">
        <v>1695</v>
      </c>
      <c r="B315" t="s">
        <v>1696</v>
      </c>
      <c r="C315" t="s">
        <v>1388</v>
      </c>
      <c r="D315" t="s">
        <v>1727</v>
      </c>
      <c r="E315" t="str">
        <f t="shared" si="4"/>
        <v>茨城県石岡市</v>
      </c>
      <c r="F315" s="5">
        <v>21491</v>
      </c>
      <c r="G315" s="5">
        <v>9</v>
      </c>
      <c r="H315" s="5">
        <v>0</v>
      </c>
      <c r="I315" s="5">
        <v>0</v>
      </c>
      <c r="J315" s="5">
        <v>4</v>
      </c>
      <c r="K315" s="5">
        <v>0</v>
      </c>
      <c r="L315" s="5">
        <v>19181</v>
      </c>
      <c r="M315" s="5">
        <v>42517</v>
      </c>
      <c r="N315" s="5">
        <v>11539</v>
      </c>
      <c r="O315" s="5">
        <v>323269</v>
      </c>
      <c r="P315" s="5">
        <v>478401</v>
      </c>
      <c r="Q315" s="5">
        <v>1270230</v>
      </c>
      <c r="R315" s="5">
        <v>118595</v>
      </c>
      <c r="S315" s="5">
        <v>9</v>
      </c>
      <c r="T315" s="5">
        <v>1991</v>
      </c>
      <c r="U315" s="5">
        <v>0</v>
      </c>
      <c r="V315" s="5">
        <v>0</v>
      </c>
      <c r="W315" s="5">
        <v>0</v>
      </c>
      <c r="X315" s="5">
        <v>5</v>
      </c>
      <c r="Y315" s="5">
        <v>8360</v>
      </c>
      <c r="Z315" s="5">
        <v>0</v>
      </c>
      <c r="AA315" s="5">
        <v>115</v>
      </c>
      <c r="AB315" s="5">
        <v>51</v>
      </c>
      <c r="AC315" s="5">
        <v>0</v>
      </c>
      <c r="AD315" s="5">
        <v>0</v>
      </c>
      <c r="AE315" s="5">
        <v>0</v>
      </c>
      <c r="AF315" s="5">
        <v>38131</v>
      </c>
      <c r="AG315" s="5">
        <v>0</v>
      </c>
      <c r="AH315" s="5">
        <v>0</v>
      </c>
      <c r="AI315" s="5">
        <v>0</v>
      </c>
      <c r="AJ315" s="5">
        <v>20006</v>
      </c>
      <c r="AK315" s="5">
        <v>2000</v>
      </c>
      <c r="AL315" s="5">
        <v>0</v>
      </c>
      <c r="AM315" s="5">
        <v>2201</v>
      </c>
      <c r="AN315" s="5">
        <v>0</v>
      </c>
      <c r="AO315" s="5">
        <v>0</v>
      </c>
      <c r="AP315" s="5">
        <v>0</v>
      </c>
      <c r="AQ315" s="5">
        <v>0</v>
      </c>
      <c r="AR315" s="5">
        <v>0</v>
      </c>
      <c r="AS315" s="5">
        <v>657</v>
      </c>
      <c r="AT315" s="5">
        <v>0</v>
      </c>
      <c r="AU315" s="5">
        <v>5826</v>
      </c>
      <c r="AV315" s="5">
        <v>0</v>
      </c>
      <c r="AW315" s="5">
        <v>0</v>
      </c>
      <c r="AX315" s="5">
        <v>0</v>
      </c>
      <c r="AY315" s="5">
        <v>0</v>
      </c>
      <c r="AZ315" s="5">
        <v>0</v>
      </c>
      <c r="BA315" s="5">
        <v>1032</v>
      </c>
      <c r="BB315" s="5">
        <v>0</v>
      </c>
      <c r="BC315" s="5">
        <v>8947</v>
      </c>
      <c r="BD315" s="5">
        <v>0</v>
      </c>
      <c r="BE315" s="5">
        <v>0</v>
      </c>
      <c r="BF315" s="5">
        <v>0</v>
      </c>
      <c r="BG315" s="5">
        <v>0</v>
      </c>
      <c r="BH315" s="5">
        <v>491181</v>
      </c>
      <c r="BI315" s="5">
        <v>51329</v>
      </c>
      <c r="BJ315" s="5">
        <v>469240</v>
      </c>
      <c r="BK315" s="5">
        <v>30243</v>
      </c>
      <c r="BL315" s="5">
        <v>0</v>
      </c>
      <c r="BM315" s="5">
        <v>0</v>
      </c>
      <c r="BN315" s="5">
        <v>0</v>
      </c>
      <c r="BO315" s="5">
        <v>42232</v>
      </c>
      <c r="BP315" s="5">
        <v>553884</v>
      </c>
      <c r="BQ315" s="5">
        <v>232039</v>
      </c>
      <c r="BR315" s="5">
        <v>1620</v>
      </c>
    </row>
    <row r="316" spans="1:70">
      <c r="A316" t="s">
        <v>1695</v>
      </c>
      <c r="B316" t="s">
        <v>1696</v>
      </c>
      <c r="C316" t="s">
        <v>1728</v>
      </c>
      <c r="D316" t="s">
        <v>1729</v>
      </c>
      <c r="E316" t="str">
        <f t="shared" si="4"/>
        <v>茨城県鹿嶋市（大野）</v>
      </c>
      <c r="F316" s="5">
        <v>8422</v>
      </c>
      <c r="G316" s="5">
        <v>1</v>
      </c>
      <c r="H316" s="5">
        <v>0</v>
      </c>
      <c r="I316" s="5">
        <v>0</v>
      </c>
      <c r="J316" s="5">
        <v>3</v>
      </c>
      <c r="K316" s="5">
        <v>0</v>
      </c>
      <c r="L316" s="5">
        <v>1265</v>
      </c>
      <c r="M316" s="5">
        <v>0</v>
      </c>
      <c r="N316" s="5">
        <v>0</v>
      </c>
      <c r="O316" s="5">
        <v>234355</v>
      </c>
      <c r="P316" s="5">
        <v>181995</v>
      </c>
      <c r="Q316" s="5">
        <v>1975171</v>
      </c>
      <c r="R316" s="5">
        <v>113101</v>
      </c>
      <c r="S316" s="5">
        <v>1</v>
      </c>
      <c r="T316" s="5">
        <v>717</v>
      </c>
      <c r="U316" s="5">
        <v>0</v>
      </c>
      <c r="V316" s="5">
        <v>0</v>
      </c>
      <c r="W316" s="5">
        <v>1</v>
      </c>
      <c r="X316" s="5">
        <v>2</v>
      </c>
      <c r="Y316" s="5">
        <v>940</v>
      </c>
      <c r="Z316" s="5">
        <v>0</v>
      </c>
      <c r="AA316" s="5">
        <v>23</v>
      </c>
      <c r="AB316" s="5">
        <v>23</v>
      </c>
      <c r="AC316" s="5">
        <v>0</v>
      </c>
      <c r="AD316" s="5">
        <v>0</v>
      </c>
      <c r="AE316" s="5">
        <v>0</v>
      </c>
      <c r="AF316" s="5">
        <v>0</v>
      </c>
      <c r="AG316" s="5">
        <v>0</v>
      </c>
      <c r="AH316" s="5">
        <v>0</v>
      </c>
      <c r="AI316" s="5">
        <v>0</v>
      </c>
      <c r="AJ316" s="5">
        <v>0</v>
      </c>
      <c r="AK316" s="5">
        <v>2250</v>
      </c>
      <c r="AL316" s="5">
        <v>0</v>
      </c>
      <c r="AM316" s="5">
        <v>0</v>
      </c>
      <c r="AN316" s="5">
        <v>0</v>
      </c>
      <c r="AO316" s="5">
        <v>0</v>
      </c>
      <c r="AP316" s="5">
        <v>617</v>
      </c>
      <c r="AQ316" s="5">
        <v>0</v>
      </c>
      <c r="AR316" s="5">
        <v>0</v>
      </c>
      <c r="AS316" s="5">
        <v>0</v>
      </c>
      <c r="AT316" s="5">
        <v>0</v>
      </c>
      <c r="AU316" s="5">
        <v>5</v>
      </c>
      <c r="AV316" s="5">
        <v>0</v>
      </c>
      <c r="AW316" s="5">
        <v>0</v>
      </c>
      <c r="AX316" s="5">
        <v>0</v>
      </c>
      <c r="AY316" s="5">
        <v>0</v>
      </c>
      <c r="AZ316" s="5">
        <v>0</v>
      </c>
      <c r="BA316" s="5">
        <v>0</v>
      </c>
      <c r="BB316" s="5">
        <v>0</v>
      </c>
      <c r="BC316" s="5">
        <v>315</v>
      </c>
      <c r="BD316" s="5">
        <v>0</v>
      </c>
      <c r="BE316" s="5">
        <v>0</v>
      </c>
      <c r="BF316" s="5">
        <v>0</v>
      </c>
      <c r="BG316" s="5">
        <v>0</v>
      </c>
      <c r="BH316" s="5">
        <v>187467</v>
      </c>
      <c r="BI316" s="5">
        <v>133325</v>
      </c>
      <c r="BJ316" s="5">
        <v>290222</v>
      </c>
      <c r="BK316" s="5">
        <v>37448</v>
      </c>
      <c r="BL316" s="5">
        <v>0</v>
      </c>
      <c r="BM316" s="5">
        <v>0</v>
      </c>
      <c r="BN316" s="5">
        <v>0</v>
      </c>
      <c r="BO316" s="5">
        <v>51428</v>
      </c>
      <c r="BP316" s="5">
        <v>146077</v>
      </c>
      <c r="BQ316" s="5">
        <v>131479</v>
      </c>
      <c r="BR316" s="5">
        <v>4300</v>
      </c>
    </row>
    <row r="317" spans="1:70">
      <c r="A317" t="s">
        <v>1695</v>
      </c>
      <c r="B317" t="s">
        <v>1696</v>
      </c>
      <c r="C317" t="s">
        <v>1730</v>
      </c>
      <c r="D317" t="s">
        <v>1731</v>
      </c>
      <c r="E317" t="str">
        <f t="shared" si="4"/>
        <v>茨城県かすみがうら市</v>
      </c>
      <c r="F317" s="5">
        <v>39242</v>
      </c>
      <c r="G317" s="5">
        <v>7</v>
      </c>
      <c r="H317" s="5">
        <v>3</v>
      </c>
      <c r="I317" s="5">
        <v>0</v>
      </c>
      <c r="J317" s="5">
        <v>5</v>
      </c>
      <c r="K317" s="5">
        <v>0</v>
      </c>
      <c r="L317" s="5">
        <v>6623</v>
      </c>
      <c r="M317" s="5">
        <v>11461</v>
      </c>
      <c r="N317" s="5">
        <v>4811</v>
      </c>
      <c r="O317" s="5">
        <v>400189</v>
      </c>
      <c r="P317" s="5">
        <v>827100</v>
      </c>
      <c r="Q317" s="5">
        <v>3401730</v>
      </c>
      <c r="R317" s="5">
        <v>260782</v>
      </c>
      <c r="S317" s="5">
        <v>7</v>
      </c>
      <c r="T317" s="5">
        <v>3770</v>
      </c>
      <c r="U317" s="5">
        <v>0</v>
      </c>
      <c r="V317" s="5">
        <v>0</v>
      </c>
      <c r="W317" s="5">
        <v>4</v>
      </c>
      <c r="X317" s="5">
        <v>4</v>
      </c>
      <c r="Y317" s="5">
        <v>10820</v>
      </c>
      <c r="Z317" s="5">
        <v>0</v>
      </c>
      <c r="AA317" s="5">
        <v>45</v>
      </c>
      <c r="AB317" s="5">
        <v>5</v>
      </c>
      <c r="AC317" s="5">
        <v>0</v>
      </c>
      <c r="AD317" s="5">
        <v>0</v>
      </c>
      <c r="AE317" s="5">
        <v>0</v>
      </c>
      <c r="AF317" s="5">
        <v>0</v>
      </c>
      <c r="AG317" s="5">
        <v>0</v>
      </c>
      <c r="AH317" s="5">
        <v>0</v>
      </c>
      <c r="AI317" s="5">
        <v>0</v>
      </c>
      <c r="AJ317" s="5">
        <v>10800</v>
      </c>
      <c r="AK317" s="5">
        <v>1705</v>
      </c>
      <c r="AL317" s="5">
        <v>11180</v>
      </c>
      <c r="AM317" s="5">
        <v>0</v>
      </c>
      <c r="AN317" s="5">
        <v>0</v>
      </c>
      <c r="AO317" s="5">
        <v>0</v>
      </c>
      <c r="AP317" s="5">
        <v>0</v>
      </c>
      <c r="AQ317" s="5">
        <v>0</v>
      </c>
      <c r="AR317" s="5">
        <v>1008</v>
      </c>
      <c r="AS317" s="5">
        <v>2640</v>
      </c>
      <c r="AT317" s="5">
        <v>0</v>
      </c>
      <c r="AU317" s="5">
        <v>7025</v>
      </c>
      <c r="AV317" s="5">
        <v>0</v>
      </c>
      <c r="AW317" s="5">
        <v>18</v>
      </c>
      <c r="AX317" s="5">
        <v>0</v>
      </c>
      <c r="AY317" s="5">
        <v>0</v>
      </c>
      <c r="AZ317" s="5">
        <v>0</v>
      </c>
      <c r="BA317" s="5">
        <v>0</v>
      </c>
      <c r="BB317" s="5">
        <v>0</v>
      </c>
      <c r="BC317" s="5">
        <v>975</v>
      </c>
      <c r="BD317" s="5">
        <v>0</v>
      </c>
      <c r="BE317" s="5">
        <v>0</v>
      </c>
      <c r="BF317" s="5">
        <v>0</v>
      </c>
      <c r="BG317" s="5">
        <v>0</v>
      </c>
      <c r="BH317" s="5">
        <v>879950</v>
      </c>
      <c r="BI317" s="5">
        <v>93593</v>
      </c>
      <c r="BJ317" s="5">
        <v>857324</v>
      </c>
      <c r="BK317" s="5">
        <v>66909</v>
      </c>
      <c r="BL317" s="5">
        <v>0</v>
      </c>
      <c r="BM317" s="5">
        <v>5575</v>
      </c>
      <c r="BN317" s="5">
        <v>0</v>
      </c>
      <c r="BO317" s="5">
        <v>67550</v>
      </c>
      <c r="BP317" s="5">
        <v>1020774</v>
      </c>
      <c r="BQ317" s="5">
        <v>520492</v>
      </c>
      <c r="BR317" s="5">
        <v>6000</v>
      </c>
    </row>
    <row r="318" spans="1:70">
      <c r="A318" t="s">
        <v>1695</v>
      </c>
      <c r="B318" t="s">
        <v>1696</v>
      </c>
      <c r="C318" t="s">
        <v>1732</v>
      </c>
      <c r="D318" t="s">
        <v>1733</v>
      </c>
      <c r="E318" t="str">
        <f t="shared" si="4"/>
        <v>茨城県桜川市</v>
      </c>
      <c r="F318" s="5">
        <v>37170</v>
      </c>
      <c r="G318" s="5">
        <v>11</v>
      </c>
      <c r="H318" s="5">
        <v>0</v>
      </c>
      <c r="I318" s="5">
        <v>0</v>
      </c>
      <c r="J318" s="5">
        <v>3</v>
      </c>
      <c r="K318" s="5">
        <v>0</v>
      </c>
      <c r="L318" s="5">
        <v>28207</v>
      </c>
      <c r="M318" s="5">
        <v>7962</v>
      </c>
      <c r="N318" s="5">
        <v>0</v>
      </c>
      <c r="O318" s="5">
        <v>489003</v>
      </c>
      <c r="P318" s="5">
        <v>764445</v>
      </c>
      <c r="Q318" s="5">
        <v>1684648</v>
      </c>
      <c r="R318" s="5">
        <v>185344</v>
      </c>
      <c r="S318" s="5">
        <v>11</v>
      </c>
      <c r="T318" s="5">
        <v>2726</v>
      </c>
      <c r="U318" s="5">
        <v>0</v>
      </c>
      <c r="V318" s="5">
        <v>0</v>
      </c>
      <c r="W318" s="5">
        <v>0</v>
      </c>
      <c r="X318" s="5">
        <v>5</v>
      </c>
      <c r="Y318" s="5">
        <v>6693</v>
      </c>
      <c r="Z318" s="5">
        <v>0</v>
      </c>
      <c r="AA318" s="5">
        <v>123</v>
      </c>
      <c r="AB318" s="5">
        <v>0</v>
      </c>
      <c r="AC318" s="5">
        <v>2547</v>
      </c>
      <c r="AD318" s="5">
        <v>0</v>
      </c>
      <c r="AE318" s="5">
        <v>0</v>
      </c>
      <c r="AF318" s="5">
        <v>12608</v>
      </c>
      <c r="AG318" s="5">
        <v>1100</v>
      </c>
      <c r="AH318" s="5">
        <v>2448</v>
      </c>
      <c r="AI318" s="5">
        <v>25056</v>
      </c>
      <c r="AJ318" s="5">
        <v>259</v>
      </c>
      <c r="AK318" s="5">
        <v>656</v>
      </c>
      <c r="AL318" s="5">
        <v>9199</v>
      </c>
      <c r="AM318" s="5">
        <v>180</v>
      </c>
      <c r="AN318" s="5">
        <v>0</v>
      </c>
      <c r="AO318" s="5">
        <v>0</v>
      </c>
      <c r="AP318" s="5">
        <v>0</v>
      </c>
      <c r="AQ318" s="5">
        <v>0</v>
      </c>
      <c r="AR318" s="5">
        <v>2341</v>
      </c>
      <c r="AS318" s="5">
        <v>1341</v>
      </c>
      <c r="AT318" s="5">
        <v>0</v>
      </c>
      <c r="AU318" s="5">
        <v>409</v>
      </c>
      <c r="AV318" s="5">
        <v>0</v>
      </c>
      <c r="AW318" s="5">
        <v>0</v>
      </c>
      <c r="AX318" s="5">
        <v>0</v>
      </c>
      <c r="AY318" s="5">
        <v>488</v>
      </c>
      <c r="AZ318" s="5">
        <v>0</v>
      </c>
      <c r="BA318" s="5">
        <v>0</v>
      </c>
      <c r="BB318" s="5">
        <v>0</v>
      </c>
      <c r="BC318" s="5">
        <v>2223</v>
      </c>
      <c r="BD318" s="5">
        <v>0</v>
      </c>
      <c r="BE318" s="5">
        <v>0</v>
      </c>
      <c r="BF318" s="5">
        <v>0</v>
      </c>
      <c r="BG318" s="5">
        <v>94</v>
      </c>
      <c r="BH318" s="5">
        <v>795477</v>
      </c>
      <c r="BI318" s="5">
        <v>85115</v>
      </c>
      <c r="BJ318" s="5">
        <v>882959</v>
      </c>
      <c r="BK318" s="5">
        <v>42995</v>
      </c>
      <c r="BL318" s="5">
        <v>355</v>
      </c>
      <c r="BM318" s="5">
        <v>0</v>
      </c>
      <c r="BN318" s="5">
        <v>0</v>
      </c>
      <c r="BO318" s="5">
        <v>80351</v>
      </c>
      <c r="BP318" s="5">
        <v>230616</v>
      </c>
      <c r="BQ318" s="5">
        <v>291800</v>
      </c>
      <c r="BR318" s="5">
        <v>9500</v>
      </c>
    </row>
    <row r="319" spans="1:70">
      <c r="A319" t="s">
        <v>1695</v>
      </c>
      <c r="B319" t="s">
        <v>1696</v>
      </c>
      <c r="C319" t="s">
        <v>1734</v>
      </c>
      <c r="D319" t="s">
        <v>1735</v>
      </c>
      <c r="E319" t="str">
        <f t="shared" si="4"/>
        <v>茨城県坂東市</v>
      </c>
      <c r="F319" s="5">
        <v>45758</v>
      </c>
      <c r="G319" s="5">
        <v>14</v>
      </c>
      <c r="H319" s="5">
        <v>0</v>
      </c>
      <c r="I319" s="5">
        <v>0</v>
      </c>
      <c r="J319" s="5">
        <v>2</v>
      </c>
      <c r="K319" s="5">
        <v>0</v>
      </c>
      <c r="L319" s="5">
        <v>8874</v>
      </c>
      <c r="M319" s="5">
        <v>0</v>
      </c>
      <c r="N319" s="5">
        <v>0</v>
      </c>
      <c r="O319" s="5">
        <v>799688</v>
      </c>
      <c r="P319" s="5">
        <v>990038</v>
      </c>
      <c r="Q319" s="5">
        <v>3349475</v>
      </c>
      <c r="R319" s="5">
        <v>207562</v>
      </c>
      <c r="S319" s="5">
        <v>8</v>
      </c>
      <c r="T319" s="5">
        <v>4399</v>
      </c>
      <c r="U319" s="5">
        <v>0</v>
      </c>
      <c r="V319" s="5">
        <v>0</v>
      </c>
      <c r="W319" s="5">
        <v>1</v>
      </c>
      <c r="X319" s="5">
        <v>3</v>
      </c>
      <c r="Y319" s="5">
        <v>11560</v>
      </c>
      <c r="Z319" s="5">
        <v>0</v>
      </c>
      <c r="AA319" s="5">
        <v>58</v>
      </c>
      <c r="AB319" s="5">
        <v>47</v>
      </c>
      <c r="AC319" s="5">
        <v>0</v>
      </c>
      <c r="AD319" s="5">
        <v>0</v>
      </c>
      <c r="AE319" s="5">
        <v>0</v>
      </c>
      <c r="AF319" s="5">
        <v>45</v>
      </c>
      <c r="AG319" s="5">
        <v>0</v>
      </c>
      <c r="AH319" s="5">
        <v>0</v>
      </c>
      <c r="AI319" s="5">
        <v>0</v>
      </c>
      <c r="AJ319" s="5">
        <v>13221</v>
      </c>
      <c r="AK319" s="5">
        <v>5520</v>
      </c>
      <c r="AL319" s="5">
        <v>4760</v>
      </c>
      <c r="AM319" s="5">
        <v>1790</v>
      </c>
      <c r="AN319" s="5">
        <v>0</v>
      </c>
      <c r="AO319" s="5">
        <v>0</v>
      </c>
      <c r="AP319" s="5">
        <v>0</v>
      </c>
      <c r="AQ319" s="5">
        <v>0</v>
      </c>
      <c r="AR319" s="5">
        <v>0</v>
      </c>
      <c r="AS319" s="5">
        <v>0</v>
      </c>
      <c r="AT319" s="5">
        <v>0</v>
      </c>
      <c r="AU319" s="5">
        <v>906</v>
      </c>
      <c r="AV319" s="5">
        <v>49</v>
      </c>
      <c r="AW319" s="5">
        <v>0</v>
      </c>
      <c r="AX319" s="5">
        <v>0</v>
      </c>
      <c r="AY319" s="5">
        <v>0</v>
      </c>
      <c r="AZ319" s="5">
        <v>0</v>
      </c>
      <c r="BA319" s="5">
        <v>0</v>
      </c>
      <c r="BB319" s="5">
        <v>0</v>
      </c>
      <c r="BC319" s="5">
        <v>27297</v>
      </c>
      <c r="BD319" s="5">
        <v>0</v>
      </c>
      <c r="BE319" s="5">
        <v>0</v>
      </c>
      <c r="BF319" s="5">
        <v>0</v>
      </c>
      <c r="BG319" s="5">
        <v>0</v>
      </c>
      <c r="BH319" s="5">
        <v>1055930</v>
      </c>
      <c r="BI319" s="5">
        <v>128742</v>
      </c>
      <c r="BJ319" s="5">
        <v>1042674</v>
      </c>
      <c r="BK319" s="5">
        <v>66859</v>
      </c>
      <c r="BL319" s="5">
        <v>319</v>
      </c>
      <c r="BM319" s="5">
        <v>27047</v>
      </c>
      <c r="BN319" s="5">
        <v>0</v>
      </c>
      <c r="BO319" s="5">
        <v>104941</v>
      </c>
      <c r="BP319" s="5">
        <v>3375079</v>
      </c>
      <c r="BQ319" s="5">
        <v>506823</v>
      </c>
      <c r="BR319" s="5">
        <v>8400</v>
      </c>
    </row>
    <row r="320" spans="1:70">
      <c r="A320" t="s">
        <v>1695</v>
      </c>
      <c r="B320" t="s">
        <v>1696</v>
      </c>
      <c r="C320" t="s">
        <v>1736</v>
      </c>
      <c r="D320" t="s">
        <v>1737</v>
      </c>
      <c r="E320" t="str">
        <f t="shared" si="4"/>
        <v>茨城県稲敷市</v>
      </c>
      <c r="F320" s="5">
        <v>28601</v>
      </c>
      <c r="G320" s="5">
        <v>11</v>
      </c>
      <c r="H320" s="5">
        <v>1</v>
      </c>
      <c r="I320" s="5">
        <v>0</v>
      </c>
      <c r="J320" s="5">
        <v>2</v>
      </c>
      <c r="K320" s="5">
        <v>0</v>
      </c>
      <c r="L320" s="5">
        <v>2476</v>
      </c>
      <c r="M320" s="5">
        <v>0</v>
      </c>
      <c r="N320" s="5">
        <v>114</v>
      </c>
      <c r="O320" s="5">
        <v>519323</v>
      </c>
      <c r="P320" s="5">
        <v>813467</v>
      </c>
      <c r="Q320" s="5">
        <v>448942</v>
      </c>
      <c r="R320" s="5">
        <v>29512</v>
      </c>
      <c r="S320" s="5">
        <v>11</v>
      </c>
      <c r="T320" s="5">
        <v>3056</v>
      </c>
      <c r="U320" s="5">
        <v>0</v>
      </c>
      <c r="V320" s="5">
        <v>0</v>
      </c>
      <c r="W320" s="5">
        <v>0</v>
      </c>
      <c r="X320" s="5">
        <v>9</v>
      </c>
      <c r="Y320" s="5">
        <v>3828</v>
      </c>
      <c r="Z320" s="5">
        <v>0</v>
      </c>
      <c r="AA320" s="5">
        <v>45</v>
      </c>
      <c r="AB320" s="5">
        <v>40</v>
      </c>
      <c r="AC320" s="5">
        <v>0</v>
      </c>
      <c r="AD320" s="5">
        <v>0</v>
      </c>
      <c r="AE320" s="5">
        <v>0</v>
      </c>
      <c r="AF320" s="5">
        <v>0</v>
      </c>
      <c r="AG320" s="5">
        <v>0</v>
      </c>
      <c r="AH320" s="5">
        <v>0</v>
      </c>
      <c r="AI320" s="5">
        <v>0</v>
      </c>
      <c r="AJ320" s="5">
        <v>0</v>
      </c>
      <c r="AK320" s="5">
        <v>0</v>
      </c>
      <c r="AL320" s="5">
        <v>0</v>
      </c>
      <c r="AM320" s="5">
        <v>0</v>
      </c>
      <c r="AN320" s="5">
        <v>0</v>
      </c>
      <c r="AO320" s="5">
        <v>0</v>
      </c>
      <c r="AP320" s="5">
        <v>0</v>
      </c>
      <c r="AQ320" s="5">
        <v>7420</v>
      </c>
      <c r="AR320" s="5">
        <v>0</v>
      </c>
      <c r="AS320" s="5">
        <v>0</v>
      </c>
      <c r="AT320" s="5">
        <v>0</v>
      </c>
      <c r="AU320" s="5">
        <v>32769</v>
      </c>
      <c r="AV320" s="5">
        <v>154</v>
      </c>
      <c r="AW320" s="5">
        <v>0</v>
      </c>
      <c r="AX320" s="5">
        <v>0</v>
      </c>
      <c r="AY320" s="5">
        <v>515</v>
      </c>
      <c r="AZ320" s="5">
        <v>0</v>
      </c>
      <c r="BA320" s="5">
        <v>0</v>
      </c>
      <c r="BB320" s="5">
        <v>0</v>
      </c>
      <c r="BC320" s="5">
        <v>30727</v>
      </c>
      <c r="BD320" s="5">
        <v>0</v>
      </c>
      <c r="BE320" s="5">
        <v>0</v>
      </c>
      <c r="BF320" s="5">
        <v>0</v>
      </c>
      <c r="BG320" s="5">
        <v>245</v>
      </c>
      <c r="BH320" s="5">
        <v>834917</v>
      </c>
      <c r="BI320" s="5">
        <v>104435</v>
      </c>
      <c r="BJ320" s="5">
        <v>851128</v>
      </c>
      <c r="BK320" s="5">
        <v>10322</v>
      </c>
      <c r="BL320" s="5">
        <v>0</v>
      </c>
      <c r="BM320" s="5">
        <v>0</v>
      </c>
      <c r="BN320" s="5">
        <v>0</v>
      </c>
      <c r="BO320" s="5">
        <v>82610</v>
      </c>
      <c r="BP320" s="5">
        <v>1425727</v>
      </c>
      <c r="BQ320" s="5">
        <v>169936</v>
      </c>
      <c r="BR320" s="5">
        <v>10400</v>
      </c>
    </row>
    <row r="321" spans="1:70">
      <c r="A321" t="s">
        <v>1695</v>
      </c>
      <c r="B321" t="s">
        <v>1696</v>
      </c>
      <c r="C321" t="s">
        <v>1404</v>
      </c>
      <c r="D321" t="s">
        <v>1738</v>
      </c>
      <c r="E321" t="str">
        <f t="shared" si="4"/>
        <v>茨城県つくばみらい市</v>
      </c>
      <c r="F321" s="5">
        <v>48933</v>
      </c>
      <c r="G321" s="5">
        <v>14</v>
      </c>
      <c r="H321" s="5">
        <v>0</v>
      </c>
      <c r="I321" s="5">
        <v>0</v>
      </c>
      <c r="J321" s="5">
        <v>0</v>
      </c>
      <c r="K321" s="5">
        <v>0</v>
      </c>
      <c r="L321" s="5">
        <v>19172</v>
      </c>
      <c r="M321" s="5">
        <v>12073</v>
      </c>
      <c r="N321" s="5">
        <v>16134</v>
      </c>
      <c r="O321" s="5">
        <v>415831</v>
      </c>
      <c r="P321" s="5">
        <v>1090651</v>
      </c>
      <c r="Q321" s="5">
        <v>2492635</v>
      </c>
      <c r="R321" s="5">
        <v>121792</v>
      </c>
      <c r="S321" s="5">
        <v>12</v>
      </c>
      <c r="T321" s="5">
        <v>4667</v>
      </c>
      <c r="U321" s="5">
        <v>0</v>
      </c>
      <c r="V321" s="5">
        <v>0</v>
      </c>
      <c r="W321" s="5">
        <v>0</v>
      </c>
      <c r="X321" s="5">
        <v>4</v>
      </c>
      <c r="Y321" s="5">
        <v>8300</v>
      </c>
      <c r="Z321" s="5">
        <v>0</v>
      </c>
      <c r="AA321" s="5">
        <v>258</v>
      </c>
      <c r="AB321" s="5">
        <v>143</v>
      </c>
      <c r="AC321" s="5">
        <v>0</v>
      </c>
      <c r="AD321" s="5">
        <v>0</v>
      </c>
      <c r="AE321" s="5">
        <v>0</v>
      </c>
      <c r="AF321" s="5">
        <v>14926</v>
      </c>
      <c r="AG321" s="5">
        <v>0</v>
      </c>
      <c r="AH321" s="5">
        <v>950</v>
      </c>
      <c r="AI321" s="5">
        <v>19440</v>
      </c>
      <c r="AJ321" s="5">
        <v>0</v>
      </c>
      <c r="AK321" s="5">
        <v>2600</v>
      </c>
      <c r="AL321" s="5">
        <v>9140</v>
      </c>
      <c r="AM321" s="5">
        <v>0</v>
      </c>
      <c r="AN321" s="5">
        <v>0</v>
      </c>
      <c r="AO321" s="5">
        <v>0</v>
      </c>
      <c r="AP321" s="5">
        <v>0</v>
      </c>
      <c r="AQ321" s="5">
        <v>0</v>
      </c>
      <c r="AR321" s="5">
        <v>133</v>
      </c>
      <c r="AS321" s="5">
        <v>8572</v>
      </c>
      <c r="AT321" s="5">
        <v>3102</v>
      </c>
      <c r="AU321" s="5">
        <v>8623</v>
      </c>
      <c r="AV321" s="5">
        <v>0</v>
      </c>
      <c r="AW321" s="5">
        <v>0</v>
      </c>
      <c r="AX321" s="5">
        <v>0</v>
      </c>
      <c r="AY321" s="5">
        <v>0</v>
      </c>
      <c r="AZ321" s="5">
        <v>0</v>
      </c>
      <c r="BA321" s="5">
        <v>0</v>
      </c>
      <c r="BB321" s="5">
        <v>0</v>
      </c>
      <c r="BC321" s="5">
        <v>12674</v>
      </c>
      <c r="BD321" s="5">
        <v>0</v>
      </c>
      <c r="BE321" s="5">
        <v>0</v>
      </c>
      <c r="BF321" s="5">
        <v>0</v>
      </c>
      <c r="BG321" s="5">
        <v>0</v>
      </c>
      <c r="BH321" s="5">
        <v>1105012</v>
      </c>
      <c r="BI321" s="5">
        <v>287794</v>
      </c>
      <c r="BJ321" s="5">
        <v>1231701</v>
      </c>
      <c r="BK321" s="5">
        <v>19220</v>
      </c>
      <c r="BL321" s="5">
        <v>0</v>
      </c>
      <c r="BM321" s="5">
        <v>2968</v>
      </c>
      <c r="BN321" s="5">
        <v>0</v>
      </c>
      <c r="BO321" s="5">
        <v>258283</v>
      </c>
      <c r="BP321" s="5">
        <v>1446621</v>
      </c>
      <c r="BQ321" s="5">
        <v>413287</v>
      </c>
      <c r="BR321" s="5">
        <v>9700</v>
      </c>
    </row>
    <row r="322" spans="1:70">
      <c r="A322" t="s">
        <v>1695</v>
      </c>
      <c r="B322" t="s">
        <v>1696</v>
      </c>
      <c r="C322" t="s">
        <v>1406</v>
      </c>
      <c r="D322" t="s">
        <v>1739</v>
      </c>
      <c r="E322" t="str">
        <f t="shared" si="4"/>
        <v>茨城県常総市</v>
      </c>
      <c r="F322" s="5">
        <v>55535</v>
      </c>
      <c r="G322" s="5">
        <v>11</v>
      </c>
      <c r="H322" s="5">
        <v>0</v>
      </c>
      <c r="I322" s="5">
        <v>0</v>
      </c>
      <c r="J322" s="5">
        <v>4</v>
      </c>
      <c r="K322" s="5">
        <v>0</v>
      </c>
      <c r="L322" s="5">
        <v>14520</v>
      </c>
      <c r="M322" s="5">
        <v>1830</v>
      </c>
      <c r="N322" s="5">
        <v>0</v>
      </c>
      <c r="O322" s="5">
        <v>640977</v>
      </c>
      <c r="P322" s="5">
        <v>1204581</v>
      </c>
      <c r="Q322" s="5">
        <v>4000309</v>
      </c>
      <c r="R322" s="5">
        <v>380908</v>
      </c>
      <c r="S322" s="5">
        <v>11</v>
      </c>
      <c r="T322" s="5">
        <v>5376</v>
      </c>
      <c r="U322" s="5">
        <v>0</v>
      </c>
      <c r="V322" s="5">
        <v>0</v>
      </c>
      <c r="W322" s="5">
        <v>3</v>
      </c>
      <c r="X322" s="5">
        <v>6</v>
      </c>
      <c r="Y322" s="5">
        <v>18900</v>
      </c>
      <c r="Z322" s="5">
        <v>0</v>
      </c>
      <c r="AA322" s="5">
        <v>175</v>
      </c>
      <c r="AB322" s="5">
        <v>96</v>
      </c>
      <c r="AC322" s="5">
        <v>0</v>
      </c>
      <c r="AD322" s="5">
        <v>0</v>
      </c>
      <c r="AE322" s="5">
        <v>0</v>
      </c>
      <c r="AF322" s="5">
        <v>2396</v>
      </c>
      <c r="AG322" s="5">
        <v>0</v>
      </c>
      <c r="AH322" s="5">
        <v>0</v>
      </c>
      <c r="AI322" s="5">
        <v>0</v>
      </c>
      <c r="AJ322" s="5">
        <v>18900</v>
      </c>
      <c r="AK322" s="5">
        <v>10100</v>
      </c>
      <c r="AL322" s="5">
        <v>2114</v>
      </c>
      <c r="AM322" s="5">
        <v>5440</v>
      </c>
      <c r="AN322" s="5">
        <v>0</v>
      </c>
      <c r="AO322" s="5">
        <v>0</v>
      </c>
      <c r="AP322" s="5">
        <v>0</v>
      </c>
      <c r="AQ322" s="5">
        <v>0</v>
      </c>
      <c r="AR322" s="5">
        <v>0</v>
      </c>
      <c r="AS322" s="5">
        <v>116</v>
      </c>
      <c r="AT322" s="5">
        <v>0</v>
      </c>
      <c r="AU322" s="5">
        <v>1698</v>
      </c>
      <c r="AV322" s="5">
        <v>245</v>
      </c>
      <c r="AW322" s="5">
        <v>421</v>
      </c>
      <c r="AX322" s="5">
        <v>0</v>
      </c>
      <c r="AY322" s="5">
        <v>0</v>
      </c>
      <c r="AZ322" s="5">
        <v>76</v>
      </c>
      <c r="BA322" s="5">
        <v>0</v>
      </c>
      <c r="BB322" s="5">
        <v>0</v>
      </c>
      <c r="BC322" s="5">
        <v>5223</v>
      </c>
      <c r="BD322" s="5">
        <v>0</v>
      </c>
      <c r="BE322" s="5">
        <v>0</v>
      </c>
      <c r="BF322" s="5">
        <v>0</v>
      </c>
      <c r="BG322" s="5">
        <v>0</v>
      </c>
      <c r="BH322" s="5">
        <v>1290175</v>
      </c>
      <c r="BI322" s="5">
        <v>212301</v>
      </c>
      <c r="BJ322" s="5">
        <v>1314620</v>
      </c>
      <c r="BK322" s="5">
        <v>88900</v>
      </c>
      <c r="BL322" s="5">
        <v>0</v>
      </c>
      <c r="BM322" s="5">
        <v>0</v>
      </c>
      <c r="BN322" s="5">
        <v>0</v>
      </c>
      <c r="BO322" s="5">
        <v>173065</v>
      </c>
      <c r="BP322" s="5">
        <v>926615</v>
      </c>
      <c r="BQ322" s="5">
        <v>535547</v>
      </c>
      <c r="BR322" s="5">
        <v>11100</v>
      </c>
    </row>
    <row r="323" spans="1:70">
      <c r="A323" t="s">
        <v>1695</v>
      </c>
      <c r="B323" t="s">
        <v>1696</v>
      </c>
      <c r="C323" t="s">
        <v>1408</v>
      </c>
      <c r="D323" t="s">
        <v>1740</v>
      </c>
      <c r="E323" t="str">
        <f t="shared" si="4"/>
        <v>茨城県行方市</v>
      </c>
      <c r="F323" s="5">
        <v>30918</v>
      </c>
      <c r="G323" s="5">
        <v>8</v>
      </c>
      <c r="H323" s="5">
        <v>1</v>
      </c>
      <c r="I323" s="5">
        <v>0</v>
      </c>
      <c r="J323" s="5">
        <v>2</v>
      </c>
      <c r="K323" s="5">
        <v>0</v>
      </c>
      <c r="L323" s="5">
        <v>27742</v>
      </c>
      <c r="M323" s="5">
        <v>4235</v>
      </c>
      <c r="N323" s="5">
        <v>0</v>
      </c>
      <c r="O323" s="5">
        <v>684572</v>
      </c>
      <c r="P323" s="5">
        <v>654531</v>
      </c>
      <c r="Q323" s="5">
        <v>2750271</v>
      </c>
      <c r="R323" s="5">
        <v>241994</v>
      </c>
      <c r="S323" s="5">
        <v>7</v>
      </c>
      <c r="T323" s="5">
        <v>3050</v>
      </c>
      <c r="U323" s="5">
        <v>0</v>
      </c>
      <c r="V323" s="5">
        <v>0</v>
      </c>
      <c r="W323" s="5">
        <v>4</v>
      </c>
      <c r="X323" s="5">
        <v>7</v>
      </c>
      <c r="Y323" s="5">
        <v>16700</v>
      </c>
      <c r="Z323" s="5">
        <v>0</v>
      </c>
      <c r="AA323" s="5">
        <v>70</v>
      </c>
      <c r="AB323" s="5">
        <v>0</v>
      </c>
      <c r="AC323" s="5">
        <v>2004</v>
      </c>
      <c r="AD323" s="5">
        <v>0</v>
      </c>
      <c r="AE323" s="5">
        <v>0</v>
      </c>
      <c r="AF323" s="5">
        <v>0</v>
      </c>
      <c r="AG323" s="5">
        <v>0</v>
      </c>
      <c r="AH323" s="5">
        <v>0</v>
      </c>
      <c r="AI323" s="5">
        <v>0</v>
      </c>
      <c r="AJ323" s="5">
        <v>1950</v>
      </c>
      <c r="AK323" s="5">
        <v>1000</v>
      </c>
      <c r="AL323" s="5">
        <v>0</v>
      </c>
      <c r="AM323" s="5">
        <v>9405</v>
      </c>
      <c r="AN323" s="5">
        <v>0</v>
      </c>
      <c r="AO323" s="5">
        <v>0</v>
      </c>
      <c r="AP323" s="5">
        <v>0</v>
      </c>
      <c r="AQ323" s="5">
        <v>0</v>
      </c>
      <c r="AR323" s="5">
        <v>0</v>
      </c>
      <c r="AS323" s="5">
        <v>0</v>
      </c>
      <c r="AT323" s="5">
        <v>0</v>
      </c>
      <c r="AU323" s="5">
        <v>816</v>
      </c>
      <c r="AV323" s="5">
        <v>0</v>
      </c>
      <c r="AW323" s="5">
        <v>0</v>
      </c>
      <c r="AX323" s="5">
        <v>0</v>
      </c>
      <c r="AY323" s="5">
        <v>0</v>
      </c>
      <c r="AZ323" s="5">
        <v>161</v>
      </c>
      <c r="BA323" s="5">
        <v>4235</v>
      </c>
      <c r="BB323" s="5">
        <v>0</v>
      </c>
      <c r="BC323" s="5">
        <v>26463</v>
      </c>
      <c r="BD323" s="5">
        <v>0</v>
      </c>
      <c r="BE323" s="5">
        <v>0</v>
      </c>
      <c r="BF323" s="5">
        <v>0</v>
      </c>
      <c r="BG323" s="5">
        <v>0</v>
      </c>
      <c r="BH323" s="5">
        <v>668123</v>
      </c>
      <c r="BI323" s="5">
        <v>208868</v>
      </c>
      <c r="BJ323" s="5">
        <v>760038</v>
      </c>
      <c r="BK323" s="5">
        <v>55352</v>
      </c>
      <c r="BL323" s="5">
        <v>0</v>
      </c>
      <c r="BM323" s="5">
        <v>0</v>
      </c>
      <c r="BN323" s="5">
        <v>0</v>
      </c>
      <c r="BO323" s="5">
        <v>134059</v>
      </c>
      <c r="BP323" s="5">
        <v>854323</v>
      </c>
      <c r="BQ323" s="5">
        <v>615492</v>
      </c>
      <c r="BR323" s="5">
        <v>4550</v>
      </c>
    </row>
    <row r="324" spans="1:70">
      <c r="A324" t="s">
        <v>1695</v>
      </c>
      <c r="B324" t="s">
        <v>1696</v>
      </c>
      <c r="C324" t="s">
        <v>1741</v>
      </c>
      <c r="D324" t="s">
        <v>1742</v>
      </c>
      <c r="E324" t="str">
        <f t="shared" ref="E324:E387" si="5">+B324&amp;D324</f>
        <v>茨城県小美玉市</v>
      </c>
      <c r="F324" s="5">
        <v>40173</v>
      </c>
      <c r="G324" s="5">
        <v>12</v>
      </c>
      <c r="H324" s="5">
        <v>0</v>
      </c>
      <c r="I324" s="5">
        <v>0</v>
      </c>
      <c r="J324" s="5">
        <v>2</v>
      </c>
      <c r="K324" s="5">
        <v>0</v>
      </c>
      <c r="L324" s="5">
        <v>17029</v>
      </c>
      <c r="M324" s="5">
        <v>0</v>
      </c>
      <c r="N324" s="5">
        <v>0</v>
      </c>
      <c r="O324" s="5">
        <v>474483</v>
      </c>
      <c r="P324" s="5">
        <v>687948</v>
      </c>
      <c r="Q324" s="5">
        <v>4952807</v>
      </c>
      <c r="R324" s="5">
        <v>236277</v>
      </c>
      <c r="S324" s="5">
        <v>12</v>
      </c>
      <c r="T324" s="5">
        <v>3650</v>
      </c>
      <c r="U324" s="5">
        <v>0</v>
      </c>
      <c r="V324" s="5">
        <v>0</v>
      </c>
      <c r="W324" s="5">
        <v>0</v>
      </c>
      <c r="X324" s="5">
        <v>5</v>
      </c>
      <c r="Y324" s="5">
        <v>16700</v>
      </c>
      <c r="Z324" s="5">
        <v>0</v>
      </c>
      <c r="AA324" s="5">
        <v>13</v>
      </c>
      <c r="AB324" s="5">
        <v>0</v>
      </c>
      <c r="AC324" s="5">
        <v>0</v>
      </c>
      <c r="AD324" s="5">
        <v>0</v>
      </c>
      <c r="AE324" s="5">
        <v>0</v>
      </c>
      <c r="AF324" s="5">
        <v>0</v>
      </c>
      <c r="AG324" s="5">
        <v>9200</v>
      </c>
      <c r="AH324" s="5">
        <v>16700</v>
      </c>
      <c r="AI324" s="5">
        <v>0</v>
      </c>
      <c r="AJ324" s="5">
        <v>0</v>
      </c>
      <c r="AK324" s="5">
        <v>8800</v>
      </c>
      <c r="AL324" s="5">
        <v>4300</v>
      </c>
      <c r="AM324" s="5">
        <v>0</v>
      </c>
      <c r="AN324" s="5">
        <v>0</v>
      </c>
      <c r="AO324" s="5">
        <v>0</v>
      </c>
      <c r="AP324" s="5">
        <v>0</v>
      </c>
      <c r="AQ324" s="5">
        <v>0</v>
      </c>
      <c r="AR324" s="5">
        <v>761</v>
      </c>
      <c r="AS324" s="5">
        <v>0</v>
      </c>
      <c r="AT324" s="5">
        <v>0</v>
      </c>
      <c r="AU324" s="5">
        <v>18999</v>
      </c>
      <c r="AV324" s="5">
        <v>0</v>
      </c>
      <c r="AW324" s="5">
        <v>0</v>
      </c>
      <c r="AX324" s="5">
        <v>0</v>
      </c>
      <c r="AY324" s="5">
        <v>0</v>
      </c>
      <c r="AZ324" s="5">
        <v>1735</v>
      </c>
      <c r="BA324" s="5">
        <v>0</v>
      </c>
      <c r="BB324" s="5">
        <v>0</v>
      </c>
      <c r="BC324" s="5">
        <v>20007</v>
      </c>
      <c r="BD324" s="5">
        <v>0</v>
      </c>
      <c r="BE324" s="5">
        <v>0</v>
      </c>
      <c r="BF324" s="5">
        <v>0</v>
      </c>
      <c r="BG324" s="5">
        <v>34</v>
      </c>
      <c r="BH324" s="5">
        <v>704760</v>
      </c>
      <c r="BI324" s="5">
        <v>66908</v>
      </c>
      <c r="BJ324" s="5">
        <v>662293</v>
      </c>
      <c r="BK324" s="5">
        <v>96637</v>
      </c>
      <c r="BL324" s="5">
        <v>0</v>
      </c>
      <c r="BM324" s="5">
        <v>0</v>
      </c>
      <c r="BN324" s="5">
        <v>0</v>
      </c>
      <c r="BO324" s="5">
        <v>65461</v>
      </c>
      <c r="BP324" s="5">
        <v>1195632</v>
      </c>
      <c r="BQ324" s="5">
        <v>431057</v>
      </c>
      <c r="BR324" s="5">
        <v>0</v>
      </c>
    </row>
    <row r="325" spans="1:70">
      <c r="A325" t="s">
        <v>1695</v>
      </c>
      <c r="B325" t="s">
        <v>1696</v>
      </c>
      <c r="C325" t="s">
        <v>1743</v>
      </c>
      <c r="D325" t="s">
        <v>1744</v>
      </c>
      <c r="E325" t="str">
        <f t="shared" si="5"/>
        <v>茨城県筑西市</v>
      </c>
      <c r="F325" s="5">
        <v>90446</v>
      </c>
      <c r="G325" s="5">
        <v>18</v>
      </c>
      <c r="H325" s="5">
        <v>0</v>
      </c>
      <c r="I325" s="5">
        <v>0</v>
      </c>
      <c r="J325" s="5">
        <v>9</v>
      </c>
      <c r="K325" s="5">
        <v>0</v>
      </c>
      <c r="L325" s="5">
        <v>13491</v>
      </c>
      <c r="M325" s="5">
        <v>4376</v>
      </c>
      <c r="N325" s="5">
        <v>0</v>
      </c>
      <c r="O325" s="5">
        <v>965307</v>
      </c>
      <c r="P325" s="5">
        <v>1852306</v>
      </c>
      <c r="Q325" s="5">
        <v>7028493</v>
      </c>
      <c r="R325" s="5">
        <v>563169</v>
      </c>
      <c r="S325" s="5">
        <v>13</v>
      </c>
      <c r="T325" s="5">
        <v>8235</v>
      </c>
      <c r="U325" s="5">
        <v>0</v>
      </c>
      <c r="V325" s="5">
        <v>0</v>
      </c>
      <c r="W325" s="5">
        <v>12</v>
      </c>
      <c r="X325" s="5">
        <v>4</v>
      </c>
      <c r="Y325" s="5">
        <v>32659</v>
      </c>
      <c r="Z325" s="5">
        <v>0</v>
      </c>
      <c r="AA325" s="5">
        <v>135</v>
      </c>
      <c r="AB325" s="5">
        <v>112</v>
      </c>
      <c r="AC325" s="5">
        <v>1330</v>
      </c>
      <c r="AD325" s="5">
        <v>232</v>
      </c>
      <c r="AE325" s="5">
        <v>0</v>
      </c>
      <c r="AF325" s="5">
        <v>23527</v>
      </c>
      <c r="AG325" s="5">
        <v>12659</v>
      </c>
      <c r="AH325" s="5">
        <v>171173</v>
      </c>
      <c r="AI325" s="5">
        <v>0</v>
      </c>
      <c r="AJ325" s="5">
        <v>0</v>
      </c>
      <c r="AK325" s="5">
        <v>14472</v>
      </c>
      <c r="AL325" s="5">
        <v>5400</v>
      </c>
      <c r="AM325" s="5">
        <v>0</v>
      </c>
      <c r="AN325" s="5">
        <v>0</v>
      </c>
      <c r="AO325" s="5">
        <v>0</v>
      </c>
      <c r="AP325" s="5">
        <v>0</v>
      </c>
      <c r="AQ325" s="5">
        <v>0</v>
      </c>
      <c r="AR325" s="5">
        <v>188</v>
      </c>
      <c r="AS325" s="5">
        <v>0</v>
      </c>
      <c r="AT325" s="5">
        <v>0</v>
      </c>
      <c r="AU325" s="5">
        <v>1210</v>
      </c>
      <c r="AV325" s="5">
        <v>137</v>
      </c>
      <c r="AW325" s="5">
        <v>232</v>
      </c>
      <c r="AX325" s="5">
        <v>0</v>
      </c>
      <c r="AY325" s="5">
        <v>4333</v>
      </c>
      <c r="AZ325" s="5">
        <v>0</v>
      </c>
      <c r="BA325" s="5">
        <v>0</v>
      </c>
      <c r="BB325" s="5">
        <v>0</v>
      </c>
      <c r="BC325" s="5">
        <v>63095</v>
      </c>
      <c r="BD325" s="5">
        <v>0</v>
      </c>
      <c r="BE325" s="5">
        <v>0</v>
      </c>
      <c r="BF325" s="5">
        <v>0</v>
      </c>
      <c r="BG325" s="5">
        <v>570</v>
      </c>
      <c r="BH325" s="5">
        <v>1944940</v>
      </c>
      <c r="BI325" s="5">
        <v>196747</v>
      </c>
      <c r="BJ325" s="5">
        <v>1702922</v>
      </c>
      <c r="BK325" s="5">
        <v>151106</v>
      </c>
      <c r="BL325" s="5">
        <v>0</v>
      </c>
      <c r="BM325" s="5">
        <v>650</v>
      </c>
      <c r="BN325" s="5">
        <v>0</v>
      </c>
      <c r="BO325" s="5">
        <v>193145</v>
      </c>
      <c r="BP325" s="5">
        <v>1097470</v>
      </c>
      <c r="BQ325" s="5">
        <v>696492</v>
      </c>
      <c r="BR325" s="5">
        <v>12000</v>
      </c>
    </row>
    <row r="326" spans="1:70">
      <c r="A326" t="s">
        <v>1695</v>
      </c>
      <c r="B326" t="s">
        <v>1696</v>
      </c>
      <c r="C326" t="s">
        <v>1745</v>
      </c>
      <c r="D326" t="s">
        <v>1746</v>
      </c>
      <c r="E326" t="str">
        <f t="shared" si="5"/>
        <v>茨城県城里町</v>
      </c>
      <c r="F326" s="5">
        <v>18395</v>
      </c>
      <c r="G326" s="5">
        <v>7</v>
      </c>
      <c r="H326" s="5">
        <v>0</v>
      </c>
      <c r="I326" s="5">
        <v>0</v>
      </c>
      <c r="J326" s="5">
        <v>3</v>
      </c>
      <c r="K326" s="5">
        <v>0</v>
      </c>
      <c r="L326" s="5">
        <v>8979</v>
      </c>
      <c r="M326" s="5">
        <v>13305</v>
      </c>
      <c r="N326" s="5">
        <v>0</v>
      </c>
      <c r="O326" s="5">
        <v>343884</v>
      </c>
      <c r="P326" s="5">
        <v>381696</v>
      </c>
      <c r="Q326" s="5">
        <v>3260640</v>
      </c>
      <c r="R326" s="5">
        <v>230193</v>
      </c>
      <c r="S326" s="5">
        <v>7</v>
      </c>
      <c r="T326" s="5">
        <v>1767</v>
      </c>
      <c r="U326" s="5">
        <v>0</v>
      </c>
      <c r="V326" s="5">
        <v>0</v>
      </c>
      <c r="W326" s="5">
        <v>2</v>
      </c>
      <c r="X326" s="5">
        <v>3</v>
      </c>
      <c r="Y326" s="5">
        <v>11177</v>
      </c>
      <c r="Z326" s="5">
        <v>0</v>
      </c>
      <c r="AA326" s="5">
        <v>60</v>
      </c>
      <c r="AB326" s="5">
        <v>1</v>
      </c>
      <c r="AC326" s="5">
        <v>0</v>
      </c>
      <c r="AD326" s="5">
        <v>1059</v>
      </c>
      <c r="AE326" s="5">
        <v>0</v>
      </c>
      <c r="AF326" s="5">
        <v>48277</v>
      </c>
      <c r="AG326" s="5">
        <v>4170</v>
      </c>
      <c r="AH326" s="5">
        <v>225</v>
      </c>
      <c r="AI326" s="5">
        <v>0</v>
      </c>
      <c r="AJ326" s="5">
        <v>0</v>
      </c>
      <c r="AK326" s="5">
        <v>4160</v>
      </c>
      <c r="AL326" s="5">
        <v>1800</v>
      </c>
      <c r="AM326" s="5">
        <v>0</v>
      </c>
      <c r="AN326" s="5">
        <v>0</v>
      </c>
      <c r="AO326" s="5">
        <v>0</v>
      </c>
      <c r="AP326" s="5">
        <v>0</v>
      </c>
      <c r="AQ326" s="5">
        <v>0</v>
      </c>
      <c r="AR326" s="5">
        <v>506</v>
      </c>
      <c r="AS326" s="5">
        <v>762</v>
      </c>
      <c r="AT326" s="5">
        <v>0</v>
      </c>
      <c r="AU326" s="5">
        <v>726</v>
      </c>
      <c r="AV326" s="5">
        <v>27</v>
      </c>
      <c r="AW326" s="5">
        <v>0</v>
      </c>
      <c r="AX326" s="5">
        <v>0</v>
      </c>
      <c r="AY326" s="5">
        <v>62</v>
      </c>
      <c r="AZ326" s="5">
        <v>0</v>
      </c>
      <c r="BA326" s="5">
        <v>0</v>
      </c>
      <c r="BB326" s="5">
        <v>0</v>
      </c>
      <c r="BC326" s="5">
        <v>1843</v>
      </c>
      <c r="BD326" s="5">
        <v>65</v>
      </c>
      <c r="BE326" s="5">
        <v>0</v>
      </c>
      <c r="BF326" s="5">
        <v>0</v>
      </c>
      <c r="BG326" s="5">
        <v>44</v>
      </c>
      <c r="BH326" s="5">
        <v>410621</v>
      </c>
      <c r="BI326" s="5">
        <v>259677</v>
      </c>
      <c r="BJ326" s="5">
        <v>568924</v>
      </c>
      <c r="BK326" s="5">
        <v>66882</v>
      </c>
      <c r="BL326" s="5">
        <v>0</v>
      </c>
      <c r="BM326" s="5">
        <v>5300</v>
      </c>
      <c r="BN326" s="5">
        <v>0</v>
      </c>
      <c r="BO326" s="5">
        <v>92324</v>
      </c>
      <c r="BP326" s="5">
        <v>1070100</v>
      </c>
      <c r="BQ326" s="5">
        <v>412936</v>
      </c>
      <c r="BR326" s="5">
        <v>0</v>
      </c>
    </row>
    <row r="327" spans="1:70">
      <c r="A327" t="s">
        <v>1695</v>
      </c>
      <c r="B327" t="s">
        <v>1696</v>
      </c>
      <c r="C327" t="s">
        <v>1747</v>
      </c>
      <c r="D327" t="s">
        <v>1748</v>
      </c>
      <c r="E327" t="str">
        <f t="shared" si="5"/>
        <v>茨城県笠間市</v>
      </c>
      <c r="F327" s="5">
        <v>67021</v>
      </c>
      <c r="G327" s="5">
        <v>10</v>
      </c>
      <c r="H327" s="5">
        <v>0</v>
      </c>
      <c r="I327" s="5">
        <v>0</v>
      </c>
      <c r="J327" s="5">
        <v>2</v>
      </c>
      <c r="K327" s="5">
        <v>0</v>
      </c>
      <c r="L327" s="5">
        <v>18719</v>
      </c>
      <c r="M327" s="5">
        <v>1736</v>
      </c>
      <c r="N327" s="5">
        <v>0</v>
      </c>
      <c r="O327" s="5">
        <v>833239</v>
      </c>
      <c r="P327" s="5">
        <v>1452326</v>
      </c>
      <c r="Q327" s="5">
        <v>2239789</v>
      </c>
      <c r="R327" s="5">
        <v>272226</v>
      </c>
      <c r="S327" s="5">
        <v>10</v>
      </c>
      <c r="T327" s="5">
        <v>6665</v>
      </c>
      <c r="U327" s="5">
        <v>0</v>
      </c>
      <c r="V327" s="5">
        <v>0</v>
      </c>
      <c r="W327" s="5">
        <v>0</v>
      </c>
      <c r="X327" s="5">
        <v>8</v>
      </c>
      <c r="Y327" s="5">
        <v>12470</v>
      </c>
      <c r="Z327" s="5">
        <v>0</v>
      </c>
      <c r="AA327" s="5">
        <v>150</v>
      </c>
      <c r="AB327" s="5">
        <v>133</v>
      </c>
      <c r="AC327" s="5">
        <v>7172</v>
      </c>
      <c r="AD327" s="5">
        <v>804</v>
      </c>
      <c r="AE327" s="5">
        <v>0</v>
      </c>
      <c r="AF327" s="5">
        <v>101466</v>
      </c>
      <c r="AG327" s="5">
        <v>0</v>
      </c>
      <c r="AH327" s="5">
        <v>0</v>
      </c>
      <c r="AI327" s="5">
        <v>0</v>
      </c>
      <c r="AJ327" s="5">
        <v>12470</v>
      </c>
      <c r="AK327" s="5">
        <v>7600</v>
      </c>
      <c r="AL327" s="5">
        <v>9200</v>
      </c>
      <c r="AM327" s="5">
        <v>0</v>
      </c>
      <c r="AN327" s="5">
        <v>0</v>
      </c>
      <c r="AO327" s="5">
        <v>0</v>
      </c>
      <c r="AP327" s="5">
        <v>0</v>
      </c>
      <c r="AQ327" s="5">
        <v>0</v>
      </c>
      <c r="AR327" s="5">
        <v>0</v>
      </c>
      <c r="AS327" s="5">
        <v>0</v>
      </c>
      <c r="AT327" s="5">
        <v>0</v>
      </c>
      <c r="AU327" s="5">
        <v>755</v>
      </c>
      <c r="AV327" s="5">
        <v>0</v>
      </c>
      <c r="AW327" s="5">
        <v>43</v>
      </c>
      <c r="AX327" s="5">
        <v>0</v>
      </c>
      <c r="AY327" s="5">
        <v>29</v>
      </c>
      <c r="AZ327" s="5">
        <v>0</v>
      </c>
      <c r="BA327" s="5">
        <v>0</v>
      </c>
      <c r="BB327" s="5">
        <v>0</v>
      </c>
      <c r="BC327" s="5">
        <v>832</v>
      </c>
      <c r="BD327" s="5">
        <v>0</v>
      </c>
      <c r="BE327" s="5">
        <v>0</v>
      </c>
      <c r="BF327" s="5">
        <v>0</v>
      </c>
      <c r="BG327" s="5">
        <v>0</v>
      </c>
      <c r="BH327" s="5">
        <v>1500460</v>
      </c>
      <c r="BI327" s="5">
        <v>237092</v>
      </c>
      <c r="BJ327" s="5">
        <v>1531764</v>
      </c>
      <c r="BK327" s="5">
        <v>57506</v>
      </c>
      <c r="BL327" s="5">
        <v>0</v>
      </c>
      <c r="BM327" s="5">
        <v>0</v>
      </c>
      <c r="BN327" s="5">
        <v>0</v>
      </c>
      <c r="BO327" s="5">
        <v>154466</v>
      </c>
      <c r="BP327" s="5">
        <v>1786913</v>
      </c>
      <c r="BQ327" s="5">
        <v>378856</v>
      </c>
      <c r="BR327" s="5">
        <v>20628</v>
      </c>
    </row>
    <row r="328" spans="1:70">
      <c r="A328" t="s">
        <v>1695</v>
      </c>
      <c r="B328" t="s">
        <v>1696</v>
      </c>
      <c r="C328" t="s">
        <v>1749</v>
      </c>
      <c r="D328" t="s">
        <v>1750</v>
      </c>
      <c r="E328" t="str">
        <f t="shared" si="5"/>
        <v>茨城県常陸太田市</v>
      </c>
      <c r="F328" s="5">
        <v>42190</v>
      </c>
      <c r="G328" s="5">
        <v>15</v>
      </c>
      <c r="H328" s="5">
        <v>2</v>
      </c>
      <c r="I328" s="5">
        <v>0</v>
      </c>
      <c r="J328" s="5">
        <v>5</v>
      </c>
      <c r="K328" s="5">
        <v>0</v>
      </c>
      <c r="L328" s="5">
        <v>8437</v>
      </c>
      <c r="M328" s="5">
        <v>18215</v>
      </c>
      <c r="N328" s="5">
        <v>0</v>
      </c>
      <c r="O328" s="5">
        <v>472115</v>
      </c>
      <c r="P328" s="5">
        <v>999569</v>
      </c>
      <c r="Q328" s="5">
        <v>4998453</v>
      </c>
      <c r="R328" s="5">
        <v>383123</v>
      </c>
      <c r="S328" s="5">
        <v>15</v>
      </c>
      <c r="T328" s="5">
        <v>4856</v>
      </c>
      <c r="U328" s="5">
        <v>0</v>
      </c>
      <c r="V328" s="5">
        <v>0</v>
      </c>
      <c r="W328" s="5">
        <v>7</v>
      </c>
      <c r="X328" s="5">
        <v>6</v>
      </c>
      <c r="Y328" s="5">
        <v>23257</v>
      </c>
      <c r="Z328" s="5">
        <v>0</v>
      </c>
      <c r="AA328" s="5">
        <v>49</v>
      </c>
      <c r="AB328" s="5">
        <v>18</v>
      </c>
      <c r="AC328" s="5">
        <v>4753</v>
      </c>
      <c r="AD328" s="5">
        <v>953</v>
      </c>
      <c r="AE328" s="5">
        <v>0</v>
      </c>
      <c r="AF328" s="5">
        <v>53659</v>
      </c>
      <c r="AG328" s="5">
        <v>4500</v>
      </c>
      <c r="AH328" s="5">
        <v>18547</v>
      </c>
      <c r="AI328" s="5">
        <v>0</v>
      </c>
      <c r="AJ328" s="5">
        <v>59641</v>
      </c>
      <c r="AK328" s="5">
        <v>7232</v>
      </c>
      <c r="AL328" s="5">
        <v>1008</v>
      </c>
      <c r="AM328" s="5">
        <v>884</v>
      </c>
      <c r="AN328" s="5">
        <v>5220</v>
      </c>
      <c r="AO328" s="5">
        <v>0</v>
      </c>
      <c r="AP328" s="5">
        <v>0</v>
      </c>
      <c r="AQ328" s="5">
        <v>515</v>
      </c>
      <c r="AR328" s="5">
        <v>678</v>
      </c>
      <c r="AS328" s="5">
        <v>5117</v>
      </c>
      <c r="AT328" s="5">
        <v>0</v>
      </c>
      <c r="AU328" s="5">
        <v>18188</v>
      </c>
      <c r="AV328" s="5">
        <v>853</v>
      </c>
      <c r="AW328" s="5">
        <v>63</v>
      </c>
      <c r="AX328" s="5">
        <v>0</v>
      </c>
      <c r="AY328" s="5">
        <v>2687</v>
      </c>
      <c r="AZ328" s="5">
        <v>0</v>
      </c>
      <c r="BA328" s="5">
        <v>162</v>
      </c>
      <c r="BB328" s="5">
        <v>0</v>
      </c>
      <c r="BC328" s="5">
        <v>6839</v>
      </c>
      <c r="BD328" s="5">
        <v>7</v>
      </c>
      <c r="BE328" s="5">
        <v>241</v>
      </c>
      <c r="BF328" s="5">
        <v>0</v>
      </c>
      <c r="BG328" s="5">
        <v>409</v>
      </c>
      <c r="BH328" s="5">
        <v>1001747</v>
      </c>
      <c r="BI328" s="5">
        <v>206798</v>
      </c>
      <c r="BJ328" s="5">
        <v>1030081</v>
      </c>
      <c r="BK328" s="5">
        <v>113798</v>
      </c>
      <c r="BL328" s="5">
        <v>0</v>
      </c>
      <c r="BM328" s="5">
        <v>0</v>
      </c>
      <c r="BN328" s="5">
        <v>0</v>
      </c>
      <c r="BO328" s="5">
        <v>132728</v>
      </c>
      <c r="BP328" s="5">
        <v>2146540</v>
      </c>
      <c r="BQ328" s="5">
        <v>565626</v>
      </c>
      <c r="BR328" s="5">
        <v>0</v>
      </c>
    </row>
    <row r="329" spans="1:70">
      <c r="A329" t="s">
        <v>1695</v>
      </c>
      <c r="B329" t="s">
        <v>1696</v>
      </c>
      <c r="C329" t="s">
        <v>1751</v>
      </c>
      <c r="D329" t="s">
        <v>1752</v>
      </c>
      <c r="E329" t="str">
        <f t="shared" si="5"/>
        <v>茨城県鉾田市</v>
      </c>
      <c r="F329" s="5">
        <v>40646</v>
      </c>
      <c r="G329" s="5">
        <v>9</v>
      </c>
      <c r="H329" s="5">
        <v>0</v>
      </c>
      <c r="I329" s="5">
        <v>0</v>
      </c>
      <c r="J329" s="5">
        <v>3</v>
      </c>
      <c r="K329" s="5">
        <v>0</v>
      </c>
      <c r="L329" s="5">
        <v>6512</v>
      </c>
      <c r="M329" s="5">
        <v>4010</v>
      </c>
      <c r="N329" s="5">
        <v>0</v>
      </c>
      <c r="O329" s="5">
        <v>800938</v>
      </c>
      <c r="P329" s="5">
        <v>546488</v>
      </c>
      <c r="Q329" s="5">
        <v>4192923</v>
      </c>
      <c r="R329" s="5">
        <v>399262</v>
      </c>
      <c r="S329" s="5">
        <v>4</v>
      </c>
      <c r="T329" s="5">
        <v>2141</v>
      </c>
      <c r="U329" s="5">
        <v>0</v>
      </c>
      <c r="V329" s="5">
        <v>0</v>
      </c>
      <c r="W329" s="5">
        <v>5</v>
      </c>
      <c r="X329" s="5">
        <v>2</v>
      </c>
      <c r="Y329" s="5">
        <v>5690</v>
      </c>
      <c r="Z329" s="5">
        <v>0</v>
      </c>
      <c r="AA329" s="5">
        <v>83</v>
      </c>
      <c r="AB329" s="5">
        <v>70</v>
      </c>
      <c r="AC329" s="5">
        <v>0</v>
      </c>
      <c r="AD329" s="5">
        <v>0</v>
      </c>
      <c r="AE329" s="5">
        <v>0</v>
      </c>
      <c r="AF329" s="5">
        <v>0</v>
      </c>
      <c r="AG329" s="5">
        <v>1800</v>
      </c>
      <c r="AH329" s="5">
        <v>4600</v>
      </c>
      <c r="AI329" s="5">
        <v>0</v>
      </c>
      <c r="AJ329" s="5">
        <v>0</v>
      </c>
      <c r="AK329" s="5">
        <v>4600</v>
      </c>
      <c r="AL329" s="5">
        <v>5631</v>
      </c>
      <c r="AM329" s="5">
        <v>0</v>
      </c>
      <c r="AN329" s="5">
        <v>0</v>
      </c>
      <c r="AO329" s="5">
        <v>0</v>
      </c>
      <c r="AP329" s="5">
        <v>0</v>
      </c>
      <c r="AQ329" s="5">
        <v>0</v>
      </c>
      <c r="AR329" s="5">
        <v>0</v>
      </c>
      <c r="AS329" s="5">
        <v>202</v>
      </c>
      <c r="AT329" s="5">
        <v>0</v>
      </c>
      <c r="AU329" s="5">
        <v>382</v>
      </c>
      <c r="AV329" s="5">
        <v>0</v>
      </c>
      <c r="AW329" s="5">
        <v>0</v>
      </c>
      <c r="AX329" s="5">
        <v>0</v>
      </c>
      <c r="AY329" s="5">
        <v>36</v>
      </c>
      <c r="AZ329" s="5">
        <v>0</v>
      </c>
      <c r="BA329" s="5">
        <v>0</v>
      </c>
      <c r="BB329" s="5">
        <v>0</v>
      </c>
      <c r="BC329" s="5">
        <v>2921</v>
      </c>
      <c r="BD329" s="5">
        <v>0</v>
      </c>
      <c r="BE329" s="5">
        <v>0</v>
      </c>
      <c r="BF329" s="5">
        <v>0</v>
      </c>
      <c r="BG329" s="5">
        <v>185</v>
      </c>
      <c r="BH329" s="5">
        <v>602922</v>
      </c>
      <c r="BI329" s="5">
        <v>573788</v>
      </c>
      <c r="BJ329" s="5">
        <v>1040295</v>
      </c>
      <c r="BK329" s="5">
        <v>113627</v>
      </c>
      <c r="BL329" s="5">
        <v>0</v>
      </c>
      <c r="BM329" s="5">
        <v>44406</v>
      </c>
      <c r="BN329" s="5">
        <v>0</v>
      </c>
      <c r="BO329" s="5">
        <v>191761</v>
      </c>
      <c r="BP329" s="5">
        <v>1366008</v>
      </c>
      <c r="BQ329" s="5">
        <v>524298</v>
      </c>
      <c r="BR329" s="5">
        <v>9780</v>
      </c>
    </row>
    <row r="330" spans="1:70">
      <c r="A330" t="s">
        <v>1695</v>
      </c>
      <c r="B330" t="s">
        <v>1696</v>
      </c>
      <c r="C330" t="s">
        <v>1466</v>
      </c>
      <c r="D330" t="s">
        <v>1753</v>
      </c>
      <c r="E330" t="str">
        <f t="shared" si="5"/>
        <v>茨城県茨城県（県南）</v>
      </c>
      <c r="F330" s="5">
        <v>0</v>
      </c>
      <c r="G330" s="5">
        <v>51</v>
      </c>
      <c r="H330" s="5">
        <v>0</v>
      </c>
      <c r="I330" s="5">
        <v>0</v>
      </c>
      <c r="J330" s="5">
        <v>3</v>
      </c>
      <c r="K330" s="5">
        <v>0</v>
      </c>
      <c r="L330" s="5">
        <v>19852</v>
      </c>
      <c r="M330" s="5">
        <v>173280</v>
      </c>
      <c r="N330" s="5">
        <v>0</v>
      </c>
      <c r="O330" s="5">
        <v>0</v>
      </c>
      <c r="P330" s="5">
        <v>7747003</v>
      </c>
      <c r="Q330" s="5">
        <v>26686374</v>
      </c>
      <c r="R330" s="5">
        <v>1163130</v>
      </c>
      <c r="S330" s="5">
        <v>32</v>
      </c>
      <c r="T330" s="5">
        <v>0</v>
      </c>
      <c r="U330" s="5">
        <v>78358</v>
      </c>
      <c r="V330" s="5">
        <v>0</v>
      </c>
      <c r="W330" s="5">
        <v>30</v>
      </c>
      <c r="X330" s="5">
        <v>10</v>
      </c>
      <c r="Y330" s="5">
        <v>306075</v>
      </c>
      <c r="Z330" s="5">
        <v>0</v>
      </c>
      <c r="AA330" s="5">
        <v>379</v>
      </c>
      <c r="AB330" s="5">
        <v>294</v>
      </c>
      <c r="AC330" s="5">
        <v>9390</v>
      </c>
      <c r="AD330" s="5">
        <v>0</v>
      </c>
      <c r="AE330" s="5">
        <v>0</v>
      </c>
      <c r="AF330" s="5">
        <v>0</v>
      </c>
      <c r="AG330" s="5">
        <v>155675</v>
      </c>
      <c r="AH330" s="5">
        <v>20675</v>
      </c>
      <c r="AI330" s="5">
        <v>0</v>
      </c>
      <c r="AJ330" s="5">
        <v>0</v>
      </c>
      <c r="AK330" s="5">
        <v>0</v>
      </c>
      <c r="AL330" s="5">
        <v>0</v>
      </c>
      <c r="AM330" s="5">
        <v>0</v>
      </c>
      <c r="AN330" s="5">
        <v>0</v>
      </c>
      <c r="AO330" s="5">
        <v>0</v>
      </c>
      <c r="AP330" s="5">
        <v>0</v>
      </c>
      <c r="AQ330" s="5">
        <v>0</v>
      </c>
      <c r="AR330" s="5">
        <v>0</v>
      </c>
      <c r="AS330" s="5">
        <v>8221</v>
      </c>
      <c r="AT330" s="5">
        <v>0</v>
      </c>
      <c r="AU330" s="5">
        <v>0</v>
      </c>
      <c r="AV330" s="5">
        <v>13547</v>
      </c>
      <c r="AW330" s="5">
        <v>42071</v>
      </c>
      <c r="AX330" s="5">
        <v>0</v>
      </c>
      <c r="AY330" s="5">
        <v>0</v>
      </c>
      <c r="AZ330" s="5">
        <v>0</v>
      </c>
      <c r="BA330" s="5">
        <v>0</v>
      </c>
      <c r="BB330" s="5">
        <v>0</v>
      </c>
      <c r="BC330" s="5">
        <v>0</v>
      </c>
      <c r="BD330" s="5">
        <v>0</v>
      </c>
      <c r="BE330" s="5">
        <v>0</v>
      </c>
      <c r="BF330" s="5">
        <v>0</v>
      </c>
      <c r="BG330" s="5">
        <v>0</v>
      </c>
      <c r="BH330" s="5">
        <v>7747003</v>
      </c>
      <c r="BI330" s="5">
        <v>731004</v>
      </c>
      <c r="BJ330" s="5">
        <v>5891250</v>
      </c>
      <c r="BK330" s="5">
        <v>417164</v>
      </c>
      <c r="BL330" s="5">
        <v>0</v>
      </c>
      <c r="BM330" s="5">
        <v>0</v>
      </c>
      <c r="BN330" s="5">
        <v>0</v>
      </c>
      <c r="BO330" s="5">
        <v>621439</v>
      </c>
      <c r="BP330" s="5">
        <v>12578314</v>
      </c>
      <c r="BQ330" s="5">
        <v>3188689</v>
      </c>
      <c r="BR330" s="5">
        <v>0</v>
      </c>
    </row>
    <row r="331" spans="1:70">
      <c r="A331" t="s">
        <v>1695</v>
      </c>
      <c r="B331" t="s">
        <v>1696</v>
      </c>
      <c r="C331" t="s">
        <v>1468</v>
      </c>
      <c r="D331" t="s">
        <v>1754</v>
      </c>
      <c r="E331" t="str">
        <f t="shared" si="5"/>
        <v>茨城県茨城県（県西）</v>
      </c>
      <c r="F331" s="5">
        <v>0</v>
      </c>
      <c r="G331" s="5">
        <v>36</v>
      </c>
      <c r="H331" s="5">
        <v>0</v>
      </c>
      <c r="I331" s="5">
        <v>0</v>
      </c>
      <c r="J331" s="5">
        <v>3</v>
      </c>
      <c r="K331" s="5">
        <v>0</v>
      </c>
      <c r="L331" s="5">
        <v>20470</v>
      </c>
      <c r="M331" s="5">
        <v>271058</v>
      </c>
      <c r="N331" s="5">
        <v>0</v>
      </c>
      <c r="O331" s="5">
        <v>0</v>
      </c>
      <c r="P331" s="5">
        <v>3196996</v>
      </c>
      <c r="Q331" s="5">
        <v>6475757</v>
      </c>
      <c r="R331" s="5">
        <v>584490</v>
      </c>
      <c r="S331" s="5">
        <v>23</v>
      </c>
      <c r="T331" s="5">
        <v>0</v>
      </c>
      <c r="U331" s="5">
        <v>23970</v>
      </c>
      <c r="V331" s="5">
        <v>0</v>
      </c>
      <c r="W331" s="5">
        <v>21</v>
      </c>
      <c r="X331" s="5">
        <v>11</v>
      </c>
      <c r="Y331" s="5">
        <v>80000</v>
      </c>
      <c r="Z331" s="5">
        <v>0</v>
      </c>
      <c r="AA331" s="5">
        <v>237</v>
      </c>
      <c r="AB331" s="5">
        <v>121</v>
      </c>
      <c r="AC331" s="5">
        <v>0</v>
      </c>
      <c r="AD331" s="5">
        <v>0</v>
      </c>
      <c r="AE331" s="5">
        <v>0</v>
      </c>
      <c r="AF331" s="5">
        <v>0</v>
      </c>
      <c r="AG331" s="5">
        <v>0</v>
      </c>
      <c r="AH331" s="5">
        <v>44100</v>
      </c>
      <c r="AI331" s="5">
        <v>0</v>
      </c>
      <c r="AJ331" s="5">
        <v>0</v>
      </c>
      <c r="AK331" s="5">
        <v>0</v>
      </c>
      <c r="AL331" s="5">
        <v>0</v>
      </c>
      <c r="AM331" s="5">
        <v>0</v>
      </c>
      <c r="AN331" s="5">
        <v>0</v>
      </c>
      <c r="AO331" s="5">
        <v>0</v>
      </c>
      <c r="AP331" s="5">
        <v>0</v>
      </c>
      <c r="AQ331" s="5">
        <v>0</v>
      </c>
      <c r="AR331" s="5">
        <v>0</v>
      </c>
      <c r="AS331" s="5">
        <v>43809</v>
      </c>
      <c r="AT331" s="5">
        <v>0</v>
      </c>
      <c r="AU331" s="5">
        <v>0</v>
      </c>
      <c r="AV331" s="5">
        <v>1550</v>
      </c>
      <c r="AW331" s="5">
        <v>6027</v>
      </c>
      <c r="AX331" s="5">
        <v>0</v>
      </c>
      <c r="AY331" s="5">
        <v>0</v>
      </c>
      <c r="AZ331" s="5">
        <v>0</v>
      </c>
      <c r="BA331" s="5">
        <v>0</v>
      </c>
      <c r="BB331" s="5">
        <v>0</v>
      </c>
      <c r="BC331" s="5">
        <v>0</v>
      </c>
      <c r="BD331" s="5">
        <v>0</v>
      </c>
      <c r="BE331" s="5">
        <v>0</v>
      </c>
      <c r="BF331" s="5">
        <v>0</v>
      </c>
      <c r="BG331" s="5">
        <v>0</v>
      </c>
      <c r="BH331" s="5">
        <v>3196996</v>
      </c>
      <c r="BI331" s="5">
        <v>591028</v>
      </c>
      <c r="BJ331" s="5">
        <v>3259686</v>
      </c>
      <c r="BK331" s="5">
        <v>132989</v>
      </c>
      <c r="BL331" s="5">
        <v>0</v>
      </c>
      <c r="BM331" s="5">
        <v>0</v>
      </c>
      <c r="BN331" s="5">
        <v>0</v>
      </c>
      <c r="BO331" s="5">
        <v>504853</v>
      </c>
      <c r="BP331" s="5">
        <v>3718178</v>
      </c>
      <c r="BQ331" s="5">
        <v>1759164</v>
      </c>
      <c r="BR331" s="5">
        <v>0</v>
      </c>
    </row>
    <row r="332" spans="1:70">
      <c r="A332" t="s">
        <v>1695</v>
      </c>
      <c r="B332" t="s">
        <v>1696</v>
      </c>
      <c r="C332" t="s">
        <v>1470</v>
      </c>
      <c r="D332" t="s">
        <v>1755</v>
      </c>
      <c r="E332" t="str">
        <f t="shared" si="5"/>
        <v>茨城県茨城県（鹿行）</v>
      </c>
      <c r="F332" s="5">
        <v>0</v>
      </c>
      <c r="G332" s="5">
        <v>25</v>
      </c>
      <c r="H332" s="5">
        <v>0</v>
      </c>
      <c r="I332" s="5">
        <v>0</v>
      </c>
      <c r="J332" s="5">
        <v>2</v>
      </c>
      <c r="K332" s="5">
        <v>0</v>
      </c>
      <c r="L332" s="5">
        <v>1234</v>
      </c>
      <c r="M332" s="5">
        <v>185171</v>
      </c>
      <c r="N332" s="5">
        <v>0</v>
      </c>
      <c r="O332" s="5">
        <v>0</v>
      </c>
      <c r="P332" s="5">
        <v>2591391</v>
      </c>
      <c r="Q332" s="5">
        <v>7542118</v>
      </c>
      <c r="R332" s="5">
        <v>526298</v>
      </c>
      <c r="S332" s="5">
        <v>16</v>
      </c>
      <c r="T332" s="5">
        <v>0</v>
      </c>
      <c r="U332" s="5">
        <v>20791</v>
      </c>
      <c r="V332" s="5">
        <v>0</v>
      </c>
      <c r="W332" s="5">
        <v>14</v>
      </c>
      <c r="X332" s="5">
        <v>4</v>
      </c>
      <c r="Y332" s="5">
        <v>108000</v>
      </c>
      <c r="Z332" s="5">
        <v>0</v>
      </c>
      <c r="AA332" s="5">
        <v>182</v>
      </c>
      <c r="AB332" s="5">
        <v>114</v>
      </c>
      <c r="AC332" s="5">
        <v>816</v>
      </c>
      <c r="AD332" s="5">
        <v>39524</v>
      </c>
      <c r="AE332" s="5">
        <v>0</v>
      </c>
      <c r="AF332" s="5">
        <v>0</v>
      </c>
      <c r="AG332" s="5">
        <v>0</v>
      </c>
      <c r="AH332" s="5">
        <v>122256</v>
      </c>
      <c r="AI332" s="5">
        <v>0</v>
      </c>
      <c r="AJ332" s="5">
        <v>0</v>
      </c>
      <c r="AK332" s="5">
        <v>0</v>
      </c>
      <c r="AL332" s="5">
        <v>0</v>
      </c>
      <c r="AM332" s="5">
        <v>0</v>
      </c>
      <c r="AN332" s="5">
        <v>0</v>
      </c>
      <c r="AO332" s="5">
        <v>0</v>
      </c>
      <c r="AP332" s="5">
        <v>0</v>
      </c>
      <c r="AQ332" s="5">
        <v>0</v>
      </c>
      <c r="AR332" s="5">
        <v>0</v>
      </c>
      <c r="AS332" s="5">
        <v>26730</v>
      </c>
      <c r="AT332" s="5">
        <v>0</v>
      </c>
      <c r="AU332" s="5">
        <v>0</v>
      </c>
      <c r="AV332" s="5">
        <v>816</v>
      </c>
      <c r="AW332" s="5">
        <v>2947</v>
      </c>
      <c r="AX332" s="5">
        <v>0</v>
      </c>
      <c r="AY332" s="5">
        <v>0</v>
      </c>
      <c r="AZ332" s="5">
        <v>0</v>
      </c>
      <c r="BA332" s="5">
        <v>0</v>
      </c>
      <c r="BB332" s="5">
        <v>0</v>
      </c>
      <c r="BC332" s="5">
        <v>0</v>
      </c>
      <c r="BD332" s="5">
        <v>0</v>
      </c>
      <c r="BE332" s="5">
        <v>0</v>
      </c>
      <c r="BF332" s="5">
        <v>0</v>
      </c>
      <c r="BG332" s="5">
        <v>0</v>
      </c>
      <c r="BH332" s="5">
        <v>2591391</v>
      </c>
      <c r="BI332" s="5">
        <v>374583</v>
      </c>
      <c r="BJ332" s="5">
        <v>2791863</v>
      </c>
      <c r="BK332" s="5">
        <v>147678</v>
      </c>
      <c r="BL332" s="5">
        <v>0</v>
      </c>
      <c r="BM332" s="5">
        <v>0</v>
      </c>
      <c r="BN332" s="5">
        <v>0</v>
      </c>
      <c r="BO332" s="5">
        <v>364838</v>
      </c>
      <c r="BP332" s="5">
        <v>3645834</v>
      </c>
      <c r="BQ332" s="5">
        <v>1058044</v>
      </c>
      <c r="BR332" s="5">
        <v>0</v>
      </c>
    </row>
    <row r="333" spans="1:70">
      <c r="A333" t="s">
        <v>1695</v>
      </c>
      <c r="B333" t="s">
        <v>1696</v>
      </c>
      <c r="C333" t="s">
        <v>1472</v>
      </c>
      <c r="D333" t="s">
        <v>1756</v>
      </c>
      <c r="E333" t="str">
        <f t="shared" si="5"/>
        <v>茨城県茨城県（県中央）</v>
      </c>
      <c r="F333" s="5">
        <v>0</v>
      </c>
      <c r="G333" s="5">
        <v>31</v>
      </c>
      <c r="H333" s="5">
        <v>0</v>
      </c>
      <c r="I333" s="5">
        <v>0</v>
      </c>
      <c r="J333" s="5">
        <v>2</v>
      </c>
      <c r="K333" s="5">
        <v>0</v>
      </c>
      <c r="L333" s="5">
        <v>5233</v>
      </c>
      <c r="M333" s="5">
        <v>203319</v>
      </c>
      <c r="N333" s="5">
        <v>0</v>
      </c>
      <c r="O333" s="5">
        <v>0</v>
      </c>
      <c r="P333" s="5">
        <v>2370263</v>
      </c>
      <c r="Q333" s="5">
        <v>2436068</v>
      </c>
      <c r="R333" s="5">
        <v>577253</v>
      </c>
      <c r="S333" s="5">
        <v>20</v>
      </c>
      <c r="T333" s="5">
        <v>0</v>
      </c>
      <c r="U333" s="5">
        <v>15475</v>
      </c>
      <c r="V333" s="5">
        <v>0</v>
      </c>
      <c r="W333" s="5">
        <v>18</v>
      </c>
      <c r="X333" s="5">
        <v>10</v>
      </c>
      <c r="Y333" s="5">
        <v>78000</v>
      </c>
      <c r="Z333" s="5">
        <v>0</v>
      </c>
      <c r="AA333" s="5">
        <v>104</v>
      </c>
      <c r="AB333" s="5">
        <v>73</v>
      </c>
      <c r="AC333" s="5">
        <v>0</v>
      </c>
      <c r="AD333" s="5">
        <v>0</v>
      </c>
      <c r="AE333" s="5">
        <v>0</v>
      </c>
      <c r="AF333" s="5">
        <v>0</v>
      </c>
      <c r="AG333" s="5">
        <v>0</v>
      </c>
      <c r="AH333" s="5">
        <v>194600</v>
      </c>
      <c r="AI333" s="5">
        <v>0</v>
      </c>
      <c r="AJ333" s="5">
        <v>0</v>
      </c>
      <c r="AK333" s="5">
        <v>0</v>
      </c>
      <c r="AL333" s="5">
        <v>0</v>
      </c>
      <c r="AM333" s="5">
        <v>0</v>
      </c>
      <c r="AN333" s="5">
        <v>0</v>
      </c>
      <c r="AO333" s="5">
        <v>0</v>
      </c>
      <c r="AP333" s="5">
        <v>0</v>
      </c>
      <c r="AQ333" s="5">
        <v>0</v>
      </c>
      <c r="AR333" s="5">
        <v>0</v>
      </c>
      <c r="AS333" s="5">
        <v>21471</v>
      </c>
      <c r="AT333" s="5">
        <v>0</v>
      </c>
      <c r="AU333" s="5">
        <v>0</v>
      </c>
      <c r="AV333" s="5">
        <v>3287</v>
      </c>
      <c r="AW333" s="5">
        <v>68069</v>
      </c>
      <c r="AX333" s="5">
        <v>0</v>
      </c>
      <c r="AY333" s="5">
        <v>0</v>
      </c>
      <c r="AZ333" s="5">
        <v>0</v>
      </c>
      <c r="BA333" s="5">
        <v>0</v>
      </c>
      <c r="BB333" s="5">
        <v>0</v>
      </c>
      <c r="BC333" s="5">
        <v>0</v>
      </c>
      <c r="BD333" s="5">
        <v>0</v>
      </c>
      <c r="BE333" s="5">
        <v>0</v>
      </c>
      <c r="BF333" s="5">
        <v>0</v>
      </c>
      <c r="BG333" s="5">
        <v>0</v>
      </c>
      <c r="BH333" s="5">
        <v>2370263</v>
      </c>
      <c r="BI333" s="5">
        <v>568541</v>
      </c>
      <c r="BJ333" s="5">
        <v>2616805</v>
      </c>
      <c r="BK333" s="5">
        <v>119737</v>
      </c>
      <c r="BL333" s="5">
        <v>0</v>
      </c>
      <c r="BM333" s="5">
        <v>83662</v>
      </c>
      <c r="BN333" s="5">
        <v>0</v>
      </c>
      <c r="BO333" s="5">
        <v>454989</v>
      </c>
      <c r="BP333" s="5">
        <v>2005719</v>
      </c>
      <c r="BQ333" s="5">
        <v>1056388</v>
      </c>
      <c r="BR333" s="5">
        <v>0</v>
      </c>
    </row>
    <row r="334" spans="1:70">
      <c r="A334" t="s">
        <v>1757</v>
      </c>
      <c r="B334" t="s">
        <v>1758</v>
      </c>
      <c r="C334" t="s">
        <v>1280</v>
      </c>
      <c r="D334" t="s">
        <v>1759</v>
      </c>
      <c r="E334" t="str">
        <f t="shared" si="5"/>
        <v>栃木県宇都宮市</v>
      </c>
      <c r="F334" s="5">
        <v>510425</v>
      </c>
      <c r="G334" s="5">
        <v>164</v>
      </c>
      <c r="H334" s="5">
        <v>2</v>
      </c>
      <c r="I334" s="5">
        <v>1</v>
      </c>
      <c r="J334" s="5">
        <v>1</v>
      </c>
      <c r="K334" s="5">
        <v>1</v>
      </c>
      <c r="L334" s="5">
        <v>18152</v>
      </c>
      <c r="M334" s="5">
        <v>26032</v>
      </c>
      <c r="N334" s="5">
        <v>115945</v>
      </c>
      <c r="O334" s="5">
        <v>3041556</v>
      </c>
      <c r="P334" s="5">
        <v>9518827</v>
      </c>
      <c r="Q334" s="5">
        <v>25725260</v>
      </c>
      <c r="R334" s="5">
        <v>2431892</v>
      </c>
      <c r="S334" s="5">
        <v>131</v>
      </c>
      <c r="T334" s="5">
        <v>53019</v>
      </c>
      <c r="U334" s="5">
        <v>0</v>
      </c>
      <c r="V334" s="5">
        <v>0</v>
      </c>
      <c r="W334" s="5">
        <v>78</v>
      </c>
      <c r="X334" s="5">
        <v>18</v>
      </c>
      <c r="Y334" s="5">
        <v>183032</v>
      </c>
      <c r="Z334" s="5">
        <v>14000</v>
      </c>
      <c r="AA334" s="5">
        <v>526</v>
      </c>
      <c r="AB334" s="5">
        <v>233</v>
      </c>
      <c r="AC334" s="5">
        <v>10415</v>
      </c>
      <c r="AD334" s="5">
        <v>295</v>
      </c>
      <c r="AE334" s="5">
        <v>55537</v>
      </c>
      <c r="AF334" s="5">
        <v>375502</v>
      </c>
      <c r="AG334" s="5">
        <v>44000</v>
      </c>
      <c r="AH334" s="5">
        <v>273021</v>
      </c>
      <c r="AI334" s="5">
        <v>0</v>
      </c>
      <c r="AJ334" s="5">
        <v>13689</v>
      </c>
      <c r="AK334" s="5">
        <v>44600</v>
      </c>
      <c r="AL334" s="5">
        <v>75365</v>
      </c>
      <c r="AM334" s="5">
        <v>7841</v>
      </c>
      <c r="AN334" s="5">
        <v>0</v>
      </c>
      <c r="AO334" s="5">
        <v>52</v>
      </c>
      <c r="AP334" s="5">
        <v>0</v>
      </c>
      <c r="AQ334" s="5">
        <v>0</v>
      </c>
      <c r="AR334" s="5">
        <v>3999</v>
      </c>
      <c r="AS334" s="5">
        <v>2391</v>
      </c>
      <c r="AT334" s="5">
        <v>2451</v>
      </c>
      <c r="AU334" s="5">
        <v>121484</v>
      </c>
      <c r="AV334" s="5">
        <v>3466</v>
      </c>
      <c r="AW334" s="5">
        <v>411</v>
      </c>
      <c r="AX334" s="5">
        <v>3800</v>
      </c>
      <c r="AY334" s="5">
        <v>4701</v>
      </c>
      <c r="AZ334" s="5">
        <v>0</v>
      </c>
      <c r="BA334" s="5">
        <v>0</v>
      </c>
      <c r="BB334" s="5">
        <v>0</v>
      </c>
      <c r="BC334" s="5">
        <v>21366</v>
      </c>
      <c r="BD334" s="5">
        <v>18</v>
      </c>
      <c r="BE334" s="5">
        <v>61</v>
      </c>
      <c r="BF334" s="5">
        <v>627</v>
      </c>
      <c r="BG334" s="5">
        <v>4073</v>
      </c>
      <c r="BH334" s="5">
        <v>10280659</v>
      </c>
      <c r="BI334" s="5">
        <v>555171</v>
      </c>
      <c r="BJ334" s="5">
        <v>8080430</v>
      </c>
      <c r="BK334" s="5">
        <v>686982</v>
      </c>
      <c r="BL334" s="5">
        <v>0</v>
      </c>
      <c r="BM334" s="5">
        <v>0</v>
      </c>
      <c r="BN334" s="5">
        <v>0</v>
      </c>
      <c r="BO334" s="5">
        <v>536312</v>
      </c>
      <c r="BP334" s="5">
        <v>13300073</v>
      </c>
      <c r="BQ334" s="5">
        <v>3822682</v>
      </c>
      <c r="BR334" s="5">
        <v>28000</v>
      </c>
    </row>
    <row r="335" spans="1:70">
      <c r="A335" t="s">
        <v>1757</v>
      </c>
      <c r="B335" t="s">
        <v>1758</v>
      </c>
      <c r="C335" t="s">
        <v>1282</v>
      </c>
      <c r="D335" t="s">
        <v>1760</v>
      </c>
      <c r="E335" t="str">
        <f t="shared" si="5"/>
        <v>栃木県足利市</v>
      </c>
      <c r="F335" s="5">
        <v>144702</v>
      </c>
      <c r="G335" s="5">
        <v>46</v>
      </c>
      <c r="H335" s="5">
        <v>6</v>
      </c>
      <c r="I335" s="5">
        <v>0</v>
      </c>
      <c r="J335" s="5">
        <v>0</v>
      </c>
      <c r="K335" s="5">
        <v>1</v>
      </c>
      <c r="L335" s="5">
        <v>7256</v>
      </c>
      <c r="M335" s="5">
        <v>25347</v>
      </c>
      <c r="N335" s="5">
        <v>234901</v>
      </c>
      <c r="O335" s="5">
        <v>732259</v>
      </c>
      <c r="P335" s="5">
        <v>2063361</v>
      </c>
      <c r="Q335" s="5">
        <v>4533245</v>
      </c>
      <c r="R335" s="5">
        <v>642635</v>
      </c>
      <c r="S335" s="5">
        <v>31</v>
      </c>
      <c r="T335" s="5">
        <v>17484</v>
      </c>
      <c r="U335" s="5">
        <v>0</v>
      </c>
      <c r="V335" s="5">
        <v>0</v>
      </c>
      <c r="W335" s="5">
        <v>15</v>
      </c>
      <c r="X335" s="5">
        <v>7</v>
      </c>
      <c r="Y335" s="5">
        <v>80500</v>
      </c>
      <c r="Z335" s="5">
        <v>19000</v>
      </c>
      <c r="AA335" s="5">
        <v>853</v>
      </c>
      <c r="AB335" s="5">
        <v>270</v>
      </c>
      <c r="AC335" s="5">
        <v>3287</v>
      </c>
      <c r="AD335" s="5">
        <v>16013</v>
      </c>
      <c r="AE335" s="5">
        <v>35730</v>
      </c>
      <c r="AF335" s="5">
        <v>111380</v>
      </c>
      <c r="AG335" s="5">
        <v>26400</v>
      </c>
      <c r="AH335" s="5">
        <v>26400</v>
      </c>
      <c r="AI335" s="5">
        <v>41000</v>
      </c>
      <c r="AJ335" s="5">
        <v>13100</v>
      </c>
      <c r="AK335" s="5">
        <v>23450</v>
      </c>
      <c r="AL335" s="5">
        <v>5100</v>
      </c>
      <c r="AM335" s="5">
        <v>12035</v>
      </c>
      <c r="AN335" s="5">
        <v>0</v>
      </c>
      <c r="AO335" s="5">
        <v>0</v>
      </c>
      <c r="AP335" s="5">
        <v>0</v>
      </c>
      <c r="AQ335" s="5">
        <v>0</v>
      </c>
      <c r="AR335" s="5">
        <v>128</v>
      </c>
      <c r="AS335" s="5">
        <v>848</v>
      </c>
      <c r="AT335" s="5">
        <v>23571</v>
      </c>
      <c r="AU335" s="5">
        <v>49393</v>
      </c>
      <c r="AV335" s="5">
        <v>0</v>
      </c>
      <c r="AW335" s="5">
        <v>0</v>
      </c>
      <c r="AX335" s="5">
        <v>1519</v>
      </c>
      <c r="AY335" s="5">
        <v>0</v>
      </c>
      <c r="AZ335" s="5">
        <v>0</v>
      </c>
      <c r="BA335" s="5">
        <v>0</v>
      </c>
      <c r="BB335" s="5">
        <v>0</v>
      </c>
      <c r="BC335" s="5">
        <v>0</v>
      </c>
      <c r="BD335" s="5">
        <v>37</v>
      </c>
      <c r="BE335" s="5">
        <v>27</v>
      </c>
      <c r="BF335" s="5">
        <v>1802</v>
      </c>
      <c r="BG335" s="5">
        <v>191</v>
      </c>
      <c r="BH335" s="5">
        <v>2194217</v>
      </c>
      <c r="BI335" s="5">
        <v>213458</v>
      </c>
      <c r="BJ335" s="5">
        <v>1866211</v>
      </c>
      <c r="BK335" s="5">
        <v>126982</v>
      </c>
      <c r="BL335" s="5">
        <v>0</v>
      </c>
      <c r="BM335" s="5">
        <v>8005</v>
      </c>
      <c r="BN335" s="5">
        <v>81611</v>
      </c>
      <c r="BO335" s="5">
        <v>190203</v>
      </c>
      <c r="BP335" s="5">
        <v>3453369</v>
      </c>
      <c r="BQ335" s="5">
        <v>1010330</v>
      </c>
      <c r="BR335" s="5">
        <v>0</v>
      </c>
    </row>
    <row r="336" spans="1:70">
      <c r="A336" t="s">
        <v>1757</v>
      </c>
      <c r="B336" t="s">
        <v>1758</v>
      </c>
      <c r="C336" t="s">
        <v>1290</v>
      </c>
      <c r="D336" t="s">
        <v>1761</v>
      </c>
      <c r="E336" t="str">
        <f t="shared" si="5"/>
        <v>栃木県日光市</v>
      </c>
      <c r="F336" s="5">
        <v>80113</v>
      </c>
      <c r="G336" s="5">
        <v>16</v>
      </c>
      <c r="H336" s="5">
        <v>12</v>
      </c>
      <c r="I336" s="5">
        <v>7</v>
      </c>
      <c r="J336" s="5">
        <v>2</v>
      </c>
      <c r="K336" s="5">
        <v>1</v>
      </c>
      <c r="L336" s="5">
        <v>9658</v>
      </c>
      <c r="M336" s="5">
        <v>20364</v>
      </c>
      <c r="N336" s="5">
        <v>119772</v>
      </c>
      <c r="O336" s="5">
        <v>868649</v>
      </c>
      <c r="P336" s="5">
        <v>1708270</v>
      </c>
      <c r="Q336" s="5">
        <v>7235724</v>
      </c>
      <c r="R336" s="5">
        <v>689253</v>
      </c>
      <c r="S336" s="5">
        <v>16</v>
      </c>
      <c r="T336" s="5">
        <v>12118</v>
      </c>
      <c r="U336" s="5">
        <v>0</v>
      </c>
      <c r="V336" s="5">
        <v>0</v>
      </c>
      <c r="W336" s="5">
        <v>10</v>
      </c>
      <c r="X336" s="5">
        <v>24</v>
      </c>
      <c r="Y336" s="5">
        <v>103403</v>
      </c>
      <c r="Z336" s="5">
        <v>45607</v>
      </c>
      <c r="AA336" s="5">
        <v>20</v>
      </c>
      <c r="AB336" s="5">
        <v>0</v>
      </c>
      <c r="AC336" s="5">
        <v>5901</v>
      </c>
      <c r="AD336" s="5">
        <v>4356</v>
      </c>
      <c r="AE336" s="5">
        <v>3007</v>
      </c>
      <c r="AF336" s="5">
        <v>141878</v>
      </c>
      <c r="AG336" s="5">
        <v>41500</v>
      </c>
      <c r="AH336" s="5">
        <v>14400</v>
      </c>
      <c r="AI336" s="5">
        <v>0</v>
      </c>
      <c r="AJ336" s="5">
        <v>31400</v>
      </c>
      <c r="AK336" s="5">
        <v>14518</v>
      </c>
      <c r="AL336" s="5">
        <v>11982</v>
      </c>
      <c r="AM336" s="5">
        <v>20039</v>
      </c>
      <c r="AN336" s="5">
        <v>626</v>
      </c>
      <c r="AO336" s="5">
        <v>0</v>
      </c>
      <c r="AP336" s="5">
        <v>0</v>
      </c>
      <c r="AQ336" s="5">
        <v>2527</v>
      </c>
      <c r="AR336" s="5">
        <v>1197</v>
      </c>
      <c r="AS336" s="5">
        <v>388</v>
      </c>
      <c r="AT336" s="5">
        <v>2972</v>
      </c>
      <c r="AU336" s="5">
        <v>1441</v>
      </c>
      <c r="AV336" s="5">
        <v>0</v>
      </c>
      <c r="AW336" s="5">
        <v>31</v>
      </c>
      <c r="AX336" s="5">
        <v>0</v>
      </c>
      <c r="AY336" s="5">
        <v>0</v>
      </c>
      <c r="AZ336" s="5">
        <v>0</v>
      </c>
      <c r="BA336" s="5">
        <v>61</v>
      </c>
      <c r="BB336" s="5">
        <v>368</v>
      </c>
      <c r="BC336" s="5">
        <v>53912</v>
      </c>
      <c r="BD336" s="5">
        <v>0</v>
      </c>
      <c r="BE336" s="5">
        <v>0</v>
      </c>
      <c r="BF336" s="5">
        <v>93</v>
      </c>
      <c r="BG336" s="5">
        <v>0</v>
      </c>
      <c r="BH336" s="5">
        <v>1776500</v>
      </c>
      <c r="BI336" s="5">
        <v>294080</v>
      </c>
      <c r="BJ336" s="5">
        <v>1859181</v>
      </c>
      <c r="BK336" s="5">
        <v>154585</v>
      </c>
      <c r="BL336" s="5">
        <v>0</v>
      </c>
      <c r="BM336" s="5">
        <v>0</v>
      </c>
      <c r="BN336" s="5">
        <v>0</v>
      </c>
      <c r="BO336" s="5">
        <v>268526</v>
      </c>
      <c r="BP336" s="5">
        <v>2796686</v>
      </c>
      <c r="BQ336" s="5">
        <v>882801</v>
      </c>
      <c r="BR336" s="5">
        <v>0</v>
      </c>
    </row>
    <row r="337" spans="1:70">
      <c r="A337" t="s">
        <v>1757</v>
      </c>
      <c r="B337" t="s">
        <v>1758</v>
      </c>
      <c r="C337" t="s">
        <v>1294</v>
      </c>
      <c r="D337" t="s">
        <v>1762</v>
      </c>
      <c r="E337" t="str">
        <f t="shared" si="5"/>
        <v>栃木県鹿沼市</v>
      </c>
      <c r="F337" s="5">
        <v>88418</v>
      </c>
      <c r="G337" s="5">
        <v>27</v>
      </c>
      <c r="H337" s="5">
        <v>12</v>
      </c>
      <c r="I337" s="5">
        <v>0</v>
      </c>
      <c r="J337" s="5">
        <v>0</v>
      </c>
      <c r="K337" s="5">
        <v>0</v>
      </c>
      <c r="L337" s="5">
        <v>13092</v>
      </c>
      <c r="M337" s="5">
        <v>10029</v>
      </c>
      <c r="N337" s="5">
        <v>85073</v>
      </c>
      <c r="O337" s="5">
        <v>685391</v>
      </c>
      <c r="P337" s="5">
        <v>1273166</v>
      </c>
      <c r="Q337" s="5">
        <v>5548655</v>
      </c>
      <c r="R337" s="5">
        <v>298160</v>
      </c>
      <c r="S337" s="5">
        <v>18</v>
      </c>
      <c r="T337" s="5">
        <v>8298</v>
      </c>
      <c r="U337" s="5">
        <v>0</v>
      </c>
      <c r="V337" s="5">
        <v>0</v>
      </c>
      <c r="W337" s="5">
        <v>12</v>
      </c>
      <c r="X337" s="5">
        <v>8</v>
      </c>
      <c r="Y337" s="5">
        <v>38042</v>
      </c>
      <c r="Z337" s="5">
        <v>7810</v>
      </c>
      <c r="AA337" s="5">
        <v>125</v>
      </c>
      <c r="AB337" s="5">
        <v>77</v>
      </c>
      <c r="AC337" s="5">
        <v>4170</v>
      </c>
      <c r="AD337" s="5">
        <v>3979</v>
      </c>
      <c r="AE337" s="5">
        <v>23639</v>
      </c>
      <c r="AF337" s="5">
        <v>97102</v>
      </c>
      <c r="AG337" s="5">
        <v>28693</v>
      </c>
      <c r="AH337" s="5">
        <v>28693</v>
      </c>
      <c r="AI337" s="5">
        <v>9349</v>
      </c>
      <c r="AJ337" s="5">
        <v>0</v>
      </c>
      <c r="AK337" s="5">
        <v>9542</v>
      </c>
      <c r="AL337" s="5">
        <v>13701</v>
      </c>
      <c r="AM337" s="5">
        <v>0</v>
      </c>
      <c r="AN337" s="5">
        <v>0</v>
      </c>
      <c r="AO337" s="5">
        <v>0</v>
      </c>
      <c r="AP337" s="5">
        <v>0</v>
      </c>
      <c r="AQ337" s="5">
        <v>0</v>
      </c>
      <c r="AR337" s="5">
        <v>215</v>
      </c>
      <c r="AS337" s="5">
        <v>0</v>
      </c>
      <c r="AT337" s="5">
        <v>8249</v>
      </c>
      <c r="AU337" s="5">
        <v>9535</v>
      </c>
      <c r="AV337" s="5">
        <v>0</v>
      </c>
      <c r="AW337" s="5">
        <v>0</v>
      </c>
      <c r="AX337" s="5">
        <v>0</v>
      </c>
      <c r="AY337" s="5">
        <v>0</v>
      </c>
      <c r="AZ337" s="5">
        <v>0</v>
      </c>
      <c r="BA337" s="5">
        <v>0</v>
      </c>
      <c r="BB337" s="5">
        <v>0</v>
      </c>
      <c r="BC337" s="5">
        <v>63072</v>
      </c>
      <c r="BD337" s="5">
        <v>0</v>
      </c>
      <c r="BE337" s="5">
        <v>0</v>
      </c>
      <c r="BF337" s="5">
        <v>235</v>
      </c>
      <c r="BG337" s="5">
        <v>174</v>
      </c>
      <c r="BH337" s="5">
        <v>1313444</v>
      </c>
      <c r="BI337" s="5">
        <v>163460</v>
      </c>
      <c r="BJ337" s="5">
        <v>1151791</v>
      </c>
      <c r="BK337" s="5">
        <v>96426</v>
      </c>
      <c r="BL337" s="5">
        <v>0</v>
      </c>
      <c r="BM337" s="5">
        <v>0</v>
      </c>
      <c r="BN337" s="5">
        <v>0</v>
      </c>
      <c r="BO337" s="5">
        <v>146247</v>
      </c>
      <c r="BP337" s="5">
        <v>3762524</v>
      </c>
      <c r="BQ337" s="5">
        <v>829874</v>
      </c>
      <c r="BR337" s="5">
        <v>0</v>
      </c>
    </row>
    <row r="338" spans="1:70">
      <c r="A338" t="s">
        <v>1757</v>
      </c>
      <c r="B338" t="s">
        <v>1758</v>
      </c>
      <c r="C338" t="s">
        <v>1296</v>
      </c>
      <c r="D338" t="s">
        <v>1763</v>
      </c>
      <c r="E338" t="str">
        <f t="shared" si="5"/>
        <v>栃木県佐野市</v>
      </c>
      <c r="F338" s="5">
        <v>116768</v>
      </c>
      <c r="G338" s="5">
        <v>25</v>
      </c>
      <c r="H338" s="5">
        <v>22</v>
      </c>
      <c r="I338" s="5">
        <v>0</v>
      </c>
      <c r="J338" s="5">
        <v>0</v>
      </c>
      <c r="K338" s="5">
        <v>0</v>
      </c>
      <c r="L338" s="5">
        <v>17890</v>
      </c>
      <c r="M338" s="5">
        <v>20635</v>
      </c>
      <c r="N338" s="5">
        <v>5930</v>
      </c>
      <c r="O338" s="5">
        <v>795875</v>
      </c>
      <c r="P338" s="5">
        <v>1843211</v>
      </c>
      <c r="Q338" s="5">
        <v>8530333</v>
      </c>
      <c r="R338" s="5">
        <v>540026</v>
      </c>
      <c r="S338" s="5">
        <v>19</v>
      </c>
      <c r="T338" s="5">
        <v>13777</v>
      </c>
      <c r="U338" s="5">
        <v>0</v>
      </c>
      <c r="V338" s="5">
        <v>0</v>
      </c>
      <c r="W338" s="5">
        <v>7</v>
      </c>
      <c r="X338" s="5">
        <v>9</v>
      </c>
      <c r="Y338" s="5">
        <v>59384</v>
      </c>
      <c r="Z338" s="5">
        <v>0</v>
      </c>
      <c r="AA338" s="5">
        <v>894</v>
      </c>
      <c r="AB338" s="5">
        <v>0</v>
      </c>
      <c r="AC338" s="5">
        <v>3041</v>
      </c>
      <c r="AD338" s="5">
        <v>3390</v>
      </c>
      <c r="AE338" s="5">
        <v>34</v>
      </c>
      <c r="AF338" s="5">
        <v>84696</v>
      </c>
      <c r="AG338" s="5">
        <v>474</v>
      </c>
      <c r="AH338" s="5">
        <v>0</v>
      </c>
      <c r="AI338" s="5">
        <v>59384</v>
      </c>
      <c r="AJ338" s="5">
        <v>0</v>
      </c>
      <c r="AK338" s="5">
        <v>7721</v>
      </c>
      <c r="AL338" s="5">
        <v>34659</v>
      </c>
      <c r="AM338" s="5">
        <v>0</v>
      </c>
      <c r="AN338" s="5">
        <v>0</v>
      </c>
      <c r="AO338" s="5">
        <v>0</v>
      </c>
      <c r="AP338" s="5">
        <v>0</v>
      </c>
      <c r="AQ338" s="5">
        <v>0</v>
      </c>
      <c r="AR338" s="5">
        <v>1673</v>
      </c>
      <c r="AS338" s="5">
        <v>2812</v>
      </c>
      <c r="AT338" s="5">
        <v>798</v>
      </c>
      <c r="AU338" s="5">
        <v>126939</v>
      </c>
      <c r="AV338" s="5">
        <v>120</v>
      </c>
      <c r="AW338" s="5">
        <v>920</v>
      </c>
      <c r="AX338" s="5">
        <v>0</v>
      </c>
      <c r="AY338" s="5">
        <v>0</v>
      </c>
      <c r="AZ338" s="5">
        <v>291</v>
      </c>
      <c r="BA338" s="5">
        <v>156</v>
      </c>
      <c r="BB338" s="5">
        <v>0</v>
      </c>
      <c r="BC338" s="5">
        <v>13206</v>
      </c>
      <c r="BD338" s="5">
        <v>52</v>
      </c>
      <c r="BE338" s="5">
        <v>75</v>
      </c>
      <c r="BF338" s="5">
        <v>0</v>
      </c>
      <c r="BG338" s="5">
        <v>0</v>
      </c>
      <c r="BH338" s="5">
        <v>1952628</v>
      </c>
      <c r="BI338" s="5">
        <v>268906</v>
      </c>
      <c r="BJ338" s="5">
        <v>1808368</v>
      </c>
      <c r="BK338" s="5">
        <v>160234</v>
      </c>
      <c r="BL338" s="5">
        <v>0</v>
      </c>
      <c r="BM338" s="5">
        <v>17740</v>
      </c>
      <c r="BN338" s="5">
        <v>0</v>
      </c>
      <c r="BO338" s="5">
        <v>245272</v>
      </c>
      <c r="BP338" s="5">
        <v>2503188</v>
      </c>
      <c r="BQ338" s="5">
        <v>749464</v>
      </c>
      <c r="BR338" s="5">
        <v>0</v>
      </c>
    </row>
    <row r="339" spans="1:70">
      <c r="A339" t="s">
        <v>1757</v>
      </c>
      <c r="B339" t="s">
        <v>1758</v>
      </c>
      <c r="C339" t="s">
        <v>1298</v>
      </c>
      <c r="D339" t="s">
        <v>1764</v>
      </c>
      <c r="E339" t="str">
        <f t="shared" si="5"/>
        <v>栃木県那須烏山市</v>
      </c>
      <c r="F339" s="5">
        <v>21400</v>
      </c>
      <c r="G339" s="5">
        <v>5</v>
      </c>
      <c r="H339" s="5">
        <v>6</v>
      </c>
      <c r="I339" s="5">
        <v>0</v>
      </c>
      <c r="J339" s="5">
        <v>0</v>
      </c>
      <c r="K339" s="5">
        <v>0</v>
      </c>
      <c r="L339" s="5">
        <v>10763</v>
      </c>
      <c r="M339" s="5">
        <v>25341</v>
      </c>
      <c r="N339" s="5">
        <v>0</v>
      </c>
      <c r="O339" s="5">
        <v>307386</v>
      </c>
      <c r="P339" s="5">
        <v>474338</v>
      </c>
      <c r="Q339" s="5">
        <v>1950856</v>
      </c>
      <c r="R339" s="5">
        <v>202431</v>
      </c>
      <c r="S339" s="5">
        <v>5</v>
      </c>
      <c r="T339" s="5">
        <v>2265</v>
      </c>
      <c r="U339" s="5">
        <v>0</v>
      </c>
      <c r="V339" s="5">
        <v>0</v>
      </c>
      <c r="W339" s="5">
        <v>0</v>
      </c>
      <c r="X339" s="5">
        <v>8</v>
      </c>
      <c r="Y339" s="5">
        <v>16000</v>
      </c>
      <c r="Z339" s="5">
        <v>0</v>
      </c>
      <c r="AA339" s="5">
        <v>23</v>
      </c>
      <c r="AB339" s="5">
        <v>5</v>
      </c>
      <c r="AC339" s="5">
        <v>302</v>
      </c>
      <c r="AD339" s="5">
        <v>2302</v>
      </c>
      <c r="AE339" s="5">
        <v>0</v>
      </c>
      <c r="AF339" s="5">
        <v>12280</v>
      </c>
      <c r="AG339" s="5">
        <v>12563</v>
      </c>
      <c r="AH339" s="5">
        <v>12563</v>
      </c>
      <c r="AI339" s="5">
        <v>3437</v>
      </c>
      <c r="AJ339" s="5">
        <v>0</v>
      </c>
      <c r="AK339" s="5">
        <v>0</v>
      </c>
      <c r="AL339" s="5">
        <v>0</v>
      </c>
      <c r="AM339" s="5">
        <v>0</v>
      </c>
      <c r="AN339" s="5">
        <v>4647</v>
      </c>
      <c r="AO339" s="5">
        <v>6268</v>
      </c>
      <c r="AP339" s="5">
        <v>678</v>
      </c>
      <c r="AQ339" s="5">
        <v>0</v>
      </c>
      <c r="AR339" s="5">
        <v>0</v>
      </c>
      <c r="AS339" s="5">
        <v>0</v>
      </c>
      <c r="AT339" s="5">
        <v>0</v>
      </c>
      <c r="AU339" s="5">
        <v>0</v>
      </c>
      <c r="AV339" s="5">
        <v>0</v>
      </c>
      <c r="AW339" s="5">
        <v>0</v>
      </c>
      <c r="AX339" s="5">
        <v>0</v>
      </c>
      <c r="AY339" s="5">
        <v>0</v>
      </c>
      <c r="AZ339" s="5">
        <v>449</v>
      </c>
      <c r="BA339" s="5">
        <v>795</v>
      </c>
      <c r="BB339" s="5">
        <v>0</v>
      </c>
      <c r="BC339" s="5">
        <v>11749</v>
      </c>
      <c r="BD339" s="5">
        <v>0</v>
      </c>
      <c r="BE339" s="5">
        <v>0</v>
      </c>
      <c r="BF339" s="5">
        <v>0</v>
      </c>
      <c r="BG339" s="5">
        <v>0</v>
      </c>
      <c r="BH339" s="5">
        <v>479960</v>
      </c>
      <c r="BI339" s="5">
        <v>40627</v>
      </c>
      <c r="BJ339" s="5">
        <v>362221</v>
      </c>
      <c r="BK339" s="5">
        <v>52649</v>
      </c>
      <c r="BL339" s="5">
        <v>0</v>
      </c>
      <c r="BM339" s="5">
        <v>0</v>
      </c>
      <c r="BN339" s="5">
        <v>0</v>
      </c>
      <c r="BO339" s="5">
        <v>35269</v>
      </c>
      <c r="BP339" s="5">
        <v>1003760</v>
      </c>
      <c r="BQ339" s="5">
        <v>211270</v>
      </c>
      <c r="BR339" s="5">
        <v>0</v>
      </c>
    </row>
    <row r="340" spans="1:70">
      <c r="A340" t="s">
        <v>1757</v>
      </c>
      <c r="B340" t="s">
        <v>1758</v>
      </c>
      <c r="C340" t="s">
        <v>1523</v>
      </c>
      <c r="D340" t="s">
        <v>1765</v>
      </c>
      <c r="E340" t="str">
        <f t="shared" si="5"/>
        <v>栃木県小山市</v>
      </c>
      <c r="F340" s="5">
        <v>141261</v>
      </c>
      <c r="G340" s="5">
        <v>19</v>
      </c>
      <c r="H340" s="5">
        <v>0</v>
      </c>
      <c r="I340" s="5">
        <v>0</v>
      </c>
      <c r="J340" s="5">
        <v>3</v>
      </c>
      <c r="K340" s="5">
        <v>0</v>
      </c>
      <c r="L340" s="5">
        <v>10257</v>
      </c>
      <c r="M340" s="5">
        <v>0</v>
      </c>
      <c r="N340" s="5">
        <v>38798</v>
      </c>
      <c r="O340" s="5">
        <v>909655</v>
      </c>
      <c r="P340" s="5">
        <v>2416026</v>
      </c>
      <c r="Q340" s="5">
        <v>4925240</v>
      </c>
      <c r="R340" s="5">
        <v>440564</v>
      </c>
      <c r="S340" s="5">
        <v>17</v>
      </c>
      <c r="T340" s="5">
        <v>14582</v>
      </c>
      <c r="U340" s="5">
        <v>0</v>
      </c>
      <c r="V340" s="5">
        <v>0</v>
      </c>
      <c r="W340" s="5">
        <v>10</v>
      </c>
      <c r="X340" s="5">
        <v>3</v>
      </c>
      <c r="Y340" s="5">
        <v>68850</v>
      </c>
      <c r="Z340" s="5">
        <v>0</v>
      </c>
      <c r="AA340" s="5">
        <v>22</v>
      </c>
      <c r="AB340" s="5">
        <v>4</v>
      </c>
      <c r="AC340" s="5">
        <v>0</v>
      </c>
      <c r="AD340" s="5">
        <v>0</v>
      </c>
      <c r="AE340" s="5">
        <v>5305</v>
      </c>
      <c r="AF340" s="5">
        <v>48484</v>
      </c>
      <c r="AG340" s="5">
        <v>0</v>
      </c>
      <c r="AH340" s="5">
        <v>0</v>
      </c>
      <c r="AI340" s="5">
        <v>27300</v>
      </c>
      <c r="AJ340" s="5">
        <v>47200</v>
      </c>
      <c r="AK340" s="5">
        <v>7000</v>
      </c>
      <c r="AL340" s="5">
        <v>12000</v>
      </c>
      <c r="AM340" s="5">
        <v>0</v>
      </c>
      <c r="AN340" s="5">
        <v>0</v>
      </c>
      <c r="AO340" s="5">
        <v>0</v>
      </c>
      <c r="AP340" s="5">
        <v>0</v>
      </c>
      <c r="AQ340" s="5">
        <v>1200</v>
      </c>
      <c r="AR340" s="5">
        <v>0</v>
      </c>
      <c r="AS340" s="5">
        <v>0</v>
      </c>
      <c r="AT340" s="5">
        <v>1570</v>
      </c>
      <c r="AU340" s="5">
        <v>19825</v>
      </c>
      <c r="AV340" s="5">
        <v>0</v>
      </c>
      <c r="AW340" s="5">
        <v>0</v>
      </c>
      <c r="AX340" s="5">
        <v>0</v>
      </c>
      <c r="AY340" s="5">
        <v>0</v>
      </c>
      <c r="AZ340" s="5">
        <v>0</v>
      </c>
      <c r="BA340" s="5">
        <v>0</v>
      </c>
      <c r="BB340" s="5">
        <v>0</v>
      </c>
      <c r="BC340" s="5">
        <v>19967</v>
      </c>
      <c r="BD340" s="5">
        <v>0</v>
      </c>
      <c r="BE340" s="5">
        <v>0</v>
      </c>
      <c r="BF340" s="5">
        <v>0</v>
      </c>
      <c r="BG340" s="5">
        <v>478</v>
      </c>
      <c r="BH340" s="5">
        <v>2678347</v>
      </c>
      <c r="BI340" s="5">
        <v>130443</v>
      </c>
      <c r="BJ340" s="5">
        <v>2031760</v>
      </c>
      <c r="BK340" s="5">
        <v>119926</v>
      </c>
      <c r="BL340" s="5">
        <v>0</v>
      </c>
      <c r="BM340" s="5">
        <v>64270</v>
      </c>
      <c r="BN340" s="5">
        <v>0</v>
      </c>
      <c r="BO340" s="5">
        <v>122344</v>
      </c>
      <c r="BP340" s="5">
        <v>6825399</v>
      </c>
      <c r="BQ340" s="5">
        <v>737163</v>
      </c>
      <c r="BR340" s="5">
        <v>0</v>
      </c>
    </row>
    <row r="341" spans="1:70">
      <c r="A341" t="s">
        <v>1757</v>
      </c>
      <c r="B341" t="s">
        <v>1758</v>
      </c>
      <c r="C341" t="s">
        <v>1308</v>
      </c>
      <c r="D341" t="s">
        <v>1766</v>
      </c>
      <c r="E341" t="str">
        <f t="shared" si="5"/>
        <v>栃木県真岡市</v>
      </c>
      <c r="F341" s="5">
        <v>68317</v>
      </c>
      <c r="G341" s="5">
        <v>13</v>
      </c>
      <c r="H341" s="5">
        <v>9</v>
      </c>
      <c r="I341" s="5">
        <v>0</v>
      </c>
      <c r="J341" s="5">
        <v>0</v>
      </c>
      <c r="K341" s="5">
        <v>0</v>
      </c>
      <c r="L341" s="5">
        <v>10473</v>
      </c>
      <c r="M341" s="5">
        <v>6221</v>
      </c>
      <c r="N341" s="5">
        <v>12050</v>
      </c>
      <c r="O341" s="5">
        <v>782654</v>
      </c>
      <c r="P341" s="5">
        <v>1110606</v>
      </c>
      <c r="Q341" s="5">
        <v>4105194</v>
      </c>
      <c r="R341" s="5">
        <v>377559</v>
      </c>
      <c r="S341" s="5">
        <v>7</v>
      </c>
      <c r="T341" s="5">
        <v>6566</v>
      </c>
      <c r="U341" s="5">
        <v>0</v>
      </c>
      <c r="V341" s="5">
        <v>0</v>
      </c>
      <c r="W341" s="5">
        <v>5</v>
      </c>
      <c r="X341" s="5">
        <v>2</v>
      </c>
      <c r="Y341" s="5">
        <v>24450</v>
      </c>
      <c r="Z341" s="5">
        <v>0</v>
      </c>
      <c r="AA341" s="5">
        <v>439</v>
      </c>
      <c r="AB341" s="5">
        <v>94</v>
      </c>
      <c r="AC341" s="5">
        <v>718</v>
      </c>
      <c r="AD341" s="5">
        <v>0</v>
      </c>
      <c r="AE341" s="5">
        <v>5426</v>
      </c>
      <c r="AF341" s="5">
        <v>24554</v>
      </c>
      <c r="AG341" s="5">
        <v>3300</v>
      </c>
      <c r="AH341" s="5">
        <v>0</v>
      </c>
      <c r="AI341" s="5">
        <v>0</v>
      </c>
      <c r="AJ341" s="5">
        <v>24450</v>
      </c>
      <c r="AK341" s="5">
        <v>2500</v>
      </c>
      <c r="AL341" s="5">
        <v>5400</v>
      </c>
      <c r="AM341" s="5">
        <v>0</v>
      </c>
      <c r="AN341" s="5">
        <v>567</v>
      </c>
      <c r="AO341" s="5">
        <v>678</v>
      </c>
      <c r="AP341" s="5">
        <v>3239</v>
      </c>
      <c r="AQ341" s="5">
        <v>0</v>
      </c>
      <c r="AR341" s="5">
        <v>2050</v>
      </c>
      <c r="AS341" s="5">
        <v>0</v>
      </c>
      <c r="AT341" s="5">
        <v>0</v>
      </c>
      <c r="AU341" s="5">
        <v>1174</v>
      </c>
      <c r="AV341" s="5">
        <v>0</v>
      </c>
      <c r="AW341" s="5">
        <v>0</v>
      </c>
      <c r="AX341" s="5">
        <v>0</v>
      </c>
      <c r="AY341" s="5">
        <v>0</v>
      </c>
      <c r="AZ341" s="5">
        <v>0</v>
      </c>
      <c r="BA341" s="5">
        <v>0</v>
      </c>
      <c r="BB341" s="5">
        <v>0</v>
      </c>
      <c r="BC341" s="5">
        <v>0</v>
      </c>
      <c r="BD341" s="5">
        <v>0</v>
      </c>
      <c r="BE341" s="5">
        <v>0</v>
      </c>
      <c r="BF341" s="5">
        <v>0</v>
      </c>
      <c r="BG341" s="5">
        <v>0</v>
      </c>
      <c r="BH341" s="5">
        <v>1203365</v>
      </c>
      <c r="BI341" s="5">
        <v>108346</v>
      </c>
      <c r="BJ341" s="5">
        <v>1114721</v>
      </c>
      <c r="BK341" s="5">
        <v>99357</v>
      </c>
      <c r="BL341" s="5">
        <v>0</v>
      </c>
      <c r="BM341" s="5">
        <v>0</v>
      </c>
      <c r="BN341" s="5">
        <v>0</v>
      </c>
      <c r="BO341" s="5">
        <v>69428</v>
      </c>
      <c r="BP341" s="5">
        <v>2736107</v>
      </c>
      <c r="BQ341" s="5">
        <v>489143</v>
      </c>
      <c r="BR341" s="5">
        <v>5000</v>
      </c>
    </row>
    <row r="342" spans="1:70">
      <c r="A342" t="s">
        <v>1757</v>
      </c>
      <c r="B342" t="s">
        <v>1758</v>
      </c>
      <c r="C342" t="s">
        <v>1310</v>
      </c>
      <c r="D342" t="s">
        <v>1767</v>
      </c>
      <c r="E342" t="str">
        <f t="shared" si="5"/>
        <v>栃木県矢板市</v>
      </c>
      <c r="F342" s="5">
        <v>32107</v>
      </c>
      <c r="G342" s="5">
        <v>9</v>
      </c>
      <c r="H342" s="5">
        <v>7</v>
      </c>
      <c r="I342" s="5">
        <v>0</v>
      </c>
      <c r="J342" s="5">
        <v>1</v>
      </c>
      <c r="K342" s="5">
        <v>0</v>
      </c>
      <c r="L342" s="5">
        <v>7939</v>
      </c>
      <c r="M342" s="5">
        <v>11779</v>
      </c>
      <c r="N342" s="5">
        <v>14653</v>
      </c>
      <c r="O342" s="5">
        <v>325997</v>
      </c>
      <c r="P342" s="5">
        <v>630646</v>
      </c>
      <c r="Q342" s="5">
        <v>1769501</v>
      </c>
      <c r="R342" s="5">
        <v>85761</v>
      </c>
      <c r="S342" s="5">
        <v>6</v>
      </c>
      <c r="T342" s="5">
        <v>3667</v>
      </c>
      <c r="U342" s="5">
        <v>0</v>
      </c>
      <c r="V342" s="5">
        <v>0</v>
      </c>
      <c r="W342" s="5">
        <v>3</v>
      </c>
      <c r="X342" s="5">
        <v>3</v>
      </c>
      <c r="Y342" s="5">
        <v>23874</v>
      </c>
      <c r="Z342" s="5">
        <v>0</v>
      </c>
      <c r="AA342" s="5">
        <v>103</v>
      </c>
      <c r="AB342" s="5">
        <v>12</v>
      </c>
      <c r="AC342" s="5">
        <v>1910</v>
      </c>
      <c r="AD342" s="5">
        <v>2622</v>
      </c>
      <c r="AE342" s="5">
        <v>1828</v>
      </c>
      <c r="AF342" s="5">
        <v>66647</v>
      </c>
      <c r="AG342" s="5">
        <v>0</v>
      </c>
      <c r="AH342" s="5">
        <v>0</v>
      </c>
      <c r="AI342" s="5">
        <v>0</v>
      </c>
      <c r="AJ342" s="5">
        <v>10819</v>
      </c>
      <c r="AK342" s="5">
        <v>0</v>
      </c>
      <c r="AL342" s="5">
        <v>0</v>
      </c>
      <c r="AM342" s="5">
        <v>10819</v>
      </c>
      <c r="AN342" s="5">
        <v>0</v>
      </c>
      <c r="AO342" s="5">
        <v>0</v>
      </c>
      <c r="AP342" s="5">
        <v>0</v>
      </c>
      <c r="AQ342" s="5">
        <v>0</v>
      </c>
      <c r="AR342" s="5">
        <v>0</v>
      </c>
      <c r="AS342" s="5">
        <v>346</v>
      </c>
      <c r="AT342" s="5">
        <v>0</v>
      </c>
      <c r="AU342" s="5">
        <v>5922</v>
      </c>
      <c r="AV342" s="5">
        <v>0</v>
      </c>
      <c r="AW342" s="5">
        <v>0</v>
      </c>
      <c r="AX342" s="5">
        <v>0</v>
      </c>
      <c r="AY342" s="5">
        <v>0</v>
      </c>
      <c r="AZ342" s="5">
        <v>0</v>
      </c>
      <c r="BA342" s="5">
        <v>12</v>
      </c>
      <c r="BB342" s="5">
        <v>0</v>
      </c>
      <c r="BC342" s="5">
        <v>33509</v>
      </c>
      <c r="BD342" s="5">
        <v>0</v>
      </c>
      <c r="BE342" s="5">
        <v>0</v>
      </c>
      <c r="BF342" s="5">
        <v>0</v>
      </c>
      <c r="BG342" s="5">
        <v>0</v>
      </c>
      <c r="BH342" s="5">
        <v>651166</v>
      </c>
      <c r="BI342" s="5">
        <v>79893</v>
      </c>
      <c r="BJ342" s="5">
        <v>599532</v>
      </c>
      <c r="BK342" s="5">
        <v>29845</v>
      </c>
      <c r="BL342" s="5">
        <v>7421</v>
      </c>
      <c r="BM342" s="5">
        <v>0</v>
      </c>
      <c r="BN342" s="5">
        <v>0</v>
      </c>
      <c r="BO342" s="5">
        <v>66866</v>
      </c>
      <c r="BP342" s="5">
        <v>531973</v>
      </c>
      <c r="BQ342" s="5">
        <v>159932</v>
      </c>
      <c r="BR342" s="5">
        <v>0</v>
      </c>
    </row>
    <row r="343" spans="1:70">
      <c r="A343" t="s">
        <v>1757</v>
      </c>
      <c r="B343" t="s">
        <v>1758</v>
      </c>
      <c r="C343" t="s">
        <v>1312</v>
      </c>
      <c r="D343" t="s">
        <v>1768</v>
      </c>
      <c r="E343" t="str">
        <f t="shared" si="5"/>
        <v>栃木県茂木町</v>
      </c>
      <c r="F343" s="5">
        <v>12841</v>
      </c>
      <c r="G343" s="5">
        <v>6</v>
      </c>
      <c r="H343" s="5">
        <v>4</v>
      </c>
      <c r="I343" s="5">
        <v>0</v>
      </c>
      <c r="J343" s="5">
        <v>0</v>
      </c>
      <c r="K343" s="5">
        <v>0</v>
      </c>
      <c r="L343" s="5">
        <v>6961</v>
      </c>
      <c r="M343" s="5">
        <v>20530</v>
      </c>
      <c r="N343" s="5">
        <v>0</v>
      </c>
      <c r="O343" s="5">
        <v>257564</v>
      </c>
      <c r="P343" s="5">
        <v>315264</v>
      </c>
      <c r="Q343" s="5">
        <v>1225803</v>
      </c>
      <c r="R343" s="5">
        <v>181864</v>
      </c>
      <c r="S343" s="5">
        <v>4</v>
      </c>
      <c r="T343" s="5">
        <v>1601</v>
      </c>
      <c r="U343" s="5">
        <v>0</v>
      </c>
      <c r="V343" s="5">
        <v>0</v>
      </c>
      <c r="W343" s="5">
        <v>0</v>
      </c>
      <c r="X343" s="5">
        <v>3</v>
      </c>
      <c r="Y343" s="5">
        <v>11700</v>
      </c>
      <c r="Z343" s="5">
        <v>0</v>
      </c>
      <c r="AA343" s="5">
        <v>22</v>
      </c>
      <c r="AB343" s="5">
        <v>13</v>
      </c>
      <c r="AC343" s="5">
        <v>0</v>
      </c>
      <c r="AD343" s="5">
        <v>0</v>
      </c>
      <c r="AE343" s="5">
        <v>0</v>
      </c>
      <c r="AF343" s="5">
        <v>0</v>
      </c>
      <c r="AG343" s="5">
        <v>1459</v>
      </c>
      <c r="AH343" s="5">
        <v>0</v>
      </c>
      <c r="AI343" s="5">
        <v>11700</v>
      </c>
      <c r="AJ343" s="5">
        <v>0</v>
      </c>
      <c r="AK343" s="5">
        <v>1807</v>
      </c>
      <c r="AL343" s="5">
        <v>2800</v>
      </c>
      <c r="AM343" s="5">
        <v>3138</v>
      </c>
      <c r="AN343" s="5">
        <v>0</v>
      </c>
      <c r="AO343" s="5">
        <v>0</v>
      </c>
      <c r="AP343" s="5">
        <v>0</v>
      </c>
      <c r="AQ343" s="5">
        <v>0</v>
      </c>
      <c r="AR343" s="5">
        <v>2116</v>
      </c>
      <c r="AS343" s="5">
        <v>1548</v>
      </c>
      <c r="AT343" s="5">
        <v>0</v>
      </c>
      <c r="AU343" s="5">
        <v>3047</v>
      </c>
      <c r="AV343" s="5">
        <v>0</v>
      </c>
      <c r="AW343" s="5">
        <v>0</v>
      </c>
      <c r="AX343" s="5">
        <v>0</v>
      </c>
      <c r="AY343" s="5">
        <v>0</v>
      </c>
      <c r="AZ343" s="5">
        <v>0</v>
      </c>
      <c r="BA343" s="5">
        <v>395</v>
      </c>
      <c r="BB343" s="5">
        <v>0</v>
      </c>
      <c r="BC343" s="5">
        <v>2197</v>
      </c>
      <c r="BD343" s="5">
        <v>0</v>
      </c>
      <c r="BE343" s="5">
        <v>0</v>
      </c>
      <c r="BF343" s="5">
        <v>0</v>
      </c>
      <c r="BG343" s="5">
        <v>0</v>
      </c>
      <c r="BH343" s="5">
        <v>321313</v>
      </c>
      <c r="BI343" s="5">
        <v>127990</v>
      </c>
      <c r="BJ343" s="5">
        <v>398568</v>
      </c>
      <c r="BK343" s="5">
        <v>38592</v>
      </c>
      <c r="BL343" s="5">
        <v>0</v>
      </c>
      <c r="BM343" s="5">
        <v>955</v>
      </c>
      <c r="BN343" s="5">
        <v>0</v>
      </c>
      <c r="BO343" s="5">
        <v>79521</v>
      </c>
      <c r="BP343" s="5">
        <v>389107</v>
      </c>
      <c r="BQ343" s="5">
        <v>295684</v>
      </c>
      <c r="BR343" s="5">
        <v>0</v>
      </c>
    </row>
    <row r="344" spans="1:70">
      <c r="A344" t="s">
        <v>1757</v>
      </c>
      <c r="B344" t="s">
        <v>1758</v>
      </c>
      <c r="C344" t="s">
        <v>1320</v>
      </c>
      <c r="D344" t="s">
        <v>1769</v>
      </c>
      <c r="E344" t="str">
        <f t="shared" si="5"/>
        <v>栃木県大田原市</v>
      </c>
      <c r="F344" s="5">
        <v>67456</v>
      </c>
      <c r="G344" s="5">
        <v>9</v>
      </c>
      <c r="H344" s="5">
        <v>11</v>
      </c>
      <c r="I344" s="5">
        <v>2</v>
      </c>
      <c r="J344" s="5">
        <v>1</v>
      </c>
      <c r="K344" s="5">
        <v>0</v>
      </c>
      <c r="L344" s="5">
        <v>5192</v>
      </c>
      <c r="M344" s="5">
        <v>29292</v>
      </c>
      <c r="N344" s="5">
        <v>14415</v>
      </c>
      <c r="O344" s="5">
        <v>758871</v>
      </c>
      <c r="P344" s="5">
        <v>1269296</v>
      </c>
      <c r="Q344" s="5">
        <v>5189858</v>
      </c>
      <c r="R344" s="5">
        <v>342821</v>
      </c>
      <c r="S344" s="5">
        <v>6</v>
      </c>
      <c r="T344" s="5">
        <v>6289</v>
      </c>
      <c r="U344" s="5">
        <v>0</v>
      </c>
      <c r="V344" s="5">
        <v>0</v>
      </c>
      <c r="W344" s="5">
        <v>3</v>
      </c>
      <c r="X344" s="5">
        <v>4</v>
      </c>
      <c r="Y344" s="5">
        <v>20758</v>
      </c>
      <c r="Z344" s="5">
        <v>0</v>
      </c>
      <c r="AA344" s="5">
        <v>199</v>
      </c>
      <c r="AB344" s="5">
        <v>161</v>
      </c>
      <c r="AC344" s="5">
        <v>52</v>
      </c>
      <c r="AD344" s="5">
        <v>785</v>
      </c>
      <c r="AE344" s="5">
        <v>8907</v>
      </c>
      <c r="AF344" s="5">
        <v>34943</v>
      </c>
      <c r="AG344" s="5">
        <v>9760</v>
      </c>
      <c r="AH344" s="5">
        <v>4314</v>
      </c>
      <c r="AI344" s="5">
        <v>14394</v>
      </c>
      <c r="AJ344" s="5">
        <v>8306</v>
      </c>
      <c r="AK344" s="5">
        <v>8725</v>
      </c>
      <c r="AL344" s="5">
        <v>3804</v>
      </c>
      <c r="AM344" s="5">
        <v>3303</v>
      </c>
      <c r="AN344" s="5">
        <v>0</v>
      </c>
      <c r="AO344" s="5">
        <v>0</v>
      </c>
      <c r="AP344" s="5">
        <v>0</v>
      </c>
      <c r="AQ344" s="5">
        <v>0</v>
      </c>
      <c r="AR344" s="5">
        <v>0</v>
      </c>
      <c r="AS344" s="5">
        <v>0</v>
      </c>
      <c r="AT344" s="5">
        <v>0</v>
      </c>
      <c r="AU344" s="5">
        <v>550</v>
      </c>
      <c r="AV344" s="5">
        <v>0</v>
      </c>
      <c r="AW344" s="5">
        <v>433</v>
      </c>
      <c r="AX344" s="5">
        <v>0</v>
      </c>
      <c r="AY344" s="5">
        <v>0</v>
      </c>
      <c r="AZ344" s="5">
        <v>553</v>
      </c>
      <c r="BA344" s="5">
        <v>1555</v>
      </c>
      <c r="BB344" s="5">
        <v>0</v>
      </c>
      <c r="BC344" s="5">
        <v>130321</v>
      </c>
      <c r="BD344" s="5">
        <v>0</v>
      </c>
      <c r="BE344" s="5">
        <v>0</v>
      </c>
      <c r="BF344" s="5">
        <v>0</v>
      </c>
      <c r="BG344" s="5">
        <v>0</v>
      </c>
      <c r="BH344" s="5">
        <v>1334790</v>
      </c>
      <c r="BI344" s="5">
        <v>218473</v>
      </c>
      <c r="BJ344" s="5">
        <v>1322080</v>
      </c>
      <c r="BK344" s="5">
        <v>115774</v>
      </c>
      <c r="BL344" s="5">
        <v>0</v>
      </c>
      <c r="BM344" s="5">
        <v>0</v>
      </c>
      <c r="BN344" s="5">
        <v>0</v>
      </c>
      <c r="BO344" s="5">
        <v>191413</v>
      </c>
      <c r="BP344" s="5">
        <v>1590432</v>
      </c>
      <c r="BQ344" s="5">
        <v>568332</v>
      </c>
      <c r="BR344" s="5">
        <v>16200</v>
      </c>
    </row>
    <row r="345" spans="1:70">
      <c r="A345" t="s">
        <v>1757</v>
      </c>
      <c r="B345" t="s">
        <v>1758</v>
      </c>
      <c r="C345" t="s">
        <v>1322</v>
      </c>
      <c r="D345" t="s">
        <v>1770</v>
      </c>
      <c r="E345" t="str">
        <f t="shared" si="5"/>
        <v>栃木県壬生町</v>
      </c>
      <c r="F345" s="5">
        <v>37312</v>
      </c>
      <c r="G345" s="5">
        <v>8</v>
      </c>
      <c r="H345" s="5">
        <v>3</v>
      </c>
      <c r="I345" s="5">
        <v>0</v>
      </c>
      <c r="J345" s="5">
        <v>0</v>
      </c>
      <c r="K345" s="5">
        <v>0</v>
      </c>
      <c r="L345" s="5">
        <v>6895</v>
      </c>
      <c r="M345" s="5">
        <v>0</v>
      </c>
      <c r="N345" s="5">
        <v>0</v>
      </c>
      <c r="O345" s="5">
        <v>282145</v>
      </c>
      <c r="P345" s="5">
        <v>529987</v>
      </c>
      <c r="Q345" s="5">
        <v>1432241</v>
      </c>
      <c r="R345" s="5">
        <v>123106</v>
      </c>
      <c r="S345" s="5">
        <v>8</v>
      </c>
      <c r="T345" s="5">
        <v>3512</v>
      </c>
      <c r="U345" s="5">
        <v>0</v>
      </c>
      <c r="V345" s="5">
        <v>0</v>
      </c>
      <c r="W345" s="5">
        <v>0</v>
      </c>
      <c r="X345" s="5">
        <v>4</v>
      </c>
      <c r="Y345" s="5">
        <v>19400</v>
      </c>
      <c r="Z345" s="5">
        <v>0</v>
      </c>
      <c r="AA345" s="5">
        <v>12</v>
      </c>
      <c r="AB345" s="5">
        <v>9</v>
      </c>
      <c r="AC345" s="5">
        <v>0</v>
      </c>
      <c r="AD345" s="5">
        <v>0</v>
      </c>
      <c r="AE345" s="5">
        <v>0</v>
      </c>
      <c r="AF345" s="5">
        <v>23529</v>
      </c>
      <c r="AG345" s="5">
        <v>0</v>
      </c>
      <c r="AH345" s="5">
        <v>0</v>
      </c>
      <c r="AI345" s="5">
        <v>19400</v>
      </c>
      <c r="AJ345" s="5">
        <v>0</v>
      </c>
      <c r="AK345" s="5">
        <v>0</v>
      </c>
      <c r="AL345" s="5">
        <v>1236</v>
      </c>
      <c r="AM345" s="5">
        <v>8000</v>
      </c>
      <c r="AN345" s="5">
        <v>0</v>
      </c>
      <c r="AO345" s="5">
        <v>0</v>
      </c>
      <c r="AP345" s="5">
        <v>0</v>
      </c>
      <c r="AQ345" s="5">
        <v>0</v>
      </c>
      <c r="AR345" s="5">
        <v>0</v>
      </c>
      <c r="AS345" s="5">
        <v>0</v>
      </c>
      <c r="AT345" s="5">
        <v>0</v>
      </c>
      <c r="AU345" s="5">
        <v>0</v>
      </c>
      <c r="AV345" s="5">
        <v>0</v>
      </c>
      <c r="AW345" s="5">
        <v>0</v>
      </c>
      <c r="AX345" s="5">
        <v>0</v>
      </c>
      <c r="AY345" s="5">
        <v>1264</v>
      </c>
      <c r="AZ345" s="5">
        <v>21</v>
      </c>
      <c r="BA345" s="5">
        <v>0</v>
      </c>
      <c r="BB345" s="5">
        <v>0</v>
      </c>
      <c r="BC345" s="5">
        <v>8865</v>
      </c>
      <c r="BD345" s="5">
        <v>0</v>
      </c>
      <c r="BE345" s="5">
        <v>0</v>
      </c>
      <c r="BF345" s="5">
        <v>0</v>
      </c>
      <c r="BG345" s="5">
        <v>0</v>
      </c>
      <c r="BH345" s="5">
        <v>553195</v>
      </c>
      <c r="BI345" s="5">
        <v>65529</v>
      </c>
      <c r="BJ345" s="5">
        <v>432551</v>
      </c>
      <c r="BK345" s="5">
        <v>35667</v>
      </c>
      <c r="BL345" s="5">
        <v>0</v>
      </c>
      <c r="BM345" s="5">
        <v>0</v>
      </c>
      <c r="BN345" s="5">
        <v>0</v>
      </c>
      <c r="BO345" s="5">
        <v>49649</v>
      </c>
      <c r="BP345" s="5">
        <v>1059348</v>
      </c>
      <c r="BQ345" s="5">
        <v>200308</v>
      </c>
      <c r="BR345" s="5">
        <v>0</v>
      </c>
    </row>
    <row r="346" spans="1:70">
      <c r="A346" t="s">
        <v>1757</v>
      </c>
      <c r="B346" t="s">
        <v>1758</v>
      </c>
      <c r="C346" t="s">
        <v>1326</v>
      </c>
      <c r="D346" t="s">
        <v>1771</v>
      </c>
      <c r="E346" t="str">
        <f t="shared" si="5"/>
        <v>栃木県那須町</v>
      </c>
      <c r="F346" s="5">
        <v>20125</v>
      </c>
      <c r="G346" s="5">
        <v>10</v>
      </c>
      <c r="H346" s="5">
        <v>9</v>
      </c>
      <c r="I346" s="5">
        <v>8</v>
      </c>
      <c r="J346" s="5">
        <v>0</v>
      </c>
      <c r="K346" s="5">
        <v>2</v>
      </c>
      <c r="L346" s="5">
        <v>28179</v>
      </c>
      <c r="M346" s="5">
        <v>57396</v>
      </c>
      <c r="N346" s="5">
        <v>0</v>
      </c>
      <c r="O346" s="5">
        <v>561804</v>
      </c>
      <c r="P346" s="5">
        <v>579038</v>
      </c>
      <c r="Q346" s="5">
        <v>2505806</v>
      </c>
      <c r="R346" s="5">
        <v>206680</v>
      </c>
      <c r="S346" s="5">
        <v>10</v>
      </c>
      <c r="T346" s="5">
        <v>3239</v>
      </c>
      <c r="U346" s="5">
        <v>0</v>
      </c>
      <c r="V346" s="5">
        <v>0</v>
      </c>
      <c r="W346" s="5">
        <v>2</v>
      </c>
      <c r="X346" s="5">
        <v>7</v>
      </c>
      <c r="Y346" s="5">
        <v>35259</v>
      </c>
      <c r="Z346" s="5">
        <v>0</v>
      </c>
      <c r="AA346" s="5">
        <v>164</v>
      </c>
      <c r="AB346" s="5">
        <v>87</v>
      </c>
      <c r="AC346" s="5">
        <v>9314</v>
      </c>
      <c r="AD346" s="5">
        <v>15078</v>
      </c>
      <c r="AE346" s="5">
        <v>0</v>
      </c>
      <c r="AF346" s="5">
        <v>105794</v>
      </c>
      <c r="AG346" s="5">
        <v>2895</v>
      </c>
      <c r="AH346" s="5">
        <v>0</v>
      </c>
      <c r="AI346" s="5">
        <v>0</v>
      </c>
      <c r="AJ346" s="5">
        <v>90067</v>
      </c>
      <c r="AK346" s="5">
        <v>521</v>
      </c>
      <c r="AL346" s="5">
        <v>0</v>
      </c>
      <c r="AM346" s="5">
        <v>0</v>
      </c>
      <c r="AN346" s="5">
        <v>0</v>
      </c>
      <c r="AO346" s="5">
        <v>0</v>
      </c>
      <c r="AP346" s="5">
        <v>0</v>
      </c>
      <c r="AQ346" s="5">
        <v>25969</v>
      </c>
      <c r="AR346" s="5">
        <v>0</v>
      </c>
      <c r="AS346" s="5">
        <v>0</v>
      </c>
      <c r="AT346" s="5">
        <v>0</v>
      </c>
      <c r="AU346" s="5">
        <v>56</v>
      </c>
      <c r="AV346" s="5">
        <v>1432</v>
      </c>
      <c r="AW346" s="5">
        <v>4175</v>
      </c>
      <c r="AX346" s="5">
        <v>0</v>
      </c>
      <c r="AY346" s="5">
        <v>0</v>
      </c>
      <c r="AZ346" s="5">
        <v>17</v>
      </c>
      <c r="BA346" s="5">
        <v>0</v>
      </c>
      <c r="BB346" s="5">
        <v>0</v>
      </c>
      <c r="BC346" s="5">
        <v>4501</v>
      </c>
      <c r="BD346" s="5">
        <v>0</v>
      </c>
      <c r="BE346" s="5">
        <v>0</v>
      </c>
      <c r="BF346" s="5">
        <v>0</v>
      </c>
      <c r="BG346" s="5">
        <v>136</v>
      </c>
      <c r="BH346" s="5">
        <v>598413</v>
      </c>
      <c r="BI346" s="5">
        <v>75234</v>
      </c>
      <c r="BJ346" s="5">
        <v>592390</v>
      </c>
      <c r="BK346" s="5">
        <v>54335</v>
      </c>
      <c r="BL346" s="5">
        <v>0</v>
      </c>
      <c r="BM346" s="5">
        <v>0</v>
      </c>
      <c r="BN346" s="5">
        <v>0</v>
      </c>
      <c r="BO346" s="5">
        <v>55702</v>
      </c>
      <c r="BP346" s="5">
        <v>1503109</v>
      </c>
      <c r="BQ346" s="5">
        <v>313268</v>
      </c>
      <c r="BR346" s="5">
        <v>0</v>
      </c>
    </row>
    <row r="347" spans="1:70">
      <c r="A347" t="s">
        <v>1757</v>
      </c>
      <c r="B347" t="s">
        <v>1758</v>
      </c>
      <c r="C347" t="s">
        <v>1330</v>
      </c>
      <c r="D347" t="s">
        <v>1772</v>
      </c>
      <c r="E347" t="str">
        <f t="shared" si="5"/>
        <v>栃木県上三川町</v>
      </c>
      <c r="F347" s="5">
        <v>27965</v>
      </c>
      <c r="G347" s="5">
        <v>7</v>
      </c>
      <c r="H347" s="5">
        <v>4</v>
      </c>
      <c r="I347" s="5">
        <v>0</v>
      </c>
      <c r="J347" s="5">
        <v>0</v>
      </c>
      <c r="K347" s="5">
        <v>0</v>
      </c>
      <c r="L347" s="5">
        <v>8701</v>
      </c>
      <c r="M347" s="5">
        <v>491</v>
      </c>
      <c r="N347" s="5">
        <v>1080</v>
      </c>
      <c r="O347" s="5">
        <v>311611</v>
      </c>
      <c r="P347" s="5">
        <v>420461</v>
      </c>
      <c r="Q347" s="5">
        <v>1316885</v>
      </c>
      <c r="R347" s="5">
        <v>133685</v>
      </c>
      <c r="S347" s="5">
        <v>5</v>
      </c>
      <c r="T347" s="5">
        <v>2812</v>
      </c>
      <c r="U347" s="5">
        <v>0</v>
      </c>
      <c r="V347" s="5">
        <v>0</v>
      </c>
      <c r="W347" s="5">
        <v>2</v>
      </c>
      <c r="X347" s="5">
        <v>2</v>
      </c>
      <c r="Y347" s="5">
        <v>15462</v>
      </c>
      <c r="Z347" s="5">
        <v>0</v>
      </c>
      <c r="AA347" s="5">
        <v>35</v>
      </c>
      <c r="AB347" s="5">
        <v>26</v>
      </c>
      <c r="AC347" s="5">
        <v>826</v>
      </c>
      <c r="AD347" s="5">
        <v>0</v>
      </c>
      <c r="AE347" s="5">
        <v>0</v>
      </c>
      <c r="AF347" s="5">
        <v>8767</v>
      </c>
      <c r="AG347" s="5">
        <v>8442</v>
      </c>
      <c r="AH347" s="5">
        <v>0</v>
      </c>
      <c r="AI347" s="5">
        <v>0</v>
      </c>
      <c r="AJ347" s="5">
        <v>17149</v>
      </c>
      <c r="AK347" s="5">
        <v>5049</v>
      </c>
      <c r="AL347" s="5">
        <v>7529</v>
      </c>
      <c r="AM347" s="5">
        <v>0</v>
      </c>
      <c r="AN347" s="5">
        <v>0</v>
      </c>
      <c r="AO347" s="5">
        <v>0</v>
      </c>
      <c r="AP347" s="5">
        <v>0</v>
      </c>
      <c r="AQ347" s="5">
        <v>0</v>
      </c>
      <c r="AR347" s="5">
        <v>1183</v>
      </c>
      <c r="AS347" s="5">
        <v>117</v>
      </c>
      <c r="AT347" s="5">
        <v>1080</v>
      </c>
      <c r="AU347" s="5">
        <v>15365</v>
      </c>
      <c r="AV347" s="5">
        <v>0</v>
      </c>
      <c r="AW347" s="5">
        <v>0</v>
      </c>
      <c r="AX347" s="5">
        <v>0</v>
      </c>
      <c r="AY347" s="5">
        <v>0</v>
      </c>
      <c r="AZ347" s="5">
        <v>0</v>
      </c>
      <c r="BA347" s="5">
        <v>0</v>
      </c>
      <c r="BB347" s="5">
        <v>0</v>
      </c>
      <c r="BC347" s="5">
        <v>2845</v>
      </c>
      <c r="BD347" s="5">
        <v>0</v>
      </c>
      <c r="BE347" s="5">
        <v>0</v>
      </c>
      <c r="BF347" s="5">
        <v>0</v>
      </c>
      <c r="BG347" s="5">
        <v>0</v>
      </c>
      <c r="BH347" s="5">
        <v>463122</v>
      </c>
      <c r="BI347" s="5">
        <v>127397</v>
      </c>
      <c r="BJ347" s="5">
        <v>468302</v>
      </c>
      <c r="BK347" s="5">
        <v>38263</v>
      </c>
      <c r="BL347" s="5">
        <v>0</v>
      </c>
      <c r="BM347" s="5">
        <v>0</v>
      </c>
      <c r="BN347" s="5">
        <v>0</v>
      </c>
      <c r="BO347" s="5">
        <v>70747</v>
      </c>
      <c r="BP347" s="5">
        <v>2244337</v>
      </c>
      <c r="BQ347" s="5">
        <v>181684</v>
      </c>
      <c r="BR347" s="5">
        <v>0</v>
      </c>
    </row>
    <row r="348" spans="1:70">
      <c r="A348" t="s">
        <v>1757</v>
      </c>
      <c r="B348" t="s">
        <v>1758</v>
      </c>
      <c r="C348" t="s">
        <v>1539</v>
      </c>
      <c r="D348" t="s">
        <v>1773</v>
      </c>
      <c r="E348" t="str">
        <f t="shared" si="5"/>
        <v>栃木県下野市</v>
      </c>
      <c r="F348" s="5">
        <v>58331</v>
      </c>
      <c r="G348" s="5">
        <v>10</v>
      </c>
      <c r="H348" s="5">
        <v>6</v>
      </c>
      <c r="I348" s="5">
        <v>0</v>
      </c>
      <c r="J348" s="5">
        <v>0</v>
      </c>
      <c r="K348" s="5">
        <v>0</v>
      </c>
      <c r="L348" s="5">
        <v>23224</v>
      </c>
      <c r="M348" s="5">
        <v>59</v>
      </c>
      <c r="N348" s="5">
        <v>0</v>
      </c>
      <c r="O348" s="5">
        <v>508926</v>
      </c>
      <c r="P348" s="5">
        <v>732738</v>
      </c>
      <c r="Q348" s="5">
        <v>2169767</v>
      </c>
      <c r="R348" s="5">
        <v>185964</v>
      </c>
      <c r="S348" s="5">
        <v>9</v>
      </c>
      <c r="T348" s="5">
        <v>5563</v>
      </c>
      <c r="U348" s="5">
        <v>0</v>
      </c>
      <c r="V348" s="5">
        <v>0</v>
      </c>
      <c r="W348" s="5">
        <v>1</v>
      </c>
      <c r="X348" s="5">
        <v>4</v>
      </c>
      <c r="Y348" s="5">
        <v>23800</v>
      </c>
      <c r="Z348" s="5">
        <v>0</v>
      </c>
      <c r="AA348" s="5">
        <v>18</v>
      </c>
      <c r="AB348" s="5">
        <v>6</v>
      </c>
      <c r="AC348" s="5">
        <v>0</v>
      </c>
      <c r="AD348" s="5">
        <v>0</v>
      </c>
      <c r="AE348" s="5">
        <v>0</v>
      </c>
      <c r="AF348" s="5">
        <v>14538</v>
      </c>
      <c r="AG348" s="5">
        <v>0</v>
      </c>
      <c r="AH348" s="5">
        <v>0</v>
      </c>
      <c r="AI348" s="5">
        <v>0</v>
      </c>
      <c r="AJ348" s="5">
        <v>0</v>
      </c>
      <c r="AK348" s="5">
        <v>0</v>
      </c>
      <c r="AL348" s="5">
        <v>0</v>
      </c>
      <c r="AM348" s="5">
        <v>0</v>
      </c>
      <c r="AN348" s="5">
        <v>0</v>
      </c>
      <c r="AO348" s="5">
        <v>0</v>
      </c>
      <c r="AP348" s="5">
        <v>0</v>
      </c>
      <c r="AQ348" s="5">
        <v>12320</v>
      </c>
      <c r="AR348" s="5">
        <v>0</v>
      </c>
      <c r="AS348" s="5">
        <v>0</v>
      </c>
      <c r="AT348" s="5">
        <v>0</v>
      </c>
      <c r="AU348" s="5">
        <v>14216</v>
      </c>
      <c r="AV348" s="5">
        <v>0</v>
      </c>
      <c r="AW348" s="5">
        <v>0</v>
      </c>
      <c r="AX348" s="5">
        <v>0</v>
      </c>
      <c r="AY348" s="5">
        <v>0</v>
      </c>
      <c r="AZ348" s="5">
        <v>507</v>
      </c>
      <c r="BA348" s="5">
        <v>0</v>
      </c>
      <c r="BB348" s="5">
        <v>0</v>
      </c>
      <c r="BC348" s="5">
        <v>11114</v>
      </c>
      <c r="BD348" s="5">
        <v>0</v>
      </c>
      <c r="BE348" s="5">
        <v>0</v>
      </c>
      <c r="BF348" s="5">
        <v>0</v>
      </c>
      <c r="BG348" s="5">
        <v>0</v>
      </c>
      <c r="BH348" s="5">
        <v>778312</v>
      </c>
      <c r="BI348" s="5">
        <v>225359</v>
      </c>
      <c r="BJ348" s="5">
        <v>797401</v>
      </c>
      <c r="BK348" s="5">
        <v>41457</v>
      </c>
      <c r="BL348" s="5">
        <v>0</v>
      </c>
      <c r="BM348" s="5">
        <v>0</v>
      </c>
      <c r="BN348" s="5">
        <v>0</v>
      </c>
      <c r="BO348" s="5">
        <v>194803</v>
      </c>
      <c r="BP348" s="5">
        <v>894058</v>
      </c>
      <c r="BQ348" s="5">
        <v>350695</v>
      </c>
      <c r="BR348" s="5">
        <v>0</v>
      </c>
    </row>
    <row r="349" spans="1:70">
      <c r="A349" t="s">
        <v>1757</v>
      </c>
      <c r="B349" t="s">
        <v>1758</v>
      </c>
      <c r="C349" t="s">
        <v>1350</v>
      </c>
      <c r="D349" t="s">
        <v>1774</v>
      </c>
      <c r="E349" t="str">
        <f t="shared" si="5"/>
        <v>栃木県那珂川町</v>
      </c>
      <c r="F349" s="5">
        <v>5993</v>
      </c>
      <c r="G349" s="5">
        <v>3</v>
      </c>
      <c r="H349" s="5">
        <v>2</v>
      </c>
      <c r="I349" s="5">
        <v>0</v>
      </c>
      <c r="J349" s="5">
        <v>0</v>
      </c>
      <c r="K349" s="5">
        <v>0</v>
      </c>
      <c r="L349" s="5">
        <v>4666</v>
      </c>
      <c r="M349" s="5">
        <v>720</v>
      </c>
      <c r="N349" s="5">
        <v>1251</v>
      </c>
      <c r="O349" s="5">
        <v>61293</v>
      </c>
      <c r="P349" s="5">
        <v>344011</v>
      </c>
      <c r="Q349" s="5">
        <v>1175614</v>
      </c>
      <c r="R349" s="5">
        <v>93199</v>
      </c>
      <c r="S349" s="5">
        <v>3</v>
      </c>
      <c r="T349" s="5">
        <v>637</v>
      </c>
      <c r="U349" s="5">
        <v>0</v>
      </c>
      <c r="V349" s="5">
        <v>0</v>
      </c>
      <c r="W349" s="5">
        <v>0</v>
      </c>
      <c r="X349" s="5">
        <v>3</v>
      </c>
      <c r="Y349" s="5">
        <v>5000</v>
      </c>
      <c r="Z349" s="5">
        <v>0</v>
      </c>
      <c r="AA349" s="5">
        <v>2</v>
      </c>
      <c r="AB349" s="5">
        <v>0</v>
      </c>
      <c r="AC349" s="5">
        <v>0</v>
      </c>
      <c r="AD349" s="5">
        <v>720</v>
      </c>
      <c r="AE349" s="5">
        <v>0</v>
      </c>
      <c r="AF349" s="5">
        <v>0</v>
      </c>
      <c r="AG349" s="5">
        <v>0</v>
      </c>
      <c r="AH349" s="5">
        <v>300</v>
      </c>
      <c r="AI349" s="5">
        <v>0</v>
      </c>
      <c r="AJ349" s="5">
        <v>5000</v>
      </c>
      <c r="AK349" s="5">
        <v>300</v>
      </c>
      <c r="AL349" s="5">
        <v>0</v>
      </c>
      <c r="AM349" s="5">
        <v>2170</v>
      </c>
      <c r="AN349" s="5">
        <v>0</v>
      </c>
      <c r="AO349" s="5">
        <v>0</v>
      </c>
      <c r="AP349" s="5">
        <v>0</v>
      </c>
      <c r="AQ349" s="5">
        <v>423</v>
      </c>
      <c r="AR349" s="5">
        <v>300</v>
      </c>
      <c r="AS349" s="5">
        <v>0</v>
      </c>
      <c r="AT349" s="5">
        <v>12</v>
      </c>
      <c r="AU349" s="5">
        <v>356</v>
      </c>
      <c r="AV349" s="5">
        <v>0</v>
      </c>
      <c r="AW349" s="5">
        <v>0</v>
      </c>
      <c r="AX349" s="5">
        <v>0</v>
      </c>
      <c r="AY349" s="5">
        <v>264</v>
      </c>
      <c r="AZ349" s="5">
        <v>470</v>
      </c>
      <c r="BA349" s="5">
        <v>0</v>
      </c>
      <c r="BB349" s="5">
        <v>0</v>
      </c>
      <c r="BC349" s="5">
        <v>4373</v>
      </c>
      <c r="BD349" s="5">
        <v>0</v>
      </c>
      <c r="BE349" s="5">
        <v>0</v>
      </c>
      <c r="BF349" s="5">
        <v>0</v>
      </c>
      <c r="BG349" s="5">
        <v>0</v>
      </c>
      <c r="BH349" s="5">
        <v>346118</v>
      </c>
      <c r="BI349" s="5">
        <v>63621</v>
      </c>
      <c r="BJ349" s="5">
        <v>309140</v>
      </c>
      <c r="BK349" s="5">
        <v>17587</v>
      </c>
      <c r="BL349" s="5">
        <v>0</v>
      </c>
      <c r="BM349" s="5">
        <v>0</v>
      </c>
      <c r="BN349" s="5">
        <v>0</v>
      </c>
      <c r="BO349" s="5">
        <v>58370</v>
      </c>
      <c r="BP349" s="5">
        <v>320790</v>
      </c>
      <c r="BQ349" s="5">
        <v>108117</v>
      </c>
      <c r="BR349" s="5">
        <v>0</v>
      </c>
    </row>
    <row r="350" spans="1:70">
      <c r="A350" t="s">
        <v>1757</v>
      </c>
      <c r="B350" t="s">
        <v>1758</v>
      </c>
      <c r="C350" t="s">
        <v>1352</v>
      </c>
      <c r="D350" t="s">
        <v>1775</v>
      </c>
      <c r="E350" t="str">
        <f t="shared" si="5"/>
        <v>栃木県野木町</v>
      </c>
      <c r="F350" s="5">
        <v>22533</v>
      </c>
      <c r="G350" s="5">
        <v>5</v>
      </c>
      <c r="H350" s="5">
        <v>1</v>
      </c>
      <c r="I350" s="5">
        <v>0</v>
      </c>
      <c r="J350" s="5">
        <v>1</v>
      </c>
      <c r="K350" s="5">
        <v>0</v>
      </c>
      <c r="L350" s="5">
        <v>1070</v>
      </c>
      <c r="M350" s="5">
        <v>113</v>
      </c>
      <c r="N350" s="5">
        <v>4075</v>
      </c>
      <c r="O350" s="5">
        <v>175942</v>
      </c>
      <c r="P350" s="5">
        <v>320914</v>
      </c>
      <c r="Q350" s="5">
        <v>788950</v>
      </c>
      <c r="R350" s="5">
        <v>57245</v>
      </c>
      <c r="S350" s="5">
        <v>2</v>
      </c>
      <c r="T350" s="5">
        <v>2518</v>
      </c>
      <c r="U350" s="5">
        <v>0</v>
      </c>
      <c r="V350" s="5">
        <v>0</v>
      </c>
      <c r="W350" s="5">
        <v>0</v>
      </c>
      <c r="X350" s="5">
        <v>3</v>
      </c>
      <c r="Y350" s="5">
        <v>13000</v>
      </c>
      <c r="Z350" s="5">
        <v>0</v>
      </c>
      <c r="AA350" s="5">
        <v>0</v>
      </c>
      <c r="AB350" s="5">
        <v>0</v>
      </c>
      <c r="AC350" s="5">
        <v>1070</v>
      </c>
      <c r="AD350" s="5">
        <v>113</v>
      </c>
      <c r="AE350" s="5">
        <v>4075</v>
      </c>
      <c r="AF350" s="5">
        <v>0</v>
      </c>
      <c r="AG350" s="5">
        <v>0</v>
      </c>
      <c r="AH350" s="5">
        <v>0</v>
      </c>
      <c r="AI350" s="5">
        <v>69780</v>
      </c>
      <c r="AJ350" s="5">
        <v>0</v>
      </c>
      <c r="AK350" s="5">
        <v>4000</v>
      </c>
      <c r="AL350" s="5">
        <v>20000</v>
      </c>
      <c r="AM350" s="5">
        <v>170</v>
      </c>
      <c r="AN350" s="5">
        <v>0</v>
      </c>
      <c r="AO350" s="5">
        <v>0</v>
      </c>
      <c r="AP350" s="5">
        <v>0</v>
      </c>
      <c r="AQ350" s="5">
        <v>0</v>
      </c>
      <c r="AR350" s="5">
        <v>0</v>
      </c>
      <c r="AS350" s="5">
        <v>0</v>
      </c>
      <c r="AT350" s="5">
        <v>0</v>
      </c>
      <c r="AU350" s="5">
        <v>0</v>
      </c>
      <c r="AV350" s="5">
        <v>0</v>
      </c>
      <c r="AW350" s="5">
        <v>113</v>
      </c>
      <c r="AX350" s="5">
        <v>0</v>
      </c>
      <c r="AY350" s="5">
        <v>0</v>
      </c>
      <c r="AZ350" s="5">
        <v>0</v>
      </c>
      <c r="BA350" s="5">
        <v>0</v>
      </c>
      <c r="BB350" s="5">
        <v>0</v>
      </c>
      <c r="BC350" s="5">
        <v>8093</v>
      </c>
      <c r="BD350" s="5">
        <v>0</v>
      </c>
      <c r="BE350" s="5">
        <v>0</v>
      </c>
      <c r="BF350" s="5">
        <v>0</v>
      </c>
      <c r="BG350" s="5">
        <v>0</v>
      </c>
      <c r="BH350" s="5">
        <v>323170</v>
      </c>
      <c r="BI350" s="5">
        <v>45787</v>
      </c>
      <c r="BJ350" s="5">
        <v>315029</v>
      </c>
      <c r="BK350" s="5">
        <v>16745</v>
      </c>
      <c r="BL350" s="5">
        <v>0</v>
      </c>
      <c r="BM350" s="5">
        <v>0</v>
      </c>
      <c r="BN350" s="5">
        <v>0</v>
      </c>
      <c r="BO350" s="5">
        <v>30747</v>
      </c>
      <c r="BP350" s="5">
        <v>464041</v>
      </c>
      <c r="BQ350" s="5">
        <v>121192</v>
      </c>
      <c r="BR350" s="5">
        <v>0</v>
      </c>
    </row>
    <row r="351" spans="1:70">
      <c r="A351" t="s">
        <v>1757</v>
      </c>
      <c r="B351" t="s">
        <v>1758</v>
      </c>
      <c r="C351" t="s">
        <v>1776</v>
      </c>
      <c r="D351" t="s">
        <v>1777</v>
      </c>
      <c r="E351" t="str">
        <f t="shared" si="5"/>
        <v>栃木県芳賀中部上水道企業団</v>
      </c>
      <c r="F351" s="5">
        <v>46395</v>
      </c>
      <c r="G351" s="5">
        <v>16</v>
      </c>
      <c r="H351" s="5">
        <v>2</v>
      </c>
      <c r="I351" s="5">
        <v>0</v>
      </c>
      <c r="J351" s="5">
        <v>0</v>
      </c>
      <c r="K351" s="5">
        <v>0</v>
      </c>
      <c r="L351" s="5">
        <v>1549</v>
      </c>
      <c r="M351" s="5">
        <v>19675</v>
      </c>
      <c r="N351" s="5">
        <v>14927</v>
      </c>
      <c r="O351" s="5">
        <v>526915</v>
      </c>
      <c r="P351" s="5">
        <v>933037</v>
      </c>
      <c r="Q351" s="5">
        <v>2307019</v>
      </c>
      <c r="R351" s="5">
        <v>343707</v>
      </c>
      <c r="S351" s="5">
        <v>15</v>
      </c>
      <c r="T351" s="5">
        <v>5047</v>
      </c>
      <c r="U351" s="5">
        <v>0</v>
      </c>
      <c r="V351" s="5">
        <v>0</v>
      </c>
      <c r="W351" s="5">
        <v>0</v>
      </c>
      <c r="X351" s="5">
        <v>12</v>
      </c>
      <c r="Y351" s="5">
        <v>18715</v>
      </c>
      <c r="Z351" s="5">
        <v>0</v>
      </c>
      <c r="AA351" s="5">
        <v>44</v>
      </c>
      <c r="AB351" s="5">
        <v>3</v>
      </c>
      <c r="AC351" s="5">
        <v>0</v>
      </c>
      <c r="AD351" s="5">
        <v>3977</v>
      </c>
      <c r="AE351" s="5">
        <v>4863</v>
      </c>
      <c r="AF351" s="5">
        <v>94165</v>
      </c>
      <c r="AG351" s="5">
        <v>9358</v>
      </c>
      <c r="AH351" s="5">
        <v>0</v>
      </c>
      <c r="AI351" s="5">
        <v>0</v>
      </c>
      <c r="AJ351" s="5">
        <v>29472</v>
      </c>
      <c r="AK351" s="5">
        <v>15000</v>
      </c>
      <c r="AL351" s="5">
        <v>4873</v>
      </c>
      <c r="AM351" s="5">
        <v>0</v>
      </c>
      <c r="AN351" s="5">
        <v>0</v>
      </c>
      <c r="AO351" s="5">
        <v>0</v>
      </c>
      <c r="AP351" s="5">
        <v>0</v>
      </c>
      <c r="AQ351" s="5">
        <v>1000</v>
      </c>
      <c r="AR351" s="5">
        <v>0</v>
      </c>
      <c r="AS351" s="5">
        <v>218</v>
      </c>
      <c r="AT351" s="5">
        <v>0</v>
      </c>
      <c r="AU351" s="5">
        <v>6385</v>
      </c>
      <c r="AV351" s="5">
        <v>0</v>
      </c>
      <c r="AW351" s="5">
        <v>0</v>
      </c>
      <c r="AX351" s="5">
        <v>0</v>
      </c>
      <c r="AY351" s="5">
        <v>0</v>
      </c>
      <c r="AZ351" s="5">
        <v>0</v>
      </c>
      <c r="BA351" s="5">
        <v>0</v>
      </c>
      <c r="BB351" s="5">
        <v>0</v>
      </c>
      <c r="BC351" s="5">
        <v>8319</v>
      </c>
      <c r="BD351" s="5">
        <v>44</v>
      </c>
      <c r="BE351" s="5">
        <v>0</v>
      </c>
      <c r="BF351" s="5">
        <v>0</v>
      </c>
      <c r="BG351" s="5">
        <v>326</v>
      </c>
      <c r="BH351" s="5">
        <v>990775</v>
      </c>
      <c r="BI351" s="5">
        <v>176066</v>
      </c>
      <c r="BJ351" s="5">
        <v>1006644</v>
      </c>
      <c r="BK351" s="5">
        <v>35989</v>
      </c>
      <c r="BL351" s="5">
        <v>0</v>
      </c>
      <c r="BM351" s="5">
        <v>3638</v>
      </c>
      <c r="BN351" s="5">
        <v>0</v>
      </c>
      <c r="BO351" s="5">
        <v>76588</v>
      </c>
      <c r="BP351" s="5">
        <v>1624290</v>
      </c>
      <c r="BQ351" s="5">
        <v>720038</v>
      </c>
      <c r="BR351" s="5">
        <v>3080</v>
      </c>
    </row>
    <row r="352" spans="1:70">
      <c r="A352" t="s">
        <v>1757</v>
      </c>
      <c r="B352" t="s">
        <v>1758</v>
      </c>
      <c r="C352" t="s">
        <v>1368</v>
      </c>
      <c r="D352" t="s">
        <v>1778</v>
      </c>
      <c r="E352" t="str">
        <f t="shared" si="5"/>
        <v>栃木県那須ハイランド水道</v>
      </c>
      <c r="F352" s="5">
        <v>200</v>
      </c>
      <c r="G352" s="5">
        <v>3</v>
      </c>
      <c r="H352" s="5">
        <v>0</v>
      </c>
      <c r="I352" s="5">
        <v>0</v>
      </c>
      <c r="J352" s="5">
        <v>1</v>
      </c>
      <c r="K352" s="5">
        <v>0</v>
      </c>
      <c r="L352" s="5">
        <v>2200</v>
      </c>
      <c r="M352" s="5">
        <v>7000</v>
      </c>
      <c r="N352" s="5">
        <v>46563</v>
      </c>
      <c r="O352" s="5">
        <v>54722</v>
      </c>
      <c r="P352" s="5">
        <v>0</v>
      </c>
      <c r="Q352" s="5">
        <v>0</v>
      </c>
      <c r="R352" s="5">
        <v>0</v>
      </c>
      <c r="S352" s="5">
        <v>3</v>
      </c>
      <c r="T352" s="5">
        <v>131</v>
      </c>
      <c r="U352" s="5">
        <v>0</v>
      </c>
      <c r="V352" s="5">
        <v>0</v>
      </c>
      <c r="W352" s="5">
        <v>3</v>
      </c>
      <c r="X352" s="5">
        <v>12</v>
      </c>
      <c r="Y352" s="5">
        <v>5300</v>
      </c>
      <c r="Z352" s="5">
        <v>5300</v>
      </c>
      <c r="AA352" s="5">
        <v>14</v>
      </c>
      <c r="AB352" s="5">
        <v>14</v>
      </c>
      <c r="AC352" s="5">
        <v>0</v>
      </c>
      <c r="AD352" s="5">
        <v>7000</v>
      </c>
      <c r="AE352" s="5">
        <v>12085</v>
      </c>
      <c r="AF352" s="5">
        <v>15910</v>
      </c>
      <c r="AG352" s="5">
        <v>0</v>
      </c>
      <c r="AH352" s="5">
        <v>0</v>
      </c>
      <c r="AI352" s="5">
        <v>0</v>
      </c>
      <c r="AJ352" s="5">
        <v>0</v>
      </c>
      <c r="AK352" s="5">
        <v>0</v>
      </c>
      <c r="AL352" s="5">
        <v>0</v>
      </c>
      <c r="AM352" s="5">
        <v>4200</v>
      </c>
      <c r="AN352" s="5">
        <v>0</v>
      </c>
      <c r="AO352" s="5">
        <v>0</v>
      </c>
      <c r="AP352" s="5">
        <v>0</v>
      </c>
      <c r="AQ352" s="5">
        <v>0</v>
      </c>
      <c r="AR352" s="5">
        <v>0</v>
      </c>
      <c r="AS352" s="5">
        <v>0</v>
      </c>
      <c r="AT352" s="5">
        <v>0</v>
      </c>
      <c r="AU352" s="5">
        <v>0</v>
      </c>
      <c r="AV352" s="5">
        <v>2200</v>
      </c>
      <c r="AW352" s="5">
        <v>7000</v>
      </c>
      <c r="AX352" s="5">
        <v>0</v>
      </c>
      <c r="AY352" s="5">
        <v>0</v>
      </c>
      <c r="AZ352" s="5">
        <v>0</v>
      </c>
      <c r="BA352" s="5">
        <v>0</v>
      </c>
      <c r="BB352" s="5">
        <v>9660</v>
      </c>
      <c r="BC352" s="5">
        <v>5270</v>
      </c>
      <c r="BD352" s="5">
        <v>0</v>
      </c>
      <c r="BE352" s="5">
        <v>0</v>
      </c>
      <c r="BF352" s="5">
        <v>0</v>
      </c>
      <c r="BG352" s="5">
        <v>0</v>
      </c>
      <c r="BH352" s="5">
        <v>0</v>
      </c>
      <c r="BI352" s="5">
        <v>0</v>
      </c>
      <c r="BJ352" s="5">
        <v>0</v>
      </c>
      <c r="BK352" s="5">
        <v>0</v>
      </c>
      <c r="BL352" s="5">
        <v>0</v>
      </c>
      <c r="BM352" s="5">
        <v>0</v>
      </c>
      <c r="BN352" s="5">
        <v>0</v>
      </c>
      <c r="BO352" s="5">
        <v>0</v>
      </c>
      <c r="BP352" s="5">
        <v>0</v>
      </c>
      <c r="BQ352" s="5">
        <v>0</v>
      </c>
      <c r="BR352" s="5">
        <v>0</v>
      </c>
    </row>
    <row r="353" spans="1:70">
      <c r="A353" t="s">
        <v>1757</v>
      </c>
      <c r="B353" t="s">
        <v>1758</v>
      </c>
      <c r="C353" t="s">
        <v>1370</v>
      </c>
      <c r="D353" t="s">
        <v>1779</v>
      </c>
      <c r="E353" t="str">
        <f t="shared" si="5"/>
        <v>栃木県那須塩原市</v>
      </c>
      <c r="F353" s="5">
        <v>114335</v>
      </c>
      <c r="G353" s="5">
        <v>27</v>
      </c>
      <c r="H353" s="5">
        <v>10</v>
      </c>
      <c r="I353" s="5">
        <v>3</v>
      </c>
      <c r="J353" s="5">
        <v>3</v>
      </c>
      <c r="K353" s="5">
        <v>0</v>
      </c>
      <c r="L353" s="5">
        <v>17468</v>
      </c>
      <c r="M353" s="5">
        <v>66457</v>
      </c>
      <c r="N353" s="5">
        <v>32217</v>
      </c>
      <c r="O353" s="5">
        <v>1327620</v>
      </c>
      <c r="P353" s="5">
        <v>2272925</v>
      </c>
      <c r="Q353" s="5">
        <v>8685576</v>
      </c>
      <c r="R353" s="5">
        <v>521815</v>
      </c>
      <c r="S353" s="5">
        <v>17</v>
      </c>
      <c r="T353" s="5">
        <v>12618</v>
      </c>
      <c r="U353" s="5">
        <v>0</v>
      </c>
      <c r="V353" s="5">
        <v>0</v>
      </c>
      <c r="W353" s="5">
        <v>10</v>
      </c>
      <c r="X353" s="5">
        <v>7</v>
      </c>
      <c r="Y353" s="5">
        <v>40406</v>
      </c>
      <c r="Z353" s="5">
        <v>0</v>
      </c>
      <c r="AA353" s="5">
        <v>364</v>
      </c>
      <c r="AB353" s="5">
        <v>202</v>
      </c>
      <c r="AC353" s="5">
        <v>176</v>
      </c>
      <c r="AD353" s="5">
        <v>1360</v>
      </c>
      <c r="AE353" s="5">
        <v>1188</v>
      </c>
      <c r="AF353" s="5">
        <v>38437</v>
      </c>
      <c r="AG353" s="5">
        <v>0</v>
      </c>
      <c r="AH353" s="5">
        <v>0</v>
      </c>
      <c r="AI353" s="5">
        <v>0</v>
      </c>
      <c r="AJ353" s="5">
        <v>7439</v>
      </c>
      <c r="AK353" s="5">
        <v>3760</v>
      </c>
      <c r="AL353" s="5">
        <v>0</v>
      </c>
      <c r="AM353" s="5">
        <v>33610</v>
      </c>
      <c r="AN353" s="5">
        <v>0</v>
      </c>
      <c r="AO353" s="5">
        <v>0</v>
      </c>
      <c r="AP353" s="5">
        <v>0</v>
      </c>
      <c r="AQ353" s="5">
        <v>1090</v>
      </c>
      <c r="AR353" s="5">
        <v>1283</v>
      </c>
      <c r="AS353" s="5">
        <v>17941</v>
      </c>
      <c r="AT353" s="5">
        <v>13152</v>
      </c>
      <c r="AU353" s="5">
        <v>252794</v>
      </c>
      <c r="AV353" s="5">
        <v>0</v>
      </c>
      <c r="AW353" s="5">
        <v>0</v>
      </c>
      <c r="AX353" s="5">
        <v>0</v>
      </c>
      <c r="AY353" s="5">
        <v>0</v>
      </c>
      <c r="AZ353" s="5">
        <v>0</v>
      </c>
      <c r="BA353" s="5">
        <v>0</v>
      </c>
      <c r="BB353" s="5">
        <v>0</v>
      </c>
      <c r="BC353" s="5">
        <v>0</v>
      </c>
      <c r="BD353" s="5">
        <v>0</v>
      </c>
      <c r="BE353" s="5">
        <v>0</v>
      </c>
      <c r="BF353" s="5">
        <v>0</v>
      </c>
      <c r="BG353" s="5">
        <v>0</v>
      </c>
      <c r="BH353" s="5">
        <v>2337490</v>
      </c>
      <c r="BI353" s="5">
        <v>312762</v>
      </c>
      <c r="BJ353" s="5">
        <v>2143340</v>
      </c>
      <c r="BK353" s="5">
        <v>173821</v>
      </c>
      <c r="BL353" s="5">
        <v>0</v>
      </c>
      <c r="BM353" s="5">
        <v>0</v>
      </c>
      <c r="BN353" s="5">
        <v>0</v>
      </c>
      <c r="BO353" s="5">
        <v>251065</v>
      </c>
      <c r="BP353" s="5">
        <v>2047831</v>
      </c>
      <c r="BQ353" s="5">
        <v>903962</v>
      </c>
      <c r="BR353" s="5">
        <v>24179</v>
      </c>
    </row>
    <row r="354" spans="1:70">
      <c r="A354" t="s">
        <v>1757</v>
      </c>
      <c r="B354" t="s">
        <v>1758</v>
      </c>
      <c r="C354" t="s">
        <v>1372</v>
      </c>
      <c r="D354" t="s">
        <v>1780</v>
      </c>
      <c r="E354" t="str">
        <f t="shared" si="5"/>
        <v>栃木県塩谷町</v>
      </c>
      <c r="F354" s="5">
        <v>9575</v>
      </c>
      <c r="G354" s="5">
        <v>5</v>
      </c>
      <c r="H354" s="5">
        <v>6</v>
      </c>
      <c r="I354" s="5">
        <v>0</v>
      </c>
      <c r="J354" s="5">
        <v>0</v>
      </c>
      <c r="K354" s="5">
        <v>1</v>
      </c>
      <c r="L354" s="5">
        <v>7550</v>
      </c>
      <c r="M354" s="5">
        <v>4435</v>
      </c>
      <c r="N354" s="5">
        <v>0</v>
      </c>
      <c r="O354" s="5">
        <v>141400</v>
      </c>
      <c r="P354" s="5">
        <v>190605</v>
      </c>
      <c r="Q354" s="5">
        <v>1508713</v>
      </c>
      <c r="R354" s="5">
        <v>146075</v>
      </c>
      <c r="S354" s="5">
        <v>5</v>
      </c>
      <c r="T354" s="5">
        <v>970</v>
      </c>
      <c r="U354" s="5">
        <v>0</v>
      </c>
      <c r="V354" s="5">
        <v>0</v>
      </c>
      <c r="W354" s="5">
        <v>0</v>
      </c>
      <c r="X354" s="5">
        <v>2</v>
      </c>
      <c r="Y354" s="5">
        <v>10379</v>
      </c>
      <c r="Z354" s="5">
        <v>0</v>
      </c>
      <c r="AA354" s="5">
        <v>48</v>
      </c>
      <c r="AB354" s="5">
        <v>45</v>
      </c>
      <c r="AC354" s="5">
        <v>25</v>
      </c>
      <c r="AD354" s="5">
        <v>487</v>
      </c>
      <c r="AE354" s="5">
        <v>0</v>
      </c>
      <c r="AF354" s="5">
        <v>23808</v>
      </c>
      <c r="AG354" s="5">
        <v>625</v>
      </c>
      <c r="AH354" s="5">
        <v>0</v>
      </c>
      <c r="AI354" s="5">
        <v>0</v>
      </c>
      <c r="AJ354" s="5">
        <v>9754</v>
      </c>
      <c r="AK354" s="5">
        <v>1486</v>
      </c>
      <c r="AL354" s="5">
        <v>0</v>
      </c>
      <c r="AM354" s="5">
        <v>1417</v>
      </c>
      <c r="AN354" s="5">
        <v>0</v>
      </c>
      <c r="AO354" s="5">
        <v>0</v>
      </c>
      <c r="AP354" s="5">
        <v>0</v>
      </c>
      <c r="AQ354" s="5">
        <v>0</v>
      </c>
      <c r="AR354" s="5">
        <v>0</v>
      </c>
      <c r="AS354" s="5">
        <v>0</v>
      </c>
      <c r="AT354" s="5">
        <v>0</v>
      </c>
      <c r="AU354" s="5">
        <v>4313</v>
      </c>
      <c r="AV354" s="5">
        <v>0</v>
      </c>
      <c r="AW354" s="5">
        <v>0</v>
      </c>
      <c r="AX354" s="5">
        <v>0</v>
      </c>
      <c r="AY354" s="5">
        <v>0</v>
      </c>
      <c r="AZ354" s="5">
        <v>0</v>
      </c>
      <c r="BA354" s="5">
        <v>0</v>
      </c>
      <c r="BB354" s="5">
        <v>0</v>
      </c>
      <c r="BC354" s="5">
        <v>5392</v>
      </c>
      <c r="BD354" s="5">
        <v>0</v>
      </c>
      <c r="BE354" s="5">
        <v>0</v>
      </c>
      <c r="BF354" s="5">
        <v>0</v>
      </c>
      <c r="BG354" s="5">
        <v>0</v>
      </c>
      <c r="BH354" s="5">
        <v>196939</v>
      </c>
      <c r="BI354" s="5">
        <v>129921</v>
      </c>
      <c r="BJ354" s="5">
        <v>282472</v>
      </c>
      <c r="BK354" s="5">
        <v>39971</v>
      </c>
      <c r="BL354" s="5">
        <v>838</v>
      </c>
      <c r="BM354" s="5">
        <v>0</v>
      </c>
      <c r="BN354" s="5">
        <v>0</v>
      </c>
      <c r="BO354" s="5">
        <v>38515</v>
      </c>
      <c r="BP354" s="5">
        <v>204367</v>
      </c>
      <c r="BQ354" s="5">
        <v>158495</v>
      </c>
      <c r="BR354" s="5">
        <v>0</v>
      </c>
    </row>
    <row r="355" spans="1:70">
      <c r="A355" t="s">
        <v>1757</v>
      </c>
      <c r="B355" t="s">
        <v>1758</v>
      </c>
      <c r="C355" t="s">
        <v>1374</v>
      </c>
      <c r="D355" t="s">
        <v>1781</v>
      </c>
      <c r="E355" t="str">
        <f t="shared" si="5"/>
        <v>栃木県栃木市</v>
      </c>
      <c r="F355" s="5">
        <v>146746</v>
      </c>
      <c r="G355" s="5">
        <v>30</v>
      </c>
      <c r="H355" s="5">
        <v>13</v>
      </c>
      <c r="I355" s="5">
        <v>0</v>
      </c>
      <c r="J355" s="5">
        <v>4</v>
      </c>
      <c r="K355" s="5">
        <v>0</v>
      </c>
      <c r="L355" s="5">
        <v>25838</v>
      </c>
      <c r="M355" s="5">
        <v>11990</v>
      </c>
      <c r="N355" s="5">
        <v>24165</v>
      </c>
      <c r="O355" s="5">
        <v>1116425</v>
      </c>
      <c r="P355" s="5">
        <v>2207229</v>
      </c>
      <c r="Q355" s="5">
        <v>6884004</v>
      </c>
      <c r="R355" s="5">
        <v>688789</v>
      </c>
      <c r="S355" s="5">
        <v>30</v>
      </c>
      <c r="T355" s="5">
        <v>16318</v>
      </c>
      <c r="U355" s="5">
        <v>0</v>
      </c>
      <c r="V355" s="5">
        <v>0</v>
      </c>
      <c r="W355" s="5">
        <v>16</v>
      </c>
      <c r="X355" s="5">
        <v>6</v>
      </c>
      <c r="Y355" s="5">
        <v>85600</v>
      </c>
      <c r="Z355" s="5">
        <v>0</v>
      </c>
      <c r="AA355" s="5">
        <v>326</v>
      </c>
      <c r="AB355" s="5">
        <v>121</v>
      </c>
      <c r="AC355" s="5">
        <v>4499</v>
      </c>
      <c r="AD355" s="5">
        <v>947</v>
      </c>
      <c r="AE355" s="5">
        <v>0</v>
      </c>
      <c r="AF355" s="5">
        <v>108069</v>
      </c>
      <c r="AG355" s="5">
        <v>29620</v>
      </c>
      <c r="AH355" s="5">
        <v>17309</v>
      </c>
      <c r="AI355" s="5">
        <v>25008</v>
      </c>
      <c r="AJ355" s="5">
        <v>40800</v>
      </c>
      <c r="AK355" s="5">
        <v>11053</v>
      </c>
      <c r="AL355" s="5">
        <v>39630</v>
      </c>
      <c r="AM355" s="5">
        <v>0</v>
      </c>
      <c r="AN355" s="5">
        <v>0</v>
      </c>
      <c r="AO355" s="5">
        <v>0</v>
      </c>
      <c r="AP355" s="5">
        <v>0</v>
      </c>
      <c r="AQ355" s="5">
        <v>0</v>
      </c>
      <c r="AR355" s="5">
        <v>218</v>
      </c>
      <c r="AS355" s="5">
        <v>0</v>
      </c>
      <c r="AT355" s="5">
        <v>0</v>
      </c>
      <c r="AU355" s="5">
        <v>50427</v>
      </c>
      <c r="AV355" s="5">
        <v>11</v>
      </c>
      <c r="AW355" s="5">
        <v>0</v>
      </c>
      <c r="AX355" s="5">
        <v>148</v>
      </c>
      <c r="AY355" s="5">
        <v>19</v>
      </c>
      <c r="AZ355" s="5">
        <v>8</v>
      </c>
      <c r="BA355" s="5">
        <v>0</v>
      </c>
      <c r="BB355" s="5">
        <v>0</v>
      </c>
      <c r="BC355" s="5">
        <v>73699</v>
      </c>
      <c r="BD355" s="5">
        <v>37</v>
      </c>
      <c r="BE355" s="5">
        <v>64</v>
      </c>
      <c r="BF355" s="5">
        <v>0</v>
      </c>
      <c r="BG355" s="5">
        <v>24</v>
      </c>
      <c r="BH355" s="5">
        <v>2357392</v>
      </c>
      <c r="BI355" s="5">
        <v>231117</v>
      </c>
      <c r="BJ355" s="5">
        <v>2060270</v>
      </c>
      <c r="BK355" s="5">
        <v>178282</v>
      </c>
      <c r="BL355" s="5">
        <v>0</v>
      </c>
      <c r="BM355" s="5">
        <v>75823</v>
      </c>
      <c r="BN355" s="5">
        <v>0</v>
      </c>
      <c r="BO355" s="5">
        <v>220705</v>
      </c>
      <c r="BP355" s="5">
        <v>3527192</v>
      </c>
      <c r="BQ355" s="5">
        <v>849532</v>
      </c>
      <c r="BR355" s="5">
        <v>300</v>
      </c>
    </row>
    <row r="356" spans="1:70">
      <c r="A356" t="s">
        <v>1757</v>
      </c>
      <c r="B356" t="s">
        <v>1758</v>
      </c>
      <c r="C356" t="s">
        <v>1376</v>
      </c>
      <c r="D356" t="s">
        <v>1782</v>
      </c>
      <c r="E356" t="str">
        <f t="shared" si="5"/>
        <v>栃木県さくら市</v>
      </c>
      <c r="F356" s="5">
        <v>40552</v>
      </c>
      <c r="G356" s="5">
        <v>8</v>
      </c>
      <c r="H356" s="5">
        <v>5</v>
      </c>
      <c r="I356" s="5">
        <v>0</v>
      </c>
      <c r="J356" s="5">
        <v>0</v>
      </c>
      <c r="K356" s="5">
        <v>0</v>
      </c>
      <c r="L356" s="5">
        <v>6249</v>
      </c>
      <c r="M356" s="5">
        <v>7617</v>
      </c>
      <c r="N356" s="5">
        <v>7482</v>
      </c>
      <c r="O356" s="5">
        <v>434985</v>
      </c>
      <c r="P356" s="5">
        <v>700639</v>
      </c>
      <c r="Q356" s="5">
        <v>5075220</v>
      </c>
      <c r="R356" s="5">
        <v>247624</v>
      </c>
      <c r="S356" s="5">
        <v>5</v>
      </c>
      <c r="T356" s="5">
        <v>3866</v>
      </c>
      <c r="U356" s="5">
        <v>0</v>
      </c>
      <c r="V356" s="5">
        <v>0</v>
      </c>
      <c r="W356" s="5">
        <v>1</v>
      </c>
      <c r="X356" s="5">
        <v>5</v>
      </c>
      <c r="Y356" s="5">
        <v>20197</v>
      </c>
      <c r="Z356" s="5">
        <v>0</v>
      </c>
      <c r="AA356" s="5">
        <v>11</v>
      </c>
      <c r="AB356" s="5">
        <v>0</v>
      </c>
      <c r="AC356" s="5">
        <v>35</v>
      </c>
      <c r="AD356" s="5">
        <v>0</v>
      </c>
      <c r="AE356" s="5">
        <v>0</v>
      </c>
      <c r="AF356" s="5">
        <v>20592</v>
      </c>
      <c r="AG356" s="5">
        <v>12332</v>
      </c>
      <c r="AH356" s="5">
        <v>0</v>
      </c>
      <c r="AI356" s="5">
        <v>0</v>
      </c>
      <c r="AJ356" s="5">
        <v>1930</v>
      </c>
      <c r="AK356" s="5">
        <v>7400</v>
      </c>
      <c r="AL356" s="5">
        <v>0</v>
      </c>
      <c r="AM356" s="5">
        <v>3339</v>
      </c>
      <c r="AN356" s="5">
        <v>0</v>
      </c>
      <c r="AO356" s="5">
        <v>0</v>
      </c>
      <c r="AP356" s="5">
        <v>0</v>
      </c>
      <c r="AQ356" s="5">
        <v>3727</v>
      </c>
      <c r="AR356" s="5">
        <v>1771</v>
      </c>
      <c r="AS356" s="5">
        <v>100</v>
      </c>
      <c r="AT356" s="5">
        <v>5180</v>
      </c>
      <c r="AU356" s="5">
        <v>30288</v>
      </c>
      <c r="AV356" s="5">
        <v>0</v>
      </c>
      <c r="AW356" s="5">
        <v>0</v>
      </c>
      <c r="AX356" s="5">
        <v>0</v>
      </c>
      <c r="AY356" s="5">
        <v>0</v>
      </c>
      <c r="AZ356" s="5">
        <v>110</v>
      </c>
      <c r="BA356" s="5">
        <v>110</v>
      </c>
      <c r="BB356" s="5">
        <v>0</v>
      </c>
      <c r="BC356" s="5">
        <v>4195</v>
      </c>
      <c r="BD356" s="5">
        <v>0</v>
      </c>
      <c r="BE356" s="5">
        <v>0</v>
      </c>
      <c r="BF356" s="5">
        <v>0</v>
      </c>
      <c r="BG356" s="5">
        <v>246</v>
      </c>
      <c r="BH356" s="5">
        <v>712536</v>
      </c>
      <c r="BI356" s="5">
        <v>90320</v>
      </c>
      <c r="BJ356" s="5">
        <v>623160</v>
      </c>
      <c r="BK356" s="5">
        <v>99452</v>
      </c>
      <c r="BL356" s="5">
        <v>0</v>
      </c>
      <c r="BM356" s="5">
        <v>0</v>
      </c>
      <c r="BN356" s="5">
        <v>0</v>
      </c>
      <c r="BO356" s="5">
        <v>17211</v>
      </c>
      <c r="BP356" s="5">
        <v>2022899</v>
      </c>
      <c r="BQ356" s="5">
        <v>457595</v>
      </c>
      <c r="BR356" s="5">
        <v>0</v>
      </c>
    </row>
    <row r="357" spans="1:70">
      <c r="A357" t="s">
        <v>1757</v>
      </c>
      <c r="B357" t="s">
        <v>1758</v>
      </c>
      <c r="C357" t="s">
        <v>1378</v>
      </c>
      <c r="D357" t="s">
        <v>1783</v>
      </c>
      <c r="E357" t="str">
        <f t="shared" si="5"/>
        <v>栃木県高根沢町</v>
      </c>
      <c r="F357" s="5">
        <v>29265</v>
      </c>
      <c r="G357" s="5">
        <v>6</v>
      </c>
      <c r="H357" s="5">
        <v>4</v>
      </c>
      <c r="I357" s="5">
        <v>0</v>
      </c>
      <c r="J357" s="5">
        <v>0</v>
      </c>
      <c r="K357" s="5">
        <v>0</v>
      </c>
      <c r="L357" s="5">
        <v>4068</v>
      </c>
      <c r="M357" s="5">
        <v>6777</v>
      </c>
      <c r="N357" s="5">
        <v>8156</v>
      </c>
      <c r="O357" s="5">
        <v>340856</v>
      </c>
      <c r="P357" s="5">
        <v>480606</v>
      </c>
      <c r="Q357" s="5">
        <v>845517</v>
      </c>
      <c r="R357" s="5">
        <v>110317</v>
      </c>
      <c r="S357" s="5">
        <v>6</v>
      </c>
      <c r="T357" s="5">
        <v>2468</v>
      </c>
      <c r="U357" s="5">
        <v>0</v>
      </c>
      <c r="V357" s="5">
        <v>0</v>
      </c>
      <c r="W357" s="5">
        <v>0</v>
      </c>
      <c r="X357" s="5">
        <v>25</v>
      </c>
      <c r="Y357" s="5">
        <v>9500</v>
      </c>
      <c r="Z357" s="5">
        <v>0</v>
      </c>
      <c r="AA357" s="5">
        <v>119</v>
      </c>
      <c r="AB357" s="5">
        <v>85</v>
      </c>
      <c r="AC357" s="5">
        <v>0</v>
      </c>
      <c r="AD357" s="5">
        <v>0</v>
      </c>
      <c r="AE357" s="5">
        <v>0</v>
      </c>
      <c r="AF357" s="5">
        <v>0</v>
      </c>
      <c r="AG357" s="5">
        <v>9500</v>
      </c>
      <c r="AH357" s="5">
        <v>0</v>
      </c>
      <c r="AI357" s="5">
        <v>0</v>
      </c>
      <c r="AJ357" s="5">
        <v>9500</v>
      </c>
      <c r="AK357" s="5">
        <v>6112</v>
      </c>
      <c r="AL357" s="5">
        <v>0</v>
      </c>
      <c r="AM357" s="5">
        <v>0</v>
      </c>
      <c r="AN357" s="5">
        <v>2423</v>
      </c>
      <c r="AO357" s="5">
        <v>0</v>
      </c>
      <c r="AP357" s="5">
        <v>326</v>
      </c>
      <c r="AQ357" s="5">
        <v>0</v>
      </c>
      <c r="AR357" s="5">
        <v>0</v>
      </c>
      <c r="AS357" s="5">
        <v>0</v>
      </c>
      <c r="AT357" s="5">
        <v>3850</v>
      </c>
      <c r="AU357" s="5">
        <v>21247</v>
      </c>
      <c r="AV357" s="5">
        <v>0</v>
      </c>
      <c r="AW357" s="5">
        <v>0</v>
      </c>
      <c r="AX357" s="5">
        <v>0</v>
      </c>
      <c r="AY357" s="5">
        <v>0</v>
      </c>
      <c r="AZ357" s="5">
        <v>0</v>
      </c>
      <c r="BA357" s="5">
        <v>0</v>
      </c>
      <c r="BB357" s="5">
        <v>0</v>
      </c>
      <c r="BC357" s="5">
        <v>0</v>
      </c>
      <c r="BD357" s="5">
        <v>0</v>
      </c>
      <c r="BE357" s="5">
        <v>0</v>
      </c>
      <c r="BF357" s="5">
        <v>0</v>
      </c>
      <c r="BG357" s="5">
        <v>0</v>
      </c>
      <c r="BH357" s="5">
        <v>517526</v>
      </c>
      <c r="BI357" s="5">
        <v>67807</v>
      </c>
      <c r="BJ357" s="5">
        <v>486381</v>
      </c>
      <c r="BK357" s="5">
        <v>23644</v>
      </c>
      <c r="BL357" s="5">
        <v>4</v>
      </c>
      <c r="BM357" s="5">
        <v>0</v>
      </c>
      <c r="BN357" s="5">
        <v>0</v>
      </c>
      <c r="BO357" s="5">
        <v>42978</v>
      </c>
      <c r="BP357" s="5">
        <v>1427238</v>
      </c>
      <c r="BQ357" s="5">
        <v>270499</v>
      </c>
      <c r="BR357" s="5">
        <v>1000</v>
      </c>
    </row>
    <row r="358" spans="1:70">
      <c r="A358" t="s">
        <v>1757</v>
      </c>
      <c r="B358" t="s">
        <v>1758</v>
      </c>
      <c r="C358" t="s">
        <v>1468</v>
      </c>
      <c r="D358" t="s">
        <v>1784</v>
      </c>
      <c r="E358" t="str">
        <f t="shared" si="5"/>
        <v>栃木県栃木県（北那須）</v>
      </c>
      <c r="F358" s="5">
        <v>0</v>
      </c>
      <c r="G358" s="5">
        <v>14</v>
      </c>
      <c r="H358" s="5">
        <v>0</v>
      </c>
      <c r="I358" s="5">
        <v>0</v>
      </c>
      <c r="J358" s="5">
        <v>1</v>
      </c>
      <c r="K358" s="5">
        <v>0</v>
      </c>
      <c r="L358" s="5">
        <v>2260</v>
      </c>
      <c r="M358" s="5">
        <v>26324</v>
      </c>
      <c r="N358" s="5">
        <v>0</v>
      </c>
      <c r="O358" s="5">
        <v>0</v>
      </c>
      <c r="P358" s="5">
        <v>900824</v>
      </c>
      <c r="Q358" s="5">
        <v>473546</v>
      </c>
      <c r="R358" s="5">
        <v>89415</v>
      </c>
      <c r="S358" s="5">
        <v>13</v>
      </c>
      <c r="T358" s="5">
        <v>0</v>
      </c>
      <c r="U358" s="5">
        <v>11314</v>
      </c>
      <c r="V358" s="5">
        <v>0</v>
      </c>
      <c r="W358" s="5">
        <v>11</v>
      </c>
      <c r="X358" s="5">
        <v>9</v>
      </c>
      <c r="Y358" s="5">
        <v>48000</v>
      </c>
      <c r="Z358" s="5">
        <v>0</v>
      </c>
      <c r="AA358" s="5">
        <v>243</v>
      </c>
      <c r="AB358" s="5">
        <v>66</v>
      </c>
      <c r="AC358" s="5">
        <v>2260</v>
      </c>
      <c r="AD358" s="5">
        <v>19269</v>
      </c>
      <c r="AE358" s="5">
        <v>0</v>
      </c>
      <c r="AF358" s="5">
        <v>0</v>
      </c>
      <c r="AG358" s="5">
        <v>0</v>
      </c>
      <c r="AH358" s="5">
        <v>0</v>
      </c>
      <c r="AI358" s="5">
        <v>0</v>
      </c>
      <c r="AJ358" s="5">
        <v>0</v>
      </c>
      <c r="AK358" s="5">
        <v>15000</v>
      </c>
      <c r="AL358" s="5">
        <v>9000</v>
      </c>
      <c r="AM358" s="5">
        <v>0</v>
      </c>
      <c r="AN358" s="5">
        <v>0</v>
      </c>
      <c r="AO358" s="5">
        <v>0</v>
      </c>
      <c r="AP358" s="5">
        <v>0</v>
      </c>
      <c r="AQ358" s="5">
        <v>0</v>
      </c>
      <c r="AR358" s="5">
        <v>0</v>
      </c>
      <c r="AS358" s="5">
        <v>0</v>
      </c>
      <c r="AT358" s="5">
        <v>0</v>
      </c>
      <c r="AU358" s="5">
        <v>0</v>
      </c>
      <c r="AV358" s="5">
        <v>0</v>
      </c>
      <c r="AW358" s="5">
        <v>388</v>
      </c>
      <c r="AX358" s="5">
        <v>0</v>
      </c>
      <c r="AY358" s="5">
        <v>0</v>
      </c>
      <c r="AZ358" s="5">
        <v>0</v>
      </c>
      <c r="BA358" s="5">
        <v>0</v>
      </c>
      <c r="BB358" s="5">
        <v>0</v>
      </c>
      <c r="BC358" s="5">
        <v>0</v>
      </c>
      <c r="BD358" s="5">
        <v>0</v>
      </c>
      <c r="BE358" s="5">
        <v>0</v>
      </c>
      <c r="BF358" s="5">
        <v>0</v>
      </c>
      <c r="BG358" s="5">
        <v>0</v>
      </c>
      <c r="BH358" s="5">
        <v>900836</v>
      </c>
      <c r="BI358" s="5">
        <v>23827</v>
      </c>
      <c r="BJ358" s="5">
        <v>769233</v>
      </c>
      <c r="BK358" s="5">
        <v>17350</v>
      </c>
      <c r="BL358" s="5">
        <v>0</v>
      </c>
      <c r="BM358" s="5">
        <v>0</v>
      </c>
      <c r="BN358" s="5">
        <v>0</v>
      </c>
      <c r="BO358" s="5">
        <v>9778</v>
      </c>
      <c r="BP358" s="5">
        <v>3104154</v>
      </c>
      <c r="BQ358" s="5">
        <v>138955</v>
      </c>
      <c r="BR358" s="5">
        <v>0</v>
      </c>
    </row>
    <row r="359" spans="1:70">
      <c r="A359" t="s">
        <v>1757</v>
      </c>
      <c r="B359" t="s">
        <v>1758</v>
      </c>
      <c r="C359" t="s">
        <v>1470</v>
      </c>
      <c r="D359" t="s">
        <v>1785</v>
      </c>
      <c r="E359" t="str">
        <f t="shared" si="5"/>
        <v>栃木県栃木県（鬼怒）</v>
      </c>
      <c r="F359" s="5">
        <v>0</v>
      </c>
      <c r="G359" s="5">
        <v>17</v>
      </c>
      <c r="H359" s="5">
        <v>0</v>
      </c>
      <c r="I359" s="5">
        <v>0</v>
      </c>
      <c r="J359" s="5">
        <v>1</v>
      </c>
      <c r="K359" s="5">
        <v>0</v>
      </c>
      <c r="L359" s="5">
        <v>1130</v>
      </c>
      <c r="M359" s="5">
        <v>34384</v>
      </c>
      <c r="N359" s="5">
        <v>0</v>
      </c>
      <c r="O359" s="5">
        <v>0</v>
      </c>
      <c r="P359" s="5">
        <v>954196</v>
      </c>
      <c r="Q359" s="5">
        <v>132287</v>
      </c>
      <c r="R359" s="5">
        <v>41689</v>
      </c>
      <c r="S359" s="5">
        <v>14</v>
      </c>
      <c r="T359" s="5">
        <v>0</v>
      </c>
      <c r="U359" s="5">
        <v>11155</v>
      </c>
      <c r="V359" s="5">
        <v>0</v>
      </c>
      <c r="W359" s="5">
        <v>13</v>
      </c>
      <c r="X359" s="5">
        <v>5</v>
      </c>
      <c r="Y359" s="5">
        <v>38000</v>
      </c>
      <c r="Z359" s="5">
        <v>0</v>
      </c>
      <c r="AA359" s="5">
        <v>380</v>
      </c>
      <c r="AB359" s="5">
        <v>192</v>
      </c>
      <c r="AC359" s="5">
        <v>0</v>
      </c>
      <c r="AD359" s="5">
        <v>0</v>
      </c>
      <c r="AE359" s="5">
        <v>0</v>
      </c>
      <c r="AF359" s="5">
        <v>0</v>
      </c>
      <c r="AG359" s="5">
        <v>0</v>
      </c>
      <c r="AH359" s="5">
        <v>0</v>
      </c>
      <c r="AI359" s="5">
        <v>149040</v>
      </c>
      <c r="AJ359" s="5">
        <v>0</v>
      </c>
      <c r="AK359" s="5">
        <v>0</v>
      </c>
      <c r="AL359" s="5">
        <v>15050</v>
      </c>
      <c r="AM359" s="5">
        <v>0</v>
      </c>
      <c r="AN359" s="5">
        <v>0</v>
      </c>
      <c r="AO359" s="5">
        <v>0</v>
      </c>
      <c r="AP359" s="5">
        <v>0</v>
      </c>
      <c r="AQ359" s="5">
        <v>0</v>
      </c>
      <c r="AR359" s="5">
        <v>0</v>
      </c>
      <c r="AS359" s="5">
        <v>938</v>
      </c>
      <c r="AT359" s="5">
        <v>0</v>
      </c>
      <c r="AU359" s="5">
        <v>0</v>
      </c>
      <c r="AV359" s="5">
        <v>1130</v>
      </c>
      <c r="AW359" s="5">
        <v>128</v>
      </c>
      <c r="AX359" s="5">
        <v>0</v>
      </c>
      <c r="AY359" s="5">
        <v>0</v>
      </c>
      <c r="AZ359" s="5">
        <v>0</v>
      </c>
      <c r="BA359" s="5">
        <v>0</v>
      </c>
      <c r="BB359" s="5">
        <v>0</v>
      </c>
      <c r="BC359" s="5">
        <v>0</v>
      </c>
      <c r="BD359" s="5">
        <v>0</v>
      </c>
      <c r="BE359" s="5">
        <v>0</v>
      </c>
      <c r="BF359" s="5">
        <v>0</v>
      </c>
      <c r="BG359" s="5">
        <v>0</v>
      </c>
      <c r="BH359" s="5">
        <v>954871</v>
      </c>
      <c r="BI359" s="5">
        <v>56471</v>
      </c>
      <c r="BJ359" s="5">
        <v>840709</v>
      </c>
      <c r="BK359" s="5">
        <v>10218</v>
      </c>
      <c r="BL359" s="5">
        <v>0</v>
      </c>
      <c r="BM359" s="5">
        <v>2920</v>
      </c>
      <c r="BN359" s="5">
        <v>0</v>
      </c>
      <c r="BO359" s="5">
        <v>43461</v>
      </c>
      <c r="BP359" s="5">
        <v>5167334</v>
      </c>
      <c r="BQ359" s="5">
        <v>107841</v>
      </c>
      <c r="BR359" s="5">
        <v>0</v>
      </c>
    </row>
    <row r="360" spans="1:70">
      <c r="A360" t="s">
        <v>1786</v>
      </c>
      <c r="B360" t="s">
        <v>1787</v>
      </c>
      <c r="C360" t="s">
        <v>1280</v>
      </c>
      <c r="D360" t="s">
        <v>1788</v>
      </c>
      <c r="E360" t="str">
        <f t="shared" si="5"/>
        <v>群馬県高崎市</v>
      </c>
      <c r="F360" s="5">
        <v>366614</v>
      </c>
      <c r="G360" s="5">
        <v>66</v>
      </c>
      <c r="H360" s="5">
        <v>16</v>
      </c>
      <c r="I360" s="5">
        <v>2</v>
      </c>
      <c r="J360" s="5">
        <v>9</v>
      </c>
      <c r="K360" s="5">
        <v>0</v>
      </c>
      <c r="L360" s="5">
        <v>78709</v>
      </c>
      <c r="M360" s="5">
        <v>75972</v>
      </c>
      <c r="N360" s="5">
        <v>96352</v>
      </c>
      <c r="O360" s="5">
        <v>2224942</v>
      </c>
      <c r="P360" s="5">
        <v>5816188</v>
      </c>
      <c r="Q360" s="5">
        <v>20871488</v>
      </c>
      <c r="R360" s="5">
        <v>1677737</v>
      </c>
      <c r="S360" s="5">
        <v>46</v>
      </c>
      <c r="T360" s="5">
        <v>43995</v>
      </c>
      <c r="U360" s="5">
        <v>0</v>
      </c>
      <c r="V360" s="5">
        <v>0</v>
      </c>
      <c r="W360" s="5">
        <v>25</v>
      </c>
      <c r="X360" s="5">
        <v>4</v>
      </c>
      <c r="Y360" s="5">
        <v>105044</v>
      </c>
      <c r="Z360" s="5">
        <v>5500</v>
      </c>
      <c r="AA360" s="5">
        <v>930</v>
      </c>
      <c r="AB360" s="5">
        <v>419</v>
      </c>
      <c r="AC360" s="5">
        <v>21079</v>
      </c>
      <c r="AD360" s="5">
        <v>35161</v>
      </c>
      <c r="AE360" s="5">
        <v>15469</v>
      </c>
      <c r="AF360" s="5">
        <v>291114</v>
      </c>
      <c r="AG360" s="5">
        <v>14909</v>
      </c>
      <c r="AH360" s="5">
        <v>51840</v>
      </c>
      <c r="AI360" s="5">
        <v>0</v>
      </c>
      <c r="AJ360" s="5">
        <v>254827</v>
      </c>
      <c r="AK360" s="5">
        <v>75412</v>
      </c>
      <c r="AL360" s="5">
        <v>0</v>
      </c>
      <c r="AM360" s="5">
        <v>64448</v>
      </c>
      <c r="AN360" s="5">
        <v>0</v>
      </c>
      <c r="AO360" s="5">
        <v>0</v>
      </c>
      <c r="AP360" s="5">
        <v>0</v>
      </c>
      <c r="AQ360" s="5">
        <v>0</v>
      </c>
      <c r="AR360" s="5">
        <v>0</v>
      </c>
      <c r="AS360" s="5">
        <v>3191</v>
      </c>
      <c r="AT360" s="5">
        <v>4408</v>
      </c>
      <c r="AU360" s="5">
        <v>111502</v>
      </c>
      <c r="AV360" s="5">
        <v>0</v>
      </c>
      <c r="AW360" s="5">
        <v>0</v>
      </c>
      <c r="AX360" s="5">
        <v>0</v>
      </c>
      <c r="AY360" s="5">
        <v>0</v>
      </c>
      <c r="AZ360" s="5">
        <v>398</v>
      </c>
      <c r="BA360" s="5">
        <v>1108</v>
      </c>
      <c r="BB360" s="5">
        <v>0</v>
      </c>
      <c r="BC360" s="5">
        <v>32788</v>
      </c>
      <c r="BD360" s="5">
        <v>0</v>
      </c>
      <c r="BE360" s="5">
        <v>233</v>
      </c>
      <c r="BF360" s="5">
        <v>16</v>
      </c>
      <c r="BG360" s="5">
        <v>682</v>
      </c>
      <c r="BH360" s="5">
        <v>6271623</v>
      </c>
      <c r="BI360" s="5">
        <v>467228</v>
      </c>
      <c r="BJ360" s="5">
        <v>5469170</v>
      </c>
      <c r="BK360" s="5">
        <v>459198</v>
      </c>
      <c r="BL360" s="5">
        <v>0</v>
      </c>
      <c r="BM360" s="5">
        <v>56154</v>
      </c>
      <c r="BN360" s="5">
        <v>0</v>
      </c>
      <c r="BO360" s="5">
        <v>422649</v>
      </c>
      <c r="BP360" s="5">
        <v>6898940</v>
      </c>
      <c r="BQ360" s="5">
        <v>2702985</v>
      </c>
      <c r="BR360" s="5">
        <v>82000</v>
      </c>
    </row>
    <row r="361" spans="1:70">
      <c r="A361" t="s">
        <v>1786</v>
      </c>
      <c r="B361" t="s">
        <v>1787</v>
      </c>
      <c r="C361" t="s">
        <v>1282</v>
      </c>
      <c r="D361" t="s">
        <v>1789</v>
      </c>
      <c r="E361" t="str">
        <f t="shared" si="5"/>
        <v>群馬県沼田市</v>
      </c>
      <c r="F361" s="5">
        <v>24746</v>
      </c>
      <c r="G361" s="5">
        <v>8</v>
      </c>
      <c r="H361" s="5">
        <v>0</v>
      </c>
      <c r="I361" s="5">
        <v>0</v>
      </c>
      <c r="J361" s="5">
        <v>1</v>
      </c>
      <c r="K361" s="5">
        <v>0</v>
      </c>
      <c r="L361" s="5">
        <v>13206</v>
      </c>
      <c r="M361" s="5">
        <v>4286</v>
      </c>
      <c r="N361" s="5">
        <v>6338</v>
      </c>
      <c r="O361" s="5">
        <v>142973</v>
      </c>
      <c r="P361" s="5">
        <v>322172</v>
      </c>
      <c r="Q361" s="5">
        <v>438148</v>
      </c>
      <c r="R361" s="5">
        <v>18425</v>
      </c>
      <c r="S361" s="5">
        <v>8</v>
      </c>
      <c r="T361" s="5">
        <v>2711</v>
      </c>
      <c r="U361" s="5">
        <v>0</v>
      </c>
      <c r="V361" s="5">
        <v>0</v>
      </c>
      <c r="W361" s="5">
        <v>3</v>
      </c>
      <c r="X361" s="5">
        <v>2</v>
      </c>
      <c r="Y361" s="5">
        <v>24000</v>
      </c>
      <c r="Z361" s="5">
        <v>0</v>
      </c>
      <c r="AA361" s="5">
        <v>11</v>
      </c>
      <c r="AB361" s="5">
        <v>10</v>
      </c>
      <c r="AC361" s="5">
        <v>6101</v>
      </c>
      <c r="AD361" s="5">
        <v>1009</v>
      </c>
      <c r="AE361" s="5">
        <v>2030</v>
      </c>
      <c r="AF361" s="5">
        <v>31292</v>
      </c>
      <c r="AG361" s="5">
        <v>0</v>
      </c>
      <c r="AH361" s="5">
        <v>0</v>
      </c>
      <c r="AI361" s="5">
        <v>30240</v>
      </c>
      <c r="AJ361" s="5">
        <v>0</v>
      </c>
      <c r="AK361" s="5">
        <v>0</v>
      </c>
      <c r="AL361" s="5">
        <v>4880</v>
      </c>
      <c r="AM361" s="5">
        <v>0</v>
      </c>
      <c r="AN361" s="5">
        <v>0</v>
      </c>
      <c r="AO361" s="5">
        <v>0</v>
      </c>
      <c r="AP361" s="5">
        <v>0</v>
      </c>
      <c r="AQ361" s="5">
        <v>0</v>
      </c>
      <c r="AR361" s="5">
        <v>852</v>
      </c>
      <c r="AS361" s="5">
        <v>0</v>
      </c>
      <c r="AT361" s="5">
        <v>2541</v>
      </c>
      <c r="AU361" s="5">
        <v>1650</v>
      </c>
      <c r="AV361" s="5">
        <v>0</v>
      </c>
      <c r="AW361" s="5">
        <v>0</v>
      </c>
      <c r="AX361" s="5">
        <v>0</v>
      </c>
      <c r="AY361" s="5">
        <v>0</v>
      </c>
      <c r="AZ361" s="5">
        <v>0</v>
      </c>
      <c r="BA361" s="5">
        <v>0</v>
      </c>
      <c r="BB361" s="5">
        <v>0</v>
      </c>
      <c r="BC361" s="5">
        <v>4384</v>
      </c>
      <c r="BD361" s="5">
        <v>0</v>
      </c>
      <c r="BE361" s="5">
        <v>0</v>
      </c>
      <c r="BF361" s="5">
        <v>0</v>
      </c>
      <c r="BG361" s="5">
        <v>0</v>
      </c>
      <c r="BH361" s="5">
        <v>335592</v>
      </c>
      <c r="BI361" s="5">
        <v>35872</v>
      </c>
      <c r="BJ361" s="5">
        <v>314929</v>
      </c>
      <c r="BK361" s="5">
        <v>5698</v>
      </c>
      <c r="BL361" s="5">
        <v>0</v>
      </c>
      <c r="BM361" s="5">
        <v>0</v>
      </c>
      <c r="BN361" s="5">
        <v>0</v>
      </c>
      <c r="BO361" s="5">
        <v>29811</v>
      </c>
      <c r="BP361" s="5">
        <v>1076948</v>
      </c>
      <c r="BQ361" s="5">
        <v>102858</v>
      </c>
      <c r="BR361" s="5">
        <v>24000</v>
      </c>
    </row>
    <row r="362" spans="1:70">
      <c r="A362" t="s">
        <v>1786</v>
      </c>
      <c r="B362" t="s">
        <v>1787</v>
      </c>
      <c r="C362" t="s">
        <v>1284</v>
      </c>
      <c r="D362" t="s">
        <v>1790</v>
      </c>
      <c r="E362" t="str">
        <f t="shared" si="5"/>
        <v>群馬県前橋市</v>
      </c>
      <c r="F362" s="5">
        <v>336321</v>
      </c>
      <c r="G362" s="5">
        <v>88</v>
      </c>
      <c r="H362" s="5">
        <v>36</v>
      </c>
      <c r="I362" s="5">
        <v>1</v>
      </c>
      <c r="J362" s="5">
        <v>0</v>
      </c>
      <c r="K362" s="5">
        <v>2</v>
      </c>
      <c r="L362" s="5">
        <v>46719</v>
      </c>
      <c r="M362" s="5">
        <v>25444</v>
      </c>
      <c r="N362" s="5">
        <v>141641</v>
      </c>
      <c r="O362" s="5">
        <v>2360286</v>
      </c>
      <c r="P362" s="5">
        <v>5245203</v>
      </c>
      <c r="Q362" s="5">
        <v>12589923</v>
      </c>
      <c r="R362" s="5">
        <v>1245344</v>
      </c>
      <c r="S362" s="5">
        <v>60</v>
      </c>
      <c r="T362" s="5">
        <v>39885</v>
      </c>
      <c r="U362" s="5">
        <v>0</v>
      </c>
      <c r="V362" s="5">
        <v>0</v>
      </c>
      <c r="W362" s="5">
        <v>40</v>
      </c>
      <c r="X362" s="5">
        <v>21</v>
      </c>
      <c r="Y362" s="5">
        <v>91813</v>
      </c>
      <c r="Z362" s="5">
        <v>0</v>
      </c>
      <c r="AA362" s="5">
        <v>756</v>
      </c>
      <c r="AB362" s="5">
        <v>248</v>
      </c>
      <c r="AC362" s="5">
        <v>18218</v>
      </c>
      <c r="AD362" s="5">
        <v>7397</v>
      </c>
      <c r="AE362" s="5">
        <v>39811</v>
      </c>
      <c r="AF362" s="5">
        <v>246453</v>
      </c>
      <c r="AG362" s="5">
        <v>11647</v>
      </c>
      <c r="AH362" s="5">
        <v>4537</v>
      </c>
      <c r="AI362" s="5">
        <v>52389</v>
      </c>
      <c r="AJ362" s="5">
        <v>0</v>
      </c>
      <c r="AK362" s="5">
        <v>62574</v>
      </c>
      <c r="AL362" s="5">
        <v>60012</v>
      </c>
      <c r="AM362" s="5">
        <v>0</v>
      </c>
      <c r="AN362" s="5">
        <v>106</v>
      </c>
      <c r="AO362" s="5">
        <v>0</v>
      </c>
      <c r="AP362" s="5">
        <v>908</v>
      </c>
      <c r="AQ362" s="5">
        <v>0</v>
      </c>
      <c r="AR362" s="5">
        <v>743</v>
      </c>
      <c r="AS362" s="5">
        <v>184</v>
      </c>
      <c r="AT362" s="5">
        <v>9647</v>
      </c>
      <c r="AU362" s="5">
        <v>114390</v>
      </c>
      <c r="AV362" s="5">
        <v>0</v>
      </c>
      <c r="AW362" s="5">
        <v>0</v>
      </c>
      <c r="AX362" s="5">
        <v>0</v>
      </c>
      <c r="AY362" s="5">
        <v>0</v>
      </c>
      <c r="AZ362" s="5">
        <v>679</v>
      </c>
      <c r="BA362" s="5">
        <v>0</v>
      </c>
      <c r="BB362" s="5">
        <v>302</v>
      </c>
      <c r="BC362" s="5">
        <v>115291</v>
      </c>
      <c r="BD362" s="5">
        <v>0</v>
      </c>
      <c r="BE362" s="5">
        <v>0</v>
      </c>
      <c r="BF362" s="5">
        <v>0</v>
      </c>
      <c r="BG362" s="5">
        <v>0</v>
      </c>
      <c r="BH362" s="5">
        <v>5674526</v>
      </c>
      <c r="BI362" s="5">
        <v>689561</v>
      </c>
      <c r="BJ362" s="5">
        <v>5776924</v>
      </c>
      <c r="BK362" s="5">
        <v>299820</v>
      </c>
      <c r="BL362" s="5">
        <v>1187</v>
      </c>
      <c r="BM362" s="5">
        <v>0</v>
      </c>
      <c r="BN362" s="5">
        <v>0</v>
      </c>
      <c r="BO362" s="5">
        <v>643485</v>
      </c>
      <c r="BP362" s="5">
        <v>3254618</v>
      </c>
      <c r="BQ362" s="5">
        <v>1827232</v>
      </c>
      <c r="BR362" s="5">
        <v>94397</v>
      </c>
    </row>
    <row r="363" spans="1:70">
      <c r="A363" t="s">
        <v>1786</v>
      </c>
      <c r="B363" t="s">
        <v>1787</v>
      </c>
      <c r="C363" t="s">
        <v>1286</v>
      </c>
      <c r="D363" t="s">
        <v>1791</v>
      </c>
      <c r="E363" t="str">
        <f t="shared" si="5"/>
        <v>群馬県桐生市</v>
      </c>
      <c r="F363" s="5">
        <v>110945</v>
      </c>
      <c r="G363" s="5">
        <v>46</v>
      </c>
      <c r="H363" s="5">
        <v>8</v>
      </c>
      <c r="I363" s="5">
        <v>0</v>
      </c>
      <c r="J363" s="5">
        <v>4</v>
      </c>
      <c r="K363" s="5">
        <v>0</v>
      </c>
      <c r="L363" s="5">
        <v>11208</v>
      </c>
      <c r="M363" s="5">
        <v>34690</v>
      </c>
      <c r="N363" s="5">
        <v>31677</v>
      </c>
      <c r="O363" s="5">
        <v>612658</v>
      </c>
      <c r="P363" s="5">
        <v>1887356</v>
      </c>
      <c r="Q363" s="5">
        <v>5716509</v>
      </c>
      <c r="R363" s="5">
        <v>269385</v>
      </c>
      <c r="S363" s="5">
        <v>34</v>
      </c>
      <c r="T363" s="5">
        <v>13099</v>
      </c>
      <c r="U363" s="5">
        <v>0</v>
      </c>
      <c r="V363" s="5">
        <v>22</v>
      </c>
      <c r="W363" s="5">
        <v>19</v>
      </c>
      <c r="X363" s="5">
        <v>11</v>
      </c>
      <c r="Y363" s="5">
        <v>94925</v>
      </c>
      <c r="Z363" s="5">
        <v>27600</v>
      </c>
      <c r="AA363" s="5">
        <v>563</v>
      </c>
      <c r="AB363" s="5">
        <v>366</v>
      </c>
      <c r="AC363" s="5">
        <v>3855</v>
      </c>
      <c r="AD363" s="5">
        <v>3732</v>
      </c>
      <c r="AE363" s="5">
        <v>18801</v>
      </c>
      <c r="AF363" s="5">
        <v>102312</v>
      </c>
      <c r="AG363" s="5">
        <v>44900</v>
      </c>
      <c r="AH363" s="5">
        <v>44900</v>
      </c>
      <c r="AI363" s="5">
        <v>46990</v>
      </c>
      <c r="AJ363" s="5">
        <v>0</v>
      </c>
      <c r="AK363" s="5">
        <v>23233</v>
      </c>
      <c r="AL363" s="5">
        <v>24809</v>
      </c>
      <c r="AM363" s="5">
        <v>826</v>
      </c>
      <c r="AN363" s="5">
        <v>0</v>
      </c>
      <c r="AO363" s="5">
        <v>0</v>
      </c>
      <c r="AP363" s="5">
        <v>0</v>
      </c>
      <c r="AQ363" s="5">
        <v>0</v>
      </c>
      <c r="AR363" s="5">
        <v>981</v>
      </c>
      <c r="AS363" s="5">
        <v>6172</v>
      </c>
      <c r="AT363" s="5">
        <v>1765</v>
      </c>
      <c r="AU363" s="5">
        <v>5619</v>
      </c>
      <c r="AV363" s="5">
        <v>1489</v>
      </c>
      <c r="AW363" s="5">
        <v>1448</v>
      </c>
      <c r="AX363" s="5">
        <v>0</v>
      </c>
      <c r="AY363" s="5">
        <v>18</v>
      </c>
      <c r="AZ363" s="5">
        <v>0</v>
      </c>
      <c r="BA363" s="5">
        <v>0</v>
      </c>
      <c r="BB363" s="5">
        <v>0</v>
      </c>
      <c r="BC363" s="5">
        <v>8322</v>
      </c>
      <c r="BD363" s="5">
        <v>27</v>
      </c>
      <c r="BE363" s="5">
        <v>61</v>
      </c>
      <c r="BF363" s="5">
        <v>0</v>
      </c>
      <c r="BG363" s="5">
        <v>0</v>
      </c>
      <c r="BH363" s="5">
        <v>1925577</v>
      </c>
      <c r="BI363" s="5">
        <v>175937</v>
      </c>
      <c r="BJ363" s="5">
        <v>1687176</v>
      </c>
      <c r="BK363" s="5">
        <v>90810</v>
      </c>
      <c r="BL363" s="5">
        <v>2086</v>
      </c>
      <c r="BM363" s="5">
        <v>0</v>
      </c>
      <c r="BN363" s="5">
        <v>0</v>
      </c>
      <c r="BO363" s="5">
        <v>95572</v>
      </c>
      <c r="BP363" s="5">
        <v>7030474</v>
      </c>
      <c r="BQ363" s="5">
        <v>813026</v>
      </c>
      <c r="BR363" s="5">
        <v>5130</v>
      </c>
    </row>
    <row r="364" spans="1:70">
      <c r="A364" t="s">
        <v>1786</v>
      </c>
      <c r="B364" t="s">
        <v>1787</v>
      </c>
      <c r="C364" t="s">
        <v>1292</v>
      </c>
      <c r="D364" t="s">
        <v>1792</v>
      </c>
      <c r="E364" t="str">
        <f t="shared" si="5"/>
        <v>群馬県伊勢崎市</v>
      </c>
      <c r="F364" s="5">
        <v>212276</v>
      </c>
      <c r="G364" s="5">
        <v>45</v>
      </c>
      <c r="H364" s="5">
        <v>0</v>
      </c>
      <c r="I364" s="5">
        <v>0</v>
      </c>
      <c r="J364" s="5">
        <v>5</v>
      </c>
      <c r="K364" s="5">
        <v>0</v>
      </c>
      <c r="L364" s="5">
        <v>20264</v>
      </c>
      <c r="M364" s="5">
        <v>5212</v>
      </c>
      <c r="N364" s="5">
        <v>62895</v>
      </c>
      <c r="O364" s="5">
        <v>1289985</v>
      </c>
      <c r="P364" s="5">
        <v>3286577</v>
      </c>
      <c r="Q364" s="5">
        <v>11060613</v>
      </c>
      <c r="R364" s="5">
        <v>922253</v>
      </c>
      <c r="S364" s="5">
        <v>36</v>
      </c>
      <c r="T364" s="5">
        <v>24957</v>
      </c>
      <c r="U364" s="5">
        <v>0</v>
      </c>
      <c r="V364" s="5">
        <v>0</v>
      </c>
      <c r="W364" s="5">
        <v>23</v>
      </c>
      <c r="X364" s="5">
        <v>7</v>
      </c>
      <c r="Y364" s="5">
        <v>69938</v>
      </c>
      <c r="Z364" s="5">
        <v>0</v>
      </c>
      <c r="AA364" s="5">
        <v>54</v>
      </c>
      <c r="AB364" s="5">
        <v>27</v>
      </c>
      <c r="AC364" s="5">
        <v>4417</v>
      </c>
      <c r="AD364" s="5">
        <v>0</v>
      </c>
      <c r="AE364" s="5">
        <v>9428</v>
      </c>
      <c r="AF364" s="5">
        <v>208142</v>
      </c>
      <c r="AG364" s="5">
        <v>35873</v>
      </c>
      <c r="AH364" s="5">
        <v>0</v>
      </c>
      <c r="AI364" s="5">
        <v>0</v>
      </c>
      <c r="AJ364" s="5">
        <v>99361</v>
      </c>
      <c r="AK364" s="5">
        <v>54954</v>
      </c>
      <c r="AL364" s="5">
        <v>27101</v>
      </c>
      <c r="AM364" s="5">
        <v>0</v>
      </c>
      <c r="AN364" s="5">
        <v>0</v>
      </c>
      <c r="AO364" s="5">
        <v>0</v>
      </c>
      <c r="AP364" s="5">
        <v>0</v>
      </c>
      <c r="AQ364" s="5">
        <v>2096</v>
      </c>
      <c r="AR364" s="5">
        <v>2028</v>
      </c>
      <c r="AS364" s="5">
        <v>1380</v>
      </c>
      <c r="AT364" s="5">
        <v>3547</v>
      </c>
      <c r="AU364" s="5">
        <v>85789</v>
      </c>
      <c r="AV364" s="5">
        <v>0</v>
      </c>
      <c r="AW364" s="5">
        <v>0</v>
      </c>
      <c r="AX364" s="5">
        <v>0</v>
      </c>
      <c r="AY364" s="5">
        <v>0</v>
      </c>
      <c r="AZ364" s="5">
        <v>28</v>
      </c>
      <c r="BA364" s="5">
        <v>0</v>
      </c>
      <c r="BB364" s="5">
        <v>0</v>
      </c>
      <c r="BC364" s="5">
        <v>12311</v>
      </c>
      <c r="BD364" s="5">
        <v>0</v>
      </c>
      <c r="BE364" s="5">
        <v>0</v>
      </c>
      <c r="BF364" s="5">
        <v>0</v>
      </c>
      <c r="BG364" s="5">
        <v>0</v>
      </c>
      <c r="BH364" s="5">
        <v>3536612</v>
      </c>
      <c r="BI364" s="5">
        <v>221636</v>
      </c>
      <c r="BJ364" s="5">
        <v>3226738</v>
      </c>
      <c r="BK364" s="5">
        <v>214675</v>
      </c>
      <c r="BL364" s="5">
        <v>0</v>
      </c>
      <c r="BM364" s="5">
        <v>38811</v>
      </c>
      <c r="BN364" s="5">
        <v>0</v>
      </c>
      <c r="BO364" s="5">
        <v>121012</v>
      </c>
      <c r="BP364" s="5">
        <v>3574256</v>
      </c>
      <c r="BQ364" s="5">
        <v>1745697</v>
      </c>
      <c r="BR364" s="5">
        <v>35455</v>
      </c>
    </row>
    <row r="365" spans="1:70">
      <c r="A365" t="s">
        <v>1786</v>
      </c>
      <c r="B365" t="s">
        <v>1787</v>
      </c>
      <c r="C365" t="s">
        <v>1296</v>
      </c>
      <c r="D365" t="s">
        <v>1793</v>
      </c>
      <c r="E365" t="str">
        <f t="shared" si="5"/>
        <v>群馬県安中市</v>
      </c>
      <c r="F365" s="5">
        <v>57353</v>
      </c>
      <c r="G365" s="5">
        <v>36</v>
      </c>
      <c r="H365" s="5">
        <v>0</v>
      </c>
      <c r="I365" s="5">
        <v>1</v>
      </c>
      <c r="J365" s="5">
        <v>5</v>
      </c>
      <c r="K365" s="5">
        <v>1</v>
      </c>
      <c r="L365" s="5">
        <v>7820</v>
      </c>
      <c r="M365" s="5">
        <v>2001</v>
      </c>
      <c r="N365" s="5">
        <v>0</v>
      </c>
      <c r="O365" s="5">
        <v>582826</v>
      </c>
      <c r="P365" s="5">
        <v>1125503</v>
      </c>
      <c r="Q365" s="5">
        <v>5685569</v>
      </c>
      <c r="R365" s="5">
        <v>370897</v>
      </c>
      <c r="S365" s="5">
        <v>33</v>
      </c>
      <c r="T365" s="5">
        <v>8164</v>
      </c>
      <c r="U365" s="5">
        <v>0</v>
      </c>
      <c r="V365" s="5">
        <v>0</v>
      </c>
      <c r="W365" s="5">
        <v>23</v>
      </c>
      <c r="X365" s="5">
        <v>20</v>
      </c>
      <c r="Y365" s="5">
        <v>46616</v>
      </c>
      <c r="Z365" s="5">
        <v>0</v>
      </c>
      <c r="AA365" s="5">
        <v>45</v>
      </c>
      <c r="AB365" s="5">
        <v>43</v>
      </c>
      <c r="AC365" s="5">
        <v>2625</v>
      </c>
      <c r="AD365" s="5">
        <v>1439</v>
      </c>
      <c r="AE365" s="5">
        <v>0</v>
      </c>
      <c r="AF365" s="5">
        <v>73504</v>
      </c>
      <c r="AG365" s="5">
        <v>0</v>
      </c>
      <c r="AH365" s="5">
        <v>0</v>
      </c>
      <c r="AI365" s="5">
        <v>0</v>
      </c>
      <c r="AJ365" s="5">
        <v>30000</v>
      </c>
      <c r="AK365" s="5">
        <v>0</v>
      </c>
      <c r="AL365" s="5">
        <v>0</v>
      </c>
      <c r="AM365" s="5">
        <v>9700</v>
      </c>
      <c r="AN365" s="5">
        <v>0</v>
      </c>
      <c r="AO365" s="5">
        <v>0</v>
      </c>
      <c r="AP365" s="5">
        <v>0</v>
      </c>
      <c r="AQ365" s="5">
        <v>0</v>
      </c>
      <c r="AR365" s="5">
        <v>0</v>
      </c>
      <c r="AS365" s="5">
        <v>0</v>
      </c>
      <c r="AT365" s="5">
        <v>0</v>
      </c>
      <c r="AU365" s="5">
        <v>21692</v>
      </c>
      <c r="AV365" s="5">
        <v>0</v>
      </c>
      <c r="AW365" s="5">
        <v>0</v>
      </c>
      <c r="AX365" s="5">
        <v>0</v>
      </c>
      <c r="AY365" s="5">
        <v>0</v>
      </c>
      <c r="AZ365" s="5">
        <v>0</v>
      </c>
      <c r="BA365" s="5">
        <v>0</v>
      </c>
      <c r="BB365" s="5">
        <v>0</v>
      </c>
      <c r="BC365" s="5">
        <v>0</v>
      </c>
      <c r="BD365" s="5">
        <v>0</v>
      </c>
      <c r="BE365" s="5">
        <v>0</v>
      </c>
      <c r="BF365" s="5">
        <v>0</v>
      </c>
      <c r="BG365" s="5">
        <v>0</v>
      </c>
      <c r="BH365" s="5">
        <v>1155700</v>
      </c>
      <c r="BI365" s="5">
        <v>90097</v>
      </c>
      <c r="BJ365" s="5">
        <v>1048321</v>
      </c>
      <c r="BK365" s="5">
        <v>114123</v>
      </c>
      <c r="BL365" s="5">
        <v>0</v>
      </c>
      <c r="BM365" s="5">
        <v>2580</v>
      </c>
      <c r="BN365" s="5">
        <v>0</v>
      </c>
      <c r="BO365" s="5">
        <v>60914</v>
      </c>
      <c r="BP365" s="5">
        <v>2265901</v>
      </c>
      <c r="BQ365" s="5">
        <v>517768</v>
      </c>
      <c r="BR365" s="5">
        <v>0</v>
      </c>
    </row>
    <row r="366" spans="1:70">
      <c r="A366" t="s">
        <v>1786</v>
      </c>
      <c r="B366" t="s">
        <v>1787</v>
      </c>
      <c r="C366" t="s">
        <v>1298</v>
      </c>
      <c r="D366" t="s">
        <v>1794</v>
      </c>
      <c r="E366" t="str">
        <f t="shared" si="5"/>
        <v>群馬県富岡市</v>
      </c>
      <c r="F366" s="5">
        <v>48383</v>
      </c>
      <c r="G366" s="5">
        <v>24</v>
      </c>
      <c r="H366" s="5">
        <v>9</v>
      </c>
      <c r="I366" s="5">
        <v>0</v>
      </c>
      <c r="J366" s="5">
        <v>4</v>
      </c>
      <c r="K366" s="5">
        <v>0</v>
      </c>
      <c r="L366" s="5">
        <v>18767</v>
      </c>
      <c r="M366" s="5">
        <v>14848</v>
      </c>
      <c r="N366" s="5">
        <v>22280</v>
      </c>
      <c r="O366" s="5">
        <v>450173</v>
      </c>
      <c r="P366" s="5">
        <v>1132864</v>
      </c>
      <c r="Q366" s="5">
        <v>3037381</v>
      </c>
      <c r="R366" s="5">
        <v>456933</v>
      </c>
      <c r="S366" s="5">
        <v>20</v>
      </c>
      <c r="T366" s="5">
        <v>6545</v>
      </c>
      <c r="U366" s="5">
        <v>0</v>
      </c>
      <c r="V366" s="5">
        <v>0</v>
      </c>
      <c r="W366" s="5">
        <v>5</v>
      </c>
      <c r="X366" s="5">
        <v>19</v>
      </c>
      <c r="Y366" s="5">
        <v>37209</v>
      </c>
      <c r="Z366" s="5">
        <v>0</v>
      </c>
      <c r="AA366" s="5">
        <v>115</v>
      </c>
      <c r="AB366" s="5">
        <v>89</v>
      </c>
      <c r="AC366" s="5">
        <v>6630</v>
      </c>
      <c r="AD366" s="5">
        <v>312</v>
      </c>
      <c r="AE366" s="5">
        <v>1792</v>
      </c>
      <c r="AF366" s="5">
        <v>50376</v>
      </c>
      <c r="AG366" s="5">
        <v>0</v>
      </c>
      <c r="AH366" s="5">
        <v>0</v>
      </c>
      <c r="AI366" s="5">
        <v>0</v>
      </c>
      <c r="AJ366" s="5">
        <v>80392</v>
      </c>
      <c r="AK366" s="5">
        <v>1029</v>
      </c>
      <c r="AL366" s="5">
        <v>15160</v>
      </c>
      <c r="AM366" s="5">
        <v>10653</v>
      </c>
      <c r="AN366" s="5">
        <v>0</v>
      </c>
      <c r="AO366" s="5">
        <v>0</v>
      </c>
      <c r="AP366" s="5">
        <v>0</v>
      </c>
      <c r="AQ366" s="5">
        <v>306</v>
      </c>
      <c r="AR366" s="5">
        <v>820</v>
      </c>
      <c r="AS366" s="5">
        <v>5658</v>
      </c>
      <c r="AT366" s="5">
        <v>1399</v>
      </c>
      <c r="AU366" s="5">
        <v>7046</v>
      </c>
      <c r="AV366" s="5">
        <v>1457</v>
      </c>
      <c r="AW366" s="5">
        <v>0</v>
      </c>
      <c r="AX366" s="5">
        <v>1874</v>
      </c>
      <c r="AY366" s="5">
        <v>772</v>
      </c>
      <c r="AZ366" s="5">
        <v>295</v>
      </c>
      <c r="BA366" s="5">
        <v>1373</v>
      </c>
      <c r="BB366" s="5">
        <v>2039</v>
      </c>
      <c r="BC366" s="5">
        <v>63480</v>
      </c>
      <c r="BD366" s="5">
        <v>0</v>
      </c>
      <c r="BE366" s="5">
        <v>0</v>
      </c>
      <c r="BF366" s="5">
        <v>0</v>
      </c>
      <c r="BG366" s="5">
        <v>0</v>
      </c>
      <c r="BH366" s="5">
        <v>1163661</v>
      </c>
      <c r="BI366" s="5">
        <v>119925</v>
      </c>
      <c r="BJ366" s="5">
        <v>967877</v>
      </c>
      <c r="BK366" s="5">
        <v>79497</v>
      </c>
      <c r="BL366" s="5">
        <v>0</v>
      </c>
      <c r="BM366" s="5">
        <v>18251</v>
      </c>
      <c r="BN366" s="5">
        <v>0</v>
      </c>
      <c r="BO366" s="5">
        <v>102578</v>
      </c>
      <c r="BP366" s="5">
        <v>1833083</v>
      </c>
      <c r="BQ366" s="5">
        <v>798755</v>
      </c>
      <c r="BR366" s="5">
        <v>0</v>
      </c>
    </row>
    <row r="367" spans="1:70">
      <c r="A367" t="s">
        <v>1786</v>
      </c>
      <c r="B367" t="s">
        <v>1787</v>
      </c>
      <c r="C367" t="s">
        <v>1300</v>
      </c>
      <c r="D367" t="s">
        <v>1795</v>
      </c>
      <c r="E367" t="str">
        <f t="shared" si="5"/>
        <v>群馬県下仁田町</v>
      </c>
      <c r="F367" s="5">
        <v>6985</v>
      </c>
      <c r="G367" s="5">
        <v>6</v>
      </c>
      <c r="H367" s="5">
        <v>1</v>
      </c>
      <c r="I367" s="5">
        <v>15</v>
      </c>
      <c r="J367" s="5">
        <v>3</v>
      </c>
      <c r="K367" s="5">
        <v>0</v>
      </c>
      <c r="L367" s="5">
        <v>15834</v>
      </c>
      <c r="M367" s="5">
        <v>1825</v>
      </c>
      <c r="N367" s="5">
        <v>16779</v>
      </c>
      <c r="O367" s="5">
        <v>76933</v>
      </c>
      <c r="P367" s="5">
        <v>176111</v>
      </c>
      <c r="Q367" s="5">
        <v>909478</v>
      </c>
      <c r="R367" s="5">
        <v>122307</v>
      </c>
      <c r="S367" s="5">
        <v>6</v>
      </c>
      <c r="T367" s="5">
        <v>860</v>
      </c>
      <c r="U367" s="5">
        <v>0</v>
      </c>
      <c r="V367" s="5">
        <v>0</v>
      </c>
      <c r="W367" s="5">
        <v>4</v>
      </c>
      <c r="X367" s="5">
        <v>3</v>
      </c>
      <c r="Y367" s="5">
        <v>5500</v>
      </c>
      <c r="Z367" s="5">
        <v>0</v>
      </c>
      <c r="AA367" s="5">
        <v>0</v>
      </c>
      <c r="AB367" s="5">
        <v>0</v>
      </c>
      <c r="AC367" s="5">
        <v>5023</v>
      </c>
      <c r="AD367" s="5">
        <v>579</v>
      </c>
      <c r="AE367" s="5">
        <v>5323</v>
      </c>
      <c r="AF367" s="5">
        <v>24406</v>
      </c>
      <c r="AG367" s="5">
        <v>2762</v>
      </c>
      <c r="AH367" s="5">
        <v>2700</v>
      </c>
      <c r="AI367" s="5">
        <v>2046</v>
      </c>
      <c r="AJ367" s="5">
        <v>0</v>
      </c>
      <c r="AK367" s="5">
        <v>2600</v>
      </c>
      <c r="AL367" s="5">
        <v>2885</v>
      </c>
      <c r="AM367" s="5">
        <v>0</v>
      </c>
      <c r="AN367" s="5">
        <v>0</v>
      </c>
      <c r="AO367" s="5">
        <v>0</v>
      </c>
      <c r="AP367" s="5">
        <v>0</v>
      </c>
      <c r="AQ367" s="5">
        <v>0</v>
      </c>
      <c r="AR367" s="5">
        <v>0</v>
      </c>
      <c r="AS367" s="5">
        <v>0</v>
      </c>
      <c r="AT367" s="5">
        <v>104</v>
      </c>
      <c r="AU367" s="5">
        <v>6875</v>
      </c>
      <c r="AV367" s="5">
        <v>285</v>
      </c>
      <c r="AW367" s="5">
        <v>0</v>
      </c>
      <c r="AX367" s="5">
        <v>378</v>
      </c>
      <c r="AY367" s="5">
        <v>1305</v>
      </c>
      <c r="AZ367" s="5">
        <v>308</v>
      </c>
      <c r="BA367" s="5">
        <v>0</v>
      </c>
      <c r="BB367" s="5">
        <v>85</v>
      </c>
      <c r="BC367" s="5">
        <v>3334</v>
      </c>
      <c r="BD367" s="5">
        <v>0</v>
      </c>
      <c r="BE367" s="5">
        <v>0</v>
      </c>
      <c r="BF367" s="5">
        <v>0</v>
      </c>
      <c r="BG367" s="5">
        <v>0</v>
      </c>
      <c r="BH367" s="5">
        <v>177960</v>
      </c>
      <c r="BI367" s="5">
        <v>72065</v>
      </c>
      <c r="BJ367" s="5">
        <v>218644</v>
      </c>
      <c r="BK367" s="5">
        <v>20278</v>
      </c>
      <c r="BL367" s="5">
        <v>0</v>
      </c>
      <c r="BM367" s="5">
        <v>0</v>
      </c>
      <c r="BN367" s="5">
        <v>0</v>
      </c>
      <c r="BO367" s="5">
        <v>52326</v>
      </c>
      <c r="BP367" s="5">
        <v>179262</v>
      </c>
      <c r="BQ367" s="5">
        <v>143672</v>
      </c>
      <c r="BR367" s="5">
        <v>0</v>
      </c>
    </row>
    <row r="368" spans="1:70">
      <c r="A368" t="s">
        <v>1786</v>
      </c>
      <c r="B368" t="s">
        <v>1787</v>
      </c>
      <c r="C368" t="s">
        <v>1302</v>
      </c>
      <c r="D368" t="s">
        <v>1796</v>
      </c>
      <c r="E368" t="str">
        <f t="shared" si="5"/>
        <v>群馬県草津町</v>
      </c>
      <c r="F368" s="5">
        <v>5625</v>
      </c>
      <c r="G368" s="5">
        <v>9</v>
      </c>
      <c r="H368" s="5">
        <v>3</v>
      </c>
      <c r="I368" s="5">
        <v>0</v>
      </c>
      <c r="J368" s="5">
        <v>0</v>
      </c>
      <c r="K368" s="5">
        <v>0</v>
      </c>
      <c r="L368" s="5">
        <v>44036</v>
      </c>
      <c r="M368" s="5">
        <v>4471</v>
      </c>
      <c r="N368" s="5">
        <v>28665</v>
      </c>
      <c r="O368" s="5">
        <v>20668</v>
      </c>
      <c r="P368" s="5">
        <v>197086</v>
      </c>
      <c r="Q368" s="5">
        <v>0</v>
      </c>
      <c r="R368" s="5">
        <v>0</v>
      </c>
      <c r="S368" s="5">
        <v>9</v>
      </c>
      <c r="T368" s="5">
        <v>2536</v>
      </c>
      <c r="U368" s="5">
        <v>0</v>
      </c>
      <c r="V368" s="5">
        <v>0</v>
      </c>
      <c r="W368" s="5">
        <v>4</v>
      </c>
      <c r="X368" s="5">
        <v>21</v>
      </c>
      <c r="Y368" s="5">
        <v>24019</v>
      </c>
      <c r="Z368" s="5">
        <v>0</v>
      </c>
      <c r="AA368" s="5">
        <v>4</v>
      </c>
      <c r="AB368" s="5">
        <v>0</v>
      </c>
      <c r="AC368" s="5">
        <v>34846</v>
      </c>
      <c r="AD368" s="5">
        <v>2617</v>
      </c>
      <c r="AE368" s="5">
        <v>6925</v>
      </c>
      <c r="AF368" s="5">
        <v>5015</v>
      </c>
      <c r="AG368" s="5">
        <v>0</v>
      </c>
      <c r="AH368" s="5">
        <v>0</v>
      </c>
      <c r="AI368" s="5">
        <v>0</v>
      </c>
      <c r="AJ368" s="5">
        <v>0</v>
      </c>
      <c r="AK368" s="5">
        <v>0</v>
      </c>
      <c r="AL368" s="5">
        <v>0</v>
      </c>
      <c r="AM368" s="5">
        <v>18100</v>
      </c>
      <c r="AN368" s="5">
        <v>0</v>
      </c>
      <c r="AO368" s="5">
        <v>0</v>
      </c>
      <c r="AP368" s="5">
        <v>0</v>
      </c>
      <c r="AQ368" s="5">
        <v>0</v>
      </c>
      <c r="AR368" s="5">
        <v>0</v>
      </c>
      <c r="AS368" s="5">
        <v>678</v>
      </c>
      <c r="AT368" s="5">
        <v>580</v>
      </c>
      <c r="AU368" s="5">
        <v>270</v>
      </c>
      <c r="AV368" s="5">
        <v>0</v>
      </c>
      <c r="AW368" s="5">
        <v>0</v>
      </c>
      <c r="AX368" s="5">
        <v>0</v>
      </c>
      <c r="AY368" s="5">
        <v>0</v>
      </c>
      <c r="AZ368" s="5">
        <v>214</v>
      </c>
      <c r="BA368" s="5">
        <v>241</v>
      </c>
      <c r="BB368" s="5">
        <v>0</v>
      </c>
      <c r="BC368" s="5">
        <v>0</v>
      </c>
      <c r="BD368" s="5">
        <v>0</v>
      </c>
      <c r="BE368" s="5">
        <v>0</v>
      </c>
      <c r="BF368" s="5">
        <v>0</v>
      </c>
      <c r="BG368" s="5">
        <v>0</v>
      </c>
      <c r="BH368" s="5">
        <v>198566</v>
      </c>
      <c r="BI368" s="5">
        <v>33755</v>
      </c>
      <c r="BJ368" s="5">
        <v>206571</v>
      </c>
      <c r="BK368" s="5">
        <v>1950</v>
      </c>
      <c r="BL368" s="5">
        <v>0</v>
      </c>
      <c r="BM368" s="5">
        <v>0</v>
      </c>
      <c r="BN368" s="5">
        <v>0</v>
      </c>
      <c r="BO368" s="5">
        <v>31928</v>
      </c>
      <c r="BP368" s="5">
        <v>846575</v>
      </c>
      <c r="BQ368" s="5">
        <v>18340</v>
      </c>
      <c r="BR368" s="5">
        <v>0</v>
      </c>
    </row>
    <row r="369" spans="1:70">
      <c r="A369" t="s">
        <v>1786</v>
      </c>
      <c r="B369" t="s">
        <v>1787</v>
      </c>
      <c r="C369" t="s">
        <v>1523</v>
      </c>
      <c r="D369" t="s">
        <v>1797</v>
      </c>
      <c r="E369" t="str">
        <f t="shared" si="5"/>
        <v>群馬県藤岡市</v>
      </c>
      <c r="F369" s="5">
        <v>62267</v>
      </c>
      <c r="G369" s="5">
        <v>28</v>
      </c>
      <c r="H369" s="5">
        <v>5</v>
      </c>
      <c r="I369" s="5">
        <v>0</v>
      </c>
      <c r="J369" s="5">
        <v>2</v>
      </c>
      <c r="K369" s="5">
        <v>0</v>
      </c>
      <c r="L369" s="5">
        <v>7913</v>
      </c>
      <c r="M369" s="5">
        <v>4207</v>
      </c>
      <c r="N369" s="5">
        <v>15464</v>
      </c>
      <c r="O369" s="5">
        <v>326681</v>
      </c>
      <c r="P369" s="5">
        <v>1203360</v>
      </c>
      <c r="Q369" s="5">
        <v>5246425</v>
      </c>
      <c r="R369" s="5">
        <v>389252</v>
      </c>
      <c r="S369" s="5">
        <v>27</v>
      </c>
      <c r="T369" s="5">
        <v>7547</v>
      </c>
      <c r="U369" s="5">
        <v>0</v>
      </c>
      <c r="V369" s="5">
        <v>0</v>
      </c>
      <c r="W369" s="5">
        <v>13</v>
      </c>
      <c r="X369" s="5">
        <v>8</v>
      </c>
      <c r="Y369" s="5">
        <v>38666</v>
      </c>
      <c r="Z369" s="5">
        <v>0</v>
      </c>
      <c r="AA369" s="5">
        <v>32</v>
      </c>
      <c r="AB369" s="5">
        <v>13</v>
      </c>
      <c r="AC369" s="5">
        <v>0</v>
      </c>
      <c r="AD369" s="5">
        <v>0</v>
      </c>
      <c r="AE369" s="5">
        <v>0</v>
      </c>
      <c r="AF369" s="5">
        <v>2194</v>
      </c>
      <c r="AG369" s="5">
        <v>34174</v>
      </c>
      <c r="AH369" s="5">
        <v>0</v>
      </c>
      <c r="AI369" s="5">
        <v>0</v>
      </c>
      <c r="AJ369" s="5">
        <v>0</v>
      </c>
      <c r="AK369" s="5">
        <v>24640</v>
      </c>
      <c r="AL369" s="5">
        <v>0</v>
      </c>
      <c r="AM369" s="5">
        <v>2734</v>
      </c>
      <c r="AN369" s="5">
        <v>0</v>
      </c>
      <c r="AO369" s="5">
        <v>0</v>
      </c>
      <c r="AP369" s="5">
        <v>0</v>
      </c>
      <c r="AQ369" s="5">
        <v>0</v>
      </c>
      <c r="AR369" s="5">
        <v>1490</v>
      </c>
      <c r="AS369" s="5">
        <v>0</v>
      </c>
      <c r="AT369" s="5">
        <v>996</v>
      </c>
      <c r="AU369" s="5">
        <v>23502</v>
      </c>
      <c r="AV369" s="5">
        <v>87</v>
      </c>
      <c r="AW369" s="5">
        <v>0</v>
      </c>
      <c r="AX369" s="5">
        <v>65</v>
      </c>
      <c r="AY369" s="5">
        <v>895</v>
      </c>
      <c r="AZ369" s="5">
        <v>0</v>
      </c>
      <c r="BA369" s="5">
        <v>534</v>
      </c>
      <c r="BB369" s="5">
        <v>0</v>
      </c>
      <c r="BC369" s="5">
        <v>723</v>
      </c>
      <c r="BD369" s="5">
        <v>0</v>
      </c>
      <c r="BE369" s="5">
        <v>0</v>
      </c>
      <c r="BF369" s="5">
        <v>0</v>
      </c>
      <c r="BG369" s="5">
        <v>0</v>
      </c>
      <c r="BH369" s="5">
        <v>1248075</v>
      </c>
      <c r="BI369" s="5">
        <v>124269</v>
      </c>
      <c r="BJ369" s="5">
        <v>982533</v>
      </c>
      <c r="BK369" s="5">
        <v>117841</v>
      </c>
      <c r="BL369" s="5">
        <v>0</v>
      </c>
      <c r="BM369" s="5">
        <v>30552</v>
      </c>
      <c r="BN369" s="5">
        <v>0</v>
      </c>
      <c r="BO369" s="5">
        <v>77825</v>
      </c>
      <c r="BP369" s="5">
        <v>1928780</v>
      </c>
      <c r="BQ369" s="5">
        <v>463151</v>
      </c>
      <c r="BR369" s="5">
        <v>0</v>
      </c>
    </row>
    <row r="370" spans="1:70">
      <c r="A370" t="s">
        <v>1786</v>
      </c>
      <c r="B370" t="s">
        <v>1787</v>
      </c>
      <c r="C370" t="s">
        <v>1314</v>
      </c>
      <c r="D370" t="s">
        <v>1798</v>
      </c>
      <c r="E370" t="str">
        <f t="shared" si="5"/>
        <v>群馬県東吾妻町</v>
      </c>
      <c r="F370" s="5">
        <v>9558</v>
      </c>
      <c r="G370" s="5">
        <v>5</v>
      </c>
      <c r="H370" s="5">
        <v>1</v>
      </c>
      <c r="I370" s="5">
        <v>0</v>
      </c>
      <c r="J370" s="5">
        <v>0</v>
      </c>
      <c r="K370" s="5">
        <v>0</v>
      </c>
      <c r="L370" s="5">
        <v>357</v>
      </c>
      <c r="M370" s="5">
        <v>26599</v>
      </c>
      <c r="N370" s="5">
        <v>80385</v>
      </c>
      <c r="O370" s="5">
        <v>67485</v>
      </c>
      <c r="P370" s="5">
        <v>145762</v>
      </c>
      <c r="Q370" s="5">
        <v>591230</v>
      </c>
      <c r="R370" s="5">
        <v>82311</v>
      </c>
      <c r="S370" s="5">
        <v>5</v>
      </c>
      <c r="T370" s="5">
        <v>1119</v>
      </c>
      <c r="U370" s="5">
        <v>0</v>
      </c>
      <c r="V370" s="5">
        <v>0</v>
      </c>
      <c r="W370" s="5">
        <v>0</v>
      </c>
      <c r="X370" s="5">
        <v>16</v>
      </c>
      <c r="Y370" s="5">
        <v>7510</v>
      </c>
      <c r="Z370" s="5">
        <v>0</v>
      </c>
      <c r="AA370" s="5">
        <v>135</v>
      </c>
      <c r="AB370" s="5">
        <v>63</v>
      </c>
      <c r="AC370" s="5">
        <v>71</v>
      </c>
      <c r="AD370" s="5">
        <v>15816</v>
      </c>
      <c r="AE370" s="5">
        <v>7177</v>
      </c>
      <c r="AF370" s="5">
        <v>9172</v>
      </c>
      <c r="AG370" s="5">
        <v>0</v>
      </c>
      <c r="AH370" s="5">
        <v>0</v>
      </c>
      <c r="AI370" s="5">
        <v>0</v>
      </c>
      <c r="AJ370" s="5">
        <v>2268</v>
      </c>
      <c r="AK370" s="5">
        <v>0</v>
      </c>
      <c r="AL370" s="5">
        <v>0</v>
      </c>
      <c r="AM370" s="5">
        <v>4475</v>
      </c>
      <c r="AN370" s="5">
        <v>0</v>
      </c>
      <c r="AO370" s="5">
        <v>0</v>
      </c>
      <c r="AP370" s="5">
        <v>0</v>
      </c>
      <c r="AQ370" s="5">
        <v>0</v>
      </c>
      <c r="AR370" s="5">
        <v>0</v>
      </c>
      <c r="AS370" s="5">
        <v>251</v>
      </c>
      <c r="AT370" s="5">
        <v>3036</v>
      </c>
      <c r="AU370" s="5">
        <v>0</v>
      </c>
      <c r="AV370" s="5">
        <v>0</v>
      </c>
      <c r="AW370" s="5">
        <v>0</v>
      </c>
      <c r="AX370" s="5">
        <v>0</v>
      </c>
      <c r="AY370" s="5">
        <v>0</v>
      </c>
      <c r="AZ370" s="5">
        <v>0</v>
      </c>
      <c r="BA370" s="5">
        <v>0</v>
      </c>
      <c r="BB370" s="5">
        <v>1735</v>
      </c>
      <c r="BC370" s="5">
        <v>0</v>
      </c>
      <c r="BD370" s="5">
        <v>0</v>
      </c>
      <c r="BE370" s="5">
        <v>0</v>
      </c>
      <c r="BF370" s="5">
        <v>0</v>
      </c>
      <c r="BG370" s="5">
        <v>0</v>
      </c>
      <c r="BH370" s="5">
        <v>156410</v>
      </c>
      <c r="BI370" s="5">
        <v>38503</v>
      </c>
      <c r="BJ370" s="5">
        <v>152467</v>
      </c>
      <c r="BK370" s="5">
        <v>19751</v>
      </c>
      <c r="BL370" s="5">
        <v>841</v>
      </c>
      <c r="BM370" s="5">
        <v>0</v>
      </c>
      <c r="BN370" s="5">
        <v>0</v>
      </c>
      <c r="BO370" s="5">
        <v>18438</v>
      </c>
      <c r="BP370" s="5">
        <v>102994</v>
      </c>
      <c r="BQ370" s="5">
        <v>96516</v>
      </c>
      <c r="BR370" s="5">
        <v>0</v>
      </c>
    </row>
    <row r="371" spans="1:70">
      <c r="A371" t="s">
        <v>1786</v>
      </c>
      <c r="B371" t="s">
        <v>1787</v>
      </c>
      <c r="C371" t="s">
        <v>1531</v>
      </c>
      <c r="D371" t="s">
        <v>1799</v>
      </c>
      <c r="E371" t="str">
        <f t="shared" si="5"/>
        <v>群馬県吉岡町</v>
      </c>
      <c r="F371" s="5">
        <v>21380</v>
      </c>
      <c r="G371" s="5">
        <v>6</v>
      </c>
      <c r="H371" s="5">
        <v>3</v>
      </c>
      <c r="I371" s="5">
        <v>0</v>
      </c>
      <c r="J371" s="5">
        <v>1</v>
      </c>
      <c r="K371" s="5">
        <v>0</v>
      </c>
      <c r="L371" s="5">
        <v>6655</v>
      </c>
      <c r="M371" s="5">
        <v>6927</v>
      </c>
      <c r="N371" s="5">
        <v>12494</v>
      </c>
      <c r="O371" s="5">
        <v>174857</v>
      </c>
      <c r="P371" s="5">
        <v>325440</v>
      </c>
      <c r="Q371" s="5">
        <v>997360</v>
      </c>
      <c r="R371" s="5">
        <v>73623</v>
      </c>
      <c r="S371" s="5">
        <v>5</v>
      </c>
      <c r="T371" s="5">
        <v>2474</v>
      </c>
      <c r="U371" s="5">
        <v>0</v>
      </c>
      <c r="V371" s="5">
        <v>0</v>
      </c>
      <c r="W371" s="5">
        <v>3</v>
      </c>
      <c r="X371" s="5">
        <v>24</v>
      </c>
      <c r="Y371" s="5">
        <v>5730</v>
      </c>
      <c r="Z371" s="5">
        <v>0</v>
      </c>
      <c r="AA371" s="5">
        <v>0</v>
      </c>
      <c r="AB371" s="5">
        <v>0</v>
      </c>
      <c r="AC371" s="5">
        <v>134</v>
      </c>
      <c r="AD371" s="5">
        <v>230</v>
      </c>
      <c r="AE371" s="5">
        <v>465</v>
      </c>
      <c r="AF371" s="5">
        <v>4600</v>
      </c>
      <c r="AG371" s="5">
        <v>0</v>
      </c>
      <c r="AH371" s="5">
        <v>0</v>
      </c>
      <c r="AI371" s="5">
        <v>2234</v>
      </c>
      <c r="AJ371" s="5">
        <v>0</v>
      </c>
      <c r="AK371" s="5">
        <v>3950</v>
      </c>
      <c r="AL371" s="5">
        <v>3587</v>
      </c>
      <c r="AM371" s="5">
        <v>0</v>
      </c>
      <c r="AN371" s="5">
        <v>0</v>
      </c>
      <c r="AO371" s="5">
        <v>0</v>
      </c>
      <c r="AP371" s="5">
        <v>0</v>
      </c>
      <c r="AQ371" s="5">
        <v>0</v>
      </c>
      <c r="AR371" s="5">
        <v>0</v>
      </c>
      <c r="AS371" s="5">
        <v>0</v>
      </c>
      <c r="AT371" s="5">
        <v>0</v>
      </c>
      <c r="AU371" s="5">
        <v>1235</v>
      </c>
      <c r="AV371" s="5">
        <v>0</v>
      </c>
      <c r="AW371" s="5">
        <v>0</v>
      </c>
      <c r="AX371" s="5">
        <v>0</v>
      </c>
      <c r="AY371" s="5">
        <v>0</v>
      </c>
      <c r="AZ371" s="5">
        <v>0</v>
      </c>
      <c r="BA371" s="5">
        <v>0</v>
      </c>
      <c r="BB371" s="5">
        <v>0</v>
      </c>
      <c r="BC371" s="5">
        <v>2609</v>
      </c>
      <c r="BD371" s="5">
        <v>0</v>
      </c>
      <c r="BE371" s="5">
        <v>0</v>
      </c>
      <c r="BF371" s="5">
        <v>0</v>
      </c>
      <c r="BG371" s="5">
        <v>0</v>
      </c>
      <c r="BH371" s="5">
        <v>360729</v>
      </c>
      <c r="BI371" s="5">
        <v>40396</v>
      </c>
      <c r="BJ371" s="5">
        <v>356046</v>
      </c>
      <c r="BK371" s="5">
        <v>25144</v>
      </c>
      <c r="BL371" s="5">
        <v>4826</v>
      </c>
      <c r="BM371" s="5">
        <v>0</v>
      </c>
      <c r="BN371" s="5">
        <v>0</v>
      </c>
      <c r="BO371" s="5">
        <v>34990</v>
      </c>
      <c r="BP371" s="5">
        <v>381576</v>
      </c>
      <c r="BQ371" s="5">
        <v>216266</v>
      </c>
      <c r="BR371" s="5">
        <v>5500</v>
      </c>
    </row>
    <row r="372" spans="1:70">
      <c r="A372" t="s">
        <v>1786</v>
      </c>
      <c r="B372" t="s">
        <v>1787</v>
      </c>
      <c r="C372" t="s">
        <v>1322</v>
      </c>
      <c r="D372" t="s">
        <v>1800</v>
      </c>
      <c r="E372" t="str">
        <f t="shared" si="5"/>
        <v>群馬県中之条町</v>
      </c>
      <c r="F372" s="5">
        <v>11543</v>
      </c>
      <c r="G372" s="5">
        <v>5</v>
      </c>
      <c r="H372" s="5">
        <v>1</v>
      </c>
      <c r="I372" s="5">
        <v>0</v>
      </c>
      <c r="J372" s="5">
        <v>1</v>
      </c>
      <c r="K372" s="5">
        <v>0</v>
      </c>
      <c r="L372" s="5">
        <v>2180</v>
      </c>
      <c r="M372" s="5">
        <v>8802</v>
      </c>
      <c r="N372" s="5">
        <v>15668</v>
      </c>
      <c r="O372" s="5">
        <v>106513</v>
      </c>
      <c r="P372" s="5">
        <v>208582</v>
      </c>
      <c r="Q372" s="5">
        <v>342654</v>
      </c>
      <c r="R372" s="5">
        <v>0</v>
      </c>
      <c r="S372" s="5">
        <v>5</v>
      </c>
      <c r="T372" s="5">
        <v>1333</v>
      </c>
      <c r="U372" s="5">
        <v>0</v>
      </c>
      <c r="V372" s="5">
        <v>0</v>
      </c>
      <c r="W372" s="5">
        <v>3</v>
      </c>
      <c r="X372" s="5">
        <v>9</v>
      </c>
      <c r="Y372" s="5">
        <v>11652</v>
      </c>
      <c r="Z372" s="5">
        <v>0</v>
      </c>
      <c r="AA372" s="5">
        <v>67</v>
      </c>
      <c r="AB372" s="5">
        <v>57</v>
      </c>
      <c r="AC372" s="5">
        <v>55</v>
      </c>
      <c r="AD372" s="5">
        <v>340</v>
      </c>
      <c r="AE372" s="5">
        <v>645</v>
      </c>
      <c r="AF372" s="5">
        <v>1372</v>
      </c>
      <c r="AG372" s="5">
        <v>0</v>
      </c>
      <c r="AH372" s="5">
        <v>47</v>
      </c>
      <c r="AI372" s="5">
        <v>5867</v>
      </c>
      <c r="AJ372" s="5">
        <v>0</v>
      </c>
      <c r="AK372" s="5">
        <v>77</v>
      </c>
      <c r="AL372" s="5">
        <v>5789</v>
      </c>
      <c r="AM372" s="5">
        <v>0</v>
      </c>
      <c r="AN372" s="5">
        <v>0</v>
      </c>
      <c r="AO372" s="5">
        <v>0</v>
      </c>
      <c r="AP372" s="5">
        <v>0</v>
      </c>
      <c r="AQ372" s="5">
        <v>0</v>
      </c>
      <c r="AR372" s="5">
        <v>0</v>
      </c>
      <c r="AS372" s="5">
        <v>50</v>
      </c>
      <c r="AT372" s="5">
        <v>753</v>
      </c>
      <c r="AU372" s="5">
        <v>784</v>
      </c>
      <c r="AV372" s="5">
        <v>0</v>
      </c>
      <c r="AW372" s="5">
        <v>119</v>
      </c>
      <c r="AX372" s="5">
        <v>728</v>
      </c>
      <c r="AY372" s="5">
        <v>0</v>
      </c>
      <c r="AZ372" s="5">
        <v>26</v>
      </c>
      <c r="BA372" s="5">
        <v>574</v>
      </c>
      <c r="BB372" s="5">
        <v>826</v>
      </c>
      <c r="BC372" s="5">
        <v>3201</v>
      </c>
      <c r="BD372" s="5">
        <v>0</v>
      </c>
      <c r="BE372" s="5">
        <v>70</v>
      </c>
      <c r="BF372" s="5">
        <v>423</v>
      </c>
      <c r="BG372" s="5">
        <v>199</v>
      </c>
      <c r="BH372" s="5">
        <v>217772</v>
      </c>
      <c r="BI372" s="5">
        <v>30967</v>
      </c>
      <c r="BJ372" s="5">
        <v>180475</v>
      </c>
      <c r="BK372" s="5">
        <v>12478</v>
      </c>
      <c r="BL372" s="5">
        <v>0</v>
      </c>
      <c r="BM372" s="5">
        <v>0</v>
      </c>
      <c r="BN372" s="5">
        <v>0</v>
      </c>
      <c r="BO372" s="5">
        <v>30179</v>
      </c>
      <c r="BP372" s="5">
        <v>368500</v>
      </c>
      <c r="BQ372" s="5">
        <v>69565</v>
      </c>
      <c r="BR372" s="5">
        <v>0</v>
      </c>
    </row>
    <row r="373" spans="1:70">
      <c r="A373" t="s">
        <v>1786</v>
      </c>
      <c r="B373" t="s">
        <v>1787</v>
      </c>
      <c r="C373" t="s">
        <v>1324</v>
      </c>
      <c r="D373" t="s">
        <v>1801</v>
      </c>
      <c r="E373" t="str">
        <f t="shared" si="5"/>
        <v>群馬県みなかみ町</v>
      </c>
      <c r="F373" s="5">
        <v>18284</v>
      </c>
      <c r="G373" s="5">
        <v>5</v>
      </c>
      <c r="H373" s="5">
        <v>26</v>
      </c>
      <c r="I373" s="5">
        <v>0</v>
      </c>
      <c r="J373" s="5">
        <v>5</v>
      </c>
      <c r="K373" s="5">
        <v>2</v>
      </c>
      <c r="L373" s="5">
        <v>49758</v>
      </c>
      <c r="M373" s="5">
        <v>27986</v>
      </c>
      <c r="N373" s="5">
        <v>89657</v>
      </c>
      <c r="O373" s="5">
        <v>120923</v>
      </c>
      <c r="P373" s="5">
        <v>349326</v>
      </c>
      <c r="Q373" s="5">
        <v>1040934</v>
      </c>
      <c r="R373" s="5">
        <v>114138</v>
      </c>
      <c r="S373" s="5">
        <v>5</v>
      </c>
      <c r="T373" s="5">
        <v>2870</v>
      </c>
      <c r="U373" s="5">
        <v>0</v>
      </c>
      <c r="V373" s="5">
        <v>0</v>
      </c>
      <c r="W373" s="5">
        <v>0</v>
      </c>
      <c r="X373" s="5">
        <v>19</v>
      </c>
      <c r="Y373" s="5">
        <v>23000</v>
      </c>
      <c r="Z373" s="5">
        <v>2</v>
      </c>
      <c r="AA373" s="5">
        <v>0</v>
      </c>
      <c r="AB373" s="5">
        <v>0</v>
      </c>
      <c r="AC373" s="5">
        <v>7459</v>
      </c>
      <c r="AD373" s="5">
        <v>4197</v>
      </c>
      <c r="AE373" s="5">
        <v>31150</v>
      </c>
      <c r="AF373" s="5">
        <v>17475</v>
      </c>
      <c r="AG373" s="5">
        <v>0</v>
      </c>
      <c r="AH373" s="5">
        <v>0</v>
      </c>
      <c r="AI373" s="5">
        <v>0</v>
      </c>
      <c r="AJ373" s="5">
        <v>0</v>
      </c>
      <c r="AK373" s="5">
        <v>0</v>
      </c>
      <c r="AL373" s="5">
        <v>0</v>
      </c>
      <c r="AM373" s="5">
        <v>0</v>
      </c>
      <c r="AN373" s="5">
        <v>0</v>
      </c>
      <c r="AO373" s="5">
        <v>0</v>
      </c>
      <c r="AP373" s="5">
        <v>0</v>
      </c>
      <c r="AQ373" s="5">
        <v>5733</v>
      </c>
      <c r="AR373" s="5">
        <v>0</v>
      </c>
      <c r="AS373" s="5">
        <v>0</v>
      </c>
      <c r="AT373" s="5">
        <v>0</v>
      </c>
      <c r="AU373" s="5">
        <v>694</v>
      </c>
      <c r="AV373" s="5">
        <v>0</v>
      </c>
      <c r="AW373" s="5">
        <v>0</v>
      </c>
      <c r="AX373" s="5">
        <v>0</v>
      </c>
      <c r="AY373" s="5">
        <v>0</v>
      </c>
      <c r="AZ373" s="5">
        <v>250</v>
      </c>
      <c r="BA373" s="5">
        <v>2972</v>
      </c>
      <c r="BB373" s="5">
        <v>5870</v>
      </c>
      <c r="BC373" s="5">
        <v>8411</v>
      </c>
      <c r="BD373" s="5">
        <v>0</v>
      </c>
      <c r="BE373" s="5">
        <v>0</v>
      </c>
      <c r="BF373" s="5">
        <v>0</v>
      </c>
      <c r="BG373" s="5">
        <v>0</v>
      </c>
      <c r="BH373" s="5">
        <v>356011</v>
      </c>
      <c r="BI373" s="5">
        <v>60499</v>
      </c>
      <c r="BJ373" s="5">
        <v>341023</v>
      </c>
      <c r="BK373" s="5">
        <v>23817</v>
      </c>
      <c r="BL373" s="5">
        <v>0</v>
      </c>
      <c r="BM373" s="5">
        <v>0</v>
      </c>
      <c r="BN373" s="5">
        <v>0</v>
      </c>
      <c r="BO373" s="5">
        <v>50500</v>
      </c>
      <c r="BP373" s="5">
        <v>769293</v>
      </c>
      <c r="BQ373" s="5">
        <v>379966</v>
      </c>
      <c r="BR373" s="5">
        <v>0</v>
      </c>
    </row>
    <row r="374" spans="1:70">
      <c r="A374" t="s">
        <v>1786</v>
      </c>
      <c r="B374" t="s">
        <v>1787</v>
      </c>
      <c r="C374" t="s">
        <v>1334</v>
      </c>
      <c r="D374" t="s">
        <v>1802</v>
      </c>
      <c r="E374" t="str">
        <f t="shared" si="5"/>
        <v>群馬県長野原町</v>
      </c>
      <c r="F374" s="5">
        <v>139</v>
      </c>
      <c r="G374" s="5">
        <v>2</v>
      </c>
      <c r="H374" s="5">
        <v>2</v>
      </c>
      <c r="I374" s="5">
        <v>0</v>
      </c>
      <c r="J374" s="5">
        <v>0</v>
      </c>
      <c r="K374" s="5">
        <v>0</v>
      </c>
      <c r="L374" s="5">
        <v>0</v>
      </c>
      <c r="M374" s="5">
        <v>5117</v>
      </c>
      <c r="N374" s="5">
        <v>3656</v>
      </c>
      <c r="O374" s="5">
        <v>24774</v>
      </c>
      <c r="P374" s="5">
        <v>40766</v>
      </c>
      <c r="Q374" s="5">
        <v>0</v>
      </c>
      <c r="R374" s="5">
        <v>0</v>
      </c>
      <c r="S374" s="5">
        <v>1</v>
      </c>
      <c r="T374" s="5">
        <v>91</v>
      </c>
      <c r="U374" s="5">
        <v>0</v>
      </c>
      <c r="V374" s="5">
        <v>0</v>
      </c>
      <c r="W374" s="5">
        <v>0</v>
      </c>
      <c r="X374" s="5">
        <v>2</v>
      </c>
      <c r="Y374" s="5">
        <v>2000</v>
      </c>
      <c r="Z374" s="5">
        <v>0</v>
      </c>
      <c r="AA374" s="5">
        <v>8</v>
      </c>
      <c r="AB374" s="5">
        <v>0</v>
      </c>
      <c r="AC374" s="5">
        <v>0</v>
      </c>
      <c r="AD374" s="5">
        <v>4777</v>
      </c>
      <c r="AE374" s="5">
        <v>3656</v>
      </c>
      <c r="AF374" s="5">
        <v>24774</v>
      </c>
      <c r="AG374" s="5">
        <v>0</v>
      </c>
      <c r="AH374" s="5">
        <v>0</v>
      </c>
      <c r="AI374" s="5">
        <v>0</v>
      </c>
      <c r="AJ374" s="5">
        <v>0</v>
      </c>
      <c r="AK374" s="5">
        <v>0</v>
      </c>
      <c r="AL374" s="5">
        <v>0</v>
      </c>
      <c r="AM374" s="5">
        <v>0</v>
      </c>
      <c r="AN374" s="5">
        <v>0</v>
      </c>
      <c r="AO374" s="5">
        <v>0</v>
      </c>
      <c r="AP374" s="5">
        <v>1645</v>
      </c>
      <c r="AQ374" s="5">
        <v>0</v>
      </c>
      <c r="AR374" s="5">
        <v>0</v>
      </c>
      <c r="AS374" s="5">
        <v>222</v>
      </c>
      <c r="AT374" s="5">
        <v>0</v>
      </c>
      <c r="AU374" s="5">
        <v>0</v>
      </c>
      <c r="AV374" s="5">
        <v>0</v>
      </c>
      <c r="AW374" s="5">
        <v>0</v>
      </c>
      <c r="AX374" s="5">
        <v>0</v>
      </c>
      <c r="AY374" s="5">
        <v>0</v>
      </c>
      <c r="AZ374" s="5">
        <v>0</v>
      </c>
      <c r="BA374" s="5">
        <v>0</v>
      </c>
      <c r="BB374" s="5">
        <v>0</v>
      </c>
      <c r="BC374" s="5">
        <v>0</v>
      </c>
      <c r="BD374" s="5">
        <v>0</v>
      </c>
      <c r="BE374" s="5">
        <v>0</v>
      </c>
      <c r="BF374" s="5">
        <v>0</v>
      </c>
      <c r="BG374" s="5">
        <v>0</v>
      </c>
      <c r="BH374" s="5">
        <v>40976</v>
      </c>
      <c r="BI374" s="5">
        <v>657</v>
      </c>
      <c r="BJ374" s="5">
        <v>41650</v>
      </c>
      <c r="BK374" s="5">
        <v>0</v>
      </c>
      <c r="BL374" s="5">
        <v>0</v>
      </c>
      <c r="BM374" s="5">
        <v>159</v>
      </c>
      <c r="BN374" s="5">
        <v>0</v>
      </c>
      <c r="BO374" s="5">
        <v>645</v>
      </c>
      <c r="BP374" s="5">
        <v>184678</v>
      </c>
      <c r="BQ374" s="5">
        <v>10496</v>
      </c>
      <c r="BR374" s="5">
        <v>0</v>
      </c>
    </row>
    <row r="375" spans="1:70">
      <c r="A375" t="s">
        <v>1786</v>
      </c>
      <c r="B375" t="s">
        <v>1787</v>
      </c>
      <c r="C375" t="s">
        <v>1489</v>
      </c>
      <c r="D375" t="s">
        <v>1803</v>
      </c>
      <c r="E375" t="str">
        <f t="shared" si="5"/>
        <v>群馬県榛東村</v>
      </c>
      <c r="F375" s="5">
        <v>14611</v>
      </c>
      <c r="G375" s="5">
        <v>4</v>
      </c>
      <c r="H375" s="5">
        <v>4</v>
      </c>
      <c r="I375" s="5">
        <v>0</v>
      </c>
      <c r="J375" s="5">
        <v>2</v>
      </c>
      <c r="K375" s="5">
        <v>0</v>
      </c>
      <c r="L375" s="5">
        <v>1409</v>
      </c>
      <c r="M375" s="5">
        <v>6699</v>
      </c>
      <c r="N375" s="5">
        <v>18849</v>
      </c>
      <c r="O375" s="5">
        <v>98010</v>
      </c>
      <c r="P375" s="5">
        <v>228162</v>
      </c>
      <c r="Q375" s="5">
        <v>301830</v>
      </c>
      <c r="R375" s="5">
        <v>29079</v>
      </c>
      <c r="S375" s="5">
        <v>3</v>
      </c>
      <c r="T375" s="5">
        <v>1649</v>
      </c>
      <c r="U375" s="5">
        <v>0</v>
      </c>
      <c r="V375" s="5">
        <v>0</v>
      </c>
      <c r="W375" s="5">
        <v>0</v>
      </c>
      <c r="X375" s="5">
        <v>17</v>
      </c>
      <c r="Y375" s="5">
        <v>5674</v>
      </c>
      <c r="Z375" s="5">
        <v>0</v>
      </c>
      <c r="AA375" s="5">
        <v>166</v>
      </c>
      <c r="AB375" s="5">
        <v>0</v>
      </c>
      <c r="AC375" s="5">
        <v>0</v>
      </c>
      <c r="AD375" s="5">
        <v>0</v>
      </c>
      <c r="AE375" s="5">
        <v>0</v>
      </c>
      <c r="AF375" s="5">
        <v>0</v>
      </c>
      <c r="AG375" s="5">
        <v>0</v>
      </c>
      <c r="AH375" s="5">
        <v>0</v>
      </c>
      <c r="AI375" s="5">
        <v>0</v>
      </c>
      <c r="AJ375" s="5">
        <v>0</v>
      </c>
      <c r="AK375" s="5">
        <v>2900</v>
      </c>
      <c r="AL375" s="5">
        <v>4358</v>
      </c>
      <c r="AM375" s="5">
        <v>0</v>
      </c>
      <c r="AN375" s="5">
        <v>0</v>
      </c>
      <c r="AO375" s="5">
        <v>0</v>
      </c>
      <c r="AP375" s="5">
        <v>0</v>
      </c>
      <c r="AQ375" s="5">
        <v>0</v>
      </c>
      <c r="AR375" s="5">
        <v>0</v>
      </c>
      <c r="AS375" s="5">
        <v>0</v>
      </c>
      <c r="AT375" s="5">
        <v>0</v>
      </c>
      <c r="AU375" s="5">
        <v>0</v>
      </c>
      <c r="AV375" s="5">
        <v>0</v>
      </c>
      <c r="AW375" s="5">
        <v>0</v>
      </c>
      <c r="AX375" s="5">
        <v>0</v>
      </c>
      <c r="AY375" s="5">
        <v>0</v>
      </c>
      <c r="AZ375" s="5">
        <v>0</v>
      </c>
      <c r="BA375" s="5">
        <v>0</v>
      </c>
      <c r="BB375" s="5">
        <v>0</v>
      </c>
      <c r="BC375" s="5">
        <v>0</v>
      </c>
      <c r="BD375" s="5">
        <v>0</v>
      </c>
      <c r="BE375" s="5">
        <v>0</v>
      </c>
      <c r="BF375" s="5">
        <v>0</v>
      </c>
      <c r="BG375" s="5">
        <v>0</v>
      </c>
      <c r="BH375" s="5">
        <v>231831</v>
      </c>
      <c r="BI375" s="5">
        <v>60249</v>
      </c>
      <c r="BJ375" s="5">
        <v>251288</v>
      </c>
      <c r="BK375" s="5">
        <v>7569</v>
      </c>
      <c r="BL375" s="5">
        <v>0</v>
      </c>
      <c r="BM375" s="5">
        <v>0</v>
      </c>
      <c r="BN375" s="5">
        <v>0</v>
      </c>
      <c r="BO375" s="5">
        <v>49051</v>
      </c>
      <c r="BP375" s="5">
        <v>953209</v>
      </c>
      <c r="BQ375" s="5">
        <v>523140</v>
      </c>
      <c r="BR375" s="5">
        <v>4100</v>
      </c>
    </row>
    <row r="376" spans="1:70">
      <c r="A376" t="s">
        <v>1786</v>
      </c>
      <c r="B376" t="s">
        <v>1787</v>
      </c>
      <c r="C376" t="s">
        <v>1344</v>
      </c>
      <c r="D376" t="s">
        <v>1804</v>
      </c>
      <c r="E376" t="str">
        <f t="shared" si="5"/>
        <v>群馬県甘楽町</v>
      </c>
      <c r="F376" s="5">
        <v>12316</v>
      </c>
      <c r="G376" s="5">
        <v>7</v>
      </c>
      <c r="H376" s="5">
        <v>0</v>
      </c>
      <c r="I376" s="5">
        <v>0</v>
      </c>
      <c r="J376" s="5">
        <v>2</v>
      </c>
      <c r="K376" s="5">
        <v>0</v>
      </c>
      <c r="L376" s="5">
        <v>10210</v>
      </c>
      <c r="M376" s="5">
        <v>1176</v>
      </c>
      <c r="N376" s="5">
        <v>95498</v>
      </c>
      <c r="O376" s="5">
        <v>15699</v>
      </c>
      <c r="P376" s="5">
        <v>210345</v>
      </c>
      <c r="Q376" s="5">
        <v>923409</v>
      </c>
      <c r="R376" s="5">
        <v>53934</v>
      </c>
      <c r="S376" s="5">
        <v>5</v>
      </c>
      <c r="T376" s="5">
        <v>1606</v>
      </c>
      <c r="U376" s="5">
        <v>0</v>
      </c>
      <c r="V376" s="5">
        <v>0</v>
      </c>
      <c r="W376" s="5">
        <v>4</v>
      </c>
      <c r="X376" s="5">
        <v>6</v>
      </c>
      <c r="Y376" s="5">
        <v>6700</v>
      </c>
      <c r="Z376" s="5">
        <v>0</v>
      </c>
      <c r="AA376" s="5">
        <v>41</v>
      </c>
      <c r="AB376" s="5">
        <v>25</v>
      </c>
      <c r="AC376" s="5">
        <v>0</v>
      </c>
      <c r="AD376" s="5">
        <v>0</v>
      </c>
      <c r="AE376" s="5">
        <v>0</v>
      </c>
      <c r="AF376" s="5">
        <v>0</v>
      </c>
      <c r="AG376" s="5">
        <v>0</v>
      </c>
      <c r="AH376" s="5">
        <v>0</v>
      </c>
      <c r="AI376" s="5">
        <v>0</v>
      </c>
      <c r="AJ376" s="5">
        <v>0</v>
      </c>
      <c r="AK376" s="5">
        <v>0</v>
      </c>
      <c r="AL376" s="5">
        <v>0</v>
      </c>
      <c r="AM376" s="5">
        <v>0</v>
      </c>
      <c r="AN376" s="5">
        <v>0</v>
      </c>
      <c r="AO376" s="5">
        <v>0</v>
      </c>
      <c r="AP376" s="5">
        <v>0</v>
      </c>
      <c r="AQ376" s="5">
        <v>35</v>
      </c>
      <c r="AR376" s="5">
        <v>0</v>
      </c>
      <c r="AS376" s="5">
        <v>0</v>
      </c>
      <c r="AT376" s="5">
        <v>0</v>
      </c>
      <c r="AU376" s="5">
        <v>0</v>
      </c>
      <c r="AV376" s="5">
        <v>0</v>
      </c>
      <c r="AW376" s="5">
        <v>0</v>
      </c>
      <c r="AX376" s="5">
        <v>0</v>
      </c>
      <c r="AY376" s="5">
        <v>0</v>
      </c>
      <c r="AZ376" s="5">
        <v>0</v>
      </c>
      <c r="BA376" s="5">
        <v>0</v>
      </c>
      <c r="BB376" s="5">
        <v>296</v>
      </c>
      <c r="BC376" s="5">
        <v>0</v>
      </c>
      <c r="BD376" s="5">
        <v>0</v>
      </c>
      <c r="BE376" s="5">
        <v>0</v>
      </c>
      <c r="BF376" s="5">
        <v>17</v>
      </c>
      <c r="BG376" s="5">
        <v>0</v>
      </c>
      <c r="BH376" s="5">
        <v>214852</v>
      </c>
      <c r="BI376" s="5">
        <v>32611</v>
      </c>
      <c r="BJ376" s="5">
        <v>205901</v>
      </c>
      <c r="BK376" s="5">
        <v>17247</v>
      </c>
      <c r="BL376" s="5">
        <v>926</v>
      </c>
      <c r="BM376" s="5">
        <v>0</v>
      </c>
      <c r="BN376" s="5">
        <v>0</v>
      </c>
      <c r="BO376" s="5">
        <v>31056</v>
      </c>
      <c r="BP376" s="5">
        <v>459994</v>
      </c>
      <c r="BQ376" s="5">
        <v>60713</v>
      </c>
      <c r="BR376" s="5">
        <v>0</v>
      </c>
    </row>
    <row r="377" spans="1:70">
      <c r="A377" t="s">
        <v>1786</v>
      </c>
      <c r="B377" t="s">
        <v>1787</v>
      </c>
      <c r="C377" t="s">
        <v>1346</v>
      </c>
      <c r="D377" t="s">
        <v>1805</v>
      </c>
      <c r="E377" t="str">
        <f t="shared" si="5"/>
        <v>群馬県嬬恋村</v>
      </c>
      <c r="F377" s="5">
        <v>2883</v>
      </c>
      <c r="G377" s="5">
        <v>4</v>
      </c>
      <c r="H377" s="5">
        <v>3</v>
      </c>
      <c r="I377" s="5">
        <v>0</v>
      </c>
      <c r="J377" s="5">
        <v>0</v>
      </c>
      <c r="K377" s="5">
        <v>0</v>
      </c>
      <c r="L377" s="5">
        <v>310</v>
      </c>
      <c r="M377" s="5">
        <v>28470</v>
      </c>
      <c r="N377" s="5">
        <v>20438</v>
      </c>
      <c r="O377" s="5">
        <v>271342</v>
      </c>
      <c r="P377" s="5">
        <v>172142</v>
      </c>
      <c r="Q377" s="5">
        <v>300655</v>
      </c>
      <c r="R377" s="5">
        <v>32426</v>
      </c>
      <c r="S377" s="5">
        <v>4</v>
      </c>
      <c r="T377" s="5">
        <v>688</v>
      </c>
      <c r="U377" s="5">
        <v>0</v>
      </c>
      <c r="V377" s="5">
        <v>0</v>
      </c>
      <c r="W377" s="5">
        <v>0</v>
      </c>
      <c r="X377" s="5">
        <v>2</v>
      </c>
      <c r="Y377" s="5">
        <v>12000</v>
      </c>
      <c r="Z377" s="5">
        <v>0</v>
      </c>
      <c r="AA377" s="5">
        <v>9</v>
      </c>
      <c r="AB377" s="5">
        <v>8</v>
      </c>
      <c r="AC377" s="5">
        <v>20</v>
      </c>
      <c r="AD377" s="5">
        <v>1998</v>
      </c>
      <c r="AE377" s="5">
        <v>1148</v>
      </c>
      <c r="AF377" s="5">
        <v>27555</v>
      </c>
      <c r="AG377" s="5">
        <v>0</v>
      </c>
      <c r="AH377" s="5">
        <v>0</v>
      </c>
      <c r="AI377" s="5">
        <v>0</v>
      </c>
      <c r="AJ377" s="5">
        <v>0</v>
      </c>
      <c r="AK377" s="5">
        <v>0</v>
      </c>
      <c r="AL377" s="5">
        <v>0</v>
      </c>
      <c r="AM377" s="5">
        <v>0</v>
      </c>
      <c r="AN377" s="5">
        <v>0</v>
      </c>
      <c r="AO377" s="5">
        <v>0</v>
      </c>
      <c r="AP377" s="5">
        <v>0</v>
      </c>
      <c r="AQ377" s="5">
        <v>4748</v>
      </c>
      <c r="AR377" s="5">
        <v>0</v>
      </c>
      <c r="AS377" s="5">
        <v>0</v>
      </c>
      <c r="AT377" s="5">
        <v>0</v>
      </c>
      <c r="AU377" s="5">
        <v>0</v>
      </c>
      <c r="AV377" s="5">
        <v>0</v>
      </c>
      <c r="AW377" s="5">
        <v>0</v>
      </c>
      <c r="AX377" s="5">
        <v>0</v>
      </c>
      <c r="AY377" s="5">
        <v>0</v>
      </c>
      <c r="AZ377" s="5">
        <v>0</v>
      </c>
      <c r="BA377" s="5">
        <v>0</v>
      </c>
      <c r="BB377" s="5">
        <v>0</v>
      </c>
      <c r="BC377" s="5">
        <v>0</v>
      </c>
      <c r="BD377" s="5">
        <v>0</v>
      </c>
      <c r="BE377" s="5">
        <v>0</v>
      </c>
      <c r="BF377" s="5">
        <v>0</v>
      </c>
      <c r="BG377" s="5">
        <v>0</v>
      </c>
      <c r="BH377" s="5">
        <v>173440</v>
      </c>
      <c r="BI377" s="5">
        <v>11823</v>
      </c>
      <c r="BJ377" s="5">
        <v>135831</v>
      </c>
      <c r="BK377" s="5">
        <v>9983</v>
      </c>
      <c r="BL377" s="5">
        <v>0</v>
      </c>
      <c r="BM377" s="5">
        <v>0</v>
      </c>
      <c r="BN377" s="5">
        <v>0</v>
      </c>
      <c r="BO377" s="5">
        <v>11370</v>
      </c>
      <c r="BP377" s="5">
        <v>556444</v>
      </c>
      <c r="BQ377" s="5">
        <v>38176</v>
      </c>
      <c r="BR377" s="5">
        <v>0</v>
      </c>
    </row>
    <row r="378" spans="1:70">
      <c r="A378" t="s">
        <v>1786</v>
      </c>
      <c r="B378" t="s">
        <v>1787</v>
      </c>
      <c r="C378" t="s">
        <v>1358</v>
      </c>
      <c r="D378" t="s">
        <v>1806</v>
      </c>
      <c r="E378" t="str">
        <f t="shared" si="5"/>
        <v>群馬県玉村町</v>
      </c>
      <c r="F378" s="5">
        <v>36431</v>
      </c>
      <c r="G378" s="5">
        <v>5</v>
      </c>
      <c r="H378" s="5">
        <v>0</v>
      </c>
      <c r="I378" s="5">
        <v>0</v>
      </c>
      <c r="J378" s="5">
        <v>1</v>
      </c>
      <c r="K378" s="5">
        <v>0</v>
      </c>
      <c r="L378" s="5">
        <v>3852</v>
      </c>
      <c r="M378" s="5">
        <v>0</v>
      </c>
      <c r="N378" s="5">
        <v>39617</v>
      </c>
      <c r="O378" s="5">
        <v>228597</v>
      </c>
      <c r="P378" s="5">
        <v>472558</v>
      </c>
      <c r="Q378" s="5">
        <v>1875379</v>
      </c>
      <c r="R378" s="5">
        <v>128520</v>
      </c>
      <c r="S378" s="5">
        <v>5</v>
      </c>
      <c r="T378" s="5">
        <v>4227</v>
      </c>
      <c r="U378" s="5">
        <v>0</v>
      </c>
      <c r="V378" s="5">
        <v>0</v>
      </c>
      <c r="W378" s="5">
        <v>3</v>
      </c>
      <c r="X378" s="5">
        <v>3</v>
      </c>
      <c r="Y378" s="5">
        <v>19700</v>
      </c>
      <c r="Z378" s="5">
        <v>0</v>
      </c>
      <c r="AA378" s="5">
        <v>117</v>
      </c>
      <c r="AB378" s="5">
        <v>110</v>
      </c>
      <c r="AC378" s="5">
        <v>386</v>
      </c>
      <c r="AD378" s="5">
        <v>0</v>
      </c>
      <c r="AE378" s="5">
        <v>8826</v>
      </c>
      <c r="AF378" s="5">
        <v>46434</v>
      </c>
      <c r="AG378" s="5">
        <v>0</v>
      </c>
      <c r="AH378" s="5">
        <v>12960</v>
      </c>
      <c r="AI378" s="5">
        <v>35140</v>
      </c>
      <c r="AJ378" s="5">
        <v>0</v>
      </c>
      <c r="AK378" s="5">
        <v>0</v>
      </c>
      <c r="AL378" s="5">
        <v>12770</v>
      </c>
      <c r="AM378" s="5">
        <v>0</v>
      </c>
      <c r="AN378" s="5">
        <v>0</v>
      </c>
      <c r="AO378" s="5">
        <v>0</v>
      </c>
      <c r="AP378" s="5">
        <v>0</v>
      </c>
      <c r="AQ378" s="5">
        <v>0</v>
      </c>
      <c r="AR378" s="5">
        <v>0</v>
      </c>
      <c r="AS378" s="5">
        <v>0</v>
      </c>
      <c r="AT378" s="5">
        <v>6316</v>
      </c>
      <c r="AU378" s="5">
        <v>6022</v>
      </c>
      <c r="AV378" s="5">
        <v>0</v>
      </c>
      <c r="AW378" s="5">
        <v>0</v>
      </c>
      <c r="AX378" s="5">
        <v>0</v>
      </c>
      <c r="AY378" s="5">
        <v>0</v>
      </c>
      <c r="AZ378" s="5">
        <v>0</v>
      </c>
      <c r="BA378" s="5">
        <v>0</v>
      </c>
      <c r="BB378" s="5">
        <v>24</v>
      </c>
      <c r="BC378" s="5">
        <v>19282</v>
      </c>
      <c r="BD378" s="5">
        <v>0</v>
      </c>
      <c r="BE378" s="5">
        <v>0</v>
      </c>
      <c r="BF378" s="5">
        <v>0</v>
      </c>
      <c r="BG378" s="5">
        <v>0</v>
      </c>
      <c r="BH378" s="5">
        <v>529063</v>
      </c>
      <c r="BI378" s="5">
        <v>28536</v>
      </c>
      <c r="BJ378" s="5">
        <v>416437</v>
      </c>
      <c r="BK378" s="5">
        <v>39800</v>
      </c>
      <c r="BL378" s="5">
        <v>0</v>
      </c>
      <c r="BM378" s="5">
        <v>22792</v>
      </c>
      <c r="BN378" s="5">
        <v>0</v>
      </c>
      <c r="BO378" s="5">
        <v>26134</v>
      </c>
      <c r="BP378" s="5">
        <v>811949</v>
      </c>
      <c r="BQ378" s="5">
        <v>213113</v>
      </c>
      <c r="BR378" s="5">
        <v>2352</v>
      </c>
    </row>
    <row r="379" spans="1:70">
      <c r="A379" t="s">
        <v>1786</v>
      </c>
      <c r="B379" t="s">
        <v>1787</v>
      </c>
      <c r="C379" t="s">
        <v>1366</v>
      </c>
      <c r="D379" t="s">
        <v>1807</v>
      </c>
      <c r="E379" t="str">
        <f t="shared" si="5"/>
        <v>群馬県渋川市</v>
      </c>
      <c r="F379" s="5">
        <v>76551</v>
      </c>
      <c r="G379" s="5">
        <v>39</v>
      </c>
      <c r="H379" s="5">
        <v>36</v>
      </c>
      <c r="I379" s="5">
        <v>0</v>
      </c>
      <c r="J379" s="5">
        <v>0</v>
      </c>
      <c r="K379" s="5">
        <v>0</v>
      </c>
      <c r="L379" s="5">
        <v>11424</v>
      </c>
      <c r="M379" s="5">
        <v>77744</v>
      </c>
      <c r="N379" s="5">
        <v>56234</v>
      </c>
      <c r="O379" s="5">
        <v>634527</v>
      </c>
      <c r="P379" s="5">
        <v>1565609</v>
      </c>
      <c r="Q379" s="5">
        <v>3650269</v>
      </c>
      <c r="R379" s="5">
        <v>392800</v>
      </c>
      <c r="S379" s="5">
        <v>19</v>
      </c>
      <c r="T379" s="5">
        <v>10349</v>
      </c>
      <c r="U379" s="5">
        <v>0</v>
      </c>
      <c r="V379" s="5">
        <v>0</v>
      </c>
      <c r="W379" s="5">
        <v>15</v>
      </c>
      <c r="X379" s="5">
        <v>9</v>
      </c>
      <c r="Y379" s="5">
        <v>54428</v>
      </c>
      <c r="Z379" s="5">
        <v>0</v>
      </c>
      <c r="AA379" s="5">
        <v>831</v>
      </c>
      <c r="AB379" s="5">
        <v>541</v>
      </c>
      <c r="AC379" s="5">
        <v>3814</v>
      </c>
      <c r="AD379" s="5">
        <v>15565</v>
      </c>
      <c r="AE379" s="5">
        <v>9121</v>
      </c>
      <c r="AF379" s="5">
        <v>20125</v>
      </c>
      <c r="AG379" s="5">
        <v>18493</v>
      </c>
      <c r="AH379" s="5">
        <v>19762</v>
      </c>
      <c r="AI379" s="5">
        <v>1488</v>
      </c>
      <c r="AJ379" s="5">
        <v>40038</v>
      </c>
      <c r="AK379" s="5">
        <v>21417</v>
      </c>
      <c r="AL379" s="5">
        <v>1500</v>
      </c>
      <c r="AM379" s="5">
        <v>17737</v>
      </c>
      <c r="AN379" s="5">
        <v>415</v>
      </c>
      <c r="AO379" s="5">
        <v>0</v>
      </c>
      <c r="AP379" s="5">
        <v>0</v>
      </c>
      <c r="AQ379" s="5">
        <v>1883</v>
      </c>
      <c r="AR379" s="5">
        <v>542</v>
      </c>
      <c r="AS379" s="5">
        <v>4681</v>
      </c>
      <c r="AT379" s="5">
        <v>728</v>
      </c>
      <c r="AU379" s="5">
        <v>2835</v>
      </c>
      <c r="AV379" s="5">
        <v>0</v>
      </c>
      <c r="AW379" s="5">
        <v>0</v>
      </c>
      <c r="AX379" s="5">
        <v>0</v>
      </c>
      <c r="AY379" s="5">
        <v>0</v>
      </c>
      <c r="AZ379" s="5">
        <v>0</v>
      </c>
      <c r="BA379" s="5">
        <v>928</v>
      </c>
      <c r="BB379" s="5">
        <v>0</v>
      </c>
      <c r="BC379" s="5">
        <v>2405</v>
      </c>
      <c r="BD379" s="5">
        <v>0</v>
      </c>
      <c r="BE379" s="5">
        <v>0</v>
      </c>
      <c r="BF379" s="5">
        <v>0</v>
      </c>
      <c r="BG379" s="5">
        <v>0</v>
      </c>
      <c r="BH379" s="5">
        <v>1598007</v>
      </c>
      <c r="BI379" s="5">
        <v>114318</v>
      </c>
      <c r="BJ379" s="5">
        <v>1571337</v>
      </c>
      <c r="BK379" s="5">
        <v>116257</v>
      </c>
      <c r="BL379" s="5">
        <v>0</v>
      </c>
      <c r="BM379" s="5">
        <v>0</v>
      </c>
      <c r="BN379" s="5">
        <v>0</v>
      </c>
      <c r="BO379" s="5">
        <v>48915</v>
      </c>
      <c r="BP379" s="5">
        <v>1352850</v>
      </c>
      <c r="BQ379" s="5">
        <v>672996</v>
      </c>
      <c r="BR379" s="5">
        <v>800</v>
      </c>
    </row>
    <row r="380" spans="1:70">
      <c r="A380" t="s">
        <v>1786</v>
      </c>
      <c r="B380" t="s">
        <v>1787</v>
      </c>
      <c r="C380" t="s">
        <v>1677</v>
      </c>
      <c r="D380" t="s">
        <v>1808</v>
      </c>
      <c r="E380" t="str">
        <f t="shared" si="5"/>
        <v>群馬県群馬東部水道企業団</v>
      </c>
      <c r="F380" s="5">
        <v>453453</v>
      </c>
      <c r="G380" s="5">
        <v>65</v>
      </c>
      <c r="H380" s="5">
        <v>1</v>
      </c>
      <c r="I380" s="5">
        <v>0</v>
      </c>
      <c r="J380" s="5">
        <v>16</v>
      </c>
      <c r="K380" s="5">
        <v>0</v>
      </c>
      <c r="L380" s="5">
        <v>62296</v>
      </c>
      <c r="M380" s="5">
        <v>41870</v>
      </c>
      <c r="N380" s="5">
        <v>162134</v>
      </c>
      <c r="O380" s="5">
        <v>3036384</v>
      </c>
      <c r="P380" s="5">
        <v>8236611</v>
      </c>
      <c r="Q380" s="5">
        <v>21711791</v>
      </c>
      <c r="R380" s="5">
        <v>1540824</v>
      </c>
      <c r="S380" s="5">
        <v>30</v>
      </c>
      <c r="T380" s="5">
        <v>53375</v>
      </c>
      <c r="U380" s="5">
        <v>0</v>
      </c>
      <c r="V380" s="5">
        <v>0</v>
      </c>
      <c r="W380" s="5">
        <v>7</v>
      </c>
      <c r="X380" s="5">
        <v>3</v>
      </c>
      <c r="Y380" s="5">
        <v>242706</v>
      </c>
      <c r="Z380" s="5">
        <v>0</v>
      </c>
      <c r="AA380" s="5">
        <v>760</v>
      </c>
      <c r="AB380" s="5">
        <v>387</v>
      </c>
      <c r="AC380" s="5">
        <v>6612</v>
      </c>
      <c r="AD380" s="5">
        <v>7993</v>
      </c>
      <c r="AE380" s="5">
        <v>26644</v>
      </c>
      <c r="AF380" s="5">
        <v>245357</v>
      </c>
      <c r="AG380" s="5">
        <v>18700</v>
      </c>
      <c r="AH380" s="5">
        <v>137261</v>
      </c>
      <c r="AI380" s="5">
        <v>21380</v>
      </c>
      <c r="AJ380" s="5">
        <v>196433</v>
      </c>
      <c r="AK380" s="5">
        <v>35200</v>
      </c>
      <c r="AL380" s="5">
        <v>64465</v>
      </c>
      <c r="AM380" s="5">
        <v>14962</v>
      </c>
      <c r="AN380" s="5">
        <v>0</v>
      </c>
      <c r="AO380" s="5">
        <v>0</v>
      </c>
      <c r="AP380" s="5">
        <v>0</v>
      </c>
      <c r="AQ380" s="5">
        <v>1924</v>
      </c>
      <c r="AR380" s="5">
        <v>7790</v>
      </c>
      <c r="AS380" s="5">
        <v>15132</v>
      </c>
      <c r="AT380" s="5">
        <v>22054</v>
      </c>
      <c r="AU380" s="5">
        <v>342523</v>
      </c>
      <c r="AV380" s="5">
        <v>5815</v>
      </c>
      <c r="AW380" s="5">
        <v>5526</v>
      </c>
      <c r="AX380" s="5">
        <v>1865</v>
      </c>
      <c r="AY380" s="5">
        <v>4561</v>
      </c>
      <c r="AZ380" s="5">
        <v>0</v>
      </c>
      <c r="BA380" s="5">
        <v>1696</v>
      </c>
      <c r="BB380" s="5">
        <v>175</v>
      </c>
      <c r="BC380" s="5">
        <v>53740</v>
      </c>
      <c r="BD380" s="5">
        <v>0</v>
      </c>
      <c r="BE380" s="5">
        <v>151</v>
      </c>
      <c r="BF380" s="5">
        <v>399</v>
      </c>
      <c r="BG380" s="5">
        <v>3664</v>
      </c>
      <c r="BH380" s="5">
        <v>8531015</v>
      </c>
      <c r="BI380" s="5">
        <v>789113</v>
      </c>
      <c r="BJ380" s="5">
        <v>8149705</v>
      </c>
      <c r="BK380" s="5">
        <v>409953</v>
      </c>
      <c r="BL380" s="5">
        <v>0</v>
      </c>
      <c r="BM380" s="5">
        <v>0</v>
      </c>
      <c r="BN380" s="5">
        <v>0</v>
      </c>
      <c r="BO380" s="5">
        <v>671226</v>
      </c>
      <c r="BP380" s="5">
        <v>8851309</v>
      </c>
      <c r="BQ380" s="5">
        <v>4853158</v>
      </c>
      <c r="BR380" s="5">
        <v>5819</v>
      </c>
    </row>
    <row r="381" spans="1:70">
      <c r="A381" t="s">
        <v>1786</v>
      </c>
      <c r="B381" t="s">
        <v>1787</v>
      </c>
      <c r="C381" t="s">
        <v>1466</v>
      </c>
      <c r="D381" t="s">
        <v>1809</v>
      </c>
      <c r="E381" t="str">
        <f t="shared" si="5"/>
        <v>群馬県群馬県（県央第一）</v>
      </c>
      <c r="F381" s="5">
        <v>0</v>
      </c>
      <c r="G381" s="5">
        <v>23</v>
      </c>
      <c r="H381" s="5">
        <v>0</v>
      </c>
      <c r="I381" s="5">
        <v>0</v>
      </c>
      <c r="J381" s="5">
        <v>0</v>
      </c>
      <c r="K381" s="5">
        <v>0</v>
      </c>
      <c r="L381" s="5">
        <v>88</v>
      </c>
      <c r="M381" s="5">
        <v>34836</v>
      </c>
      <c r="N381" s="5">
        <v>0</v>
      </c>
      <c r="O381" s="5">
        <v>0</v>
      </c>
      <c r="P381" s="5">
        <v>2271577</v>
      </c>
      <c r="Q381" s="5">
        <v>3413528</v>
      </c>
      <c r="R381" s="5">
        <v>196965</v>
      </c>
      <c r="S381" s="5">
        <v>21</v>
      </c>
      <c r="T381" s="5">
        <v>0</v>
      </c>
      <c r="U381" s="5">
        <v>45432</v>
      </c>
      <c r="V381" s="5">
        <v>0</v>
      </c>
      <c r="W381" s="5">
        <v>17</v>
      </c>
      <c r="X381" s="5">
        <v>20</v>
      </c>
      <c r="Y381" s="5">
        <v>160000</v>
      </c>
      <c r="Z381" s="5">
        <v>0</v>
      </c>
      <c r="AA381" s="5">
        <v>510</v>
      </c>
      <c r="AB381" s="5">
        <v>109</v>
      </c>
      <c r="AC381" s="5">
        <v>0</v>
      </c>
      <c r="AD381" s="5">
        <v>0</v>
      </c>
      <c r="AE381" s="5">
        <v>0</v>
      </c>
      <c r="AF381" s="5">
        <v>0</v>
      </c>
      <c r="AG381" s="5">
        <v>46250</v>
      </c>
      <c r="AH381" s="5">
        <v>150163</v>
      </c>
      <c r="AI381" s="5">
        <v>6156</v>
      </c>
      <c r="AJ381" s="5">
        <v>61776</v>
      </c>
      <c r="AK381" s="5">
        <v>0</v>
      </c>
      <c r="AL381" s="5">
        <v>36000</v>
      </c>
      <c r="AM381" s="5">
        <v>0</v>
      </c>
      <c r="AN381" s="5">
        <v>0</v>
      </c>
      <c r="AO381" s="5">
        <v>0</v>
      </c>
      <c r="AP381" s="5">
        <v>0</v>
      </c>
      <c r="AQ381" s="5">
        <v>0</v>
      </c>
      <c r="AR381" s="5">
        <v>0</v>
      </c>
      <c r="AS381" s="5">
        <v>0</v>
      </c>
      <c r="AT381" s="5">
        <v>0</v>
      </c>
      <c r="AU381" s="5">
        <v>0</v>
      </c>
      <c r="AV381" s="5">
        <v>88</v>
      </c>
      <c r="AW381" s="5">
        <v>8468</v>
      </c>
      <c r="AX381" s="5">
        <v>0</v>
      </c>
      <c r="AY381" s="5">
        <v>0</v>
      </c>
      <c r="AZ381" s="5">
        <v>0</v>
      </c>
      <c r="BA381" s="5">
        <v>0</v>
      </c>
      <c r="BB381" s="5">
        <v>0</v>
      </c>
      <c r="BC381" s="5">
        <v>0</v>
      </c>
      <c r="BD381" s="5">
        <v>0</v>
      </c>
      <c r="BE381" s="5">
        <v>0</v>
      </c>
      <c r="BF381" s="5">
        <v>0</v>
      </c>
      <c r="BG381" s="5">
        <v>0</v>
      </c>
      <c r="BH381" s="5">
        <v>2328961</v>
      </c>
      <c r="BI381" s="5">
        <v>34891</v>
      </c>
      <c r="BJ381" s="5">
        <v>1309087</v>
      </c>
      <c r="BK381" s="5">
        <v>70951</v>
      </c>
      <c r="BL381" s="5">
        <v>0</v>
      </c>
      <c r="BM381" s="5">
        <v>0</v>
      </c>
      <c r="BN381" s="5">
        <v>0</v>
      </c>
      <c r="BO381" s="5">
        <v>33206</v>
      </c>
      <c r="BP381" s="5">
        <v>11824023</v>
      </c>
      <c r="BQ381" s="5">
        <v>379264</v>
      </c>
      <c r="BR381" s="5">
        <v>0</v>
      </c>
    </row>
    <row r="382" spans="1:70">
      <c r="A382" t="s">
        <v>1786</v>
      </c>
      <c r="B382" t="s">
        <v>1787</v>
      </c>
      <c r="C382" t="s">
        <v>1468</v>
      </c>
      <c r="D382" t="s">
        <v>1810</v>
      </c>
      <c r="E382" t="str">
        <f t="shared" si="5"/>
        <v>群馬県群馬県（新田山田）</v>
      </c>
      <c r="F382" s="5">
        <v>0</v>
      </c>
      <c r="G382" s="5">
        <v>16</v>
      </c>
      <c r="H382" s="5">
        <v>0</v>
      </c>
      <c r="I382" s="5">
        <v>0</v>
      </c>
      <c r="J382" s="5">
        <v>1</v>
      </c>
      <c r="K382" s="5">
        <v>0</v>
      </c>
      <c r="L382" s="5">
        <v>436</v>
      </c>
      <c r="M382" s="5">
        <v>17800</v>
      </c>
      <c r="N382" s="5">
        <v>0</v>
      </c>
      <c r="O382" s="5">
        <v>0</v>
      </c>
      <c r="P382" s="5">
        <v>832761</v>
      </c>
      <c r="Q382" s="5">
        <v>354729</v>
      </c>
      <c r="R382" s="5">
        <v>166010</v>
      </c>
      <c r="S382" s="5">
        <v>14</v>
      </c>
      <c r="T382" s="5">
        <v>0</v>
      </c>
      <c r="U382" s="5">
        <v>8164</v>
      </c>
      <c r="V382" s="5">
        <v>0</v>
      </c>
      <c r="W382" s="5">
        <v>12</v>
      </c>
      <c r="X382" s="5">
        <v>20</v>
      </c>
      <c r="Y382" s="5">
        <v>42300</v>
      </c>
      <c r="Z382" s="5">
        <v>0</v>
      </c>
      <c r="AA382" s="5">
        <v>253</v>
      </c>
      <c r="AB382" s="5">
        <v>196</v>
      </c>
      <c r="AC382" s="5">
        <v>0</v>
      </c>
      <c r="AD382" s="5">
        <v>0</v>
      </c>
      <c r="AE382" s="5">
        <v>0</v>
      </c>
      <c r="AF382" s="5">
        <v>0</v>
      </c>
      <c r="AG382" s="5">
        <v>0</v>
      </c>
      <c r="AH382" s="5">
        <v>42300</v>
      </c>
      <c r="AI382" s="5">
        <v>0</v>
      </c>
      <c r="AJ382" s="5">
        <v>0</v>
      </c>
      <c r="AK382" s="5">
        <v>0</v>
      </c>
      <c r="AL382" s="5">
        <v>0</v>
      </c>
      <c r="AM382" s="5">
        <v>0</v>
      </c>
      <c r="AN382" s="5">
        <v>0</v>
      </c>
      <c r="AO382" s="5">
        <v>0</v>
      </c>
      <c r="AP382" s="5">
        <v>0</v>
      </c>
      <c r="AQ382" s="5">
        <v>0</v>
      </c>
      <c r="AR382" s="5">
        <v>0</v>
      </c>
      <c r="AS382" s="5">
        <v>0</v>
      </c>
      <c r="AT382" s="5">
        <v>0</v>
      </c>
      <c r="AU382" s="5">
        <v>0</v>
      </c>
      <c r="AV382" s="5">
        <v>436</v>
      </c>
      <c r="AW382" s="5">
        <v>0</v>
      </c>
      <c r="AX382" s="5">
        <v>0</v>
      </c>
      <c r="AY382" s="5">
        <v>0</v>
      </c>
      <c r="AZ382" s="5">
        <v>0</v>
      </c>
      <c r="BA382" s="5">
        <v>0</v>
      </c>
      <c r="BB382" s="5">
        <v>0</v>
      </c>
      <c r="BC382" s="5">
        <v>0</v>
      </c>
      <c r="BD382" s="5">
        <v>0</v>
      </c>
      <c r="BE382" s="5">
        <v>0</v>
      </c>
      <c r="BF382" s="5">
        <v>0</v>
      </c>
      <c r="BG382" s="5">
        <v>0</v>
      </c>
      <c r="BH382" s="5">
        <v>846965</v>
      </c>
      <c r="BI382" s="5">
        <v>48138</v>
      </c>
      <c r="BJ382" s="5">
        <v>590764</v>
      </c>
      <c r="BK382" s="5">
        <v>26513</v>
      </c>
      <c r="BL382" s="5">
        <v>0</v>
      </c>
      <c r="BM382" s="5">
        <v>0</v>
      </c>
      <c r="BN382" s="5">
        <v>0</v>
      </c>
      <c r="BO382" s="5">
        <v>47650</v>
      </c>
      <c r="BP382" s="5">
        <v>1965727</v>
      </c>
      <c r="BQ382" s="5">
        <v>213170</v>
      </c>
      <c r="BR382" s="5">
        <v>0</v>
      </c>
    </row>
    <row r="383" spans="1:70">
      <c r="A383" t="s">
        <v>1786</v>
      </c>
      <c r="B383" t="s">
        <v>1787</v>
      </c>
      <c r="C383" t="s">
        <v>1470</v>
      </c>
      <c r="D383" t="s">
        <v>1811</v>
      </c>
      <c r="E383" t="str">
        <f t="shared" si="5"/>
        <v>群馬県群馬県（県央第二）</v>
      </c>
      <c r="F383" s="5">
        <v>0</v>
      </c>
      <c r="G383" s="5">
        <v>24</v>
      </c>
      <c r="H383" s="5">
        <v>0</v>
      </c>
      <c r="I383" s="5">
        <v>0</v>
      </c>
      <c r="J383" s="5">
        <v>1</v>
      </c>
      <c r="K383" s="5">
        <v>0</v>
      </c>
      <c r="L383" s="5">
        <v>411</v>
      </c>
      <c r="M383" s="5">
        <v>95423</v>
      </c>
      <c r="N383" s="5">
        <v>0</v>
      </c>
      <c r="O383" s="5">
        <v>0</v>
      </c>
      <c r="P383" s="5">
        <v>2050701</v>
      </c>
      <c r="Q383" s="5">
        <v>6991503</v>
      </c>
      <c r="R383" s="5">
        <v>779640</v>
      </c>
      <c r="S383" s="5">
        <v>21</v>
      </c>
      <c r="T383" s="5">
        <v>0</v>
      </c>
      <c r="U383" s="5">
        <v>20105</v>
      </c>
      <c r="V383" s="5">
        <v>0</v>
      </c>
      <c r="W383" s="5">
        <v>18</v>
      </c>
      <c r="X383" s="5">
        <v>21</v>
      </c>
      <c r="Y383" s="5">
        <v>93250</v>
      </c>
      <c r="Z383" s="5">
        <v>0</v>
      </c>
      <c r="AA383" s="5">
        <v>33</v>
      </c>
      <c r="AB383" s="5">
        <v>33</v>
      </c>
      <c r="AC383" s="5">
        <v>0</v>
      </c>
      <c r="AD383" s="5">
        <v>0</v>
      </c>
      <c r="AE383" s="5">
        <v>0</v>
      </c>
      <c r="AF383" s="5">
        <v>0</v>
      </c>
      <c r="AG383" s="5">
        <v>0</v>
      </c>
      <c r="AH383" s="5">
        <v>0</v>
      </c>
      <c r="AI383" s="5">
        <v>63800</v>
      </c>
      <c r="AJ383" s="5">
        <v>0</v>
      </c>
      <c r="AK383" s="5">
        <v>7314</v>
      </c>
      <c r="AL383" s="5">
        <v>4000</v>
      </c>
      <c r="AM383" s="5">
        <v>0</v>
      </c>
      <c r="AN383" s="5">
        <v>0</v>
      </c>
      <c r="AO383" s="5">
        <v>0</v>
      </c>
      <c r="AP383" s="5">
        <v>0</v>
      </c>
      <c r="AQ383" s="5">
        <v>0</v>
      </c>
      <c r="AR383" s="5">
        <v>0</v>
      </c>
      <c r="AS383" s="5">
        <v>0</v>
      </c>
      <c r="AT383" s="5">
        <v>0</v>
      </c>
      <c r="AU383" s="5">
        <v>0</v>
      </c>
      <c r="AV383" s="5">
        <v>411</v>
      </c>
      <c r="AW383" s="5">
        <v>25561</v>
      </c>
      <c r="AX383" s="5">
        <v>0</v>
      </c>
      <c r="AY383" s="5">
        <v>0</v>
      </c>
      <c r="AZ383" s="5">
        <v>0</v>
      </c>
      <c r="BA383" s="5">
        <v>222</v>
      </c>
      <c r="BB383" s="5">
        <v>0</v>
      </c>
      <c r="BC383" s="5">
        <v>0</v>
      </c>
      <c r="BD383" s="5">
        <v>0</v>
      </c>
      <c r="BE383" s="5">
        <v>315</v>
      </c>
      <c r="BF383" s="5">
        <v>0</v>
      </c>
      <c r="BG383" s="5">
        <v>0</v>
      </c>
      <c r="BH383" s="5">
        <v>2068532</v>
      </c>
      <c r="BI383" s="5">
        <v>266787</v>
      </c>
      <c r="BJ383" s="5">
        <v>1718580</v>
      </c>
      <c r="BK383" s="5">
        <v>174963</v>
      </c>
      <c r="BL383" s="5">
        <v>0</v>
      </c>
      <c r="BM383" s="5">
        <v>0</v>
      </c>
      <c r="BN383" s="5">
        <v>0</v>
      </c>
      <c r="BO383" s="5">
        <v>264807</v>
      </c>
      <c r="BP383" s="5">
        <v>2273739</v>
      </c>
      <c r="BQ383" s="5">
        <v>1024760</v>
      </c>
      <c r="BR383" s="5">
        <v>0</v>
      </c>
    </row>
    <row r="384" spans="1:70">
      <c r="A384" t="s">
        <v>1786</v>
      </c>
      <c r="B384" t="s">
        <v>1787</v>
      </c>
      <c r="C384" t="s">
        <v>1472</v>
      </c>
      <c r="D384" t="s">
        <v>1812</v>
      </c>
      <c r="E384" t="str">
        <f t="shared" si="5"/>
        <v>群馬県群馬県（東部地域）</v>
      </c>
      <c r="F384" s="5">
        <v>0</v>
      </c>
      <c r="G384" s="5">
        <v>17</v>
      </c>
      <c r="H384" s="5">
        <v>0</v>
      </c>
      <c r="I384" s="5">
        <v>0</v>
      </c>
      <c r="J384" s="5">
        <v>1</v>
      </c>
      <c r="K384" s="5">
        <v>0</v>
      </c>
      <c r="L384" s="5">
        <v>440</v>
      </c>
      <c r="M384" s="5">
        <v>40113</v>
      </c>
      <c r="N384" s="5">
        <v>0</v>
      </c>
      <c r="O384" s="5">
        <v>0</v>
      </c>
      <c r="P384" s="5">
        <v>962172</v>
      </c>
      <c r="Q384" s="5">
        <v>3024981</v>
      </c>
      <c r="R384" s="5">
        <v>363048</v>
      </c>
      <c r="S384" s="5">
        <v>15</v>
      </c>
      <c r="T384" s="5">
        <v>0</v>
      </c>
      <c r="U384" s="5">
        <v>9433</v>
      </c>
      <c r="V384" s="5">
        <v>0</v>
      </c>
      <c r="W384" s="5">
        <v>13</v>
      </c>
      <c r="X384" s="5">
        <v>21</v>
      </c>
      <c r="Y384" s="5">
        <v>40750</v>
      </c>
      <c r="Z384" s="5">
        <v>0</v>
      </c>
      <c r="AA384" s="5">
        <v>23</v>
      </c>
      <c r="AB384" s="5">
        <v>16</v>
      </c>
      <c r="AC384" s="5">
        <v>0</v>
      </c>
      <c r="AD384" s="5">
        <v>0</v>
      </c>
      <c r="AE384" s="5">
        <v>0</v>
      </c>
      <c r="AF384" s="5">
        <v>0</v>
      </c>
      <c r="AG384" s="5">
        <v>0</v>
      </c>
      <c r="AH384" s="5">
        <v>40750</v>
      </c>
      <c r="AI384" s="5">
        <v>0</v>
      </c>
      <c r="AJ384" s="5">
        <v>0</v>
      </c>
      <c r="AK384" s="5">
        <v>0</v>
      </c>
      <c r="AL384" s="5">
        <v>0</v>
      </c>
      <c r="AM384" s="5">
        <v>0</v>
      </c>
      <c r="AN384" s="5">
        <v>0</v>
      </c>
      <c r="AO384" s="5">
        <v>0</v>
      </c>
      <c r="AP384" s="5">
        <v>0</v>
      </c>
      <c r="AQ384" s="5">
        <v>0</v>
      </c>
      <c r="AR384" s="5">
        <v>0</v>
      </c>
      <c r="AS384" s="5">
        <v>0</v>
      </c>
      <c r="AT384" s="5">
        <v>0</v>
      </c>
      <c r="AU384" s="5">
        <v>0</v>
      </c>
      <c r="AV384" s="5">
        <v>440</v>
      </c>
      <c r="AW384" s="5">
        <v>278</v>
      </c>
      <c r="AX384" s="5">
        <v>0</v>
      </c>
      <c r="AY384" s="5">
        <v>0</v>
      </c>
      <c r="AZ384" s="5">
        <v>0</v>
      </c>
      <c r="BA384" s="5">
        <v>0</v>
      </c>
      <c r="BB384" s="5">
        <v>0</v>
      </c>
      <c r="BC384" s="5">
        <v>0</v>
      </c>
      <c r="BD384" s="5">
        <v>0</v>
      </c>
      <c r="BE384" s="5">
        <v>0</v>
      </c>
      <c r="BF384" s="5">
        <v>0</v>
      </c>
      <c r="BG384" s="5">
        <v>0</v>
      </c>
      <c r="BH384" s="5">
        <v>962172</v>
      </c>
      <c r="BI384" s="5">
        <v>127443</v>
      </c>
      <c r="BJ384" s="5">
        <v>803892</v>
      </c>
      <c r="BK384" s="5">
        <v>74972</v>
      </c>
      <c r="BL384" s="5">
        <v>0</v>
      </c>
      <c r="BM384" s="5">
        <v>0</v>
      </c>
      <c r="BN384" s="5">
        <v>0</v>
      </c>
      <c r="BO384" s="5">
        <v>127017</v>
      </c>
      <c r="BP384" s="5">
        <v>1780117</v>
      </c>
      <c r="BQ384" s="5">
        <v>471893</v>
      </c>
      <c r="BR384" s="5">
        <v>0</v>
      </c>
    </row>
    <row r="385" spans="1:70">
      <c r="A385" t="s">
        <v>1813</v>
      </c>
      <c r="B385" t="s">
        <v>1814</v>
      </c>
      <c r="C385" t="s">
        <v>1282</v>
      </c>
      <c r="D385" t="s">
        <v>1815</v>
      </c>
      <c r="E385" t="str">
        <f t="shared" si="5"/>
        <v>埼玉県深谷市</v>
      </c>
      <c r="F385" s="5">
        <v>140841</v>
      </c>
      <c r="G385" s="5">
        <v>30</v>
      </c>
      <c r="H385" s="5">
        <v>4</v>
      </c>
      <c r="I385" s="5">
        <v>0</v>
      </c>
      <c r="J385" s="5">
        <v>0</v>
      </c>
      <c r="K385" s="5">
        <v>1</v>
      </c>
      <c r="L385" s="5">
        <v>45984</v>
      </c>
      <c r="M385" s="5">
        <v>17804</v>
      </c>
      <c r="N385" s="5">
        <v>12349</v>
      </c>
      <c r="O385" s="5">
        <v>1021146</v>
      </c>
      <c r="P385" s="5">
        <v>2475576</v>
      </c>
      <c r="Q385" s="5">
        <v>9791405</v>
      </c>
      <c r="R385" s="5">
        <v>578330</v>
      </c>
      <c r="S385" s="5">
        <v>17</v>
      </c>
      <c r="T385" s="5">
        <v>16009</v>
      </c>
      <c r="U385" s="5">
        <v>0</v>
      </c>
      <c r="V385" s="5">
        <v>0</v>
      </c>
      <c r="W385" s="5">
        <v>19</v>
      </c>
      <c r="X385" s="5">
        <v>4</v>
      </c>
      <c r="Y385" s="5">
        <v>58609</v>
      </c>
      <c r="Z385" s="5">
        <v>0</v>
      </c>
      <c r="AA385" s="5">
        <v>387</v>
      </c>
      <c r="AB385" s="5">
        <v>109</v>
      </c>
      <c r="AC385" s="5">
        <v>10247</v>
      </c>
      <c r="AD385" s="5">
        <v>3461</v>
      </c>
      <c r="AE385" s="5">
        <v>8383</v>
      </c>
      <c r="AF385" s="5">
        <v>95080</v>
      </c>
      <c r="AG385" s="5">
        <v>33314</v>
      </c>
      <c r="AH385" s="5">
        <v>38748</v>
      </c>
      <c r="AI385" s="5">
        <v>21800</v>
      </c>
      <c r="AJ385" s="5">
        <v>22595</v>
      </c>
      <c r="AK385" s="5">
        <v>19700</v>
      </c>
      <c r="AL385" s="5">
        <v>14000</v>
      </c>
      <c r="AM385" s="5">
        <v>11835</v>
      </c>
      <c r="AN385" s="5">
        <v>0</v>
      </c>
      <c r="AO385" s="5">
        <v>0</v>
      </c>
      <c r="AP385" s="5">
        <v>0</v>
      </c>
      <c r="AQ385" s="5">
        <v>0</v>
      </c>
      <c r="AR385" s="5">
        <v>14327</v>
      </c>
      <c r="AS385" s="5">
        <v>8636</v>
      </c>
      <c r="AT385" s="5">
        <v>4039</v>
      </c>
      <c r="AU385" s="5">
        <v>140026</v>
      </c>
      <c r="AV385" s="5">
        <v>730</v>
      </c>
      <c r="AW385" s="5">
        <v>17</v>
      </c>
      <c r="AX385" s="5">
        <v>72</v>
      </c>
      <c r="AY385" s="5">
        <v>4056</v>
      </c>
      <c r="AZ385" s="5">
        <v>0</v>
      </c>
      <c r="BA385" s="5">
        <v>0</v>
      </c>
      <c r="BB385" s="5">
        <v>0</v>
      </c>
      <c r="BC385" s="5">
        <v>1090</v>
      </c>
      <c r="BD385" s="5">
        <v>145</v>
      </c>
      <c r="BE385" s="5">
        <v>0</v>
      </c>
      <c r="BF385" s="5">
        <v>33</v>
      </c>
      <c r="BG385" s="5">
        <v>1769</v>
      </c>
      <c r="BH385" s="5">
        <v>2634516</v>
      </c>
      <c r="BI385" s="5">
        <v>281433</v>
      </c>
      <c r="BJ385" s="5">
        <v>2471975</v>
      </c>
      <c r="BK385" s="5">
        <v>173438</v>
      </c>
      <c r="BL385" s="5">
        <v>0</v>
      </c>
      <c r="BM385" s="5">
        <v>1418</v>
      </c>
      <c r="BN385" s="5">
        <v>0</v>
      </c>
      <c r="BO385" s="5">
        <v>259559</v>
      </c>
      <c r="BP385" s="5">
        <v>2750185</v>
      </c>
      <c r="BQ385" s="5">
        <v>1274180</v>
      </c>
      <c r="BR385" s="5">
        <v>18500</v>
      </c>
    </row>
    <row r="386" spans="1:70">
      <c r="A386" t="s">
        <v>1813</v>
      </c>
      <c r="B386" t="s">
        <v>1814</v>
      </c>
      <c r="C386" t="s">
        <v>1284</v>
      </c>
      <c r="D386" t="s">
        <v>1816</v>
      </c>
      <c r="E386" t="str">
        <f t="shared" si="5"/>
        <v>埼玉県飯能市</v>
      </c>
      <c r="F386" s="5">
        <v>77066</v>
      </c>
      <c r="G386" s="5">
        <v>25</v>
      </c>
      <c r="H386" s="5">
        <v>0</v>
      </c>
      <c r="I386" s="5">
        <v>2</v>
      </c>
      <c r="J386" s="5">
        <v>2</v>
      </c>
      <c r="K386" s="5">
        <v>0</v>
      </c>
      <c r="L386" s="5">
        <v>1995</v>
      </c>
      <c r="M386" s="5">
        <v>18484</v>
      </c>
      <c r="N386" s="5">
        <v>21420</v>
      </c>
      <c r="O386" s="5">
        <v>384691</v>
      </c>
      <c r="P386" s="5">
        <v>1337417</v>
      </c>
      <c r="Q386" s="5">
        <v>3473816</v>
      </c>
      <c r="R386" s="5">
        <v>366593</v>
      </c>
      <c r="S386" s="5">
        <v>18</v>
      </c>
      <c r="T386" s="5">
        <v>8436</v>
      </c>
      <c r="U386" s="5">
        <v>0</v>
      </c>
      <c r="V386" s="5">
        <v>0</v>
      </c>
      <c r="W386" s="5">
        <v>5</v>
      </c>
      <c r="X386" s="5">
        <v>21</v>
      </c>
      <c r="Y386" s="5">
        <v>44485</v>
      </c>
      <c r="Z386" s="5">
        <v>0</v>
      </c>
      <c r="AA386" s="5">
        <v>151</v>
      </c>
      <c r="AB386" s="5">
        <v>95</v>
      </c>
      <c r="AC386" s="5">
        <v>0</v>
      </c>
      <c r="AD386" s="5">
        <v>609</v>
      </c>
      <c r="AE386" s="5">
        <v>11815</v>
      </c>
      <c r="AF386" s="5">
        <v>63259</v>
      </c>
      <c r="AG386" s="5">
        <v>0</v>
      </c>
      <c r="AH386" s="5">
        <v>28526</v>
      </c>
      <c r="AI386" s="5">
        <v>55157</v>
      </c>
      <c r="AJ386" s="5">
        <v>0</v>
      </c>
      <c r="AK386" s="5">
        <v>15435</v>
      </c>
      <c r="AL386" s="5">
        <v>0</v>
      </c>
      <c r="AM386" s="5">
        <v>17518</v>
      </c>
      <c r="AN386" s="5">
        <v>0</v>
      </c>
      <c r="AO386" s="5">
        <v>0</v>
      </c>
      <c r="AP386" s="5">
        <v>0</v>
      </c>
      <c r="AQ386" s="5">
        <v>0</v>
      </c>
      <c r="AR386" s="5">
        <v>869</v>
      </c>
      <c r="AS386" s="5">
        <v>6813</v>
      </c>
      <c r="AT386" s="5">
        <v>2578</v>
      </c>
      <c r="AU386" s="5">
        <v>7175</v>
      </c>
      <c r="AV386" s="5">
        <v>0</v>
      </c>
      <c r="AW386" s="5">
        <v>0</v>
      </c>
      <c r="AX386" s="5">
        <v>0</v>
      </c>
      <c r="AY386" s="5">
        <v>0</v>
      </c>
      <c r="AZ386" s="5">
        <v>0</v>
      </c>
      <c r="BA386" s="5">
        <v>121</v>
      </c>
      <c r="BB386" s="5">
        <v>0</v>
      </c>
      <c r="BC386" s="5">
        <v>247</v>
      </c>
      <c r="BD386" s="5">
        <v>75</v>
      </c>
      <c r="BE386" s="5">
        <v>77</v>
      </c>
      <c r="BF386" s="5">
        <v>0</v>
      </c>
      <c r="BG386" s="5">
        <v>15</v>
      </c>
      <c r="BH386" s="5">
        <v>1467633</v>
      </c>
      <c r="BI386" s="5">
        <v>265113</v>
      </c>
      <c r="BJ386" s="5">
        <v>1527699</v>
      </c>
      <c r="BK386" s="5">
        <v>54247</v>
      </c>
      <c r="BL386" s="5">
        <v>0</v>
      </c>
      <c r="BM386" s="5">
        <v>0</v>
      </c>
      <c r="BN386" s="5">
        <v>0</v>
      </c>
      <c r="BO386" s="5">
        <v>254763</v>
      </c>
      <c r="BP386" s="5">
        <v>1242567</v>
      </c>
      <c r="BQ386" s="5">
        <v>925096</v>
      </c>
      <c r="BR386" s="5">
        <v>8415</v>
      </c>
    </row>
    <row r="387" spans="1:70">
      <c r="A387" t="s">
        <v>1813</v>
      </c>
      <c r="B387" t="s">
        <v>1814</v>
      </c>
      <c r="C387" t="s">
        <v>1286</v>
      </c>
      <c r="D387" t="s">
        <v>1817</v>
      </c>
      <c r="E387" t="str">
        <f t="shared" si="5"/>
        <v>埼玉県さいたま市</v>
      </c>
      <c r="F387" s="5">
        <v>1300559</v>
      </c>
      <c r="G387" s="5">
        <v>378</v>
      </c>
      <c r="H387" s="5">
        <v>0</v>
      </c>
      <c r="I387" s="5">
        <v>0</v>
      </c>
      <c r="J387" s="5">
        <v>7</v>
      </c>
      <c r="K387" s="5">
        <v>0</v>
      </c>
      <c r="L387" s="5">
        <v>19127</v>
      </c>
      <c r="M387" s="5">
        <v>14259</v>
      </c>
      <c r="N387" s="5">
        <v>171211</v>
      </c>
      <c r="O387" s="5">
        <v>3444697</v>
      </c>
      <c r="P387" s="5">
        <v>26967627</v>
      </c>
      <c r="Q387" s="5">
        <v>43253706</v>
      </c>
      <c r="R387" s="5">
        <v>4740035</v>
      </c>
      <c r="S387" s="5">
        <v>289</v>
      </c>
      <c r="T387" s="5">
        <v>126741</v>
      </c>
      <c r="U387" s="5">
        <v>0</v>
      </c>
      <c r="V387" s="5">
        <v>0</v>
      </c>
      <c r="W387" s="5">
        <v>167</v>
      </c>
      <c r="X387" s="5">
        <v>16</v>
      </c>
      <c r="Y387" s="5">
        <v>172200</v>
      </c>
      <c r="Z387" s="5">
        <v>26000</v>
      </c>
      <c r="AA387" s="5">
        <v>116</v>
      </c>
      <c r="AB387" s="5">
        <v>38</v>
      </c>
      <c r="AC387" s="5">
        <v>745</v>
      </c>
      <c r="AD387" s="5">
        <v>89</v>
      </c>
      <c r="AE387" s="5">
        <v>73499</v>
      </c>
      <c r="AF387" s="5">
        <v>184956</v>
      </c>
      <c r="AG387" s="5">
        <v>69200</v>
      </c>
      <c r="AH387" s="5">
        <v>259300</v>
      </c>
      <c r="AI387" s="5">
        <v>278700</v>
      </c>
      <c r="AJ387" s="5">
        <v>0</v>
      </c>
      <c r="AK387" s="5">
        <v>193800</v>
      </c>
      <c r="AL387" s="5">
        <v>79890</v>
      </c>
      <c r="AM387" s="5">
        <v>0</v>
      </c>
      <c r="AN387" s="5">
        <v>0</v>
      </c>
      <c r="AO387" s="5">
        <v>0</v>
      </c>
      <c r="AP387" s="5">
        <v>0</v>
      </c>
      <c r="AQ387" s="5">
        <v>0</v>
      </c>
      <c r="AR387" s="5">
        <v>18180</v>
      </c>
      <c r="AS387" s="5">
        <v>14050</v>
      </c>
      <c r="AT387" s="5">
        <v>49202</v>
      </c>
      <c r="AU387" s="5">
        <v>1682415</v>
      </c>
      <c r="AV387" s="5">
        <v>21</v>
      </c>
      <c r="AW387" s="5">
        <v>68</v>
      </c>
      <c r="AX387" s="5">
        <v>929</v>
      </c>
      <c r="AY387" s="5">
        <v>2441</v>
      </c>
      <c r="AZ387" s="5">
        <v>0</v>
      </c>
      <c r="BA387" s="5">
        <v>0</v>
      </c>
      <c r="BB387" s="5">
        <v>0</v>
      </c>
      <c r="BC387" s="5">
        <v>70</v>
      </c>
      <c r="BD387" s="5">
        <v>57</v>
      </c>
      <c r="BE387" s="5">
        <v>0</v>
      </c>
      <c r="BF387" s="5">
        <v>449</v>
      </c>
      <c r="BG387" s="5">
        <v>3029</v>
      </c>
      <c r="BH387" s="5">
        <v>29482352</v>
      </c>
      <c r="BI387" s="5">
        <v>1377523</v>
      </c>
      <c r="BJ387" s="5">
        <v>24469816</v>
      </c>
      <c r="BK387" s="5">
        <v>1096581</v>
      </c>
      <c r="BL387" s="5">
        <v>0</v>
      </c>
      <c r="BM387" s="5">
        <v>105852</v>
      </c>
      <c r="BN387" s="5">
        <v>0</v>
      </c>
      <c r="BO387" s="5">
        <v>1233334</v>
      </c>
      <c r="BP387" s="5">
        <v>19641830</v>
      </c>
      <c r="BQ387" s="5">
        <v>11284093</v>
      </c>
      <c r="BR387" s="5">
        <v>475000</v>
      </c>
    </row>
    <row r="388" spans="1:70">
      <c r="A388" t="s">
        <v>1813</v>
      </c>
      <c r="B388" t="s">
        <v>1814</v>
      </c>
      <c r="C388" t="s">
        <v>1288</v>
      </c>
      <c r="D388" t="s">
        <v>1818</v>
      </c>
      <c r="E388" t="str">
        <f t="shared" ref="E388:E451" si="6">+B388&amp;D388</f>
        <v>埼玉県所沢市</v>
      </c>
      <c r="F388" s="5">
        <v>341005</v>
      </c>
      <c r="G388" s="5">
        <v>71</v>
      </c>
      <c r="H388" s="5">
        <v>4</v>
      </c>
      <c r="I388" s="5">
        <v>0</v>
      </c>
      <c r="J388" s="5">
        <v>0</v>
      </c>
      <c r="K388" s="5">
        <v>0</v>
      </c>
      <c r="L388" s="5">
        <v>21008</v>
      </c>
      <c r="M388" s="5">
        <v>8101</v>
      </c>
      <c r="N388" s="5">
        <v>52107</v>
      </c>
      <c r="O388" s="5">
        <v>938143</v>
      </c>
      <c r="P388" s="5">
        <v>5149095</v>
      </c>
      <c r="Q388" s="5">
        <v>6058934</v>
      </c>
      <c r="R388" s="5">
        <v>355381</v>
      </c>
      <c r="S388" s="5">
        <v>52</v>
      </c>
      <c r="T388" s="5">
        <v>34965</v>
      </c>
      <c r="U388" s="5">
        <v>0</v>
      </c>
      <c r="V388" s="5">
        <v>0</v>
      </c>
      <c r="W388" s="5">
        <v>36</v>
      </c>
      <c r="X388" s="5">
        <v>14</v>
      </c>
      <c r="Y388" s="5">
        <v>34400</v>
      </c>
      <c r="Z388" s="5">
        <v>0</v>
      </c>
      <c r="AA388" s="5">
        <v>193</v>
      </c>
      <c r="AB388" s="5">
        <v>146</v>
      </c>
      <c r="AC388" s="5">
        <v>4285</v>
      </c>
      <c r="AD388" s="5">
        <v>4953</v>
      </c>
      <c r="AE388" s="5">
        <v>37321</v>
      </c>
      <c r="AF388" s="5">
        <v>39014</v>
      </c>
      <c r="AG388" s="5">
        <v>0</v>
      </c>
      <c r="AH388" s="5">
        <v>0</v>
      </c>
      <c r="AI388" s="5">
        <v>0</v>
      </c>
      <c r="AJ388" s="5">
        <v>0</v>
      </c>
      <c r="AK388" s="5">
        <v>66000</v>
      </c>
      <c r="AL388" s="5">
        <v>24500</v>
      </c>
      <c r="AM388" s="5">
        <v>1500</v>
      </c>
      <c r="AN388" s="5">
        <v>0</v>
      </c>
      <c r="AO388" s="5">
        <v>0</v>
      </c>
      <c r="AP388" s="5">
        <v>0</v>
      </c>
      <c r="AQ388" s="5">
        <v>0</v>
      </c>
      <c r="AR388" s="5">
        <v>278</v>
      </c>
      <c r="AS388" s="5">
        <v>2727</v>
      </c>
      <c r="AT388" s="5">
        <v>8100</v>
      </c>
      <c r="AU388" s="5">
        <v>68836</v>
      </c>
      <c r="AV388" s="5">
        <v>1813</v>
      </c>
      <c r="AW388" s="5">
        <v>4972</v>
      </c>
      <c r="AX388" s="5">
        <v>38976</v>
      </c>
      <c r="AY388" s="5">
        <v>12436</v>
      </c>
      <c r="AZ388" s="5">
        <v>0</v>
      </c>
      <c r="BA388" s="5">
        <v>0</v>
      </c>
      <c r="BB388" s="5">
        <v>0</v>
      </c>
      <c r="BC388" s="5">
        <v>0</v>
      </c>
      <c r="BD388" s="5">
        <v>10</v>
      </c>
      <c r="BE388" s="5">
        <v>47</v>
      </c>
      <c r="BF388" s="5">
        <v>28</v>
      </c>
      <c r="BG388" s="5">
        <v>0</v>
      </c>
      <c r="BH388" s="5">
        <v>5703893</v>
      </c>
      <c r="BI388" s="5">
        <v>543752</v>
      </c>
      <c r="BJ388" s="5">
        <v>5612067</v>
      </c>
      <c r="BK388" s="5">
        <v>92355</v>
      </c>
      <c r="BL388" s="5">
        <v>0</v>
      </c>
      <c r="BM388" s="5">
        <v>13625</v>
      </c>
      <c r="BN388" s="5">
        <v>0</v>
      </c>
      <c r="BO388" s="5">
        <v>532639</v>
      </c>
      <c r="BP388" s="5">
        <v>7230711</v>
      </c>
      <c r="BQ388" s="5">
        <v>1581138</v>
      </c>
      <c r="BR388" s="5">
        <v>88265</v>
      </c>
    </row>
    <row r="389" spans="1:70">
      <c r="A389" t="s">
        <v>1813</v>
      </c>
      <c r="B389" t="s">
        <v>1814</v>
      </c>
      <c r="C389" t="s">
        <v>1292</v>
      </c>
      <c r="D389" t="s">
        <v>1819</v>
      </c>
      <c r="E389" t="str">
        <f t="shared" si="6"/>
        <v>埼玉県川口市</v>
      </c>
      <c r="F389" s="5">
        <v>590694</v>
      </c>
      <c r="G389" s="5">
        <v>111</v>
      </c>
      <c r="H389" s="5">
        <v>2</v>
      </c>
      <c r="I389" s="5">
        <v>0</v>
      </c>
      <c r="J389" s="5">
        <v>3</v>
      </c>
      <c r="K389" s="5">
        <v>0</v>
      </c>
      <c r="L389" s="5">
        <v>15766</v>
      </c>
      <c r="M389" s="5">
        <v>5488</v>
      </c>
      <c r="N389" s="5">
        <v>113148</v>
      </c>
      <c r="O389" s="5">
        <v>1328081</v>
      </c>
      <c r="P389" s="5">
        <v>9719309</v>
      </c>
      <c r="Q389" s="5">
        <v>26790143</v>
      </c>
      <c r="R389" s="5">
        <v>1640425</v>
      </c>
      <c r="S389" s="5">
        <v>87</v>
      </c>
      <c r="T389" s="5">
        <v>58020</v>
      </c>
      <c r="U389" s="5">
        <v>0</v>
      </c>
      <c r="V389" s="5">
        <v>0</v>
      </c>
      <c r="W389" s="5">
        <v>47</v>
      </c>
      <c r="X389" s="5">
        <v>6</v>
      </c>
      <c r="Y389" s="5">
        <v>92955</v>
      </c>
      <c r="Z389" s="5">
        <v>0</v>
      </c>
      <c r="AA389" s="5">
        <v>29</v>
      </c>
      <c r="AB389" s="5">
        <v>25</v>
      </c>
      <c r="AC389" s="5">
        <v>1219</v>
      </c>
      <c r="AD389" s="5">
        <v>4644</v>
      </c>
      <c r="AE389" s="5">
        <v>12649</v>
      </c>
      <c r="AF389" s="5">
        <v>193192</v>
      </c>
      <c r="AG389" s="5">
        <v>27072</v>
      </c>
      <c r="AH389" s="5">
        <v>203850</v>
      </c>
      <c r="AI389" s="5">
        <v>76250</v>
      </c>
      <c r="AJ389" s="5">
        <v>0</v>
      </c>
      <c r="AK389" s="5">
        <v>96744</v>
      </c>
      <c r="AL389" s="5">
        <v>81126</v>
      </c>
      <c r="AM389" s="5">
        <v>0</v>
      </c>
      <c r="AN389" s="5">
        <v>0</v>
      </c>
      <c r="AO389" s="5">
        <v>0</v>
      </c>
      <c r="AP389" s="5">
        <v>0</v>
      </c>
      <c r="AQ389" s="5">
        <v>0</v>
      </c>
      <c r="AR389" s="5">
        <v>13512</v>
      </c>
      <c r="AS389" s="5">
        <v>981</v>
      </c>
      <c r="AT389" s="5">
        <v>87350</v>
      </c>
      <c r="AU389" s="5">
        <v>201650</v>
      </c>
      <c r="AV389" s="5">
        <v>60</v>
      </c>
      <c r="AW389" s="5">
        <v>724</v>
      </c>
      <c r="AX389" s="5">
        <v>4143</v>
      </c>
      <c r="AY389" s="5">
        <v>3692</v>
      </c>
      <c r="AZ389" s="5">
        <v>0</v>
      </c>
      <c r="BA389" s="5">
        <v>0</v>
      </c>
      <c r="BB389" s="5">
        <v>56</v>
      </c>
      <c r="BC389" s="5">
        <v>188</v>
      </c>
      <c r="BD389" s="5">
        <v>0</v>
      </c>
      <c r="BE389" s="5">
        <v>0</v>
      </c>
      <c r="BF389" s="5">
        <v>0</v>
      </c>
      <c r="BG389" s="5">
        <v>0</v>
      </c>
      <c r="BH389" s="5">
        <v>10876910</v>
      </c>
      <c r="BI389" s="5">
        <v>271576</v>
      </c>
      <c r="BJ389" s="5">
        <v>10082276</v>
      </c>
      <c r="BK389" s="5">
        <v>523155</v>
      </c>
      <c r="BL389" s="5">
        <v>0</v>
      </c>
      <c r="BM389" s="5">
        <v>128723</v>
      </c>
      <c r="BN389" s="5">
        <v>0</v>
      </c>
      <c r="BO389" s="5">
        <v>249892</v>
      </c>
      <c r="BP389" s="5">
        <v>5353806</v>
      </c>
      <c r="BQ389" s="5">
        <v>2503896</v>
      </c>
      <c r="BR389" s="5">
        <v>247200</v>
      </c>
    </row>
    <row r="390" spans="1:70">
      <c r="A390" t="s">
        <v>1813</v>
      </c>
      <c r="B390" t="s">
        <v>1814</v>
      </c>
      <c r="C390" t="s">
        <v>1294</v>
      </c>
      <c r="D390" t="s">
        <v>1820</v>
      </c>
      <c r="E390" t="str">
        <f t="shared" si="6"/>
        <v>埼玉県川越市</v>
      </c>
      <c r="F390" s="5">
        <v>352556</v>
      </c>
      <c r="G390" s="5">
        <v>74</v>
      </c>
      <c r="H390" s="5">
        <v>4</v>
      </c>
      <c r="I390" s="5">
        <v>0</v>
      </c>
      <c r="J390" s="5">
        <v>0</v>
      </c>
      <c r="K390" s="5">
        <v>0</v>
      </c>
      <c r="L390" s="5">
        <v>20796</v>
      </c>
      <c r="M390" s="5">
        <v>1361</v>
      </c>
      <c r="N390" s="5">
        <v>44178</v>
      </c>
      <c r="O390" s="5">
        <v>1410563</v>
      </c>
      <c r="P390" s="5">
        <v>5408597</v>
      </c>
      <c r="Q390" s="5">
        <v>6557313</v>
      </c>
      <c r="R390" s="5">
        <v>637313</v>
      </c>
      <c r="S390" s="5">
        <v>56</v>
      </c>
      <c r="T390" s="5">
        <v>37359</v>
      </c>
      <c r="U390" s="5">
        <v>0</v>
      </c>
      <c r="V390" s="5">
        <v>0</v>
      </c>
      <c r="W390" s="5">
        <v>38</v>
      </c>
      <c r="X390" s="5">
        <v>9</v>
      </c>
      <c r="Y390" s="5">
        <v>23000</v>
      </c>
      <c r="Z390" s="5">
        <v>2300</v>
      </c>
      <c r="AA390" s="5">
        <v>37</v>
      </c>
      <c r="AB390" s="5">
        <v>8</v>
      </c>
      <c r="AC390" s="5">
        <v>6673</v>
      </c>
      <c r="AD390" s="5">
        <v>753</v>
      </c>
      <c r="AE390" s="5">
        <v>25923</v>
      </c>
      <c r="AF390" s="5">
        <v>312141</v>
      </c>
      <c r="AG390" s="5">
        <v>2710</v>
      </c>
      <c r="AH390" s="5">
        <v>82370</v>
      </c>
      <c r="AI390" s="5">
        <v>0</v>
      </c>
      <c r="AJ390" s="5">
        <v>0</v>
      </c>
      <c r="AK390" s="5">
        <v>118800</v>
      </c>
      <c r="AL390" s="5">
        <v>14700</v>
      </c>
      <c r="AM390" s="5">
        <v>0</v>
      </c>
      <c r="AN390" s="5">
        <v>0</v>
      </c>
      <c r="AO390" s="5">
        <v>0</v>
      </c>
      <c r="AP390" s="5">
        <v>0</v>
      </c>
      <c r="AQ390" s="5">
        <v>0</v>
      </c>
      <c r="AR390" s="5">
        <v>10601</v>
      </c>
      <c r="AS390" s="5">
        <v>318</v>
      </c>
      <c r="AT390" s="5">
        <v>369</v>
      </c>
      <c r="AU390" s="5">
        <v>110421</v>
      </c>
      <c r="AV390" s="5">
        <v>59</v>
      </c>
      <c r="AW390" s="5">
        <v>8</v>
      </c>
      <c r="AX390" s="5">
        <v>774</v>
      </c>
      <c r="AY390" s="5">
        <v>4188</v>
      </c>
      <c r="AZ390" s="5">
        <v>0</v>
      </c>
      <c r="BA390" s="5">
        <v>0</v>
      </c>
      <c r="BB390" s="5">
        <v>0</v>
      </c>
      <c r="BC390" s="5">
        <v>187679</v>
      </c>
      <c r="BD390" s="5">
        <v>99</v>
      </c>
      <c r="BE390" s="5">
        <v>0</v>
      </c>
      <c r="BF390" s="5">
        <v>163</v>
      </c>
      <c r="BG390" s="5">
        <v>1866</v>
      </c>
      <c r="BH390" s="5">
        <v>6029555</v>
      </c>
      <c r="BI390" s="5">
        <v>420683</v>
      </c>
      <c r="BJ390" s="5">
        <v>5672953</v>
      </c>
      <c r="BK390" s="5">
        <v>170220</v>
      </c>
      <c r="BL390" s="5">
        <v>0</v>
      </c>
      <c r="BM390" s="5">
        <v>18110</v>
      </c>
      <c r="BN390" s="5">
        <v>0</v>
      </c>
      <c r="BO390" s="5">
        <v>400400</v>
      </c>
      <c r="BP390" s="5">
        <v>6186793</v>
      </c>
      <c r="BQ390" s="5">
        <v>1605735</v>
      </c>
      <c r="BR390" s="5">
        <v>142500</v>
      </c>
    </row>
    <row r="391" spans="1:70">
      <c r="A391" t="s">
        <v>1813</v>
      </c>
      <c r="B391" t="s">
        <v>1814</v>
      </c>
      <c r="C391" t="s">
        <v>1296</v>
      </c>
      <c r="D391" t="s">
        <v>1821</v>
      </c>
      <c r="E391" t="str">
        <f t="shared" si="6"/>
        <v>埼玉県戸田市</v>
      </c>
      <c r="F391" s="5">
        <v>141183</v>
      </c>
      <c r="G391" s="5">
        <v>19</v>
      </c>
      <c r="H391" s="5">
        <v>2</v>
      </c>
      <c r="I391" s="5">
        <v>0</v>
      </c>
      <c r="J391" s="5">
        <v>0</v>
      </c>
      <c r="K391" s="5">
        <v>0</v>
      </c>
      <c r="L391" s="5">
        <v>3645</v>
      </c>
      <c r="M391" s="5">
        <v>731</v>
      </c>
      <c r="N391" s="5">
        <v>3815</v>
      </c>
      <c r="O391" s="5">
        <v>314991</v>
      </c>
      <c r="P391" s="5">
        <v>2040234</v>
      </c>
      <c r="Q391" s="5">
        <v>3587654</v>
      </c>
      <c r="R391" s="5">
        <v>438864</v>
      </c>
      <c r="S391" s="5">
        <v>12</v>
      </c>
      <c r="T391" s="5">
        <v>15158</v>
      </c>
      <c r="U391" s="5">
        <v>0</v>
      </c>
      <c r="V391" s="5">
        <v>0</v>
      </c>
      <c r="W391" s="5">
        <v>11</v>
      </c>
      <c r="X391" s="5">
        <v>5</v>
      </c>
      <c r="Y391" s="5">
        <v>11400</v>
      </c>
      <c r="Z391" s="5">
        <v>0</v>
      </c>
      <c r="AA391" s="5">
        <v>342</v>
      </c>
      <c r="AB391" s="5">
        <v>170</v>
      </c>
      <c r="AC391" s="5">
        <v>17</v>
      </c>
      <c r="AD391" s="5">
        <v>128</v>
      </c>
      <c r="AE391" s="5">
        <v>1572</v>
      </c>
      <c r="AF391" s="5">
        <v>54960</v>
      </c>
      <c r="AG391" s="5">
        <v>11400</v>
      </c>
      <c r="AH391" s="5">
        <v>30700</v>
      </c>
      <c r="AI391" s="5">
        <v>33100</v>
      </c>
      <c r="AJ391" s="5">
        <v>0</v>
      </c>
      <c r="AK391" s="5">
        <v>29300</v>
      </c>
      <c r="AL391" s="5">
        <v>0</v>
      </c>
      <c r="AM391" s="5">
        <v>0</v>
      </c>
      <c r="AN391" s="5">
        <v>0</v>
      </c>
      <c r="AO391" s="5">
        <v>0</v>
      </c>
      <c r="AP391" s="5">
        <v>0</v>
      </c>
      <c r="AQ391" s="5">
        <v>0</v>
      </c>
      <c r="AR391" s="5">
        <v>3210</v>
      </c>
      <c r="AS391" s="5">
        <v>244</v>
      </c>
      <c r="AT391" s="5">
        <v>3478</v>
      </c>
      <c r="AU391" s="5">
        <v>158431</v>
      </c>
      <c r="AV391" s="5">
        <v>0</v>
      </c>
      <c r="AW391" s="5">
        <v>0</v>
      </c>
      <c r="AX391" s="5">
        <v>248</v>
      </c>
      <c r="AY391" s="5">
        <v>815</v>
      </c>
      <c r="AZ391" s="5">
        <v>0</v>
      </c>
      <c r="BA391" s="5">
        <v>0</v>
      </c>
      <c r="BB391" s="5">
        <v>0</v>
      </c>
      <c r="BC391" s="5">
        <v>0</v>
      </c>
      <c r="BD391" s="5">
        <v>0</v>
      </c>
      <c r="BE391" s="5">
        <v>0</v>
      </c>
      <c r="BF391" s="5">
        <v>0</v>
      </c>
      <c r="BG391" s="5">
        <v>335</v>
      </c>
      <c r="BH391" s="5">
        <v>2311490</v>
      </c>
      <c r="BI391" s="5">
        <v>105856</v>
      </c>
      <c r="BJ391" s="5">
        <v>2110252</v>
      </c>
      <c r="BK391" s="5">
        <v>99315</v>
      </c>
      <c r="BL391" s="5">
        <v>0</v>
      </c>
      <c r="BM391" s="5">
        <v>0</v>
      </c>
      <c r="BN391" s="5">
        <v>0</v>
      </c>
      <c r="BO391" s="5">
        <v>93224</v>
      </c>
      <c r="BP391" s="5">
        <v>1440866</v>
      </c>
      <c r="BQ391" s="5">
        <v>1001788</v>
      </c>
      <c r="BR391" s="5">
        <v>52400</v>
      </c>
    </row>
    <row r="392" spans="1:70">
      <c r="A392" t="s">
        <v>1813</v>
      </c>
      <c r="B392" t="s">
        <v>1814</v>
      </c>
      <c r="C392" t="s">
        <v>1298</v>
      </c>
      <c r="D392" t="s">
        <v>1822</v>
      </c>
      <c r="E392" t="str">
        <f t="shared" si="6"/>
        <v>埼玉県入間市</v>
      </c>
      <c r="F392" s="5">
        <v>147079</v>
      </c>
      <c r="G392" s="5">
        <v>31</v>
      </c>
      <c r="H392" s="5">
        <v>0</v>
      </c>
      <c r="I392" s="5">
        <v>0</v>
      </c>
      <c r="J392" s="5">
        <v>1</v>
      </c>
      <c r="K392" s="5">
        <v>0</v>
      </c>
      <c r="L392" s="5">
        <v>121</v>
      </c>
      <c r="M392" s="5">
        <v>19444</v>
      </c>
      <c r="N392" s="5">
        <v>97949</v>
      </c>
      <c r="O392" s="5">
        <v>386822</v>
      </c>
      <c r="P392" s="5">
        <v>2419329</v>
      </c>
      <c r="Q392" s="5">
        <v>1735942</v>
      </c>
      <c r="R392" s="5">
        <v>189198</v>
      </c>
      <c r="S392" s="5">
        <v>22</v>
      </c>
      <c r="T392" s="5">
        <v>15713</v>
      </c>
      <c r="U392" s="5">
        <v>0</v>
      </c>
      <c r="V392" s="5">
        <v>0</v>
      </c>
      <c r="W392" s="5">
        <v>13</v>
      </c>
      <c r="X392" s="5">
        <v>20</v>
      </c>
      <c r="Y392" s="5">
        <v>15000</v>
      </c>
      <c r="Z392" s="5">
        <v>0</v>
      </c>
      <c r="AA392" s="5">
        <v>30</v>
      </c>
      <c r="AB392" s="5">
        <v>0</v>
      </c>
      <c r="AC392" s="5">
        <v>0</v>
      </c>
      <c r="AD392" s="5">
        <v>9657</v>
      </c>
      <c r="AE392" s="5">
        <v>4172</v>
      </c>
      <c r="AF392" s="5">
        <v>28336</v>
      </c>
      <c r="AG392" s="5">
        <v>15000</v>
      </c>
      <c r="AH392" s="5">
        <v>161569</v>
      </c>
      <c r="AI392" s="5">
        <v>0</v>
      </c>
      <c r="AJ392" s="5">
        <v>0</v>
      </c>
      <c r="AK392" s="5">
        <v>44790</v>
      </c>
      <c r="AL392" s="5">
        <v>0</v>
      </c>
      <c r="AM392" s="5">
        <v>0</v>
      </c>
      <c r="AN392" s="5">
        <v>0</v>
      </c>
      <c r="AO392" s="5">
        <v>1000</v>
      </c>
      <c r="AP392" s="5">
        <v>0</v>
      </c>
      <c r="AQ392" s="5">
        <v>0</v>
      </c>
      <c r="AR392" s="5">
        <v>0</v>
      </c>
      <c r="AS392" s="5">
        <v>6016</v>
      </c>
      <c r="AT392" s="5">
        <v>8047</v>
      </c>
      <c r="AU392" s="5">
        <v>5518</v>
      </c>
      <c r="AV392" s="5">
        <v>0</v>
      </c>
      <c r="AW392" s="5">
        <v>0</v>
      </c>
      <c r="AX392" s="5">
        <v>0</v>
      </c>
      <c r="AY392" s="5">
        <v>0</v>
      </c>
      <c r="AZ392" s="5">
        <v>0</v>
      </c>
      <c r="BA392" s="5">
        <v>0</v>
      </c>
      <c r="BB392" s="5">
        <v>0</v>
      </c>
      <c r="BC392" s="5">
        <v>0</v>
      </c>
      <c r="BD392" s="5">
        <v>0</v>
      </c>
      <c r="BE392" s="5">
        <v>26</v>
      </c>
      <c r="BF392" s="5">
        <v>299</v>
      </c>
      <c r="BG392" s="5">
        <v>140</v>
      </c>
      <c r="BH392" s="5">
        <v>2581073</v>
      </c>
      <c r="BI392" s="5">
        <v>335523</v>
      </c>
      <c r="BJ392" s="5">
        <v>2452729</v>
      </c>
      <c r="BK392" s="5">
        <v>47598</v>
      </c>
      <c r="BL392" s="5">
        <v>0</v>
      </c>
      <c r="BM392" s="5">
        <v>0</v>
      </c>
      <c r="BN392" s="5">
        <v>0</v>
      </c>
      <c r="BO392" s="5">
        <v>326575</v>
      </c>
      <c r="BP392" s="5">
        <v>3818041</v>
      </c>
      <c r="BQ392" s="5">
        <v>788022</v>
      </c>
      <c r="BR392" s="5">
        <v>51850</v>
      </c>
    </row>
    <row r="393" spans="1:70">
      <c r="A393" t="s">
        <v>1813</v>
      </c>
      <c r="B393" t="s">
        <v>1814</v>
      </c>
      <c r="C393" t="s">
        <v>1302</v>
      </c>
      <c r="D393" t="s">
        <v>1823</v>
      </c>
      <c r="E393" t="str">
        <f t="shared" si="6"/>
        <v>埼玉県羽生市</v>
      </c>
      <c r="F393" s="5">
        <v>53800</v>
      </c>
      <c r="G393" s="5">
        <v>9</v>
      </c>
      <c r="H393" s="5">
        <v>0</v>
      </c>
      <c r="I393" s="5">
        <v>0</v>
      </c>
      <c r="J393" s="5">
        <v>2</v>
      </c>
      <c r="K393" s="5">
        <v>0</v>
      </c>
      <c r="L393" s="5">
        <v>5540</v>
      </c>
      <c r="M393" s="5">
        <v>0</v>
      </c>
      <c r="N393" s="5">
        <v>14582</v>
      </c>
      <c r="O393" s="5">
        <v>292648</v>
      </c>
      <c r="P393" s="5">
        <v>1056854</v>
      </c>
      <c r="Q393" s="5">
        <v>3666793</v>
      </c>
      <c r="R393" s="5">
        <v>201869</v>
      </c>
      <c r="S393" s="5">
        <v>9</v>
      </c>
      <c r="T393" s="5">
        <v>7028</v>
      </c>
      <c r="U393" s="5">
        <v>0</v>
      </c>
      <c r="V393" s="5">
        <v>0</v>
      </c>
      <c r="W393" s="5">
        <v>3</v>
      </c>
      <c r="X393" s="5">
        <v>3</v>
      </c>
      <c r="Y393" s="5">
        <v>14000</v>
      </c>
      <c r="Z393" s="5">
        <v>0</v>
      </c>
      <c r="AA393" s="5">
        <v>12</v>
      </c>
      <c r="AB393" s="5">
        <v>0</v>
      </c>
      <c r="AC393" s="5">
        <v>236</v>
      </c>
      <c r="AD393" s="5">
        <v>0</v>
      </c>
      <c r="AE393" s="5">
        <v>0</v>
      </c>
      <c r="AF393" s="5">
        <v>4931</v>
      </c>
      <c r="AG393" s="5">
        <v>10000</v>
      </c>
      <c r="AH393" s="5">
        <v>10000</v>
      </c>
      <c r="AI393" s="5">
        <v>4000</v>
      </c>
      <c r="AJ393" s="5">
        <v>0</v>
      </c>
      <c r="AK393" s="5">
        <v>18900</v>
      </c>
      <c r="AL393" s="5">
        <v>1200</v>
      </c>
      <c r="AM393" s="5">
        <v>0</v>
      </c>
      <c r="AN393" s="5">
        <v>0</v>
      </c>
      <c r="AO393" s="5">
        <v>0</v>
      </c>
      <c r="AP393" s="5">
        <v>0</v>
      </c>
      <c r="AQ393" s="5">
        <v>0</v>
      </c>
      <c r="AR393" s="5">
        <v>5304</v>
      </c>
      <c r="AS393" s="5">
        <v>0</v>
      </c>
      <c r="AT393" s="5">
        <v>230</v>
      </c>
      <c r="AU393" s="5">
        <v>115001</v>
      </c>
      <c r="AV393" s="5">
        <v>0</v>
      </c>
      <c r="AW393" s="5">
        <v>0</v>
      </c>
      <c r="AX393" s="5">
        <v>86</v>
      </c>
      <c r="AY393" s="5">
        <v>1516</v>
      </c>
      <c r="AZ393" s="5">
        <v>0</v>
      </c>
      <c r="BA393" s="5">
        <v>0</v>
      </c>
      <c r="BB393" s="5">
        <v>0</v>
      </c>
      <c r="BC393" s="5">
        <v>8885</v>
      </c>
      <c r="BD393" s="5">
        <v>0</v>
      </c>
      <c r="BE393" s="5">
        <v>0</v>
      </c>
      <c r="BF393" s="5">
        <v>0</v>
      </c>
      <c r="BG393" s="5">
        <v>0</v>
      </c>
      <c r="BH393" s="5">
        <v>1136304</v>
      </c>
      <c r="BI393" s="5">
        <v>40735</v>
      </c>
      <c r="BJ393" s="5">
        <v>961667</v>
      </c>
      <c r="BK393" s="5">
        <v>60162</v>
      </c>
      <c r="BL393" s="5">
        <v>0</v>
      </c>
      <c r="BM393" s="5">
        <v>0</v>
      </c>
      <c r="BN393" s="5">
        <v>0</v>
      </c>
      <c r="BO393" s="5">
        <v>36457</v>
      </c>
      <c r="BP393" s="5">
        <v>943406</v>
      </c>
      <c r="BQ393" s="5">
        <v>379614</v>
      </c>
      <c r="BR393" s="5">
        <v>21000</v>
      </c>
    </row>
    <row r="394" spans="1:70">
      <c r="A394" t="s">
        <v>1813</v>
      </c>
      <c r="B394" t="s">
        <v>1814</v>
      </c>
      <c r="C394" t="s">
        <v>1523</v>
      </c>
      <c r="D394" t="s">
        <v>1824</v>
      </c>
      <c r="E394" t="str">
        <f t="shared" si="6"/>
        <v>埼玉県草加市</v>
      </c>
      <c r="F394" s="5">
        <v>250031</v>
      </c>
      <c r="G394" s="5">
        <v>62</v>
      </c>
      <c r="H394" s="5">
        <v>0</v>
      </c>
      <c r="I394" s="5">
        <v>0</v>
      </c>
      <c r="J394" s="5">
        <v>4</v>
      </c>
      <c r="K394" s="5">
        <v>0</v>
      </c>
      <c r="L394" s="5">
        <v>10443</v>
      </c>
      <c r="M394" s="5">
        <v>0</v>
      </c>
      <c r="N394" s="5">
        <v>14303</v>
      </c>
      <c r="O394" s="5">
        <v>536649</v>
      </c>
      <c r="P394" s="5">
        <v>3621705</v>
      </c>
      <c r="Q394" s="5">
        <v>1290012</v>
      </c>
      <c r="R394" s="5">
        <v>0</v>
      </c>
      <c r="S394" s="5">
        <v>40</v>
      </c>
      <c r="T394" s="5">
        <v>24358</v>
      </c>
      <c r="U394" s="5">
        <v>0</v>
      </c>
      <c r="V394" s="5">
        <v>0</v>
      </c>
      <c r="W394" s="5">
        <v>23</v>
      </c>
      <c r="X394" s="5">
        <v>10</v>
      </c>
      <c r="Y394" s="5">
        <v>16320</v>
      </c>
      <c r="Z394" s="5">
        <v>0</v>
      </c>
      <c r="AA394" s="5">
        <v>465</v>
      </c>
      <c r="AB394" s="5">
        <v>141</v>
      </c>
      <c r="AC394" s="5">
        <v>2736</v>
      </c>
      <c r="AD394" s="5">
        <v>0</v>
      </c>
      <c r="AE394" s="5">
        <v>1949</v>
      </c>
      <c r="AF394" s="5">
        <v>73015</v>
      </c>
      <c r="AG394" s="5">
        <v>0</v>
      </c>
      <c r="AH394" s="5">
        <v>0</v>
      </c>
      <c r="AI394" s="5">
        <v>40000</v>
      </c>
      <c r="AJ394" s="5">
        <v>0</v>
      </c>
      <c r="AK394" s="5">
        <v>0</v>
      </c>
      <c r="AL394" s="5">
        <v>52800</v>
      </c>
      <c r="AM394" s="5">
        <v>0</v>
      </c>
      <c r="AN394" s="5">
        <v>0</v>
      </c>
      <c r="AO394" s="5">
        <v>0</v>
      </c>
      <c r="AP394" s="5">
        <v>0</v>
      </c>
      <c r="AQ394" s="5">
        <v>0</v>
      </c>
      <c r="AR394" s="5">
        <v>1596</v>
      </c>
      <c r="AS394" s="5">
        <v>0</v>
      </c>
      <c r="AT394" s="5">
        <v>9907</v>
      </c>
      <c r="AU394" s="5">
        <v>206679</v>
      </c>
      <c r="AV394" s="5">
        <v>0</v>
      </c>
      <c r="AW394" s="5">
        <v>0</v>
      </c>
      <c r="AX394" s="5">
        <v>0</v>
      </c>
      <c r="AY394" s="5">
        <v>988</v>
      </c>
      <c r="AZ394" s="5">
        <v>0</v>
      </c>
      <c r="BA394" s="5">
        <v>0</v>
      </c>
      <c r="BB394" s="5">
        <v>0</v>
      </c>
      <c r="BC394" s="5">
        <v>981</v>
      </c>
      <c r="BD394" s="5">
        <v>30</v>
      </c>
      <c r="BE394" s="5">
        <v>0</v>
      </c>
      <c r="BF394" s="5">
        <v>33</v>
      </c>
      <c r="BG394" s="5">
        <v>0</v>
      </c>
      <c r="BH394" s="5">
        <v>3954703</v>
      </c>
      <c r="BI394" s="5">
        <v>296665</v>
      </c>
      <c r="BJ394" s="5">
        <v>3817283</v>
      </c>
      <c r="BK394" s="5">
        <v>44496</v>
      </c>
      <c r="BL394" s="5">
        <v>0</v>
      </c>
      <c r="BM394" s="5">
        <v>29652</v>
      </c>
      <c r="BN394" s="5">
        <v>0</v>
      </c>
      <c r="BO394" s="5">
        <v>284897</v>
      </c>
      <c r="BP394" s="5">
        <v>7169517</v>
      </c>
      <c r="BQ394" s="5">
        <v>1962248</v>
      </c>
      <c r="BR394" s="5">
        <v>90000</v>
      </c>
    </row>
    <row r="395" spans="1:70">
      <c r="A395" t="s">
        <v>1813</v>
      </c>
      <c r="B395" t="s">
        <v>1814</v>
      </c>
      <c r="C395" t="s">
        <v>1304</v>
      </c>
      <c r="D395" t="s">
        <v>1825</v>
      </c>
      <c r="E395" t="str">
        <f t="shared" si="6"/>
        <v>埼玉県行田市</v>
      </c>
      <c r="F395" s="5">
        <v>76931</v>
      </c>
      <c r="G395" s="5">
        <v>14</v>
      </c>
      <c r="H395" s="5">
        <v>0</v>
      </c>
      <c r="I395" s="5">
        <v>0</v>
      </c>
      <c r="J395" s="5">
        <v>2</v>
      </c>
      <c r="K395" s="5">
        <v>0</v>
      </c>
      <c r="L395" s="5">
        <v>8232</v>
      </c>
      <c r="M395" s="5">
        <v>0</v>
      </c>
      <c r="N395" s="5">
        <v>25159</v>
      </c>
      <c r="O395" s="5">
        <v>518722</v>
      </c>
      <c r="P395" s="5">
        <v>1328227</v>
      </c>
      <c r="Q395" s="5">
        <v>5679207</v>
      </c>
      <c r="R395" s="5">
        <v>409154</v>
      </c>
      <c r="S395" s="5">
        <v>11</v>
      </c>
      <c r="T395" s="5">
        <v>8884</v>
      </c>
      <c r="U395" s="5">
        <v>0</v>
      </c>
      <c r="V395" s="5">
        <v>0</v>
      </c>
      <c r="W395" s="5">
        <v>7</v>
      </c>
      <c r="X395" s="5">
        <v>3</v>
      </c>
      <c r="Y395" s="5">
        <v>17300</v>
      </c>
      <c r="Z395" s="5">
        <v>0</v>
      </c>
      <c r="AA395" s="5">
        <v>73</v>
      </c>
      <c r="AB395" s="5">
        <v>28</v>
      </c>
      <c r="AC395" s="5">
        <v>1817</v>
      </c>
      <c r="AD395" s="5">
        <v>0</v>
      </c>
      <c r="AE395" s="5">
        <v>7220</v>
      </c>
      <c r="AF395" s="5">
        <v>8247</v>
      </c>
      <c r="AG395" s="5">
        <v>0</v>
      </c>
      <c r="AH395" s="5">
        <v>0</v>
      </c>
      <c r="AI395" s="5">
        <v>0</v>
      </c>
      <c r="AJ395" s="5">
        <v>131371</v>
      </c>
      <c r="AK395" s="5">
        <v>12000</v>
      </c>
      <c r="AL395" s="5">
        <v>23700</v>
      </c>
      <c r="AM395" s="5">
        <v>1120</v>
      </c>
      <c r="AN395" s="5">
        <v>0</v>
      </c>
      <c r="AO395" s="5">
        <v>0</v>
      </c>
      <c r="AP395" s="5">
        <v>0</v>
      </c>
      <c r="AQ395" s="5">
        <v>0</v>
      </c>
      <c r="AR395" s="5">
        <v>1643</v>
      </c>
      <c r="AS395" s="5">
        <v>0</v>
      </c>
      <c r="AT395" s="5">
        <v>1717</v>
      </c>
      <c r="AU395" s="5">
        <v>63673</v>
      </c>
      <c r="AV395" s="5">
        <v>0</v>
      </c>
      <c r="AW395" s="5">
        <v>0</v>
      </c>
      <c r="AX395" s="5">
        <v>0</v>
      </c>
      <c r="AY395" s="5">
        <v>0</v>
      </c>
      <c r="AZ395" s="5">
        <v>0</v>
      </c>
      <c r="BA395" s="5">
        <v>0</v>
      </c>
      <c r="BB395" s="5">
        <v>0</v>
      </c>
      <c r="BC395" s="5">
        <v>299</v>
      </c>
      <c r="BD395" s="5">
        <v>0</v>
      </c>
      <c r="BE395" s="5">
        <v>0</v>
      </c>
      <c r="BF395" s="5">
        <v>0</v>
      </c>
      <c r="BG395" s="5">
        <v>49</v>
      </c>
      <c r="BH395" s="5">
        <v>1389154</v>
      </c>
      <c r="BI395" s="5">
        <v>281852</v>
      </c>
      <c r="BJ395" s="5">
        <v>1422869</v>
      </c>
      <c r="BK395" s="5">
        <v>120035</v>
      </c>
      <c r="BL395" s="5">
        <v>0</v>
      </c>
      <c r="BM395" s="5">
        <v>0</v>
      </c>
      <c r="BN395" s="5">
        <v>0</v>
      </c>
      <c r="BO395" s="5">
        <v>238326</v>
      </c>
      <c r="BP395" s="5">
        <v>2790884</v>
      </c>
      <c r="BQ395" s="5">
        <v>610213</v>
      </c>
      <c r="BR395" s="5">
        <v>39630</v>
      </c>
    </row>
    <row r="396" spans="1:70">
      <c r="A396" t="s">
        <v>1813</v>
      </c>
      <c r="B396" t="s">
        <v>1814</v>
      </c>
      <c r="C396" t="s">
        <v>1308</v>
      </c>
      <c r="D396" t="s">
        <v>1826</v>
      </c>
      <c r="E396" t="str">
        <f t="shared" si="6"/>
        <v>埼玉県志木市</v>
      </c>
      <c r="F396" s="5">
        <v>75128</v>
      </c>
      <c r="G396" s="5">
        <v>10</v>
      </c>
      <c r="H396" s="5">
        <v>2</v>
      </c>
      <c r="I396" s="5">
        <v>0</v>
      </c>
      <c r="J396" s="5">
        <v>0</v>
      </c>
      <c r="K396" s="5">
        <v>0</v>
      </c>
      <c r="L396" s="5">
        <v>4361</v>
      </c>
      <c r="M396" s="5">
        <v>0</v>
      </c>
      <c r="N396" s="5">
        <v>8378</v>
      </c>
      <c r="O396" s="5">
        <v>141507</v>
      </c>
      <c r="P396" s="5">
        <v>1033179</v>
      </c>
      <c r="Q396" s="5">
        <v>2271381</v>
      </c>
      <c r="R396" s="5">
        <v>223587</v>
      </c>
      <c r="S396" s="5">
        <v>10</v>
      </c>
      <c r="T396" s="5">
        <v>7293</v>
      </c>
      <c r="U396" s="5">
        <v>0</v>
      </c>
      <c r="V396" s="5">
        <v>0</v>
      </c>
      <c r="W396" s="5">
        <v>5</v>
      </c>
      <c r="X396" s="5">
        <v>5</v>
      </c>
      <c r="Y396" s="5">
        <v>17800</v>
      </c>
      <c r="Z396" s="5">
        <v>0</v>
      </c>
      <c r="AA396" s="5">
        <v>10</v>
      </c>
      <c r="AB396" s="5">
        <v>5</v>
      </c>
      <c r="AC396" s="5">
        <v>17</v>
      </c>
      <c r="AD396" s="5">
        <v>0</v>
      </c>
      <c r="AE396" s="5">
        <v>3446</v>
      </c>
      <c r="AF396" s="5">
        <v>9252</v>
      </c>
      <c r="AG396" s="5">
        <v>17800</v>
      </c>
      <c r="AH396" s="5">
        <v>32000</v>
      </c>
      <c r="AI396" s="5">
        <v>0</v>
      </c>
      <c r="AJ396" s="5">
        <v>0</v>
      </c>
      <c r="AK396" s="5">
        <v>25000</v>
      </c>
      <c r="AL396" s="5">
        <v>0</v>
      </c>
      <c r="AM396" s="5">
        <v>0</v>
      </c>
      <c r="AN396" s="5">
        <v>0</v>
      </c>
      <c r="AO396" s="5">
        <v>0</v>
      </c>
      <c r="AP396" s="5">
        <v>0</v>
      </c>
      <c r="AQ396" s="5">
        <v>0</v>
      </c>
      <c r="AR396" s="5">
        <v>2300</v>
      </c>
      <c r="AS396" s="5">
        <v>0</v>
      </c>
      <c r="AT396" s="5">
        <v>993</v>
      </c>
      <c r="AU396" s="5">
        <v>18130</v>
      </c>
      <c r="AV396" s="5">
        <v>0</v>
      </c>
      <c r="AW396" s="5">
        <v>0</v>
      </c>
      <c r="AX396" s="5">
        <v>142</v>
      </c>
      <c r="AY396" s="5">
        <v>125</v>
      </c>
      <c r="AZ396" s="5">
        <v>0</v>
      </c>
      <c r="BA396" s="5">
        <v>0</v>
      </c>
      <c r="BB396" s="5">
        <v>0</v>
      </c>
      <c r="BC396" s="5">
        <v>0</v>
      </c>
      <c r="BD396" s="5">
        <v>542</v>
      </c>
      <c r="BE396" s="5">
        <v>0</v>
      </c>
      <c r="BF396" s="5">
        <v>283</v>
      </c>
      <c r="BG396" s="5">
        <v>374</v>
      </c>
      <c r="BH396" s="5">
        <v>1280860</v>
      </c>
      <c r="BI396" s="5">
        <v>79842</v>
      </c>
      <c r="BJ396" s="5">
        <v>1134954</v>
      </c>
      <c r="BK396" s="5">
        <v>57686</v>
      </c>
      <c r="BL396" s="5">
        <v>0</v>
      </c>
      <c r="BM396" s="5">
        <v>0</v>
      </c>
      <c r="BN396" s="5">
        <v>0</v>
      </c>
      <c r="BO396" s="5">
        <v>76026</v>
      </c>
      <c r="BP396" s="5">
        <v>1742490</v>
      </c>
      <c r="BQ396" s="5">
        <v>338335</v>
      </c>
      <c r="BR396" s="5">
        <v>32000</v>
      </c>
    </row>
    <row r="397" spans="1:70">
      <c r="A397" t="s">
        <v>1813</v>
      </c>
      <c r="B397" t="s">
        <v>1814</v>
      </c>
      <c r="C397" t="s">
        <v>1312</v>
      </c>
      <c r="D397" t="s">
        <v>1827</v>
      </c>
      <c r="E397" t="str">
        <f t="shared" si="6"/>
        <v>埼玉県寄居町</v>
      </c>
      <c r="F397" s="5">
        <v>32160</v>
      </c>
      <c r="G397" s="5">
        <v>13</v>
      </c>
      <c r="H397" s="5">
        <v>0</v>
      </c>
      <c r="I397" s="5">
        <v>0</v>
      </c>
      <c r="J397" s="5">
        <v>3</v>
      </c>
      <c r="K397" s="5">
        <v>0</v>
      </c>
      <c r="L397" s="5">
        <v>1928</v>
      </c>
      <c r="M397" s="5">
        <v>9856</v>
      </c>
      <c r="N397" s="5">
        <v>3922</v>
      </c>
      <c r="O397" s="5">
        <v>201700</v>
      </c>
      <c r="P397" s="5">
        <v>785816</v>
      </c>
      <c r="Q397" s="5">
        <v>459721</v>
      </c>
      <c r="R397" s="5">
        <v>63289</v>
      </c>
      <c r="S397" s="5">
        <v>8</v>
      </c>
      <c r="T397" s="5">
        <v>4471</v>
      </c>
      <c r="U397" s="5">
        <v>0</v>
      </c>
      <c r="V397" s="5">
        <v>0</v>
      </c>
      <c r="W397" s="5">
        <v>0</v>
      </c>
      <c r="X397" s="5">
        <v>6</v>
      </c>
      <c r="Y397" s="5">
        <v>6600</v>
      </c>
      <c r="Z397" s="5">
        <v>0</v>
      </c>
      <c r="AA397" s="5">
        <v>231</v>
      </c>
      <c r="AB397" s="5">
        <v>137</v>
      </c>
      <c r="AC397" s="5">
        <v>0</v>
      </c>
      <c r="AD397" s="5">
        <v>596</v>
      </c>
      <c r="AE397" s="5">
        <v>0</v>
      </c>
      <c r="AF397" s="5">
        <v>7693</v>
      </c>
      <c r="AG397" s="5">
        <v>0</v>
      </c>
      <c r="AH397" s="5">
        <v>4410</v>
      </c>
      <c r="AI397" s="5">
        <v>9390</v>
      </c>
      <c r="AJ397" s="5">
        <v>0</v>
      </c>
      <c r="AK397" s="5">
        <v>4000</v>
      </c>
      <c r="AL397" s="5">
        <v>9800</v>
      </c>
      <c r="AM397" s="5">
        <v>0</v>
      </c>
      <c r="AN397" s="5">
        <v>0</v>
      </c>
      <c r="AO397" s="5">
        <v>0</v>
      </c>
      <c r="AP397" s="5">
        <v>0</v>
      </c>
      <c r="AQ397" s="5">
        <v>0</v>
      </c>
      <c r="AR397" s="5">
        <v>224</v>
      </c>
      <c r="AS397" s="5">
        <v>1619</v>
      </c>
      <c r="AT397" s="5">
        <v>1116</v>
      </c>
      <c r="AU397" s="5">
        <v>17231</v>
      </c>
      <c r="AV397" s="5">
        <v>0</v>
      </c>
      <c r="AW397" s="5">
        <v>0</v>
      </c>
      <c r="AX397" s="5">
        <v>0</v>
      </c>
      <c r="AY397" s="5">
        <v>0</v>
      </c>
      <c r="AZ397" s="5">
        <v>0</v>
      </c>
      <c r="BA397" s="5">
        <v>0</v>
      </c>
      <c r="BB397" s="5">
        <v>0</v>
      </c>
      <c r="BC397" s="5">
        <v>594</v>
      </c>
      <c r="BD397" s="5">
        <v>0</v>
      </c>
      <c r="BE397" s="5">
        <v>20</v>
      </c>
      <c r="BF397" s="5">
        <v>0</v>
      </c>
      <c r="BG397" s="5">
        <v>0</v>
      </c>
      <c r="BH397" s="5">
        <v>809245</v>
      </c>
      <c r="BI397" s="5">
        <v>150074</v>
      </c>
      <c r="BJ397" s="5">
        <v>788658</v>
      </c>
      <c r="BK397" s="5">
        <v>24512</v>
      </c>
      <c r="BL397" s="5">
        <v>0</v>
      </c>
      <c r="BM397" s="5">
        <v>599</v>
      </c>
      <c r="BN397" s="5">
        <v>0</v>
      </c>
      <c r="BO397" s="5">
        <v>128104</v>
      </c>
      <c r="BP397" s="5">
        <v>1010849</v>
      </c>
      <c r="BQ397" s="5">
        <v>285650</v>
      </c>
      <c r="BR397" s="5">
        <v>13800</v>
      </c>
    </row>
    <row r="398" spans="1:70">
      <c r="A398" t="s">
        <v>1813</v>
      </c>
      <c r="B398" t="s">
        <v>1814</v>
      </c>
      <c r="C398" t="s">
        <v>1314</v>
      </c>
      <c r="D398" t="s">
        <v>1828</v>
      </c>
      <c r="E398" t="str">
        <f t="shared" si="6"/>
        <v>埼玉県蕨市</v>
      </c>
      <c r="F398" s="5">
        <v>74612</v>
      </c>
      <c r="G398" s="5">
        <v>15</v>
      </c>
      <c r="H398" s="5">
        <v>2</v>
      </c>
      <c r="I398" s="5">
        <v>0</v>
      </c>
      <c r="J398" s="5">
        <v>0</v>
      </c>
      <c r="K398" s="5">
        <v>0</v>
      </c>
      <c r="L398" s="5">
        <v>5110</v>
      </c>
      <c r="M398" s="5">
        <v>0</v>
      </c>
      <c r="N398" s="5">
        <v>4264</v>
      </c>
      <c r="O398" s="5">
        <v>169425</v>
      </c>
      <c r="P398" s="5">
        <v>1150352</v>
      </c>
      <c r="Q398" s="5">
        <v>2769260</v>
      </c>
      <c r="R398" s="5">
        <v>257110</v>
      </c>
      <c r="S398" s="5">
        <v>11</v>
      </c>
      <c r="T398" s="5">
        <v>7623</v>
      </c>
      <c r="U398" s="5">
        <v>0</v>
      </c>
      <c r="V398" s="5">
        <v>0</v>
      </c>
      <c r="W398" s="5">
        <v>7</v>
      </c>
      <c r="X398" s="5">
        <v>6</v>
      </c>
      <c r="Y398" s="5">
        <v>18800</v>
      </c>
      <c r="Z398" s="5">
        <v>0</v>
      </c>
      <c r="AA398" s="5">
        <v>63</v>
      </c>
      <c r="AB398" s="5">
        <v>0</v>
      </c>
      <c r="AC398" s="5">
        <v>42</v>
      </c>
      <c r="AD398" s="5">
        <v>0</v>
      </c>
      <c r="AE398" s="5">
        <v>240</v>
      </c>
      <c r="AF398" s="5">
        <v>3421</v>
      </c>
      <c r="AG398" s="5">
        <v>10248</v>
      </c>
      <c r="AH398" s="5">
        <v>10248</v>
      </c>
      <c r="AI398" s="5">
        <v>8552</v>
      </c>
      <c r="AJ398" s="5">
        <v>0</v>
      </c>
      <c r="AK398" s="5">
        <v>15320</v>
      </c>
      <c r="AL398" s="5">
        <v>3625</v>
      </c>
      <c r="AM398" s="5">
        <v>0</v>
      </c>
      <c r="AN398" s="5">
        <v>0</v>
      </c>
      <c r="AO398" s="5">
        <v>0</v>
      </c>
      <c r="AP398" s="5">
        <v>0</v>
      </c>
      <c r="AQ398" s="5">
        <v>0</v>
      </c>
      <c r="AR398" s="5">
        <v>4986</v>
      </c>
      <c r="AS398" s="5">
        <v>0</v>
      </c>
      <c r="AT398" s="5">
        <v>3966</v>
      </c>
      <c r="AU398" s="5">
        <v>79750</v>
      </c>
      <c r="AV398" s="5">
        <v>10</v>
      </c>
      <c r="AW398" s="5">
        <v>0</v>
      </c>
      <c r="AX398" s="5">
        <v>0</v>
      </c>
      <c r="AY398" s="5">
        <v>0</v>
      </c>
      <c r="AZ398" s="5">
        <v>0</v>
      </c>
      <c r="BA398" s="5">
        <v>0</v>
      </c>
      <c r="BB398" s="5">
        <v>0</v>
      </c>
      <c r="BC398" s="5">
        <v>1327</v>
      </c>
      <c r="BD398" s="5">
        <v>0</v>
      </c>
      <c r="BE398" s="5">
        <v>0</v>
      </c>
      <c r="BF398" s="5">
        <v>0</v>
      </c>
      <c r="BG398" s="5">
        <v>78</v>
      </c>
      <c r="BH398" s="5">
        <v>1197757</v>
      </c>
      <c r="BI398" s="5">
        <v>160526</v>
      </c>
      <c r="BJ398" s="5">
        <v>1114304</v>
      </c>
      <c r="BK398" s="5">
        <v>63236</v>
      </c>
      <c r="BL398" s="5">
        <v>0</v>
      </c>
      <c r="BM398" s="5">
        <v>5032</v>
      </c>
      <c r="BN398" s="5">
        <v>0</v>
      </c>
      <c r="BO398" s="5">
        <v>46912</v>
      </c>
      <c r="BP398" s="5">
        <v>1685716</v>
      </c>
      <c r="BQ398" s="5">
        <v>395451</v>
      </c>
      <c r="BR398" s="5">
        <v>31200</v>
      </c>
    </row>
    <row r="399" spans="1:70">
      <c r="A399" t="s">
        <v>1813</v>
      </c>
      <c r="B399" t="s">
        <v>1814</v>
      </c>
      <c r="C399" t="s">
        <v>1316</v>
      </c>
      <c r="D399" t="s">
        <v>1829</v>
      </c>
      <c r="E399" t="str">
        <f t="shared" si="6"/>
        <v>埼玉県狭山市</v>
      </c>
      <c r="F399" s="5">
        <v>149763</v>
      </c>
      <c r="G399" s="5">
        <v>27</v>
      </c>
      <c r="H399" s="5">
        <v>3</v>
      </c>
      <c r="I399" s="5">
        <v>0</v>
      </c>
      <c r="J399" s="5">
        <v>2</v>
      </c>
      <c r="K399" s="5">
        <v>0</v>
      </c>
      <c r="L399" s="5">
        <v>8260</v>
      </c>
      <c r="M399" s="5">
        <v>810</v>
      </c>
      <c r="N399" s="5">
        <v>72108</v>
      </c>
      <c r="O399" s="5">
        <v>422076</v>
      </c>
      <c r="P399" s="5">
        <v>2569894</v>
      </c>
      <c r="Q399" s="5">
        <v>2293054</v>
      </c>
      <c r="R399" s="5">
        <v>215336</v>
      </c>
      <c r="S399" s="5">
        <v>19</v>
      </c>
      <c r="T399" s="5">
        <v>16282</v>
      </c>
      <c r="U399" s="5">
        <v>0</v>
      </c>
      <c r="V399" s="5">
        <v>0</v>
      </c>
      <c r="W399" s="5">
        <v>15</v>
      </c>
      <c r="X399" s="5">
        <v>6</v>
      </c>
      <c r="Y399" s="5">
        <v>15000</v>
      </c>
      <c r="Z399" s="5">
        <v>0</v>
      </c>
      <c r="AA399" s="5">
        <v>20</v>
      </c>
      <c r="AB399" s="5">
        <v>15</v>
      </c>
      <c r="AC399" s="5">
        <v>478</v>
      </c>
      <c r="AD399" s="5">
        <v>483</v>
      </c>
      <c r="AE399" s="5">
        <v>21161</v>
      </c>
      <c r="AF399" s="5">
        <v>46667</v>
      </c>
      <c r="AG399" s="5">
        <v>1800</v>
      </c>
      <c r="AH399" s="5">
        <v>68112</v>
      </c>
      <c r="AI399" s="5">
        <v>4608</v>
      </c>
      <c r="AJ399" s="5">
        <v>0</v>
      </c>
      <c r="AK399" s="5">
        <v>36300</v>
      </c>
      <c r="AL399" s="5">
        <v>38100</v>
      </c>
      <c r="AM399" s="5">
        <v>0</v>
      </c>
      <c r="AN399" s="5">
        <v>0</v>
      </c>
      <c r="AO399" s="5">
        <v>0</v>
      </c>
      <c r="AP399" s="5">
        <v>0</v>
      </c>
      <c r="AQ399" s="5">
        <v>0</v>
      </c>
      <c r="AR399" s="5">
        <v>3590</v>
      </c>
      <c r="AS399" s="5">
        <v>106</v>
      </c>
      <c r="AT399" s="5">
        <v>2370</v>
      </c>
      <c r="AU399" s="5">
        <v>18832</v>
      </c>
      <c r="AV399" s="5">
        <v>47</v>
      </c>
      <c r="AW399" s="5">
        <v>2</v>
      </c>
      <c r="AX399" s="5">
        <v>4854</v>
      </c>
      <c r="AY399" s="5">
        <v>442</v>
      </c>
      <c r="AZ399" s="5">
        <v>0</v>
      </c>
      <c r="BA399" s="5">
        <v>0</v>
      </c>
      <c r="BB399" s="5">
        <v>0</v>
      </c>
      <c r="BC399" s="5">
        <v>0</v>
      </c>
      <c r="BD399" s="5">
        <v>0</v>
      </c>
      <c r="BE399" s="5">
        <v>29</v>
      </c>
      <c r="BF399" s="5">
        <v>1060</v>
      </c>
      <c r="BG399" s="5">
        <v>509</v>
      </c>
      <c r="BH399" s="5">
        <v>2675403</v>
      </c>
      <c r="BI399" s="5">
        <v>433486</v>
      </c>
      <c r="BJ399" s="5">
        <v>2532350</v>
      </c>
      <c r="BK399" s="5">
        <v>51435</v>
      </c>
      <c r="BL399" s="5">
        <v>0</v>
      </c>
      <c r="BM399" s="5">
        <v>40654</v>
      </c>
      <c r="BN399" s="5">
        <v>0</v>
      </c>
      <c r="BO399" s="5">
        <v>319807</v>
      </c>
      <c r="BP399" s="5">
        <v>3618619</v>
      </c>
      <c r="BQ399" s="5">
        <v>639564</v>
      </c>
      <c r="BR399" s="5">
        <v>70400</v>
      </c>
    </row>
    <row r="400" spans="1:70">
      <c r="A400" t="s">
        <v>1813</v>
      </c>
      <c r="B400" t="s">
        <v>1814</v>
      </c>
      <c r="C400" t="s">
        <v>1318</v>
      </c>
      <c r="D400" t="s">
        <v>1830</v>
      </c>
      <c r="E400" t="str">
        <f t="shared" si="6"/>
        <v>埼玉県春日部市</v>
      </c>
      <c r="F400" s="5">
        <v>229922</v>
      </c>
      <c r="G400" s="5">
        <v>34</v>
      </c>
      <c r="H400" s="5">
        <v>0</v>
      </c>
      <c r="I400" s="5">
        <v>0</v>
      </c>
      <c r="J400" s="5">
        <v>4</v>
      </c>
      <c r="K400" s="5">
        <v>0</v>
      </c>
      <c r="L400" s="5">
        <v>11431</v>
      </c>
      <c r="M400" s="5">
        <v>12407</v>
      </c>
      <c r="N400" s="5">
        <v>43165</v>
      </c>
      <c r="O400" s="5">
        <v>781757</v>
      </c>
      <c r="P400" s="5">
        <v>3686869</v>
      </c>
      <c r="Q400" s="5">
        <v>6048316</v>
      </c>
      <c r="R400" s="5">
        <v>448751</v>
      </c>
      <c r="S400" s="5">
        <v>27</v>
      </c>
      <c r="T400" s="5">
        <v>24000</v>
      </c>
      <c r="U400" s="5">
        <v>0</v>
      </c>
      <c r="V400" s="5">
        <v>0</v>
      </c>
      <c r="W400" s="5">
        <v>14</v>
      </c>
      <c r="X400" s="5">
        <v>2</v>
      </c>
      <c r="Y400" s="5">
        <v>15212</v>
      </c>
      <c r="Z400" s="5">
        <v>0</v>
      </c>
      <c r="AA400" s="5">
        <v>50</v>
      </c>
      <c r="AB400" s="5">
        <v>25</v>
      </c>
      <c r="AC400" s="5">
        <v>1212</v>
      </c>
      <c r="AD400" s="5">
        <v>5454</v>
      </c>
      <c r="AE400" s="5">
        <v>14932</v>
      </c>
      <c r="AF400" s="5">
        <v>199828</v>
      </c>
      <c r="AG400" s="5">
        <v>11030</v>
      </c>
      <c r="AH400" s="5">
        <v>11030</v>
      </c>
      <c r="AI400" s="5">
        <v>4182</v>
      </c>
      <c r="AJ400" s="5">
        <v>0</v>
      </c>
      <c r="AK400" s="5">
        <v>44700</v>
      </c>
      <c r="AL400" s="5">
        <v>11300</v>
      </c>
      <c r="AM400" s="5">
        <v>0</v>
      </c>
      <c r="AN400" s="5">
        <v>0</v>
      </c>
      <c r="AO400" s="5">
        <v>0</v>
      </c>
      <c r="AP400" s="5">
        <v>0</v>
      </c>
      <c r="AQ400" s="5">
        <v>0</v>
      </c>
      <c r="AR400" s="5">
        <v>2987</v>
      </c>
      <c r="AS400" s="5">
        <v>5641</v>
      </c>
      <c r="AT400" s="5">
        <v>14313</v>
      </c>
      <c r="AU400" s="5">
        <v>123534</v>
      </c>
      <c r="AV400" s="5">
        <v>26</v>
      </c>
      <c r="AW400" s="5">
        <v>83</v>
      </c>
      <c r="AX400" s="5">
        <v>399</v>
      </c>
      <c r="AY400" s="5">
        <v>1935</v>
      </c>
      <c r="AZ400" s="5">
        <v>0</v>
      </c>
      <c r="BA400" s="5">
        <v>0</v>
      </c>
      <c r="BB400" s="5">
        <v>0</v>
      </c>
      <c r="BC400" s="5">
        <v>5058</v>
      </c>
      <c r="BD400" s="5">
        <v>0</v>
      </c>
      <c r="BE400" s="5">
        <v>0</v>
      </c>
      <c r="BF400" s="5">
        <v>291</v>
      </c>
      <c r="BG400" s="5">
        <v>494</v>
      </c>
      <c r="BH400" s="5">
        <v>3857903</v>
      </c>
      <c r="BI400" s="5">
        <v>447953</v>
      </c>
      <c r="BJ400" s="5">
        <v>3800879</v>
      </c>
      <c r="BK400" s="5">
        <v>135499</v>
      </c>
      <c r="BL400" s="5">
        <v>21370</v>
      </c>
      <c r="BM400" s="5">
        <v>22496</v>
      </c>
      <c r="BN400" s="5">
        <v>0</v>
      </c>
      <c r="BO400" s="5">
        <v>430779</v>
      </c>
      <c r="BP400" s="5">
        <v>5089364</v>
      </c>
      <c r="BQ400" s="5">
        <v>1529365</v>
      </c>
      <c r="BR400" s="5">
        <v>106900</v>
      </c>
    </row>
    <row r="401" spans="1:70">
      <c r="A401" t="s">
        <v>1813</v>
      </c>
      <c r="B401" t="s">
        <v>1814</v>
      </c>
      <c r="C401" t="s">
        <v>1320</v>
      </c>
      <c r="D401" t="s">
        <v>1831</v>
      </c>
      <c r="E401" t="str">
        <f t="shared" si="6"/>
        <v>埼玉県本庄市</v>
      </c>
      <c r="F401" s="5">
        <v>77315</v>
      </c>
      <c r="G401" s="5">
        <v>16</v>
      </c>
      <c r="H401" s="5">
        <v>3</v>
      </c>
      <c r="I401" s="5">
        <v>0</v>
      </c>
      <c r="J401" s="5">
        <v>0</v>
      </c>
      <c r="K401" s="5">
        <v>1</v>
      </c>
      <c r="L401" s="5">
        <v>9855</v>
      </c>
      <c r="M401" s="5">
        <v>20300</v>
      </c>
      <c r="N401" s="5">
        <v>41388</v>
      </c>
      <c r="O401" s="5">
        <v>481582</v>
      </c>
      <c r="P401" s="5">
        <v>1297804</v>
      </c>
      <c r="Q401" s="5">
        <v>2872997</v>
      </c>
      <c r="R401" s="5">
        <v>332001</v>
      </c>
      <c r="S401" s="5">
        <v>14</v>
      </c>
      <c r="T401" s="5">
        <v>10368</v>
      </c>
      <c r="U401" s="5">
        <v>0</v>
      </c>
      <c r="V401" s="5">
        <v>0</v>
      </c>
      <c r="W401" s="5">
        <v>8</v>
      </c>
      <c r="X401" s="5">
        <v>3</v>
      </c>
      <c r="Y401" s="5">
        <v>45390</v>
      </c>
      <c r="Z401" s="5">
        <v>0</v>
      </c>
      <c r="AA401" s="5">
        <v>40</v>
      </c>
      <c r="AB401" s="5">
        <v>30</v>
      </c>
      <c r="AC401" s="5">
        <v>174</v>
      </c>
      <c r="AD401" s="5">
        <v>1101</v>
      </c>
      <c r="AE401" s="5">
        <v>3334</v>
      </c>
      <c r="AF401" s="5">
        <v>61236</v>
      </c>
      <c r="AG401" s="5">
        <v>0</v>
      </c>
      <c r="AH401" s="5">
        <v>0</v>
      </c>
      <c r="AI401" s="5">
        <v>0</v>
      </c>
      <c r="AJ401" s="5">
        <v>0</v>
      </c>
      <c r="AK401" s="5">
        <v>8235</v>
      </c>
      <c r="AL401" s="5">
        <v>27623</v>
      </c>
      <c r="AM401" s="5">
        <v>1756</v>
      </c>
      <c r="AN401" s="5">
        <v>0</v>
      </c>
      <c r="AO401" s="5">
        <v>0</v>
      </c>
      <c r="AP401" s="5">
        <v>0</v>
      </c>
      <c r="AQ401" s="5">
        <v>0</v>
      </c>
      <c r="AR401" s="5">
        <v>911</v>
      </c>
      <c r="AS401" s="5">
        <v>481</v>
      </c>
      <c r="AT401" s="5">
        <v>4697</v>
      </c>
      <c r="AU401" s="5">
        <v>66334</v>
      </c>
      <c r="AV401" s="5">
        <v>29</v>
      </c>
      <c r="AW401" s="5">
        <v>236</v>
      </c>
      <c r="AX401" s="5">
        <v>419</v>
      </c>
      <c r="AY401" s="5">
        <v>1254</v>
      </c>
      <c r="AZ401" s="5">
        <v>0</v>
      </c>
      <c r="BA401" s="5">
        <v>0</v>
      </c>
      <c r="BB401" s="5">
        <v>0</v>
      </c>
      <c r="BC401" s="5">
        <v>1085</v>
      </c>
      <c r="BD401" s="5">
        <v>15</v>
      </c>
      <c r="BE401" s="5">
        <v>0</v>
      </c>
      <c r="BF401" s="5">
        <v>0</v>
      </c>
      <c r="BG401" s="5">
        <v>186</v>
      </c>
      <c r="BH401" s="5">
        <v>1420235</v>
      </c>
      <c r="BI401" s="5">
        <v>128635</v>
      </c>
      <c r="BJ401" s="5">
        <v>1267886</v>
      </c>
      <c r="BK401" s="5">
        <v>77862</v>
      </c>
      <c r="BL401" s="5">
        <v>63</v>
      </c>
      <c r="BM401" s="5">
        <v>0</v>
      </c>
      <c r="BN401" s="5">
        <v>0</v>
      </c>
      <c r="BO401" s="5">
        <v>126830</v>
      </c>
      <c r="BP401" s="5">
        <v>1381426</v>
      </c>
      <c r="BQ401" s="5">
        <v>544991</v>
      </c>
      <c r="BR401" s="5">
        <v>6500</v>
      </c>
    </row>
    <row r="402" spans="1:70">
      <c r="A402" t="s">
        <v>1813</v>
      </c>
      <c r="B402" t="s">
        <v>1814</v>
      </c>
      <c r="C402" t="s">
        <v>1531</v>
      </c>
      <c r="D402" t="s">
        <v>1832</v>
      </c>
      <c r="E402" t="str">
        <f t="shared" si="6"/>
        <v>埼玉県幸手市</v>
      </c>
      <c r="F402" s="5">
        <v>50973</v>
      </c>
      <c r="G402" s="5">
        <v>12</v>
      </c>
      <c r="H402" s="5">
        <v>0</v>
      </c>
      <c r="I402" s="5">
        <v>0</v>
      </c>
      <c r="J402" s="5">
        <v>2</v>
      </c>
      <c r="K402" s="5">
        <v>0</v>
      </c>
      <c r="L402" s="5">
        <v>7747</v>
      </c>
      <c r="M402" s="5">
        <v>0</v>
      </c>
      <c r="N402" s="5">
        <v>26756</v>
      </c>
      <c r="O402" s="5">
        <v>229464</v>
      </c>
      <c r="P402" s="5">
        <v>904813</v>
      </c>
      <c r="Q402" s="5">
        <v>1617990</v>
      </c>
      <c r="R402" s="5">
        <v>133384</v>
      </c>
      <c r="S402" s="5">
        <v>11</v>
      </c>
      <c r="T402" s="5">
        <v>5942</v>
      </c>
      <c r="U402" s="5">
        <v>0</v>
      </c>
      <c r="V402" s="5">
        <v>0</v>
      </c>
      <c r="W402" s="5">
        <v>7</v>
      </c>
      <c r="X402" s="5">
        <v>2</v>
      </c>
      <c r="Y402" s="5">
        <v>5640</v>
      </c>
      <c r="Z402" s="5">
        <v>0</v>
      </c>
      <c r="AA402" s="5">
        <v>44</v>
      </c>
      <c r="AB402" s="5">
        <v>23</v>
      </c>
      <c r="AC402" s="5">
        <v>672</v>
      </c>
      <c r="AD402" s="5">
        <v>0</v>
      </c>
      <c r="AE402" s="5">
        <v>9542</v>
      </c>
      <c r="AF402" s="5">
        <v>25289</v>
      </c>
      <c r="AG402" s="5">
        <v>4628</v>
      </c>
      <c r="AH402" s="5">
        <v>31600</v>
      </c>
      <c r="AI402" s="5">
        <v>0</v>
      </c>
      <c r="AJ402" s="5">
        <v>0</v>
      </c>
      <c r="AK402" s="5">
        <v>17340</v>
      </c>
      <c r="AL402" s="5">
        <v>0</v>
      </c>
      <c r="AM402" s="5">
        <v>3790</v>
      </c>
      <c r="AN402" s="5">
        <v>0</v>
      </c>
      <c r="AO402" s="5">
        <v>0</v>
      </c>
      <c r="AP402" s="5">
        <v>0</v>
      </c>
      <c r="AQ402" s="5">
        <v>0</v>
      </c>
      <c r="AR402" s="5">
        <v>3012</v>
      </c>
      <c r="AS402" s="5">
        <v>0</v>
      </c>
      <c r="AT402" s="5">
        <v>3778</v>
      </c>
      <c r="AU402" s="5">
        <v>8833</v>
      </c>
      <c r="AV402" s="5">
        <v>32</v>
      </c>
      <c r="AW402" s="5">
        <v>0</v>
      </c>
      <c r="AX402" s="5">
        <v>351</v>
      </c>
      <c r="AY402" s="5">
        <v>712</v>
      </c>
      <c r="AZ402" s="5">
        <v>456</v>
      </c>
      <c r="BA402" s="5">
        <v>0</v>
      </c>
      <c r="BB402" s="5">
        <v>0</v>
      </c>
      <c r="BC402" s="5">
        <v>176</v>
      </c>
      <c r="BD402" s="5">
        <v>0</v>
      </c>
      <c r="BE402" s="5">
        <v>0</v>
      </c>
      <c r="BF402" s="5">
        <v>0</v>
      </c>
      <c r="BG402" s="5">
        <v>101</v>
      </c>
      <c r="BH402" s="5">
        <v>962916</v>
      </c>
      <c r="BI402" s="5">
        <v>100042</v>
      </c>
      <c r="BJ402" s="5">
        <v>951331</v>
      </c>
      <c r="BK402" s="5">
        <v>25865</v>
      </c>
      <c r="BL402" s="5">
        <v>0</v>
      </c>
      <c r="BM402" s="5">
        <v>5643</v>
      </c>
      <c r="BN402" s="5">
        <v>0</v>
      </c>
      <c r="BO402" s="5">
        <v>77891</v>
      </c>
      <c r="BP402" s="5">
        <v>2065204</v>
      </c>
      <c r="BQ402" s="5">
        <v>584406</v>
      </c>
      <c r="BR402" s="5">
        <v>13100</v>
      </c>
    </row>
    <row r="403" spans="1:70">
      <c r="A403" t="s">
        <v>1813</v>
      </c>
      <c r="B403" t="s">
        <v>1814</v>
      </c>
      <c r="C403" t="s">
        <v>1485</v>
      </c>
      <c r="D403" t="s">
        <v>1833</v>
      </c>
      <c r="E403" t="str">
        <f t="shared" si="6"/>
        <v>埼玉県久喜市</v>
      </c>
      <c r="F403" s="5">
        <v>151218</v>
      </c>
      <c r="G403" s="5">
        <v>32</v>
      </c>
      <c r="H403" s="5">
        <v>0</v>
      </c>
      <c r="I403" s="5">
        <v>0</v>
      </c>
      <c r="J403" s="5">
        <v>1</v>
      </c>
      <c r="K403" s="5">
        <v>0</v>
      </c>
      <c r="L403" s="5">
        <v>17569</v>
      </c>
      <c r="M403" s="5">
        <v>570</v>
      </c>
      <c r="N403" s="5">
        <v>53444</v>
      </c>
      <c r="O403" s="5">
        <v>807769</v>
      </c>
      <c r="P403" s="5">
        <v>3223128</v>
      </c>
      <c r="Q403" s="5">
        <v>2194312</v>
      </c>
      <c r="R403" s="5">
        <v>308763</v>
      </c>
      <c r="S403" s="5">
        <v>23</v>
      </c>
      <c r="T403" s="5">
        <v>16672</v>
      </c>
      <c r="U403" s="5">
        <v>0</v>
      </c>
      <c r="V403" s="5">
        <v>0</v>
      </c>
      <c r="W403" s="5">
        <v>2</v>
      </c>
      <c r="X403" s="5">
        <v>6</v>
      </c>
      <c r="Y403" s="5">
        <v>9540</v>
      </c>
      <c r="Z403" s="5">
        <v>0</v>
      </c>
      <c r="AA403" s="5">
        <v>604</v>
      </c>
      <c r="AB403" s="5">
        <v>248</v>
      </c>
      <c r="AC403" s="5">
        <v>4392</v>
      </c>
      <c r="AD403" s="5">
        <v>570</v>
      </c>
      <c r="AE403" s="5">
        <v>36763</v>
      </c>
      <c r="AF403" s="5">
        <v>252688</v>
      </c>
      <c r="AG403" s="5">
        <v>0</v>
      </c>
      <c r="AH403" s="5">
        <v>30350</v>
      </c>
      <c r="AI403" s="5">
        <v>17230</v>
      </c>
      <c r="AJ403" s="5">
        <v>0</v>
      </c>
      <c r="AK403" s="5">
        <v>44500</v>
      </c>
      <c r="AL403" s="5">
        <v>16731</v>
      </c>
      <c r="AM403" s="5">
        <v>0</v>
      </c>
      <c r="AN403" s="5">
        <v>0</v>
      </c>
      <c r="AO403" s="5">
        <v>0</v>
      </c>
      <c r="AP403" s="5">
        <v>0</v>
      </c>
      <c r="AQ403" s="5">
        <v>0</v>
      </c>
      <c r="AR403" s="5">
        <v>4601</v>
      </c>
      <c r="AS403" s="5">
        <v>0</v>
      </c>
      <c r="AT403" s="5">
        <v>15501</v>
      </c>
      <c r="AU403" s="5">
        <v>69477</v>
      </c>
      <c r="AV403" s="5">
        <v>97</v>
      </c>
      <c r="AW403" s="5">
        <v>0</v>
      </c>
      <c r="AX403" s="5">
        <v>1180</v>
      </c>
      <c r="AY403" s="5">
        <v>0</v>
      </c>
      <c r="AZ403" s="5">
        <v>0</v>
      </c>
      <c r="BA403" s="5">
        <v>0</v>
      </c>
      <c r="BB403" s="5">
        <v>0</v>
      </c>
      <c r="BC403" s="5">
        <v>43783</v>
      </c>
      <c r="BD403" s="5">
        <v>0</v>
      </c>
      <c r="BE403" s="5">
        <v>0</v>
      </c>
      <c r="BF403" s="5">
        <v>44</v>
      </c>
      <c r="BG403" s="5">
        <v>281</v>
      </c>
      <c r="BH403" s="5">
        <v>3533125</v>
      </c>
      <c r="BI403" s="5">
        <v>409133</v>
      </c>
      <c r="BJ403" s="5">
        <v>3130073</v>
      </c>
      <c r="BK403" s="5">
        <v>59166</v>
      </c>
      <c r="BL403" s="5">
        <v>0</v>
      </c>
      <c r="BM403" s="5">
        <v>19061</v>
      </c>
      <c r="BN403" s="5">
        <v>0</v>
      </c>
      <c r="BO403" s="5">
        <v>310342</v>
      </c>
      <c r="BP403" s="5">
        <v>3405684</v>
      </c>
      <c r="BQ403" s="5">
        <v>926546</v>
      </c>
      <c r="BR403" s="5">
        <v>55740</v>
      </c>
    </row>
    <row r="404" spans="1:70">
      <c r="A404" t="s">
        <v>1813</v>
      </c>
      <c r="B404" t="s">
        <v>1814</v>
      </c>
      <c r="C404" t="s">
        <v>1324</v>
      </c>
      <c r="D404" t="s">
        <v>1834</v>
      </c>
      <c r="E404" t="str">
        <f t="shared" si="6"/>
        <v>埼玉県宮代町</v>
      </c>
      <c r="F404" s="5">
        <v>33965</v>
      </c>
      <c r="G404" s="5">
        <v>5</v>
      </c>
      <c r="H404" s="5">
        <v>2</v>
      </c>
      <c r="I404" s="5">
        <v>0</v>
      </c>
      <c r="J404" s="5">
        <v>2</v>
      </c>
      <c r="K404" s="5">
        <v>0</v>
      </c>
      <c r="L404" s="5">
        <v>4022</v>
      </c>
      <c r="M404" s="5">
        <v>84</v>
      </c>
      <c r="N404" s="5">
        <v>142643</v>
      </c>
      <c r="O404" s="5">
        <v>0</v>
      </c>
      <c r="P404" s="5">
        <v>640804</v>
      </c>
      <c r="Q404" s="5">
        <v>827370</v>
      </c>
      <c r="R404" s="5">
        <v>140530</v>
      </c>
      <c r="S404" s="5">
        <v>5</v>
      </c>
      <c r="T404" s="5">
        <v>3461</v>
      </c>
      <c r="U404" s="5">
        <v>0</v>
      </c>
      <c r="V404" s="5">
        <v>0</v>
      </c>
      <c r="W404" s="5">
        <v>2</v>
      </c>
      <c r="X404" s="5">
        <v>7</v>
      </c>
      <c r="Y404" s="5">
        <v>5470</v>
      </c>
      <c r="Z404" s="5">
        <v>0</v>
      </c>
      <c r="AA404" s="5">
        <v>82</v>
      </c>
      <c r="AB404" s="5">
        <v>31</v>
      </c>
      <c r="AC404" s="5">
        <v>1264</v>
      </c>
      <c r="AD404" s="5">
        <v>0</v>
      </c>
      <c r="AE404" s="5">
        <v>7100</v>
      </c>
      <c r="AF404" s="5">
        <v>0</v>
      </c>
      <c r="AG404" s="5">
        <v>0</v>
      </c>
      <c r="AH404" s="5">
        <v>0</v>
      </c>
      <c r="AI404" s="5">
        <v>0</v>
      </c>
      <c r="AJ404" s="5">
        <v>9700</v>
      </c>
      <c r="AK404" s="5">
        <v>0</v>
      </c>
      <c r="AL404" s="5">
        <v>0</v>
      </c>
      <c r="AM404" s="5">
        <v>9720</v>
      </c>
      <c r="AN404" s="5">
        <v>0</v>
      </c>
      <c r="AO404" s="5">
        <v>0</v>
      </c>
      <c r="AP404" s="5">
        <v>0</v>
      </c>
      <c r="AQ404" s="5">
        <v>4330</v>
      </c>
      <c r="AR404" s="5">
        <v>0</v>
      </c>
      <c r="AS404" s="5">
        <v>84</v>
      </c>
      <c r="AT404" s="5">
        <v>4853</v>
      </c>
      <c r="AU404" s="5">
        <v>0</v>
      </c>
      <c r="AV404" s="5">
        <v>0</v>
      </c>
      <c r="AW404" s="5">
        <v>0</v>
      </c>
      <c r="AX404" s="5">
        <v>0</v>
      </c>
      <c r="AY404" s="5">
        <v>0</v>
      </c>
      <c r="AZ404" s="5">
        <v>0</v>
      </c>
      <c r="BA404" s="5">
        <v>0</v>
      </c>
      <c r="BB404" s="5">
        <v>10594</v>
      </c>
      <c r="BC404" s="5">
        <v>0</v>
      </c>
      <c r="BD404" s="5">
        <v>0</v>
      </c>
      <c r="BE404" s="5">
        <v>0</v>
      </c>
      <c r="BF404" s="5">
        <v>0</v>
      </c>
      <c r="BG404" s="5">
        <v>0</v>
      </c>
      <c r="BH404" s="5">
        <v>708109</v>
      </c>
      <c r="BI404" s="5">
        <v>85638</v>
      </c>
      <c r="BJ404" s="5">
        <v>643716</v>
      </c>
      <c r="BK404" s="5">
        <v>32380</v>
      </c>
      <c r="BL404" s="5">
        <v>0</v>
      </c>
      <c r="BM404" s="5">
        <v>0</v>
      </c>
      <c r="BN404" s="5">
        <v>0</v>
      </c>
      <c r="BO404" s="5">
        <v>80497</v>
      </c>
      <c r="BP404" s="5">
        <v>1302635</v>
      </c>
      <c r="BQ404" s="5">
        <v>358198</v>
      </c>
      <c r="BR404" s="5">
        <v>12930</v>
      </c>
    </row>
    <row r="405" spans="1:70">
      <c r="A405" t="s">
        <v>1813</v>
      </c>
      <c r="B405" t="s">
        <v>1814</v>
      </c>
      <c r="C405" t="s">
        <v>1326</v>
      </c>
      <c r="D405" t="s">
        <v>1835</v>
      </c>
      <c r="E405" t="str">
        <f t="shared" si="6"/>
        <v>埼玉県鴻巣市</v>
      </c>
      <c r="F405" s="5">
        <v>117293</v>
      </c>
      <c r="G405" s="5">
        <v>19</v>
      </c>
      <c r="H405" s="5">
        <v>2</v>
      </c>
      <c r="I405" s="5">
        <v>0</v>
      </c>
      <c r="J405" s="5">
        <v>4</v>
      </c>
      <c r="K405" s="5">
        <v>0</v>
      </c>
      <c r="L405" s="5">
        <v>9747</v>
      </c>
      <c r="M405" s="5">
        <v>0</v>
      </c>
      <c r="N405" s="5">
        <v>14470</v>
      </c>
      <c r="O405" s="5">
        <v>544288</v>
      </c>
      <c r="P405" s="5">
        <v>1912707</v>
      </c>
      <c r="Q405" s="5">
        <v>1476077</v>
      </c>
      <c r="R405" s="5">
        <v>163677</v>
      </c>
      <c r="S405" s="5">
        <v>17</v>
      </c>
      <c r="T405" s="5">
        <v>12094</v>
      </c>
      <c r="U405" s="5">
        <v>0</v>
      </c>
      <c r="V405" s="5">
        <v>0</v>
      </c>
      <c r="W405" s="5">
        <v>14</v>
      </c>
      <c r="X405" s="5">
        <v>6</v>
      </c>
      <c r="Y405" s="5">
        <v>21180</v>
      </c>
      <c r="Z405" s="5">
        <v>0</v>
      </c>
      <c r="AA405" s="5">
        <v>159</v>
      </c>
      <c r="AB405" s="5">
        <v>105</v>
      </c>
      <c r="AC405" s="5">
        <v>1860</v>
      </c>
      <c r="AD405" s="5">
        <v>0</v>
      </c>
      <c r="AE405" s="5">
        <v>0</v>
      </c>
      <c r="AF405" s="5">
        <v>1365</v>
      </c>
      <c r="AG405" s="5">
        <v>4300</v>
      </c>
      <c r="AH405" s="5">
        <v>0</v>
      </c>
      <c r="AI405" s="5">
        <v>0</v>
      </c>
      <c r="AJ405" s="5">
        <v>0</v>
      </c>
      <c r="AK405" s="5">
        <v>12400</v>
      </c>
      <c r="AL405" s="5">
        <v>26912</v>
      </c>
      <c r="AM405" s="5">
        <v>0</v>
      </c>
      <c r="AN405" s="5">
        <v>0</v>
      </c>
      <c r="AO405" s="5">
        <v>0</v>
      </c>
      <c r="AP405" s="5">
        <v>252</v>
      </c>
      <c r="AQ405" s="5">
        <v>0</v>
      </c>
      <c r="AR405" s="5">
        <v>0</v>
      </c>
      <c r="AS405" s="5">
        <v>0</v>
      </c>
      <c r="AT405" s="5">
        <v>1184</v>
      </c>
      <c r="AU405" s="5">
        <v>49280</v>
      </c>
      <c r="AV405" s="5">
        <v>0</v>
      </c>
      <c r="AW405" s="5">
        <v>0</v>
      </c>
      <c r="AX405" s="5">
        <v>0</v>
      </c>
      <c r="AY405" s="5">
        <v>0</v>
      </c>
      <c r="AZ405" s="5">
        <v>0</v>
      </c>
      <c r="BA405" s="5">
        <v>0</v>
      </c>
      <c r="BB405" s="5">
        <v>0</v>
      </c>
      <c r="BC405" s="5">
        <v>340</v>
      </c>
      <c r="BD405" s="5">
        <v>0</v>
      </c>
      <c r="BE405" s="5">
        <v>0</v>
      </c>
      <c r="BF405" s="5">
        <v>0</v>
      </c>
      <c r="BG405" s="5">
        <v>318</v>
      </c>
      <c r="BH405" s="5">
        <v>1978819</v>
      </c>
      <c r="BI405" s="5">
        <v>279040</v>
      </c>
      <c r="BJ405" s="5">
        <v>1967478</v>
      </c>
      <c r="BK405" s="5">
        <v>41171</v>
      </c>
      <c r="BL405" s="5">
        <v>85</v>
      </c>
      <c r="BM405" s="5">
        <v>12668</v>
      </c>
      <c r="BN405" s="5">
        <v>0</v>
      </c>
      <c r="BO405" s="5">
        <v>134839</v>
      </c>
      <c r="BP405" s="5">
        <v>1333066</v>
      </c>
      <c r="BQ405" s="5">
        <v>667713</v>
      </c>
      <c r="BR405" s="5">
        <v>23012</v>
      </c>
    </row>
    <row r="406" spans="1:70">
      <c r="A406" t="s">
        <v>1813</v>
      </c>
      <c r="B406" t="s">
        <v>1814</v>
      </c>
      <c r="C406" t="s">
        <v>1328</v>
      </c>
      <c r="D406" t="s">
        <v>1836</v>
      </c>
      <c r="E406" t="str">
        <f t="shared" si="6"/>
        <v>埼玉県川島町</v>
      </c>
      <c r="F406" s="5">
        <v>19888</v>
      </c>
      <c r="G406" s="5">
        <v>6</v>
      </c>
      <c r="H406" s="5">
        <v>1</v>
      </c>
      <c r="I406" s="5">
        <v>0</v>
      </c>
      <c r="J406" s="5">
        <v>1</v>
      </c>
      <c r="K406" s="5">
        <v>0</v>
      </c>
      <c r="L406" s="5">
        <v>3231</v>
      </c>
      <c r="M406" s="5">
        <v>71</v>
      </c>
      <c r="N406" s="5">
        <v>34764</v>
      </c>
      <c r="O406" s="5">
        <v>115306</v>
      </c>
      <c r="P406" s="5">
        <v>372526</v>
      </c>
      <c r="Q406" s="5">
        <v>871768</v>
      </c>
      <c r="R406" s="5">
        <v>50706</v>
      </c>
      <c r="S406" s="5">
        <v>5</v>
      </c>
      <c r="T406" s="5">
        <v>2680</v>
      </c>
      <c r="U406" s="5">
        <v>0</v>
      </c>
      <c r="V406" s="5">
        <v>0</v>
      </c>
      <c r="W406" s="5">
        <v>1</v>
      </c>
      <c r="X406" s="5">
        <v>5</v>
      </c>
      <c r="Y406" s="5">
        <v>6531</v>
      </c>
      <c r="Z406" s="5">
        <v>0</v>
      </c>
      <c r="AA406" s="5">
        <v>37</v>
      </c>
      <c r="AB406" s="5">
        <v>29</v>
      </c>
      <c r="AC406" s="5">
        <v>411</v>
      </c>
      <c r="AD406" s="5">
        <v>0</v>
      </c>
      <c r="AE406" s="5">
        <v>1806</v>
      </c>
      <c r="AF406" s="5">
        <v>0</v>
      </c>
      <c r="AG406" s="5">
        <v>0</v>
      </c>
      <c r="AH406" s="5">
        <v>0</v>
      </c>
      <c r="AI406" s="5">
        <v>0</v>
      </c>
      <c r="AJ406" s="5">
        <v>0</v>
      </c>
      <c r="AK406" s="5">
        <v>5100</v>
      </c>
      <c r="AL406" s="5">
        <v>2010</v>
      </c>
      <c r="AM406" s="5">
        <v>0</v>
      </c>
      <c r="AN406" s="5">
        <v>0</v>
      </c>
      <c r="AO406" s="5">
        <v>0</v>
      </c>
      <c r="AP406" s="5">
        <v>0</v>
      </c>
      <c r="AQ406" s="5">
        <v>0</v>
      </c>
      <c r="AR406" s="5">
        <v>0</v>
      </c>
      <c r="AS406" s="5">
        <v>0</v>
      </c>
      <c r="AT406" s="5">
        <v>4949</v>
      </c>
      <c r="AU406" s="5">
        <v>9942</v>
      </c>
      <c r="AV406" s="5">
        <v>0</v>
      </c>
      <c r="AW406" s="5">
        <v>0</v>
      </c>
      <c r="AX406" s="5">
        <v>42</v>
      </c>
      <c r="AY406" s="5">
        <v>0</v>
      </c>
      <c r="AZ406" s="5">
        <v>0</v>
      </c>
      <c r="BA406" s="5">
        <v>0</v>
      </c>
      <c r="BB406" s="5">
        <v>113</v>
      </c>
      <c r="BC406" s="5">
        <v>283</v>
      </c>
      <c r="BD406" s="5">
        <v>3</v>
      </c>
      <c r="BE406" s="5">
        <v>0</v>
      </c>
      <c r="BF406" s="5">
        <v>0</v>
      </c>
      <c r="BG406" s="5">
        <v>0</v>
      </c>
      <c r="BH406" s="5">
        <v>374849</v>
      </c>
      <c r="BI406" s="5">
        <v>49236</v>
      </c>
      <c r="BJ406" s="5">
        <v>398399</v>
      </c>
      <c r="BK406" s="5">
        <v>18761</v>
      </c>
      <c r="BL406" s="5">
        <v>0</v>
      </c>
      <c r="BM406" s="5">
        <v>0</v>
      </c>
      <c r="BN406" s="5">
        <v>0</v>
      </c>
      <c r="BO406" s="5">
        <v>38635</v>
      </c>
      <c r="BP406" s="5">
        <v>535828</v>
      </c>
      <c r="BQ406" s="5">
        <v>126829</v>
      </c>
      <c r="BR406" s="5">
        <v>8180</v>
      </c>
    </row>
    <row r="407" spans="1:70">
      <c r="A407" t="s">
        <v>1813</v>
      </c>
      <c r="B407" t="s">
        <v>1814</v>
      </c>
      <c r="C407" t="s">
        <v>1330</v>
      </c>
      <c r="D407" t="s">
        <v>1837</v>
      </c>
      <c r="E407" t="str">
        <f t="shared" si="6"/>
        <v>埼玉県白岡市</v>
      </c>
      <c r="F407" s="5">
        <v>52007</v>
      </c>
      <c r="G407" s="5">
        <v>9</v>
      </c>
      <c r="H407" s="5">
        <v>0</v>
      </c>
      <c r="I407" s="5">
        <v>0</v>
      </c>
      <c r="J407" s="5">
        <v>2</v>
      </c>
      <c r="K407" s="5">
        <v>0</v>
      </c>
      <c r="L407" s="5">
        <v>7031</v>
      </c>
      <c r="M407" s="5">
        <v>2244</v>
      </c>
      <c r="N407" s="5">
        <v>2370</v>
      </c>
      <c r="O407" s="5">
        <v>247388</v>
      </c>
      <c r="P407" s="5">
        <v>849656</v>
      </c>
      <c r="Q407" s="5">
        <v>1440200</v>
      </c>
      <c r="R407" s="5">
        <v>150629</v>
      </c>
      <c r="S407" s="5">
        <v>6</v>
      </c>
      <c r="T407" s="5">
        <v>5222</v>
      </c>
      <c r="U407" s="5">
        <v>0</v>
      </c>
      <c r="V407" s="5">
        <v>0</v>
      </c>
      <c r="W407" s="5">
        <v>0</v>
      </c>
      <c r="X407" s="5">
        <v>4</v>
      </c>
      <c r="Y407" s="5">
        <v>5450</v>
      </c>
      <c r="Z407" s="5">
        <v>0</v>
      </c>
      <c r="AA407" s="5">
        <v>36</v>
      </c>
      <c r="AB407" s="5">
        <v>26</v>
      </c>
      <c r="AC407" s="5">
        <v>0</v>
      </c>
      <c r="AD407" s="5">
        <v>0</v>
      </c>
      <c r="AE407" s="5">
        <v>98</v>
      </c>
      <c r="AF407" s="5">
        <v>20783</v>
      </c>
      <c r="AG407" s="5">
        <v>0</v>
      </c>
      <c r="AH407" s="5">
        <v>2563</v>
      </c>
      <c r="AI407" s="5">
        <v>0</v>
      </c>
      <c r="AJ407" s="5">
        <v>0</v>
      </c>
      <c r="AK407" s="5">
        <v>1500</v>
      </c>
      <c r="AL407" s="5">
        <v>0</v>
      </c>
      <c r="AM407" s="5">
        <v>14419</v>
      </c>
      <c r="AN407" s="5">
        <v>0</v>
      </c>
      <c r="AO407" s="5">
        <v>0</v>
      </c>
      <c r="AP407" s="5">
        <v>0</v>
      </c>
      <c r="AQ407" s="5">
        <v>0</v>
      </c>
      <c r="AR407" s="5">
        <v>133</v>
      </c>
      <c r="AS407" s="5">
        <v>1225</v>
      </c>
      <c r="AT407" s="5">
        <v>10</v>
      </c>
      <c r="AU407" s="5">
        <v>21153</v>
      </c>
      <c r="AV407" s="5">
        <v>0</v>
      </c>
      <c r="AW407" s="5">
        <v>12</v>
      </c>
      <c r="AX407" s="5">
        <v>2</v>
      </c>
      <c r="AY407" s="5">
        <v>9</v>
      </c>
      <c r="AZ407" s="5">
        <v>0</v>
      </c>
      <c r="BA407" s="5">
        <v>0</v>
      </c>
      <c r="BB407" s="5">
        <v>0</v>
      </c>
      <c r="BC407" s="5">
        <v>7968</v>
      </c>
      <c r="BD407" s="5">
        <v>42</v>
      </c>
      <c r="BE407" s="5">
        <v>19</v>
      </c>
      <c r="BF407" s="5">
        <v>8</v>
      </c>
      <c r="BG407" s="5">
        <v>298</v>
      </c>
      <c r="BH407" s="5">
        <v>916179</v>
      </c>
      <c r="BI407" s="5">
        <v>141967</v>
      </c>
      <c r="BJ407" s="5">
        <v>862022</v>
      </c>
      <c r="BK407" s="5">
        <v>40095</v>
      </c>
      <c r="BL407" s="5">
        <v>0</v>
      </c>
      <c r="BM407" s="5">
        <v>1969</v>
      </c>
      <c r="BN407" s="5">
        <v>0</v>
      </c>
      <c r="BO407" s="5">
        <v>132422</v>
      </c>
      <c r="BP407" s="5">
        <v>1395862</v>
      </c>
      <c r="BQ407" s="5">
        <v>332583</v>
      </c>
      <c r="BR407" s="5">
        <v>15750</v>
      </c>
    </row>
    <row r="408" spans="1:70">
      <c r="A408" t="s">
        <v>1813</v>
      </c>
      <c r="B408" t="s">
        <v>1814</v>
      </c>
      <c r="C408" t="s">
        <v>1535</v>
      </c>
      <c r="D408" t="s">
        <v>1838</v>
      </c>
      <c r="E408" t="str">
        <f t="shared" si="6"/>
        <v>埼玉県吉川市</v>
      </c>
      <c r="F408" s="5">
        <v>71740</v>
      </c>
      <c r="G408" s="5">
        <v>12</v>
      </c>
      <c r="H408" s="5">
        <v>1</v>
      </c>
      <c r="I408" s="5">
        <v>0</v>
      </c>
      <c r="J408" s="5">
        <v>0</v>
      </c>
      <c r="K408" s="5">
        <v>0</v>
      </c>
      <c r="L408" s="5">
        <v>1889</v>
      </c>
      <c r="M408" s="5">
        <v>0</v>
      </c>
      <c r="N408" s="5">
        <v>10776</v>
      </c>
      <c r="O408" s="5">
        <v>331689</v>
      </c>
      <c r="P408" s="5">
        <v>1145959</v>
      </c>
      <c r="Q408" s="5">
        <v>2434250</v>
      </c>
      <c r="R408" s="5">
        <v>265063</v>
      </c>
      <c r="S408" s="5">
        <v>5</v>
      </c>
      <c r="T408" s="5">
        <v>7142</v>
      </c>
      <c r="U408" s="5">
        <v>0</v>
      </c>
      <c r="V408" s="5">
        <v>0</v>
      </c>
      <c r="W408" s="5">
        <v>7</v>
      </c>
      <c r="X408" s="5">
        <v>5</v>
      </c>
      <c r="Y408" s="5">
        <v>8000</v>
      </c>
      <c r="Z408" s="5">
        <v>0</v>
      </c>
      <c r="AA408" s="5">
        <v>6</v>
      </c>
      <c r="AB408" s="5">
        <v>2</v>
      </c>
      <c r="AC408" s="5">
        <v>0</v>
      </c>
      <c r="AD408" s="5">
        <v>0</v>
      </c>
      <c r="AE408" s="5">
        <v>415</v>
      </c>
      <c r="AF408" s="5">
        <v>19633</v>
      </c>
      <c r="AG408" s="5">
        <v>0</v>
      </c>
      <c r="AH408" s="5">
        <v>0</v>
      </c>
      <c r="AI408" s="5">
        <v>0</v>
      </c>
      <c r="AJ408" s="5">
        <v>10800</v>
      </c>
      <c r="AK408" s="5">
        <v>6500</v>
      </c>
      <c r="AL408" s="5">
        <v>0</v>
      </c>
      <c r="AM408" s="5">
        <v>15000</v>
      </c>
      <c r="AN408" s="5">
        <v>0</v>
      </c>
      <c r="AO408" s="5">
        <v>0</v>
      </c>
      <c r="AP408" s="5">
        <v>0</v>
      </c>
      <c r="AQ408" s="5">
        <v>0</v>
      </c>
      <c r="AR408" s="5">
        <v>1874</v>
      </c>
      <c r="AS408" s="5">
        <v>0</v>
      </c>
      <c r="AT408" s="5">
        <v>4186</v>
      </c>
      <c r="AU408" s="5">
        <v>132446</v>
      </c>
      <c r="AV408" s="5">
        <v>0</v>
      </c>
      <c r="AW408" s="5">
        <v>0</v>
      </c>
      <c r="AX408" s="5">
        <v>60</v>
      </c>
      <c r="AY408" s="5">
        <v>0</v>
      </c>
      <c r="AZ408" s="5">
        <v>0</v>
      </c>
      <c r="BA408" s="5">
        <v>0</v>
      </c>
      <c r="BB408" s="5">
        <v>0</v>
      </c>
      <c r="BC408" s="5">
        <v>1280</v>
      </c>
      <c r="BD408" s="5">
        <v>0</v>
      </c>
      <c r="BE408" s="5">
        <v>0</v>
      </c>
      <c r="BF408" s="5">
        <v>0</v>
      </c>
      <c r="BG408" s="5">
        <v>0</v>
      </c>
      <c r="BH408" s="5">
        <v>1188979</v>
      </c>
      <c r="BI408" s="5">
        <v>299580</v>
      </c>
      <c r="BJ408" s="5">
        <v>1354592</v>
      </c>
      <c r="BK408" s="5">
        <v>66395</v>
      </c>
      <c r="BL408" s="5">
        <v>0</v>
      </c>
      <c r="BM408" s="5">
        <v>0</v>
      </c>
      <c r="BN408" s="5">
        <v>0</v>
      </c>
      <c r="BO408" s="5">
        <v>287467</v>
      </c>
      <c r="BP408" s="5">
        <v>2588841</v>
      </c>
      <c r="BQ408" s="5">
        <v>607298</v>
      </c>
      <c r="BR408" s="5">
        <v>31100</v>
      </c>
    </row>
    <row r="409" spans="1:70">
      <c r="A409" t="s">
        <v>1813</v>
      </c>
      <c r="B409" t="s">
        <v>1814</v>
      </c>
      <c r="C409" t="s">
        <v>1334</v>
      </c>
      <c r="D409" t="s">
        <v>1839</v>
      </c>
      <c r="E409" t="str">
        <f t="shared" si="6"/>
        <v>埼玉県越谷・松伏水道企業団</v>
      </c>
      <c r="F409" s="5">
        <v>373830</v>
      </c>
      <c r="G409" s="5">
        <v>102</v>
      </c>
      <c r="H409" s="5">
        <v>0</v>
      </c>
      <c r="I409" s="5">
        <v>0</v>
      </c>
      <c r="J409" s="5">
        <v>2</v>
      </c>
      <c r="K409" s="5">
        <v>0</v>
      </c>
      <c r="L409" s="5">
        <v>4228</v>
      </c>
      <c r="M409" s="5">
        <v>0</v>
      </c>
      <c r="N409" s="5">
        <v>75723</v>
      </c>
      <c r="O409" s="5">
        <v>1195402</v>
      </c>
      <c r="P409" s="5">
        <v>6419266</v>
      </c>
      <c r="Q409" s="5">
        <v>11312244</v>
      </c>
      <c r="R409" s="5">
        <v>1390177</v>
      </c>
      <c r="S409" s="5">
        <v>89</v>
      </c>
      <c r="T409" s="5">
        <v>37029</v>
      </c>
      <c r="U409" s="5">
        <v>0</v>
      </c>
      <c r="V409" s="5">
        <v>0</v>
      </c>
      <c r="W409" s="5">
        <v>43</v>
      </c>
      <c r="X409" s="5">
        <v>6</v>
      </c>
      <c r="Y409" s="5">
        <v>32000</v>
      </c>
      <c r="Z409" s="5">
        <v>0</v>
      </c>
      <c r="AA409" s="5">
        <v>36</v>
      </c>
      <c r="AB409" s="5">
        <v>17</v>
      </c>
      <c r="AC409" s="5">
        <v>1471</v>
      </c>
      <c r="AD409" s="5">
        <v>0</v>
      </c>
      <c r="AE409" s="5">
        <v>21901</v>
      </c>
      <c r="AF409" s="5">
        <v>83932</v>
      </c>
      <c r="AG409" s="5">
        <v>12000</v>
      </c>
      <c r="AH409" s="5">
        <v>80000</v>
      </c>
      <c r="AI409" s="5">
        <v>74000</v>
      </c>
      <c r="AJ409" s="5">
        <v>0</v>
      </c>
      <c r="AK409" s="5">
        <v>57000</v>
      </c>
      <c r="AL409" s="5">
        <v>27000</v>
      </c>
      <c r="AM409" s="5">
        <v>0</v>
      </c>
      <c r="AN409" s="5">
        <v>0</v>
      </c>
      <c r="AO409" s="5">
        <v>0</v>
      </c>
      <c r="AP409" s="5">
        <v>0</v>
      </c>
      <c r="AQ409" s="5">
        <v>0</v>
      </c>
      <c r="AR409" s="5">
        <v>2448</v>
      </c>
      <c r="AS409" s="5">
        <v>0</v>
      </c>
      <c r="AT409" s="5">
        <v>19200</v>
      </c>
      <c r="AU409" s="5">
        <v>579578</v>
      </c>
      <c r="AV409" s="5">
        <v>36</v>
      </c>
      <c r="AW409" s="5">
        <v>0</v>
      </c>
      <c r="AX409" s="5">
        <v>2326</v>
      </c>
      <c r="AY409" s="5">
        <v>3746</v>
      </c>
      <c r="AZ409" s="5">
        <v>0</v>
      </c>
      <c r="BA409" s="5">
        <v>0</v>
      </c>
      <c r="BB409" s="5">
        <v>0</v>
      </c>
      <c r="BC409" s="5">
        <v>0</v>
      </c>
      <c r="BD409" s="5">
        <v>0</v>
      </c>
      <c r="BE409" s="5">
        <v>0</v>
      </c>
      <c r="BF409" s="5">
        <v>460</v>
      </c>
      <c r="BG409" s="5">
        <v>2774</v>
      </c>
      <c r="BH409" s="5">
        <v>6680368</v>
      </c>
      <c r="BI409" s="5">
        <v>816633</v>
      </c>
      <c r="BJ409" s="5">
        <v>5947963</v>
      </c>
      <c r="BK409" s="5">
        <v>342293</v>
      </c>
      <c r="BL409" s="5">
        <v>0</v>
      </c>
      <c r="BM409" s="5">
        <v>0</v>
      </c>
      <c r="BN409" s="5">
        <v>0</v>
      </c>
      <c r="BO409" s="5">
        <v>776913</v>
      </c>
      <c r="BP409" s="5">
        <v>11550593</v>
      </c>
      <c r="BQ409" s="5">
        <v>3991717</v>
      </c>
      <c r="BR409" s="5">
        <v>124400</v>
      </c>
    </row>
    <row r="410" spans="1:70">
      <c r="A410" t="s">
        <v>1813</v>
      </c>
      <c r="B410" t="s">
        <v>1814</v>
      </c>
      <c r="C410" t="s">
        <v>1336</v>
      </c>
      <c r="D410" t="s">
        <v>1840</v>
      </c>
      <c r="E410" t="str">
        <f t="shared" si="6"/>
        <v>埼玉県小川町</v>
      </c>
      <c r="F410" s="5">
        <v>29012</v>
      </c>
      <c r="G410" s="5">
        <v>13</v>
      </c>
      <c r="H410" s="5">
        <v>1</v>
      </c>
      <c r="I410" s="5">
        <v>0</v>
      </c>
      <c r="J410" s="5">
        <v>1</v>
      </c>
      <c r="K410" s="5">
        <v>0</v>
      </c>
      <c r="L410" s="5">
        <v>9230</v>
      </c>
      <c r="M410" s="5">
        <v>7525</v>
      </c>
      <c r="N410" s="5">
        <v>3199</v>
      </c>
      <c r="O410" s="5">
        <v>194313</v>
      </c>
      <c r="P410" s="5">
        <v>498621</v>
      </c>
      <c r="Q410" s="5">
        <v>454374</v>
      </c>
      <c r="R410" s="5">
        <v>58016</v>
      </c>
      <c r="S410" s="5">
        <v>12</v>
      </c>
      <c r="T410" s="5">
        <v>3368</v>
      </c>
      <c r="U410" s="5">
        <v>0</v>
      </c>
      <c r="V410" s="5">
        <v>0</v>
      </c>
      <c r="W410" s="5">
        <v>5</v>
      </c>
      <c r="X410" s="5">
        <v>5</v>
      </c>
      <c r="Y410" s="5">
        <v>13280</v>
      </c>
      <c r="Z410" s="5">
        <v>0</v>
      </c>
      <c r="AA410" s="5">
        <v>192</v>
      </c>
      <c r="AB410" s="5">
        <v>48</v>
      </c>
      <c r="AC410" s="5">
        <v>4915</v>
      </c>
      <c r="AD410" s="5">
        <v>0</v>
      </c>
      <c r="AE410" s="5">
        <v>0</v>
      </c>
      <c r="AF410" s="5">
        <v>47530</v>
      </c>
      <c r="AG410" s="5">
        <v>0</v>
      </c>
      <c r="AH410" s="5">
        <v>0</v>
      </c>
      <c r="AI410" s="5">
        <v>37368</v>
      </c>
      <c r="AJ410" s="5">
        <v>29390</v>
      </c>
      <c r="AK410" s="5">
        <v>10420</v>
      </c>
      <c r="AL410" s="5">
        <v>1500</v>
      </c>
      <c r="AM410" s="5">
        <v>0</v>
      </c>
      <c r="AN410" s="5">
        <v>0</v>
      </c>
      <c r="AO410" s="5">
        <v>0</v>
      </c>
      <c r="AP410" s="5">
        <v>0</v>
      </c>
      <c r="AQ410" s="5">
        <v>0</v>
      </c>
      <c r="AR410" s="5">
        <v>1271</v>
      </c>
      <c r="AS410" s="5">
        <v>168</v>
      </c>
      <c r="AT410" s="5">
        <v>1006</v>
      </c>
      <c r="AU410" s="5">
        <v>1717</v>
      </c>
      <c r="AV410" s="5">
        <v>0</v>
      </c>
      <c r="AW410" s="5">
        <v>0</v>
      </c>
      <c r="AX410" s="5">
        <v>0</v>
      </c>
      <c r="AY410" s="5">
        <v>514</v>
      </c>
      <c r="AZ410" s="5">
        <v>0</v>
      </c>
      <c r="BA410" s="5">
        <v>0</v>
      </c>
      <c r="BB410" s="5">
        <v>0</v>
      </c>
      <c r="BC410" s="5">
        <v>141</v>
      </c>
      <c r="BD410" s="5">
        <v>0</v>
      </c>
      <c r="BE410" s="5">
        <v>0</v>
      </c>
      <c r="BF410" s="5">
        <v>0</v>
      </c>
      <c r="BG410" s="5">
        <v>0</v>
      </c>
      <c r="BH410" s="5">
        <v>526922</v>
      </c>
      <c r="BI410" s="5">
        <v>97990</v>
      </c>
      <c r="BJ410" s="5">
        <v>549909</v>
      </c>
      <c r="BK410" s="5">
        <v>12407</v>
      </c>
      <c r="BL410" s="5">
        <v>0</v>
      </c>
      <c r="BM410" s="5">
        <v>3554</v>
      </c>
      <c r="BN410" s="5">
        <v>0</v>
      </c>
      <c r="BO410" s="5">
        <v>86144</v>
      </c>
      <c r="BP410" s="5">
        <v>1337640</v>
      </c>
      <c r="BQ410" s="5">
        <v>96575</v>
      </c>
      <c r="BR410" s="5">
        <v>3900</v>
      </c>
    </row>
    <row r="411" spans="1:70">
      <c r="A411" t="s">
        <v>1813</v>
      </c>
      <c r="B411" t="s">
        <v>1814</v>
      </c>
      <c r="C411" t="s">
        <v>1340</v>
      </c>
      <c r="D411" t="s">
        <v>1841</v>
      </c>
      <c r="E411" t="str">
        <f t="shared" si="6"/>
        <v>埼玉県和光市</v>
      </c>
      <c r="F411" s="5">
        <v>83054</v>
      </c>
      <c r="G411" s="5">
        <v>16</v>
      </c>
      <c r="H411" s="5">
        <v>2</v>
      </c>
      <c r="I411" s="5">
        <v>0</v>
      </c>
      <c r="J411" s="5">
        <v>0</v>
      </c>
      <c r="K411" s="5">
        <v>0</v>
      </c>
      <c r="L411" s="5">
        <v>4162</v>
      </c>
      <c r="M411" s="5">
        <v>4068</v>
      </c>
      <c r="N411" s="5">
        <v>0</v>
      </c>
      <c r="O411" s="5">
        <v>145607</v>
      </c>
      <c r="P411" s="5">
        <v>1018152</v>
      </c>
      <c r="Q411" s="5">
        <v>147867</v>
      </c>
      <c r="R411" s="5">
        <v>38177</v>
      </c>
      <c r="S411" s="5">
        <v>14</v>
      </c>
      <c r="T411" s="5">
        <v>8962</v>
      </c>
      <c r="U411" s="5">
        <v>0</v>
      </c>
      <c r="V411" s="5">
        <v>0</v>
      </c>
      <c r="W411" s="5">
        <v>7</v>
      </c>
      <c r="X411" s="5">
        <v>8</v>
      </c>
      <c r="Y411" s="5">
        <v>8000</v>
      </c>
      <c r="Z411" s="5">
        <v>0</v>
      </c>
      <c r="AA411" s="5">
        <v>10</v>
      </c>
      <c r="AB411" s="5">
        <v>7</v>
      </c>
      <c r="AC411" s="5">
        <v>482</v>
      </c>
      <c r="AD411" s="5">
        <v>150</v>
      </c>
      <c r="AE411" s="5">
        <v>0</v>
      </c>
      <c r="AF411" s="5">
        <v>7013</v>
      </c>
      <c r="AG411" s="5">
        <v>8000</v>
      </c>
      <c r="AH411" s="5">
        <v>35000</v>
      </c>
      <c r="AI411" s="5">
        <v>0</v>
      </c>
      <c r="AJ411" s="5">
        <v>0</v>
      </c>
      <c r="AK411" s="5">
        <v>24200</v>
      </c>
      <c r="AL411" s="5">
        <v>0</v>
      </c>
      <c r="AM411" s="5">
        <v>0</v>
      </c>
      <c r="AN411" s="5">
        <v>0</v>
      </c>
      <c r="AO411" s="5">
        <v>0</v>
      </c>
      <c r="AP411" s="5">
        <v>0</v>
      </c>
      <c r="AQ411" s="5">
        <v>0</v>
      </c>
      <c r="AR411" s="5">
        <v>1112</v>
      </c>
      <c r="AS411" s="5">
        <v>1745</v>
      </c>
      <c r="AT411" s="5">
        <v>0</v>
      </c>
      <c r="AU411" s="5">
        <v>31733</v>
      </c>
      <c r="AV411" s="5">
        <v>0</v>
      </c>
      <c r="AW411" s="5">
        <v>68</v>
      </c>
      <c r="AX411" s="5">
        <v>0</v>
      </c>
      <c r="AY411" s="5">
        <v>608</v>
      </c>
      <c r="AZ411" s="5">
        <v>0</v>
      </c>
      <c r="BA411" s="5">
        <v>0</v>
      </c>
      <c r="BB411" s="5">
        <v>0</v>
      </c>
      <c r="BC411" s="5">
        <v>7525</v>
      </c>
      <c r="BD411" s="5">
        <v>0</v>
      </c>
      <c r="BE411" s="5">
        <v>8</v>
      </c>
      <c r="BF411" s="5">
        <v>0</v>
      </c>
      <c r="BG411" s="5">
        <v>0</v>
      </c>
      <c r="BH411" s="5">
        <v>1184195</v>
      </c>
      <c r="BI411" s="5">
        <v>170622</v>
      </c>
      <c r="BJ411" s="5">
        <v>1212036</v>
      </c>
      <c r="BK411" s="5">
        <v>8913</v>
      </c>
      <c r="BL411" s="5">
        <v>0</v>
      </c>
      <c r="BM411" s="5">
        <v>3542</v>
      </c>
      <c r="BN411" s="5">
        <v>0</v>
      </c>
      <c r="BO411" s="5">
        <v>166958</v>
      </c>
      <c r="BP411" s="5">
        <v>1648359</v>
      </c>
      <c r="BQ411" s="5">
        <v>354581</v>
      </c>
      <c r="BR411" s="5">
        <v>27000</v>
      </c>
    </row>
    <row r="412" spans="1:70">
      <c r="A412" t="s">
        <v>1813</v>
      </c>
      <c r="B412" t="s">
        <v>1814</v>
      </c>
      <c r="C412" t="s">
        <v>1342</v>
      </c>
      <c r="D412" t="s">
        <v>1842</v>
      </c>
      <c r="E412" t="str">
        <f t="shared" si="6"/>
        <v>埼玉県杉戸町</v>
      </c>
      <c r="F412" s="5">
        <v>44336</v>
      </c>
      <c r="G412" s="5">
        <v>9</v>
      </c>
      <c r="H412" s="5">
        <v>0</v>
      </c>
      <c r="I412" s="5">
        <v>0</v>
      </c>
      <c r="J412" s="5">
        <v>1</v>
      </c>
      <c r="K412" s="5">
        <v>0</v>
      </c>
      <c r="L412" s="5">
        <v>887</v>
      </c>
      <c r="M412" s="5">
        <v>0</v>
      </c>
      <c r="N412" s="5">
        <v>71733</v>
      </c>
      <c r="O412" s="5">
        <v>162183</v>
      </c>
      <c r="P412" s="5">
        <v>792385</v>
      </c>
      <c r="Q412" s="5">
        <v>1211032</v>
      </c>
      <c r="R412" s="5">
        <v>102937</v>
      </c>
      <c r="S412" s="5">
        <v>7</v>
      </c>
      <c r="T412" s="5">
        <v>4946</v>
      </c>
      <c r="U412" s="5">
        <v>0</v>
      </c>
      <c r="V412" s="5">
        <v>0</v>
      </c>
      <c r="W412" s="5">
        <v>5</v>
      </c>
      <c r="X412" s="5">
        <v>9</v>
      </c>
      <c r="Y412" s="5">
        <v>2700</v>
      </c>
      <c r="Z412" s="5">
        <v>0</v>
      </c>
      <c r="AA412" s="5">
        <v>6</v>
      </c>
      <c r="AB412" s="5">
        <v>4</v>
      </c>
      <c r="AC412" s="5">
        <v>0</v>
      </c>
      <c r="AD412" s="5">
        <v>0</v>
      </c>
      <c r="AE412" s="5">
        <v>979</v>
      </c>
      <c r="AF412" s="5">
        <v>26944</v>
      </c>
      <c r="AG412" s="5">
        <v>2700</v>
      </c>
      <c r="AH412" s="5">
        <v>22200</v>
      </c>
      <c r="AI412" s="5">
        <v>0</v>
      </c>
      <c r="AJ412" s="5">
        <v>0</v>
      </c>
      <c r="AK412" s="5">
        <v>13560</v>
      </c>
      <c r="AL412" s="5">
        <v>0</v>
      </c>
      <c r="AM412" s="5">
        <v>0</v>
      </c>
      <c r="AN412" s="5">
        <v>0</v>
      </c>
      <c r="AO412" s="5">
        <v>0</v>
      </c>
      <c r="AP412" s="5">
        <v>0</v>
      </c>
      <c r="AQ412" s="5">
        <v>0</v>
      </c>
      <c r="AR412" s="5">
        <v>0</v>
      </c>
      <c r="AS412" s="5">
        <v>0</v>
      </c>
      <c r="AT412" s="5">
        <v>21395</v>
      </c>
      <c r="AU412" s="5">
        <v>1372</v>
      </c>
      <c r="AV412" s="5">
        <v>54</v>
      </c>
      <c r="AW412" s="5">
        <v>0</v>
      </c>
      <c r="AX412" s="5">
        <v>1007</v>
      </c>
      <c r="AY412" s="5">
        <v>501</v>
      </c>
      <c r="AZ412" s="5">
        <v>0</v>
      </c>
      <c r="BA412" s="5">
        <v>0</v>
      </c>
      <c r="BB412" s="5">
        <v>2845</v>
      </c>
      <c r="BC412" s="5">
        <v>5813</v>
      </c>
      <c r="BD412" s="5">
        <v>0</v>
      </c>
      <c r="BE412" s="5">
        <v>0</v>
      </c>
      <c r="BF412" s="5">
        <v>112</v>
      </c>
      <c r="BG412" s="5">
        <v>89</v>
      </c>
      <c r="BH412" s="5">
        <v>907908</v>
      </c>
      <c r="BI412" s="5">
        <v>152187</v>
      </c>
      <c r="BJ412" s="5">
        <v>978268</v>
      </c>
      <c r="BK412" s="5">
        <v>21944</v>
      </c>
      <c r="BL412" s="5">
        <v>0</v>
      </c>
      <c r="BM412" s="5">
        <v>0</v>
      </c>
      <c r="BN412" s="5">
        <v>0</v>
      </c>
      <c r="BO412" s="5">
        <v>143790</v>
      </c>
      <c r="BP412" s="5">
        <v>1330062</v>
      </c>
      <c r="BQ412" s="5">
        <v>220557</v>
      </c>
      <c r="BR412" s="5">
        <v>19500</v>
      </c>
    </row>
    <row r="413" spans="1:70">
      <c r="A413" t="s">
        <v>1813</v>
      </c>
      <c r="B413" t="s">
        <v>1814</v>
      </c>
      <c r="C413" t="s">
        <v>1489</v>
      </c>
      <c r="D413" t="s">
        <v>1843</v>
      </c>
      <c r="E413" t="str">
        <f t="shared" si="6"/>
        <v>埼玉県上尾市</v>
      </c>
      <c r="F413" s="5">
        <v>225303</v>
      </c>
      <c r="G413" s="5">
        <v>44</v>
      </c>
      <c r="H413" s="5">
        <v>0</v>
      </c>
      <c r="I413" s="5">
        <v>0</v>
      </c>
      <c r="J413" s="5">
        <v>3</v>
      </c>
      <c r="K413" s="5">
        <v>0</v>
      </c>
      <c r="L413" s="5">
        <v>19315</v>
      </c>
      <c r="M413" s="5">
        <v>1474</v>
      </c>
      <c r="N413" s="5">
        <v>24409</v>
      </c>
      <c r="O413" s="5">
        <v>780539</v>
      </c>
      <c r="P413" s="5">
        <v>3575812</v>
      </c>
      <c r="Q413" s="5">
        <v>3516939</v>
      </c>
      <c r="R413" s="5">
        <v>507201</v>
      </c>
      <c r="S413" s="5">
        <v>34</v>
      </c>
      <c r="T413" s="5">
        <v>21461</v>
      </c>
      <c r="U413" s="5">
        <v>0</v>
      </c>
      <c r="V413" s="5">
        <v>0</v>
      </c>
      <c r="W413" s="5">
        <v>26</v>
      </c>
      <c r="X413" s="5">
        <v>7</v>
      </c>
      <c r="Y413" s="5">
        <v>15200</v>
      </c>
      <c r="Z413" s="5">
        <v>0</v>
      </c>
      <c r="AA413" s="5">
        <v>50</v>
      </c>
      <c r="AB413" s="5">
        <v>46</v>
      </c>
      <c r="AC413" s="5">
        <v>2702</v>
      </c>
      <c r="AD413" s="5">
        <v>1378</v>
      </c>
      <c r="AE413" s="5">
        <v>16689</v>
      </c>
      <c r="AF413" s="5">
        <v>66903</v>
      </c>
      <c r="AG413" s="5">
        <v>0</v>
      </c>
      <c r="AH413" s="5">
        <v>0</v>
      </c>
      <c r="AI413" s="5">
        <v>0</v>
      </c>
      <c r="AJ413" s="5">
        <v>0</v>
      </c>
      <c r="AK413" s="5">
        <v>16000</v>
      </c>
      <c r="AL413" s="5">
        <v>32000</v>
      </c>
      <c r="AM413" s="5">
        <v>0</v>
      </c>
      <c r="AN413" s="5">
        <v>0</v>
      </c>
      <c r="AO413" s="5">
        <v>0</v>
      </c>
      <c r="AP413" s="5">
        <v>0</v>
      </c>
      <c r="AQ413" s="5">
        <v>9636</v>
      </c>
      <c r="AR413" s="5">
        <v>10912</v>
      </c>
      <c r="AS413" s="5">
        <v>0</v>
      </c>
      <c r="AT413" s="5">
        <v>8518</v>
      </c>
      <c r="AU413" s="5">
        <v>216703</v>
      </c>
      <c r="AV413" s="5">
        <v>44</v>
      </c>
      <c r="AW413" s="5">
        <v>0</v>
      </c>
      <c r="AX413" s="5">
        <v>656</v>
      </c>
      <c r="AY413" s="5">
        <v>594</v>
      </c>
      <c r="AZ413" s="5">
        <v>0</v>
      </c>
      <c r="BA413" s="5">
        <v>0</v>
      </c>
      <c r="BB413" s="5">
        <v>0</v>
      </c>
      <c r="BC413" s="5">
        <v>137</v>
      </c>
      <c r="BD413" s="5">
        <v>0</v>
      </c>
      <c r="BE413" s="5">
        <v>0</v>
      </c>
      <c r="BF413" s="5">
        <v>0</v>
      </c>
      <c r="BG413" s="5">
        <v>85</v>
      </c>
      <c r="BH413" s="5">
        <v>3839533</v>
      </c>
      <c r="BI413" s="5">
        <v>265411</v>
      </c>
      <c r="BJ413" s="5">
        <v>3519508</v>
      </c>
      <c r="BK413" s="5">
        <v>113164</v>
      </c>
      <c r="BL413" s="5">
        <v>0</v>
      </c>
      <c r="BM413" s="5">
        <v>0</v>
      </c>
      <c r="BN413" s="5">
        <v>0</v>
      </c>
      <c r="BO413" s="5">
        <v>253285</v>
      </c>
      <c r="BP413" s="5">
        <v>4007636</v>
      </c>
      <c r="BQ413" s="5">
        <v>1141647</v>
      </c>
      <c r="BR413" s="5">
        <v>86600</v>
      </c>
    </row>
    <row r="414" spans="1:70">
      <c r="A414" t="s">
        <v>1813</v>
      </c>
      <c r="B414" t="s">
        <v>1814</v>
      </c>
      <c r="C414" t="s">
        <v>1344</v>
      </c>
      <c r="D414" t="s">
        <v>1844</v>
      </c>
      <c r="E414" t="str">
        <f t="shared" si="6"/>
        <v>埼玉県新座市</v>
      </c>
      <c r="F414" s="5">
        <v>163712</v>
      </c>
      <c r="G414" s="5">
        <v>28</v>
      </c>
      <c r="H414" s="5">
        <v>4</v>
      </c>
      <c r="I414" s="5">
        <v>0</v>
      </c>
      <c r="J414" s="5">
        <v>0</v>
      </c>
      <c r="K414" s="5">
        <v>0</v>
      </c>
      <c r="L414" s="5">
        <v>7898</v>
      </c>
      <c r="M414" s="5">
        <v>4116</v>
      </c>
      <c r="N414" s="5">
        <v>17499</v>
      </c>
      <c r="O414" s="5">
        <v>381988</v>
      </c>
      <c r="P414" s="5">
        <v>2086031</v>
      </c>
      <c r="Q414" s="5">
        <v>1934890</v>
      </c>
      <c r="R414" s="5">
        <v>246665</v>
      </c>
      <c r="S414" s="5">
        <v>21</v>
      </c>
      <c r="T414" s="5">
        <v>16663</v>
      </c>
      <c r="U414" s="5">
        <v>0</v>
      </c>
      <c r="V414" s="5">
        <v>0</v>
      </c>
      <c r="W414" s="5">
        <v>8</v>
      </c>
      <c r="X414" s="5">
        <v>4</v>
      </c>
      <c r="Y414" s="5">
        <v>22100</v>
      </c>
      <c r="Z414" s="5">
        <v>0</v>
      </c>
      <c r="AA414" s="5">
        <v>6</v>
      </c>
      <c r="AB414" s="5">
        <v>0</v>
      </c>
      <c r="AC414" s="5">
        <v>1202</v>
      </c>
      <c r="AD414" s="5">
        <v>3750</v>
      </c>
      <c r="AE414" s="5">
        <v>12322</v>
      </c>
      <c r="AF414" s="5">
        <v>6290</v>
      </c>
      <c r="AG414" s="5">
        <v>0</v>
      </c>
      <c r="AH414" s="5">
        <v>0</v>
      </c>
      <c r="AI414" s="5">
        <v>44300</v>
      </c>
      <c r="AJ414" s="5">
        <v>22100</v>
      </c>
      <c r="AK414" s="5">
        <v>32930</v>
      </c>
      <c r="AL414" s="5">
        <v>3600</v>
      </c>
      <c r="AM414" s="5">
        <v>1100</v>
      </c>
      <c r="AN414" s="5">
        <v>0</v>
      </c>
      <c r="AO414" s="5">
        <v>0</v>
      </c>
      <c r="AP414" s="5">
        <v>0</v>
      </c>
      <c r="AQ414" s="5">
        <v>0</v>
      </c>
      <c r="AR414" s="5">
        <v>556</v>
      </c>
      <c r="AS414" s="5">
        <v>0</v>
      </c>
      <c r="AT414" s="5">
        <v>2686</v>
      </c>
      <c r="AU414" s="5">
        <v>29924</v>
      </c>
      <c r="AV414" s="5">
        <v>0</v>
      </c>
      <c r="AW414" s="5">
        <v>0</v>
      </c>
      <c r="AX414" s="5">
        <v>0</v>
      </c>
      <c r="AY414" s="5">
        <v>0</v>
      </c>
      <c r="AZ414" s="5">
        <v>2666</v>
      </c>
      <c r="BA414" s="5">
        <v>0</v>
      </c>
      <c r="BB414" s="5">
        <v>0</v>
      </c>
      <c r="BC414" s="5">
        <v>8340</v>
      </c>
      <c r="BD414" s="5">
        <v>0</v>
      </c>
      <c r="BE414" s="5">
        <v>0</v>
      </c>
      <c r="BF414" s="5">
        <v>0</v>
      </c>
      <c r="BG414" s="5">
        <v>210</v>
      </c>
      <c r="BH414" s="5">
        <v>2101750</v>
      </c>
      <c r="BI414" s="5">
        <v>401734</v>
      </c>
      <c r="BJ414" s="5">
        <v>2292769</v>
      </c>
      <c r="BK414" s="5">
        <v>67405</v>
      </c>
      <c r="BL414" s="5">
        <v>0</v>
      </c>
      <c r="BM414" s="5">
        <v>2547</v>
      </c>
      <c r="BN414" s="5">
        <v>0</v>
      </c>
      <c r="BO414" s="5">
        <v>311101</v>
      </c>
      <c r="BP414" s="5">
        <v>2561214</v>
      </c>
      <c r="BQ414" s="5">
        <v>520378</v>
      </c>
      <c r="BR414" s="5">
        <v>38200</v>
      </c>
    </row>
    <row r="415" spans="1:70">
      <c r="A415" t="s">
        <v>1813</v>
      </c>
      <c r="B415" t="s">
        <v>1814</v>
      </c>
      <c r="C415" t="s">
        <v>1346</v>
      </c>
      <c r="D415" t="s">
        <v>1845</v>
      </c>
      <c r="E415" t="str">
        <f t="shared" si="6"/>
        <v>埼玉県ふじみ野市</v>
      </c>
      <c r="F415" s="5">
        <v>112534</v>
      </c>
      <c r="G415" s="5">
        <v>12</v>
      </c>
      <c r="H415" s="5">
        <v>2</v>
      </c>
      <c r="I415" s="5">
        <v>0</v>
      </c>
      <c r="J415" s="5">
        <v>0</v>
      </c>
      <c r="K415" s="5">
        <v>0</v>
      </c>
      <c r="L415" s="5">
        <v>8667</v>
      </c>
      <c r="M415" s="5">
        <v>0</v>
      </c>
      <c r="N415" s="5">
        <v>5201</v>
      </c>
      <c r="O415" s="5">
        <v>314722</v>
      </c>
      <c r="P415" s="5">
        <v>1334686</v>
      </c>
      <c r="Q415" s="5">
        <v>1778585</v>
      </c>
      <c r="R415" s="5">
        <v>205915</v>
      </c>
      <c r="S415" s="5">
        <v>10</v>
      </c>
      <c r="T415" s="5">
        <v>11940</v>
      </c>
      <c r="U415" s="5">
        <v>0</v>
      </c>
      <c r="V415" s="5">
        <v>0</v>
      </c>
      <c r="W415" s="5">
        <v>6</v>
      </c>
      <c r="X415" s="5">
        <v>10</v>
      </c>
      <c r="Y415" s="5">
        <v>9500</v>
      </c>
      <c r="Z415" s="5">
        <v>0</v>
      </c>
      <c r="AA415" s="5">
        <v>78</v>
      </c>
      <c r="AB415" s="5">
        <v>42</v>
      </c>
      <c r="AC415" s="5">
        <v>1871</v>
      </c>
      <c r="AD415" s="5">
        <v>0</v>
      </c>
      <c r="AE415" s="5">
        <v>1837</v>
      </c>
      <c r="AF415" s="5">
        <v>73119</v>
      </c>
      <c r="AG415" s="5">
        <v>0</v>
      </c>
      <c r="AH415" s="5">
        <v>0</v>
      </c>
      <c r="AI415" s="5">
        <v>38300</v>
      </c>
      <c r="AJ415" s="5">
        <v>0</v>
      </c>
      <c r="AK415" s="5">
        <v>4462</v>
      </c>
      <c r="AL415" s="5">
        <v>6500</v>
      </c>
      <c r="AM415" s="5">
        <v>0</v>
      </c>
      <c r="AN415" s="5">
        <v>5700</v>
      </c>
      <c r="AO415" s="5">
        <v>0</v>
      </c>
      <c r="AP415" s="5">
        <v>5630</v>
      </c>
      <c r="AQ415" s="5">
        <v>6077</v>
      </c>
      <c r="AR415" s="5">
        <v>6865</v>
      </c>
      <c r="AS415" s="5">
        <v>0</v>
      </c>
      <c r="AT415" s="5">
        <v>1346</v>
      </c>
      <c r="AU415" s="5">
        <v>8904</v>
      </c>
      <c r="AV415" s="5">
        <v>0</v>
      </c>
      <c r="AW415" s="5">
        <v>0</v>
      </c>
      <c r="AX415" s="5">
        <v>233</v>
      </c>
      <c r="AY415" s="5">
        <v>0</v>
      </c>
      <c r="AZ415" s="5">
        <v>0</v>
      </c>
      <c r="BA415" s="5">
        <v>0</v>
      </c>
      <c r="BB415" s="5">
        <v>0</v>
      </c>
      <c r="BC415" s="5">
        <v>21196</v>
      </c>
      <c r="BD415" s="5">
        <v>0</v>
      </c>
      <c r="BE415" s="5">
        <v>0</v>
      </c>
      <c r="BF415" s="5">
        <v>0</v>
      </c>
      <c r="BG415" s="5">
        <v>32</v>
      </c>
      <c r="BH415" s="5">
        <v>1514702</v>
      </c>
      <c r="BI415" s="5">
        <v>133139</v>
      </c>
      <c r="BJ415" s="5">
        <v>1495164</v>
      </c>
      <c r="BK415" s="5">
        <v>46940</v>
      </c>
      <c r="BL415" s="5">
        <v>0</v>
      </c>
      <c r="BM415" s="5">
        <v>0</v>
      </c>
      <c r="BN415" s="5">
        <v>0</v>
      </c>
      <c r="BO415" s="5">
        <v>132056</v>
      </c>
      <c r="BP415" s="5">
        <v>1279523</v>
      </c>
      <c r="BQ415" s="5">
        <v>519718</v>
      </c>
      <c r="BR415" s="5">
        <v>28800</v>
      </c>
    </row>
    <row r="416" spans="1:70">
      <c r="A416" t="s">
        <v>1813</v>
      </c>
      <c r="B416" t="s">
        <v>1814</v>
      </c>
      <c r="C416" t="s">
        <v>1348</v>
      </c>
      <c r="D416" t="s">
        <v>1846</v>
      </c>
      <c r="E416" t="str">
        <f t="shared" si="6"/>
        <v>埼玉県朝霞市</v>
      </c>
      <c r="F416" s="5">
        <v>141026</v>
      </c>
      <c r="G416" s="5">
        <v>27</v>
      </c>
      <c r="H416" s="5">
        <v>3</v>
      </c>
      <c r="I416" s="5">
        <v>0</v>
      </c>
      <c r="J416" s="5">
        <v>0</v>
      </c>
      <c r="K416" s="5">
        <v>0</v>
      </c>
      <c r="L416" s="5">
        <v>6450</v>
      </c>
      <c r="M416" s="5">
        <v>0</v>
      </c>
      <c r="N416" s="5">
        <v>46336</v>
      </c>
      <c r="O416" s="5">
        <v>209885</v>
      </c>
      <c r="P416" s="5">
        <v>1774662</v>
      </c>
      <c r="Q416" s="5">
        <v>4349188</v>
      </c>
      <c r="R416" s="5">
        <v>502728</v>
      </c>
      <c r="S416" s="5">
        <v>18</v>
      </c>
      <c r="T416" s="5">
        <v>14100</v>
      </c>
      <c r="U416" s="5">
        <v>0</v>
      </c>
      <c r="V416" s="5">
        <v>0</v>
      </c>
      <c r="W416" s="5">
        <v>14</v>
      </c>
      <c r="X416" s="5">
        <v>7</v>
      </c>
      <c r="Y416" s="5">
        <v>13590</v>
      </c>
      <c r="Z416" s="5">
        <v>0</v>
      </c>
      <c r="AA416" s="5">
        <v>179</v>
      </c>
      <c r="AB416" s="5">
        <v>104</v>
      </c>
      <c r="AC416" s="5">
        <v>766</v>
      </c>
      <c r="AD416" s="5">
        <v>0</v>
      </c>
      <c r="AE416" s="5">
        <v>1249</v>
      </c>
      <c r="AF416" s="5">
        <v>24639</v>
      </c>
      <c r="AG416" s="5">
        <v>13590</v>
      </c>
      <c r="AH416" s="5">
        <v>30900</v>
      </c>
      <c r="AI416" s="5">
        <v>7100</v>
      </c>
      <c r="AJ416" s="5">
        <v>0</v>
      </c>
      <c r="AK416" s="5">
        <v>25260</v>
      </c>
      <c r="AL416" s="5">
        <v>1100</v>
      </c>
      <c r="AM416" s="5">
        <v>0</v>
      </c>
      <c r="AN416" s="5">
        <v>0</v>
      </c>
      <c r="AO416" s="5">
        <v>0</v>
      </c>
      <c r="AP416" s="5">
        <v>0</v>
      </c>
      <c r="AQ416" s="5">
        <v>0</v>
      </c>
      <c r="AR416" s="5">
        <v>1387</v>
      </c>
      <c r="AS416" s="5">
        <v>0</v>
      </c>
      <c r="AT416" s="5">
        <v>10089</v>
      </c>
      <c r="AU416" s="5">
        <v>0</v>
      </c>
      <c r="AV416" s="5">
        <v>0</v>
      </c>
      <c r="AW416" s="5">
        <v>0</v>
      </c>
      <c r="AX416" s="5">
        <v>179</v>
      </c>
      <c r="AY416" s="5">
        <v>68</v>
      </c>
      <c r="AZ416" s="5">
        <v>3700</v>
      </c>
      <c r="BA416" s="5">
        <v>0</v>
      </c>
      <c r="BB416" s="5">
        <v>905</v>
      </c>
      <c r="BC416" s="5">
        <v>431</v>
      </c>
      <c r="BD416" s="5">
        <v>0</v>
      </c>
      <c r="BE416" s="5">
        <v>0</v>
      </c>
      <c r="BF416" s="5">
        <v>0</v>
      </c>
      <c r="BG416" s="5">
        <v>16</v>
      </c>
      <c r="BH416" s="5">
        <v>2121658</v>
      </c>
      <c r="BI416" s="5">
        <v>103575</v>
      </c>
      <c r="BJ416" s="5">
        <v>1766174</v>
      </c>
      <c r="BK416" s="5">
        <v>108335</v>
      </c>
      <c r="BL416" s="5">
        <v>0</v>
      </c>
      <c r="BM416" s="5">
        <v>25815</v>
      </c>
      <c r="BN416" s="5">
        <v>1635</v>
      </c>
      <c r="BO416" s="5">
        <v>93330</v>
      </c>
      <c r="BP416" s="5">
        <v>1732886</v>
      </c>
      <c r="BQ416" s="5">
        <v>594519</v>
      </c>
      <c r="BR416" s="5">
        <v>34510</v>
      </c>
    </row>
    <row r="417" spans="1:70">
      <c r="A417" t="s">
        <v>1813</v>
      </c>
      <c r="B417" t="s">
        <v>1814</v>
      </c>
      <c r="C417" t="s">
        <v>1354</v>
      </c>
      <c r="D417" t="s">
        <v>1847</v>
      </c>
      <c r="E417" t="str">
        <f t="shared" si="6"/>
        <v>埼玉県東松山市</v>
      </c>
      <c r="F417" s="5">
        <v>90094</v>
      </c>
      <c r="G417" s="5">
        <v>23</v>
      </c>
      <c r="H417" s="5">
        <v>2</v>
      </c>
      <c r="I417" s="5">
        <v>0</v>
      </c>
      <c r="J417" s="5">
        <v>0</v>
      </c>
      <c r="K417" s="5">
        <v>0</v>
      </c>
      <c r="L417" s="5">
        <v>1876</v>
      </c>
      <c r="M417" s="5">
        <v>1325</v>
      </c>
      <c r="N417" s="5">
        <v>45465</v>
      </c>
      <c r="O417" s="5">
        <v>297868</v>
      </c>
      <c r="P417" s="5">
        <v>1671913</v>
      </c>
      <c r="Q417" s="5">
        <v>651256</v>
      </c>
      <c r="R417" s="5">
        <v>81291</v>
      </c>
      <c r="S417" s="5">
        <v>15</v>
      </c>
      <c r="T417" s="5">
        <v>11709</v>
      </c>
      <c r="U417" s="5">
        <v>0</v>
      </c>
      <c r="V417" s="5">
        <v>0</v>
      </c>
      <c r="W417" s="5">
        <v>15</v>
      </c>
      <c r="X417" s="5">
        <v>3</v>
      </c>
      <c r="Y417" s="5">
        <v>16230</v>
      </c>
      <c r="Z417" s="5">
        <v>0</v>
      </c>
      <c r="AA417" s="5">
        <v>74</v>
      </c>
      <c r="AB417" s="5">
        <v>42</v>
      </c>
      <c r="AC417" s="5">
        <v>260</v>
      </c>
      <c r="AD417" s="5">
        <v>953</v>
      </c>
      <c r="AE417" s="5">
        <v>19820</v>
      </c>
      <c r="AF417" s="5">
        <v>34590</v>
      </c>
      <c r="AG417" s="5">
        <v>0</v>
      </c>
      <c r="AH417" s="5">
        <v>7700</v>
      </c>
      <c r="AI417" s="5">
        <v>8530</v>
      </c>
      <c r="AJ417" s="5">
        <v>0</v>
      </c>
      <c r="AK417" s="5">
        <v>900</v>
      </c>
      <c r="AL417" s="5">
        <v>11300</v>
      </c>
      <c r="AM417" s="5">
        <v>25400</v>
      </c>
      <c r="AN417" s="5">
        <v>0</v>
      </c>
      <c r="AO417" s="5">
        <v>0</v>
      </c>
      <c r="AP417" s="5">
        <v>0</v>
      </c>
      <c r="AQ417" s="5">
        <v>0</v>
      </c>
      <c r="AR417" s="5">
        <v>1451</v>
      </c>
      <c r="AS417" s="5">
        <v>64</v>
      </c>
      <c r="AT417" s="5">
        <v>17589</v>
      </c>
      <c r="AU417" s="5">
        <v>5588</v>
      </c>
      <c r="AV417" s="5">
        <v>37</v>
      </c>
      <c r="AW417" s="5">
        <v>0</v>
      </c>
      <c r="AX417" s="5">
        <v>705</v>
      </c>
      <c r="AY417" s="5">
        <v>1114</v>
      </c>
      <c r="AZ417" s="5">
        <v>0</v>
      </c>
      <c r="BA417" s="5">
        <v>0</v>
      </c>
      <c r="BB417" s="5">
        <v>0</v>
      </c>
      <c r="BC417" s="5">
        <v>74231</v>
      </c>
      <c r="BD417" s="5">
        <v>0</v>
      </c>
      <c r="BE417" s="5">
        <v>216</v>
      </c>
      <c r="BF417" s="5">
        <v>811</v>
      </c>
      <c r="BG417" s="5">
        <v>468</v>
      </c>
      <c r="BH417" s="5">
        <v>1691992</v>
      </c>
      <c r="BI417" s="5">
        <v>224844</v>
      </c>
      <c r="BJ417" s="5">
        <v>1643944</v>
      </c>
      <c r="BK417" s="5">
        <v>19615</v>
      </c>
      <c r="BL417" s="5">
        <v>1883</v>
      </c>
      <c r="BM417" s="5">
        <v>7961</v>
      </c>
      <c r="BN417" s="5">
        <v>0</v>
      </c>
      <c r="BO417" s="5">
        <v>177864</v>
      </c>
      <c r="BP417" s="5">
        <v>2868879</v>
      </c>
      <c r="BQ417" s="5">
        <v>613516</v>
      </c>
      <c r="BR417" s="5">
        <v>36780</v>
      </c>
    </row>
    <row r="418" spans="1:70">
      <c r="A418" t="s">
        <v>1813</v>
      </c>
      <c r="B418" t="s">
        <v>1814</v>
      </c>
      <c r="C418" t="s">
        <v>1358</v>
      </c>
      <c r="D418" t="s">
        <v>1848</v>
      </c>
      <c r="E418" t="str">
        <f t="shared" si="6"/>
        <v>埼玉県桶川北本水道企業団</v>
      </c>
      <c r="F418" s="5">
        <v>139485</v>
      </c>
      <c r="G418" s="5">
        <v>41</v>
      </c>
      <c r="H418" s="5">
        <v>0</v>
      </c>
      <c r="I418" s="5">
        <v>0</v>
      </c>
      <c r="J418" s="5">
        <v>3</v>
      </c>
      <c r="K418" s="5">
        <v>0</v>
      </c>
      <c r="L418" s="5">
        <v>8765</v>
      </c>
      <c r="M418" s="5">
        <v>6829</v>
      </c>
      <c r="N418" s="5">
        <v>58683</v>
      </c>
      <c r="O418" s="5">
        <v>365524</v>
      </c>
      <c r="P418" s="5">
        <v>2451960</v>
      </c>
      <c r="Q418" s="5">
        <v>613433</v>
      </c>
      <c r="R418" s="5">
        <v>221173</v>
      </c>
      <c r="S418" s="5">
        <v>36</v>
      </c>
      <c r="T418" s="5">
        <v>14481</v>
      </c>
      <c r="U418" s="5">
        <v>0</v>
      </c>
      <c r="V418" s="5">
        <v>0</v>
      </c>
      <c r="W418" s="5">
        <v>23</v>
      </c>
      <c r="X418" s="5">
        <v>16</v>
      </c>
      <c r="Y418" s="5">
        <v>14600</v>
      </c>
      <c r="Z418" s="5">
        <v>0</v>
      </c>
      <c r="AA418" s="5">
        <v>322</v>
      </c>
      <c r="AB418" s="5">
        <v>212</v>
      </c>
      <c r="AC418" s="5">
        <v>3874</v>
      </c>
      <c r="AD418" s="5">
        <v>4128</v>
      </c>
      <c r="AE418" s="5">
        <v>5219</v>
      </c>
      <c r="AF418" s="5">
        <v>53431</v>
      </c>
      <c r="AG418" s="5">
        <v>8100</v>
      </c>
      <c r="AH418" s="5">
        <v>0</v>
      </c>
      <c r="AI418" s="5">
        <v>0</v>
      </c>
      <c r="AJ418" s="5">
        <v>0</v>
      </c>
      <c r="AK418" s="5">
        <v>5000</v>
      </c>
      <c r="AL418" s="5">
        <v>17000</v>
      </c>
      <c r="AM418" s="5">
        <v>0</v>
      </c>
      <c r="AN418" s="5">
        <v>0</v>
      </c>
      <c r="AO418" s="5">
        <v>12000</v>
      </c>
      <c r="AP418" s="5">
        <v>4238</v>
      </c>
      <c r="AQ418" s="5">
        <v>0</v>
      </c>
      <c r="AR418" s="5">
        <v>1880</v>
      </c>
      <c r="AS418" s="5">
        <v>2654</v>
      </c>
      <c r="AT418" s="5">
        <v>27502</v>
      </c>
      <c r="AU418" s="5">
        <v>93755</v>
      </c>
      <c r="AV418" s="5">
        <v>0</v>
      </c>
      <c r="AW418" s="5">
        <v>27</v>
      </c>
      <c r="AX418" s="5">
        <v>62</v>
      </c>
      <c r="AY418" s="5">
        <v>1224</v>
      </c>
      <c r="AZ418" s="5">
        <v>0</v>
      </c>
      <c r="BA418" s="5">
        <v>0</v>
      </c>
      <c r="BB418" s="5">
        <v>0</v>
      </c>
      <c r="BC418" s="5">
        <v>0</v>
      </c>
      <c r="BD418" s="5">
        <v>0</v>
      </c>
      <c r="BE418" s="5">
        <v>0</v>
      </c>
      <c r="BF418" s="5">
        <v>0</v>
      </c>
      <c r="BG418" s="5">
        <v>0</v>
      </c>
      <c r="BH418" s="5">
        <v>2624694</v>
      </c>
      <c r="BI418" s="5">
        <v>239830</v>
      </c>
      <c r="BJ418" s="5">
        <v>2471225</v>
      </c>
      <c r="BK418" s="5">
        <v>26311</v>
      </c>
      <c r="BL418" s="5">
        <v>0</v>
      </c>
      <c r="BM418" s="5">
        <v>19917</v>
      </c>
      <c r="BN418" s="5">
        <v>0</v>
      </c>
      <c r="BO418" s="5">
        <v>227810</v>
      </c>
      <c r="BP418" s="5">
        <v>2976783</v>
      </c>
      <c r="BQ418" s="5">
        <v>755817</v>
      </c>
      <c r="BR418" s="5">
        <v>37000</v>
      </c>
    </row>
    <row r="419" spans="1:70">
      <c r="A419" t="s">
        <v>1813</v>
      </c>
      <c r="B419" t="s">
        <v>1814</v>
      </c>
      <c r="C419" t="s">
        <v>1360</v>
      </c>
      <c r="D419" t="s">
        <v>1849</v>
      </c>
      <c r="E419" t="str">
        <f t="shared" si="6"/>
        <v>埼玉県毛呂山町</v>
      </c>
      <c r="F419" s="5">
        <v>35954</v>
      </c>
      <c r="G419" s="5">
        <v>11</v>
      </c>
      <c r="H419" s="5">
        <v>1</v>
      </c>
      <c r="I419" s="5">
        <v>2</v>
      </c>
      <c r="J419" s="5">
        <v>0</v>
      </c>
      <c r="K419" s="5">
        <v>0</v>
      </c>
      <c r="L419" s="5">
        <v>1393</v>
      </c>
      <c r="M419" s="5">
        <v>21450</v>
      </c>
      <c r="N419" s="5">
        <v>0</v>
      </c>
      <c r="O419" s="5">
        <v>178316</v>
      </c>
      <c r="P419" s="5">
        <v>608914</v>
      </c>
      <c r="Q419" s="5">
        <v>1211663</v>
      </c>
      <c r="R419" s="5">
        <v>94431</v>
      </c>
      <c r="S419" s="5">
        <v>8</v>
      </c>
      <c r="T419" s="5">
        <v>4153</v>
      </c>
      <c r="U419" s="5">
        <v>0</v>
      </c>
      <c r="V419" s="5">
        <v>0</v>
      </c>
      <c r="W419" s="5">
        <v>6</v>
      </c>
      <c r="X419" s="5">
        <v>9</v>
      </c>
      <c r="Y419" s="5">
        <v>16100</v>
      </c>
      <c r="Z419" s="5">
        <v>0</v>
      </c>
      <c r="AA419" s="5">
        <v>66</v>
      </c>
      <c r="AB419" s="5">
        <v>31</v>
      </c>
      <c r="AC419" s="5">
        <v>547</v>
      </c>
      <c r="AD419" s="5">
        <v>6520</v>
      </c>
      <c r="AE419" s="5">
        <v>0</v>
      </c>
      <c r="AF419" s="5">
        <v>27213</v>
      </c>
      <c r="AG419" s="5">
        <v>0</v>
      </c>
      <c r="AH419" s="5">
        <v>0</v>
      </c>
      <c r="AI419" s="5">
        <v>0</v>
      </c>
      <c r="AJ419" s="5">
        <v>55771</v>
      </c>
      <c r="AK419" s="5">
        <v>10300</v>
      </c>
      <c r="AL419" s="5">
        <v>0</v>
      </c>
      <c r="AM419" s="5">
        <v>2605</v>
      </c>
      <c r="AN419" s="5">
        <v>0</v>
      </c>
      <c r="AO419" s="5">
        <v>0</v>
      </c>
      <c r="AP419" s="5">
        <v>0</v>
      </c>
      <c r="AQ419" s="5">
        <v>216</v>
      </c>
      <c r="AR419" s="5">
        <v>2</v>
      </c>
      <c r="AS419" s="5">
        <v>405</v>
      </c>
      <c r="AT419" s="5">
        <v>0</v>
      </c>
      <c r="AU419" s="5">
        <v>29371</v>
      </c>
      <c r="AV419" s="5">
        <v>0</v>
      </c>
      <c r="AW419" s="5">
        <v>5</v>
      </c>
      <c r="AX419" s="5">
        <v>0</v>
      </c>
      <c r="AY419" s="5">
        <v>203</v>
      </c>
      <c r="AZ419" s="5">
        <v>0</v>
      </c>
      <c r="BA419" s="5">
        <v>32</v>
      </c>
      <c r="BB419" s="5">
        <v>0</v>
      </c>
      <c r="BC419" s="5">
        <v>113</v>
      </c>
      <c r="BD419" s="5">
        <v>0</v>
      </c>
      <c r="BE419" s="5">
        <v>37</v>
      </c>
      <c r="BF419" s="5">
        <v>0</v>
      </c>
      <c r="BG419" s="5">
        <v>404</v>
      </c>
      <c r="BH419" s="5">
        <v>643551</v>
      </c>
      <c r="BI419" s="5">
        <v>82494</v>
      </c>
      <c r="BJ419" s="5">
        <v>677060</v>
      </c>
      <c r="BK419" s="5">
        <v>19151</v>
      </c>
      <c r="BL419" s="5">
        <v>0</v>
      </c>
      <c r="BM419" s="5">
        <v>0</v>
      </c>
      <c r="BN419" s="5">
        <v>0</v>
      </c>
      <c r="BO419" s="5">
        <v>81993</v>
      </c>
      <c r="BP419" s="5">
        <v>610107</v>
      </c>
      <c r="BQ419" s="5">
        <v>226821</v>
      </c>
      <c r="BR419" s="5">
        <v>7000</v>
      </c>
    </row>
    <row r="420" spans="1:70">
      <c r="A420" t="s">
        <v>1813</v>
      </c>
      <c r="B420" t="s">
        <v>1814</v>
      </c>
      <c r="C420" t="s">
        <v>1362</v>
      </c>
      <c r="D420" t="s">
        <v>1850</v>
      </c>
      <c r="E420" t="str">
        <f t="shared" si="6"/>
        <v>埼玉県富士見市</v>
      </c>
      <c r="F420" s="5">
        <v>108868</v>
      </c>
      <c r="G420" s="5">
        <v>13</v>
      </c>
      <c r="H420" s="5">
        <v>3</v>
      </c>
      <c r="I420" s="5">
        <v>0</v>
      </c>
      <c r="J420" s="5">
        <v>0</v>
      </c>
      <c r="K420" s="5">
        <v>0</v>
      </c>
      <c r="L420" s="5">
        <v>4666</v>
      </c>
      <c r="M420" s="5">
        <v>12882</v>
      </c>
      <c r="N420" s="5">
        <v>12349</v>
      </c>
      <c r="O420" s="5">
        <v>218328</v>
      </c>
      <c r="P420" s="5">
        <v>1455732</v>
      </c>
      <c r="Q420" s="5">
        <v>894612</v>
      </c>
      <c r="R420" s="5">
        <v>236269</v>
      </c>
      <c r="S420" s="5">
        <v>10</v>
      </c>
      <c r="T420" s="5">
        <v>10738</v>
      </c>
      <c r="U420" s="5">
        <v>0</v>
      </c>
      <c r="V420" s="5">
        <v>0</v>
      </c>
      <c r="W420" s="5">
        <v>8</v>
      </c>
      <c r="X420" s="5">
        <v>7</v>
      </c>
      <c r="Y420" s="5">
        <v>9500</v>
      </c>
      <c r="Z420" s="5">
        <v>0</v>
      </c>
      <c r="AA420" s="5">
        <v>11</v>
      </c>
      <c r="AB420" s="5">
        <v>0</v>
      </c>
      <c r="AC420" s="5">
        <v>0</v>
      </c>
      <c r="AD420" s="5">
        <v>2476</v>
      </c>
      <c r="AE420" s="5">
        <v>650</v>
      </c>
      <c r="AF420" s="5">
        <v>100</v>
      </c>
      <c r="AG420" s="5">
        <v>9500</v>
      </c>
      <c r="AH420" s="5">
        <v>0</v>
      </c>
      <c r="AI420" s="5">
        <v>0</v>
      </c>
      <c r="AJ420" s="5">
        <v>0</v>
      </c>
      <c r="AK420" s="5">
        <v>19530</v>
      </c>
      <c r="AL420" s="5">
        <v>1450</v>
      </c>
      <c r="AM420" s="5">
        <v>0</v>
      </c>
      <c r="AN420" s="5">
        <v>0</v>
      </c>
      <c r="AO420" s="5">
        <v>0</v>
      </c>
      <c r="AP420" s="5">
        <v>0</v>
      </c>
      <c r="AQ420" s="5">
        <v>0</v>
      </c>
      <c r="AR420" s="5">
        <v>4626</v>
      </c>
      <c r="AS420" s="5">
        <v>2081</v>
      </c>
      <c r="AT420" s="5">
        <v>5047</v>
      </c>
      <c r="AU420" s="5">
        <v>15022</v>
      </c>
      <c r="AV420" s="5">
        <v>40</v>
      </c>
      <c r="AW420" s="5">
        <v>2626</v>
      </c>
      <c r="AX420" s="5">
        <v>137</v>
      </c>
      <c r="AY420" s="5">
        <v>0</v>
      </c>
      <c r="AZ420" s="5">
        <v>0</v>
      </c>
      <c r="BA420" s="5">
        <v>0</v>
      </c>
      <c r="BB420" s="5">
        <v>23</v>
      </c>
      <c r="BC420" s="5">
        <v>4090</v>
      </c>
      <c r="BD420" s="5">
        <v>0</v>
      </c>
      <c r="BE420" s="5">
        <v>0</v>
      </c>
      <c r="BF420" s="5">
        <v>0</v>
      </c>
      <c r="BG420" s="5">
        <v>15</v>
      </c>
      <c r="BH420" s="5">
        <v>1681907</v>
      </c>
      <c r="BI420" s="5">
        <v>73311</v>
      </c>
      <c r="BJ420" s="5">
        <v>1406963</v>
      </c>
      <c r="BK420" s="5">
        <v>46043</v>
      </c>
      <c r="BL420" s="5">
        <v>0</v>
      </c>
      <c r="BM420" s="5">
        <v>1918</v>
      </c>
      <c r="BN420" s="5">
        <v>0</v>
      </c>
      <c r="BO420" s="5">
        <v>70326</v>
      </c>
      <c r="BP420" s="5">
        <v>1474713</v>
      </c>
      <c r="BQ420" s="5">
        <v>521443</v>
      </c>
      <c r="BR420" s="5">
        <v>26200</v>
      </c>
    </row>
    <row r="421" spans="1:70">
      <c r="A421" t="s">
        <v>1813</v>
      </c>
      <c r="B421" t="s">
        <v>1814</v>
      </c>
      <c r="C421" t="s">
        <v>1364</v>
      </c>
      <c r="D421" t="s">
        <v>1851</v>
      </c>
      <c r="E421" t="str">
        <f t="shared" si="6"/>
        <v>埼玉県熊谷市</v>
      </c>
      <c r="F421" s="5">
        <v>192823</v>
      </c>
      <c r="G421" s="5">
        <v>33</v>
      </c>
      <c r="H421" s="5">
        <v>5</v>
      </c>
      <c r="I421" s="5">
        <v>0</v>
      </c>
      <c r="J421" s="5">
        <v>1</v>
      </c>
      <c r="K421" s="5">
        <v>1</v>
      </c>
      <c r="L421" s="5">
        <v>27429</v>
      </c>
      <c r="M421" s="5">
        <v>13054</v>
      </c>
      <c r="N421" s="5">
        <v>26386</v>
      </c>
      <c r="O421" s="5">
        <v>1107380</v>
      </c>
      <c r="P421" s="5">
        <v>3481658</v>
      </c>
      <c r="Q421" s="5">
        <v>10199252</v>
      </c>
      <c r="R421" s="5">
        <v>676327</v>
      </c>
      <c r="S421" s="5">
        <v>27</v>
      </c>
      <c r="T421" s="5">
        <v>22621</v>
      </c>
      <c r="U421" s="5">
        <v>0</v>
      </c>
      <c r="V421" s="5">
        <v>0</v>
      </c>
      <c r="W421" s="5">
        <v>10</v>
      </c>
      <c r="X421" s="5">
        <v>4</v>
      </c>
      <c r="Y421" s="5">
        <v>61400</v>
      </c>
      <c r="Z421" s="5">
        <v>0</v>
      </c>
      <c r="AA421" s="5">
        <v>679</v>
      </c>
      <c r="AB421" s="5">
        <v>352</v>
      </c>
      <c r="AC421" s="5">
        <v>0</v>
      </c>
      <c r="AD421" s="5">
        <v>0</v>
      </c>
      <c r="AE421" s="5">
        <v>9643</v>
      </c>
      <c r="AF421" s="5">
        <v>27685</v>
      </c>
      <c r="AG421" s="5">
        <v>8300</v>
      </c>
      <c r="AH421" s="5">
        <v>0</v>
      </c>
      <c r="AI421" s="5">
        <v>0</v>
      </c>
      <c r="AJ421" s="5">
        <v>61400</v>
      </c>
      <c r="AK421" s="5">
        <v>56174</v>
      </c>
      <c r="AL421" s="5">
        <v>4200</v>
      </c>
      <c r="AM421" s="5">
        <v>7776</v>
      </c>
      <c r="AN421" s="5">
        <v>0</v>
      </c>
      <c r="AO421" s="5">
        <v>0</v>
      </c>
      <c r="AP421" s="5">
        <v>0</v>
      </c>
      <c r="AQ421" s="5">
        <v>0</v>
      </c>
      <c r="AR421" s="5">
        <v>10671</v>
      </c>
      <c r="AS421" s="5">
        <v>17</v>
      </c>
      <c r="AT421" s="5">
        <v>2127</v>
      </c>
      <c r="AU421" s="5">
        <v>174059</v>
      </c>
      <c r="AV421" s="5">
        <v>0</v>
      </c>
      <c r="AW421" s="5">
        <v>0</v>
      </c>
      <c r="AX421" s="5">
        <v>0</v>
      </c>
      <c r="AY421" s="5">
        <v>321</v>
      </c>
      <c r="AZ421" s="5">
        <v>0</v>
      </c>
      <c r="BA421" s="5">
        <v>0</v>
      </c>
      <c r="BB421" s="5">
        <v>0</v>
      </c>
      <c r="BC421" s="5">
        <v>1362</v>
      </c>
      <c r="BD421" s="5">
        <v>0</v>
      </c>
      <c r="BE421" s="5">
        <v>0</v>
      </c>
      <c r="BF421" s="5">
        <v>0</v>
      </c>
      <c r="BG421" s="5">
        <v>0</v>
      </c>
      <c r="BH421" s="5">
        <v>3603303</v>
      </c>
      <c r="BI421" s="5">
        <v>407039</v>
      </c>
      <c r="BJ421" s="5">
        <v>3466946</v>
      </c>
      <c r="BK421" s="5">
        <v>237471</v>
      </c>
      <c r="BL421" s="5">
        <v>0</v>
      </c>
      <c r="BM421" s="5">
        <v>0</v>
      </c>
      <c r="BN421" s="5">
        <v>0</v>
      </c>
      <c r="BO421" s="5">
        <v>385203</v>
      </c>
      <c r="BP421" s="5">
        <v>3280195</v>
      </c>
      <c r="BQ421" s="5">
        <v>1096914</v>
      </c>
      <c r="BR421" s="5">
        <v>32900</v>
      </c>
    </row>
    <row r="422" spans="1:70">
      <c r="A422" t="s">
        <v>1813</v>
      </c>
      <c r="B422" t="s">
        <v>1814</v>
      </c>
      <c r="C422" t="s">
        <v>1677</v>
      </c>
      <c r="D422" t="s">
        <v>1852</v>
      </c>
      <c r="E422" t="str">
        <f t="shared" si="6"/>
        <v>埼玉県蓮田市</v>
      </c>
      <c r="F422" s="5">
        <v>61496</v>
      </c>
      <c r="G422" s="5">
        <v>13</v>
      </c>
      <c r="H422" s="5">
        <v>0</v>
      </c>
      <c r="I422" s="5">
        <v>0</v>
      </c>
      <c r="J422" s="5">
        <v>1</v>
      </c>
      <c r="K422" s="5">
        <v>0</v>
      </c>
      <c r="L422" s="5">
        <v>6288</v>
      </c>
      <c r="M422" s="5">
        <v>3324</v>
      </c>
      <c r="N422" s="5">
        <v>6999</v>
      </c>
      <c r="O422" s="5">
        <v>273334</v>
      </c>
      <c r="P422" s="5">
        <v>1113570</v>
      </c>
      <c r="Q422" s="5">
        <v>751615</v>
      </c>
      <c r="R422" s="5">
        <v>122853</v>
      </c>
      <c r="S422" s="5">
        <v>7</v>
      </c>
      <c r="T422" s="5">
        <v>6046</v>
      </c>
      <c r="U422" s="5">
        <v>0</v>
      </c>
      <c r="V422" s="5">
        <v>0</v>
      </c>
      <c r="W422" s="5">
        <v>5</v>
      </c>
      <c r="X422" s="5">
        <v>6</v>
      </c>
      <c r="Y422" s="5">
        <v>9900</v>
      </c>
      <c r="Z422" s="5">
        <v>0</v>
      </c>
      <c r="AA422" s="5">
        <v>46</v>
      </c>
      <c r="AB422" s="5">
        <v>34</v>
      </c>
      <c r="AC422" s="5">
        <v>970</v>
      </c>
      <c r="AD422" s="5">
        <v>0</v>
      </c>
      <c r="AE422" s="5">
        <v>2478</v>
      </c>
      <c r="AF422" s="5">
        <v>112753</v>
      </c>
      <c r="AG422" s="5">
        <v>0</v>
      </c>
      <c r="AH422" s="5">
        <v>29664</v>
      </c>
      <c r="AI422" s="5">
        <v>54864</v>
      </c>
      <c r="AJ422" s="5">
        <v>0</v>
      </c>
      <c r="AK422" s="5">
        <v>20200</v>
      </c>
      <c r="AL422" s="5">
        <v>0</v>
      </c>
      <c r="AM422" s="5">
        <v>0</v>
      </c>
      <c r="AN422" s="5">
        <v>0</v>
      </c>
      <c r="AO422" s="5">
        <v>0</v>
      </c>
      <c r="AP422" s="5">
        <v>0</v>
      </c>
      <c r="AQ422" s="5">
        <v>0</v>
      </c>
      <c r="AR422" s="5">
        <v>3166</v>
      </c>
      <c r="AS422" s="5">
        <v>0</v>
      </c>
      <c r="AT422" s="5">
        <v>386</v>
      </c>
      <c r="AU422" s="5">
        <v>5170</v>
      </c>
      <c r="AV422" s="5">
        <v>34</v>
      </c>
      <c r="AW422" s="5">
        <v>126</v>
      </c>
      <c r="AX422" s="5">
        <v>0</v>
      </c>
      <c r="AY422" s="5">
        <v>0</v>
      </c>
      <c r="AZ422" s="5">
        <v>1404</v>
      </c>
      <c r="BA422" s="5">
        <v>0</v>
      </c>
      <c r="BB422" s="5">
        <v>0</v>
      </c>
      <c r="BC422" s="5">
        <v>0</v>
      </c>
      <c r="BD422" s="5">
        <v>0</v>
      </c>
      <c r="BE422" s="5">
        <v>0</v>
      </c>
      <c r="BF422" s="5">
        <v>102</v>
      </c>
      <c r="BG422" s="5">
        <v>0</v>
      </c>
      <c r="BH422" s="5">
        <v>1168748</v>
      </c>
      <c r="BI422" s="5">
        <v>65040</v>
      </c>
      <c r="BJ422" s="5">
        <v>1051339</v>
      </c>
      <c r="BK422" s="5">
        <v>22115</v>
      </c>
      <c r="BL422" s="5">
        <v>0</v>
      </c>
      <c r="BM422" s="5">
        <v>0</v>
      </c>
      <c r="BN422" s="5">
        <v>0</v>
      </c>
      <c r="BO422" s="5">
        <v>55534</v>
      </c>
      <c r="BP422" s="5">
        <v>1962453</v>
      </c>
      <c r="BQ422" s="5">
        <v>414794</v>
      </c>
      <c r="BR422" s="5">
        <v>23100</v>
      </c>
    </row>
    <row r="423" spans="1:70">
      <c r="A423" t="s">
        <v>1813</v>
      </c>
      <c r="B423" t="s">
        <v>1814</v>
      </c>
      <c r="C423" t="s">
        <v>1776</v>
      </c>
      <c r="D423" t="s">
        <v>1853</v>
      </c>
      <c r="E423" t="str">
        <f t="shared" si="6"/>
        <v>埼玉県三郷市</v>
      </c>
      <c r="F423" s="5">
        <v>140931</v>
      </c>
      <c r="G423" s="5">
        <v>27</v>
      </c>
      <c r="H423" s="5">
        <v>0</v>
      </c>
      <c r="I423" s="5">
        <v>0</v>
      </c>
      <c r="J423" s="5">
        <v>2</v>
      </c>
      <c r="K423" s="5">
        <v>0</v>
      </c>
      <c r="L423" s="5">
        <v>3347</v>
      </c>
      <c r="M423" s="5">
        <v>0</v>
      </c>
      <c r="N423" s="5">
        <v>24175</v>
      </c>
      <c r="O423" s="5">
        <v>575573</v>
      </c>
      <c r="P423" s="5">
        <v>1898230</v>
      </c>
      <c r="Q423" s="5">
        <v>3035324</v>
      </c>
      <c r="R423" s="5">
        <v>154126</v>
      </c>
      <c r="S423" s="5">
        <v>19</v>
      </c>
      <c r="T423" s="5">
        <v>14703</v>
      </c>
      <c r="U423" s="5">
        <v>0</v>
      </c>
      <c r="V423" s="5">
        <v>0</v>
      </c>
      <c r="W423" s="5">
        <v>6</v>
      </c>
      <c r="X423" s="5">
        <v>5</v>
      </c>
      <c r="Y423" s="5">
        <v>15530</v>
      </c>
      <c r="Z423" s="5">
        <v>0</v>
      </c>
      <c r="AA423" s="5">
        <v>131</v>
      </c>
      <c r="AB423" s="5">
        <v>81</v>
      </c>
      <c r="AC423" s="5">
        <v>160</v>
      </c>
      <c r="AD423" s="5">
        <v>0</v>
      </c>
      <c r="AE423" s="5">
        <v>7974</v>
      </c>
      <c r="AF423" s="5">
        <v>49381</v>
      </c>
      <c r="AG423" s="5">
        <v>0</v>
      </c>
      <c r="AH423" s="5">
        <v>62100</v>
      </c>
      <c r="AI423" s="5">
        <v>0</v>
      </c>
      <c r="AJ423" s="5">
        <v>0</v>
      </c>
      <c r="AK423" s="5">
        <v>30000</v>
      </c>
      <c r="AL423" s="5">
        <v>4000</v>
      </c>
      <c r="AM423" s="5">
        <v>0</v>
      </c>
      <c r="AN423" s="5">
        <v>0</v>
      </c>
      <c r="AO423" s="5">
        <v>0</v>
      </c>
      <c r="AP423" s="5">
        <v>0</v>
      </c>
      <c r="AQ423" s="5">
        <v>0</v>
      </c>
      <c r="AR423" s="5">
        <v>1809</v>
      </c>
      <c r="AS423" s="5">
        <v>0</v>
      </c>
      <c r="AT423" s="5">
        <v>4242</v>
      </c>
      <c r="AU423" s="5">
        <v>34004</v>
      </c>
      <c r="AV423" s="5">
        <v>30</v>
      </c>
      <c r="AW423" s="5">
        <v>0</v>
      </c>
      <c r="AX423" s="5">
        <v>324</v>
      </c>
      <c r="AY423" s="5">
        <v>0</v>
      </c>
      <c r="AZ423" s="5">
        <v>1109</v>
      </c>
      <c r="BA423" s="5">
        <v>0</v>
      </c>
      <c r="BB423" s="5">
        <v>1095</v>
      </c>
      <c r="BC423" s="5">
        <v>184180</v>
      </c>
      <c r="BD423" s="5">
        <v>0</v>
      </c>
      <c r="BE423" s="5">
        <v>0</v>
      </c>
      <c r="BF423" s="5">
        <v>119</v>
      </c>
      <c r="BG423" s="5">
        <v>526</v>
      </c>
      <c r="BH423" s="5">
        <v>1980552</v>
      </c>
      <c r="BI423" s="5">
        <v>317568</v>
      </c>
      <c r="BJ423" s="5">
        <v>2115464</v>
      </c>
      <c r="BK423" s="5">
        <v>50188</v>
      </c>
      <c r="BL423" s="5">
        <v>0</v>
      </c>
      <c r="BM423" s="5">
        <v>3399</v>
      </c>
      <c r="BN423" s="5">
        <v>0</v>
      </c>
      <c r="BO423" s="5">
        <v>314056</v>
      </c>
      <c r="BP423" s="5">
        <v>2491474</v>
      </c>
      <c r="BQ423" s="5">
        <v>588163</v>
      </c>
      <c r="BR423" s="5">
        <v>46570</v>
      </c>
    </row>
    <row r="424" spans="1:70">
      <c r="A424" t="s">
        <v>1813</v>
      </c>
      <c r="B424" t="s">
        <v>1814</v>
      </c>
      <c r="C424" t="s">
        <v>1368</v>
      </c>
      <c r="D424" t="s">
        <v>1854</v>
      </c>
      <c r="E424" t="str">
        <f t="shared" si="6"/>
        <v>埼玉県八潮市</v>
      </c>
      <c r="F424" s="5">
        <v>91964</v>
      </c>
      <c r="G424" s="5">
        <v>26</v>
      </c>
      <c r="H424" s="5">
        <v>0</v>
      </c>
      <c r="I424" s="5">
        <v>0</v>
      </c>
      <c r="J424" s="5">
        <v>1</v>
      </c>
      <c r="K424" s="5">
        <v>0</v>
      </c>
      <c r="L424" s="5">
        <v>5525</v>
      </c>
      <c r="M424" s="5">
        <v>0</v>
      </c>
      <c r="N424" s="5">
        <v>18478</v>
      </c>
      <c r="O424" s="5">
        <v>387154</v>
      </c>
      <c r="P424" s="5">
        <v>1737434</v>
      </c>
      <c r="Q424" s="5">
        <v>2749940</v>
      </c>
      <c r="R424" s="5">
        <v>257061</v>
      </c>
      <c r="S424" s="5">
        <v>12</v>
      </c>
      <c r="T424" s="5">
        <v>9944</v>
      </c>
      <c r="U424" s="5">
        <v>0</v>
      </c>
      <c r="V424" s="5">
        <v>0</v>
      </c>
      <c r="W424" s="5">
        <v>13</v>
      </c>
      <c r="X424" s="5">
        <v>7</v>
      </c>
      <c r="Y424" s="5">
        <v>9090</v>
      </c>
      <c r="Z424" s="5">
        <v>0</v>
      </c>
      <c r="AA424" s="5">
        <v>94</v>
      </c>
      <c r="AB424" s="5">
        <v>34</v>
      </c>
      <c r="AC424" s="5">
        <v>2063</v>
      </c>
      <c r="AD424" s="5">
        <v>0</v>
      </c>
      <c r="AE424" s="5">
        <v>5897</v>
      </c>
      <c r="AF424" s="5">
        <v>55508</v>
      </c>
      <c r="AG424" s="5">
        <v>0</v>
      </c>
      <c r="AH424" s="5">
        <v>37750</v>
      </c>
      <c r="AI424" s="5">
        <v>0</v>
      </c>
      <c r="AJ424" s="5">
        <v>0</v>
      </c>
      <c r="AK424" s="5">
        <v>26090</v>
      </c>
      <c r="AL424" s="5">
        <v>0</v>
      </c>
      <c r="AM424" s="5">
        <v>0</v>
      </c>
      <c r="AN424" s="5">
        <v>0</v>
      </c>
      <c r="AO424" s="5">
        <v>0</v>
      </c>
      <c r="AP424" s="5">
        <v>0</v>
      </c>
      <c r="AQ424" s="5">
        <v>0</v>
      </c>
      <c r="AR424" s="5">
        <v>56</v>
      </c>
      <c r="AS424" s="5">
        <v>0</v>
      </c>
      <c r="AT424" s="5">
        <v>5892</v>
      </c>
      <c r="AU424" s="5">
        <v>89677</v>
      </c>
      <c r="AV424" s="5">
        <v>31</v>
      </c>
      <c r="AW424" s="5">
        <v>0</v>
      </c>
      <c r="AX424" s="5">
        <v>24</v>
      </c>
      <c r="AY424" s="5">
        <v>40</v>
      </c>
      <c r="AZ424" s="5">
        <v>0</v>
      </c>
      <c r="BA424" s="5">
        <v>0</v>
      </c>
      <c r="BB424" s="5">
        <v>0</v>
      </c>
      <c r="BC424" s="5">
        <v>148</v>
      </c>
      <c r="BD424" s="5">
        <v>0</v>
      </c>
      <c r="BE424" s="5">
        <v>0</v>
      </c>
      <c r="BF424" s="5">
        <v>0</v>
      </c>
      <c r="BG424" s="5">
        <v>0</v>
      </c>
      <c r="BH424" s="5">
        <v>1791279</v>
      </c>
      <c r="BI424" s="5">
        <v>254271</v>
      </c>
      <c r="BJ424" s="5">
        <v>1621461</v>
      </c>
      <c r="BK424" s="5">
        <v>74730</v>
      </c>
      <c r="BL424" s="5">
        <v>0</v>
      </c>
      <c r="BM424" s="5">
        <v>0</v>
      </c>
      <c r="BN424" s="5">
        <v>0</v>
      </c>
      <c r="BO424" s="5">
        <v>251036</v>
      </c>
      <c r="BP424" s="5">
        <v>2203743</v>
      </c>
      <c r="BQ424" s="5">
        <v>554898</v>
      </c>
      <c r="BR424" s="5">
        <v>28660</v>
      </c>
    </row>
    <row r="425" spans="1:70">
      <c r="A425" t="s">
        <v>1813</v>
      </c>
      <c r="B425" t="s">
        <v>1814</v>
      </c>
      <c r="C425" t="s">
        <v>1374</v>
      </c>
      <c r="D425" t="s">
        <v>1855</v>
      </c>
      <c r="E425" t="str">
        <f t="shared" si="6"/>
        <v>埼玉県三芳町</v>
      </c>
      <c r="F425" s="5">
        <v>38273</v>
      </c>
      <c r="G425" s="5">
        <v>7</v>
      </c>
      <c r="H425" s="5">
        <v>1</v>
      </c>
      <c r="I425" s="5">
        <v>0</v>
      </c>
      <c r="J425" s="5">
        <v>0</v>
      </c>
      <c r="K425" s="5">
        <v>0</v>
      </c>
      <c r="L425" s="5">
        <v>2370</v>
      </c>
      <c r="M425" s="5">
        <v>0</v>
      </c>
      <c r="N425" s="5">
        <v>11302</v>
      </c>
      <c r="O425" s="5">
        <v>124208</v>
      </c>
      <c r="P425" s="5">
        <v>725928</v>
      </c>
      <c r="Q425" s="5">
        <v>2174374</v>
      </c>
      <c r="R425" s="5">
        <v>121484</v>
      </c>
      <c r="S425" s="5">
        <v>6</v>
      </c>
      <c r="T425" s="5">
        <v>5220</v>
      </c>
      <c r="U425" s="5">
        <v>0</v>
      </c>
      <c r="V425" s="5">
        <v>0</v>
      </c>
      <c r="W425" s="5">
        <v>2</v>
      </c>
      <c r="X425" s="5">
        <v>6</v>
      </c>
      <c r="Y425" s="5">
        <v>7500</v>
      </c>
      <c r="Z425" s="5">
        <v>0</v>
      </c>
      <c r="AA425" s="5">
        <v>0</v>
      </c>
      <c r="AB425" s="5">
        <v>0</v>
      </c>
      <c r="AC425" s="5">
        <v>967</v>
      </c>
      <c r="AD425" s="5">
        <v>0</v>
      </c>
      <c r="AE425" s="5">
        <v>0</v>
      </c>
      <c r="AF425" s="5">
        <v>160</v>
      </c>
      <c r="AG425" s="5">
        <v>0</v>
      </c>
      <c r="AH425" s="5">
        <v>0</v>
      </c>
      <c r="AI425" s="5">
        <v>0</v>
      </c>
      <c r="AJ425" s="5">
        <v>0</v>
      </c>
      <c r="AK425" s="5">
        <v>12410</v>
      </c>
      <c r="AL425" s="5">
        <v>0</v>
      </c>
      <c r="AM425" s="5">
        <v>0</v>
      </c>
      <c r="AN425" s="5">
        <v>0</v>
      </c>
      <c r="AO425" s="5">
        <v>0</v>
      </c>
      <c r="AP425" s="5">
        <v>0</v>
      </c>
      <c r="AQ425" s="5">
        <v>0</v>
      </c>
      <c r="AR425" s="5">
        <v>0</v>
      </c>
      <c r="AS425" s="5">
        <v>0</v>
      </c>
      <c r="AT425" s="5">
        <v>2780</v>
      </c>
      <c r="AU425" s="5">
        <v>1129</v>
      </c>
      <c r="AV425" s="5">
        <v>0</v>
      </c>
      <c r="AW425" s="5">
        <v>0</v>
      </c>
      <c r="AX425" s="5">
        <v>50</v>
      </c>
      <c r="AY425" s="5">
        <v>3</v>
      </c>
      <c r="AZ425" s="5">
        <v>221</v>
      </c>
      <c r="BA425" s="5">
        <v>0</v>
      </c>
      <c r="BB425" s="5">
        <v>29</v>
      </c>
      <c r="BC425" s="5">
        <v>10833</v>
      </c>
      <c r="BD425" s="5">
        <v>0</v>
      </c>
      <c r="BE425" s="5">
        <v>0</v>
      </c>
      <c r="BF425" s="5">
        <v>0</v>
      </c>
      <c r="BG425" s="5">
        <v>327</v>
      </c>
      <c r="BH425" s="5">
        <v>755906</v>
      </c>
      <c r="BI425" s="5">
        <v>68382</v>
      </c>
      <c r="BJ425" s="5">
        <v>727003</v>
      </c>
      <c r="BK425" s="5">
        <v>31438</v>
      </c>
      <c r="BL425" s="5">
        <v>1700</v>
      </c>
      <c r="BM425" s="5">
        <v>227</v>
      </c>
      <c r="BN425" s="5">
        <v>0</v>
      </c>
      <c r="BO425" s="5">
        <v>67597</v>
      </c>
      <c r="BP425" s="5">
        <v>1445357</v>
      </c>
      <c r="BQ425" s="5">
        <v>222986</v>
      </c>
      <c r="BR425" s="5">
        <v>24000</v>
      </c>
    </row>
    <row r="426" spans="1:70">
      <c r="A426" t="s">
        <v>1813</v>
      </c>
      <c r="B426" t="s">
        <v>1814</v>
      </c>
      <c r="C426" t="s">
        <v>1378</v>
      </c>
      <c r="D426" t="s">
        <v>1856</v>
      </c>
      <c r="E426" t="str">
        <f t="shared" si="6"/>
        <v>埼玉県吉見町</v>
      </c>
      <c r="F426" s="5">
        <v>18596</v>
      </c>
      <c r="G426" s="5">
        <v>5</v>
      </c>
      <c r="H426" s="5">
        <v>0</v>
      </c>
      <c r="I426" s="5">
        <v>0</v>
      </c>
      <c r="J426" s="5">
        <v>1</v>
      </c>
      <c r="K426" s="5">
        <v>0</v>
      </c>
      <c r="L426" s="5">
        <v>4649</v>
      </c>
      <c r="M426" s="5">
        <v>3291</v>
      </c>
      <c r="N426" s="5">
        <v>117452</v>
      </c>
      <c r="O426" s="5">
        <v>32704</v>
      </c>
      <c r="P426" s="5">
        <v>599291</v>
      </c>
      <c r="Q426" s="5">
        <v>1235511</v>
      </c>
      <c r="R426" s="5">
        <v>109297</v>
      </c>
      <c r="S426" s="5">
        <v>4</v>
      </c>
      <c r="T426" s="5">
        <v>3348</v>
      </c>
      <c r="U426" s="5">
        <v>0</v>
      </c>
      <c r="V426" s="5">
        <v>0</v>
      </c>
      <c r="W426" s="5">
        <v>0</v>
      </c>
      <c r="X426" s="5">
        <v>3</v>
      </c>
      <c r="Y426" s="5">
        <v>0</v>
      </c>
      <c r="Z426" s="5">
        <v>0</v>
      </c>
      <c r="AA426" s="5">
        <v>4</v>
      </c>
      <c r="AB426" s="5">
        <v>0</v>
      </c>
      <c r="AC426" s="5">
        <v>4629</v>
      </c>
      <c r="AD426" s="5">
        <v>1406</v>
      </c>
      <c r="AE426" s="5">
        <v>12170</v>
      </c>
      <c r="AF426" s="5">
        <v>251</v>
      </c>
      <c r="AG426" s="5">
        <v>0</v>
      </c>
      <c r="AH426" s="5">
        <v>0</v>
      </c>
      <c r="AI426" s="5">
        <v>0</v>
      </c>
      <c r="AJ426" s="5">
        <v>0</v>
      </c>
      <c r="AK426" s="5">
        <v>1300</v>
      </c>
      <c r="AL426" s="5">
        <v>0</v>
      </c>
      <c r="AM426" s="5">
        <v>11650</v>
      </c>
      <c r="AN426" s="5">
        <v>0</v>
      </c>
      <c r="AO426" s="5">
        <v>0</v>
      </c>
      <c r="AP426" s="5">
        <v>0</v>
      </c>
      <c r="AQ426" s="5">
        <v>0</v>
      </c>
      <c r="AR426" s="5">
        <v>0</v>
      </c>
      <c r="AS426" s="5">
        <v>0</v>
      </c>
      <c r="AT426" s="5">
        <v>14933</v>
      </c>
      <c r="AU426" s="5">
        <v>0</v>
      </c>
      <c r="AV426" s="5">
        <v>0</v>
      </c>
      <c r="AW426" s="5">
        <v>0</v>
      </c>
      <c r="AX426" s="5">
        <v>0</v>
      </c>
      <c r="AY426" s="5">
        <v>0</v>
      </c>
      <c r="AZ426" s="5">
        <v>0</v>
      </c>
      <c r="BA426" s="5">
        <v>0</v>
      </c>
      <c r="BB426" s="5">
        <v>1573</v>
      </c>
      <c r="BC426" s="5">
        <v>469</v>
      </c>
      <c r="BD426" s="5">
        <v>0</v>
      </c>
      <c r="BE426" s="5">
        <v>0</v>
      </c>
      <c r="BF426" s="5">
        <v>0</v>
      </c>
      <c r="BG426" s="5">
        <v>0</v>
      </c>
      <c r="BH426" s="5">
        <v>605422</v>
      </c>
      <c r="BI426" s="5">
        <v>46325</v>
      </c>
      <c r="BJ426" s="5">
        <v>591584</v>
      </c>
      <c r="BK426" s="5">
        <v>32487</v>
      </c>
      <c r="BL426" s="5">
        <v>0</v>
      </c>
      <c r="BM426" s="5">
        <v>4344</v>
      </c>
      <c r="BN426" s="5">
        <v>0</v>
      </c>
      <c r="BO426" s="5">
        <v>40309</v>
      </c>
      <c r="BP426" s="5">
        <v>1027249</v>
      </c>
      <c r="BQ426" s="5">
        <v>153883</v>
      </c>
      <c r="BR426" s="5">
        <v>15520</v>
      </c>
    </row>
    <row r="427" spans="1:70">
      <c r="A427" t="s">
        <v>1813</v>
      </c>
      <c r="B427" t="s">
        <v>1814</v>
      </c>
      <c r="C427" t="s">
        <v>1725</v>
      </c>
      <c r="D427" t="s">
        <v>1857</v>
      </c>
      <c r="E427" t="str">
        <f t="shared" si="6"/>
        <v>埼玉県坂戸、鶴ヶ島水道企業団</v>
      </c>
      <c r="F427" s="5">
        <v>169817</v>
      </c>
      <c r="G427" s="5">
        <v>51</v>
      </c>
      <c r="H427" s="5">
        <v>0</v>
      </c>
      <c r="I427" s="5">
        <v>0</v>
      </c>
      <c r="J427" s="5">
        <v>2</v>
      </c>
      <c r="K427" s="5">
        <v>0</v>
      </c>
      <c r="L427" s="5">
        <v>14105</v>
      </c>
      <c r="M427" s="5">
        <v>3838</v>
      </c>
      <c r="N427" s="5">
        <v>51729</v>
      </c>
      <c r="O427" s="5">
        <v>566564</v>
      </c>
      <c r="P427" s="5">
        <v>2708021</v>
      </c>
      <c r="Q427" s="5">
        <v>0</v>
      </c>
      <c r="R427" s="5">
        <v>0</v>
      </c>
      <c r="S427" s="5">
        <v>44</v>
      </c>
      <c r="T427" s="5">
        <v>18147</v>
      </c>
      <c r="U427" s="5">
        <v>0</v>
      </c>
      <c r="V427" s="5">
        <v>0</v>
      </c>
      <c r="W427" s="5">
        <v>22</v>
      </c>
      <c r="X427" s="5">
        <v>17</v>
      </c>
      <c r="Y427" s="5">
        <v>37500</v>
      </c>
      <c r="Z427" s="5">
        <v>0</v>
      </c>
      <c r="AA427" s="5">
        <v>13</v>
      </c>
      <c r="AB427" s="5">
        <v>4</v>
      </c>
      <c r="AC427" s="5">
        <v>11292</v>
      </c>
      <c r="AD427" s="5">
        <v>1081</v>
      </c>
      <c r="AE427" s="5">
        <v>23070</v>
      </c>
      <c r="AF427" s="5">
        <v>166496</v>
      </c>
      <c r="AG427" s="5">
        <v>0</v>
      </c>
      <c r="AH427" s="5">
        <v>90144</v>
      </c>
      <c r="AI427" s="5">
        <v>47088</v>
      </c>
      <c r="AJ427" s="5">
        <v>0</v>
      </c>
      <c r="AK427" s="5">
        <v>40200</v>
      </c>
      <c r="AL427" s="5">
        <v>2400</v>
      </c>
      <c r="AM427" s="5">
        <v>0</v>
      </c>
      <c r="AN427" s="5">
        <v>0</v>
      </c>
      <c r="AO427" s="5">
        <v>0</v>
      </c>
      <c r="AP427" s="5">
        <v>0</v>
      </c>
      <c r="AQ427" s="5">
        <v>0</v>
      </c>
      <c r="AR427" s="5">
        <v>1802</v>
      </c>
      <c r="AS427" s="5">
        <v>0</v>
      </c>
      <c r="AT427" s="5">
        <v>17764</v>
      </c>
      <c r="AU427" s="5">
        <v>123014</v>
      </c>
      <c r="AV427" s="5">
        <v>1270</v>
      </c>
      <c r="AW427" s="5">
        <v>630</v>
      </c>
      <c r="AX427" s="5">
        <v>75</v>
      </c>
      <c r="AY427" s="5">
        <v>1282</v>
      </c>
      <c r="AZ427" s="5">
        <v>0</v>
      </c>
      <c r="BA427" s="5">
        <v>0</v>
      </c>
      <c r="BB427" s="5">
        <v>0</v>
      </c>
      <c r="BC427" s="5">
        <v>14060</v>
      </c>
      <c r="BD427" s="5">
        <v>31</v>
      </c>
      <c r="BE427" s="5">
        <v>115</v>
      </c>
      <c r="BF427" s="5">
        <v>1107</v>
      </c>
      <c r="BG427" s="5">
        <v>1046</v>
      </c>
      <c r="BH427" s="5">
        <v>2965523</v>
      </c>
      <c r="BI427" s="5">
        <v>309184</v>
      </c>
      <c r="BJ427" s="5">
        <v>2849534</v>
      </c>
      <c r="BK427" s="5">
        <v>3601</v>
      </c>
      <c r="BL427" s="5">
        <v>0</v>
      </c>
      <c r="BM427" s="5">
        <v>12660</v>
      </c>
      <c r="BN427" s="5">
        <v>0</v>
      </c>
      <c r="BO427" s="5">
        <v>299582</v>
      </c>
      <c r="BP427" s="5">
        <v>4037163</v>
      </c>
      <c r="BQ427" s="5">
        <v>402212</v>
      </c>
      <c r="BR427" s="5">
        <v>44731</v>
      </c>
    </row>
    <row r="428" spans="1:70">
      <c r="A428" t="s">
        <v>1813</v>
      </c>
      <c r="B428" t="s">
        <v>1814</v>
      </c>
      <c r="C428" t="s">
        <v>1380</v>
      </c>
      <c r="D428" t="s">
        <v>1858</v>
      </c>
      <c r="E428" t="str">
        <f t="shared" si="6"/>
        <v>埼玉県日高市</v>
      </c>
      <c r="F428" s="5">
        <v>55115</v>
      </c>
      <c r="G428" s="5">
        <v>19</v>
      </c>
      <c r="H428" s="5">
        <v>1</v>
      </c>
      <c r="I428" s="5">
        <v>0</v>
      </c>
      <c r="J428" s="5">
        <v>2</v>
      </c>
      <c r="K428" s="5">
        <v>0</v>
      </c>
      <c r="L428" s="5">
        <v>5729</v>
      </c>
      <c r="M428" s="5">
        <v>8306</v>
      </c>
      <c r="N428" s="5">
        <v>24464</v>
      </c>
      <c r="O428" s="5">
        <v>252786</v>
      </c>
      <c r="P428" s="5">
        <v>964260</v>
      </c>
      <c r="Q428" s="5">
        <v>850807</v>
      </c>
      <c r="R428" s="5">
        <v>77223</v>
      </c>
      <c r="S428" s="5">
        <v>13</v>
      </c>
      <c r="T428" s="5">
        <v>7146</v>
      </c>
      <c r="U428" s="5">
        <v>0</v>
      </c>
      <c r="V428" s="5">
        <v>0</v>
      </c>
      <c r="W428" s="5">
        <v>10</v>
      </c>
      <c r="X428" s="5">
        <v>23</v>
      </c>
      <c r="Y428" s="5">
        <v>16800</v>
      </c>
      <c r="Z428" s="5">
        <v>0</v>
      </c>
      <c r="AA428" s="5">
        <v>15</v>
      </c>
      <c r="AB428" s="5">
        <v>6</v>
      </c>
      <c r="AC428" s="5">
        <v>84</v>
      </c>
      <c r="AD428" s="5">
        <v>5410</v>
      </c>
      <c r="AE428" s="5">
        <v>7421</v>
      </c>
      <c r="AF428" s="5">
        <v>72212</v>
      </c>
      <c r="AG428" s="5">
        <v>16800</v>
      </c>
      <c r="AH428" s="5">
        <v>0</v>
      </c>
      <c r="AI428" s="5">
        <v>0</v>
      </c>
      <c r="AJ428" s="5">
        <v>0</v>
      </c>
      <c r="AK428" s="5">
        <v>11380</v>
      </c>
      <c r="AL428" s="5">
        <v>0</v>
      </c>
      <c r="AM428" s="5">
        <v>0</v>
      </c>
      <c r="AN428" s="5">
        <v>4860</v>
      </c>
      <c r="AO428" s="5">
        <v>3000</v>
      </c>
      <c r="AP428" s="5">
        <v>0</v>
      </c>
      <c r="AQ428" s="5">
        <v>10</v>
      </c>
      <c r="AR428" s="5">
        <v>0</v>
      </c>
      <c r="AS428" s="5">
        <v>0</v>
      </c>
      <c r="AT428" s="5">
        <v>6891</v>
      </c>
      <c r="AU428" s="5">
        <v>95788</v>
      </c>
      <c r="AV428" s="5">
        <v>74</v>
      </c>
      <c r="AW428" s="5">
        <v>18</v>
      </c>
      <c r="AX428" s="5">
        <v>348</v>
      </c>
      <c r="AY428" s="5">
        <v>291</v>
      </c>
      <c r="AZ428" s="5">
        <v>0</v>
      </c>
      <c r="BA428" s="5">
        <v>0</v>
      </c>
      <c r="BB428" s="5">
        <v>0</v>
      </c>
      <c r="BC428" s="5">
        <v>5062</v>
      </c>
      <c r="BD428" s="5">
        <v>0</v>
      </c>
      <c r="BE428" s="5">
        <v>0</v>
      </c>
      <c r="BF428" s="5">
        <v>26</v>
      </c>
      <c r="BG428" s="5">
        <v>729</v>
      </c>
      <c r="BH428" s="5">
        <v>1061998</v>
      </c>
      <c r="BI428" s="5">
        <v>104479</v>
      </c>
      <c r="BJ428" s="5">
        <v>1049203</v>
      </c>
      <c r="BK428" s="5">
        <v>22319</v>
      </c>
      <c r="BL428" s="5">
        <v>0</v>
      </c>
      <c r="BM428" s="5">
        <v>49547</v>
      </c>
      <c r="BN428" s="5">
        <v>0</v>
      </c>
      <c r="BO428" s="5">
        <v>87837</v>
      </c>
      <c r="BP428" s="5">
        <v>2060613</v>
      </c>
      <c r="BQ428" s="5">
        <v>195471</v>
      </c>
      <c r="BR428" s="5">
        <v>16870</v>
      </c>
    </row>
    <row r="429" spans="1:70">
      <c r="A429" t="s">
        <v>1813</v>
      </c>
      <c r="B429" t="s">
        <v>1814</v>
      </c>
      <c r="C429" t="s">
        <v>1384</v>
      </c>
      <c r="D429" t="s">
        <v>1859</v>
      </c>
      <c r="E429" t="str">
        <f t="shared" si="6"/>
        <v>埼玉県越生町</v>
      </c>
      <c r="F429" s="5">
        <v>11270</v>
      </c>
      <c r="G429" s="5">
        <v>9</v>
      </c>
      <c r="H429" s="5">
        <v>0</v>
      </c>
      <c r="I429" s="5">
        <v>0</v>
      </c>
      <c r="J429" s="5">
        <v>1</v>
      </c>
      <c r="K429" s="5">
        <v>1</v>
      </c>
      <c r="L429" s="5">
        <v>4939</v>
      </c>
      <c r="M429" s="5">
        <v>13852</v>
      </c>
      <c r="N429" s="5">
        <v>0</v>
      </c>
      <c r="O429" s="5">
        <v>138164</v>
      </c>
      <c r="P429" s="5">
        <v>273662</v>
      </c>
      <c r="Q429" s="5">
        <v>78895</v>
      </c>
      <c r="R429" s="5">
        <v>21039</v>
      </c>
      <c r="S429" s="5">
        <v>8</v>
      </c>
      <c r="T429" s="5">
        <v>1299</v>
      </c>
      <c r="U429" s="5">
        <v>0</v>
      </c>
      <c r="V429" s="5">
        <v>0</v>
      </c>
      <c r="W429" s="5">
        <v>5</v>
      </c>
      <c r="X429" s="5">
        <v>7</v>
      </c>
      <c r="Y429" s="5">
        <v>3800</v>
      </c>
      <c r="Z429" s="5">
        <v>0</v>
      </c>
      <c r="AA429" s="5">
        <v>36</v>
      </c>
      <c r="AB429" s="5">
        <v>19</v>
      </c>
      <c r="AC429" s="5">
        <v>0</v>
      </c>
      <c r="AD429" s="5">
        <v>3816</v>
      </c>
      <c r="AE429" s="5">
        <v>0</v>
      </c>
      <c r="AF429" s="5">
        <v>42400</v>
      </c>
      <c r="AG429" s="5">
        <v>0</v>
      </c>
      <c r="AH429" s="5">
        <v>0</v>
      </c>
      <c r="AI429" s="5">
        <v>5244</v>
      </c>
      <c r="AJ429" s="5">
        <v>0</v>
      </c>
      <c r="AK429" s="5">
        <v>3382</v>
      </c>
      <c r="AL429" s="5">
        <v>1699</v>
      </c>
      <c r="AM429" s="5">
        <v>0</v>
      </c>
      <c r="AN429" s="5">
        <v>0</v>
      </c>
      <c r="AO429" s="5">
        <v>0</v>
      </c>
      <c r="AP429" s="5">
        <v>719</v>
      </c>
      <c r="AQ429" s="5">
        <v>0</v>
      </c>
      <c r="AR429" s="5">
        <v>0</v>
      </c>
      <c r="AS429" s="5">
        <v>61</v>
      </c>
      <c r="AT429" s="5">
        <v>0</v>
      </c>
      <c r="AU429" s="5">
        <v>5357</v>
      </c>
      <c r="AV429" s="5">
        <v>0</v>
      </c>
      <c r="AW429" s="5">
        <v>0</v>
      </c>
      <c r="AX429" s="5">
        <v>0</v>
      </c>
      <c r="AY429" s="5">
        <v>0</v>
      </c>
      <c r="AZ429" s="5">
        <v>0</v>
      </c>
      <c r="BA429" s="5">
        <v>0</v>
      </c>
      <c r="BB429" s="5">
        <v>0</v>
      </c>
      <c r="BC429" s="5">
        <v>0</v>
      </c>
      <c r="BD429" s="5">
        <v>0</v>
      </c>
      <c r="BE429" s="5">
        <v>0</v>
      </c>
      <c r="BF429" s="5">
        <v>0</v>
      </c>
      <c r="BG429" s="5">
        <v>0</v>
      </c>
      <c r="BH429" s="5">
        <v>292286</v>
      </c>
      <c r="BI429" s="5">
        <v>6176</v>
      </c>
      <c r="BJ429" s="5">
        <v>274808</v>
      </c>
      <c r="BK429" s="5">
        <v>4024</v>
      </c>
      <c r="BL429" s="5">
        <v>0</v>
      </c>
      <c r="BM429" s="5">
        <v>13</v>
      </c>
      <c r="BN429" s="5">
        <v>0</v>
      </c>
      <c r="BO429" s="5">
        <v>4408</v>
      </c>
      <c r="BP429" s="5">
        <v>358609</v>
      </c>
      <c r="BQ429" s="5">
        <v>82358</v>
      </c>
      <c r="BR429" s="5">
        <v>4600</v>
      </c>
    </row>
    <row r="430" spans="1:70">
      <c r="A430" t="s">
        <v>1813</v>
      </c>
      <c r="B430" t="s">
        <v>1814</v>
      </c>
      <c r="C430" t="s">
        <v>1386</v>
      </c>
      <c r="D430" t="s">
        <v>1860</v>
      </c>
      <c r="E430" t="str">
        <f t="shared" si="6"/>
        <v>埼玉県神川町</v>
      </c>
      <c r="F430" s="5">
        <v>13218</v>
      </c>
      <c r="G430" s="5">
        <v>5</v>
      </c>
      <c r="H430" s="5">
        <v>0</v>
      </c>
      <c r="I430" s="5">
        <v>5</v>
      </c>
      <c r="J430" s="5">
        <v>1</v>
      </c>
      <c r="K430" s="5">
        <v>0</v>
      </c>
      <c r="L430" s="5">
        <v>5551</v>
      </c>
      <c r="M430" s="5">
        <v>5203</v>
      </c>
      <c r="N430" s="5">
        <v>5061</v>
      </c>
      <c r="O430" s="5">
        <v>144097</v>
      </c>
      <c r="P430" s="5">
        <v>263920</v>
      </c>
      <c r="Q430" s="5">
        <v>444430</v>
      </c>
      <c r="R430" s="5">
        <v>46198</v>
      </c>
      <c r="S430" s="5">
        <v>4</v>
      </c>
      <c r="T430" s="5">
        <v>1535</v>
      </c>
      <c r="U430" s="5">
        <v>0</v>
      </c>
      <c r="V430" s="5">
        <v>0</v>
      </c>
      <c r="W430" s="5">
        <v>0</v>
      </c>
      <c r="X430" s="5">
        <v>7</v>
      </c>
      <c r="Y430" s="5">
        <v>2806</v>
      </c>
      <c r="Z430" s="5">
        <v>2000</v>
      </c>
      <c r="AA430" s="5">
        <v>374</v>
      </c>
      <c r="AB430" s="5">
        <v>100</v>
      </c>
      <c r="AC430" s="5">
        <v>2841</v>
      </c>
      <c r="AD430" s="5">
        <v>4016</v>
      </c>
      <c r="AE430" s="5">
        <v>0</v>
      </c>
      <c r="AF430" s="5">
        <v>46164</v>
      </c>
      <c r="AG430" s="5">
        <v>0</v>
      </c>
      <c r="AH430" s="5">
        <v>9517</v>
      </c>
      <c r="AI430" s="5">
        <v>0</v>
      </c>
      <c r="AJ430" s="5">
        <v>9517</v>
      </c>
      <c r="AK430" s="5">
        <v>5500</v>
      </c>
      <c r="AL430" s="5">
        <v>3017</v>
      </c>
      <c r="AM430" s="5">
        <v>0</v>
      </c>
      <c r="AN430" s="5">
        <v>0</v>
      </c>
      <c r="AO430" s="5">
        <v>0</v>
      </c>
      <c r="AP430" s="5">
        <v>0</v>
      </c>
      <c r="AQ430" s="5">
        <v>0</v>
      </c>
      <c r="AR430" s="5">
        <v>0</v>
      </c>
      <c r="AS430" s="5">
        <v>526</v>
      </c>
      <c r="AT430" s="5">
        <v>5061</v>
      </c>
      <c r="AU430" s="5">
        <v>7093</v>
      </c>
      <c r="AV430" s="5">
        <v>0</v>
      </c>
      <c r="AW430" s="5">
        <v>0</v>
      </c>
      <c r="AX430" s="5">
        <v>0</v>
      </c>
      <c r="AY430" s="5">
        <v>0</v>
      </c>
      <c r="AZ430" s="5">
        <v>0</v>
      </c>
      <c r="BA430" s="5">
        <v>0</v>
      </c>
      <c r="BB430" s="5">
        <v>0</v>
      </c>
      <c r="BC430" s="5">
        <v>1042</v>
      </c>
      <c r="BD430" s="5">
        <v>0</v>
      </c>
      <c r="BE430" s="5">
        <v>0</v>
      </c>
      <c r="BF430" s="5">
        <v>0</v>
      </c>
      <c r="BG430" s="5">
        <v>0</v>
      </c>
      <c r="BH430" s="5">
        <v>272164</v>
      </c>
      <c r="BI430" s="5">
        <v>28326</v>
      </c>
      <c r="BJ430" s="5">
        <v>252779</v>
      </c>
      <c r="BK430" s="5">
        <v>12443</v>
      </c>
      <c r="BL430" s="5">
        <v>0</v>
      </c>
      <c r="BM430" s="5">
        <v>1350</v>
      </c>
      <c r="BN430" s="5">
        <v>0</v>
      </c>
      <c r="BO430" s="5">
        <v>15821</v>
      </c>
      <c r="BP430" s="5">
        <v>359783</v>
      </c>
      <c r="BQ430" s="5">
        <v>113777</v>
      </c>
      <c r="BR430" s="5">
        <v>4700</v>
      </c>
    </row>
    <row r="431" spans="1:70">
      <c r="A431" t="s">
        <v>1813</v>
      </c>
      <c r="B431" t="s">
        <v>1814</v>
      </c>
      <c r="C431" t="s">
        <v>1682</v>
      </c>
      <c r="D431" t="s">
        <v>1861</v>
      </c>
      <c r="E431" t="str">
        <f t="shared" si="6"/>
        <v>埼玉県ときがわ町</v>
      </c>
      <c r="F431" s="5">
        <v>10416</v>
      </c>
      <c r="G431" s="5">
        <v>9</v>
      </c>
      <c r="H431" s="5">
        <v>4</v>
      </c>
      <c r="I431" s="5">
        <v>1</v>
      </c>
      <c r="J431" s="5">
        <v>0</v>
      </c>
      <c r="K431" s="5">
        <v>0</v>
      </c>
      <c r="L431" s="5">
        <v>2292</v>
      </c>
      <c r="M431" s="5">
        <v>10693</v>
      </c>
      <c r="N431" s="5">
        <v>0</v>
      </c>
      <c r="O431" s="5">
        <v>98857</v>
      </c>
      <c r="P431" s="5">
        <v>208703</v>
      </c>
      <c r="Q431" s="5">
        <v>667178</v>
      </c>
      <c r="R431" s="5">
        <v>63282</v>
      </c>
      <c r="S431" s="5">
        <v>6</v>
      </c>
      <c r="T431" s="5">
        <v>1264</v>
      </c>
      <c r="U431" s="5">
        <v>0</v>
      </c>
      <c r="V431" s="5">
        <v>0</v>
      </c>
      <c r="W431" s="5">
        <v>3</v>
      </c>
      <c r="X431" s="5">
        <v>9</v>
      </c>
      <c r="Y431" s="5">
        <v>2930</v>
      </c>
      <c r="Z431" s="5">
        <v>0</v>
      </c>
      <c r="AA431" s="5">
        <v>53</v>
      </c>
      <c r="AB431" s="5">
        <v>32</v>
      </c>
      <c r="AC431" s="5">
        <v>143</v>
      </c>
      <c r="AD431" s="5">
        <v>0</v>
      </c>
      <c r="AE431" s="5">
        <v>0</v>
      </c>
      <c r="AF431" s="5">
        <v>13860</v>
      </c>
      <c r="AG431" s="5">
        <v>0</v>
      </c>
      <c r="AH431" s="5">
        <v>4536</v>
      </c>
      <c r="AI431" s="5">
        <v>6600</v>
      </c>
      <c r="AJ431" s="5">
        <v>3600</v>
      </c>
      <c r="AK431" s="5">
        <v>2000</v>
      </c>
      <c r="AL431" s="5">
        <v>0</v>
      </c>
      <c r="AM431" s="5">
        <v>4364</v>
      </c>
      <c r="AN431" s="5">
        <v>0</v>
      </c>
      <c r="AO431" s="5">
        <v>0</v>
      </c>
      <c r="AP431" s="5">
        <v>0</v>
      </c>
      <c r="AQ431" s="5">
        <v>0</v>
      </c>
      <c r="AR431" s="5">
        <v>0</v>
      </c>
      <c r="AS431" s="5">
        <v>253</v>
      </c>
      <c r="AT431" s="5">
        <v>0</v>
      </c>
      <c r="AU431" s="5">
        <v>10917</v>
      </c>
      <c r="AV431" s="5">
        <v>0</v>
      </c>
      <c r="AW431" s="5">
        <v>0</v>
      </c>
      <c r="AX431" s="5">
        <v>0</v>
      </c>
      <c r="AY431" s="5">
        <v>0</v>
      </c>
      <c r="AZ431" s="5">
        <v>0</v>
      </c>
      <c r="BA431" s="5">
        <v>0</v>
      </c>
      <c r="BB431" s="5">
        <v>0</v>
      </c>
      <c r="BC431" s="5">
        <v>1917</v>
      </c>
      <c r="BD431" s="5">
        <v>0</v>
      </c>
      <c r="BE431" s="5">
        <v>0</v>
      </c>
      <c r="BF431" s="5">
        <v>0</v>
      </c>
      <c r="BG431" s="5">
        <v>488</v>
      </c>
      <c r="BH431" s="5">
        <v>214412</v>
      </c>
      <c r="BI431" s="5">
        <v>97055</v>
      </c>
      <c r="BJ431" s="5">
        <v>291025</v>
      </c>
      <c r="BK431" s="5">
        <v>14542</v>
      </c>
      <c r="BL431" s="5">
        <v>0</v>
      </c>
      <c r="BM431" s="5">
        <v>0</v>
      </c>
      <c r="BN431" s="5">
        <v>0</v>
      </c>
      <c r="BO431" s="5">
        <v>26683</v>
      </c>
      <c r="BP431" s="5">
        <v>355314</v>
      </c>
      <c r="BQ431" s="5">
        <v>81798</v>
      </c>
      <c r="BR431" s="5">
        <v>3000</v>
      </c>
    </row>
    <row r="432" spans="1:70">
      <c r="A432" t="s">
        <v>1813</v>
      </c>
      <c r="B432" t="s">
        <v>1814</v>
      </c>
      <c r="C432" t="s">
        <v>1394</v>
      </c>
      <c r="D432" t="s">
        <v>1862</v>
      </c>
      <c r="E432" t="str">
        <f t="shared" si="6"/>
        <v>埼玉県嵐山町</v>
      </c>
      <c r="F432" s="5">
        <v>17933</v>
      </c>
      <c r="G432" s="5">
        <v>9</v>
      </c>
      <c r="H432" s="5">
        <v>2</v>
      </c>
      <c r="I432" s="5">
        <v>0</v>
      </c>
      <c r="J432" s="5">
        <v>0</v>
      </c>
      <c r="K432" s="5">
        <v>0</v>
      </c>
      <c r="L432" s="5">
        <v>3084</v>
      </c>
      <c r="M432" s="5">
        <v>7256</v>
      </c>
      <c r="N432" s="5">
        <v>13872</v>
      </c>
      <c r="O432" s="5">
        <v>154779</v>
      </c>
      <c r="P432" s="5">
        <v>437905</v>
      </c>
      <c r="Q432" s="5">
        <v>131295</v>
      </c>
      <c r="R432" s="5">
        <v>30996</v>
      </c>
      <c r="S432" s="5">
        <v>6</v>
      </c>
      <c r="T432" s="5">
        <v>2627</v>
      </c>
      <c r="U432" s="5">
        <v>0</v>
      </c>
      <c r="V432" s="5">
        <v>0</v>
      </c>
      <c r="W432" s="5">
        <v>2</v>
      </c>
      <c r="X432" s="5">
        <v>7</v>
      </c>
      <c r="Y432" s="5">
        <v>11300</v>
      </c>
      <c r="Z432" s="5">
        <v>6480</v>
      </c>
      <c r="AA432" s="5">
        <v>8</v>
      </c>
      <c r="AB432" s="5">
        <v>0</v>
      </c>
      <c r="AC432" s="5">
        <v>0</v>
      </c>
      <c r="AD432" s="5">
        <v>0</v>
      </c>
      <c r="AE432" s="5">
        <v>0</v>
      </c>
      <c r="AF432" s="5">
        <v>0</v>
      </c>
      <c r="AG432" s="5">
        <v>6000</v>
      </c>
      <c r="AH432" s="5">
        <v>0</v>
      </c>
      <c r="AI432" s="5">
        <v>0</v>
      </c>
      <c r="AJ432" s="5">
        <v>0</v>
      </c>
      <c r="AK432" s="5">
        <v>6200</v>
      </c>
      <c r="AL432" s="5">
        <v>2000</v>
      </c>
      <c r="AM432" s="5">
        <v>0</v>
      </c>
      <c r="AN432" s="5">
        <v>0</v>
      </c>
      <c r="AO432" s="5">
        <v>0</v>
      </c>
      <c r="AP432" s="5">
        <v>0</v>
      </c>
      <c r="AQ432" s="5">
        <v>0</v>
      </c>
      <c r="AR432" s="5">
        <v>2116</v>
      </c>
      <c r="AS432" s="5">
        <v>5165</v>
      </c>
      <c r="AT432" s="5">
        <v>1398</v>
      </c>
      <c r="AU432" s="5">
        <v>13392</v>
      </c>
      <c r="AV432" s="5">
        <v>0</v>
      </c>
      <c r="AW432" s="5">
        <v>0</v>
      </c>
      <c r="AX432" s="5">
        <v>0</v>
      </c>
      <c r="AY432" s="5">
        <v>0</v>
      </c>
      <c r="AZ432" s="5">
        <v>0</v>
      </c>
      <c r="BA432" s="5">
        <v>0</v>
      </c>
      <c r="BB432" s="5">
        <v>0</v>
      </c>
      <c r="BC432" s="5">
        <v>0</v>
      </c>
      <c r="BD432" s="5">
        <v>0</v>
      </c>
      <c r="BE432" s="5">
        <v>96</v>
      </c>
      <c r="BF432" s="5">
        <v>33</v>
      </c>
      <c r="BG432" s="5">
        <v>0</v>
      </c>
      <c r="BH432" s="5">
        <v>466261</v>
      </c>
      <c r="BI432" s="5">
        <v>39579</v>
      </c>
      <c r="BJ432" s="5">
        <v>383636</v>
      </c>
      <c r="BK432" s="5">
        <v>6828</v>
      </c>
      <c r="BL432" s="5">
        <v>202</v>
      </c>
      <c r="BM432" s="5">
        <v>0</v>
      </c>
      <c r="BN432" s="5">
        <v>0</v>
      </c>
      <c r="BO432" s="5">
        <v>38038</v>
      </c>
      <c r="BP432" s="5">
        <v>1681341</v>
      </c>
      <c r="BQ432" s="5">
        <v>191485</v>
      </c>
      <c r="BR432" s="5">
        <v>14800</v>
      </c>
    </row>
    <row r="433" spans="1:70">
      <c r="A433" t="s">
        <v>1813</v>
      </c>
      <c r="B433" t="s">
        <v>1814</v>
      </c>
      <c r="C433" t="s">
        <v>1396</v>
      </c>
      <c r="D433" t="s">
        <v>1863</v>
      </c>
      <c r="E433" t="str">
        <f t="shared" si="6"/>
        <v>埼玉県滑川町</v>
      </c>
      <c r="F433" s="5">
        <v>19115</v>
      </c>
      <c r="G433" s="5">
        <v>6</v>
      </c>
      <c r="H433" s="5">
        <v>0</v>
      </c>
      <c r="I433" s="5">
        <v>0</v>
      </c>
      <c r="J433" s="5">
        <v>0</v>
      </c>
      <c r="K433" s="5">
        <v>0</v>
      </c>
      <c r="L433" s="5">
        <v>0</v>
      </c>
      <c r="M433" s="5">
        <v>3190</v>
      </c>
      <c r="N433" s="5">
        <v>5582</v>
      </c>
      <c r="O433" s="5">
        <v>72836</v>
      </c>
      <c r="P433" s="5">
        <v>355698</v>
      </c>
      <c r="Q433" s="5">
        <v>194651</v>
      </c>
      <c r="R433" s="5">
        <v>40232</v>
      </c>
      <c r="S433" s="5">
        <v>5</v>
      </c>
      <c r="T433" s="5">
        <v>2341</v>
      </c>
      <c r="U433" s="5">
        <v>0</v>
      </c>
      <c r="V433" s="5">
        <v>0</v>
      </c>
      <c r="W433" s="5">
        <v>1</v>
      </c>
      <c r="X433" s="5">
        <v>3</v>
      </c>
      <c r="Y433" s="5">
        <v>0</v>
      </c>
      <c r="Z433" s="5">
        <v>0</v>
      </c>
      <c r="AA433" s="5">
        <v>0</v>
      </c>
      <c r="AB433" s="5">
        <v>0</v>
      </c>
      <c r="AC433" s="5">
        <v>0</v>
      </c>
      <c r="AD433" s="5">
        <v>2933</v>
      </c>
      <c r="AE433" s="5">
        <v>1948</v>
      </c>
      <c r="AF433" s="5">
        <v>35418</v>
      </c>
      <c r="AG433" s="5">
        <v>0</v>
      </c>
      <c r="AH433" s="5">
        <v>0</v>
      </c>
      <c r="AI433" s="5">
        <v>0</v>
      </c>
      <c r="AJ433" s="5">
        <v>0</v>
      </c>
      <c r="AK433" s="5">
        <v>7000</v>
      </c>
      <c r="AL433" s="5">
        <v>0</v>
      </c>
      <c r="AM433" s="5">
        <v>0</v>
      </c>
      <c r="AN433" s="5">
        <v>0</v>
      </c>
      <c r="AO433" s="5">
        <v>0</v>
      </c>
      <c r="AP433" s="5">
        <v>0</v>
      </c>
      <c r="AQ433" s="5">
        <v>0</v>
      </c>
      <c r="AR433" s="5">
        <v>0</v>
      </c>
      <c r="AS433" s="5">
        <v>3154</v>
      </c>
      <c r="AT433" s="5">
        <v>0</v>
      </c>
      <c r="AU433" s="5">
        <v>16551</v>
      </c>
      <c r="AV433" s="5">
        <v>0</v>
      </c>
      <c r="AW433" s="5">
        <v>0</v>
      </c>
      <c r="AX433" s="5">
        <v>0</v>
      </c>
      <c r="AY433" s="5">
        <v>0</v>
      </c>
      <c r="AZ433" s="5">
        <v>0</v>
      </c>
      <c r="BA433" s="5">
        <v>0</v>
      </c>
      <c r="BB433" s="5">
        <v>0</v>
      </c>
      <c r="BC433" s="5">
        <v>24271</v>
      </c>
      <c r="BD433" s="5">
        <v>0</v>
      </c>
      <c r="BE433" s="5">
        <v>0</v>
      </c>
      <c r="BF433" s="5">
        <v>0</v>
      </c>
      <c r="BG433" s="5">
        <v>0</v>
      </c>
      <c r="BH433" s="5">
        <v>378185</v>
      </c>
      <c r="BI433" s="5">
        <v>10767</v>
      </c>
      <c r="BJ433" s="5">
        <v>323732</v>
      </c>
      <c r="BK433" s="5">
        <v>9331</v>
      </c>
      <c r="BL433" s="5">
        <v>0</v>
      </c>
      <c r="BM433" s="5">
        <v>0</v>
      </c>
      <c r="BN433" s="5">
        <v>0</v>
      </c>
      <c r="BO433" s="5">
        <v>805</v>
      </c>
      <c r="BP433" s="5">
        <v>1081351</v>
      </c>
      <c r="BQ433" s="5">
        <v>103540</v>
      </c>
      <c r="BR433" s="5">
        <v>9100</v>
      </c>
    </row>
    <row r="434" spans="1:70">
      <c r="A434" t="s">
        <v>1813</v>
      </c>
      <c r="B434" t="s">
        <v>1814</v>
      </c>
      <c r="C434" t="s">
        <v>1398</v>
      </c>
      <c r="D434" t="s">
        <v>1864</v>
      </c>
      <c r="E434" t="str">
        <f t="shared" si="6"/>
        <v>埼玉県伊奈町</v>
      </c>
      <c r="F434" s="5">
        <v>44791</v>
      </c>
      <c r="G434" s="5">
        <v>7</v>
      </c>
      <c r="H434" s="5">
        <v>0</v>
      </c>
      <c r="I434" s="5">
        <v>0</v>
      </c>
      <c r="J434" s="5">
        <v>1</v>
      </c>
      <c r="K434" s="5">
        <v>0</v>
      </c>
      <c r="L434" s="5">
        <v>4996</v>
      </c>
      <c r="M434" s="5">
        <v>531</v>
      </c>
      <c r="N434" s="5">
        <v>0</v>
      </c>
      <c r="O434" s="5">
        <v>205853</v>
      </c>
      <c r="P434" s="5">
        <v>883962</v>
      </c>
      <c r="Q434" s="5">
        <v>516893</v>
      </c>
      <c r="R434" s="5">
        <v>49837</v>
      </c>
      <c r="S434" s="5">
        <v>7</v>
      </c>
      <c r="T434" s="5">
        <v>4599</v>
      </c>
      <c r="U434" s="5">
        <v>0</v>
      </c>
      <c r="V434" s="5">
        <v>0</v>
      </c>
      <c r="W434" s="5">
        <v>0</v>
      </c>
      <c r="X434" s="5">
        <v>3</v>
      </c>
      <c r="Y434" s="5">
        <v>5100</v>
      </c>
      <c r="Z434" s="5">
        <v>0</v>
      </c>
      <c r="AA434" s="5">
        <v>3</v>
      </c>
      <c r="AB434" s="5">
        <v>0</v>
      </c>
      <c r="AC434" s="5">
        <v>0</v>
      </c>
      <c r="AD434" s="5">
        <v>0</v>
      </c>
      <c r="AE434" s="5">
        <v>0</v>
      </c>
      <c r="AF434" s="5">
        <v>0</v>
      </c>
      <c r="AG434" s="5">
        <v>0</v>
      </c>
      <c r="AH434" s="5">
        <v>0</v>
      </c>
      <c r="AI434" s="5">
        <v>0</v>
      </c>
      <c r="AJ434" s="5">
        <v>0</v>
      </c>
      <c r="AK434" s="5">
        <v>12800</v>
      </c>
      <c r="AL434" s="5">
        <v>0</v>
      </c>
      <c r="AM434" s="5">
        <v>0</v>
      </c>
      <c r="AN434" s="5">
        <v>0</v>
      </c>
      <c r="AO434" s="5">
        <v>0</v>
      </c>
      <c r="AP434" s="5">
        <v>0</v>
      </c>
      <c r="AQ434" s="5">
        <v>0</v>
      </c>
      <c r="AR434" s="5">
        <v>0</v>
      </c>
      <c r="AS434" s="5">
        <v>0</v>
      </c>
      <c r="AT434" s="5">
        <v>0</v>
      </c>
      <c r="AU434" s="5">
        <v>77755</v>
      </c>
      <c r="AV434" s="5">
        <v>0</v>
      </c>
      <c r="AW434" s="5">
        <v>0</v>
      </c>
      <c r="AX434" s="5">
        <v>0</v>
      </c>
      <c r="AY434" s="5">
        <v>16</v>
      </c>
      <c r="AZ434" s="5">
        <v>0</v>
      </c>
      <c r="BA434" s="5">
        <v>0</v>
      </c>
      <c r="BB434" s="5">
        <v>0</v>
      </c>
      <c r="BC434" s="5">
        <v>472</v>
      </c>
      <c r="BD434" s="5">
        <v>0</v>
      </c>
      <c r="BE434" s="5">
        <v>0</v>
      </c>
      <c r="BF434" s="5">
        <v>0</v>
      </c>
      <c r="BG434" s="5">
        <v>0</v>
      </c>
      <c r="BH434" s="5">
        <v>887118</v>
      </c>
      <c r="BI434" s="5">
        <v>124501</v>
      </c>
      <c r="BJ434" s="5">
        <v>894214</v>
      </c>
      <c r="BK434" s="5">
        <v>11156</v>
      </c>
      <c r="BL434" s="5">
        <v>0</v>
      </c>
      <c r="BM434" s="5">
        <v>0</v>
      </c>
      <c r="BN434" s="5">
        <v>0</v>
      </c>
      <c r="BO434" s="5">
        <v>103384</v>
      </c>
      <c r="BP434" s="5">
        <v>1923439</v>
      </c>
      <c r="BQ434" s="5">
        <v>222116</v>
      </c>
      <c r="BR434" s="5">
        <v>12900</v>
      </c>
    </row>
    <row r="435" spans="1:70">
      <c r="A435" t="s">
        <v>1813</v>
      </c>
      <c r="B435" t="s">
        <v>1814</v>
      </c>
      <c r="C435" t="s">
        <v>1586</v>
      </c>
      <c r="D435" t="s">
        <v>1585</v>
      </c>
      <c r="E435" t="str">
        <f t="shared" si="6"/>
        <v>埼玉県美里町</v>
      </c>
      <c r="F435" s="5">
        <v>10874</v>
      </c>
      <c r="G435" s="5">
        <v>3</v>
      </c>
      <c r="H435" s="5">
        <v>0</v>
      </c>
      <c r="I435" s="5">
        <v>0</v>
      </c>
      <c r="J435" s="5">
        <v>2</v>
      </c>
      <c r="K435" s="5">
        <v>0</v>
      </c>
      <c r="L435" s="5">
        <v>6867</v>
      </c>
      <c r="M435" s="5">
        <v>6036</v>
      </c>
      <c r="N435" s="5">
        <v>5298</v>
      </c>
      <c r="O435" s="5">
        <v>125410</v>
      </c>
      <c r="P435" s="5">
        <v>214836</v>
      </c>
      <c r="Q435" s="5">
        <v>680863</v>
      </c>
      <c r="R435" s="5">
        <v>83352</v>
      </c>
      <c r="S435" s="5">
        <v>3</v>
      </c>
      <c r="T435" s="5">
        <v>1697</v>
      </c>
      <c r="U435" s="5">
        <v>0</v>
      </c>
      <c r="V435" s="5">
        <v>0</v>
      </c>
      <c r="W435" s="5">
        <v>0</v>
      </c>
      <c r="X435" s="5">
        <v>5</v>
      </c>
      <c r="Y435" s="5">
        <v>5500</v>
      </c>
      <c r="Z435" s="5">
        <v>0</v>
      </c>
      <c r="AA435" s="5">
        <v>125</v>
      </c>
      <c r="AB435" s="5">
        <v>68</v>
      </c>
      <c r="AC435" s="5">
        <v>2464</v>
      </c>
      <c r="AD435" s="5">
        <v>0</v>
      </c>
      <c r="AE435" s="5">
        <v>0</v>
      </c>
      <c r="AF435" s="5">
        <v>63844</v>
      </c>
      <c r="AG435" s="5">
        <v>2100</v>
      </c>
      <c r="AH435" s="5">
        <v>12470</v>
      </c>
      <c r="AI435" s="5">
        <v>8380</v>
      </c>
      <c r="AJ435" s="5">
        <v>0</v>
      </c>
      <c r="AK435" s="5">
        <v>3300</v>
      </c>
      <c r="AL435" s="5">
        <v>3700</v>
      </c>
      <c r="AM435" s="5">
        <v>0</v>
      </c>
      <c r="AN435" s="5">
        <v>0</v>
      </c>
      <c r="AO435" s="5">
        <v>0</v>
      </c>
      <c r="AP435" s="5">
        <v>0</v>
      </c>
      <c r="AQ435" s="5">
        <v>0</v>
      </c>
      <c r="AR435" s="5">
        <v>0</v>
      </c>
      <c r="AS435" s="5">
        <v>35</v>
      </c>
      <c r="AT435" s="5">
        <v>3907</v>
      </c>
      <c r="AU435" s="5">
        <v>8790</v>
      </c>
      <c r="AV435" s="5">
        <v>0</v>
      </c>
      <c r="AW435" s="5">
        <v>0</v>
      </c>
      <c r="AX435" s="5">
        <v>1074</v>
      </c>
      <c r="AY435" s="5">
        <v>0</v>
      </c>
      <c r="AZ435" s="5">
        <v>0</v>
      </c>
      <c r="BA435" s="5">
        <v>0</v>
      </c>
      <c r="BB435" s="5">
        <v>0</v>
      </c>
      <c r="BC435" s="5">
        <v>0</v>
      </c>
      <c r="BD435" s="5">
        <v>0</v>
      </c>
      <c r="BE435" s="5">
        <v>0</v>
      </c>
      <c r="BF435" s="5">
        <v>0</v>
      </c>
      <c r="BG435" s="5">
        <v>0</v>
      </c>
      <c r="BH435" s="5">
        <v>215539</v>
      </c>
      <c r="BI435" s="5">
        <v>85691</v>
      </c>
      <c r="BJ435" s="5">
        <v>222994</v>
      </c>
      <c r="BK435" s="5">
        <v>20703</v>
      </c>
      <c r="BL435" s="5">
        <v>0</v>
      </c>
      <c r="BM435" s="5">
        <v>0</v>
      </c>
      <c r="BN435" s="5">
        <v>0</v>
      </c>
      <c r="BO435" s="5">
        <v>19809</v>
      </c>
      <c r="BP435" s="5">
        <v>696671</v>
      </c>
      <c r="BQ435" s="5">
        <v>146963</v>
      </c>
      <c r="BR435" s="5">
        <v>3000</v>
      </c>
    </row>
    <row r="436" spans="1:70">
      <c r="A436" t="s">
        <v>1813</v>
      </c>
      <c r="B436" t="s">
        <v>1814</v>
      </c>
      <c r="C436" t="s">
        <v>1402</v>
      </c>
      <c r="D436" t="s">
        <v>1865</v>
      </c>
      <c r="E436" t="str">
        <f t="shared" si="6"/>
        <v>埼玉県鳩山町</v>
      </c>
      <c r="F436" s="5">
        <v>13738</v>
      </c>
      <c r="G436" s="5">
        <v>7</v>
      </c>
      <c r="H436" s="5">
        <v>0</v>
      </c>
      <c r="I436" s="5">
        <v>0</v>
      </c>
      <c r="J436" s="5">
        <v>1</v>
      </c>
      <c r="K436" s="5">
        <v>0</v>
      </c>
      <c r="L436" s="5">
        <v>186</v>
      </c>
      <c r="M436" s="5">
        <v>2773</v>
      </c>
      <c r="N436" s="5">
        <v>59820</v>
      </c>
      <c r="O436" s="5">
        <v>99969</v>
      </c>
      <c r="P436" s="5">
        <v>218506</v>
      </c>
      <c r="Q436" s="5">
        <v>44874</v>
      </c>
      <c r="R436" s="5">
        <v>7770</v>
      </c>
      <c r="S436" s="5">
        <v>6</v>
      </c>
      <c r="T436" s="5">
        <v>1528</v>
      </c>
      <c r="U436" s="5">
        <v>0</v>
      </c>
      <c r="V436" s="5">
        <v>0</v>
      </c>
      <c r="W436" s="5">
        <v>3</v>
      </c>
      <c r="X436" s="5">
        <v>27</v>
      </c>
      <c r="Y436" s="5">
        <v>1100</v>
      </c>
      <c r="Z436" s="5">
        <v>0</v>
      </c>
      <c r="AA436" s="5">
        <v>2</v>
      </c>
      <c r="AB436" s="5">
        <v>0</v>
      </c>
      <c r="AC436" s="5">
        <v>0</v>
      </c>
      <c r="AD436" s="5">
        <v>0</v>
      </c>
      <c r="AE436" s="5">
        <v>0</v>
      </c>
      <c r="AF436" s="5">
        <v>38642</v>
      </c>
      <c r="AG436" s="5">
        <v>1100</v>
      </c>
      <c r="AH436" s="5">
        <v>1100</v>
      </c>
      <c r="AI436" s="5">
        <v>0</v>
      </c>
      <c r="AJ436" s="5">
        <v>0</v>
      </c>
      <c r="AK436" s="5">
        <v>14000</v>
      </c>
      <c r="AL436" s="5">
        <v>0</v>
      </c>
      <c r="AM436" s="5">
        <v>0</v>
      </c>
      <c r="AN436" s="5">
        <v>0</v>
      </c>
      <c r="AO436" s="5">
        <v>0</v>
      </c>
      <c r="AP436" s="5">
        <v>0</v>
      </c>
      <c r="AQ436" s="5">
        <v>0</v>
      </c>
      <c r="AR436" s="5">
        <v>0</v>
      </c>
      <c r="AS436" s="5">
        <v>37</v>
      </c>
      <c r="AT436" s="5">
        <v>0</v>
      </c>
      <c r="AU436" s="5">
        <v>0</v>
      </c>
      <c r="AV436" s="5">
        <v>0</v>
      </c>
      <c r="AW436" s="5">
        <v>0</v>
      </c>
      <c r="AX436" s="5">
        <v>0</v>
      </c>
      <c r="AY436" s="5">
        <v>0</v>
      </c>
      <c r="AZ436" s="5">
        <v>0</v>
      </c>
      <c r="BA436" s="5">
        <v>0</v>
      </c>
      <c r="BB436" s="5">
        <v>3970</v>
      </c>
      <c r="BC436" s="5">
        <v>1557</v>
      </c>
      <c r="BD436" s="5">
        <v>0</v>
      </c>
      <c r="BE436" s="5">
        <v>0</v>
      </c>
      <c r="BF436" s="5">
        <v>84</v>
      </c>
      <c r="BG436" s="5">
        <v>0</v>
      </c>
      <c r="BH436" s="5">
        <v>232327</v>
      </c>
      <c r="BI436" s="5">
        <v>37552</v>
      </c>
      <c r="BJ436" s="5">
        <v>260737</v>
      </c>
      <c r="BK436" s="5">
        <v>1499</v>
      </c>
      <c r="BL436" s="5">
        <v>0</v>
      </c>
      <c r="BM436" s="5">
        <v>0</v>
      </c>
      <c r="BN436" s="5">
        <v>0</v>
      </c>
      <c r="BO436" s="5">
        <v>36423</v>
      </c>
      <c r="BP436" s="5">
        <v>696095</v>
      </c>
      <c r="BQ436" s="5">
        <v>38960</v>
      </c>
      <c r="BR436" s="5">
        <v>4600</v>
      </c>
    </row>
    <row r="437" spans="1:70">
      <c r="A437" t="s">
        <v>1813</v>
      </c>
      <c r="B437" t="s">
        <v>1814</v>
      </c>
      <c r="C437" t="s">
        <v>1728</v>
      </c>
      <c r="D437" t="s">
        <v>1866</v>
      </c>
      <c r="E437" t="str">
        <f t="shared" si="6"/>
        <v>埼玉県上里町</v>
      </c>
      <c r="F437" s="5">
        <v>29953</v>
      </c>
      <c r="G437" s="5">
        <v>8</v>
      </c>
      <c r="H437" s="5">
        <v>2</v>
      </c>
      <c r="I437" s="5">
        <v>0</v>
      </c>
      <c r="J437" s="5">
        <v>0</v>
      </c>
      <c r="K437" s="5">
        <v>0</v>
      </c>
      <c r="L437" s="5">
        <v>1936</v>
      </c>
      <c r="M437" s="5">
        <v>0</v>
      </c>
      <c r="N437" s="5">
        <v>28173</v>
      </c>
      <c r="O437" s="5">
        <v>195349</v>
      </c>
      <c r="P437" s="5">
        <v>448525</v>
      </c>
      <c r="Q437" s="5">
        <v>1552803</v>
      </c>
      <c r="R437" s="5">
        <v>287148</v>
      </c>
      <c r="S437" s="5">
        <v>7</v>
      </c>
      <c r="T437" s="5">
        <v>3690</v>
      </c>
      <c r="U437" s="5">
        <v>0</v>
      </c>
      <c r="V437" s="5">
        <v>0</v>
      </c>
      <c r="W437" s="5">
        <v>2</v>
      </c>
      <c r="X437" s="5">
        <v>2</v>
      </c>
      <c r="Y437" s="5">
        <v>17800</v>
      </c>
      <c r="Z437" s="5">
        <v>0</v>
      </c>
      <c r="AA437" s="5">
        <v>7</v>
      </c>
      <c r="AB437" s="5">
        <v>3</v>
      </c>
      <c r="AC437" s="5">
        <v>0</v>
      </c>
      <c r="AD437" s="5">
        <v>0</v>
      </c>
      <c r="AE437" s="5">
        <v>1525</v>
      </c>
      <c r="AF437" s="5">
        <v>1525</v>
      </c>
      <c r="AG437" s="5">
        <v>0</v>
      </c>
      <c r="AH437" s="5">
        <v>0</v>
      </c>
      <c r="AI437" s="5">
        <v>0</v>
      </c>
      <c r="AJ437" s="5">
        <v>0</v>
      </c>
      <c r="AK437" s="5">
        <v>0</v>
      </c>
      <c r="AL437" s="5">
        <v>0</v>
      </c>
      <c r="AM437" s="5">
        <v>10088</v>
      </c>
      <c r="AN437" s="5">
        <v>0</v>
      </c>
      <c r="AO437" s="5">
        <v>0</v>
      </c>
      <c r="AP437" s="5">
        <v>0</v>
      </c>
      <c r="AQ437" s="5">
        <v>0</v>
      </c>
      <c r="AR437" s="5">
        <v>0</v>
      </c>
      <c r="AS437" s="5">
        <v>0</v>
      </c>
      <c r="AT437" s="5">
        <v>2205</v>
      </c>
      <c r="AU437" s="5">
        <v>0</v>
      </c>
      <c r="AV437" s="5">
        <v>0</v>
      </c>
      <c r="AW437" s="5">
        <v>0</v>
      </c>
      <c r="AX437" s="5">
        <v>0</v>
      </c>
      <c r="AY437" s="5">
        <v>0</v>
      </c>
      <c r="AZ437" s="5">
        <v>0</v>
      </c>
      <c r="BA437" s="5">
        <v>0</v>
      </c>
      <c r="BB437" s="5">
        <v>0</v>
      </c>
      <c r="BC437" s="5">
        <v>27119</v>
      </c>
      <c r="BD437" s="5">
        <v>0</v>
      </c>
      <c r="BE437" s="5">
        <v>0</v>
      </c>
      <c r="BF437" s="5">
        <v>0</v>
      </c>
      <c r="BG437" s="5">
        <v>0</v>
      </c>
      <c r="BH437" s="5">
        <v>486820</v>
      </c>
      <c r="BI437" s="5">
        <v>44441</v>
      </c>
      <c r="BJ437" s="5">
        <v>399114</v>
      </c>
      <c r="BK437" s="5">
        <v>42161</v>
      </c>
      <c r="BL437" s="5">
        <v>44</v>
      </c>
      <c r="BM437" s="5">
        <v>2428</v>
      </c>
      <c r="BN437" s="5">
        <v>0</v>
      </c>
      <c r="BO437" s="5">
        <v>32969</v>
      </c>
      <c r="BP437" s="5">
        <v>323742</v>
      </c>
      <c r="BQ437" s="5">
        <v>343675</v>
      </c>
      <c r="BR437" s="5">
        <v>2000</v>
      </c>
    </row>
    <row r="438" spans="1:70">
      <c r="A438" t="s">
        <v>1813</v>
      </c>
      <c r="B438" t="s">
        <v>1814</v>
      </c>
      <c r="C438" t="s">
        <v>1867</v>
      </c>
      <c r="D438" t="s">
        <v>1868</v>
      </c>
      <c r="E438" t="str">
        <f t="shared" si="6"/>
        <v>埼玉県加須市</v>
      </c>
      <c r="F438" s="5">
        <v>109405</v>
      </c>
      <c r="G438" s="5">
        <v>13</v>
      </c>
      <c r="H438" s="5">
        <v>0</v>
      </c>
      <c r="I438" s="5">
        <v>0</v>
      </c>
      <c r="J438" s="5">
        <v>8</v>
      </c>
      <c r="K438" s="5">
        <v>0</v>
      </c>
      <c r="L438" s="5">
        <v>12099</v>
      </c>
      <c r="M438" s="5">
        <v>1911</v>
      </c>
      <c r="N438" s="5">
        <v>20262</v>
      </c>
      <c r="O438" s="5">
        <v>811615</v>
      </c>
      <c r="P438" s="5">
        <v>2247058</v>
      </c>
      <c r="Q438" s="5">
        <v>7408416</v>
      </c>
      <c r="R438" s="5">
        <v>564675</v>
      </c>
      <c r="S438" s="5">
        <v>9</v>
      </c>
      <c r="T438" s="5">
        <v>13317</v>
      </c>
      <c r="U438" s="5">
        <v>0</v>
      </c>
      <c r="V438" s="5">
        <v>0</v>
      </c>
      <c r="W438" s="5">
        <v>4</v>
      </c>
      <c r="X438" s="5">
        <v>7</v>
      </c>
      <c r="Y438" s="5">
        <v>15300</v>
      </c>
      <c r="Z438" s="5">
        <v>0</v>
      </c>
      <c r="AA438" s="5">
        <v>16</v>
      </c>
      <c r="AB438" s="5">
        <v>8</v>
      </c>
      <c r="AC438" s="5">
        <v>10775</v>
      </c>
      <c r="AD438" s="5">
        <v>1911</v>
      </c>
      <c r="AE438" s="5">
        <v>1771</v>
      </c>
      <c r="AF438" s="5">
        <v>93605</v>
      </c>
      <c r="AG438" s="5">
        <v>0</v>
      </c>
      <c r="AH438" s="5">
        <v>0</v>
      </c>
      <c r="AI438" s="5">
        <v>80800</v>
      </c>
      <c r="AJ438" s="5">
        <v>0</v>
      </c>
      <c r="AK438" s="5">
        <v>15000</v>
      </c>
      <c r="AL438" s="5">
        <v>22840</v>
      </c>
      <c r="AM438" s="5">
        <v>2854</v>
      </c>
      <c r="AN438" s="5">
        <v>0</v>
      </c>
      <c r="AO438" s="5">
        <v>0</v>
      </c>
      <c r="AP438" s="5">
        <v>0</v>
      </c>
      <c r="AQ438" s="5">
        <v>0</v>
      </c>
      <c r="AR438" s="5">
        <v>1324</v>
      </c>
      <c r="AS438" s="5">
        <v>0</v>
      </c>
      <c r="AT438" s="5">
        <v>3818</v>
      </c>
      <c r="AU438" s="5">
        <v>37896</v>
      </c>
      <c r="AV438" s="5">
        <v>5</v>
      </c>
      <c r="AW438" s="5">
        <v>0</v>
      </c>
      <c r="AX438" s="5">
        <v>19</v>
      </c>
      <c r="AY438" s="5">
        <v>0</v>
      </c>
      <c r="AZ438" s="5">
        <v>0</v>
      </c>
      <c r="BA438" s="5">
        <v>0</v>
      </c>
      <c r="BB438" s="5">
        <v>53</v>
      </c>
      <c r="BC438" s="5">
        <v>64720</v>
      </c>
      <c r="BD438" s="5">
        <v>0</v>
      </c>
      <c r="BE438" s="5">
        <v>0</v>
      </c>
      <c r="BF438" s="5">
        <v>0</v>
      </c>
      <c r="BG438" s="5">
        <v>0</v>
      </c>
      <c r="BH438" s="5">
        <v>2486807</v>
      </c>
      <c r="BI438" s="5">
        <v>191144</v>
      </c>
      <c r="BJ438" s="5">
        <v>2222500</v>
      </c>
      <c r="BK438" s="5">
        <v>147735</v>
      </c>
      <c r="BL438" s="5">
        <v>0</v>
      </c>
      <c r="BM438" s="5">
        <v>32935</v>
      </c>
      <c r="BN438" s="5">
        <v>0</v>
      </c>
      <c r="BO438" s="5">
        <v>190474</v>
      </c>
      <c r="BP438" s="5">
        <v>3302172</v>
      </c>
      <c r="BQ438" s="5">
        <v>1327503</v>
      </c>
      <c r="BR438" s="5">
        <v>38300</v>
      </c>
    </row>
    <row r="439" spans="1:70">
      <c r="A439" t="s">
        <v>1813</v>
      </c>
      <c r="B439" t="s">
        <v>1814</v>
      </c>
      <c r="C439" t="s">
        <v>1730</v>
      </c>
      <c r="D439" t="s">
        <v>1869</v>
      </c>
      <c r="E439" t="str">
        <f t="shared" si="6"/>
        <v>埼玉県秩父広域市町村圏組合</v>
      </c>
      <c r="F439" s="5">
        <v>94638</v>
      </c>
      <c r="G439" s="5">
        <v>51</v>
      </c>
      <c r="H439" s="5">
        <v>0</v>
      </c>
      <c r="I439" s="5">
        <v>31</v>
      </c>
      <c r="J439" s="5">
        <v>6</v>
      </c>
      <c r="K439" s="5">
        <v>0</v>
      </c>
      <c r="L439" s="5">
        <v>44500</v>
      </c>
      <c r="M439" s="5">
        <v>92896</v>
      </c>
      <c r="N439" s="5">
        <v>8484</v>
      </c>
      <c r="O439" s="5">
        <v>978018</v>
      </c>
      <c r="P439" s="5">
        <v>2189676</v>
      </c>
      <c r="Q439" s="5">
        <v>6858540</v>
      </c>
      <c r="R439" s="5">
        <v>398863</v>
      </c>
      <c r="S439" s="5">
        <v>34</v>
      </c>
      <c r="T439" s="5">
        <v>11812</v>
      </c>
      <c r="U439" s="5">
        <v>0</v>
      </c>
      <c r="V439" s="5">
        <v>0</v>
      </c>
      <c r="W439" s="5">
        <v>16</v>
      </c>
      <c r="X439" s="5">
        <v>9</v>
      </c>
      <c r="Y439" s="5">
        <v>72416</v>
      </c>
      <c r="Z439" s="5">
        <v>1860</v>
      </c>
      <c r="AA439" s="5">
        <v>219</v>
      </c>
      <c r="AB439" s="5">
        <v>127</v>
      </c>
      <c r="AC439" s="5">
        <v>17873</v>
      </c>
      <c r="AD439" s="5">
        <v>31018</v>
      </c>
      <c r="AE439" s="5">
        <v>1867</v>
      </c>
      <c r="AF439" s="5">
        <v>227159</v>
      </c>
      <c r="AG439" s="5">
        <v>26</v>
      </c>
      <c r="AH439" s="5">
        <v>0</v>
      </c>
      <c r="AI439" s="5">
        <v>0</v>
      </c>
      <c r="AJ439" s="5">
        <v>0</v>
      </c>
      <c r="AK439" s="5">
        <v>9632</v>
      </c>
      <c r="AL439" s="5">
        <v>0</v>
      </c>
      <c r="AM439" s="5">
        <v>35176</v>
      </c>
      <c r="AN439" s="5">
        <v>0</v>
      </c>
      <c r="AO439" s="5">
        <v>0</v>
      </c>
      <c r="AP439" s="5">
        <v>0</v>
      </c>
      <c r="AQ439" s="5">
        <v>413</v>
      </c>
      <c r="AR439" s="5">
        <v>1124</v>
      </c>
      <c r="AS439" s="5">
        <v>5240</v>
      </c>
      <c r="AT439" s="5">
        <v>3134</v>
      </c>
      <c r="AU439" s="5">
        <v>11157</v>
      </c>
      <c r="AV439" s="5">
        <v>0</v>
      </c>
      <c r="AW439" s="5">
        <v>0</v>
      </c>
      <c r="AX439" s="5">
        <v>0</v>
      </c>
      <c r="AY439" s="5">
        <v>0</v>
      </c>
      <c r="AZ439" s="5">
        <v>1108</v>
      </c>
      <c r="BA439" s="5">
        <v>3858</v>
      </c>
      <c r="BB439" s="5">
        <v>811</v>
      </c>
      <c r="BC439" s="5">
        <v>89560</v>
      </c>
      <c r="BD439" s="5">
        <v>0</v>
      </c>
      <c r="BE439" s="5">
        <v>0</v>
      </c>
      <c r="BF439" s="5">
        <v>0</v>
      </c>
      <c r="BG439" s="5">
        <v>0</v>
      </c>
      <c r="BH439" s="5">
        <v>2249853</v>
      </c>
      <c r="BI439" s="5">
        <v>757230</v>
      </c>
      <c r="BJ439" s="5">
        <v>2396978</v>
      </c>
      <c r="BK439" s="5">
        <v>145142</v>
      </c>
      <c r="BL439" s="5">
        <v>400</v>
      </c>
      <c r="BM439" s="5">
        <v>0</v>
      </c>
      <c r="BN439" s="5">
        <v>0</v>
      </c>
      <c r="BO439" s="5">
        <v>355780</v>
      </c>
      <c r="BP439" s="5">
        <v>5615733</v>
      </c>
      <c r="BQ439" s="5">
        <v>2077129</v>
      </c>
      <c r="BR439" s="5">
        <v>0</v>
      </c>
    </row>
    <row r="440" spans="1:70">
      <c r="A440" t="s">
        <v>1813</v>
      </c>
      <c r="B440" t="s">
        <v>1814</v>
      </c>
      <c r="C440" t="s">
        <v>1472</v>
      </c>
      <c r="D440" t="s">
        <v>1814</v>
      </c>
      <c r="E440" t="str">
        <f t="shared" si="6"/>
        <v>埼玉県埼玉県</v>
      </c>
      <c r="F440" s="5">
        <v>0</v>
      </c>
      <c r="G440" s="5">
        <v>359</v>
      </c>
      <c r="H440" s="5">
        <v>0</v>
      </c>
      <c r="I440" s="5">
        <v>0</v>
      </c>
      <c r="J440" s="5">
        <v>5</v>
      </c>
      <c r="K440" s="5">
        <v>0</v>
      </c>
      <c r="L440" s="5">
        <v>19766</v>
      </c>
      <c r="M440" s="5">
        <v>778905</v>
      </c>
      <c r="N440" s="5">
        <v>0</v>
      </c>
      <c r="O440" s="5">
        <v>0</v>
      </c>
      <c r="P440" s="5">
        <v>39083575</v>
      </c>
      <c r="Q440" s="5">
        <v>118852017</v>
      </c>
      <c r="R440" s="5">
        <v>9614951</v>
      </c>
      <c r="S440" s="5">
        <v>258</v>
      </c>
      <c r="T440" s="5">
        <v>0</v>
      </c>
      <c r="U440" s="5">
        <v>632620</v>
      </c>
      <c r="V440" s="5">
        <v>0</v>
      </c>
      <c r="W440" s="5">
        <v>290</v>
      </c>
      <c r="X440" s="5">
        <v>19</v>
      </c>
      <c r="Y440" s="5">
        <v>2665000</v>
      </c>
      <c r="Z440" s="5">
        <v>0</v>
      </c>
      <c r="AA440" s="5">
        <v>1116</v>
      </c>
      <c r="AB440" s="5">
        <v>710</v>
      </c>
      <c r="AC440" s="5">
        <v>4817</v>
      </c>
      <c r="AD440" s="5">
        <v>229753</v>
      </c>
      <c r="AE440" s="5">
        <v>0</v>
      </c>
      <c r="AF440" s="5">
        <v>0</v>
      </c>
      <c r="AG440" s="5">
        <v>365000</v>
      </c>
      <c r="AH440" s="5">
        <v>6887117</v>
      </c>
      <c r="AI440" s="5">
        <v>703584</v>
      </c>
      <c r="AJ440" s="5">
        <v>0</v>
      </c>
      <c r="AK440" s="5">
        <v>582918</v>
      </c>
      <c r="AL440" s="5">
        <v>30000</v>
      </c>
      <c r="AM440" s="5">
        <v>0</v>
      </c>
      <c r="AN440" s="5">
        <v>0</v>
      </c>
      <c r="AO440" s="5">
        <v>0</v>
      </c>
      <c r="AP440" s="5">
        <v>0</v>
      </c>
      <c r="AQ440" s="5">
        <v>0</v>
      </c>
      <c r="AR440" s="5">
        <v>2301</v>
      </c>
      <c r="AS440" s="5">
        <v>208533</v>
      </c>
      <c r="AT440" s="5">
        <v>0</v>
      </c>
      <c r="AU440" s="5">
        <v>0</v>
      </c>
      <c r="AV440" s="5">
        <v>755</v>
      </c>
      <c r="AW440" s="5">
        <v>106348</v>
      </c>
      <c r="AX440" s="5">
        <v>0</v>
      </c>
      <c r="AY440" s="5">
        <v>0</v>
      </c>
      <c r="AZ440" s="5">
        <v>0</v>
      </c>
      <c r="BA440" s="5">
        <v>0</v>
      </c>
      <c r="BB440" s="5">
        <v>0</v>
      </c>
      <c r="BC440" s="5">
        <v>0</v>
      </c>
      <c r="BD440" s="5">
        <v>0</v>
      </c>
      <c r="BE440" s="5">
        <v>0</v>
      </c>
      <c r="BF440" s="5">
        <v>0</v>
      </c>
      <c r="BG440" s="5">
        <v>0</v>
      </c>
      <c r="BH440" s="5">
        <v>39157767</v>
      </c>
      <c r="BI440" s="5">
        <v>5044319</v>
      </c>
      <c r="BJ440" s="5">
        <v>37182794</v>
      </c>
      <c r="BK440" s="5">
        <v>3495405</v>
      </c>
      <c r="BL440" s="5">
        <v>0</v>
      </c>
      <c r="BM440" s="5">
        <v>637</v>
      </c>
      <c r="BN440" s="5">
        <v>0</v>
      </c>
      <c r="BO440" s="5">
        <v>4485378</v>
      </c>
      <c r="BP440" s="5">
        <v>58027294</v>
      </c>
      <c r="BQ440" s="5">
        <v>18868750</v>
      </c>
      <c r="BR440" s="5">
        <v>0</v>
      </c>
    </row>
    <row r="441" spans="1:70">
      <c r="A441" t="s">
        <v>1870</v>
      </c>
      <c r="B441" t="s">
        <v>1871</v>
      </c>
      <c r="C441" t="s">
        <v>1280</v>
      </c>
      <c r="D441" t="s">
        <v>1871</v>
      </c>
      <c r="E441" t="str">
        <f t="shared" si="6"/>
        <v>千葉県千葉県</v>
      </c>
      <c r="F441" s="5">
        <v>3042838</v>
      </c>
      <c r="G441" s="5">
        <v>943</v>
      </c>
      <c r="H441" s="5">
        <v>6</v>
      </c>
      <c r="I441" s="5">
        <v>0</v>
      </c>
      <c r="J441" s="5">
        <v>5</v>
      </c>
      <c r="K441" s="5">
        <v>0</v>
      </c>
      <c r="L441" s="5">
        <v>72048</v>
      </c>
      <c r="M441" s="5">
        <v>180121</v>
      </c>
      <c r="N441" s="5">
        <v>425154</v>
      </c>
      <c r="O441" s="5">
        <v>8463647</v>
      </c>
      <c r="P441" s="5">
        <v>60782764</v>
      </c>
      <c r="Q441" s="5">
        <v>126535937</v>
      </c>
      <c r="R441" s="5">
        <v>11071571</v>
      </c>
      <c r="S441" s="5">
        <v>717</v>
      </c>
      <c r="T441" s="5">
        <v>301459</v>
      </c>
      <c r="U441" s="5">
        <v>0</v>
      </c>
      <c r="V441" s="5">
        <v>4492</v>
      </c>
      <c r="W441" s="5">
        <v>649</v>
      </c>
      <c r="X441" s="5">
        <v>21</v>
      </c>
      <c r="Y441" s="5">
        <v>992700</v>
      </c>
      <c r="Z441" s="5">
        <v>60000</v>
      </c>
      <c r="AA441" s="5">
        <v>3920</v>
      </c>
      <c r="AB441" s="5">
        <v>1047</v>
      </c>
      <c r="AC441" s="5">
        <v>37637</v>
      </c>
      <c r="AD441" s="5">
        <v>95287</v>
      </c>
      <c r="AE441" s="5">
        <v>240585</v>
      </c>
      <c r="AF441" s="5">
        <v>1731701</v>
      </c>
      <c r="AG441" s="5">
        <v>230000</v>
      </c>
      <c r="AH441" s="5">
        <v>4718000</v>
      </c>
      <c r="AI441" s="5">
        <v>214000</v>
      </c>
      <c r="AJ441" s="5">
        <v>0</v>
      </c>
      <c r="AK441" s="5">
        <v>458840</v>
      </c>
      <c r="AL441" s="5">
        <v>353678</v>
      </c>
      <c r="AM441" s="5">
        <v>0</v>
      </c>
      <c r="AN441" s="5">
        <v>0</v>
      </c>
      <c r="AO441" s="5">
        <v>0</v>
      </c>
      <c r="AP441" s="5">
        <v>0</v>
      </c>
      <c r="AQ441" s="5">
        <v>0</v>
      </c>
      <c r="AR441" s="5">
        <v>6625</v>
      </c>
      <c r="AS441" s="5">
        <v>22090</v>
      </c>
      <c r="AT441" s="5">
        <v>70710</v>
      </c>
      <c r="AU441" s="5">
        <v>1389356</v>
      </c>
      <c r="AV441" s="5">
        <v>18223</v>
      </c>
      <c r="AW441" s="5">
        <v>40902</v>
      </c>
      <c r="AX441" s="5">
        <v>55335</v>
      </c>
      <c r="AY441" s="5">
        <v>15395</v>
      </c>
      <c r="AZ441" s="5">
        <v>0</v>
      </c>
      <c r="BA441" s="5">
        <v>0</v>
      </c>
      <c r="BB441" s="5">
        <v>0</v>
      </c>
      <c r="BC441" s="5">
        <v>0</v>
      </c>
      <c r="BD441" s="5">
        <v>0</v>
      </c>
      <c r="BE441" s="5">
        <v>0</v>
      </c>
      <c r="BF441" s="5">
        <v>0</v>
      </c>
      <c r="BG441" s="5">
        <v>0</v>
      </c>
      <c r="BH441" s="5">
        <v>63185573</v>
      </c>
      <c r="BI441" s="5">
        <v>12685406</v>
      </c>
      <c r="BJ441" s="5">
        <v>63137139</v>
      </c>
      <c r="BK441" s="5">
        <v>2697273</v>
      </c>
      <c r="BL441" s="5">
        <v>10561</v>
      </c>
      <c r="BM441" s="5">
        <v>365363</v>
      </c>
      <c r="BN441" s="5">
        <v>3527857</v>
      </c>
      <c r="BO441" s="5">
        <v>7467889</v>
      </c>
      <c r="BP441" s="5">
        <v>62770397</v>
      </c>
      <c r="BQ441" s="5">
        <v>30552912</v>
      </c>
      <c r="BR441" s="5">
        <v>261300</v>
      </c>
    </row>
    <row r="442" spans="1:70">
      <c r="A442" t="s">
        <v>1870</v>
      </c>
      <c r="B442" t="s">
        <v>1871</v>
      </c>
      <c r="C442" t="s">
        <v>1282</v>
      </c>
      <c r="D442" t="s">
        <v>1872</v>
      </c>
      <c r="E442" t="str">
        <f t="shared" si="6"/>
        <v>千葉県千葉市</v>
      </c>
      <c r="F442" s="5">
        <v>46241</v>
      </c>
      <c r="G442" s="5">
        <v>22</v>
      </c>
      <c r="H442" s="5">
        <v>3</v>
      </c>
      <c r="I442" s="5">
        <v>0</v>
      </c>
      <c r="J442" s="5">
        <v>0</v>
      </c>
      <c r="K442" s="5">
        <v>0</v>
      </c>
      <c r="L442" s="5">
        <v>5340</v>
      </c>
      <c r="M442" s="5">
        <v>12578</v>
      </c>
      <c r="N442" s="5">
        <v>7580</v>
      </c>
      <c r="O442" s="5">
        <v>341707</v>
      </c>
      <c r="P442" s="5">
        <v>961767</v>
      </c>
      <c r="Q442" s="5">
        <v>16965032</v>
      </c>
      <c r="R442" s="5">
        <v>1028271</v>
      </c>
      <c r="S442" s="5">
        <v>10</v>
      </c>
      <c r="T442" s="5">
        <v>4686</v>
      </c>
      <c r="U442" s="5">
        <v>0</v>
      </c>
      <c r="V442" s="5">
        <v>0</v>
      </c>
      <c r="W442" s="5">
        <v>13</v>
      </c>
      <c r="X442" s="5">
        <v>2</v>
      </c>
      <c r="Y442" s="5">
        <v>2306</v>
      </c>
      <c r="Z442" s="5">
        <v>550</v>
      </c>
      <c r="AA442" s="5">
        <v>573</v>
      </c>
      <c r="AB442" s="5">
        <v>333</v>
      </c>
      <c r="AC442" s="5">
        <v>801</v>
      </c>
      <c r="AD442" s="5">
        <v>5885</v>
      </c>
      <c r="AE442" s="5">
        <v>75</v>
      </c>
      <c r="AF442" s="5">
        <v>13935</v>
      </c>
      <c r="AG442" s="5">
        <v>1756</v>
      </c>
      <c r="AH442" s="5">
        <v>30456</v>
      </c>
      <c r="AI442" s="5">
        <v>550</v>
      </c>
      <c r="AJ442" s="5">
        <v>0</v>
      </c>
      <c r="AK442" s="5">
        <v>17111</v>
      </c>
      <c r="AL442" s="5">
        <v>740</v>
      </c>
      <c r="AM442" s="5">
        <v>0</v>
      </c>
      <c r="AN442" s="5">
        <v>0</v>
      </c>
      <c r="AO442" s="5">
        <v>0</v>
      </c>
      <c r="AP442" s="5">
        <v>0</v>
      </c>
      <c r="AQ442" s="5">
        <v>0</v>
      </c>
      <c r="AR442" s="5">
        <v>1574</v>
      </c>
      <c r="AS442" s="5">
        <v>6496</v>
      </c>
      <c r="AT442" s="5">
        <v>1829</v>
      </c>
      <c r="AU442" s="5">
        <v>78276</v>
      </c>
      <c r="AV442" s="5">
        <v>260</v>
      </c>
      <c r="AW442" s="5">
        <v>33</v>
      </c>
      <c r="AX442" s="5">
        <v>306</v>
      </c>
      <c r="AY442" s="5">
        <v>2475</v>
      </c>
      <c r="AZ442" s="5">
        <v>0</v>
      </c>
      <c r="BA442" s="5">
        <v>0</v>
      </c>
      <c r="BB442" s="5">
        <v>0</v>
      </c>
      <c r="BC442" s="5">
        <v>61666</v>
      </c>
      <c r="BD442" s="5">
        <v>21</v>
      </c>
      <c r="BE442" s="5">
        <v>107</v>
      </c>
      <c r="BF442" s="5">
        <v>40</v>
      </c>
      <c r="BG442" s="5">
        <v>1028</v>
      </c>
      <c r="BH442" s="5">
        <v>1031678</v>
      </c>
      <c r="BI442" s="5">
        <v>1325666</v>
      </c>
      <c r="BJ442" s="5">
        <v>1778825</v>
      </c>
      <c r="BK442" s="5">
        <v>190742</v>
      </c>
      <c r="BL442" s="5">
        <v>0</v>
      </c>
      <c r="BM442" s="5">
        <v>0</v>
      </c>
      <c r="BN442" s="5">
        <v>0</v>
      </c>
      <c r="BO442" s="5">
        <v>213690</v>
      </c>
      <c r="BP442" s="5">
        <v>1798734</v>
      </c>
      <c r="BQ442" s="5">
        <v>2699815</v>
      </c>
      <c r="BR442" s="5">
        <v>12600</v>
      </c>
    </row>
    <row r="443" spans="1:70">
      <c r="A443" t="s">
        <v>1870</v>
      </c>
      <c r="B443" t="s">
        <v>1871</v>
      </c>
      <c r="C443" t="s">
        <v>1284</v>
      </c>
      <c r="D443" t="s">
        <v>1873</v>
      </c>
      <c r="E443" t="str">
        <f t="shared" si="6"/>
        <v>千葉県市原市</v>
      </c>
      <c r="F443" s="5">
        <v>45277</v>
      </c>
      <c r="G443" s="5">
        <v>44</v>
      </c>
      <c r="H443" s="5">
        <v>4</v>
      </c>
      <c r="I443" s="5">
        <v>0</v>
      </c>
      <c r="J443" s="5">
        <v>15</v>
      </c>
      <c r="K443" s="5">
        <v>0</v>
      </c>
      <c r="L443" s="5">
        <v>8896</v>
      </c>
      <c r="M443" s="5">
        <v>44723</v>
      </c>
      <c r="N443" s="5">
        <v>24830</v>
      </c>
      <c r="O443" s="5">
        <v>578558</v>
      </c>
      <c r="P443" s="5">
        <v>907280</v>
      </c>
      <c r="Q443" s="5">
        <v>11060385</v>
      </c>
      <c r="R443" s="5">
        <v>1121830</v>
      </c>
      <c r="S443" s="5">
        <v>32</v>
      </c>
      <c r="T443" s="5">
        <v>4650</v>
      </c>
      <c r="U443" s="5">
        <v>0</v>
      </c>
      <c r="V443" s="5">
        <v>0</v>
      </c>
      <c r="W443" s="5">
        <v>30</v>
      </c>
      <c r="X443" s="5">
        <v>8</v>
      </c>
      <c r="Y443" s="5">
        <v>34146</v>
      </c>
      <c r="Z443" s="5">
        <v>0</v>
      </c>
      <c r="AA443" s="5">
        <v>66</v>
      </c>
      <c r="AB443" s="5">
        <v>41</v>
      </c>
      <c r="AC443" s="5">
        <v>2385</v>
      </c>
      <c r="AD443" s="5">
        <v>4377</v>
      </c>
      <c r="AE443" s="5">
        <v>11581</v>
      </c>
      <c r="AF443" s="5">
        <v>141448</v>
      </c>
      <c r="AG443" s="5">
        <v>0</v>
      </c>
      <c r="AH443" s="5">
        <v>8510</v>
      </c>
      <c r="AI443" s="5">
        <v>131074</v>
      </c>
      <c r="AJ443" s="5">
        <v>0</v>
      </c>
      <c r="AK443" s="5">
        <v>3444</v>
      </c>
      <c r="AL443" s="5">
        <v>20359</v>
      </c>
      <c r="AM443" s="5">
        <v>0</v>
      </c>
      <c r="AN443" s="5">
        <v>0</v>
      </c>
      <c r="AO443" s="5">
        <v>0</v>
      </c>
      <c r="AP443" s="5">
        <v>0</v>
      </c>
      <c r="AQ443" s="5">
        <v>0</v>
      </c>
      <c r="AR443" s="5">
        <v>1833</v>
      </c>
      <c r="AS443" s="5">
        <v>24422</v>
      </c>
      <c r="AT443" s="5">
        <v>3554</v>
      </c>
      <c r="AU443" s="5">
        <v>53996</v>
      </c>
      <c r="AV443" s="5">
        <v>0</v>
      </c>
      <c r="AW443" s="5">
        <v>0</v>
      </c>
      <c r="AX443" s="5">
        <v>0</v>
      </c>
      <c r="AY443" s="5">
        <v>0</v>
      </c>
      <c r="AZ443" s="5">
        <v>0</v>
      </c>
      <c r="BA443" s="5">
        <v>754</v>
      </c>
      <c r="BB443" s="5">
        <v>0</v>
      </c>
      <c r="BC443" s="5">
        <v>42703</v>
      </c>
      <c r="BD443" s="5">
        <v>0</v>
      </c>
      <c r="BE443" s="5">
        <v>0</v>
      </c>
      <c r="BF443" s="5">
        <v>0</v>
      </c>
      <c r="BG443" s="5">
        <v>33</v>
      </c>
      <c r="BH443" s="5">
        <v>926277</v>
      </c>
      <c r="BI443" s="5">
        <v>1544871</v>
      </c>
      <c r="BJ443" s="5">
        <v>2182841</v>
      </c>
      <c r="BK443" s="5">
        <v>287998</v>
      </c>
      <c r="BL443" s="5">
        <v>0</v>
      </c>
      <c r="BM443" s="5">
        <v>0</v>
      </c>
      <c r="BN443" s="5">
        <v>0</v>
      </c>
      <c r="BO443" s="5">
        <v>48226</v>
      </c>
      <c r="BP443" s="5">
        <v>2937757</v>
      </c>
      <c r="BQ443" s="5">
        <v>1642133</v>
      </c>
      <c r="BR443" s="5">
        <v>0</v>
      </c>
    </row>
    <row r="444" spans="1:70">
      <c r="A444" t="s">
        <v>1870</v>
      </c>
      <c r="B444" t="s">
        <v>1871</v>
      </c>
      <c r="C444" t="s">
        <v>1286</v>
      </c>
      <c r="D444" t="s">
        <v>1874</v>
      </c>
      <c r="E444" t="str">
        <f t="shared" si="6"/>
        <v>千葉県松戸市</v>
      </c>
      <c r="F444" s="5">
        <v>78902</v>
      </c>
      <c r="G444" s="5">
        <v>21</v>
      </c>
      <c r="H444" s="5">
        <v>0</v>
      </c>
      <c r="I444" s="5">
        <v>0</v>
      </c>
      <c r="J444" s="5">
        <v>0</v>
      </c>
      <c r="K444" s="5">
        <v>0</v>
      </c>
      <c r="L444" s="5">
        <v>12592</v>
      </c>
      <c r="M444" s="5">
        <v>0</v>
      </c>
      <c r="N444" s="5">
        <v>24187</v>
      </c>
      <c r="O444" s="5">
        <v>179276</v>
      </c>
      <c r="P444" s="5">
        <v>1164233</v>
      </c>
      <c r="Q444" s="5">
        <v>3101717</v>
      </c>
      <c r="R444" s="5">
        <v>190813</v>
      </c>
      <c r="S444" s="5">
        <v>16</v>
      </c>
      <c r="T444" s="5">
        <v>7189</v>
      </c>
      <c r="U444" s="5">
        <v>0</v>
      </c>
      <c r="V444" s="5">
        <v>0</v>
      </c>
      <c r="W444" s="5">
        <v>11</v>
      </c>
      <c r="X444" s="5">
        <v>4</v>
      </c>
      <c r="Y444" s="5">
        <v>17800</v>
      </c>
      <c r="Z444" s="5">
        <v>0</v>
      </c>
      <c r="AA444" s="5">
        <v>25</v>
      </c>
      <c r="AB444" s="5">
        <v>10</v>
      </c>
      <c r="AC444" s="5">
        <v>2198</v>
      </c>
      <c r="AD444" s="5">
        <v>0</v>
      </c>
      <c r="AE444" s="5">
        <v>2460</v>
      </c>
      <c r="AF444" s="5">
        <v>5702</v>
      </c>
      <c r="AG444" s="5">
        <v>7200</v>
      </c>
      <c r="AH444" s="5">
        <v>11160</v>
      </c>
      <c r="AI444" s="5">
        <v>0</v>
      </c>
      <c r="AJ444" s="5">
        <v>0</v>
      </c>
      <c r="AK444" s="5">
        <v>9360</v>
      </c>
      <c r="AL444" s="5">
        <v>7556</v>
      </c>
      <c r="AM444" s="5">
        <v>0</v>
      </c>
      <c r="AN444" s="5">
        <v>0</v>
      </c>
      <c r="AO444" s="5">
        <v>0</v>
      </c>
      <c r="AP444" s="5">
        <v>0</v>
      </c>
      <c r="AQ444" s="5">
        <v>0</v>
      </c>
      <c r="AR444" s="5">
        <v>544</v>
      </c>
      <c r="AS444" s="5">
        <v>0</v>
      </c>
      <c r="AT444" s="5">
        <v>5404</v>
      </c>
      <c r="AU444" s="5">
        <v>8252</v>
      </c>
      <c r="AV444" s="5">
        <v>57</v>
      </c>
      <c r="AW444" s="5">
        <v>0</v>
      </c>
      <c r="AX444" s="5">
        <v>253</v>
      </c>
      <c r="AY444" s="5">
        <v>458</v>
      </c>
      <c r="AZ444" s="5">
        <v>0</v>
      </c>
      <c r="BA444" s="5">
        <v>0</v>
      </c>
      <c r="BB444" s="5">
        <v>66</v>
      </c>
      <c r="BC444" s="5">
        <v>0</v>
      </c>
      <c r="BD444" s="5">
        <v>0</v>
      </c>
      <c r="BE444" s="5">
        <v>0</v>
      </c>
      <c r="BF444" s="5">
        <v>0</v>
      </c>
      <c r="BG444" s="5">
        <v>0</v>
      </c>
      <c r="BH444" s="5">
        <v>1278815</v>
      </c>
      <c r="BI444" s="5">
        <v>318799</v>
      </c>
      <c r="BJ444" s="5">
        <v>1450559</v>
      </c>
      <c r="BK444" s="5">
        <v>69653</v>
      </c>
      <c r="BL444" s="5">
        <v>4</v>
      </c>
      <c r="BM444" s="5">
        <v>0</v>
      </c>
      <c r="BN444" s="5">
        <v>0</v>
      </c>
      <c r="BO444" s="5">
        <v>201574</v>
      </c>
      <c r="BP444" s="5">
        <v>1836057</v>
      </c>
      <c r="BQ444" s="5">
        <v>462050</v>
      </c>
      <c r="BR444" s="5">
        <v>15500</v>
      </c>
    </row>
    <row r="445" spans="1:70">
      <c r="A445" t="s">
        <v>1870</v>
      </c>
      <c r="B445" t="s">
        <v>1871</v>
      </c>
      <c r="C445" t="s">
        <v>1290</v>
      </c>
      <c r="D445" t="s">
        <v>1875</v>
      </c>
      <c r="E445" t="str">
        <f t="shared" si="6"/>
        <v>千葉県習志野市</v>
      </c>
      <c r="F445" s="5">
        <v>110308</v>
      </c>
      <c r="G445" s="5">
        <v>32</v>
      </c>
      <c r="H445" s="5">
        <v>2</v>
      </c>
      <c r="I445" s="5">
        <v>0</v>
      </c>
      <c r="J445" s="5">
        <v>0</v>
      </c>
      <c r="K445" s="5">
        <v>0</v>
      </c>
      <c r="L445" s="5">
        <v>12436</v>
      </c>
      <c r="M445" s="5">
        <v>4493</v>
      </c>
      <c r="N445" s="5">
        <v>8180</v>
      </c>
      <c r="O445" s="5">
        <v>290531</v>
      </c>
      <c r="P445" s="5">
        <v>1700987</v>
      </c>
      <c r="Q445" s="5">
        <v>2924776</v>
      </c>
      <c r="R445" s="5">
        <v>89238</v>
      </c>
      <c r="S445" s="5">
        <v>27</v>
      </c>
      <c r="T445" s="5">
        <v>11395</v>
      </c>
      <c r="U445" s="5">
        <v>0</v>
      </c>
      <c r="V445" s="5">
        <v>0</v>
      </c>
      <c r="W445" s="5">
        <v>11</v>
      </c>
      <c r="X445" s="5">
        <v>16</v>
      </c>
      <c r="Y445" s="5">
        <v>31700</v>
      </c>
      <c r="Z445" s="5">
        <v>0</v>
      </c>
      <c r="AA445" s="5">
        <v>24</v>
      </c>
      <c r="AB445" s="5">
        <v>19</v>
      </c>
      <c r="AC445" s="5">
        <v>2856</v>
      </c>
      <c r="AD445" s="5">
        <v>0</v>
      </c>
      <c r="AE445" s="5">
        <v>5476</v>
      </c>
      <c r="AF445" s="5">
        <v>10984</v>
      </c>
      <c r="AG445" s="5">
        <v>0</v>
      </c>
      <c r="AH445" s="5">
        <v>22000</v>
      </c>
      <c r="AI445" s="5">
        <v>17100</v>
      </c>
      <c r="AJ445" s="5">
        <v>8900</v>
      </c>
      <c r="AK445" s="5">
        <v>9700</v>
      </c>
      <c r="AL445" s="5">
        <v>9276</v>
      </c>
      <c r="AM445" s="5">
        <v>500</v>
      </c>
      <c r="AN445" s="5">
        <v>0</v>
      </c>
      <c r="AO445" s="5">
        <v>0</v>
      </c>
      <c r="AP445" s="5">
        <v>0</v>
      </c>
      <c r="AQ445" s="5">
        <v>0</v>
      </c>
      <c r="AR445" s="5">
        <v>2803</v>
      </c>
      <c r="AS445" s="5">
        <v>246</v>
      </c>
      <c r="AT445" s="5">
        <v>697</v>
      </c>
      <c r="AU445" s="5">
        <v>6110</v>
      </c>
      <c r="AV445" s="5">
        <v>70</v>
      </c>
      <c r="AW445" s="5">
        <v>0</v>
      </c>
      <c r="AX445" s="5">
        <v>0</v>
      </c>
      <c r="AY445" s="5">
        <v>166</v>
      </c>
      <c r="AZ445" s="5">
        <v>0</v>
      </c>
      <c r="BA445" s="5">
        <v>0</v>
      </c>
      <c r="BB445" s="5">
        <v>0</v>
      </c>
      <c r="BC445" s="5">
        <v>26920</v>
      </c>
      <c r="BD445" s="5">
        <v>0</v>
      </c>
      <c r="BE445" s="5">
        <v>0</v>
      </c>
      <c r="BF445" s="5">
        <v>11</v>
      </c>
      <c r="BG445" s="5">
        <v>0</v>
      </c>
      <c r="BH445" s="5">
        <v>1718297</v>
      </c>
      <c r="BI445" s="5">
        <v>463611</v>
      </c>
      <c r="BJ445" s="5">
        <v>1797387</v>
      </c>
      <c r="BK445" s="5">
        <v>16709</v>
      </c>
      <c r="BL445" s="5">
        <v>0</v>
      </c>
      <c r="BM445" s="5">
        <v>0</v>
      </c>
      <c r="BN445" s="5">
        <v>0</v>
      </c>
      <c r="BO445" s="5">
        <v>414700</v>
      </c>
      <c r="BP445" s="5">
        <v>6856964</v>
      </c>
      <c r="BQ445" s="5">
        <v>2098918</v>
      </c>
      <c r="BR445" s="5">
        <v>17300</v>
      </c>
    </row>
    <row r="446" spans="1:70">
      <c r="A446" t="s">
        <v>1870</v>
      </c>
      <c r="B446" t="s">
        <v>1871</v>
      </c>
      <c r="C446" t="s">
        <v>1298</v>
      </c>
      <c r="D446" t="s">
        <v>1876</v>
      </c>
      <c r="E446" t="str">
        <f t="shared" si="6"/>
        <v>千葉県野田市</v>
      </c>
      <c r="F446" s="5">
        <v>150256</v>
      </c>
      <c r="G446" s="5">
        <v>28</v>
      </c>
      <c r="H446" s="5">
        <v>2</v>
      </c>
      <c r="I446" s="5">
        <v>0</v>
      </c>
      <c r="J446" s="5">
        <v>1</v>
      </c>
      <c r="K446" s="5">
        <v>0</v>
      </c>
      <c r="L446" s="5">
        <v>2274</v>
      </c>
      <c r="M446" s="5">
        <v>4530</v>
      </c>
      <c r="N446" s="5">
        <v>0</v>
      </c>
      <c r="O446" s="5">
        <v>955124</v>
      </c>
      <c r="P446" s="5">
        <v>2757204</v>
      </c>
      <c r="Q446" s="5">
        <v>1548868</v>
      </c>
      <c r="R446" s="5">
        <v>332636</v>
      </c>
      <c r="S446" s="5">
        <v>21</v>
      </c>
      <c r="T446" s="5">
        <v>14206</v>
      </c>
      <c r="U446" s="5">
        <v>0</v>
      </c>
      <c r="V446" s="5">
        <v>0</v>
      </c>
      <c r="W446" s="5">
        <v>8</v>
      </c>
      <c r="X446" s="5">
        <v>7</v>
      </c>
      <c r="Y446" s="5">
        <v>14440</v>
      </c>
      <c r="Z446" s="5">
        <v>0</v>
      </c>
      <c r="AA446" s="5">
        <v>18</v>
      </c>
      <c r="AB446" s="5">
        <v>9</v>
      </c>
      <c r="AC446" s="5">
        <v>556</v>
      </c>
      <c r="AD446" s="5">
        <v>0</v>
      </c>
      <c r="AE446" s="5">
        <v>0</v>
      </c>
      <c r="AF446" s="5">
        <v>120906</v>
      </c>
      <c r="AG446" s="5">
        <v>0</v>
      </c>
      <c r="AH446" s="5">
        <v>0</v>
      </c>
      <c r="AI446" s="5">
        <v>41904</v>
      </c>
      <c r="AJ446" s="5">
        <v>160258</v>
      </c>
      <c r="AK446" s="5">
        <v>0</v>
      </c>
      <c r="AL446" s="5">
        <v>7200</v>
      </c>
      <c r="AM446" s="5">
        <v>22700</v>
      </c>
      <c r="AN446" s="5">
        <v>0</v>
      </c>
      <c r="AO446" s="5">
        <v>0</v>
      </c>
      <c r="AP446" s="5">
        <v>0</v>
      </c>
      <c r="AQ446" s="5">
        <v>0</v>
      </c>
      <c r="AR446" s="5">
        <v>0</v>
      </c>
      <c r="AS446" s="5">
        <v>9</v>
      </c>
      <c r="AT446" s="5">
        <v>0</v>
      </c>
      <c r="AU446" s="5">
        <v>25612</v>
      </c>
      <c r="AV446" s="5">
        <v>0</v>
      </c>
      <c r="AW446" s="5">
        <v>0</v>
      </c>
      <c r="AX446" s="5">
        <v>0</v>
      </c>
      <c r="AY446" s="5">
        <v>0</v>
      </c>
      <c r="AZ446" s="5">
        <v>0</v>
      </c>
      <c r="BA446" s="5">
        <v>0</v>
      </c>
      <c r="BB446" s="5">
        <v>0</v>
      </c>
      <c r="BC446" s="5">
        <v>12637</v>
      </c>
      <c r="BD446" s="5">
        <v>0</v>
      </c>
      <c r="BE446" s="5">
        <v>0</v>
      </c>
      <c r="BF446" s="5">
        <v>0</v>
      </c>
      <c r="BG446" s="5">
        <v>0</v>
      </c>
      <c r="BH446" s="5">
        <v>3066181</v>
      </c>
      <c r="BI446" s="5">
        <v>200009</v>
      </c>
      <c r="BJ446" s="5">
        <v>2665174</v>
      </c>
      <c r="BK446" s="5">
        <v>78152</v>
      </c>
      <c r="BL446" s="5">
        <v>0</v>
      </c>
      <c r="BM446" s="5">
        <v>7700</v>
      </c>
      <c r="BN446" s="5">
        <v>0</v>
      </c>
      <c r="BO446" s="5">
        <v>175934</v>
      </c>
      <c r="BP446" s="5">
        <v>5748000</v>
      </c>
      <c r="BQ446" s="5">
        <v>648921</v>
      </c>
      <c r="BR446" s="5">
        <v>41000</v>
      </c>
    </row>
    <row r="447" spans="1:70">
      <c r="A447" t="s">
        <v>1870</v>
      </c>
      <c r="B447" t="s">
        <v>1871</v>
      </c>
      <c r="C447" t="s">
        <v>1300</v>
      </c>
      <c r="D447" t="s">
        <v>1877</v>
      </c>
      <c r="E447" t="str">
        <f t="shared" si="6"/>
        <v>千葉県柏市</v>
      </c>
      <c r="F447" s="5">
        <v>402861</v>
      </c>
      <c r="G447" s="5">
        <v>80</v>
      </c>
      <c r="H447" s="5">
        <v>0</v>
      </c>
      <c r="I447" s="5">
        <v>0</v>
      </c>
      <c r="J447" s="5">
        <v>0</v>
      </c>
      <c r="K447" s="5">
        <v>0</v>
      </c>
      <c r="L447" s="5">
        <v>15302</v>
      </c>
      <c r="M447" s="5">
        <v>9679</v>
      </c>
      <c r="N447" s="5">
        <v>31731</v>
      </c>
      <c r="O447" s="5">
        <v>1373114</v>
      </c>
      <c r="P447" s="5">
        <v>7133704</v>
      </c>
      <c r="Q447" s="5">
        <v>4556644</v>
      </c>
      <c r="R447" s="5">
        <v>466068</v>
      </c>
      <c r="S447" s="5">
        <v>51</v>
      </c>
      <c r="T447" s="5">
        <v>38469</v>
      </c>
      <c r="U447" s="5">
        <v>0</v>
      </c>
      <c r="V447" s="5">
        <v>0</v>
      </c>
      <c r="W447" s="5">
        <v>45</v>
      </c>
      <c r="X447" s="5">
        <v>8</v>
      </c>
      <c r="Y447" s="5">
        <v>62860</v>
      </c>
      <c r="Z447" s="5">
        <v>0</v>
      </c>
      <c r="AA447" s="5">
        <v>295</v>
      </c>
      <c r="AB447" s="5">
        <v>200</v>
      </c>
      <c r="AC447" s="5">
        <v>2536</v>
      </c>
      <c r="AD447" s="5">
        <v>2633</v>
      </c>
      <c r="AE447" s="5">
        <v>7957</v>
      </c>
      <c r="AF447" s="5">
        <v>82383</v>
      </c>
      <c r="AG447" s="5">
        <v>13500</v>
      </c>
      <c r="AH447" s="5">
        <v>296957</v>
      </c>
      <c r="AI447" s="5">
        <v>79632</v>
      </c>
      <c r="AJ447" s="5">
        <v>0</v>
      </c>
      <c r="AK447" s="5">
        <v>66840</v>
      </c>
      <c r="AL447" s="5">
        <v>14160</v>
      </c>
      <c r="AM447" s="5">
        <v>0</v>
      </c>
      <c r="AN447" s="5">
        <v>0</v>
      </c>
      <c r="AO447" s="5">
        <v>0</v>
      </c>
      <c r="AP447" s="5">
        <v>0</v>
      </c>
      <c r="AQ447" s="5">
        <v>0</v>
      </c>
      <c r="AR447" s="5">
        <v>6622</v>
      </c>
      <c r="AS447" s="5">
        <v>2675</v>
      </c>
      <c r="AT447" s="5">
        <v>13692</v>
      </c>
      <c r="AU447" s="5">
        <v>397126</v>
      </c>
      <c r="AV447" s="5">
        <v>0</v>
      </c>
      <c r="AW447" s="5">
        <v>0</v>
      </c>
      <c r="AX447" s="5">
        <v>0</v>
      </c>
      <c r="AY447" s="5">
        <v>0</v>
      </c>
      <c r="AZ447" s="5">
        <v>0</v>
      </c>
      <c r="BA447" s="5">
        <v>0</v>
      </c>
      <c r="BB447" s="5">
        <v>0</v>
      </c>
      <c r="BC447" s="5">
        <v>1055</v>
      </c>
      <c r="BD447" s="5">
        <v>0</v>
      </c>
      <c r="BE447" s="5">
        <v>28</v>
      </c>
      <c r="BF447" s="5">
        <v>14</v>
      </c>
      <c r="BG447" s="5">
        <v>420</v>
      </c>
      <c r="BH447" s="5">
        <v>7498700</v>
      </c>
      <c r="BI447" s="5">
        <v>870444</v>
      </c>
      <c r="BJ447" s="5">
        <v>6362337</v>
      </c>
      <c r="BK447" s="5">
        <v>135030</v>
      </c>
      <c r="BL447" s="5">
        <v>0</v>
      </c>
      <c r="BM447" s="5">
        <v>0</v>
      </c>
      <c r="BN447" s="5">
        <v>0</v>
      </c>
      <c r="BO447" s="5">
        <v>801116</v>
      </c>
      <c r="BP447" s="5">
        <v>10112583</v>
      </c>
      <c r="BQ447" s="5">
        <v>1727271</v>
      </c>
      <c r="BR447" s="5">
        <v>93700</v>
      </c>
    </row>
    <row r="448" spans="1:70">
      <c r="A448" t="s">
        <v>1870</v>
      </c>
      <c r="B448" t="s">
        <v>1871</v>
      </c>
      <c r="C448" t="s">
        <v>1302</v>
      </c>
      <c r="D448" t="s">
        <v>1878</v>
      </c>
      <c r="E448" t="str">
        <f t="shared" si="6"/>
        <v>千葉県流山市</v>
      </c>
      <c r="F448" s="5">
        <v>189943</v>
      </c>
      <c r="G448" s="5">
        <v>21</v>
      </c>
      <c r="H448" s="5">
        <v>0</v>
      </c>
      <c r="I448" s="5">
        <v>0</v>
      </c>
      <c r="J448" s="5">
        <v>3</v>
      </c>
      <c r="K448" s="5">
        <v>0</v>
      </c>
      <c r="L448" s="5">
        <v>8043</v>
      </c>
      <c r="M448" s="5">
        <v>278</v>
      </c>
      <c r="N448" s="5">
        <v>39878</v>
      </c>
      <c r="O448" s="5">
        <v>636674</v>
      </c>
      <c r="P448" s="5">
        <v>2935215</v>
      </c>
      <c r="Q448" s="5">
        <v>7204433</v>
      </c>
      <c r="R448" s="5">
        <v>544573</v>
      </c>
      <c r="S448" s="5">
        <v>16</v>
      </c>
      <c r="T448" s="5">
        <v>17262</v>
      </c>
      <c r="U448" s="5">
        <v>0</v>
      </c>
      <c r="V448" s="5">
        <v>9</v>
      </c>
      <c r="W448" s="5">
        <v>6</v>
      </c>
      <c r="X448" s="5">
        <v>5</v>
      </c>
      <c r="Y448" s="5">
        <v>17600</v>
      </c>
      <c r="Z448" s="5">
        <v>0</v>
      </c>
      <c r="AA448" s="5">
        <v>103</v>
      </c>
      <c r="AB448" s="5">
        <v>24</v>
      </c>
      <c r="AC448" s="5">
        <v>0</v>
      </c>
      <c r="AD448" s="5">
        <v>0</v>
      </c>
      <c r="AE448" s="5">
        <v>4326</v>
      </c>
      <c r="AF448" s="5">
        <v>54618</v>
      </c>
      <c r="AG448" s="5">
        <v>11100</v>
      </c>
      <c r="AH448" s="5">
        <v>174413</v>
      </c>
      <c r="AI448" s="5">
        <v>41069</v>
      </c>
      <c r="AJ448" s="5">
        <v>5760</v>
      </c>
      <c r="AK448" s="5">
        <v>39900</v>
      </c>
      <c r="AL448" s="5">
        <v>0</v>
      </c>
      <c r="AM448" s="5">
        <v>0</v>
      </c>
      <c r="AN448" s="5">
        <v>0</v>
      </c>
      <c r="AO448" s="5">
        <v>0</v>
      </c>
      <c r="AP448" s="5">
        <v>0</v>
      </c>
      <c r="AQ448" s="5">
        <v>0</v>
      </c>
      <c r="AR448" s="5">
        <v>4110</v>
      </c>
      <c r="AS448" s="5">
        <v>0</v>
      </c>
      <c r="AT448" s="5">
        <v>15997</v>
      </c>
      <c r="AU448" s="5">
        <v>26953</v>
      </c>
      <c r="AV448" s="5">
        <v>0</v>
      </c>
      <c r="AW448" s="5">
        <v>0</v>
      </c>
      <c r="AX448" s="5">
        <v>0</v>
      </c>
      <c r="AY448" s="5">
        <v>0</v>
      </c>
      <c r="AZ448" s="5">
        <v>127</v>
      </c>
      <c r="BA448" s="5">
        <v>0</v>
      </c>
      <c r="BB448" s="5">
        <v>0</v>
      </c>
      <c r="BC448" s="5">
        <v>221764</v>
      </c>
      <c r="BD448" s="5">
        <v>0</v>
      </c>
      <c r="BE448" s="5">
        <v>0</v>
      </c>
      <c r="BF448" s="5">
        <v>0</v>
      </c>
      <c r="BG448" s="5">
        <v>0</v>
      </c>
      <c r="BH448" s="5">
        <v>3032594</v>
      </c>
      <c r="BI448" s="5">
        <v>1072130</v>
      </c>
      <c r="BJ448" s="5">
        <v>2921293</v>
      </c>
      <c r="BK448" s="5">
        <v>162493</v>
      </c>
      <c r="BL448" s="5">
        <v>0</v>
      </c>
      <c r="BM448" s="5">
        <v>0</v>
      </c>
      <c r="BN448" s="5">
        <v>0</v>
      </c>
      <c r="BO448" s="5">
        <v>303444</v>
      </c>
      <c r="BP448" s="5">
        <v>6008087</v>
      </c>
      <c r="BQ448" s="5">
        <v>1045229</v>
      </c>
      <c r="BR448" s="5">
        <v>42500</v>
      </c>
    </row>
    <row r="449" spans="1:70">
      <c r="A449" t="s">
        <v>1870</v>
      </c>
      <c r="B449" t="s">
        <v>1871</v>
      </c>
      <c r="C449" t="s">
        <v>1523</v>
      </c>
      <c r="D449" t="s">
        <v>1879</v>
      </c>
      <c r="E449" t="str">
        <f t="shared" si="6"/>
        <v>千葉県八千代市</v>
      </c>
      <c r="F449" s="5">
        <v>195380</v>
      </c>
      <c r="G449" s="5">
        <v>40</v>
      </c>
      <c r="H449" s="5">
        <v>0</v>
      </c>
      <c r="I449" s="5">
        <v>0</v>
      </c>
      <c r="J449" s="5">
        <v>6</v>
      </c>
      <c r="K449" s="5">
        <v>0</v>
      </c>
      <c r="L449" s="5">
        <v>21689</v>
      </c>
      <c r="M449" s="5">
        <v>34100</v>
      </c>
      <c r="N449" s="5">
        <v>0</v>
      </c>
      <c r="O449" s="5">
        <v>644975</v>
      </c>
      <c r="P449" s="5">
        <v>2969150</v>
      </c>
      <c r="Q449" s="5">
        <v>12970829</v>
      </c>
      <c r="R449" s="5">
        <v>667133</v>
      </c>
      <c r="S449" s="5">
        <v>26</v>
      </c>
      <c r="T449" s="5">
        <v>18395</v>
      </c>
      <c r="U449" s="5">
        <v>0</v>
      </c>
      <c r="V449" s="5">
        <v>0</v>
      </c>
      <c r="W449" s="5">
        <v>18</v>
      </c>
      <c r="X449" s="5">
        <v>8</v>
      </c>
      <c r="Y449" s="5">
        <v>36790</v>
      </c>
      <c r="Z449" s="5">
        <v>0</v>
      </c>
      <c r="AA449" s="5">
        <v>47</v>
      </c>
      <c r="AB449" s="5">
        <v>18</v>
      </c>
      <c r="AC449" s="5">
        <v>3191</v>
      </c>
      <c r="AD449" s="5">
        <v>15908</v>
      </c>
      <c r="AE449" s="5">
        <v>0</v>
      </c>
      <c r="AF449" s="5">
        <v>52932</v>
      </c>
      <c r="AG449" s="5">
        <v>14270</v>
      </c>
      <c r="AH449" s="5">
        <v>0</v>
      </c>
      <c r="AI449" s="5">
        <v>0</v>
      </c>
      <c r="AJ449" s="5">
        <v>0</v>
      </c>
      <c r="AK449" s="5">
        <v>38095</v>
      </c>
      <c r="AL449" s="5">
        <v>17300</v>
      </c>
      <c r="AM449" s="5">
        <v>0</v>
      </c>
      <c r="AN449" s="5">
        <v>0</v>
      </c>
      <c r="AO449" s="5">
        <v>0</v>
      </c>
      <c r="AP449" s="5">
        <v>0</v>
      </c>
      <c r="AQ449" s="5">
        <v>0</v>
      </c>
      <c r="AR449" s="5">
        <v>15535</v>
      </c>
      <c r="AS449" s="5">
        <v>15085</v>
      </c>
      <c r="AT449" s="5">
        <v>0</v>
      </c>
      <c r="AU449" s="5">
        <v>363820</v>
      </c>
      <c r="AV449" s="5">
        <v>0</v>
      </c>
      <c r="AW449" s="5">
        <v>149</v>
      </c>
      <c r="AX449" s="5">
        <v>0</v>
      </c>
      <c r="AY449" s="5">
        <v>286</v>
      </c>
      <c r="AZ449" s="5">
        <v>0</v>
      </c>
      <c r="BA449" s="5">
        <v>0</v>
      </c>
      <c r="BB449" s="5">
        <v>0</v>
      </c>
      <c r="BC449" s="5">
        <v>0</v>
      </c>
      <c r="BD449" s="5">
        <v>0</v>
      </c>
      <c r="BE449" s="5">
        <v>41</v>
      </c>
      <c r="BF449" s="5">
        <v>0</v>
      </c>
      <c r="BG449" s="5">
        <v>24</v>
      </c>
      <c r="BH449" s="5">
        <v>3153122</v>
      </c>
      <c r="BI449" s="5">
        <v>743674</v>
      </c>
      <c r="BJ449" s="5">
        <v>3253906</v>
      </c>
      <c r="BK449" s="5">
        <v>223286</v>
      </c>
      <c r="BL449" s="5">
        <v>0</v>
      </c>
      <c r="BM449" s="5">
        <v>1307</v>
      </c>
      <c r="BN449" s="5">
        <v>0</v>
      </c>
      <c r="BO449" s="5">
        <v>392730</v>
      </c>
      <c r="BP449" s="5">
        <v>2942745</v>
      </c>
      <c r="BQ449" s="5">
        <v>969313</v>
      </c>
      <c r="BR449" s="5">
        <v>28900</v>
      </c>
    </row>
    <row r="450" spans="1:70">
      <c r="A450" t="s">
        <v>1870</v>
      </c>
      <c r="B450" t="s">
        <v>1871</v>
      </c>
      <c r="C450" t="s">
        <v>1304</v>
      </c>
      <c r="D450" t="s">
        <v>1880</v>
      </c>
      <c r="E450" t="str">
        <f t="shared" si="6"/>
        <v>千葉県我孫子市</v>
      </c>
      <c r="F450" s="5">
        <v>123526</v>
      </c>
      <c r="G450" s="5">
        <v>19</v>
      </c>
      <c r="H450" s="5">
        <v>1</v>
      </c>
      <c r="I450" s="5">
        <v>0</v>
      </c>
      <c r="J450" s="5">
        <v>0</v>
      </c>
      <c r="K450" s="5">
        <v>0</v>
      </c>
      <c r="L450" s="5">
        <v>21494</v>
      </c>
      <c r="M450" s="5">
        <v>12419</v>
      </c>
      <c r="N450" s="5">
        <v>0</v>
      </c>
      <c r="O450" s="5">
        <v>503520</v>
      </c>
      <c r="P450" s="5">
        <v>1997405</v>
      </c>
      <c r="Q450" s="5">
        <v>329759</v>
      </c>
      <c r="R450" s="5">
        <v>79221</v>
      </c>
      <c r="S450" s="5">
        <v>15</v>
      </c>
      <c r="T450" s="5">
        <v>11957</v>
      </c>
      <c r="U450" s="5">
        <v>0</v>
      </c>
      <c r="V450" s="5">
        <v>0</v>
      </c>
      <c r="W450" s="5">
        <v>3</v>
      </c>
      <c r="X450" s="5">
        <v>10</v>
      </c>
      <c r="Y450" s="5">
        <v>19600</v>
      </c>
      <c r="Z450" s="5">
        <v>0</v>
      </c>
      <c r="AA450" s="5">
        <v>14</v>
      </c>
      <c r="AB450" s="5">
        <v>8</v>
      </c>
      <c r="AC450" s="5">
        <v>12372</v>
      </c>
      <c r="AD450" s="5">
        <v>1456</v>
      </c>
      <c r="AE450" s="5">
        <v>0</v>
      </c>
      <c r="AF450" s="5">
        <v>94559</v>
      </c>
      <c r="AG450" s="5">
        <v>0</v>
      </c>
      <c r="AH450" s="5">
        <v>48160</v>
      </c>
      <c r="AI450" s="5">
        <v>0</v>
      </c>
      <c r="AJ450" s="5">
        <v>0</v>
      </c>
      <c r="AK450" s="5">
        <v>20450</v>
      </c>
      <c r="AL450" s="5">
        <v>0</v>
      </c>
      <c r="AM450" s="5">
        <v>0</v>
      </c>
      <c r="AN450" s="5">
        <v>0</v>
      </c>
      <c r="AO450" s="5">
        <v>0</v>
      </c>
      <c r="AP450" s="5">
        <v>0</v>
      </c>
      <c r="AQ450" s="5">
        <v>0</v>
      </c>
      <c r="AR450" s="5">
        <v>1132</v>
      </c>
      <c r="AS450" s="5">
        <v>2558</v>
      </c>
      <c r="AT450" s="5">
        <v>0</v>
      </c>
      <c r="AU450" s="5">
        <v>58029</v>
      </c>
      <c r="AV450" s="5">
        <v>0</v>
      </c>
      <c r="AW450" s="5">
        <v>0</v>
      </c>
      <c r="AX450" s="5">
        <v>0</v>
      </c>
      <c r="AY450" s="5">
        <v>0</v>
      </c>
      <c r="AZ450" s="5">
        <v>0</v>
      </c>
      <c r="BA450" s="5">
        <v>0</v>
      </c>
      <c r="BB450" s="5">
        <v>0</v>
      </c>
      <c r="BC450" s="5">
        <v>20816</v>
      </c>
      <c r="BD450" s="5">
        <v>0</v>
      </c>
      <c r="BE450" s="5">
        <v>0</v>
      </c>
      <c r="BF450" s="5">
        <v>0</v>
      </c>
      <c r="BG450" s="5">
        <v>0</v>
      </c>
      <c r="BH450" s="5">
        <v>2012998</v>
      </c>
      <c r="BI450" s="5">
        <v>606358</v>
      </c>
      <c r="BJ450" s="5">
        <v>2228265</v>
      </c>
      <c r="BK450" s="5">
        <v>20035</v>
      </c>
      <c r="BL450" s="5">
        <v>0</v>
      </c>
      <c r="BM450" s="5">
        <v>0</v>
      </c>
      <c r="BN450" s="5">
        <v>0</v>
      </c>
      <c r="BO450" s="5">
        <v>331224</v>
      </c>
      <c r="BP450" s="5">
        <v>3260102</v>
      </c>
      <c r="BQ450" s="5">
        <v>667124</v>
      </c>
      <c r="BR450" s="5">
        <v>28560</v>
      </c>
    </row>
    <row r="451" spans="1:70">
      <c r="A451" t="s">
        <v>1870</v>
      </c>
      <c r="B451" t="s">
        <v>1871</v>
      </c>
      <c r="C451" t="s">
        <v>1316</v>
      </c>
      <c r="D451" t="s">
        <v>1881</v>
      </c>
      <c r="E451" t="str">
        <f t="shared" si="6"/>
        <v>千葉県木更津市</v>
      </c>
      <c r="F451" s="5">
        <v>134807</v>
      </c>
      <c r="G451" s="5">
        <v>38</v>
      </c>
      <c r="H451" s="5">
        <v>3</v>
      </c>
      <c r="I451" s="5">
        <v>0</v>
      </c>
      <c r="J451" s="5">
        <v>1</v>
      </c>
      <c r="K451" s="5">
        <v>0</v>
      </c>
      <c r="L451" s="5">
        <v>34066</v>
      </c>
      <c r="M451" s="5">
        <v>3255</v>
      </c>
      <c r="N451" s="5">
        <v>78887</v>
      </c>
      <c r="O451" s="5">
        <v>924227</v>
      </c>
      <c r="P451" s="5">
        <v>3313630</v>
      </c>
      <c r="Q451" s="5">
        <v>7915572</v>
      </c>
      <c r="R451" s="5">
        <v>505854</v>
      </c>
      <c r="S451" s="5">
        <v>29</v>
      </c>
      <c r="T451" s="5">
        <v>13748</v>
      </c>
      <c r="U451" s="5">
        <v>0</v>
      </c>
      <c r="V451" s="5">
        <v>0</v>
      </c>
      <c r="W451" s="5">
        <v>22</v>
      </c>
      <c r="X451" s="5">
        <v>8</v>
      </c>
      <c r="Y451" s="5">
        <v>8500</v>
      </c>
      <c r="Z451" s="5">
        <v>0</v>
      </c>
      <c r="AA451" s="5">
        <v>293</v>
      </c>
      <c r="AB451" s="5">
        <v>112</v>
      </c>
      <c r="AC451" s="5">
        <v>24145</v>
      </c>
      <c r="AD451" s="5">
        <v>0</v>
      </c>
      <c r="AE451" s="5">
        <v>22319</v>
      </c>
      <c r="AF451" s="5">
        <v>294015</v>
      </c>
      <c r="AG451" s="5">
        <v>0</v>
      </c>
      <c r="AH451" s="5">
        <v>0</v>
      </c>
      <c r="AI451" s="5">
        <v>0</v>
      </c>
      <c r="AJ451" s="5">
        <v>432</v>
      </c>
      <c r="AK451" s="5">
        <v>3200</v>
      </c>
      <c r="AL451" s="5">
        <v>12500</v>
      </c>
      <c r="AM451" s="5">
        <v>23400</v>
      </c>
      <c r="AN451" s="5">
        <v>0</v>
      </c>
      <c r="AO451" s="5">
        <v>0</v>
      </c>
      <c r="AP451" s="5">
        <v>0</v>
      </c>
      <c r="AQ451" s="5">
        <v>0</v>
      </c>
      <c r="AR451" s="5">
        <v>220</v>
      </c>
      <c r="AS451" s="5">
        <v>70</v>
      </c>
      <c r="AT451" s="5">
        <v>15240</v>
      </c>
      <c r="AU451" s="5">
        <v>111069</v>
      </c>
      <c r="AV451" s="5">
        <v>0</v>
      </c>
      <c r="AW451" s="5">
        <v>0</v>
      </c>
      <c r="AX451" s="5">
        <v>544</v>
      </c>
      <c r="AY451" s="5">
        <v>966</v>
      </c>
      <c r="AZ451" s="5">
        <v>0</v>
      </c>
      <c r="BA451" s="5">
        <v>0</v>
      </c>
      <c r="BB451" s="5">
        <v>390</v>
      </c>
      <c r="BC451" s="5">
        <v>105095</v>
      </c>
      <c r="BD451" s="5">
        <v>0</v>
      </c>
      <c r="BE451" s="5">
        <v>0</v>
      </c>
      <c r="BF451" s="5">
        <v>0</v>
      </c>
      <c r="BG451" s="5">
        <v>0</v>
      </c>
      <c r="BH451" s="5">
        <v>3594586</v>
      </c>
      <c r="BI451" s="5">
        <v>333631</v>
      </c>
      <c r="BJ451" s="5">
        <v>3484116</v>
      </c>
      <c r="BK451" s="5">
        <v>139174</v>
      </c>
      <c r="BL451" s="5">
        <v>0</v>
      </c>
      <c r="BM451" s="5">
        <v>0</v>
      </c>
      <c r="BN451" s="5">
        <v>0</v>
      </c>
      <c r="BO451" s="5">
        <v>312620</v>
      </c>
      <c r="BP451" s="5">
        <v>3062693</v>
      </c>
      <c r="BQ451" s="5">
        <v>1312466</v>
      </c>
      <c r="BR451" s="5">
        <v>62520</v>
      </c>
    </row>
    <row r="452" spans="1:70">
      <c r="A452" t="s">
        <v>1870</v>
      </c>
      <c r="B452" t="s">
        <v>1871</v>
      </c>
      <c r="C452" t="s">
        <v>1320</v>
      </c>
      <c r="D452" t="s">
        <v>1882</v>
      </c>
      <c r="E452" t="str">
        <f t="shared" ref="E452:E515" si="7">+B452&amp;D452</f>
        <v>千葉県君津市</v>
      </c>
      <c r="F452" s="5">
        <v>81638</v>
      </c>
      <c r="G452" s="5">
        <v>30</v>
      </c>
      <c r="H452" s="5">
        <v>15</v>
      </c>
      <c r="I452" s="5">
        <v>0</v>
      </c>
      <c r="J452" s="5">
        <v>2</v>
      </c>
      <c r="K452" s="5">
        <v>0</v>
      </c>
      <c r="L452" s="5">
        <v>26919</v>
      </c>
      <c r="M452" s="5">
        <v>42123</v>
      </c>
      <c r="N452" s="5">
        <v>3822</v>
      </c>
      <c r="O452" s="5">
        <v>767356</v>
      </c>
      <c r="P452" s="5">
        <v>2116340</v>
      </c>
      <c r="Q452" s="5">
        <v>6208510</v>
      </c>
      <c r="R452" s="5">
        <v>517182</v>
      </c>
      <c r="S452" s="5">
        <v>19</v>
      </c>
      <c r="T452" s="5">
        <v>8118</v>
      </c>
      <c r="U452" s="5">
        <v>0</v>
      </c>
      <c r="V452" s="5">
        <v>0</v>
      </c>
      <c r="W452" s="5">
        <v>12</v>
      </c>
      <c r="X452" s="5">
        <v>6</v>
      </c>
      <c r="Y452" s="5">
        <v>17800</v>
      </c>
      <c r="Z452" s="5">
        <v>0</v>
      </c>
      <c r="AA452" s="5">
        <v>744</v>
      </c>
      <c r="AB452" s="5">
        <v>605</v>
      </c>
      <c r="AC452" s="5">
        <v>17932</v>
      </c>
      <c r="AD452" s="5">
        <v>2117</v>
      </c>
      <c r="AE452" s="5">
        <v>3735</v>
      </c>
      <c r="AF452" s="5">
        <v>405235</v>
      </c>
      <c r="AG452" s="5">
        <v>0</v>
      </c>
      <c r="AH452" s="5">
        <v>0</v>
      </c>
      <c r="AI452" s="5">
        <v>0</v>
      </c>
      <c r="AJ452" s="5">
        <v>0</v>
      </c>
      <c r="AK452" s="5">
        <v>0</v>
      </c>
      <c r="AL452" s="5">
        <v>27235</v>
      </c>
      <c r="AM452" s="5">
        <v>6801</v>
      </c>
      <c r="AN452" s="5">
        <v>0</v>
      </c>
      <c r="AO452" s="5">
        <v>0</v>
      </c>
      <c r="AP452" s="5">
        <v>0</v>
      </c>
      <c r="AQ452" s="5">
        <v>0</v>
      </c>
      <c r="AR452" s="5">
        <v>523</v>
      </c>
      <c r="AS452" s="5">
        <v>3772</v>
      </c>
      <c r="AT452" s="5">
        <v>3822</v>
      </c>
      <c r="AU452" s="5">
        <v>64663</v>
      </c>
      <c r="AV452" s="5">
        <v>0</v>
      </c>
      <c r="AW452" s="5">
        <v>0</v>
      </c>
      <c r="AX452" s="5">
        <v>0</v>
      </c>
      <c r="AY452" s="5">
        <v>92</v>
      </c>
      <c r="AZ452" s="5">
        <v>647</v>
      </c>
      <c r="BA452" s="5">
        <v>907</v>
      </c>
      <c r="BB452" s="5">
        <v>0</v>
      </c>
      <c r="BC452" s="5">
        <v>13464</v>
      </c>
      <c r="BD452" s="5">
        <v>0</v>
      </c>
      <c r="BE452" s="5">
        <v>0</v>
      </c>
      <c r="BF452" s="5">
        <v>0</v>
      </c>
      <c r="BG452" s="5">
        <v>0</v>
      </c>
      <c r="BH452" s="5">
        <v>2252220</v>
      </c>
      <c r="BI452" s="5">
        <v>126867</v>
      </c>
      <c r="BJ452" s="5">
        <v>2015340</v>
      </c>
      <c r="BK452" s="5">
        <v>131055</v>
      </c>
      <c r="BL452" s="5">
        <v>494</v>
      </c>
      <c r="BM452" s="5">
        <v>0</v>
      </c>
      <c r="BN452" s="5">
        <v>0</v>
      </c>
      <c r="BO452" s="5">
        <v>108887</v>
      </c>
      <c r="BP452" s="5">
        <v>1461154</v>
      </c>
      <c r="BQ452" s="5">
        <v>1027027</v>
      </c>
      <c r="BR452" s="5">
        <v>22300</v>
      </c>
    </row>
    <row r="453" spans="1:70">
      <c r="A453" t="s">
        <v>1870</v>
      </c>
      <c r="B453" t="s">
        <v>1871</v>
      </c>
      <c r="C453" t="s">
        <v>1485</v>
      </c>
      <c r="D453" t="s">
        <v>1883</v>
      </c>
      <c r="E453" t="str">
        <f t="shared" si="7"/>
        <v>千葉県富津市</v>
      </c>
      <c r="F453" s="5">
        <v>41995</v>
      </c>
      <c r="G453" s="5">
        <v>23</v>
      </c>
      <c r="H453" s="5">
        <v>1</v>
      </c>
      <c r="I453" s="5">
        <v>0</v>
      </c>
      <c r="J453" s="5">
        <v>1</v>
      </c>
      <c r="K453" s="5">
        <v>0</v>
      </c>
      <c r="L453" s="5">
        <v>21239</v>
      </c>
      <c r="M453" s="5">
        <v>23303</v>
      </c>
      <c r="N453" s="5">
        <v>4785</v>
      </c>
      <c r="O453" s="5">
        <v>426709</v>
      </c>
      <c r="P453" s="5">
        <v>1279745</v>
      </c>
      <c r="Q453" s="5">
        <v>4470845</v>
      </c>
      <c r="R453" s="5">
        <v>243552</v>
      </c>
      <c r="S453" s="5">
        <v>12</v>
      </c>
      <c r="T453" s="5">
        <v>4499</v>
      </c>
      <c r="U453" s="5">
        <v>0</v>
      </c>
      <c r="V453" s="5">
        <v>0</v>
      </c>
      <c r="W453" s="5">
        <v>6</v>
      </c>
      <c r="X453" s="5">
        <v>8</v>
      </c>
      <c r="Y453" s="5">
        <v>15500</v>
      </c>
      <c r="Z453" s="5">
        <v>0</v>
      </c>
      <c r="AA453" s="5">
        <v>48</v>
      </c>
      <c r="AB453" s="5">
        <v>42</v>
      </c>
      <c r="AC453" s="5">
        <v>17980</v>
      </c>
      <c r="AD453" s="5">
        <v>8589</v>
      </c>
      <c r="AE453" s="5">
        <v>0</v>
      </c>
      <c r="AF453" s="5">
        <v>223691</v>
      </c>
      <c r="AG453" s="5">
        <v>0</v>
      </c>
      <c r="AH453" s="5">
        <v>0</v>
      </c>
      <c r="AI453" s="5">
        <v>12096</v>
      </c>
      <c r="AJ453" s="5">
        <v>3528</v>
      </c>
      <c r="AK453" s="5">
        <v>2100</v>
      </c>
      <c r="AL453" s="5">
        <v>0</v>
      </c>
      <c r="AM453" s="5">
        <v>15230</v>
      </c>
      <c r="AN453" s="5">
        <v>0</v>
      </c>
      <c r="AO453" s="5">
        <v>0</v>
      </c>
      <c r="AP453" s="5">
        <v>0</v>
      </c>
      <c r="AQ453" s="5">
        <v>0</v>
      </c>
      <c r="AR453" s="5">
        <v>0</v>
      </c>
      <c r="AS453" s="5">
        <v>839</v>
      </c>
      <c r="AT453" s="5">
        <v>0</v>
      </c>
      <c r="AU453" s="5">
        <v>9625</v>
      </c>
      <c r="AV453" s="5">
        <v>0</v>
      </c>
      <c r="AW453" s="5">
        <v>0</v>
      </c>
      <c r="AX453" s="5">
        <v>0</v>
      </c>
      <c r="AY453" s="5">
        <v>0</v>
      </c>
      <c r="AZ453" s="5">
        <v>0</v>
      </c>
      <c r="BA453" s="5">
        <v>0</v>
      </c>
      <c r="BB453" s="5">
        <v>0</v>
      </c>
      <c r="BC453" s="5">
        <v>36439</v>
      </c>
      <c r="BD453" s="5">
        <v>0</v>
      </c>
      <c r="BE453" s="5">
        <v>0</v>
      </c>
      <c r="BF453" s="5">
        <v>0</v>
      </c>
      <c r="BG453" s="5">
        <v>0</v>
      </c>
      <c r="BH453" s="5">
        <v>1296295</v>
      </c>
      <c r="BI453" s="5">
        <v>1286915</v>
      </c>
      <c r="BJ453" s="5">
        <v>1424148</v>
      </c>
      <c r="BK453" s="5">
        <v>83647</v>
      </c>
      <c r="BL453" s="5">
        <v>57</v>
      </c>
      <c r="BM453" s="5">
        <v>0</v>
      </c>
      <c r="BN453" s="5">
        <v>0</v>
      </c>
      <c r="BO453" s="5">
        <v>1223283</v>
      </c>
      <c r="BP453" s="5">
        <v>1184268</v>
      </c>
      <c r="BQ453" s="5">
        <v>393702</v>
      </c>
      <c r="BR453" s="5">
        <v>15900</v>
      </c>
    </row>
    <row r="454" spans="1:70">
      <c r="A454" t="s">
        <v>1870</v>
      </c>
      <c r="B454" t="s">
        <v>1871</v>
      </c>
      <c r="C454" t="s">
        <v>1326</v>
      </c>
      <c r="D454" t="s">
        <v>1884</v>
      </c>
      <c r="E454" t="str">
        <f t="shared" si="7"/>
        <v>千葉県袖ヶ浦市</v>
      </c>
      <c r="F454" s="5">
        <v>61516</v>
      </c>
      <c r="G454" s="5">
        <v>20</v>
      </c>
      <c r="H454" s="5">
        <v>3</v>
      </c>
      <c r="I454" s="5">
        <v>0</v>
      </c>
      <c r="J454" s="5">
        <v>3</v>
      </c>
      <c r="K454" s="5">
        <v>0</v>
      </c>
      <c r="L454" s="5">
        <v>10283</v>
      </c>
      <c r="M454" s="5">
        <v>1894</v>
      </c>
      <c r="N454" s="5">
        <v>6379</v>
      </c>
      <c r="O454" s="5">
        <v>499433</v>
      </c>
      <c r="P454" s="5">
        <v>1403032</v>
      </c>
      <c r="Q454" s="5">
        <v>6198146</v>
      </c>
      <c r="R454" s="5">
        <v>428773</v>
      </c>
      <c r="S454" s="5">
        <v>13</v>
      </c>
      <c r="T454" s="5">
        <v>6606</v>
      </c>
      <c r="U454" s="5">
        <v>0</v>
      </c>
      <c r="V454" s="5">
        <v>0</v>
      </c>
      <c r="W454" s="5">
        <v>11</v>
      </c>
      <c r="X454" s="5">
        <v>7</v>
      </c>
      <c r="Y454" s="5">
        <v>8550</v>
      </c>
      <c r="Z454" s="5">
        <v>0</v>
      </c>
      <c r="AA454" s="5">
        <v>382</v>
      </c>
      <c r="AB454" s="5">
        <v>128</v>
      </c>
      <c r="AC454" s="5">
        <v>2770</v>
      </c>
      <c r="AD454" s="5">
        <v>1052</v>
      </c>
      <c r="AE454" s="5">
        <v>1373</v>
      </c>
      <c r="AF454" s="5">
        <v>83844</v>
      </c>
      <c r="AG454" s="5">
        <v>8550</v>
      </c>
      <c r="AH454" s="5">
        <v>29650</v>
      </c>
      <c r="AI454" s="5">
        <v>0</v>
      </c>
      <c r="AJ454" s="5">
        <v>0</v>
      </c>
      <c r="AK454" s="5">
        <v>15366</v>
      </c>
      <c r="AL454" s="5">
        <v>0</v>
      </c>
      <c r="AM454" s="5">
        <v>0</v>
      </c>
      <c r="AN454" s="5">
        <v>0</v>
      </c>
      <c r="AO454" s="5">
        <v>0</v>
      </c>
      <c r="AP454" s="5">
        <v>0</v>
      </c>
      <c r="AQ454" s="5">
        <v>0</v>
      </c>
      <c r="AR454" s="5">
        <v>3289</v>
      </c>
      <c r="AS454" s="5">
        <v>0</v>
      </c>
      <c r="AT454" s="5">
        <v>53</v>
      </c>
      <c r="AU454" s="5">
        <v>16915</v>
      </c>
      <c r="AV454" s="5">
        <v>0</v>
      </c>
      <c r="AW454" s="5">
        <v>0</v>
      </c>
      <c r="AX454" s="5">
        <v>0</v>
      </c>
      <c r="AY454" s="5">
        <v>0</v>
      </c>
      <c r="AZ454" s="5">
        <v>0</v>
      </c>
      <c r="BA454" s="5">
        <v>174</v>
      </c>
      <c r="BB454" s="5">
        <v>99</v>
      </c>
      <c r="BC454" s="5">
        <v>77468</v>
      </c>
      <c r="BD454" s="5">
        <v>0</v>
      </c>
      <c r="BE454" s="5">
        <v>0</v>
      </c>
      <c r="BF454" s="5">
        <v>0</v>
      </c>
      <c r="BG454" s="5">
        <v>171</v>
      </c>
      <c r="BH454" s="5">
        <v>1436345</v>
      </c>
      <c r="BI454" s="5">
        <v>526441</v>
      </c>
      <c r="BJ454" s="5">
        <v>1826123</v>
      </c>
      <c r="BK454" s="5">
        <v>114144</v>
      </c>
      <c r="BL454" s="5">
        <v>0</v>
      </c>
      <c r="BM454" s="5">
        <v>0</v>
      </c>
      <c r="BN454" s="5">
        <v>0</v>
      </c>
      <c r="BO454" s="5">
        <v>192510</v>
      </c>
      <c r="BP454" s="5">
        <v>935796</v>
      </c>
      <c r="BQ454" s="5">
        <v>610656</v>
      </c>
      <c r="BR454" s="5">
        <v>24500</v>
      </c>
    </row>
    <row r="455" spans="1:70">
      <c r="A455" t="s">
        <v>1870</v>
      </c>
      <c r="B455" t="s">
        <v>1871</v>
      </c>
      <c r="C455" t="s">
        <v>1332</v>
      </c>
      <c r="D455" t="s">
        <v>1885</v>
      </c>
      <c r="E455" t="str">
        <f t="shared" si="7"/>
        <v>千葉県成田市</v>
      </c>
      <c r="F455" s="5">
        <v>74082</v>
      </c>
      <c r="G455" s="5">
        <v>18</v>
      </c>
      <c r="H455" s="5">
        <v>6</v>
      </c>
      <c r="I455" s="5">
        <v>0</v>
      </c>
      <c r="J455" s="5">
        <v>0</v>
      </c>
      <c r="K455" s="5">
        <v>0</v>
      </c>
      <c r="L455" s="5">
        <v>6392</v>
      </c>
      <c r="M455" s="5">
        <v>15913</v>
      </c>
      <c r="N455" s="5">
        <v>12423</v>
      </c>
      <c r="O455" s="5">
        <v>356991</v>
      </c>
      <c r="P455" s="5">
        <v>1562754</v>
      </c>
      <c r="Q455" s="5">
        <v>7749158</v>
      </c>
      <c r="R455" s="5">
        <v>632929</v>
      </c>
      <c r="S455" s="5">
        <v>14</v>
      </c>
      <c r="T455" s="5">
        <v>7191</v>
      </c>
      <c r="U455" s="5">
        <v>0</v>
      </c>
      <c r="V455" s="5">
        <v>0</v>
      </c>
      <c r="W455" s="5">
        <v>9</v>
      </c>
      <c r="X455" s="5">
        <v>13</v>
      </c>
      <c r="Y455" s="5">
        <v>22500</v>
      </c>
      <c r="Z455" s="5">
        <v>0</v>
      </c>
      <c r="AA455" s="5">
        <v>195</v>
      </c>
      <c r="AB455" s="5">
        <v>126</v>
      </c>
      <c r="AC455" s="5">
        <v>404</v>
      </c>
      <c r="AD455" s="5">
        <v>410</v>
      </c>
      <c r="AE455" s="5">
        <v>1213</v>
      </c>
      <c r="AF455" s="5">
        <v>13737</v>
      </c>
      <c r="AG455" s="5">
        <v>6600</v>
      </c>
      <c r="AH455" s="5">
        <v>18290</v>
      </c>
      <c r="AI455" s="5">
        <v>32380</v>
      </c>
      <c r="AJ455" s="5">
        <v>700</v>
      </c>
      <c r="AK455" s="5">
        <v>9490</v>
      </c>
      <c r="AL455" s="5">
        <v>14180</v>
      </c>
      <c r="AM455" s="5">
        <v>360</v>
      </c>
      <c r="AN455" s="5">
        <v>0</v>
      </c>
      <c r="AO455" s="5">
        <v>0</v>
      </c>
      <c r="AP455" s="5">
        <v>0</v>
      </c>
      <c r="AQ455" s="5">
        <v>0</v>
      </c>
      <c r="AR455" s="5">
        <v>4386</v>
      </c>
      <c r="AS455" s="5">
        <v>12768</v>
      </c>
      <c r="AT455" s="5">
        <v>10906</v>
      </c>
      <c r="AU455" s="5">
        <v>178565</v>
      </c>
      <c r="AV455" s="5">
        <v>24</v>
      </c>
      <c r="AW455" s="5">
        <v>2</v>
      </c>
      <c r="AX455" s="5">
        <v>245</v>
      </c>
      <c r="AY455" s="5">
        <v>1075</v>
      </c>
      <c r="AZ455" s="5">
        <v>0</v>
      </c>
      <c r="BA455" s="5">
        <v>100</v>
      </c>
      <c r="BB455" s="5">
        <v>0</v>
      </c>
      <c r="BC455" s="5">
        <v>14637</v>
      </c>
      <c r="BD455" s="5">
        <v>0</v>
      </c>
      <c r="BE455" s="5">
        <v>70</v>
      </c>
      <c r="BF455" s="5">
        <v>37</v>
      </c>
      <c r="BG455" s="5">
        <v>110</v>
      </c>
      <c r="BH455" s="5">
        <v>1572097</v>
      </c>
      <c r="BI455" s="5">
        <v>338788</v>
      </c>
      <c r="BJ455" s="5">
        <v>1619613</v>
      </c>
      <c r="BK455" s="5">
        <v>158523</v>
      </c>
      <c r="BL455" s="5">
        <v>0</v>
      </c>
      <c r="BM455" s="5">
        <v>1360</v>
      </c>
      <c r="BN455" s="5">
        <v>0</v>
      </c>
      <c r="BO455" s="5">
        <v>91372</v>
      </c>
      <c r="BP455" s="5">
        <v>3004545</v>
      </c>
      <c r="BQ455" s="5">
        <v>949394</v>
      </c>
      <c r="BR455" s="5">
        <v>8100</v>
      </c>
    </row>
    <row r="456" spans="1:70">
      <c r="A456" t="s">
        <v>1870</v>
      </c>
      <c r="B456" t="s">
        <v>1871</v>
      </c>
      <c r="C456" t="s">
        <v>1609</v>
      </c>
      <c r="D456" t="s">
        <v>1886</v>
      </c>
      <c r="E456" t="str">
        <f t="shared" si="7"/>
        <v>千葉県佐倉市</v>
      </c>
      <c r="F456" s="5">
        <v>166017</v>
      </c>
      <c r="G456" s="5">
        <v>34</v>
      </c>
      <c r="H456" s="5">
        <v>3</v>
      </c>
      <c r="I456" s="5">
        <v>0</v>
      </c>
      <c r="J456" s="5">
        <v>0</v>
      </c>
      <c r="K456" s="5">
        <v>0</v>
      </c>
      <c r="L456" s="5">
        <v>21520</v>
      </c>
      <c r="M456" s="5">
        <v>4697</v>
      </c>
      <c r="N456" s="5">
        <v>17182</v>
      </c>
      <c r="O456" s="5">
        <v>761574</v>
      </c>
      <c r="P456" s="5">
        <v>3226551</v>
      </c>
      <c r="Q456" s="5">
        <v>1760418</v>
      </c>
      <c r="R456" s="5">
        <v>103872</v>
      </c>
      <c r="S456" s="5">
        <v>26</v>
      </c>
      <c r="T456" s="5">
        <v>16929</v>
      </c>
      <c r="U456" s="5">
        <v>0</v>
      </c>
      <c r="V456" s="5">
        <v>0</v>
      </c>
      <c r="W456" s="5">
        <v>13</v>
      </c>
      <c r="X456" s="5">
        <v>4</v>
      </c>
      <c r="Y456" s="5">
        <v>44370</v>
      </c>
      <c r="Z456" s="5">
        <v>0</v>
      </c>
      <c r="AA456" s="5">
        <v>18</v>
      </c>
      <c r="AB456" s="5">
        <v>8</v>
      </c>
      <c r="AC456" s="5">
        <v>7512</v>
      </c>
      <c r="AD456" s="5">
        <v>240</v>
      </c>
      <c r="AE456" s="5">
        <v>6198</v>
      </c>
      <c r="AF456" s="5">
        <v>41768</v>
      </c>
      <c r="AG456" s="5">
        <v>0</v>
      </c>
      <c r="AH456" s="5">
        <v>63870</v>
      </c>
      <c r="AI456" s="5">
        <v>0</v>
      </c>
      <c r="AJ456" s="5">
        <v>44370</v>
      </c>
      <c r="AK456" s="5">
        <v>34730</v>
      </c>
      <c r="AL456" s="5">
        <v>5500</v>
      </c>
      <c r="AM456" s="5">
        <v>0</v>
      </c>
      <c r="AN456" s="5">
        <v>0</v>
      </c>
      <c r="AO456" s="5">
        <v>0</v>
      </c>
      <c r="AP456" s="5">
        <v>0</v>
      </c>
      <c r="AQ456" s="5">
        <v>0</v>
      </c>
      <c r="AR456" s="5">
        <v>3393</v>
      </c>
      <c r="AS456" s="5">
        <v>2541</v>
      </c>
      <c r="AT456" s="5">
        <v>3868</v>
      </c>
      <c r="AU456" s="5">
        <v>193464</v>
      </c>
      <c r="AV456" s="5">
        <v>0</v>
      </c>
      <c r="AW456" s="5">
        <v>0</v>
      </c>
      <c r="AX456" s="5">
        <v>0</v>
      </c>
      <c r="AY456" s="5">
        <v>0</v>
      </c>
      <c r="AZ456" s="5">
        <v>451</v>
      </c>
      <c r="BA456" s="5">
        <v>0</v>
      </c>
      <c r="BB456" s="5">
        <v>0</v>
      </c>
      <c r="BC456" s="5">
        <v>83891</v>
      </c>
      <c r="BD456" s="5">
        <v>0</v>
      </c>
      <c r="BE456" s="5">
        <v>0</v>
      </c>
      <c r="BF456" s="5">
        <v>0</v>
      </c>
      <c r="BG456" s="5">
        <v>0</v>
      </c>
      <c r="BH456" s="5">
        <v>3321180</v>
      </c>
      <c r="BI456" s="5">
        <v>506573</v>
      </c>
      <c r="BJ456" s="5">
        <v>3251580</v>
      </c>
      <c r="BK456" s="5">
        <v>44024</v>
      </c>
      <c r="BL456" s="5">
        <v>0</v>
      </c>
      <c r="BM456" s="5">
        <v>0</v>
      </c>
      <c r="BN456" s="5">
        <v>0</v>
      </c>
      <c r="BO456" s="5">
        <v>363683</v>
      </c>
      <c r="BP456" s="5">
        <v>5360748</v>
      </c>
      <c r="BQ456" s="5">
        <v>394909</v>
      </c>
      <c r="BR456" s="5">
        <v>19500</v>
      </c>
    </row>
    <row r="457" spans="1:70">
      <c r="A457" t="s">
        <v>1870</v>
      </c>
      <c r="B457" t="s">
        <v>1871</v>
      </c>
      <c r="C457" t="s">
        <v>1336</v>
      </c>
      <c r="D457" t="s">
        <v>1887</v>
      </c>
      <c r="E457" t="str">
        <f t="shared" si="7"/>
        <v>千葉県四街道市</v>
      </c>
      <c r="F457" s="5">
        <v>93372</v>
      </c>
      <c r="G457" s="5">
        <v>23</v>
      </c>
      <c r="H457" s="5">
        <v>3</v>
      </c>
      <c r="I457" s="5">
        <v>0</v>
      </c>
      <c r="J457" s="5">
        <v>0</v>
      </c>
      <c r="K457" s="5">
        <v>0</v>
      </c>
      <c r="L457" s="5">
        <v>16020</v>
      </c>
      <c r="M457" s="5">
        <v>0</v>
      </c>
      <c r="N457" s="5">
        <v>11055</v>
      </c>
      <c r="O457" s="5">
        <v>435234</v>
      </c>
      <c r="P457" s="5">
        <v>1275549</v>
      </c>
      <c r="Q457" s="5">
        <v>0</v>
      </c>
      <c r="R457" s="5">
        <v>0</v>
      </c>
      <c r="S457" s="5">
        <v>13</v>
      </c>
      <c r="T457" s="5">
        <v>8895</v>
      </c>
      <c r="U457" s="5">
        <v>0</v>
      </c>
      <c r="V457" s="5">
        <v>0</v>
      </c>
      <c r="W457" s="5">
        <v>8</v>
      </c>
      <c r="X457" s="5">
        <v>5</v>
      </c>
      <c r="Y457" s="5">
        <v>28900</v>
      </c>
      <c r="Z457" s="5">
        <v>0</v>
      </c>
      <c r="AA457" s="5">
        <v>18</v>
      </c>
      <c r="AB457" s="5">
        <v>5</v>
      </c>
      <c r="AC457" s="5">
        <v>4098</v>
      </c>
      <c r="AD457" s="5">
        <v>0</v>
      </c>
      <c r="AE457" s="5">
        <v>0</v>
      </c>
      <c r="AF457" s="5">
        <v>83417</v>
      </c>
      <c r="AG457" s="5">
        <v>28900</v>
      </c>
      <c r="AH457" s="5">
        <v>209606</v>
      </c>
      <c r="AI457" s="5">
        <v>0</v>
      </c>
      <c r="AJ457" s="5">
        <v>0</v>
      </c>
      <c r="AK457" s="5">
        <v>25500</v>
      </c>
      <c r="AL457" s="5">
        <v>3600</v>
      </c>
      <c r="AM457" s="5">
        <v>0</v>
      </c>
      <c r="AN457" s="5">
        <v>0</v>
      </c>
      <c r="AO457" s="5">
        <v>0</v>
      </c>
      <c r="AP457" s="5">
        <v>0</v>
      </c>
      <c r="AQ457" s="5">
        <v>0</v>
      </c>
      <c r="AR457" s="5">
        <v>3038</v>
      </c>
      <c r="AS457" s="5">
        <v>0</v>
      </c>
      <c r="AT457" s="5">
        <v>3523</v>
      </c>
      <c r="AU457" s="5">
        <v>18389</v>
      </c>
      <c r="AV457" s="5">
        <v>0</v>
      </c>
      <c r="AW457" s="5">
        <v>0</v>
      </c>
      <c r="AX457" s="5">
        <v>0</v>
      </c>
      <c r="AY457" s="5">
        <v>277</v>
      </c>
      <c r="AZ457" s="5">
        <v>0</v>
      </c>
      <c r="BA457" s="5">
        <v>0</v>
      </c>
      <c r="BB457" s="5">
        <v>0</v>
      </c>
      <c r="BC457" s="5">
        <v>1668</v>
      </c>
      <c r="BD457" s="5">
        <v>0</v>
      </c>
      <c r="BE457" s="5">
        <v>0</v>
      </c>
      <c r="BF457" s="5">
        <v>178</v>
      </c>
      <c r="BG457" s="5">
        <v>408</v>
      </c>
      <c r="BH457" s="5">
        <v>1289429</v>
      </c>
      <c r="BI457" s="5">
        <v>463132</v>
      </c>
      <c r="BJ457" s="5">
        <v>1451096</v>
      </c>
      <c r="BK457" s="5">
        <v>1701</v>
      </c>
      <c r="BL457" s="5">
        <v>0</v>
      </c>
      <c r="BM457" s="5">
        <v>0</v>
      </c>
      <c r="BN457" s="5">
        <v>0</v>
      </c>
      <c r="BO457" s="5">
        <v>291585</v>
      </c>
      <c r="BP457" s="5">
        <v>4221218</v>
      </c>
      <c r="BQ457" s="5">
        <v>484611</v>
      </c>
      <c r="BR457" s="5">
        <v>2500</v>
      </c>
    </row>
    <row r="458" spans="1:70">
      <c r="A458" t="s">
        <v>1870</v>
      </c>
      <c r="B458" t="s">
        <v>1871</v>
      </c>
      <c r="C458" t="s">
        <v>1338</v>
      </c>
      <c r="D458" t="s">
        <v>1888</v>
      </c>
      <c r="E458" t="str">
        <f t="shared" si="7"/>
        <v>千葉県酒々井町</v>
      </c>
      <c r="F458" s="5">
        <v>19244</v>
      </c>
      <c r="G458" s="5">
        <v>7</v>
      </c>
      <c r="H458" s="5">
        <v>1</v>
      </c>
      <c r="I458" s="5">
        <v>0</v>
      </c>
      <c r="J458" s="5">
        <v>1</v>
      </c>
      <c r="K458" s="5">
        <v>0</v>
      </c>
      <c r="L458" s="5">
        <v>5807</v>
      </c>
      <c r="M458" s="5">
        <v>0</v>
      </c>
      <c r="N458" s="5">
        <v>0</v>
      </c>
      <c r="O458" s="5">
        <v>132508</v>
      </c>
      <c r="P458" s="5">
        <v>444925</v>
      </c>
      <c r="Q458" s="5">
        <v>620732</v>
      </c>
      <c r="R458" s="5">
        <v>122341</v>
      </c>
      <c r="S458" s="5">
        <v>4</v>
      </c>
      <c r="T458" s="5">
        <v>2068</v>
      </c>
      <c r="U458" s="5">
        <v>0</v>
      </c>
      <c r="V458" s="5">
        <v>0</v>
      </c>
      <c r="W458" s="5">
        <v>3</v>
      </c>
      <c r="X458" s="5">
        <v>5</v>
      </c>
      <c r="Y458" s="5">
        <v>7500</v>
      </c>
      <c r="Z458" s="5">
        <v>0</v>
      </c>
      <c r="AA458" s="5">
        <v>90</v>
      </c>
      <c r="AB458" s="5">
        <v>32</v>
      </c>
      <c r="AC458" s="5">
        <v>4270</v>
      </c>
      <c r="AD458" s="5">
        <v>0</v>
      </c>
      <c r="AE458" s="5">
        <v>0</v>
      </c>
      <c r="AF458" s="5">
        <v>49603</v>
      </c>
      <c r="AG458" s="5">
        <v>0</v>
      </c>
      <c r="AH458" s="5">
        <v>0</v>
      </c>
      <c r="AI458" s="5">
        <v>0</v>
      </c>
      <c r="AJ458" s="5">
        <v>0</v>
      </c>
      <c r="AK458" s="5">
        <v>0</v>
      </c>
      <c r="AL458" s="5">
        <v>4296</v>
      </c>
      <c r="AM458" s="5">
        <v>0</v>
      </c>
      <c r="AN458" s="5">
        <v>0</v>
      </c>
      <c r="AO458" s="5">
        <v>0</v>
      </c>
      <c r="AP458" s="5">
        <v>0</v>
      </c>
      <c r="AQ458" s="5">
        <v>0</v>
      </c>
      <c r="AR458" s="5">
        <v>31</v>
      </c>
      <c r="AS458" s="5">
        <v>0</v>
      </c>
      <c r="AT458" s="5">
        <v>0</v>
      </c>
      <c r="AU458" s="5">
        <v>9802</v>
      </c>
      <c r="AV458" s="5">
        <v>0</v>
      </c>
      <c r="AW458" s="5">
        <v>0</v>
      </c>
      <c r="AX458" s="5">
        <v>0</v>
      </c>
      <c r="AY458" s="5">
        <v>0</v>
      </c>
      <c r="AZ458" s="5">
        <v>0</v>
      </c>
      <c r="BA458" s="5">
        <v>0</v>
      </c>
      <c r="BB458" s="5">
        <v>0</v>
      </c>
      <c r="BC458" s="5">
        <v>3113</v>
      </c>
      <c r="BD458" s="5">
        <v>0</v>
      </c>
      <c r="BE458" s="5">
        <v>0</v>
      </c>
      <c r="BF458" s="5">
        <v>0</v>
      </c>
      <c r="BG458" s="5">
        <v>0</v>
      </c>
      <c r="BH458" s="5">
        <v>446267</v>
      </c>
      <c r="BI458" s="5">
        <v>77276</v>
      </c>
      <c r="BJ458" s="5">
        <v>343063</v>
      </c>
      <c r="BK458" s="5">
        <v>23891</v>
      </c>
      <c r="BL458" s="5">
        <v>0</v>
      </c>
      <c r="BM458" s="5">
        <v>0</v>
      </c>
      <c r="BN458" s="5">
        <v>0</v>
      </c>
      <c r="BO458" s="5">
        <v>52951</v>
      </c>
      <c r="BP458" s="5">
        <v>1216655</v>
      </c>
      <c r="BQ458" s="5">
        <v>261665</v>
      </c>
      <c r="BR458" s="5">
        <v>200</v>
      </c>
    </row>
    <row r="459" spans="1:70">
      <c r="A459" t="s">
        <v>1870</v>
      </c>
      <c r="B459" t="s">
        <v>1871</v>
      </c>
      <c r="C459" t="s">
        <v>1340</v>
      </c>
      <c r="D459" t="s">
        <v>1889</v>
      </c>
      <c r="E459" t="str">
        <f t="shared" si="7"/>
        <v>千葉県八街市</v>
      </c>
      <c r="F459" s="5">
        <v>36401</v>
      </c>
      <c r="G459" s="5">
        <v>10</v>
      </c>
      <c r="H459" s="5">
        <v>2</v>
      </c>
      <c r="I459" s="5">
        <v>0</v>
      </c>
      <c r="J459" s="5">
        <v>0</v>
      </c>
      <c r="K459" s="5">
        <v>0</v>
      </c>
      <c r="L459" s="5">
        <v>5464</v>
      </c>
      <c r="M459" s="5">
        <v>409</v>
      </c>
      <c r="N459" s="5">
        <v>0</v>
      </c>
      <c r="O459" s="5">
        <v>156821</v>
      </c>
      <c r="P459" s="5">
        <v>734720</v>
      </c>
      <c r="Q459" s="5">
        <v>2048644</v>
      </c>
      <c r="R459" s="5">
        <v>196153</v>
      </c>
      <c r="S459" s="5">
        <v>7</v>
      </c>
      <c r="T459" s="5">
        <v>3220</v>
      </c>
      <c r="U459" s="5">
        <v>0</v>
      </c>
      <c r="V459" s="5">
        <v>0</v>
      </c>
      <c r="W459" s="5">
        <v>5</v>
      </c>
      <c r="X459" s="5">
        <v>5</v>
      </c>
      <c r="Y459" s="5">
        <v>8160</v>
      </c>
      <c r="Z459" s="5">
        <v>0</v>
      </c>
      <c r="AA459" s="5">
        <v>14</v>
      </c>
      <c r="AB459" s="5">
        <v>7</v>
      </c>
      <c r="AC459" s="5">
        <v>3498</v>
      </c>
      <c r="AD459" s="5">
        <v>0</v>
      </c>
      <c r="AE459" s="5">
        <v>0</v>
      </c>
      <c r="AF459" s="5">
        <v>45379</v>
      </c>
      <c r="AG459" s="5">
        <v>0</v>
      </c>
      <c r="AH459" s="5">
        <v>0</v>
      </c>
      <c r="AI459" s="5">
        <v>0</v>
      </c>
      <c r="AJ459" s="5">
        <v>0</v>
      </c>
      <c r="AK459" s="5">
        <v>0</v>
      </c>
      <c r="AL459" s="5">
        <v>9700</v>
      </c>
      <c r="AM459" s="5">
        <v>0</v>
      </c>
      <c r="AN459" s="5">
        <v>0</v>
      </c>
      <c r="AO459" s="5">
        <v>0</v>
      </c>
      <c r="AP459" s="5">
        <v>0</v>
      </c>
      <c r="AQ459" s="5">
        <v>0</v>
      </c>
      <c r="AR459" s="5">
        <v>0</v>
      </c>
      <c r="AS459" s="5">
        <v>129</v>
      </c>
      <c r="AT459" s="5">
        <v>0</v>
      </c>
      <c r="AU459" s="5">
        <v>17039</v>
      </c>
      <c r="AV459" s="5">
        <v>0</v>
      </c>
      <c r="AW459" s="5">
        <v>0</v>
      </c>
      <c r="AX459" s="5">
        <v>0</v>
      </c>
      <c r="AY459" s="5">
        <v>0</v>
      </c>
      <c r="AZ459" s="5">
        <v>0</v>
      </c>
      <c r="BA459" s="5">
        <v>0</v>
      </c>
      <c r="BB459" s="5">
        <v>0</v>
      </c>
      <c r="BC459" s="5">
        <v>11922</v>
      </c>
      <c r="BD459" s="5">
        <v>0</v>
      </c>
      <c r="BE459" s="5">
        <v>0</v>
      </c>
      <c r="BF459" s="5">
        <v>0</v>
      </c>
      <c r="BG459" s="5">
        <v>0</v>
      </c>
      <c r="BH459" s="5">
        <v>781154</v>
      </c>
      <c r="BI459" s="5">
        <v>356220</v>
      </c>
      <c r="BJ459" s="5">
        <v>884074</v>
      </c>
      <c r="BK459" s="5">
        <v>62154</v>
      </c>
      <c r="BL459" s="5">
        <v>0</v>
      </c>
      <c r="BM459" s="5">
        <v>0</v>
      </c>
      <c r="BN459" s="5">
        <v>0</v>
      </c>
      <c r="BO459" s="5">
        <v>47638</v>
      </c>
      <c r="BP459" s="5">
        <v>457693</v>
      </c>
      <c r="BQ459" s="5">
        <v>294856</v>
      </c>
      <c r="BR459" s="5">
        <v>5900</v>
      </c>
    </row>
    <row r="460" spans="1:70">
      <c r="A460" t="s">
        <v>1870</v>
      </c>
      <c r="B460" t="s">
        <v>1871</v>
      </c>
      <c r="C460" t="s">
        <v>1342</v>
      </c>
      <c r="D460" t="s">
        <v>1890</v>
      </c>
      <c r="E460" t="str">
        <f t="shared" si="7"/>
        <v>千葉県富里市</v>
      </c>
      <c r="F460" s="5">
        <v>39900</v>
      </c>
      <c r="G460" s="5">
        <v>10</v>
      </c>
      <c r="H460" s="5">
        <v>0</v>
      </c>
      <c r="I460" s="5">
        <v>0</v>
      </c>
      <c r="J460" s="5">
        <v>1</v>
      </c>
      <c r="K460" s="5">
        <v>0</v>
      </c>
      <c r="L460" s="5">
        <v>2346</v>
      </c>
      <c r="M460" s="5">
        <v>0</v>
      </c>
      <c r="N460" s="5">
        <v>6161</v>
      </c>
      <c r="O460" s="5">
        <v>136767</v>
      </c>
      <c r="P460" s="5">
        <v>860656</v>
      </c>
      <c r="Q460" s="5">
        <v>1429409</v>
      </c>
      <c r="R460" s="5">
        <v>124191</v>
      </c>
      <c r="S460" s="5">
        <v>8</v>
      </c>
      <c r="T460" s="5">
        <v>3737</v>
      </c>
      <c r="U460" s="5">
        <v>0</v>
      </c>
      <c r="V460" s="5">
        <v>0</v>
      </c>
      <c r="W460" s="5">
        <v>3</v>
      </c>
      <c r="X460" s="5">
        <v>6</v>
      </c>
      <c r="Y460" s="5">
        <v>7500</v>
      </c>
      <c r="Z460" s="5">
        <v>0</v>
      </c>
      <c r="AA460" s="5">
        <v>8</v>
      </c>
      <c r="AB460" s="5">
        <v>3</v>
      </c>
      <c r="AC460" s="5">
        <v>1355</v>
      </c>
      <c r="AD460" s="5">
        <v>0</v>
      </c>
      <c r="AE460" s="5">
        <v>1434</v>
      </c>
      <c r="AF460" s="5">
        <v>63674</v>
      </c>
      <c r="AG460" s="5">
        <v>0</v>
      </c>
      <c r="AH460" s="5">
        <v>0</v>
      </c>
      <c r="AI460" s="5">
        <v>0</v>
      </c>
      <c r="AJ460" s="5">
        <v>7500</v>
      </c>
      <c r="AK460" s="5">
        <v>6140</v>
      </c>
      <c r="AL460" s="5">
        <v>2400</v>
      </c>
      <c r="AM460" s="5">
        <v>0</v>
      </c>
      <c r="AN460" s="5">
        <v>0</v>
      </c>
      <c r="AO460" s="5">
        <v>0</v>
      </c>
      <c r="AP460" s="5">
        <v>0</v>
      </c>
      <c r="AQ460" s="5">
        <v>0</v>
      </c>
      <c r="AR460" s="5">
        <v>673</v>
      </c>
      <c r="AS460" s="5">
        <v>0</v>
      </c>
      <c r="AT460" s="5">
        <v>598</v>
      </c>
      <c r="AU460" s="5">
        <v>3171</v>
      </c>
      <c r="AV460" s="5">
        <v>0</v>
      </c>
      <c r="AW460" s="5">
        <v>0</v>
      </c>
      <c r="AX460" s="5">
        <v>0</v>
      </c>
      <c r="AY460" s="5">
        <v>0</v>
      </c>
      <c r="AZ460" s="5">
        <v>0</v>
      </c>
      <c r="BA460" s="5">
        <v>0</v>
      </c>
      <c r="BB460" s="5">
        <v>0</v>
      </c>
      <c r="BC460" s="5">
        <v>201</v>
      </c>
      <c r="BD460" s="5">
        <v>0</v>
      </c>
      <c r="BE460" s="5">
        <v>0</v>
      </c>
      <c r="BF460" s="5">
        <v>0</v>
      </c>
      <c r="BG460" s="5">
        <v>0</v>
      </c>
      <c r="BH460" s="5">
        <v>865310</v>
      </c>
      <c r="BI460" s="5">
        <v>97731</v>
      </c>
      <c r="BJ460" s="5">
        <v>897104</v>
      </c>
      <c r="BK460" s="5">
        <v>28954</v>
      </c>
      <c r="BL460" s="5">
        <v>0</v>
      </c>
      <c r="BM460" s="5">
        <v>0</v>
      </c>
      <c r="BN460" s="5">
        <v>0</v>
      </c>
      <c r="BO460" s="5">
        <v>40663</v>
      </c>
      <c r="BP460" s="5">
        <v>941654</v>
      </c>
      <c r="BQ460" s="5">
        <v>181212</v>
      </c>
      <c r="BR460" s="5">
        <v>15270</v>
      </c>
    </row>
    <row r="461" spans="1:70">
      <c r="A461" t="s">
        <v>1870</v>
      </c>
      <c r="B461" t="s">
        <v>1871</v>
      </c>
      <c r="C461" t="s">
        <v>1489</v>
      </c>
      <c r="D461" t="s">
        <v>1891</v>
      </c>
      <c r="E461" t="str">
        <f t="shared" si="7"/>
        <v>千葉県印西市（印西）</v>
      </c>
      <c r="F461" s="5">
        <v>17752</v>
      </c>
      <c r="G461" s="5">
        <v>8</v>
      </c>
      <c r="H461" s="5">
        <v>1</v>
      </c>
      <c r="I461" s="5">
        <v>0</v>
      </c>
      <c r="J461" s="5">
        <v>0</v>
      </c>
      <c r="K461" s="5">
        <v>0</v>
      </c>
      <c r="L461" s="5">
        <v>2858</v>
      </c>
      <c r="M461" s="5">
        <v>235</v>
      </c>
      <c r="N461" s="5">
        <v>2627</v>
      </c>
      <c r="O461" s="5">
        <v>126019</v>
      </c>
      <c r="P461" s="5">
        <v>420097</v>
      </c>
      <c r="Q461" s="5">
        <v>222388</v>
      </c>
      <c r="R461" s="5">
        <v>20737</v>
      </c>
      <c r="S461" s="5">
        <v>7</v>
      </c>
      <c r="T461" s="5">
        <v>1683</v>
      </c>
      <c r="U461" s="5">
        <v>0</v>
      </c>
      <c r="V461" s="5">
        <v>0</v>
      </c>
      <c r="W461" s="5">
        <v>1</v>
      </c>
      <c r="X461" s="5">
        <v>24</v>
      </c>
      <c r="Y461" s="5">
        <v>600</v>
      </c>
      <c r="Z461" s="5">
        <v>0</v>
      </c>
      <c r="AA461" s="5">
        <v>25</v>
      </c>
      <c r="AB461" s="5">
        <v>16</v>
      </c>
      <c r="AC461" s="5">
        <v>0</v>
      </c>
      <c r="AD461" s="5">
        <v>0</v>
      </c>
      <c r="AE461" s="5">
        <v>2627</v>
      </c>
      <c r="AF461" s="5">
        <v>2904</v>
      </c>
      <c r="AG461" s="5">
        <v>0</v>
      </c>
      <c r="AH461" s="5">
        <v>7920</v>
      </c>
      <c r="AI461" s="5">
        <v>0</v>
      </c>
      <c r="AJ461" s="5">
        <v>0</v>
      </c>
      <c r="AK461" s="5">
        <v>1043</v>
      </c>
      <c r="AL461" s="5">
        <v>3615</v>
      </c>
      <c r="AM461" s="5">
        <v>0</v>
      </c>
      <c r="AN461" s="5">
        <v>0</v>
      </c>
      <c r="AO461" s="5">
        <v>0</v>
      </c>
      <c r="AP461" s="5">
        <v>0</v>
      </c>
      <c r="AQ461" s="5">
        <v>0</v>
      </c>
      <c r="AR461" s="5">
        <v>714</v>
      </c>
      <c r="AS461" s="5">
        <v>0</v>
      </c>
      <c r="AT461" s="5">
        <v>0</v>
      </c>
      <c r="AU461" s="5">
        <v>9551</v>
      </c>
      <c r="AV461" s="5">
        <v>24</v>
      </c>
      <c r="AW461" s="5">
        <v>0</v>
      </c>
      <c r="AX461" s="5">
        <v>0</v>
      </c>
      <c r="AY461" s="5">
        <v>817</v>
      </c>
      <c r="AZ461" s="5">
        <v>0</v>
      </c>
      <c r="BA461" s="5">
        <v>0</v>
      </c>
      <c r="BB461" s="5">
        <v>0</v>
      </c>
      <c r="BC461" s="5">
        <v>14317</v>
      </c>
      <c r="BD461" s="5">
        <v>0</v>
      </c>
      <c r="BE461" s="5">
        <v>0</v>
      </c>
      <c r="BF461" s="5">
        <v>0</v>
      </c>
      <c r="BG461" s="5">
        <v>22</v>
      </c>
      <c r="BH461" s="5">
        <v>422640</v>
      </c>
      <c r="BI461" s="5">
        <v>228008</v>
      </c>
      <c r="BJ461" s="5">
        <v>592967</v>
      </c>
      <c r="BK461" s="5">
        <v>5419</v>
      </c>
      <c r="BL461" s="5">
        <v>0</v>
      </c>
      <c r="BM461" s="5">
        <v>0</v>
      </c>
      <c r="BN461" s="5">
        <v>0</v>
      </c>
      <c r="BO461" s="5">
        <v>66119</v>
      </c>
      <c r="BP461" s="5">
        <v>1866551</v>
      </c>
      <c r="BQ461" s="5">
        <v>121740</v>
      </c>
      <c r="BR461" s="5">
        <v>5080</v>
      </c>
    </row>
    <row r="462" spans="1:70">
      <c r="A462" t="s">
        <v>1870</v>
      </c>
      <c r="B462" t="s">
        <v>1871</v>
      </c>
      <c r="C462" t="s">
        <v>1344</v>
      </c>
      <c r="D462" t="s">
        <v>1892</v>
      </c>
      <c r="E462" t="str">
        <f t="shared" si="7"/>
        <v>千葉県長門川水道企業団</v>
      </c>
      <c r="F462" s="5">
        <v>18545</v>
      </c>
      <c r="G462" s="5">
        <v>6</v>
      </c>
      <c r="H462" s="5">
        <v>0</v>
      </c>
      <c r="I462" s="5">
        <v>0</v>
      </c>
      <c r="J462" s="5">
        <v>2</v>
      </c>
      <c r="K462" s="5">
        <v>0</v>
      </c>
      <c r="L462" s="5">
        <v>1954</v>
      </c>
      <c r="M462" s="5">
        <v>6123</v>
      </c>
      <c r="N462" s="5">
        <v>1051</v>
      </c>
      <c r="O462" s="5">
        <v>67410</v>
      </c>
      <c r="P462" s="5">
        <v>466560</v>
      </c>
      <c r="Q462" s="5">
        <v>634722</v>
      </c>
      <c r="R462" s="5">
        <v>94210</v>
      </c>
      <c r="S462" s="5">
        <v>5</v>
      </c>
      <c r="T462" s="5">
        <v>2200</v>
      </c>
      <c r="U462" s="5">
        <v>0</v>
      </c>
      <c r="V462" s="5">
        <v>0</v>
      </c>
      <c r="W462" s="5">
        <v>2</v>
      </c>
      <c r="X462" s="5">
        <v>16</v>
      </c>
      <c r="Y462" s="5">
        <v>8300</v>
      </c>
      <c r="Z462" s="5">
        <v>0</v>
      </c>
      <c r="AA462" s="5">
        <v>113</v>
      </c>
      <c r="AB462" s="5">
        <v>11</v>
      </c>
      <c r="AC462" s="5">
        <v>0</v>
      </c>
      <c r="AD462" s="5">
        <v>0</v>
      </c>
      <c r="AE462" s="5">
        <v>0</v>
      </c>
      <c r="AF462" s="5">
        <v>0</v>
      </c>
      <c r="AG462" s="5">
        <v>0</v>
      </c>
      <c r="AH462" s="5">
        <v>0</v>
      </c>
      <c r="AI462" s="5">
        <v>5670</v>
      </c>
      <c r="AJ462" s="5">
        <v>0</v>
      </c>
      <c r="AK462" s="5">
        <v>1329</v>
      </c>
      <c r="AL462" s="5">
        <v>6230</v>
      </c>
      <c r="AM462" s="5">
        <v>0</v>
      </c>
      <c r="AN462" s="5">
        <v>0</v>
      </c>
      <c r="AO462" s="5">
        <v>0</v>
      </c>
      <c r="AP462" s="5">
        <v>0</v>
      </c>
      <c r="AQ462" s="5">
        <v>0</v>
      </c>
      <c r="AR462" s="5">
        <v>0</v>
      </c>
      <c r="AS462" s="5">
        <v>3240</v>
      </c>
      <c r="AT462" s="5">
        <v>600</v>
      </c>
      <c r="AU462" s="5">
        <v>20125</v>
      </c>
      <c r="AV462" s="5">
        <v>26</v>
      </c>
      <c r="AW462" s="5">
        <v>151</v>
      </c>
      <c r="AX462" s="5">
        <v>242</v>
      </c>
      <c r="AY462" s="5">
        <v>0</v>
      </c>
      <c r="AZ462" s="5">
        <v>0</v>
      </c>
      <c r="BA462" s="5">
        <v>0</v>
      </c>
      <c r="BB462" s="5">
        <v>0</v>
      </c>
      <c r="BC462" s="5">
        <v>7340</v>
      </c>
      <c r="BD462" s="5">
        <v>0</v>
      </c>
      <c r="BE462" s="5">
        <v>0</v>
      </c>
      <c r="BF462" s="5">
        <v>0</v>
      </c>
      <c r="BG462" s="5">
        <v>0</v>
      </c>
      <c r="BH462" s="5">
        <v>467402</v>
      </c>
      <c r="BI462" s="5">
        <v>74465</v>
      </c>
      <c r="BJ462" s="5">
        <v>461949</v>
      </c>
      <c r="BK462" s="5">
        <v>18815</v>
      </c>
      <c r="BL462" s="5">
        <v>0</v>
      </c>
      <c r="BM462" s="5">
        <v>0</v>
      </c>
      <c r="BN462" s="5">
        <v>0</v>
      </c>
      <c r="BO462" s="5">
        <v>55611</v>
      </c>
      <c r="BP462" s="5">
        <v>836604</v>
      </c>
      <c r="BQ462" s="5">
        <v>136969</v>
      </c>
      <c r="BR462" s="5">
        <v>700</v>
      </c>
    </row>
    <row r="463" spans="1:70">
      <c r="A463" t="s">
        <v>1870</v>
      </c>
      <c r="B463" t="s">
        <v>1871</v>
      </c>
      <c r="C463" t="s">
        <v>1346</v>
      </c>
      <c r="D463" t="s">
        <v>1893</v>
      </c>
      <c r="E463" t="str">
        <f t="shared" si="7"/>
        <v>千葉県白井市</v>
      </c>
      <c r="F463" s="5">
        <v>19824</v>
      </c>
      <c r="G463" s="5">
        <v>5</v>
      </c>
      <c r="H463" s="5">
        <v>0</v>
      </c>
      <c r="I463" s="5">
        <v>0</v>
      </c>
      <c r="J463" s="5">
        <v>0</v>
      </c>
      <c r="K463" s="5">
        <v>0</v>
      </c>
      <c r="L463" s="5">
        <v>0</v>
      </c>
      <c r="M463" s="5">
        <v>0</v>
      </c>
      <c r="N463" s="5">
        <v>0</v>
      </c>
      <c r="O463" s="5">
        <v>97425</v>
      </c>
      <c r="P463" s="5">
        <v>333406</v>
      </c>
      <c r="Q463" s="5">
        <v>952407</v>
      </c>
      <c r="R463" s="5">
        <v>26681</v>
      </c>
      <c r="S463" s="5">
        <v>4</v>
      </c>
      <c r="T463" s="5">
        <v>1653</v>
      </c>
      <c r="U463" s="5">
        <v>0</v>
      </c>
      <c r="V463" s="5">
        <v>0</v>
      </c>
      <c r="W463" s="5">
        <v>2</v>
      </c>
      <c r="X463" s="5">
        <v>1</v>
      </c>
      <c r="Y463" s="5">
        <v>0</v>
      </c>
      <c r="Z463" s="5">
        <v>0</v>
      </c>
      <c r="AA463" s="5">
        <v>0</v>
      </c>
      <c r="AB463" s="5">
        <v>0</v>
      </c>
      <c r="AC463" s="5">
        <v>0</v>
      </c>
      <c r="AD463" s="5">
        <v>0</v>
      </c>
      <c r="AE463" s="5">
        <v>0</v>
      </c>
      <c r="AF463" s="5">
        <v>0</v>
      </c>
      <c r="AG463" s="5">
        <v>0</v>
      </c>
      <c r="AH463" s="5">
        <v>15394</v>
      </c>
      <c r="AI463" s="5">
        <v>0</v>
      </c>
      <c r="AJ463" s="5">
        <v>0</v>
      </c>
      <c r="AK463" s="5">
        <v>3100</v>
      </c>
      <c r="AL463" s="5">
        <v>0</v>
      </c>
      <c r="AM463" s="5">
        <v>0</v>
      </c>
      <c r="AN463" s="5">
        <v>0</v>
      </c>
      <c r="AO463" s="5">
        <v>0</v>
      </c>
      <c r="AP463" s="5">
        <v>0</v>
      </c>
      <c r="AQ463" s="5">
        <v>0</v>
      </c>
      <c r="AR463" s="5">
        <v>0</v>
      </c>
      <c r="AS463" s="5">
        <v>0</v>
      </c>
      <c r="AT463" s="5">
        <v>0</v>
      </c>
      <c r="AU463" s="5">
        <v>14653</v>
      </c>
      <c r="AV463" s="5">
        <v>0</v>
      </c>
      <c r="AW463" s="5">
        <v>0</v>
      </c>
      <c r="AX463" s="5">
        <v>0</v>
      </c>
      <c r="AY463" s="5">
        <v>171</v>
      </c>
      <c r="AZ463" s="5">
        <v>0</v>
      </c>
      <c r="BA463" s="5">
        <v>0</v>
      </c>
      <c r="BB463" s="5">
        <v>0</v>
      </c>
      <c r="BC463" s="5">
        <v>0</v>
      </c>
      <c r="BD463" s="5">
        <v>0</v>
      </c>
      <c r="BE463" s="5">
        <v>0</v>
      </c>
      <c r="BF463" s="5">
        <v>0</v>
      </c>
      <c r="BG463" s="5">
        <v>59</v>
      </c>
      <c r="BH463" s="5">
        <v>335325</v>
      </c>
      <c r="BI463" s="5">
        <v>185285</v>
      </c>
      <c r="BJ463" s="5">
        <v>481672</v>
      </c>
      <c r="BK463" s="5">
        <v>7986</v>
      </c>
      <c r="BL463" s="5">
        <v>0</v>
      </c>
      <c r="BM463" s="5">
        <v>0</v>
      </c>
      <c r="BN463" s="5">
        <v>0</v>
      </c>
      <c r="BO463" s="5">
        <v>35298</v>
      </c>
      <c r="BP463" s="5">
        <v>1206455</v>
      </c>
      <c r="BQ463" s="5">
        <v>357590</v>
      </c>
      <c r="BR463" s="5">
        <v>5661</v>
      </c>
    </row>
    <row r="464" spans="1:70">
      <c r="A464" t="s">
        <v>1870</v>
      </c>
      <c r="B464" t="s">
        <v>1871</v>
      </c>
      <c r="C464" t="s">
        <v>1720</v>
      </c>
      <c r="D464" t="s">
        <v>1894</v>
      </c>
      <c r="E464" t="str">
        <f t="shared" si="7"/>
        <v>千葉県香取市（佐原）</v>
      </c>
      <c r="F464" s="5">
        <v>25371</v>
      </c>
      <c r="G464" s="5">
        <v>27</v>
      </c>
      <c r="H464" s="5">
        <v>0</v>
      </c>
      <c r="I464" s="5">
        <v>0</v>
      </c>
      <c r="J464" s="5">
        <v>2</v>
      </c>
      <c r="K464" s="5">
        <v>0</v>
      </c>
      <c r="L464" s="5">
        <v>5037</v>
      </c>
      <c r="M464" s="5">
        <v>1753</v>
      </c>
      <c r="N464" s="5">
        <v>0</v>
      </c>
      <c r="O464" s="5">
        <v>266412</v>
      </c>
      <c r="P464" s="5">
        <v>1370771</v>
      </c>
      <c r="Q464" s="5">
        <v>6174458</v>
      </c>
      <c r="R464" s="5">
        <v>489751</v>
      </c>
      <c r="S464" s="5">
        <v>22</v>
      </c>
      <c r="T464" s="5">
        <v>2622</v>
      </c>
      <c r="U464" s="5">
        <v>0</v>
      </c>
      <c r="V464" s="5">
        <v>0</v>
      </c>
      <c r="W464" s="5">
        <v>18</v>
      </c>
      <c r="X464" s="5">
        <v>14</v>
      </c>
      <c r="Y464" s="5">
        <v>15500</v>
      </c>
      <c r="Z464" s="5">
        <v>0</v>
      </c>
      <c r="AA464" s="5">
        <v>46</v>
      </c>
      <c r="AB464" s="5">
        <v>29</v>
      </c>
      <c r="AC464" s="5">
        <v>0</v>
      </c>
      <c r="AD464" s="5">
        <v>0</v>
      </c>
      <c r="AE464" s="5">
        <v>0</v>
      </c>
      <c r="AF464" s="5">
        <v>65453</v>
      </c>
      <c r="AG464" s="5">
        <v>0</v>
      </c>
      <c r="AH464" s="5">
        <v>0</v>
      </c>
      <c r="AI464" s="5">
        <v>13392</v>
      </c>
      <c r="AJ464" s="5">
        <v>0</v>
      </c>
      <c r="AK464" s="5">
        <v>0</v>
      </c>
      <c r="AL464" s="5">
        <v>7000</v>
      </c>
      <c r="AM464" s="5">
        <v>0</v>
      </c>
      <c r="AN464" s="5">
        <v>0</v>
      </c>
      <c r="AO464" s="5">
        <v>176</v>
      </c>
      <c r="AP464" s="5">
        <v>0</v>
      </c>
      <c r="AQ464" s="5">
        <v>0</v>
      </c>
      <c r="AR464" s="5">
        <v>4397</v>
      </c>
      <c r="AS464" s="5">
        <v>1375</v>
      </c>
      <c r="AT464" s="5">
        <v>0</v>
      </c>
      <c r="AU464" s="5">
        <v>25302</v>
      </c>
      <c r="AV464" s="5">
        <v>322</v>
      </c>
      <c r="AW464" s="5">
        <v>50</v>
      </c>
      <c r="AX464" s="5">
        <v>0</v>
      </c>
      <c r="AY464" s="5">
        <v>1864</v>
      </c>
      <c r="AZ464" s="5">
        <v>0</v>
      </c>
      <c r="BA464" s="5">
        <v>0</v>
      </c>
      <c r="BB464" s="5">
        <v>0</v>
      </c>
      <c r="BC464" s="5">
        <v>2368</v>
      </c>
      <c r="BD464" s="5">
        <v>0</v>
      </c>
      <c r="BE464" s="5">
        <v>0</v>
      </c>
      <c r="BF464" s="5">
        <v>0</v>
      </c>
      <c r="BG464" s="5">
        <v>1880</v>
      </c>
      <c r="BH464" s="5">
        <v>1381677</v>
      </c>
      <c r="BI464" s="5">
        <v>440840</v>
      </c>
      <c r="BJ464" s="5">
        <v>1410735</v>
      </c>
      <c r="BK464" s="5">
        <v>154548</v>
      </c>
      <c r="BL464" s="5">
        <v>0</v>
      </c>
      <c r="BM464" s="5">
        <v>9</v>
      </c>
      <c r="BN464" s="5">
        <v>0</v>
      </c>
      <c r="BO464" s="5">
        <v>73969</v>
      </c>
      <c r="BP464" s="5">
        <v>1331365</v>
      </c>
      <c r="BQ464" s="5">
        <v>900060</v>
      </c>
      <c r="BR464" s="5">
        <v>0</v>
      </c>
    </row>
    <row r="465" spans="1:70">
      <c r="A465" t="s">
        <v>1870</v>
      </c>
      <c r="B465" t="s">
        <v>1871</v>
      </c>
      <c r="C465" t="s">
        <v>1364</v>
      </c>
      <c r="D465" t="s">
        <v>1895</v>
      </c>
      <c r="E465" t="str">
        <f t="shared" si="7"/>
        <v>千葉県香取市（小見川・山田）</v>
      </c>
      <c r="F465" s="5">
        <v>28583</v>
      </c>
      <c r="G465" s="5">
        <v>0</v>
      </c>
      <c r="H465" s="5">
        <v>0</v>
      </c>
      <c r="I465" s="5">
        <v>0</v>
      </c>
      <c r="J465" s="5">
        <v>1</v>
      </c>
      <c r="K465" s="5">
        <v>0</v>
      </c>
      <c r="L465" s="5">
        <v>5300</v>
      </c>
      <c r="M465" s="5">
        <v>12039</v>
      </c>
      <c r="N465" s="5">
        <v>0</v>
      </c>
      <c r="O465" s="5">
        <v>368736</v>
      </c>
      <c r="P465" s="5">
        <v>0</v>
      </c>
      <c r="Q465" s="5">
        <v>0</v>
      </c>
      <c r="R465" s="5">
        <v>0</v>
      </c>
      <c r="S465" s="5">
        <v>0</v>
      </c>
      <c r="T465" s="5">
        <v>3134</v>
      </c>
      <c r="U465" s="5">
        <v>0</v>
      </c>
      <c r="V465" s="5">
        <v>0</v>
      </c>
      <c r="W465" s="5">
        <v>0</v>
      </c>
      <c r="X465" s="5">
        <v>0</v>
      </c>
      <c r="Y465" s="5">
        <v>15200</v>
      </c>
      <c r="Z465" s="5">
        <v>0</v>
      </c>
      <c r="AA465" s="5">
        <v>57</v>
      </c>
      <c r="AB465" s="5">
        <v>25</v>
      </c>
      <c r="AC465" s="5">
        <v>1740</v>
      </c>
      <c r="AD465" s="5">
        <v>2845</v>
      </c>
      <c r="AE465" s="5">
        <v>0</v>
      </c>
      <c r="AF465" s="5">
        <v>130964</v>
      </c>
      <c r="AG465" s="5">
        <v>0</v>
      </c>
      <c r="AH465" s="5">
        <v>0</v>
      </c>
      <c r="AI465" s="5">
        <v>19260</v>
      </c>
      <c r="AJ465" s="5">
        <v>0</v>
      </c>
      <c r="AK465" s="5">
        <v>0</v>
      </c>
      <c r="AL465" s="5">
        <v>7400</v>
      </c>
      <c r="AM465" s="5">
        <v>0</v>
      </c>
      <c r="AN465" s="5">
        <v>0</v>
      </c>
      <c r="AO465" s="5">
        <v>600</v>
      </c>
      <c r="AP465" s="5">
        <v>0</v>
      </c>
      <c r="AQ465" s="5">
        <v>0</v>
      </c>
      <c r="AR465" s="5">
        <v>1008</v>
      </c>
      <c r="AS465" s="5">
        <v>3102</v>
      </c>
      <c r="AT465" s="5">
        <v>0</v>
      </c>
      <c r="AU465" s="5">
        <v>19200</v>
      </c>
      <c r="AV465" s="5">
        <v>0</v>
      </c>
      <c r="AW465" s="5">
        <v>28</v>
      </c>
      <c r="AX465" s="5">
        <v>0</v>
      </c>
      <c r="AY465" s="5">
        <v>809</v>
      </c>
      <c r="AZ465" s="5">
        <v>0</v>
      </c>
      <c r="BA465" s="5">
        <v>0</v>
      </c>
      <c r="BB465" s="5">
        <v>0</v>
      </c>
      <c r="BC465" s="5">
        <v>2836</v>
      </c>
      <c r="BD465" s="5">
        <v>0</v>
      </c>
      <c r="BE465" s="5">
        <v>28</v>
      </c>
      <c r="BF465" s="5">
        <v>0</v>
      </c>
      <c r="BG465" s="5">
        <v>106</v>
      </c>
      <c r="BH465" s="5">
        <v>0</v>
      </c>
      <c r="BI465" s="5">
        <v>0</v>
      </c>
      <c r="BJ465" s="5">
        <v>0</v>
      </c>
      <c r="BK465" s="5">
        <v>0</v>
      </c>
      <c r="BL465" s="5">
        <v>0</v>
      </c>
      <c r="BM465" s="5">
        <v>0</v>
      </c>
      <c r="BN465" s="5">
        <v>0</v>
      </c>
      <c r="BO465" s="5">
        <v>0</v>
      </c>
      <c r="BP465" s="5">
        <v>0</v>
      </c>
      <c r="BQ465" s="5">
        <v>0</v>
      </c>
      <c r="BR465" s="5">
        <v>0</v>
      </c>
    </row>
    <row r="466" spans="1:70">
      <c r="A466" t="s">
        <v>1870</v>
      </c>
      <c r="B466" t="s">
        <v>1871</v>
      </c>
      <c r="C466" t="s">
        <v>1366</v>
      </c>
      <c r="D466" t="s">
        <v>1896</v>
      </c>
      <c r="E466" t="str">
        <f t="shared" si="7"/>
        <v>千葉県多古町</v>
      </c>
      <c r="F466" s="5">
        <v>13415</v>
      </c>
      <c r="G466" s="5">
        <v>4</v>
      </c>
      <c r="H466" s="5">
        <v>5</v>
      </c>
      <c r="I466" s="5">
        <v>0</v>
      </c>
      <c r="J466" s="5">
        <v>0</v>
      </c>
      <c r="K466" s="5">
        <v>0</v>
      </c>
      <c r="L466" s="5">
        <v>16561</v>
      </c>
      <c r="M466" s="5">
        <v>0</v>
      </c>
      <c r="N466" s="5">
        <v>0</v>
      </c>
      <c r="O466" s="5">
        <v>176914</v>
      </c>
      <c r="P466" s="5">
        <v>282007</v>
      </c>
      <c r="Q466" s="5">
        <v>1281752</v>
      </c>
      <c r="R466" s="5">
        <v>144867</v>
      </c>
      <c r="S466" s="5">
        <v>4</v>
      </c>
      <c r="T466" s="5">
        <v>1338</v>
      </c>
      <c r="U466" s="5">
        <v>0</v>
      </c>
      <c r="V466" s="5">
        <v>0</v>
      </c>
      <c r="W466" s="5">
        <v>1</v>
      </c>
      <c r="X466" s="5">
        <v>17</v>
      </c>
      <c r="Y466" s="5">
        <v>10300</v>
      </c>
      <c r="Z466" s="5">
        <v>0</v>
      </c>
      <c r="AA466" s="5">
        <v>91</v>
      </c>
      <c r="AB466" s="5">
        <v>25</v>
      </c>
      <c r="AC466" s="5">
        <v>0</v>
      </c>
      <c r="AD466" s="5">
        <v>0</v>
      </c>
      <c r="AE466" s="5">
        <v>0</v>
      </c>
      <c r="AF466" s="5">
        <v>0</v>
      </c>
      <c r="AG466" s="5">
        <v>3565</v>
      </c>
      <c r="AH466" s="5">
        <v>0</v>
      </c>
      <c r="AI466" s="5">
        <v>0</v>
      </c>
      <c r="AJ466" s="5">
        <v>0</v>
      </c>
      <c r="AK466" s="5">
        <v>1500</v>
      </c>
      <c r="AL466" s="5">
        <v>4018</v>
      </c>
      <c r="AM466" s="5">
        <v>0</v>
      </c>
      <c r="AN466" s="5">
        <v>0</v>
      </c>
      <c r="AO466" s="5">
        <v>0</v>
      </c>
      <c r="AP466" s="5">
        <v>0</v>
      </c>
      <c r="AQ466" s="5">
        <v>0</v>
      </c>
      <c r="AR466" s="5">
        <v>1548</v>
      </c>
      <c r="AS466" s="5">
        <v>0</v>
      </c>
      <c r="AT466" s="5">
        <v>0</v>
      </c>
      <c r="AU466" s="5">
        <v>8564</v>
      </c>
      <c r="AV466" s="5">
        <v>0</v>
      </c>
      <c r="AW466" s="5">
        <v>0</v>
      </c>
      <c r="AX466" s="5">
        <v>0</v>
      </c>
      <c r="AY466" s="5">
        <v>116</v>
      </c>
      <c r="AZ466" s="5">
        <v>0</v>
      </c>
      <c r="BA466" s="5">
        <v>0</v>
      </c>
      <c r="BB466" s="5">
        <v>0</v>
      </c>
      <c r="BC466" s="5">
        <v>0</v>
      </c>
      <c r="BD466" s="5">
        <v>0</v>
      </c>
      <c r="BE466" s="5">
        <v>0</v>
      </c>
      <c r="BF466" s="5">
        <v>0</v>
      </c>
      <c r="BG466" s="5">
        <v>0</v>
      </c>
      <c r="BH466" s="5">
        <v>286330</v>
      </c>
      <c r="BI466" s="5">
        <v>40491</v>
      </c>
      <c r="BJ466" s="5">
        <v>280275</v>
      </c>
      <c r="BK466" s="5">
        <v>34279</v>
      </c>
      <c r="BL466" s="5">
        <v>0</v>
      </c>
      <c r="BM466" s="5">
        <v>823</v>
      </c>
      <c r="BN466" s="5">
        <v>0</v>
      </c>
      <c r="BO466" s="5">
        <v>39424</v>
      </c>
      <c r="BP466" s="5">
        <v>388798</v>
      </c>
      <c r="BQ466" s="5">
        <v>153646</v>
      </c>
      <c r="BR466" s="5">
        <v>0</v>
      </c>
    </row>
    <row r="467" spans="1:70">
      <c r="A467" t="s">
        <v>1870</v>
      </c>
      <c r="B467" t="s">
        <v>1871</v>
      </c>
      <c r="C467" t="s">
        <v>1677</v>
      </c>
      <c r="D467" t="s">
        <v>1897</v>
      </c>
      <c r="E467" t="str">
        <f t="shared" si="7"/>
        <v>千葉県神崎町</v>
      </c>
      <c r="F467" s="5">
        <v>5008</v>
      </c>
      <c r="G467" s="5">
        <v>6</v>
      </c>
      <c r="H467" s="5">
        <v>1</v>
      </c>
      <c r="I467" s="5">
        <v>0</v>
      </c>
      <c r="J467" s="5">
        <v>1</v>
      </c>
      <c r="K467" s="5">
        <v>0</v>
      </c>
      <c r="L467" s="5">
        <v>8816</v>
      </c>
      <c r="M467" s="5">
        <v>0</v>
      </c>
      <c r="N467" s="5">
        <v>2387</v>
      </c>
      <c r="O467" s="5">
        <v>73328</v>
      </c>
      <c r="P467" s="5">
        <v>108775</v>
      </c>
      <c r="Q467" s="5">
        <v>288805</v>
      </c>
      <c r="R467" s="5">
        <v>37326</v>
      </c>
      <c r="S467" s="5">
        <v>5</v>
      </c>
      <c r="T467" s="5">
        <v>499</v>
      </c>
      <c r="U467" s="5">
        <v>0</v>
      </c>
      <c r="V467" s="5">
        <v>0</v>
      </c>
      <c r="W467" s="5">
        <v>3</v>
      </c>
      <c r="X467" s="5">
        <v>25</v>
      </c>
      <c r="Y467" s="5">
        <v>3864</v>
      </c>
      <c r="Z467" s="5">
        <v>0</v>
      </c>
      <c r="AA467" s="5">
        <v>28</v>
      </c>
      <c r="AB467" s="5">
        <v>7</v>
      </c>
      <c r="AC467" s="5">
        <v>0</v>
      </c>
      <c r="AD467" s="5">
        <v>0</v>
      </c>
      <c r="AE467" s="5">
        <v>0</v>
      </c>
      <c r="AF467" s="5">
        <v>0</v>
      </c>
      <c r="AG467" s="5">
        <v>1639</v>
      </c>
      <c r="AH467" s="5">
        <v>1639</v>
      </c>
      <c r="AI467" s="5">
        <v>0</v>
      </c>
      <c r="AJ467" s="5">
        <v>2225</v>
      </c>
      <c r="AK467" s="5">
        <v>0</v>
      </c>
      <c r="AL467" s="5">
        <v>1248</v>
      </c>
      <c r="AM467" s="5">
        <v>0</v>
      </c>
      <c r="AN467" s="5">
        <v>0</v>
      </c>
      <c r="AO467" s="5">
        <v>0</v>
      </c>
      <c r="AP467" s="5">
        <v>0</v>
      </c>
      <c r="AQ467" s="5">
        <v>0</v>
      </c>
      <c r="AR467" s="5">
        <v>0</v>
      </c>
      <c r="AS467" s="5">
        <v>0</v>
      </c>
      <c r="AT467" s="5">
        <v>443</v>
      </c>
      <c r="AU467" s="5">
        <v>321</v>
      </c>
      <c r="AV467" s="5">
        <v>0</v>
      </c>
      <c r="AW467" s="5">
        <v>0</v>
      </c>
      <c r="AX467" s="5">
        <v>0</v>
      </c>
      <c r="AY467" s="5">
        <v>354</v>
      </c>
      <c r="AZ467" s="5">
        <v>5536</v>
      </c>
      <c r="BA467" s="5">
        <v>0</v>
      </c>
      <c r="BB467" s="5">
        <v>0</v>
      </c>
      <c r="BC467" s="5">
        <v>5539</v>
      </c>
      <c r="BD467" s="5">
        <v>0</v>
      </c>
      <c r="BE467" s="5">
        <v>0</v>
      </c>
      <c r="BF467" s="5">
        <v>0</v>
      </c>
      <c r="BG467" s="5">
        <v>0</v>
      </c>
      <c r="BH467" s="5">
        <v>108817</v>
      </c>
      <c r="BI467" s="5">
        <v>102577</v>
      </c>
      <c r="BJ467" s="5">
        <v>165819</v>
      </c>
      <c r="BK467" s="5">
        <v>9472</v>
      </c>
      <c r="BL467" s="5">
        <v>0</v>
      </c>
      <c r="BM467" s="5">
        <v>0</v>
      </c>
      <c r="BN467" s="5">
        <v>0</v>
      </c>
      <c r="BO467" s="5">
        <v>59918</v>
      </c>
      <c r="BP467" s="5">
        <v>201321</v>
      </c>
      <c r="BQ467" s="5">
        <v>44309</v>
      </c>
      <c r="BR467" s="5">
        <v>0</v>
      </c>
    </row>
    <row r="468" spans="1:70">
      <c r="A468" t="s">
        <v>1870</v>
      </c>
      <c r="B468" t="s">
        <v>1871</v>
      </c>
      <c r="C468" t="s">
        <v>1376</v>
      </c>
      <c r="D468" t="s">
        <v>1898</v>
      </c>
      <c r="E468" t="str">
        <f t="shared" si="7"/>
        <v>千葉県銚子市</v>
      </c>
      <c r="F468" s="5">
        <v>59166</v>
      </c>
      <c r="G468" s="5">
        <v>41</v>
      </c>
      <c r="H468" s="5">
        <v>0</v>
      </c>
      <c r="I468" s="5">
        <v>0</v>
      </c>
      <c r="J468" s="5">
        <v>1</v>
      </c>
      <c r="K468" s="5">
        <v>0</v>
      </c>
      <c r="L468" s="5">
        <v>33193</v>
      </c>
      <c r="M468" s="5">
        <v>4887</v>
      </c>
      <c r="N468" s="5">
        <v>0</v>
      </c>
      <c r="O468" s="5">
        <v>399283</v>
      </c>
      <c r="P468" s="5">
        <v>2058641</v>
      </c>
      <c r="Q468" s="5">
        <v>5133221</v>
      </c>
      <c r="R468" s="5">
        <v>299477</v>
      </c>
      <c r="S468" s="5">
        <v>28</v>
      </c>
      <c r="T468" s="5">
        <v>8850</v>
      </c>
      <c r="U468" s="5">
        <v>0</v>
      </c>
      <c r="V468" s="5">
        <v>0</v>
      </c>
      <c r="W468" s="5">
        <v>18</v>
      </c>
      <c r="X468" s="5">
        <v>7</v>
      </c>
      <c r="Y468" s="5">
        <v>57500</v>
      </c>
      <c r="Z468" s="5">
        <v>4752</v>
      </c>
      <c r="AA468" s="5">
        <v>59</v>
      </c>
      <c r="AB468" s="5">
        <v>44</v>
      </c>
      <c r="AC468" s="5">
        <v>14285</v>
      </c>
      <c r="AD468" s="5">
        <v>855</v>
      </c>
      <c r="AE468" s="5">
        <v>0</v>
      </c>
      <c r="AF468" s="5">
        <v>49693</v>
      </c>
      <c r="AG468" s="5">
        <v>0</v>
      </c>
      <c r="AH468" s="5">
        <v>0</v>
      </c>
      <c r="AI468" s="5">
        <v>120355</v>
      </c>
      <c r="AJ468" s="5">
        <v>0</v>
      </c>
      <c r="AK468" s="5">
        <v>20420</v>
      </c>
      <c r="AL468" s="5">
        <v>23172</v>
      </c>
      <c r="AM468" s="5">
        <v>0</v>
      </c>
      <c r="AN468" s="5">
        <v>0</v>
      </c>
      <c r="AO468" s="5">
        <v>0</v>
      </c>
      <c r="AP468" s="5">
        <v>0</v>
      </c>
      <c r="AQ468" s="5">
        <v>0</v>
      </c>
      <c r="AR468" s="5">
        <v>19332</v>
      </c>
      <c r="AS468" s="5">
        <v>771</v>
      </c>
      <c r="AT468" s="5">
        <v>0</v>
      </c>
      <c r="AU468" s="5">
        <v>51502</v>
      </c>
      <c r="AV468" s="5">
        <v>85</v>
      </c>
      <c r="AW468" s="5">
        <v>0</v>
      </c>
      <c r="AX468" s="5">
        <v>0</v>
      </c>
      <c r="AY468" s="5">
        <v>502</v>
      </c>
      <c r="AZ468" s="5">
        <v>0</v>
      </c>
      <c r="BA468" s="5">
        <v>123</v>
      </c>
      <c r="BB468" s="5">
        <v>0</v>
      </c>
      <c r="BC468" s="5">
        <v>11</v>
      </c>
      <c r="BD468" s="5">
        <v>0</v>
      </c>
      <c r="BE468" s="5">
        <v>0</v>
      </c>
      <c r="BF468" s="5">
        <v>0</v>
      </c>
      <c r="BG468" s="5">
        <v>0</v>
      </c>
      <c r="BH468" s="5">
        <v>2092229</v>
      </c>
      <c r="BI468" s="5">
        <v>158832</v>
      </c>
      <c r="BJ468" s="5">
        <v>1977134</v>
      </c>
      <c r="BK468" s="5">
        <v>93343</v>
      </c>
      <c r="BL468" s="5">
        <v>884</v>
      </c>
      <c r="BM468" s="5">
        <v>0</v>
      </c>
      <c r="BN468" s="5">
        <v>0</v>
      </c>
      <c r="BO468" s="5">
        <v>130952</v>
      </c>
      <c r="BP468" s="5">
        <v>3121941</v>
      </c>
      <c r="BQ468" s="5">
        <v>798252</v>
      </c>
      <c r="BR468" s="5">
        <v>21700</v>
      </c>
    </row>
    <row r="469" spans="1:70">
      <c r="A469" t="s">
        <v>1870</v>
      </c>
      <c r="B469" t="s">
        <v>1871</v>
      </c>
      <c r="C469" t="s">
        <v>1378</v>
      </c>
      <c r="D469" t="s">
        <v>1899</v>
      </c>
      <c r="E469" t="str">
        <f t="shared" si="7"/>
        <v>千葉県東庄町</v>
      </c>
      <c r="F469" s="5">
        <v>7947</v>
      </c>
      <c r="G469" s="5">
        <v>4</v>
      </c>
      <c r="H469" s="5">
        <v>0</v>
      </c>
      <c r="I469" s="5">
        <v>0</v>
      </c>
      <c r="J469" s="5">
        <v>0</v>
      </c>
      <c r="K469" s="5">
        <v>0</v>
      </c>
      <c r="L469" s="5">
        <v>0</v>
      </c>
      <c r="M469" s="5">
        <v>0</v>
      </c>
      <c r="N469" s="5">
        <v>0</v>
      </c>
      <c r="O469" s="5">
        <v>71368</v>
      </c>
      <c r="P469" s="5">
        <v>329015</v>
      </c>
      <c r="Q469" s="5">
        <v>89046</v>
      </c>
      <c r="R469" s="5">
        <v>7662</v>
      </c>
      <c r="S469" s="5">
        <v>4</v>
      </c>
      <c r="T469" s="5">
        <v>770</v>
      </c>
      <c r="U469" s="5">
        <v>0</v>
      </c>
      <c r="V469" s="5">
        <v>0</v>
      </c>
      <c r="W469" s="5">
        <v>0</v>
      </c>
      <c r="X469" s="5">
        <v>4</v>
      </c>
      <c r="Y469" s="5">
        <v>0</v>
      </c>
      <c r="Z469" s="5">
        <v>0</v>
      </c>
      <c r="AA469" s="5">
        <v>12</v>
      </c>
      <c r="AB469" s="5">
        <v>9</v>
      </c>
      <c r="AC469" s="5">
        <v>0</v>
      </c>
      <c r="AD469" s="5">
        <v>0</v>
      </c>
      <c r="AE469" s="5">
        <v>0</v>
      </c>
      <c r="AF469" s="5">
        <v>0</v>
      </c>
      <c r="AG469" s="5">
        <v>0</v>
      </c>
      <c r="AH469" s="5">
        <v>0</v>
      </c>
      <c r="AI469" s="5">
        <v>0</v>
      </c>
      <c r="AJ469" s="5">
        <v>0</v>
      </c>
      <c r="AK469" s="5">
        <v>0</v>
      </c>
      <c r="AL469" s="5">
        <v>0</v>
      </c>
      <c r="AM469" s="5">
        <v>0</v>
      </c>
      <c r="AN469" s="5">
        <v>903</v>
      </c>
      <c r="AO469" s="5">
        <v>0</v>
      </c>
      <c r="AP469" s="5">
        <v>470</v>
      </c>
      <c r="AQ469" s="5">
        <v>0</v>
      </c>
      <c r="AR469" s="5">
        <v>0</v>
      </c>
      <c r="AS469" s="5">
        <v>0</v>
      </c>
      <c r="AT469" s="5">
        <v>0</v>
      </c>
      <c r="AU469" s="5">
        <v>0</v>
      </c>
      <c r="AV469" s="5">
        <v>0</v>
      </c>
      <c r="AW469" s="5">
        <v>0</v>
      </c>
      <c r="AX469" s="5">
        <v>0</v>
      </c>
      <c r="AY469" s="5">
        <v>0</v>
      </c>
      <c r="AZ469" s="5">
        <v>0</v>
      </c>
      <c r="BA469" s="5">
        <v>0</v>
      </c>
      <c r="BB469" s="5">
        <v>0</v>
      </c>
      <c r="BC469" s="5">
        <v>40</v>
      </c>
      <c r="BD469" s="5">
        <v>0</v>
      </c>
      <c r="BE469" s="5">
        <v>0</v>
      </c>
      <c r="BF469" s="5">
        <v>0</v>
      </c>
      <c r="BG469" s="5">
        <v>0</v>
      </c>
      <c r="BH469" s="5">
        <v>336277</v>
      </c>
      <c r="BI469" s="5">
        <v>103809</v>
      </c>
      <c r="BJ469" s="5">
        <v>350795</v>
      </c>
      <c r="BK469" s="5">
        <v>2255</v>
      </c>
      <c r="BL469" s="5">
        <v>5</v>
      </c>
      <c r="BM469" s="5">
        <v>0</v>
      </c>
      <c r="BN469" s="5">
        <v>0</v>
      </c>
      <c r="BO469" s="5">
        <v>10448</v>
      </c>
      <c r="BP469" s="5">
        <v>863254</v>
      </c>
      <c r="BQ469" s="5">
        <v>38462</v>
      </c>
      <c r="BR469" s="5">
        <v>5115</v>
      </c>
    </row>
    <row r="470" spans="1:70">
      <c r="A470" t="s">
        <v>1870</v>
      </c>
      <c r="B470" t="s">
        <v>1871</v>
      </c>
      <c r="C470" t="s">
        <v>1725</v>
      </c>
      <c r="D470" t="s">
        <v>1900</v>
      </c>
      <c r="E470" t="str">
        <f t="shared" si="7"/>
        <v>千葉県旭市</v>
      </c>
      <c r="F470" s="5">
        <v>57392</v>
      </c>
      <c r="G470" s="5">
        <v>12</v>
      </c>
      <c r="H470" s="5">
        <v>0</v>
      </c>
      <c r="I470" s="5">
        <v>0</v>
      </c>
      <c r="J470" s="5">
        <v>0</v>
      </c>
      <c r="K470" s="5">
        <v>0</v>
      </c>
      <c r="L470" s="5">
        <v>0</v>
      </c>
      <c r="M470" s="5">
        <v>0</v>
      </c>
      <c r="N470" s="5">
        <v>2353</v>
      </c>
      <c r="O470" s="5">
        <v>567720</v>
      </c>
      <c r="P470" s="5">
        <v>1382312</v>
      </c>
      <c r="Q470" s="5">
        <v>622275</v>
      </c>
      <c r="R470" s="5">
        <v>39684</v>
      </c>
      <c r="S470" s="5">
        <v>12</v>
      </c>
      <c r="T470" s="5">
        <v>5678</v>
      </c>
      <c r="U470" s="5">
        <v>0</v>
      </c>
      <c r="V470" s="5">
        <v>0</v>
      </c>
      <c r="W470" s="5">
        <v>6</v>
      </c>
      <c r="X470" s="5">
        <v>4</v>
      </c>
      <c r="Y470" s="5">
        <v>0</v>
      </c>
      <c r="Z470" s="5">
        <v>0</v>
      </c>
      <c r="AA470" s="5">
        <v>0</v>
      </c>
      <c r="AB470" s="5">
        <v>0</v>
      </c>
      <c r="AC470" s="5">
        <v>0</v>
      </c>
      <c r="AD470" s="5">
        <v>0</v>
      </c>
      <c r="AE470" s="5">
        <v>0</v>
      </c>
      <c r="AF470" s="5">
        <v>0</v>
      </c>
      <c r="AG470" s="5">
        <v>0</v>
      </c>
      <c r="AH470" s="5">
        <v>13044</v>
      </c>
      <c r="AI470" s="5">
        <v>13935</v>
      </c>
      <c r="AJ470" s="5">
        <v>0</v>
      </c>
      <c r="AK470" s="5">
        <v>5507</v>
      </c>
      <c r="AL470" s="5">
        <v>5040</v>
      </c>
      <c r="AM470" s="5">
        <v>0</v>
      </c>
      <c r="AN470" s="5">
        <v>0</v>
      </c>
      <c r="AO470" s="5">
        <v>0</v>
      </c>
      <c r="AP470" s="5">
        <v>0</v>
      </c>
      <c r="AQ470" s="5">
        <v>0</v>
      </c>
      <c r="AR470" s="5">
        <v>0</v>
      </c>
      <c r="AS470" s="5">
        <v>0</v>
      </c>
      <c r="AT470" s="5">
        <v>196</v>
      </c>
      <c r="AU470" s="5">
        <v>7374</v>
      </c>
      <c r="AV470" s="5">
        <v>0</v>
      </c>
      <c r="AW470" s="5">
        <v>0</v>
      </c>
      <c r="AX470" s="5">
        <v>0</v>
      </c>
      <c r="AY470" s="5">
        <v>143</v>
      </c>
      <c r="AZ470" s="5">
        <v>0</v>
      </c>
      <c r="BA470" s="5">
        <v>0</v>
      </c>
      <c r="BB470" s="5">
        <v>0</v>
      </c>
      <c r="BC470" s="5">
        <v>12657</v>
      </c>
      <c r="BD470" s="5">
        <v>0</v>
      </c>
      <c r="BE470" s="5">
        <v>0</v>
      </c>
      <c r="BF470" s="5">
        <v>0</v>
      </c>
      <c r="BG470" s="5">
        <v>0</v>
      </c>
      <c r="BH470" s="5">
        <v>1388312</v>
      </c>
      <c r="BI470" s="5">
        <v>98748</v>
      </c>
      <c r="BJ470" s="5">
        <v>1281384</v>
      </c>
      <c r="BK470" s="5">
        <v>12474</v>
      </c>
      <c r="BL470" s="5">
        <v>0</v>
      </c>
      <c r="BM470" s="5">
        <v>0</v>
      </c>
      <c r="BN470" s="5">
        <v>0</v>
      </c>
      <c r="BO470" s="5">
        <v>57946</v>
      </c>
      <c r="BP470" s="5">
        <v>2592473</v>
      </c>
      <c r="BQ470" s="5">
        <v>169034</v>
      </c>
      <c r="BR470" s="5">
        <v>26979</v>
      </c>
    </row>
    <row r="471" spans="1:70">
      <c r="A471" t="s">
        <v>1870</v>
      </c>
      <c r="B471" t="s">
        <v>1871</v>
      </c>
      <c r="C471" t="s">
        <v>1386</v>
      </c>
      <c r="D471" t="s">
        <v>1901</v>
      </c>
      <c r="E471" t="str">
        <f t="shared" si="7"/>
        <v>千葉県東庄町（第２）</v>
      </c>
      <c r="F471" s="5">
        <v>3869</v>
      </c>
      <c r="G471" s="5">
        <v>0</v>
      </c>
      <c r="H471" s="5">
        <v>0</v>
      </c>
      <c r="I471" s="5">
        <v>0</v>
      </c>
      <c r="J471" s="5">
        <v>0</v>
      </c>
      <c r="K471" s="5">
        <v>0</v>
      </c>
      <c r="L471" s="5">
        <v>0</v>
      </c>
      <c r="M471" s="5">
        <v>0</v>
      </c>
      <c r="N471" s="5">
        <v>0</v>
      </c>
      <c r="O471" s="5">
        <v>60717</v>
      </c>
      <c r="P471" s="5">
        <v>0</v>
      </c>
      <c r="Q471" s="5">
        <v>0</v>
      </c>
      <c r="R471" s="5">
        <v>0</v>
      </c>
      <c r="S471" s="5">
        <v>0</v>
      </c>
      <c r="T471" s="5">
        <v>713</v>
      </c>
      <c r="U471" s="5">
        <v>0</v>
      </c>
      <c r="V471" s="5">
        <v>0</v>
      </c>
      <c r="W471" s="5">
        <v>0</v>
      </c>
      <c r="X471" s="5">
        <v>0</v>
      </c>
      <c r="Y471" s="5">
        <v>0</v>
      </c>
      <c r="Z471" s="5">
        <v>0</v>
      </c>
      <c r="AA471" s="5">
        <v>7</v>
      </c>
      <c r="AB471" s="5">
        <v>6</v>
      </c>
      <c r="AC471" s="5">
        <v>0</v>
      </c>
      <c r="AD471" s="5">
        <v>0</v>
      </c>
      <c r="AE471" s="5">
        <v>0</v>
      </c>
      <c r="AF471" s="5">
        <v>0</v>
      </c>
      <c r="AG471" s="5">
        <v>0</v>
      </c>
      <c r="AH471" s="5">
        <v>0</v>
      </c>
      <c r="AI471" s="5">
        <v>0</v>
      </c>
      <c r="AJ471" s="5">
        <v>0</v>
      </c>
      <c r="AK471" s="5">
        <v>0</v>
      </c>
      <c r="AL471" s="5">
        <v>0</v>
      </c>
      <c r="AM471" s="5">
        <v>0</v>
      </c>
      <c r="AN471" s="5">
        <v>0</v>
      </c>
      <c r="AO471" s="5">
        <v>1070</v>
      </c>
      <c r="AP471" s="5">
        <v>0</v>
      </c>
      <c r="AQ471" s="5">
        <v>0</v>
      </c>
      <c r="AR471" s="5">
        <v>0</v>
      </c>
      <c r="AS471" s="5">
        <v>0</v>
      </c>
      <c r="AT471" s="5">
        <v>0</v>
      </c>
      <c r="AU471" s="5">
        <v>0</v>
      </c>
      <c r="AV471" s="5">
        <v>0</v>
      </c>
      <c r="AW471" s="5">
        <v>0</v>
      </c>
      <c r="AX471" s="5">
        <v>0</v>
      </c>
      <c r="AY471" s="5">
        <v>0</v>
      </c>
      <c r="AZ471" s="5">
        <v>0</v>
      </c>
      <c r="BA471" s="5">
        <v>0</v>
      </c>
      <c r="BB471" s="5">
        <v>0</v>
      </c>
      <c r="BC471" s="5">
        <v>0</v>
      </c>
      <c r="BD471" s="5">
        <v>0</v>
      </c>
      <c r="BE471" s="5">
        <v>0</v>
      </c>
      <c r="BF471" s="5">
        <v>0</v>
      </c>
      <c r="BG471" s="5">
        <v>0</v>
      </c>
      <c r="BH471" s="5">
        <v>0</v>
      </c>
      <c r="BI471" s="5">
        <v>0</v>
      </c>
      <c r="BJ471" s="5">
        <v>0</v>
      </c>
      <c r="BK471" s="5">
        <v>0</v>
      </c>
      <c r="BL471" s="5">
        <v>0</v>
      </c>
      <c r="BM471" s="5">
        <v>0</v>
      </c>
      <c r="BN471" s="5">
        <v>0</v>
      </c>
      <c r="BO471" s="5">
        <v>0</v>
      </c>
      <c r="BP471" s="5">
        <v>0</v>
      </c>
      <c r="BQ471" s="5">
        <v>0</v>
      </c>
      <c r="BR471" s="5">
        <v>3030</v>
      </c>
    </row>
    <row r="472" spans="1:70">
      <c r="A472" t="s">
        <v>1870</v>
      </c>
      <c r="B472" t="s">
        <v>1871</v>
      </c>
      <c r="C472" t="s">
        <v>1392</v>
      </c>
      <c r="D472" t="s">
        <v>1902</v>
      </c>
      <c r="E472" t="str">
        <f t="shared" si="7"/>
        <v>千葉県八匝水道企業団</v>
      </c>
      <c r="F472" s="5">
        <v>39849</v>
      </c>
      <c r="G472" s="5">
        <v>16</v>
      </c>
      <c r="H472" s="5">
        <v>0</v>
      </c>
      <c r="I472" s="5">
        <v>0</v>
      </c>
      <c r="J472" s="5">
        <v>0</v>
      </c>
      <c r="K472" s="5">
        <v>0</v>
      </c>
      <c r="L472" s="5">
        <v>0</v>
      </c>
      <c r="M472" s="5">
        <v>0</v>
      </c>
      <c r="N472" s="5">
        <v>4293</v>
      </c>
      <c r="O472" s="5">
        <v>551136</v>
      </c>
      <c r="P472" s="5">
        <v>856443</v>
      </c>
      <c r="Q472" s="5">
        <v>443402</v>
      </c>
      <c r="R472" s="5">
        <v>18790</v>
      </c>
      <c r="S472" s="5">
        <v>13</v>
      </c>
      <c r="T472" s="5">
        <v>3831</v>
      </c>
      <c r="U472" s="5">
        <v>0</v>
      </c>
      <c r="V472" s="5">
        <v>0</v>
      </c>
      <c r="W472" s="5">
        <v>9</v>
      </c>
      <c r="X472" s="5">
        <v>16</v>
      </c>
      <c r="Y472" s="5">
        <v>0</v>
      </c>
      <c r="Z472" s="5">
        <v>0</v>
      </c>
      <c r="AA472" s="5">
        <v>0</v>
      </c>
      <c r="AB472" s="5">
        <v>0</v>
      </c>
      <c r="AC472" s="5">
        <v>0</v>
      </c>
      <c r="AD472" s="5">
        <v>0</v>
      </c>
      <c r="AE472" s="5">
        <v>4265</v>
      </c>
      <c r="AF472" s="5">
        <v>145497</v>
      </c>
      <c r="AG472" s="5">
        <v>0</v>
      </c>
      <c r="AH472" s="5">
        <v>0</v>
      </c>
      <c r="AI472" s="5">
        <v>0</v>
      </c>
      <c r="AJ472" s="5">
        <v>0</v>
      </c>
      <c r="AK472" s="5">
        <v>0</v>
      </c>
      <c r="AL472" s="5">
        <v>5000</v>
      </c>
      <c r="AM472" s="5">
        <v>0</v>
      </c>
      <c r="AN472" s="5">
        <v>0</v>
      </c>
      <c r="AO472" s="5">
        <v>2700</v>
      </c>
      <c r="AP472" s="5">
        <v>2075</v>
      </c>
      <c r="AQ472" s="5">
        <v>0</v>
      </c>
      <c r="AR472" s="5">
        <v>0</v>
      </c>
      <c r="AS472" s="5">
        <v>0</v>
      </c>
      <c r="AT472" s="5">
        <v>0</v>
      </c>
      <c r="AU472" s="5">
        <v>9613</v>
      </c>
      <c r="AV472" s="5">
        <v>0</v>
      </c>
      <c r="AW472" s="5">
        <v>0</v>
      </c>
      <c r="AX472" s="5">
        <v>0</v>
      </c>
      <c r="AY472" s="5">
        <v>0</v>
      </c>
      <c r="AZ472" s="5">
        <v>0</v>
      </c>
      <c r="BA472" s="5">
        <v>0</v>
      </c>
      <c r="BB472" s="5">
        <v>0</v>
      </c>
      <c r="BC472" s="5">
        <v>14165</v>
      </c>
      <c r="BD472" s="5">
        <v>0</v>
      </c>
      <c r="BE472" s="5">
        <v>0</v>
      </c>
      <c r="BF472" s="5">
        <v>0</v>
      </c>
      <c r="BG472" s="5">
        <v>0</v>
      </c>
      <c r="BH472" s="5">
        <v>858684</v>
      </c>
      <c r="BI472" s="5">
        <v>463338</v>
      </c>
      <c r="BJ472" s="5">
        <v>1101918</v>
      </c>
      <c r="BK472" s="5">
        <v>2928</v>
      </c>
      <c r="BL472" s="5">
        <v>464</v>
      </c>
      <c r="BM472" s="5">
        <v>0</v>
      </c>
      <c r="BN472" s="5">
        <v>0</v>
      </c>
      <c r="BO472" s="5">
        <v>139565</v>
      </c>
      <c r="BP472" s="5">
        <v>2350391</v>
      </c>
      <c r="BQ472" s="5">
        <v>421896</v>
      </c>
      <c r="BR472" s="5">
        <v>20400</v>
      </c>
    </row>
    <row r="473" spans="1:70">
      <c r="A473" t="s">
        <v>1870</v>
      </c>
      <c r="B473" t="s">
        <v>1871</v>
      </c>
      <c r="C473" t="s">
        <v>1394</v>
      </c>
      <c r="D473" t="s">
        <v>1903</v>
      </c>
      <c r="E473" t="str">
        <f t="shared" si="7"/>
        <v>千葉県山武郡市広域水道企業団</v>
      </c>
      <c r="F473" s="5">
        <v>156899</v>
      </c>
      <c r="G473" s="5">
        <v>53</v>
      </c>
      <c r="H473" s="5">
        <v>0</v>
      </c>
      <c r="I473" s="5">
        <v>0</v>
      </c>
      <c r="J473" s="5">
        <v>0</v>
      </c>
      <c r="K473" s="5">
        <v>0</v>
      </c>
      <c r="L473" s="5">
        <v>0</v>
      </c>
      <c r="M473" s="5">
        <v>0</v>
      </c>
      <c r="N473" s="5">
        <v>51509</v>
      </c>
      <c r="O473" s="5">
        <v>1378415</v>
      </c>
      <c r="P473" s="5">
        <v>3811308</v>
      </c>
      <c r="Q473" s="5">
        <v>933624</v>
      </c>
      <c r="R473" s="5">
        <v>81374</v>
      </c>
      <c r="S473" s="5">
        <v>39</v>
      </c>
      <c r="T473" s="5">
        <v>16378</v>
      </c>
      <c r="U473" s="5">
        <v>0</v>
      </c>
      <c r="V473" s="5">
        <v>0</v>
      </c>
      <c r="W473" s="5">
        <v>23</v>
      </c>
      <c r="X473" s="5">
        <v>18</v>
      </c>
      <c r="Y473" s="5">
        <v>0</v>
      </c>
      <c r="Z473" s="5">
        <v>0</v>
      </c>
      <c r="AA473" s="5">
        <v>32</v>
      </c>
      <c r="AB473" s="5">
        <v>10</v>
      </c>
      <c r="AC473" s="5">
        <v>0</v>
      </c>
      <c r="AD473" s="5">
        <v>0</v>
      </c>
      <c r="AE473" s="5">
        <v>19969</v>
      </c>
      <c r="AF473" s="5">
        <v>387559</v>
      </c>
      <c r="AG473" s="5">
        <v>0</v>
      </c>
      <c r="AH473" s="5">
        <v>0</v>
      </c>
      <c r="AI473" s="5">
        <v>0</v>
      </c>
      <c r="AJ473" s="5">
        <v>0</v>
      </c>
      <c r="AK473" s="5">
        <v>26200</v>
      </c>
      <c r="AL473" s="5">
        <v>11300</v>
      </c>
      <c r="AM473" s="5">
        <v>0</v>
      </c>
      <c r="AN473" s="5">
        <v>0</v>
      </c>
      <c r="AO473" s="5">
        <v>0</v>
      </c>
      <c r="AP473" s="5">
        <v>0</v>
      </c>
      <c r="AQ473" s="5">
        <v>0</v>
      </c>
      <c r="AR473" s="5">
        <v>0</v>
      </c>
      <c r="AS473" s="5">
        <v>0</v>
      </c>
      <c r="AT473" s="5">
        <v>16100</v>
      </c>
      <c r="AU473" s="5">
        <v>65173</v>
      </c>
      <c r="AV473" s="5">
        <v>0</v>
      </c>
      <c r="AW473" s="5">
        <v>0</v>
      </c>
      <c r="AX473" s="5">
        <v>0</v>
      </c>
      <c r="AY473" s="5">
        <v>0</v>
      </c>
      <c r="AZ473" s="5">
        <v>0</v>
      </c>
      <c r="BA473" s="5">
        <v>0</v>
      </c>
      <c r="BB473" s="5">
        <v>0</v>
      </c>
      <c r="BC473" s="5">
        <v>96737</v>
      </c>
      <c r="BD473" s="5">
        <v>0</v>
      </c>
      <c r="BE473" s="5">
        <v>0</v>
      </c>
      <c r="BF473" s="5">
        <v>29</v>
      </c>
      <c r="BG473" s="5">
        <v>797</v>
      </c>
      <c r="BH473" s="5">
        <v>3824473</v>
      </c>
      <c r="BI473" s="5">
        <v>1187757</v>
      </c>
      <c r="BJ473" s="5">
        <v>4471584</v>
      </c>
      <c r="BK473" s="5">
        <v>62250</v>
      </c>
      <c r="BL473" s="5">
        <v>0</v>
      </c>
      <c r="BM473" s="5">
        <v>0</v>
      </c>
      <c r="BN473" s="5">
        <v>0</v>
      </c>
      <c r="BO473" s="5">
        <v>335794</v>
      </c>
      <c r="BP473" s="5">
        <v>6131936</v>
      </c>
      <c r="BQ473" s="5">
        <v>579259</v>
      </c>
      <c r="BR473" s="5">
        <v>56450</v>
      </c>
    </row>
    <row r="474" spans="1:70">
      <c r="A474" t="s">
        <v>1870</v>
      </c>
      <c r="B474" t="s">
        <v>1871</v>
      </c>
      <c r="C474" t="s">
        <v>1396</v>
      </c>
      <c r="D474" t="s">
        <v>1904</v>
      </c>
      <c r="E474" t="str">
        <f t="shared" si="7"/>
        <v>千葉県長生郡市広域市町村圏組合</v>
      </c>
      <c r="F474" s="5">
        <v>142541</v>
      </c>
      <c r="G474" s="5">
        <v>58</v>
      </c>
      <c r="H474" s="5">
        <v>1</v>
      </c>
      <c r="I474" s="5">
        <v>0</v>
      </c>
      <c r="J474" s="5">
        <v>0</v>
      </c>
      <c r="K474" s="5">
        <v>0</v>
      </c>
      <c r="L474" s="5">
        <v>16808</v>
      </c>
      <c r="M474" s="5">
        <v>3249</v>
      </c>
      <c r="N474" s="5">
        <v>47581</v>
      </c>
      <c r="O474" s="5">
        <v>1517247</v>
      </c>
      <c r="P474" s="5">
        <v>3731123</v>
      </c>
      <c r="Q474" s="5">
        <v>10997120</v>
      </c>
      <c r="R474" s="5">
        <v>694391</v>
      </c>
      <c r="S474" s="5">
        <v>54</v>
      </c>
      <c r="T474" s="5">
        <v>16693</v>
      </c>
      <c r="U474" s="5">
        <v>0</v>
      </c>
      <c r="V474" s="5">
        <v>0</v>
      </c>
      <c r="W474" s="5">
        <v>29</v>
      </c>
      <c r="X474" s="5">
        <v>10</v>
      </c>
      <c r="Y474" s="5">
        <v>17500</v>
      </c>
      <c r="Z474" s="5">
        <v>0</v>
      </c>
      <c r="AA474" s="5">
        <v>49</v>
      </c>
      <c r="AB474" s="5">
        <v>19</v>
      </c>
      <c r="AC474" s="5">
        <v>14140</v>
      </c>
      <c r="AD474" s="5">
        <v>1845</v>
      </c>
      <c r="AE474" s="5">
        <v>26990</v>
      </c>
      <c r="AF474" s="5">
        <v>670550</v>
      </c>
      <c r="AG474" s="5">
        <v>0</v>
      </c>
      <c r="AH474" s="5">
        <v>0</v>
      </c>
      <c r="AI474" s="5">
        <v>0</v>
      </c>
      <c r="AJ474" s="5">
        <v>100080</v>
      </c>
      <c r="AK474" s="5">
        <v>1500</v>
      </c>
      <c r="AL474" s="5">
        <v>0</v>
      </c>
      <c r="AM474" s="5">
        <v>10000</v>
      </c>
      <c r="AN474" s="5">
        <v>0</v>
      </c>
      <c r="AO474" s="5">
        <v>0</v>
      </c>
      <c r="AP474" s="5">
        <v>0</v>
      </c>
      <c r="AQ474" s="5">
        <v>21550</v>
      </c>
      <c r="AR474" s="5">
        <v>774</v>
      </c>
      <c r="AS474" s="5">
        <v>1183</v>
      </c>
      <c r="AT474" s="5">
        <v>153</v>
      </c>
      <c r="AU474" s="5">
        <v>62669</v>
      </c>
      <c r="AV474" s="5">
        <v>0</v>
      </c>
      <c r="AW474" s="5">
        <v>0</v>
      </c>
      <c r="AX474" s="5">
        <v>55</v>
      </c>
      <c r="AY474" s="5">
        <v>5706</v>
      </c>
      <c r="AZ474" s="5">
        <v>379</v>
      </c>
      <c r="BA474" s="5">
        <v>0</v>
      </c>
      <c r="BB474" s="5">
        <v>0</v>
      </c>
      <c r="BC474" s="5">
        <v>118717</v>
      </c>
      <c r="BD474" s="5">
        <v>0</v>
      </c>
      <c r="BE474" s="5">
        <v>0</v>
      </c>
      <c r="BF474" s="5">
        <v>0</v>
      </c>
      <c r="BG474" s="5">
        <v>0</v>
      </c>
      <c r="BH474" s="5">
        <v>3897993</v>
      </c>
      <c r="BI474" s="5">
        <v>940152</v>
      </c>
      <c r="BJ474" s="5">
        <v>4327104</v>
      </c>
      <c r="BK474" s="5">
        <v>252730</v>
      </c>
      <c r="BL474" s="5">
        <v>0</v>
      </c>
      <c r="BM474" s="5">
        <v>460</v>
      </c>
      <c r="BN474" s="5">
        <v>0</v>
      </c>
      <c r="BO474" s="5">
        <v>145062</v>
      </c>
      <c r="BP474" s="5">
        <v>2732257</v>
      </c>
      <c r="BQ474" s="5">
        <v>1142984</v>
      </c>
      <c r="BR474" s="5">
        <v>47657</v>
      </c>
    </row>
    <row r="475" spans="1:70">
      <c r="A475" t="s">
        <v>1870</v>
      </c>
      <c r="B475" t="s">
        <v>1871</v>
      </c>
      <c r="C475" t="s">
        <v>1398</v>
      </c>
      <c r="D475" t="s">
        <v>1905</v>
      </c>
      <c r="E475" t="str">
        <f t="shared" si="7"/>
        <v>千葉県山武市</v>
      </c>
      <c r="F475" s="5">
        <v>7508</v>
      </c>
      <c r="G475" s="5">
        <v>6</v>
      </c>
      <c r="H475" s="5">
        <v>2</v>
      </c>
      <c r="I475" s="5">
        <v>0</v>
      </c>
      <c r="J475" s="5">
        <v>0</v>
      </c>
      <c r="K475" s="5">
        <v>0</v>
      </c>
      <c r="L475" s="5">
        <v>5644</v>
      </c>
      <c r="M475" s="5">
        <v>0</v>
      </c>
      <c r="N475" s="5">
        <v>0</v>
      </c>
      <c r="O475" s="5">
        <v>184373</v>
      </c>
      <c r="P475" s="5">
        <v>124673</v>
      </c>
      <c r="Q475" s="5">
        <v>2363072</v>
      </c>
      <c r="R475" s="5">
        <v>185858</v>
      </c>
      <c r="S475" s="5">
        <v>5</v>
      </c>
      <c r="T475" s="5">
        <v>578</v>
      </c>
      <c r="U475" s="5">
        <v>0</v>
      </c>
      <c r="V475" s="5">
        <v>0</v>
      </c>
      <c r="W475" s="5">
        <v>2</v>
      </c>
      <c r="X475" s="5">
        <v>8</v>
      </c>
      <c r="Y475" s="5">
        <v>3306</v>
      </c>
      <c r="Z475" s="5">
        <v>0</v>
      </c>
      <c r="AA475" s="5">
        <v>130</v>
      </c>
      <c r="AB475" s="5">
        <v>90</v>
      </c>
      <c r="AC475" s="5">
        <v>0</v>
      </c>
      <c r="AD475" s="5">
        <v>0</v>
      </c>
      <c r="AE475" s="5">
        <v>0</v>
      </c>
      <c r="AF475" s="5">
        <v>0</v>
      </c>
      <c r="AG475" s="5">
        <v>3306</v>
      </c>
      <c r="AH475" s="5">
        <v>0</v>
      </c>
      <c r="AI475" s="5">
        <v>0</v>
      </c>
      <c r="AJ475" s="5">
        <v>0</v>
      </c>
      <c r="AK475" s="5">
        <v>2540</v>
      </c>
      <c r="AL475" s="5">
        <v>0</v>
      </c>
      <c r="AM475" s="5">
        <v>0</v>
      </c>
      <c r="AN475" s="5">
        <v>0</v>
      </c>
      <c r="AO475" s="5">
        <v>0</v>
      </c>
      <c r="AP475" s="5">
        <v>0</v>
      </c>
      <c r="AQ475" s="5">
        <v>0</v>
      </c>
      <c r="AR475" s="5">
        <v>0</v>
      </c>
      <c r="AS475" s="5">
        <v>0</v>
      </c>
      <c r="AT475" s="5">
        <v>0</v>
      </c>
      <c r="AU475" s="5">
        <v>27737</v>
      </c>
      <c r="AV475" s="5">
        <v>0</v>
      </c>
      <c r="AW475" s="5">
        <v>0</v>
      </c>
      <c r="AX475" s="5">
        <v>0</v>
      </c>
      <c r="AY475" s="5">
        <v>0</v>
      </c>
      <c r="AZ475" s="5">
        <v>2993</v>
      </c>
      <c r="BA475" s="5">
        <v>0</v>
      </c>
      <c r="BB475" s="5">
        <v>0</v>
      </c>
      <c r="BC475" s="5">
        <v>254</v>
      </c>
      <c r="BD475" s="5">
        <v>0</v>
      </c>
      <c r="BE475" s="5">
        <v>0</v>
      </c>
      <c r="BF475" s="5">
        <v>0</v>
      </c>
      <c r="BG475" s="5">
        <v>34</v>
      </c>
      <c r="BH475" s="5">
        <v>125167</v>
      </c>
      <c r="BI475" s="5">
        <v>299853</v>
      </c>
      <c r="BJ475" s="5">
        <v>295734</v>
      </c>
      <c r="BK475" s="5">
        <v>50455</v>
      </c>
      <c r="BL475" s="5">
        <v>0</v>
      </c>
      <c r="BM475" s="5">
        <v>0</v>
      </c>
      <c r="BN475" s="5">
        <v>0</v>
      </c>
      <c r="BO475" s="5">
        <v>78025</v>
      </c>
      <c r="BP475" s="5">
        <v>1416607</v>
      </c>
      <c r="BQ475" s="5">
        <v>212239</v>
      </c>
      <c r="BR475" s="5">
        <v>0</v>
      </c>
    </row>
    <row r="476" spans="1:70">
      <c r="A476" t="s">
        <v>1870</v>
      </c>
      <c r="B476" t="s">
        <v>1871</v>
      </c>
      <c r="C476" t="s">
        <v>1402</v>
      </c>
      <c r="D476" t="s">
        <v>1906</v>
      </c>
      <c r="E476" t="str">
        <f t="shared" si="7"/>
        <v>千葉県勝浦市</v>
      </c>
      <c r="F476" s="5">
        <v>17002</v>
      </c>
      <c r="G476" s="5">
        <v>10</v>
      </c>
      <c r="H476" s="5">
        <v>0</v>
      </c>
      <c r="I476" s="5">
        <v>0</v>
      </c>
      <c r="J476" s="5">
        <v>5</v>
      </c>
      <c r="K476" s="5">
        <v>0</v>
      </c>
      <c r="L476" s="5">
        <v>4410</v>
      </c>
      <c r="M476" s="5">
        <v>16764</v>
      </c>
      <c r="N476" s="5">
        <v>0</v>
      </c>
      <c r="O476" s="5">
        <v>145422</v>
      </c>
      <c r="P476" s="5">
        <v>709384</v>
      </c>
      <c r="Q476" s="5">
        <v>1639461</v>
      </c>
      <c r="R476" s="5">
        <v>122350</v>
      </c>
      <c r="S476" s="5">
        <v>10</v>
      </c>
      <c r="T476" s="5">
        <v>2230</v>
      </c>
      <c r="U476" s="5">
        <v>0</v>
      </c>
      <c r="V476" s="5">
        <v>0</v>
      </c>
      <c r="W476" s="5">
        <v>6</v>
      </c>
      <c r="X476" s="5">
        <v>9</v>
      </c>
      <c r="Y476" s="5">
        <v>16050</v>
      </c>
      <c r="Z476" s="5">
        <v>16050</v>
      </c>
      <c r="AA476" s="5">
        <v>51</v>
      </c>
      <c r="AB476" s="5">
        <v>23</v>
      </c>
      <c r="AC476" s="5">
        <v>1050</v>
      </c>
      <c r="AD476" s="5">
        <v>2317</v>
      </c>
      <c r="AE476" s="5">
        <v>0</v>
      </c>
      <c r="AF476" s="5">
        <v>19876</v>
      </c>
      <c r="AG476" s="5">
        <v>0</v>
      </c>
      <c r="AH476" s="5">
        <v>0</v>
      </c>
      <c r="AI476" s="5">
        <v>16528</v>
      </c>
      <c r="AJ476" s="5">
        <v>0</v>
      </c>
      <c r="AK476" s="5">
        <v>0</v>
      </c>
      <c r="AL476" s="5">
        <v>9783</v>
      </c>
      <c r="AM476" s="5">
        <v>0</v>
      </c>
      <c r="AN476" s="5">
        <v>0</v>
      </c>
      <c r="AO476" s="5">
        <v>0</v>
      </c>
      <c r="AP476" s="5">
        <v>0</v>
      </c>
      <c r="AQ476" s="5">
        <v>0</v>
      </c>
      <c r="AR476" s="5">
        <v>0</v>
      </c>
      <c r="AS476" s="5">
        <v>0</v>
      </c>
      <c r="AT476" s="5">
        <v>0</v>
      </c>
      <c r="AU476" s="5">
        <v>234</v>
      </c>
      <c r="AV476" s="5">
        <v>0</v>
      </c>
      <c r="AW476" s="5">
        <v>216</v>
      </c>
      <c r="AX476" s="5">
        <v>0</v>
      </c>
      <c r="AY476" s="5">
        <v>1402</v>
      </c>
      <c r="AZ476" s="5">
        <v>0</v>
      </c>
      <c r="BA476" s="5">
        <v>0</v>
      </c>
      <c r="BB476" s="5">
        <v>0</v>
      </c>
      <c r="BC476" s="5">
        <v>0</v>
      </c>
      <c r="BD476" s="5">
        <v>0</v>
      </c>
      <c r="BE476" s="5">
        <v>0</v>
      </c>
      <c r="BF476" s="5">
        <v>0</v>
      </c>
      <c r="BG476" s="5">
        <v>38</v>
      </c>
      <c r="BH476" s="5">
        <v>714838</v>
      </c>
      <c r="BI476" s="5">
        <v>42462</v>
      </c>
      <c r="BJ476" s="5">
        <v>715510</v>
      </c>
      <c r="BK476" s="5">
        <v>27237</v>
      </c>
      <c r="BL476" s="5">
        <v>2920</v>
      </c>
      <c r="BM476" s="5">
        <v>0</v>
      </c>
      <c r="BN476" s="5">
        <v>0</v>
      </c>
      <c r="BO476" s="5">
        <v>40401</v>
      </c>
      <c r="BP476" s="5">
        <v>765599</v>
      </c>
      <c r="BQ476" s="5">
        <v>201033</v>
      </c>
      <c r="BR476" s="5">
        <v>5360</v>
      </c>
    </row>
    <row r="477" spans="1:70">
      <c r="A477" t="s">
        <v>1870</v>
      </c>
      <c r="B477" t="s">
        <v>1871</v>
      </c>
      <c r="C477" t="s">
        <v>1728</v>
      </c>
      <c r="D477" t="s">
        <v>1907</v>
      </c>
      <c r="E477" t="str">
        <f t="shared" si="7"/>
        <v>千葉県大多喜町</v>
      </c>
      <c r="F477" s="5">
        <v>8254</v>
      </c>
      <c r="G477" s="5">
        <v>8</v>
      </c>
      <c r="H477" s="5">
        <v>0</v>
      </c>
      <c r="I477" s="5">
        <v>0</v>
      </c>
      <c r="J477" s="5">
        <v>2</v>
      </c>
      <c r="K477" s="5">
        <v>0</v>
      </c>
      <c r="L477" s="5">
        <v>4418</v>
      </c>
      <c r="M477" s="5">
        <v>2403</v>
      </c>
      <c r="N477" s="5">
        <v>0</v>
      </c>
      <c r="O477" s="5">
        <v>126095</v>
      </c>
      <c r="P477" s="5">
        <v>293543</v>
      </c>
      <c r="Q477" s="5">
        <v>1228194</v>
      </c>
      <c r="R477" s="5">
        <v>92637</v>
      </c>
      <c r="S477" s="5">
        <v>6</v>
      </c>
      <c r="T477" s="5">
        <v>1045</v>
      </c>
      <c r="U477" s="5">
        <v>0</v>
      </c>
      <c r="V477" s="5">
        <v>0</v>
      </c>
      <c r="W477" s="5">
        <v>4</v>
      </c>
      <c r="X477" s="5">
        <v>6</v>
      </c>
      <c r="Y477" s="5">
        <v>2117</v>
      </c>
      <c r="Z477" s="5">
        <v>0</v>
      </c>
      <c r="AA477" s="5">
        <v>108</v>
      </c>
      <c r="AB477" s="5">
        <v>52</v>
      </c>
      <c r="AC477" s="5">
        <v>501</v>
      </c>
      <c r="AD477" s="5">
        <v>451</v>
      </c>
      <c r="AE477" s="5">
        <v>0</v>
      </c>
      <c r="AF477" s="5">
        <v>29927</v>
      </c>
      <c r="AG477" s="5">
        <v>0</v>
      </c>
      <c r="AH477" s="5">
        <v>2320</v>
      </c>
      <c r="AI477" s="5">
        <v>3410</v>
      </c>
      <c r="AJ477" s="5">
        <v>0</v>
      </c>
      <c r="AK477" s="5">
        <v>1780</v>
      </c>
      <c r="AL477" s="5">
        <v>1378</v>
      </c>
      <c r="AM477" s="5">
        <v>0</v>
      </c>
      <c r="AN477" s="5">
        <v>0</v>
      </c>
      <c r="AO477" s="5">
        <v>0</v>
      </c>
      <c r="AP477" s="5">
        <v>0</v>
      </c>
      <c r="AQ477" s="5">
        <v>0</v>
      </c>
      <c r="AR477" s="5">
        <v>0</v>
      </c>
      <c r="AS477" s="5">
        <v>0</v>
      </c>
      <c r="AT477" s="5">
        <v>0</v>
      </c>
      <c r="AU477" s="5">
        <v>0</v>
      </c>
      <c r="AV477" s="5">
        <v>48</v>
      </c>
      <c r="AW477" s="5">
        <v>0</v>
      </c>
      <c r="AX477" s="5">
        <v>0</v>
      </c>
      <c r="AY477" s="5">
        <v>654</v>
      </c>
      <c r="AZ477" s="5">
        <v>8</v>
      </c>
      <c r="BA477" s="5">
        <v>167</v>
      </c>
      <c r="BB477" s="5">
        <v>0</v>
      </c>
      <c r="BC477" s="5">
        <v>1368</v>
      </c>
      <c r="BD477" s="5">
        <v>0</v>
      </c>
      <c r="BE477" s="5">
        <v>0</v>
      </c>
      <c r="BF477" s="5">
        <v>0</v>
      </c>
      <c r="BG477" s="5">
        <v>447</v>
      </c>
      <c r="BH477" s="5">
        <v>294752</v>
      </c>
      <c r="BI477" s="5">
        <v>207351</v>
      </c>
      <c r="BJ477" s="5">
        <v>462232</v>
      </c>
      <c r="BK477" s="5">
        <v>30089</v>
      </c>
      <c r="BL477" s="5">
        <v>399</v>
      </c>
      <c r="BM477" s="5">
        <v>0</v>
      </c>
      <c r="BN477" s="5">
        <v>0</v>
      </c>
      <c r="BO477" s="5">
        <v>70246</v>
      </c>
      <c r="BP477" s="5">
        <v>242341</v>
      </c>
      <c r="BQ477" s="5">
        <v>133747</v>
      </c>
      <c r="BR477" s="5">
        <v>2460</v>
      </c>
    </row>
    <row r="478" spans="1:70">
      <c r="A478" t="s">
        <v>1870</v>
      </c>
      <c r="B478" t="s">
        <v>1871</v>
      </c>
      <c r="C478" t="s">
        <v>1908</v>
      </c>
      <c r="D478" t="s">
        <v>1909</v>
      </c>
      <c r="E478" t="str">
        <f t="shared" si="7"/>
        <v>千葉県いすみ市</v>
      </c>
      <c r="F478" s="5">
        <v>35322</v>
      </c>
      <c r="G478" s="5">
        <v>11</v>
      </c>
      <c r="H478" s="5">
        <v>0</v>
      </c>
      <c r="I478" s="5">
        <v>0</v>
      </c>
      <c r="J478" s="5">
        <v>3</v>
      </c>
      <c r="K478" s="5">
        <v>0</v>
      </c>
      <c r="L478" s="5">
        <v>4014</v>
      </c>
      <c r="M478" s="5">
        <v>12541</v>
      </c>
      <c r="N478" s="5">
        <v>0</v>
      </c>
      <c r="O478" s="5">
        <v>609691</v>
      </c>
      <c r="P478" s="5">
        <v>819006</v>
      </c>
      <c r="Q478" s="5">
        <v>886063</v>
      </c>
      <c r="R478" s="5">
        <v>125807</v>
      </c>
      <c r="S478" s="5">
        <v>11</v>
      </c>
      <c r="T478" s="5">
        <v>3943</v>
      </c>
      <c r="U478" s="5">
        <v>0</v>
      </c>
      <c r="V478" s="5">
        <v>0</v>
      </c>
      <c r="W478" s="5">
        <v>7</v>
      </c>
      <c r="X478" s="5">
        <v>8</v>
      </c>
      <c r="Y478" s="5">
        <v>13120</v>
      </c>
      <c r="Z478" s="5">
        <v>0</v>
      </c>
      <c r="AA478" s="5">
        <v>109</v>
      </c>
      <c r="AB478" s="5">
        <v>72</v>
      </c>
      <c r="AC478" s="5">
        <v>1626</v>
      </c>
      <c r="AD478" s="5">
        <v>9596</v>
      </c>
      <c r="AE478" s="5">
        <v>0</v>
      </c>
      <c r="AF478" s="5">
        <v>103478</v>
      </c>
      <c r="AG478" s="5">
        <v>0</v>
      </c>
      <c r="AH478" s="5">
        <v>0</v>
      </c>
      <c r="AI478" s="5">
        <v>0</v>
      </c>
      <c r="AJ478" s="5">
        <v>15580</v>
      </c>
      <c r="AK478" s="5">
        <v>0</v>
      </c>
      <c r="AL478" s="5">
        <v>1792</v>
      </c>
      <c r="AM478" s="5">
        <v>12874</v>
      </c>
      <c r="AN478" s="5">
        <v>0</v>
      </c>
      <c r="AO478" s="5">
        <v>0</v>
      </c>
      <c r="AP478" s="5">
        <v>0</v>
      </c>
      <c r="AQ478" s="5">
        <v>0</v>
      </c>
      <c r="AR478" s="5">
        <v>0</v>
      </c>
      <c r="AS478" s="5">
        <v>0</v>
      </c>
      <c r="AT478" s="5">
        <v>0</v>
      </c>
      <c r="AU478" s="5">
        <v>342</v>
      </c>
      <c r="AV478" s="5">
        <v>8</v>
      </c>
      <c r="AW478" s="5">
        <v>348</v>
      </c>
      <c r="AX478" s="5">
        <v>0</v>
      </c>
      <c r="AY478" s="5">
        <v>3830</v>
      </c>
      <c r="AZ478" s="5">
        <v>0</v>
      </c>
      <c r="BA478" s="5">
        <v>0</v>
      </c>
      <c r="BB478" s="5">
        <v>0</v>
      </c>
      <c r="BC478" s="5">
        <v>2944</v>
      </c>
      <c r="BD478" s="5">
        <v>0</v>
      </c>
      <c r="BE478" s="5">
        <v>0</v>
      </c>
      <c r="BF478" s="5">
        <v>0</v>
      </c>
      <c r="BG478" s="5">
        <v>71</v>
      </c>
      <c r="BH478" s="5">
        <v>825780</v>
      </c>
      <c r="BI478" s="5">
        <v>474875</v>
      </c>
      <c r="BJ478" s="5">
        <v>1435452</v>
      </c>
      <c r="BK478" s="5">
        <v>43387</v>
      </c>
      <c r="BL478" s="5">
        <v>0</v>
      </c>
      <c r="BM478" s="5">
        <v>0</v>
      </c>
      <c r="BN478" s="5">
        <v>0</v>
      </c>
      <c r="BO478" s="5">
        <v>166448</v>
      </c>
      <c r="BP478" s="5">
        <v>1056970</v>
      </c>
      <c r="BQ478" s="5">
        <v>238065</v>
      </c>
      <c r="BR478" s="5">
        <v>11940</v>
      </c>
    </row>
    <row r="479" spans="1:70">
      <c r="A479" t="s">
        <v>1870</v>
      </c>
      <c r="B479" t="s">
        <v>1871</v>
      </c>
      <c r="C479" t="s">
        <v>1867</v>
      </c>
      <c r="D479" t="s">
        <v>1910</v>
      </c>
      <c r="E479" t="str">
        <f t="shared" si="7"/>
        <v>千葉県御宿町</v>
      </c>
      <c r="F479" s="5">
        <v>7317</v>
      </c>
      <c r="G479" s="5">
        <v>3</v>
      </c>
      <c r="H479" s="5">
        <v>0</v>
      </c>
      <c r="I479" s="5">
        <v>0</v>
      </c>
      <c r="J479" s="5">
        <v>1</v>
      </c>
      <c r="K479" s="5">
        <v>0</v>
      </c>
      <c r="L479" s="5">
        <v>1900</v>
      </c>
      <c r="M479" s="5">
        <v>1598</v>
      </c>
      <c r="N479" s="5">
        <v>4785</v>
      </c>
      <c r="O479" s="5">
        <v>102003</v>
      </c>
      <c r="P479" s="5">
        <v>221023</v>
      </c>
      <c r="Q479" s="5">
        <v>473392</v>
      </c>
      <c r="R479" s="5">
        <v>8978</v>
      </c>
      <c r="S479" s="5">
        <v>3</v>
      </c>
      <c r="T479" s="5">
        <v>867</v>
      </c>
      <c r="U479" s="5">
        <v>0</v>
      </c>
      <c r="V479" s="5">
        <v>0</v>
      </c>
      <c r="W479" s="5">
        <v>0</v>
      </c>
      <c r="X479" s="5">
        <v>3</v>
      </c>
      <c r="Y479" s="5">
        <v>6400</v>
      </c>
      <c r="Z479" s="5">
        <v>0</v>
      </c>
      <c r="AA479" s="5">
        <v>50</v>
      </c>
      <c r="AB479" s="5">
        <v>12</v>
      </c>
      <c r="AC479" s="5">
        <v>0</v>
      </c>
      <c r="AD479" s="5">
        <v>0</v>
      </c>
      <c r="AE479" s="5">
        <v>0</v>
      </c>
      <c r="AF479" s="5">
        <v>0</v>
      </c>
      <c r="AG479" s="5">
        <v>0</v>
      </c>
      <c r="AH479" s="5">
        <v>0</v>
      </c>
      <c r="AI479" s="5">
        <v>2100</v>
      </c>
      <c r="AJ479" s="5">
        <v>0</v>
      </c>
      <c r="AK479" s="5">
        <v>0</v>
      </c>
      <c r="AL479" s="5">
        <v>4379</v>
      </c>
      <c r="AM479" s="5">
        <v>0</v>
      </c>
      <c r="AN479" s="5">
        <v>0</v>
      </c>
      <c r="AO479" s="5">
        <v>0</v>
      </c>
      <c r="AP479" s="5">
        <v>0</v>
      </c>
      <c r="AQ479" s="5">
        <v>0</v>
      </c>
      <c r="AR479" s="5">
        <v>0</v>
      </c>
      <c r="AS479" s="5">
        <v>0</v>
      </c>
      <c r="AT479" s="5">
        <v>0</v>
      </c>
      <c r="AU479" s="5">
        <v>0</v>
      </c>
      <c r="AV479" s="5">
        <v>0</v>
      </c>
      <c r="AW479" s="5">
        <v>0</v>
      </c>
      <c r="AX479" s="5">
        <v>0</v>
      </c>
      <c r="AY479" s="5">
        <v>0</v>
      </c>
      <c r="AZ479" s="5">
        <v>0</v>
      </c>
      <c r="BA479" s="5">
        <v>0</v>
      </c>
      <c r="BB479" s="5">
        <v>0</v>
      </c>
      <c r="BC479" s="5">
        <v>0</v>
      </c>
      <c r="BD479" s="5">
        <v>0</v>
      </c>
      <c r="BE479" s="5">
        <v>0</v>
      </c>
      <c r="BF479" s="5">
        <v>0</v>
      </c>
      <c r="BG479" s="5">
        <v>0</v>
      </c>
      <c r="BH479" s="5">
        <v>221465</v>
      </c>
      <c r="BI479" s="5">
        <v>97134</v>
      </c>
      <c r="BJ479" s="5">
        <v>313946</v>
      </c>
      <c r="BK479" s="5">
        <v>4497</v>
      </c>
      <c r="BL479" s="5">
        <v>0</v>
      </c>
      <c r="BM479" s="5">
        <v>0</v>
      </c>
      <c r="BN479" s="5">
        <v>0</v>
      </c>
      <c r="BO479" s="5">
        <v>55369</v>
      </c>
      <c r="BP479" s="5">
        <v>1041291</v>
      </c>
      <c r="BQ479" s="5">
        <v>14714</v>
      </c>
      <c r="BR479" s="5">
        <v>1490</v>
      </c>
    </row>
    <row r="480" spans="1:70">
      <c r="A480" t="s">
        <v>1870</v>
      </c>
      <c r="B480" t="s">
        <v>1871</v>
      </c>
      <c r="C480" t="s">
        <v>1741</v>
      </c>
      <c r="D480" t="s">
        <v>1911</v>
      </c>
      <c r="E480" t="str">
        <f t="shared" si="7"/>
        <v>千葉県鴨川市</v>
      </c>
      <c r="F480" s="5">
        <v>32043</v>
      </c>
      <c r="G480" s="5">
        <v>24</v>
      </c>
      <c r="H480" s="5">
        <v>0</v>
      </c>
      <c r="I480" s="5">
        <v>0</v>
      </c>
      <c r="J480" s="5">
        <v>7</v>
      </c>
      <c r="K480" s="5">
        <v>0</v>
      </c>
      <c r="L480" s="5">
        <v>6749</v>
      </c>
      <c r="M480" s="5">
        <v>6762</v>
      </c>
      <c r="N480" s="5">
        <v>0</v>
      </c>
      <c r="O480" s="5">
        <v>367075</v>
      </c>
      <c r="P480" s="5">
        <v>1147330</v>
      </c>
      <c r="Q480" s="5">
        <v>2552768</v>
      </c>
      <c r="R480" s="5">
        <v>375944</v>
      </c>
      <c r="S480" s="5">
        <v>16</v>
      </c>
      <c r="T480" s="5">
        <v>4249</v>
      </c>
      <c r="U480" s="5">
        <v>0</v>
      </c>
      <c r="V480" s="5">
        <v>0</v>
      </c>
      <c r="W480" s="5">
        <v>6</v>
      </c>
      <c r="X480" s="5">
        <v>26</v>
      </c>
      <c r="Y480" s="5">
        <v>18950</v>
      </c>
      <c r="Z480" s="5">
        <v>0</v>
      </c>
      <c r="AA480" s="5">
        <v>58</v>
      </c>
      <c r="AB480" s="5">
        <v>28</v>
      </c>
      <c r="AC480" s="5">
        <v>6110</v>
      </c>
      <c r="AD480" s="5">
        <v>6391</v>
      </c>
      <c r="AE480" s="5">
        <v>0</v>
      </c>
      <c r="AF480" s="5">
        <v>103061</v>
      </c>
      <c r="AG480" s="5">
        <v>10200</v>
      </c>
      <c r="AH480" s="5">
        <v>0</v>
      </c>
      <c r="AI480" s="5">
        <v>0</v>
      </c>
      <c r="AJ480" s="5">
        <v>0</v>
      </c>
      <c r="AK480" s="5">
        <v>8790</v>
      </c>
      <c r="AL480" s="5">
        <v>3670</v>
      </c>
      <c r="AM480" s="5">
        <v>0</v>
      </c>
      <c r="AN480" s="5">
        <v>2259</v>
      </c>
      <c r="AO480" s="5">
        <v>0</v>
      </c>
      <c r="AP480" s="5">
        <v>0</v>
      </c>
      <c r="AQ480" s="5">
        <v>0</v>
      </c>
      <c r="AR480" s="5">
        <v>684</v>
      </c>
      <c r="AS480" s="5">
        <v>2766</v>
      </c>
      <c r="AT480" s="5">
        <v>0</v>
      </c>
      <c r="AU480" s="5">
        <v>19642</v>
      </c>
      <c r="AV480" s="5">
        <v>63</v>
      </c>
      <c r="AW480" s="5">
        <v>0</v>
      </c>
      <c r="AX480" s="5">
        <v>0</v>
      </c>
      <c r="AY480" s="5">
        <v>48</v>
      </c>
      <c r="AZ480" s="5">
        <v>0</v>
      </c>
      <c r="BA480" s="5">
        <v>0</v>
      </c>
      <c r="BB480" s="5">
        <v>0</v>
      </c>
      <c r="BC480" s="5">
        <v>13450</v>
      </c>
      <c r="BD480" s="5">
        <v>0</v>
      </c>
      <c r="BE480" s="5">
        <v>0</v>
      </c>
      <c r="BF480" s="5">
        <v>0</v>
      </c>
      <c r="BG480" s="5">
        <v>0</v>
      </c>
      <c r="BH480" s="5">
        <v>1168181</v>
      </c>
      <c r="BI480" s="5">
        <v>321477</v>
      </c>
      <c r="BJ480" s="5">
        <v>1175187</v>
      </c>
      <c r="BK480" s="5">
        <v>90821</v>
      </c>
      <c r="BL480" s="5">
        <v>0</v>
      </c>
      <c r="BM480" s="5">
        <v>6454</v>
      </c>
      <c r="BN480" s="5">
        <v>0</v>
      </c>
      <c r="BO480" s="5">
        <v>136484</v>
      </c>
      <c r="BP480" s="5">
        <v>1611169</v>
      </c>
      <c r="BQ480" s="5">
        <v>613638</v>
      </c>
      <c r="BR480" s="5">
        <v>4650</v>
      </c>
    </row>
    <row r="481" spans="1:70">
      <c r="A481" t="s">
        <v>1870</v>
      </c>
      <c r="B481" t="s">
        <v>1871</v>
      </c>
      <c r="C481" t="s">
        <v>1743</v>
      </c>
      <c r="D481" t="s">
        <v>1912</v>
      </c>
      <c r="E481" t="str">
        <f t="shared" si="7"/>
        <v>千葉県南房総市</v>
      </c>
      <c r="F481" s="5">
        <v>27673</v>
      </c>
      <c r="G481" s="5">
        <v>36</v>
      </c>
      <c r="H481" s="5">
        <v>0</v>
      </c>
      <c r="I481" s="5">
        <v>0</v>
      </c>
      <c r="J481" s="5">
        <v>3</v>
      </c>
      <c r="K481" s="5">
        <v>0</v>
      </c>
      <c r="L481" s="5">
        <v>3554</v>
      </c>
      <c r="M481" s="5">
        <v>1695</v>
      </c>
      <c r="N481" s="5">
        <v>0</v>
      </c>
      <c r="O481" s="5">
        <v>257519</v>
      </c>
      <c r="P481" s="5">
        <v>822727</v>
      </c>
      <c r="Q481" s="5">
        <v>2428313</v>
      </c>
      <c r="R481" s="5">
        <v>206991</v>
      </c>
      <c r="S481" s="5">
        <v>20</v>
      </c>
      <c r="T481" s="5">
        <v>3295</v>
      </c>
      <c r="U481" s="5">
        <v>0</v>
      </c>
      <c r="V481" s="5">
        <v>0</v>
      </c>
      <c r="W481" s="5">
        <v>15</v>
      </c>
      <c r="X481" s="5">
        <v>13</v>
      </c>
      <c r="Y481" s="5">
        <v>21250</v>
      </c>
      <c r="Z481" s="5">
        <v>0</v>
      </c>
      <c r="AA481" s="5">
        <v>103</v>
      </c>
      <c r="AB481" s="5">
        <v>46</v>
      </c>
      <c r="AC481" s="5">
        <v>1088</v>
      </c>
      <c r="AD481" s="5">
        <v>848</v>
      </c>
      <c r="AE481" s="5">
        <v>0</v>
      </c>
      <c r="AF481" s="5">
        <v>153657</v>
      </c>
      <c r="AG481" s="5">
        <v>0</v>
      </c>
      <c r="AH481" s="5">
        <v>0</v>
      </c>
      <c r="AI481" s="5">
        <v>21250</v>
      </c>
      <c r="AJ481" s="5">
        <v>0</v>
      </c>
      <c r="AK481" s="5">
        <v>0</v>
      </c>
      <c r="AL481" s="5">
        <v>11102</v>
      </c>
      <c r="AM481" s="5">
        <v>0</v>
      </c>
      <c r="AN481" s="5">
        <v>0</v>
      </c>
      <c r="AO481" s="5">
        <v>0</v>
      </c>
      <c r="AP481" s="5">
        <v>0</v>
      </c>
      <c r="AQ481" s="5">
        <v>0</v>
      </c>
      <c r="AR481" s="5">
        <v>0</v>
      </c>
      <c r="AS481" s="5">
        <v>0</v>
      </c>
      <c r="AT481" s="5">
        <v>0</v>
      </c>
      <c r="AU481" s="5">
        <v>12403</v>
      </c>
      <c r="AV481" s="5">
        <v>0</v>
      </c>
      <c r="AW481" s="5">
        <v>0</v>
      </c>
      <c r="AX481" s="5">
        <v>0</v>
      </c>
      <c r="AY481" s="5">
        <v>0</v>
      </c>
      <c r="AZ481" s="5">
        <v>0</v>
      </c>
      <c r="BA481" s="5">
        <v>0</v>
      </c>
      <c r="BB481" s="5">
        <v>0</v>
      </c>
      <c r="BC481" s="5">
        <v>955</v>
      </c>
      <c r="BD481" s="5">
        <v>0</v>
      </c>
      <c r="BE481" s="5">
        <v>0</v>
      </c>
      <c r="BF481" s="5">
        <v>0</v>
      </c>
      <c r="BG481" s="5">
        <v>29</v>
      </c>
      <c r="BH481" s="5">
        <v>823578</v>
      </c>
      <c r="BI481" s="5">
        <v>638106</v>
      </c>
      <c r="BJ481" s="5">
        <v>1284979</v>
      </c>
      <c r="BK481" s="5">
        <v>77594</v>
      </c>
      <c r="BL481" s="5">
        <v>0</v>
      </c>
      <c r="BM481" s="5">
        <v>0</v>
      </c>
      <c r="BN481" s="5">
        <v>0</v>
      </c>
      <c r="BO481" s="5">
        <v>90768</v>
      </c>
      <c r="BP481" s="5">
        <v>1224584</v>
      </c>
      <c r="BQ481" s="5">
        <v>432072</v>
      </c>
      <c r="BR481" s="5">
        <v>6210</v>
      </c>
    </row>
    <row r="482" spans="1:70">
      <c r="A482" t="s">
        <v>1870</v>
      </c>
      <c r="B482" t="s">
        <v>1871</v>
      </c>
      <c r="C482" t="s">
        <v>1745</v>
      </c>
      <c r="D482" t="s">
        <v>1913</v>
      </c>
      <c r="E482" t="str">
        <f t="shared" si="7"/>
        <v>千葉県鋸南町</v>
      </c>
      <c r="F482" s="5">
        <v>7440</v>
      </c>
      <c r="G482" s="5">
        <v>10</v>
      </c>
      <c r="H482" s="5">
        <v>0</v>
      </c>
      <c r="I482" s="5">
        <v>0</v>
      </c>
      <c r="J482" s="5">
        <v>1</v>
      </c>
      <c r="K482" s="5">
        <v>0</v>
      </c>
      <c r="L482" s="5">
        <v>3823</v>
      </c>
      <c r="M482" s="5">
        <v>552</v>
      </c>
      <c r="N482" s="5">
        <v>2527</v>
      </c>
      <c r="O482" s="5">
        <v>122956</v>
      </c>
      <c r="P482" s="5">
        <v>261438</v>
      </c>
      <c r="Q482" s="5">
        <v>1052143</v>
      </c>
      <c r="R482" s="5">
        <v>137413</v>
      </c>
      <c r="S482" s="5">
        <v>7</v>
      </c>
      <c r="T482" s="5">
        <v>923</v>
      </c>
      <c r="U482" s="5">
        <v>0</v>
      </c>
      <c r="V482" s="5">
        <v>0</v>
      </c>
      <c r="W482" s="5">
        <v>4</v>
      </c>
      <c r="X482" s="5">
        <v>21</v>
      </c>
      <c r="Y482" s="5">
        <v>6000</v>
      </c>
      <c r="Z482" s="5">
        <v>0</v>
      </c>
      <c r="AA482" s="5">
        <v>43</v>
      </c>
      <c r="AB482" s="5">
        <v>26</v>
      </c>
      <c r="AC482" s="5">
        <v>675</v>
      </c>
      <c r="AD482" s="5">
        <v>491</v>
      </c>
      <c r="AE482" s="5">
        <v>0</v>
      </c>
      <c r="AF482" s="5">
        <v>34729</v>
      </c>
      <c r="AG482" s="5">
        <v>0</v>
      </c>
      <c r="AH482" s="5">
        <v>0</v>
      </c>
      <c r="AI482" s="5">
        <v>0</v>
      </c>
      <c r="AJ482" s="5">
        <v>0</v>
      </c>
      <c r="AK482" s="5">
        <v>0</v>
      </c>
      <c r="AL482" s="5">
        <v>1200</v>
      </c>
      <c r="AM482" s="5">
        <v>0</v>
      </c>
      <c r="AN482" s="5">
        <v>0</v>
      </c>
      <c r="AO482" s="5">
        <v>0</v>
      </c>
      <c r="AP482" s="5">
        <v>2260</v>
      </c>
      <c r="AQ482" s="5">
        <v>0</v>
      </c>
      <c r="AR482" s="5">
        <v>0</v>
      </c>
      <c r="AS482" s="5">
        <v>0</v>
      </c>
      <c r="AT482" s="5">
        <v>10</v>
      </c>
      <c r="AU482" s="5">
        <v>2621</v>
      </c>
      <c r="AV482" s="5">
        <v>0</v>
      </c>
      <c r="AW482" s="5">
        <v>0</v>
      </c>
      <c r="AX482" s="5">
        <v>0</v>
      </c>
      <c r="AY482" s="5">
        <v>0</v>
      </c>
      <c r="AZ482" s="5">
        <v>0</v>
      </c>
      <c r="BA482" s="5">
        <v>0</v>
      </c>
      <c r="BB482" s="5">
        <v>0</v>
      </c>
      <c r="BC482" s="5">
        <v>102</v>
      </c>
      <c r="BD482" s="5">
        <v>0</v>
      </c>
      <c r="BE482" s="5">
        <v>0</v>
      </c>
      <c r="BF482" s="5">
        <v>0</v>
      </c>
      <c r="BG482" s="5">
        <v>0</v>
      </c>
      <c r="BH482" s="5">
        <v>264201</v>
      </c>
      <c r="BI482" s="5">
        <v>242763</v>
      </c>
      <c r="BJ482" s="5">
        <v>406402</v>
      </c>
      <c r="BK482" s="5">
        <v>38309</v>
      </c>
      <c r="BL482" s="5">
        <v>0</v>
      </c>
      <c r="BM482" s="5">
        <v>2</v>
      </c>
      <c r="BN482" s="5">
        <v>0</v>
      </c>
      <c r="BO482" s="5">
        <v>41320</v>
      </c>
      <c r="BP482" s="5">
        <v>412320</v>
      </c>
      <c r="BQ482" s="5">
        <v>168302</v>
      </c>
      <c r="BR482" s="5">
        <v>2120</v>
      </c>
    </row>
    <row r="483" spans="1:70">
      <c r="A483" t="s">
        <v>1870</v>
      </c>
      <c r="B483" t="s">
        <v>1871</v>
      </c>
      <c r="C483" t="s">
        <v>1751</v>
      </c>
      <c r="D483" t="s">
        <v>1914</v>
      </c>
      <c r="E483" t="str">
        <f t="shared" si="7"/>
        <v>千葉県三芳水道企業団</v>
      </c>
      <c r="F483" s="5">
        <v>53421</v>
      </c>
      <c r="G483" s="5">
        <v>45</v>
      </c>
      <c r="H483" s="5">
        <v>1</v>
      </c>
      <c r="I483" s="5">
        <v>1</v>
      </c>
      <c r="J483" s="5">
        <v>6</v>
      </c>
      <c r="K483" s="5">
        <v>0</v>
      </c>
      <c r="L483" s="5">
        <v>8784</v>
      </c>
      <c r="M483" s="5">
        <v>4682</v>
      </c>
      <c r="N483" s="5">
        <v>0</v>
      </c>
      <c r="O483" s="5">
        <v>394744</v>
      </c>
      <c r="P483" s="5">
        <v>1413733</v>
      </c>
      <c r="Q483" s="5">
        <v>3048276</v>
      </c>
      <c r="R483" s="5">
        <v>346494</v>
      </c>
      <c r="S483" s="5">
        <v>25</v>
      </c>
      <c r="T483" s="5">
        <v>5844</v>
      </c>
      <c r="U483" s="5">
        <v>0</v>
      </c>
      <c r="V483" s="5">
        <v>0</v>
      </c>
      <c r="W483" s="5">
        <v>22</v>
      </c>
      <c r="X483" s="5">
        <v>22</v>
      </c>
      <c r="Y483" s="5">
        <v>15940</v>
      </c>
      <c r="Z483" s="5">
        <v>0</v>
      </c>
      <c r="AA483" s="5">
        <v>33</v>
      </c>
      <c r="AB483" s="5">
        <v>12</v>
      </c>
      <c r="AC483" s="5">
        <v>6867</v>
      </c>
      <c r="AD483" s="5">
        <v>4286</v>
      </c>
      <c r="AE483" s="5">
        <v>0</v>
      </c>
      <c r="AF483" s="5">
        <v>191620</v>
      </c>
      <c r="AG483" s="5">
        <v>5400</v>
      </c>
      <c r="AH483" s="5">
        <v>0</v>
      </c>
      <c r="AI483" s="5">
        <v>0</v>
      </c>
      <c r="AJ483" s="5">
        <v>0</v>
      </c>
      <c r="AK483" s="5">
        <v>3358</v>
      </c>
      <c r="AL483" s="5">
        <v>15907</v>
      </c>
      <c r="AM483" s="5">
        <v>0</v>
      </c>
      <c r="AN483" s="5">
        <v>0</v>
      </c>
      <c r="AO483" s="5">
        <v>0</v>
      </c>
      <c r="AP483" s="5">
        <v>0</v>
      </c>
      <c r="AQ483" s="5">
        <v>0</v>
      </c>
      <c r="AR483" s="5">
        <v>75</v>
      </c>
      <c r="AS483" s="5">
        <v>0</v>
      </c>
      <c r="AT483" s="5">
        <v>0</v>
      </c>
      <c r="AU483" s="5">
        <v>12994</v>
      </c>
      <c r="AV483" s="5">
        <v>5</v>
      </c>
      <c r="AW483" s="5">
        <v>0</v>
      </c>
      <c r="AX483" s="5">
        <v>0</v>
      </c>
      <c r="AY483" s="5">
        <v>808</v>
      </c>
      <c r="AZ483" s="5">
        <v>0</v>
      </c>
      <c r="BA483" s="5">
        <v>0</v>
      </c>
      <c r="BB483" s="5">
        <v>0</v>
      </c>
      <c r="BC483" s="5">
        <v>107</v>
      </c>
      <c r="BD483" s="5">
        <v>0</v>
      </c>
      <c r="BE483" s="5">
        <v>0</v>
      </c>
      <c r="BF483" s="5">
        <v>0</v>
      </c>
      <c r="BG483" s="5">
        <v>0</v>
      </c>
      <c r="BH483" s="5">
        <v>1426550</v>
      </c>
      <c r="BI483" s="5">
        <v>640501</v>
      </c>
      <c r="BJ483" s="5">
        <v>1948453</v>
      </c>
      <c r="BK483" s="5">
        <v>99947</v>
      </c>
      <c r="BL483" s="5">
        <v>0</v>
      </c>
      <c r="BM483" s="5">
        <v>0</v>
      </c>
      <c r="BN483" s="5">
        <v>0</v>
      </c>
      <c r="BO483" s="5">
        <v>114213</v>
      </c>
      <c r="BP483" s="5">
        <v>1369071</v>
      </c>
      <c r="BQ483" s="5">
        <v>632096</v>
      </c>
      <c r="BR483" s="5">
        <v>14060</v>
      </c>
    </row>
    <row r="484" spans="1:70">
      <c r="A484" t="s">
        <v>1870</v>
      </c>
      <c r="B484" t="s">
        <v>1871</v>
      </c>
      <c r="C484" t="s">
        <v>1466</v>
      </c>
      <c r="D484" t="s">
        <v>1915</v>
      </c>
      <c r="E484" t="str">
        <f t="shared" si="7"/>
        <v>千葉県九十九里地域水道企業団</v>
      </c>
      <c r="F484" s="5">
        <v>0</v>
      </c>
      <c r="G484" s="5">
        <v>79</v>
      </c>
      <c r="H484" s="5">
        <v>0</v>
      </c>
      <c r="I484" s="5">
        <v>0</v>
      </c>
      <c r="J484" s="5">
        <v>3</v>
      </c>
      <c r="K484" s="5">
        <v>0</v>
      </c>
      <c r="L484" s="5">
        <v>12766</v>
      </c>
      <c r="M484" s="5">
        <v>72824</v>
      </c>
      <c r="N484" s="5">
        <v>0</v>
      </c>
      <c r="O484" s="5">
        <v>0</v>
      </c>
      <c r="P484" s="5">
        <v>5604424</v>
      </c>
      <c r="Q484" s="5">
        <v>4801617</v>
      </c>
      <c r="R484" s="5">
        <v>536345</v>
      </c>
      <c r="S484" s="5">
        <v>73</v>
      </c>
      <c r="T484" s="5">
        <v>0</v>
      </c>
      <c r="U484" s="5">
        <v>38016</v>
      </c>
      <c r="V484" s="5">
        <v>0</v>
      </c>
      <c r="W484" s="5">
        <v>56</v>
      </c>
      <c r="X484" s="5">
        <v>21</v>
      </c>
      <c r="Y484" s="5">
        <v>194100</v>
      </c>
      <c r="Z484" s="5">
        <v>0</v>
      </c>
      <c r="AA484" s="5">
        <v>515</v>
      </c>
      <c r="AB484" s="5">
        <v>222</v>
      </c>
      <c r="AC484" s="5">
        <v>7500</v>
      </c>
      <c r="AD484" s="5">
        <v>46427</v>
      </c>
      <c r="AE484" s="5">
        <v>0</v>
      </c>
      <c r="AF484" s="5">
        <v>0</v>
      </c>
      <c r="AG484" s="5">
        <v>77640</v>
      </c>
      <c r="AH484" s="5">
        <v>77640</v>
      </c>
      <c r="AI484" s="5">
        <v>116460</v>
      </c>
      <c r="AJ484" s="5">
        <v>0</v>
      </c>
      <c r="AK484" s="5">
        <v>9936</v>
      </c>
      <c r="AL484" s="5">
        <v>6909</v>
      </c>
      <c r="AM484" s="5">
        <v>0</v>
      </c>
      <c r="AN484" s="5">
        <v>0</v>
      </c>
      <c r="AO484" s="5">
        <v>0</v>
      </c>
      <c r="AP484" s="5">
        <v>0</v>
      </c>
      <c r="AQ484" s="5">
        <v>0</v>
      </c>
      <c r="AR484" s="5">
        <v>2372</v>
      </c>
      <c r="AS484" s="5">
        <v>22178</v>
      </c>
      <c r="AT484" s="5">
        <v>0</v>
      </c>
      <c r="AU484" s="5">
        <v>0</v>
      </c>
      <c r="AV484" s="5">
        <v>2073</v>
      </c>
      <c r="AW484" s="5">
        <v>5533</v>
      </c>
      <c r="AX484" s="5">
        <v>0</v>
      </c>
      <c r="AY484" s="5">
        <v>0</v>
      </c>
      <c r="AZ484" s="5">
        <v>0</v>
      </c>
      <c r="BA484" s="5">
        <v>0</v>
      </c>
      <c r="BB484" s="5">
        <v>0</v>
      </c>
      <c r="BC484" s="5">
        <v>0</v>
      </c>
      <c r="BD484" s="5">
        <v>0</v>
      </c>
      <c r="BE484" s="5">
        <v>0</v>
      </c>
      <c r="BF484" s="5">
        <v>0</v>
      </c>
      <c r="BG484" s="5">
        <v>0</v>
      </c>
      <c r="BH484" s="5">
        <v>5605904</v>
      </c>
      <c r="BI484" s="5">
        <v>776573</v>
      </c>
      <c r="BJ484" s="5">
        <v>5565242</v>
      </c>
      <c r="BK484" s="5">
        <v>142386</v>
      </c>
      <c r="BL484" s="5">
        <v>0</v>
      </c>
      <c r="BM484" s="5">
        <v>0</v>
      </c>
      <c r="BN484" s="5">
        <v>0</v>
      </c>
      <c r="BO484" s="5">
        <v>774548</v>
      </c>
      <c r="BP484" s="5">
        <v>9753902</v>
      </c>
      <c r="BQ484" s="5">
        <v>1776278</v>
      </c>
      <c r="BR484" s="5">
        <v>0</v>
      </c>
    </row>
    <row r="485" spans="1:70">
      <c r="A485" t="s">
        <v>1870</v>
      </c>
      <c r="B485" t="s">
        <v>1871</v>
      </c>
      <c r="C485" t="s">
        <v>1468</v>
      </c>
      <c r="D485" t="s">
        <v>1916</v>
      </c>
      <c r="E485" t="str">
        <f t="shared" si="7"/>
        <v>千葉県北千葉広域水道企業団</v>
      </c>
      <c r="F485" s="5">
        <v>0</v>
      </c>
      <c r="G485" s="5">
        <v>83</v>
      </c>
      <c r="H485" s="5">
        <v>0</v>
      </c>
      <c r="I485" s="5">
        <v>0</v>
      </c>
      <c r="J485" s="5">
        <v>1</v>
      </c>
      <c r="K485" s="5">
        <v>0</v>
      </c>
      <c r="L485" s="5">
        <v>4951</v>
      </c>
      <c r="M485" s="5">
        <v>109468</v>
      </c>
      <c r="N485" s="5">
        <v>0</v>
      </c>
      <c r="O485" s="5">
        <v>0</v>
      </c>
      <c r="P485" s="5">
        <v>11397394</v>
      </c>
      <c r="Q485" s="5">
        <v>28808987</v>
      </c>
      <c r="R485" s="5">
        <v>2307200</v>
      </c>
      <c r="S485" s="5">
        <v>64</v>
      </c>
      <c r="T485" s="5">
        <v>0</v>
      </c>
      <c r="U485" s="5">
        <v>158302</v>
      </c>
      <c r="V485" s="5">
        <v>0</v>
      </c>
      <c r="W485" s="5">
        <v>48</v>
      </c>
      <c r="X485" s="5">
        <v>23</v>
      </c>
      <c r="Y485" s="5">
        <v>551250</v>
      </c>
      <c r="Z485" s="5">
        <v>0</v>
      </c>
      <c r="AA485" s="5">
        <v>435</v>
      </c>
      <c r="AB485" s="5">
        <v>246</v>
      </c>
      <c r="AC485" s="5">
        <v>4951</v>
      </c>
      <c r="AD485" s="5">
        <v>66910</v>
      </c>
      <c r="AE485" s="5">
        <v>0</v>
      </c>
      <c r="AF485" s="5">
        <v>0</v>
      </c>
      <c r="AG485" s="5">
        <v>551250</v>
      </c>
      <c r="AH485" s="5">
        <v>1764469</v>
      </c>
      <c r="AI485" s="5">
        <v>0</v>
      </c>
      <c r="AJ485" s="5">
        <v>0</v>
      </c>
      <c r="AK485" s="5">
        <v>117294</v>
      </c>
      <c r="AL485" s="5">
        <v>0</v>
      </c>
      <c r="AM485" s="5">
        <v>0</v>
      </c>
      <c r="AN485" s="5">
        <v>0</v>
      </c>
      <c r="AO485" s="5">
        <v>0</v>
      </c>
      <c r="AP485" s="5">
        <v>0</v>
      </c>
      <c r="AQ485" s="5">
        <v>0</v>
      </c>
      <c r="AR485" s="5">
        <v>0</v>
      </c>
      <c r="AS485" s="5">
        <v>14339</v>
      </c>
      <c r="AT485" s="5">
        <v>0</v>
      </c>
      <c r="AU485" s="5">
        <v>0</v>
      </c>
      <c r="AV485" s="5">
        <v>1735</v>
      </c>
      <c r="AW485" s="5">
        <v>11857</v>
      </c>
      <c r="AX485" s="5">
        <v>0</v>
      </c>
      <c r="AY485" s="5">
        <v>0</v>
      </c>
      <c r="AZ485" s="5">
        <v>0</v>
      </c>
      <c r="BA485" s="5">
        <v>0</v>
      </c>
      <c r="BB485" s="5">
        <v>0</v>
      </c>
      <c r="BC485" s="5">
        <v>0</v>
      </c>
      <c r="BD485" s="5">
        <v>0</v>
      </c>
      <c r="BE485" s="5">
        <v>446</v>
      </c>
      <c r="BF485" s="5">
        <v>0</v>
      </c>
      <c r="BG485" s="5">
        <v>0</v>
      </c>
      <c r="BH485" s="5">
        <v>11446416</v>
      </c>
      <c r="BI485" s="5">
        <v>627372</v>
      </c>
      <c r="BJ485" s="5">
        <v>9310683</v>
      </c>
      <c r="BK485" s="5">
        <v>648932</v>
      </c>
      <c r="BL485" s="5">
        <v>0</v>
      </c>
      <c r="BM485" s="5">
        <v>0</v>
      </c>
      <c r="BN485" s="5">
        <v>0</v>
      </c>
      <c r="BO485" s="5">
        <v>596702</v>
      </c>
      <c r="BP485" s="5">
        <v>15526870</v>
      </c>
      <c r="BQ485" s="5">
        <v>6461359</v>
      </c>
      <c r="BR485" s="5">
        <v>0</v>
      </c>
    </row>
    <row r="486" spans="1:70">
      <c r="A486" t="s">
        <v>1870</v>
      </c>
      <c r="B486" t="s">
        <v>1871</v>
      </c>
      <c r="C486" t="s">
        <v>1470</v>
      </c>
      <c r="D486" t="s">
        <v>1917</v>
      </c>
      <c r="E486" t="str">
        <f t="shared" si="7"/>
        <v>千葉県東総広域水道企業団</v>
      </c>
      <c r="F486" s="5">
        <v>0</v>
      </c>
      <c r="G486" s="5">
        <v>23</v>
      </c>
      <c r="H486" s="5">
        <v>0</v>
      </c>
      <c r="I486" s="5">
        <v>0</v>
      </c>
      <c r="J486" s="5">
        <v>1</v>
      </c>
      <c r="K486" s="5">
        <v>0</v>
      </c>
      <c r="L486" s="5">
        <v>0</v>
      </c>
      <c r="M486" s="5">
        <v>32437</v>
      </c>
      <c r="N486" s="5">
        <v>0</v>
      </c>
      <c r="O486" s="5">
        <v>0</v>
      </c>
      <c r="P486" s="5">
        <v>1512132</v>
      </c>
      <c r="Q486" s="5">
        <v>1620394</v>
      </c>
      <c r="R486" s="5">
        <v>70832</v>
      </c>
      <c r="S486" s="5">
        <v>23</v>
      </c>
      <c r="T486" s="5">
        <v>0</v>
      </c>
      <c r="U486" s="5">
        <v>9315</v>
      </c>
      <c r="V486" s="5">
        <v>0</v>
      </c>
      <c r="W486" s="5">
        <v>16</v>
      </c>
      <c r="X486" s="5">
        <v>24</v>
      </c>
      <c r="Y486" s="5">
        <v>49400</v>
      </c>
      <c r="Z486" s="5">
        <v>0</v>
      </c>
      <c r="AA486" s="5">
        <v>7</v>
      </c>
      <c r="AB486" s="5">
        <v>6</v>
      </c>
      <c r="AC486" s="5">
        <v>0</v>
      </c>
      <c r="AD486" s="5">
        <v>17591</v>
      </c>
      <c r="AE486" s="5">
        <v>0</v>
      </c>
      <c r="AF486" s="5">
        <v>0</v>
      </c>
      <c r="AG486" s="5">
        <v>49400</v>
      </c>
      <c r="AH486" s="5">
        <v>0</v>
      </c>
      <c r="AI486" s="5">
        <v>0</v>
      </c>
      <c r="AJ486" s="5">
        <v>0</v>
      </c>
      <c r="AK486" s="5">
        <v>0</v>
      </c>
      <c r="AL486" s="5">
        <v>0</v>
      </c>
      <c r="AM486" s="5">
        <v>0</v>
      </c>
      <c r="AN486" s="5">
        <v>0</v>
      </c>
      <c r="AO486" s="5">
        <v>0</v>
      </c>
      <c r="AP486" s="5">
        <v>0</v>
      </c>
      <c r="AQ486" s="5">
        <v>0</v>
      </c>
      <c r="AR486" s="5">
        <v>0</v>
      </c>
      <c r="AS486" s="5">
        <v>10272</v>
      </c>
      <c r="AT486" s="5">
        <v>0</v>
      </c>
      <c r="AU486" s="5">
        <v>0</v>
      </c>
      <c r="AV486" s="5">
        <v>0</v>
      </c>
      <c r="AW486" s="5">
        <v>1254</v>
      </c>
      <c r="AX486" s="5">
        <v>0</v>
      </c>
      <c r="AY486" s="5">
        <v>0</v>
      </c>
      <c r="AZ486" s="5">
        <v>0</v>
      </c>
      <c r="BA486" s="5">
        <v>0</v>
      </c>
      <c r="BB486" s="5">
        <v>0</v>
      </c>
      <c r="BC486" s="5">
        <v>0</v>
      </c>
      <c r="BD486" s="5">
        <v>0</v>
      </c>
      <c r="BE486" s="5">
        <v>0</v>
      </c>
      <c r="BF486" s="5">
        <v>0</v>
      </c>
      <c r="BG486" s="5">
        <v>0</v>
      </c>
      <c r="BH486" s="5">
        <v>1516280</v>
      </c>
      <c r="BI486" s="5">
        <v>82822</v>
      </c>
      <c r="BJ486" s="5">
        <v>1380797</v>
      </c>
      <c r="BK486" s="5">
        <v>29799</v>
      </c>
      <c r="BL486" s="5">
        <v>0</v>
      </c>
      <c r="BM486" s="5">
        <v>0</v>
      </c>
      <c r="BN486" s="5">
        <v>0</v>
      </c>
      <c r="BO486" s="5">
        <v>81966</v>
      </c>
      <c r="BP486" s="5">
        <v>4160732</v>
      </c>
      <c r="BQ486" s="5">
        <v>122869</v>
      </c>
      <c r="BR486" s="5">
        <v>0</v>
      </c>
    </row>
    <row r="487" spans="1:70">
      <c r="A487" t="s">
        <v>1870</v>
      </c>
      <c r="B487" t="s">
        <v>1871</v>
      </c>
      <c r="C487" t="s">
        <v>1472</v>
      </c>
      <c r="D487" t="s">
        <v>1918</v>
      </c>
      <c r="E487" t="str">
        <f t="shared" si="7"/>
        <v>千葉県君津広域水道企業団</v>
      </c>
      <c r="F487" s="5">
        <v>0</v>
      </c>
      <c r="G487" s="5">
        <v>67</v>
      </c>
      <c r="H487" s="5">
        <v>0</v>
      </c>
      <c r="I487" s="5">
        <v>0</v>
      </c>
      <c r="J487" s="5">
        <v>2</v>
      </c>
      <c r="K487" s="5">
        <v>0</v>
      </c>
      <c r="L487" s="5">
        <v>1279</v>
      </c>
      <c r="M487" s="5">
        <v>88365</v>
      </c>
      <c r="N487" s="5">
        <v>0</v>
      </c>
      <c r="O487" s="5">
        <v>0</v>
      </c>
      <c r="P487" s="5">
        <v>5918242</v>
      </c>
      <c r="Q487" s="5">
        <v>6820944</v>
      </c>
      <c r="R487" s="5">
        <v>1047872</v>
      </c>
      <c r="S487" s="5">
        <v>61</v>
      </c>
      <c r="T487" s="5">
        <v>0</v>
      </c>
      <c r="U487" s="5">
        <v>49554</v>
      </c>
      <c r="V487" s="5">
        <v>0</v>
      </c>
      <c r="W487" s="5">
        <v>44</v>
      </c>
      <c r="X487" s="5">
        <v>22</v>
      </c>
      <c r="Y487" s="5">
        <v>195000</v>
      </c>
      <c r="Z487" s="5">
        <v>0</v>
      </c>
      <c r="AA487" s="5">
        <v>32</v>
      </c>
      <c r="AB487" s="5">
        <v>27</v>
      </c>
      <c r="AC487" s="5">
        <v>0</v>
      </c>
      <c r="AD487" s="5">
        <v>11557</v>
      </c>
      <c r="AE487" s="5">
        <v>0</v>
      </c>
      <c r="AF487" s="5">
        <v>0</v>
      </c>
      <c r="AG487" s="5">
        <v>0</v>
      </c>
      <c r="AH487" s="5">
        <v>268387</v>
      </c>
      <c r="AI487" s="5">
        <v>669787</v>
      </c>
      <c r="AJ487" s="5">
        <v>0</v>
      </c>
      <c r="AK487" s="5">
        <v>12142</v>
      </c>
      <c r="AL487" s="5">
        <v>100159</v>
      </c>
      <c r="AM487" s="5">
        <v>0</v>
      </c>
      <c r="AN487" s="5">
        <v>0</v>
      </c>
      <c r="AO487" s="5">
        <v>0</v>
      </c>
      <c r="AP487" s="5">
        <v>0</v>
      </c>
      <c r="AQ487" s="5">
        <v>0</v>
      </c>
      <c r="AR487" s="5">
        <v>0</v>
      </c>
      <c r="AS487" s="5">
        <v>7550</v>
      </c>
      <c r="AT487" s="5">
        <v>0</v>
      </c>
      <c r="AU487" s="5">
        <v>0</v>
      </c>
      <c r="AV487" s="5">
        <v>50</v>
      </c>
      <c r="AW487" s="5">
        <v>16867</v>
      </c>
      <c r="AX487" s="5">
        <v>0</v>
      </c>
      <c r="AY487" s="5">
        <v>0</v>
      </c>
      <c r="AZ487" s="5">
        <v>0</v>
      </c>
      <c r="BA487" s="5">
        <v>0</v>
      </c>
      <c r="BB487" s="5">
        <v>0</v>
      </c>
      <c r="BC487" s="5">
        <v>0</v>
      </c>
      <c r="BD487" s="5">
        <v>0</v>
      </c>
      <c r="BE487" s="5">
        <v>59</v>
      </c>
      <c r="BF487" s="5">
        <v>0</v>
      </c>
      <c r="BG487" s="5">
        <v>0</v>
      </c>
      <c r="BH487" s="5">
        <v>5944930</v>
      </c>
      <c r="BI487" s="5">
        <v>365158</v>
      </c>
      <c r="BJ487" s="5">
        <v>5077475</v>
      </c>
      <c r="BK487" s="5">
        <v>168678</v>
      </c>
      <c r="BL487" s="5">
        <v>0</v>
      </c>
      <c r="BM487" s="5">
        <v>448</v>
      </c>
      <c r="BN487" s="5">
        <v>32219</v>
      </c>
      <c r="BO487" s="5">
        <v>327201</v>
      </c>
      <c r="BP487" s="5">
        <v>6125929</v>
      </c>
      <c r="BQ487" s="5">
        <v>1648086</v>
      </c>
      <c r="BR487" s="5">
        <v>0</v>
      </c>
    </row>
    <row r="488" spans="1:70">
      <c r="A488" t="s">
        <v>1870</v>
      </c>
      <c r="B488" t="s">
        <v>1871</v>
      </c>
      <c r="C488" t="s">
        <v>1693</v>
      </c>
      <c r="D488" t="s">
        <v>1919</v>
      </c>
      <c r="E488" t="str">
        <f t="shared" si="7"/>
        <v>千葉県印旛郡市広域市町村圏事務組合</v>
      </c>
      <c r="F488" s="5">
        <v>0</v>
      </c>
      <c r="G488" s="5">
        <v>18</v>
      </c>
      <c r="H488" s="5">
        <v>0</v>
      </c>
      <c r="I488" s="5">
        <v>0</v>
      </c>
      <c r="J488" s="5">
        <v>0</v>
      </c>
      <c r="K488" s="5">
        <v>0</v>
      </c>
      <c r="L488" s="5">
        <v>0</v>
      </c>
      <c r="M488" s="5">
        <v>66824</v>
      </c>
      <c r="N488" s="5">
        <v>0</v>
      </c>
      <c r="O488" s="5">
        <v>0</v>
      </c>
      <c r="P488" s="5">
        <v>3247652</v>
      </c>
      <c r="Q488" s="5">
        <v>3370457</v>
      </c>
      <c r="R488" s="5">
        <v>194386</v>
      </c>
      <c r="S488" s="5">
        <v>15</v>
      </c>
      <c r="T488" s="5">
        <v>0</v>
      </c>
      <c r="U488" s="5">
        <v>18714</v>
      </c>
      <c r="V488" s="5">
        <v>0</v>
      </c>
      <c r="W488" s="5">
        <v>10</v>
      </c>
      <c r="X488" s="5">
        <v>24</v>
      </c>
      <c r="Y488" s="5">
        <v>54110</v>
      </c>
      <c r="Z488" s="5">
        <v>0</v>
      </c>
      <c r="AA488" s="5">
        <v>38</v>
      </c>
      <c r="AB488" s="5">
        <v>25</v>
      </c>
      <c r="AC488" s="5">
        <v>0</v>
      </c>
      <c r="AD488" s="5">
        <v>0</v>
      </c>
      <c r="AE488" s="5">
        <v>0</v>
      </c>
      <c r="AF488" s="5">
        <v>0</v>
      </c>
      <c r="AG488" s="5">
        <v>0</v>
      </c>
      <c r="AH488" s="5">
        <v>0</v>
      </c>
      <c r="AI488" s="5">
        <v>35942</v>
      </c>
      <c r="AJ488" s="5">
        <v>0</v>
      </c>
      <c r="AK488" s="5">
        <v>0</v>
      </c>
      <c r="AL488" s="5">
        <v>9600</v>
      </c>
      <c r="AM488" s="5">
        <v>0</v>
      </c>
      <c r="AN488" s="5">
        <v>0</v>
      </c>
      <c r="AO488" s="5">
        <v>0</v>
      </c>
      <c r="AP488" s="5">
        <v>0</v>
      </c>
      <c r="AQ488" s="5">
        <v>0</v>
      </c>
      <c r="AR488" s="5">
        <v>0</v>
      </c>
      <c r="AS488" s="5">
        <v>22766</v>
      </c>
      <c r="AT488" s="5">
        <v>0</v>
      </c>
      <c r="AU488" s="5">
        <v>0</v>
      </c>
      <c r="AV488" s="5">
        <v>0</v>
      </c>
      <c r="AW488" s="5">
        <v>3617</v>
      </c>
      <c r="AX488" s="5">
        <v>0</v>
      </c>
      <c r="AY488" s="5">
        <v>0</v>
      </c>
      <c r="AZ488" s="5">
        <v>0</v>
      </c>
      <c r="BA488" s="5">
        <v>0</v>
      </c>
      <c r="BB488" s="5">
        <v>0</v>
      </c>
      <c r="BC488" s="5">
        <v>0</v>
      </c>
      <c r="BD488" s="5">
        <v>0</v>
      </c>
      <c r="BE488" s="5">
        <v>318</v>
      </c>
      <c r="BF488" s="5">
        <v>0</v>
      </c>
      <c r="BG488" s="5">
        <v>0</v>
      </c>
      <c r="BH488" s="5">
        <v>3247652</v>
      </c>
      <c r="BI488" s="5">
        <v>117447</v>
      </c>
      <c r="BJ488" s="5">
        <v>2842323</v>
      </c>
      <c r="BK488" s="5">
        <v>20900</v>
      </c>
      <c r="BL488" s="5">
        <v>0</v>
      </c>
      <c r="BM488" s="5">
        <v>0</v>
      </c>
      <c r="BN488" s="5">
        <v>0</v>
      </c>
      <c r="BO488" s="5">
        <v>113757</v>
      </c>
      <c r="BP488" s="5">
        <v>4309405</v>
      </c>
      <c r="BQ488" s="5">
        <v>315810</v>
      </c>
      <c r="BR488" s="5">
        <v>54110</v>
      </c>
    </row>
    <row r="489" spans="1:70">
      <c r="A489" t="s">
        <v>1870</v>
      </c>
      <c r="B489" t="s">
        <v>1871</v>
      </c>
      <c r="C489" t="s">
        <v>1474</v>
      </c>
      <c r="D489" t="s">
        <v>1920</v>
      </c>
      <c r="E489" t="str">
        <f t="shared" si="7"/>
        <v>千葉県南房総広域水道企業団</v>
      </c>
      <c r="F489" s="5">
        <v>0</v>
      </c>
      <c r="G489" s="5">
        <v>31</v>
      </c>
      <c r="H489" s="5">
        <v>0</v>
      </c>
      <c r="I489" s="5">
        <v>0</v>
      </c>
      <c r="J489" s="5">
        <v>1</v>
      </c>
      <c r="K489" s="5">
        <v>0</v>
      </c>
      <c r="L489" s="5">
        <v>1990</v>
      </c>
      <c r="M489" s="5">
        <v>171418</v>
      </c>
      <c r="N489" s="5">
        <v>0</v>
      </c>
      <c r="O489" s="5">
        <v>0</v>
      </c>
      <c r="P489" s="5">
        <v>2823102</v>
      </c>
      <c r="Q489" s="5">
        <v>2988496</v>
      </c>
      <c r="R489" s="5">
        <v>408016</v>
      </c>
      <c r="S489" s="5">
        <v>30</v>
      </c>
      <c r="T489" s="5">
        <v>0</v>
      </c>
      <c r="U489" s="5">
        <v>11429</v>
      </c>
      <c r="V489" s="5">
        <v>0</v>
      </c>
      <c r="W489" s="5">
        <v>21</v>
      </c>
      <c r="X489" s="5">
        <v>13</v>
      </c>
      <c r="Y489" s="5">
        <v>58000</v>
      </c>
      <c r="Z489" s="5">
        <v>0</v>
      </c>
      <c r="AA489" s="5">
        <v>174</v>
      </c>
      <c r="AB489" s="5">
        <v>107</v>
      </c>
      <c r="AC489" s="5">
        <v>0</v>
      </c>
      <c r="AD489" s="5">
        <v>0</v>
      </c>
      <c r="AE489" s="5">
        <v>0</v>
      </c>
      <c r="AF489" s="5">
        <v>0</v>
      </c>
      <c r="AG489" s="5">
        <v>58000</v>
      </c>
      <c r="AH489" s="5">
        <v>58493</v>
      </c>
      <c r="AI489" s="5">
        <v>0</v>
      </c>
      <c r="AJ489" s="5">
        <v>0</v>
      </c>
      <c r="AK489" s="5">
        <v>15000</v>
      </c>
      <c r="AL489" s="5">
        <v>0</v>
      </c>
      <c r="AM489" s="5">
        <v>0</v>
      </c>
      <c r="AN489" s="5">
        <v>0</v>
      </c>
      <c r="AO489" s="5">
        <v>0</v>
      </c>
      <c r="AP489" s="5">
        <v>0</v>
      </c>
      <c r="AQ489" s="5">
        <v>0</v>
      </c>
      <c r="AR489" s="5">
        <v>0</v>
      </c>
      <c r="AS489" s="5">
        <v>46687</v>
      </c>
      <c r="AT489" s="5">
        <v>0</v>
      </c>
      <c r="AU489" s="5">
        <v>0</v>
      </c>
      <c r="AV489" s="5">
        <v>1990</v>
      </c>
      <c r="AW489" s="5">
        <v>21738</v>
      </c>
      <c r="AX489" s="5">
        <v>0</v>
      </c>
      <c r="AY489" s="5">
        <v>0</v>
      </c>
      <c r="AZ489" s="5">
        <v>0</v>
      </c>
      <c r="BA489" s="5">
        <v>0</v>
      </c>
      <c r="BB489" s="5">
        <v>0</v>
      </c>
      <c r="BC489" s="5">
        <v>0</v>
      </c>
      <c r="BD489" s="5">
        <v>0</v>
      </c>
      <c r="BE489" s="5">
        <v>0</v>
      </c>
      <c r="BF489" s="5">
        <v>0</v>
      </c>
      <c r="BG489" s="5">
        <v>0</v>
      </c>
      <c r="BH489" s="5">
        <v>2823133</v>
      </c>
      <c r="BI489" s="5">
        <v>980892</v>
      </c>
      <c r="BJ489" s="5">
        <v>3284191</v>
      </c>
      <c r="BK489" s="5">
        <v>161300</v>
      </c>
      <c r="BL489" s="5">
        <v>1118</v>
      </c>
      <c r="BM489" s="5">
        <v>31</v>
      </c>
      <c r="BN489" s="5">
        <v>0</v>
      </c>
      <c r="BO489" s="5">
        <v>939200</v>
      </c>
      <c r="BP489" s="5">
        <v>4865142</v>
      </c>
      <c r="BQ489" s="5">
        <v>1504521</v>
      </c>
      <c r="BR489" s="5">
        <v>0</v>
      </c>
    </row>
    <row r="490" spans="1:70">
      <c r="A490" t="s">
        <v>1921</v>
      </c>
      <c r="B490" t="s">
        <v>1922</v>
      </c>
      <c r="C490" t="s">
        <v>1280</v>
      </c>
      <c r="D490" t="s">
        <v>1922</v>
      </c>
      <c r="E490" t="str">
        <f t="shared" si="7"/>
        <v>東京都東京都</v>
      </c>
      <c r="F490" s="5">
        <v>13521912</v>
      </c>
      <c r="G490" s="5">
        <v>3770</v>
      </c>
      <c r="H490" s="5">
        <v>52</v>
      </c>
      <c r="I490" s="5">
        <v>6</v>
      </c>
      <c r="J490" s="5">
        <v>12</v>
      </c>
      <c r="K490" s="5">
        <v>13</v>
      </c>
      <c r="L490" s="5">
        <v>228782</v>
      </c>
      <c r="M490" s="5">
        <v>630070</v>
      </c>
      <c r="N490" s="5">
        <v>2504278</v>
      </c>
      <c r="O490" s="5">
        <v>24691136</v>
      </c>
      <c r="P490" s="5">
        <v>290636212</v>
      </c>
      <c r="Q490" s="5">
        <v>220712867</v>
      </c>
      <c r="R490" s="5">
        <v>19019161</v>
      </c>
      <c r="S490" s="5">
        <v>3361</v>
      </c>
      <c r="T490" s="5">
        <v>1477735</v>
      </c>
      <c r="U490" s="5">
        <v>0</v>
      </c>
      <c r="V490" s="5">
        <v>3462</v>
      </c>
      <c r="W490" s="5">
        <v>2052</v>
      </c>
      <c r="X490" s="5">
        <v>21</v>
      </c>
      <c r="Y490" s="5">
        <v>6859500</v>
      </c>
      <c r="Z490" s="5">
        <v>434500</v>
      </c>
      <c r="AA490" s="5">
        <v>21927</v>
      </c>
      <c r="AB490" s="5">
        <v>8044</v>
      </c>
      <c r="AC490" s="5">
        <v>71754</v>
      </c>
      <c r="AD490" s="5">
        <v>236477</v>
      </c>
      <c r="AE490" s="5">
        <v>895699</v>
      </c>
      <c r="AF490" s="5">
        <v>3335755</v>
      </c>
      <c r="AG490" s="5">
        <v>795000</v>
      </c>
      <c r="AH490" s="5">
        <v>48737750</v>
      </c>
      <c r="AI490" s="5">
        <v>1750435</v>
      </c>
      <c r="AJ490" s="5">
        <v>3538992</v>
      </c>
      <c r="AK490" s="5">
        <v>2448514</v>
      </c>
      <c r="AL490" s="5">
        <v>736825</v>
      </c>
      <c r="AM490" s="5">
        <v>62509</v>
      </c>
      <c r="AN490" s="5">
        <v>0</v>
      </c>
      <c r="AO490" s="5">
        <v>0</v>
      </c>
      <c r="AP490" s="5">
        <v>0</v>
      </c>
      <c r="AQ490" s="5">
        <v>0</v>
      </c>
      <c r="AR490" s="5">
        <v>50940</v>
      </c>
      <c r="AS490" s="5">
        <v>220826</v>
      </c>
      <c r="AT490" s="5">
        <v>824374</v>
      </c>
      <c r="AU490" s="5">
        <v>10647530</v>
      </c>
      <c r="AV490" s="5">
        <v>14142</v>
      </c>
      <c r="AW490" s="5">
        <v>98319</v>
      </c>
      <c r="AX490" s="5">
        <v>257607</v>
      </c>
      <c r="AY490" s="5">
        <v>81533</v>
      </c>
      <c r="AZ490" s="5">
        <v>0</v>
      </c>
      <c r="BA490" s="5">
        <v>0</v>
      </c>
      <c r="BB490" s="5">
        <v>0</v>
      </c>
      <c r="BC490" s="5">
        <v>152</v>
      </c>
      <c r="BD490" s="5">
        <v>69</v>
      </c>
      <c r="BE490" s="5">
        <v>116</v>
      </c>
      <c r="BF490" s="5">
        <v>210</v>
      </c>
      <c r="BG490" s="5">
        <v>72237</v>
      </c>
      <c r="BH490" s="5">
        <v>322775045</v>
      </c>
      <c r="BI490" s="5">
        <v>15684181</v>
      </c>
      <c r="BJ490" s="5">
        <v>300665707</v>
      </c>
      <c r="BK490" s="5">
        <v>4540582</v>
      </c>
      <c r="BL490" s="5">
        <v>0</v>
      </c>
      <c r="BM490" s="5">
        <v>2428050</v>
      </c>
      <c r="BN490" s="5">
        <v>0</v>
      </c>
      <c r="BO490" s="5">
        <v>5465852</v>
      </c>
      <c r="BP490" s="5">
        <v>296615285</v>
      </c>
      <c r="BQ490" s="5">
        <v>174252521</v>
      </c>
      <c r="BR490" s="5">
        <v>0</v>
      </c>
    </row>
    <row r="491" spans="1:70">
      <c r="A491" t="s">
        <v>1921</v>
      </c>
      <c r="B491" t="s">
        <v>1922</v>
      </c>
      <c r="C491" t="s">
        <v>1290</v>
      </c>
      <c r="D491" t="s">
        <v>1923</v>
      </c>
      <c r="E491" t="str">
        <f t="shared" si="7"/>
        <v>東京都武蔵野市</v>
      </c>
      <c r="F491" s="5">
        <v>146465</v>
      </c>
      <c r="G491" s="5">
        <v>26</v>
      </c>
      <c r="H491" s="5">
        <v>2</v>
      </c>
      <c r="I491" s="5">
        <v>0</v>
      </c>
      <c r="J491" s="5">
        <v>0</v>
      </c>
      <c r="K491" s="5">
        <v>0</v>
      </c>
      <c r="L491" s="5">
        <v>16546</v>
      </c>
      <c r="M491" s="5">
        <v>2156</v>
      </c>
      <c r="N491" s="5">
        <v>11021</v>
      </c>
      <c r="O491" s="5">
        <v>268913</v>
      </c>
      <c r="P491" s="5">
        <v>3124148</v>
      </c>
      <c r="Q491" s="5">
        <v>2758144</v>
      </c>
      <c r="R491" s="5">
        <v>317418</v>
      </c>
      <c r="S491" s="5">
        <v>15</v>
      </c>
      <c r="T491" s="5">
        <v>16464</v>
      </c>
      <c r="U491" s="5">
        <v>0</v>
      </c>
      <c r="V491" s="5">
        <v>0</v>
      </c>
      <c r="W491" s="5">
        <v>13</v>
      </c>
      <c r="X491" s="5">
        <v>31</v>
      </c>
      <c r="Y491" s="5">
        <v>32700</v>
      </c>
      <c r="Z491" s="5">
        <v>32700</v>
      </c>
      <c r="AA491" s="5">
        <v>12</v>
      </c>
      <c r="AB491" s="5">
        <v>1</v>
      </c>
      <c r="AC491" s="5">
        <v>1099</v>
      </c>
      <c r="AD491" s="5">
        <v>2156</v>
      </c>
      <c r="AE491" s="5">
        <v>10628</v>
      </c>
      <c r="AF491" s="5">
        <v>32361</v>
      </c>
      <c r="AG491" s="5">
        <v>0</v>
      </c>
      <c r="AH491" s="5">
        <v>0</v>
      </c>
      <c r="AI491" s="5">
        <v>0</v>
      </c>
      <c r="AJ491" s="5">
        <v>0</v>
      </c>
      <c r="AK491" s="5">
        <v>0</v>
      </c>
      <c r="AL491" s="5">
        <v>0</v>
      </c>
      <c r="AM491" s="5">
        <v>0</v>
      </c>
      <c r="AN491" s="5">
        <v>0</v>
      </c>
      <c r="AO491" s="5">
        <v>0</v>
      </c>
      <c r="AP491" s="5">
        <v>16715</v>
      </c>
      <c r="AQ491" s="5">
        <v>0</v>
      </c>
      <c r="AR491" s="5">
        <v>10596</v>
      </c>
      <c r="AS491" s="5">
        <v>0</v>
      </c>
      <c r="AT491" s="5">
        <v>320</v>
      </c>
      <c r="AU491" s="5">
        <v>129238</v>
      </c>
      <c r="AV491" s="5">
        <v>0</v>
      </c>
      <c r="AW491" s="5">
        <v>0</v>
      </c>
      <c r="AX491" s="5">
        <v>0</v>
      </c>
      <c r="AY491" s="5">
        <v>0</v>
      </c>
      <c r="AZ491" s="5">
        <v>0</v>
      </c>
      <c r="BA491" s="5">
        <v>0</v>
      </c>
      <c r="BB491" s="5">
        <v>0</v>
      </c>
      <c r="BC491" s="5">
        <v>0</v>
      </c>
      <c r="BD491" s="5">
        <v>0</v>
      </c>
      <c r="BE491" s="5">
        <v>0</v>
      </c>
      <c r="BF491" s="5">
        <v>0</v>
      </c>
      <c r="BG491" s="5">
        <v>0</v>
      </c>
      <c r="BH491" s="5">
        <v>3305694</v>
      </c>
      <c r="BI491" s="5">
        <v>91915</v>
      </c>
      <c r="BJ491" s="5">
        <v>3147516</v>
      </c>
      <c r="BK491" s="5">
        <v>78121</v>
      </c>
      <c r="BL491" s="5">
        <v>0</v>
      </c>
      <c r="BM491" s="5">
        <v>12082</v>
      </c>
      <c r="BN491" s="5">
        <v>0</v>
      </c>
      <c r="BO491" s="5">
        <v>89659</v>
      </c>
      <c r="BP491" s="5">
        <v>2150611</v>
      </c>
      <c r="BQ491" s="5">
        <v>803098</v>
      </c>
      <c r="BR491" s="5">
        <v>27000</v>
      </c>
    </row>
    <row r="492" spans="1:70">
      <c r="A492" t="s">
        <v>1921</v>
      </c>
      <c r="B492" t="s">
        <v>1922</v>
      </c>
      <c r="C492" t="s">
        <v>1294</v>
      </c>
      <c r="D492" t="s">
        <v>1924</v>
      </c>
      <c r="E492" t="str">
        <f t="shared" si="7"/>
        <v>東京都昭島市</v>
      </c>
      <c r="F492" s="5">
        <v>113087</v>
      </c>
      <c r="G492" s="5">
        <v>22</v>
      </c>
      <c r="H492" s="5">
        <v>3</v>
      </c>
      <c r="I492" s="5">
        <v>0</v>
      </c>
      <c r="J492" s="5">
        <v>0</v>
      </c>
      <c r="K492" s="5">
        <v>0</v>
      </c>
      <c r="L492" s="5">
        <v>9811</v>
      </c>
      <c r="M492" s="5">
        <v>2292</v>
      </c>
      <c r="N492" s="5">
        <v>8011</v>
      </c>
      <c r="O492" s="5">
        <v>254681</v>
      </c>
      <c r="P492" s="5">
        <v>1687845</v>
      </c>
      <c r="Q492" s="5">
        <v>21683</v>
      </c>
      <c r="R492" s="5">
        <v>21289</v>
      </c>
      <c r="S492" s="5">
        <v>16</v>
      </c>
      <c r="T492" s="5">
        <v>12295</v>
      </c>
      <c r="U492" s="5">
        <v>0</v>
      </c>
      <c r="V492" s="5">
        <v>0</v>
      </c>
      <c r="W492" s="5">
        <v>14</v>
      </c>
      <c r="X492" s="5">
        <v>5</v>
      </c>
      <c r="Y492" s="5">
        <v>47800</v>
      </c>
      <c r="Z492" s="5">
        <v>0</v>
      </c>
      <c r="AA492" s="5">
        <v>0</v>
      </c>
      <c r="AB492" s="5">
        <v>0</v>
      </c>
      <c r="AC492" s="5">
        <v>2775</v>
      </c>
      <c r="AD492" s="5">
        <v>1</v>
      </c>
      <c r="AE492" s="5">
        <v>2455</v>
      </c>
      <c r="AF492" s="5">
        <v>18593</v>
      </c>
      <c r="AG492" s="5">
        <v>47800</v>
      </c>
      <c r="AH492" s="5">
        <v>28300</v>
      </c>
      <c r="AI492" s="5">
        <v>19500</v>
      </c>
      <c r="AJ492" s="5">
        <v>0</v>
      </c>
      <c r="AK492" s="5">
        <v>16720</v>
      </c>
      <c r="AL492" s="5">
        <v>15000</v>
      </c>
      <c r="AM492" s="5">
        <v>0</v>
      </c>
      <c r="AN492" s="5">
        <v>0</v>
      </c>
      <c r="AO492" s="5">
        <v>0</v>
      </c>
      <c r="AP492" s="5">
        <v>0</v>
      </c>
      <c r="AQ492" s="5">
        <v>0</v>
      </c>
      <c r="AR492" s="5">
        <v>3592</v>
      </c>
      <c r="AS492" s="5">
        <v>1026</v>
      </c>
      <c r="AT492" s="5">
        <v>2215</v>
      </c>
      <c r="AU492" s="5">
        <v>84274</v>
      </c>
      <c r="AV492" s="5">
        <v>0</v>
      </c>
      <c r="AW492" s="5">
        <v>41</v>
      </c>
      <c r="AX492" s="5">
        <v>12</v>
      </c>
      <c r="AY492" s="5">
        <v>578</v>
      </c>
      <c r="AZ492" s="5">
        <v>0</v>
      </c>
      <c r="BA492" s="5">
        <v>0</v>
      </c>
      <c r="BB492" s="5">
        <v>0</v>
      </c>
      <c r="BC492" s="5">
        <v>0</v>
      </c>
      <c r="BD492" s="5">
        <v>0</v>
      </c>
      <c r="BE492" s="5">
        <v>0</v>
      </c>
      <c r="BF492" s="5">
        <v>30</v>
      </c>
      <c r="BG492" s="5">
        <v>39</v>
      </c>
      <c r="BH492" s="5">
        <v>1707531</v>
      </c>
      <c r="BI492" s="5">
        <v>101077</v>
      </c>
      <c r="BJ492" s="5">
        <v>1319344</v>
      </c>
      <c r="BK492" s="5">
        <v>5870</v>
      </c>
      <c r="BL492" s="5">
        <v>0</v>
      </c>
      <c r="BM492" s="5">
        <v>0</v>
      </c>
      <c r="BN492" s="5">
        <v>0</v>
      </c>
      <c r="BO492" s="5">
        <v>27481</v>
      </c>
      <c r="BP492" s="5">
        <v>2662322</v>
      </c>
      <c r="BQ492" s="5">
        <v>368894</v>
      </c>
      <c r="BR492" s="5">
        <v>0</v>
      </c>
    </row>
    <row r="493" spans="1:70">
      <c r="A493" t="s">
        <v>1921</v>
      </c>
      <c r="B493" t="s">
        <v>1922</v>
      </c>
      <c r="C493" t="s">
        <v>1310</v>
      </c>
      <c r="D493" t="s">
        <v>1925</v>
      </c>
      <c r="E493" t="str">
        <f t="shared" si="7"/>
        <v>東京都羽村市</v>
      </c>
      <c r="F493" s="5">
        <v>55477</v>
      </c>
      <c r="G493" s="5">
        <v>13</v>
      </c>
      <c r="H493" s="5">
        <v>0</v>
      </c>
      <c r="I493" s="5">
        <v>0</v>
      </c>
      <c r="J493" s="5">
        <v>0</v>
      </c>
      <c r="K493" s="5">
        <v>1</v>
      </c>
      <c r="L493" s="5">
        <v>896</v>
      </c>
      <c r="M493" s="5">
        <v>7679</v>
      </c>
      <c r="N493" s="5">
        <v>8244</v>
      </c>
      <c r="O493" s="5">
        <v>181938</v>
      </c>
      <c r="P493" s="5">
        <v>936566</v>
      </c>
      <c r="Q493" s="5">
        <v>2222874</v>
      </c>
      <c r="R493" s="5">
        <v>363218</v>
      </c>
      <c r="S493" s="5">
        <v>11</v>
      </c>
      <c r="T493" s="5">
        <v>5934</v>
      </c>
      <c r="U493" s="5">
        <v>0</v>
      </c>
      <c r="V493" s="5">
        <v>0</v>
      </c>
      <c r="W493" s="5">
        <v>1</v>
      </c>
      <c r="X493" s="5">
        <v>9</v>
      </c>
      <c r="Y493" s="5">
        <v>27500</v>
      </c>
      <c r="Z493" s="5">
        <v>0</v>
      </c>
      <c r="AA493" s="5">
        <v>111</v>
      </c>
      <c r="AB493" s="5">
        <v>58</v>
      </c>
      <c r="AC493" s="5">
        <v>0</v>
      </c>
      <c r="AD493" s="5">
        <v>2697</v>
      </c>
      <c r="AE493" s="5">
        <v>3072</v>
      </c>
      <c r="AF493" s="5">
        <v>34772</v>
      </c>
      <c r="AG493" s="5">
        <v>27500</v>
      </c>
      <c r="AH493" s="5">
        <v>146117</v>
      </c>
      <c r="AI493" s="5">
        <v>0</v>
      </c>
      <c r="AJ493" s="5">
        <v>0</v>
      </c>
      <c r="AK493" s="5">
        <v>8900</v>
      </c>
      <c r="AL493" s="5">
        <v>0</v>
      </c>
      <c r="AM493" s="5">
        <v>0</v>
      </c>
      <c r="AN493" s="5">
        <v>0</v>
      </c>
      <c r="AO493" s="5">
        <v>0</v>
      </c>
      <c r="AP493" s="5">
        <v>0</v>
      </c>
      <c r="AQ493" s="5">
        <v>0</v>
      </c>
      <c r="AR493" s="5">
        <v>23</v>
      </c>
      <c r="AS493" s="5">
        <v>0</v>
      </c>
      <c r="AT493" s="5">
        <v>0</v>
      </c>
      <c r="AU493" s="5">
        <v>3715</v>
      </c>
      <c r="AV493" s="5">
        <v>0</v>
      </c>
      <c r="AW493" s="5">
        <v>0</v>
      </c>
      <c r="AX493" s="5">
        <v>0</v>
      </c>
      <c r="AY493" s="5">
        <v>0</v>
      </c>
      <c r="AZ493" s="5">
        <v>0</v>
      </c>
      <c r="BA493" s="5">
        <v>0</v>
      </c>
      <c r="BB493" s="5">
        <v>0</v>
      </c>
      <c r="BC493" s="5">
        <v>333</v>
      </c>
      <c r="BD493" s="5">
        <v>0</v>
      </c>
      <c r="BE493" s="5">
        <v>0</v>
      </c>
      <c r="BF493" s="5">
        <v>0</v>
      </c>
      <c r="BG493" s="5">
        <v>0</v>
      </c>
      <c r="BH493" s="5">
        <v>989960</v>
      </c>
      <c r="BI493" s="5">
        <v>57414</v>
      </c>
      <c r="BJ493" s="5">
        <v>703324</v>
      </c>
      <c r="BK493" s="5">
        <v>76073</v>
      </c>
      <c r="BL493" s="5">
        <v>0</v>
      </c>
      <c r="BM493" s="5">
        <v>42</v>
      </c>
      <c r="BN493" s="5">
        <v>0</v>
      </c>
      <c r="BO493" s="5">
        <v>39702</v>
      </c>
      <c r="BP493" s="5">
        <v>557903</v>
      </c>
      <c r="BQ493" s="5">
        <v>520778</v>
      </c>
      <c r="BR493" s="5">
        <v>0</v>
      </c>
    </row>
    <row r="494" spans="1:70">
      <c r="A494" t="s">
        <v>1921</v>
      </c>
      <c r="B494" t="s">
        <v>1922</v>
      </c>
      <c r="C494" t="s">
        <v>1609</v>
      </c>
      <c r="D494" t="s">
        <v>1926</v>
      </c>
      <c r="E494" t="str">
        <f t="shared" si="7"/>
        <v>東京都大島町</v>
      </c>
      <c r="F494" s="5">
        <v>7489</v>
      </c>
      <c r="G494" s="5">
        <v>6</v>
      </c>
      <c r="H494" s="5">
        <v>5</v>
      </c>
      <c r="I494" s="5">
        <v>0</v>
      </c>
      <c r="J494" s="5">
        <v>1</v>
      </c>
      <c r="K494" s="5">
        <v>0</v>
      </c>
      <c r="L494" s="5">
        <v>18616</v>
      </c>
      <c r="M494" s="5">
        <v>32851</v>
      </c>
      <c r="N494" s="5">
        <v>0</v>
      </c>
      <c r="O494" s="5">
        <v>169987</v>
      </c>
      <c r="P494" s="5">
        <v>267055</v>
      </c>
      <c r="Q494" s="5">
        <v>1666639</v>
      </c>
      <c r="R494" s="5">
        <v>108379</v>
      </c>
      <c r="S494" s="5">
        <v>5</v>
      </c>
      <c r="T494" s="5">
        <v>1002</v>
      </c>
      <c r="U494" s="5">
        <v>0</v>
      </c>
      <c r="V494" s="5">
        <v>0</v>
      </c>
      <c r="W494" s="5">
        <v>2</v>
      </c>
      <c r="X494" s="5">
        <v>10</v>
      </c>
      <c r="Y494" s="5">
        <v>7450</v>
      </c>
      <c r="Z494" s="5">
        <v>1470</v>
      </c>
      <c r="AA494" s="5">
        <v>375</v>
      </c>
      <c r="AB494" s="5">
        <v>161</v>
      </c>
      <c r="AC494" s="5">
        <v>3218</v>
      </c>
      <c r="AD494" s="5">
        <v>8502</v>
      </c>
      <c r="AE494" s="5">
        <v>0</v>
      </c>
      <c r="AF494" s="5">
        <v>27637</v>
      </c>
      <c r="AG494" s="5">
        <v>5980</v>
      </c>
      <c r="AH494" s="5">
        <v>433</v>
      </c>
      <c r="AI494" s="5">
        <v>0</v>
      </c>
      <c r="AJ494" s="5">
        <v>11446</v>
      </c>
      <c r="AK494" s="5">
        <v>430</v>
      </c>
      <c r="AL494" s="5">
        <v>1564</v>
      </c>
      <c r="AM494" s="5">
        <v>2478</v>
      </c>
      <c r="AN494" s="5">
        <v>0</v>
      </c>
      <c r="AO494" s="5">
        <v>0</v>
      </c>
      <c r="AP494" s="5">
        <v>0</v>
      </c>
      <c r="AQ494" s="5">
        <v>2433</v>
      </c>
      <c r="AR494" s="5">
        <v>3231</v>
      </c>
      <c r="AS494" s="5">
        <v>0</v>
      </c>
      <c r="AT494" s="5">
        <v>0</v>
      </c>
      <c r="AU494" s="5">
        <v>113</v>
      </c>
      <c r="AV494" s="5">
        <v>72</v>
      </c>
      <c r="AW494" s="5">
        <v>44</v>
      </c>
      <c r="AX494" s="5">
        <v>0</v>
      </c>
      <c r="AY494" s="5">
        <v>134</v>
      </c>
      <c r="AZ494" s="5">
        <v>790</v>
      </c>
      <c r="BA494" s="5">
        <v>66</v>
      </c>
      <c r="BB494" s="5">
        <v>0</v>
      </c>
      <c r="BC494" s="5">
        <v>0</v>
      </c>
      <c r="BD494" s="5">
        <v>0</v>
      </c>
      <c r="BE494" s="5">
        <v>0</v>
      </c>
      <c r="BF494" s="5">
        <v>0</v>
      </c>
      <c r="BG494" s="5">
        <v>15</v>
      </c>
      <c r="BH494" s="5">
        <v>277798</v>
      </c>
      <c r="BI494" s="5">
        <v>165507</v>
      </c>
      <c r="BJ494" s="5">
        <v>422865</v>
      </c>
      <c r="BK494" s="5">
        <v>17243</v>
      </c>
      <c r="BL494" s="5">
        <v>0</v>
      </c>
      <c r="BM494" s="5">
        <v>0</v>
      </c>
      <c r="BN494" s="5">
        <v>0</v>
      </c>
      <c r="BO494" s="5">
        <v>155461</v>
      </c>
      <c r="BP494" s="5">
        <v>207092</v>
      </c>
      <c r="BQ494" s="5">
        <v>421417</v>
      </c>
      <c r="BR494" s="5">
        <v>0</v>
      </c>
    </row>
    <row r="495" spans="1:70">
      <c r="A495" t="s">
        <v>1921</v>
      </c>
      <c r="B495" t="s">
        <v>1922</v>
      </c>
      <c r="C495" t="s">
        <v>1338</v>
      </c>
      <c r="D495" t="s">
        <v>1927</v>
      </c>
      <c r="E495" t="str">
        <f t="shared" si="7"/>
        <v>東京都八丈町</v>
      </c>
      <c r="F495" s="5">
        <v>7250</v>
      </c>
      <c r="G495" s="5">
        <v>8</v>
      </c>
      <c r="H495" s="5">
        <v>8</v>
      </c>
      <c r="I495" s="5">
        <v>0</v>
      </c>
      <c r="J495" s="5">
        <v>3</v>
      </c>
      <c r="K495" s="5">
        <v>1</v>
      </c>
      <c r="L495" s="5">
        <v>21567</v>
      </c>
      <c r="M495" s="5">
        <v>28732</v>
      </c>
      <c r="N495" s="5">
        <v>0</v>
      </c>
      <c r="O495" s="5">
        <v>179815</v>
      </c>
      <c r="P495" s="5">
        <v>254696</v>
      </c>
      <c r="Q495" s="5">
        <v>2128764</v>
      </c>
      <c r="R495" s="5">
        <v>130620</v>
      </c>
      <c r="S495" s="5">
        <v>8</v>
      </c>
      <c r="T495" s="5">
        <v>1142</v>
      </c>
      <c r="U495" s="5">
        <v>0</v>
      </c>
      <c r="V495" s="5">
        <v>0</v>
      </c>
      <c r="W495" s="5">
        <v>1</v>
      </c>
      <c r="X495" s="5">
        <v>2</v>
      </c>
      <c r="Y495" s="5">
        <v>9600</v>
      </c>
      <c r="Z495" s="5">
        <v>825</v>
      </c>
      <c r="AA495" s="5">
        <v>116</v>
      </c>
      <c r="AB495" s="5">
        <v>18</v>
      </c>
      <c r="AC495" s="5">
        <v>12864</v>
      </c>
      <c r="AD495" s="5">
        <v>10751</v>
      </c>
      <c r="AE495" s="5">
        <v>0</v>
      </c>
      <c r="AF495" s="5">
        <v>32913</v>
      </c>
      <c r="AG495" s="5">
        <v>2910</v>
      </c>
      <c r="AH495" s="5">
        <v>0</v>
      </c>
      <c r="AI495" s="5">
        <v>0</v>
      </c>
      <c r="AJ495" s="5">
        <v>10170</v>
      </c>
      <c r="AK495" s="5">
        <v>0</v>
      </c>
      <c r="AL495" s="5">
        <v>0</v>
      </c>
      <c r="AM495" s="5">
        <v>2191</v>
      </c>
      <c r="AN495" s="5">
        <v>0</v>
      </c>
      <c r="AO495" s="5">
        <v>0</v>
      </c>
      <c r="AP495" s="5">
        <v>0</v>
      </c>
      <c r="AQ495" s="5">
        <v>2489</v>
      </c>
      <c r="AR495" s="5">
        <v>240</v>
      </c>
      <c r="AS495" s="5">
        <v>639</v>
      </c>
      <c r="AT495" s="5">
        <v>0</v>
      </c>
      <c r="AU495" s="5">
        <v>12</v>
      </c>
      <c r="AV495" s="5">
        <v>0</v>
      </c>
      <c r="AW495" s="5">
        <v>0</v>
      </c>
      <c r="AX495" s="5">
        <v>0</v>
      </c>
      <c r="AY495" s="5">
        <v>0</v>
      </c>
      <c r="AZ495" s="5">
        <v>1091</v>
      </c>
      <c r="BA495" s="5">
        <v>2656</v>
      </c>
      <c r="BB495" s="5">
        <v>0</v>
      </c>
      <c r="BC495" s="5">
        <v>36727</v>
      </c>
      <c r="BD495" s="5">
        <v>0</v>
      </c>
      <c r="BE495" s="5">
        <v>0</v>
      </c>
      <c r="BF495" s="5">
        <v>0</v>
      </c>
      <c r="BG495" s="5">
        <v>0</v>
      </c>
      <c r="BH495" s="5">
        <v>255376</v>
      </c>
      <c r="BI495" s="5">
        <v>218704</v>
      </c>
      <c r="BJ495" s="5">
        <v>417949</v>
      </c>
      <c r="BK495" s="5">
        <v>23510</v>
      </c>
      <c r="BL495" s="5">
        <v>0</v>
      </c>
      <c r="BM495" s="5">
        <v>0</v>
      </c>
      <c r="BN495" s="5">
        <v>0</v>
      </c>
      <c r="BO495" s="5">
        <v>173043</v>
      </c>
      <c r="BP495" s="5">
        <v>178405</v>
      </c>
      <c r="BQ495" s="5">
        <v>174509</v>
      </c>
      <c r="BR495" s="5">
        <v>0</v>
      </c>
    </row>
    <row r="496" spans="1:70">
      <c r="A496" t="s">
        <v>1928</v>
      </c>
      <c r="B496" t="s">
        <v>1929</v>
      </c>
      <c r="C496" t="s">
        <v>1280</v>
      </c>
      <c r="D496" t="s">
        <v>1930</v>
      </c>
      <c r="E496" t="str">
        <f t="shared" si="7"/>
        <v>神奈川県横浜市</v>
      </c>
      <c r="F496" s="5">
        <v>3741272</v>
      </c>
      <c r="G496" s="5">
        <v>1381</v>
      </c>
      <c r="H496" s="5">
        <v>0</v>
      </c>
      <c r="I496" s="5">
        <v>0</v>
      </c>
      <c r="J496" s="5">
        <v>2</v>
      </c>
      <c r="K496" s="5">
        <v>1</v>
      </c>
      <c r="L496" s="5">
        <v>61240</v>
      </c>
      <c r="M496" s="5">
        <v>129139</v>
      </c>
      <c r="N496" s="5">
        <v>864607</v>
      </c>
      <c r="O496" s="5">
        <v>8307998</v>
      </c>
      <c r="P496" s="5">
        <v>64606171</v>
      </c>
      <c r="Q496" s="5">
        <v>141073195</v>
      </c>
      <c r="R496" s="5">
        <v>12865035</v>
      </c>
      <c r="S496" s="5">
        <v>1125</v>
      </c>
      <c r="T496" s="5">
        <v>379879</v>
      </c>
      <c r="U496" s="5">
        <v>0</v>
      </c>
      <c r="V496" s="5">
        <v>0</v>
      </c>
      <c r="W496" s="5">
        <v>705</v>
      </c>
      <c r="X496" s="5">
        <v>21</v>
      </c>
      <c r="Y496" s="5">
        <v>1292800</v>
      </c>
      <c r="Z496" s="5">
        <v>171000</v>
      </c>
      <c r="AA496" s="5">
        <v>108</v>
      </c>
      <c r="AB496" s="5">
        <v>25</v>
      </c>
      <c r="AC496" s="5">
        <v>38264</v>
      </c>
      <c r="AD496" s="5">
        <v>105908</v>
      </c>
      <c r="AE496" s="5">
        <v>467354</v>
      </c>
      <c r="AF496" s="5">
        <v>1714203</v>
      </c>
      <c r="AG496" s="5">
        <v>541600</v>
      </c>
      <c r="AH496" s="5">
        <v>6463606</v>
      </c>
      <c r="AI496" s="5">
        <v>0</v>
      </c>
      <c r="AJ496" s="5">
        <v>0</v>
      </c>
      <c r="AK496" s="5">
        <v>927800</v>
      </c>
      <c r="AL496" s="5">
        <v>36700</v>
      </c>
      <c r="AM496" s="5">
        <v>0</v>
      </c>
      <c r="AN496" s="5">
        <v>0</v>
      </c>
      <c r="AO496" s="5">
        <v>0</v>
      </c>
      <c r="AP496" s="5">
        <v>0</v>
      </c>
      <c r="AQ496" s="5">
        <v>0</v>
      </c>
      <c r="AR496" s="5">
        <v>17600</v>
      </c>
      <c r="AS496" s="5">
        <v>14019</v>
      </c>
      <c r="AT496" s="5">
        <v>233219</v>
      </c>
      <c r="AU496" s="5">
        <v>1912785</v>
      </c>
      <c r="AV496" s="5">
        <v>39871</v>
      </c>
      <c r="AW496" s="5">
        <v>71691</v>
      </c>
      <c r="AX496" s="5">
        <v>177862</v>
      </c>
      <c r="AY496" s="5">
        <v>42847</v>
      </c>
      <c r="AZ496" s="5">
        <v>0</v>
      </c>
      <c r="BA496" s="5">
        <v>0</v>
      </c>
      <c r="BB496" s="5">
        <v>0</v>
      </c>
      <c r="BC496" s="5">
        <v>0</v>
      </c>
      <c r="BD496" s="5">
        <v>0</v>
      </c>
      <c r="BE496" s="5">
        <v>0</v>
      </c>
      <c r="BF496" s="5">
        <v>2203</v>
      </c>
      <c r="BG496" s="5">
        <v>15761</v>
      </c>
      <c r="BH496" s="5">
        <v>72827112</v>
      </c>
      <c r="BI496" s="5">
        <v>7399624</v>
      </c>
      <c r="BJ496" s="5">
        <v>69825020</v>
      </c>
      <c r="BK496" s="5">
        <v>3139748</v>
      </c>
      <c r="BL496" s="5">
        <v>0</v>
      </c>
      <c r="BM496" s="5">
        <v>303373</v>
      </c>
      <c r="BN496" s="5">
        <v>0</v>
      </c>
      <c r="BO496" s="5">
        <v>5252919</v>
      </c>
      <c r="BP496" s="5">
        <v>44122102</v>
      </c>
      <c r="BQ496" s="5">
        <v>35695708</v>
      </c>
      <c r="BR496" s="5">
        <v>1026800</v>
      </c>
    </row>
    <row r="497" spans="1:70">
      <c r="A497" t="s">
        <v>1928</v>
      </c>
      <c r="B497" t="s">
        <v>1929</v>
      </c>
      <c r="C497" t="s">
        <v>1282</v>
      </c>
      <c r="D497" t="s">
        <v>1931</v>
      </c>
      <c r="E497" t="str">
        <f t="shared" si="7"/>
        <v>神奈川県横須賀市</v>
      </c>
      <c r="F497" s="5">
        <v>394050</v>
      </c>
      <c r="G497" s="5">
        <v>194</v>
      </c>
      <c r="H497" s="5">
        <v>0</v>
      </c>
      <c r="I497" s="5">
        <v>0</v>
      </c>
      <c r="J497" s="5">
        <v>1</v>
      </c>
      <c r="K497" s="5">
        <v>1</v>
      </c>
      <c r="L497" s="5">
        <v>12377</v>
      </c>
      <c r="M497" s="5">
        <v>48378</v>
      </c>
      <c r="N497" s="5">
        <v>192624</v>
      </c>
      <c r="O497" s="5">
        <v>1289483</v>
      </c>
      <c r="P497" s="5">
        <v>8970446</v>
      </c>
      <c r="Q497" s="5">
        <v>17828550</v>
      </c>
      <c r="R497" s="5">
        <v>1180574</v>
      </c>
      <c r="S497" s="5">
        <v>147</v>
      </c>
      <c r="T497" s="5">
        <v>47576</v>
      </c>
      <c r="U497" s="5">
        <v>0</v>
      </c>
      <c r="V497" s="5">
        <v>6031</v>
      </c>
      <c r="W497" s="5">
        <v>137</v>
      </c>
      <c r="X497" s="5">
        <v>20</v>
      </c>
      <c r="Y497" s="5">
        <v>218200</v>
      </c>
      <c r="Z497" s="5">
        <v>0</v>
      </c>
      <c r="AA497" s="5">
        <v>19</v>
      </c>
      <c r="AB497" s="5">
        <v>7</v>
      </c>
      <c r="AC497" s="5">
        <v>10211</v>
      </c>
      <c r="AD497" s="5">
        <v>41070</v>
      </c>
      <c r="AE497" s="5">
        <v>104427</v>
      </c>
      <c r="AF497" s="5">
        <v>389776</v>
      </c>
      <c r="AG497" s="5">
        <v>72150</v>
      </c>
      <c r="AH497" s="5">
        <v>247781</v>
      </c>
      <c r="AI497" s="5">
        <v>0</v>
      </c>
      <c r="AJ497" s="5">
        <v>93312</v>
      </c>
      <c r="AK497" s="5">
        <v>111256</v>
      </c>
      <c r="AL497" s="5">
        <v>23470</v>
      </c>
      <c r="AM497" s="5">
        <v>29544</v>
      </c>
      <c r="AN497" s="5">
        <v>0</v>
      </c>
      <c r="AO497" s="5">
        <v>0</v>
      </c>
      <c r="AP497" s="5">
        <v>0</v>
      </c>
      <c r="AQ497" s="5">
        <v>0</v>
      </c>
      <c r="AR497" s="5">
        <v>0</v>
      </c>
      <c r="AS497" s="5">
        <v>7052</v>
      </c>
      <c r="AT497" s="5">
        <v>30049</v>
      </c>
      <c r="AU497" s="5">
        <v>148513</v>
      </c>
      <c r="AV497" s="5">
        <v>9646</v>
      </c>
      <c r="AW497" s="5">
        <v>39493</v>
      </c>
      <c r="AX497" s="5">
        <v>96455</v>
      </c>
      <c r="AY497" s="5">
        <v>32287</v>
      </c>
      <c r="AZ497" s="5">
        <v>0</v>
      </c>
      <c r="BA497" s="5">
        <v>0</v>
      </c>
      <c r="BB497" s="5">
        <v>197</v>
      </c>
      <c r="BC497" s="5">
        <v>98644</v>
      </c>
      <c r="BD497" s="5">
        <v>0</v>
      </c>
      <c r="BE497" s="5">
        <v>14</v>
      </c>
      <c r="BF497" s="5">
        <v>7537</v>
      </c>
      <c r="BG497" s="5">
        <v>29074</v>
      </c>
      <c r="BH497" s="5">
        <v>9308339</v>
      </c>
      <c r="BI497" s="5">
        <v>1056864</v>
      </c>
      <c r="BJ497" s="5">
        <v>8478083</v>
      </c>
      <c r="BK497" s="5">
        <v>280761</v>
      </c>
      <c r="BL497" s="5">
        <v>45014</v>
      </c>
      <c r="BM497" s="5">
        <v>30172</v>
      </c>
      <c r="BN497" s="5">
        <v>0</v>
      </c>
      <c r="BO497" s="5">
        <v>661562</v>
      </c>
      <c r="BP497" s="5">
        <v>11599770</v>
      </c>
      <c r="BQ497" s="5">
        <v>2880880</v>
      </c>
      <c r="BR497" s="5">
        <v>132100</v>
      </c>
    </row>
    <row r="498" spans="1:70">
      <c r="A498" t="s">
        <v>1928</v>
      </c>
      <c r="B498" t="s">
        <v>1929</v>
      </c>
      <c r="C498" t="s">
        <v>1284</v>
      </c>
      <c r="D498" t="s">
        <v>1932</v>
      </c>
      <c r="E498" t="str">
        <f t="shared" si="7"/>
        <v>神奈川県川崎市</v>
      </c>
      <c r="F498" s="5">
        <v>1522208</v>
      </c>
      <c r="G498" s="5">
        <v>607</v>
      </c>
      <c r="H498" s="5">
        <v>0</v>
      </c>
      <c r="I498" s="5">
        <v>0</v>
      </c>
      <c r="J498" s="5">
        <v>1</v>
      </c>
      <c r="K498" s="5">
        <v>0</v>
      </c>
      <c r="L498" s="5">
        <v>45142</v>
      </c>
      <c r="M498" s="5">
        <v>70741</v>
      </c>
      <c r="N498" s="5">
        <v>190340</v>
      </c>
      <c r="O498" s="5">
        <v>2217601</v>
      </c>
      <c r="P498" s="5">
        <v>24698169</v>
      </c>
      <c r="Q498" s="5">
        <v>62997421</v>
      </c>
      <c r="R498" s="5">
        <v>3221546</v>
      </c>
      <c r="S498" s="5">
        <v>470</v>
      </c>
      <c r="T498" s="5">
        <v>167656</v>
      </c>
      <c r="U498" s="5">
        <v>0</v>
      </c>
      <c r="V498" s="5">
        <v>0</v>
      </c>
      <c r="W498" s="5">
        <v>255</v>
      </c>
      <c r="X498" s="5">
        <v>20</v>
      </c>
      <c r="Y498" s="5">
        <v>252600</v>
      </c>
      <c r="Z498" s="5">
        <v>0</v>
      </c>
      <c r="AA498" s="5">
        <v>230</v>
      </c>
      <c r="AB498" s="5">
        <v>9</v>
      </c>
      <c r="AC498" s="5">
        <v>23576</v>
      </c>
      <c r="AD498" s="5">
        <v>32594</v>
      </c>
      <c r="AE498" s="5">
        <v>126330</v>
      </c>
      <c r="AF498" s="5">
        <v>463729</v>
      </c>
      <c r="AG498" s="5">
        <v>252600</v>
      </c>
      <c r="AH498" s="5">
        <v>574400</v>
      </c>
      <c r="AI498" s="5">
        <v>0</v>
      </c>
      <c r="AJ498" s="5">
        <v>0</v>
      </c>
      <c r="AK498" s="5">
        <v>324318</v>
      </c>
      <c r="AL498" s="5">
        <v>4860</v>
      </c>
      <c r="AM498" s="5">
        <v>0</v>
      </c>
      <c r="AN498" s="5">
        <v>0</v>
      </c>
      <c r="AO498" s="5">
        <v>0</v>
      </c>
      <c r="AP498" s="5">
        <v>0</v>
      </c>
      <c r="AQ498" s="5">
        <v>0</v>
      </c>
      <c r="AR498" s="5">
        <v>0</v>
      </c>
      <c r="AS498" s="5">
        <v>1372</v>
      </c>
      <c r="AT498" s="5">
        <v>7764</v>
      </c>
      <c r="AU498" s="5">
        <v>595306</v>
      </c>
      <c r="AV498" s="5">
        <v>45142</v>
      </c>
      <c r="AW498" s="5">
        <v>66356</v>
      </c>
      <c r="AX498" s="5">
        <v>124738</v>
      </c>
      <c r="AY498" s="5">
        <v>8955</v>
      </c>
      <c r="AZ498" s="5">
        <v>0</v>
      </c>
      <c r="BA498" s="5">
        <v>0</v>
      </c>
      <c r="BB498" s="5">
        <v>0</v>
      </c>
      <c r="BC498" s="5">
        <v>3766</v>
      </c>
      <c r="BD498" s="5">
        <v>0</v>
      </c>
      <c r="BE498" s="5">
        <v>0</v>
      </c>
      <c r="BF498" s="5">
        <v>94</v>
      </c>
      <c r="BG498" s="5">
        <v>1471</v>
      </c>
      <c r="BH498" s="5">
        <v>28804054</v>
      </c>
      <c r="BI498" s="5">
        <v>3405195</v>
      </c>
      <c r="BJ498" s="5">
        <v>28448903</v>
      </c>
      <c r="BK498" s="5">
        <v>1024093</v>
      </c>
      <c r="BL498" s="5">
        <v>28606</v>
      </c>
      <c r="BM498" s="5">
        <v>82247</v>
      </c>
      <c r="BN498" s="5">
        <v>0</v>
      </c>
      <c r="BO498" s="5">
        <v>809234</v>
      </c>
      <c r="BP498" s="5">
        <v>21308245</v>
      </c>
      <c r="BQ498" s="5">
        <v>10265069</v>
      </c>
      <c r="BR498" s="5">
        <v>505600</v>
      </c>
    </row>
    <row r="499" spans="1:70">
      <c r="A499" t="s">
        <v>1928</v>
      </c>
      <c r="B499" t="s">
        <v>1929</v>
      </c>
      <c r="C499" t="s">
        <v>1288</v>
      </c>
      <c r="D499" t="s">
        <v>1933</v>
      </c>
      <c r="E499" t="str">
        <f t="shared" si="7"/>
        <v>神奈川県松田町</v>
      </c>
      <c r="F499" s="5">
        <v>8971</v>
      </c>
      <c r="G499" s="5">
        <v>3</v>
      </c>
      <c r="H499" s="5">
        <v>2</v>
      </c>
      <c r="I499" s="5">
        <v>0</v>
      </c>
      <c r="J499" s="5">
        <v>0</v>
      </c>
      <c r="K499" s="5">
        <v>0</v>
      </c>
      <c r="L499" s="5">
        <v>2140</v>
      </c>
      <c r="M499" s="5">
        <v>5633</v>
      </c>
      <c r="N499" s="5">
        <v>703</v>
      </c>
      <c r="O499" s="5">
        <v>34225</v>
      </c>
      <c r="P499" s="5">
        <v>92020</v>
      </c>
      <c r="Q499" s="5">
        <v>189719</v>
      </c>
      <c r="R499" s="5">
        <v>12122</v>
      </c>
      <c r="S499" s="5">
        <v>2</v>
      </c>
      <c r="T499" s="5">
        <v>1081</v>
      </c>
      <c r="U499" s="5">
        <v>0</v>
      </c>
      <c r="V499" s="5">
        <v>0</v>
      </c>
      <c r="W499" s="5">
        <v>0</v>
      </c>
      <c r="X499" s="5">
        <v>20</v>
      </c>
      <c r="Y499" s="5">
        <v>7500</v>
      </c>
      <c r="Z499" s="5">
        <v>2000</v>
      </c>
      <c r="AA499" s="5">
        <v>10</v>
      </c>
      <c r="AB499" s="5">
        <v>0</v>
      </c>
      <c r="AC499" s="5">
        <v>0</v>
      </c>
      <c r="AD499" s="5">
        <v>0</v>
      </c>
      <c r="AE499" s="5">
        <v>0</v>
      </c>
      <c r="AF499" s="5">
        <v>0</v>
      </c>
      <c r="AG499" s="5">
        <v>0</v>
      </c>
      <c r="AH499" s="5">
        <v>0</v>
      </c>
      <c r="AI499" s="5">
        <v>0</v>
      </c>
      <c r="AJ499" s="5">
        <v>0</v>
      </c>
      <c r="AK499" s="5">
        <v>2100</v>
      </c>
      <c r="AL499" s="5">
        <v>2000</v>
      </c>
      <c r="AM499" s="5">
        <v>0</v>
      </c>
      <c r="AN499" s="5">
        <v>30</v>
      </c>
      <c r="AO499" s="5">
        <v>0</v>
      </c>
      <c r="AP499" s="5">
        <v>0</v>
      </c>
      <c r="AQ499" s="5">
        <v>0</v>
      </c>
      <c r="AR499" s="5">
        <v>0</v>
      </c>
      <c r="AS499" s="5">
        <v>0</v>
      </c>
      <c r="AT499" s="5">
        <v>0</v>
      </c>
      <c r="AU499" s="5">
        <v>0</v>
      </c>
      <c r="AV499" s="5">
        <v>0</v>
      </c>
      <c r="AW499" s="5">
        <v>0</v>
      </c>
      <c r="AX499" s="5">
        <v>268</v>
      </c>
      <c r="AY499" s="5">
        <v>0</v>
      </c>
      <c r="AZ499" s="5">
        <v>0</v>
      </c>
      <c r="BA499" s="5">
        <v>0</v>
      </c>
      <c r="BB499" s="5">
        <v>92</v>
      </c>
      <c r="BC499" s="5">
        <v>2001</v>
      </c>
      <c r="BD499" s="5">
        <v>0</v>
      </c>
      <c r="BE499" s="5">
        <v>0</v>
      </c>
      <c r="BF499" s="5">
        <v>0</v>
      </c>
      <c r="BG499" s="5">
        <v>0</v>
      </c>
      <c r="BH499" s="5">
        <v>98344</v>
      </c>
      <c r="BI499" s="5">
        <v>35597</v>
      </c>
      <c r="BJ499" s="5">
        <v>108560</v>
      </c>
      <c r="BK499" s="5">
        <v>2853</v>
      </c>
      <c r="BL499" s="5">
        <v>0</v>
      </c>
      <c r="BM499" s="5">
        <v>0</v>
      </c>
      <c r="BN499" s="5">
        <v>0</v>
      </c>
      <c r="BO499" s="5">
        <v>18585</v>
      </c>
      <c r="BP499" s="5">
        <v>453539</v>
      </c>
      <c r="BQ499" s="5">
        <v>44050</v>
      </c>
      <c r="BR499" s="5">
        <v>7500</v>
      </c>
    </row>
    <row r="500" spans="1:70">
      <c r="A500" t="s">
        <v>1928</v>
      </c>
      <c r="B500" t="s">
        <v>1929</v>
      </c>
      <c r="C500" t="s">
        <v>1290</v>
      </c>
      <c r="D500" t="s">
        <v>1934</v>
      </c>
      <c r="E500" t="str">
        <f t="shared" si="7"/>
        <v>神奈川県真鶴町</v>
      </c>
      <c r="F500" s="5">
        <v>6775</v>
      </c>
      <c r="G500" s="5">
        <v>4</v>
      </c>
      <c r="H500" s="5">
        <v>4</v>
      </c>
      <c r="I500" s="5">
        <v>0</v>
      </c>
      <c r="J500" s="5">
        <v>0</v>
      </c>
      <c r="K500" s="5">
        <v>0</v>
      </c>
      <c r="L500" s="5">
        <v>279</v>
      </c>
      <c r="M500" s="5">
        <v>11451</v>
      </c>
      <c r="N500" s="5">
        <v>0</v>
      </c>
      <c r="O500" s="5">
        <v>47002</v>
      </c>
      <c r="P500" s="5">
        <v>200825</v>
      </c>
      <c r="Q500" s="5">
        <v>725699</v>
      </c>
      <c r="R500" s="5">
        <v>72278</v>
      </c>
      <c r="S500" s="5">
        <v>4</v>
      </c>
      <c r="T500" s="5">
        <v>822</v>
      </c>
      <c r="U500" s="5">
        <v>0</v>
      </c>
      <c r="V500" s="5">
        <v>0</v>
      </c>
      <c r="W500" s="5">
        <v>1</v>
      </c>
      <c r="X500" s="5">
        <v>4</v>
      </c>
      <c r="Y500" s="5">
        <v>1200</v>
      </c>
      <c r="Z500" s="5">
        <v>0</v>
      </c>
      <c r="AA500" s="5">
        <v>22</v>
      </c>
      <c r="AB500" s="5">
        <v>6</v>
      </c>
      <c r="AC500" s="5">
        <v>279</v>
      </c>
      <c r="AD500" s="5">
        <v>7493</v>
      </c>
      <c r="AE500" s="5">
        <v>0</v>
      </c>
      <c r="AF500" s="5">
        <v>22540</v>
      </c>
      <c r="AG500" s="5">
        <v>0</v>
      </c>
      <c r="AH500" s="5">
        <v>0</v>
      </c>
      <c r="AI500" s="5">
        <v>0</v>
      </c>
      <c r="AJ500" s="5">
        <v>0</v>
      </c>
      <c r="AK500" s="5">
        <v>600</v>
      </c>
      <c r="AL500" s="5">
        <v>5390</v>
      </c>
      <c r="AM500" s="5">
        <v>0</v>
      </c>
      <c r="AN500" s="5">
        <v>0</v>
      </c>
      <c r="AO500" s="5">
        <v>0</v>
      </c>
      <c r="AP500" s="5">
        <v>0</v>
      </c>
      <c r="AQ500" s="5">
        <v>0</v>
      </c>
      <c r="AR500" s="5">
        <v>0</v>
      </c>
      <c r="AS500" s="5">
        <v>0</v>
      </c>
      <c r="AT500" s="5">
        <v>0</v>
      </c>
      <c r="AU500" s="5">
        <v>0</v>
      </c>
      <c r="AV500" s="5">
        <v>0</v>
      </c>
      <c r="AW500" s="5">
        <v>0</v>
      </c>
      <c r="AX500" s="5">
        <v>0</v>
      </c>
      <c r="AY500" s="5">
        <v>0</v>
      </c>
      <c r="AZ500" s="5">
        <v>0</v>
      </c>
      <c r="BA500" s="5">
        <v>0</v>
      </c>
      <c r="BB500" s="5">
        <v>0</v>
      </c>
      <c r="BC500" s="5">
        <v>968</v>
      </c>
      <c r="BD500" s="5">
        <v>0</v>
      </c>
      <c r="BE500" s="5">
        <v>0</v>
      </c>
      <c r="BF500" s="5">
        <v>0</v>
      </c>
      <c r="BG500" s="5">
        <v>0</v>
      </c>
      <c r="BH500" s="5">
        <v>201239</v>
      </c>
      <c r="BI500" s="5">
        <v>14210</v>
      </c>
      <c r="BJ500" s="5">
        <v>184572</v>
      </c>
      <c r="BK500" s="5">
        <v>14881</v>
      </c>
      <c r="BL500" s="5">
        <v>0</v>
      </c>
      <c r="BM500" s="5">
        <v>257</v>
      </c>
      <c r="BN500" s="5">
        <v>0</v>
      </c>
      <c r="BO500" s="5">
        <v>11890</v>
      </c>
      <c r="BP500" s="5">
        <v>38840</v>
      </c>
      <c r="BQ500" s="5">
        <v>86004</v>
      </c>
      <c r="BR500" s="5">
        <v>3000</v>
      </c>
    </row>
    <row r="501" spans="1:70">
      <c r="A501" t="s">
        <v>1928</v>
      </c>
      <c r="B501" t="s">
        <v>1929</v>
      </c>
      <c r="C501" t="s">
        <v>1292</v>
      </c>
      <c r="D501" t="s">
        <v>1935</v>
      </c>
      <c r="E501" t="str">
        <f t="shared" si="7"/>
        <v>神奈川県小田原市</v>
      </c>
      <c r="F501" s="5">
        <v>173830</v>
      </c>
      <c r="G501" s="5">
        <v>60</v>
      </c>
      <c r="H501" s="5">
        <v>5</v>
      </c>
      <c r="I501" s="5">
        <v>0</v>
      </c>
      <c r="J501" s="5">
        <v>1</v>
      </c>
      <c r="K501" s="5">
        <v>2</v>
      </c>
      <c r="L501" s="5">
        <v>11299</v>
      </c>
      <c r="M501" s="5">
        <v>22313</v>
      </c>
      <c r="N501" s="5">
        <v>35296</v>
      </c>
      <c r="O501" s="5">
        <v>694978</v>
      </c>
      <c r="P501" s="5">
        <v>2651645</v>
      </c>
      <c r="Q501" s="5">
        <v>9665366</v>
      </c>
      <c r="R501" s="5">
        <v>742681</v>
      </c>
      <c r="S501" s="5">
        <v>44</v>
      </c>
      <c r="T501" s="5">
        <v>18678</v>
      </c>
      <c r="U501" s="5">
        <v>0</v>
      </c>
      <c r="V501" s="5">
        <v>0</v>
      </c>
      <c r="W501" s="5">
        <v>26</v>
      </c>
      <c r="X501" s="5">
        <v>10</v>
      </c>
      <c r="Y501" s="5">
        <v>93050</v>
      </c>
      <c r="Z501" s="5">
        <v>0</v>
      </c>
      <c r="AA501" s="5">
        <v>270</v>
      </c>
      <c r="AB501" s="5">
        <v>154</v>
      </c>
      <c r="AC501" s="5">
        <v>3740</v>
      </c>
      <c r="AD501" s="5">
        <v>10512</v>
      </c>
      <c r="AE501" s="5">
        <v>17917</v>
      </c>
      <c r="AF501" s="5">
        <v>133759</v>
      </c>
      <c r="AG501" s="5">
        <v>12115</v>
      </c>
      <c r="AH501" s="5">
        <v>21013</v>
      </c>
      <c r="AI501" s="5">
        <v>0</v>
      </c>
      <c r="AJ501" s="5">
        <v>100206</v>
      </c>
      <c r="AK501" s="5">
        <v>17625</v>
      </c>
      <c r="AL501" s="5">
        <v>18000</v>
      </c>
      <c r="AM501" s="5">
        <v>6630</v>
      </c>
      <c r="AN501" s="5">
        <v>100</v>
      </c>
      <c r="AO501" s="5">
        <v>0</v>
      </c>
      <c r="AP501" s="5">
        <v>0</v>
      </c>
      <c r="AQ501" s="5">
        <v>690</v>
      </c>
      <c r="AR501" s="5">
        <v>1180</v>
      </c>
      <c r="AS501" s="5">
        <v>3076</v>
      </c>
      <c r="AT501" s="5">
        <v>12573</v>
      </c>
      <c r="AU501" s="5">
        <v>155582</v>
      </c>
      <c r="AV501" s="5">
        <v>3460</v>
      </c>
      <c r="AW501" s="5">
        <v>12176</v>
      </c>
      <c r="AX501" s="5">
        <v>5374</v>
      </c>
      <c r="AY501" s="5">
        <v>7453</v>
      </c>
      <c r="AZ501" s="5">
        <v>0</v>
      </c>
      <c r="BA501" s="5">
        <v>0</v>
      </c>
      <c r="BB501" s="5">
        <v>0</v>
      </c>
      <c r="BC501" s="5">
        <v>11505</v>
      </c>
      <c r="BD501" s="5">
        <v>0</v>
      </c>
      <c r="BE501" s="5">
        <v>263</v>
      </c>
      <c r="BF501" s="5">
        <v>58</v>
      </c>
      <c r="BG501" s="5">
        <v>2848</v>
      </c>
      <c r="BH501" s="5">
        <v>2692393</v>
      </c>
      <c r="BI501" s="5">
        <v>456129</v>
      </c>
      <c r="BJ501" s="5">
        <v>2441475</v>
      </c>
      <c r="BK501" s="5">
        <v>221137</v>
      </c>
      <c r="BL501" s="5">
        <v>0</v>
      </c>
      <c r="BM501" s="5">
        <v>29900</v>
      </c>
      <c r="BN501" s="5">
        <v>8122</v>
      </c>
      <c r="BO501" s="5">
        <v>203267</v>
      </c>
      <c r="BP501" s="5">
        <v>3645705</v>
      </c>
      <c r="BQ501" s="5">
        <v>1743087</v>
      </c>
      <c r="BR501" s="5">
        <v>0</v>
      </c>
    </row>
    <row r="502" spans="1:70">
      <c r="A502" t="s">
        <v>1928</v>
      </c>
      <c r="B502" t="s">
        <v>1929</v>
      </c>
      <c r="C502" t="s">
        <v>1294</v>
      </c>
      <c r="D502" t="s">
        <v>1929</v>
      </c>
      <c r="E502" t="str">
        <f t="shared" si="7"/>
        <v>神奈川県神奈川県</v>
      </c>
      <c r="F502" s="5">
        <v>2815880</v>
      </c>
      <c r="G502" s="5">
        <v>692</v>
      </c>
      <c r="H502" s="5">
        <v>2</v>
      </c>
      <c r="I502" s="5">
        <v>0</v>
      </c>
      <c r="J502" s="5">
        <v>3</v>
      </c>
      <c r="K502" s="5">
        <v>6</v>
      </c>
      <c r="L502" s="5">
        <v>10595</v>
      </c>
      <c r="M502" s="5">
        <v>193626</v>
      </c>
      <c r="N502" s="5">
        <v>430618</v>
      </c>
      <c r="O502" s="5">
        <v>8619468</v>
      </c>
      <c r="P502" s="5">
        <v>48010374</v>
      </c>
      <c r="Q502" s="5">
        <v>97647855</v>
      </c>
      <c r="R502" s="5">
        <v>10878575</v>
      </c>
      <c r="S502" s="5">
        <v>647</v>
      </c>
      <c r="T502" s="5">
        <v>296742</v>
      </c>
      <c r="U502" s="5">
        <v>0</v>
      </c>
      <c r="V502" s="5">
        <v>6008</v>
      </c>
      <c r="W502" s="5">
        <v>445</v>
      </c>
      <c r="X502" s="5">
        <v>18</v>
      </c>
      <c r="Y502" s="5">
        <v>1004836</v>
      </c>
      <c r="Z502" s="5">
        <v>24090</v>
      </c>
      <c r="AA502" s="5">
        <v>1351</v>
      </c>
      <c r="AB502" s="5">
        <v>682</v>
      </c>
      <c r="AC502" s="5">
        <v>1745</v>
      </c>
      <c r="AD502" s="5">
        <v>108657</v>
      </c>
      <c r="AE502" s="5">
        <v>239650</v>
      </c>
      <c r="AF502" s="5">
        <v>2090591</v>
      </c>
      <c r="AG502" s="5">
        <v>28000</v>
      </c>
      <c r="AH502" s="5">
        <v>1578672</v>
      </c>
      <c r="AI502" s="5">
        <v>3123360</v>
      </c>
      <c r="AJ502" s="5">
        <v>0</v>
      </c>
      <c r="AK502" s="5">
        <v>225654</v>
      </c>
      <c r="AL502" s="5">
        <v>432314</v>
      </c>
      <c r="AM502" s="5">
        <v>38331</v>
      </c>
      <c r="AN502" s="5">
        <v>0</v>
      </c>
      <c r="AO502" s="5">
        <v>7484</v>
      </c>
      <c r="AP502" s="5">
        <v>12883</v>
      </c>
      <c r="AQ502" s="5">
        <v>0</v>
      </c>
      <c r="AR502" s="5">
        <v>0</v>
      </c>
      <c r="AS502" s="5">
        <v>11411</v>
      </c>
      <c r="AT502" s="5">
        <v>22665</v>
      </c>
      <c r="AU502" s="5">
        <v>1349998</v>
      </c>
      <c r="AV502" s="5">
        <v>3436</v>
      </c>
      <c r="AW502" s="5">
        <v>129649</v>
      </c>
      <c r="AX502" s="5">
        <v>179277</v>
      </c>
      <c r="AY502" s="5">
        <v>150862</v>
      </c>
      <c r="AZ502" s="5">
        <v>0</v>
      </c>
      <c r="BA502" s="5">
        <v>0</v>
      </c>
      <c r="BB502" s="5">
        <v>0</v>
      </c>
      <c r="BC502" s="5">
        <v>0</v>
      </c>
      <c r="BD502" s="5">
        <v>0</v>
      </c>
      <c r="BE502" s="5">
        <v>1422</v>
      </c>
      <c r="BF502" s="5">
        <v>2214</v>
      </c>
      <c r="BG502" s="5">
        <v>16095</v>
      </c>
      <c r="BH502" s="5">
        <v>51336560</v>
      </c>
      <c r="BI502" s="5">
        <v>4314449</v>
      </c>
      <c r="BJ502" s="5">
        <v>46545124</v>
      </c>
      <c r="BK502" s="5">
        <v>2791568</v>
      </c>
      <c r="BL502" s="5">
        <v>3086</v>
      </c>
      <c r="BM502" s="5">
        <v>775877</v>
      </c>
      <c r="BN502" s="5">
        <v>0</v>
      </c>
      <c r="BO502" s="5">
        <v>1859040</v>
      </c>
      <c r="BP502" s="5">
        <v>35326839</v>
      </c>
      <c r="BQ502" s="5">
        <v>31550268</v>
      </c>
      <c r="BR502" s="5">
        <v>987900</v>
      </c>
    </row>
    <row r="503" spans="1:70">
      <c r="A503" t="s">
        <v>1928</v>
      </c>
      <c r="B503" t="s">
        <v>1929</v>
      </c>
      <c r="C503" t="s">
        <v>1296</v>
      </c>
      <c r="D503" t="s">
        <v>1936</v>
      </c>
      <c r="E503" t="str">
        <f t="shared" si="7"/>
        <v>神奈川県三浦市</v>
      </c>
      <c r="F503" s="5">
        <v>42836</v>
      </c>
      <c r="G503" s="5">
        <v>24</v>
      </c>
      <c r="H503" s="5">
        <v>0</v>
      </c>
      <c r="I503" s="5">
        <v>0</v>
      </c>
      <c r="J503" s="5">
        <v>0</v>
      </c>
      <c r="K503" s="5">
        <v>0</v>
      </c>
      <c r="L503" s="5">
        <v>607</v>
      </c>
      <c r="M503" s="5">
        <v>26899</v>
      </c>
      <c r="N503" s="5">
        <v>6197</v>
      </c>
      <c r="O503" s="5">
        <v>180914</v>
      </c>
      <c r="P503" s="5">
        <v>1037722</v>
      </c>
      <c r="Q503" s="5">
        <v>4378530</v>
      </c>
      <c r="R503" s="5">
        <v>409612</v>
      </c>
      <c r="S503" s="5">
        <v>11</v>
      </c>
      <c r="T503" s="5">
        <v>5127</v>
      </c>
      <c r="U503" s="5">
        <v>0</v>
      </c>
      <c r="V503" s="5">
        <v>0</v>
      </c>
      <c r="W503" s="5">
        <v>8</v>
      </c>
      <c r="X503" s="5">
        <v>10</v>
      </c>
      <c r="Y503" s="5">
        <v>8000</v>
      </c>
      <c r="Z503" s="5">
        <v>0</v>
      </c>
      <c r="AA503" s="5">
        <v>16</v>
      </c>
      <c r="AB503" s="5">
        <v>11</v>
      </c>
      <c r="AC503" s="5">
        <v>115</v>
      </c>
      <c r="AD503" s="5">
        <v>15178</v>
      </c>
      <c r="AE503" s="5">
        <v>5979</v>
      </c>
      <c r="AF503" s="5">
        <v>25201</v>
      </c>
      <c r="AG503" s="5">
        <v>0</v>
      </c>
      <c r="AH503" s="5">
        <v>0</v>
      </c>
      <c r="AI503" s="5">
        <v>0</v>
      </c>
      <c r="AJ503" s="5">
        <v>0</v>
      </c>
      <c r="AK503" s="5">
        <v>6500</v>
      </c>
      <c r="AL503" s="5">
        <v>0</v>
      </c>
      <c r="AM503" s="5">
        <v>23500</v>
      </c>
      <c r="AN503" s="5">
        <v>0</v>
      </c>
      <c r="AO503" s="5">
        <v>0</v>
      </c>
      <c r="AP503" s="5">
        <v>0</v>
      </c>
      <c r="AQ503" s="5">
        <v>0</v>
      </c>
      <c r="AR503" s="5">
        <v>320</v>
      </c>
      <c r="AS503" s="5">
        <v>3802</v>
      </c>
      <c r="AT503" s="5">
        <v>148</v>
      </c>
      <c r="AU503" s="5">
        <v>39163</v>
      </c>
      <c r="AV503" s="5">
        <v>0</v>
      </c>
      <c r="AW503" s="5">
        <v>22364</v>
      </c>
      <c r="AX503" s="5">
        <v>6048</v>
      </c>
      <c r="AY503" s="5">
        <v>15535</v>
      </c>
      <c r="AZ503" s="5">
        <v>90</v>
      </c>
      <c r="BA503" s="5">
        <v>0</v>
      </c>
      <c r="BB503" s="5">
        <v>0</v>
      </c>
      <c r="BC503" s="5">
        <v>17863</v>
      </c>
      <c r="BD503" s="5">
        <v>1</v>
      </c>
      <c r="BE503" s="5">
        <v>69</v>
      </c>
      <c r="BF503" s="5">
        <v>0</v>
      </c>
      <c r="BG503" s="5">
        <v>1472</v>
      </c>
      <c r="BH503" s="5">
        <v>1061022</v>
      </c>
      <c r="BI503" s="5">
        <v>118372</v>
      </c>
      <c r="BJ503" s="5">
        <v>1212307</v>
      </c>
      <c r="BK503" s="5">
        <v>115997</v>
      </c>
      <c r="BL503" s="5">
        <v>0</v>
      </c>
      <c r="BM503" s="5">
        <v>8052</v>
      </c>
      <c r="BN503" s="5">
        <v>0</v>
      </c>
      <c r="BO503" s="5">
        <v>100166</v>
      </c>
      <c r="BP503" s="5">
        <v>576046</v>
      </c>
      <c r="BQ503" s="5">
        <v>925648</v>
      </c>
      <c r="BR503" s="5">
        <v>29300</v>
      </c>
    </row>
    <row r="504" spans="1:70">
      <c r="A504" t="s">
        <v>1928</v>
      </c>
      <c r="B504" t="s">
        <v>1929</v>
      </c>
      <c r="C504" t="s">
        <v>1298</v>
      </c>
      <c r="D504" t="s">
        <v>1937</v>
      </c>
      <c r="E504" t="str">
        <f t="shared" si="7"/>
        <v>神奈川県湯河原町（吉浜）</v>
      </c>
      <c r="F504" s="5">
        <v>13976</v>
      </c>
      <c r="G504" s="5">
        <v>7</v>
      </c>
      <c r="H504" s="5">
        <v>0</v>
      </c>
      <c r="I504" s="5">
        <v>0</v>
      </c>
      <c r="J504" s="5">
        <v>3</v>
      </c>
      <c r="K504" s="5">
        <v>0</v>
      </c>
      <c r="L504" s="5">
        <v>2819</v>
      </c>
      <c r="M504" s="5">
        <v>8727</v>
      </c>
      <c r="N504" s="5">
        <v>0</v>
      </c>
      <c r="O504" s="5">
        <v>90264</v>
      </c>
      <c r="P504" s="5">
        <v>385331</v>
      </c>
      <c r="Q504" s="5">
        <v>2257028</v>
      </c>
      <c r="R504" s="5">
        <v>191244</v>
      </c>
      <c r="S504" s="5">
        <v>7</v>
      </c>
      <c r="T504" s="5">
        <v>2040</v>
      </c>
      <c r="U504" s="5">
        <v>0</v>
      </c>
      <c r="V504" s="5">
        <v>278</v>
      </c>
      <c r="W504" s="5">
        <v>2</v>
      </c>
      <c r="X504" s="5">
        <v>18</v>
      </c>
      <c r="Y504" s="5">
        <v>20550</v>
      </c>
      <c r="Z504" s="5">
        <v>0</v>
      </c>
      <c r="AA504" s="5">
        <v>37</v>
      </c>
      <c r="AB504" s="5">
        <v>17</v>
      </c>
      <c r="AC504" s="5">
        <v>328</v>
      </c>
      <c r="AD504" s="5">
        <v>1168</v>
      </c>
      <c r="AE504" s="5">
        <v>0</v>
      </c>
      <c r="AF504" s="5">
        <v>34021</v>
      </c>
      <c r="AG504" s="5">
        <v>4050</v>
      </c>
      <c r="AH504" s="5">
        <v>0</v>
      </c>
      <c r="AI504" s="5">
        <v>10999</v>
      </c>
      <c r="AJ504" s="5">
        <v>0</v>
      </c>
      <c r="AK504" s="5">
        <v>3500</v>
      </c>
      <c r="AL504" s="5">
        <v>4238</v>
      </c>
      <c r="AM504" s="5">
        <v>0</v>
      </c>
      <c r="AN504" s="5">
        <v>0</v>
      </c>
      <c r="AO504" s="5">
        <v>0</v>
      </c>
      <c r="AP504" s="5">
        <v>0</v>
      </c>
      <c r="AQ504" s="5">
        <v>0</v>
      </c>
      <c r="AR504" s="5">
        <v>2619</v>
      </c>
      <c r="AS504" s="5">
        <v>3596</v>
      </c>
      <c r="AT504" s="5">
        <v>0</v>
      </c>
      <c r="AU504" s="5">
        <v>41467</v>
      </c>
      <c r="AV504" s="5">
        <v>0</v>
      </c>
      <c r="AW504" s="5">
        <v>0</v>
      </c>
      <c r="AX504" s="5">
        <v>0</v>
      </c>
      <c r="AY504" s="5">
        <v>0</v>
      </c>
      <c r="AZ504" s="5">
        <v>0</v>
      </c>
      <c r="BA504" s="5">
        <v>71</v>
      </c>
      <c r="BB504" s="5">
        <v>0</v>
      </c>
      <c r="BC504" s="5">
        <v>17573</v>
      </c>
      <c r="BD504" s="5">
        <v>0</v>
      </c>
      <c r="BE504" s="5">
        <v>0</v>
      </c>
      <c r="BF504" s="5">
        <v>0</v>
      </c>
      <c r="BG504" s="5">
        <v>0</v>
      </c>
      <c r="BH504" s="5">
        <v>390781</v>
      </c>
      <c r="BI504" s="5">
        <v>30607</v>
      </c>
      <c r="BJ504" s="5">
        <v>320882</v>
      </c>
      <c r="BK504" s="5">
        <v>41663</v>
      </c>
      <c r="BL504" s="5">
        <v>617</v>
      </c>
      <c r="BM504" s="5">
        <v>0</v>
      </c>
      <c r="BN504" s="5">
        <v>0</v>
      </c>
      <c r="BO504" s="5">
        <v>20023</v>
      </c>
      <c r="BP504" s="5">
        <v>380307</v>
      </c>
      <c r="BQ504" s="5">
        <v>216108</v>
      </c>
      <c r="BR504" s="5">
        <v>0</v>
      </c>
    </row>
    <row r="505" spans="1:70">
      <c r="A505" t="s">
        <v>1928</v>
      </c>
      <c r="B505" t="s">
        <v>1929</v>
      </c>
      <c r="C505" t="s">
        <v>1300</v>
      </c>
      <c r="D505" t="s">
        <v>1938</v>
      </c>
      <c r="E505" t="str">
        <f t="shared" si="7"/>
        <v>神奈川県湯河原町（湯河原）</v>
      </c>
      <c r="F505" s="5">
        <v>3096</v>
      </c>
      <c r="G505" s="5">
        <v>0</v>
      </c>
      <c r="H505" s="5">
        <v>1</v>
      </c>
      <c r="I505" s="5">
        <v>0</v>
      </c>
      <c r="J505" s="5">
        <v>1</v>
      </c>
      <c r="K505" s="5">
        <v>0</v>
      </c>
      <c r="L505" s="5">
        <v>270</v>
      </c>
      <c r="M505" s="5">
        <v>5408</v>
      </c>
      <c r="N505" s="5">
        <v>0</v>
      </c>
      <c r="O505" s="5">
        <v>35655</v>
      </c>
      <c r="P505" s="5">
        <v>0</v>
      </c>
      <c r="Q505" s="5">
        <v>0</v>
      </c>
      <c r="R505" s="5">
        <v>0</v>
      </c>
      <c r="S505" s="5">
        <v>0</v>
      </c>
      <c r="T505" s="5">
        <v>1334</v>
      </c>
      <c r="U505" s="5">
        <v>0</v>
      </c>
      <c r="V505" s="5">
        <v>0</v>
      </c>
      <c r="W505" s="5">
        <v>0</v>
      </c>
      <c r="X505" s="5">
        <v>0</v>
      </c>
      <c r="Y505" s="5">
        <v>12000</v>
      </c>
      <c r="Z505" s="5">
        <v>0</v>
      </c>
      <c r="AA505" s="5">
        <v>27</v>
      </c>
      <c r="AB505" s="5">
        <v>18</v>
      </c>
      <c r="AC505" s="5">
        <v>0</v>
      </c>
      <c r="AD505" s="5">
        <v>725</v>
      </c>
      <c r="AE505" s="5">
        <v>0</v>
      </c>
      <c r="AF505" s="5">
        <v>0</v>
      </c>
      <c r="AG505" s="5">
        <v>0</v>
      </c>
      <c r="AH505" s="5">
        <v>0</v>
      </c>
      <c r="AI505" s="5">
        <v>3607</v>
      </c>
      <c r="AJ505" s="5">
        <v>0</v>
      </c>
      <c r="AK505" s="5">
        <v>0</v>
      </c>
      <c r="AL505" s="5">
        <v>5315</v>
      </c>
      <c r="AM505" s="5">
        <v>0</v>
      </c>
      <c r="AN505" s="5">
        <v>0</v>
      </c>
      <c r="AO505" s="5">
        <v>0</v>
      </c>
      <c r="AP505" s="5">
        <v>0</v>
      </c>
      <c r="AQ505" s="5">
        <v>0</v>
      </c>
      <c r="AR505" s="5">
        <v>180</v>
      </c>
      <c r="AS505" s="5">
        <v>4485</v>
      </c>
      <c r="AT505" s="5">
        <v>0</v>
      </c>
      <c r="AU505" s="5">
        <v>18099</v>
      </c>
      <c r="AV505" s="5">
        <v>0</v>
      </c>
      <c r="AW505" s="5">
        <v>0</v>
      </c>
      <c r="AX505" s="5">
        <v>0</v>
      </c>
      <c r="AY505" s="5">
        <v>0</v>
      </c>
      <c r="AZ505" s="5">
        <v>0</v>
      </c>
      <c r="BA505" s="5">
        <v>18</v>
      </c>
      <c r="BB505" s="5">
        <v>0</v>
      </c>
      <c r="BC505" s="5">
        <v>6411</v>
      </c>
      <c r="BD505" s="5">
        <v>0</v>
      </c>
      <c r="BE505" s="5">
        <v>0</v>
      </c>
      <c r="BF505" s="5">
        <v>0</v>
      </c>
      <c r="BG505" s="5">
        <v>0</v>
      </c>
      <c r="BH505" s="5">
        <v>0</v>
      </c>
      <c r="BI505" s="5">
        <v>0</v>
      </c>
      <c r="BJ505" s="5">
        <v>0</v>
      </c>
      <c r="BK505" s="5">
        <v>0</v>
      </c>
      <c r="BL505" s="5">
        <v>0</v>
      </c>
      <c r="BM505" s="5">
        <v>0</v>
      </c>
      <c r="BN505" s="5">
        <v>0</v>
      </c>
      <c r="BO505" s="5">
        <v>0</v>
      </c>
      <c r="BP505" s="5">
        <v>0</v>
      </c>
      <c r="BQ505" s="5">
        <v>0</v>
      </c>
      <c r="BR505" s="5">
        <v>0</v>
      </c>
    </row>
    <row r="506" spans="1:70">
      <c r="A506" t="s">
        <v>1928</v>
      </c>
      <c r="B506" t="s">
        <v>1929</v>
      </c>
      <c r="C506" t="s">
        <v>1302</v>
      </c>
      <c r="D506" t="s">
        <v>1939</v>
      </c>
      <c r="E506" t="str">
        <f t="shared" si="7"/>
        <v>神奈川県座間市</v>
      </c>
      <c r="F506" s="5">
        <v>130093</v>
      </c>
      <c r="G506" s="5">
        <v>25</v>
      </c>
      <c r="H506" s="5">
        <v>3</v>
      </c>
      <c r="I506" s="5">
        <v>0</v>
      </c>
      <c r="J506" s="5">
        <v>0</v>
      </c>
      <c r="K506" s="5">
        <v>0</v>
      </c>
      <c r="L506" s="5">
        <v>15482</v>
      </c>
      <c r="M506" s="5">
        <v>8966</v>
      </c>
      <c r="N506" s="5">
        <v>0</v>
      </c>
      <c r="O506" s="5">
        <v>310719</v>
      </c>
      <c r="P506" s="5">
        <v>1647371</v>
      </c>
      <c r="Q506" s="5">
        <v>1726280</v>
      </c>
      <c r="R506" s="5">
        <v>119350</v>
      </c>
      <c r="S506" s="5">
        <v>19</v>
      </c>
      <c r="T506" s="5">
        <v>12679</v>
      </c>
      <c r="U506" s="5">
        <v>0</v>
      </c>
      <c r="V506" s="5">
        <v>0</v>
      </c>
      <c r="W506" s="5">
        <v>10</v>
      </c>
      <c r="X506" s="5">
        <v>6</v>
      </c>
      <c r="Y506" s="5">
        <v>43900</v>
      </c>
      <c r="Z506" s="5">
        <v>0</v>
      </c>
      <c r="AA506" s="5">
        <v>40</v>
      </c>
      <c r="AB506" s="5">
        <v>35</v>
      </c>
      <c r="AC506" s="5">
        <v>5439</v>
      </c>
      <c r="AD506" s="5">
        <v>2555</v>
      </c>
      <c r="AE506" s="5">
        <v>0</v>
      </c>
      <c r="AF506" s="5">
        <v>58448</v>
      </c>
      <c r="AG506" s="5">
        <v>0</v>
      </c>
      <c r="AH506" s="5">
        <v>24200</v>
      </c>
      <c r="AI506" s="5">
        <v>4000</v>
      </c>
      <c r="AJ506" s="5">
        <v>15700</v>
      </c>
      <c r="AK506" s="5">
        <v>0</v>
      </c>
      <c r="AL506" s="5">
        <v>31490</v>
      </c>
      <c r="AM506" s="5">
        <v>0</v>
      </c>
      <c r="AN506" s="5">
        <v>0</v>
      </c>
      <c r="AO506" s="5">
        <v>0</v>
      </c>
      <c r="AP506" s="5">
        <v>0</v>
      </c>
      <c r="AQ506" s="5">
        <v>0</v>
      </c>
      <c r="AR506" s="5">
        <v>1569</v>
      </c>
      <c r="AS506" s="5">
        <v>157</v>
      </c>
      <c r="AT506" s="5">
        <v>0</v>
      </c>
      <c r="AU506" s="5">
        <v>12749</v>
      </c>
      <c r="AV506" s="5">
        <v>390</v>
      </c>
      <c r="AW506" s="5">
        <v>1325</v>
      </c>
      <c r="AX506" s="5">
        <v>0</v>
      </c>
      <c r="AY506" s="5">
        <v>4089</v>
      </c>
      <c r="AZ506" s="5">
        <v>0</v>
      </c>
      <c r="BA506" s="5">
        <v>0</v>
      </c>
      <c r="BB506" s="5">
        <v>0</v>
      </c>
      <c r="BC506" s="5">
        <v>47526</v>
      </c>
      <c r="BD506" s="5">
        <v>0</v>
      </c>
      <c r="BE506" s="5">
        <v>0</v>
      </c>
      <c r="BF506" s="5">
        <v>0</v>
      </c>
      <c r="BG506" s="5">
        <v>0</v>
      </c>
      <c r="BH506" s="5">
        <v>1936053</v>
      </c>
      <c r="BI506" s="5">
        <v>219906</v>
      </c>
      <c r="BJ506" s="5">
        <v>1891899</v>
      </c>
      <c r="BK506" s="5">
        <v>38593</v>
      </c>
      <c r="BL506" s="5">
        <v>0</v>
      </c>
      <c r="BM506" s="5">
        <v>23687</v>
      </c>
      <c r="BN506" s="5">
        <v>0</v>
      </c>
      <c r="BO506" s="5">
        <v>198712</v>
      </c>
      <c r="BP506" s="5">
        <v>2236810</v>
      </c>
      <c r="BQ506" s="5">
        <v>587599</v>
      </c>
      <c r="BR506" s="5">
        <v>46690</v>
      </c>
    </row>
    <row r="507" spans="1:70">
      <c r="A507" t="s">
        <v>1928</v>
      </c>
      <c r="B507" t="s">
        <v>1929</v>
      </c>
      <c r="C507" t="s">
        <v>1306</v>
      </c>
      <c r="D507" t="s">
        <v>1940</v>
      </c>
      <c r="E507" t="str">
        <f t="shared" si="7"/>
        <v>神奈川県神奈川県（箱根）</v>
      </c>
      <c r="F507" s="5">
        <v>5101</v>
      </c>
      <c r="G507" s="5">
        <v>0</v>
      </c>
      <c r="H507" s="5">
        <v>1</v>
      </c>
      <c r="I507" s="5">
        <v>0</v>
      </c>
      <c r="J507" s="5">
        <v>0</v>
      </c>
      <c r="K507" s="5">
        <v>2</v>
      </c>
      <c r="L507" s="5">
        <v>1846</v>
      </c>
      <c r="M507" s="5">
        <v>15682</v>
      </c>
      <c r="N507" s="5">
        <v>0</v>
      </c>
      <c r="O507" s="5">
        <v>74590</v>
      </c>
      <c r="P507" s="5">
        <v>0</v>
      </c>
      <c r="Q507" s="5">
        <v>0</v>
      </c>
      <c r="R507" s="5">
        <v>0</v>
      </c>
      <c r="S507" s="5">
        <v>0</v>
      </c>
      <c r="T507" s="5">
        <v>2438</v>
      </c>
      <c r="U507" s="5">
        <v>0</v>
      </c>
      <c r="V507" s="5">
        <v>0</v>
      </c>
      <c r="W507" s="5">
        <v>0</v>
      </c>
      <c r="X507" s="5">
        <v>0</v>
      </c>
      <c r="Y507" s="5">
        <v>20700</v>
      </c>
      <c r="Z507" s="5">
        <v>0</v>
      </c>
      <c r="AA507" s="5">
        <v>119</v>
      </c>
      <c r="AB507" s="5">
        <v>31</v>
      </c>
      <c r="AC507" s="5">
        <v>511</v>
      </c>
      <c r="AD507" s="5">
        <v>7553</v>
      </c>
      <c r="AE507" s="5">
        <v>0</v>
      </c>
      <c r="AF507" s="5">
        <v>11318</v>
      </c>
      <c r="AG507" s="5">
        <v>20700</v>
      </c>
      <c r="AH507" s="5">
        <v>35856</v>
      </c>
      <c r="AI507" s="5">
        <v>70704</v>
      </c>
      <c r="AJ507" s="5">
        <v>0</v>
      </c>
      <c r="AK507" s="5">
        <v>2104</v>
      </c>
      <c r="AL507" s="5">
        <v>7231</v>
      </c>
      <c r="AM507" s="5">
        <v>1945</v>
      </c>
      <c r="AN507" s="5">
        <v>200</v>
      </c>
      <c r="AO507" s="5">
        <v>0</v>
      </c>
      <c r="AP507" s="5">
        <v>356</v>
      </c>
      <c r="AQ507" s="5">
        <v>0</v>
      </c>
      <c r="AR507" s="5">
        <v>0</v>
      </c>
      <c r="AS507" s="5">
        <v>4335</v>
      </c>
      <c r="AT507" s="5">
        <v>0</v>
      </c>
      <c r="AU507" s="5">
        <v>38742</v>
      </c>
      <c r="AV507" s="5">
        <v>491</v>
      </c>
      <c r="AW507" s="5">
        <v>8291</v>
      </c>
      <c r="AX507" s="5">
        <v>0</v>
      </c>
      <c r="AY507" s="5">
        <v>5533</v>
      </c>
      <c r="AZ507" s="5">
        <v>0</v>
      </c>
      <c r="BA507" s="5">
        <v>0</v>
      </c>
      <c r="BB507" s="5">
        <v>0</v>
      </c>
      <c r="BC507" s="5">
        <v>0</v>
      </c>
      <c r="BD507" s="5">
        <v>0</v>
      </c>
      <c r="BE507" s="5">
        <v>979</v>
      </c>
      <c r="BF507" s="5">
        <v>0</v>
      </c>
      <c r="BG507" s="5">
        <v>381</v>
      </c>
      <c r="BH507" s="5">
        <v>0</v>
      </c>
      <c r="BI507" s="5">
        <v>0</v>
      </c>
      <c r="BJ507" s="5">
        <v>0</v>
      </c>
      <c r="BK507" s="5">
        <v>0</v>
      </c>
      <c r="BL507" s="5">
        <v>0</v>
      </c>
      <c r="BM507" s="5">
        <v>0</v>
      </c>
      <c r="BN507" s="5">
        <v>0</v>
      </c>
      <c r="BO507" s="5">
        <v>0</v>
      </c>
      <c r="BP507" s="5">
        <v>0</v>
      </c>
      <c r="BQ507" s="5">
        <v>0</v>
      </c>
      <c r="BR507" s="5">
        <v>0</v>
      </c>
    </row>
    <row r="508" spans="1:70">
      <c r="A508" t="s">
        <v>1928</v>
      </c>
      <c r="B508" t="s">
        <v>1929</v>
      </c>
      <c r="C508" t="s">
        <v>1308</v>
      </c>
      <c r="D508" t="s">
        <v>1941</v>
      </c>
      <c r="E508" t="str">
        <f t="shared" si="7"/>
        <v>神奈川県南足柄市</v>
      </c>
      <c r="F508" s="5">
        <v>41429</v>
      </c>
      <c r="G508" s="5">
        <v>9</v>
      </c>
      <c r="H508" s="5">
        <v>8</v>
      </c>
      <c r="I508" s="5">
        <v>1</v>
      </c>
      <c r="J508" s="5">
        <v>1</v>
      </c>
      <c r="K508" s="5">
        <v>0</v>
      </c>
      <c r="L508" s="5">
        <v>9946</v>
      </c>
      <c r="M508" s="5">
        <v>18509</v>
      </c>
      <c r="N508" s="5">
        <v>0</v>
      </c>
      <c r="O508" s="5">
        <v>209852</v>
      </c>
      <c r="P508" s="5">
        <v>560152</v>
      </c>
      <c r="Q508" s="5">
        <v>982243</v>
      </c>
      <c r="R508" s="5">
        <v>112694</v>
      </c>
      <c r="S508" s="5">
        <v>6</v>
      </c>
      <c r="T508" s="5">
        <v>5240</v>
      </c>
      <c r="U508" s="5">
        <v>0</v>
      </c>
      <c r="V508" s="5">
        <v>0</v>
      </c>
      <c r="W508" s="5">
        <v>5</v>
      </c>
      <c r="X508" s="5">
        <v>4</v>
      </c>
      <c r="Y508" s="5">
        <v>42210</v>
      </c>
      <c r="Z508" s="5">
        <v>0</v>
      </c>
      <c r="AA508" s="5">
        <v>231</v>
      </c>
      <c r="AB508" s="5">
        <v>125</v>
      </c>
      <c r="AC508" s="5">
        <v>860</v>
      </c>
      <c r="AD508" s="5">
        <v>2170</v>
      </c>
      <c r="AE508" s="5">
        <v>0</v>
      </c>
      <c r="AF508" s="5">
        <v>35309</v>
      </c>
      <c r="AG508" s="5">
        <v>42100</v>
      </c>
      <c r="AH508" s="5">
        <v>19699</v>
      </c>
      <c r="AI508" s="5">
        <v>0</v>
      </c>
      <c r="AJ508" s="5">
        <v>4666</v>
      </c>
      <c r="AK508" s="5">
        <v>11600</v>
      </c>
      <c r="AL508" s="5">
        <v>3800</v>
      </c>
      <c r="AM508" s="5">
        <v>3122</v>
      </c>
      <c r="AN508" s="5">
        <v>0</v>
      </c>
      <c r="AO508" s="5">
        <v>0</v>
      </c>
      <c r="AP508" s="5">
        <v>0</v>
      </c>
      <c r="AQ508" s="5">
        <v>0</v>
      </c>
      <c r="AR508" s="5">
        <v>677</v>
      </c>
      <c r="AS508" s="5">
        <v>58</v>
      </c>
      <c r="AT508" s="5">
        <v>0</v>
      </c>
      <c r="AU508" s="5">
        <v>24779</v>
      </c>
      <c r="AV508" s="5">
        <v>0</v>
      </c>
      <c r="AW508" s="5">
        <v>0</v>
      </c>
      <c r="AX508" s="5">
        <v>0</v>
      </c>
      <c r="AY508" s="5">
        <v>0</v>
      </c>
      <c r="AZ508" s="5">
        <v>332</v>
      </c>
      <c r="BA508" s="5">
        <v>1454</v>
      </c>
      <c r="BB508" s="5">
        <v>0</v>
      </c>
      <c r="BC508" s="5">
        <v>11347</v>
      </c>
      <c r="BD508" s="5">
        <v>0</v>
      </c>
      <c r="BE508" s="5">
        <v>0</v>
      </c>
      <c r="BF508" s="5">
        <v>0</v>
      </c>
      <c r="BG508" s="5">
        <v>0</v>
      </c>
      <c r="BH508" s="5">
        <v>582307</v>
      </c>
      <c r="BI508" s="5">
        <v>73082</v>
      </c>
      <c r="BJ508" s="5">
        <v>610992</v>
      </c>
      <c r="BK508" s="5">
        <v>25625</v>
      </c>
      <c r="BL508" s="5">
        <v>0</v>
      </c>
      <c r="BM508" s="5">
        <v>0</v>
      </c>
      <c r="BN508" s="5">
        <v>0</v>
      </c>
      <c r="BO508" s="5">
        <v>56975</v>
      </c>
      <c r="BP508" s="5">
        <v>1861483</v>
      </c>
      <c r="BQ508" s="5">
        <v>254705</v>
      </c>
      <c r="BR508" s="5">
        <v>0</v>
      </c>
    </row>
    <row r="509" spans="1:70">
      <c r="A509" t="s">
        <v>1928</v>
      </c>
      <c r="B509" t="s">
        <v>1929</v>
      </c>
      <c r="C509" t="s">
        <v>1314</v>
      </c>
      <c r="D509" t="s">
        <v>1942</v>
      </c>
      <c r="E509" t="str">
        <f t="shared" si="7"/>
        <v>神奈川県山北町</v>
      </c>
      <c r="F509" s="5">
        <v>8223</v>
      </c>
      <c r="G509" s="5">
        <v>3</v>
      </c>
      <c r="H509" s="5">
        <v>4</v>
      </c>
      <c r="I509" s="5">
        <v>1</v>
      </c>
      <c r="J509" s="5">
        <v>1</v>
      </c>
      <c r="K509" s="5">
        <v>0</v>
      </c>
      <c r="L509" s="5">
        <v>2366</v>
      </c>
      <c r="M509" s="5">
        <v>3763</v>
      </c>
      <c r="N509" s="5">
        <v>0</v>
      </c>
      <c r="O509" s="5">
        <v>55842</v>
      </c>
      <c r="P509" s="5">
        <v>135739</v>
      </c>
      <c r="Q509" s="5">
        <v>301334</v>
      </c>
      <c r="R509" s="5">
        <v>34135</v>
      </c>
      <c r="S509" s="5">
        <v>3</v>
      </c>
      <c r="T509" s="5">
        <v>1024</v>
      </c>
      <c r="U509" s="5">
        <v>0</v>
      </c>
      <c r="V509" s="5">
        <v>0</v>
      </c>
      <c r="W509" s="5">
        <v>1</v>
      </c>
      <c r="X509" s="5">
        <v>6</v>
      </c>
      <c r="Y509" s="5">
        <v>9800</v>
      </c>
      <c r="Z509" s="5">
        <v>0</v>
      </c>
      <c r="AA509" s="5">
        <v>60</v>
      </c>
      <c r="AB509" s="5">
        <v>47</v>
      </c>
      <c r="AC509" s="5">
        <v>289</v>
      </c>
      <c r="AD509" s="5">
        <v>0</v>
      </c>
      <c r="AE509" s="5">
        <v>0</v>
      </c>
      <c r="AF509" s="5">
        <v>10395</v>
      </c>
      <c r="AG509" s="5">
        <v>0</v>
      </c>
      <c r="AH509" s="5">
        <v>0</v>
      </c>
      <c r="AI509" s="5">
        <v>0</v>
      </c>
      <c r="AJ509" s="5">
        <v>0</v>
      </c>
      <c r="AK509" s="5">
        <v>2500</v>
      </c>
      <c r="AL509" s="5">
        <v>1500</v>
      </c>
      <c r="AM509" s="5">
        <v>681</v>
      </c>
      <c r="AN509" s="5">
        <v>0</v>
      </c>
      <c r="AO509" s="5">
        <v>0</v>
      </c>
      <c r="AP509" s="5">
        <v>0</v>
      </c>
      <c r="AQ509" s="5">
        <v>0</v>
      </c>
      <c r="AR509" s="5">
        <v>184</v>
      </c>
      <c r="AS509" s="5">
        <v>2150</v>
      </c>
      <c r="AT509" s="5">
        <v>0</v>
      </c>
      <c r="AU509" s="5">
        <v>2573</v>
      </c>
      <c r="AV509" s="5">
        <v>0</v>
      </c>
      <c r="AW509" s="5">
        <v>0</v>
      </c>
      <c r="AX509" s="5">
        <v>0</v>
      </c>
      <c r="AY509" s="5">
        <v>0</v>
      </c>
      <c r="AZ509" s="5">
        <v>0</v>
      </c>
      <c r="BA509" s="5">
        <v>127</v>
      </c>
      <c r="BB509" s="5">
        <v>0</v>
      </c>
      <c r="BC509" s="5">
        <v>478</v>
      </c>
      <c r="BD509" s="5">
        <v>0</v>
      </c>
      <c r="BE509" s="5">
        <v>0</v>
      </c>
      <c r="BF509" s="5">
        <v>0</v>
      </c>
      <c r="BG509" s="5">
        <v>0</v>
      </c>
      <c r="BH509" s="5">
        <v>136415</v>
      </c>
      <c r="BI509" s="5">
        <v>50667</v>
      </c>
      <c r="BJ509" s="5">
        <v>174831</v>
      </c>
      <c r="BK509" s="5">
        <v>7589</v>
      </c>
      <c r="BL509" s="5">
        <v>0</v>
      </c>
      <c r="BM509" s="5">
        <v>0</v>
      </c>
      <c r="BN509" s="5">
        <v>0</v>
      </c>
      <c r="BO509" s="5">
        <v>50176</v>
      </c>
      <c r="BP509" s="5">
        <v>266982</v>
      </c>
      <c r="BQ509" s="5">
        <v>49403</v>
      </c>
      <c r="BR509" s="5">
        <v>0</v>
      </c>
    </row>
    <row r="510" spans="1:70">
      <c r="A510" t="s">
        <v>1928</v>
      </c>
      <c r="B510" t="s">
        <v>1929</v>
      </c>
      <c r="C510" t="s">
        <v>1316</v>
      </c>
      <c r="D510" t="s">
        <v>1943</v>
      </c>
      <c r="E510" t="str">
        <f t="shared" si="7"/>
        <v>神奈川県愛川町</v>
      </c>
      <c r="F510" s="5">
        <v>27189</v>
      </c>
      <c r="G510" s="5">
        <v>12</v>
      </c>
      <c r="H510" s="5">
        <v>2</v>
      </c>
      <c r="I510" s="5">
        <v>2</v>
      </c>
      <c r="J510" s="5">
        <v>2</v>
      </c>
      <c r="K510" s="5">
        <v>0</v>
      </c>
      <c r="L510" s="5">
        <v>4365</v>
      </c>
      <c r="M510" s="5">
        <v>19802</v>
      </c>
      <c r="N510" s="5">
        <v>0</v>
      </c>
      <c r="O510" s="5">
        <v>162634</v>
      </c>
      <c r="P510" s="5">
        <v>493180</v>
      </c>
      <c r="Q510" s="5">
        <v>1545178</v>
      </c>
      <c r="R510" s="5">
        <v>114498</v>
      </c>
      <c r="S510" s="5">
        <v>10</v>
      </c>
      <c r="T510" s="5">
        <v>3268</v>
      </c>
      <c r="U510" s="5">
        <v>0</v>
      </c>
      <c r="V510" s="5">
        <v>0</v>
      </c>
      <c r="W510" s="5">
        <v>4</v>
      </c>
      <c r="X510" s="5">
        <v>4</v>
      </c>
      <c r="Y510" s="5">
        <v>24800</v>
      </c>
      <c r="Z510" s="5">
        <v>0</v>
      </c>
      <c r="AA510" s="5">
        <v>49</v>
      </c>
      <c r="AB510" s="5">
        <v>38</v>
      </c>
      <c r="AC510" s="5">
        <v>1266</v>
      </c>
      <c r="AD510" s="5">
        <v>4776</v>
      </c>
      <c r="AE510" s="5">
        <v>0</v>
      </c>
      <c r="AF510" s="5">
        <v>11243</v>
      </c>
      <c r="AG510" s="5">
        <v>10740</v>
      </c>
      <c r="AH510" s="5">
        <v>0</v>
      </c>
      <c r="AI510" s="5">
        <v>2300</v>
      </c>
      <c r="AJ510" s="5">
        <v>0</v>
      </c>
      <c r="AK510" s="5">
        <v>10090</v>
      </c>
      <c r="AL510" s="5">
        <v>0</v>
      </c>
      <c r="AM510" s="5">
        <v>1953</v>
      </c>
      <c r="AN510" s="5">
        <v>0</v>
      </c>
      <c r="AO510" s="5">
        <v>0</v>
      </c>
      <c r="AP510" s="5">
        <v>0</v>
      </c>
      <c r="AQ510" s="5">
        <v>912</v>
      </c>
      <c r="AR510" s="5">
        <v>0</v>
      </c>
      <c r="AS510" s="5">
        <v>3747</v>
      </c>
      <c r="AT510" s="5">
        <v>0</v>
      </c>
      <c r="AU510" s="5">
        <v>8526</v>
      </c>
      <c r="AV510" s="5">
        <v>0</v>
      </c>
      <c r="AW510" s="5">
        <v>0</v>
      </c>
      <c r="AX510" s="5">
        <v>0</v>
      </c>
      <c r="AY510" s="5">
        <v>0</v>
      </c>
      <c r="AZ510" s="5">
        <v>0</v>
      </c>
      <c r="BA510" s="5">
        <v>0</v>
      </c>
      <c r="BB510" s="5">
        <v>0</v>
      </c>
      <c r="BC510" s="5">
        <v>191</v>
      </c>
      <c r="BD510" s="5">
        <v>0</v>
      </c>
      <c r="BE510" s="5">
        <v>0</v>
      </c>
      <c r="BF510" s="5">
        <v>0</v>
      </c>
      <c r="BG510" s="5">
        <v>0</v>
      </c>
      <c r="BH510" s="5">
        <v>529156</v>
      </c>
      <c r="BI510" s="5">
        <v>32858</v>
      </c>
      <c r="BJ510" s="5">
        <v>493318</v>
      </c>
      <c r="BK510" s="5">
        <v>26487</v>
      </c>
      <c r="BL510" s="5">
        <v>439</v>
      </c>
      <c r="BM510" s="5">
        <v>0</v>
      </c>
      <c r="BN510" s="5">
        <v>0</v>
      </c>
      <c r="BO510" s="5">
        <v>31880</v>
      </c>
      <c r="BP510" s="5">
        <v>529118</v>
      </c>
      <c r="BQ510" s="5">
        <v>315119</v>
      </c>
      <c r="BR510" s="5">
        <v>0</v>
      </c>
    </row>
    <row r="511" spans="1:70">
      <c r="A511" t="s">
        <v>1928</v>
      </c>
      <c r="B511" t="s">
        <v>1929</v>
      </c>
      <c r="C511" t="s">
        <v>1531</v>
      </c>
      <c r="D511" t="s">
        <v>1944</v>
      </c>
      <c r="E511" t="str">
        <f t="shared" si="7"/>
        <v>神奈川県秦野市</v>
      </c>
      <c r="F511" s="5">
        <v>165126</v>
      </c>
      <c r="G511" s="5">
        <v>40</v>
      </c>
      <c r="H511" s="5">
        <v>37</v>
      </c>
      <c r="I511" s="5">
        <v>0</v>
      </c>
      <c r="J511" s="5">
        <v>1</v>
      </c>
      <c r="K511" s="5">
        <v>0</v>
      </c>
      <c r="L511" s="5">
        <v>41372</v>
      </c>
      <c r="M511" s="5">
        <v>17745</v>
      </c>
      <c r="N511" s="5">
        <v>0</v>
      </c>
      <c r="O511" s="5">
        <v>639485</v>
      </c>
      <c r="P511" s="5">
        <v>2228221</v>
      </c>
      <c r="Q511" s="5">
        <v>6566449</v>
      </c>
      <c r="R511" s="5">
        <v>489866</v>
      </c>
      <c r="S511" s="5">
        <v>29</v>
      </c>
      <c r="T511" s="5">
        <v>18493</v>
      </c>
      <c r="U511" s="5">
        <v>0</v>
      </c>
      <c r="V511" s="5">
        <v>0</v>
      </c>
      <c r="W511" s="5">
        <v>17</v>
      </c>
      <c r="X511" s="5">
        <v>18</v>
      </c>
      <c r="Y511" s="5">
        <v>54170</v>
      </c>
      <c r="Z511" s="5">
        <v>0</v>
      </c>
      <c r="AA511" s="5">
        <v>428</v>
      </c>
      <c r="AB511" s="5">
        <v>272</v>
      </c>
      <c r="AC511" s="5">
        <v>17088</v>
      </c>
      <c r="AD511" s="5">
        <v>10698</v>
      </c>
      <c r="AE511" s="5">
        <v>0</v>
      </c>
      <c r="AF511" s="5">
        <v>123188</v>
      </c>
      <c r="AG511" s="5">
        <v>0</v>
      </c>
      <c r="AH511" s="5">
        <v>0</v>
      </c>
      <c r="AI511" s="5">
        <v>0</v>
      </c>
      <c r="AJ511" s="5">
        <v>0</v>
      </c>
      <c r="AK511" s="5">
        <v>36910</v>
      </c>
      <c r="AL511" s="5">
        <v>7255</v>
      </c>
      <c r="AM511" s="5">
        <v>10087</v>
      </c>
      <c r="AN511" s="5">
        <v>0</v>
      </c>
      <c r="AO511" s="5">
        <v>0</v>
      </c>
      <c r="AP511" s="5">
        <v>0</v>
      </c>
      <c r="AQ511" s="5">
        <v>0</v>
      </c>
      <c r="AR511" s="5">
        <v>3818</v>
      </c>
      <c r="AS511" s="5">
        <v>2441</v>
      </c>
      <c r="AT511" s="5">
        <v>0</v>
      </c>
      <c r="AU511" s="5">
        <v>42671</v>
      </c>
      <c r="AV511" s="5">
        <v>612</v>
      </c>
      <c r="AW511" s="5">
        <v>0</v>
      </c>
      <c r="AX511" s="5">
        <v>0</v>
      </c>
      <c r="AY511" s="5">
        <v>779</v>
      </c>
      <c r="AZ511" s="5">
        <v>3024</v>
      </c>
      <c r="BA511" s="5">
        <v>694</v>
      </c>
      <c r="BB511" s="5">
        <v>0</v>
      </c>
      <c r="BC511" s="5">
        <v>871</v>
      </c>
      <c r="BD511" s="5">
        <v>590</v>
      </c>
      <c r="BE511" s="5">
        <v>48</v>
      </c>
      <c r="BF511" s="5">
        <v>0</v>
      </c>
      <c r="BG511" s="5">
        <v>3755</v>
      </c>
      <c r="BH511" s="5">
        <v>2267800</v>
      </c>
      <c r="BI511" s="5">
        <v>423194</v>
      </c>
      <c r="BJ511" s="5">
        <v>2203161</v>
      </c>
      <c r="BK511" s="5">
        <v>140593</v>
      </c>
      <c r="BL511" s="5">
        <v>0</v>
      </c>
      <c r="BM511" s="5">
        <v>17466</v>
      </c>
      <c r="BN511" s="5">
        <v>0</v>
      </c>
      <c r="BO511" s="5">
        <v>205871</v>
      </c>
      <c r="BP511" s="5">
        <v>2293978</v>
      </c>
      <c r="BQ511" s="5">
        <v>731408</v>
      </c>
      <c r="BR511" s="5">
        <v>42900</v>
      </c>
    </row>
    <row r="512" spans="1:70">
      <c r="A512" t="s">
        <v>1928</v>
      </c>
      <c r="B512" t="s">
        <v>1929</v>
      </c>
      <c r="C512" t="s">
        <v>1322</v>
      </c>
      <c r="D512" t="s">
        <v>1945</v>
      </c>
      <c r="E512" t="str">
        <f t="shared" si="7"/>
        <v>神奈川県中井町</v>
      </c>
      <c r="F512" s="5">
        <v>9544</v>
      </c>
      <c r="G512" s="5">
        <v>4</v>
      </c>
      <c r="H512" s="5">
        <v>6</v>
      </c>
      <c r="I512" s="5">
        <v>0</v>
      </c>
      <c r="J512" s="5">
        <v>0</v>
      </c>
      <c r="K512" s="5">
        <v>0</v>
      </c>
      <c r="L512" s="5">
        <v>1766</v>
      </c>
      <c r="M512" s="5">
        <v>13445</v>
      </c>
      <c r="N512" s="5">
        <v>0</v>
      </c>
      <c r="O512" s="5">
        <v>93735</v>
      </c>
      <c r="P512" s="5">
        <v>293506</v>
      </c>
      <c r="Q512" s="5">
        <v>346212</v>
      </c>
      <c r="R512" s="5">
        <v>90132</v>
      </c>
      <c r="S512" s="5">
        <v>4</v>
      </c>
      <c r="T512" s="5">
        <v>2048</v>
      </c>
      <c r="U512" s="5">
        <v>0</v>
      </c>
      <c r="V512" s="5">
        <v>0</v>
      </c>
      <c r="W512" s="5">
        <v>3</v>
      </c>
      <c r="X512" s="5">
        <v>5</v>
      </c>
      <c r="Y512" s="5">
        <v>9300</v>
      </c>
      <c r="Z512" s="5">
        <v>0</v>
      </c>
      <c r="AA512" s="5">
        <v>117</v>
      </c>
      <c r="AB512" s="5">
        <v>51</v>
      </c>
      <c r="AC512" s="5">
        <v>0</v>
      </c>
      <c r="AD512" s="5">
        <v>1114</v>
      </c>
      <c r="AE512" s="5">
        <v>0</v>
      </c>
      <c r="AF512" s="5">
        <v>4553</v>
      </c>
      <c r="AG512" s="5">
        <v>0</v>
      </c>
      <c r="AH512" s="5">
        <v>0</v>
      </c>
      <c r="AI512" s="5">
        <v>0</v>
      </c>
      <c r="AJ512" s="5">
        <v>9300</v>
      </c>
      <c r="AK512" s="5">
        <v>5740</v>
      </c>
      <c r="AL512" s="5">
        <v>3700</v>
      </c>
      <c r="AM512" s="5">
        <v>555</v>
      </c>
      <c r="AN512" s="5">
        <v>0</v>
      </c>
      <c r="AO512" s="5">
        <v>0</v>
      </c>
      <c r="AP512" s="5">
        <v>0</v>
      </c>
      <c r="AQ512" s="5">
        <v>0</v>
      </c>
      <c r="AR512" s="5">
        <v>0</v>
      </c>
      <c r="AS512" s="5">
        <v>0</v>
      </c>
      <c r="AT512" s="5">
        <v>0</v>
      </c>
      <c r="AU512" s="5">
        <v>141</v>
      </c>
      <c r="AV512" s="5">
        <v>11</v>
      </c>
      <c r="AW512" s="5">
        <v>163</v>
      </c>
      <c r="AX512" s="5">
        <v>0</v>
      </c>
      <c r="AY512" s="5">
        <v>1305</v>
      </c>
      <c r="AZ512" s="5">
        <v>0</v>
      </c>
      <c r="BA512" s="5">
        <v>396</v>
      </c>
      <c r="BB512" s="5">
        <v>0</v>
      </c>
      <c r="BC512" s="5">
        <v>478</v>
      </c>
      <c r="BD512" s="5">
        <v>0</v>
      </c>
      <c r="BE512" s="5">
        <v>0</v>
      </c>
      <c r="BF512" s="5">
        <v>0</v>
      </c>
      <c r="BG512" s="5">
        <v>131</v>
      </c>
      <c r="BH512" s="5">
        <v>304285</v>
      </c>
      <c r="BI512" s="5">
        <v>68683</v>
      </c>
      <c r="BJ512" s="5">
        <v>232575</v>
      </c>
      <c r="BK512" s="5">
        <v>18536</v>
      </c>
      <c r="BL512" s="5">
        <v>0</v>
      </c>
      <c r="BM512" s="5">
        <v>0</v>
      </c>
      <c r="BN512" s="5">
        <v>0</v>
      </c>
      <c r="BO512" s="5">
        <v>65576</v>
      </c>
      <c r="BP512" s="5">
        <v>586740</v>
      </c>
      <c r="BQ512" s="5">
        <v>121977</v>
      </c>
      <c r="BR512" s="5">
        <v>0</v>
      </c>
    </row>
    <row r="513" spans="1:70">
      <c r="A513" t="s">
        <v>1928</v>
      </c>
      <c r="B513" t="s">
        <v>1929</v>
      </c>
      <c r="C513" t="s">
        <v>1485</v>
      </c>
      <c r="D513" t="s">
        <v>1946</v>
      </c>
      <c r="E513" t="str">
        <f t="shared" si="7"/>
        <v>神奈川県開成町</v>
      </c>
      <c r="F513" s="5">
        <v>17824</v>
      </c>
      <c r="G513" s="5">
        <v>3</v>
      </c>
      <c r="H513" s="5">
        <v>3</v>
      </c>
      <c r="I513" s="5">
        <v>0</v>
      </c>
      <c r="J513" s="5">
        <v>0</v>
      </c>
      <c r="K513" s="5">
        <v>0</v>
      </c>
      <c r="L513" s="5">
        <v>2096</v>
      </c>
      <c r="M513" s="5">
        <v>0</v>
      </c>
      <c r="N513" s="5">
        <v>2919</v>
      </c>
      <c r="O513" s="5">
        <v>81540</v>
      </c>
      <c r="P513" s="5">
        <v>183847</v>
      </c>
      <c r="Q513" s="5">
        <v>1002676</v>
      </c>
      <c r="R513" s="5">
        <v>60144</v>
      </c>
      <c r="S513" s="5">
        <v>2</v>
      </c>
      <c r="T513" s="5">
        <v>2018</v>
      </c>
      <c r="U513" s="5">
        <v>0</v>
      </c>
      <c r="V513" s="5">
        <v>0</v>
      </c>
      <c r="W513" s="5">
        <v>1</v>
      </c>
      <c r="X513" s="5">
        <v>2</v>
      </c>
      <c r="Y513" s="5">
        <v>9500</v>
      </c>
      <c r="Z513" s="5">
        <v>0</v>
      </c>
      <c r="AA513" s="5">
        <v>22</v>
      </c>
      <c r="AB513" s="5">
        <v>6</v>
      </c>
      <c r="AC513" s="5">
        <v>810</v>
      </c>
      <c r="AD513" s="5">
        <v>0</v>
      </c>
      <c r="AE513" s="5">
        <v>171</v>
      </c>
      <c r="AF513" s="5">
        <v>7339</v>
      </c>
      <c r="AG513" s="5">
        <v>3100</v>
      </c>
      <c r="AH513" s="5">
        <v>0</v>
      </c>
      <c r="AI513" s="5">
        <v>9500</v>
      </c>
      <c r="AJ513" s="5">
        <v>0</v>
      </c>
      <c r="AK513" s="5">
        <v>4400</v>
      </c>
      <c r="AL513" s="5">
        <v>520</v>
      </c>
      <c r="AM513" s="5">
        <v>0</v>
      </c>
      <c r="AN513" s="5">
        <v>0</v>
      </c>
      <c r="AO513" s="5">
        <v>0</v>
      </c>
      <c r="AP513" s="5">
        <v>0</v>
      </c>
      <c r="AQ513" s="5">
        <v>0</v>
      </c>
      <c r="AR513" s="5">
        <v>0</v>
      </c>
      <c r="AS513" s="5">
        <v>0</v>
      </c>
      <c r="AT513" s="5">
        <v>2361</v>
      </c>
      <c r="AU513" s="5">
        <v>25</v>
      </c>
      <c r="AV513" s="5">
        <v>0</v>
      </c>
      <c r="AW513" s="5">
        <v>0</v>
      </c>
      <c r="AX513" s="5">
        <v>0</v>
      </c>
      <c r="AY513" s="5">
        <v>0</v>
      </c>
      <c r="AZ513" s="5">
        <v>0</v>
      </c>
      <c r="BA513" s="5">
        <v>0</v>
      </c>
      <c r="BB513" s="5">
        <v>92</v>
      </c>
      <c r="BC513" s="5">
        <v>10225</v>
      </c>
      <c r="BD513" s="5">
        <v>0</v>
      </c>
      <c r="BE513" s="5">
        <v>0</v>
      </c>
      <c r="BF513" s="5">
        <v>0</v>
      </c>
      <c r="BG513" s="5">
        <v>0</v>
      </c>
      <c r="BH513" s="5">
        <v>226610</v>
      </c>
      <c r="BI513" s="5">
        <v>20377</v>
      </c>
      <c r="BJ513" s="5">
        <v>171091</v>
      </c>
      <c r="BK513" s="5">
        <v>19978</v>
      </c>
      <c r="BL513" s="5">
        <v>0</v>
      </c>
      <c r="BM513" s="5">
        <v>642</v>
      </c>
      <c r="BN513" s="5">
        <v>0</v>
      </c>
      <c r="BO513" s="5">
        <v>20136</v>
      </c>
      <c r="BP513" s="5">
        <v>694944</v>
      </c>
      <c r="BQ513" s="5">
        <v>160254</v>
      </c>
      <c r="BR513" s="5">
        <v>9450</v>
      </c>
    </row>
    <row r="514" spans="1:70">
      <c r="A514" t="s">
        <v>1928</v>
      </c>
      <c r="B514" t="s">
        <v>1929</v>
      </c>
      <c r="C514" t="s">
        <v>1326</v>
      </c>
      <c r="D514" t="s">
        <v>1947</v>
      </c>
      <c r="E514" t="str">
        <f t="shared" si="7"/>
        <v>神奈川県大井町</v>
      </c>
      <c r="F514" s="5">
        <v>16990</v>
      </c>
      <c r="G514" s="5">
        <v>4</v>
      </c>
      <c r="H514" s="5">
        <v>2</v>
      </c>
      <c r="I514" s="5">
        <v>0</v>
      </c>
      <c r="J514" s="5">
        <v>0</v>
      </c>
      <c r="K514" s="5">
        <v>0</v>
      </c>
      <c r="L514" s="5">
        <v>1237</v>
      </c>
      <c r="M514" s="5">
        <v>12854</v>
      </c>
      <c r="N514" s="5">
        <v>0</v>
      </c>
      <c r="O514" s="5">
        <v>84246</v>
      </c>
      <c r="P514" s="5">
        <v>232057</v>
      </c>
      <c r="Q514" s="5">
        <v>588146</v>
      </c>
      <c r="R514" s="5">
        <v>134144</v>
      </c>
      <c r="S514" s="5">
        <v>3</v>
      </c>
      <c r="T514" s="5">
        <v>1919</v>
      </c>
      <c r="U514" s="5">
        <v>0</v>
      </c>
      <c r="V514" s="5">
        <v>0</v>
      </c>
      <c r="W514" s="5">
        <v>2</v>
      </c>
      <c r="X514" s="5">
        <v>4</v>
      </c>
      <c r="Y514" s="5">
        <v>12300</v>
      </c>
      <c r="Z514" s="5">
        <v>0</v>
      </c>
      <c r="AA514" s="5">
        <v>97</v>
      </c>
      <c r="AB514" s="5">
        <v>47</v>
      </c>
      <c r="AC514" s="5">
        <v>384</v>
      </c>
      <c r="AD514" s="5">
        <v>3900</v>
      </c>
      <c r="AE514" s="5">
        <v>0</v>
      </c>
      <c r="AF514" s="5">
        <v>21064</v>
      </c>
      <c r="AG514" s="5">
        <v>0</v>
      </c>
      <c r="AH514" s="5">
        <v>0</v>
      </c>
      <c r="AI514" s="5">
        <v>0</v>
      </c>
      <c r="AJ514" s="5">
        <v>0</v>
      </c>
      <c r="AK514" s="5">
        <v>0</v>
      </c>
      <c r="AL514" s="5">
        <v>0</v>
      </c>
      <c r="AM514" s="5">
        <v>0</v>
      </c>
      <c r="AN514" s="5">
        <v>0</v>
      </c>
      <c r="AO514" s="5">
        <v>0</v>
      </c>
      <c r="AP514" s="5">
        <v>0</v>
      </c>
      <c r="AQ514" s="5">
        <v>8062</v>
      </c>
      <c r="AR514" s="5">
        <v>0</v>
      </c>
      <c r="AS514" s="5">
        <v>0</v>
      </c>
      <c r="AT514" s="5">
        <v>0</v>
      </c>
      <c r="AU514" s="5">
        <v>1168</v>
      </c>
      <c r="AV514" s="5">
        <v>0</v>
      </c>
      <c r="AW514" s="5">
        <v>9</v>
      </c>
      <c r="AX514" s="5">
        <v>0</v>
      </c>
      <c r="AY514" s="5">
        <v>236</v>
      </c>
      <c r="AZ514" s="5">
        <v>0</v>
      </c>
      <c r="BA514" s="5">
        <v>0</v>
      </c>
      <c r="BB514" s="5">
        <v>0</v>
      </c>
      <c r="BC514" s="5">
        <v>660</v>
      </c>
      <c r="BD514" s="5">
        <v>0</v>
      </c>
      <c r="BE514" s="5">
        <v>0</v>
      </c>
      <c r="BF514" s="5">
        <v>0</v>
      </c>
      <c r="BG514" s="5">
        <v>0</v>
      </c>
      <c r="BH514" s="5">
        <v>255846</v>
      </c>
      <c r="BI514" s="5">
        <v>68747</v>
      </c>
      <c r="BJ514" s="5">
        <v>217171</v>
      </c>
      <c r="BK514" s="5">
        <v>27870</v>
      </c>
      <c r="BL514" s="5">
        <v>0</v>
      </c>
      <c r="BM514" s="5">
        <v>0</v>
      </c>
      <c r="BN514" s="5">
        <v>0</v>
      </c>
      <c r="BO514" s="5">
        <v>51710</v>
      </c>
      <c r="BP514" s="5">
        <v>155715</v>
      </c>
      <c r="BQ514" s="5">
        <v>190827</v>
      </c>
      <c r="BR514" s="5">
        <v>0</v>
      </c>
    </row>
    <row r="515" spans="1:70">
      <c r="A515" t="s">
        <v>1928</v>
      </c>
      <c r="B515" t="s">
        <v>1929</v>
      </c>
      <c r="C515" t="s">
        <v>1328</v>
      </c>
      <c r="D515" t="s">
        <v>1948</v>
      </c>
      <c r="E515" t="str">
        <f t="shared" si="7"/>
        <v>神奈川県箱根町</v>
      </c>
      <c r="F515" s="5">
        <v>4861</v>
      </c>
      <c r="G515" s="5">
        <v>10</v>
      </c>
      <c r="H515" s="5">
        <v>9</v>
      </c>
      <c r="I515" s="5">
        <v>1</v>
      </c>
      <c r="J515" s="5">
        <v>1</v>
      </c>
      <c r="K515" s="5">
        <v>0</v>
      </c>
      <c r="L515" s="5">
        <v>16388</v>
      </c>
      <c r="M515" s="5">
        <v>19226</v>
      </c>
      <c r="N515" s="5">
        <v>0</v>
      </c>
      <c r="O515" s="5">
        <v>51828</v>
      </c>
      <c r="P515" s="5">
        <v>372718</v>
      </c>
      <c r="Q515" s="5">
        <v>1480697</v>
      </c>
      <c r="R515" s="5">
        <v>120026</v>
      </c>
      <c r="S515" s="5">
        <v>5</v>
      </c>
      <c r="T515" s="5">
        <v>1777</v>
      </c>
      <c r="U515" s="5">
        <v>0</v>
      </c>
      <c r="V515" s="5">
        <v>0</v>
      </c>
      <c r="W515" s="5">
        <v>3</v>
      </c>
      <c r="X515" s="5">
        <v>19</v>
      </c>
      <c r="Y515" s="5">
        <v>22477</v>
      </c>
      <c r="Z515" s="5">
        <v>0</v>
      </c>
      <c r="AA515" s="5">
        <v>6</v>
      </c>
      <c r="AB515" s="5">
        <v>0</v>
      </c>
      <c r="AC515" s="5">
        <v>2871</v>
      </c>
      <c r="AD515" s="5">
        <v>2707</v>
      </c>
      <c r="AE515" s="5">
        <v>0</v>
      </c>
      <c r="AF515" s="5">
        <v>8342</v>
      </c>
      <c r="AG515" s="5">
        <v>0</v>
      </c>
      <c r="AH515" s="5">
        <v>0</v>
      </c>
      <c r="AI515" s="5">
        <v>0</v>
      </c>
      <c r="AJ515" s="5">
        <v>3513</v>
      </c>
      <c r="AK515" s="5">
        <v>1050</v>
      </c>
      <c r="AL515" s="5">
        <v>1478</v>
      </c>
      <c r="AM515" s="5">
        <v>0</v>
      </c>
      <c r="AN515" s="5">
        <v>0</v>
      </c>
      <c r="AO515" s="5">
        <v>0</v>
      </c>
      <c r="AP515" s="5">
        <v>0</v>
      </c>
      <c r="AQ515" s="5">
        <v>0</v>
      </c>
      <c r="AR515" s="5">
        <v>0</v>
      </c>
      <c r="AS515" s="5">
        <v>0</v>
      </c>
      <c r="AT515" s="5">
        <v>0</v>
      </c>
      <c r="AU515" s="5">
        <v>0</v>
      </c>
      <c r="AV515" s="5">
        <v>3787</v>
      </c>
      <c r="AW515" s="5">
        <v>6138</v>
      </c>
      <c r="AX515" s="5">
        <v>0</v>
      </c>
      <c r="AY515" s="5">
        <v>0</v>
      </c>
      <c r="AZ515" s="5">
        <v>1875</v>
      </c>
      <c r="BA515" s="5">
        <v>2658</v>
      </c>
      <c r="BB515" s="5">
        <v>0</v>
      </c>
      <c r="BC515" s="5">
        <v>8684</v>
      </c>
      <c r="BD515" s="5">
        <v>0</v>
      </c>
      <c r="BE515" s="5">
        <v>0</v>
      </c>
      <c r="BF515" s="5">
        <v>0</v>
      </c>
      <c r="BG515" s="5">
        <v>168</v>
      </c>
      <c r="BH515" s="5">
        <v>382515</v>
      </c>
      <c r="BI515" s="5">
        <v>41783</v>
      </c>
      <c r="BJ515" s="5">
        <v>347988</v>
      </c>
      <c r="BK515" s="5">
        <v>33950</v>
      </c>
      <c r="BL515" s="5">
        <v>63</v>
      </c>
      <c r="BM515" s="5">
        <v>0</v>
      </c>
      <c r="BN515" s="5">
        <v>0</v>
      </c>
      <c r="BO515" s="5">
        <v>41264</v>
      </c>
      <c r="BP515" s="5">
        <v>297213</v>
      </c>
      <c r="BQ515" s="5">
        <v>223525</v>
      </c>
      <c r="BR515" s="5">
        <v>0</v>
      </c>
    </row>
    <row r="516" spans="1:70">
      <c r="A516" t="s">
        <v>1928</v>
      </c>
      <c r="B516" t="s">
        <v>1929</v>
      </c>
      <c r="C516" t="s">
        <v>1466</v>
      </c>
      <c r="D516" t="s">
        <v>1949</v>
      </c>
      <c r="E516" t="str">
        <f t="shared" ref="E516:E579" si="8">+B516&amp;D516</f>
        <v>神奈川県神奈川県内広域水道企業団</v>
      </c>
      <c r="F516" s="5">
        <v>0</v>
      </c>
      <c r="G516" s="5">
        <v>403</v>
      </c>
      <c r="H516" s="5">
        <v>0</v>
      </c>
      <c r="I516" s="5">
        <v>0</v>
      </c>
      <c r="J516" s="5">
        <v>4</v>
      </c>
      <c r="K516" s="5">
        <v>0</v>
      </c>
      <c r="L516" s="5">
        <v>27708</v>
      </c>
      <c r="M516" s="5">
        <v>203270</v>
      </c>
      <c r="N516" s="5">
        <v>0</v>
      </c>
      <c r="O516" s="5">
        <v>0</v>
      </c>
      <c r="P516" s="5">
        <v>38514170</v>
      </c>
      <c r="Q516" s="5">
        <v>100952751</v>
      </c>
      <c r="R516" s="5">
        <v>16612826</v>
      </c>
      <c r="S516" s="5">
        <v>322</v>
      </c>
      <c r="T516" s="5">
        <v>0</v>
      </c>
      <c r="U516" s="5">
        <v>474469</v>
      </c>
      <c r="V516" s="5">
        <v>0</v>
      </c>
      <c r="W516" s="5">
        <v>276</v>
      </c>
      <c r="X516" s="5">
        <v>19</v>
      </c>
      <c r="Y516" s="5">
        <v>2185300</v>
      </c>
      <c r="Z516" s="5">
        <v>0</v>
      </c>
      <c r="AA516" s="5">
        <v>637</v>
      </c>
      <c r="AB516" s="5">
        <v>296</v>
      </c>
      <c r="AC516" s="5">
        <v>13499</v>
      </c>
      <c r="AD516" s="5">
        <v>84200</v>
      </c>
      <c r="AE516" s="5">
        <v>0</v>
      </c>
      <c r="AF516" s="5">
        <v>0</v>
      </c>
      <c r="AG516" s="5">
        <v>720000</v>
      </c>
      <c r="AH516" s="5">
        <v>4928800</v>
      </c>
      <c r="AI516" s="5">
        <v>490700</v>
      </c>
      <c r="AJ516" s="5">
        <v>0</v>
      </c>
      <c r="AK516" s="5">
        <v>268000</v>
      </c>
      <c r="AL516" s="5">
        <v>298600</v>
      </c>
      <c r="AM516" s="5">
        <v>0</v>
      </c>
      <c r="AN516" s="5">
        <v>0</v>
      </c>
      <c r="AO516" s="5">
        <v>0</v>
      </c>
      <c r="AP516" s="5">
        <v>0</v>
      </c>
      <c r="AQ516" s="5">
        <v>0</v>
      </c>
      <c r="AR516" s="5">
        <v>484</v>
      </c>
      <c r="AS516" s="5">
        <v>1915</v>
      </c>
      <c r="AT516" s="5">
        <v>0</v>
      </c>
      <c r="AU516" s="5">
        <v>0</v>
      </c>
      <c r="AV516" s="5">
        <v>19708</v>
      </c>
      <c r="AW516" s="5">
        <v>108292</v>
      </c>
      <c r="AX516" s="5">
        <v>0</v>
      </c>
      <c r="AY516" s="5">
        <v>0</v>
      </c>
      <c r="AZ516" s="5">
        <v>0</v>
      </c>
      <c r="BA516" s="5">
        <v>0</v>
      </c>
      <c r="BB516" s="5">
        <v>0</v>
      </c>
      <c r="BC516" s="5">
        <v>0</v>
      </c>
      <c r="BD516" s="5">
        <v>0</v>
      </c>
      <c r="BE516" s="5">
        <v>0</v>
      </c>
      <c r="BF516" s="5">
        <v>0</v>
      </c>
      <c r="BG516" s="5">
        <v>0</v>
      </c>
      <c r="BH516" s="5">
        <v>38581993</v>
      </c>
      <c r="BI516" s="5">
        <v>3988725</v>
      </c>
      <c r="BJ516" s="5">
        <v>37437961</v>
      </c>
      <c r="BK516" s="5">
        <v>3012312</v>
      </c>
      <c r="BL516" s="5">
        <v>0</v>
      </c>
      <c r="BM516" s="5">
        <v>0</v>
      </c>
      <c r="BN516" s="5">
        <v>0</v>
      </c>
      <c r="BO516" s="5">
        <v>3905124</v>
      </c>
      <c r="BP516" s="5">
        <v>16957363</v>
      </c>
      <c r="BQ516" s="5">
        <v>21869489</v>
      </c>
      <c r="BR516" s="5">
        <v>0</v>
      </c>
    </row>
    <row r="517" spans="1:70">
      <c r="A517" t="s">
        <v>1950</v>
      </c>
      <c r="B517" t="s">
        <v>1951</v>
      </c>
      <c r="C517" t="s">
        <v>1280</v>
      </c>
      <c r="D517" t="s">
        <v>1952</v>
      </c>
      <c r="E517" t="str">
        <f t="shared" si="8"/>
        <v>新潟県新潟市</v>
      </c>
      <c r="F517" s="5">
        <v>793984</v>
      </c>
      <c r="G517" s="5">
        <v>376</v>
      </c>
      <c r="H517" s="5">
        <v>0</v>
      </c>
      <c r="I517" s="5">
        <v>0</v>
      </c>
      <c r="J517" s="5">
        <v>6</v>
      </c>
      <c r="K517" s="5">
        <v>0</v>
      </c>
      <c r="L517" s="5">
        <v>31488</v>
      </c>
      <c r="M517" s="5">
        <v>79312</v>
      </c>
      <c r="N517" s="5">
        <v>216888</v>
      </c>
      <c r="O517" s="5">
        <v>3997066</v>
      </c>
      <c r="P517" s="5">
        <v>13816729</v>
      </c>
      <c r="Q517" s="5">
        <v>44757905</v>
      </c>
      <c r="R517" s="5">
        <v>2731974</v>
      </c>
      <c r="S517" s="5">
        <v>302</v>
      </c>
      <c r="T517" s="5">
        <v>95047</v>
      </c>
      <c r="U517" s="5">
        <v>0</v>
      </c>
      <c r="V517" s="5">
        <v>0</v>
      </c>
      <c r="W517" s="5">
        <v>256</v>
      </c>
      <c r="X517" s="5">
        <v>22</v>
      </c>
      <c r="Y517" s="5">
        <v>402000</v>
      </c>
      <c r="Z517" s="5">
        <v>9800</v>
      </c>
      <c r="AA517" s="5">
        <v>743</v>
      </c>
      <c r="AB517" s="5">
        <v>447</v>
      </c>
      <c r="AC517" s="5">
        <v>12498</v>
      </c>
      <c r="AD517" s="5">
        <v>29285</v>
      </c>
      <c r="AE517" s="5">
        <v>57059</v>
      </c>
      <c r="AF517" s="5">
        <v>880847</v>
      </c>
      <c r="AG517" s="5">
        <v>80000</v>
      </c>
      <c r="AH517" s="5">
        <v>1050843</v>
      </c>
      <c r="AI517" s="5">
        <v>45000</v>
      </c>
      <c r="AJ517" s="5">
        <v>0</v>
      </c>
      <c r="AK517" s="5">
        <v>159695</v>
      </c>
      <c r="AL517" s="5">
        <v>50090</v>
      </c>
      <c r="AM517" s="5">
        <v>12500</v>
      </c>
      <c r="AN517" s="5">
        <v>0</v>
      </c>
      <c r="AO517" s="5">
        <v>0</v>
      </c>
      <c r="AP517" s="5">
        <v>0</v>
      </c>
      <c r="AQ517" s="5">
        <v>0</v>
      </c>
      <c r="AR517" s="5">
        <v>914</v>
      </c>
      <c r="AS517" s="5">
        <v>4003</v>
      </c>
      <c r="AT517" s="5">
        <v>117327</v>
      </c>
      <c r="AU517" s="5">
        <v>420049</v>
      </c>
      <c r="AV517" s="5">
        <v>4671</v>
      </c>
      <c r="AW517" s="5">
        <v>993</v>
      </c>
      <c r="AX517" s="5">
        <v>12267</v>
      </c>
      <c r="AY517" s="5">
        <v>4838</v>
      </c>
      <c r="AZ517" s="5">
        <v>0</v>
      </c>
      <c r="BA517" s="5">
        <v>0</v>
      </c>
      <c r="BB517" s="5">
        <v>0</v>
      </c>
      <c r="BC517" s="5">
        <v>298078</v>
      </c>
      <c r="BD517" s="5">
        <v>0</v>
      </c>
      <c r="BE517" s="5">
        <v>29</v>
      </c>
      <c r="BF517" s="5">
        <v>485</v>
      </c>
      <c r="BG517" s="5">
        <v>1906</v>
      </c>
      <c r="BH517" s="5">
        <v>14463749</v>
      </c>
      <c r="BI517" s="5">
        <v>1385359</v>
      </c>
      <c r="BJ517" s="5">
        <v>13076859</v>
      </c>
      <c r="BK517" s="5">
        <v>804571</v>
      </c>
      <c r="BL517" s="5">
        <v>1014</v>
      </c>
      <c r="BM517" s="5">
        <v>0</v>
      </c>
      <c r="BN517" s="5">
        <v>528597</v>
      </c>
      <c r="BO517" s="5">
        <v>1049014</v>
      </c>
      <c r="BP517" s="5">
        <v>13246566</v>
      </c>
      <c r="BQ517" s="5">
        <v>9487816</v>
      </c>
      <c r="BR517" s="5">
        <v>38000</v>
      </c>
    </row>
    <row r="518" spans="1:70">
      <c r="A518" t="s">
        <v>1950</v>
      </c>
      <c r="B518" t="s">
        <v>1951</v>
      </c>
      <c r="C518" t="s">
        <v>1282</v>
      </c>
      <c r="D518" t="s">
        <v>1953</v>
      </c>
      <c r="E518" t="str">
        <f t="shared" si="8"/>
        <v>新潟県長岡市</v>
      </c>
      <c r="F518" s="5">
        <v>249235</v>
      </c>
      <c r="G518" s="5">
        <v>121</v>
      </c>
      <c r="H518" s="5">
        <v>3</v>
      </c>
      <c r="I518" s="5">
        <v>0</v>
      </c>
      <c r="J518" s="5">
        <v>6</v>
      </c>
      <c r="K518" s="5">
        <v>0</v>
      </c>
      <c r="L518" s="5">
        <v>6560</v>
      </c>
      <c r="M518" s="5">
        <v>105498</v>
      </c>
      <c r="N518" s="5">
        <v>145676</v>
      </c>
      <c r="O518" s="5">
        <v>1943474</v>
      </c>
      <c r="P518" s="5">
        <v>4786169</v>
      </c>
      <c r="Q518" s="5">
        <v>16579357</v>
      </c>
      <c r="R518" s="5">
        <v>1361204</v>
      </c>
      <c r="S518" s="5">
        <v>99</v>
      </c>
      <c r="T518" s="5">
        <v>29278</v>
      </c>
      <c r="U518" s="5">
        <v>0</v>
      </c>
      <c r="V518" s="5">
        <v>0</v>
      </c>
      <c r="W518" s="5">
        <v>51</v>
      </c>
      <c r="X518" s="5">
        <v>14</v>
      </c>
      <c r="Y518" s="5">
        <v>166470</v>
      </c>
      <c r="Z518" s="5">
        <v>0</v>
      </c>
      <c r="AA518" s="5">
        <v>539</v>
      </c>
      <c r="AB518" s="5">
        <v>236</v>
      </c>
      <c r="AC518" s="5">
        <v>2663</v>
      </c>
      <c r="AD518" s="5">
        <v>30101</v>
      </c>
      <c r="AE518" s="5">
        <v>52475</v>
      </c>
      <c r="AF518" s="5">
        <v>415453</v>
      </c>
      <c r="AG518" s="5">
        <v>11280</v>
      </c>
      <c r="AH518" s="5">
        <v>148306</v>
      </c>
      <c r="AI518" s="5">
        <v>254030</v>
      </c>
      <c r="AJ518" s="5">
        <v>0</v>
      </c>
      <c r="AK518" s="5">
        <v>24110</v>
      </c>
      <c r="AL518" s="5">
        <v>43429</v>
      </c>
      <c r="AM518" s="5">
        <v>0</v>
      </c>
      <c r="AN518" s="5">
        <v>2668</v>
      </c>
      <c r="AO518" s="5">
        <v>0</v>
      </c>
      <c r="AP518" s="5">
        <v>752</v>
      </c>
      <c r="AQ518" s="5">
        <v>0</v>
      </c>
      <c r="AR518" s="5">
        <v>560</v>
      </c>
      <c r="AS518" s="5">
        <v>14068</v>
      </c>
      <c r="AT518" s="5">
        <v>24125</v>
      </c>
      <c r="AU518" s="5">
        <v>144049</v>
      </c>
      <c r="AV518" s="5">
        <v>500</v>
      </c>
      <c r="AW518" s="5">
        <v>9376</v>
      </c>
      <c r="AX518" s="5">
        <v>24086</v>
      </c>
      <c r="AY518" s="5">
        <v>5637</v>
      </c>
      <c r="AZ518" s="5">
        <v>216</v>
      </c>
      <c r="BA518" s="5">
        <v>2244</v>
      </c>
      <c r="BB518" s="5">
        <v>561</v>
      </c>
      <c r="BC518" s="5">
        <v>78874</v>
      </c>
      <c r="BD518" s="5">
        <v>97</v>
      </c>
      <c r="BE518" s="5">
        <v>263</v>
      </c>
      <c r="BF518" s="5">
        <v>1789</v>
      </c>
      <c r="BG518" s="5">
        <v>2173</v>
      </c>
      <c r="BH518" s="5">
        <v>5136927</v>
      </c>
      <c r="BI518" s="5">
        <v>730422</v>
      </c>
      <c r="BJ518" s="5">
        <v>4772703</v>
      </c>
      <c r="BK518" s="5">
        <v>312978</v>
      </c>
      <c r="BL518" s="5">
        <v>13316</v>
      </c>
      <c r="BM518" s="5">
        <v>4383</v>
      </c>
      <c r="BN518" s="5">
        <v>0</v>
      </c>
      <c r="BO518" s="5">
        <v>552286</v>
      </c>
      <c r="BP518" s="5">
        <v>8171448</v>
      </c>
      <c r="BQ518" s="5">
        <v>2735907</v>
      </c>
      <c r="BR518" s="5">
        <v>0</v>
      </c>
    </row>
    <row r="519" spans="1:70">
      <c r="A519" t="s">
        <v>1950</v>
      </c>
      <c r="B519" t="s">
        <v>1951</v>
      </c>
      <c r="C519" t="s">
        <v>1286</v>
      </c>
      <c r="D519" t="s">
        <v>1954</v>
      </c>
      <c r="E519" t="str">
        <f t="shared" si="8"/>
        <v>新潟県三条市</v>
      </c>
      <c r="F519" s="5">
        <v>95754</v>
      </c>
      <c r="G519" s="5">
        <v>30</v>
      </c>
      <c r="H519" s="5">
        <v>1</v>
      </c>
      <c r="I519" s="5">
        <v>1</v>
      </c>
      <c r="J519" s="5">
        <v>2</v>
      </c>
      <c r="K519" s="5">
        <v>0</v>
      </c>
      <c r="L519" s="5">
        <v>4482</v>
      </c>
      <c r="M519" s="5">
        <v>2717</v>
      </c>
      <c r="N519" s="5">
        <v>55382</v>
      </c>
      <c r="O519" s="5">
        <v>717944</v>
      </c>
      <c r="P519" s="5">
        <v>1874153</v>
      </c>
      <c r="Q519" s="5">
        <v>3162212</v>
      </c>
      <c r="R519" s="5">
        <v>180710</v>
      </c>
      <c r="S519" s="5">
        <v>24</v>
      </c>
      <c r="T519" s="5">
        <v>12317</v>
      </c>
      <c r="U519" s="5">
        <v>0</v>
      </c>
      <c r="V519" s="5">
        <v>0</v>
      </c>
      <c r="W519" s="5">
        <v>10</v>
      </c>
      <c r="X519" s="5">
        <v>11</v>
      </c>
      <c r="Y519" s="5">
        <v>39390</v>
      </c>
      <c r="Z519" s="5">
        <v>17850</v>
      </c>
      <c r="AA519" s="5">
        <v>220</v>
      </c>
      <c r="AB519" s="5">
        <v>87</v>
      </c>
      <c r="AC519" s="5">
        <v>4444</v>
      </c>
      <c r="AD519" s="5">
        <v>2069</v>
      </c>
      <c r="AE519" s="5">
        <v>22860</v>
      </c>
      <c r="AF519" s="5">
        <v>151546</v>
      </c>
      <c r="AG519" s="5">
        <v>0</v>
      </c>
      <c r="AH519" s="5">
        <v>0</v>
      </c>
      <c r="AI519" s="5">
        <v>0</v>
      </c>
      <c r="AJ519" s="5">
        <v>128736</v>
      </c>
      <c r="AK519" s="5">
        <v>0</v>
      </c>
      <c r="AL519" s="5">
        <v>0</v>
      </c>
      <c r="AM519" s="5">
        <v>11052</v>
      </c>
      <c r="AN519" s="5">
        <v>0</v>
      </c>
      <c r="AO519" s="5">
        <v>0</v>
      </c>
      <c r="AP519" s="5">
        <v>0</v>
      </c>
      <c r="AQ519" s="5">
        <v>0</v>
      </c>
      <c r="AR519" s="5">
        <v>0</v>
      </c>
      <c r="AS519" s="5">
        <v>127</v>
      </c>
      <c r="AT519" s="5">
        <v>5758</v>
      </c>
      <c r="AU519" s="5">
        <v>32234</v>
      </c>
      <c r="AV519" s="5">
        <v>31</v>
      </c>
      <c r="AW519" s="5">
        <v>0</v>
      </c>
      <c r="AX519" s="5">
        <v>311</v>
      </c>
      <c r="AY519" s="5">
        <v>705</v>
      </c>
      <c r="AZ519" s="5">
        <v>0</v>
      </c>
      <c r="BA519" s="5">
        <v>0</v>
      </c>
      <c r="BB519" s="5">
        <v>0</v>
      </c>
      <c r="BC519" s="5">
        <v>34844</v>
      </c>
      <c r="BD519" s="5">
        <v>0</v>
      </c>
      <c r="BE519" s="5">
        <v>0</v>
      </c>
      <c r="BF519" s="5">
        <v>0</v>
      </c>
      <c r="BG519" s="5">
        <v>0</v>
      </c>
      <c r="BH519" s="5">
        <v>1904244</v>
      </c>
      <c r="BI519" s="5">
        <v>95380</v>
      </c>
      <c r="BJ519" s="5">
        <v>1816495</v>
      </c>
      <c r="BK519" s="5">
        <v>42165</v>
      </c>
      <c r="BL519" s="5">
        <v>0</v>
      </c>
      <c r="BM519" s="5">
        <v>5</v>
      </c>
      <c r="BN519" s="5">
        <v>8864</v>
      </c>
      <c r="BO519" s="5">
        <v>51422</v>
      </c>
      <c r="BP519" s="5">
        <v>2199377</v>
      </c>
      <c r="BQ519" s="5">
        <v>462463</v>
      </c>
      <c r="BR519" s="5">
        <v>25205</v>
      </c>
    </row>
    <row r="520" spans="1:70">
      <c r="A520" t="s">
        <v>1950</v>
      </c>
      <c r="B520" t="s">
        <v>1951</v>
      </c>
      <c r="C520" t="s">
        <v>1288</v>
      </c>
      <c r="D520" t="s">
        <v>1955</v>
      </c>
      <c r="E520" t="str">
        <f t="shared" si="8"/>
        <v>新潟県柏崎市</v>
      </c>
      <c r="F520" s="5">
        <v>87217</v>
      </c>
      <c r="G520" s="5">
        <v>47</v>
      </c>
      <c r="H520" s="5">
        <v>4</v>
      </c>
      <c r="I520" s="5">
        <v>1</v>
      </c>
      <c r="J520" s="5">
        <v>4</v>
      </c>
      <c r="K520" s="5">
        <v>0</v>
      </c>
      <c r="L520" s="5">
        <v>31848</v>
      </c>
      <c r="M520" s="5">
        <v>5087</v>
      </c>
      <c r="N520" s="5">
        <v>34396</v>
      </c>
      <c r="O520" s="5">
        <v>1019813</v>
      </c>
      <c r="P520" s="5">
        <v>2070153</v>
      </c>
      <c r="Q520" s="5">
        <v>14254631</v>
      </c>
      <c r="R520" s="5">
        <v>908845</v>
      </c>
      <c r="S520" s="5">
        <v>34</v>
      </c>
      <c r="T520" s="5">
        <v>11386</v>
      </c>
      <c r="U520" s="5">
        <v>0</v>
      </c>
      <c r="V520" s="5">
        <v>0</v>
      </c>
      <c r="W520" s="5">
        <v>34</v>
      </c>
      <c r="X520" s="5">
        <v>19</v>
      </c>
      <c r="Y520" s="5">
        <v>88220</v>
      </c>
      <c r="Z520" s="5">
        <v>6750</v>
      </c>
      <c r="AA520" s="5">
        <v>37</v>
      </c>
      <c r="AB520" s="5">
        <v>19</v>
      </c>
      <c r="AC520" s="5">
        <v>4260</v>
      </c>
      <c r="AD520" s="5">
        <v>489</v>
      </c>
      <c r="AE520" s="5">
        <v>3903</v>
      </c>
      <c r="AF520" s="5">
        <v>110180</v>
      </c>
      <c r="AG520" s="5">
        <v>1460</v>
      </c>
      <c r="AH520" s="5">
        <v>3010</v>
      </c>
      <c r="AI520" s="5">
        <v>0</v>
      </c>
      <c r="AJ520" s="5">
        <v>0</v>
      </c>
      <c r="AK520" s="5">
        <v>1400</v>
      </c>
      <c r="AL520" s="5">
        <v>25428</v>
      </c>
      <c r="AM520" s="5">
        <v>0</v>
      </c>
      <c r="AN520" s="5">
        <v>2806</v>
      </c>
      <c r="AO520" s="5">
        <v>15769</v>
      </c>
      <c r="AP520" s="5">
        <v>4937</v>
      </c>
      <c r="AQ520" s="5">
        <v>0</v>
      </c>
      <c r="AR520" s="5">
        <v>10466</v>
      </c>
      <c r="AS520" s="5">
        <v>43</v>
      </c>
      <c r="AT520" s="5">
        <v>18876</v>
      </c>
      <c r="AU520" s="5">
        <v>156002</v>
      </c>
      <c r="AV520" s="5">
        <v>99</v>
      </c>
      <c r="AW520" s="5">
        <v>0</v>
      </c>
      <c r="AX520" s="5">
        <v>593</v>
      </c>
      <c r="AY520" s="5">
        <v>3534</v>
      </c>
      <c r="AZ520" s="5">
        <v>971</v>
      </c>
      <c r="BA520" s="5">
        <v>2123</v>
      </c>
      <c r="BB520" s="5">
        <v>0</v>
      </c>
      <c r="BC520" s="5">
        <v>113254</v>
      </c>
      <c r="BD520" s="5">
        <v>17</v>
      </c>
      <c r="BE520" s="5">
        <v>46</v>
      </c>
      <c r="BF520" s="5">
        <v>337</v>
      </c>
      <c r="BG520" s="5">
        <v>4224</v>
      </c>
      <c r="BH520" s="5">
        <v>2115522</v>
      </c>
      <c r="BI520" s="5">
        <v>765853</v>
      </c>
      <c r="BJ520" s="5">
        <v>2542553</v>
      </c>
      <c r="BK520" s="5">
        <v>260845</v>
      </c>
      <c r="BL520" s="5">
        <v>0</v>
      </c>
      <c r="BM520" s="5">
        <v>16901</v>
      </c>
      <c r="BN520" s="5">
        <v>0</v>
      </c>
      <c r="BO520" s="5">
        <v>575621</v>
      </c>
      <c r="BP520" s="5">
        <v>2470514</v>
      </c>
      <c r="BQ520" s="5">
        <v>1255736</v>
      </c>
      <c r="BR520" s="5">
        <v>0</v>
      </c>
    </row>
    <row r="521" spans="1:70">
      <c r="A521" t="s">
        <v>1950</v>
      </c>
      <c r="B521" t="s">
        <v>1951</v>
      </c>
      <c r="C521" t="s">
        <v>1290</v>
      </c>
      <c r="D521" t="s">
        <v>1956</v>
      </c>
      <c r="E521" t="str">
        <f t="shared" si="8"/>
        <v>新潟県新発田市</v>
      </c>
      <c r="F521" s="5">
        <v>89347</v>
      </c>
      <c r="G521" s="5">
        <v>41</v>
      </c>
      <c r="H521" s="5">
        <v>3</v>
      </c>
      <c r="I521" s="5">
        <v>4</v>
      </c>
      <c r="J521" s="5">
        <v>1</v>
      </c>
      <c r="K521" s="5">
        <v>0</v>
      </c>
      <c r="L521" s="5">
        <v>4951</v>
      </c>
      <c r="M521" s="5">
        <v>14166</v>
      </c>
      <c r="N521" s="5">
        <v>22940</v>
      </c>
      <c r="O521" s="5">
        <v>762056</v>
      </c>
      <c r="P521" s="5">
        <v>1730564</v>
      </c>
      <c r="Q521" s="5">
        <v>7404747</v>
      </c>
      <c r="R521" s="5">
        <v>524892</v>
      </c>
      <c r="S521" s="5">
        <v>38</v>
      </c>
      <c r="T521" s="5">
        <v>10417</v>
      </c>
      <c r="U521" s="5">
        <v>0</v>
      </c>
      <c r="V521" s="5">
        <v>0</v>
      </c>
      <c r="W521" s="5">
        <v>22</v>
      </c>
      <c r="X521" s="5">
        <v>14</v>
      </c>
      <c r="Y521" s="5">
        <v>38122</v>
      </c>
      <c r="Z521" s="5">
        <v>8700</v>
      </c>
      <c r="AA521" s="5">
        <v>54</v>
      </c>
      <c r="AB521" s="5">
        <v>14</v>
      </c>
      <c r="AC521" s="5">
        <v>2232</v>
      </c>
      <c r="AD521" s="5">
        <v>1993</v>
      </c>
      <c r="AE521" s="5">
        <v>14577</v>
      </c>
      <c r="AF521" s="5">
        <v>113602</v>
      </c>
      <c r="AG521" s="5">
        <v>1136</v>
      </c>
      <c r="AH521" s="5">
        <v>24714</v>
      </c>
      <c r="AI521" s="5">
        <v>39028</v>
      </c>
      <c r="AJ521" s="5">
        <v>18606</v>
      </c>
      <c r="AK521" s="5">
        <v>15113</v>
      </c>
      <c r="AL521" s="5">
        <v>7800</v>
      </c>
      <c r="AM521" s="5">
        <v>1645</v>
      </c>
      <c r="AN521" s="5">
        <v>0</v>
      </c>
      <c r="AO521" s="5">
        <v>0</v>
      </c>
      <c r="AP521" s="5">
        <v>0</v>
      </c>
      <c r="AQ521" s="5">
        <v>0</v>
      </c>
      <c r="AR521" s="5">
        <v>1065</v>
      </c>
      <c r="AS521" s="5">
        <v>741</v>
      </c>
      <c r="AT521" s="5">
        <v>2387</v>
      </c>
      <c r="AU521" s="5">
        <v>9191</v>
      </c>
      <c r="AV521" s="5">
        <v>0</v>
      </c>
      <c r="AW521" s="5">
        <v>0</v>
      </c>
      <c r="AX521" s="5">
        <v>0</v>
      </c>
      <c r="AY521" s="5">
        <v>0</v>
      </c>
      <c r="AZ521" s="5">
        <v>1425</v>
      </c>
      <c r="BA521" s="5">
        <v>7156</v>
      </c>
      <c r="BB521" s="5">
        <v>0</v>
      </c>
      <c r="BC521" s="5">
        <v>192822</v>
      </c>
      <c r="BD521" s="5">
        <v>20</v>
      </c>
      <c r="BE521" s="5">
        <v>0</v>
      </c>
      <c r="BF521" s="5">
        <v>0</v>
      </c>
      <c r="BG521" s="5">
        <v>18</v>
      </c>
      <c r="BH521" s="5">
        <v>1768706</v>
      </c>
      <c r="BI521" s="5">
        <v>292608</v>
      </c>
      <c r="BJ521" s="5">
        <v>1847690</v>
      </c>
      <c r="BK521" s="5">
        <v>136814</v>
      </c>
      <c r="BL521" s="5">
        <v>0</v>
      </c>
      <c r="BM521" s="5">
        <v>0</v>
      </c>
      <c r="BN521" s="5">
        <v>0</v>
      </c>
      <c r="BO521" s="5">
        <v>249522</v>
      </c>
      <c r="BP521" s="5">
        <v>1200916</v>
      </c>
      <c r="BQ521" s="5">
        <v>830832</v>
      </c>
      <c r="BR521" s="5">
        <v>20450</v>
      </c>
    </row>
    <row r="522" spans="1:70">
      <c r="A522" t="s">
        <v>1950</v>
      </c>
      <c r="B522" t="s">
        <v>1951</v>
      </c>
      <c r="C522" t="s">
        <v>1294</v>
      </c>
      <c r="D522" t="s">
        <v>1957</v>
      </c>
      <c r="E522" t="str">
        <f t="shared" si="8"/>
        <v>新潟県燕市（燕）</v>
      </c>
      <c r="F522" s="5">
        <v>40020</v>
      </c>
      <c r="G522" s="5">
        <v>10</v>
      </c>
      <c r="H522" s="5">
        <v>0</v>
      </c>
      <c r="I522" s="5">
        <v>0</v>
      </c>
      <c r="J522" s="5">
        <v>1</v>
      </c>
      <c r="K522" s="5">
        <v>0</v>
      </c>
      <c r="L522" s="5">
        <v>379</v>
      </c>
      <c r="M522" s="5">
        <v>0</v>
      </c>
      <c r="N522" s="5">
        <v>19596</v>
      </c>
      <c r="O522" s="5">
        <v>328858</v>
      </c>
      <c r="P522" s="5">
        <v>897893</v>
      </c>
      <c r="Q522" s="5">
        <v>1377188</v>
      </c>
      <c r="R522" s="5">
        <v>214964</v>
      </c>
      <c r="S522" s="5">
        <v>9</v>
      </c>
      <c r="T522" s="5">
        <v>5917</v>
      </c>
      <c r="U522" s="5">
        <v>0</v>
      </c>
      <c r="V522" s="5">
        <v>0</v>
      </c>
      <c r="W522" s="5">
        <v>7</v>
      </c>
      <c r="X522" s="5">
        <v>19</v>
      </c>
      <c r="Y522" s="5">
        <v>45000</v>
      </c>
      <c r="Z522" s="5">
        <v>0</v>
      </c>
      <c r="AA522" s="5">
        <v>106</v>
      </c>
      <c r="AB522" s="5">
        <v>73</v>
      </c>
      <c r="AC522" s="5">
        <v>379</v>
      </c>
      <c r="AD522" s="5">
        <v>0</v>
      </c>
      <c r="AE522" s="5">
        <v>7431</v>
      </c>
      <c r="AF522" s="5">
        <v>28899</v>
      </c>
      <c r="AG522" s="5">
        <v>0</v>
      </c>
      <c r="AH522" s="5">
        <v>0</v>
      </c>
      <c r="AI522" s="5">
        <v>0</v>
      </c>
      <c r="AJ522" s="5">
        <v>86544</v>
      </c>
      <c r="AK522" s="5">
        <v>0</v>
      </c>
      <c r="AL522" s="5">
        <v>0</v>
      </c>
      <c r="AM522" s="5">
        <v>13700</v>
      </c>
      <c r="AN522" s="5">
        <v>0</v>
      </c>
      <c r="AO522" s="5">
        <v>0</v>
      </c>
      <c r="AP522" s="5">
        <v>0</v>
      </c>
      <c r="AQ522" s="5">
        <v>0</v>
      </c>
      <c r="AR522" s="5">
        <v>0</v>
      </c>
      <c r="AS522" s="5">
        <v>0</v>
      </c>
      <c r="AT522" s="5">
        <v>9663</v>
      </c>
      <c r="AU522" s="5">
        <v>10362</v>
      </c>
      <c r="AV522" s="5">
        <v>102</v>
      </c>
      <c r="AW522" s="5">
        <v>0</v>
      </c>
      <c r="AX522" s="5">
        <v>3124</v>
      </c>
      <c r="AY522" s="5">
        <v>0</v>
      </c>
      <c r="AZ522" s="5">
        <v>0</v>
      </c>
      <c r="BA522" s="5">
        <v>0</v>
      </c>
      <c r="BB522" s="5">
        <v>0</v>
      </c>
      <c r="BC522" s="5">
        <v>32075</v>
      </c>
      <c r="BD522" s="5">
        <v>0</v>
      </c>
      <c r="BE522" s="5">
        <v>0</v>
      </c>
      <c r="BF522" s="5">
        <v>0</v>
      </c>
      <c r="BG522" s="5">
        <v>0</v>
      </c>
      <c r="BH522" s="5">
        <v>898158</v>
      </c>
      <c r="BI522" s="5">
        <v>114558</v>
      </c>
      <c r="BJ522" s="5">
        <v>664913</v>
      </c>
      <c r="BK522" s="5">
        <v>50536</v>
      </c>
      <c r="BL522" s="5">
        <v>0</v>
      </c>
      <c r="BM522" s="5">
        <v>0</v>
      </c>
      <c r="BN522" s="5">
        <v>0</v>
      </c>
      <c r="BO522" s="5">
        <v>47633</v>
      </c>
      <c r="BP522" s="5">
        <v>628342</v>
      </c>
      <c r="BQ522" s="5">
        <v>440992</v>
      </c>
      <c r="BR522" s="5">
        <v>0</v>
      </c>
    </row>
    <row r="523" spans="1:70">
      <c r="A523" t="s">
        <v>1950</v>
      </c>
      <c r="B523" t="s">
        <v>1951</v>
      </c>
      <c r="C523" t="s">
        <v>1298</v>
      </c>
      <c r="D523" t="s">
        <v>1958</v>
      </c>
      <c r="E523" t="str">
        <f t="shared" si="8"/>
        <v>新潟県加茂市</v>
      </c>
      <c r="F523" s="5">
        <v>25916</v>
      </c>
      <c r="G523" s="5">
        <v>10</v>
      </c>
      <c r="H523" s="5">
        <v>0</v>
      </c>
      <c r="I523" s="5">
        <v>1</v>
      </c>
      <c r="J523" s="5">
        <v>1</v>
      </c>
      <c r="K523" s="5">
        <v>0</v>
      </c>
      <c r="L523" s="5">
        <v>1212</v>
      </c>
      <c r="M523" s="5">
        <v>17823</v>
      </c>
      <c r="N523" s="5">
        <v>5837</v>
      </c>
      <c r="O523" s="5">
        <v>163601</v>
      </c>
      <c r="P523" s="5">
        <v>408136</v>
      </c>
      <c r="Q523" s="5">
        <v>769800</v>
      </c>
      <c r="R523" s="5">
        <v>127986</v>
      </c>
      <c r="S523" s="5">
        <v>10</v>
      </c>
      <c r="T523" s="5">
        <v>3470</v>
      </c>
      <c r="U523" s="5">
        <v>0</v>
      </c>
      <c r="V523" s="5">
        <v>0</v>
      </c>
      <c r="W523" s="5">
        <v>2</v>
      </c>
      <c r="X523" s="5">
        <v>16</v>
      </c>
      <c r="Y523" s="5">
        <v>17700</v>
      </c>
      <c r="Z523" s="5">
        <v>0</v>
      </c>
      <c r="AA523" s="5">
        <v>48</v>
      </c>
      <c r="AB523" s="5">
        <v>46</v>
      </c>
      <c r="AC523" s="5">
        <v>1212</v>
      </c>
      <c r="AD523" s="5">
        <v>15925</v>
      </c>
      <c r="AE523" s="5">
        <v>3153</v>
      </c>
      <c r="AF523" s="5">
        <v>42935</v>
      </c>
      <c r="AG523" s="5">
        <v>0</v>
      </c>
      <c r="AH523" s="5">
        <v>0</v>
      </c>
      <c r="AI523" s="5">
        <v>0</v>
      </c>
      <c r="AJ523" s="5">
        <v>0</v>
      </c>
      <c r="AK523" s="5">
        <v>0</v>
      </c>
      <c r="AL523" s="5">
        <v>0</v>
      </c>
      <c r="AM523" s="5">
        <v>5467</v>
      </c>
      <c r="AN523" s="5">
        <v>69</v>
      </c>
      <c r="AO523" s="5">
        <v>370</v>
      </c>
      <c r="AP523" s="5">
        <v>0</v>
      </c>
      <c r="AQ523" s="5">
        <v>0</v>
      </c>
      <c r="AR523" s="5">
        <v>0</v>
      </c>
      <c r="AS523" s="5">
        <v>159</v>
      </c>
      <c r="AT523" s="5">
        <v>0</v>
      </c>
      <c r="AU523" s="5">
        <v>7741</v>
      </c>
      <c r="AV523" s="5">
        <v>0</v>
      </c>
      <c r="AW523" s="5">
        <v>0</v>
      </c>
      <c r="AX523" s="5">
        <v>28</v>
      </c>
      <c r="AY523" s="5">
        <v>0</v>
      </c>
      <c r="AZ523" s="5">
        <v>0</v>
      </c>
      <c r="BA523" s="5">
        <v>0</v>
      </c>
      <c r="BB523" s="5">
        <v>0</v>
      </c>
      <c r="BC523" s="5">
        <v>4344</v>
      </c>
      <c r="BD523" s="5">
        <v>0</v>
      </c>
      <c r="BE523" s="5">
        <v>0</v>
      </c>
      <c r="BF523" s="5">
        <v>0</v>
      </c>
      <c r="BG523" s="5">
        <v>0</v>
      </c>
      <c r="BH523" s="5">
        <v>412142</v>
      </c>
      <c r="BI523" s="5">
        <v>77740</v>
      </c>
      <c r="BJ523" s="5">
        <v>410142</v>
      </c>
      <c r="BK523" s="5">
        <v>29301</v>
      </c>
      <c r="BL523" s="5">
        <v>0</v>
      </c>
      <c r="BM523" s="5">
        <v>630</v>
      </c>
      <c r="BN523" s="5">
        <v>0</v>
      </c>
      <c r="BO523" s="5">
        <v>66357</v>
      </c>
      <c r="BP523" s="5">
        <v>175266</v>
      </c>
      <c r="BQ523" s="5">
        <v>236022</v>
      </c>
      <c r="BR523" s="5">
        <v>7680</v>
      </c>
    </row>
    <row r="524" spans="1:70">
      <c r="A524" t="s">
        <v>1950</v>
      </c>
      <c r="B524" t="s">
        <v>1951</v>
      </c>
      <c r="C524" t="s">
        <v>1302</v>
      </c>
      <c r="D524" t="s">
        <v>1959</v>
      </c>
      <c r="E524" t="str">
        <f t="shared" si="8"/>
        <v>新潟県見附市</v>
      </c>
      <c r="F524" s="5">
        <v>50902</v>
      </c>
      <c r="G524" s="5">
        <v>22</v>
      </c>
      <c r="H524" s="5">
        <v>0</v>
      </c>
      <c r="I524" s="5">
        <v>0</v>
      </c>
      <c r="J524" s="5">
        <v>1</v>
      </c>
      <c r="K524" s="5">
        <v>0</v>
      </c>
      <c r="L524" s="5">
        <v>4140</v>
      </c>
      <c r="M524" s="5">
        <v>6879</v>
      </c>
      <c r="N524" s="5">
        <v>0</v>
      </c>
      <c r="O524" s="5">
        <v>421141</v>
      </c>
      <c r="P524" s="5">
        <v>943605</v>
      </c>
      <c r="Q524" s="5">
        <v>3264506</v>
      </c>
      <c r="R524" s="5">
        <v>200125</v>
      </c>
      <c r="S524" s="5">
        <v>12</v>
      </c>
      <c r="T524" s="5">
        <v>6287</v>
      </c>
      <c r="U524" s="5">
        <v>0</v>
      </c>
      <c r="V524" s="5">
        <v>0</v>
      </c>
      <c r="W524" s="5">
        <v>10</v>
      </c>
      <c r="X524" s="5">
        <v>6</v>
      </c>
      <c r="Y524" s="5">
        <v>47000</v>
      </c>
      <c r="Z524" s="5">
        <v>47000</v>
      </c>
      <c r="AA524" s="5">
        <v>137</v>
      </c>
      <c r="AB524" s="5">
        <v>97</v>
      </c>
      <c r="AC524" s="5">
        <v>4140</v>
      </c>
      <c r="AD524" s="5">
        <v>4805</v>
      </c>
      <c r="AE524" s="5">
        <v>0</v>
      </c>
      <c r="AF524" s="5">
        <v>51795</v>
      </c>
      <c r="AG524" s="5">
        <v>0</v>
      </c>
      <c r="AH524" s="5">
        <v>0</v>
      </c>
      <c r="AI524" s="5">
        <v>0</v>
      </c>
      <c r="AJ524" s="5">
        <v>0</v>
      </c>
      <c r="AK524" s="5">
        <v>0</v>
      </c>
      <c r="AL524" s="5">
        <v>0</v>
      </c>
      <c r="AM524" s="5">
        <v>11704</v>
      </c>
      <c r="AN524" s="5">
        <v>0</v>
      </c>
      <c r="AO524" s="5">
        <v>0</v>
      </c>
      <c r="AP524" s="5">
        <v>0</v>
      </c>
      <c r="AQ524" s="5">
        <v>0</v>
      </c>
      <c r="AR524" s="5">
        <v>0</v>
      </c>
      <c r="AS524" s="5">
        <v>0</v>
      </c>
      <c r="AT524" s="5">
        <v>0</v>
      </c>
      <c r="AU524" s="5">
        <v>30190</v>
      </c>
      <c r="AV524" s="5">
        <v>134</v>
      </c>
      <c r="AW524" s="5">
        <v>525</v>
      </c>
      <c r="AX524" s="5">
        <v>0</v>
      </c>
      <c r="AY524" s="5">
        <v>2946</v>
      </c>
      <c r="AZ524" s="5">
        <v>0</v>
      </c>
      <c r="BA524" s="5">
        <v>0</v>
      </c>
      <c r="BB524" s="5">
        <v>0</v>
      </c>
      <c r="BC524" s="5">
        <v>19804</v>
      </c>
      <c r="BD524" s="5">
        <v>0</v>
      </c>
      <c r="BE524" s="5">
        <v>0</v>
      </c>
      <c r="BF524" s="5">
        <v>0</v>
      </c>
      <c r="BG524" s="5">
        <v>27</v>
      </c>
      <c r="BH524" s="5">
        <v>976301</v>
      </c>
      <c r="BI524" s="5">
        <v>142267</v>
      </c>
      <c r="BJ524" s="5">
        <v>826587</v>
      </c>
      <c r="BK524" s="5">
        <v>63313</v>
      </c>
      <c r="BL524" s="5">
        <v>0</v>
      </c>
      <c r="BM524" s="5">
        <v>0</v>
      </c>
      <c r="BN524" s="5">
        <v>0</v>
      </c>
      <c r="BO524" s="5">
        <v>109389</v>
      </c>
      <c r="BP524" s="5">
        <v>3942707</v>
      </c>
      <c r="BQ524" s="5">
        <v>1132187</v>
      </c>
      <c r="BR524" s="5">
        <v>0</v>
      </c>
    </row>
    <row r="525" spans="1:70">
      <c r="A525" t="s">
        <v>1950</v>
      </c>
      <c r="B525" t="s">
        <v>1951</v>
      </c>
      <c r="C525" t="s">
        <v>1330</v>
      </c>
      <c r="D525" t="s">
        <v>1960</v>
      </c>
      <c r="E525" t="str">
        <f t="shared" si="8"/>
        <v>新潟県小千谷市</v>
      </c>
      <c r="F525" s="5">
        <v>34570</v>
      </c>
      <c r="G525" s="5">
        <v>20</v>
      </c>
      <c r="H525" s="5">
        <v>3</v>
      </c>
      <c r="I525" s="5">
        <v>0</v>
      </c>
      <c r="J525" s="5">
        <v>2</v>
      </c>
      <c r="K525" s="5">
        <v>0</v>
      </c>
      <c r="L525" s="5">
        <v>4230</v>
      </c>
      <c r="M525" s="5">
        <v>23608</v>
      </c>
      <c r="N525" s="5">
        <v>0</v>
      </c>
      <c r="O525" s="5">
        <v>322666</v>
      </c>
      <c r="P525" s="5">
        <v>637043</v>
      </c>
      <c r="Q525" s="5">
        <v>4553712</v>
      </c>
      <c r="R525" s="5">
        <v>137555</v>
      </c>
      <c r="S525" s="5">
        <v>12</v>
      </c>
      <c r="T525" s="5">
        <v>4019</v>
      </c>
      <c r="U525" s="5">
        <v>0</v>
      </c>
      <c r="V525" s="5">
        <v>0</v>
      </c>
      <c r="W525" s="5">
        <v>0</v>
      </c>
      <c r="X525" s="5">
        <v>21</v>
      </c>
      <c r="Y525" s="5">
        <v>22170</v>
      </c>
      <c r="Z525" s="5">
        <v>0</v>
      </c>
      <c r="AA525" s="5">
        <v>437</v>
      </c>
      <c r="AB525" s="5">
        <v>148</v>
      </c>
      <c r="AC525" s="5">
        <v>0</v>
      </c>
      <c r="AD525" s="5">
        <v>2091</v>
      </c>
      <c r="AE525" s="5">
        <v>0</v>
      </c>
      <c r="AF525" s="5">
        <v>23473</v>
      </c>
      <c r="AG525" s="5">
        <v>0</v>
      </c>
      <c r="AH525" s="5">
        <v>99</v>
      </c>
      <c r="AI525" s="5">
        <v>3552</v>
      </c>
      <c r="AJ525" s="5">
        <v>0</v>
      </c>
      <c r="AK525" s="5">
        <v>5918</v>
      </c>
      <c r="AL525" s="5">
        <v>1987</v>
      </c>
      <c r="AM525" s="5">
        <v>0</v>
      </c>
      <c r="AN525" s="5">
        <v>316</v>
      </c>
      <c r="AO525" s="5">
        <v>306</v>
      </c>
      <c r="AP525" s="5">
        <v>225</v>
      </c>
      <c r="AQ525" s="5">
        <v>0</v>
      </c>
      <c r="AR525" s="5">
        <v>288</v>
      </c>
      <c r="AS525" s="5">
        <v>0</v>
      </c>
      <c r="AT525" s="5">
        <v>0</v>
      </c>
      <c r="AU525" s="5">
        <v>2282</v>
      </c>
      <c r="AV525" s="5">
        <v>0</v>
      </c>
      <c r="AW525" s="5">
        <v>102</v>
      </c>
      <c r="AX525" s="5">
        <v>0</v>
      </c>
      <c r="AY525" s="5">
        <v>10123</v>
      </c>
      <c r="AZ525" s="5">
        <v>57</v>
      </c>
      <c r="BA525" s="5">
        <v>1849</v>
      </c>
      <c r="BB525" s="5">
        <v>0</v>
      </c>
      <c r="BC525" s="5">
        <v>56608</v>
      </c>
      <c r="BD525" s="5">
        <v>0</v>
      </c>
      <c r="BE525" s="5">
        <v>0</v>
      </c>
      <c r="BF525" s="5">
        <v>0</v>
      </c>
      <c r="BG525" s="5">
        <v>36</v>
      </c>
      <c r="BH525" s="5">
        <v>653855</v>
      </c>
      <c r="BI525" s="5">
        <v>137056</v>
      </c>
      <c r="BJ525" s="5">
        <v>670935</v>
      </c>
      <c r="BK525" s="5">
        <v>48106</v>
      </c>
      <c r="BL525" s="5">
        <v>0</v>
      </c>
      <c r="BM525" s="5">
        <v>0</v>
      </c>
      <c r="BN525" s="5">
        <v>0</v>
      </c>
      <c r="BO525" s="5">
        <v>95739</v>
      </c>
      <c r="BP525" s="5">
        <v>886947</v>
      </c>
      <c r="BQ525" s="5">
        <v>300904</v>
      </c>
      <c r="BR525" s="5">
        <v>22170</v>
      </c>
    </row>
    <row r="526" spans="1:70">
      <c r="A526" t="s">
        <v>1950</v>
      </c>
      <c r="B526" t="s">
        <v>1951</v>
      </c>
      <c r="C526" t="s">
        <v>1535</v>
      </c>
      <c r="D526" t="s">
        <v>1961</v>
      </c>
      <c r="E526" t="str">
        <f t="shared" si="8"/>
        <v>新潟県湯沢町</v>
      </c>
      <c r="F526" s="5">
        <v>7324</v>
      </c>
      <c r="G526" s="5">
        <v>4</v>
      </c>
      <c r="H526" s="5">
        <v>22</v>
      </c>
      <c r="I526" s="5">
        <v>0</v>
      </c>
      <c r="J526" s="5">
        <v>0</v>
      </c>
      <c r="K526" s="5">
        <v>0</v>
      </c>
      <c r="L526" s="5">
        <v>32692</v>
      </c>
      <c r="M526" s="5">
        <v>18822</v>
      </c>
      <c r="N526" s="5">
        <v>0</v>
      </c>
      <c r="O526" s="5">
        <v>115090</v>
      </c>
      <c r="P526" s="5">
        <v>313857</v>
      </c>
      <c r="Q526" s="5">
        <v>471706</v>
      </c>
      <c r="R526" s="5">
        <v>105788</v>
      </c>
      <c r="S526" s="5">
        <v>4</v>
      </c>
      <c r="T526" s="5">
        <v>1918</v>
      </c>
      <c r="U526" s="5">
        <v>0</v>
      </c>
      <c r="V526" s="5">
        <v>0</v>
      </c>
      <c r="W526" s="5">
        <v>0</v>
      </c>
      <c r="X526" s="5">
        <v>20</v>
      </c>
      <c r="Y526" s="5">
        <v>22269</v>
      </c>
      <c r="Z526" s="5">
        <v>0</v>
      </c>
      <c r="AA526" s="5">
        <v>0</v>
      </c>
      <c r="AB526" s="5">
        <v>0</v>
      </c>
      <c r="AC526" s="5">
        <v>0</v>
      </c>
      <c r="AD526" s="5">
        <v>0</v>
      </c>
      <c r="AE526" s="5">
        <v>0</v>
      </c>
      <c r="AF526" s="5">
        <v>0</v>
      </c>
      <c r="AG526" s="5">
        <v>0</v>
      </c>
      <c r="AH526" s="5">
        <v>0</v>
      </c>
      <c r="AI526" s="5">
        <v>0</v>
      </c>
      <c r="AJ526" s="5">
        <v>0</v>
      </c>
      <c r="AK526" s="5">
        <v>0</v>
      </c>
      <c r="AL526" s="5">
        <v>0</v>
      </c>
      <c r="AM526" s="5">
        <v>0</v>
      </c>
      <c r="AN526" s="5">
        <v>0</v>
      </c>
      <c r="AO526" s="5">
        <v>0</v>
      </c>
      <c r="AP526" s="5">
        <v>0</v>
      </c>
      <c r="AQ526" s="5">
        <v>12906</v>
      </c>
      <c r="AR526" s="5">
        <v>0</v>
      </c>
      <c r="AS526" s="5">
        <v>0</v>
      </c>
      <c r="AT526" s="5">
        <v>0</v>
      </c>
      <c r="AU526" s="5">
        <v>0</v>
      </c>
      <c r="AV526" s="5">
        <v>0</v>
      </c>
      <c r="AW526" s="5">
        <v>0</v>
      </c>
      <c r="AX526" s="5">
        <v>0</v>
      </c>
      <c r="AY526" s="5">
        <v>0</v>
      </c>
      <c r="AZ526" s="5">
        <v>0</v>
      </c>
      <c r="BA526" s="5">
        <v>0</v>
      </c>
      <c r="BB526" s="5">
        <v>0</v>
      </c>
      <c r="BC526" s="5">
        <v>684</v>
      </c>
      <c r="BD526" s="5">
        <v>0</v>
      </c>
      <c r="BE526" s="5">
        <v>0</v>
      </c>
      <c r="BF526" s="5">
        <v>0</v>
      </c>
      <c r="BG526" s="5">
        <v>0</v>
      </c>
      <c r="BH526" s="5">
        <v>316400</v>
      </c>
      <c r="BI526" s="5">
        <v>60808</v>
      </c>
      <c r="BJ526" s="5">
        <v>298420</v>
      </c>
      <c r="BK526" s="5">
        <v>24249</v>
      </c>
      <c r="BL526" s="5">
        <v>0</v>
      </c>
      <c r="BM526" s="5">
        <v>1717</v>
      </c>
      <c r="BN526" s="5">
        <v>0</v>
      </c>
      <c r="BO526" s="5">
        <v>52517</v>
      </c>
      <c r="BP526" s="5">
        <v>465879</v>
      </c>
      <c r="BQ526" s="5">
        <v>119158</v>
      </c>
      <c r="BR526" s="5">
        <v>0</v>
      </c>
    </row>
    <row r="527" spans="1:70">
      <c r="A527" t="s">
        <v>1950</v>
      </c>
      <c r="B527" t="s">
        <v>1951</v>
      </c>
      <c r="C527" t="s">
        <v>1340</v>
      </c>
      <c r="D527" t="s">
        <v>1962</v>
      </c>
      <c r="E527" t="str">
        <f t="shared" si="8"/>
        <v>新潟県弥彦村</v>
      </c>
      <c r="F527" s="5">
        <v>8180</v>
      </c>
      <c r="G527" s="5">
        <v>3</v>
      </c>
      <c r="H527" s="5">
        <v>0</v>
      </c>
      <c r="I527" s="5">
        <v>0</v>
      </c>
      <c r="J527" s="5">
        <v>1</v>
      </c>
      <c r="K527" s="5">
        <v>0</v>
      </c>
      <c r="L527" s="5">
        <v>132</v>
      </c>
      <c r="M527" s="5">
        <v>8734</v>
      </c>
      <c r="N527" s="5">
        <v>2921</v>
      </c>
      <c r="O527" s="5">
        <v>103290</v>
      </c>
      <c r="P527" s="5">
        <v>201966</v>
      </c>
      <c r="Q527" s="5">
        <v>893940</v>
      </c>
      <c r="R527" s="5">
        <v>68290</v>
      </c>
      <c r="S527" s="5">
        <v>3</v>
      </c>
      <c r="T527" s="5">
        <v>1141</v>
      </c>
      <c r="U527" s="5">
        <v>0</v>
      </c>
      <c r="V527" s="5">
        <v>0</v>
      </c>
      <c r="W527" s="5">
        <v>1</v>
      </c>
      <c r="X527" s="5">
        <v>17</v>
      </c>
      <c r="Y527" s="5">
        <v>6050</v>
      </c>
      <c r="Z527" s="5">
        <v>6050</v>
      </c>
      <c r="AA527" s="5">
        <v>5</v>
      </c>
      <c r="AB527" s="5">
        <v>0</v>
      </c>
      <c r="AC527" s="5">
        <v>132</v>
      </c>
      <c r="AD527" s="5">
        <v>4877</v>
      </c>
      <c r="AE527" s="5">
        <v>0</v>
      </c>
      <c r="AF527" s="5">
        <v>0</v>
      </c>
      <c r="AG527" s="5">
        <v>0</v>
      </c>
      <c r="AH527" s="5">
        <v>0</v>
      </c>
      <c r="AI527" s="5">
        <v>0</v>
      </c>
      <c r="AJ527" s="5">
        <v>0</v>
      </c>
      <c r="AK527" s="5">
        <v>0</v>
      </c>
      <c r="AL527" s="5">
        <v>3920</v>
      </c>
      <c r="AM527" s="5">
        <v>0</v>
      </c>
      <c r="AN527" s="5">
        <v>0</v>
      </c>
      <c r="AO527" s="5">
        <v>0</v>
      </c>
      <c r="AP527" s="5">
        <v>0</v>
      </c>
      <c r="AQ527" s="5">
        <v>0</v>
      </c>
      <c r="AR527" s="5">
        <v>0</v>
      </c>
      <c r="AS527" s="5">
        <v>0</v>
      </c>
      <c r="AT527" s="5">
        <v>0</v>
      </c>
      <c r="AU527" s="5">
        <v>0</v>
      </c>
      <c r="AV527" s="5">
        <v>0</v>
      </c>
      <c r="AW527" s="5">
        <v>0</v>
      </c>
      <c r="AX527" s="5">
        <v>0</v>
      </c>
      <c r="AY527" s="5">
        <v>4865</v>
      </c>
      <c r="AZ527" s="5">
        <v>0</v>
      </c>
      <c r="BA527" s="5">
        <v>3857</v>
      </c>
      <c r="BB527" s="5">
        <v>2706</v>
      </c>
      <c r="BC527" s="5">
        <v>3536</v>
      </c>
      <c r="BD527" s="5">
        <v>0</v>
      </c>
      <c r="BE527" s="5">
        <v>0</v>
      </c>
      <c r="BF527" s="5">
        <v>0</v>
      </c>
      <c r="BG527" s="5">
        <v>0</v>
      </c>
      <c r="BH527" s="5">
        <v>207165</v>
      </c>
      <c r="BI527" s="5">
        <v>8319</v>
      </c>
      <c r="BJ527" s="5">
        <v>196882</v>
      </c>
      <c r="BK527" s="5">
        <v>36713</v>
      </c>
      <c r="BL527" s="5">
        <v>0</v>
      </c>
      <c r="BM527" s="5">
        <v>0</v>
      </c>
      <c r="BN527" s="5">
        <v>0</v>
      </c>
      <c r="BO527" s="5">
        <v>7937</v>
      </c>
      <c r="BP527" s="5">
        <v>32315</v>
      </c>
      <c r="BQ527" s="5">
        <v>79455</v>
      </c>
      <c r="BR527" s="5">
        <v>0</v>
      </c>
    </row>
    <row r="528" spans="1:70">
      <c r="A528" t="s">
        <v>1950</v>
      </c>
      <c r="B528" t="s">
        <v>1951</v>
      </c>
      <c r="C528" t="s">
        <v>1376</v>
      </c>
      <c r="D528" t="s">
        <v>1963</v>
      </c>
      <c r="E528" t="str">
        <f t="shared" si="8"/>
        <v>新潟県田上町</v>
      </c>
      <c r="F528" s="5">
        <v>11457</v>
      </c>
      <c r="G528" s="5">
        <v>5</v>
      </c>
      <c r="H528" s="5">
        <v>1</v>
      </c>
      <c r="I528" s="5">
        <v>0</v>
      </c>
      <c r="J528" s="5">
        <v>2</v>
      </c>
      <c r="K528" s="5">
        <v>0</v>
      </c>
      <c r="L528" s="5">
        <v>1854</v>
      </c>
      <c r="M528" s="5">
        <v>4258</v>
      </c>
      <c r="N528" s="5">
        <v>25455</v>
      </c>
      <c r="O528" s="5">
        <v>83647</v>
      </c>
      <c r="P528" s="5">
        <v>222059</v>
      </c>
      <c r="Q528" s="5">
        <v>699008</v>
      </c>
      <c r="R528" s="5">
        <v>0</v>
      </c>
      <c r="S528" s="5">
        <v>2</v>
      </c>
      <c r="T528" s="5">
        <v>1332</v>
      </c>
      <c r="U528" s="5">
        <v>0</v>
      </c>
      <c r="V528" s="5">
        <v>0</v>
      </c>
      <c r="W528" s="5">
        <v>2</v>
      </c>
      <c r="X528" s="5">
        <v>9</v>
      </c>
      <c r="Y528" s="5">
        <v>7500</v>
      </c>
      <c r="Z528" s="5">
        <v>0</v>
      </c>
      <c r="AA528" s="5">
        <v>0</v>
      </c>
      <c r="AB528" s="5">
        <v>0</v>
      </c>
      <c r="AC528" s="5">
        <v>55</v>
      </c>
      <c r="AD528" s="5">
        <v>1043</v>
      </c>
      <c r="AE528" s="5">
        <v>9444</v>
      </c>
      <c r="AF528" s="5">
        <v>5533</v>
      </c>
      <c r="AG528" s="5">
        <v>0</v>
      </c>
      <c r="AH528" s="5">
        <v>0</v>
      </c>
      <c r="AI528" s="5">
        <v>0</v>
      </c>
      <c r="AJ528" s="5">
        <v>0</v>
      </c>
      <c r="AK528" s="5">
        <v>0</v>
      </c>
      <c r="AL528" s="5">
        <v>0</v>
      </c>
      <c r="AM528" s="5">
        <v>1847</v>
      </c>
      <c r="AN528" s="5">
        <v>0</v>
      </c>
      <c r="AO528" s="5">
        <v>0</v>
      </c>
      <c r="AP528" s="5">
        <v>0</v>
      </c>
      <c r="AQ528" s="5">
        <v>0</v>
      </c>
      <c r="AR528" s="5">
        <v>565</v>
      </c>
      <c r="AS528" s="5">
        <v>1653</v>
      </c>
      <c r="AT528" s="5">
        <v>331</v>
      </c>
      <c r="AU528" s="5">
        <v>0</v>
      </c>
      <c r="AV528" s="5">
        <v>0</v>
      </c>
      <c r="AW528" s="5">
        <v>2</v>
      </c>
      <c r="AX528" s="5">
        <v>0</v>
      </c>
      <c r="AY528" s="5">
        <v>0</v>
      </c>
      <c r="AZ528" s="5">
        <v>0</v>
      </c>
      <c r="BA528" s="5">
        <v>0</v>
      </c>
      <c r="BB528" s="5">
        <v>3254</v>
      </c>
      <c r="BC528" s="5">
        <v>1626</v>
      </c>
      <c r="BD528" s="5">
        <v>6</v>
      </c>
      <c r="BE528" s="5">
        <v>0</v>
      </c>
      <c r="BF528" s="5">
        <v>29</v>
      </c>
      <c r="BG528" s="5">
        <v>0</v>
      </c>
      <c r="BH528" s="5">
        <v>222080</v>
      </c>
      <c r="BI528" s="5">
        <v>11026</v>
      </c>
      <c r="BJ528" s="5">
        <v>232279</v>
      </c>
      <c r="BK528" s="5">
        <v>12132</v>
      </c>
      <c r="BL528" s="5">
        <v>0</v>
      </c>
      <c r="BM528" s="5">
        <v>0</v>
      </c>
      <c r="BN528" s="5">
        <v>0</v>
      </c>
      <c r="BO528" s="5">
        <v>8515</v>
      </c>
      <c r="BP528" s="5">
        <v>298693</v>
      </c>
      <c r="BQ528" s="5">
        <v>9196</v>
      </c>
      <c r="BR528" s="5">
        <v>2380</v>
      </c>
    </row>
    <row r="529" spans="1:70">
      <c r="A529" t="s">
        <v>1950</v>
      </c>
      <c r="B529" t="s">
        <v>1951</v>
      </c>
      <c r="C529" t="s">
        <v>1384</v>
      </c>
      <c r="D529" t="s">
        <v>1964</v>
      </c>
      <c r="E529" t="str">
        <f t="shared" si="8"/>
        <v>新潟県妙高市（妙高高原）</v>
      </c>
      <c r="F529" s="5">
        <v>4530</v>
      </c>
      <c r="G529" s="5">
        <v>1</v>
      </c>
      <c r="H529" s="5">
        <v>0</v>
      </c>
      <c r="I529" s="5">
        <v>0</v>
      </c>
      <c r="J529" s="5">
        <v>1</v>
      </c>
      <c r="K529" s="5">
        <v>0</v>
      </c>
      <c r="L529" s="5">
        <v>7186</v>
      </c>
      <c r="M529" s="5">
        <v>14720</v>
      </c>
      <c r="N529" s="5">
        <v>74406</v>
      </c>
      <c r="O529" s="5">
        <v>0</v>
      </c>
      <c r="P529" s="5">
        <v>0</v>
      </c>
      <c r="Q529" s="5">
        <v>0</v>
      </c>
      <c r="R529" s="5">
        <v>0</v>
      </c>
      <c r="S529" s="5">
        <v>1</v>
      </c>
      <c r="T529" s="5">
        <v>758</v>
      </c>
      <c r="U529" s="5">
        <v>0</v>
      </c>
      <c r="V529" s="5">
        <v>0</v>
      </c>
      <c r="W529" s="5">
        <v>1</v>
      </c>
      <c r="X529" s="5">
        <v>26</v>
      </c>
      <c r="Y529" s="5">
        <v>8000</v>
      </c>
      <c r="Z529" s="5">
        <v>0</v>
      </c>
      <c r="AA529" s="5">
        <v>231</v>
      </c>
      <c r="AB529" s="5">
        <v>169</v>
      </c>
      <c r="AC529" s="5">
        <v>0</v>
      </c>
      <c r="AD529" s="5">
        <v>0</v>
      </c>
      <c r="AE529" s="5">
        <v>0</v>
      </c>
      <c r="AF529" s="5">
        <v>0</v>
      </c>
      <c r="AG529" s="5">
        <v>0</v>
      </c>
      <c r="AH529" s="5">
        <v>0</v>
      </c>
      <c r="AI529" s="5">
        <v>0</v>
      </c>
      <c r="AJ529" s="5">
        <v>0</v>
      </c>
      <c r="AK529" s="5">
        <v>0</v>
      </c>
      <c r="AL529" s="5">
        <v>0</v>
      </c>
      <c r="AM529" s="5">
        <v>9267</v>
      </c>
      <c r="AN529" s="5">
        <v>0</v>
      </c>
      <c r="AO529" s="5">
        <v>0</v>
      </c>
      <c r="AP529" s="5">
        <v>0</v>
      </c>
      <c r="AQ529" s="5">
        <v>0</v>
      </c>
      <c r="AR529" s="5">
        <v>0</v>
      </c>
      <c r="AS529" s="5">
        <v>0</v>
      </c>
      <c r="AT529" s="5">
        <v>0</v>
      </c>
      <c r="AU529" s="5">
        <v>0</v>
      </c>
      <c r="AV529" s="5">
        <v>594</v>
      </c>
      <c r="AW529" s="5">
        <v>723</v>
      </c>
      <c r="AX529" s="5">
        <v>0</v>
      </c>
      <c r="AY529" s="5">
        <v>0</v>
      </c>
      <c r="AZ529" s="5">
        <v>0</v>
      </c>
      <c r="BA529" s="5">
        <v>809</v>
      </c>
      <c r="BB529" s="5">
        <v>25358</v>
      </c>
      <c r="BC529" s="5">
        <v>0</v>
      </c>
      <c r="BD529" s="5">
        <v>0</v>
      </c>
      <c r="BE529" s="5">
        <v>0</v>
      </c>
      <c r="BF529" s="5">
        <v>0</v>
      </c>
      <c r="BG529" s="5">
        <v>0</v>
      </c>
      <c r="BH529" s="5">
        <v>0</v>
      </c>
      <c r="BI529" s="5">
        <v>0</v>
      </c>
      <c r="BJ529" s="5">
        <v>0</v>
      </c>
      <c r="BK529" s="5">
        <v>0</v>
      </c>
      <c r="BL529" s="5">
        <v>0</v>
      </c>
      <c r="BM529" s="5">
        <v>0</v>
      </c>
      <c r="BN529" s="5">
        <v>0</v>
      </c>
      <c r="BO529" s="5">
        <v>0</v>
      </c>
      <c r="BP529" s="5">
        <v>0</v>
      </c>
      <c r="BQ529" s="5">
        <v>0</v>
      </c>
      <c r="BR529" s="5">
        <v>0</v>
      </c>
    </row>
    <row r="530" spans="1:70">
      <c r="A530" t="s">
        <v>1950</v>
      </c>
      <c r="B530" t="s">
        <v>1951</v>
      </c>
      <c r="C530" t="s">
        <v>1682</v>
      </c>
      <c r="D530" t="s">
        <v>1965</v>
      </c>
      <c r="E530" t="str">
        <f t="shared" si="8"/>
        <v>新潟県妙高市（新井）</v>
      </c>
      <c r="F530" s="5">
        <v>21168</v>
      </c>
      <c r="G530" s="5">
        <v>2</v>
      </c>
      <c r="H530" s="5">
        <v>2</v>
      </c>
      <c r="I530" s="5">
        <v>0</v>
      </c>
      <c r="J530" s="5">
        <v>2</v>
      </c>
      <c r="K530" s="5">
        <v>0</v>
      </c>
      <c r="L530" s="5">
        <v>4198</v>
      </c>
      <c r="M530" s="5">
        <v>11919</v>
      </c>
      <c r="N530" s="5">
        <v>248620</v>
      </c>
      <c r="O530" s="5">
        <v>0</v>
      </c>
      <c r="P530" s="5">
        <v>662311</v>
      </c>
      <c r="Q530" s="5">
        <v>3997218</v>
      </c>
      <c r="R530" s="5">
        <v>199147</v>
      </c>
      <c r="S530" s="5">
        <v>2</v>
      </c>
      <c r="T530" s="5">
        <v>2578</v>
      </c>
      <c r="U530" s="5">
        <v>0</v>
      </c>
      <c r="V530" s="5">
        <v>0</v>
      </c>
      <c r="W530" s="5">
        <v>1</v>
      </c>
      <c r="X530" s="5">
        <v>26</v>
      </c>
      <c r="Y530" s="5">
        <v>11240</v>
      </c>
      <c r="Z530" s="5">
        <v>0</v>
      </c>
      <c r="AA530" s="5">
        <v>135</v>
      </c>
      <c r="AB530" s="5">
        <v>67</v>
      </c>
      <c r="AC530" s="5">
        <v>574</v>
      </c>
      <c r="AD530" s="5">
        <v>623</v>
      </c>
      <c r="AE530" s="5">
        <v>13454</v>
      </c>
      <c r="AF530" s="5">
        <v>0</v>
      </c>
      <c r="AG530" s="5">
        <v>0</v>
      </c>
      <c r="AH530" s="5">
        <v>0</v>
      </c>
      <c r="AI530" s="5">
        <v>0</v>
      </c>
      <c r="AJ530" s="5">
        <v>0</v>
      </c>
      <c r="AK530" s="5">
        <v>0</v>
      </c>
      <c r="AL530" s="5">
        <v>0</v>
      </c>
      <c r="AM530" s="5">
        <v>6093</v>
      </c>
      <c r="AN530" s="5">
        <v>0</v>
      </c>
      <c r="AO530" s="5">
        <v>0</v>
      </c>
      <c r="AP530" s="5">
        <v>0</v>
      </c>
      <c r="AQ530" s="5">
        <v>0</v>
      </c>
      <c r="AR530" s="5">
        <v>0</v>
      </c>
      <c r="AS530" s="5">
        <v>137</v>
      </c>
      <c r="AT530" s="5">
        <v>276</v>
      </c>
      <c r="AU530" s="5">
        <v>0</v>
      </c>
      <c r="AV530" s="5">
        <v>0</v>
      </c>
      <c r="AW530" s="5">
        <v>389</v>
      </c>
      <c r="AX530" s="5">
        <v>0</v>
      </c>
      <c r="AY530" s="5">
        <v>0</v>
      </c>
      <c r="AZ530" s="5">
        <v>0</v>
      </c>
      <c r="BA530" s="5">
        <v>0</v>
      </c>
      <c r="BB530" s="5">
        <v>12260</v>
      </c>
      <c r="BC530" s="5">
        <v>0</v>
      </c>
      <c r="BD530" s="5">
        <v>0</v>
      </c>
      <c r="BE530" s="5">
        <v>0</v>
      </c>
      <c r="BF530" s="5">
        <v>0</v>
      </c>
      <c r="BG530" s="5">
        <v>0</v>
      </c>
      <c r="BH530" s="5">
        <v>673540</v>
      </c>
      <c r="BI530" s="5">
        <v>106396</v>
      </c>
      <c r="BJ530" s="5">
        <v>552812</v>
      </c>
      <c r="BK530" s="5">
        <v>49835</v>
      </c>
      <c r="BL530" s="5">
        <v>0</v>
      </c>
      <c r="BM530" s="5">
        <v>7468</v>
      </c>
      <c r="BN530" s="5">
        <v>0</v>
      </c>
      <c r="BO530" s="5">
        <v>83972</v>
      </c>
      <c r="BP530" s="5">
        <v>1477562</v>
      </c>
      <c r="BQ530" s="5">
        <v>244359</v>
      </c>
      <c r="BR530" s="5">
        <v>3060</v>
      </c>
    </row>
    <row r="531" spans="1:70">
      <c r="A531" t="s">
        <v>1950</v>
      </c>
      <c r="B531" t="s">
        <v>1951</v>
      </c>
      <c r="C531" t="s">
        <v>1577</v>
      </c>
      <c r="D531" t="s">
        <v>1966</v>
      </c>
      <c r="E531" t="str">
        <f t="shared" si="8"/>
        <v>新潟県上越市</v>
      </c>
      <c r="F531" s="5">
        <v>190358</v>
      </c>
      <c r="G531" s="5">
        <v>98</v>
      </c>
      <c r="H531" s="5">
        <v>23</v>
      </c>
      <c r="I531" s="5">
        <v>5</v>
      </c>
      <c r="J531" s="5">
        <v>11</v>
      </c>
      <c r="K531" s="5">
        <v>1</v>
      </c>
      <c r="L531" s="5">
        <v>76479</v>
      </c>
      <c r="M531" s="5">
        <v>171744</v>
      </c>
      <c r="N531" s="5">
        <v>282014</v>
      </c>
      <c r="O531" s="5">
        <v>1627067</v>
      </c>
      <c r="P531" s="5">
        <v>4788191</v>
      </c>
      <c r="Q531" s="5">
        <v>14575316</v>
      </c>
      <c r="R531" s="5">
        <v>1090757</v>
      </c>
      <c r="S531" s="5">
        <v>71</v>
      </c>
      <c r="T531" s="5">
        <v>22536</v>
      </c>
      <c r="U531" s="5">
        <v>0</v>
      </c>
      <c r="V531" s="5">
        <v>0</v>
      </c>
      <c r="W531" s="5">
        <v>50</v>
      </c>
      <c r="X531" s="5">
        <v>25</v>
      </c>
      <c r="Y531" s="5">
        <v>137141</v>
      </c>
      <c r="Z531" s="5">
        <v>0</v>
      </c>
      <c r="AA531" s="5">
        <v>664</v>
      </c>
      <c r="AB531" s="5">
        <v>397</v>
      </c>
      <c r="AC531" s="5">
        <v>8131</v>
      </c>
      <c r="AD531" s="5">
        <v>980</v>
      </c>
      <c r="AE531" s="5">
        <v>20417</v>
      </c>
      <c r="AF531" s="5">
        <v>152780</v>
      </c>
      <c r="AG531" s="5">
        <v>129866</v>
      </c>
      <c r="AH531" s="5">
        <v>236912</v>
      </c>
      <c r="AI531" s="5">
        <v>46150</v>
      </c>
      <c r="AJ531" s="5">
        <v>40409</v>
      </c>
      <c r="AK531" s="5">
        <v>42924</v>
      </c>
      <c r="AL531" s="5">
        <v>10248</v>
      </c>
      <c r="AM531" s="5">
        <v>0</v>
      </c>
      <c r="AN531" s="5">
        <v>147</v>
      </c>
      <c r="AO531" s="5">
        <v>100</v>
      </c>
      <c r="AP531" s="5">
        <v>2533</v>
      </c>
      <c r="AQ531" s="5">
        <v>0</v>
      </c>
      <c r="AR531" s="5">
        <v>6152</v>
      </c>
      <c r="AS531" s="5">
        <v>25121</v>
      </c>
      <c r="AT531" s="5">
        <v>61997</v>
      </c>
      <c r="AU531" s="5">
        <v>92248</v>
      </c>
      <c r="AV531" s="5">
        <v>3176</v>
      </c>
      <c r="AW531" s="5">
        <v>3580</v>
      </c>
      <c r="AX531" s="5">
        <v>2853</v>
      </c>
      <c r="AY531" s="5">
        <v>2265</v>
      </c>
      <c r="AZ531" s="5">
        <v>13263</v>
      </c>
      <c r="BA531" s="5">
        <v>16061</v>
      </c>
      <c r="BB531" s="5">
        <v>40367</v>
      </c>
      <c r="BC531" s="5">
        <v>329559</v>
      </c>
      <c r="BD531" s="5">
        <v>244</v>
      </c>
      <c r="BE531" s="5">
        <v>361</v>
      </c>
      <c r="BF531" s="5">
        <v>1962</v>
      </c>
      <c r="BG531" s="5">
        <v>4132</v>
      </c>
      <c r="BH531" s="5">
        <v>4815701</v>
      </c>
      <c r="BI531" s="5">
        <v>1624456</v>
      </c>
      <c r="BJ531" s="5">
        <v>4776169</v>
      </c>
      <c r="BK531" s="5">
        <v>326916</v>
      </c>
      <c r="BL531" s="5">
        <v>0</v>
      </c>
      <c r="BM531" s="5">
        <v>11294</v>
      </c>
      <c r="BN531" s="5">
        <v>0</v>
      </c>
      <c r="BO531" s="5">
        <v>1360643</v>
      </c>
      <c r="BP531" s="5">
        <v>10267628</v>
      </c>
      <c r="BQ531" s="5">
        <v>1685964</v>
      </c>
      <c r="BR531" s="5">
        <v>0</v>
      </c>
    </row>
    <row r="532" spans="1:70">
      <c r="A532" t="s">
        <v>1950</v>
      </c>
      <c r="B532" t="s">
        <v>1951</v>
      </c>
      <c r="C532" t="s">
        <v>1402</v>
      </c>
      <c r="D532" t="s">
        <v>1967</v>
      </c>
      <c r="E532" t="str">
        <f t="shared" si="8"/>
        <v>新潟県関川村</v>
      </c>
      <c r="F532" s="5">
        <v>3867</v>
      </c>
      <c r="G532" s="5">
        <v>1</v>
      </c>
      <c r="H532" s="5">
        <v>1</v>
      </c>
      <c r="I532" s="5">
        <v>0</v>
      </c>
      <c r="J532" s="5">
        <v>0</v>
      </c>
      <c r="K532" s="5">
        <v>0</v>
      </c>
      <c r="L532" s="5">
        <v>0</v>
      </c>
      <c r="M532" s="5">
        <v>8313</v>
      </c>
      <c r="N532" s="5">
        <v>0</v>
      </c>
      <c r="O532" s="5">
        <v>88760</v>
      </c>
      <c r="P532" s="5">
        <v>75041</v>
      </c>
      <c r="Q532" s="5">
        <v>669347</v>
      </c>
      <c r="R532" s="5">
        <v>63145</v>
      </c>
      <c r="S532" s="5">
        <v>1</v>
      </c>
      <c r="T532" s="5">
        <v>456</v>
      </c>
      <c r="U532" s="5">
        <v>0</v>
      </c>
      <c r="V532" s="5">
        <v>0</v>
      </c>
      <c r="W532" s="5">
        <v>0</v>
      </c>
      <c r="X532" s="5">
        <v>15</v>
      </c>
      <c r="Y532" s="5">
        <v>3018</v>
      </c>
      <c r="Z532" s="5">
        <v>0</v>
      </c>
      <c r="AA532" s="5">
        <v>20</v>
      </c>
      <c r="AB532" s="5">
        <v>0</v>
      </c>
      <c r="AC532" s="5">
        <v>0</v>
      </c>
      <c r="AD532" s="5">
        <v>0</v>
      </c>
      <c r="AE532" s="5">
        <v>0</v>
      </c>
      <c r="AF532" s="5">
        <v>0</v>
      </c>
      <c r="AG532" s="5">
        <v>0</v>
      </c>
      <c r="AH532" s="5">
        <v>0</v>
      </c>
      <c r="AI532" s="5">
        <v>0</v>
      </c>
      <c r="AJ532" s="5">
        <v>3018</v>
      </c>
      <c r="AK532" s="5">
        <v>0</v>
      </c>
      <c r="AL532" s="5">
        <v>0</v>
      </c>
      <c r="AM532" s="5">
        <v>1061</v>
      </c>
      <c r="AN532" s="5">
        <v>0</v>
      </c>
      <c r="AO532" s="5">
        <v>0</v>
      </c>
      <c r="AP532" s="5">
        <v>0</v>
      </c>
      <c r="AQ532" s="5">
        <v>0</v>
      </c>
      <c r="AR532" s="5">
        <v>0</v>
      </c>
      <c r="AS532" s="5">
        <v>0</v>
      </c>
      <c r="AT532" s="5">
        <v>0</v>
      </c>
      <c r="AU532" s="5">
        <v>0</v>
      </c>
      <c r="AV532" s="5">
        <v>0</v>
      </c>
      <c r="AW532" s="5">
        <v>0</v>
      </c>
      <c r="AX532" s="5">
        <v>0</v>
      </c>
      <c r="AY532" s="5">
        <v>0</v>
      </c>
      <c r="AZ532" s="5">
        <v>0</v>
      </c>
      <c r="BA532" s="5">
        <v>35</v>
      </c>
      <c r="BB532" s="5">
        <v>0</v>
      </c>
      <c r="BC532" s="5">
        <v>7497</v>
      </c>
      <c r="BD532" s="5">
        <v>0</v>
      </c>
      <c r="BE532" s="5">
        <v>0</v>
      </c>
      <c r="BF532" s="5">
        <v>0</v>
      </c>
      <c r="BG532" s="5">
        <v>0</v>
      </c>
      <c r="BH532" s="5">
        <v>87837</v>
      </c>
      <c r="BI532" s="5">
        <v>38262</v>
      </c>
      <c r="BJ532" s="5">
        <v>97147</v>
      </c>
      <c r="BK532" s="5">
        <v>19548</v>
      </c>
      <c r="BL532" s="5">
        <v>0</v>
      </c>
      <c r="BM532" s="5">
        <v>8570</v>
      </c>
      <c r="BN532" s="5">
        <v>0</v>
      </c>
      <c r="BO532" s="5">
        <v>19334</v>
      </c>
      <c r="BP532" s="5">
        <v>160783</v>
      </c>
      <c r="BQ532" s="5">
        <v>63195</v>
      </c>
      <c r="BR532" s="5">
        <v>3018</v>
      </c>
    </row>
    <row r="533" spans="1:70">
      <c r="A533" t="s">
        <v>1950</v>
      </c>
      <c r="B533" t="s">
        <v>1951</v>
      </c>
      <c r="C533" t="s">
        <v>1732</v>
      </c>
      <c r="D533" t="s">
        <v>1968</v>
      </c>
      <c r="E533" t="str">
        <f t="shared" si="8"/>
        <v>新潟県聖籠町</v>
      </c>
      <c r="F533" s="5">
        <v>13796</v>
      </c>
      <c r="G533" s="5">
        <v>5</v>
      </c>
      <c r="H533" s="5">
        <v>0</v>
      </c>
      <c r="I533" s="5">
        <v>0</v>
      </c>
      <c r="J533" s="5">
        <v>0</v>
      </c>
      <c r="K533" s="5">
        <v>0</v>
      </c>
      <c r="L533" s="5">
        <v>0</v>
      </c>
      <c r="M533" s="5">
        <v>0</v>
      </c>
      <c r="N533" s="5">
        <v>4663</v>
      </c>
      <c r="O533" s="5">
        <v>124226</v>
      </c>
      <c r="P533" s="5">
        <v>235736</v>
      </c>
      <c r="Q533" s="5">
        <v>409773</v>
      </c>
      <c r="R533" s="5">
        <v>38840</v>
      </c>
      <c r="S533" s="5">
        <v>3</v>
      </c>
      <c r="T533" s="5">
        <v>1454</v>
      </c>
      <c r="U533" s="5">
        <v>0</v>
      </c>
      <c r="V533" s="5">
        <v>0</v>
      </c>
      <c r="W533" s="5">
        <v>0</v>
      </c>
      <c r="X533" s="5">
        <v>8</v>
      </c>
      <c r="Y533" s="5">
        <v>0</v>
      </c>
      <c r="Z533" s="5">
        <v>0</v>
      </c>
      <c r="AA533" s="5">
        <v>2</v>
      </c>
      <c r="AB533" s="5">
        <v>2</v>
      </c>
      <c r="AC533" s="5">
        <v>0</v>
      </c>
      <c r="AD533" s="5">
        <v>0</v>
      </c>
      <c r="AE533" s="5">
        <v>0</v>
      </c>
      <c r="AF533" s="5">
        <v>2837</v>
      </c>
      <c r="AG533" s="5">
        <v>0</v>
      </c>
      <c r="AH533" s="5">
        <v>0</v>
      </c>
      <c r="AI533" s="5">
        <v>0</v>
      </c>
      <c r="AJ533" s="5">
        <v>0</v>
      </c>
      <c r="AK533" s="5">
        <v>0</v>
      </c>
      <c r="AL533" s="5">
        <v>0</v>
      </c>
      <c r="AM533" s="5">
        <v>0</v>
      </c>
      <c r="AN533" s="5">
        <v>0</v>
      </c>
      <c r="AO533" s="5">
        <v>0</v>
      </c>
      <c r="AP533" s="5">
        <v>0</v>
      </c>
      <c r="AQ533" s="5">
        <v>0</v>
      </c>
      <c r="AR533" s="5">
        <v>0</v>
      </c>
      <c r="AS533" s="5">
        <v>0</v>
      </c>
      <c r="AT533" s="5">
        <v>0</v>
      </c>
      <c r="AU533" s="5">
        <v>0</v>
      </c>
      <c r="AV533" s="5">
        <v>0</v>
      </c>
      <c r="AW533" s="5">
        <v>0</v>
      </c>
      <c r="AX533" s="5">
        <v>0</v>
      </c>
      <c r="AY533" s="5">
        <v>0</v>
      </c>
      <c r="AZ533" s="5">
        <v>0</v>
      </c>
      <c r="BA533" s="5">
        <v>0</v>
      </c>
      <c r="BB533" s="5">
        <v>0</v>
      </c>
      <c r="BC533" s="5">
        <v>12156</v>
      </c>
      <c r="BD533" s="5">
        <v>0</v>
      </c>
      <c r="BE533" s="5">
        <v>0</v>
      </c>
      <c r="BF533" s="5">
        <v>0</v>
      </c>
      <c r="BG533" s="5">
        <v>0</v>
      </c>
      <c r="BH533" s="5">
        <v>248707</v>
      </c>
      <c r="BI533" s="5">
        <v>20478</v>
      </c>
      <c r="BJ533" s="5">
        <v>247549</v>
      </c>
      <c r="BK533" s="5">
        <v>4493</v>
      </c>
      <c r="BL533" s="5">
        <v>0</v>
      </c>
      <c r="BM533" s="5">
        <v>0</v>
      </c>
      <c r="BN533" s="5">
        <v>0</v>
      </c>
      <c r="BO533" s="5">
        <v>14960</v>
      </c>
      <c r="BP533" s="5">
        <v>749346</v>
      </c>
      <c r="BQ533" s="5">
        <v>243857</v>
      </c>
      <c r="BR533" s="5">
        <v>7000</v>
      </c>
    </row>
    <row r="534" spans="1:70">
      <c r="A534" t="s">
        <v>1950</v>
      </c>
      <c r="B534" t="s">
        <v>1951</v>
      </c>
      <c r="C534" t="s">
        <v>1406</v>
      </c>
      <c r="D534" t="s">
        <v>1969</v>
      </c>
      <c r="E534" t="str">
        <f t="shared" si="8"/>
        <v>新潟県佐渡市</v>
      </c>
      <c r="F534" s="5">
        <v>52553</v>
      </c>
      <c r="G534" s="5">
        <v>33</v>
      </c>
      <c r="H534" s="5">
        <v>43</v>
      </c>
      <c r="I534" s="5">
        <v>11</v>
      </c>
      <c r="J534" s="5">
        <v>19</v>
      </c>
      <c r="K534" s="5">
        <v>3</v>
      </c>
      <c r="L534" s="5">
        <v>165452</v>
      </c>
      <c r="M534" s="5">
        <v>130896</v>
      </c>
      <c r="N534" s="5">
        <v>0</v>
      </c>
      <c r="O534" s="5">
        <v>1160925</v>
      </c>
      <c r="P534" s="5">
        <v>1364909</v>
      </c>
      <c r="Q534" s="5">
        <v>13654538</v>
      </c>
      <c r="R534" s="5">
        <v>1039430</v>
      </c>
      <c r="S534" s="5">
        <v>28</v>
      </c>
      <c r="T534" s="5">
        <v>5699</v>
      </c>
      <c r="U534" s="5">
        <v>0</v>
      </c>
      <c r="V534" s="5">
        <v>0</v>
      </c>
      <c r="W534" s="5">
        <v>1</v>
      </c>
      <c r="X534" s="5">
        <v>3</v>
      </c>
      <c r="Y534" s="5">
        <v>41408</v>
      </c>
      <c r="Z534" s="5">
        <v>60</v>
      </c>
      <c r="AA534" s="5">
        <v>287</v>
      </c>
      <c r="AB534" s="5">
        <v>0</v>
      </c>
      <c r="AC534" s="5">
        <v>56729</v>
      </c>
      <c r="AD534" s="5">
        <v>24835</v>
      </c>
      <c r="AE534" s="5">
        <v>0</v>
      </c>
      <c r="AF534" s="5">
        <v>209928</v>
      </c>
      <c r="AG534" s="5">
        <v>6643</v>
      </c>
      <c r="AH534" s="5">
        <v>0</v>
      </c>
      <c r="AI534" s="5">
        <v>0</v>
      </c>
      <c r="AJ534" s="5">
        <v>28714</v>
      </c>
      <c r="AK534" s="5">
        <v>3175</v>
      </c>
      <c r="AL534" s="5">
        <v>0</v>
      </c>
      <c r="AM534" s="5">
        <v>17711</v>
      </c>
      <c r="AN534" s="5">
        <v>0</v>
      </c>
      <c r="AO534" s="5">
        <v>0</v>
      </c>
      <c r="AP534" s="5">
        <v>0</v>
      </c>
      <c r="AQ534" s="5">
        <v>6493</v>
      </c>
      <c r="AR534" s="5">
        <v>0</v>
      </c>
      <c r="AS534" s="5">
        <v>622</v>
      </c>
      <c r="AT534" s="5">
        <v>0</v>
      </c>
      <c r="AU534" s="5">
        <v>0</v>
      </c>
      <c r="AV534" s="5">
        <v>0</v>
      </c>
      <c r="AW534" s="5">
        <v>0</v>
      </c>
      <c r="AX534" s="5">
        <v>0</v>
      </c>
      <c r="AY534" s="5">
        <v>146</v>
      </c>
      <c r="AZ534" s="5">
        <v>41531</v>
      </c>
      <c r="BA534" s="5">
        <v>11736</v>
      </c>
      <c r="BB534" s="5">
        <v>0</v>
      </c>
      <c r="BC534" s="5">
        <v>56477</v>
      </c>
      <c r="BD534" s="5">
        <v>0</v>
      </c>
      <c r="BE534" s="5">
        <v>0</v>
      </c>
      <c r="BF534" s="5">
        <v>0</v>
      </c>
      <c r="BG534" s="5">
        <v>0</v>
      </c>
      <c r="BH534" s="5">
        <v>1380800</v>
      </c>
      <c r="BI534" s="5">
        <v>1273263</v>
      </c>
      <c r="BJ534" s="5">
        <v>2264931</v>
      </c>
      <c r="BK534" s="5">
        <v>256528</v>
      </c>
      <c r="BL534" s="5">
        <v>0</v>
      </c>
      <c r="BM534" s="5">
        <v>0</v>
      </c>
      <c r="BN534" s="5">
        <v>0</v>
      </c>
      <c r="BO534" s="5">
        <v>564434</v>
      </c>
      <c r="BP534" s="5">
        <v>2836209</v>
      </c>
      <c r="BQ534" s="5">
        <v>1747745</v>
      </c>
      <c r="BR534" s="5">
        <v>0</v>
      </c>
    </row>
    <row r="535" spans="1:70">
      <c r="A535" t="s">
        <v>1950</v>
      </c>
      <c r="B535" t="s">
        <v>1951</v>
      </c>
      <c r="C535" t="s">
        <v>1747</v>
      </c>
      <c r="D535" t="s">
        <v>1970</v>
      </c>
      <c r="E535" t="str">
        <f t="shared" si="8"/>
        <v>新潟県阿賀野市</v>
      </c>
      <c r="F535" s="5">
        <v>45415</v>
      </c>
      <c r="G535" s="5">
        <v>19</v>
      </c>
      <c r="H535" s="5">
        <v>2</v>
      </c>
      <c r="I535" s="5">
        <v>0</v>
      </c>
      <c r="J535" s="5">
        <v>1</v>
      </c>
      <c r="K535" s="5">
        <v>0</v>
      </c>
      <c r="L535" s="5">
        <v>2047</v>
      </c>
      <c r="M535" s="5">
        <v>20954</v>
      </c>
      <c r="N535" s="5">
        <v>9564</v>
      </c>
      <c r="O535" s="5">
        <v>422036</v>
      </c>
      <c r="P535" s="5">
        <v>994547</v>
      </c>
      <c r="Q535" s="5">
        <v>5379243</v>
      </c>
      <c r="R535" s="5">
        <v>425270</v>
      </c>
      <c r="S535" s="5">
        <v>17</v>
      </c>
      <c r="T535" s="5">
        <v>5806</v>
      </c>
      <c r="U535" s="5">
        <v>0</v>
      </c>
      <c r="V535" s="5">
        <v>53</v>
      </c>
      <c r="W535" s="5">
        <v>12</v>
      </c>
      <c r="X535" s="5">
        <v>17</v>
      </c>
      <c r="Y535" s="5">
        <v>39460</v>
      </c>
      <c r="Z535" s="5">
        <v>0</v>
      </c>
      <c r="AA535" s="5">
        <v>80</v>
      </c>
      <c r="AB535" s="5">
        <v>5</v>
      </c>
      <c r="AC535" s="5">
        <v>613</v>
      </c>
      <c r="AD535" s="5">
        <v>5385</v>
      </c>
      <c r="AE535" s="5">
        <v>2428</v>
      </c>
      <c r="AF535" s="5">
        <v>39599</v>
      </c>
      <c r="AG535" s="5">
        <v>3510</v>
      </c>
      <c r="AH535" s="5">
        <v>8985</v>
      </c>
      <c r="AI535" s="5">
        <v>0</v>
      </c>
      <c r="AJ535" s="5">
        <v>69369</v>
      </c>
      <c r="AK535" s="5">
        <v>12980</v>
      </c>
      <c r="AL535" s="5">
        <v>1750</v>
      </c>
      <c r="AM535" s="5">
        <v>2312</v>
      </c>
      <c r="AN535" s="5">
        <v>0</v>
      </c>
      <c r="AO535" s="5">
        <v>0</v>
      </c>
      <c r="AP535" s="5">
        <v>0</v>
      </c>
      <c r="AQ535" s="5">
        <v>2300</v>
      </c>
      <c r="AR535" s="5">
        <v>984</v>
      </c>
      <c r="AS535" s="5">
        <v>5289</v>
      </c>
      <c r="AT535" s="5">
        <v>35</v>
      </c>
      <c r="AU535" s="5">
        <v>27034</v>
      </c>
      <c r="AV535" s="5">
        <v>0</v>
      </c>
      <c r="AW535" s="5">
        <v>0</v>
      </c>
      <c r="AX535" s="5">
        <v>0</v>
      </c>
      <c r="AY535" s="5">
        <v>0</v>
      </c>
      <c r="AZ535" s="5">
        <v>0</v>
      </c>
      <c r="BA535" s="5">
        <v>0</v>
      </c>
      <c r="BB535" s="5">
        <v>0</v>
      </c>
      <c r="BC535" s="5">
        <v>10852</v>
      </c>
      <c r="BD535" s="5">
        <v>0</v>
      </c>
      <c r="BE535" s="5">
        <v>0</v>
      </c>
      <c r="BF535" s="5">
        <v>58</v>
      </c>
      <c r="BG535" s="5">
        <v>0</v>
      </c>
      <c r="BH535" s="5">
        <v>1047672</v>
      </c>
      <c r="BI535" s="5">
        <v>154004</v>
      </c>
      <c r="BJ535" s="5">
        <v>1012358</v>
      </c>
      <c r="BK535" s="5">
        <v>124120</v>
      </c>
      <c r="BL535" s="5">
        <v>0</v>
      </c>
      <c r="BM535" s="5">
        <v>12490</v>
      </c>
      <c r="BN535" s="5">
        <v>0</v>
      </c>
      <c r="BO535" s="5">
        <v>135592</v>
      </c>
      <c r="BP535" s="5">
        <v>1010809</v>
      </c>
      <c r="BQ535" s="5">
        <v>612069</v>
      </c>
      <c r="BR535" s="5">
        <v>0</v>
      </c>
    </row>
    <row r="536" spans="1:70">
      <c r="A536" t="s">
        <v>1950</v>
      </c>
      <c r="B536" t="s">
        <v>1951</v>
      </c>
      <c r="C536" t="s">
        <v>1410</v>
      </c>
      <c r="D536" t="s">
        <v>1971</v>
      </c>
      <c r="E536" t="str">
        <f t="shared" si="8"/>
        <v>新潟県魚沼市</v>
      </c>
      <c r="F536" s="5">
        <v>16323</v>
      </c>
      <c r="G536" s="5">
        <v>7</v>
      </c>
      <c r="H536" s="5">
        <v>4</v>
      </c>
      <c r="I536" s="5">
        <v>0</v>
      </c>
      <c r="J536" s="5">
        <v>0</v>
      </c>
      <c r="K536" s="5">
        <v>0</v>
      </c>
      <c r="L536" s="5">
        <v>1346</v>
      </c>
      <c r="M536" s="5">
        <v>4179</v>
      </c>
      <c r="N536" s="5">
        <v>0</v>
      </c>
      <c r="O536" s="5">
        <v>185871</v>
      </c>
      <c r="P536" s="5">
        <v>259172</v>
      </c>
      <c r="Q536" s="5">
        <v>265967</v>
      </c>
      <c r="R536" s="5">
        <v>35624</v>
      </c>
      <c r="S536" s="5">
        <v>6</v>
      </c>
      <c r="T536" s="5">
        <v>1967</v>
      </c>
      <c r="U536" s="5">
        <v>0</v>
      </c>
      <c r="V536" s="5">
        <v>0</v>
      </c>
      <c r="W536" s="5">
        <v>0</v>
      </c>
      <c r="X536" s="5">
        <v>18</v>
      </c>
      <c r="Y536" s="5">
        <v>13200</v>
      </c>
      <c r="Z536" s="5">
        <v>0</v>
      </c>
      <c r="AA536" s="5">
        <v>38</v>
      </c>
      <c r="AB536" s="5">
        <v>18</v>
      </c>
      <c r="AC536" s="5">
        <v>313</v>
      </c>
      <c r="AD536" s="5">
        <v>1561</v>
      </c>
      <c r="AE536" s="5">
        <v>0</v>
      </c>
      <c r="AF536" s="5">
        <v>20405</v>
      </c>
      <c r="AG536" s="5">
        <v>0</v>
      </c>
      <c r="AH536" s="5">
        <v>0</v>
      </c>
      <c r="AI536" s="5">
        <v>0</v>
      </c>
      <c r="AJ536" s="5">
        <v>0</v>
      </c>
      <c r="AK536" s="5">
        <v>0</v>
      </c>
      <c r="AL536" s="5">
        <v>0</v>
      </c>
      <c r="AM536" s="5">
        <v>5538</v>
      </c>
      <c r="AN536" s="5">
        <v>0</v>
      </c>
      <c r="AO536" s="5">
        <v>0</v>
      </c>
      <c r="AP536" s="5">
        <v>0</v>
      </c>
      <c r="AQ536" s="5">
        <v>0</v>
      </c>
      <c r="AR536" s="5">
        <v>130</v>
      </c>
      <c r="AS536" s="5">
        <v>0</v>
      </c>
      <c r="AT536" s="5">
        <v>0</v>
      </c>
      <c r="AU536" s="5">
        <v>0</v>
      </c>
      <c r="AV536" s="5">
        <v>0</v>
      </c>
      <c r="AW536" s="5">
        <v>0</v>
      </c>
      <c r="AX536" s="5">
        <v>0</v>
      </c>
      <c r="AY536" s="5">
        <v>16</v>
      </c>
      <c r="AZ536" s="5">
        <v>62</v>
      </c>
      <c r="BA536" s="5">
        <v>1354</v>
      </c>
      <c r="BB536" s="5">
        <v>0</v>
      </c>
      <c r="BC536" s="5">
        <v>20699</v>
      </c>
      <c r="BD536" s="5">
        <v>0</v>
      </c>
      <c r="BE536" s="5">
        <v>0</v>
      </c>
      <c r="BF536" s="5">
        <v>0</v>
      </c>
      <c r="BG536" s="5">
        <v>0</v>
      </c>
      <c r="BH536" s="5">
        <v>261033</v>
      </c>
      <c r="BI536" s="5">
        <v>39447</v>
      </c>
      <c r="BJ536" s="5">
        <v>248955</v>
      </c>
      <c r="BK536" s="5">
        <v>9158</v>
      </c>
      <c r="BL536" s="5">
        <v>0</v>
      </c>
      <c r="BM536" s="5">
        <v>0</v>
      </c>
      <c r="BN536" s="5">
        <v>0</v>
      </c>
      <c r="BO536" s="5">
        <v>34775</v>
      </c>
      <c r="BP536" s="5">
        <v>309614</v>
      </c>
      <c r="BQ536" s="5">
        <v>58956</v>
      </c>
      <c r="BR536" s="5">
        <v>0</v>
      </c>
    </row>
    <row r="537" spans="1:70">
      <c r="A537" t="s">
        <v>1950</v>
      </c>
      <c r="B537" t="s">
        <v>1951</v>
      </c>
      <c r="C537" t="s">
        <v>1972</v>
      </c>
      <c r="D537" t="s">
        <v>1973</v>
      </c>
      <c r="E537" t="str">
        <f t="shared" si="8"/>
        <v>新潟県南魚沼市</v>
      </c>
      <c r="F537" s="5">
        <v>55172</v>
      </c>
      <c r="G537" s="5">
        <v>14</v>
      </c>
      <c r="H537" s="5">
        <v>12</v>
      </c>
      <c r="I537" s="5">
        <v>0</v>
      </c>
      <c r="J537" s="5">
        <v>1</v>
      </c>
      <c r="K537" s="5">
        <v>0</v>
      </c>
      <c r="L537" s="5">
        <v>7462</v>
      </c>
      <c r="M537" s="5">
        <v>77644</v>
      </c>
      <c r="N537" s="5">
        <v>0</v>
      </c>
      <c r="O537" s="5">
        <v>588191</v>
      </c>
      <c r="P537" s="5">
        <v>1464729</v>
      </c>
      <c r="Q537" s="5">
        <v>8590175</v>
      </c>
      <c r="R537" s="5">
        <v>1178980</v>
      </c>
      <c r="S537" s="5">
        <v>9</v>
      </c>
      <c r="T537" s="5">
        <v>6217</v>
      </c>
      <c r="U537" s="5">
        <v>0</v>
      </c>
      <c r="V537" s="5">
        <v>0</v>
      </c>
      <c r="W537" s="5">
        <v>10</v>
      </c>
      <c r="X537" s="5">
        <v>8</v>
      </c>
      <c r="Y537" s="5">
        <v>69809</v>
      </c>
      <c r="Z537" s="5">
        <v>0</v>
      </c>
      <c r="AA537" s="5">
        <v>400</v>
      </c>
      <c r="AB537" s="5">
        <v>346</v>
      </c>
      <c r="AC537" s="5">
        <v>1715</v>
      </c>
      <c r="AD537" s="5">
        <v>750</v>
      </c>
      <c r="AE537" s="5">
        <v>0</v>
      </c>
      <c r="AF537" s="5">
        <v>19959</v>
      </c>
      <c r="AG537" s="5">
        <v>28</v>
      </c>
      <c r="AH537" s="5">
        <v>0</v>
      </c>
      <c r="AI537" s="5">
        <v>0</v>
      </c>
      <c r="AJ537" s="5">
        <v>35539</v>
      </c>
      <c r="AK537" s="5">
        <v>7030</v>
      </c>
      <c r="AL537" s="5">
        <v>0</v>
      </c>
      <c r="AM537" s="5">
        <v>19408</v>
      </c>
      <c r="AN537" s="5">
        <v>2829</v>
      </c>
      <c r="AO537" s="5">
        <v>0</v>
      </c>
      <c r="AP537" s="5">
        <v>0</v>
      </c>
      <c r="AQ537" s="5">
        <v>8774</v>
      </c>
      <c r="AR537" s="5">
        <v>0</v>
      </c>
      <c r="AS537" s="5">
        <v>0</v>
      </c>
      <c r="AT537" s="5">
        <v>0</v>
      </c>
      <c r="AU537" s="5">
        <v>198</v>
      </c>
      <c r="AV537" s="5">
        <v>0</v>
      </c>
      <c r="AW537" s="5">
        <v>6535</v>
      </c>
      <c r="AX537" s="5">
        <v>0</v>
      </c>
      <c r="AY537" s="5">
        <v>0</v>
      </c>
      <c r="AZ537" s="5">
        <v>587</v>
      </c>
      <c r="BA537" s="5">
        <v>80</v>
      </c>
      <c r="BB537" s="5">
        <v>0</v>
      </c>
      <c r="BC537" s="5">
        <v>44034</v>
      </c>
      <c r="BD537" s="5">
        <v>0</v>
      </c>
      <c r="BE537" s="5">
        <v>0</v>
      </c>
      <c r="BF537" s="5">
        <v>0</v>
      </c>
      <c r="BG537" s="5">
        <v>0</v>
      </c>
      <c r="BH537" s="5">
        <v>1486739</v>
      </c>
      <c r="BI537" s="5">
        <v>567646</v>
      </c>
      <c r="BJ537" s="5">
        <v>1621127</v>
      </c>
      <c r="BK537" s="5">
        <v>200576</v>
      </c>
      <c r="BL537" s="5">
        <v>0</v>
      </c>
      <c r="BM537" s="5">
        <v>6889</v>
      </c>
      <c r="BN537" s="5">
        <v>0</v>
      </c>
      <c r="BO537" s="5">
        <v>232496</v>
      </c>
      <c r="BP537" s="5">
        <v>2959118</v>
      </c>
      <c r="BQ537" s="5">
        <v>1401261</v>
      </c>
      <c r="BR537" s="5">
        <v>0</v>
      </c>
    </row>
    <row r="538" spans="1:70">
      <c r="A538" t="s">
        <v>1950</v>
      </c>
      <c r="B538" t="s">
        <v>1951</v>
      </c>
      <c r="C538" t="s">
        <v>1412</v>
      </c>
      <c r="D538" t="s">
        <v>1974</v>
      </c>
      <c r="E538" t="str">
        <f t="shared" si="8"/>
        <v>新潟県糸魚川市</v>
      </c>
      <c r="F538" s="5">
        <v>32292</v>
      </c>
      <c r="G538" s="5">
        <v>13</v>
      </c>
      <c r="H538" s="5">
        <v>8</v>
      </c>
      <c r="I538" s="5">
        <v>0</v>
      </c>
      <c r="J538" s="5">
        <v>0</v>
      </c>
      <c r="K538" s="5">
        <v>0</v>
      </c>
      <c r="L538" s="5">
        <v>10653</v>
      </c>
      <c r="M538" s="5">
        <v>10937</v>
      </c>
      <c r="N538" s="5">
        <v>39453</v>
      </c>
      <c r="O538" s="5">
        <v>299111</v>
      </c>
      <c r="P538" s="5">
        <v>484763</v>
      </c>
      <c r="Q538" s="5">
        <v>1237140</v>
      </c>
      <c r="R538" s="5">
        <v>88465</v>
      </c>
      <c r="S538" s="5">
        <v>9</v>
      </c>
      <c r="T538" s="5">
        <v>4309</v>
      </c>
      <c r="U538" s="5">
        <v>0</v>
      </c>
      <c r="V538" s="5">
        <v>0</v>
      </c>
      <c r="W538" s="5">
        <v>6</v>
      </c>
      <c r="X538" s="5">
        <v>30</v>
      </c>
      <c r="Y538" s="5">
        <v>33393</v>
      </c>
      <c r="Z538" s="5">
        <v>0</v>
      </c>
      <c r="AA538" s="5">
        <v>108</v>
      </c>
      <c r="AB538" s="5">
        <v>55</v>
      </c>
      <c r="AC538" s="5">
        <v>457</v>
      </c>
      <c r="AD538" s="5">
        <v>1867</v>
      </c>
      <c r="AE538" s="5">
        <v>1233</v>
      </c>
      <c r="AF538" s="5">
        <v>9577</v>
      </c>
      <c r="AG538" s="5">
        <v>11208</v>
      </c>
      <c r="AH538" s="5">
        <v>2332</v>
      </c>
      <c r="AI538" s="5">
        <v>8690</v>
      </c>
      <c r="AJ538" s="5">
        <v>25148</v>
      </c>
      <c r="AK538" s="5">
        <v>2974</v>
      </c>
      <c r="AL538" s="5">
        <v>6200</v>
      </c>
      <c r="AM538" s="5">
        <v>0</v>
      </c>
      <c r="AN538" s="5">
        <v>466</v>
      </c>
      <c r="AO538" s="5">
        <v>200</v>
      </c>
      <c r="AP538" s="5">
        <v>100</v>
      </c>
      <c r="AQ538" s="5">
        <v>0</v>
      </c>
      <c r="AR538" s="5">
        <v>863</v>
      </c>
      <c r="AS538" s="5">
        <v>2825</v>
      </c>
      <c r="AT538" s="5">
        <v>14295</v>
      </c>
      <c r="AU538" s="5">
        <v>1282</v>
      </c>
      <c r="AV538" s="5">
        <v>0</v>
      </c>
      <c r="AW538" s="5">
        <v>506</v>
      </c>
      <c r="AX538" s="5">
        <v>482</v>
      </c>
      <c r="AY538" s="5">
        <v>732</v>
      </c>
      <c r="AZ538" s="5">
        <v>70</v>
      </c>
      <c r="BA538" s="5">
        <v>6</v>
      </c>
      <c r="BB538" s="5">
        <v>2140</v>
      </c>
      <c r="BC538" s="5">
        <v>33821</v>
      </c>
      <c r="BD538" s="5">
        <v>0</v>
      </c>
      <c r="BE538" s="5">
        <v>4</v>
      </c>
      <c r="BF538" s="5">
        <v>628</v>
      </c>
      <c r="BG538" s="5">
        <v>313</v>
      </c>
      <c r="BH538" s="5">
        <v>496133</v>
      </c>
      <c r="BI538" s="5">
        <v>105313</v>
      </c>
      <c r="BJ538" s="5">
        <v>539729</v>
      </c>
      <c r="BK538" s="5">
        <v>23388</v>
      </c>
      <c r="BL538" s="5">
        <v>0</v>
      </c>
      <c r="BM538" s="5">
        <v>0</v>
      </c>
      <c r="BN538" s="5">
        <v>0</v>
      </c>
      <c r="BO538" s="5">
        <v>103630</v>
      </c>
      <c r="BP538" s="5">
        <v>722540</v>
      </c>
      <c r="BQ538" s="5">
        <v>228005</v>
      </c>
      <c r="BR538" s="5">
        <v>0</v>
      </c>
    </row>
    <row r="539" spans="1:70">
      <c r="A539" t="s">
        <v>1950</v>
      </c>
      <c r="B539" t="s">
        <v>1951</v>
      </c>
      <c r="C539" t="s">
        <v>1975</v>
      </c>
      <c r="D539" t="s">
        <v>1976</v>
      </c>
      <c r="E539" t="str">
        <f t="shared" si="8"/>
        <v>新潟県十日町市</v>
      </c>
      <c r="F539" s="5">
        <v>29023</v>
      </c>
      <c r="G539" s="5">
        <v>8</v>
      </c>
      <c r="H539" s="5">
        <v>3</v>
      </c>
      <c r="I539" s="5">
        <v>0</v>
      </c>
      <c r="J539" s="5">
        <v>2</v>
      </c>
      <c r="K539" s="5">
        <v>0</v>
      </c>
      <c r="L539" s="5">
        <v>10209</v>
      </c>
      <c r="M539" s="5">
        <v>36716</v>
      </c>
      <c r="N539" s="5">
        <v>0</v>
      </c>
      <c r="O539" s="5">
        <v>212238</v>
      </c>
      <c r="P539" s="5">
        <v>615127</v>
      </c>
      <c r="Q539" s="5">
        <v>2715397</v>
      </c>
      <c r="R539" s="5">
        <v>88266</v>
      </c>
      <c r="S539" s="5">
        <v>7</v>
      </c>
      <c r="T539" s="5">
        <v>3317</v>
      </c>
      <c r="U539" s="5">
        <v>0</v>
      </c>
      <c r="V539" s="5">
        <v>0</v>
      </c>
      <c r="W539" s="5">
        <v>6</v>
      </c>
      <c r="X539" s="5">
        <v>21</v>
      </c>
      <c r="Y539" s="5">
        <v>21058</v>
      </c>
      <c r="Z539" s="5">
        <v>21058</v>
      </c>
      <c r="AA539" s="5">
        <v>110</v>
      </c>
      <c r="AB539" s="5">
        <v>68</v>
      </c>
      <c r="AC539" s="5">
        <v>278</v>
      </c>
      <c r="AD539" s="5">
        <v>15944</v>
      </c>
      <c r="AE539" s="5">
        <v>0</v>
      </c>
      <c r="AF539" s="5">
        <v>20089</v>
      </c>
      <c r="AG539" s="5">
        <v>0</v>
      </c>
      <c r="AH539" s="5">
        <v>0</v>
      </c>
      <c r="AI539" s="5">
        <v>4428</v>
      </c>
      <c r="AJ539" s="5">
        <v>0</v>
      </c>
      <c r="AK539" s="5">
        <v>1500</v>
      </c>
      <c r="AL539" s="5">
        <v>8520</v>
      </c>
      <c r="AM539" s="5">
        <v>2151</v>
      </c>
      <c r="AN539" s="5">
        <v>0</v>
      </c>
      <c r="AO539" s="5">
        <v>0</v>
      </c>
      <c r="AP539" s="5">
        <v>0</v>
      </c>
      <c r="AQ539" s="5">
        <v>0</v>
      </c>
      <c r="AR539" s="5">
        <v>170</v>
      </c>
      <c r="AS539" s="5">
        <v>1335</v>
      </c>
      <c r="AT539" s="5">
        <v>0</v>
      </c>
      <c r="AU539" s="5">
        <v>18284</v>
      </c>
      <c r="AV539" s="5">
        <v>0</v>
      </c>
      <c r="AW539" s="5">
        <v>0</v>
      </c>
      <c r="AX539" s="5">
        <v>0</v>
      </c>
      <c r="AY539" s="5">
        <v>0</v>
      </c>
      <c r="AZ539" s="5">
        <v>0</v>
      </c>
      <c r="BA539" s="5">
        <v>342</v>
      </c>
      <c r="BB539" s="5">
        <v>0</v>
      </c>
      <c r="BC539" s="5">
        <v>10665</v>
      </c>
      <c r="BD539" s="5">
        <v>0</v>
      </c>
      <c r="BE539" s="5">
        <v>0</v>
      </c>
      <c r="BF539" s="5">
        <v>0</v>
      </c>
      <c r="BG539" s="5">
        <v>0</v>
      </c>
      <c r="BH539" s="5">
        <v>615689</v>
      </c>
      <c r="BI539" s="5">
        <v>50805</v>
      </c>
      <c r="BJ539" s="5">
        <v>579277</v>
      </c>
      <c r="BK539" s="5">
        <v>30363</v>
      </c>
      <c r="BL539" s="5">
        <v>0</v>
      </c>
      <c r="BM539" s="5">
        <v>0</v>
      </c>
      <c r="BN539" s="5">
        <v>0</v>
      </c>
      <c r="BO539" s="5">
        <v>47516</v>
      </c>
      <c r="BP539" s="5">
        <v>981271</v>
      </c>
      <c r="BQ539" s="5">
        <v>280507</v>
      </c>
      <c r="BR539" s="5">
        <v>0</v>
      </c>
    </row>
    <row r="540" spans="1:70">
      <c r="A540" t="s">
        <v>1950</v>
      </c>
      <c r="B540" t="s">
        <v>1951</v>
      </c>
      <c r="C540" t="s">
        <v>1977</v>
      </c>
      <c r="D540" t="s">
        <v>1978</v>
      </c>
      <c r="E540" t="str">
        <f t="shared" si="8"/>
        <v>新潟県阿賀町</v>
      </c>
      <c r="F540" s="5">
        <v>4118</v>
      </c>
      <c r="G540" s="5">
        <v>1</v>
      </c>
      <c r="H540" s="5">
        <v>1</v>
      </c>
      <c r="I540" s="5">
        <v>0</v>
      </c>
      <c r="J540" s="5">
        <v>0</v>
      </c>
      <c r="K540" s="5">
        <v>1</v>
      </c>
      <c r="L540" s="5">
        <v>4688</v>
      </c>
      <c r="M540" s="5">
        <v>2842</v>
      </c>
      <c r="N540" s="5">
        <v>1134</v>
      </c>
      <c r="O540" s="5">
        <v>46920</v>
      </c>
      <c r="P540" s="5">
        <v>113930</v>
      </c>
      <c r="Q540" s="5">
        <v>579418</v>
      </c>
      <c r="R540" s="5">
        <v>62727</v>
      </c>
      <c r="S540" s="5">
        <v>1</v>
      </c>
      <c r="T540" s="5">
        <v>524</v>
      </c>
      <c r="U540" s="5">
        <v>0</v>
      </c>
      <c r="V540" s="5">
        <v>0</v>
      </c>
      <c r="W540" s="5">
        <v>0</v>
      </c>
      <c r="X540" s="5">
        <v>7</v>
      </c>
      <c r="Y540" s="5">
        <v>3720</v>
      </c>
      <c r="Z540" s="5">
        <v>0</v>
      </c>
      <c r="AA540" s="5">
        <v>7</v>
      </c>
      <c r="AB540" s="5">
        <v>1</v>
      </c>
      <c r="AC540" s="5">
        <v>0</v>
      </c>
      <c r="AD540" s="5">
        <v>0</v>
      </c>
      <c r="AE540" s="5">
        <v>0</v>
      </c>
      <c r="AF540" s="5">
        <v>0</v>
      </c>
      <c r="AG540" s="5">
        <v>3490</v>
      </c>
      <c r="AH540" s="5">
        <v>3490</v>
      </c>
      <c r="AI540" s="5">
        <v>0</v>
      </c>
      <c r="AJ540" s="5">
        <v>0</v>
      </c>
      <c r="AK540" s="5">
        <v>0</v>
      </c>
      <c r="AL540" s="5">
        <v>1950</v>
      </c>
      <c r="AM540" s="5">
        <v>0</v>
      </c>
      <c r="AN540" s="5">
        <v>0</v>
      </c>
      <c r="AO540" s="5">
        <v>0</v>
      </c>
      <c r="AP540" s="5">
        <v>0</v>
      </c>
      <c r="AQ540" s="5">
        <v>0</v>
      </c>
      <c r="AR540" s="5">
        <v>0</v>
      </c>
      <c r="AS540" s="5">
        <v>156</v>
      </c>
      <c r="AT540" s="5">
        <v>370</v>
      </c>
      <c r="AU540" s="5">
        <v>0</v>
      </c>
      <c r="AV540" s="5">
        <v>0</v>
      </c>
      <c r="AW540" s="5">
        <v>0</v>
      </c>
      <c r="AX540" s="5">
        <v>0</v>
      </c>
      <c r="AY540" s="5">
        <v>0</v>
      </c>
      <c r="AZ540" s="5">
        <v>0</v>
      </c>
      <c r="BA540" s="5">
        <v>0</v>
      </c>
      <c r="BB540" s="5">
        <v>0</v>
      </c>
      <c r="BC540" s="5">
        <v>1196</v>
      </c>
      <c r="BD540" s="5">
        <v>0</v>
      </c>
      <c r="BE540" s="5">
        <v>0</v>
      </c>
      <c r="BF540" s="5">
        <v>0</v>
      </c>
      <c r="BG540" s="5">
        <v>0</v>
      </c>
      <c r="BH540" s="5">
        <v>115111</v>
      </c>
      <c r="BI540" s="5">
        <v>40390</v>
      </c>
      <c r="BJ540" s="5">
        <v>143415</v>
      </c>
      <c r="BK540" s="5">
        <v>16140</v>
      </c>
      <c r="BL540" s="5">
        <v>0</v>
      </c>
      <c r="BM540" s="5">
        <v>0</v>
      </c>
      <c r="BN540" s="5">
        <v>0</v>
      </c>
      <c r="BO540" s="5">
        <v>25376</v>
      </c>
      <c r="BP540" s="5">
        <v>188179</v>
      </c>
      <c r="BQ540" s="5">
        <v>146873</v>
      </c>
      <c r="BR540" s="5">
        <v>3720</v>
      </c>
    </row>
    <row r="541" spans="1:70">
      <c r="A541" t="s">
        <v>1950</v>
      </c>
      <c r="B541" t="s">
        <v>1951</v>
      </c>
      <c r="C541" t="s">
        <v>1979</v>
      </c>
      <c r="D541" t="s">
        <v>1980</v>
      </c>
      <c r="E541" t="str">
        <f t="shared" si="8"/>
        <v>新潟県胎内市</v>
      </c>
      <c r="F541" s="5">
        <v>22773</v>
      </c>
      <c r="G541" s="5">
        <v>17</v>
      </c>
      <c r="H541" s="5">
        <v>1</v>
      </c>
      <c r="I541" s="5">
        <v>1</v>
      </c>
      <c r="J541" s="5">
        <v>0</v>
      </c>
      <c r="K541" s="5">
        <v>0</v>
      </c>
      <c r="L541" s="5">
        <v>5483</v>
      </c>
      <c r="M541" s="5">
        <v>5727</v>
      </c>
      <c r="N541" s="5">
        <v>259100</v>
      </c>
      <c r="O541" s="5">
        <v>34869</v>
      </c>
      <c r="P541" s="5">
        <v>532220</v>
      </c>
      <c r="Q541" s="5">
        <v>2753096</v>
      </c>
      <c r="R541" s="5">
        <v>339880</v>
      </c>
      <c r="S541" s="5">
        <v>9</v>
      </c>
      <c r="T541" s="5">
        <v>2643</v>
      </c>
      <c r="U541" s="5">
        <v>0</v>
      </c>
      <c r="V541" s="5">
        <v>0</v>
      </c>
      <c r="W541" s="5">
        <v>5</v>
      </c>
      <c r="X541" s="5">
        <v>7</v>
      </c>
      <c r="Y541" s="5">
        <v>16840</v>
      </c>
      <c r="Z541" s="5">
        <v>0</v>
      </c>
      <c r="AA541" s="5">
        <v>54</v>
      </c>
      <c r="AB541" s="5">
        <v>0</v>
      </c>
      <c r="AC541" s="5">
        <v>0</v>
      </c>
      <c r="AD541" s="5">
        <v>0</v>
      </c>
      <c r="AE541" s="5">
        <v>0</v>
      </c>
      <c r="AF541" s="5">
        <v>0</v>
      </c>
      <c r="AG541" s="5">
        <v>0</v>
      </c>
      <c r="AH541" s="5">
        <v>16000</v>
      </c>
      <c r="AI541" s="5">
        <v>12960</v>
      </c>
      <c r="AJ541" s="5">
        <v>6000</v>
      </c>
      <c r="AK541" s="5">
        <v>0</v>
      </c>
      <c r="AL541" s="5">
        <v>0</v>
      </c>
      <c r="AM541" s="5">
        <v>1600</v>
      </c>
      <c r="AN541" s="5">
        <v>0</v>
      </c>
      <c r="AO541" s="5">
        <v>9400</v>
      </c>
      <c r="AP541" s="5">
        <v>0</v>
      </c>
      <c r="AQ541" s="5">
        <v>0</v>
      </c>
      <c r="AR541" s="5">
        <v>0</v>
      </c>
      <c r="AS541" s="5">
        <v>20</v>
      </c>
      <c r="AT541" s="5">
        <v>1493</v>
      </c>
      <c r="AU541" s="5">
        <v>0</v>
      </c>
      <c r="AV541" s="5">
        <v>0</v>
      </c>
      <c r="AW541" s="5">
        <v>0</v>
      </c>
      <c r="AX541" s="5">
        <v>216</v>
      </c>
      <c r="AY541" s="5">
        <v>0</v>
      </c>
      <c r="AZ541" s="5">
        <v>0</v>
      </c>
      <c r="BA541" s="5">
        <v>0</v>
      </c>
      <c r="BB541" s="5">
        <v>2072</v>
      </c>
      <c r="BC541" s="5">
        <v>0</v>
      </c>
      <c r="BD541" s="5">
        <v>0</v>
      </c>
      <c r="BE541" s="5">
        <v>0</v>
      </c>
      <c r="BF541" s="5">
        <v>7</v>
      </c>
      <c r="BG541" s="5">
        <v>0</v>
      </c>
      <c r="BH541" s="5">
        <v>563172</v>
      </c>
      <c r="BI541" s="5">
        <v>86474</v>
      </c>
      <c r="BJ541" s="5">
        <v>429749</v>
      </c>
      <c r="BK541" s="5">
        <v>73921</v>
      </c>
      <c r="BL541" s="5">
        <v>0</v>
      </c>
      <c r="BM541" s="5">
        <v>2122</v>
      </c>
      <c r="BN541" s="5">
        <v>0</v>
      </c>
      <c r="BO541" s="5">
        <v>84030</v>
      </c>
      <c r="BP541" s="5">
        <v>523627</v>
      </c>
      <c r="BQ541" s="5">
        <v>360138</v>
      </c>
      <c r="BR541" s="5">
        <v>23318</v>
      </c>
    </row>
    <row r="542" spans="1:70">
      <c r="A542" t="s">
        <v>1950</v>
      </c>
      <c r="B542" t="s">
        <v>1951</v>
      </c>
      <c r="C542" t="s">
        <v>1418</v>
      </c>
      <c r="D542" t="s">
        <v>1981</v>
      </c>
      <c r="E542" t="str">
        <f t="shared" si="8"/>
        <v>新潟県五泉市</v>
      </c>
      <c r="F542" s="5">
        <v>48280</v>
      </c>
      <c r="G542" s="5">
        <v>29</v>
      </c>
      <c r="H542" s="5">
        <v>3</v>
      </c>
      <c r="I542" s="5">
        <v>0</v>
      </c>
      <c r="J542" s="5">
        <v>0</v>
      </c>
      <c r="K542" s="5">
        <v>1</v>
      </c>
      <c r="L542" s="5">
        <v>7616</v>
      </c>
      <c r="M542" s="5">
        <v>17883</v>
      </c>
      <c r="N542" s="5">
        <v>10725</v>
      </c>
      <c r="O542" s="5">
        <v>393979</v>
      </c>
      <c r="P542" s="5">
        <v>966575</v>
      </c>
      <c r="Q542" s="5">
        <v>4028478</v>
      </c>
      <c r="R542" s="5">
        <v>114015</v>
      </c>
      <c r="S542" s="5">
        <v>29</v>
      </c>
      <c r="T542" s="5">
        <v>6465</v>
      </c>
      <c r="U542" s="5">
        <v>0</v>
      </c>
      <c r="V542" s="5">
        <v>22</v>
      </c>
      <c r="W542" s="5">
        <v>12</v>
      </c>
      <c r="X542" s="5">
        <v>5</v>
      </c>
      <c r="Y542" s="5">
        <v>34291</v>
      </c>
      <c r="Z542" s="5">
        <v>0</v>
      </c>
      <c r="AA542" s="5">
        <v>93</v>
      </c>
      <c r="AB542" s="5">
        <v>49</v>
      </c>
      <c r="AC542" s="5">
        <v>3776</v>
      </c>
      <c r="AD542" s="5">
        <v>5801</v>
      </c>
      <c r="AE542" s="5">
        <v>43</v>
      </c>
      <c r="AF542" s="5">
        <v>67197</v>
      </c>
      <c r="AG542" s="5">
        <v>17570</v>
      </c>
      <c r="AH542" s="5">
        <v>17959</v>
      </c>
      <c r="AI542" s="5">
        <v>16700</v>
      </c>
      <c r="AJ542" s="5">
        <v>21</v>
      </c>
      <c r="AK542" s="5">
        <v>10599</v>
      </c>
      <c r="AL542" s="5">
        <v>3928</v>
      </c>
      <c r="AM542" s="5">
        <v>1090</v>
      </c>
      <c r="AN542" s="5">
        <v>0</v>
      </c>
      <c r="AO542" s="5">
        <v>0</v>
      </c>
      <c r="AP542" s="5">
        <v>0</v>
      </c>
      <c r="AQ542" s="5">
        <v>0</v>
      </c>
      <c r="AR542" s="5">
        <v>0</v>
      </c>
      <c r="AS542" s="5">
        <v>0</v>
      </c>
      <c r="AT542" s="5">
        <v>0</v>
      </c>
      <c r="AU542" s="5">
        <v>25273</v>
      </c>
      <c r="AV542" s="5">
        <v>0</v>
      </c>
      <c r="AW542" s="5">
        <v>107</v>
      </c>
      <c r="AX542" s="5">
        <v>137</v>
      </c>
      <c r="AY542" s="5">
        <v>1424</v>
      </c>
      <c r="AZ542" s="5">
        <v>0</v>
      </c>
      <c r="BA542" s="5">
        <v>0</v>
      </c>
      <c r="BB542" s="5">
        <v>0</v>
      </c>
      <c r="BC542" s="5">
        <v>62942</v>
      </c>
      <c r="BD542" s="5">
        <v>10</v>
      </c>
      <c r="BE542" s="5">
        <v>0</v>
      </c>
      <c r="BF542" s="5">
        <v>0</v>
      </c>
      <c r="BG542" s="5">
        <v>668</v>
      </c>
      <c r="BH542" s="5">
        <v>987156</v>
      </c>
      <c r="BI542" s="5">
        <v>83863</v>
      </c>
      <c r="BJ542" s="5">
        <v>864771</v>
      </c>
      <c r="BK542" s="5">
        <v>31419</v>
      </c>
      <c r="BL542" s="5">
        <v>2525</v>
      </c>
      <c r="BM542" s="5">
        <v>19147</v>
      </c>
      <c r="BN542" s="5">
        <v>0</v>
      </c>
      <c r="BO542" s="5">
        <v>78614</v>
      </c>
      <c r="BP542" s="5">
        <v>2415746</v>
      </c>
      <c r="BQ542" s="5">
        <v>513863</v>
      </c>
      <c r="BR542" s="5">
        <v>0</v>
      </c>
    </row>
    <row r="543" spans="1:70">
      <c r="A543" t="s">
        <v>1950</v>
      </c>
      <c r="B543" t="s">
        <v>1951</v>
      </c>
      <c r="C543" t="s">
        <v>1982</v>
      </c>
      <c r="D543" t="s">
        <v>1983</v>
      </c>
      <c r="E543" t="str">
        <f t="shared" si="8"/>
        <v>新潟県燕市（吉田）</v>
      </c>
      <c r="F543" s="5">
        <v>23726</v>
      </c>
      <c r="G543" s="5">
        <v>5</v>
      </c>
      <c r="H543" s="5">
        <v>0</v>
      </c>
      <c r="I543" s="5">
        <v>0</v>
      </c>
      <c r="J543" s="5">
        <v>1</v>
      </c>
      <c r="K543" s="5">
        <v>0</v>
      </c>
      <c r="L543" s="5">
        <v>16</v>
      </c>
      <c r="M543" s="5">
        <v>99</v>
      </c>
      <c r="N543" s="5">
        <v>7570</v>
      </c>
      <c r="O543" s="5">
        <v>183546</v>
      </c>
      <c r="P543" s="5">
        <v>477506</v>
      </c>
      <c r="Q543" s="5">
        <v>135200</v>
      </c>
      <c r="R543" s="5">
        <v>0</v>
      </c>
      <c r="S543" s="5">
        <v>6</v>
      </c>
      <c r="T543" s="5">
        <v>3288</v>
      </c>
      <c r="U543" s="5">
        <v>0</v>
      </c>
      <c r="V543" s="5">
        <v>0</v>
      </c>
      <c r="W543" s="5">
        <v>2</v>
      </c>
      <c r="X543" s="5">
        <v>22</v>
      </c>
      <c r="Y543" s="5">
        <v>19500</v>
      </c>
      <c r="Z543" s="5">
        <v>0</v>
      </c>
      <c r="AA543" s="5">
        <v>87</v>
      </c>
      <c r="AB543" s="5">
        <v>40</v>
      </c>
      <c r="AC543" s="5">
        <v>16</v>
      </c>
      <c r="AD543" s="5">
        <v>99</v>
      </c>
      <c r="AE543" s="5">
        <v>2482</v>
      </c>
      <c r="AF543" s="5">
        <v>62849</v>
      </c>
      <c r="AG543" s="5">
        <v>0</v>
      </c>
      <c r="AH543" s="5">
        <v>0</v>
      </c>
      <c r="AI543" s="5">
        <v>0</v>
      </c>
      <c r="AJ543" s="5">
        <v>38016</v>
      </c>
      <c r="AK543" s="5">
        <v>0</v>
      </c>
      <c r="AL543" s="5">
        <v>0</v>
      </c>
      <c r="AM543" s="5">
        <v>10250</v>
      </c>
      <c r="AN543" s="5">
        <v>0</v>
      </c>
      <c r="AO543" s="5">
        <v>0</v>
      </c>
      <c r="AP543" s="5">
        <v>0</v>
      </c>
      <c r="AQ543" s="5">
        <v>0</v>
      </c>
      <c r="AR543" s="5">
        <v>0</v>
      </c>
      <c r="AS543" s="5">
        <v>0</v>
      </c>
      <c r="AT543" s="5">
        <v>0</v>
      </c>
      <c r="AU543" s="5">
        <v>3910</v>
      </c>
      <c r="AV543" s="5">
        <v>0</v>
      </c>
      <c r="AW543" s="5">
        <v>0</v>
      </c>
      <c r="AX543" s="5">
        <v>12</v>
      </c>
      <c r="AY543" s="5">
        <v>91</v>
      </c>
      <c r="AZ543" s="5">
        <v>0</v>
      </c>
      <c r="BA543" s="5">
        <v>0</v>
      </c>
      <c r="BB543" s="5">
        <v>0</v>
      </c>
      <c r="BC543" s="5">
        <v>29700</v>
      </c>
      <c r="BD543" s="5">
        <v>0</v>
      </c>
      <c r="BE543" s="5">
        <v>0</v>
      </c>
      <c r="BF543" s="5">
        <v>0</v>
      </c>
      <c r="BG543" s="5">
        <v>309</v>
      </c>
      <c r="BH543" s="5">
        <v>482310</v>
      </c>
      <c r="BI543" s="5">
        <v>274764</v>
      </c>
      <c r="BJ543" s="5">
        <v>355049</v>
      </c>
      <c r="BK543" s="5">
        <v>6241</v>
      </c>
      <c r="BL543" s="5">
        <v>0</v>
      </c>
      <c r="BM543" s="5">
        <v>3893</v>
      </c>
      <c r="BN543" s="5">
        <v>0</v>
      </c>
      <c r="BO543" s="5">
        <v>9909</v>
      </c>
      <c r="BP543" s="5">
        <v>900512</v>
      </c>
      <c r="BQ543" s="5">
        <v>60681</v>
      </c>
      <c r="BR543" s="5">
        <v>0</v>
      </c>
    </row>
    <row r="544" spans="1:70">
      <c r="A544" t="s">
        <v>1950</v>
      </c>
      <c r="B544" t="s">
        <v>1951</v>
      </c>
      <c r="C544" t="s">
        <v>1420</v>
      </c>
      <c r="D544" t="s">
        <v>1984</v>
      </c>
      <c r="E544" t="str">
        <f t="shared" si="8"/>
        <v>新潟県燕市（分水）</v>
      </c>
      <c r="F544" s="5">
        <v>13215</v>
      </c>
      <c r="G544" s="5">
        <v>4</v>
      </c>
      <c r="H544" s="5">
        <v>0</v>
      </c>
      <c r="I544" s="5">
        <v>0</v>
      </c>
      <c r="J544" s="5">
        <v>0</v>
      </c>
      <c r="K544" s="5">
        <v>0</v>
      </c>
      <c r="L544" s="5">
        <v>0</v>
      </c>
      <c r="M544" s="5">
        <v>1067</v>
      </c>
      <c r="N544" s="5">
        <v>197</v>
      </c>
      <c r="O544" s="5">
        <v>111460</v>
      </c>
      <c r="P544" s="5">
        <v>236525</v>
      </c>
      <c r="Q544" s="5">
        <v>0</v>
      </c>
      <c r="R544" s="5">
        <v>0</v>
      </c>
      <c r="S544" s="5">
        <v>3</v>
      </c>
      <c r="T544" s="5">
        <v>1622</v>
      </c>
      <c r="U544" s="5">
        <v>0</v>
      </c>
      <c r="V544" s="5">
        <v>0</v>
      </c>
      <c r="W544" s="5">
        <v>3</v>
      </c>
      <c r="X544" s="5">
        <v>7</v>
      </c>
      <c r="Y544" s="5">
        <v>8000</v>
      </c>
      <c r="Z544" s="5">
        <v>0</v>
      </c>
      <c r="AA544" s="5">
        <v>68</v>
      </c>
      <c r="AB544" s="5">
        <v>36</v>
      </c>
      <c r="AC544" s="5">
        <v>0</v>
      </c>
      <c r="AD544" s="5">
        <v>0</v>
      </c>
      <c r="AE544" s="5">
        <v>192</v>
      </c>
      <c r="AF544" s="5">
        <v>19087</v>
      </c>
      <c r="AG544" s="5">
        <v>0</v>
      </c>
      <c r="AH544" s="5">
        <v>0</v>
      </c>
      <c r="AI544" s="5">
        <v>0</v>
      </c>
      <c r="AJ544" s="5">
        <v>23904</v>
      </c>
      <c r="AK544" s="5">
        <v>0</v>
      </c>
      <c r="AL544" s="5">
        <v>0</v>
      </c>
      <c r="AM544" s="5">
        <v>3132</v>
      </c>
      <c r="AN544" s="5">
        <v>0</v>
      </c>
      <c r="AO544" s="5">
        <v>0</v>
      </c>
      <c r="AP544" s="5">
        <v>0</v>
      </c>
      <c r="AQ544" s="5">
        <v>92</v>
      </c>
      <c r="AR544" s="5">
        <v>0</v>
      </c>
      <c r="AS544" s="5">
        <v>0</v>
      </c>
      <c r="AT544" s="5">
        <v>5</v>
      </c>
      <c r="AU544" s="5">
        <v>7962</v>
      </c>
      <c r="AV544" s="5">
        <v>0</v>
      </c>
      <c r="AW544" s="5">
        <v>0</v>
      </c>
      <c r="AX544" s="5">
        <v>0</v>
      </c>
      <c r="AY544" s="5">
        <v>0</v>
      </c>
      <c r="AZ544" s="5">
        <v>0</v>
      </c>
      <c r="BA544" s="5">
        <v>815</v>
      </c>
      <c r="BB544" s="5">
        <v>0</v>
      </c>
      <c r="BC544" s="5">
        <v>21729</v>
      </c>
      <c r="BD544" s="5">
        <v>0</v>
      </c>
      <c r="BE544" s="5">
        <v>0</v>
      </c>
      <c r="BF544" s="5">
        <v>0</v>
      </c>
      <c r="BG544" s="5">
        <v>29</v>
      </c>
      <c r="BH544" s="5">
        <v>237376</v>
      </c>
      <c r="BI544" s="5">
        <v>18769</v>
      </c>
      <c r="BJ544" s="5">
        <v>220793</v>
      </c>
      <c r="BK544" s="5">
        <v>665</v>
      </c>
      <c r="BL544" s="5">
        <v>0</v>
      </c>
      <c r="BM544" s="5">
        <v>0</v>
      </c>
      <c r="BN544" s="5">
        <v>0</v>
      </c>
      <c r="BO544" s="5">
        <v>17006</v>
      </c>
      <c r="BP544" s="5">
        <v>422184</v>
      </c>
      <c r="BQ544" s="5">
        <v>34953</v>
      </c>
      <c r="BR544" s="5">
        <v>0</v>
      </c>
    </row>
    <row r="545" spans="1:70">
      <c r="A545" t="s">
        <v>1950</v>
      </c>
      <c r="B545" t="s">
        <v>1951</v>
      </c>
      <c r="C545" t="s">
        <v>1422</v>
      </c>
      <c r="D545" t="s">
        <v>1985</v>
      </c>
      <c r="E545" t="str">
        <f t="shared" si="8"/>
        <v>新潟県村上市</v>
      </c>
      <c r="F545" s="5">
        <v>48921</v>
      </c>
      <c r="G545" s="5">
        <v>16</v>
      </c>
      <c r="H545" s="5">
        <v>4</v>
      </c>
      <c r="I545" s="5">
        <v>0</v>
      </c>
      <c r="J545" s="5">
        <v>0</v>
      </c>
      <c r="K545" s="5">
        <v>0</v>
      </c>
      <c r="L545" s="5">
        <v>6693</v>
      </c>
      <c r="M545" s="5">
        <v>27830</v>
      </c>
      <c r="N545" s="5">
        <v>0</v>
      </c>
      <c r="O545" s="5">
        <v>528157</v>
      </c>
      <c r="P545" s="5">
        <v>924032</v>
      </c>
      <c r="Q545" s="5">
        <v>5598768</v>
      </c>
      <c r="R545" s="5">
        <v>333557</v>
      </c>
      <c r="S545" s="5">
        <v>15</v>
      </c>
      <c r="T545" s="5">
        <v>6319</v>
      </c>
      <c r="U545" s="5">
        <v>0</v>
      </c>
      <c r="V545" s="5">
        <v>0</v>
      </c>
      <c r="W545" s="5">
        <v>4</v>
      </c>
      <c r="X545" s="5">
        <v>21</v>
      </c>
      <c r="Y545" s="5">
        <v>43290</v>
      </c>
      <c r="Z545" s="5">
        <v>0</v>
      </c>
      <c r="AA545" s="5">
        <v>31</v>
      </c>
      <c r="AB545" s="5">
        <v>11</v>
      </c>
      <c r="AC545" s="5">
        <v>420</v>
      </c>
      <c r="AD545" s="5">
        <v>0</v>
      </c>
      <c r="AE545" s="5">
        <v>0</v>
      </c>
      <c r="AF545" s="5">
        <v>22385</v>
      </c>
      <c r="AG545" s="5">
        <v>34040</v>
      </c>
      <c r="AH545" s="5">
        <v>0</v>
      </c>
      <c r="AI545" s="5">
        <v>0</v>
      </c>
      <c r="AJ545" s="5">
        <v>0</v>
      </c>
      <c r="AK545" s="5">
        <v>14614</v>
      </c>
      <c r="AL545" s="5">
        <v>73</v>
      </c>
      <c r="AM545" s="5">
        <v>13685</v>
      </c>
      <c r="AN545" s="5">
        <v>0</v>
      </c>
      <c r="AO545" s="5">
        <v>0</v>
      </c>
      <c r="AP545" s="5">
        <v>0</v>
      </c>
      <c r="AQ545" s="5">
        <v>0</v>
      </c>
      <c r="AR545" s="5">
        <v>2776</v>
      </c>
      <c r="AS545" s="5">
        <v>6491</v>
      </c>
      <c r="AT545" s="5">
        <v>0</v>
      </c>
      <c r="AU545" s="5">
        <v>4108</v>
      </c>
      <c r="AV545" s="5">
        <v>0</v>
      </c>
      <c r="AW545" s="5">
        <v>0</v>
      </c>
      <c r="AX545" s="5">
        <v>0</v>
      </c>
      <c r="AY545" s="5">
        <v>136</v>
      </c>
      <c r="AZ545" s="5">
        <v>18</v>
      </c>
      <c r="BA545" s="5">
        <v>2492</v>
      </c>
      <c r="BB545" s="5">
        <v>0</v>
      </c>
      <c r="BC545" s="5">
        <v>36409</v>
      </c>
      <c r="BD545" s="5">
        <v>36</v>
      </c>
      <c r="BE545" s="5">
        <v>0</v>
      </c>
      <c r="BF545" s="5">
        <v>0</v>
      </c>
      <c r="BG545" s="5">
        <v>34</v>
      </c>
      <c r="BH545" s="5">
        <v>971393</v>
      </c>
      <c r="BI545" s="5">
        <v>137435</v>
      </c>
      <c r="BJ545" s="5">
        <v>931558</v>
      </c>
      <c r="BK545" s="5">
        <v>97341</v>
      </c>
      <c r="BL545" s="5">
        <v>18</v>
      </c>
      <c r="BM545" s="5">
        <v>21113</v>
      </c>
      <c r="BN545" s="5">
        <v>0</v>
      </c>
      <c r="BO545" s="5">
        <v>131272</v>
      </c>
      <c r="BP545" s="5">
        <v>1119758</v>
      </c>
      <c r="BQ545" s="5">
        <v>851932</v>
      </c>
      <c r="BR545" s="5">
        <v>0</v>
      </c>
    </row>
    <row r="546" spans="1:70">
      <c r="A546" t="s">
        <v>1950</v>
      </c>
      <c r="B546" t="s">
        <v>1951</v>
      </c>
      <c r="C546" t="s">
        <v>1466</v>
      </c>
      <c r="D546" t="s">
        <v>1986</v>
      </c>
      <c r="E546" t="str">
        <f t="shared" si="8"/>
        <v>新潟県新潟東港地域水道用水供給企業団</v>
      </c>
      <c r="F546" s="5">
        <v>0</v>
      </c>
      <c r="G546" s="5">
        <v>13</v>
      </c>
      <c r="H546" s="5">
        <v>0</v>
      </c>
      <c r="I546" s="5">
        <v>0</v>
      </c>
      <c r="J546" s="5">
        <v>1</v>
      </c>
      <c r="K546" s="5">
        <v>0</v>
      </c>
      <c r="L546" s="5">
        <v>16783</v>
      </c>
      <c r="M546" s="5">
        <v>26854</v>
      </c>
      <c r="N546" s="5">
        <v>0</v>
      </c>
      <c r="O546" s="5">
        <v>0</v>
      </c>
      <c r="P546" s="5">
        <v>830420</v>
      </c>
      <c r="Q546" s="5">
        <v>1321392</v>
      </c>
      <c r="R546" s="5">
        <v>97975</v>
      </c>
      <c r="S546" s="5">
        <v>11</v>
      </c>
      <c r="T546" s="5">
        <v>0</v>
      </c>
      <c r="U546" s="5">
        <v>15325</v>
      </c>
      <c r="V546" s="5">
        <v>0</v>
      </c>
      <c r="W546" s="5">
        <v>8</v>
      </c>
      <c r="X546" s="5">
        <v>21</v>
      </c>
      <c r="Y546" s="5">
        <v>77800</v>
      </c>
      <c r="Z546" s="5">
        <v>0</v>
      </c>
      <c r="AA546" s="5">
        <v>61</v>
      </c>
      <c r="AB546" s="5">
        <v>22</v>
      </c>
      <c r="AC546" s="5">
        <v>3697</v>
      </c>
      <c r="AD546" s="5">
        <v>1754</v>
      </c>
      <c r="AE546" s="5">
        <v>0</v>
      </c>
      <c r="AF546" s="5">
        <v>0</v>
      </c>
      <c r="AG546" s="5">
        <v>0</v>
      </c>
      <c r="AH546" s="5">
        <v>0</v>
      </c>
      <c r="AI546" s="5">
        <v>126720</v>
      </c>
      <c r="AJ546" s="5">
        <v>300240</v>
      </c>
      <c r="AK546" s="5">
        <v>14914</v>
      </c>
      <c r="AL546" s="5">
        <v>25107</v>
      </c>
      <c r="AM546" s="5">
        <v>0</v>
      </c>
      <c r="AN546" s="5">
        <v>0</v>
      </c>
      <c r="AO546" s="5">
        <v>0</v>
      </c>
      <c r="AP546" s="5">
        <v>0</v>
      </c>
      <c r="AQ546" s="5">
        <v>0</v>
      </c>
      <c r="AR546" s="5">
        <v>0</v>
      </c>
      <c r="AS546" s="5">
        <v>1443</v>
      </c>
      <c r="AT546" s="5">
        <v>0</v>
      </c>
      <c r="AU546" s="5">
        <v>0</v>
      </c>
      <c r="AV546" s="5">
        <v>15598</v>
      </c>
      <c r="AW546" s="5">
        <v>994</v>
      </c>
      <c r="AX546" s="5">
        <v>0</v>
      </c>
      <c r="AY546" s="5">
        <v>0</v>
      </c>
      <c r="AZ546" s="5">
        <v>0</v>
      </c>
      <c r="BA546" s="5">
        <v>0</v>
      </c>
      <c r="BB546" s="5">
        <v>0</v>
      </c>
      <c r="BC546" s="5">
        <v>0</v>
      </c>
      <c r="BD546" s="5">
        <v>0</v>
      </c>
      <c r="BE546" s="5">
        <v>0</v>
      </c>
      <c r="BF546" s="5">
        <v>0</v>
      </c>
      <c r="BG546" s="5">
        <v>0</v>
      </c>
      <c r="BH546" s="5">
        <v>890942</v>
      </c>
      <c r="BI546" s="5">
        <v>52120</v>
      </c>
      <c r="BJ546" s="5">
        <v>716543</v>
      </c>
      <c r="BK546" s="5">
        <v>37205</v>
      </c>
      <c r="BL546" s="5">
        <v>0</v>
      </c>
      <c r="BM546" s="5">
        <v>17225</v>
      </c>
      <c r="BN546" s="5">
        <v>0</v>
      </c>
      <c r="BO546" s="5">
        <v>43039</v>
      </c>
      <c r="BP546" s="5">
        <v>2319597</v>
      </c>
      <c r="BQ546" s="5">
        <v>237692</v>
      </c>
      <c r="BR546" s="5">
        <v>0</v>
      </c>
    </row>
    <row r="547" spans="1:70">
      <c r="A547" t="s">
        <v>1950</v>
      </c>
      <c r="B547" t="s">
        <v>1951</v>
      </c>
      <c r="C547" t="s">
        <v>1468</v>
      </c>
      <c r="D547" t="s">
        <v>1987</v>
      </c>
      <c r="E547" t="str">
        <f t="shared" si="8"/>
        <v>新潟県三条地域水道用水供給企業団</v>
      </c>
      <c r="F547" s="5">
        <v>0</v>
      </c>
      <c r="G547" s="5">
        <v>14</v>
      </c>
      <c r="H547" s="5">
        <v>0</v>
      </c>
      <c r="I547" s="5">
        <v>0</v>
      </c>
      <c r="J547" s="5">
        <v>1</v>
      </c>
      <c r="K547" s="5">
        <v>0</v>
      </c>
      <c r="L547" s="5">
        <v>6402</v>
      </c>
      <c r="M547" s="5">
        <v>58267</v>
      </c>
      <c r="N547" s="5">
        <v>0</v>
      </c>
      <c r="O547" s="5">
        <v>0</v>
      </c>
      <c r="P547" s="5">
        <v>988621</v>
      </c>
      <c r="Q547" s="5">
        <v>15988453</v>
      </c>
      <c r="R547" s="5">
        <v>1238425</v>
      </c>
      <c r="S547" s="5">
        <v>14</v>
      </c>
      <c r="T547" s="5">
        <v>0</v>
      </c>
      <c r="U547" s="5">
        <v>10780</v>
      </c>
      <c r="V547" s="5">
        <v>0</v>
      </c>
      <c r="W547" s="5">
        <v>9</v>
      </c>
      <c r="X547" s="5">
        <v>23</v>
      </c>
      <c r="Y547" s="5">
        <v>30420</v>
      </c>
      <c r="Z547" s="5">
        <v>0</v>
      </c>
      <c r="AA547" s="5">
        <v>15</v>
      </c>
      <c r="AB547" s="5">
        <v>5</v>
      </c>
      <c r="AC547" s="5">
        <v>0</v>
      </c>
      <c r="AD547" s="5">
        <v>0</v>
      </c>
      <c r="AE547" s="5">
        <v>0</v>
      </c>
      <c r="AF547" s="5">
        <v>0</v>
      </c>
      <c r="AG547" s="5">
        <v>0</v>
      </c>
      <c r="AH547" s="5">
        <v>0</v>
      </c>
      <c r="AI547" s="5">
        <v>0</v>
      </c>
      <c r="AJ547" s="5">
        <v>0</v>
      </c>
      <c r="AK547" s="5">
        <v>4369</v>
      </c>
      <c r="AL547" s="5">
        <v>17558</v>
      </c>
      <c r="AM547" s="5">
        <v>0</v>
      </c>
      <c r="AN547" s="5">
        <v>0</v>
      </c>
      <c r="AO547" s="5">
        <v>0</v>
      </c>
      <c r="AP547" s="5">
        <v>0</v>
      </c>
      <c r="AQ547" s="5">
        <v>0</v>
      </c>
      <c r="AR547" s="5">
        <v>5845</v>
      </c>
      <c r="AS547" s="5">
        <v>22355</v>
      </c>
      <c r="AT547" s="5">
        <v>0</v>
      </c>
      <c r="AU547" s="5">
        <v>0</v>
      </c>
      <c r="AV547" s="5">
        <v>557</v>
      </c>
      <c r="AW547" s="5">
        <v>1035</v>
      </c>
      <c r="AX547" s="5">
        <v>0</v>
      </c>
      <c r="AY547" s="5">
        <v>0</v>
      </c>
      <c r="AZ547" s="5">
        <v>0</v>
      </c>
      <c r="BA547" s="5">
        <v>0</v>
      </c>
      <c r="BB547" s="5">
        <v>0</v>
      </c>
      <c r="BC547" s="5">
        <v>0</v>
      </c>
      <c r="BD547" s="5">
        <v>0</v>
      </c>
      <c r="BE547" s="5">
        <v>71</v>
      </c>
      <c r="BF547" s="5">
        <v>0</v>
      </c>
      <c r="BG547" s="5">
        <v>0</v>
      </c>
      <c r="BH547" s="5">
        <v>1001769</v>
      </c>
      <c r="BI547" s="5">
        <v>165845</v>
      </c>
      <c r="BJ547" s="5">
        <v>744584</v>
      </c>
      <c r="BK547" s="5">
        <v>155318</v>
      </c>
      <c r="BL547" s="5">
        <v>0</v>
      </c>
      <c r="BM547" s="5">
        <v>0</v>
      </c>
      <c r="BN547" s="5">
        <v>10598</v>
      </c>
      <c r="BO547" s="5">
        <v>131784</v>
      </c>
      <c r="BP547" s="5">
        <v>435267</v>
      </c>
      <c r="BQ547" s="5">
        <v>1312321</v>
      </c>
      <c r="BR547" s="5">
        <v>0</v>
      </c>
    </row>
    <row r="548" spans="1:70">
      <c r="A548" t="s">
        <v>1950</v>
      </c>
      <c r="B548" t="s">
        <v>1951</v>
      </c>
      <c r="C548" t="s">
        <v>1693</v>
      </c>
      <c r="D548" t="s">
        <v>1966</v>
      </c>
      <c r="E548" t="str">
        <f t="shared" si="8"/>
        <v>新潟県上越市</v>
      </c>
      <c r="F548" s="5">
        <v>0</v>
      </c>
      <c r="G548" s="5">
        <v>1</v>
      </c>
      <c r="H548" s="5">
        <v>0</v>
      </c>
      <c r="I548" s="5">
        <v>0</v>
      </c>
      <c r="J548" s="5">
        <v>0</v>
      </c>
      <c r="K548" s="5">
        <v>0</v>
      </c>
      <c r="L548" s="5">
        <v>327</v>
      </c>
      <c r="M548" s="5">
        <v>4961</v>
      </c>
      <c r="N548" s="5">
        <v>0</v>
      </c>
      <c r="O548" s="5">
        <v>0</v>
      </c>
      <c r="P548" s="5">
        <v>74752</v>
      </c>
      <c r="Q548" s="5">
        <v>97882</v>
      </c>
      <c r="R548" s="5">
        <v>10486</v>
      </c>
      <c r="S548" s="5">
        <v>1</v>
      </c>
      <c r="T548" s="5">
        <v>0</v>
      </c>
      <c r="U548" s="5">
        <v>752</v>
      </c>
      <c r="V548" s="5">
        <v>0</v>
      </c>
      <c r="W548" s="5">
        <v>1</v>
      </c>
      <c r="X548" s="5">
        <v>24</v>
      </c>
      <c r="Y548" s="5">
        <v>3060</v>
      </c>
      <c r="Z548" s="5">
        <v>0</v>
      </c>
      <c r="AA548" s="5">
        <v>2</v>
      </c>
      <c r="AB548" s="5">
        <v>0</v>
      </c>
      <c r="AC548" s="5">
        <v>0</v>
      </c>
      <c r="AD548" s="5">
        <v>0</v>
      </c>
      <c r="AE548" s="5">
        <v>0</v>
      </c>
      <c r="AF548" s="5">
        <v>0</v>
      </c>
      <c r="AG548" s="5">
        <v>3060</v>
      </c>
      <c r="AH548" s="5">
        <v>768</v>
      </c>
      <c r="AI548" s="5">
        <v>0</v>
      </c>
      <c r="AJ548" s="5">
        <v>6596</v>
      </c>
      <c r="AK548" s="5">
        <v>1146</v>
      </c>
      <c r="AL548" s="5">
        <v>0</v>
      </c>
      <c r="AM548" s="5">
        <v>0</v>
      </c>
      <c r="AN548" s="5">
        <v>0</v>
      </c>
      <c r="AO548" s="5">
        <v>0</v>
      </c>
      <c r="AP548" s="5">
        <v>0</v>
      </c>
      <c r="AQ548" s="5">
        <v>0</v>
      </c>
      <c r="AR548" s="5">
        <v>110</v>
      </c>
      <c r="AS548" s="5">
        <v>664</v>
      </c>
      <c r="AT548" s="5">
        <v>0</v>
      </c>
      <c r="AU548" s="5">
        <v>0</v>
      </c>
      <c r="AV548" s="5">
        <v>12</v>
      </c>
      <c r="AW548" s="5">
        <v>236</v>
      </c>
      <c r="AX548" s="5">
        <v>0</v>
      </c>
      <c r="AY548" s="5">
        <v>0</v>
      </c>
      <c r="AZ548" s="5">
        <v>0</v>
      </c>
      <c r="BA548" s="5">
        <v>0</v>
      </c>
      <c r="BB548" s="5">
        <v>0</v>
      </c>
      <c r="BC548" s="5">
        <v>0</v>
      </c>
      <c r="BD548" s="5">
        <v>0</v>
      </c>
      <c r="BE548" s="5">
        <v>0</v>
      </c>
      <c r="BF548" s="5">
        <v>0</v>
      </c>
      <c r="BG548" s="5">
        <v>0</v>
      </c>
      <c r="BH548" s="5">
        <v>74752</v>
      </c>
      <c r="BI548" s="5">
        <v>15028</v>
      </c>
      <c r="BJ548" s="5">
        <v>59930</v>
      </c>
      <c r="BK548" s="5">
        <v>2550</v>
      </c>
      <c r="BL548" s="5">
        <v>0</v>
      </c>
      <c r="BM548" s="5">
        <v>0</v>
      </c>
      <c r="BN548" s="5">
        <v>0</v>
      </c>
      <c r="BO548" s="5">
        <v>14956</v>
      </c>
      <c r="BP548" s="5">
        <v>310551</v>
      </c>
      <c r="BQ548" s="5">
        <v>14021</v>
      </c>
      <c r="BR548" s="5">
        <v>0</v>
      </c>
    </row>
    <row r="549" spans="1:70">
      <c r="A549" t="s">
        <v>1988</v>
      </c>
      <c r="B549" t="s">
        <v>1989</v>
      </c>
      <c r="C549" t="s">
        <v>1282</v>
      </c>
      <c r="D549" t="s">
        <v>1990</v>
      </c>
      <c r="E549" t="str">
        <f t="shared" si="8"/>
        <v>富山県高岡市</v>
      </c>
      <c r="F549" s="5">
        <v>155013</v>
      </c>
      <c r="G549" s="5">
        <v>61</v>
      </c>
      <c r="H549" s="5">
        <v>4</v>
      </c>
      <c r="I549" s="5">
        <v>1</v>
      </c>
      <c r="J549" s="5">
        <v>1</v>
      </c>
      <c r="K549" s="5">
        <v>0</v>
      </c>
      <c r="L549" s="5">
        <v>5559</v>
      </c>
      <c r="M549" s="5">
        <v>14703</v>
      </c>
      <c r="N549" s="5">
        <v>87876</v>
      </c>
      <c r="O549" s="5">
        <v>1144056</v>
      </c>
      <c r="P549" s="5">
        <v>2787017</v>
      </c>
      <c r="Q549" s="5">
        <v>6787999</v>
      </c>
      <c r="R549" s="5">
        <v>537244</v>
      </c>
      <c r="S549" s="5">
        <v>43</v>
      </c>
      <c r="T549" s="5">
        <v>14719</v>
      </c>
      <c r="U549" s="5">
        <v>0</v>
      </c>
      <c r="V549" s="5">
        <v>13</v>
      </c>
      <c r="W549" s="5">
        <v>26</v>
      </c>
      <c r="X549" s="5">
        <v>16</v>
      </c>
      <c r="Y549" s="5">
        <v>24737</v>
      </c>
      <c r="Z549" s="5">
        <v>0</v>
      </c>
      <c r="AA549" s="5">
        <v>165</v>
      </c>
      <c r="AB549" s="5">
        <v>46</v>
      </c>
      <c r="AC549" s="5">
        <v>108</v>
      </c>
      <c r="AD549" s="5">
        <v>3432</v>
      </c>
      <c r="AE549" s="5">
        <v>52203</v>
      </c>
      <c r="AF549" s="5">
        <v>201592</v>
      </c>
      <c r="AG549" s="5">
        <v>22740</v>
      </c>
      <c r="AH549" s="5">
        <v>4064</v>
      </c>
      <c r="AI549" s="5">
        <v>74880</v>
      </c>
      <c r="AJ549" s="5">
        <v>7214</v>
      </c>
      <c r="AK549" s="5">
        <v>26710</v>
      </c>
      <c r="AL549" s="5">
        <v>13500</v>
      </c>
      <c r="AM549" s="5">
        <v>966</v>
      </c>
      <c r="AN549" s="5">
        <v>0</v>
      </c>
      <c r="AO549" s="5">
        <v>0</v>
      </c>
      <c r="AP549" s="5">
        <v>0</v>
      </c>
      <c r="AQ549" s="5">
        <v>543</v>
      </c>
      <c r="AR549" s="5">
        <v>4170</v>
      </c>
      <c r="AS549" s="5">
        <v>1871</v>
      </c>
      <c r="AT549" s="5">
        <v>26076</v>
      </c>
      <c r="AU549" s="5">
        <v>222297</v>
      </c>
      <c r="AV549" s="5">
        <v>31</v>
      </c>
      <c r="AW549" s="5">
        <v>13</v>
      </c>
      <c r="AX549" s="5">
        <v>4390</v>
      </c>
      <c r="AY549" s="5">
        <v>1950</v>
      </c>
      <c r="AZ549" s="5">
        <v>0</v>
      </c>
      <c r="BA549" s="5">
        <v>0</v>
      </c>
      <c r="BB549" s="5">
        <v>0</v>
      </c>
      <c r="BC549" s="5">
        <v>31055</v>
      </c>
      <c r="BD549" s="5">
        <v>35</v>
      </c>
      <c r="BE549" s="5">
        <v>0</v>
      </c>
      <c r="BF549" s="5">
        <v>476</v>
      </c>
      <c r="BG549" s="5">
        <v>859</v>
      </c>
      <c r="BH549" s="5">
        <v>2892956</v>
      </c>
      <c r="BI549" s="5">
        <v>434013</v>
      </c>
      <c r="BJ549" s="5">
        <v>2582055</v>
      </c>
      <c r="BK549" s="5">
        <v>154062</v>
      </c>
      <c r="BL549" s="5">
        <v>59</v>
      </c>
      <c r="BM549" s="5">
        <v>6836</v>
      </c>
      <c r="BN549" s="5">
        <v>0</v>
      </c>
      <c r="BO549" s="5">
        <v>315900</v>
      </c>
      <c r="BP549" s="5">
        <v>2240272</v>
      </c>
      <c r="BQ549" s="5">
        <v>850927</v>
      </c>
      <c r="BR549" s="5">
        <v>53690</v>
      </c>
    </row>
    <row r="550" spans="1:70">
      <c r="A550" t="s">
        <v>1988</v>
      </c>
      <c r="B550" t="s">
        <v>1989</v>
      </c>
      <c r="C550" t="s">
        <v>1284</v>
      </c>
      <c r="D550" t="s">
        <v>1991</v>
      </c>
      <c r="E550" t="str">
        <f t="shared" si="8"/>
        <v>富山県射水市</v>
      </c>
      <c r="F550" s="5">
        <v>89969</v>
      </c>
      <c r="G550" s="5">
        <v>37</v>
      </c>
      <c r="H550" s="5">
        <v>2</v>
      </c>
      <c r="I550" s="5">
        <v>0</v>
      </c>
      <c r="J550" s="5">
        <v>0</v>
      </c>
      <c r="K550" s="5">
        <v>0</v>
      </c>
      <c r="L550" s="5">
        <v>2573</v>
      </c>
      <c r="M550" s="5">
        <v>9164</v>
      </c>
      <c r="N550" s="5">
        <v>66862</v>
      </c>
      <c r="O550" s="5">
        <v>662768</v>
      </c>
      <c r="P550" s="5">
        <v>1892853</v>
      </c>
      <c r="Q550" s="5">
        <v>7549752</v>
      </c>
      <c r="R550" s="5">
        <v>392077</v>
      </c>
      <c r="S550" s="5">
        <v>23</v>
      </c>
      <c r="T550" s="5">
        <v>10104</v>
      </c>
      <c r="U550" s="5">
        <v>0</v>
      </c>
      <c r="V550" s="5">
        <v>0</v>
      </c>
      <c r="W550" s="5">
        <v>15</v>
      </c>
      <c r="X550" s="5">
        <v>10</v>
      </c>
      <c r="Y550" s="5">
        <v>12500</v>
      </c>
      <c r="Z550" s="5">
        <v>0</v>
      </c>
      <c r="AA550" s="5">
        <v>5</v>
      </c>
      <c r="AB550" s="5">
        <v>0</v>
      </c>
      <c r="AC550" s="5">
        <v>2266</v>
      </c>
      <c r="AD550" s="5">
        <v>3534</v>
      </c>
      <c r="AE550" s="5">
        <v>33108</v>
      </c>
      <c r="AF550" s="5">
        <v>128439</v>
      </c>
      <c r="AG550" s="5">
        <v>12500</v>
      </c>
      <c r="AH550" s="5">
        <v>12500</v>
      </c>
      <c r="AI550" s="5">
        <v>0</v>
      </c>
      <c r="AJ550" s="5">
        <v>0</v>
      </c>
      <c r="AK550" s="5">
        <v>807</v>
      </c>
      <c r="AL550" s="5">
        <v>29500</v>
      </c>
      <c r="AM550" s="5">
        <v>0</v>
      </c>
      <c r="AN550" s="5">
        <v>0</v>
      </c>
      <c r="AO550" s="5">
        <v>453</v>
      </c>
      <c r="AP550" s="5">
        <v>0</v>
      </c>
      <c r="AQ550" s="5">
        <v>0</v>
      </c>
      <c r="AR550" s="5">
        <v>259</v>
      </c>
      <c r="AS550" s="5">
        <v>4433</v>
      </c>
      <c r="AT550" s="5">
        <v>18992</v>
      </c>
      <c r="AU550" s="5">
        <v>288242</v>
      </c>
      <c r="AV550" s="5">
        <v>2187</v>
      </c>
      <c r="AW550" s="5">
        <v>3184</v>
      </c>
      <c r="AX550" s="5">
        <v>33504</v>
      </c>
      <c r="AY550" s="5">
        <v>10281</v>
      </c>
      <c r="AZ550" s="5">
        <v>0</v>
      </c>
      <c r="BA550" s="5">
        <v>0</v>
      </c>
      <c r="BB550" s="5">
        <v>0</v>
      </c>
      <c r="BC550" s="5">
        <v>0</v>
      </c>
      <c r="BD550" s="5">
        <v>0</v>
      </c>
      <c r="BE550" s="5">
        <v>33</v>
      </c>
      <c r="BF550" s="5">
        <v>73</v>
      </c>
      <c r="BG550" s="5">
        <v>1024</v>
      </c>
      <c r="BH550" s="5">
        <v>1916174</v>
      </c>
      <c r="BI550" s="5">
        <v>149779</v>
      </c>
      <c r="BJ550" s="5">
        <v>1655351</v>
      </c>
      <c r="BK550" s="5">
        <v>136966</v>
      </c>
      <c r="BL550" s="5">
        <v>0</v>
      </c>
      <c r="BM550" s="5">
        <v>15457</v>
      </c>
      <c r="BN550" s="5">
        <v>0</v>
      </c>
      <c r="BO550" s="5">
        <v>19522</v>
      </c>
      <c r="BP550" s="5">
        <v>1700244</v>
      </c>
      <c r="BQ550" s="5">
        <v>1004658</v>
      </c>
      <c r="BR550" s="5">
        <v>33400</v>
      </c>
    </row>
    <row r="551" spans="1:70">
      <c r="A551" t="s">
        <v>1988</v>
      </c>
      <c r="B551" t="s">
        <v>1989</v>
      </c>
      <c r="C551" t="s">
        <v>1286</v>
      </c>
      <c r="D551" t="s">
        <v>1992</v>
      </c>
      <c r="E551" t="str">
        <f t="shared" si="8"/>
        <v>富山県富山市</v>
      </c>
      <c r="F551" s="5">
        <v>410933</v>
      </c>
      <c r="G551" s="5">
        <v>95</v>
      </c>
      <c r="H551" s="5">
        <v>23</v>
      </c>
      <c r="I551" s="5">
        <v>1</v>
      </c>
      <c r="J551" s="5">
        <v>3</v>
      </c>
      <c r="K551" s="5">
        <v>3</v>
      </c>
      <c r="L551" s="5">
        <v>30951</v>
      </c>
      <c r="M551" s="5">
        <v>82051</v>
      </c>
      <c r="N551" s="5">
        <v>114939</v>
      </c>
      <c r="O551" s="5">
        <v>2942803</v>
      </c>
      <c r="P551" s="5">
        <v>5800448</v>
      </c>
      <c r="Q551" s="5">
        <v>37346869</v>
      </c>
      <c r="R551" s="5">
        <v>2272349</v>
      </c>
      <c r="S551" s="5">
        <v>72</v>
      </c>
      <c r="T551" s="5">
        <v>44812</v>
      </c>
      <c r="U551" s="5">
        <v>0</v>
      </c>
      <c r="V551" s="5">
        <v>0</v>
      </c>
      <c r="W551" s="5">
        <v>47</v>
      </c>
      <c r="X551" s="5">
        <v>18</v>
      </c>
      <c r="Y551" s="5">
        <v>203681</v>
      </c>
      <c r="Z551" s="5">
        <v>0</v>
      </c>
      <c r="AA551" s="5">
        <v>701</v>
      </c>
      <c r="AB551" s="5">
        <v>207</v>
      </c>
      <c r="AC551" s="5">
        <v>4002</v>
      </c>
      <c r="AD551" s="5">
        <v>8439</v>
      </c>
      <c r="AE551" s="5">
        <v>48144</v>
      </c>
      <c r="AF551" s="5">
        <v>323885</v>
      </c>
      <c r="AG551" s="5">
        <v>117496</v>
      </c>
      <c r="AH551" s="5">
        <v>79010</v>
      </c>
      <c r="AI551" s="5">
        <v>267146</v>
      </c>
      <c r="AJ551" s="5">
        <v>0</v>
      </c>
      <c r="AK551" s="5">
        <v>62347</v>
      </c>
      <c r="AL551" s="5">
        <v>42500</v>
      </c>
      <c r="AM551" s="5">
        <v>16387</v>
      </c>
      <c r="AN551" s="5">
        <v>3244</v>
      </c>
      <c r="AO551" s="5">
        <v>0</v>
      </c>
      <c r="AP551" s="5">
        <v>0</v>
      </c>
      <c r="AQ551" s="5">
        <v>7447</v>
      </c>
      <c r="AR551" s="5">
        <v>2036</v>
      </c>
      <c r="AS551" s="5">
        <v>15176</v>
      </c>
      <c r="AT551" s="5">
        <v>50493</v>
      </c>
      <c r="AU551" s="5">
        <v>1172412</v>
      </c>
      <c r="AV551" s="5">
        <v>663</v>
      </c>
      <c r="AW551" s="5">
        <v>1181</v>
      </c>
      <c r="AX551" s="5">
        <v>5586</v>
      </c>
      <c r="AY551" s="5">
        <v>15167</v>
      </c>
      <c r="AZ551" s="5">
        <v>3090</v>
      </c>
      <c r="BA551" s="5">
        <v>5040</v>
      </c>
      <c r="BB551" s="5">
        <v>0</v>
      </c>
      <c r="BC551" s="5">
        <v>49945</v>
      </c>
      <c r="BD551" s="5">
        <v>0</v>
      </c>
      <c r="BE551" s="5">
        <v>0</v>
      </c>
      <c r="BF551" s="5">
        <v>0</v>
      </c>
      <c r="BG551" s="5">
        <v>0</v>
      </c>
      <c r="BH551" s="5">
        <v>6052702</v>
      </c>
      <c r="BI551" s="5">
        <v>1203100</v>
      </c>
      <c r="BJ551" s="5">
        <v>5794201</v>
      </c>
      <c r="BK551" s="5">
        <v>757819</v>
      </c>
      <c r="BL551" s="5">
        <v>0</v>
      </c>
      <c r="BM551" s="5">
        <v>15385</v>
      </c>
      <c r="BN551" s="5">
        <v>0</v>
      </c>
      <c r="BO551" s="5">
        <v>870423</v>
      </c>
      <c r="BP551" s="5">
        <v>3439634</v>
      </c>
      <c r="BQ551" s="5">
        <v>2883443</v>
      </c>
      <c r="BR551" s="5">
        <v>0</v>
      </c>
    </row>
    <row r="552" spans="1:70">
      <c r="A552" t="s">
        <v>1988</v>
      </c>
      <c r="B552" t="s">
        <v>1989</v>
      </c>
      <c r="C552" t="s">
        <v>1288</v>
      </c>
      <c r="D552" t="s">
        <v>1993</v>
      </c>
      <c r="E552" t="str">
        <f t="shared" si="8"/>
        <v>富山県小矢部市</v>
      </c>
      <c r="F552" s="5">
        <v>18975</v>
      </c>
      <c r="G552" s="5">
        <v>6</v>
      </c>
      <c r="H552" s="5">
        <v>1</v>
      </c>
      <c r="I552" s="5">
        <v>0</v>
      </c>
      <c r="J552" s="5">
        <v>0</v>
      </c>
      <c r="K552" s="5">
        <v>0</v>
      </c>
      <c r="L552" s="5">
        <v>1956</v>
      </c>
      <c r="M552" s="5">
        <v>9640</v>
      </c>
      <c r="N552" s="5">
        <v>49815</v>
      </c>
      <c r="O552" s="5">
        <v>239163</v>
      </c>
      <c r="P552" s="5">
        <v>445067</v>
      </c>
      <c r="Q552" s="5">
        <v>1742583</v>
      </c>
      <c r="R552" s="5">
        <v>136997</v>
      </c>
      <c r="S552" s="5">
        <v>4</v>
      </c>
      <c r="T552" s="5">
        <v>2035</v>
      </c>
      <c r="U552" s="5">
        <v>0</v>
      </c>
      <c r="V552" s="5">
        <v>0</v>
      </c>
      <c r="W552" s="5">
        <v>4</v>
      </c>
      <c r="X552" s="5">
        <v>15</v>
      </c>
      <c r="Y552" s="5">
        <v>6500</v>
      </c>
      <c r="Z552" s="5">
        <v>0</v>
      </c>
      <c r="AA552" s="5">
        <v>13</v>
      </c>
      <c r="AB552" s="5">
        <v>10</v>
      </c>
      <c r="AC552" s="5">
        <v>0</v>
      </c>
      <c r="AD552" s="5">
        <v>1850</v>
      </c>
      <c r="AE552" s="5">
        <v>19984</v>
      </c>
      <c r="AF552" s="5">
        <v>42692</v>
      </c>
      <c r="AG552" s="5">
        <v>0</v>
      </c>
      <c r="AH552" s="5">
        <v>0</v>
      </c>
      <c r="AI552" s="5">
        <v>0</v>
      </c>
      <c r="AJ552" s="5">
        <v>0</v>
      </c>
      <c r="AK552" s="5">
        <v>0</v>
      </c>
      <c r="AL552" s="5">
        <v>0</v>
      </c>
      <c r="AM552" s="5">
        <v>6000</v>
      </c>
      <c r="AN552" s="5">
        <v>819</v>
      </c>
      <c r="AO552" s="5">
        <v>0</v>
      </c>
      <c r="AP552" s="5">
        <v>0</v>
      </c>
      <c r="AQ552" s="5">
        <v>1091</v>
      </c>
      <c r="AR552" s="5">
        <v>1637</v>
      </c>
      <c r="AS552" s="5">
        <v>3365</v>
      </c>
      <c r="AT552" s="5">
        <v>7427</v>
      </c>
      <c r="AU552" s="5">
        <v>19690</v>
      </c>
      <c r="AV552" s="5">
        <v>0</v>
      </c>
      <c r="AW552" s="5">
        <v>184</v>
      </c>
      <c r="AX552" s="5">
        <v>2363</v>
      </c>
      <c r="AY552" s="5">
        <v>1969</v>
      </c>
      <c r="AZ552" s="5">
        <v>3</v>
      </c>
      <c r="BA552" s="5">
        <v>717</v>
      </c>
      <c r="BB552" s="5">
        <v>1413</v>
      </c>
      <c r="BC552" s="5">
        <v>33618</v>
      </c>
      <c r="BD552" s="5">
        <v>0</v>
      </c>
      <c r="BE552" s="5">
        <v>35</v>
      </c>
      <c r="BF552" s="5">
        <v>43</v>
      </c>
      <c r="BG552" s="5">
        <v>228</v>
      </c>
      <c r="BH552" s="5">
        <v>467664</v>
      </c>
      <c r="BI552" s="5">
        <v>182167</v>
      </c>
      <c r="BJ552" s="5">
        <v>501075</v>
      </c>
      <c r="BK552" s="5">
        <v>30364</v>
      </c>
      <c r="BL552" s="5">
        <v>0</v>
      </c>
      <c r="BM552" s="5">
        <v>6103</v>
      </c>
      <c r="BN552" s="5">
        <v>0</v>
      </c>
      <c r="BO552" s="5">
        <v>59610</v>
      </c>
      <c r="BP552" s="5">
        <v>611648</v>
      </c>
      <c r="BQ552" s="5">
        <v>253624</v>
      </c>
      <c r="BR552" s="5">
        <v>6050</v>
      </c>
    </row>
    <row r="553" spans="1:70">
      <c r="A553" t="s">
        <v>1988</v>
      </c>
      <c r="B553" t="s">
        <v>1989</v>
      </c>
      <c r="C553" t="s">
        <v>1290</v>
      </c>
      <c r="D553" t="s">
        <v>1994</v>
      </c>
      <c r="E553" t="str">
        <f t="shared" si="8"/>
        <v>富山県氷見市</v>
      </c>
      <c r="F553" s="5">
        <v>41124</v>
      </c>
      <c r="G553" s="5">
        <v>9</v>
      </c>
      <c r="H553" s="5">
        <v>0</v>
      </c>
      <c r="I553" s="5">
        <v>0</v>
      </c>
      <c r="J553" s="5">
        <v>0</v>
      </c>
      <c r="K553" s="5">
        <v>0</v>
      </c>
      <c r="L553" s="5">
        <v>0</v>
      </c>
      <c r="M553" s="5">
        <v>0</v>
      </c>
      <c r="N553" s="5">
        <v>27242</v>
      </c>
      <c r="O553" s="5">
        <v>427766</v>
      </c>
      <c r="P553" s="5">
        <v>1124093</v>
      </c>
      <c r="Q553" s="5">
        <v>2697346</v>
      </c>
      <c r="R553" s="5">
        <v>232663</v>
      </c>
      <c r="S553" s="5">
        <v>5</v>
      </c>
      <c r="T553" s="5">
        <v>4747</v>
      </c>
      <c r="U553" s="5">
        <v>0</v>
      </c>
      <c r="V553" s="5">
        <v>0</v>
      </c>
      <c r="W553" s="5">
        <v>4</v>
      </c>
      <c r="X553" s="5">
        <v>6</v>
      </c>
      <c r="Y553" s="5">
        <v>63</v>
      </c>
      <c r="Z553" s="5">
        <v>0</v>
      </c>
      <c r="AA553" s="5">
        <v>12</v>
      </c>
      <c r="AB553" s="5">
        <v>0</v>
      </c>
      <c r="AC553" s="5">
        <v>0</v>
      </c>
      <c r="AD553" s="5">
        <v>0</v>
      </c>
      <c r="AE553" s="5">
        <v>2667</v>
      </c>
      <c r="AF553" s="5">
        <v>26476</v>
      </c>
      <c r="AG553" s="5">
        <v>63</v>
      </c>
      <c r="AH553" s="5">
        <v>0</v>
      </c>
      <c r="AI553" s="5">
        <v>0</v>
      </c>
      <c r="AJ553" s="5">
        <v>0</v>
      </c>
      <c r="AK553" s="5">
        <v>12000</v>
      </c>
      <c r="AL553" s="5">
        <v>0</v>
      </c>
      <c r="AM553" s="5">
        <v>0</v>
      </c>
      <c r="AN553" s="5">
        <v>180</v>
      </c>
      <c r="AO553" s="5">
        <v>0</v>
      </c>
      <c r="AP553" s="5">
        <v>0</v>
      </c>
      <c r="AQ553" s="5">
        <v>2238</v>
      </c>
      <c r="AR553" s="5">
        <v>0</v>
      </c>
      <c r="AS553" s="5">
        <v>0</v>
      </c>
      <c r="AT553" s="5">
        <v>497</v>
      </c>
      <c r="AU553" s="5">
        <v>25162</v>
      </c>
      <c r="AV553" s="5">
        <v>0</v>
      </c>
      <c r="AW553" s="5">
        <v>0</v>
      </c>
      <c r="AX553" s="5">
        <v>466</v>
      </c>
      <c r="AY553" s="5">
        <v>6914</v>
      </c>
      <c r="AZ553" s="5">
        <v>0</v>
      </c>
      <c r="BA553" s="5">
        <v>0</v>
      </c>
      <c r="BB553" s="5">
        <v>0</v>
      </c>
      <c r="BC553" s="5">
        <v>10385</v>
      </c>
      <c r="BD553" s="5">
        <v>0</v>
      </c>
      <c r="BE553" s="5">
        <v>0</v>
      </c>
      <c r="BF553" s="5">
        <v>0</v>
      </c>
      <c r="BG553" s="5">
        <v>0</v>
      </c>
      <c r="BH553" s="5">
        <v>1124093</v>
      </c>
      <c r="BI553" s="5">
        <v>133592</v>
      </c>
      <c r="BJ553" s="5">
        <v>1078169</v>
      </c>
      <c r="BK553" s="5">
        <v>62790</v>
      </c>
      <c r="BL553" s="5">
        <v>0</v>
      </c>
      <c r="BM553" s="5">
        <v>1150</v>
      </c>
      <c r="BN553" s="5">
        <v>0</v>
      </c>
      <c r="BO553" s="5">
        <v>98576</v>
      </c>
      <c r="BP553" s="5">
        <v>1543999</v>
      </c>
      <c r="BQ553" s="5">
        <v>387305</v>
      </c>
      <c r="BR553" s="5">
        <v>16803</v>
      </c>
    </row>
    <row r="554" spans="1:70">
      <c r="A554" t="s">
        <v>1988</v>
      </c>
      <c r="B554" t="s">
        <v>1989</v>
      </c>
      <c r="C554" t="s">
        <v>1292</v>
      </c>
      <c r="D554" t="s">
        <v>1995</v>
      </c>
      <c r="E554" t="str">
        <f t="shared" si="8"/>
        <v>富山県魚津市</v>
      </c>
      <c r="F554" s="5">
        <v>35790</v>
      </c>
      <c r="G554" s="5">
        <v>11</v>
      </c>
      <c r="H554" s="5">
        <v>1</v>
      </c>
      <c r="I554" s="5">
        <v>0</v>
      </c>
      <c r="J554" s="5">
        <v>0</v>
      </c>
      <c r="K554" s="5">
        <v>0</v>
      </c>
      <c r="L554" s="5">
        <v>5242</v>
      </c>
      <c r="M554" s="5">
        <v>10229</v>
      </c>
      <c r="N554" s="5">
        <v>4684</v>
      </c>
      <c r="O554" s="5">
        <v>312320</v>
      </c>
      <c r="P554" s="5">
        <v>502469</v>
      </c>
      <c r="Q554" s="5">
        <v>3971961</v>
      </c>
      <c r="R554" s="5">
        <v>250491</v>
      </c>
      <c r="S554" s="5">
        <v>7</v>
      </c>
      <c r="T554" s="5">
        <v>3377</v>
      </c>
      <c r="U554" s="5">
        <v>0</v>
      </c>
      <c r="V554" s="5">
        <v>0</v>
      </c>
      <c r="W554" s="5">
        <v>4</v>
      </c>
      <c r="X554" s="5">
        <v>3</v>
      </c>
      <c r="Y554" s="5">
        <v>28400</v>
      </c>
      <c r="Z554" s="5">
        <v>0</v>
      </c>
      <c r="AA554" s="5">
        <v>4</v>
      </c>
      <c r="AB554" s="5">
        <v>3</v>
      </c>
      <c r="AC554" s="5">
        <v>218</v>
      </c>
      <c r="AD554" s="5">
        <v>721</v>
      </c>
      <c r="AE554" s="5">
        <v>924</v>
      </c>
      <c r="AF554" s="5">
        <v>0</v>
      </c>
      <c r="AG554" s="5">
        <v>0</v>
      </c>
      <c r="AH554" s="5">
        <v>2880</v>
      </c>
      <c r="AI554" s="5">
        <v>0</v>
      </c>
      <c r="AJ554" s="5">
        <v>8352</v>
      </c>
      <c r="AK554" s="5">
        <v>7395</v>
      </c>
      <c r="AL554" s="5">
        <v>0</v>
      </c>
      <c r="AM554" s="5">
        <v>3000</v>
      </c>
      <c r="AN554" s="5">
        <v>40</v>
      </c>
      <c r="AO554" s="5">
        <v>0</v>
      </c>
      <c r="AP554" s="5">
        <v>0</v>
      </c>
      <c r="AQ554" s="5">
        <v>911</v>
      </c>
      <c r="AR554" s="5">
        <v>1248</v>
      </c>
      <c r="AS554" s="5">
        <v>789</v>
      </c>
      <c r="AT554" s="5">
        <v>598</v>
      </c>
      <c r="AU554" s="5">
        <v>47731</v>
      </c>
      <c r="AV554" s="5">
        <v>0</v>
      </c>
      <c r="AW554" s="5">
        <v>0</v>
      </c>
      <c r="AX554" s="5">
        <v>0</v>
      </c>
      <c r="AY554" s="5">
        <v>1950</v>
      </c>
      <c r="AZ554" s="5">
        <v>0</v>
      </c>
      <c r="BA554" s="5">
        <v>0</v>
      </c>
      <c r="BB554" s="5">
        <v>0</v>
      </c>
      <c r="BC554" s="5">
        <v>3830</v>
      </c>
      <c r="BD554" s="5">
        <v>0</v>
      </c>
      <c r="BE554" s="5">
        <v>14</v>
      </c>
      <c r="BF554" s="5">
        <v>0</v>
      </c>
      <c r="BG554" s="5">
        <v>595</v>
      </c>
      <c r="BH554" s="5">
        <v>532969</v>
      </c>
      <c r="BI554" s="5">
        <v>29833</v>
      </c>
      <c r="BJ554" s="5">
        <v>432884</v>
      </c>
      <c r="BK554" s="5">
        <v>68847</v>
      </c>
      <c r="BL554" s="5">
        <v>3391</v>
      </c>
      <c r="BM554" s="5">
        <v>9364</v>
      </c>
      <c r="BN554" s="5">
        <v>0</v>
      </c>
      <c r="BO554" s="5">
        <v>25223</v>
      </c>
      <c r="BP554" s="5">
        <v>675678</v>
      </c>
      <c r="BQ554" s="5">
        <v>404279</v>
      </c>
      <c r="BR554" s="5">
        <v>0</v>
      </c>
    </row>
    <row r="555" spans="1:70">
      <c r="A555" t="s">
        <v>1988</v>
      </c>
      <c r="B555" t="s">
        <v>1989</v>
      </c>
      <c r="C555" t="s">
        <v>1296</v>
      </c>
      <c r="D555" t="s">
        <v>1996</v>
      </c>
      <c r="E555" t="str">
        <f t="shared" si="8"/>
        <v>富山県滑川市</v>
      </c>
      <c r="F555" s="5">
        <v>31705</v>
      </c>
      <c r="G555" s="5">
        <v>8</v>
      </c>
      <c r="H555" s="5">
        <v>4</v>
      </c>
      <c r="I555" s="5">
        <v>0</v>
      </c>
      <c r="J555" s="5">
        <v>0</v>
      </c>
      <c r="K555" s="5">
        <v>0</v>
      </c>
      <c r="L555" s="5">
        <v>9999</v>
      </c>
      <c r="M555" s="5">
        <v>7673</v>
      </c>
      <c r="N555" s="5">
        <v>7801</v>
      </c>
      <c r="O555" s="5">
        <v>224744</v>
      </c>
      <c r="P555" s="5">
        <v>385905</v>
      </c>
      <c r="Q555" s="5">
        <v>1885457</v>
      </c>
      <c r="R555" s="5">
        <v>126937</v>
      </c>
      <c r="S555" s="5">
        <v>5</v>
      </c>
      <c r="T555" s="5">
        <v>3773</v>
      </c>
      <c r="U555" s="5">
        <v>0</v>
      </c>
      <c r="V555" s="5">
        <v>0</v>
      </c>
      <c r="W555" s="5">
        <v>2</v>
      </c>
      <c r="X555" s="5">
        <v>5</v>
      </c>
      <c r="Y555" s="5">
        <v>19000</v>
      </c>
      <c r="Z555" s="5">
        <v>0</v>
      </c>
      <c r="AA555" s="5">
        <v>82</v>
      </c>
      <c r="AB555" s="5">
        <v>35</v>
      </c>
      <c r="AC555" s="5">
        <v>0</v>
      </c>
      <c r="AD555" s="5">
        <v>586</v>
      </c>
      <c r="AE555" s="5">
        <v>1527</v>
      </c>
      <c r="AF555" s="5">
        <v>34434</v>
      </c>
      <c r="AG555" s="5">
        <v>3700</v>
      </c>
      <c r="AH555" s="5">
        <v>0</v>
      </c>
      <c r="AI555" s="5">
        <v>0</v>
      </c>
      <c r="AJ555" s="5">
        <v>0</v>
      </c>
      <c r="AK555" s="5">
        <v>3700</v>
      </c>
      <c r="AL555" s="5">
        <v>6851</v>
      </c>
      <c r="AM555" s="5">
        <v>0</v>
      </c>
      <c r="AN555" s="5">
        <v>0</v>
      </c>
      <c r="AO555" s="5">
        <v>0</v>
      </c>
      <c r="AP555" s="5">
        <v>0</v>
      </c>
      <c r="AQ555" s="5">
        <v>0</v>
      </c>
      <c r="AR555" s="5">
        <v>2881</v>
      </c>
      <c r="AS555" s="5">
        <v>1411</v>
      </c>
      <c r="AT555" s="5">
        <v>6275</v>
      </c>
      <c r="AU555" s="5">
        <v>14964</v>
      </c>
      <c r="AV555" s="5">
        <v>106</v>
      </c>
      <c r="AW555" s="5">
        <v>0</v>
      </c>
      <c r="AX555" s="5">
        <v>0</v>
      </c>
      <c r="AY555" s="5">
        <v>174</v>
      </c>
      <c r="AZ555" s="5">
        <v>0</v>
      </c>
      <c r="BA555" s="5">
        <v>0</v>
      </c>
      <c r="BB555" s="5">
        <v>0</v>
      </c>
      <c r="BC555" s="5">
        <v>9673</v>
      </c>
      <c r="BD555" s="5">
        <v>0</v>
      </c>
      <c r="BE555" s="5">
        <v>0</v>
      </c>
      <c r="BF555" s="5">
        <v>0</v>
      </c>
      <c r="BG555" s="5">
        <v>0</v>
      </c>
      <c r="BH555" s="5">
        <v>388578</v>
      </c>
      <c r="BI555" s="5">
        <v>50528</v>
      </c>
      <c r="BJ555" s="5">
        <v>333430</v>
      </c>
      <c r="BK555" s="5">
        <v>40576</v>
      </c>
      <c r="BL555" s="5">
        <v>0</v>
      </c>
      <c r="BM555" s="5">
        <v>1520</v>
      </c>
      <c r="BN555" s="5">
        <v>0</v>
      </c>
      <c r="BO555" s="5">
        <v>24879</v>
      </c>
      <c r="BP555" s="5">
        <v>720293</v>
      </c>
      <c r="BQ555" s="5">
        <v>185130</v>
      </c>
      <c r="BR555" s="5">
        <v>0</v>
      </c>
    </row>
    <row r="556" spans="1:70">
      <c r="A556" t="s">
        <v>1988</v>
      </c>
      <c r="B556" t="s">
        <v>1989</v>
      </c>
      <c r="C556" t="s">
        <v>1316</v>
      </c>
      <c r="D556" t="s">
        <v>1997</v>
      </c>
      <c r="E556" t="str">
        <f t="shared" si="8"/>
        <v>富山県立山町</v>
      </c>
      <c r="F556" s="5">
        <v>24816</v>
      </c>
      <c r="G556" s="5">
        <v>8</v>
      </c>
      <c r="H556" s="5">
        <v>8</v>
      </c>
      <c r="I556" s="5">
        <v>0</v>
      </c>
      <c r="J556" s="5">
        <v>1</v>
      </c>
      <c r="K556" s="5">
        <v>0</v>
      </c>
      <c r="L556" s="5">
        <v>8944</v>
      </c>
      <c r="M556" s="5">
        <v>12660</v>
      </c>
      <c r="N556" s="5">
        <v>15254</v>
      </c>
      <c r="O556" s="5">
        <v>264987</v>
      </c>
      <c r="P556" s="5">
        <v>387139</v>
      </c>
      <c r="Q556" s="5">
        <v>1764748</v>
      </c>
      <c r="R556" s="5">
        <v>116871</v>
      </c>
      <c r="S556" s="5">
        <v>8</v>
      </c>
      <c r="T556" s="5">
        <v>2476</v>
      </c>
      <c r="U556" s="5">
        <v>0</v>
      </c>
      <c r="V556" s="5">
        <v>0</v>
      </c>
      <c r="W556" s="5">
        <v>5</v>
      </c>
      <c r="X556" s="5">
        <v>7</v>
      </c>
      <c r="Y556" s="5">
        <v>12364</v>
      </c>
      <c r="Z556" s="5">
        <v>0</v>
      </c>
      <c r="AA556" s="5">
        <v>67</v>
      </c>
      <c r="AB556" s="5">
        <v>0</v>
      </c>
      <c r="AC556" s="5">
        <v>1875</v>
      </c>
      <c r="AD556" s="5">
        <v>8340</v>
      </c>
      <c r="AE556" s="5">
        <v>5813</v>
      </c>
      <c r="AF556" s="5">
        <v>77631</v>
      </c>
      <c r="AG556" s="5">
        <v>4807</v>
      </c>
      <c r="AH556" s="5">
        <v>4807</v>
      </c>
      <c r="AI556" s="5">
        <v>2890</v>
      </c>
      <c r="AJ556" s="5">
        <v>0</v>
      </c>
      <c r="AK556" s="5">
        <v>4156</v>
      </c>
      <c r="AL556" s="5">
        <v>4270</v>
      </c>
      <c r="AM556" s="5">
        <v>0</v>
      </c>
      <c r="AN556" s="5">
        <v>0</v>
      </c>
      <c r="AO556" s="5">
        <v>0</v>
      </c>
      <c r="AP556" s="5">
        <v>0</v>
      </c>
      <c r="AQ556" s="5">
        <v>0</v>
      </c>
      <c r="AR556" s="5">
        <v>2000</v>
      </c>
      <c r="AS556" s="5">
        <v>2000</v>
      </c>
      <c r="AT556" s="5">
        <v>7491</v>
      </c>
      <c r="AU556" s="5">
        <v>61181</v>
      </c>
      <c r="AV556" s="5">
        <v>515</v>
      </c>
      <c r="AW556" s="5">
        <v>0</v>
      </c>
      <c r="AX556" s="5">
        <v>0</v>
      </c>
      <c r="AY556" s="5">
        <v>3</v>
      </c>
      <c r="AZ556" s="5">
        <v>1469</v>
      </c>
      <c r="BA556" s="5">
        <v>0</v>
      </c>
      <c r="BB556" s="5">
        <v>0</v>
      </c>
      <c r="BC556" s="5">
        <v>0</v>
      </c>
      <c r="BD556" s="5">
        <v>0</v>
      </c>
      <c r="BE556" s="5">
        <v>0</v>
      </c>
      <c r="BF556" s="5">
        <v>0</v>
      </c>
      <c r="BG556" s="5">
        <v>0</v>
      </c>
      <c r="BH556" s="5">
        <v>413897</v>
      </c>
      <c r="BI556" s="5">
        <v>64371</v>
      </c>
      <c r="BJ556" s="5">
        <v>411410</v>
      </c>
      <c r="BK556" s="5">
        <v>29128</v>
      </c>
      <c r="BL556" s="5">
        <v>0</v>
      </c>
      <c r="BM556" s="5">
        <v>26811</v>
      </c>
      <c r="BN556" s="5">
        <v>0</v>
      </c>
      <c r="BO556" s="5">
        <v>60557</v>
      </c>
      <c r="BP556" s="5">
        <v>263288</v>
      </c>
      <c r="BQ556" s="5">
        <v>162000</v>
      </c>
      <c r="BR556" s="5">
        <v>0</v>
      </c>
    </row>
    <row r="557" spans="1:70">
      <c r="A557" t="s">
        <v>1988</v>
      </c>
      <c r="B557" t="s">
        <v>1989</v>
      </c>
      <c r="C557" t="s">
        <v>1320</v>
      </c>
      <c r="D557" t="s">
        <v>1998</v>
      </c>
      <c r="E557" t="str">
        <f t="shared" si="8"/>
        <v>富山県上市町</v>
      </c>
      <c r="F557" s="5">
        <v>18547</v>
      </c>
      <c r="G557" s="5">
        <v>6</v>
      </c>
      <c r="H557" s="5">
        <v>4</v>
      </c>
      <c r="I557" s="5">
        <v>0</v>
      </c>
      <c r="J557" s="5">
        <v>0</v>
      </c>
      <c r="K557" s="5">
        <v>0</v>
      </c>
      <c r="L557" s="5">
        <v>0</v>
      </c>
      <c r="M557" s="5">
        <v>15527</v>
      </c>
      <c r="N557" s="5">
        <v>4755</v>
      </c>
      <c r="O557" s="5">
        <v>207248</v>
      </c>
      <c r="P557" s="5">
        <v>308621</v>
      </c>
      <c r="Q557" s="5">
        <v>1619067</v>
      </c>
      <c r="R557" s="5">
        <v>111655</v>
      </c>
      <c r="S557" s="5">
        <v>6</v>
      </c>
      <c r="T557" s="5">
        <v>1924</v>
      </c>
      <c r="U557" s="5">
        <v>0</v>
      </c>
      <c r="V557" s="5">
        <v>0</v>
      </c>
      <c r="W557" s="5">
        <v>2</v>
      </c>
      <c r="X557" s="5">
        <v>4</v>
      </c>
      <c r="Y557" s="5">
        <v>9140</v>
      </c>
      <c r="Z557" s="5">
        <v>0</v>
      </c>
      <c r="AA557" s="5">
        <v>2</v>
      </c>
      <c r="AB557" s="5">
        <v>2</v>
      </c>
      <c r="AC557" s="5">
        <v>0</v>
      </c>
      <c r="AD557" s="5">
        <v>1546</v>
      </c>
      <c r="AE557" s="5">
        <v>2175</v>
      </c>
      <c r="AF557" s="5">
        <v>47240</v>
      </c>
      <c r="AG557" s="5">
        <v>7992</v>
      </c>
      <c r="AH557" s="5">
        <v>3131</v>
      </c>
      <c r="AI557" s="5">
        <v>0</v>
      </c>
      <c r="AJ557" s="5">
        <v>27449</v>
      </c>
      <c r="AK557" s="5">
        <v>6380</v>
      </c>
      <c r="AL557" s="5">
        <v>94</v>
      </c>
      <c r="AM557" s="5">
        <v>0</v>
      </c>
      <c r="AN557" s="5">
        <v>396</v>
      </c>
      <c r="AO557" s="5">
        <v>0</v>
      </c>
      <c r="AP557" s="5">
        <v>0</v>
      </c>
      <c r="AQ557" s="5">
        <v>185</v>
      </c>
      <c r="AR557" s="5">
        <v>0</v>
      </c>
      <c r="AS557" s="5">
        <v>763</v>
      </c>
      <c r="AT557" s="5">
        <v>1765</v>
      </c>
      <c r="AU557" s="5">
        <v>11406</v>
      </c>
      <c r="AV557" s="5">
        <v>0</v>
      </c>
      <c r="AW557" s="5">
        <v>73</v>
      </c>
      <c r="AX557" s="5">
        <v>0</v>
      </c>
      <c r="AY557" s="5">
        <v>200</v>
      </c>
      <c r="AZ557" s="5">
        <v>0</v>
      </c>
      <c r="BA557" s="5">
        <v>0</v>
      </c>
      <c r="BB557" s="5">
        <v>0</v>
      </c>
      <c r="BC557" s="5">
        <v>0</v>
      </c>
      <c r="BD557" s="5">
        <v>0</v>
      </c>
      <c r="BE557" s="5">
        <v>0</v>
      </c>
      <c r="BF557" s="5">
        <v>0</v>
      </c>
      <c r="BG557" s="5">
        <v>10</v>
      </c>
      <c r="BH557" s="5">
        <v>311987</v>
      </c>
      <c r="BI557" s="5">
        <v>59917</v>
      </c>
      <c r="BJ557" s="5">
        <v>326079</v>
      </c>
      <c r="BK557" s="5">
        <v>26455</v>
      </c>
      <c r="BL557" s="5">
        <v>0</v>
      </c>
      <c r="BM557" s="5">
        <v>563</v>
      </c>
      <c r="BN557" s="5">
        <v>0</v>
      </c>
      <c r="BO557" s="5">
        <v>58182</v>
      </c>
      <c r="BP557" s="5">
        <v>852962</v>
      </c>
      <c r="BQ557" s="5">
        <v>188361</v>
      </c>
      <c r="BR557" s="5">
        <v>0</v>
      </c>
    </row>
    <row r="558" spans="1:70">
      <c r="A558" t="s">
        <v>1988</v>
      </c>
      <c r="B558" t="s">
        <v>1989</v>
      </c>
      <c r="C558" t="s">
        <v>1330</v>
      </c>
      <c r="D558" t="s">
        <v>1999</v>
      </c>
      <c r="E558" t="str">
        <f t="shared" si="8"/>
        <v>富山県黒部市</v>
      </c>
      <c r="F558" s="5">
        <v>24981</v>
      </c>
      <c r="G558" s="5">
        <v>5</v>
      </c>
      <c r="H558" s="5">
        <v>5</v>
      </c>
      <c r="I558" s="5">
        <v>0</v>
      </c>
      <c r="J558" s="5">
        <v>0</v>
      </c>
      <c r="K558" s="5">
        <v>0</v>
      </c>
      <c r="L558" s="5">
        <v>1960</v>
      </c>
      <c r="M558" s="5">
        <v>480</v>
      </c>
      <c r="N558" s="5">
        <v>8920</v>
      </c>
      <c r="O558" s="5">
        <v>251856</v>
      </c>
      <c r="P558" s="5">
        <v>239415</v>
      </c>
      <c r="Q558" s="5">
        <v>2243116</v>
      </c>
      <c r="R558" s="5">
        <v>168029</v>
      </c>
      <c r="S558" s="5">
        <v>5</v>
      </c>
      <c r="T558" s="5">
        <v>2832</v>
      </c>
      <c r="U558" s="5">
        <v>0</v>
      </c>
      <c r="V558" s="5">
        <v>0</v>
      </c>
      <c r="W558" s="5">
        <v>3</v>
      </c>
      <c r="X558" s="5">
        <v>27</v>
      </c>
      <c r="Y558" s="5">
        <v>23500</v>
      </c>
      <c r="Z558" s="5">
        <v>0</v>
      </c>
      <c r="AA558" s="5">
        <v>30</v>
      </c>
      <c r="AB558" s="5">
        <v>10</v>
      </c>
      <c r="AC558" s="5">
        <v>15</v>
      </c>
      <c r="AD558" s="5">
        <v>467</v>
      </c>
      <c r="AE558" s="5">
        <v>170</v>
      </c>
      <c r="AF558" s="5">
        <v>19040</v>
      </c>
      <c r="AG558" s="5">
        <v>0</v>
      </c>
      <c r="AH558" s="5">
        <v>0</v>
      </c>
      <c r="AI558" s="5">
        <v>0</v>
      </c>
      <c r="AJ558" s="5">
        <v>0</v>
      </c>
      <c r="AK558" s="5">
        <v>0</v>
      </c>
      <c r="AL558" s="5">
        <v>0</v>
      </c>
      <c r="AM558" s="5">
        <v>5366</v>
      </c>
      <c r="AN558" s="5">
        <v>0</v>
      </c>
      <c r="AO558" s="5">
        <v>0</v>
      </c>
      <c r="AP558" s="5">
        <v>0</v>
      </c>
      <c r="AQ558" s="5">
        <v>0</v>
      </c>
      <c r="AR558" s="5">
        <v>321</v>
      </c>
      <c r="AS558" s="5">
        <v>0</v>
      </c>
      <c r="AT558" s="5">
        <v>308</v>
      </c>
      <c r="AU558" s="5">
        <v>35303</v>
      </c>
      <c r="AV558" s="5">
        <v>0</v>
      </c>
      <c r="AW558" s="5">
        <v>0</v>
      </c>
      <c r="AX558" s="5">
        <v>0</v>
      </c>
      <c r="AY558" s="5">
        <v>0</v>
      </c>
      <c r="AZ558" s="5">
        <v>0</v>
      </c>
      <c r="BA558" s="5">
        <v>0</v>
      </c>
      <c r="BB558" s="5">
        <v>0</v>
      </c>
      <c r="BC558" s="5">
        <v>491</v>
      </c>
      <c r="BD558" s="5">
        <v>0</v>
      </c>
      <c r="BE558" s="5">
        <v>0</v>
      </c>
      <c r="BF558" s="5">
        <v>0</v>
      </c>
      <c r="BG558" s="5">
        <v>0</v>
      </c>
      <c r="BH558" s="5">
        <v>245201</v>
      </c>
      <c r="BI558" s="5">
        <v>94867</v>
      </c>
      <c r="BJ558" s="5">
        <v>292729</v>
      </c>
      <c r="BK558" s="5">
        <v>42510</v>
      </c>
      <c r="BL558" s="5">
        <v>0</v>
      </c>
      <c r="BM558" s="5">
        <v>1128</v>
      </c>
      <c r="BN558" s="5">
        <v>0</v>
      </c>
      <c r="BO558" s="5">
        <v>37265</v>
      </c>
      <c r="BP558" s="5">
        <v>410339</v>
      </c>
      <c r="BQ558" s="5">
        <v>282143</v>
      </c>
      <c r="BR558" s="5">
        <v>0</v>
      </c>
    </row>
    <row r="559" spans="1:70">
      <c r="A559" t="s">
        <v>1988</v>
      </c>
      <c r="B559" t="s">
        <v>1989</v>
      </c>
      <c r="C559" t="s">
        <v>1535</v>
      </c>
      <c r="D559" t="s">
        <v>2000</v>
      </c>
      <c r="E559" t="str">
        <f t="shared" si="8"/>
        <v>富山県南砺市</v>
      </c>
      <c r="F559" s="5">
        <v>48329</v>
      </c>
      <c r="G559" s="5">
        <v>12</v>
      </c>
      <c r="H559" s="5">
        <v>30</v>
      </c>
      <c r="I559" s="5">
        <v>0</v>
      </c>
      <c r="J559" s="5">
        <v>0</v>
      </c>
      <c r="K559" s="5">
        <v>0</v>
      </c>
      <c r="L559" s="5">
        <v>40125</v>
      </c>
      <c r="M559" s="5">
        <v>72827</v>
      </c>
      <c r="N559" s="5">
        <v>4013</v>
      </c>
      <c r="O559" s="5">
        <v>756235</v>
      </c>
      <c r="P559" s="5">
        <v>837105</v>
      </c>
      <c r="Q559" s="5">
        <v>3950528</v>
      </c>
      <c r="R559" s="5">
        <v>237968</v>
      </c>
      <c r="S559" s="5">
        <v>10</v>
      </c>
      <c r="T559" s="5">
        <v>5202</v>
      </c>
      <c r="U559" s="5">
        <v>0</v>
      </c>
      <c r="V559" s="5">
        <v>0</v>
      </c>
      <c r="W559" s="5">
        <v>6</v>
      </c>
      <c r="X559" s="5">
        <v>15</v>
      </c>
      <c r="Y559" s="5">
        <v>2897</v>
      </c>
      <c r="Z559" s="5">
        <v>0</v>
      </c>
      <c r="AA559" s="5">
        <v>380</v>
      </c>
      <c r="AB559" s="5">
        <v>215</v>
      </c>
      <c r="AC559" s="5">
        <v>10083</v>
      </c>
      <c r="AD559" s="5">
        <v>30050</v>
      </c>
      <c r="AE559" s="5">
        <v>0</v>
      </c>
      <c r="AF559" s="5">
        <v>590298</v>
      </c>
      <c r="AG559" s="5">
        <v>1700</v>
      </c>
      <c r="AH559" s="5">
        <v>2874</v>
      </c>
      <c r="AI559" s="5">
        <v>0</v>
      </c>
      <c r="AJ559" s="5">
        <v>12157</v>
      </c>
      <c r="AK559" s="5">
        <v>3844</v>
      </c>
      <c r="AL559" s="5">
        <v>7591</v>
      </c>
      <c r="AM559" s="5">
        <v>2493</v>
      </c>
      <c r="AN559" s="5">
        <v>326</v>
      </c>
      <c r="AO559" s="5">
        <v>0</v>
      </c>
      <c r="AP559" s="5">
        <v>0</v>
      </c>
      <c r="AQ559" s="5">
        <v>4021</v>
      </c>
      <c r="AR559" s="5">
        <v>113</v>
      </c>
      <c r="AS559" s="5">
        <v>20586</v>
      </c>
      <c r="AT559" s="5">
        <v>0</v>
      </c>
      <c r="AU559" s="5">
        <v>28154</v>
      </c>
      <c r="AV559" s="5">
        <v>0</v>
      </c>
      <c r="AW559" s="5">
        <v>0</v>
      </c>
      <c r="AX559" s="5">
        <v>0</v>
      </c>
      <c r="AY559" s="5">
        <v>0</v>
      </c>
      <c r="AZ559" s="5">
        <v>313</v>
      </c>
      <c r="BA559" s="5">
        <v>624</v>
      </c>
      <c r="BB559" s="5">
        <v>0</v>
      </c>
      <c r="BC559" s="5">
        <v>480</v>
      </c>
      <c r="BD559" s="5">
        <v>0</v>
      </c>
      <c r="BE559" s="5">
        <v>0</v>
      </c>
      <c r="BF559" s="5">
        <v>0</v>
      </c>
      <c r="BG559" s="5">
        <v>0</v>
      </c>
      <c r="BH559" s="5">
        <v>866266</v>
      </c>
      <c r="BI559" s="5">
        <v>261261</v>
      </c>
      <c r="BJ559" s="5">
        <v>1117274</v>
      </c>
      <c r="BK559" s="5">
        <v>67397</v>
      </c>
      <c r="BL559" s="5">
        <v>279</v>
      </c>
      <c r="BM559" s="5">
        <v>3117</v>
      </c>
      <c r="BN559" s="5">
        <v>0</v>
      </c>
      <c r="BO559" s="5">
        <v>107594</v>
      </c>
      <c r="BP559" s="5">
        <v>1933239</v>
      </c>
      <c r="BQ559" s="5">
        <v>388254</v>
      </c>
      <c r="BR559" s="5">
        <v>27500</v>
      </c>
    </row>
    <row r="560" spans="1:70">
      <c r="A560" t="s">
        <v>1988</v>
      </c>
      <c r="B560" t="s">
        <v>1989</v>
      </c>
      <c r="C560" t="s">
        <v>1332</v>
      </c>
      <c r="D560" t="s">
        <v>2001</v>
      </c>
      <c r="E560" t="str">
        <f t="shared" si="8"/>
        <v>富山県砺波市</v>
      </c>
      <c r="F560" s="5">
        <v>47506</v>
      </c>
      <c r="G560" s="5">
        <v>14</v>
      </c>
      <c r="H560" s="5">
        <v>6</v>
      </c>
      <c r="I560" s="5">
        <v>0</v>
      </c>
      <c r="J560" s="5">
        <v>2</v>
      </c>
      <c r="K560" s="5">
        <v>0</v>
      </c>
      <c r="L560" s="5">
        <v>1033</v>
      </c>
      <c r="M560" s="5">
        <v>15304</v>
      </c>
      <c r="N560" s="5">
        <v>20565</v>
      </c>
      <c r="O560" s="5">
        <v>409229</v>
      </c>
      <c r="P560" s="5">
        <v>759320</v>
      </c>
      <c r="Q560" s="5">
        <v>1853216</v>
      </c>
      <c r="R560" s="5">
        <v>125696</v>
      </c>
      <c r="S560" s="5">
        <v>10</v>
      </c>
      <c r="T560" s="5">
        <v>5476</v>
      </c>
      <c r="U560" s="5">
        <v>0</v>
      </c>
      <c r="V560" s="5">
        <v>0</v>
      </c>
      <c r="W560" s="5">
        <v>5</v>
      </c>
      <c r="X560" s="5">
        <v>19</v>
      </c>
      <c r="Y560" s="5">
        <v>12700</v>
      </c>
      <c r="Z560" s="5">
        <v>0</v>
      </c>
      <c r="AA560" s="5">
        <v>32</v>
      </c>
      <c r="AB560" s="5">
        <v>0</v>
      </c>
      <c r="AC560" s="5">
        <v>0</v>
      </c>
      <c r="AD560" s="5">
        <v>6334</v>
      </c>
      <c r="AE560" s="5">
        <v>11556</v>
      </c>
      <c r="AF560" s="5">
        <v>87481</v>
      </c>
      <c r="AG560" s="5">
        <v>12000</v>
      </c>
      <c r="AH560" s="5">
        <v>0</v>
      </c>
      <c r="AI560" s="5">
        <v>10595</v>
      </c>
      <c r="AJ560" s="5">
        <v>0</v>
      </c>
      <c r="AK560" s="5">
        <v>11690</v>
      </c>
      <c r="AL560" s="5">
        <v>0</v>
      </c>
      <c r="AM560" s="5">
        <v>2399</v>
      </c>
      <c r="AN560" s="5">
        <v>0</v>
      </c>
      <c r="AO560" s="5">
        <v>0</v>
      </c>
      <c r="AP560" s="5">
        <v>0</v>
      </c>
      <c r="AQ560" s="5">
        <v>0</v>
      </c>
      <c r="AR560" s="5">
        <v>268</v>
      </c>
      <c r="AS560" s="5">
        <v>1030</v>
      </c>
      <c r="AT560" s="5">
        <v>4929</v>
      </c>
      <c r="AU560" s="5">
        <v>123051</v>
      </c>
      <c r="AV560" s="5">
        <v>0</v>
      </c>
      <c r="AW560" s="5">
        <v>0</v>
      </c>
      <c r="AX560" s="5">
        <v>65</v>
      </c>
      <c r="AY560" s="5">
        <v>0</v>
      </c>
      <c r="AZ560" s="5">
        <v>0</v>
      </c>
      <c r="BA560" s="5">
        <v>2306</v>
      </c>
      <c r="BB560" s="5">
        <v>0</v>
      </c>
      <c r="BC560" s="5">
        <v>62</v>
      </c>
      <c r="BD560" s="5">
        <v>0</v>
      </c>
      <c r="BE560" s="5">
        <v>0</v>
      </c>
      <c r="BF560" s="5">
        <v>0</v>
      </c>
      <c r="BG560" s="5">
        <v>0</v>
      </c>
      <c r="BH560" s="5">
        <v>848029</v>
      </c>
      <c r="BI560" s="5">
        <v>140998</v>
      </c>
      <c r="BJ560" s="5">
        <v>741867</v>
      </c>
      <c r="BK560" s="5">
        <v>40348</v>
      </c>
      <c r="BL560" s="5">
        <v>0</v>
      </c>
      <c r="BM560" s="5">
        <v>59535</v>
      </c>
      <c r="BN560" s="5">
        <v>4192</v>
      </c>
      <c r="BO560" s="5">
        <v>128043</v>
      </c>
      <c r="BP560" s="5">
        <v>2023091</v>
      </c>
      <c r="BQ560" s="5">
        <v>251950</v>
      </c>
      <c r="BR560" s="5">
        <v>22500</v>
      </c>
    </row>
    <row r="561" spans="1:70">
      <c r="A561" t="s">
        <v>1988</v>
      </c>
      <c r="B561" t="s">
        <v>1989</v>
      </c>
      <c r="C561" t="s">
        <v>1466</v>
      </c>
      <c r="D561" t="s">
        <v>2002</v>
      </c>
      <c r="E561" t="str">
        <f t="shared" si="8"/>
        <v>富山県富山県（西部）</v>
      </c>
      <c r="F561" s="5">
        <v>0</v>
      </c>
      <c r="G561" s="5">
        <v>35</v>
      </c>
      <c r="H561" s="5">
        <v>0</v>
      </c>
      <c r="I561" s="5">
        <v>0</v>
      </c>
      <c r="J561" s="5">
        <v>2</v>
      </c>
      <c r="K561" s="5">
        <v>0</v>
      </c>
      <c r="L561" s="5">
        <v>0</v>
      </c>
      <c r="M561" s="5">
        <v>43958</v>
      </c>
      <c r="N561" s="5">
        <v>0</v>
      </c>
      <c r="O561" s="5">
        <v>0</v>
      </c>
      <c r="P561" s="5">
        <v>1629782</v>
      </c>
      <c r="Q561" s="5">
        <v>3017286</v>
      </c>
      <c r="R561" s="5">
        <v>453455</v>
      </c>
      <c r="S561" s="5">
        <v>35</v>
      </c>
      <c r="T561" s="5">
        <v>0</v>
      </c>
      <c r="U561" s="5">
        <v>34455</v>
      </c>
      <c r="V561" s="5">
        <v>0</v>
      </c>
      <c r="W561" s="5">
        <v>21</v>
      </c>
      <c r="X561" s="5">
        <v>20</v>
      </c>
      <c r="Y561" s="5">
        <v>135000</v>
      </c>
      <c r="Z561" s="5">
        <v>0</v>
      </c>
      <c r="AA561" s="5">
        <v>222</v>
      </c>
      <c r="AB561" s="5">
        <v>27</v>
      </c>
      <c r="AC561" s="5">
        <v>0</v>
      </c>
      <c r="AD561" s="5">
        <v>41018</v>
      </c>
      <c r="AE561" s="5">
        <v>0</v>
      </c>
      <c r="AF561" s="5">
        <v>0</v>
      </c>
      <c r="AG561" s="5">
        <v>75000</v>
      </c>
      <c r="AH561" s="5">
        <v>0</v>
      </c>
      <c r="AI561" s="5">
        <v>0</v>
      </c>
      <c r="AJ561" s="5">
        <v>7000</v>
      </c>
      <c r="AK561" s="5">
        <v>0</v>
      </c>
      <c r="AL561" s="5">
        <v>0</v>
      </c>
      <c r="AM561" s="5">
        <v>0</v>
      </c>
      <c r="AN561" s="5">
        <v>0</v>
      </c>
      <c r="AO561" s="5">
        <v>0</v>
      </c>
      <c r="AP561" s="5">
        <v>0</v>
      </c>
      <c r="AQ561" s="5">
        <v>0</v>
      </c>
      <c r="AR561" s="5">
        <v>0</v>
      </c>
      <c r="AS561" s="5">
        <v>161</v>
      </c>
      <c r="AT561" s="5">
        <v>0</v>
      </c>
      <c r="AU561" s="5">
        <v>0</v>
      </c>
      <c r="AV561" s="5">
        <v>0</v>
      </c>
      <c r="AW561" s="5">
        <v>29223</v>
      </c>
      <c r="AX561" s="5">
        <v>0</v>
      </c>
      <c r="AY561" s="5">
        <v>0</v>
      </c>
      <c r="AZ561" s="5">
        <v>0</v>
      </c>
      <c r="BA561" s="5">
        <v>0</v>
      </c>
      <c r="BB561" s="5">
        <v>0</v>
      </c>
      <c r="BC561" s="5">
        <v>0</v>
      </c>
      <c r="BD561" s="5">
        <v>0</v>
      </c>
      <c r="BE561" s="5">
        <v>0</v>
      </c>
      <c r="BF561" s="5">
        <v>0</v>
      </c>
      <c r="BG561" s="5">
        <v>0</v>
      </c>
      <c r="BH561" s="5">
        <v>1629782</v>
      </c>
      <c r="BI561" s="5">
        <v>118684</v>
      </c>
      <c r="BJ561" s="5">
        <v>1364436</v>
      </c>
      <c r="BK561" s="5">
        <v>69568</v>
      </c>
      <c r="BL561" s="5">
        <v>0</v>
      </c>
      <c r="BM561" s="5">
        <v>0</v>
      </c>
      <c r="BN561" s="5">
        <v>0</v>
      </c>
      <c r="BO561" s="5">
        <v>90279</v>
      </c>
      <c r="BP561" s="5">
        <v>2666730</v>
      </c>
      <c r="BQ561" s="5">
        <v>704033</v>
      </c>
      <c r="BR561" s="5">
        <v>0</v>
      </c>
    </row>
    <row r="562" spans="1:70">
      <c r="A562" t="s">
        <v>1988</v>
      </c>
      <c r="B562" t="s">
        <v>1989</v>
      </c>
      <c r="C562" t="s">
        <v>1470</v>
      </c>
      <c r="D562" t="s">
        <v>2003</v>
      </c>
      <c r="E562" t="str">
        <f t="shared" si="8"/>
        <v>富山県砺波広域圏事務組合</v>
      </c>
      <c r="F562" s="5">
        <v>0</v>
      </c>
      <c r="G562" s="5">
        <v>19</v>
      </c>
      <c r="H562" s="5">
        <v>0</v>
      </c>
      <c r="I562" s="5">
        <v>0</v>
      </c>
      <c r="J562" s="5">
        <v>1</v>
      </c>
      <c r="K562" s="5">
        <v>0</v>
      </c>
      <c r="L562" s="5">
        <v>2676</v>
      </c>
      <c r="M562" s="5">
        <v>27337</v>
      </c>
      <c r="N562" s="5">
        <v>0</v>
      </c>
      <c r="O562" s="5">
        <v>0</v>
      </c>
      <c r="P562" s="5">
        <v>444381</v>
      </c>
      <c r="Q562" s="5">
        <v>1864790</v>
      </c>
      <c r="R562" s="5">
        <v>29136</v>
      </c>
      <c r="S562" s="5">
        <v>19</v>
      </c>
      <c r="T562" s="5">
        <v>0</v>
      </c>
      <c r="U562" s="5">
        <v>10000</v>
      </c>
      <c r="V562" s="5">
        <v>0</v>
      </c>
      <c r="W562" s="5">
        <v>13</v>
      </c>
      <c r="X562" s="5">
        <v>11</v>
      </c>
      <c r="Y562" s="5">
        <v>50000</v>
      </c>
      <c r="Z562" s="5">
        <v>0</v>
      </c>
      <c r="AA562" s="5">
        <v>62</v>
      </c>
      <c r="AB562" s="5">
        <v>25</v>
      </c>
      <c r="AC562" s="5">
        <v>2676</v>
      </c>
      <c r="AD562" s="5">
        <v>27122</v>
      </c>
      <c r="AE562" s="5">
        <v>0</v>
      </c>
      <c r="AF562" s="5">
        <v>0</v>
      </c>
      <c r="AG562" s="5">
        <v>25000</v>
      </c>
      <c r="AH562" s="5">
        <v>0</v>
      </c>
      <c r="AI562" s="5">
        <v>55000</v>
      </c>
      <c r="AJ562" s="5">
        <v>0</v>
      </c>
      <c r="AK562" s="5">
        <v>0</v>
      </c>
      <c r="AL562" s="5">
        <v>0</v>
      </c>
      <c r="AM562" s="5">
        <v>1600</v>
      </c>
      <c r="AN562" s="5">
        <v>0</v>
      </c>
      <c r="AO562" s="5">
        <v>0</v>
      </c>
      <c r="AP562" s="5">
        <v>0</v>
      </c>
      <c r="AQ562" s="5">
        <v>0</v>
      </c>
      <c r="AR562" s="5">
        <v>0</v>
      </c>
      <c r="AS562" s="5">
        <v>166</v>
      </c>
      <c r="AT562" s="5">
        <v>0</v>
      </c>
      <c r="AU562" s="5">
        <v>0</v>
      </c>
      <c r="AV562" s="5">
        <v>2676</v>
      </c>
      <c r="AW562" s="5">
        <v>0</v>
      </c>
      <c r="AX562" s="5">
        <v>0</v>
      </c>
      <c r="AY562" s="5">
        <v>0</v>
      </c>
      <c r="AZ562" s="5">
        <v>0</v>
      </c>
      <c r="BA562" s="5">
        <v>0</v>
      </c>
      <c r="BB562" s="5">
        <v>0</v>
      </c>
      <c r="BC562" s="5">
        <v>0</v>
      </c>
      <c r="BD562" s="5">
        <v>0</v>
      </c>
      <c r="BE562" s="5">
        <v>46</v>
      </c>
      <c r="BF562" s="5">
        <v>0</v>
      </c>
      <c r="BG562" s="5">
        <v>0</v>
      </c>
      <c r="BH562" s="5">
        <v>444381</v>
      </c>
      <c r="BI562" s="5">
        <v>35017</v>
      </c>
      <c r="BJ562" s="5">
        <v>426273</v>
      </c>
      <c r="BK562" s="5">
        <v>16325</v>
      </c>
      <c r="BL562" s="5">
        <v>0</v>
      </c>
      <c r="BM562" s="5">
        <v>0</v>
      </c>
      <c r="BN562" s="5">
        <v>959</v>
      </c>
      <c r="BO562" s="5">
        <v>724</v>
      </c>
      <c r="BP562" s="5">
        <v>985136</v>
      </c>
      <c r="BQ562" s="5">
        <v>172227</v>
      </c>
      <c r="BR562" s="5">
        <v>0</v>
      </c>
    </row>
    <row r="563" spans="1:70">
      <c r="A563" t="s">
        <v>1988</v>
      </c>
      <c r="B563" t="s">
        <v>1989</v>
      </c>
      <c r="C563" t="s">
        <v>1693</v>
      </c>
      <c r="D563" t="s">
        <v>2004</v>
      </c>
      <c r="E563" t="str">
        <f t="shared" si="8"/>
        <v>富山県富山県（東部）</v>
      </c>
      <c r="F563" s="5">
        <v>0</v>
      </c>
      <c r="G563" s="5">
        <v>0</v>
      </c>
      <c r="H563" s="5">
        <v>0</v>
      </c>
      <c r="I563" s="5">
        <v>0</v>
      </c>
      <c r="J563" s="5">
        <v>0</v>
      </c>
      <c r="K563" s="5">
        <v>0</v>
      </c>
      <c r="L563" s="5">
        <v>0</v>
      </c>
      <c r="M563" s="5">
        <v>0</v>
      </c>
      <c r="N563" s="5">
        <v>0</v>
      </c>
      <c r="O563" s="5">
        <v>0</v>
      </c>
      <c r="P563" s="5">
        <v>0</v>
      </c>
      <c r="Q563" s="5">
        <v>815852</v>
      </c>
      <c r="R563" s="5">
        <v>53707</v>
      </c>
      <c r="S563" s="5">
        <v>0</v>
      </c>
      <c r="T563" s="5">
        <v>0</v>
      </c>
      <c r="U563" s="5">
        <v>0</v>
      </c>
      <c r="V563" s="5">
        <v>0</v>
      </c>
      <c r="W563" s="5">
        <v>0</v>
      </c>
      <c r="X563" s="5">
        <v>0</v>
      </c>
      <c r="Y563" s="5">
        <v>0</v>
      </c>
      <c r="Z563" s="5">
        <v>0</v>
      </c>
      <c r="AA563" s="5">
        <v>0</v>
      </c>
      <c r="AB563" s="5">
        <v>0</v>
      </c>
      <c r="AC563" s="5">
        <v>0</v>
      </c>
      <c r="AD563" s="5">
        <v>0</v>
      </c>
      <c r="AE563" s="5">
        <v>0</v>
      </c>
      <c r="AF563" s="5">
        <v>0</v>
      </c>
      <c r="AG563" s="5">
        <v>0</v>
      </c>
      <c r="AH563" s="5">
        <v>0</v>
      </c>
      <c r="AI563" s="5">
        <v>0</v>
      </c>
      <c r="AJ563" s="5">
        <v>0</v>
      </c>
      <c r="AK563" s="5">
        <v>0</v>
      </c>
      <c r="AL563" s="5">
        <v>0</v>
      </c>
      <c r="AM563" s="5">
        <v>0</v>
      </c>
      <c r="AN563" s="5">
        <v>0</v>
      </c>
      <c r="AO563" s="5">
        <v>0</v>
      </c>
      <c r="AP563" s="5">
        <v>0</v>
      </c>
      <c r="AQ563" s="5">
        <v>0</v>
      </c>
      <c r="AR563" s="5">
        <v>0</v>
      </c>
      <c r="AS563" s="5">
        <v>0</v>
      </c>
      <c r="AT563" s="5">
        <v>0</v>
      </c>
      <c r="AU563" s="5">
        <v>0</v>
      </c>
      <c r="AV563" s="5">
        <v>0</v>
      </c>
      <c r="AW563" s="5">
        <v>0</v>
      </c>
      <c r="AX563" s="5">
        <v>0</v>
      </c>
      <c r="AY563" s="5">
        <v>0</v>
      </c>
      <c r="AZ563" s="5">
        <v>0</v>
      </c>
      <c r="BA563" s="5">
        <v>0</v>
      </c>
      <c r="BB563" s="5">
        <v>0</v>
      </c>
      <c r="BC563" s="5">
        <v>0</v>
      </c>
      <c r="BD563" s="5">
        <v>0</v>
      </c>
      <c r="BE563" s="5">
        <v>0</v>
      </c>
      <c r="BF563" s="5">
        <v>0</v>
      </c>
      <c r="BG563" s="5">
        <v>0</v>
      </c>
      <c r="BH563" s="5">
        <v>0</v>
      </c>
      <c r="BI563" s="5">
        <v>0</v>
      </c>
      <c r="BJ563" s="5">
        <v>0</v>
      </c>
      <c r="BK563" s="5">
        <v>0</v>
      </c>
      <c r="BL563" s="5">
        <v>0</v>
      </c>
      <c r="BM563" s="5">
        <v>0</v>
      </c>
      <c r="BN563" s="5">
        <v>0</v>
      </c>
      <c r="BO563" s="5">
        <v>0</v>
      </c>
      <c r="BP563" s="5">
        <v>5556</v>
      </c>
      <c r="BQ563" s="5">
        <v>54486</v>
      </c>
      <c r="BR563" s="5">
        <v>0</v>
      </c>
    </row>
    <row r="564" spans="1:70">
      <c r="A564" t="s">
        <v>2005</v>
      </c>
      <c r="B564" t="s">
        <v>2006</v>
      </c>
      <c r="C564" t="s">
        <v>1280</v>
      </c>
      <c r="D564" t="s">
        <v>2007</v>
      </c>
      <c r="E564" t="str">
        <f t="shared" si="8"/>
        <v>石川県金沢市</v>
      </c>
      <c r="F564" s="5">
        <v>461306</v>
      </c>
      <c r="G564" s="5">
        <v>136</v>
      </c>
      <c r="H564" s="5">
        <v>0</v>
      </c>
      <c r="I564" s="5">
        <v>0</v>
      </c>
      <c r="J564" s="5">
        <v>2</v>
      </c>
      <c r="K564" s="5">
        <v>0</v>
      </c>
      <c r="L564" s="5">
        <v>3300</v>
      </c>
      <c r="M564" s="5">
        <v>66181</v>
      </c>
      <c r="N564" s="5">
        <v>158846</v>
      </c>
      <c r="O564" s="5">
        <v>2287317</v>
      </c>
      <c r="P564" s="5">
        <v>7634351</v>
      </c>
      <c r="Q564" s="5">
        <v>7960360</v>
      </c>
      <c r="R564" s="5">
        <v>590472</v>
      </c>
      <c r="S564" s="5">
        <v>103</v>
      </c>
      <c r="T564" s="5">
        <v>49462</v>
      </c>
      <c r="U564" s="5">
        <v>0</v>
      </c>
      <c r="V564" s="5">
        <v>0</v>
      </c>
      <c r="W564" s="5">
        <v>78</v>
      </c>
      <c r="X564" s="5">
        <v>16</v>
      </c>
      <c r="Y564" s="5">
        <v>205000</v>
      </c>
      <c r="Z564" s="5">
        <v>40000</v>
      </c>
      <c r="AA564" s="5">
        <v>19</v>
      </c>
      <c r="AB564" s="5">
        <v>15</v>
      </c>
      <c r="AC564" s="5">
        <v>1453</v>
      </c>
      <c r="AD564" s="5">
        <v>17245</v>
      </c>
      <c r="AE564" s="5">
        <v>83137</v>
      </c>
      <c r="AF564" s="5">
        <v>993530</v>
      </c>
      <c r="AG564" s="5">
        <v>165000</v>
      </c>
      <c r="AH564" s="5">
        <v>20160</v>
      </c>
      <c r="AI564" s="5">
        <v>26784</v>
      </c>
      <c r="AJ564" s="5">
        <v>0</v>
      </c>
      <c r="AK564" s="5">
        <v>74700</v>
      </c>
      <c r="AL564" s="5">
        <v>39300</v>
      </c>
      <c r="AM564" s="5">
        <v>0</v>
      </c>
      <c r="AN564" s="5">
        <v>6289</v>
      </c>
      <c r="AO564" s="5">
        <v>7537</v>
      </c>
      <c r="AP564" s="5">
        <v>860</v>
      </c>
      <c r="AQ564" s="5">
        <v>2230</v>
      </c>
      <c r="AR564" s="5">
        <v>1890</v>
      </c>
      <c r="AS564" s="5">
        <v>36022</v>
      </c>
      <c r="AT564" s="5">
        <v>61691</v>
      </c>
      <c r="AU564" s="5">
        <v>503377</v>
      </c>
      <c r="AV564" s="5">
        <v>1360</v>
      </c>
      <c r="AW564" s="5">
        <v>3957</v>
      </c>
      <c r="AX564" s="5">
        <v>7414</v>
      </c>
      <c r="AY564" s="5">
        <v>5262</v>
      </c>
      <c r="AZ564" s="5">
        <v>0</v>
      </c>
      <c r="BA564" s="5">
        <v>0</v>
      </c>
      <c r="BB564" s="5">
        <v>0</v>
      </c>
      <c r="BC564" s="5">
        <v>0</v>
      </c>
      <c r="BD564" s="5">
        <v>0</v>
      </c>
      <c r="BE564" s="5">
        <v>0</v>
      </c>
      <c r="BF564" s="5">
        <v>490</v>
      </c>
      <c r="BG564" s="5">
        <v>2775</v>
      </c>
      <c r="BH564" s="5">
        <v>7856067</v>
      </c>
      <c r="BI564" s="5">
        <v>1001906</v>
      </c>
      <c r="BJ564" s="5">
        <v>7297257</v>
      </c>
      <c r="BK564" s="5">
        <v>169960</v>
      </c>
      <c r="BL564" s="5">
        <v>0</v>
      </c>
      <c r="BM564" s="5">
        <v>286722</v>
      </c>
      <c r="BN564" s="5">
        <v>0</v>
      </c>
      <c r="BO564" s="5">
        <v>598590</v>
      </c>
      <c r="BP564" s="5">
        <v>8385887</v>
      </c>
      <c r="BQ564" s="5">
        <v>1750801</v>
      </c>
      <c r="BR564" s="5">
        <v>113220</v>
      </c>
    </row>
    <row r="565" spans="1:70">
      <c r="A565" t="s">
        <v>2005</v>
      </c>
      <c r="B565" t="s">
        <v>2006</v>
      </c>
      <c r="C565" t="s">
        <v>1282</v>
      </c>
      <c r="D565" t="s">
        <v>2008</v>
      </c>
      <c r="E565" t="str">
        <f t="shared" si="8"/>
        <v>石川県小松市</v>
      </c>
      <c r="F565" s="5">
        <v>106096</v>
      </c>
      <c r="G565" s="5">
        <v>25</v>
      </c>
      <c r="H565" s="5">
        <v>2</v>
      </c>
      <c r="I565" s="5">
        <v>0</v>
      </c>
      <c r="J565" s="5">
        <v>0</v>
      </c>
      <c r="K565" s="5">
        <v>0</v>
      </c>
      <c r="L565" s="5">
        <v>7330</v>
      </c>
      <c r="M565" s="5">
        <v>16933</v>
      </c>
      <c r="N565" s="5">
        <v>37421</v>
      </c>
      <c r="O565" s="5">
        <v>834076</v>
      </c>
      <c r="P565" s="5">
        <v>2160438</v>
      </c>
      <c r="Q565" s="5">
        <v>2727975</v>
      </c>
      <c r="R565" s="5">
        <v>242118</v>
      </c>
      <c r="S565" s="5">
        <v>16</v>
      </c>
      <c r="T565" s="5">
        <v>13310</v>
      </c>
      <c r="U565" s="5">
        <v>0</v>
      </c>
      <c r="V565" s="5">
        <v>0</v>
      </c>
      <c r="W565" s="5">
        <v>10</v>
      </c>
      <c r="X565" s="5">
        <v>25</v>
      </c>
      <c r="Y565" s="5">
        <v>50000</v>
      </c>
      <c r="Z565" s="5">
        <v>0</v>
      </c>
      <c r="AA565" s="5">
        <v>10</v>
      </c>
      <c r="AB565" s="5">
        <v>5</v>
      </c>
      <c r="AC565" s="5">
        <v>4569</v>
      </c>
      <c r="AD565" s="5">
        <v>9445</v>
      </c>
      <c r="AE565" s="5">
        <v>12967</v>
      </c>
      <c r="AF565" s="5">
        <v>24342</v>
      </c>
      <c r="AG565" s="5">
        <v>23000</v>
      </c>
      <c r="AH565" s="5">
        <v>23000</v>
      </c>
      <c r="AI565" s="5">
        <v>27000</v>
      </c>
      <c r="AJ565" s="5">
        <v>0</v>
      </c>
      <c r="AK565" s="5">
        <v>6536</v>
      </c>
      <c r="AL565" s="5">
        <v>38080</v>
      </c>
      <c r="AM565" s="5">
        <v>0</v>
      </c>
      <c r="AN565" s="5">
        <v>0</v>
      </c>
      <c r="AO565" s="5">
        <v>0</v>
      </c>
      <c r="AP565" s="5">
        <v>0</v>
      </c>
      <c r="AQ565" s="5">
        <v>0</v>
      </c>
      <c r="AR565" s="5">
        <v>0</v>
      </c>
      <c r="AS565" s="5">
        <v>306</v>
      </c>
      <c r="AT565" s="5">
        <v>1099</v>
      </c>
      <c r="AU565" s="5">
        <v>31453</v>
      </c>
      <c r="AV565" s="5">
        <v>7330</v>
      </c>
      <c r="AW565" s="5">
        <v>3262</v>
      </c>
      <c r="AX565" s="5">
        <v>5862</v>
      </c>
      <c r="AY565" s="5">
        <v>6587</v>
      </c>
      <c r="AZ565" s="5">
        <v>0</v>
      </c>
      <c r="BA565" s="5">
        <v>0</v>
      </c>
      <c r="BB565" s="5">
        <v>0</v>
      </c>
      <c r="BC565" s="5">
        <v>0</v>
      </c>
      <c r="BD565" s="5">
        <v>0</v>
      </c>
      <c r="BE565" s="5">
        <v>478</v>
      </c>
      <c r="BF565" s="5">
        <v>0</v>
      </c>
      <c r="BG565" s="5">
        <v>1540</v>
      </c>
      <c r="BH565" s="5">
        <v>2220739</v>
      </c>
      <c r="BI565" s="5">
        <v>299778</v>
      </c>
      <c r="BJ565" s="5">
        <v>1941264</v>
      </c>
      <c r="BK565" s="5">
        <v>74900</v>
      </c>
      <c r="BL565" s="5">
        <v>2586</v>
      </c>
      <c r="BM565" s="5">
        <v>44703</v>
      </c>
      <c r="BN565" s="5">
        <v>0</v>
      </c>
      <c r="BO565" s="5">
        <v>227770</v>
      </c>
      <c r="BP565" s="5">
        <v>3224136</v>
      </c>
      <c r="BQ565" s="5">
        <v>1028366</v>
      </c>
      <c r="BR565" s="5">
        <v>30700</v>
      </c>
    </row>
    <row r="566" spans="1:70">
      <c r="A566" t="s">
        <v>2005</v>
      </c>
      <c r="B566" t="s">
        <v>2006</v>
      </c>
      <c r="C566" t="s">
        <v>1286</v>
      </c>
      <c r="D566" t="s">
        <v>2009</v>
      </c>
      <c r="E566" t="str">
        <f t="shared" si="8"/>
        <v>石川県輪島市</v>
      </c>
      <c r="F566" s="5">
        <v>20577</v>
      </c>
      <c r="G566" s="5">
        <v>15</v>
      </c>
      <c r="H566" s="5">
        <v>0</v>
      </c>
      <c r="I566" s="5">
        <v>0</v>
      </c>
      <c r="J566" s="5">
        <v>3</v>
      </c>
      <c r="K566" s="5">
        <v>0</v>
      </c>
      <c r="L566" s="5">
        <v>2618</v>
      </c>
      <c r="M566" s="5">
        <v>38180</v>
      </c>
      <c r="N566" s="5">
        <v>17425</v>
      </c>
      <c r="O566" s="5">
        <v>353137</v>
      </c>
      <c r="P566" s="5">
        <v>589366</v>
      </c>
      <c r="Q566" s="5">
        <v>4786823</v>
      </c>
      <c r="R566" s="5">
        <v>403744</v>
      </c>
      <c r="S566" s="5">
        <v>10</v>
      </c>
      <c r="T566" s="5">
        <v>2308</v>
      </c>
      <c r="U566" s="5">
        <v>0</v>
      </c>
      <c r="V566" s="5">
        <v>0</v>
      </c>
      <c r="W566" s="5">
        <v>2</v>
      </c>
      <c r="X566" s="5">
        <v>4</v>
      </c>
      <c r="Y566" s="5">
        <v>15900</v>
      </c>
      <c r="Z566" s="5">
        <v>0</v>
      </c>
      <c r="AA566" s="5">
        <v>143</v>
      </c>
      <c r="AB566" s="5">
        <v>0</v>
      </c>
      <c r="AC566" s="5">
        <v>0</v>
      </c>
      <c r="AD566" s="5">
        <v>0</v>
      </c>
      <c r="AE566" s="5">
        <v>0</v>
      </c>
      <c r="AF566" s="5">
        <v>0</v>
      </c>
      <c r="AG566" s="5">
        <v>0</v>
      </c>
      <c r="AH566" s="5">
        <v>820</v>
      </c>
      <c r="AI566" s="5">
        <v>0</v>
      </c>
      <c r="AJ566" s="5">
        <v>0</v>
      </c>
      <c r="AK566" s="5">
        <v>4498</v>
      </c>
      <c r="AL566" s="5">
        <v>0</v>
      </c>
      <c r="AM566" s="5">
        <v>0</v>
      </c>
      <c r="AN566" s="5">
        <v>0</v>
      </c>
      <c r="AO566" s="5">
        <v>0</v>
      </c>
      <c r="AP566" s="5">
        <v>0</v>
      </c>
      <c r="AQ566" s="5">
        <v>0</v>
      </c>
      <c r="AR566" s="5">
        <v>114</v>
      </c>
      <c r="AS566" s="5">
        <v>1281</v>
      </c>
      <c r="AT566" s="5">
        <v>2351</v>
      </c>
      <c r="AU566" s="5">
        <v>11906</v>
      </c>
      <c r="AV566" s="5">
        <v>0</v>
      </c>
      <c r="AW566" s="5">
        <v>0</v>
      </c>
      <c r="AX566" s="5">
        <v>217</v>
      </c>
      <c r="AY566" s="5">
        <v>0</v>
      </c>
      <c r="AZ566" s="5">
        <v>0</v>
      </c>
      <c r="BA566" s="5">
        <v>3370</v>
      </c>
      <c r="BB566" s="5">
        <v>1326</v>
      </c>
      <c r="BC566" s="5">
        <v>6624</v>
      </c>
      <c r="BD566" s="5">
        <v>0</v>
      </c>
      <c r="BE566" s="5">
        <v>15</v>
      </c>
      <c r="BF566" s="5">
        <v>0</v>
      </c>
      <c r="BG566" s="5">
        <v>0</v>
      </c>
      <c r="BH566" s="5">
        <v>599076</v>
      </c>
      <c r="BI566" s="5">
        <v>374604</v>
      </c>
      <c r="BJ566" s="5">
        <v>833576</v>
      </c>
      <c r="BK566" s="5">
        <v>103636</v>
      </c>
      <c r="BL566" s="5">
        <v>0</v>
      </c>
      <c r="BM566" s="5">
        <v>0</v>
      </c>
      <c r="BN566" s="5">
        <v>0</v>
      </c>
      <c r="BO566" s="5">
        <v>249791</v>
      </c>
      <c r="BP566" s="5">
        <v>2563653</v>
      </c>
      <c r="BQ566" s="5">
        <v>593009</v>
      </c>
      <c r="BR566" s="5">
        <v>0</v>
      </c>
    </row>
    <row r="567" spans="1:70">
      <c r="A567" t="s">
        <v>2005</v>
      </c>
      <c r="B567" t="s">
        <v>2006</v>
      </c>
      <c r="C567" t="s">
        <v>1288</v>
      </c>
      <c r="D567" t="s">
        <v>2010</v>
      </c>
      <c r="E567" t="str">
        <f t="shared" si="8"/>
        <v>石川県七尾市</v>
      </c>
      <c r="F567" s="5">
        <v>50116</v>
      </c>
      <c r="G567" s="5">
        <v>12</v>
      </c>
      <c r="H567" s="5">
        <v>9</v>
      </c>
      <c r="I567" s="5">
        <v>0</v>
      </c>
      <c r="J567" s="5">
        <v>2</v>
      </c>
      <c r="K567" s="5">
        <v>0</v>
      </c>
      <c r="L567" s="5">
        <v>14834</v>
      </c>
      <c r="M567" s="5">
        <v>64213</v>
      </c>
      <c r="N567" s="5">
        <v>5739</v>
      </c>
      <c r="O567" s="5">
        <v>631752</v>
      </c>
      <c r="P567" s="5">
        <v>1668551</v>
      </c>
      <c r="Q567" s="5">
        <v>4588154</v>
      </c>
      <c r="R567" s="5">
        <v>435449</v>
      </c>
      <c r="S567" s="5">
        <v>10</v>
      </c>
      <c r="T567" s="5">
        <v>8261</v>
      </c>
      <c r="U567" s="5">
        <v>0</v>
      </c>
      <c r="V567" s="5">
        <v>0</v>
      </c>
      <c r="W567" s="5">
        <v>8</v>
      </c>
      <c r="X567" s="5">
        <v>26</v>
      </c>
      <c r="Y567" s="5">
        <v>22290</v>
      </c>
      <c r="Z567" s="5">
        <v>0</v>
      </c>
      <c r="AA567" s="5">
        <v>217</v>
      </c>
      <c r="AB567" s="5">
        <v>73</v>
      </c>
      <c r="AC567" s="5">
        <v>6961</v>
      </c>
      <c r="AD567" s="5">
        <v>10889</v>
      </c>
      <c r="AE567" s="5">
        <v>0</v>
      </c>
      <c r="AF567" s="5">
        <v>97405</v>
      </c>
      <c r="AG567" s="5">
        <v>21290</v>
      </c>
      <c r="AH567" s="5">
        <v>12870</v>
      </c>
      <c r="AI567" s="5">
        <v>7390</v>
      </c>
      <c r="AJ567" s="5">
        <v>0</v>
      </c>
      <c r="AK567" s="5">
        <v>14044</v>
      </c>
      <c r="AL567" s="5">
        <v>7284</v>
      </c>
      <c r="AM567" s="5">
        <v>0</v>
      </c>
      <c r="AN567" s="5">
        <v>2425</v>
      </c>
      <c r="AO567" s="5">
        <v>0</v>
      </c>
      <c r="AP567" s="5">
        <v>6291</v>
      </c>
      <c r="AQ567" s="5">
        <v>0</v>
      </c>
      <c r="AR567" s="5">
        <v>250</v>
      </c>
      <c r="AS567" s="5">
        <v>16491</v>
      </c>
      <c r="AT567" s="5">
        <v>464</v>
      </c>
      <c r="AU567" s="5">
        <v>13907</v>
      </c>
      <c r="AV567" s="5">
        <v>0</v>
      </c>
      <c r="AW567" s="5">
        <v>0</v>
      </c>
      <c r="AX567" s="5">
        <v>0</v>
      </c>
      <c r="AY567" s="5">
        <v>0</v>
      </c>
      <c r="AZ567" s="5">
        <v>0</v>
      </c>
      <c r="BA567" s="5">
        <v>0</v>
      </c>
      <c r="BB567" s="5">
        <v>0</v>
      </c>
      <c r="BC567" s="5">
        <v>0</v>
      </c>
      <c r="BD567" s="5">
        <v>0</v>
      </c>
      <c r="BE567" s="5">
        <v>23</v>
      </c>
      <c r="BF567" s="5">
        <v>0</v>
      </c>
      <c r="BG567" s="5">
        <v>0</v>
      </c>
      <c r="BH567" s="5">
        <v>1690811</v>
      </c>
      <c r="BI567" s="5">
        <v>265718</v>
      </c>
      <c r="BJ567" s="5">
        <v>1681017</v>
      </c>
      <c r="BK567" s="5">
        <v>87606</v>
      </c>
      <c r="BL567" s="5">
        <v>0</v>
      </c>
      <c r="BM567" s="5">
        <v>0</v>
      </c>
      <c r="BN567" s="5">
        <v>0</v>
      </c>
      <c r="BO567" s="5">
        <v>243809</v>
      </c>
      <c r="BP567" s="5">
        <v>1890030</v>
      </c>
      <c r="BQ567" s="5">
        <v>657792</v>
      </c>
      <c r="BR567" s="5">
        <v>18500</v>
      </c>
    </row>
    <row r="568" spans="1:70">
      <c r="A568" t="s">
        <v>2005</v>
      </c>
      <c r="B568" t="s">
        <v>2006</v>
      </c>
      <c r="C568" t="s">
        <v>1290</v>
      </c>
      <c r="D568" t="s">
        <v>2011</v>
      </c>
      <c r="E568" t="str">
        <f t="shared" si="8"/>
        <v>石川県加賀市</v>
      </c>
      <c r="F568" s="5">
        <v>64559</v>
      </c>
      <c r="G568" s="5">
        <v>14</v>
      </c>
      <c r="H568" s="5">
        <v>0</v>
      </c>
      <c r="I568" s="5">
        <v>0</v>
      </c>
      <c r="J568" s="5">
        <v>1</v>
      </c>
      <c r="K568" s="5">
        <v>1</v>
      </c>
      <c r="L568" s="5">
        <v>11111</v>
      </c>
      <c r="M568" s="5">
        <v>31505</v>
      </c>
      <c r="N568" s="5">
        <v>60202</v>
      </c>
      <c r="O568" s="5">
        <v>604259</v>
      </c>
      <c r="P568" s="5">
        <v>2213834</v>
      </c>
      <c r="Q568" s="5">
        <v>13270409</v>
      </c>
      <c r="R568" s="5">
        <v>718082</v>
      </c>
      <c r="S568" s="5">
        <v>8</v>
      </c>
      <c r="T568" s="5">
        <v>11294</v>
      </c>
      <c r="U568" s="5">
        <v>0</v>
      </c>
      <c r="V568" s="5">
        <v>0</v>
      </c>
      <c r="W568" s="5">
        <v>10</v>
      </c>
      <c r="X568" s="5">
        <v>24</v>
      </c>
      <c r="Y568" s="5">
        <v>25500</v>
      </c>
      <c r="Z568" s="5">
        <v>0</v>
      </c>
      <c r="AA568" s="5">
        <v>8</v>
      </c>
      <c r="AB568" s="5">
        <v>3</v>
      </c>
      <c r="AC568" s="5">
        <v>8663</v>
      </c>
      <c r="AD568" s="5">
        <v>14982</v>
      </c>
      <c r="AE568" s="5">
        <v>8874</v>
      </c>
      <c r="AF568" s="5">
        <v>63992</v>
      </c>
      <c r="AG568" s="5">
        <v>15000</v>
      </c>
      <c r="AH568" s="5">
        <v>0</v>
      </c>
      <c r="AI568" s="5">
        <v>0</v>
      </c>
      <c r="AJ568" s="5">
        <v>32410</v>
      </c>
      <c r="AK568" s="5">
        <v>11300</v>
      </c>
      <c r="AL568" s="5">
        <v>11679</v>
      </c>
      <c r="AM568" s="5">
        <v>0</v>
      </c>
      <c r="AN568" s="5">
        <v>0</v>
      </c>
      <c r="AO568" s="5">
        <v>0</v>
      </c>
      <c r="AP568" s="5">
        <v>0</v>
      </c>
      <c r="AQ568" s="5">
        <v>0</v>
      </c>
      <c r="AR568" s="5">
        <v>15</v>
      </c>
      <c r="AS568" s="5">
        <v>8357</v>
      </c>
      <c r="AT568" s="5">
        <v>6808</v>
      </c>
      <c r="AU568" s="5">
        <v>88858</v>
      </c>
      <c r="AV568" s="5">
        <v>153</v>
      </c>
      <c r="AW568" s="5">
        <v>593</v>
      </c>
      <c r="AX568" s="5">
        <v>3013</v>
      </c>
      <c r="AY568" s="5">
        <v>2716</v>
      </c>
      <c r="AZ568" s="5">
        <v>0</v>
      </c>
      <c r="BA568" s="5">
        <v>0</v>
      </c>
      <c r="BB568" s="5">
        <v>0</v>
      </c>
      <c r="BC568" s="5">
        <v>1064</v>
      </c>
      <c r="BD568" s="5">
        <v>7</v>
      </c>
      <c r="BE568" s="5">
        <v>112</v>
      </c>
      <c r="BF568" s="5">
        <v>118</v>
      </c>
      <c r="BG568" s="5">
        <v>1253</v>
      </c>
      <c r="BH568" s="5">
        <v>2257430</v>
      </c>
      <c r="BI568" s="5">
        <v>206172</v>
      </c>
      <c r="BJ568" s="5">
        <v>2093280</v>
      </c>
      <c r="BK568" s="5">
        <v>239361</v>
      </c>
      <c r="BL568" s="5">
        <v>0</v>
      </c>
      <c r="BM568" s="5">
        <v>25722</v>
      </c>
      <c r="BN568" s="5">
        <v>0</v>
      </c>
      <c r="BO568" s="5">
        <v>182349</v>
      </c>
      <c r="BP568" s="5">
        <v>2921040</v>
      </c>
      <c r="BQ568" s="5">
        <v>1128871</v>
      </c>
      <c r="BR568" s="5">
        <v>23300</v>
      </c>
    </row>
    <row r="569" spans="1:70">
      <c r="A569" t="s">
        <v>2005</v>
      </c>
      <c r="B569" t="s">
        <v>2006</v>
      </c>
      <c r="C569" t="s">
        <v>1296</v>
      </c>
      <c r="D569" t="s">
        <v>2012</v>
      </c>
      <c r="E569" t="str">
        <f t="shared" si="8"/>
        <v>石川県穴水町</v>
      </c>
      <c r="F569" s="5">
        <v>6543</v>
      </c>
      <c r="G569" s="5">
        <v>4</v>
      </c>
      <c r="H569" s="5">
        <v>0</v>
      </c>
      <c r="I569" s="5">
        <v>0</v>
      </c>
      <c r="J569" s="5">
        <v>2</v>
      </c>
      <c r="K569" s="5">
        <v>0</v>
      </c>
      <c r="L569" s="5">
        <v>3019</v>
      </c>
      <c r="M569" s="5">
        <v>15413</v>
      </c>
      <c r="N569" s="5">
        <v>63570</v>
      </c>
      <c r="O569" s="5">
        <v>51480</v>
      </c>
      <c r="P569" s="5">
        <v>228415</v>
      </c>
      <c r="Q569" s="5">
        <v>1029117</v>
      </c>
      <c r="R569" s="5">
        <v>99985</v>
      </c>
      <c r="S569" s="5">
        <v>4</v>
      </c>
      <c r="T569" s="5">
        <v>860</v>
      </c>
      <c r="U569" s="5">
        <v>0</v>
      </c>
      <c r="V569" s="5">
        <v>0</v>
      </c>
      <c r="W569" s="5">
        <v>1</v>
      </c>
      <c r="X569" s="5">
        <v>26</v>
      </c>
      <c r="Y569" s="5">
        <v>6300</v>
      </c>
      <c r="Z569" s="5">
        <v>0</v>
      </c>
      <c r="AA569" s="5">
        <v>2</v>
      </c>
      <c r="AB569" s="5">
        <v>0</v>
      </c>
      <c r="AC569" s="5">
        <v>0</v>
      </c>
      <c r="AD569" s="5">
        <v>0</v>
      </c>
      <c r="AE569" s="5">
        <v>1269</v>
      </c>
      <c r="AF569" s="5">
        <v>2263</v>
      </c>
      <c r="AG569" s="5">
        <v>6300</v>
      </c>
      <c r="AH569" s="5">
        <v>0</v>
      </c>
      <c r="AI569" s="5">
        <v>0</v>
      </c>
      <c r="AJ569" s="5">
        <v>0</v>
      </c>
      <c r="AK569" s="5">
        <v>3495</v>
      </c>
      <c r="AL569" s="5">
        <v>628</v>
      </c>
      <c r="AM569" s="5">
        <v>0</v>
      </c>
      <c r="AN569" s="5">
        <v>0</v>
      </c>
      <c r="AO569" s="5">
        <v>0</v>
      </c>
      <c r="AP569" s="5">
        <v>0</v>
      </c>
      <c r="AQ569" s="5">
        <v>0</v>
      </c>
      <c r="AR569" s="5">
        <v>0</v>
      </c>
      <c r="AS569" s="5">
        <v>11840</v>
      </c>
      <c r="AT569" s="5">
        <v>349</v>
      </c>
      <c r="AU569" s="5">
        <v>0</v>
      </c>
      <c r="AV569" s="5">
        <v>0</v>
      </c>
      <c r="AW569" s="5">
        <v>0</v>
      </c>
      <c r="AX569" s="5">
        <v>0</v>
      </c>
      <c r="AY569" s="5">
        <v>0</v>
      </c>
      <c r="AZ569" s="5">
        <v>1966</v>
      </c>
      <c r="BA569" s="5">
        <v>2742</v>
      </c>
      <c r="BB569" s="5">
        <v>5344</v>
      </c>
      <c r="BC569" s="5">
        <v>5775</v>
      </c>
      <c r="BD569" s="5">
        <v>0</v>
      </c>
      <c r="BE569" s="5">
        <v>0</v>
      </c>
      <c r="BF569" s="5">
        <v>0</v>
      </c>
      <c r="BG569" s="5">
        <v>0</v>
      </c>
      <c r="BH569" s="5">
        <v>233199</v>
      </c>
      <c r="BI569" s="5">
        <v>76359</v>
      </c>
      <c r="BJ569" s="5">
        <v>215322</v>
      </c>
      <c r="BK569" s="5">
        <v>28562</v>
      </c>
      <c r="BL569" s="5">
        <v>220</v>
      </c>
      <c r="BM569" s="5">
        <v>0</v>
      </c>
      <c r="BN569" s="5">
        <v>0</v>
      </c>
      <c r="BO569" s="5">
        <v>27202</v>
      </c>
      <c r="BP569" s="5">
        <v>549096</v>
      </c>
      <c r="BQ569" s="5">
        <v>175005</v>
      </c>
      <c r="BR569" s="5">
        <v>0</v>
      </c>
    </row>
    <row r="570" spans="1:70">
      <c r="A570" t="s">
        <v>2005</v>
      </c>
      <c r="B570" t="s">
        <v>2006</v>
      </c>
      <c r="C570" t="s">
        <v>1300</v>
      </c>
      <c r="D570" t="s">
        <v>2013</v>
      </c>
      <c r="E570" t="str">
        <f t="shared" si="8"/>
        <v>石川県津幡町</v>
      </c>
      <c r="F570" s="5">
        <v>36301</v>
      </c>
      <c r="G570" s="5">
        <v>10</v>
      </c>
      <c r="H570" s="5">
        <v>0</v>
      </c>
      <c r="I570" s="5">
        <v>0</v>
      </c>
      <c r="J570" s="5">
        <v>1</v>
      </c>
      <c r="K570" s="5">
        <v>0</v>
      </c>
      <c r="L570" s="5">
        <v>1699</v>
      </c>
      <c r="M570" s="5">
        <v>15703</v>
      </c>
      <c r="N570" s="5">
        <v>24357</v>
      </c>
      <c r="O570" s="5">
        <v>288580</v>
      </c>
      <c r="P570" s="5">
        <v>616197</v>
      </c>
      <c r="Q570" s="5">
        <v>2235234</v>
      </c>
      <c r="R570" s="5">
        <v>148548</v>
      </c>
      <c r="S570" s="5">
        <v>8</v>
      </c>
      <c r="T570" s="5">
        <v>3720</v>
      </c>
      <c r="U570" s="5">
        <v>0</v>
      </c>
      <c r="V570" s="5">
        <v>0</v>
      </c>
      <c r="W570" s="5">
        <v>0</v>
      </c>
      <c r="X570" s="5">
        <v>6</v>
      </c>
      <c r="Y570" s="5">
        <v>6000</v>
      </c>
      <c r="Z570" s="5">
        <v>0</v>
      </c>
      <c r="AA570" s="5">
        <v>39</v>
      </c>
      <c r="AB570" s="5">
        <v>34</v>
      </c>
      <c r="AC570" s="5">
        <v>0</v>
      </c>
      <c r="AD570" s="5">
        <v>5385</v>
      </c>
      <c r="AE570" s="5">
        <v>3089</v>
      </c>
      <c r="AF570" s="5">
        <v>41206</v>
      </c>
      <c r="AG570" s="5">
        <v>0</v>
      </c>
      <c r="AH570" s="5">
        <v>0</v>
      </c>
      <c r="AI570" s="5">
        <v>6000</v>
      </c>
      <c r="AJ570" s="5">
        <v>0</v>
      </c>
      <c r="AK570" s="5">
        <v>5076</v>
      </c>
      <c r="AL570" s="5">
        <v>0</v>
      </c>
      <c r="AM570" s="5">
        <v>8619</v>
      </c>
      <c r="AN570" s="5">
        <v>0</v>
      </c>
      <c r="AO570" s="5">
        <v>0</v>
      </c>
      <c r="AP570" s="5">
        <v>0</v>
      </c>
      <c r="AQ570" s="5">
        <v>0</v>
      </c>
      <c r="AR570" s="5">
        <v>867</v>
      </c>
      <c r="AS570" s="5">
        <v>795</v>
      </c>
      <c r="AT570" s="5">
        <v>14150</v>
      </c>
      <c r="AU570" s="5">
        <v>8924</v>
      </c>
      <c r="AV570" s="5">
        <v>0</v>
      </c>
      <c r="AW570" s="5">
        <v>0</v>
      </c>
      <c r="AX570" s="5">
        <v>346</v>
      </c>
      <c r="AY570" s="5">
        <v>268</v>
      </c>
      <c r="AZ570" s="5">
        <v>0</v>
      </c>
      <c r="BA570" s="5">
        <v>751</v>
      </c>
      <c r="BB570" s="5">
        <v>0</v>
      </c>
      <c r="BC570" s="5">
        <v>2043</v>
      </c>
      <c r="BD570" s="5">
        <v>0</v>
      </c>
      <c r="BE570" s="5">
        <v>0</v>
      </c>
      <c r="BF570" s="5">
        <v>77</v>
      </c>
      <c r="BG570" s="5">
        <v>291</v>
      </c>
      <c r="BH570" s="5">
        <v>667345</v>
      </c>
      <c r="BI570" s="5">
        <v>130180</v>
      </c>
      <c r="BJ570" s="5">
        <v>617170</v>
      </c>
      <c r="BK570" s="5">
        <v>45580</v>
      </c>
      <c r="BL570" s="5">
        <v>0</v>
      </c>
      <c r="BM570" s="5">
        <v>8958</v>
      </c>
      <c r="BN570" s="5">
        <v>0</v>
      </c>
      <c r="BO570" s="5">
        <v>112931</v>
      </c>
      <c r="BP570" s="5">
        <v>1106498</v>
      </c>
      <c r="BQ570" s="5">
        <v>275128</v>
      </c>
      <c r="BR570" s="5">
        <v>9520</v>
      </c>
    </row>
    <row r="571" spans="1:70">
      <c r="A571" t="s">
        <v>2005</v>
      </c>
      <c r="B571" t="s">
        <v>2006</v>
      </c>
      <c r="C571" t="s">
        <v>1304</v>
      </c>
      <c r="D571" t="s">
        <v>2014</v>
      </c>
      <c r="E571" t="str">
        <f t="shared" si="8"/>
        <v>石川県珠洲市</v>
      </c>
      <c r="F571" s="5">
        <v>11305</v>
      </c>
      <c r="G571" s="5">
        <v>14</v>
      </c>
      <c r="H571" s="5">
        <v>0</v>
      </c>
      <c r="I571" s="5">
        <v>0</v>
      </c>
      <c r="J571" s="5">
        <v>2</v>
      </c>
      <c r="K571" s="5">
        <v>0</v>
      </c>
      <c r="L571" s="5">
        <v>1214</v>
      </c>
      <c r="M571" s="5">
        <v>38220</v>
      </c>
      <c r="N571" s="5">
        <v>55922</v>
      </c>
      <c r="O571" s="5">
        <v>142062</v>
      </c>
      <c r="P571" s="5">
        <v>428297</v>
      </c>
      <c r="Q571" s="5">
        <v>2561531</v>
      </c>
      <c r="R571" s="5">
        <v>234627</v>
      </c>
      <c r="S571" s="5">
        <v>13</v>
      </c>
      <c r="T571" s="5">
        <v>1240</v>
      </c>
      <c r="U571" s="5">
        <v>0</v>
      </c>
      <c r="V571" s="5">
        <v>0</v>
      </c>
      <c r="W571" s="5">
        <v>4</v>
      </c>
      <c r="X571" s="5">
        <v>4</v>
      </c>
      <c r="Y571" s="5">
        <v>10870</v>
      </c>
      <c r="Z571" s="5">
        <v>0</v>
      </c>
      <c r="AA571" s="5">
        <v>134</v>
      </c>
      <c r="AB571" s="5">
        <v>91</v>
      </c>
      <c r="AC571" s="5">
        <v>508</v>
      </c>
      <c r="AD571" s="5">
        <v>13413</v>
      </c>
      <c r="AE571" s="5">
        <v>30000</v>
      </c>
      <c r="AF571" s="5">
        <v>29598</v>
      </c>
      <c r="AG571" s="5">
        <v>4435</v>
      </c>
      <c r="AH571" s="5">
        <v>6091</v>
      </c>
      <c r="AI571" s="5">
        <v>8870</v>
      </c>
      <c r="AJ571" s="5">
        <v>2000</v>
      </c>
      <c r="AK571" s="5">
        <v>463</v>
      </c>
      <c r="AL571" s="5">
        <v>1020</v>
      </c>
      <c r="AM571" s="5">
        <v>0</v>
      </c>
      <c r="AN571" s="5">
        <v>1485</v>
      </c>
      <c r="AO571" s="5">
        <v>403</v>
      </c>
      <c r="AP571" s="5">
        <v>1743</v>
      </c>
      <c r="AQ571" s="5">
        <v>70</v>
      </c>
      <c r="AR571" s="5">
        <v>18</v>
      </c>
      <c r="AS571" s="5">
        <v>2033</v>
      </c>
      <c r="AT571" s="5">
        <v>253</v>
      </c>
      <c r="AU571" s="5">
        <v>375</v>
      </c>
      <c r="AV571" s="5">
        <v>0</v>
      </c>
      <c r="AW571" s="5">
        <v>0</v>
      </c>
      <c r="AX571" s="5">
        <v>0</v>
      </c>
      <c r="AY571" s="5">
        <v>0</v>
      </c>
      <c r="AZ571" s="5">
        <v>0</v>
      </c>
      <c r="BA571" s="5">
        <v>5457</v>
      </c>
      <c r="BB571" s="5">
        <v>5967</v>
      </c>
      <c r="BC571" s="5">
        <v>14360</v>
      </c>
      <c r="BD571" s="5">
        <v>0</v>
      </c>
      <c r="BE571" s="5">
        <v>0</v>
      </c>
      <c r="BF571" s="5">
        <v>0</v>
      </c>
      <c r="BG571" s="5">
        <v>0</v>
      </c>
      <c r="BH571" s="5">
        <v>443942</v>
      </c>
      <c r="BI571" s="5">
        <v>196430</v>
      </c>
      <c r="BJ571" s="5">
        <v>532993</v>
      </c>
      <c r="BK571" s="5">
        <v>57630</v>
      </c>
      <c r="BL571" s="5">
        <v>70</v>
      </c>
      <c r="BM571" s="5">
        <v>1754</v>
      </c>
      <c r="BN571" s="5">
        <v>0</v>
      </c>
      <c r="BO571" s="5">
        <v>73100</v>
      </c>
      <c r="BP571" s="5">
        <v>1729907</v>
      </c>
      <c r="BQ571" s="5">
        <v>402977</v>
      </c>
      <c r="BR571" s="5">
        <v>0</v>
      </c>
    </row>
    <row r="572" spans="1:70">
      <c r="A572" t="s">
        <v>2005</v>
      </c>
      <c r="B572" t="s">
        <v>2006</v>
      </c>
      <c r="C572" t="s">
        <v>1308</v>
      </c>
      <c r="D572" t="s">
        <v>2015</v>
      </c>
      <c r="E572" t="str">
        <f t="shared" si="8"/>
        <v>石川県羽咋市</v>
      </c>
      <c r="F572" s="5">
        <v>20350</v>
      </c>
      <c r="G572" s="5">
        <v>5</v>
      </c>
      <c r="H572" s="5">
        <v>1</v>
      </c>
      <c r="I572" s="5">
        <v>0</v>
      </c>
      <c r="J572" s="5">
        <v>0</v>
      </c>
      <c r="K572" s="5">
        <v>0</v>
      </c>
      <c r="L572" s="5">
        <v>1004</v>
      </c>
      <c r="M572" s="5">
        <v>12217</v>
      </c>
      <c r="N572" s="5">
        <v>0</v>
      </c>
      <c r="O572" s="5">
        <v>247426</v>
      </c>
      <c r="P572" s="5">
        <v>497222</v>
      </c>
      <c r="Q572" s="5">
        <v>2254029</v>
      </c>
      <c r="R572" s="5">
        <v>148171</v>
      </c>
      <c r="S572" s="5">
        <v>3</v>
      </c>
      <c r="T572" s="5">
        <v>2367</v>
      </c>
      <c r="U572" s="5">
        <v>0</v>
      </c>
      <c r="V572" s="5">
        <v>0</v>
      </c>
      <c r="W572" s="5">
        <v>2</v>
      </c>
      <c r="X572" s="5">
        <v>18</v>
      </c>
      <c r="Y572" s="5">
        <v>5330</v>
      </c>
      <c r="Z572" s="5">
        <v>0</v>
      </c>
      <c r="AA572" s="5">
        <v>8</v>
      </c>
      <c r="AB572" s="5">
        <v>0</v>
      </c>
      <c r="AC572" s="5">
        <v>0</v>
      </c>
      <c r="AD572" s="5">
        <v>3065</v>
      </c>
      <c r="AE572" s="5">
        <v>0</v>
      </c>
      <c r="AF572" s="5">
        <v>9015</v>
      </c>
      <c r="AG572" s="5">
        <v>5330</v>
      </c>
      <c r="AH572" s="5">
        <v>0</v>
      </c>
      <c r="AI572" s="5">
        <v>0</v>
      </c>
      <c r="AJ572" s="5">
        <v>0</v>
      </c>
      <c r="AK572" s="5">
        <v>5360</v>
      </c>
      <c r="AL572" s="5">
        <v>926</v>
      </c>
      <c r="AM572" s="5">
        <v>0</v>
      </c>
      <c r="AN572" s="5">
        <v>0</v>
      </c>
      <c r="AO572" s="5">
        <v>0</v>
      </c>
      <c r="AP572" s="5">
        <v>0</v>
      </c>
      <c r="AQ572" s="5">
        <v>0</v>
      </c>
      <c r="AR572" s="5">
        <v>182</v>
      </c>
      <c r="AS572" s="5">
        <v>1310</v>
      </c>
      <c r="AT572" s="5">
        <v>0</v>
      </c>
      <c r="AU572" s="5">
        <v>27059</v>
      </c>
      <c r="AV572" s="5">
        <v>0</v>
      </c>
      <c r="AW572" s="5">
        <v>14</v>
      </c>
      <c r="AX572" s="5">
        <v>0</v>
      </c>
      <c r="AY572" s="5">
        <v>0</v>
      </c>
      <c r="AZ572" s="5">
        <v>822</v>
      </c>
      <c r="BA572" s="5">
        <v>815</v>
      </c>
      <c r="BB572" s="5">
        <v>0</v>
      </c>
      <c r="BC572" s="5">
        <v>25514</v>
      </c>
      <c r="BD572" s="5">
        <v>0</v>
      </c>
      <c r="BE572" s="5">
        <v>0</v>
      </c>
      <c r="BF572" s="5">
        <v>0</v>
      </c>
      <c r="BG572" s="5">
        <v>0</v>
      </c>
      <c r="BH572" s="5">
        <v>509849</v>
      </c>
      <c r="BI572" s="5">
        <v>80004</v>
      </c>
      <c r="BJ572" s="5">
        <v>472616</v>
      </c>
      <c r="BK572" s="5">
        <v>43086</v>
      </c>
      <c r="BL572" s="5">
        <v>0</v>
      </c>
      <c r="BM572" s="5">
        <v>0</v>
      </c>
      <c r="BN572" s="5">
        <v>0</v>
      </c>
      <c r="BO572" s="5">
        <v>77462</v>
      </c>
      <c r="BP572" s="5">
        <v>919131</v>
      </c>
      <c r="BQ572" s="5">
        <v>200420</v>
      </c>
      <c r="BR572" s="5">
        <v>7070</v>
      </c>
    </row>
    <row r="573" spans="1:70">
      <c r="A573" t="s">
        <v>2005</v>
      </c>
      <c r="B573" t="s">
        <v>2006</v>
      </c>
      <c r="C573" t="s">
        <v>1314</v>
      </c>
      <c r="D573" t="s">
        <v>2016</v>
      </c>
      <c r="E573" t="str">
        <f t="shared" si="8"/>
        <v>石川県野々市市</v>
      </c>
      <c r="F573" s="5">
        <v>55280</v>
      </c>
      <c r="G573" s="5">
        <v>9</v>
      </c>
      <c r="H573" s="5">
        <v>2</v>
      </c>
      <c r="I573" s="5">
        <v>0</v>
      </c>
      <c r="J573" s="5">
        <v>0</v>
      </c>
      <c r="K573" s="5">
        <v>0</v>
      </c>
      <c r="L573" s="5">
        <v>4646</v>
      </c>
      <c r="M573" s="5">
        <v>0</v>
      </c>
      <c r="N573" s="5">
        <v>13773</v>
      </c>
      <c r="O573" s="5">
        <v>305280</v>
      </c>
      <c r="P573" s="5">
        <v>662981</v>
      </c>
      <c r="Q573" s="5">
        <v>1069322</v>
      </c>
      <c r="R573" s="5">
        <v>83427</v>
      </c>
      <c r="S573" s="5">
        <v>9</v>
      </c>
      <c r="T573" s="5">
        <v>5802</v>
      </c>
      <c r="U573" s="5">
        <v>0</v>
      </c>
      <c r="V573" s="5">
        <v>0</v>
      </c>
      <c r="W573" s="5">
        <v>5</v>
      </c>
      <c r="X573" s="5">
        <v>15</v>
      </c>
      <c r="Y573" s="5">
        <v>26400</v>
      </c>
      <c r="Z573" s="5">
        <v>0</v>
      </c>
      <c r="AA573" s="5">
        <v>168</v>
      </c>
      <c r="AB573" s="5">
        <v>66</v>
      </c>
      <c r="AC573" s="5">
        <v>1252</v>
      </c>
      <c r="AD573" s="5">
        <v>0</v>
      </c>
      <c r="AE573" s="5">
        <v>0</v>
      </c>
      <c r="AF573" s="5">
        <v>19205</v>
      </c>
      <c r="AG573" s="5">
        <v>26400</v>
      </c>
      <c r="AH573" s="5">
        <v>0</v>
      </c>
      <c r="AI573" s="5">
        <v>0</v>
      </c>
      <c r="AJ573" s="5">
        <v>0</v>
      </c>
      <c r="AK573" s="5">
        <v>14200</v>
      </c>
      <c r="AL573" s="5">
        <v>0</v>
      </c>
      <c r="AM573" s="5">
        <v>0</v>
      </c>
      <c r="AN573" s="5">
        <v>0</v>
      </c>
      <c r="AO573" s="5">
        <v>0</v>
      </c>
      <c r="AP573" s="5">
        <v>0</v>
      </c>
      <c r="AQ573" s="5">
        <v>0</v>
      </c>
      <c r="AR573" s="5">
        <v>2500</v>
      </c>
      <c r="AS573" s="5">
        <v>0</v>
      </c>
      <c r="AT573" s="5">
        <v>7956</v>
      </c>
      <c r="AU573" s="5">
        <v>89061</v>
      </c>
      <c r="AV573" s="5">
        <v>13</v>
      </c>
      <c r="AW573" s="5">
        <v>0</v>
      </c>
      <c r="AX573" s="5">
        <v>76</v>
      </c>
      <c r="AY573" s="5">
        <v>611</v>
      </c>
      <c r="AZ573" s="5">
        <v>0</v>
      </c>
      <c r="BA573" s="5">
        <v>0</v>
      </c>
      <c r="BB573" s="5">
        <v>18</v>
      </c>
      <c r="BC573" s="5">
        <v>26</v>
      </c>
      <c r="BD573" s="5">
        <v>15</v>
      </c>
      <c r="BE573" s="5">
        <v>0</v>
      </c>
      <c r="BF573" s="5">
        <v>0</v>
      </c>
      <c r="BG573" s="5">
        <v>392</v>
      </c>
      <c r="BH573" s="5">
        <v>676885</v>
      </c>
      <c r="BI573" s="5">
        <v>170413</v>
      </c>
      <c r="BJ573" s="5">
        <v>695327</v>
      </c>
      <c r="BK573" s="5">
        <v>17862</v>
      </c>
      <c r="BL573" s="5">
        <v>964</v>
      </c>
      <c r="BM573" s="5">
        <v>6177</v>
      </c>
      <c r="BN573" s="5">
        <v>0</v>
      </c>
      <c r="BO573" s="5">
        <v>163582</v>
      </c>
      <c r="BP573" s="5">
        <v>1569576</v>
      </c>
      <c r="BQ573" s="5">
        <v>268359</v>
      </c>
      <c r="BR573" s="5">
        <v>5200</v>
      </c>
    </row>
    <row r="574" spans="1:70">
      <c r="A574" t="s">
        <v>2005</v>
      </c>
      <c r="B574" t="s">
        <v>2006</v>
      </c>
      <c r="C574" t="s">
        <v>1316</v>
      </c>
      <c r="D574" t="s">
        <v>2017</v>
      </c>
      <c r="E574" t="str">
        <f t="shared" si="8"/>
        <v>石川県内灘町</v>
      </c>
      <c r="F574" s="5">
        <v>26355</v>
      </c>
      <c r="G574" s="5">
        <v>5</v>
      </c>
      <c r="H574" s="5">
        <v>0</v>
      </c>
      <c r="I574" s="5">
        <v>0</v>
      </c>
      <c r="J574" s="5">
        <v>2</v>
      </c>
      <c r="K574" s="5">
        <v>0</v>
      </c>
      <c r="L574" s="5">
        <v>2578</v>
      </c>
      <c r="M574" s="5">
        <v>6372</v>
      </c>
      <c r="N574" s="5">
        <v>20920</v>
      </c>
      <c r="O574" s="5">
        <v>128327</v>
      </c>
      <c r="P574" s="5">
        <v>445980</v>
      </c>
      <c r="Q574" s="5">
        <v>1020892</v>
      </c>
      <c r="R574" s="5">
        <v>46909</v>
      </c>
      <c r="S574" s="5">
        <v>3</v>
      </c>
      <c r="T574" s="5">
        <v>2950</v>
      </c>
      <c r="U574" s="5">
        <v>0</v>
      </c>
      <c r="V574" s="5">
        <v>0</v>
      </c>
      <c r="W574" s="5">
        <v>2</v>
      </c>
      <c r="X574" s="5">
        <v>4</v>
      </c>
      <c r="Y574" s="5">
        <v>5000</v>
      </c>
      <c r="Z574" s="5">
        <v>5000</v>
      </c>
      <c r="AA574" s="5">
        <v>21</v>
      </c>
      <c r="AB574" s="5">
        <v>15</v>
      </c>
      <c r="AC574" s="5">
        <v>2578</v>
      </c>
      <c r="AD574" s="5">
        <v>3270</v>
      </c>
      <c r="AE574" s="5">
        <v>1583</v>
      </c>
      <c r="AF574" s="5">
        <v>15142</v>
      </c>
      <c r="AG574" s="5">
        <v>0</v>
      </c>
      <c r="AH574" s="5">
        <v>0</v>
      </c>
      <c r="AI574" s="5">
        <v>145</v>
      </c>
      <c r="AJ574" s="5">
        <v>0</v>
      </c>
      <c r="AK574" s="5">
        <v>5478</v>
      </c>
      <c r="AL574" s="5">
        <v>1446</v>
      </c>
      <c r="AM574" s="5">
        <v>0</v>
      </c>
      <c r="AN574" s="5">
        <v>0</v>
      </c>
      <c r="AO574" s="5">
        <v>0</v>
      </c>
      <c r="AP574" s="5">
        <v>0</v>
      </c>
      <c r="AQ574" s="5">
        <v>0</v>
      </c>
      <c r="AR574" s="5">
        <v>0</v>
      </c>
      <c r="AS574" s="5">
        <v>546</v>
      </c>
      <c r="AT574" s="5">
        <v>9558</v>
      </c>
      <c r="AU574" s="5">
        <v>22536</v>
      </c>
      <c r="AV574" s="5">
        <v>0</v>
      </c>
      <c r="AW574" s="5">
        <v>0</v>
      </c>
      <c r="AX574" s="5">
        <v>0</v>
      </c>
      <c r="AY574" s="5">
        <v>0</v>
      </c>
      <c r="AZ574" s="5">
        <v>0</v>
      </c>
      <c r="BA574" s="5">
        <v>0</v>
      </c>
      <c r="BB574" s="5">
        <v>0</v>
      </c>
      <c r="BC574" s="5">
        <v>11121</v>
      </c>
      <c r="BD574" s="5">
        <v>0</v>
      </c>
      <c r="BE574" s="5">
        <v>0</v>
      </c>
      <c r="BF574" s="5">
        <v>0</v>
      </c>
      <c r="BG574" s="5">
        <v>0</v>
      </c>
      <c r="BH574" s="5">
        <v>470544</v>
      </c>
      <c r="BI574" s="5">
        <v>62125</v>
      </c>
      <c r="BJ574" s="5">
        <v>494589</v>
      </c>
      <c r="BK574" s="5">
        <v>20261</v>
      </c>
      <c r="BL574" s="5">
        <v>474</v>
      </c>
      <c r="BM574" s="5">
        <v>1310</v>
      </c>
      <c r="BN574" s="5">
        <v>0</v>
      </c>
      <c r="BO574" s="5">
        <v>58656</v>
      </c>
      <c r="BP574" s="5">
        <v>560620</v>
      </c>
      <c r="BQ574" s="5">
        <v>123841</v>
      </c>
      <c r="BR574" s="5">
        <v>16300</v>
      </c>
    </row>
    <row r="575" spans="1:70">
      <c r="A575" t="s">
        <v>2005</v>
      </c>
      <c r="B575" t="s">
        <v>2006</v>
      </c>
      <c r="C575" t="s">
        <v>1332</v>
      </c>
      <c r="D575" t="s">
        <v>2018</v>
      </c>
      <c r="E575" t="str">
        <f t="shared" si="8"/>
        <v>石川県志賀町</v>
      </c>
      <c r="F575" s="5">
        <v>17878</v>
      </c>
      <c r="G575" s="5">
        <v>6</v>
      </c>
      <c r="H575" s="5">
        <v>4</v>
      </c>
      <c r="I575" s="5">
        <v>0</v>
      </c>
      <c r="J575" s="5">
        <v>8</v>
      </c>
      <c r="K575" s="5">
        <v>0</v>
      </c>
      <c r="L575" s="5">
        <v>18977</v>
      </c>
      <c r="M575" s="5">
        <v>22733</v>
      </c>
      <c r="N575" s="5">
        <v>2133</v>
      </c>
      <c r="O575" s="5">
        <v>391753</v>
      </c>
      <c r="P575" s="5">
        <v>461848</v>
      </c>
      <c r="Q575" s="5">
        <v>997753</v>
      </c>
      <c r="R575" s="5">
        <v>155184</v>
      </c>
      <c r="S575" s="5">
        <v>4</v>
      </c>
      <c r="T575" s="5">
        <v>2393</v>
      </c>
      <c r="U575" s="5">
        <v>0</v>
      </c>
      <c r="V575" s="5">
        <v>0</v>
      </c>
      <c r="W575" s="5">
        <v>0</v>
      </c>
      <c r="X575" s="5">
        <v>22</v>
      </c>
      <c r="Y575" s="5">
        <v>17902</v>
      </c>
      <c r="Z575" s="5">
        <v>0</v>
      </c>
      <c r="AA575" s="5">
        <v>727</v>
      </c>
      <c r="AB575" s="5">
        <v>437</v>
      </c>
      <c r="AC575" s="5">
        <v>10961</v>
      </c>
      <c r="AD575" s="5">
        <v>9047</v>
      </c>
      <c r="AE575" s="5">
        <v>0</v>
      </c>
      <c r="AF575" s="5">
        <v>102078</v>
      </c>
      <c r="AG575" s="5">
        <v>0</v>
      </c>
      <c r="AH575" s="5">
        <v>0</v>
      </c>
      <c r="AI575" s="5">
        <v>0</v>
      </c>
      <c r="AJ575" s="5">
        <v>0</v>
      </c>
      <c r="AK575" s="5">
        <v>2192</v>
      </c>
      <c r="AL575" s="5">
        <v>5158</v>
      </c>
      <c r="AM575" s="5">
        <v>2278</v>
      </c>
      <c r="AN575" s="5">
        <v>0</v>
      </c>
      <c r="AO575" s="5">
        <v>0</v>
      </c>
      <c r="AP575" s="5">
        <v>0</v>
      </c>
      <c r="AQ575" s="5">
        <v>0</v>
      </c>
      <c r="AR575" s="5">
        <v>790</v>
      </c>
      <c r="AS575" s="5">
        <v>0</v>
      </c>
      <c r="AT575" s="5">
        <v>2083</v>
      </c>
      <c r="AU575" s="5">
        <v>15819</v>
      </c>
      <c r="AV575" s="5">
        <v>0</v>
      </c>
      <c r="AW575" s="5">
        <v>0</v>
      </c>
      <c r="AX575" s="5">
        <v>0</v>
      </c>
      <c r="AY575" s="5">
        <v>0</v>
      </c>
      <c r="AZ575" s="5">
        <v>0</v>
      </c>
      <c r="BA575" s="5">
        <v>0</v>
      </c>
      <c r="BB575" s="5">
        <v>0</v>
      </c>
      <c r="BC575" s="5">
        <v>3262</v>
      </c>
      <c r="BD575" s="5">
        <v>0</v>
      </c>
      <c r="BE575" s="5">
        <v>0</v>
      </c>
      <c r="BF575" s="5">
        <v>0</v>
      </c>
      <c r="BG575" s="5">
        <v>8</v>
      </c>
      <c r="BH575" s="5">
        <v>474456</v>
      </c>
      <c r="BI575" s="5">
        <v>162640</v>
      </c>
      <c r="BJ575" s="5">
        <v>508858</v>
      </c>
      <c r="BK575" s="5">
        <v>40092</v>
      </c>
      <c r="BL575" s="5">
        <v>0</v>
      </c>
      <c r="BM575" s="5">
        <v>0</v>
      </c>
      <c r="BN575" s="5">
        <v>0</v>
      </c>
      <c r="BO575" s="5">
        <v>122750</v>
      </c>
      <c r="BP575" s="5">
        <v>2386248</v>
      </c>
      <c r="BQ575" s="5">
        <v>347006</v>
      </c>
      <c r="BR575" s="5">
        <v>0</v>
      </c>
    </row>
    <row r="576" spans="1:70">
      <c r="A576" t="s">
        <v>2005</v>
      </c>
      <c r="B576" t="s">
        <v>2006</v>
      </c>
      <c r="C576" t="s">
        <v>1338</v>
      </c>
      <c r="D576" t="s">
        <v>2019</v>
      </c>
      <c r="E576" t="str">
        <f t="shared" si="8"/>
        <v>石川県かほく市</v>
      </c>
      <c r="F576" s="5">
        <v>34287</v>
      </c>
      <c r="G576" s="5">
        <v>7</v>
      </c>
      <c r="H576" s="5">
        <v>1</v>
      </c>
      <c r="I576" s="5">
        <v>0</v>
      </c>
      <c r="J576" s="5">
        <v>2</v>
      </c>
      <c r="K576" s="5">
        <v>0</v>
      </c>
      <c r="L576" s="5">
        <v>6229</v>
      </c>
      <c r="M576" s="5">
        <v>11227</v>
      </c>
      <c r="N576" s="5">
        <v>0</v>
      </c>
      <c r="O576" s="5">
        <v>296977</v>
      </c>
      <c r="P576" s="5">
        <v>584039</v>
      </c>
      <c r="Q576" s="5">
        <v>3100146</v>
      </c>
      <c r="R576" s="5">
        <v>163432</v>
      </c>
      <c r="S576" s="5">
        <v>5</v>
      </c>
      <c r="T576" s="5">
        <v>3481</v>
      </c>
      <c r="U576" s="5">
        <v>0</v>
      </c>
      <c r="V576" s="5">
        <v>0</v>
      </c>
      <c r="W576" s="5">
        <v>0</v>
      </c>
      <c r="X576" s="5">
        <v>5</v>
      </c>
      <c r="Y576" s="5">
        <v>12020</v>
      </c>
      <c r="Z576" s="5">
        <v>0</v>
      </c>
      <c r="AA576" s="5">
        <v>174</v>
      </c>
      <c r="AB576" s="5">
        <v>106</v>
      </c>
      <c r="AC576" s="5">
        <v>2984</v>
      </c>
      <c r="AD576" s="5">
        <v>2374</v>
      </c>
      <c r="AE576" s="5">
        <v>0</v>
      </c>
      <c r="AF576" s="5">
        <v>9208</v>
      </c>
      <c r="AG576" s="5">
        <v>0</v>
      </c>
      <c r="AH576" s="5">
        <v>0</v>
      </c>
      <c r="AI576" s="5">
        <v>12528</v>
      </c>
      <c r="AJ576" s="5">
        <v>0</v>
      </c>
      <c r="AK576" s="5">
        <v>9795</v>
      </c>
      <c r="AL576" s="5">
        <v>1779</v>
      </c>
      <c r="AM576" s="5">
        <v>0</v>
      </c>
      <c r="AN576" s="5">
        <v>0</v>
      </c>
      <c r="AO576" s="5">
        <v>0</v>
      </c>
      <c r="AP576" s="5">
        <v>0</v>
      </c>
      <c r="AQ576" s="5">
        <v>0</v>
      </c>
      <c r="AR576" s="5">
        <v>2075</v>
      </c>
      <c r="AS576" s="5">
        <v>4475</v>
      </c>
      <c r="AT576" s="5">
        <v>0</v>
      </c>
      <c r="AU576" s="5">
        <v>30293</v>
      </c>
      <c r="AV576" s="5">
        <v>0</v>
      </c>
      <c r="AW576" s="5">
        <v>0</v>
      </c>
      <c r="AX576" s="5">
        <v>0</v>
      </c>
      <c r="AY576" s="5">
        <v>185</v>
      </c>
      <c r="AZ576" s="5">
        <v>0</v>
      </c>
      <c r="BA576" s="5">
        <v>0</v>
      </c>
      <c r="BB576" s="5">
        <v>0</v>
      </c>
      <c r="BC576" s="5">
        <v>0</v>
      </c>
      <c r="BD576" s="5">
        <v>0</v>
      </c>
      <c r="BE576" s="5">
        <v>0</v>
      </c>
      <c r="BF576" s="5">
        <v>0</v>
      </c>
      <c r="BG576" s="5">
        <v>0</v>
      </c>
      <c r="BH576" s="5">
        <v>619744</v>
      </c>
      <c r="BI576" s="5">
        <v>53158</v>
      </c>
      <c r="BJ576" s="5">
        <v>585844</v>
      </c>
      <c r="BK576" s="5">
        <v>52400</v>
      </c>
      <c r="BL576" s="5">
        <v>36</v>
      </c>
      <c r="BM576" s="5">
        <v>6221</v>
      </c>
      <c r="BN576" s="5">
        <v>0</v>
      </c>
      <c r="BO576" s="5">
        <v>51003</v>
      </c>
      <c r="BP576" s="5">
        <v>1047521</v>
      </c>
      <c r="BQ576" s="5">
        <v>214932</v>
      </c>
      <c r="BR576" s="5">
        <v>5440</v>
      </c>
    </row>
    <row r="577" spans="1:70">
      <c r="A577" t="s">
        <v>2005</v>
      </c>
      <c r="B577" t="s">
        <v>2006</v>
      </c>
      <c r="C577" t="s">
        <v>1340</v>
      </c>
      <c r="D577" t="s">
        <v>2020</v>
      </c>
      <c r="E577" t="str">
        <f t="shared" si="8"/>
        <v>石川県能美市</v>
      </c>
      <c r="F577" s="5">
        <v>49063</v>
      </c>
      <c r="G577" s="5">
        <v>8</v>
      </c>
      <c r="H577" s="5">
        <v>3</v>
      </c>
      <c r="I577" s="5">
        <v>0</v>
      </c>
      <c r="J577" s="5">
        <v>0</v>
      </c>
      <c r="K577" s="5">
        <v>0</v>
      </c>
      <c r="L577" s="5">
        <v>10088</v>
      </c>
      <c r="M577" s="5">
        <v>9500</v>
      </c>
      <c r="N577" s="5">
        <v>2385</v>
      </c>
      <c r="O577" s="5">
        <v>414774</v>
      </c>
      <c r="P577" s="5">
        <v>741031</v>
      </c>
      <c r="Q577" s="5">
        <v>4378687</v>
      </c>
      <c r="R577" s="5">
        <v>338272</v>
      </c>
      <c r="S577" s="5">
        <v>5</v>
      </c>
      <c r="T577" s="5">
        <v>6650</v>
      </c>
      <c r="U577" s="5">
        <v>0</v>
      </c>
      <c r="V577" s="5">
        <v>0</v>
      </c>
      <c r="W577" s="5">
        <v>1</v>
      </c>
      <c r="X577" s="5">
        <v>9</v>
      </c>
      <c r="Y577" s="5">
        <v>40063</v>
      </c>
      <c r="Z577" s="5">
        <v>0</v>
      </c>
      <c r="AA577" s="5">
        <v>68</v>
      </c>
      <c r="AB577" s="5">
        <v>28</v>
      </c>
      <c r="AC577" s="5">
        <v>0</v>
      </c>
      <c r="AD577" s="5">
        <v>585</v>
      </c>
      <c r="AE577" s="5">
        <v>0</v>
      </c>
      <c r="AF577" s="5">
        <v>8045</v>
      </c>
      <c r="AG577" s="5">
        <v>40000</v>
      </c>
      <c r="AH577" s="5">
        <v>11261</v>
      </c>
      <c r="AI577" s="5">
        <v>0</v>
      </c>
      <c r="AJ577" s="5">
        <v>18173</v>
      </c>
      <c r="AK577" s="5">
        <v>11730</v>
      </c>
      <c r="AL577" s="5">
        <v>10811</v>
      </c>
      <c r="AM577" s="5">
        <v>0</v>
      </c>
      <c r="AN577" s="5">
        <v>0</v>
      </c>
      <c r="AO577" s="5">
        <v>0</v>
      </c>
      <c r="AP577" s="5">
        <v>0</v>
      </c>
      <c r="AQ577" s="5">
        <v>0</v>
      </c>
      <c r="AR577" s="5">
        <v>4263</v>
      </c>
      <c r="AS577" s="5">
        <v>1940</v>
      </c>
      <c r="AT577" s="5">
        <v>2385</v>
      </c>
      <c r="AU577" s="5">
        <v>20046</v>
      </c>
      <c r="AV577" s="5">
        <v>0</v>
      </c>
      <c r="AW577" s="5">
        <v>0</v>
      </c>
      <c r="AX577" s="5">
        <v>0</v>
      </c>
      <c r="AY577" s="5">
        <v>0</v>
      </c>
      <c r="AZ577" s="5">
        <v>0</v>
      </c>
      <c r="BA577" s="5">
        <v>0</v>
      </c>
      <c r="BB577" s="5">
        <v>0</v>
      </c>
      <c r="BC577" s="5">
        <v>28</v>
      </c>
      <c r="BD577" s="5">
        <v>0</v>
      </c>
      <c r="BE577" s="5">
        <v>0</v>
      </c>
      <c r="BF577" s="5">
        <v>0</v>
      </c>
      <c r="BG577" s="5">
        <v>0</v>
      </c>
      <c r="BH577" s="5">
        <v>768110</v>
      </c>
      <c r="BI577" s="5">
        <v>263154</v>
      </c>
      <c r="BJ577" s="5">
        <v>808520</v>
      </c>
      <c r="BK577" s="5">
        <v>104466</v>
      </c>
      <c r="BL577" s="5">
        <v>0</v>
      </c>
      <c r="BM577" s="5">
        <v>2180</v>
      </c>
      <c r="BN577" s="5">
        <v>0</v>
      </c>
      <c r="BO577" s="5">
        <v>110518</v>
      </c>
      <c r="BP577" s="5">
        <v>858852</v>
      </c>
      <c r="BQ577" s="5">
        <v>1016764</v>
      </c>
      <c r="BR577" s="5">
        <v>8000</v>
      </c>
    </row>
    <row r="578" spans="1:70">
      <c r="A578" t="s">
        <v>2005</v>
      </c>
      <c r="B578" t="s">
        <v>2006</v>
      </c>
      <c r="C578" t="s">
        <v>1342</v>
      </c>
      <c r="D578" t="s">
        <v>2021</v>
      </c>
      <c r="E578" t="str">
        <f t="shared" si="8"/>
        <v>石川県能登町</v>
      </c>
      <c r="F578" s="5">
        <v>15473</v>
      </c>
      <c r="G578" s="5">
        <v>11</v>
      </c>
      <c r="H578" s="5">
        <v>0</v>
      </c>
      <c r="I578" s="5">
        <v>1</v>
      </c>
      <c r="J578" s="5">
        <v>3</v>
      </c>
      <c r="K578" s="5">
        <v>0</v>
      </c>
      <c r="L578" s="5">
        <v>8087</v>
      </c>
      <c r="M578" s="5">
        <v>20373</v>
      </c>
      <c r="N578" s="5">
        <v>35505</v>
      </c>
      <c r="O578" s="5">
        <v>354471</v>
      </c>
      <c r="P578" s="5">
        <v>451230</v>
      </c>
      <c r="Q578" s="5">
        <v>3670767</v>
      </c>
      <c r="R578" s="5">
        <v>244886</v>
      </c>
      <c r="S578" s="5">
        <v>11</v>
      </c>
      <c r="T578" s="5">
        <v>1857</v>
      </c>
      <c r="U578" s="5">
        <v>0</v>
      </c>
      <c r="V578" s="5">
        <v>0</v>
      </c>
      <c r="W578" s="5">
        <v>5</v>
      </c>
      <c r="X578" s="5">
        <v>15</v>
      </c>
      <c r="Y578" s="5">
        <v>11055</v>
      </c>
      <c r="Z578" s="5">
        <v>0</v>
      </c>
      <c r="AA578" s="5">
        <v>34</v>
      </c>
      <c r="AB578" s="5">
        <v>19</v>
      </c>
      <c r="AC578" s="5">
        <v>3213</v>
      </c>
      <c r="AD578" s="5">
        <v>7952</v>
      </c>
      <c r="AE578" s="5">
        <v>12848</v>
      </c>
      <c r="AF578" s="5">
        <v>45328</v>
      </c>
      <c r="AG578" s="5">
        <v>0</v>
      </c>
      <c r="AH578" s="5">
        <v>0</v>
      </c>
      <c r="AI578" s="5">
        <v>22900</v>
      </c>
      <c r="AJ578" s="5">
        <v>0</v>
      </c>
      <c r="AK578" s="5">
        <v>0</v>
      </c>
      <c r="AL578" s="5">
        <v>8357</v>
      </c>
      <c r="AM578" s="5">
        <v>0</v>
      </c>
      <c r="AN578" s="5">
        <v>0</v>
      </c>
      <c r="AO578" s="5">
        <v>0</v>
      </c>
      <c r="AP578" s="5">
        <v>0</v>
      </c>
      <c r="AQ578" s="5">
        <v>0</v>
      </c>
      <c r="AR578" s="5">
        <v>0</v>
      </c>
      <c r="AS578" s="5">
        <v>6054</v>
      </c>
      <c r="AT578" s="5">
        <v>15880</v>
      </c>
      <c r="AU578" s="5">
        <v>22842</v>
      </c>
      <c r="AV578" s="5">
        <v>0</v>
      </c>
      <c r="AW578" s="5">
        <v>244</v>
      </c>
      <c r="AX578" s="5">
        <v>25</v>
      </c>
      <c r="AY578" s="5">
        <v>1028</v>
      </c>
      <c r="AZ578" s="5">
        <v>0</v>
      </c>
      <c r="BA578" s="5">
        <v>0</v>
      </c>
      <c r="BB578" s="5">
        <v>297</v>
      </c>
      <c r="BC578" s="5">
        <v>4687</v>
      </c>
      <c r="BD578" s="5">
        <v>0</v>
      </c>
      <c r="BE578" s="5">
        <v>59</v>
      </c>
      <c r="BF578" s="5">
        <v>0</v>
      </c>
      <c r="BG578" s="5">
        <v>185</v>
      </c>
      <c r="BH578" s="5">
        <v>471154</v>
      </c>
      <c r="BI578" s="5">
        <v>211699</v>
      </c>
      <c r="BJ578" s="5">
        <v>594873</v>
      </c>
      <c r="BK578" s="5">
        <v>64207</v>
      </c>
      <c r="BL578" s="5">
        <v>2976</v>
      </c>
      <c r="BM578" s="5">
        <v>2720</v>
      </c>
      <c r="BN578" s="5">
        <v>0</v>
      </c>
      <c r="BO578" s="5">
        <v>124184</v>
      </c>
      <c r="BP578" s="5">
        <v>1156962</v>
      </c>
      <c r="BQ578" s="5">
        <v>502924</v>
      </c>
      <c r="BR578" s="5" t="s">
        <v>2903</v>
      </c>
    </row>
    <row r="579" spans="1:70">
      <c r="A579" t="s">
        <v>2005</v>
      </c>
      <c r="B579" t="s">
        <v>2006</v>
      </c>
      <c r="C579" t="s">
        <v>1489</v>
      </c>
      <c r="D579" t="s">
        <v>2022</v>
      </c>
      <c r="E579" t="str">
        <f t="shared" si="8"/>
        <v>石川県宝達志水町</v>
      </c>
      <c r="F579" s="5">
        <v>11760</v>
      </c>
      <c r="G579" s="5">
        <v>4</v>
      </c>
      <c r="H579" s="5">
        <v>2</v>
      </c>
      <c r="I579" s="5">
        <v>0</v>
      </c>
      <c r="J579" s="5">
        <v>1</v>
      </c>
      <c r="K579" s="5">
        <v>0</v>
      </c>
      <c r="L579" s="5">
        <v>2324</v>
      </c>
      <c r="M579" s="5">
        <v>8008</v>
      </c>
      <c r="N579" s="5">
        <v>0</v>
      </c>
      <c r="O579" s="5">
        <v>174790</v>
      </c>
      <c r="P579" s="5">
        <v>247686</v>
      </c>
      <c r="Q579" s="5">
        <v>1114380</v>
      </c>
      <c r="R579" s="5">
        <v>89642</v>
      </c>
      <c r="S579" s="5">
        <v>3</v>
      </c>
      <c r="T579" s="5">
        <v>1170</v>
      </c>
      <c r="U579" s="5">
        <v>0</v>
      </c>
      <c r="V579" s="5">
        <v>0</v>
      </c>
      <c r="W579" s="5">
        <v>0</v>
      </c>
      <c r="X579" s="5">
        <v>19</v>
      </c>
      <c r="Y579" s="5">
        <v>5425</v>
      </c>
      <c r="Z579" s="5">
        <v>0</v>
      </c>
      <c r="AA579" s="5">
        <v>112</v>
      </c>
      <c r="AB579" s="5">
        <v>35</v>
      </c>
      <c r="AC579" s="5">
        <v>1582</v>
      </c>
      <c r="AD579" s="5">
        <v>1926</v>
      </c>
      <c r="AE579" s="5">
        <v>0</v>
      </c>
      <c r="AF579" s="5">
        <v>65995</v>
      </c>
      <c r="AG579" s="5">
        <v>0</v>
      </c>
      <c r="AH579" s="5">
        <v>0</v>
      </c>
      <c r="AI579" s="5">
        <v>0</v>
      </c>
      <c r="AJ579" s="5">
        <v>7805</v>
      </c>
      <c r="AK579" s="5">
        <v>0</v>
      </c>
      <c r="AL579" s="5">
        <v>4744</v>
      </c>
      <c r="AM579" s="5">
        <v>0</v>
      </c>
      <c r="AN579" s="5">
        <v>0</v>
      </c>
      <c r="AO579" s="5">
        <v>0</v>
      </c>
      <c r="AP579" s="5">
        <v>0</v>
      </c>
      <c r="AQ579" s="5">
        <v>0</v>
      </c>
      <c r="AR579" s="5">
        <v>742</v>
      </c>
      <c r="AS579" s="5">
        <v>287</v>
      </c>
      <c r="AT579" s="5">
        <v>0</v>
      </c>
      <c r="AU579" s="5">
        <v>3994</v>
      </c>
      <c r="AV579" s="5">
        <v>0</v>
      </c>
      <c r="AW579" s="5">
        <v>0</v>
      </c>
      <c r="AX579" s="5">
        <v>0</v>
      </c>
      <c r="AY579" s="5">
        <v>0</v>
      </c>
      <c r="AZ579" s="5">
        <v>0</v>
      </c>
      <c r="BA579" s="5">
        <v>2118</v>
      </c>
      <c r="BB579" s="5">
        <v>0</v>
      </c>
      <c r="BC579" s="5">
        <v>5993</v>
      </c>
      <c r="BD579" s="5">
        <v>0</v>
      </c>
      <c r="BE579" s="5">
        <v>0</v>
      </c>
      <c r="BF579" s="5">
        <v>0</v>
      </c>
      <c r="BG579" s="5">
        <v>0</v>
      </c>
      <c r="BH579" s="5">
        <v>250060</v>
      </c>
      <c r="BI579" s="5">
        <v>57966</v>
      </c>
      <c r="BJ579" s="5">
        <v>265850</v>
      </c>
      <c r="BK579" s="5">
        <v>25879</v>
      </c>
      <c r="BL579" s="5">
        <v>0</v>
      </c>
      <c r="BM579" s="5">
        <v>35</v>
      </c>
      <c r="BN579" s="5">
        <v>0</v>
      </c>
      <c r="BO579" s="5">
        <v>43074</v>
      </c>
      <c r="BP579" s="5">
        <v>649812</v>
      </c>
      <c r="BQ579" s="5">
        <v>122515</v>
      </c>
      <c r="BR579" s="5">
        <v>2380</v>
      </c>
    </row>
    <row r="580" spans="1:70">
      <c r="A580" t="s">
        <v>2005</v>
      </c>
      <c r="B580" t="s">
        <v>2006</v>
      </c>
      <c r="C580" t="s">
        <v>1344</v>
      </c>
      <c r="D580" t="s">
        <v>2023</v>
      </c>
      <c r="E580" t="str">
        <f t="shared" ref="E580:E643" si="9">+B580&amp;D580</f>
        <v>石川県中能登町</v>
      </c>
      <c r="F580" s="5">
        <v>16130</v>
      </c>
      <c r="G580" s="5">
        <v>4</v>
      </c>
      <c r="H580" s="5">
        <v>2</v>
      </c>
      <c r="I580" s="5">
        <v>0</v>
      </c>
      <c r="J580" s="5">
        <v>0</v>
      </c>
      <c r="K580" s="5">
        <v>0</v>
      </c>
      <c r="L580" s="5">
        <v>7797</v>
      </c>
      <c r="M580" s="5">
        <v>14669</v>
      </c>
      <c r="N580" s="5">
        <v>70376</v>
      </c>
      <c r="O580" s="5">
        <v>181045</v>
      </c>
      <c r="P580" s="5">
        <v>270112</v>
      </c>
      <c r="Q580" s="5">
        <v>2967016</v>
      </c>
      <c r="R580" s="5">
        <v>108671</v>
      </c>
      <c r="S580" s="5">
        <v>4</v>
      </c>
      <c r="T580" s="5">
        <v>1852</v>
      </c>
      <c r="U580" s="5">
        <v>0</v>
      </c>
      <c r="V580" s="5">
        <v>0</v>
      </c>
      <c r="W580" s="5">
        <v>3</v>
      </c>
      <c r="X580" s="5">
        <v>10</v>
      </c>
      <c r="Y580" s="5">
        <v>8250</v>
      </c>
      <c r="Z580" s="5">
        <v>0</v>
      </c>
      <c r="AA580" s="5">
        <v>128</v>
      </c>
      <c r="AB580" s="5">
        <v>0</v>
      </c>
      <c r="AC580" s="5">
        <v>0</v>
      </c>
      <c r="AD580" s="5">
        <v>0</v>
      </c>
      <c r="AE580" s="5">
        <v>7819</v>
      </c>
      <c r="AF580" s="5">
        <v>0</v>
      </c>
      <c r="AG580" s="5">
        <v>8250</v>
      </c>
      <c r="AH580" s="5">
        <v>10454</v>
      </c>
      <c r="AI580" s="5">
        <v>0</v>
      </c>
      <c r="AJ580" s="5">
        <v>432</v>
      </c>
      <c r="AK580" s="5">
        <v>6675</v>
      </c>
      <c r="AL580" s="5">
        <v>0</v>
      </c>
      <c r="AM580" s="5">
        <v>0</v>
      </c>
      <c r="AN580" s="5">
        <v>0</v>
      </c>
      <c r="AO580" s="5">
        <v>0</v>
      </c>
      <c r="AP580" s="5">
        <v>0</v>
      </c>
      <c r="AQ580" s="5">
        <v>0</v>
      </c>
      <c r="AR580" s="5">
        <v>2160</v>
      </c>
      <c r="AS580" s="5">
        <v>9912</v>
      </c>
      <c r="AT580" s="5">
        <v>14037</v>
      </c>
      <c r="AU580" s="5">
        <v>0</v>
      </c>
      <c r="AV580" s="5">
        <v>0</v>
      </c>
      <c r="AW580" s="5">
        <v>0</v>
      </c>
      <c r="AX580" s="5">
        <v>0</v>
      </c>
      <c r="AY580" s="5">
        <v>0</v>
      </c>
      <c r="AZ580" s="5">
        <v>0</v>
      </c>
      <c r="BA580" s="5">
        <v>600</v>
      </c>
      <c r="BB580" s="5">
        <v>14973</v>
      </c>
      <c r="BC580" s="5">
        <v>1082</v>
      </c>
      <c r="BD580" s="5">
        <v>57</v>
      </c>
      <c r="BE580" s="5">
        <v>110</v>
      </c>
      <c r="BF580" s="5">
        <v>0</v>
      </c>
      <c r="BG580" s="5">
        <v>311</v>
      </c>
      <c r="BH580" s="5">
        <v>274984</v>
      </c>
      <c r="BI580" s="5">
        <v>146184</v>
      </c>
      <c r="BJ580" s="5">
        <v>393948</v>
      </c>
      <c r="BK580" s="5">
        <v>45862</v>
      </c>
      <c r="BL580" s="5">
        <v>0</v>
      </c>
      <c r="BM580" s="5">
        <v>0</v>
      </c>
      <c r="BN580" s="5">
        <v>0</v>
      </c>
      <c r="BO580" s="5">
        <v>143501</v>
      </c>
      <c r="BP580" s="5">
        <v>617441</v>
      </c>
      <c r="BQ580" s="5">
        <v>108671</v>
      </c>
      <c r="BR580" s="5">
        <v>1280</v>
      </c>
    </row>
    <row r="581" spans="1:70">
      <c r="A581" t="s">
        <v>2005</v>
      </c>
      <c r="B581" t="s">
        <v>2006</v>
      </c>
      <c r="C581" t="s">
        <v>1346</v>
      </c>
      <c r="D581" t="s">
        <v>2024</v>
      </c>
      <c r="E581" t="str">
        <f t="shared" si="9"/>
        <v>石川県白山市</v>
      </c>
      <c r="F581" s="5">
        <v>81904</v>
      </c>
      <c r="G581" s="5">
        <v>20</v>
      </c>
      <c r="H581" s="5">
        <v>6</v>
      </c>
      <c r="I581" s="5">
        <v>0</v>
      </c>
      <c r="J581" s="5">
        <v>0</v>
      </c>
      <c r="K581" s="5">
        <v>0</v>
      </c>
      <c r="L581" s="5">
        <v>5707</v>
      </c>
      <c r="M581" s="5">
        <v>7679</v>
      </c>
      <c r="N581" s="5">
        <v>65030</v>
      </c>
      <c r="O581" s="5">
        <v>511084</v>
      </c>
      <c r="P581" s="5">
        <v>1073680</v>
      </c>
      <c r="Q581" s="5">
        <v>4223275</v>
      </c>
      <c r="R581" s="5">
        <v>307084</v>
      </c>
      <c r="S581" s="5">
        <v>20</v>
      </c>
      <c r="T581" s="5">
        <v>8901</v>
      </c>
      <c r="U581" s="5">
        <v>0</v>
      </c>
      <c r="V581" s="5">
        <v>0</v>
      </c>
      <c r="W581" s="5">
        <v>5</v>
      </c>
      <c r="X581" s="5">
        <v>7</v>
      </c>
      <c r="Y581" s="5">
        <v>54758</v>
      </c>
      <c r="Z581" s="5">
        <v>0</v>
      </c>
      <c r="AA581" s="5">
        <v>443</v>
      </c>
      <c r="AB581" s="5">
        <v>276</v>
      </c>
      <c r="AC581" s="5">
        <v>381</v>
      </c>
      <c r="AD581" s="5">
        <v>556</v>
      </c>
      <c r="AE581" s="5">
        <v>7161</v>
      </c>
      <c r="AF581" s="5">
        <v>12809</v>
      </c>
      <c r="AG581" s="5">
        <v>30000</v>
      </c>
      <c r="AH581" s="5">
        <v>0</v>
      </c>
      <c r="AI581" s="5">
        <v>0</v>
      </c>
      <c r="AJ581" s="5">
        <v>0</v>
      </c>
      <c r="AK581" s="5">
        <v>9744</v>
      </c>
      <c r="AL581" s="5">
        <v>1172</v>
      </c>
      <c r="AM581" s="5">
        <v>8124</v>
      </c>
      <c r="AN581" s="5">
        <v>0</v>
      </c>
      <c r="AO581" s="5">
        <v>0</v>
      </c>
      <c r="AP581" s="5">
        <v>0</v>
      </c>
      <c r="AQ581" s="5">
        <v>0</v>
      </c>
      <c r="AR581" s="5">
        <v>2568</v>
      </c>
      <c r="AS581" s="5">
        <v>2020</v>
      </c>
      <c r="AT581" s="5">
        <v>13416</v>
      </c>
      <c r="AU581" s="5">
        <v>10806</v>
      </c>
      <c r="AV581" s="5">
        <v>0</v>
      </c>
      <c r="AW581" s="5">
        <v>0</v>
      </c>
      <c r="AX581" s="5">
        <v>0</v>
      </c>
      <c r="AY581" s="5">
        <v>0</v>
      </c>
      <c r="AZ581" s="5">
        <v>0</v>
      </c>
      <c r="BA581" s="5">
        <v>0</v>
      </c>
      <c r="BB581" s="5">
        <v>184</v>
      </c>
      <c r="BC581" s="5">
        <v>9225</v>
      </c>
      <c r="BD581" s="5">
        <v>0</v>
      </c>
      <c r="BE581" s="5">
        <v>0</v>
      </c>
      <c r="BF581" s="5">
        <v>0</v>
      </c>
      <c r="BG581" s="5">
        <v>0</v>
      </c>
      <c r="BH581" s="5">
        <v>1160774</v>
      </c>
      <c r="BI581" s="5">
        <v>240498</v>
      </c>
      <c r="BJ581" s="5">
        <v>1152756</v>
      </c>
      <c r="BK581" s="5">
        <v>79147</v>
      </c>
      <c r="BL581" s="5">
        <v>0</v>
      </c>
      <c r="BM581" s="5">
        <v>12281</v>
      </c>
      <c r="BN581" s="5">
        <v>0</v>
      </c>
      <c r="BO581" s="5">
        <v>234057</v>
      </c>
      <c r="BP581" s="5">
        <v>1790601</v>
      </c>
      <c r="BQ581" s="5">
        <v>716985</v>
      </c>
      <c r="BR581" s="5">
        <v>5060</v>
      </c>
    </row>
    <row r="582" spans="1:70">
      <c r="A582" t="s">
        <v>2005</v>
      </c>
      <c r="B582" t="s">
        <v>2006</v>
      </c>
      <c r="C582" t="s">
        <v>1466</v>
      </c>
      <c r="D582" t="s">
        <v>2006</v>
      </c>
      <c r="E582" t="str">
        <f t="shared" si="9"/>
        <v>石川県石川県</v>
      </c>
      <c r="F582" s="5">
        <v>0</v>
      </c>
      <c r="G582" s="5">
        <v>63</v>
      </c>
      <c r="H582" s="5">
        <v>0</v>
      </c>
      <c r="I582" s="5">
        <v>0</v>
      </c>
      <c r="J582" s="5">
        <v>1</v>
      </c>
      <c r="K582" s="5">
        <v>0</v>
      </c>
      <c r="L582" s="5">
        <v>1081</v>
      </c>
      <c r="M582" s="5">
        <v>188008</v>
      </c>
      <c r="N582" s="5">
        <v>0</v>
      </c>
      <c r="O582" s="5">
        <v>0</v>
      </c>
      <c r="P582" s="5">
        <v>5300312</v>
      </c>
      <c r="Q582" s="5">
        <v>25777937</v>
      </c>
      <c r="R582" s="5">
        <v>3137249</v>
      </c>
      <c r="S582" s="5">
        <v>63</v>
      </c>
      <c r="T582" s="5">
        <v>0</v>
      </c>
      <c r="U582" s="5">
        <v>53539</v>
      </c>
      <c r="V582" s="5">
        <v>0</v>
      </c>
      <c r="W582" s="5">
        <v>38</v>
      </c>
      <c r="X582" s="5">
        <v>12</v>
      </c>
      <c r="Y582" s="5">
        <v>244000</v>
      </c>
      <c r="Z582" s="5">
        <v>0</v>
      </c>
      <c r="AA582" s="5">
        <v>107</v>
      </c>
      <c r="AB582" s="5">
        <v>92</v>
      </c>
      <c r="AC582" s="5">
        <v>162</v>
      </c>
      <c r="AD582" s="5">
        <v>92428</v>
      </c>
      <c r="AE582" s="5">
        <v>0</v>
      </c>
      <c r="AF582" s="5">
        <v>0</v>
      </c>
      <c r="AG582" s="5">
        <v>244000</v>
      </c>
      <c r="AH582" s="5">
        <v>315360</v>
      </c>
      <c r="AI582" s="5">
        <v>0</v>
      </c>
      <c r="AJ582" s="5">
        <v>0</v>
      </c>
      <c r="AK582" s="5">
        <v>36260</v>
      </c>
      <c r="AL582" s="5">
        <v>0</v>
      </c>
      <c r="AM582" s="5">
        <v>0</v>
      </c>
      <c r="AN582" s="5">
        <v>0</v>
      </c>
      <c r="AO582" s="5">
        <v>0</v>
      </c>
      <c r="AP582" s="5">
        <v>0</v>
      </c>
      <c r="AQ582" s="5">
        <v>0</v>
      </c>
      <c r="AR582" s="5">
        <v>0</v>
      </c>
      <c r="AS582" s="5">
        <v>15674</v>
      </c>
      <c r="AT582" s="5">
        <v>0</v>
      </c>
      <c r="AU582" s="5">
        <v>0</v>
      </c>
      <c r="AV582" s="5">
        <v>1081</v>
      </c>
      <c r="AW582" s="5">
        <v>64502</v>
      </c>
      <c r="AX582" s="5">
        <v>0</v>
      </c>
      <c r="AY582" s="5">
        <v>0</v>
      </c>
      <c r="AZ582" s="5">
        <v>0</v>
      </c>
      <c r="BA582" s="5">
        <v>1121</v>
      </c>
      <c r="BB582" s="5">
        <v>0</v>
      </c>
      <c r="BC582" s="5">
        <v>0</v>
      </c>
      <c r="BD582" s="5">
        <v>0</v>
      </c>
      <c r="BE582" s="5">
        <v>0</v>
      </c>
      <c r="BF582" s="5">
        <v>0</v>
      </c>
      <c r="BG582" s="5">
        <v>0</v>
      </c>
      <c r="BH582" s="5">
        <v>5319675</v>
      </c>
      <c r="BI582" s="5">
        <v>390437</v>
      </c>
      <c r="BJ582" s="5">
        <v>5614706</v>
      </c>
      <c r="BK582" s="5">
        <v>94975</v>
      </c>
      <c r="BL582" s="5">
        <v>0</v>
      </c>
      <c r="BM582" s="5">
        <v>19323</v>
      </c>
      <c r="BN582" s="5">
        <v>0</v>
      </c>
      <c r="BO582" s="5">
        <v>383152</v>
      </c>
      <c r="BP582" s="5">
        <v>9304032</v>
      </c>
      <c r="BQ582" s="5">
        <v>4171631</v>
      </c>
      <c r="BR582" s="5">
        <v>0</v>
      </c>
    </row>
    <row r="583" spans="1:70">
      <c r="A583" t="s">
        <v>2025</v>
      </c>
      <c r="B583" t="s">
        <v>2026</v>
      </c>
      <c r="C583" t="s">
        <v>1280</v>
      </c>
      <c r="D583" t="s">
        <v>2027</v>
      </c>
      <c r="E583" t="str">
        <f t="shared" si="9"/>
        <v>福井県福井市</v>
      </c>
      <c r="F583" s="5">
        <v>256941</v>
      </c>
      <c r="G583" s="5">
        <v>82</v>
      </c>
      <c r="H583" s="5">
        <v>4</v>
      </c>
      <c r="I583" s="5">
        <v>0</v>
      </c>
      <c r="J583" s="5">
        <v>1</v>
      </c>
      <c r="K583" s="5">
        <v>0</v>
      </c>
      <c r="L583" s="5">
        <v>30125</v>
      </c>
      <c r="M583" s="5">
        <v>57652</v>
      </c>
      <c r="N583" s="5">
        <v>108466</v>
      </c>
      <c r="O583" s="5">
        <v>1907063</v>
      </c>
      <c r="P583" s="5">
        <v>3716168</v>
      </c>
      <c r="Q583" s="5">
        <v>13360512</v>
      </c>
      <c r="R583" s="5">
        <v>980444</v>
      </c>
      <c r="S583" s="5">
        <v>59</v>
      </c>
      <c r="T583" s="5">
        <v>31698</v>
      </c>
      <c r="U583" s="5">
        <v>0</v>
      </c>
      <c r="V583" s="5">
        <v>0</v>
      </c>
      <c r="W583" s="5">
        <v>52</v>
      </c>
      <c r="X583" s="5">
        <v>4</v>
      </c>
      <c r="Y583" s="5">
        <v>170550</v>
      </c>
      <c r="Z583" s="5">
        <v>0</v>
      </c>
      <c r="AA583" s="5">
        <v>55</v>
      </c>
      <c r="AB583" s="5">
        <v>43</v>
      </c>
      <c r="AC583" s="5">
        <v>14413</v>
      </c>
      <c r="AD583" s="5">
        <v>12883</v>
      </c>
      <c r="AE583" s="5">
        <v>56002</v>
      </c>
      <c r="AF583" s="5">
        <v>588775</v>
      </c>
      <c r="AG583" s="5">
        <v>14700</v>
      </c>
      <c r="AH583" s="5">
        <v>69984</v>
      </c>
      <c r="AI583" s="5">
        <v>238788</v>
      </c>
      <c r="AJ583" s="5">
        <v>0</v>
      </c>
      <c r="AK583" s="5">
        <v>32690</v>
      </c>
      <c r="AL583" s="5">
        <v>40000</v>
      </c>
      <c r="AM583" s="5">
        <v>14508</v>
      </c>
      <c r="AN583" s="5">
        <v>0</v>
      </c>
      <c r="AO583" s="5">
        <v>0</v>
      </c>
      <c r="AP583" s="5">
        <v>0</v>
      </c>
      <c r="AQ583" s="5">
        <v>0</v>
      </c>
      <c r="AR583" s="5">
        <v>10863</v>
      </c>
      <c r="AS583" s="5">
        <v>19526</v>
      </c>
      <c r="AT583" s="5">
        <v>29732</v>
      </c>
      <c r="AU583" s="5">
        <v>193505</v>
      </c>
      <c r="AV583" s="5">
        <v>0</v>
      </c>
      <c r="AW583" s="5">
        <v>0</v>
      </c>
      <c r="AX583" s="5">
        <v>0</v>
      </c>
      <c r="AY583" s="5">
        <v>0</v>
      </c>
      <c r="AZ583" s="5">
        <v>0</v>
      </c>
      <c r="BA583" s="5">
        <v>0</v>
      </c>
      <c r="BB583" s="5">
        <v>0</v>
      </c>
      <c r="BC583" s="5">
        <v>16004</v>
      </c>
      <c r="BD583" s="5">
        <v>61</v>
      </c>
      <c r="BE583" s="5">
        <v>761</v>
      </c>
      <c r="BF583" s="5">
        <v>1552</v>
      </c>
      <c r="BG583" s="5">
        <v>3886</v>
      </c>
      <c r="BH583" s="5">
        <v>3912093</v>
      </c>
      <c r="BI583" s="5">
        <v>549823</v>
      </c>
      <c r="BJ583" s="5">
        <v>3595182</v>
      </c>
      <c r="BK583" s="5">
        <v>291873</v>
      </c>
      <c r="BL583" s="5">
        <v>0</v>
      </c>
      <c r="BM583" s="5">
        <v>28266</v>
      </c>
      <c r="BN583" s="5">
        <v>0</v>
      </c>
      <c r="BO583" s="5">
        <v>264849</v>
      </c>
      <c r="BP583" s="5">
        <v>5122369</v>
      </c>
      <c r="BQ583" s="5">
        <v>2291756</v>
      </c>
      <c r="BR583" s="5">
        <v>3500</v>
      </c>
    </row>
    <row r="584" spans="1:70">
      <c r="A584" t="s">
        <v>2025</v>
      </c>
      <c r="B584" t="s">
        <v>2026</v>
      </c>
      <c r="C584" t="s">
        <v>1284</v>
      </c>
      <c r="D584" t="s">
        <v>2028</v>
      </c>
      <c r="E584" t="str">
        <f t="shared" si="9"/>
        <v>福井県永平寺町</v>
      </c>
      <c r="F584" s="5">
        <v>18452</v>
      </c>
      <c r="G584" s="5">
        <v>3</v>
      </c>
      <c r="H584" s="5">
        <v>6</v>
      </c>
      <c r="I584" s="5">
        <v>0</v>
      </c>
      <c r="J584" s="5">
        <v>0</v>
      </c>
      <c r="K584" s="5">
        <v>0</v>
      </c>
      <c r="L584" s="5">
        <v>5392</v>
      </c>
      <c r="M584" s="5">
        <v>11992</v>
      </c>
      <c r="N584" s="5">
        <v>2358</v>
      </c>
      <c r="O584" s="5">
        <v>162923</v>
      </c>
      <c r="P584" s="5">
        <v>268920</v>
      </c>
      <c r="Q584" s="5">
        <v>1018959</v>
      </c>
      <c r="R584" s="5">
        <v>119543</v>
      </c>
      <c r="S584" s="5">
        <v>3</v>
      </c>
      <c r="T584" s="5">
        <v>2494</v>
      </c>
      <c r="U584" s="5">
        <v>0</v>
      </c>
      <c r="V584" s="5">
        <v>0</v>
      </c>
      <c r="W584" s="5">
        <v>0</v>
      </c>
      <c r="X584" s="5">
        <v>4</v>
      </c>
      <c r="Y584" s="5">
        <v>18047</v>
      </c>
      <c r="Z584" s="5">
        <v>0</v>
      </c>
      <c r="AA584" s="5">
        <v>49</v>
      </c>
      <c r="AB584" s="5">
        <v>0</v>
      </c>
      <c r="AC584" s="5">
        <v>0</v>
      </c>
      <c r="AD584" s="5">
        <v>0</v>
      </c>
      <c r="AE584" s="5">
        <v>0</v>
      </c>
      <c r="AF584" s="5">
        <v>0</v>
      </c>
      <c r="AG584" s="5">
        <v>18047</v>
      </c>
      <c r="AH584" s="5">
        <v>0</v>
      </c>
      <c r="AI584" s="5">
        <v>0</v>
      </c>
      <c r="AJ584" s="5">
        <v>0</v>
      </c>
      <c r="AK584" s="5">
        <v>9194</v>
      </c>
      <c r="AL584" s="5">
        <v>0</v>
      </c>
      <c r="AM584" s="5">
        <v>67</v>
      </c>
      <c r="AN584" s="5">
        <v>0</v>
      </c>
      <c r="AO584" s="5">
        <v>0</v>
      </c>
      <c r="AP584" s="5">
        <v>0</v>
      </c>
      <c r="AQ584" s="5">
        <v>0</v>
      </c>
      <c r="AR584" s="5">
        <v>320</v>
      </c>
      <c r="AS584" s="5">
        <v>2050</v>
      </c>
      <c r="AT584" s="5">
        <v>2358</v>
      </c>
      <c r="AU584" s="5">
        <v>0</v>
      </c>
      <c r="AV584" s="5">
        <v>0</v>
      </c>
      <c r="AW584" s="5">
        <v>0</v>
      </c>
      <c r="AX584" s="5">
        <v>0</v>
      </c>
      <c r="AY584" s="5">
        <v>0</v>
      </c>
      <c r="AZ584" s="5">
        <v>0</v>
      </c>
      <c r="BA584" s="5">
        <v>0</v>
      </c>
      <c r="BB584" s="5">
        <v>0</v>
      </c>
      <c r="BC584" s="5">
        <v>0</v>
      </c>
      <c r="BD584" s="5">
        <v>0</v>
      </c>
      <c r="BE584" s="5">
        <v>0</v>
      </c>
      <c r="BF584" s="5">
        <v>0</v>
      </c>
      <c r="BG584" s="5">
        <v>0</v>
      </c>
      <c r="BH584" s="5">
        <v>294532</v>
      </c>
      <c r="BI584" s="5">
        <v>92303</v>
      </c>
      <c r="BJ584" s="5">
        <v>279406</v>
      </c>
      <c r="BK584" s="5">
        <v>29215</v>
      </c>
      <c r="BL584" s="5">
        <v>0</v>
      </c>
      <c r="BM584" s="5">
        <v>5550</v>
      </c>
      <c r="BN584" s="5">
        <v>0</v>
      </c>
      <c r="BO584" s="5">
        <v>82119</v>
      </c>
      <c r="BP584" s="5">
        <v>739485</v>
      </c>
      <c r="BQ584" s="5">
        <v>188774</v>
      </c>
      <c r="BR584" s="5">
        <v>0</v>
      </c>
    </row>
    <row r="585" spans="1:70">
      <c r="A585" t="s">
        <v>2025</v>
      </c>
      <c r="B585" t="s">
        <v>2026</v>
      </c>
      <c r="C585" t="s">
        <v>1288</v>
      </c>
      <c r="D585" t="s">
        <v>2029</v>
      </c>
      <c r="E585" t="str">
        <f t="shared" si="9"/>
        <v>福井県鯖江市</v>
      </c>
      <c r="F585" s="5">
        <v>69374</v>
      </c>
      <c r="G585" s="5">
        <v>8</v>
      </c>
      <c r="H585" s="5">
        <v>2</v>
      </c>
      <c r="I585" s="5">
        <v>0</v>
      </c>
      <c r="J585" s="5">
        <v>0</v>
      </c>
      <c r="K585" s="5">
        <v>0</v>
      </c>
      <c r="L585" s="5">
        <v>14342</v>
      </c>
      <c r="M585" s="5">
        <v>5280</v>
      </c>
      <c r="N585" s="5">
        <v>22649</v>
      </c>
      <c r="O585" s="5">
        <v>582395</v>
      </c>
      <c r="P585" s="5">
        <v>1158631</v>
      </c>
      <c r="Q585" s="5">
        <v>3071577</v>
      </c>
      <c r="R585" s="5">
        <v>171480</v>
      </c>
      <c r="S585" s="5">
        <v>7</v>
      </c>
      <c r="T585" s="5">
        <v>7958</v>
      </c>
      <c r="U585" s="5">
        <v>0</v>
      </c>
      <c r="V585" s="5">
        <v>0</v>
      </c>
      <c r="W585" s="5">
        <v>3</v>
      </c>
      <c r="X585" s="5">
        <v>7</v>
      </c>
      <c r="Y585" s="5">
        <v>13400</v>
      </c>
      <c r="Z585" s="5">
        <v>0</v>
      </c>
      <c r="AA585" s="5">
        <v>29</v>
      </c>
      <c r="AB585" s="5">
        <v>16</v>
      </c>
      <c r="AC585" s="5">
        <v>490</v>
      </c>
      <c r="AD585" s="5">
        <v>127</v>
      </c>
      <c r="AE585" s="5">
        <v>9458</v>
      </c>
      <c r="AF585" s="5">
        <v>92447</v>
      </c>
      <c r="AG585" s="5">
        <v>0</v>
      </c>
      <c r="AH585" s="5">
        <v>22560</v>
      </c>
      <c r="AI585" s="5">
        <v>0</v>
      </c>
      <c r="AJ585" s="5">
        <v>0</v>
      </c>
      <c r="AK585" s="5">
        <v>22560</v>
      </c>
      <c r="AL585" s="5">
        <v>0</v>
      </c>
      <c r="AM585" s="5">
        <v>0</v>
      </c>
      <c r="AN585" s="5">
        <v>0</v>
      </c>
      <c r="AO585" s="5">
        <v>0</v>
      </c>
      <c r="AP585" s="5">
        <v>0</v>
      </c>
      <c r="AQ585" s="5">
        <v>0</v>
      </c>
      <c r="AR585" s="5">
        <v>5096</v>
      </c>
      <c r="AS585" s="5">
        <v>1774</v>
      </c>
      <c r="AT585" s="5">
        <v>6133</v>
      </c>
      <c r="AU585" s="5">
        <v>24662</v>
      </c>
      <c r="AV585" s="5">
        <v>0</v>
      </c>
      <c r="AW585" s="5">
        <v>157</v>
      </c>
      <c r="AX585" s="5">
        <v>0</v>
      </c>
      <c r="AY585" s="5">
        <v>0</v>
      </c>
      <c r="AZ585" s="5">
        <v>0</v>
      </c>
      <c r="BA585" s="5">
        <v>0</v>
      </c>
      <c r="BB585" s="5">
        <v>0</v>
      </c>
      <c r="BC585" s="5">
        <v>4073</v>
      </c>
      <c r="BD585" s="5">
        <v>0</v>
      </c>
      <c r="BE585" s="5">
        <v>14</v>
      </c>
      <c r="BF585" s="5">
        <v>220</v>
      </c>
      <c r="BG585" s="5">
        <v>3834</v>
      </c>
      <c r="BH585" s="5">
        <v>1233317</v>
      </c>
      <c r="BI585" s="5">
        <v>45338</v>
      </c>
      <c r="BJ585" s="5">
        <v>1390439</v>
      </c>
      <c r="BK585" s="5">
        <v>56558</v>
      </c>
      <c r="BL585" s="5">
        <v>0</v>
      </c>
      <c r="BM585" s="5">
        <v>62</v>
      </c>
      <c r="BN585" s="5">
        <v>0</v>
      </c>
      <c r="BO585" s="5">
        <v>18157</v>
      </c>
      <c r="BP585" s="5">
        <v>1280148</v>
      </c>
      <c r="BQ585" s="5">
        <v>332633</v>
      </c>
      <c r="BR585" s="5">
        <v>20000</v>
      </c>
    </row>
    <row r="586" spans="1:70">
      <c r="A586" t="s">
        <v>2025</v>
      </c>
      <c r="B586" t="s">
        <v>2026</v>
      </c>
      <c r="C586" t="s">
        <v>1292</v>
      </c>
      <c r="D586" t="s">
        <v>2030</v>
      </c>
      <c r="E586" t="str">
        <f t="shared" si="9"/>
        <v>福井県勝山市</v>
      </c>
      <c r="F586" s="5">
        <v>22184</v>
      </c>
      <c r="G586" s="5">
        <v>7</v>
      </c>
      <c r="H586" s="5">
        <v>10</v>
      </c>
      <c r="I586" s="5">
        <v>1</v>
      </c>
      <c r="J586" s="5">
        <v>0</v>
      </c>
      <c r="K586" s="5">
        <v>1</v>
      </c>
      <c r="L586" s="5">
        <v>12649</v>
      </c>
      <c r="M586" s="5">
        <v>27563</v>
      </c>
      <c r="N586" s="5">
        <v>209136</v>
      </c>
      <c r="O586" s="5">
        <v>70655</v>
      </c>
      <c r="P586" s="5">
        <v>328007</v>
      </c>
      <c r="Q586" s="5">
        <v>2170550</v>
      </c>
      <c r="R586" s="5">
        <v>174772</v>
      </c>
      <c r="S586" s="5">
        <v>4</v>
      </c>
      <c r="T586" s="5">
        <v>2341</v>
      </c>
      <c r="U586" s="5">
        <v>0</v>
      </c>
      <c r="V586" s="5">
        <v>0</v>
      </c>
      <c r="W586" s="5">
        <v>3</v>
      </c>
      <c r="X586" s="5">
        <v>18</v>
      </c>
      <c r="Y586" s="5">
        <v>17330</v>
      </c>
      <c r="Z586" s="5">
        <v>0</v>
      </c>
      <c r="AA586" s="5">
        <v>0</v>
      </c>
      <c r="AB586" s="5">
        <v>0</v>
      </c>
      <c r="AC586" s="5">
        <v>0</v>
      </c>
      <c r="AD586" s="5">
        <v>0</v>
      </c>
      <c r="AE586" s="5">
        <v>0</v>
      </c>
      <c r="AF586" s="5">
        <v>0</v>
      </c>
      <c r="AG586" s="5">
        <v>0</v>
      </c>
      <c r="AH586" s="5">
        <v>0</v>
      </c>
      <c r="AI586" s="5">
        <v>0</v>
      </c>
      <c r="AJ586" s="5">
        <v>0</v>
      </c>
      <c r="AK586" s="5">
        <v>0</v>
      </c>
      <c r="AL586" s="5">
        <v>0</v>
      </c>
      <c r="AM586" s="5">
        <v>12232</v>
      </c>
      <c r="AN586" s="5">
        <v>0</v>
      </c>
      <c r="AO586" s="5">
        <v>0</v>
      </c>
      <c r="AP586" s="5">
        <v>0</v>
      </c>
      <c r="AQ586" s="5">
        <v>0</v>
      </c>
      <c r="AR586" s="5">
        <v>1500</v>
      </c>
      <c r="AS586" s="5">
        <v>266</v>
      </c>
      <c r="AT586" s="5">
        <v>5756</v>
      </c>
      <c r="AU586" s="5">
        <v>31730</v>
      </c>
      <c r="AV586" s="5">
        <v>0</v>
      </c>
      <c r="AW586" s="5">
        <v>0</v>
      </c>
      <c r="AX586" s="5">
        <v>0</v>
      </c>
      <c r="AY586" s="5">
        <v>0</v>
      </c>
      <c r="AZ586" s="5">
        <v>0</v>
      </c>
      <c r="BA586" s="5">
        <v>0</v>
      </c>
      <c r="BB586" s="5">
        <v>0</v>
      </c>
      <c r="BC586" s="5">
        <v>0</v>
      </c>
      <c r="BD586" s="5">
        <v>0</v>
      </c>
      <c r="BE586" s="5">
        <v>0</v>
      </c>
      <c r="BF586" s="5">
        <v>0</v>
      </c>
      <c r="BG586" s="5">
        <v>0</v>
      </c>
      <c r="BH586" s="5">
        <v>338262</v>
      </c>
      <c r="BI586" s="5">
        <v>172240</v>
      </c>
      <c r="BJ586" s="5">
        <v>430029</v>
      </c>
      <c r="BK586" s="5">
        <v>47457</v>
      </c>
      <c r="BL586" s="5">
        <v>0</v>
      </c>
      <c r="BM586" s="5">
        <v>0</v>
      </c>
      <c r="BN586" s="5">
        <v>0</v>
      </c>
      <c r="BO586" s="5">
        <v>129182</v>
      </c>
      <c r="BP586" s="5">
        <v>896646</v>
      </c>
      <c r="BQ586" s="5">
        <v>232870</v>
      </c>
      <c r="BR586" s="5">
        <v>0</v>
      </c>
    </row>
    <row r="587" spans="1:70">
      <c r="A587" t="s">
        <v>2025</v>
      </c>
      <c r="B587" t="s">
        <v>2026</v>
      </c>
      <c r="C587" t="s">
        <v>1294</v>
      </c>
      <c r="D587" t="s">
        <v>2031</v>
      </c>
      <c r="E587" t="str">
        <f t="shared" si="9"/>
        <v>福井県小浜市</v>
      </c>
      <c r="F587" s="5">
        <v>24201</v>
      </c>
      <c r="G587" s="5">
        <v>6</v>
      </c>
      <c r="H587" s="5">
        <v>4</v>
      </c>
      <c r="I587" s="5">
        <v>0</v>
      </c>
      <c r="J587" s="5">
        <v>0</v>
      </c>
      <c r="K587" s="5">
        <v>0</v>
      </c>
      <c r="L587" s="5">
        <v>689</v>
      </c>
      <c r="M587" s="5">
        <v>9802</v>
      </c>
      <c r="N587" s="5">
        <v>0</v>
      </c>
      <c r="O587" s="5">
        <v>217817</v>
      </c>
      <c r="P587" s="5">
        <v>375821</v>
      </c>
      <c r="Q587" s="5">
        <v>1391671</v>
      </c>
      <c r="R587" s="5">
        <v>144222</v>
      </c>
      <c r="S587" s="5">
        <v>2</v>
      </c>
      <c r="T587" s="5">
        <v>2833</v>
      </c>
      <c r="U587" s="5">
        <v>0</v>
      </c>
      <c r="V587" s="5">
        <v>0</v>
      </c>
      <c r="W587" s="5">
        <v>4</v>
      </c>
      <c r="X587" s="5">
        <v>2</v>
      </c>
      <c r="Y587" s="5">
        <v>14300</v>
      </c>
      <c r="Z587" s="5">
        <v>0</v>
      </c>
      <c r="AA587" s="5">
        <v>24</v>
      </c>
      <c r="AB587" s="5">
        <v>0</v>
      </c>
      <c r="AC587" s="5">
        <v>0</v>
      </c>
      <c r="AD587" s="5">
        <v>100</v>
      </c>
      <c r="AE587" s="5">
        <v>0</v>
      </c>
      <c r="AF587" s="5">
        <v>15062</v>
      </c>
      <c r="AG587" s="5">
        <v>0</v>
      </c>
      <c r="AH587" s="5">
        <v>2600</v>
      </c>
      <c r="AI587" s="5">
        <v>0</v>
      </c>
      <c r="AJ587" s="5">
        <v>8300</v>
      </c>
      <c r="AK587" s="5">
        <v>11250</v>
      </c>
      <c r="AL587" s="5">
        <v>0</v>
      </c>
      <c r="AM587" s="5">
        <v>0</v>
      </c>
      <c r="AN587" s="5">
        <v>0</v>
      </c>
      <c r="AO587" s="5">
        <v>0</v>
      </c>
      <c r="AP587" s="5">
        <v>0</v>
      </c>
      <c r="AQ587" s="5">
        <v>0</v>
      </c>
      <c r="AR587" s="5">
        <v>0</v>
      </c>
      <c r="AS587" s="5">
        <v>0</v>
      </c>
      <c r="AT587" s="5">
        <v>0</v>
      </c>
      <c r="AU587" s="5">
        <v>2448</v>
      </c>
      <c r="AV587" s="5">
        <v>0</v>
      </c>
      <c r="AW587" s="5">
        <v>0</v>
      </c>
      <c r="AX587" s="5">
        <v>0</v>
      </c>
      <c r="AY587" s="5">
        <v>0</v>
      </c>
      <c r="AZ587" s="5">
        <v>0</v>
      </c>
      <c r="BA587" s="5">
        <v>0</v>
      </c>
      <c r="BB587" s="5">
        <v>0</v>
      </c>
      <c r="BC587" s="5">
        <v>8439</v>
      </c>
      <c r="BD587" s="5">
        <v>0</v>
      </c>
      <c r="BE587" s="5">
        <v>196</v>
      </c>
      <c r="BF587" s="5">
        <v>0</v>
      </c>
      <c r="BG587" s="5">
        <v>1303</v>
      </c>
      <c r="BH587" s="5">
        <v>401449</v>
      </c>
      <c r="BI587" s="5">
        <v>77433</v>
      </c>
      <c r="BJ587" s="5">
        <v>336635</v>
      </c>
      <c r="BK587" s="5">
        <v>35357</v>
      </c>
      <c r="BL587" s="5">
        <v>0</v>
      </c>
      <c r="BM587" s="5">
        <v>0</v>
      </c>
      <c r="BN587" s="5">
        <v>0</v>
      </c>
      <c r="BO587" s="5">
        <v>69156</v>
      </c>
      <c r="BP587" s="5">
        <v>675857</v>
      </c>
      <c r="BQ587" s="5">
        <v>208327</v>
      </c>
      <c r="BR587" s="5">
        <v>0</v>
      </c>
    </row>
    <row r="588" spans="1:70">
      <c r="A588" t="s">
        <v>2025</v>
      </c>
      <c r="B588" t="s">
        <v>2026</v>
      </c>
      <c r="C588" t="s">
        <v>1300</v>
      </c>
      <c r="D588" t="s">
        <v>2032</v>
      </c>
      <c r="E588" t="str">
        <f t="shared" si="9"/>
        <v>福井県越前市</v>
      </c>
      <c r="F588" s="5">
        <v>80962</v>
      </c>
      <c r="G588" s="5">
        <v>15</v>
      </c>
      <c r="H588" s="5">
        <v>2</v>
      </c>
      <c r="I588" s="5">
        <v>0</v>
      </c>
      <c r="J588" s="5">
        <v>0</v>
      </c>
      <c r="K588" s="5">
        <v>0</v>
      </c>
      <c r="L588" s="5">
        <v>1331</v>
      </c>
      <c r="M588" s="5">
        <v>26423</v>
      </c>
      <c r="N588" s="5">
        <v>14318</v>
      </c>
      <c r="O588" s="5">
        <v>733831</v>
      </c>
      <c r="P588" s="5">
        <v>1754619</v>
      </c>
      <c r="Q588" s="5">
        <v>2010913</v>
      </c>
      <c r="R588" s="5">
        <v>169798</v>
      </c>
      <c r="S588" s="5">
        <v>11</v>
      </c>
      <c r="T588" s="5">
        <v>8799</v>
      </c>
      <c r="U588" s="5">
        <v>0</v>
      </c>
      <c r="V588" s="5">
        <v>0</v>
      </c>
      <c r="W588" s="5">
        <v>5</v>
      </c>
      <c r="X588" s="5">
        <v>18</v>
      </c>
      <c r="Y588" s="5">
        <v>21220</v>
      </c>
      <c r="Z588" s="5">
        <v>0</v>
      </c>
      <c r="AA588" s="5">
        <v>210</v>
      </c>
      <c r="AB588" s="5">
        <v>96</v>
      </c>
      <c r="AC588" s="5">
        <v>907</v>
      </c>
      <c r="AD588" s="5">
        <v>3883</v>
      </c>
      <c r="AE588" s="5">
        <v>6091</v>
      </c>
      <c r="AF588" s="5">
        <v>118178</v>
      </c>
      <c r="AG588" s="5">
        <v>0</v>
      </c>
      <c r="AH588" s="5">
        <v>0</v>
      </c>
      <c r="AI588" s="5">
        <v>0</v>
      </c>
      <c r="AJ588" s="5">
        <v>33300</v>
      </c>
      <c r="AK588" s="5">
        <v>20985</v>
      </c>
      <c r="AL588" s="5">
        <v>2000</v>
      </c>
      <c r="AM588" s="5">
        <v>2648</v>
      </c>
      <c r="AN588" s="5">
        <v>0</v>
      </c>
      <c r="AO588" s="5">
        <v>0</v>
      </c>
      <c r="AP588" s="5">
        <v>0</v>
      </c>
      <c r="AQ588" s="5">
        <v>0</v>
      </c>
      <c r="AR588" s="5">
        <v>0</v>
      </c>
      <c r="AS588" s="5">
        <v>9975</v>
      </c>
      <c r="AT588" s="5">
        <v>4047</v>
      </c>
      <c r="AU588" s="5">
        <v>21985</v>
      </c>
      <c r="AV588" s="5">
        <v>6</v>
      </c>
      <c r="AW588" s="5">
        <v>498</v>
      </c>
      <c r="AX588" s="5">
        <v>439</v>
      </c>
      <c r="AY588" s="5">
        <v>5372</v>
      </c>
      <c r="AZ588" s="5">
        <v>0</v>
      </c>
      <c r="BA588" s="5">
        <v>0</v>
      </c>
      <c r="BB588" s="5">
        <v>0</v>
      </c>
      <c r="BC588" s="5">
        <v>0</v>
      </c>
      <c r="BD588" s="5">
        <v>0</v>
      </c>
      <c r="BE588" s="5">
        <v>0</v>
      </c>
      <c r="BF588" s="5">
        <v>0</v>
      </c>
      <c r="BG588" s="5">
        <v>0</v>
      </c>
      <c r="BH588" s="5">
        <v>1886581</v>
      </c>
      <c r="BI588" s="5">
        <v>198638</v>
      </c>
      <c r="BJ588" s="5">
        <v>1675980</v>
      </c>
      <c r="BK588" s="5">
        <v>56223</v>
      </c>
      <c r="BL588" s="5">
        <v>0</v>
      </c>
      <c r="BM588" s="5">
        <v>11416</v>
      </c>
      <c r="BN588" s="5">
        <v>0</v>
      </c>
      <c r="BO588" s="5">
        <v>176760</v>
      </c>
      <c r="BP588" s="5">
        <v>2934144</v>
      </c>
      <c r="BQ588" s="5">
        <v>651746</v>
      </c>
      <c r="BR588" s="5">
        <v>25000</v>
      </c>
    </row>
    <row r="589" spans="1:70">
      <c r="A589" t="s">
        <v>2025</v>
      </c>
      <c r="B589" t="s">
        <v>2026</v>
      </c>
      <c r="C589" t="s">
        <v>1523</v>
      </c>
      <c r="D589" t="s">
        <v>2033</v>
      </c>
      <c r="E589" t="str">
        <f t="shared" si="9"/>
        <v>福井県敦賀市</v>
      </c>
      <c r="F589" s="5">
        <v>64181</v>
      </c>
      <c r="G589" s="5">
        <v>19</v>
      </c>
      <c r="H589" s="5">
        <v>13</v>
      </c>
      <c r="I589" s="5">
        <v>0</v>
      </c>
      <c r="J589" s="5">
        <v>0</v>
      </c>
      <c r="K589" s="5">
        <v>3</v>
      </c>
      <c r="L589" s="5">
        <v>14824</v>
      </c>
      <c r="M589" s="5">
        <v>26063</v>
      </c>
      <c r="N589" s="5">
        <v>40093</v>
      </c>
      <c r="O589" s="5">
        <v>508300</v>
      </c>
      <c r="P589" s="5">
        <v>912133</v>
      </c>
      <c r="Q589" s="5">
        <v>5769777</v>
      </c>
      <c r="R589" s="5">
        <v>401891</v>
      </c>
      <c r="S589" s="5">
        <v>13</v>
      </c>
      <c r="T589" s="5">
        <v>9849</v>
      </c>
      <c r="U589" s="5">
        <v>0</v>
      </c>
      <c r="V589" s="5">
        <v>0</v>
      </c>
      <c r="W589" s="5">
        <v>9</v>
      </c>
      <c r="X589" s="5">
        <v>4</v>
      </c>
      <c r="Y589" s="5">
        <v>61844</v>
      </c>
      <c r="Z589" s="5">
        <v>14</v>
      </c>
      <c r="AA589" s="5">
        <v>385</v>
      </c>
      <c r="AB589" s="5">
        <v>279</v>
      </c>
      <c r="AC589" s="5">
        <v>1253</v>
      </c>
      <c r="AD589" s="5">
        <v>3980</v>
      </c>
      <c r="AE589" s="5">
        <v>5837</v>
      </c>
      <c r="AF589" s="5">
        <v>86655</v>
      </c>
      <c r="AG589" s="5">
        <v>40334</v>
      </c>
      <c r="AH589" s="5">
        <v>40334</v>
      </c>
      <c r="AI589" s="5">
        <v>21832</v>
      </c>
      <c r="AJ589" s="5">
        <v>0</v>
      </c>
      <c r="AK589" s="5">
        <v>12499</v>
      </c>
      <c r="AL589" s="5">
        <v>16441</v>
      </c>
      <c r="AM589" s="5">
        <v>0</v>
      </c>
      <c r="AN589" s="5">
        <v>0</v>
      </c>
      <c r="AO589" s="5">
        <v>0</v>
      </c>
      <c r="AP589" s="5">
        <v>0</v>
      </c>
      <c r="AQ589" s="5">
        <v>0</v>
      </c>
      <c r="AR589" s="5">
        <v>1270</v>
      </c>
      <c r="AS589" s="5">
        <v>1433</v>
      </c>
      <c r="AT589" s="5">
        <v>5247</v>
      </c>
      <c r="AU589" s="5">
        <v>73663</v>
      </c>
      <c r="AV589" s="5">
        <v>0</v>
      </c>
      <c r="AW589" s="5">
        <v>0</v>
      </c>
      <c r="AX589" s="5">
        <v>0</v>
      </c>
      <c r="AY589" s="5">
        <v>0</v>
      </c>
      <c r="AZ589" s="5">
        <v>0</v>
      </c>
      <c r="BA589" s="5">
        <v>0</v>
      </c>
      <c r="BB589" s="5">
        <v>0</v>
      </c>
      <c r="BC589" s="5">
        <v>9577</v>
      </c>
      <c r="BD589" s="5">
        <v>0</v>
      </c>
      <c r="BE589" s="5">
        <v>0</v>
      </c>
      <c r="BF589" s="5">
        <v>0</v>
      </c>
      <c r="BG589" s="5">
        <v>0</v>
      </c>
      <c r="BH589" s="5">
        <v>948561</v>
      </c>
      <c r="BI589" s="5">
        <v>297641</v>
      </c>
      <c r="BJ589" s="5">
        <v>1052586</v>
      </c>
      <c r="BK589" s="5">
        <v>117801</v>
      </c>
      <c r="BL589" s="5">
        <v>0</v>
      </c>
      <c r="BM589" s="5">
        <v>0</v>
      </c>
      <c r="BN589" s="5">
        <v>0</v>
      </c>
      <c r="BO589" s="5">
        <v>279844</v>
      </c>
      <c r="BP589" s="5">
        <v>1276398</v>
      </c>
      <c r="BQ589" s="5">
        <v>472345</v>
      </c>
      <c r="BR589" s="5">
        <v>0</v>
      </c>
    </row>
    <row r="590" spans="1:70">
      <c r="A590" t="s">
        <v>2025</v>
      </c>
      <c r="B590" t="s">
        <v>2026</v>
      </c>
      <c r="C590" t="s">
        <v>1314</v>
      </c>
      <c r="D590" t="s">
        <v>2034</v>
      </c>
      <c r="E590" t="str">
        <f t="shared" si="9"/>
        <v>福井県美浜町</v>
      </c>
      <c r="F590" s="5">
        <v>6316</v>
      </c>
      <c r="G590" s="5">
        <v>3</v>
      </c>
      <c r="H590" s="5">
        <v>1</v>
      </c>
      <c r="I590" s="5">
        <v>0</v>
      </c>
      <c r="J590" s="5">
        <v>0</v>
      </c>
      <c r="K590" s="5">
        <v>0</v>
      </c>
      <c r="L590" s="5">
        <v>2949</v>
      </c>
      <c r="M590" s="5">
        <v>2943</v>
      </c>
      <c r="N590" s="5">
        <v>72129</v>
      </c>
      <c r="O590" s="5">
        <v>7411</v>
      </c>
      <c r="P590" s="5">
        <v>102693</v>
      </c>
      <c r="Q590" s="5">
        <v>830315</v>
      </c>
      <c r="R590" s="5">
        <v>42634</v>
      </c>
      <c r="S590" s="5">
        <v>3</v>
      </c>
      <c r="T590" s="5">
        <v>829</v>
      </c>
      <c r="U590" s="5">
        <v>0</v>
      </c>
      <c r="V590" s="5">
        <v>0</v>
      </c>
      <c r="W590" s="5">
        <v>0</v>
      </c>
      <c r="X590" s="5">
        <v>5</v>
      </c>
      <c r="Y590" s="5">
        <v>5500</v>
      </c>
      <c r="Z590" s="5">
        <v>0</v>
      </c>
      <c r="AA590" s="5">
        <v>5</v>
      </c>
      <c r="AB590" s="5">
        <v>0</v>
      </c>
      <c r="AC590" s="5">
        <v>0</v>
      </c>
      <c r="AD590" s="5">
        <v>0</v>
      </c>
      <c r="AE590" s="5">
        <v>0</v>
      </c>
      <c r="AF590" s="5">
        <v>0</v>
      </c>
      <c r="AG590" s="5">
        <v>0</v>
      </c>
      <c r="AH590" s="5">
        <v>5500</v>
      </c>
      <c r="AI590" s="5">
        <v>0</v>
      </c>
      <c r="AJ590" s="5">
        <v>0</v>
      </c>
      <c r="AK590" s="5">
        <v>0</v>
      </c>
      <c r="AL590" s="5">
        <v>5500</v>
      </c>
      <c r="AM590" s="5">
        <v>0</v>
      </c>
      <c r="AN590" s="5">
        <v>0</v>
      </c>
      <c r="AO590" s="5">
        <v>0</v>
      </c>
      <c r="AP590" s="5">
        <v>0</v>
      </c>
      <c r="AQ590" s="5">
        <v>0</v>
      </c>
      <c r="AR590" s="5">
        <v>0</v>
      </c>
      <c r="AS590" s="5">
        <v>114</v>
      </c>
      <c r="AT590" s="5">
        <v>218</v>
      </c>
      <c r="AU590" s="5">
        <v>0</v>
      </c>
      <c r="AV590" s="5">
        <v>0</v>
      </c>
      <c r="AW590" s="5">
        <v>0</v>
      </c>
      <c r="AX590" s="5">
        <v>0</v>
      </c>
      <c r="AY590" s="5">
        <v>0</v>
      </c>
      <c r="AZ590" s="5">
        <v>380</v>
      </c>
      <c r="BA590" s="5">
        <v>799</v>
      </c>
      <c r="BB590" s="5">
        <v>36222</v>
      </c>
      <c r="BC590" s="5">
        <v>5586</v>
      </c>
      <c r="BD590" s="5">
        <v>0</v>
      </c>
      <c r="BE590" s="5">
        <v>0</v>
      </c>
      <c r="BF590" s="5">
        <v>0</v>
      </c>
      <c r="BG590" s="5">
        <v>0</v>
      </c>
      <c r="BH590" s="5">
        <v>102855</v>
      </c>
      <c r="BI590" s="5">
        <v>50322</v>
      </c>
      <c r="BJ590" s="5">
        <v>138800</v>
      </c>
      <c r="BK590" s="5">
        <v>11560</v>
      </c>
      <c r="BL590" s="5">
        <v>0</v>
      </c>
      <c r="BM590" s="5">
        <v>0</v>
      </c>
      <c r="BN590" s="5">
        <v>0</v>
      </c>
      <c r="BO590" s="5">
        <v>36891</v>
      </c>
      <c r="BP590" s="5">
        <v>465507</v>
      </c>
      <c r="BQ590" s="5">
        <v>50238</v>
      </c>
      <c r="BR590" s="5">
        <v>0</v>
      </c>
    </row>
    <row r="591" spans="1:70">
      <c r="A591" t="s">
        <v>2025</v>
      </c>
      <c r="B591" t="s">
        <v>2026</v>
      </c>
      <c r="C591" t="s">
        <v>1316</v>
      </c>
      <c r="D591" t="s">
        <v>2035</v>
      </c>
      <c r="E591" t="str">
        <f t="shared" si="9"/>
        <v>福井県若狭町</v>
      </c>
      <c r="F591" s="5">
        <v>6642</v>
      </c>
      <c r="G591" s="5">
        <v>3</v>
      </c>
      <c r="H591" s="5">
        <v>1</v>
      </c>
      <c r="I591" s="5">
        <v>0</v>
      </c>
      <c r="J591" s="5">
        <v>1</v>
      </c>
      <c r="K591" s="5">
        <v>0</v>
      </c>
      <c r="L591" s="5">
        <v>1282</v>
      </c>
      <c r="M591" s="5">
        <v>1976</v>
      </c>
      <c r="N591" s="5">
        <v>46453</v>
      </c>
      <c r="O591" s="5">
        <v>69813</v>
      </c>
      <c r="P591" s="5">
        <v>112664</v>
      </c>
      <c r="Q591" s="5">
        <v>797331</v>
      </c>
      <c r="R591" s="5">
        <v>51394</v>
      </c>
      <c r="S591" s="5">
        <v>2</v>
      </c>
      <c r="T591" s="5">
        <v>824</v>
      </c>
      <c r="U591" s="5">
        <v>0</v>
      </c>
      <c r="V591" s="5">
        <v>0</v>
      </c>
      <c r="W591" s="5">
        <v>0</v>
      </c>
      <c r="X591" s="5">
        <v>5</v>
      </c>
      <c r="Y591" s="5">
        <v>4780</v>
      </c>
      <c r="Z591" s="5">
        <v>0</v>
      </c>
      <c r="AA591" s="5">
        <v>8</v>
      </c>
      <c r="AB591" s="5">
        <v>8</v>
      </c>
      <c r="AC591" s="5">
        <v>0</v>
      </c>
      <c r="AD591" s="5">
        <v>0</v>
      </c>
      <c r="AE591" s="5">
        <v>0</v>
      </c>
      <c r="AF591" s="5">
        <v>0</v>
      </c>
      <c r="AG591" s="5">
        <v>0</v>
      </c>
      <c r="AH591" s="5">
        <v>0</v>
      </c>
      <c r="AI591" s="5">
        <v>0</v>
      </c>
      <c r="AJ591" s="5">
        <v>0</v>
      </c>
      <c r="AK591" s="5">
        <v>2500</v>
      </c>
      <c r="AL591" s="5">
        <v>0</v>
      </c>
      <c r="AM591" s="5">
        <v>0</v>
      </c>
      <c r="AN591" s="5">
        <v>0</v>
      </c>
      <c r="AO591" s="5">
        <v>0</v>
      </c>
      <c r="AP591" s="5">
        <v>0</v>
      </c>
      <c r="AQ591" s="5">
        <v>0</v>
      </c>
      <c r="AR591" s="5">
        <v>1119</v>
      </c>
      <c r="AS591" s="5">
        <v>0</v>
      </c>
      <c r="AT591" s="5">
        <v>985</v>
      </c>
      <c r="AU591" s="5">
        <v>1680</v>
      </c>
      <c r="AV591" s="5">
        <v>0</v>
      </c>
      <c r="AW591" s="5">
        <v>0</v>
      </c>
      <c r="AX591" s="5">
        <v>0</v>
      </c>
      <c r="AY591" s="5">
        <v>0</v>
      </c>
      <c r="AZ591" s="5">
        <v>0</v>
      </c>
      <c r="BA591" s="5">
        <v>0</v>
      </c>
      <c r="BB591" s="5">
        <v>766</v>
      </c>
      <c r="BC591" s="5">
        <v>84</v>
      </c>
      <c r="BD591" s="5">
        <v>0</v>
      </c>
      <c r="BE591" s="5">
        <v>0</v>
      </c>
      <c r="BF591" s="5">
        <v>442</v>
      </c>
      <c r="BG591" s="5">
        <v>59</v>
      </c>
      <c r="BH591" s="5">
        <v>161830</v>
      </c>
      <c r="BI591" s="5">
        <v>10098</v>
      </c>
      <c r="BJ591" s="5">
        <v>157600</v>
      </c>
      <c r="BK591" s="5">
        <v>18699</v>
      </c>
      <c r="BL591" s="5">
        <v>0</v>
      </c>
      <c r="BM591" s="5">
        <v>47418</v>
      </c>
      <c r="BN591" s="5">
        <v>0</v>
      </c>
      <c r="BO591" s="5">
        <v>612</v>
      </c>
      <c r="BP591" s="5">
        <v>897032</v>
      </c>
      <c r="BQ591" s="5">
        <v>190882</v>
      </c>
      <c r="BR591" s="5">
        <v>0</v>
      </c>
    </row>
    <row r="592" spans="1:70">
      <c r="A592" t="s">
        <v>2025</v>
      </c>
      <c r="B592" t="s">
        <v>2026</v>
      </c>
      <c r="C592" t="s">
        <v>1320</v>
      </c>
      <c r="D592" t="s">
        <v>2036</v>
      </c>
      <c r="E592" t="str">
        <f t="shared" si="9"/>
        <v>福井県高浜町</v>
      </c>
      <c r="F592" s="5">
        <v>9991</v>
      </c>
      <c r="G592" s="5">
        <v>3</v>
      </c>
      <c r="H592" s="5">
        <v>1</v>
      </c>
      <c r="I592" s="5">
        <v>0</v>
      </c>
      <c r="J592" s="5">
        <v>0</v>
      </c>
      <c r="K592" s="5">
        <v>0</v>
      </c>
      <c r="L592" s="5">
        <v>185</v>
      </c>
      <c r="M592" s="5">
        <v>7928</v>
      </c>
      <c r="N592" s="5">
        <v>3820</v>
      </c>
      <c r="O592" s="5">
        <v>97221</v>
      </c>
      <c r="P592" s="5">
        <v>193832</v>
      </c>
      <c r="Q592" s="5">
        <v>0</v>
      </c>
      <c r="R592" s="5">
        <v>0</v>
      </c>
      <c r="S592" s="5">
        <v>3</v>
      </c>
      <c r="T592" s="5">
        <v>1726</v>
      </c>
      <c r="U592" s="5">
        <v>0</v>
      </c>
      <c r="V592" s="5">
        <v>0</v>
      </c>
      <c r="W592" s="5">
        <v>1</v>
      </c>
      <c r="X592" s="5">
        <v>8</v>
      </c>
      <c r="Y592" s="5">
        <v>12800</v>
      </c>
      <c r="Z592" s="5">
        <v>0</v>
      </c>
      <c r="AA592" s="5">
        <v>51</v>
      </c>
      <c r="AB592" s="5">
        <v>30</v>
      </c>
      <c r="AC592" s="5">
        <v>0</v>
      </c>
      <c r="AD592" s="5">
        <v>0</v>
      </c>
      <c r="AE592" s="5">
        <v>0</v>
      </c>
      <c r="AF592" s="5">
        <v>0</v>
      </c>
      <c r="AG592" s="5">
        <v>0</v>
      </c>
      <c r="AH592" s="5">
        <v>0</v>
      </c>
      <c r="AI592" s="5">
        <v>12800</v>
      </c>
      <c r="AJ592" s="5">
        <v>0</v>
      </c>
      <c r="AK592" s="5">
        <v>2500</v>
      </c>
      <c r="AL592" s="5">
        <v>5000</v>
      </c>
      <c r="AM592" s="5">
        <v>0</v>
      </c>
      <c r="AN592" s="5">
        <v>0</v>
      </c>
      <c r="AO592" s="5">
        <v>0</v>
      </c>
      <c r="AP592" s="5">
        <v>0</v>
      </c>
      <c r="AQ592" s="5">
        <v>0</v>
      </c>
      <c r="AR592" s="5">
        <v>0</v>
      </c>
      <c r="AS592" s="5">
        <v>3731</v>
      </c>
      <c r="AT592" s="5">
        <v>0</v>
      </c>
      <c r="AU592" s="5">
        <v>0</v>
      </c>
      <c r="AV592" s="5">
        <v>0</v>
      </c>
      <c r="AW592" s="5">
        <v>983</v>
      </c>
      <c r="AX592" s="5">
        <v>0</v>
      </c>
      <c r="AY592" s="5">
        <v>0</v>
      </c>
      <c r="AZ592" s="5">
        <v>0</v>
      </c>
      <c r="BA592" s="5">
        <v>128</v>
      </c>
      <c r="BB592" s="5">
        <v>123</v>
      </c>
      <c r="BC592" s="5">
        <v>2294</v>
      </c>
      <c r="BD592" s="5">
        <v>0</v>
      </c>
      <c r="BE592" s="5">
        <v>0</v>
      </c>
      <c r="BF592" s="5">
        <v>0</v>
      </c>
      <c r="BG592" s="5">
        <v>0</v>
      </c>
      <c r="BH592" s="5">
        <v>198020</v>
      </c>
      <c r="BI592" s="5">
        <v>71222</v>
      </c>
      <c r="BJ592" s="5">
        <v>219377</v>
      </c>
      <c r="BK592" s="5">
        <v>683</v>
      </c>
      <c r="BL592" s="5">
        <v>0</v>
      </c>
      <c r="BM592" s="5">
        <v>0</v>
      </c>
      <c r="BN592" s="5">
        <v>0</v>
      </c>
      <c r="BO592" s="5">
        <v>66876</v>
      </c>
      <c r="BP592" s="5">
        <v>917230</v>
      </c>
      <c r="BQ592" s="5">
        <v>172200</v>
      </c>
      <c r="BR592" s="5">
        <v>0</v>
      </c>
    </row>
    <row r="593" spans="1:70">
      <c r="A593" t="s">
        <v>2025</v>
      </c>
      <c r="B593" t="s">
        <v>2026</v>
      </c>
      <c r="C593" t="s">
        <v>1531</v>
      </c>
      <c r="D593" t="s">
        <v>2037</v>
      </c>
      <c r="E593" t="str">
        <f t="shared" si="9"/>
        <v>福井県大野市</v>
      </c>
      <c r="F593" s="5">
        <v>4586</v>
      </c>
      <c r="G593" s="5">
        <v>7</v>
      </c>
      <c r="H593" s="5">
        <v>1</v>
      </c>
      <c r="I593" s="5">
        <v>0</v>
      </c>
      <c r="J593" s="5">
        <v>0</v>
      </c>
      <c r="K593" s="5">
        <v>0</v>
      </c>
      <c r="L593" s="5">
        <v>0</v>
      </c>
      <c r="M593" s="5">
        <v>2748</v>
      </c>
      <c r="N593" s="5">
        <v>8891</v>
      </c>
      <c r="O593" s="5">
        <v>69476</v>
      </c>
      <c r="P593" s="5">
        <v>81003</v>
      </c>
      <c r="Q593" s="5">
        <v>370140</v>
      </c>
      <c r="R593" s="5">
        <v>16422</v>
      </c>
      <c r="S593" s="5">
        <v>4</v>
      </c>
      <c r="T593" s="5">
        <v>350</v>
      </c>
      <c r="U593" s="5">
        <v>0</v>
      </c>
      <c r="V593" s="5">
        <v>0</v>
      </c>
      <c r="W593" s="5">
        <v>3</v>
      </c>
      <c r="X593" s="5">
        <v>3</v>
      </c>
      <c r="Y593" s="5">
        <v>4400</v>
      </c>
      <c r="Z593" s="5">
        <v>774</v>
      </c>
      <c r="AA593" s="5">
        <v>3</v>
      </c>
      <c r="AB593" s="5">
        <v>0</v>
      </c>
      <c r="AC593" s="5">
        <v>0</v>
      </c>
      <c r="AD593" s="5">
        <v>2748</v>
      </c>
      <c r="AE593" s="5">
        <v>2583</v>
      </c>
      <c r="AF593" s="5">
        <v>16280</v>
      </c>
      <c r="AG593" s="5">
        <v>0</v>
      </c>
      <c r="AH593" s="5">
        <v>0</v>
      </c>
      <c r="AI593" s="5">
        <v>0</v>
      </c>
      <c r="AJ593" s="5">
        <v>0</v>
      </c>
      <c r="AK593" s="5">
        <v>0</v>
      </c>
      <c r="AL593" s="5">
        <v>840</v>
      </c>
      <c r="AM593" s="5">
        <v>840</v>
      </c>
      <c r="AN593" s="5">
        <v>0</v>
      </c>
      <c r="AO593" s="5">
        <v>0</v>
      </c>
      <c r="AP593" s="5">
        <v>0</v>
      </c>
      <c r="AQ593" s="5">
        <v>840</v>
      </c>
      <c r="AR593" s="5">
        <v>0</v>
      </c>
      <c r="AS593" s="5">
        <v>0</v>
      </c>
      <c r="AT593" s="5">
        <v>2829</v>
      </c>
      <c r="AU593" s="5">
        <v>6993</v>
      </c>
      <c r="AV593" s="5">
        <v>0</v>
      </c>
      <c r="AW593" s="5">
        <v>0</v>
      </c>
      <c r="AX593" s="5">
        <v>44</v>
      </c>
      <c r="AY593" s="5">
        <v>370</v>
      </c>
      <c r="AZ593" s="5">
        <v>0</v>
      </c>
      <c r="BA593" s="5">
        <v>0</v>
      </c>
      <c r="BB593" s="5">
        <v>0</v>
      </c>
      <c r="BC593" s="5">
        <v>427</v>
      </c>
      <c r="BD593" s="5">
        <v>0</v>
      </c>
      <c r="BE593" s="5">
        <v>0</v>
      </c>
      <c r="BF593" s="5">
        <v>0</v>
      </c>
      <c r="BG593" s="5">
        <v>0</v>
      </c>
      <c r="BH593" s="5">
        <v>82248</v>
      </c>
      <c r="BI593" s="5">
        <v>66576</v>
      </c>
      <c r="BJ593" s="5">
        <v>129684</v>
      </c>
      <c r="BK593" s="5">
        <v>6698</v>
      </c>
      <c r="BL593" s="5">
        <v>2179</v>
      </c>
      <c r="BM593" s="5">
        <v>535</v>
      </c>
      <c r="BN593" s="5">
        <v>0</v>
      </c>
      <c r="BO593" s="5">
        <v>12375</v>
      </c>
      <c r="BP593" s="5">
        <v>859746</v>
      </c>
      <c r="BQ593" s="5">
        <v>34870</v>
      </c>
      <c r="BR593" s="5">
        <v>0</v>
      </c>
    </row>
    <row r="594" spans="1:70">
      <c r="A594" t="s">
        <v>2025</v>
      </c>
      <c r="B594" t="s">
        <v>2026</v>
      </c>
      <c r="C594" t="s">
        <v>1326</v>
      </c>
      <c r="D594" t="s">
        <v>2038</v>
      </c>
      <c r="E594" t="str">
        <f t="shared" si="9"/>
        <v>福井県越前町</v>
      </c>
      <c r="F594" s="5">
        <v>9983</v>
      </c>
      <c r="G594" s="5">
        <v>1</v>
      </c>
      <c r="H594" s="5">
        <v>2</v>
      </c>
      <c r="I594" s="5">
        <v>0</v>
      </c>
      <c r="J594" s="5">
        <v>0</v>
      </c>
      <c r="K594" s="5">
        <v>0</v>
      </c>
      <c r="L594" s="5">
        <v>2017</v>
      </c>
      <c r="M594" s="5">
        <v>8722</v>
      </c>
      <c r="N594" s="5">
        <v>5740</v>
      </c>
      <c r="O594" s="5">
        <v>88252</v>
      </c>
      <c r="P594" s="5">
        <v>154893</v>
      </c>
      <c r="Q594" s="5">
        <v>1557592</v>
      </c>
      <c r="R594" s="5">
        <v>147972</v>
      </c>
      <c r="S594" s="5">
        <v>1</v>
      </c>
      <c r="T594" s="5">
        <v>1112</v>
      </c>
      <c r="U594" s="5">
        <v>0</v>
      </c>
      <c r="V594" s="5">
        <v>0</v>
      </c>
      <c r="W594" s="5">
        <v>0</v>
      </c>
      <c r="X594" s="5">
        <v>2</v>
      </c>
      <c r="Y594" s="5">
        <v>5209</v>
      </c>
      <c r="Z594" s="5">
        <v>0</v>
      </c>
      <c r="AA594" s="5">
        <v>49</v>
      </c>
      <c r="AB594" s="5">
        <v>0</v>
      </c>
      <c r="AC594" s="5">
        <v>0</v>
      </c>
      <c r="AD594" s="5">
        <v>0</v>
      </c>
      <c r="AE594" s="5">
        <v>0</v>
      </c>
      <c r="AF594" s="5">
        <v>0</v>
      </c>
      <c r="AG594" s="5">
        <v>0</v>
      </c>
      <c r="AH594" s="5">
        <v>0</v>
      </c>
      <c r="AI594" s="5">
        <v>5209</v>
      </c>
      <c r="AJ594" s="5">
        <v>0</v>
      </c>
      <c r="AK594" s="5">
        <v>0</v>
      </c>
      <c r="AL594" s="5">
        <v>2893</v>
      </c>
      <c r="AM594" s="5">
        <v>0</v>
      </c>
      <c r="AN594" s="5">
        <v>0</v>
      </c>
      <c r="AO594" s="5">
        <v>0</v>
      </c>
      <c r="AP594" s="5">
        <v>0</v>
      </c>
      <c r="AQ594" s="5">
        <v>0</v>
      </c>
      <c r="AR594" s="5">
        <v>0</v>
      </c>
      <c r="AS594" s="5">
        <v>4555</v>
      </c>
      <c r="AT594" s="5">
        <v>0</v>
      </c>
      <c r="AU594" s="5">
        <v>1087</v>
      </c>
      <c r="AV594" s="5">
        <v>0</v>
      </c>
      <c r="AW594" s="5">
        <v>0</v>
      </c>
      <c r="AX594" s="5">
        <v>0</v>
      </c>
      <c r="AY594" s="5">
        <v>0</v>
      </c>
      <c r="AZ594" s="5">
        <v>0</v>
      </c>
      <c r="BA594" s="5">
        <v>0</v>
      </c>
      <c r="BB594" s="5">
        <v>0</v>
      </c>
      <c r="BC594" s="5">
        <v>0</v>
      </c>
      <c r="BD594" s="5">
        <v>0</v>
      </c>
      <c r="BE594" s="5">
        <v>0</v>
      </c>
      <c r="BF594" s="5">
        <v>0</v>
      </c>
      <c r="BG594" s="5">
        <v>74</v>
      </c>
      <c r="BH594" s="5">
        <v>155249</v>
      </c>
      <c r="BI594" s="5">
        <v>107571</v>
      </c>
      <c r="BJ594" s="5">
        <v>222199</v>
      </c>
      <c r="BK594" s="5">
        <v>29314</v>
      </c>
      <c r="BL594" s="5">
        <v>0</v>
      </c>
      <c r="BM594" s="5">
        <v>0</v>
      </c>
      <c r="BN594" s="5">
        <v>0</v>
      </c>
      <c r="BO594" s="5">
        <v>25883</v>
      </c>
      <c r="BP594" s="5">
        <v>48794</v>
      </c>
      <c r="BQ594" s="5">
        <v>166457</v>
      </c>
      <c r="BR594" s="5">
        <v>1800</v>
      </c>
    </row>
    <row r="595" spans="1:70">
      <c r="A595" t="s">
        <v>2025</v>
      </c>
      <c r="B595" t="s">
        <v>2026</v>
      </c>
      <c r="C595" t="s">
        <v>1328</v>
      </c>
      <c r="D595" t="s">
        <v>2039</v>
      </c>
      <c r="E595" t="str">
        <f t="shared" si="9"/>
        <v>福井県あわら市</v>
      </c>
      <c r="F595" s="5">
        <v>25267</v>
      </c>
      <c r="G595" s="5">
        <v>6</v>
      </c>
      <c r="H595" s="5">
        <v>4</v>
      </c>
      <c r="I595" s="5">
        <v>0</v>
      </c>
      <c r="J595" s="5">
        <v>0</v>
      </c>
      <c r="K595" s="5">
        <v>0</v>
      </c>
      <c r="L595" s="5">
        <v>1872</v>
      </c>
      <c r="M595" s="5">
        <v>19712</v>
      </c>
      <c r="N595" s="5">
        <v>126031</v>
      </c>
      <c r="O595" s="5">
        <v>121126</v>
      </c>
      <c r="P595" s="5">
        <v>510349</v>
      </c>
      <c r="Q595" s="5">
        <v>1241879</v>
      </c>
      <c r="R595" s="5">
        <v>120637</v>
      </c>
      <c r="S595" s="5">
        <v>4</v>
      </c>
      <c r="T595" s="5">
        <v>3397</v>
      </c>
      <c r="U595" s="5">
        <v>0</v>
      </c>
      <c r="V595" s="5">
        <v>0</v>
      </c>
      <c r="W595" s="5">
        <v>2</v>
      </c>
      <c r="X595" s="5">
        <v>4</v>
      </c>
      <c r="Y595" s="5">
        <v>5334</v>
      </c>
      <c r="Z595" s="5">
        <v>0</v>
      </c>
      <c r="AA595" s="5">
        <v>15</v>
      </c>
      <c r="AB595" s="5">
        <v>12</v>
      </c>
      <c r="AC595" s="5">
        <v>0</v>
      </c>
      <c r="AD595" s="5">
        <v>0</v>
      </c>
      <c r="AE595" s="5">
        <v>7058</v>
      </c>
      <c r="AF595" s="5">
        <v>16412</v>
      </c>
      <c r="AG595" s="5">
        <v>0</v>
      </c>
      <c r="AH595" s="5">
        <v>0</v>
      </c>
      <c r="AI595" s="5">
        <v>0</v>
      </c>
      <c r="AJ595" s="5">
        <v>0</v>
      </c>
      <c r="AK595" s="5">
        <v>8300</v>
      </c>
      <c r="AL595" s="5">
        <v>0</v>
      </c>
      <c r="AM595" s="5">
        <v>0</v>
      </c>
      <c r="AN595" s="5">
        <v>0</v>
      </c>
      <c r="AO595" s="5">
        <v>2118</v>
      </c>
      <c r="AP595" s="5">
        <v>2743</v>
      </c>
      <c r="AQ595" s="5">
        <v>0</v>
      </c>
      <c r="AR595" s="5">
        <v>20</v>
      </c>
      <c r="AS595" s="5">
        <v>0</v>
      </c>
      <c r="AT595" s="5">
        <v>2042</v>
      </c>
      <c r="AU595" s="5">
        <v>0</v>
      </c>
      <c r="AV595" s="5">
        <v>0</v>
      </c>
      <c r="AW595" s="5">
        <v>0</v>
      </c>
      <c r="AX595" s="5">
        <v>0</v>
      </c>
      <c r="AY595" s="5">
        <v>0</v>
      </c>
      <c r="AZ595" s="5">
        <v>0</v>
      </c>
      <c r="BA595" s="5">
        <v>0</v>
      </c>
      <c r="BB595" s="5">
        <v>620</v>
      </c>
      <c r="BC595" s="5">
        <v>1410</v>
      </c>
      <c r="BD595" s="5">
        <v>0</v>
      </c>
      <c r="BE595" s="5">
        <v>0</v>
      </c>
      <c r="BF595" s="5">
        <v>0</v>
      </c>
      <c r="BG595" s="5">
        <v>0</v>
      </c>
      <c r="BH595" s="5">
        <v>546021</v>
      </c>
      <c r="BI595" s="5">
        <v>261562</v>
      </c>
      <c r="BJ595" s="5">
        <v>692696</v>
      </c>
      <c r="BK595" s="5">
        <v>26514</v>
      </c>
      <c r="BL595" s="5">
        <v>0</v>
      </c>
      <c r="BM595" s="5">
        <v>0</v>
      </c>
      <c r="BN595" s="5">
        <v>0</v>
      </c>
      <c r="BO595" s="5">
        <v>49218</v>
      </c>
      <c r="BP595" s="5">
        <v>321655</v>
      </c>
      <c r="BQ595" s="5">
        <v>193944</v>
      </c>
      <c r="BR595" s="5">
        <v>16182</v>
      </c>
    </row>
    <row r="596" spans="1:70">
      <c r="A596" t="s">
        <v>2025</v>
      </c>
      <c r="B596" t="s">
        <v>2026</v>
      </c>
      <c r="C596" t="s">
        <v>1330</v>
      </c>
      <c r="D596" t="s">
        <v>2040</v>
      </c>
      <c r="E596" t="str">
        <f t="shared" si="9"/>
        <v>福井県坂井市</v>
      </c>
      <c r="F596" s="5">
        <v>91600</v>
      </c>
      <c r="G596" s="5">
        <v>8</v>
      </c>
      <c r="H596" s="5">
        <v>5</v>
      </c>
      <c r="I596" s="5">
        <v>0</v>
      </c>
      <c r="J596" s="5">
        <v>0</v>
      </c>
      <c r="K596" s="5">
        <v>0</v>
      </c>
      <c r="L596" s="5">
        <v>12757</v>
      </c>
      <c r="M596" s="5">
        <v>7400</v>
      </c>
      <c r="N596" s="5">
        <v>59252</v>
      </c>
      <c r="O596" s="5">
        <v>789720</v>
      </c>
      <c r="P596" s="5">
        <v>1397708</v>
      </c>
      <c r="Q596" s="5">
        <v>4846480</v>
      </c>
      <c r="R596" s="5">
        <v>266202</v>
      </c>
      <c r="S596" s="5">
        <v>4</v>
      </c>
      <c r="T596" s="5">
        <v>11027</v>
      </c>
      <c r="U596" s="5">
        <v>0</v>
      </c>
      <c r="V596" s="5">
        <v>0</v>
      </c>
      <c r="W596" s="5">
        <v>5</v>
      </c>
      <c r="X596" s="5">
        <v>15</v>
      </c>
      <c r="Y596" s="5">
        <v>31150</v>
      </c>
      <c r="Z596" s="5">
        <v>0</v>
      </c>
      <c r="AA596" s="5">
        <v>190</v>
      </c>
      <c r="AB596" s="5">
        <v>96</v>
      </c>
      <c r="AC596" s="5">
        <v>4822</v>
      </c>
      <c r="AD596" s="5">
        <v>4660</v>
      </c>
      <c r="AE596" s="5">
        <v>17999</v>
      </c>
      <c r="AF596" s="5">
        <v>111164</v>
      </c>
      <c r="AG596" s="5">
        <v>3800</v>
      </c>
      <c r="AH596" s="5">
        <v>12283</v>
      </c>
      <c r="AI596" s="5">
        <v>26983</v>
      </c>
      <c r="AJ596" s="5">
        <v>0</v>
      </c>
      <c r="AK596" s="5">
        <v>3800</v>
      </c>
      <c r="AL596" s="5">
        <v>27350</v>
      </c>
      <c r="AM596" s="5">
        <v>0</v>
      </c>
      <c r="AN596" s="5">
        <v>0</v>
      </c>
      <c r="AO596" s="5">
        <v>0</v>
      </c>
      <c r="AP596" s="5">
        <v>0</v>
      </c>
      <c r="AQ596" s="5">
        <v>0</v>
      </c>
      <c r="AR596" s="5">
        <v>0</v>
      </c>
      <c r="AS596" s="5">
        <v>0</v>
      </c>
      <c r="AT596" s="5">
        <v>18018</v>
      </c>
      <c r="AU596" s="5">
        <v>12958</v>
      </c>
      <c r="AV596" s="5">
        <v>0</v>
      </c>
      <c r="AW596" s="5">
        <v>0</v>
      </c>
      <c r="AX596" s="5">
        <v>0</v>
      </c>
      <c r="AY596" s="5">
        <v>0</v>
      </c>
      <c r="AZ596" s="5">
        <v>0</v>
      </c>
      <c r="BA596" s="5">
        <v>0</v>
      </c>
      <c r="BB596" s="5">
        <v>0</v>
      </c>
      <c r="BC596" s="5">
        <v>73</v>
      </c>
      <c r="BD596" s="5">
        <v>0</v>
      </c>
      <c r="BE596" s="5">
        <v>0</v>
      </c>
      <c r="BF596" s="5">
        <v>0</v>
      </c>
      <c r="BG596" s="5">
        <v>0</v>
      </c>
      <c r="BH596" s="5">
        <v>1550530</v>
      </c>
      <c r="BI596" s="5">
        <v>162255</v>
      </c>
      <c r="BJ596" s="5">
        <v>1654770</v>
      </c>
      <c r="BK596" s="5">
        <v>64037</v>
      </c>
      <c r="BL596" s="5">
        <v>0</v>
      </c>
      <c r="BM596" s="5">
        <v>742</v>
      </c>
      <c r="BN596" s="5">
        <v>0</v>
      </c>
      <c r="BO596" s="5">
        <v>145789</v>
      </c>
      <c r="BP596" s="5">
        <v>3320705</v>
      </c>
      <c r="BQ596" s="5">
        <v>1153016</v>
      </c>
      <c r="BR596" s="5">
        <v>27993</v>
      </c>
    </row>
    <row r="597" spans="1:70">
      <c r="A597" t="s">
        <v>2025</v>
      </c>
      <c r="B597" t="s">
        <v>2026</v>
      </c>
      <c r="C597" t="s">
        <v>1535</v>
      </c>
      <c r="D597" t="s">
        <v>2041</v>
      </c>
      <c r="E597" t="str">
        <f t="shared" si="9"/>
        <v>福井県南越前町</v>
      </c>
      <c r="F597" s="5">
        <v>10304</v>
      </c>
      <c r="G597" s="5">
        <v>1</v>
      </c>
      <c r="H597" s="5">
        <v>4</v>
      </c>
      <c r="I597" s="5">
        <v>0</v>
      </c>
      <c r="J597" s="5">
        <v>0</v>
      </c>
      <c r="K597" s="5">
        <v>0</v>
      </c>
      <c r="L597" s="5">
        <v>7365</v>
      </c>
      <c r="M597" s="5">
        <v>10457</v>
      </c>
      <c r="N597" s="5">
        <v>161998</v>
      </c>
      <c r="O597" s="5">
        <v>22</v>
      </c>
      <c r="P597" s="5">
        <v>178049</v>
      </c>
      <c r="Q597" s="5">
        <v>910712</v>
      </c>
      <c r="R597" s="5">
        <v>100691</v>
      </c>
      <c r="S597" s="5">
        <v>1</v>
      </c>
      <c r="T597" s="5">
        <v>1149</v>
      </c>
      <c r="U597" s="5">
        <v>0</v>
      </c>
      <c r="V597" s="5">
        <v>0</v>
      </c>
      <c r="W597" s="5">
        <v>0</v>
      </c>
      <c r="X597" s="5">
        <v>26</v>
      </c>
      <c r="Y597" s="5">
        <v>3477</v>
      </c>
      <c r="Z597" s="5">
        <v>0</v>
      </c>
      <c r="AA597" s="5">
        <v>80</v>
      </c>
      <c r="AB597" s="5">
        <v>0</v>
      </c>
      <c r="AC597" s="5">
        <v>0</v>
      </c>
      <c r="AD597" s="5">
        <v>0</v>
      </c>
      <c r="AE597" s="5">
        <v>2285</v>
      </c>
      <c r="AF597" s="5">
        <v>22</v>
      </c>
      <c r="AG597" s="5">
        <v>0</v>
      </c>
      <c r="AH597" s="5">
        <v>0</v>
      </c>
      <c r="AI597" s="5">
        <v>0</v>
      </c>
      <c r="AJ597" s="5">
        <v>3477</v>
      </c>
      <c r="AK597" s="5">
        <v>0</v>
      </c>
      <c r="AL597" s="5">
        <v>0</v>
      </c>
      <c r="AM597" s="5">
        <v>4731</v>
      </c>
      <c r="AN597" s="5">
        <v>0</v>
      </c>
      <c r="AO597" s="5">
        <v>0</v>
      </c>
      <c r="AP597" s="5">
        <v>0</v>
      </c>
      <c r="AQ597" s="5">
        <v>0</v>
      </c>
      <c r="AR597" s="5">
        <v>0</v>
      </c>
      <c r="AS597" s="5">
        <v>0</v>
      </c>
      <c r="AT597" s="5">
        <v>0</v>
      </c>
      <c r="AU597" s="5">
        <v>0</v>
      </c>
      <c r="AV597" s="5">
        <v>13</v>
      </c>
      <c r="AW597" s="5">
        <v>98</v>
      </c>
      <c r="AX597" s="5">
        <v>2287</v>
      </c>
      <c r="AY597" s="5">
        <v>0</v>
      </c>
      <c r="AZ597" s="5">
        <v>0</v>
      </c>
      <c r="BA597" s="5">
        <v>0</v>
      </c>
      <c r="BB597" s="5">
        <v>0</v>
      </c>
      <c r="BC597" s="5">
        <v>0</v>
      </c>
      <c r="BD597" s="5">
        <v>0</v>
      </c>
      <c r="BE597" s="5">
        <v>0</v>
      </c>
      <c r="BF597" s="5">
        <v>0</v>
      </c>
      <c r="BG597" s="5">
        <v>0</v>
      </c>
      <c r="BH597" s="5">
        <v>182917</v>
      </c>
      <c r="BI597" s="5">
        <v>200672</v>
      </c>
      <c r="BJ597" s="5">
        <v>355762</v>
      </c>
      <c r="BK597" s="5">
        <v>26702</v>
      </c>
      <c r="BL597" s="5">
        <v>0</v>
      </c>
      <c r="BM597" s="5">
        <v>0</v>
      </c>
      <c r="BN597" s="5">
        <v>0</v>
      </c>
      <c r="BO597" s="5">
        <v>99607</v>
      </c>
      <c r="BP597" s="5">
        <v>129717</v>
      </c>
      <c r="BQ597" s="5">
        <v>152416</v>
      </c>
      <c r="BR597" s="5">
        <v>1600</v>
      </c>
    </row>
    <row r="598" spans="1:70">
      <c r="A598" t="s">
        <v>2025</v>
      </c>
      <c r="B598" t="s">
        <v>2026</v>
      </c>
      <c r="C598" t="s">
        <v>1466</v>
      </c>
      <c r="D598" t="s">
        <v>2042</v>
      </c>
      <c r="E598" t="str">
        <f t="shared" si="9"/>
        <v>福井県福井県（坂井）</v>
      </c>
      <c r="F598" s="5">
        <v>0</v>
      </c>
      <c r="G598" s="5">
        <v>6</v>
      </c>
      <c r="H598" s="5">
        <v>0</v>
      </c>
      <c r="I598" s="5">
        <v>0</v>
      </c>
      <c r="J598" s="5">
        <v>1</v>
      </c>
      <c r="K598" s="5">
        <v>0</v>
      </c>
      <c r="L598" s="5">
        <v>16</v>
      </c>
      <c r="M598" s="5">
        <v>40112</v>
      </c>
      <c r="N598" s="5">
        <v>0</v>
      </c>
      <c r="O598" s="5">
        <v>0</v>
      </c>
      <c r="P598" s="5">
        <v>1048052</v>
      </c>
      <c r="Q598" s="5">
        <v>38146</v>
      </c>
      <c r="R598" s="5">
        <v>18304</v>
      </c>
      <c r="S598" s="5">
        <v>10</v>
      </c>
      <c r="T598" s="5">
        <v>0</v>
      </c>
      <c r="U598" s="5">
        <v>13768</v>
      </c>
      <c r="V598" s="5">
        <v>0</v>
      </c>
      <c r="W598" s="5">
        <v>6</v>
      </c>
      <c r="X598" s="5">
        <v>4</v>
      </c>
      <c r="Y598" s="5">
        <v>44175</v>
      </c>
      <c r="Z598" s="5">
        <v>0</v>
      </c>
      <c r="AA598" s="5">
        <v>179</v>
      </c>
      <c r="AB598" s="5">
        <v>107</v>
      </c>
      <c r="AC598" s="5">
        <v>0</v>
      </c>
      <c r="AD598" s="5">
        <v>0</v>
      </c>
      <c r="AE598" s="5">
        <v>0</v>
      </c>
      <c r="AF598" s="5">
        <v>0</v>
      </c>
      <c r="AG598" s="5">
        <v>0</v>
      </c>
      <c r="AH598" s="5">
        <v>0</v>
      </c>
      <c r="AI598" s="5">
        <v>0</v>
      </c>
      <c r="AJ598" s="5">
        <v>0</v>
      </c>
      <c r="AK598" s="5">
        <v>0</v>
      </c>
      <c r="AL598" s="5">
        <v>0</v>
      </c>
      <c r="AM598" s="5">
        <v>0</v>
      </c>
      <c r="AN598" s="5">
        <v>0</v>
      </c>
      <c r="AO598" s="5">
        <v>0</v>
      </c>
      <c r="AP598" s="5">
        <v>0</v>
      </c>
      <c r="AQ598" s="5">
        <v>0</v>
      </c>
      <c r="AR598" s="5">
        <v>0</v>
      </c>
      <c r="AS598" s="5">
        <v>1452</v>
      </c>
      <c r="AT598" s="5">
        <v>0</v>
      </c>
      <c r="AU598" s="5">
        <v>0</v>
      </c>
      <c r="AV598" s="5">
        <v>0</v>
      </c>
      <c r="AW598" s="5">
        <v>501</v>
      </c>
      <c r="AX598" s="5">
        <v>0</v>
      </c>
      <c r="AY598" s="5">
        <v>0</v>
      </c>
      <c r="AZ598" s="5">
        <v>0</v>
      </c>
      <c r="BA598" s="5">
        <v>0</v>
      </c>
      <c r="BB598" s="5">
        <v>0</v>
      </c>
      <c r="BC598" s="5">
        <v>0</v>
      </c>
      <c r="BD598" s="5">
        <v>0</v>
      </c>
      <c r="BE598" s="5">
        <v>0</v>
      </c>
      <c r="BF598" s="5">
        <v>0</v>
      </c>
      <c r="BG598" s="5">
        <v>0</v>
      </c>
      <c r="BH598" s="5">
        <v>1051593</v>
      </c>
      <c r="BI598" s="5">
        <v>77881</v>
      </c>
      <c r="BJ598" s="5">
        <v>732755</v>
      </c>
      <c r="BK598" s="5">
        <v>4260</v>
      </c>
      <c r="BL598" s="5">
        <v>0</v>
      </c>
      <c r="BM598" s="5">
        <v>0</v>
      </c>
      <c r="BN598" s="5">
        <v>0</v>
      </c>
      <c r="BO598" s="5">
        <v>74959</v>
      </c>
      <c r="BP598" s="5">
        <v>6042840</v>
      </c>
      <c r="BQ598" s="5">
        <v>392064</v>
      </c>
      <c r="BR598" s="5">
        <v>0</v>
      </c>
    </row>
    <row r="599" spans="1:70">
      <c r="A599" t="s">
        <v>2025</v>
      </c>
      <c r="B599" t="s">
        <v>2026</v>
      </c>
      <c r="C599" t="s">
        <v>1468</v>
      </c>
      <c r="D599" t="s">
        <v>2043</v>
      </c>
      <c r="E599" t="str">
        <f t="shared" si="9"/>
        <v>福井県福井県（日野川）</v>
      </c>
      <c r="F599" s="5">
        <v>0</v>
      </c>
      <c r="G599" s="5">
        <v>6</v>
      </c>
      <c r="H599" s="5">
        <v>0</v>
      </c>
      <c r="I599" s="5">
        <v>0</v>
      </c>
      <c r="J599" s="5">
        <v>0</v>
      </c>
      <c r="K599" s="5">
        <v>1</v>
      </c>
      <c r="L599" s="5">
        <v>93</v>
      </c>
      <c r="M599" s="5">
        <v>60532</v>
      </c>
      <c r="N599" s="5">
        <v>0</v>
      </c>
      <c r="O599" s="5">
        <v>0</v>
      </c>
      <c r="P599" s="5">
        <v>1837519</v>
      </c>
      <c r="Q599" s="5">
        <v>6924457</v>
      </c>
      <c r="R599" s="5">
        <v>496497</v>
      </c>
      <c r="S599" s="5">
        <v>11</v>
      </c>
      <c r="T599" s="5">
        <v>0</v>
      </c>
      <c r="U599" s="5">
        <v>18921</v>
      </c>
      <c r="V599" s="5">
        <v>0</v>
      </c>
      <c r="W599" s="5">
        <v>5</v>
      </c>
      <c r="X599" s="5">
        <v>5</v>
      </c>
      <c r="Y599" s="5">
        <v>51900</v>
      </c>
      <c r="Z599" s="5">
        <v>0</v>
      </c>
      <c r="AA599" s="5">
        <v>11</v>
      </c>
      <c r="AB599" s="5">
        <v>0</v>
      </c>
      <c r="AC599" s="5">
        <v>0</v>
      </c>
      <c r="AD599" s="5">
        <v>0</v>
      </c>
      <c r="AE599" s="5">
        <v>0</v>
      </c>
      <c r="AF599" s="5">
        <v>0</v>
      </c>
      <c r="AG599" s="5">
        <v>51900</v>
      </c>
      <c r="AH599" s="5">
        <v>51900</v>
      </c>
      <c r="AI599" s="5">
        <v>0</v>
      </c>
      <c r="AJ599" s="5">
        <v>0</v>
      </c>
      <c r="AK599" s="5">
        <v>0</v>
      </c>
      <c r="AL599" s="5">
        <v>0</v>
      </c>
      <c r="AM599" s="5">
        <v>0</v>
      </c>
      <c r="AN599" s="5">
        <v>0</v>
      </c>
      <c r="AO599" s="5">
        <v>0</v>
      </c>
      <c r="AP599" s="5">
        <v>0</v>
      </c>
      <c r="AQ599" s="5">
        <v>0</v>
      </c>
      <c r="AR599" s="5">
        <v>0</v>
      </c>
      <c r="AS599" s="5">
        <v>4411</v>
      </c>
      <c r="AT599" s="5">
        <v>0</v>
      </c>
      <c r="AU599" s="5">
        <v>0</v>
      </c>
      <c r="AV599" s="5">
        <v>0</v>
      </c>
      <c r="AW599" s="5">
        <v>846</v>
      </c>
      <c r="AX599" s="5">
        <v>0</v>
      </c>
      <c r="AY599" s="5">
        <v>0</v>
      </c>
      <c r="AZ599" s="5">
        <v>0</v>
      </c>
      <c r="BA599" s="5">
        <v>0</v>
      </c>
      <c r="BB599" s="5">
        <v>0</v>
      </c>
      <c r="BC599" s="5">
        <v>0</v>
      </c>
      <c r="BD599" s="5">
        <v>0</v>
      </c>
      <c r="BE599" s="5">
        <v>21</v>
      </c>
      <c r="BF599" s="5">
        <v>0</v>
      </c>
      <c r="BG599" s="5">
        <v>0</v>
      </c>
      <c r="BH599" s="5">
        <v>1846956</v>
      </c>
      <c r="BI599" s="5">
        <v>384519</v>
      </c>
      <c r="BJ599" s="5">
        <v>1739299</v>
      </c>
      <c r="BK599" s="5">
        <v>162102</v>
      </c>
      <c r="BL599" s="5">
        <v>0</v>
      </c>
      <c r="BM599" s="5">
        <v>0</v>
      </c>
      <c r="BN599" s="5">
        <v>0</v>
      </c>
      <c r="BO599" s="5">
        <v>379110</v>
      </c>
      <c r="BP599" s="5">
        <v>6281274</v>
      </c>
      <c r="BQ599" s="5">
        <v>808455</v>
      </c>
      <c r="BR599" s="5">
        <v>0</v>
      </c>
    </row>
    <row r="600" spans="1:70">
      <c r="A600" t="s">
        <v>2044</v>
      </c>
      <c r="B600" t="s">
        <v>2045</v>
      </c>
      <c r="C600" t="s">
        <v>1280</v>
      </c>
      <c r="D600" t="s">
        <v>2046</v>
      </c>
      <c r="E600" t="str">
        <f t="shared" si="9"/>
        <v>山梨県甲府市</v>
      </c>
      <c r="F600" s="5">
        <v>235179</v>
      </c>
      <c r="G600" s="5">
        <v>117</v>
      </c>
      <c r="H600" s="5">
        <v>5</v>
      </c>
      <c r="I600" s="5">
        <v>0</v>
      </c>
      <c r="J600" s="5">
        <v>1</v>
      </c>
      <c r="K600" s="5">
        <v>0</v>
      </c>
      <c r="L600" s="5">
        <v>10841</v>
      </c>
      <c r="M600" s="5">
        <v>47788</v>
      </c>
      <c r="N600" s="5">
        <v>20010</v>
      </c>
      <c r="O600" s="5">
        <v>1380511</v>
      </c>
      <c r="P600" s="5">
        <v>4409953</v>
      </c>
      <c r="Q600" s="5">
        <v>2611447</v>
      </c>
      <c r="R600" s="5">
        <v>522857</v>
      </c>
      <c r="S600" s="5">
        <v>79</v>
      </c>
      <c r="T600" s="5">
        <v>26753</v>
      </c>
      <c r="U600" s="5">
        <v>0</v>
      </c>
      <c r="V600" s="5">
        <v>0</v>
      </c>
      <c r="W600" s="5">
        <v>72</v>
      </c>
      <c r="X600" s="5">
        <v>18</v>
      </c>
      <c r="Y600" s="5">
        <v>193080</v>
      </c>
      <c r="Z600" s="5">
        <v>0</v>
      </c>
      <c r="AA600" s="5">
        <v>24</v>
      </c>
      <c r="AB600" s="5">
        <v>19</v>
      </c>
      <c r="AC600" s="5">
        <v>7220</v>
      </c>
      <c r="AD600" s="5">
        <v>9245</v>
      </c>
      <c r="AE600" s="5">
        <v>2072</v>
      </c>
      <c r="AF600" s="5">
        <v>176225</v>
      </c>
      <c r="AG600" s="5">
        <v>192572</v>
      </c>
      <c r="AH600" s="5">
        <v>176927</v>
      </c>
      <c r="AI600" s="5">
        <v>0</v>
      </c>
      <c r="AJ600" s="5">
        <v>56236</v>
      </c>
      <c r="AK600" s="5">
        <v>46546</v>
      </c>
      <c r="AL600" s="5">
        <v>8296</v>
      </c>
      <c r="AM600" s="5">
        <v>0</v>
      </c>
      <c r="AN600" s="5">
        <v>2091</v>
      </c>
      <c r="AO600" s="5">
        <v>48</v>
      </c>
      <c r="AP600" s="5">
        <v>0</v>
      </c>
      <c r="AQ600" s="5">
        <v>50</v>
      </c>
      <c r="AR600" s="5">
        <v>794</v>
      </c>
      <c r="AS600" s="5">
        <v>3844</v>
      </c>
      <c r="AT600" s="5">
        <v>83</v>
      </c>
      <c r="AU600" s="5">
        <v>160391</v>
      </c>
      <c r="AV600" s="5">
        <v>0</v>
      </c>
      <c r="AW600" s="5">
        <v>5207</v>
      </c>
      <c r="AX600" s="5">
        <v>2296</v>
      </c>
      <c r="AY600" s="5">
        <v>6182</v>
      </c>
      <c r="AZ600" s="5">
        <v>82</v>
      </c>
      <c r="BA600" s="5">
        <v>0</v>
      </c>
      <c r="BB600" s="5">
        <v>0</v>
      </c>
      <c r="BC600" s="5">
        <v>32014</v>
      </c>
      <c r="BD600" s="5">
        <v>0</v>
      </c>
      <c r="BE600" s="5">
        <v>442</v>
      </c>
      <c r="BF600" s="5">
        <v>160</v>
      </c>
      <c r="BG600" s="5">
        <v>1845</v>
      </c>
      <c r="BH600" s="5">
        <v>4474623</v>
      </c>
      <c r="BI600" s="5">
        <v>1126087</v>
      </c>
      <c r="BJ600" s="5">
        <v>4243367</v>
      </c>
      <c r="BK600" s="5">
        <v>125815</v>
      </c>
      <c r="BL600" s="5">
        <v>0</v>
      </c>
      <c r="BM600" s="5">
        <v>68237</v>
      </c>
      <c r="BN600" s="5">
        <v>0</v>
      </c>
      <c r="BO600" s="5">
        <v>775189</v>
      </c>
      <c r="BP600" s="5">
        <v>6739438</v>
      </c>
      <c r="BQ600" s="5">
        <v>1326206</v>
      </c>
      <c r="BR600" s="5">
        <v>0</v>
      </c>
    </row>
    <row r="601" spans="1:70">
      <c r="A601" t="s">
        <v>2044</v>
      </c>
      <c r="B601" t="s">
        <v>2045</v>
      </c>
      <c r="C601" t="s">
        <v>1284</v>
      </c>
      <c r="D601" t="s">
        <v>2047</v>
      </c>
      <c r="E601" t="str">
        <f t="shared" si="9"/>
        <v>山梨県都留市</v>
      </c>
      <c r="F601" s="5">
        <v>16025</v>
      </c>
      <c r="G601" s="5">
        <v>11</v>
      </c>
      <c r="H601" s="5">
        <v>4</v>
      </c>
      <c r="I601" s="5">
        <v>0</v>
      </c>
      <c r="J601" s="5">
        <v>0</v>
      </c>
      <c r="K601" s="5">
        <v>0</v>
      </c>
      <c r="L601" s="5">
        <v>1807</v>
      </c>
      <c r="M601" s="5">
        <v>1107</v>
      </c>
      <c r="N601" s="5">
        <v>36924</v>
      </c>
      <c r="O601" s="5">
        <v>68580</v>
      </c>
      <c r="P601" s="5">
        <v>279177</v>
      </c>
      <c r="Q601" s="5">
        <v>1931368</v>
      </c>
      <c r="R601" s="5">
        <v>123283</v>
      </c>
      <c r="S601" s="5">
        <v>8</v>
      </c>
      <c r="T601" s="5">
        <v>2391</v>
      </c>
      <c r="U601" s="5">
        <v>0</v>
      </c>
      <c r="V601" s="5">
        <v>136</v>
      </c>
      <c r="W601" s="5">
        <v>2</v>
      </c>
      <c r="X601" s="5">
        <v>18</v>
      </c>
      <c r="Y601" s="5">
        <v>19600</v>
      </c>
      <c r="Z601" s="5">
        <v>0</v>
      </c>
      <c r="AA601" s="5">
        <v>0</v>
      </c>
      <c r="AB601" s="5">
        <v>0</v>
      </c>
      <c r="AC601" s="5">
        <v>0</v>
      </c>
      <c r="AD601" s="5">
        <v>0</v>
      </c>
      <c r="AE601" s="5">
        <v>0</v>
      </c>
      <c r="AF601" s="5">
        <v>0</v>
      </c>
      <c r="AG601" s="5">
        <v>0</v>
      </c>
      <c r="AH601" s="5">
        <v>0</v>
      </c>
      <c r="AI601" s="5">
        <v>5800</v>
      </c>
      <c r="AJ601" s="5">
        <v>0</v>
      </c>
      <c r="AK601" s="5">
        <v>0</v>
      </c>
      <c r="AL601" s="5">
        <v>0</v>
      </c>
      <c r="AM601" s="5">
        <v>0</v>
      </c>
      <c r="AN601" s="5">
        <v>8100</v>
      </c>
      <c r="AO601" s="5">
        <v>0</v>
      </c>
      <c r="AP601" s="5">
        <v>0</v>
      </c>
      <c r="AQ601" s="5">
        <v>0</v>
      </c>
      <c r="AR601" s="5">
        <v>1115</v>
      </c>
      <c r="AS601" s="5">
        <v>1107</v>
      </c>
      <c r="AT601" s="5">
        <v>17415</v>
      </c>
      <c r="AU601" s="5">
        <v>8575</v>
      </c>
      <c r="AV601" s="5">
        <v>0</v>
      </c>
      <c r="AW601" s="5">
        <v>0</v>
      </c>
      <c r="AX601" s="5">
        <v>0</v>
      </c>
      <c r="AY601" s="5">
        <v>0</v>
      </c>
      <c r="AZ601" s="5">
        <v>0</v>
      </c>
      <c r="BA601" s="5">
        <v>0</v>
      </c>
      <c r="BB601" s="5">
        <v>2654</v>
      </c>
      <c r="BC601" s="5">
        <v>2512</v>
      </c>
      <c r="BD601" s="5">
        <v>0</v>
      </c>
      <c r="BE601" s="5">
        <v>0</v>
      </c>
      <c r="BF601" s="5">
        <v>0</v>
      </c>
      <c r="BG601" s="5">
        <v>0</v>
      </c>
      <c r="BH601" s="5">
        <v>283881</v>
      </c>
      <c r="BI601" s="5">
        <v>79235</v>
      </c>
      <c r="BJ601" s="5">
        <v>263424</v>
      </c>
      <c r="BK601" s="5">
        <v>34423</v>
      </c>
      <c r="BL601" s="5">
        <v>0</v>
      </c>
      <c r="BM601" s="5">
        <v>0</v>
      </c>
      <c r="BN601" s="5">
        <v>0</v>
      </c>
      <c r="BO601" s="5">
        <v>18704</v>
      </c>
      <c r="BP601" s="5">
        <v>419790</v>
      </c>
      <c r="BQ601" s="5">
        <v>184468</v>
      </c>
      <c r="BR601" s="5">
        <v>9035</v>
      </c>
    </row>
    <row r="602" spans="1:70">
      <c r="A602" t="s">
        <v>2044</v>
      </c>
      <c r="B602" t="s">
        <v>2045</v>
      </c>
      <c r="C602" t="s">
        <v>1286</v>
      </c>
      <c r="D602" t="s">
        <v>2048</v>
      </c>
      <c r="E602" t="str">
        <f t="shared" si="9"/>
        <v>山梨県富士河口湖町</v>
      </c>
      <c r="F602" s="5">
        <v>19734</v>
      </c>
      <c r="G602" s="5">
        <v>5</v>
      </c>
      <c r="H602" s="5">
        <v>17</v>
      </c>
      <c r="I602" s="5">
        <v>0</v>
      </c>
      <c r="J602" s="5">
        <v>0</v>
      </c>
      <c r="K602" s="5">
        <v>0</v>
      </c>
      <c r="L602" s="5">
        <v>1638</v>
      </c>
      <c r="M602" s="5">
        <v>4954</v>
      </c>
      <c r="N602" s="5">
        <v>55808</v>
      </c>
      <c r="O602" s="5">
        <v>82983</v>
      </c>
      <c r="P602" s="5">
        <v>229471</v>
      </c>
      <c r="Q602" s="5">
        <v>1005575</v>
      </c>
      <c r="R602" s="5">
        <v>37542</v>
      </c>
      <c r="S602" s="5">
        <v>3</v>
      </c>
      <c r="T602" s="5">
        <v>3680</v>
      </c>
      <c r="U602" s="5">
        <v>0</v>
      </c>
      <c r="V602" s="5">
        <v>0</v>
      </c>
      <c r="W602" s="5">
        <v>0</v>
      </c>
      <c r="X602" s="5">
        <v>11</v>
      </c>
      <c r="Y602" s="5">
        <v>12710</v>
      </c>
      <c r="Z602" s="5">
        <v>0</v>
      </c>
      <c r="AA602" s="5">
        <v>19</v>
      </c>
      <c r="AB602" s="5">
        <v>7</v>
      </c>
      <c r="AC602" s="5">
        <v>0</v>
      </c>
      <c r="AD602" s="5">
        <v>1386</v>
      </c>
      <c r="AE602" s="5">
        <v>0</v>
      </c>
      <c r="AF602" s="5">
        <v>0</v>
      </c>
      <c r="AG602" s="5">
        <v>3500</v>
      </c>
      <c r="AH602" s="5">
        <v>6420</v>
      </c>
      <c r="AI602" s="5">
        <v>18730</v>
      </c>
      <c r="AJ602" s="5">
        <v>0</v>
      </c>
      <c r="AK602" s="5">
        <v>9600</v>
      </c>
      <c r="AL602" s="5">
        <v>3175</v>
      </c>
      <c r="AM602" s="5">
        <v>0</v>
      </c>
      <c r="AN602" s="5">
        <v>0</v>
      </c>
      <c r="AO602" s="5">
        <v>0</v>
      </c>
      <c r="AP602" s="5">
        <v>0</v>
      </c>
      <c r="AQ602" s="5">
        <v>0</v>
      </c>
      <c r="AR602" s="5">
        <v>519</v>
      </c>
      <c r="AS602" s="5">
        <v>0</v>
      </c>
      <c r="AT602" s="5">
        <v>3262</v>
      </c>
      <c r="AU602" s="5">
        <v>0</v>
      </c>
      <c r="AV602" s="5">
        <v>0</v>
      </c>
      <c r="AW602" s="5">
        <v>0</v>
      </c>
      <c r="AX602" s="5">
        <v>0</v>
      </c>
      <c r="AY602" s="5">
        <v>0</v>
      </c>
      <c r="AZ602" s="5">
        <v>1119</v>
      </c>
      <c r="BA602" s="5">
        <v>731</v>
      </c>
      <c r="BB602" s="5">
        <v>21868</v>
      </c>
      <c r="BC602" s="5">
        <v>895</v>
      </c>
      <c r="BD602" s="5">
        <v>0</v>
      </c>
      <c r="BE602" s="5">
        <v>0</v>
      </c>
      <c r="BF602" s="5">
        <v>0</v>
      </c>
      <c r="BG602" s="5">
        <v>0</v>
      </c>
      <c r="BH602" s="5">
        <v>230684</v>
      </c>
      <c r="BI602" s="5">
        <v>56867</v>
      </c>
      <c r="BJ602" s="5">
        <v>273868</v>
      </c>
      <c r="BK602" s="5">
        <v>8490</v>
      </c>
      <c r="BL602" s="5">
        <v>0</v>
      </c>
      <c r="BM602" s="5">
        <v>0</v>
      </c>
      <c r="BN602" s="5">
        <v>0</v>
      </c>
      <c r="BO602" s="5">
        <v>44606</v>
      </c>
      <c r="BP602" s="5">
        <v>517701</v>
      </c>
      <c r="BQ602" s="5">
        <v>96206</v>
      </c>
      <c r="BR602" s="5">
        <v>0</v>
      </c>
    </row>
    <row r="603" spans="1:70">
      <c r="A603" t="s">
        <v>2044</v>
      </c>
      <c r="B603" t="s">
        <v>2045</v>
      </c>
      <c r="C603" t="s">
        <v>1290</v>
      </c>
      <c r="D603" t="s">
        <v>2049</v>
      </c>
      <c r="E603" t="str">
        <f t="shared" si="9"/>
        <v>山梨県甲州市（勝沼）</v>
      </c>
      <c r="F603" s="5">
        <v>1855</v>
      </c>
      <c r="G603" s="5">
        <v>0</v>
      </c>
      <c r="H603" s="5">
        <v>0</v>
      </c>
      <c r="I603" s="5">
        <v>0</v>
      </c>
      <c r="J603" s="5">
        <v>0</v>
      </c>
      <c r="K603" s="5">
        <v>0</v>
      </c>
      <c r="L603" s="5">
        <v>2653</v>
      </c>
      <c r="M603" s="5">
        <v>370</v>
      </c>
      <c r="N603" s="5">
        <v>496</v>
      </c>
      <c r="O603" s="5">
        <v>16680</v>
      </c>
      <c r="P603" s="5">
        <v>34583</v>
      </c>
      <c r="Q603" s="5">
        <v>0</v>
      </c>
      <c r="R603" s="5">
        <v>0</v>
      </c>
      <c r="S603" s="5">
        <v>0</v>
      </c>
      <c r="T603" s="5">
        <v>186</v>
      </c>
      <c r="U603" s="5">
        <v>0</v>
      </c>
      <c r="V603" s="5">
        <v>292</v>
      </c>
      <c r="W603" s="5">
        <v>0</v>
      </c>
      <c r="X603" s="5">
        <v>0</v>
      </c>
      <c r="Y603" s="5">
        <v>2500</v>
      </c>
      <c r="Z603" s="5">
        <v>0</v>
      </c>
      <c r="AA603" s="5">
        <v>13</v>
      </c>
      <c r="AB603" s="5">
        <v>0</v>
      </c>
      <c r="AC603" s="5">
        <v>0</v>
      </c>
      <c r="AD603" s="5">
        <v>0</v>
      </c>
      <c r="AE603" s="5">
        <v>0</v>
      </c>
      <c r="AF603" s="5">
        <v>0</v>
      </c>
      <c r="AG603" s="5">
        <v>0</v>
      </c>
      <c r="AH603" s="5">
        <v>0</v>
      </c>
      <c r="AI603" s="5">
        <v>0</v>
      </c>
      <c r="AJ603" s="5">
        <v>0</v>
      </c>
      <c r="AK603" s="5">
        <v>750</v>
      </c>
      <c r="AL603" s="5">
        <v>0</v>
      </c>
      <c r="AM603" s="5">
        <v>0</v>
      </c>
      <c r="AN603" s="5">
        <v>420</v>
      </c>
      <c r="AO603" s="5">
        <v>410</v>
      </c>
      <c r="AP603" s="5">
        <v>0</v>
      </c>
      <c r="AQ603" s="5">
        <v>0</v>
      </c>
      <c r="AR603" s="5">
        <v>0</v>
      </c>
      <c r="AS603" s="5">
        <v>0</v>
      </c>
      <c r="AT603" s="5">
        <v>0</v>
      </c>
      <c r="AU603" s="5">
        <v>0</v>
      </c>
      <c r="AV603" s="5">
        <v>0</v>
      </c>
      <c r="AW603" s="5">
        <v>0</v>
      </c>
      <c r="AX603" s="5">
        <v>0</v>
      </c>
      <c r="AY603" s="5">
        <v>0</v>
      </c>
      <c r="AZ603" s="5">
        <v>0</v>
      </c>
      <c r="BA603" s="5">
        <v>0</v>
      </c>
      <c r="BB603" s="5">
        <v>0</v>
      </c>
      <c r="BC603" s="5">
        <v>0</v>
      </c>
      <c r="BD603" s="5">
        <v>0</v>
      </c>
      <c r="BE603" s="5">
        <v>0</v>
      </c>
      <c r="BF603" s="5">
        <v>0</v>
      </c>
      <c r="BG603" s="5">
        <v>0</v>
      </c>
      <c r="BH603" s="5">
        <v>34583</v>
      </c>
      <c r="BI603" s="5">
        <v>5180</v>
      </c>
      <c r="BJ603" s="5">
        <v>35320</v>
      </c>
      <c r="BK603" s="5">
        <v>1936</v>
      </c>
      <c r="BL603" s="5">
        <v>0</v>
      </c>
      <c r="BM603" s="5">
        <v>951</v>
      </c>
      <c r="BN603" s="5">
        <v>0</v>
      </c>
      <c r="BO603" s="5">
        <v>5154</v>
      </c>
      <c r="BP603" s="5">
        <v>297586</v>
      </c>
      <c r="BQ603" s="5">
        <v>2677</v>
      </c>
      <c r="BR603" s="5">
        <v>0</v>
      </c>
    </row>
    <row r="604" spans="1:70">
      <c r="A604" t="s">
        <v>2044</v>
      </c>
      <c r="B604" t="s">
        <v>2045</v>
      </c>
      <c r="C604" t="s">
        <v>1292</v>
      </c>
      <c r="D604" t="s">
        <v>2050</v>
      </c>
      <c r="E604" t="str">
        <f t="shared" si="9"/>
        <v>山梨県富士吉田市</v>
      </c>
      <c r="F604" s="5">
        <v>48482</v>
      </c>
      <c r="G604" s="5">
        <v>9</v>
      </c>
      <c r="H604" s="5">
        <v>16</v>
      </c>
      <c r="I604" s="5">
        <v>1</v>
      </c>
      <c r="J604" s="5">
        <v>0</v>
      </c>
      <c r="K604" s="5">
        <v>0</v>
      </c>
      <c r="L604" s="5">
        <v>1875</v>
      </c>
      <c r="M604" s="5">
        <v>20030</v>
      </c>
      <c r="N604" s="5">
        <v>77223</v>
      </c>
      <c r="O604" s="5">
        <v>204962</v>
      </c>
      <c r="P604" s="5">
        <v>556055</v>
      </c>
      <c r="Q604" s="5">
        <v>3065930</v>
      </c>
      <c r="R604" s="5">
        <v>177055</v>
      </c>
      <c r="S604" s="5">
        <v>5</v>
      </c>
      <c r="T604" s="5">
        <v>6510</v>
      </c>
      <c r="U604" s="5">
        <v>0</v>
      </c>
      <c r="V604" s="5">
        <v>0</v>
      </c>
      <c r="W604" s="5">
        <v>7</v>
      </c>
      <c r="X604" s="5">
        <v>7</v>
      </c>
      <c r="Y604" s="5">
        <v>49590</v>
      </c>
      <c r="Z604" s="5">
        <v>0</v>
      </c>
      <c r="AA604" s="5">
        <v>108</v>
      </c>
      <c r="AB604" s="5">
        <v>1</v>
      </c>
      <c r="AC604" s="5">
        <v>653</v>
      </c>
      <c r="AD604" s="5">
        <v>8159</v>
      </c>
      <c r="AE604" s="5">
        <v>6219</v>
      </c>
      <c r="AF604" s="5">
        <v>0</v>
      </c>
      <c r="AG604" s="5">
        <v>15280</v>
      </c>
      <c r="AH604" s="5">
        <v>0</v>
      </c>
      <c r="AI604" s="5">
        <v>0</v>
      </c>
      <c r="AJ604" s="5">
        <v>0</v>
      </c>
      <c r="AK604" s="5">
        <v>14309</v>
      </c>
      <c r="AL604" s="5">
        <v>7547</v>
      </c>
      <c r="AM604" s="5">
        <v>0</v>
      </c>
      <c r="AN604" s="5">
        <v>200</v>
      </c>
      <c r="AO604" s="5">
        <v>0</v>
      </c>
      <c r="AP604" s="5">
        <v>0</v>
      </c>
      <c r="AQ604" s="5">
        <v>0</v>
      </c>
      <c r="AR604" s="5">
        <v>611</v>
      </c>
      <c r="AS604" s="5">
        <v>2963</v>
      </c>
      <c r="AT604" s="5">
        <v>8560</v>
      </c>
      <c r="AU604" s="5">
        <v>21413</v>
      </c>
      <c r="AV604" s="5">
        <v>0</v>
      </c>
      <c r="AW604" s="5">
        <v>0</v>
      </c>
      <c r="AX604" s="5">
        <v>0</v>
      </c>
      <c r="AY604" s="5">
        <v>0</v>
      </c>
      <c r="AZ604" s="5">
        <v>0</v>
      </c>
      <c r="BA604" s="5">
        <v>0</v>
      </c>
      <c r="BB604" s="5">
        <v>500</v>
      </c>
      <c r="BC604" s="5">
        <v>198</v>
      </c>
      <c r="BD604" s="5">
        <v>0</v>
      </c>
      <c r="BE604" s="5">
        <v>0</v>
      </c>
      <c r="BF604" s="5">
        <v>0</v>
      </c>
      <c r="BG604" s="5">
        <v>0</v>
      </c>
      <c r="BH604" s="5">
        <v>579604</v>
      </c>
      <c r="BI604" s="5">
        <v>147902</v>
      </c>
      <c r="BJ604" s="5">
        <v>553447</v>
      </c>
      <c r="BK604" s="5">
        <v>61788</v>
      </c>
      <c r="BL604" s="5">
        <v>34</v>
      </c>
      <c r="BM604" s="5">
        <v>0</v>
      </c>
      <c r="BN604" s="5">
        <v>0</v>
      </c>
      <c r="BO604" s="5">
        <v>143018</v>
      </c>
      <c r="BP604" s="5">
        <v>703306</v>
      </c>
      <c r="BQ604" s="5">
        <v>337485</v>
      </c>
      <c r="BR604" s="5">
        <v>0</v>
      </c>
    </row>
    <row r="605" spans="1:70">
      <c r="A605" t="s">
        <v>2044</v>
      </c>
      <c r="B605" t="s">
        <v>2045</v>
      </c>
      <c r="C605" t="s">
        <v>1296</v>
      </c>
      <c r="D605" t="s">
        <v>2051</v>
      </c>
      <c r="E605" t="str">
        <f t="shared" si="9"/>
        <v>山梨県甲州市（塩山）</v>
      </c>
      <c r="F605" s="5">
        <v>16817</v>
      </c>
      <c r="G605" s="5">
        <v>9</v>
      </c>
      <c r="H605" s="5">
        <v>4</v>
      </c>
      <c r="I605" s="5">
        <v>0</v>
      </c>
      <c r="J605" s="5">
        <v>2</v>
      </c>
      <c r="K605" s="5">
        <v>0</v>
      </c>
      <c r="L605" s="5">
        <v>106</v>
      </c>
      <c r="M605" s="5">
        <v>9006</v>
      </c>
      <c r="N605" s="5">
        <v>5285</v>
      </c>
      <c r="O605" s="5">
        <v>134298</v>
      </c>
      <c r="P605" s="5">
        <v>315787</v>
      </c>
      <c r="Q605" s="5">
        <v>836501</v>
      </c>
      <c r="R605" s="5">
        <v>68992</v>
      </c>
      <c r="S605" s="5">
        <v>9</v>
      </c>
      <c r="T605" s="5">
        <v>1791</v>
      </c>
      <c r="U605" s="5">
        <v>0</v>
      </c>
      <c r="V605" s="5">
        <v>0</v>
      </c>
      <c r="W605" s="5">
        <v>2</v>
      </c>
      <c r="X605" s="5">
        <v>5</v>
      </c>
      <c r="Y605" s="5">
        <v>12115</v>
      </c>
      <c r="Z605" s="5">
        <v>0</v>
      </c>
      <c r="AA605" s="5">
        <v>39</v>
      </c>
      <c r="AB605" s="5">
        <v>18</v>
      </c>
      <c r="AC605" s="5">
        <v>0</v>
      </c>
      <c r="AD605" s="5">
        <v>614</v>
      </c>
      <c r="AE605" s="5">
        <v>0</v>
      </c>
      <c r="AF605" s="5">
        <v>118</v>
      </c>
      <c r="AG605" s="5">
        <v>0</v>
      </c>
      <c r="AH605" s="5">
        <v>0</v>
      </c>
      <c r="AI605" s="5">
        <v>0</v>
      </c>
      <c r="AJ605" s="5">
        <v>0</v>
      </c>
      <c r="AK605" s="5">
        <v>6500</v>
      </c>
      <c r="AL605" s="5">
        <v>1596</v>
      </c>
      <c r="AM605" s="5">
        <v>0</v>
      </c>
      <c r="AN605" s="5">
        <v>0</v>
      </c>
      <c r="AO605" s="5">
        <v>0</v>
      </c>
      <c r="AP605" s="5">
        <v>0</v>
      </c>
      <c r="AQ605" s="5">
        <v>0</v>
      </c>
      <c r="AR605" s="5">
        <v>0</v>
      </c>
      <c r="AS605" s="5">
        <v>0</v>
      </c>
      <c r="AT605" s="5">
        <v>0</v>
      </c>
      <c r="AU605" s="5">
        <v>0</v>
      </c>
      <c r="AV605" s="5">
        <v>0</v>
      </c>
      <c r="AW605" s="5">
        <v>0</v>
      </c>
      <c r="AX605" s="5">
        <v>0</v>
      </c>
      <c r="AY605" s="5">
        <v>33</v>
      </c>
      <c r="AZ605" s="5">
        <v>0</v>
      </c>
      <c r="BA605" s="5">
        <v>0</v>
      </c>
      <c r="BB605" s="5">
        <v>0</v>
      </c>
      <c r="BC605" s="5">
        <v>13</v>
      </c>
      <c r="BD605" s="5">
        <v>0</v>
      </c>
      <c r="BE605" s="5">
        <v>0</v>
      </c>
      <c r="BF605" s="5">
        <v>0</v>
      </c>
      <c r="BG605" s="5">
        <v>0</v>
      </c>
      <c r="BH605" s="5">
        <v>334014</v>
      </c>
      <c r="BI605" s="5">
        <v>61827</v>
      </c>
      <c r="BJ605" s="5">
        <v>335916</v>
      </c>
      <c r="BK605" s="5">
        <v>17691</v>
      </c>
      <c r="BL605" s="5">
        <v>1066</v>
      </c>
      <c r="BM605" s="5">
        <v>8689</v>
      </c>
      <c r="BN605" s="5">
        <v>0</v>
      </c>
      <c r="BO605" s="5">
        <v>47056</v>
      </c>
      <c r="BP605" s="5">
        <v>663596</v>
      </c>
      <c r="BQ605" s="5">
        <v>140700</v>
      </c>
      <c r="BR605" s="5">
        <v>2500</v>
      </c>
    </row>
    <row r="606" spans="1:70">
      <c r="A606" t="s">
        <v>2044</v>
      </c>
      <c r="B606" t="s">
        <v>2045</v>
      </c>
      <c r="C606" t="s">
        <v>1298</v>
      </c>
      <c r="D606" t="s">
        <v>2052</v>
      </c>
      <c r="E606" t="str">
        <f t="shared" si="9"/>
        <v>山梨県富士川町</v>
      </c>
      <c r="F606" s="5">
        <v>13568</v>
      </c>
      <c r="G606" s="5">
        <v>4</v>
      </c>
      <c r="H606" s="5">
        <v>5</v>
      </c>
      <c r="I606" s="5">
        <v>0</v>
      </c>
      <c r="J606" s="5">
        <v>0</v>
      </c>
      <c r="K606" s="5">
        <v>0</v>
      </c>
      <c r="L606" s="5">
        <v>3980</v>
      </c>
      <c r="M606" s="5">
        <v>3173</v>
      </c>
      <c r="N606" s="5">
        <v>8676</v>
      </c>
      <c r="O606" s="5">
        <v>110507</v>
      </c>
      <c r="P606" s="5">
        <v>185802</v>
      </c>
      <c r="Q606" s="5">
        <v>625301</v>
      </c>
      <c r="R606" s="5">
        <v>57712</v>
      </c>
      <c r="S606" s="5">
        <v>4</v>
      </c>
      <c r="T606" s="5">
        <v>1615</v>
      </c>
      <c r="U606" s="5">
        <v>0</v>
      </c>
      <c r="V606" s="5">
        <v>0</v>
      </c>
      <c r="W606" s="5">
        <v>0</v>
      </c>
      <c r="X606" s="5">
        <v>2</v>
      </c>
      <c r="Y606" s="5">
        <v>7090</v>
      </c>
      <c r="Z606" s="5">
        <v>0</v>
      </c>
      <c r="AA606" s="5">
        <v>40</v>
      </c>
      <c r="AB606" s="5">
        <v>31</v>
      </c>
      <c r="AC606" s="5">
        <v>0</v>
      </c>
      <c r="AD606" s="5">
        <v>0</v>
      </c>
      <c r="AE606" s="5">
        <v>0</v>
      </c>
      <c r="AF606" s="5">
        <v>0</v>
      </c>
      <c r="AG606" s="5">
        <v>0</v>
      </c>
      <c r="AH606" s="5">
        <v>0</v>
      </c>
      <c r="AI606" s="5">
        <v>0</v>
      </c>
      <c r="AJ606" s="5">
        <v>7320</v>
      </c>
      <c r="AK606" s="5">
        <v>0</v>
      </c>
      <c r="AL606" s="5">
        <v>0</v>
      </c>
      <c r="AM606" s="5">
        <v>4000</v>
      </c>
      <c r="AN606" s="5">
        <v>0</v>
      </c>
      <c r="AO606" s="5">
        <v>0</v>
      </c>
      <c r="AP606" s="5">
        <v>0</v>
      </c>
      <c r="AQ606" s="5">
        <v>3800</v>
      </c>
      <c r="AR606" s="5">
        <v>78</v>
      </c>
      <c r="AS606" s="5">
        <v>138</v>
      </c>
      <c r="AT606" s="5">
        <v>600</v>
      </c>
      <c r="AU606" s="5">
        <v>15</v>
      </c>
      <c r="AV606" s="5">
        <v>0</v>
      </c>
      <c r="AW606" s="5">
        <v>0</v>
      </c>
      <c r="AX606" s="5">
        <v>0</v>
      </c>
      <c r="AY606" s="5">
        <v>0</v>
      </c>
      <c r="AZ606" s="5">
        <v>0</v>
      </c>
      <c r="BA606" s="5">
        <v>162</v>
      </c>
      <c r="BB606" s="5">
        <v>2574</v>
      </c>
      <c r="BC606" s="5">
        <v>7071</v>
      </c>
      <c r="BD606" s="5">
        <v>0</v>
      </c>
      <c r="BE606" s="5">
        <v>0</v>
      </c>
      <c r="BF606" s="5">
        <v>0</v>
      </c>
      <c r="BG606" s="5">
        <v>0</v>
      </c>
      <c r="BH606" s="5">
        <v>191672</v>
      </c>
      <c r="BI606" s="5">
        <v>55445</v>
      </c>
      <c r="BJ606" s="5">
        <v>217878</v>
      </c>
      <c r="BK606" s="5">
        <v>14331</v>
      </c>
      <c r="BL606" s="5">
        <v>205</v>
      </c>
      <c r="BM606" s="5">
        <v>0</v>
      </c>
      <c r="BN606" s="5">
        <v>0</v>
      </c>
      <c r="BO606" s="5">
        <v>38575</v>
      </c>
      <c r="BP606" s="5">
        <v>520177</v>
      </c>
      <c r="BQ606" s="5">
        <v>94890</v>
      </c>
      <c r="BR606" s="5">
        <v>0</v>
      </c>
    </row>
    <row r="607" spans="1:70">
      <c r="A607" t="s">
        <v>2044</v>
      </c>
      <c r="B607" t="s">
        <v>2045</v>
      </c>
      <c r="C607" t="s">
        <v>1300</v>
      </c>
      <c r="D607" t="s">
        <v>2053</v>
      </c>
      <c r="E607" t="str">
        <f t="shared" si="9"/>
        <v>山梨県南アルプス市</v>
      </c>
      <c r="F607" s="5">
        <v>71003</v>
      </c>
      <c r="G607" s="5">
        <v>32</v>
      </c>
      <c r="H607" s="5">
        <v>19</v>
      </c>
      <c r="I607" s="5">
        <v>0</v>
      </c>
      <c r="J607" s="5">
        <v>1</v>
      </c>
      <c r="K607" s="5">
        <v>3</v>
      </c>
      <c r="L607" s="5">
        <v>11966</v>
      </c>
      <c r="M607" s="5">
        <v>13187</v>
      </c>
      <c r="N607" s="5">
        <v>88179</v>
      </c>
      <c r="O607" s="5">
        <v>597745</v>
      </c>
      <c r="P607" s="5">
        <v>1107470</v>
      </c>
      <c r="Q607" s="5">
        <v>4289358</v>
      </c>
      <c r="R607" s="5">
        <v>283785</v>
      </c>
      <c r="S607" s="5">
        <v>32</v>
      </c>
      <c r="T607" s="5">
        <v>7952</v>
      </c>
      <c r="U607" s="5">
        <v>0</v>
      </c>
      <c r="V607" s="5">
        <v>0</v>
      </c>
      <c r="W607" s="5">
        <v>15</v>
      </c>
      <c r="X607" s="5">
        <v>14</v>
      </c>
      <c r="Y607" s="5">
        <v>47140</v>
      </c>
      <c r="Z607" s="5">
        <v>0</v>
      </c>
      <c r="AA607" s="5">
        <v>163</v>
      </c>
      <c r="AB607" s="5">
        <v>52</v>
      </c>
      <c r="AC607" s="5">
        <v>3366</v>
      </c>
      <c r="AD607" s="5">
        <v>55</v>
      </c>
      <c r="AE607" s="5">
        <v>14876</v>
      </c>
      <c r="AF607" s="5">
        <v>169170</v>
      </c>
      <c r="AG607" s="5">
        <v>11730</v>
      </c>
      <c r="AH607" s="5">
        <v>7600</v>
      </c>
      <c r="AI607" s="5">
        <v>20300</v>
      </c>
      <c r="AJ607" s="5">
        <v>0</v>
      </c>
      <c r="AK607" s="5">
        <v>11340</v>
      </c>
      <c r="AL607" s="5">
        <v>12371</v>
      </c>
      <c r="AM607" s="5">
        <v>0</v>
      </c>
      <c r="AN607" s="5">
        <v>0</v>
      </c>
      <c r="AO607" s="5">
        <v>0</v>
      </c>
      <c r="AP607" s="5">
        <v>0</v>
      </c>
      <c r="AQ607" s="5">
        <v>0</v>
      </c>
      <c r="AR607" s="5">
        <v>115</v>
      </c>
      <c r="AS607" s="5">
        <v>3176</v>
      </c>
      <c r="AT607" s="5">
        <v>14730</v>
      </c>
      <c r="AU607" s="5">
        <v>14595</v>
      </c>
      <c r="AV607" s="5">
        <v>86</v>
      </c>
      <c r="AW607" s="5">
        <v>130</v>
      </c>
      <c r="AX607" s="5">
        <v>368</v>
      </c>
      <c r="AY607" s="5">
        <v>696</v>
      </c>
      <c r="AZ607" s="5">
        <v>199</v>
      </c>
      <c r="BA607" s="5">
        <v>3755</v>
      </c>
      <c r="BB607" s="5">
        <v>598</v>
      </c>
      <c r="BC607" s="5">
        <v>410</v>
      </c>
      <c r="BD607" s="5">
        <v>3</v>
      </c>
      <c r="BE607" s="5">
        <v>25</v>
      </c>
      <c r="BF607" s="5">
        <v>137</v>
      </c>
      <c r="BG607" s="5">
        <v>474</v>
      </c>
      <c r="BH607" s="5">
        <v>1176634</v>
      </c>
      <c r="BI607" s="5">
        <v>127339</v>
      </c>
      <c r="BJ607" s="5">
        <v>1047578</v>
      </c>
      <c r="BK607" s="5">
        <v>95081</v>
      </c>
      <c r="BL607" s="5">
        <v>0</v>
      </c>
      <c r="BM607" s="5">
        <v>8536</v>
      </c>
      <c r="BN607" s="5">
        <v>0</v>
      </c>
      <c r="BO607" s="5">
        <v>74792</v>
      </c>
      <c r="BP607" s="5">
        <v>1835821</v>
      </c>
      <c r="BQ607" s="5">
        <v>419815</v>
      </c>
      <c r="BR607" s="5">
        <v>0</v>
      </c>
    </row>
    <row r="608" spans="1:70">
      <c r="A608" t="s">
        <v>2044</v>
      </c>
      <c r="B608" t="s">
        <v>2045</v>
      </c>
      <c r="C608" t="s">
        <v>1302</v>
      </c>
      <c r="D608" t="s">
        <v>2054</v>
      </c>
      <c r="E608" t="str">
        <f t="shared" si="9"/>
        <v>山梨県韮崎市</v>
      </c>
      <c r="F608" s="5">
        <v>26310</v>
      </c>
      <c r="G608" s="5">
        <v>10</v>
      </c>
      <c r="H608" s="5">
        <v>12</v>
      </c>
      <c r="I608" s="5">
        <v>0</v>
      </c>
      <c r="J608" s="5">
        <v>1</v>
      </c>
      <c r="K608" s="5">
        <v>0</v>
      </c>
      <c r="L608" s="5">
        <v>4027</v>
      </c>
      <c r="M608" s="5">
        <v>41125</v>
      </c>
      <c r="N608" s="5">
        <v>33174</v>
      </c>
      <c r="O608" s="5">
        <v>238845</v>
      </c>
      <c r="P608" s="5">
        <v>532056</v>
      </c>
      <c r="Q608" s="5">
        <v>2398773</v>
      </c>
      <c r="R608" s="5">
        <v>160618</v>
      </c>
      <c r="S608" s="5">
        <v>8</v>
      </c>
      <c r="T608" s="5">
        <v>3163</v>
      </c>
      <c r="U608" s="5">
        <v>0</v>
      </c>
      <c r="V608" s="5">
        <v>0</v>
      </c>
      <c r="W608" s="5">
        <v>4</v>
      </c>
      <c r="X608" s="5">
        <v>19</v>
      </c>
      <c r="Y608" s="5">
        <v>7400</v>
      </c>
      <c r="Z608" s="5">
        <v>0</v>
      </c>
      <c r="AA608" s="5">
        <v>71</v>
      </c>
      <c r="AB608" s="5">
        <v>35</v>
      </c>
      <c r="AC608" s="5">
        <v>4027</v>
      </c>
      <c r="AD608" s="5">
        <v>9067</v>
      </c>
      <c r="AE608" s="5">
        <v>3796</v>
      </c>
      <c r="AF608" s="5">
        <v>55907</v>
      </c>
      <c r="AG608" s="5">
        <v>2400</v>
      </c>
      <c r="AH608" s="5">
        <v>0</v>
      </c>
      <c r="AI608" s="5">
        <v>0</v>
      </c>
      <c r="AJ608" s="5">
        <v>0</v>
      </c>
      <c r="AK608" s="5">
        <v>9002</v>
      </c>
      <c r="AL608" s="5">
        <v>0</v>
      </c>
      <c r="AM608" s="5">
        <v>0</v>
      </c>
      <c r="AN608" s="5">
        <v>0</v>
      </c>
      <c r="AO608" s="5">
        <v>0</v>
      </c>
      <c r="AP608" s="5">
        <v>0</v>
      </c>
      <c r="AQ608" s="5">
        <v>0</v>
      </c>
      <c r="AR608" s="5">
        <v>0</v>
      </c>
      <c r="AS608" s="5">
        <v>1350</v>
      </c>
      <c r="AT608" s="5">
        <v>0</v>
      </c>
      <c r="AU608" s="5">
        <v>0</v>
      </c>
      <c r="AV608" s="5">
        <v>0</v>
      </c>
      <c r="AW608" s="5">
        <v>0</v>
      </c>
      <c r="AX608" s="5">
        <v>0</v>
      </c>
      <c r="AY608" s="5">
        <v>0</v>
      </c>
      <c r="AZ608" s="5">
        <v>1949</v>
      </c>
      <c r="BA608" s="5">
        <v>474</v>
      </c>
      <c r="BB608" s="5">
        <v>11998</v>
      </c>
      <c r="BC608" s="5">
        <v>35772</v>
      </c>
      <c r="BD608" s="5">
        <v>0</v>
      </c>
      <c r="BE608" s="5">
        <v>0</v>
      </c>
      <c r="BF608" s="5">
        <v>408</v>
      </c>
      <c r="BG608" s="5">
        <v>0</v>
      </c>
      <c r="BH608" s="5">
        <v>555473</v>
      </c>
      <c r="BI608" s="5">
        <v>286694</v>
      </c>
      <c r="BJ608" s="5">
        <v>790636</v>
      </c>
      <c r="BK608" s="5">
        <v>45406</v>
      </c>
      <c r="BL608" s="5">
        <v>0</v>
      </c>
      <c r="BM608" s="5">
        <v>0</v>
      </c>
      <c r="BN608" s="5">
        <v>0</v>
      </c>
      <c r="BO608" s="5">
        <v>104609</v>
      </c>
      <c r="BP608" s="5">
        <v>604462</v>
      </c>
      <c r="BQ608" s="5">
        <v>348936</v>
      </c>
      <c r="BR608" s="5">
        <v>9300</v>
      </c>
    </row>
    <row r="609" spans="1:70">
      <c r="A609" t="s">
        <v>2044</v>
      </c>
      <c r="B609" t="s">
        <v>2045</v>
      </c>
      <c r="C609" t="s">
        <v>1523</v>
      </c>
      <c r="D609" t="s">
        <v>2055</v>
      </c>
      <c r="E609" t="str">
        <f t="shared" si="9"/>
        <v>山梨県山梨市</v>
      </c>
      <c r="F609" s="5">
        <v>29063</v>
      </c>
      <c r="G609" s="5">
        <v>11</v>
      </c>
      <c r="H609" s="5">
        <v>11</v>
      </c>
      <c r="I609" s="5">
        <v>0</v>
      </c>
      <c r="J609" s="5">
        <v>0</v>
      </c>
      <c r="K609" s="5">
        <v>0</v>
      </c>
      <c r="L609" s="5">
        <v>1294</v>
      </c>
      <c r="M609" s="5">
        <v>9791</v>
      </c>
      <c r="N609" s="5">
        <v>0</v>
      </c>
      <c r="O609" s="5">
        <v>227450</v>
      </c>
      <c r="P609" s="5">
        <v>499760</v>
      </c>
      <c r="Q609" s="5">
        <v>2156037</v>
      </c>
      <c r="R609" s="5">
        <v>111324</v>
      </c>
      <c r="S609" s="5">
        <v>10</v>
      </c>
      <c r="T609" s="5">
        <v>3070</v>
      </c>
      <c r="U609" s="5">
        <v>0</v>
      </c>
      <c r="V609" s="5">
        <v>0</v>
      </c>
      <c r="W609" s="5">
        <v>6</v>
      </c>
      <c r="X609" s="5">
        <v>15</v>
      </c>
      <c r="Y609" s="5">
        <v>18900</v>
      </c>
      <c r="Z609" s="5">
        <v>0</v>
      </c>
      <c r="AA609" s="5">
        <v>0</v>
      </c>
      <c r="AB609" s="5">
        <v>0</v>
      </c>
      <c r="AC609" s="5">
        <v>0</v>
      </c>
      <c r="AD609" s="5">
        <v>301</v>
      </c>
      <c r="AE609" s="5">
        <v>0</v>
      </c>
      <c r="AF609" s="5">
        <v>6853</v>
      </c>
      <c r="AG609" s="5">
        <v>0</v>
      </c>
      <c r="AH609" s="5">
        <v>0</v>
      </c>
      <c r="AI609" s="5">
        <v>0</v>
      </c>
      <c r="AJ609" s="5">
        <v>0</v>
      </c>
      <c r="AK609" s="5">
        <v>2700</v>
      </c>
      <c r="AL609" s="5">
        <v>0</v>
      </c>
      <c r="AM609" s="5">
        <v>0</v>
      </c>
      <c r="AN609" s="5">
        <v>0</v>
      </c>
      <c r="AO609" s="5">
        <v>0</v>
      </c>
      <c r="AP609" s="5">
        <v>0</v>
      </c>
      <c r="AQ609" s="5">
        <v>10125</v>
      </c>
      <c r="AR609" s="5">
        <v>0</v>
      </c>
      <c r="AS609" s="5">
        <v>0</v>
      </c>
      <c r="AT609" s="5">
        <v>0</v>
      </c>
      <c r="AU609" s="5">
        <v>0</v>
      </c>
      <c r="AV609" s="5">
        <v>0</v>
      </c>
      <c r="AW609" s="5">
        <v>0</v>
      </c>
      <c r="AX609" s="5">
        <v>0</v>
      </c>
      <c r="AY609" s="5">
        <v>0</v>
      </c>
      <c r="AZ609" s="5">
        <v>0</v>
      </c>
      <c r="BA609" s="5">
        <v>194</v>
      </c>
      <c r="BB609" s="5">
        <v>0</v>
      </c>
      <c r="BC609" s="5">
        <v>17596</v>
      </c>
      <c r="BD609" s="5">
        <v>0</v>
      </c>
      <c r="BE609" s="5">
        <v>0</v>
      </c>
      <c r="BF609" s="5">
        <v>0</v>
      </c>
      <c r="BG609" s="5">
        <v>0</v>
      </c>
      <c r="BH609" s="5">
        <v>505468</v>
      </c>
      <c r="BI609" s="5">
        <v>96917</v>
      </c>
      <c r="BJ609" s="5">
        <v>571901</v>
      </c>
      <c r="BK609" s="5">
        <v>41061</v>
      </c>
      <c r="BL609" s="5">
        <v>0</v>
      </c>
      <c r="BM609" s="5">
        <v>0</v>
      </c>
      <c r="BN609" s="5">
        <v>0</v>
      </c>
      <c r="BO609" s="5">
        <v>61205</v>
      </c>
      <c r="BP609" s="5">
        <v>735122</v>
      </c>
      <c r="BQ609" s="5">
        <v>116758</v>
      </c>
      <c r="BR609" s="5">
        <v>4200</v>
      </c>
    </row>
    <row r="610" spans="1:70">
      <c r="A610" t="s">
        <v>2044</v>
      </c>
      <c r="B610" t="s">
        <v>2045</v>
      </c>
      <c r="C610" t="s">
        <v>1306</v>
      </c>
      <c r="D610" t="s">
        <v>2056</v>
      </c>
      <c r="E610" t="str">
        <f t="shared" si="9"/>
        <v>山梨県甲斐市</v>
      </c>
      <c r="F610" s="5">
        <v>55429</v>
      </c>
      <c r="G610" s="5">
        <v>10</v>
      </c>
      <c r="H610" s="5">
        <v>17</v>
      </c>
      <c r="I610" s="5">
        <v>0</v>
      </c>
      <c r="J610" s="5">
        <v>0</v>
      </c>
      <c r="K610" s="5">
        <v>0</v>
      </c>
      <c r="L610" s="5">
        <v>0</v>
      </c>
      <c r="M610" s="5">
        <v>6060</v>
      </c>
      <c r="N610" s="5">
        <v>0</v>
      </c>
      <c r="O610" s="5">
        <v>350248</v>
      </c>
      <c r="P610" s="5">
        <v>635878</v>
      </c>
      <c r="Q610" s="5">
        <v>46176</v>
      </c>
      <c r="R610" s="5">
        <v>13166</v>
      </c>
      <c r="S610" s="5">
        <v>10</v>
      </c>
      <c r="T610" s="5">
        <v>5981</v>
      </c>
      <c r="U610" s="5">
        <v>0</v>
      </c>
      <c r="V610" s="5">
        <v>0</v>
      </c>
      <c r="W610" s="5">
        <v>3</v>
      </c>
      <c r="X610" s="5">
        <v>22</v>
      </c>
      <c r="Y610" s="5">
        <v>33500</v>
      </c>
      <c r="Z610" s="5">
        <v>0</v>
      </c>
      <c r="AA610" s="5">
        <v>104</v>
      </c>
      <c r="AB610" s="5">
        <v>67</v>
      </c>
      <c r="AC610" s="5">
        <v>0</v>
      </c>
      <c r="AD610" s="5">
        <v>869</v>
      </c>
      <c r="AE610" s="5">
        <v>0</v>
      </c>
      <c r="AF610" s="5">
        <v>22043</v>
      </c>
      <c r="AG610" s="5">
        <v>0</v>
      </c>
      <c r="AH610" s="5">
        <v>0</v>
      </c>
      <c r="AI610" s="5">
        <v>0</v>
      </c>
      <c r="AJ610" s="5">
        <v>33500</v>
      </c>
      <c r="AK610" s="5">
        <v>33500</v>
      </c>
      <c r="AL610" s="5">
        <v>0</v>
      </c>
      <c r="AM610" s="5">
        <v>0</v>
      </c>
      <c r="AN610" s="5">
        <v>0</v>
      </c>
      <c r="AO610" s="5">
        <v>0</v>
      </c>
      <c r="AP610" s="5">
        <v>0</v>
      </c>
      <c r="AQ610" s="5">
        <v>0</v>
      </c>
      <c r="AR610" s="5">
        <v>0</v>
      </c>
      <c r="AS610" s="5">
        <v>2043</v>
      </c>
      <c r="AT610" s="5">
        <v>0</v>
      </c>
      <c r="AU610" s="5">
        <v>12336</v>
      </c>
      <c r="AV610" s="5">
        <v>0</v>
      </c>
      <c r="AW610" s="5">
        <v>0</v>
      </c>
      <c r="AX610" s="5">
        <v>0</v>
      </c>
      <c r="AY610" s="5">
        <v>144</v>
      </c>
      <c r="AZ610" s="5">
        <v>0</v>
      </c>
      <c r="BA610" s="5">
        <v>27</v>
      </c>
      <c r="BB610" s="5">
        <v>0</v>
      </c>
      <c r="BC610" s="5">
        <v>2238</v>
      </c>
      <c r="BD610" s="5">
        <v>0</v>
      </c>
      <c r="BE610" s="5">
        <v>0</v>
      </c>
      <c r="BF610" s="5">
        <v>0</v>
      </c>
      <c r="BG610" s="5">
        <v>0</v>
      </c>
      <c r="BH610" s="5">
        <v>687398</v>
      </c>
      <c r="BI610" s="5">
        <v>112669</v>
      </c>
      <c r="BJ610" s="5">
        <v>669510</v>
      </c>
      <c r="BK610" s="5">
        <v>5172</v>
      </c>
      <c r="BL610" s="5">
        <v>0</v>
      </c>
      <c r="BM610" s="5">
        <v>0</v>
      </c>
      <c r="BN610" s="5">
        <v>0</v>
      </c>
      <c r="BO610" s="5">
        <v>98834</v>
      </c>
      <c r="BP610" s="5">
        <v>969214</v>
      </c>
      <c r="BQ610" s="5">
        <v>166729</v>
      </c>
      <c r="BR610" s="5">
        <v>1000</v>
      </c>
    </row>
    <row r="611" spans="1:70">
      <c r="A611" t="s">
        <v>2044</v>
      </c>
      <c r="B611" t="s">
        <v>2045</v>
      </c>
      <c r="C611" t="s">
        <v>1308</v>
      </c>
      <c r="D611" t="s">
        <v>2057</v>
      </c>
      <c r="E611" t="str">
        <f t="shared" si="9"/>
        <v>山梨県市川三郷町</v>
      </c>
      <c r="F611" s="5">
        <v>8718</v>
      </c>
      <c r="G611" s="5">
        <v>3</v>
      </c>
      <c r="H611" s="5">
        <v>3</v>
      </c>
      <c r="I611" s="5">
        <v>0</v>
      </c>
      <c r="J611" s="5">
        <v>0</v>
      </c>
      <c r="K611" s="5">
        <v>0</v>
      </c>
      <c r="L611" s="5">
        <v>656</v>
      </c>
      <c r="M611" s="5">
        <v>8905</v>
      </c>
      <c r="N611" s="5">
        <v>211</v>
      </c>
      <c r="O611" s="5">
        <v>83970</v>
      </c>
      <c r="P611" s="5">
        <v>142064</v>
      </c>
      <c r="Q611" s="5">
        <v>609211</v>
      </c>
      <c r="R611" s="5">
        <v>52080</v>
      </c>
      <c r="S611" s="5">
        <v>3</v>
      </c>
      <c r="T611" s="5">
        <v>1104</v>
      </c>
      <c r="U611" s="5">
        <v>0</v>
      </c>
      <c r="V611" s="5">
        <v>0</v>
      </c>
      <c r="W611" s="5">
        <v>1</v>
      </c>
      <c r="X611" s="5">
        <v>13</v>
      </c>
      <c r="Y611" s="5">
        <v>8600</v>
      </c>
      <c r="Z611" s="5">
        <v>0</v>
      </c>
      <c r="AA611" s="5">
        <v>9</v>
      </c>
      <c r="AB611" s="5">
        <v>7</v>
      </c>
      <c r="AC611" s="5">
        <v>0</v>
      </c>
      <c r="AD611" s="5">
        <v>298</v>
      </c>
      <c r="AE611" s="5">
        <v>0</v>
      </c>
      <c r="AF611" s="5">
        <v>0</v>
      </c>
      <c r="AG611" s="5">
        <v>5750</v>
      </c>
      <c r="AH611" s="5">
        <v>0</v>
      </c>
      <c r="AI611" s="5">
        <v>0</v>
      </c>
      <c r="AJ611" s="5">
        <v>0</v>
      </c>
      <c r="AK611" s="5">
        <v>2700</v>
      </c>
      <c r="AL611" s="5">
        <v>0</v>
      </c>
      <c r="AM611" s="5">
        <v>0</v>
      </c>
      <c r="AN611" s="5">
        <v>0</v>
      </c>
      <c r="AO611" s="5">
        <v>0</v>
      </c>
      <c r="AP611" s="5">
        <v>0</v>
      </c>
      <c r="AQ611" s="5">
        <v>0</v>
      </c>
      <c r="AR611" s="5">
        <v>0</v>
      </c>
      <c r="AS611" s="5">
        <v>0</v>
      </c>
      <c r="AT611" s="5">
        <v>0</v>
      </c>
      <c r="AU611" s="5">
        <v>0</v>
      </c>
      <c r="AV611" s="5">
        <v>0</v>
      </c>
      <c r="AW611" s="5">
        <v>268</v>
      </c>
      <c r="AX611" s="5">
        <v>0</v>
      </c>
      <c r="AY611" s="5">
        <v>0</v>
      </c>
      <c r="AZ611" s="5">
        <v>0</v>
      </c>
      <c r="BA611" s="5">
        <v>156</v>
      </c>
      <c r="BB611" s="5">
        <v>0</v>
      </c>
      <c r="BC611" s="5">
        <v>3254</v>
      </c>
      <c r="BD611" s="5">
        <v>0</v>
      </c>
      <c r="BE611" s="5">
        <v>0</v>
      </c>
      <c r="BF611" s="5">
        <v>0</v>
      </c>
      <c r="BG611" s="5">
        <v>0</v>
      </c>
      <c r="BH611" s="5">
        <v>151682</v>
      </c>
      <c r="BI611" s="5">
        <v>32787</v>
      </c>
      <c r="BJ611" s="5">
        <v>143248</v>
      </c>
      <c r="BK611" s="5">
        <v>14353</v>
      </c>
      <c r="BL611" s="5">
        <v>147</v>
      </c>
      <c r="BM611" s="5">
        <v>74</v>
      </c>
      <c r="BN611" s="5">
        <v>0</v>
      </c>
      <c r="BO611" s="5">
        <v>32755</v>
      </c>
      <c r="BP611" s="5">
        <v>146595</v>
      </c>
      <c r="BQ611" s="5">
        <v>61626</v>
      </c>
      <c r="BR611" s="5">
        <v>8600</v>
      </c>
    </row>
    <row r="612" spans="1:70">
      <c r="A612" t="s">
        <v>2044</v>
      </c>
      <c r="B612" t="s">
        <v>2045</v>
      </c>
      <c r="C612" t="s">
        <v>1318</v>
      </c>
      <c r="D612" t="s">
        <v>2058</v>
      </c>
      <c r="E612" t="str">
        <f t="shared" si="9"/>
        <v>山梨県中央市</v>
      </c>
      <c r="F612" s="5">
        <v>16751</v>
      </c>
      <c r="G612" s="5">
        <v>3</v>
      </c>
      <c r="H612" s="5">
        <v>4</v>
      </c>
      <c r="I612" s="5">
        <v>0</v>
      </c>
      <c r="J612" s="5">
        <v>0</v>
      </c>
      <c r="K612" s="5">
        <v>0</v>
      </c>
      <c r="L612" s="5">
        <v>1017</v>
      </c>
      <c r="M612" s="5">
        <v>77</v>
      </c>
      <c r="N612" s="5">
        <v>0</v>
      </c>
      <c r="O612" s="5">
        <v>111784</v>
      </c>
      <c r="P612" s="5">
        <v>239203</v>
      </c>
      <c r="Q612" s="5">
        <v>2388809</v>
      </c>
      <c r="R612" s="5">
        <v>73668</v>
      </c>
      <c r="S612" s="5">
        <v>3</v>
      </c>
      <c r="T612" s="5">
        <v>1780</v>
      </c>
      <c r="U612" s="5">
        <v>0</v>
      </c>
      <c r="V612" s="5">
        <v>0</v>
      </c>
      <c r="W612" s="5">
        <v>1</v>
      </c>
      <c r="X612" s="5">
        <v>18</v>
      </c>
      <c r="Y612" s="5">
        <v>11200</v>
      </c>
      <c r="Z612" s="5">
        <v>0</v>
      </c>
      <c r="AA612" s="5">
        <v>0</v>
      </c>
      <c r="AB612" s="5">
        <v>0</v>
      </c>
      <c r="AC612" s="5">
        <v>0</v>
      </c>
      <c r="AD612" s="5">
        <v>0</v>
      </c>
      <c r="AE612" s="5">
        <v>0</v>
      </c>
      <c r="AF612" s="5">
        <v>0</v>
      </c>
      <c r="AG612" s="5">
        <v>7700</v>
      </c>
      <c r="AH612" s="5">
        <v>0</v>
      </c>
      <c r="AI612" s="5">
        <v>0</v>
      </c>
      <c r="AJ612" s="5">
        <v>0</v>
      </c>
      <c r="AK612" s="5">
        <v>3950</v>
      </c>
      <c r="AL612" s="5">
        <v>513</v>
      </c>
      <c r="AM612" s="5">
        <v>0</v>
      </c>
      <c r="AN612" s="5">
        <v>0</v>
      </c>
      <c r="AO612" s="5">
        <v>0</v>
      </c>
      <c r="AP612" s="5">
        <v>0</v>
      </c>
      <c r="AQ612" s="5">
        <v>0</v>
      </c>
      <c r="AR612" s="5">
        <v>718</v>
      </c>
      <c r="AS612" s="5">
        <v>47</v>
      </c>
      <c r="AT612" s="5">
        <v>0</v>
      </c>
      <c r="AU612" s="5">
        <v>30623</v>
      </c>
      <c r="AV612" s="5">
        <v>0</v>
      </c>
      <c r="AW612" s="5">
        <v>0</v>
      </c>
      <c r="AX612" s="5">
        <v>0</v>
      </c>
      <c r="AY612" s="5">
        <v>0</v>
      </c>
      <c r="AZ612" s="5">
        <v>0</v>
      </c>
      <c r="BA612" s="5">
        <v>0</v>
      </c>
      <c r="BB612" s="5">
        <v>0</v>
      </c>
      <c r="BC612" s="5">
        <v>930</v>
      </c>
      <c r="BD612" s="5">
        <v>0</v>
      </c>
      <c r="BE612" s="5">
        <v>0</v>
      </c>
      <c r="BF612" s="5">
        <v>0</v>
      </c>
      <c r="BG612" s="5">
        <v>63</v>
      </c>
      <c r="BH612" s="5">
        <v>248579</v>
      </c>
      <c r="BI612" s="5">
        <v>19009</v>
      </c>
      <c r="BJ612" s="5">
        <v>205000</v>
      </c>
      <c r="BK612" s="5">
        <v>41691</v>
      </c>
      <c r="BL612" s="5">
        <v>0</v>
      </c>
      <c r="BM612" s="5">
        <v>0</v>
      </c>
      <c r="BN612" s="5">
        <v>0</v>
      </c>
      <c r="BO612" s="5">
        <v>4921</v>
      </c>
      <c r="BP612" s="5">
        <v>446461</v>
      </c>
      <c r="BQ612" s="5">
        <v>93962</v>
      </c>
      <c r="BR612" s="5">
        <v>0</v>
      </c>
    </row>
    <row r="613" spans="1:70">
      <c r="A613" t="s">
        <v>2044</v>
      </c>
      <c r="B613" t="s">
        <v>2045</v>
      </c>
      <c r="C613" t="s">
        <v>1324</v>
      </c>
      <c r="D613" t="s">
        <v>2059</v>
      </c>
      <c r="E613" t="str">
        <f t="shared" si="9"/>
        <v>山梨県忍野村</v>
      </c>
      <c r="F613" s="5">
        <v>4635</v>
      </c>
      <c r="G613" s="5">
        <v>1</v>
      </c>
      <c r="H613" s="5">
        <v>1</v>
      </c>
      <c r="I613" s="5">
        <v>0</v>
      </c>
      <c r="J613" s="5">
        <v>0</v>
      </c>
      <c r="K613" s="5">
        <v>0</v>
      </c>
      <c r="L613" s="5">
        <v>880</v>
      </c>
      <c r="M613" s="5">
        <v>0</v>
      </c>
      <c r="N613" s="5">
        <v>4070</v>
      </c>
      <c r="O613" s="5">
        <v>53314</v>
      </c>
      <c r="P613" s="5">
        <v>45127</v>
      </c>
      <c r="Q613" s="5">
        <v>0</v>
      </c>
      <c r="R613" s="5">
        <v>0</v>
      </c>
      <c r="S613" s="5">
        <v>1</v>
      </c>
      <c r="T613" s="5">
        <v>611</v>
      </c>
      <c r="U613" s="5">
        <v>0</v>
      </c>
      <c r="V613" s="5">
        <v>0</v>
      </c>
      <c r="W613" s="5">
        <v>0</v>
      </c>
      <c r="X613" s="5">
        <v>2</v>
      </c>
      <c r="Y613" s="5">
        <v>4500</v>
      </c>
      <c r="Z613" s="5">
        <v>0</v>
      </c>
      <c r="AA613" s="5">
        <v>9</v>
      </c>
      <c r="AB613" s="5">
        <v>0</v>
      </c>
      <c r="AC613" s="5">
        <v>0</v>
      </c>
      <c r="AD613" s="5">
        <v>0</v>
      </c>
      <c r="AE613" s="5">
        <v>0</v>
      </c>
      <c r="AF613" s="5">
        <v>0</v>
      </c>
      <c r="AG613" s="5">
        <v>4500</v>
      </c>
      <c r="AH613" s="5">
        <v>0</v>
      </c>
      <c r="AI613" s="5">
        <v>0</v>
      </c>
      <c r="AJ613" s="5">
        <v>0</v>
      </c>
      <c r="AK613" s="5">
        <v>2350</v>
      </c>
      <c r="AL613" s="5">
        <v>0</v>
      </c>
      <c r="AM613" s="5">
        <v>0</v>
      </c>
      <c r="AN613" s="5">
        <v>0</v>
      </c>
      <c r="AO613" s="5">
        <v>0</v>
      </c>
      <c r="AP613" s="5">
        <v>0</v>
      </c>
      <c r="AQ613" s="5">
        <v>0</v>
      </c>
      <c r="AR613" s="5">
        <v>880</v>
      </c>
      <c r="AS613" s="5">
        <v>0</v>
      </c>
      <c r="AT613" s="5">
        <v>4040</v>
      </c>
      <c r="AU613" s="5">
        <v>0</v>
      </c>
      <c r="AV613" s="5">
        <v>0</v>
      </c>
      <c r="AW613" s="5">
        <v>0</v>
      </c>
      <c r="AX613" s="5">
        <v>0</v>
      </c>
      <c r="AY613" s="5">
        <v>0</v>
      </c>
      <c r="AZ613" s="5">
        <v>0</v>
      </c>
      <c r="BA613" s="5">
        <v>0</v>
      </c>
      <c r="BB613" s="5">
        <v>30</v>
      </c>
      <c r="BC613" s="5">
        <v>8767</v>
      </c>
      <c r="BD613" s="5">
        <v>0</v>
      </c>
      <c r="BE613" s="5">
        <v>0</v>
      </c>
      <c r="BF613" s="5">
        <v>0</v>
      </c>
      <c r="BG613" s="5">
        <v>0</v>
      </c>
      <c r="BH613" s="5">
        <v>46444</v>
      </c>
      <c r="BI613" s="5">
        <v>15579</v>
      </c>
      <c r="BJ613" s="5">
        <v>97692</v>
      </c>
      <c r="BK613" s="5">
        <v>350</v>
      </c>
      <c r="BL613" s="5">
        <v>0</v>
      </c>
      <c r="BM613" s="5">
        <v>0</v>
      </c>
      <c r="BN613" s="5">
        <v>0</v>
      </c>
      <c r="BO613" s="5">
        <v>12337</v>
      </c>
      <c r="BP613" s="5">
        <v>256196</v>
      </c>
      <c r="BQ613" s="5">
        <v>8005</v>
      </c>
      <c r="BR613" s="5">
        <v>0</v>
      </c>
    </row>
    <row r="614" spans="1:70">
      <c r="A614" t="s">
        <v>2044</v>
      </c>
      <c r="B614" t="s">
        <v>2045</v>
      </c>
      <c r="C614" t="s">
        <v>1340</v>
      </c>
      <c r="D614" t="s">
        <v>2060</v>
      </c>
      <c r="E614" t="str">
        <f t="shared" si="9"/>
        <v>山梨県東部地域広域水道企業団</v>
      </c>
      <c r="F614" s="5">
        <v>34842</v>
      </c>
      <c r="G614" s="5">
        <v>13</v>
      </c>
      <c r="H614" s="5">
        <v>1</v>
      </c>
      <c r="I614" s="5">
        <v>0</v>
      </c>
      <c r="J614" s="5">
        <v>3</v>
      </c>
      <c r="K614" s="5">
        <v>1</v>
      </c>
      <c r="L614" s="5">
        <v>7364</v>
      </c>
      <c r="M614" s="5">
        <v>56289</v>
      </c>
      <c r="N614" s="5">
        <v>77624</v>
      </c>
      <c r="O614" s="5">
        <v>286424</v>
      </c>
      <c r="P614" s="5">
        <v>867958</v>
      </c>
      <c r="Q614" s="5">
        <v>7092121</v>
      </c>
      <c r="R614" s="5">
        <v>529935</v>
      </c>
      <c r="S614" s="5">
        <v>9</v>
      </c>
      <c r="T614" s="5">
        <v>4223</v>
      </c>
      <c r="U614" s="5">
        <v>0</v>
      </c>
      <c r="V614" s="5">
        <v>0</v>
      </c>
      <c r="W614" s="5">
        <v>3</v>
      </c>
      <c r="X614" s="5">
        <v>9</v>
      </c>
      <c r="Y614" s="5">
        <v>37320</v>
      </c>
      <c r="Z614" s="5">
        <v>0</v>
      </c>
      <c r="AA614" s="5">
        <v>1365</v>
      </c>
      <c r="AB614" s="5">
        <v>623</v>
      </c>
      <c r="AC614" s="5">
        <v>1678</v>
      </c>
      <c r="AD614" s="5">
        <v>1495</v>
      </c>
      <c r="AE614" s="5">
        <v>10950</v>
      </c>
      <c r="AF614" s="5">
        <v>70788</v>
      </c>
      <c r="AG614" s="5">
        <v>27220</v>
      </c>
      <c r="AH614" s="5">
        <v>172392</v>
      </c>
      <c r="AI614" s="5">
        <v>0</v>
      </c>
      <c r="AJ614" s="5">
        <v>110687</v>
      </c>
      <c r="AK614" s="5">
        <v>10573</v>
      </c>
      <c r="AL614" s="5">
        <v>0</v>
      </c>
      <c r="AM614" s="5">
        <v>13492</v>
      </c>
      <c r="AN614" s="5">
        <v>563</v>
      </c>
      <c r="AO614" s="5">
        <v>0</v>
      </c>
      <c r="AP614" s="5">
        <v>0</v>
      </c>
      <c r="AQ614" s="5">
        <v>193</v>
      </c>
      <c r="AR614" s="5">
        <v>2378</v>
      </c>
      <c r="AS614" s="5">
        <v>12414</v>
      </c>
      <c r="AT614" s="5">
        <v>755</v>
      </c>
      <c r="AU614" s="5">
        <v>70</v>
      </c>
      <c r="AV614" s="5">
        <v>0</v>
      </c>
      <c r="AW614" s="5">
        <v>0</v>
      </c>
      <c r="AX614" s="5">
        <v>0</v>
      </c>
      <c r="AY614" s="5">
        <v>0</v>
      </c>
      <c r="AZ614" s="5">
        <v>0</v>
      </c>
      <c r="BA614" s="5">
        <v>80</v>
      </c>
      <c r="BB614" s="5">
        <v>3649</v>
      </c>
      <c r="BC614" s="5">
        <v>11542</v>
      </c>
      <c r="BD614" s="5">
        <v>0</v>
      </c>
      <c r="BE614" s="5">
        <v>315</v>
      </c>
      <c r="BF614" s="5">
        <v>120</v>
      </c>
      <c r="BG614" s="5">
        <v>482</v>
      </c>
      <c r="BH614" s="5">
        <v>899096</v>
      </c>
      <c r="BI614" s="5">
        <v>700369</v>
      </c>
      <c r="BJ614" s="5">
        <v>1476556</v>
      </c>
      <c r="BK614" s="5">
        <v>184465</v>
      </c>
      <c r="BL614" s="5">
        <v>554</v>
      </c>
      <c r="BM614" s="5">
        <v>0</v>
      </c>
      <c r="BN614" s="5">
        <v>0</v>
      </c>
      <c r="BO614" s="5">
        <v>355485</v>
      </c>
      <c r="BP614" s="5">
        <v>453647</v>
      </c>
      <c r="BQ614" s="5">
        <v>618409</v>
      </c>
      <c r="BR614" s="5">
        <v>0</v>
      </c>
    </row>
    <row r="615" spans="1:70">
      <c r="A615" t="s">
        <v>2044</v>
      </c>
      <c r="B615" t="s">
        <v>2045</v>
      </c>
      <c r="C615" t="s">
        <v>1539</v>
      </c>
      <c r="D615" t="s">
        <v>2061</v>
      </c>
      <c r="E615" t="str">
        <f t="shared" si="9"/>
        <v>山梨県笛吹市</v>
      </c>
      <c r="F615" s="5">
        <v>67346</v>
      </c>
      <c r="G615" s="5">
        <v>19</v>
      </c>
      <c r="H615" s="5">
        <v>26</v>
      </c>
      <c r="I615" s="5">
        <v>2</v>
      </c>
      <c r="J615" s="5">
        <v>4</v>
      </c>
      <c r="K615" s="5">
        <v>2</v>
      </c>
      <c r="L615" s="5">
        <v>8960</v>
      </c>
      <c r="M615" s="5">
        <v>37786</v>
      </c>
      <c r="N615" s="5">
        <v>291116</v>
      </c>
      <c r="O615" s="5">
        <v>322160</v>
      </c>
      <c r="P615" s="5">
        <v>1164715</v>
      </c>
      <c r="Q615" s="5">
        <v>7819377</v>
      </c>
      <c r="R615" s="5">
        <v>445390</v>
      </c>
      <c r="S615" s="5">
        <v>13</v>
      </c>
      <c r="T615" s="5">
        <v>7818</v>
      </c>
      <c r="U615" s="5">
        <v>0</v>
      </c>
      <c r="V615" s="5">
        <v>0</v>
      </c>
      <c r="W615" s="5">
        <v>11</v>
      </c>
      <c r="X615" s="5">
        <v>19</v>
      </c>
      <c r="Y615" s="5">
        <v>20740</v>
      </c>
      <c r="Z615" s="5">
        <v>0</v>
      </c>
      <c r="AA615" s="5">
        <v>60</v>
      </c>
      <c r="AB615" s="5">
        <v>57</v>
      </c>
      <c r="AC615" s="5">
        <v>0</v>
      </c>
      <c r="AD615" s="5">
        <v>0</v>
      </c>
      <c r="AE615" s="5">
        <v>0</v>
      </c>
      <c r="AF615" s="5">
        <v>0</v>
      </c>
      <c r="AG615" s="5">
        <v>11150</v>
      </c>
      <c r="AH615" s="5">
        <v>7300</v>
      </c>
      <c r="AI615" s="5">
        <v>0</v>
      </c>
      <c r="AJ615" s="5">
        <v>0</v>
      </c>
      <c r="AK615" s="5">
        <v>13850</v>
      </c>
      <c r="AL615" s="5">
        <v>19780</v>
      </c>
      <c r="AM615" s="5">
        <v>0</v>
      </c>
      <c r="AN615" s="5">
        <v>0</v>
      </c>
      <c r="AO615" s="5">
        <v>0</v>
      </c>
      <c r="AP615" s="5">
        <v>0</v>
      </c>
      <c r="AQ615" s="5">
        <v>0</v>
      </c>
      <c r="AR615" s="5">
        <v>4791</v>
      </c>
      <c r="AS615" s="5">
        <v>17298</v>
      </c>
      <c r="AT615" s="5">
        <v>9761</v>
      </c>
      <c r="AU615" s="5">
        <v>820</v>
      </c>
      <c r="AV615" s="5">
        <v>0</v>
      </c>
      <c r="AW615" s="5">
        <v>0</v>
      </c>
      <c r="AX615" s="5">
        <v>0</v>
      </c>
      <c r="AY615" s="5">
        <v>0</v>
      </c>
      <c r="AZ615" s="5">
        <v>0</v>
      </c>
      <c r="BA615" s="5">
        <v>0</v>
      </c>
      <c r="BB615" s="5">
        <v>4754</v>
      </c>
      <c r="BC615" s="5">
        <v>919</v>
      </c>
      <c r="BD615" s="5">
        <v>0</v>
      </c>
      <c r="BE615" s="5">
        <v>96</v>
      </c>
      <c r="BF615" s="5">
        <v>0</v>
      </c>
      <c r="BG615" s="5">
        <v>0</v>
      </c>
      <c r="BH615" s="5">
        <v>1243918</v>
      </c>
      <c r="BI615" s="5">
        <v>342264</v>
      </c>
      <c r="BJ615" s="5">
        <v>1413639</v>
      </c>
      <c r="BK615" s="5">
        <v>172989</v>
      </c>
      <c r="BL615" s="5">
        <v>1975</v>
      </c>
      <c r="BM615" s="5">
        <v>0</v>
      </c>
      <c r="BN615" s="5">
        <v>36789</v>
      </c>
      <c r="BO615" s="5">
        <v>122330</v>
      </c>
      <c r="BP615" s="5">
        <v>944488</v>
      </c>
      <c r="BQ615" s="5">
        <v>634224</v>
      </c>
      <c r="BR615" s="5">
        <v>800</v>
      </c>
    </row>
    <row r="616" spans="1:70">
      <c r="A616" t="s">
        <v>2044</v>
      </c>
      <c r="B616" t="s">
        <v>2045</v>
      </c>
      <c r="C616" t="s">
        <v>1466</v>
      </c>
      <c r="D616" t="s">
        <v>2062</v>
      </c>
      <c r="E616" t="str">
        <f t="shared" si="9"/>
        <v>山梨県峡北地域広域水道企業団</v>
      </c>
      <c r="F616" s="5">
        <v>0</v>
      </c>
      <c r="G616" s="5">
        <v>32</v>
      </c>
      <c r="H616" s="5">
        <v>0</v>
      </c>
      <c r="I616" s="5">
        <v>0</v>
      </c>
      <c r="J616" s="5">
        <v>2</v>
      </c>
      <c r="K616" s="5">
        <v>0</v>
      </c>
      <c r="L616" s="5">
        <v>2229</v>
      </c>
      <c r="M616" s="5">
        <v>82698</v>
      </c>
      <c r="N616" s="5">
        <v>0</v>
      </c>
      <c r="O616" s="5">
        <v>0</v>
      </c>
      <c r="P616" s="5">
        <v>1001562</v>
      </c>
      <c r="Q616" s="5">
        <v>770842</v>
      </c>
      <c r="R616" s="5">
        <v>133432</v>
      </c>
      <c r="S616" s="5">
        <v>32</v>
      </c>
      <c r="T616" s="5">
        <v>0</v>
      </c>
      <c r="U616" s="5">
        <v>7610</v>
      </c>
      <c r="V616" s="5">
        <v>0</v>
      </c>
      <c r="W616" s="5">
        <v>13</v>
      </c>
      <c r="X616" s="5">
        <v>18</v>
      </c>
      <c r="Y616" s="5">
        <v>30000</v>
      </c>
      <c r="Z616" s="5">
        <v>0</v>
      </c>
      <c r="AA616" s="5">
        <v>61</v>
      </c>
      <c r="AB616" s="5">
        <v>19</v>
      </c>
      <c r="AC616" s="5">
        <v>0</v>
      </c>
      <c r="AD616" s="5">
        <v>0</v>
      </c>
      <c r="AE616" s="5">
        <v>0</v>
      </c>
      <c r="AF616" s="5">
        <v>0</v>
      </c>
      <c r="AG616" s="5">
        <v>0</v>
      </c>
      <c r="AH616" s="5">
        <v>12989</v>
      </c>
      <c r="AI616" s="5">
        <v>12600</v>
      </c>
      <c r="AJ616" s="5">
        <v>38527</v>
      </c>
      <c r="AK616" s="5">
        <v>0</v>
      </c>
      <c r="AL616" s="5">
        <v>0</v>
      </c>
      <c r="AM616" s="5">
        <v>0</v>
      </c>
      <c r="AN616" s="5">
        <v>0</v>
      </c>
      <c r="AO616" s="5">
        <v>0</v>
      </c>
      <c r="AP616" s="5">
        <v>0</v>
      </c>
      <c r="AQ616" s="5">
        <v>0</v>
      </c>
      <c r="AR616" s="5">
        <v>0</v>
      </c>
      <c r="AS616" s="5">
        <v>93</v>
      </c>
      <c r="AT616" s="5">
        <v>0</v>
      </c>
      <c r="AU616" s="5">
        <v>0</v>
      </c>
      <c r="AV616" s="5">
        <v>0</v>
      </c>
      <c r="AW616" s="5">
        <v>0</v>
      </c>
      <c r="AX616" s="5">
        <v>0</v>
      </c>
      <c r="AY616" s="5">
        <v>0</v>
      </c>
      <c r="AZ616" s="5">
        <v>0</v>
      </c>
      <c r="BA616" s="5">
        <v>0</v>
      </c>
      <c r="BB616" s="5">
        <v>0</v>
      </c>
      <c r="BC616" s="5">
        <v>0</v>
      </c>
      <c r="BD616" s="5">
        <v>0</v>
      </c>
      <c r="BE616" s="5">
        <v>0</v>
      </c>
      <c r="BF616" s="5">
        <v>0</v>
      </c>
      <c r="BG616" s="5">
        <v>0</v>
      </c>
      <c r="BH616" s="5">
        <v>1002512</v>
      </c>
      <c r="BI616" s="5">
        <v>353073</v>
      </c>
      <c r="BJ616" s="5">
        <v>1146553</v>
      </c>
      <c r="BK616" s="5">
        <v>31515</v>
      </c>
      <c r="BL616" s="5">
        <v>0</v>
      </c>
      <c r="BM616" s="5">
        <v>0</v>
      </c>
      <c r="BN616" s="5">
        <v>0</v>
      </c>
      <c r="BO616" s="5">
        <v>347285</v>
      </c>
      <c r="BP616" s="5">
        <v>1936016</v>
      </c>
      <c r="BQ616" s="5">
        <v>312880</v>
      </c>
      <c r="BR616" s="5">
        <v>0</v>
      </c>
    </row>
    <row r="617" spans="1:70">
      <c r="A617" t="s">
        <v>2044</v>
      </c>
      <c r="B617" t="s">
        <v>2045</v>
      </c>
      <c r="C617" t="s">
        <v>1468</v>
      </c>
      <c r="D617" t="s">
        <v>2063</v>
      </c>
      <c r="E617" t="str">
        <f t="shared" si="9"/>
        <v>山梨県峡東地域広域水道企業団</v>
      </c>
      <c r="F617" s="5">
        <v>0</v>
      </c>
      <c r="G617" s="5">
        <v>3</v>
      </c>
      <c r="H617" s="5">
        <v>0</v>
      </c>
      <c r="I617" s="5">
        <v>0</v>
      </c>
      <c r="J617" s="5">
        <v>1</v>
      </c>
      <c r="K617" s="5">
        <v>0</v>
      </c>
      <c r="L617" s="5">
        <v>0</v>
      </c>
      <c r="M617" s="5">
        <v>65570</v>
      </c>
      <c r="N617" s="5">
        <v>0</v>
      </c>
      <c r="O617" s="5">
        <v>0</v>
      </c>
      <c r="P617" s="5">
        <v>728175</v>
      </c>
      <c r="Q617" s="5">
        <v>1825660</v>
      </c>
      <c r="R617" s="5">
        <v>151946</v>
      </c>
      <c r="S617" s="5">
        <v>3</v>
      </c>
      <c r="T617" s="5">
        <v>0</v>
      </c>
      <c r="U617" s="5">
        <v>6218</v>
      </c>
      <c r="V617" s="5">
        <v>0</v>
      </c>
      <c r="W617" s="5">
        <v>2</v>
      </c>
      <c r="X617" s="5">
        <v>0</v>
      </c>
      <c r="Y617" s="5">
        <v>19000</v>
      </c>
      <c r="Z617" s="5">
        <v>0</v>
      </c>
      <c r="AA617" s="5">
        <v>229</v>
      </c>
      <c r="AB617" s="5">
        <v>0</v>
      </c>
      <c r="AC617" s="5">
        <v>0</v>
      </c>
      <c r="AD617" s="5">
        <v>0</v>
      </c>
      <c r="AE617" s="5">
        <v>0</v>
      </c>
      <c r="AF617" s="5">
        <v>0</v>
      </c>
      <c r="AG617" s="5">
        <v>19000</v>
      </c>
      <c r="AH617" s="5">
        <v>3700</v>
      </c>
      <c r="AI617" s="5">
        <v>0</v>
      </c>
      <c r="AJ617" s="5">
        <v>400</v>
      </c>
      <c r="AK617" s="5">
        <v>0</v>
      </c>
      <c r="AL617" s="5">
        <v>0</v>
      </c>
      <c r="AM617" s="5">
        <v>0</v>
      </c>
      <c r="AN617" s="5">
        <v>0</v>
      </c>
      <c r="AO617" s="5">
        <v>0</v>
      </c>
      <c r="AP617" s="5">
        <v>0</v>
      </c>
      <c r="AQ617" s="5">
        <v>0</v>
      </c>
      <c r="AR617" s="5">
        <v>0</v>
      </c>
      <c r="AS617" s="5">
        <v>1753</v>
      </c>
      <c r="AT617" s="5">
        <v>0</v>
      </c>
      <c r="AU617" s="5">
        <v>0</v>
      </c>
      <c r="AV617" s="5">
        <v>0</v>
      </c>
      <c r="AW617" s="5">
        <v>572</v>
      </c>
      <c r="AX617" s="5">
        <v>0</v>
      </c>
      <c r="AY617" s="5">
        <v>0</v>
      </c>
      <c r="AZ617" s="5">
        <v>0</v>
      </c>
      <c r="BA617" s="5">
        <v>510</v>
      </c>
      <c r="BB617" s="5">
        <v>0</v>
      </c>
      <c r="BC617" s="5">
        <v>0</v>
      </c>
      <c r="BD617" s="5">
        <v>0</v>
      </c>
      <c r="BE617" s="5">
        <v>552</v>
      </c>
      <c r="BF617" s="5">
        <v>0</v>
      </c>
      <c r="BG617" s="5">
        <v>0</v>
      </c>
      <c r="BH617" s="5">
        <v>728175</v>
      </c>
      <c r="BI617" s="5">
        <v>352678</v>
      </c>
      <c r="BJ617" s="5">
        <v>947840</v>
      </c>
      <c r="BK617" s="5">
        <v>54565</v>
      </c>
      <c r="BL617" s="5">
        <v>0</v>
      </c>
      <c r="BM617" s="5">
        <v>0</v>
      </c>
      <c r="BN617" s="5">
        <v>0</v>
      </c>
      <c r="BO617" s="5">
        <v>348542</v>
      </c>
      <c r="BP617" s="5">
        <v>3588957</v>
      </c>
      <c r="BQ617" s="5">
        <v>224558</v>
      </c>
      <c r="BR617" s="5">
        <v>19000</v>
      </c>
    </row>
    <row r="618" spans="1:70">
      <c r="A618" t="s">
        <v>2064</v>
      </c>
      <c r="B618" t="s">
        <v>2065</v>
      </c>
      <c r="C618" t="s">
        <v>1280</v>
      </c>
      <c r="D618" t="s">
        <v>2066</v>
      </c>
      <c r="E618" t="str">
        <f t="shared" si="9"/>
        <v>長野県長野市</v>
      </c>
      <c r="F618" s="5">
        <v>266738</v>
      </c>
      <c r="G618" s="5">
        <v>121</v>
      </c>
      <c r="H618" s="5">
        <v>37</v>
      </c>
      <c r="I618" s="5">
        <v>3</v>
      </c>
      <c r="J618" s="5">
        <v>5</v>
      </c>
      <c r="K618" s="5">
        <v>9</v>
      </c>
      <c r="L618" s="5">
        <v>69861</v>
      </c>
      <c r="M618" s="5">
        <v>195790</v>
      </c>
      <c r="N618" s="5">
        <v>82014</v>
      </c>
      <c r="O618" s="5">
        <v>2110179</v>
      </c>
      <c r="P618" s="5">
        <v>6186958</v>
      </c>
      <c r="Q618" s="5">
        <v>29027756</v>
      </c>
      <c r="R618" s="5">
        <v>1740587</v>
      </c>
      <c r="S618" s="5">
        <v>82</v>
      </c>
      <c r="T618" s="5">
        <v>29198</v>
      </c>
      <c r="U618" s="5">
        <v>0</v>
      </c>
      <c r="V618" s="5">
        <v>0</v>
      </c>
      <c r="W618" s="5">
        <v>60</v>
      </c>
      <c r="X618" s="5">
        <v>13</v>
      </c>
      <c r="Y618" s="5">
        <v>165039</v>
      </c>
      <c r="Z618" s="5">
        <v>4317</v>
      </c>
      <c r="AA618" s="5">
        <v>431</v>
      </c>
      <c r="AB618" s="5">
        <v>212</v>
      </c>
      <c r="AC618" s="5">
        <v>25054</v>
      </c>
      <c r="AD618" s="5">
        <v>46423</v>
      </c>
      <c r="AE618" s="5">
        <v>25861</v>
      </c>
      <c r="AF618" s="5">
        <v>368900</v>
      </c>
      <c r="AG618" s="5">
        <v>68223</v>
      </c>
      <c r="AH618" s="5">
        <v>470699</v>
      </c>
      <c r="AI618" s="5">
        <v>0</v>
      </c>
      <c r="AJ618" s="5">
        <v>273644</v>
      </c>
      <c r="AK618" s="5">
        <v>40435</v>
      </c>
      <c r="AL618" s="5">
        <v>0</v>
      </c>
      <c r="AM618" s="5">
        <v>66443</v>
      </c>
      <c r="AN618" s="5">
        <v>1469</v>
      </c>
      <c r="AO618" s="5">
        <v>0</v>
      </c>
      <c r="AP618" s="5">
        <v>0</v>
      </c>
      <c r="AQ618" s="5">
        <v>12283</v>
      </c>
      <c r="AR618" s="5">
        <v>312</v>
      </c>
      <c r="AS618" s="5">
        <v>30557</v>
      </c>
      <c r="AT618" s="5">
        <v>12928</v>
      </c>
      <c r="AU618" s="5">
        <v>85775</v>
      </c>
      <c r="AV618" s="5">
        <v>7918</v>
      </c>
      <c r="AW618" s="5">
        <v>33207</v>
      </c>
      <c r="AX618" s="5">
        <v>4915</v>
      </c>
      <c r="AY618" s="5">
        <v>27613</v>
      </c>
      <c r="AZ618" s="5">
        <v>13266</v>
      </c>
      <c r="BA618" s="5">
        <v>38137</v>
      </c>
      <c r="BB618" s="5">
        <v>0</v>
      </c>
      <c r="BC618" s="5">
        <v>86254</v>
      </c>
      <c r="BD618" s="5">
        <v>0</v>
      </c>
      <c r="BE618" s="5">
        <v>0</v>
      </c>
      <c r="BF618" s="5">
        <v>0</v>
      </c>
      <c r="BG618" s="5">
        <v>0</v>
      </c>
      <c r="BH618" s="5">
        <v>6227037</v>
      </c>
      <c r="BI618" s="5">
        <v>900802</v>
      </c>
      <c r="BJ618" s="5">
        <v>5263068</v>
      </c>
      <c r="BK618" s="5">
        <v>524205</v>
      </c>
      <c r="BL618" s="5">
        <v>0</v>
      </c>
      <c r="BM618" s="5">
        <v>0</v>
      </c>
      <c r="BN618" s="5">
        <v>0</v>
      </c>
      <c r="BO618" s="5">
        <v>528212</v>
      </c>
      <c r="BP618" s="5">
        <v>14304772</v>
      </c>
      <c r="BQ618" s="5">
        <v>3427248</v>
      </c>
      <c r="BR618" s="5">
        <v>0</v>
      </c>
    </row>
    <row r="619" spans="1:70">
      <c r="A619" t="s">
        <v>2064</v>
      </c>
      <c r="B619" t="s">
        <v>2065</v>
      </c>
      <c r="C619" t="s">
        <v>1282</v>
      </c>
      <c r="D619" t="s">
        <v>2067</v>
      </c>
      <c r="E619" t="str">
        <f t="shared" si="9"/>
        <v>長野県中野市</v>
      </c>
      <c r="F619" s="5">
        <v>41426</v>
      </c>
      <c r="G619" s="5">
        <v>11</v>
      </c>
      <c r="H619" s="5">
        <v>8</v>
      </c>
      <c r="I619" s="5">
        <v>0</v>
      </c>
      <c r="J619" s="5">
        <v>2</v>
      </c>
      <c r="K619" s="5">
        <v>0</v>
      </c>
      <c r="L619" s="5">
        <v>12127</v>
      </c>
      <c r="M619" s="5">
        <v>31757</v>
      </c>
      <c r="N619" s="5">
        <v>0</v>
      </c>
      <c r="O619" s="5">
        <v>304637</v>
      </c>
      <c r="P619" s="5">
        <v>932050</v>
      </c>
      <c r="Q619" s="5">
        <v>3119428</v>
      </c>
      <c r="R619" s="5">
        <v>223339</v>
      </c>
      <c r="S619" s="5">
        <v>6</v>
      </c>
      <c r="T619" s="5">
        <v>5114</v>
      </c>
      <c r="U619" s="5">
        <v>0</v>
      </c>
      <c r="V619" s="5">
        <v>0</v>
      </c>
      <c r="W619" s="5">
        <v>3</v>
      </c>
      <c r="X619" s="5">
        <v>5</v>
      </c>
      <c r="Y619" s="5">
        <v>41257</v>
      </c>
      <c r="Z619" s="5">
        <v>0</v>
      </c>
      <c r="AA619" s="5">
        <v>0</v>
      </c>
      <c r="AB619" s="5">
        <v>0</v>
      </c>
      <c r="AC619" s="5">
        <v>42</v>
      </c>
      <c r="AD619" s="5">
        <v>428</v>
      </c>
      <c r="AE619" s="5">
        <v>0</v>
      </c>
      <c r="AF619" s="5">
        <v>6225</v>
      </c>
      <c r="AG619" s="5">
        <v>6157</v>
      </c>
      <c r="AH619" s="5">
        <v>0</v>
      </c>
      <c r="AI619" s="5">
        <v>0</v>
      </c>
      <c r="AJ619" s="5">
        <v>44906</v>
      </c>
      <c r="AK619" s="5">
        <v>8285</v>
      </c>
      <c r="AL619" s="5">
        <v>1218</v>
      </c>
      <c r="AM619" s="5">
        <v>5965</v>
      </c>
      <c r="AN619" s="5">
        <v>0</v>
      </c>
      <c r="AO619" s="5">
        <v>136</v>
      </c>
      <c r="AP619" s="5">
        <v>0</v>
      </c>
      <c r="AQ619" s="5">
        <v>270</v>
      </c>
      <c r="AR619" s="5">
        <v>0</v>
      </c>
      <c r="AS619" s="5">
        <v>0</v>
      </c>
      <c r="AT619" s="5">
        <v>0</v>
      </c>
      <c r="AU619" s="5">
        <v>2192</v>
      </c>
      <c r="AV619" s="5">
        <v>0</v>
      </c>
      <c r="AW619" s="5">
        <v>0</v>
      </c>
      <c r="AX619" s="5">
        <v>0</v>
      </c>
      <c r="AY619" s="5">
        <v>0</v>
      </c>
      <c r="AZ619" s="5">
        <v>1055</v>
      </c>
      <c r="BA619" s="5">
        <v>3159</v>
      </c>
      <c r="BB619" s="5">
        <v>0</v>
      </c>
      <c r="BC619" s="5">
        <v>23925</v>
      </c>
      <c r="BD619" s="5">
        <v>0</v>
      </c>
      <c r="BE619" s="5">
        <v>0</v>
      </c>
      <c r="BF619" s="5">
        <v>0</v>
      </c>
      <c r="BG619" s="5">
        <v>0</v>
      </c>
      <c r="BH619" s="5">
        <v>950238</v>
      </c>
      <c r="BI619" s="5">
        <v>124769</v>
      </c>
      <c r="BJ619" s="5">
        <v>760806</v>
      </c>
      <c r="BK619" s="5">
        <v>53877</v>
      </c>
      <c r="BL619" s="5">
        <v>72</v>
      </c>
      <c r="BM619" s="5">
        <v>3014</v>
      </c>
      <c r="BN619" s="5">
        <v>0</v>
      </c>
      <c r="BO619" s="5">
        <v>116556</v>
      </c>
      <c r="BP619" s="5">
        <v>2051562</v>
      </c>
      <c r="BQ619" s="5">
        <v>334824</v>
      </c>
      <c r="BR619" s="5">
        <v>0</v>
      </c>
    </row>
    <row r="620" spans="1:70">
      <c r="A620" t="s">
        <v>2064</v>
      </c>
      <c r="B620" t="s">
        <v>2065</v>
      </c>
      <c r="C620" t="s">
        <v>1284</v>
      </c>
      <c r="D620" t="s">
        <v>2068</v>
      </c>
      <c r="E620" t="str">
        <f t="shared" si="9"/>
        <v>長野県上田市</v>
      </c>
      <c r="F620" s="5">
        <v>131460</v>
      </c>
      <c r="G620" s="5">
        <v>54</v>
      </c>
      <c r="H620" s="5">
        <v>21</v>
      </c>
      <c r="I620" s="5">
        <v>3</v>
      </c>
      <c r="J620" s="5">
        <v>2</v>
      </c>
      <c r="K620" s="5">
        <v>1</v>
      </c>
      <c r="L620" s="5">
        <v>30104</v>
      </c>
      <c r="M620" s="5">
        <v>55353</v>
      </c>
      <c r="N620" s="5">
        <v>0</v>
      </c>
      <c r="O620" s="5">
        <v>941303</v>
      </c>
      <c r="P620" s="5">
        <v>2232073</v>
      </c>
      <c r="Q620" s="5">
        <v>7160018</v>
      </c>
      <c r="R620" s="5">
        <v>575467</v>
      </c>
      <c r="S620" s="5">
        <v>35</v>
      </c>
      <c r="T620" s="5">
        <v>14626</v>
      </c>
      <c r="U620" s="5">
        <v>0</v>
      </c>
      <c r="V620" s="5">
        <v>0</v>
      </c>
      <c r="W620" s="5">
        <v>27</v>
      </c>
      <c r="X620" s="5">
        <v>25</v>
      </c>
      <c r="Y620" s="5">
        <v>91151</v>
      </c>
      <c r="Z620" s="5">
        <v>46800</v>
      </c>
      <c r="AA620" s="5">
        <v>137</v>
      </c>
      <c r="AB620" s="5">
        <v>14</v>
      </c>
      <c r="AC620" s="5">
        <v>7755</v>
      </c>
      <c r="AD620" s="5">
        <v>11311</v>
      </c>
      <c r="AE620" s="5">
        <v>0</v>
      </c>
      <c r="AF620" s="5">
        <v>97682</v>
      </c>
      <c r="AG620" s="5">
        <v>8200</v>
      </c>
      <c r="AH620" s="5">
        <v>36000</v>
      </c>
      <c r="AI620" s="5">
        <v>5630</v>
      </c>
      <c r="AJ620" s="5">
        <v>11800</v>
      </c>
      <c r="AK620" s="5">
        <v>14600</v>
      </c>
      <c r="AL620" s="5">
        <v>2000</v>
      </c>
      <c r="AM620" s="5">
        <v>12160</v>
      </c>
      <c r="AN620" s="5">
        <v>0</v>
      </c>
      <c r="AO620" s="5">
        <v>500</v>
      </c>
      <c r="AP620" s="5">
        <v>0</v>
      </c>
      <c r="AQ620" s="5">
        <v>11474</v>
      </c>
      <c r="AR620" s="5">
        <v>4306</v>
      </c>
      <c r="AS620" s="5">
        <v>6402</v>
      </c>
      <c r="AT620" s="5">
        <v>0</v>
      </c>
      <c r="AU620" s="5">
        <v>34709</v>
      </c>
      <c r="AV620" s="5">
        <v>1607</v>
      </c>
      <c r="AW620" s="5">
        <v>3818</v>
      </c>
      <c r="AX620" s="5">
        <v>0</v>
      </c>
      <c r="AY620" s="5">
        <v>0</v>
      </c>
      <c r="AZ620" s="5">
        <v>2659</v>
      </c>
      <c r="BA620" s="5">
        <v>3706</v>
      </c>
      <c r="BB620" s="5">
        <v>0</v>
      </c>
      <c r="BC620" s="5">
        <v>38018</v>
      </c>
      <c r="BD620" s="5">
        <v>0</v>
      </c>
      <c r="BE620" s="5">
        <v>127</v>
      </c>
      <c r="BF620" s="5">
        <v>0</v>
      </c>
      <c r="BG620" s="5">
        <v>2733</v>
      </c>
      <c r="BH620" s="5">
        <v>2351563</v>
      </c>
      <c r="BI620" s="5">
        <v>390986</v>
      </c>
      <c r="BJ620" s="5">
        <v>2208631</v>
      </c>
      <c r="BK620" s="5">
        <v>161994</v>
      </c>
      <c r="BL620" s="5">
        <v>0</v>
      </c>
      <c r="BM620" s="5">
        <v>1273</v>
      </c>
      <c r="BN620" s="5">
        <v>5965</v>
      </c>
      <c r="BO620" s="5">
        <v>327943</v>
      </c>
      <c r="BP620" s="5">
        <v>4283920</v>
      </c>
      <c r="BQ620" s="5">
        <v>927551</v>
      </c>
      <c r="BR620" s="5">
        <v>17651</v>
      </c>
    </row>
    <row r="621" spans="1:70">
      <c r="A621" t="s">
        <v>2064</v>
      </c>
      <c r="B621" t="s">
        <v>2065</v>
      </c>
      <c r="C621" t="s">
        <v>1286</v>
      </c>
      <c r="D621" t="s">
        <v>2069</v>
      </c>
      <c r="E621" t="str">
        <f t="shared" si="9"/>
        <v>長野県松本市（松本）</v>
      </c>
      <c r="F621" s="5">
        <v>203990</v>
      </c>
      <c r="G621" s="5">
        <v>61</v>
      </c>
      <c r="H621" s="5">
        <v>6</v>
      </c>
      <c r="I621" s="5">
        <v>0</v>
      </c>
      <c r="J621" s="5">
        <v>0</v>
      </c>
      <c r="K621" s="5">
        <v>1</v>
      </c>
      <c r="L621" s="5">
        <v>0</v>
      </c>
      <c r="M621" s="5">
        <v>15400</v>
      </c>
      <c r="N621" s="5">
        <v>63961</v>
      </c>
      <c r="O621" s="5">
        <v>1255831</v>
      </c>
      <c r="P621" s="5">
        <v>4197447</v>
      </c>
      <c r="Q621" s="5">
        <v>9364663</v>
      </c>
      <c r="R621" s="5">
        <v>708958</v>
      </c>
      <c r="S621" s="5">
        <v>48</v>
      </c>
      <c r="T621" s="5">
        <v>22525</v>
      </c>
      <c r="U621" s="5">
        <v>0</v>
      </c>
      <c r="V621" s="5">
        <v>0</v>
      </c>
      <c r="W621" s="5">
        <v>40</v>
      </c>
      <c r="X621" s="5">
        <v>9</v>
      </c>
      <c r="Y621" s="5">
        <v>19057</v>
      </c>
      <c r="Z621" s="5">
        <v>0</v>
      </c>
      <c r="AA621" s="5">
        <v>113</v>
      </c>
      <c r="AB621" s="5">
        <v>8</v>
      </c>
      <c r="AC621" s="5">
        <v>0</v>
      </c>
      <c r="AD621" s="5">
        <v>3520</v>
      </c>
      <c r="AE621" s="5">
        <v>21416</v>
      </c>
      <c r="AF621" s="5">
        <v>165276</v>
      </c>
      <c r="AG621" s="5">
        <v>0</v>
      </c>
      <c r="AH621" s="5">
        <v>7497</v>
      </c>
      <c r="AI621" s="5">
        <v>11560</v>
      </c>
      <c r="AJ621" s="5">
        <v>0</v>
      </c>
      <c r="AK621" s="5">
        <v>24000</v>
      </c>
      <c r="AL621" s="5">
        <v>0</v>
      </c>
      <c r="AM621" s="5">
        <v>34300</v>
      </c>
      <c r="AN621" s="5">
        <v>484</v>
      </c>
      <c r="AO621" s="5">
        <v>0</v>
      </c>
      <c r="AP621" s="5">
        <v>0</v>
      </c>
      <c r="AQ621" s="5">
        <v>8953</v>
      </c>
      <c r="AR621" s="5">
        <v>0</v>
      </c>
      <c r="AS621" s="5">
        <v>477</v>
      </c>
      <c r="AT621" s="5">
        <v>2324</v>
      </c>
      <c r="AU621" s="5">
        <v>5967</v>
      </c>
      <c r="AV621" s="5">
        <v>0</v>
      </c>
      <c r="AW621" s="5">
        <v>691</v>
      </c>
      <c r="AX621" s="5">
        <v>800</v>
      </c>
      <c r="AY621" s="5">
        <v>14906</v>
      </c>
      <c r="AZ621" s="5">
        <v>0</v>
      </c>
      <c r="BA621" s="5">
        <v>0</v>
      </c>
      <c r="BB621" s="5">
        <v>0</v>
      </c>
      <c r="BC621" s="5">
        <v>115887</v>
      </c>
      <c r="BD621" s="5">
        <v>0</v>
      </c>
      <c r="BE621" s="5">
        <v>144</v>
      </c>
      <c r="BF621" s="5">
        <v>45</v>
      </c>
      <c r="BG621" s="5">
        <v>2736</v>
      </c>
      <c r="BH621" s="5">
        <v>4493147</v>
      </c>
      <c r="BI621" s="5">
        <v>682761</v>
      </c>
      <c r="BJ621" s="5">
        <v>4636359</v>
      </c>
      <c r="BK621" s="5">
        <v>189235</v>
      </c>
      <c r="BL621" s="5">
        <v>0</v>
      </c>
      <c r="BM621" s="5">
        <v>17586</v>
      </c>
      <c r="BN621" s="5">
        <v>0</v>
      </c>
      <c r="BO621" s="5">
        <v>635619</v>
      </c>
      <c r="BP621" s="5">
        <v>4578384</v>
      </c>
      <c r="BQ621" s="5">
        <v>1329723</v>
      </c>
      <c r="BR621" s="5">
        <v>63000</v>
      </c>
    </row>
    <row r="622" spans="1:70">
      <c r="A622" t="s">
        <v>2064</v>
      </c>
      <c r="B622" t="s">
        <v>2065</v>
      </c>
      <c r="C622" t="s">
        <v>1288</v>
      </c>
      <c r="D622" t="s">
        <v>2070</v>
      </c>
      <c r="E622" t="str">
        <f t="shared" si="9"/>
        <v>長野県諏訪市</v>
      </c>
      <c r="F622" s="5">
        <v>48526</v>
      </c>
      <c r="G622" s="5">
        <v>19</v>
      </c>
      <c r="H622" s="5">
        <v>1</v>
      </c>
      <c r="I622" s="5">
        <v>0</v>
      </c>
      <c r="J622" s="5">
        <v>0</v>
      </c>
      <c r="K622" s="5">
        <v>0</v>
      </c>
      <c r="L622" s="5">
        <v>6785</v>
      </c>
      <c r="M622" s="5">
        <v>25161</v>
      </c>
      <c r="N622" s="5">
        <v>0</v>
      </c>
      <c r="O622" s="5">
        <v>345279</v>
      </c>
      <c r="P622" s="5">
        <v>829737</v>
      </c>
      <c r="Q622" s="5">
        <v>1799981</v>
      </c>
      <c r="R622" s="5">
        <v>167801</v>
      </c>
      <c r="S622" s="5">
        <v>19</v>
      </c>
      <c r="T622" s="5">
        <v>7003</v>
      </c>
      <c r="U622" s="5">
        <v>0</v>
      </c>
      <c r="V622" s="5">
        <v>0</v>
      </c>
      <c r="W622" s="5">
        <v>6</v>
      </c>
      <c r="X622" s="5">
        <v>6</v>
      </c>
      <c r="Y622" s="5">
        <v>42400</v>
      </c>
      <c r="Z622" s="5">
        <v>0</v>
      </c>
      <c r="AA622" s="5">
        <v>23</v>
      </c>
      <c r="AB622" s="5">
        <v>7</v>
      </c>
      <c r="AC622" s="5">
        <v>3547</v>
      </c>
      <c r="AD622" s="5">
        <v>15614</v>
      </c>
      <c r="AE622" s="5">
        <v>0</v>
      </c>
      <c r="AF622" s="5">
        <v>109943</v>
      </c>
      <c r="AG622" s="5">
        <v>0</v>
      </c>
      <c r="AH622" s="5">
        <v>0</v>
      </c>
      <c r="AI622" s="5">
        <v>0</v>
      </c>
      <c r="AJ622" s="5">
        <v>0</v>
      </c>
      <c r="AK622" s="5">
        <v>4226</v>
      </c>
      <c r="AL622" s="5">
        <v>0</v>
      </c>
      <c r="AM622" s="5">
        <v>13412</v>
      </c>
      <c r="AN622" s="5">
        <v>0</v>
      </c>
      <c r="AO622" s="5">
        <v>0</v>
      </c>
      <c r="AP622" s="5">
        <v>0</v>
      </c>
      <c r="AQ622" s="5">
        <v>0</v>
      </c>
      <c r="AR622" s="5">
        <v>0</v>
      </c>
      <c r="AS622" s="5">
        <v>70</v>
      </c>
      <c r="AT622" s="5">
        <v>0</v>
      </c>
      <c r="AU622" s="5">
        <v>8268</v>
      </c>
      <c r="AV622" s="5">
        <v>0</v>
      </c>
      <c r="AW622" s="5">
        <v>0</v>
      </c>
      <c r="AX622" s="5">
        <v>0</v>
      </c>
      <c r="AY622" s="5">
        <v>0</v>
      </c>
      <c r="AZ622" s="5">
        <v>926</v>
      </c>
      <c r="BA622" s="5">
        <v>584</v>
      </c>
      <c r="BB622" s="5">
        <v>0</v>
      </c>
      <c r="BC622" s="5">
        <v>20938</v>
      </c>
      <c r="BD622" s="5">
        <v>0</v>
      </c>
      <c r="BE622" s="5">
        <v>0</v>
      </c>
      <c r="BF622" s="5">
        <v>0</v>
      </c>
      <c r="BG622" s="5">
        <v>0</v>
      </c>
      <c r="BH622" s="5">
        <v>832557</v>
      </c>
      <c r="BI622" s="5">
        <v>64514</v>
      </c>
      <c r="BJ622" s="5">
        <v>731364</v>
      </c>
      <c r="BK622" s="5">
        <v>28430</v>
      </c>
      <c r="BL622" s="5">
        <v>0</v>
      </c>
      <c r="BM622" s="5">
        <v>7553</v>
      </c>
      <c r="BN622" s="5">
        <v>0</v>
      </c>
      <c r="BO622" s="5">
        <v>58240</v>
      </c>
      <c r="BP622" s="5">
        <v>1516842</v>
      </c>
      <c r="BQ622" s="5">
        <v>501221</v>
      </c>
      <c r="BR622" s="5">
        <v>0</v>
      </c>
    </row>
    <row r="623" spans="1:70">
      <c r="A623" t="s">
        <v>2064</v>
      </c>
      <c r="B623" t="s">
        <v>2065</v>
      </c>
      <c r="C623" t="s">
        <v>1290</v>
      </c>
      <c r="D623" t="s">
        <v>2071</v>
      </c>
      <c r="E623" t="str">
        <f t="shared" si="9"/>
        <v>長野県小諸市</v>
      </c>
      <c r="F623" s="5">
        <v>41895</v>
      </c>
      <c r="G623" s="5">
        <v>19</v>
      </c>
      <c r="H623" s="5">
        <v>13</v>
      </c>
      <c r="I623" s="5">
        <v>0</v>
      </c>
      <c r="J623" s="5">
        <v>0</v>
      </c>
      <c r="K623" s="5">
        <v>0</v>
      </c>
      <c r="L623" s="5">
        <v>18882</v>
      </c>
      <c r="M623" s="5">
        <v>28026</v>
      </c>
      <c r="N623" s="5">
        <v>0</v>
      </c>
      <c r="O623" s="5">
        <v>499907</v>
      </c>
      <c r="P623" s="5">
        <v>832929</v>
      </c>
      <c r="Q623" s="5">
        <v>2180002</v>
      </c>
      <c r="R623" s="5">
        <v>161263</v>
      </c>
      <c r="S623" s="5">
        <v>17</v>
      </c>
      <c r="T623" s="5">
        <v>4774</v>
      </c>
      <c r="U623" s="5">
        <v>0</v>
      </c>
      <c r="V623" s="5">
        <v>0</v>
      </c>
      <c r="W623" s="5">
        <v>4</v>
      </c>
      <c r="X623" s="5">
        <v>4</v>
      </c>
      <c r="Y623" s="5">
        <v>16838</v>
      </c>
      <c r="Z623" s="5">
        <v>3606</v>
      </c>
      <c r="AA623" s="5">
        <v>30</v>
      </c>
      <c r="AB623" s="5">
        <v>1</v>
      </c>
      <c r="AC623" s="5">
        <v>8094</v>
      </c>
      <c r="AD623" s="5">
        <v>16014</v>
      </c>
      <c r="AE623" s="5">
        <v>0</v>
      </c>
      <c r="AF623" s="5">
        <v>153177</v>
      </c>
      <c r="AG623" s="5">
        <v>0</v>
      </c>
      <c r="AH623" s="5">
        <v>0</v>
      </c>
      <c r="AI623" s="5">
        <v>0</v>
      </c>
      <c r="AJ623" s="5">
        <v>16461</v>
      </c>
      <c r="AK623" s="5">
        <v>4020</v>
      </c>
      <c r="AL623" s="5">
        <v>0</v>
      </c>
      <c r="AM623" s="5">
        <v>17089</v>
      </c>
      <c r="AN623" s="5">
        <v>0</v>
      </c>
      <c r="AO623" s="5">
        <v>0</v>
      </c>
      <c r="AP623" s="5">
        <v>0</v>
      </c>
      <c r="AQ623" s="5">
        <v>0</v>
      </c>
      <c r="AR623" s="5">
        <v>0</v>
      </c>
      <c r="AS623" s="5">
        <v>2251</v>
      </c>
      <c r="AT623" s="5">
        <v>0</v>
      </c>
      <c r="AU623" s="5">
        <v>2229</v>
      </c>
      <c r="AV623" s="5">
        <v>0</v>
      </c>
      <c r="AW623" s="5">
        <v>0</v>
      </c>
      <c r="AX623" s="5">
        <v>0</v>
      </c>
      <c r="AY623" s="5">
        <v>0</v>
      </c>
      <c r="AZ623" s="5">
        <v>2735</v>
      </c>
      <c r="BA623" s="5">
        <v>337</v>
      </c>
      <c r="BB623" s="5">
        <v>0</v>
      </c>
      <c r="BC623" s="5">
        <v>44257</v>
      </c>
      <c r="BD623" s="5">
        <v>3</v>
      </c>
      <c r="BE623" s="5">
        <v>0</v>
      </c>
      <c r="BF623" s="5">
        <v>0</v>
      </c>
      <c r="BG623" s="5">
        <v>0</v>
      </c>
      <c r="BH623" s="5">
        <v>877077</v>
      </c>
      <c r="BI623" s="5">
        <v>73177</v>
      </c>
      <c r="BJ623" s="5">
        <v>746436</v>
      </c>
      <c r="BK623" s="5">
        <v>50009</v>
      </c>
      <c r="BL623" s="5">
        <v>0</v>
      </c>
      <c r="BM623" s="5">
        <v>1810</v>
      </c>
      <c r="BN623" s="5">
        <v>0</v>
      </c>
      <c r="BO623" s="5">
        <v>69809</v>
      </c>
      <c r="BP623" s="5">
        <v>2415276</v>
      </c>
      <c r="BQ623" s="5">
        <v>284118</v>
      </c>
      <c r="BR623" s="5">
        <v>7364</v>
      </c>
    </row>
    <row r="624" spans="1:70">
      <c r="A624" t="s">
        <v>2064</v>
      </c>
      <c r="B624" t="s">
        <v>2065</v>
      </c>
      <c r="C624" t="s">
        <v>1296</v>
      </c>
      <c r="D624" t="s">
        <v>2072</v>
      </c>
      <c r="E624" t="str">
        <f t="shared" si="9"/>
        <v>長野県大町市</v>
      </c>
      <c r="F624" s="5">
        <v>24305</v>
      </c>
      <c r="G624" s="5">
        <v>13</v>
      </c>
      <c r="H624" s="5">
        <v>9</v>
      </c>
      <c r="I624" s="5">
        <v>0</v>
      </c>
      <c r="J624" s="5">
        <v>0</v>
      </c>
      <c r="K624" s="5">
        <v>0</v>
      </c>
      <c r="L624" s="5">
        <v>0</v>
      </c>
      <c r="M624" s="5">
        <v>58910</v>
      </c>
      <c r="N624" s="5">
        <v>0</v>
      </c>
      <c r="O624" s="5">
        <v>299390</v>
      </c>
      <c r="P624" s="5">
        <v>407777</v>
      </c>
      <c r="Q624" s="5">
        <v>1224848</v>
      </c>
      <c r="R624" s="5">
        <v>145664</v>
      </c>
      <c r="S624" s="5">
        <v>6</v>
      </c>
      <c r="T624" s="5">
        <v>2712</v>
      </c>
      <c r="U624" s="5">
        <v>0</v>
      </c>
      <c r="V624" s="5">
        <v>0</v>
      </c>
      <c r="W624" s="5">
        <v>3</v>
      </c>
      <c r="X624" s="5">
        <v>4</v>
      </c>
      <c r="Y624" s="5">
        <v>18000</v>
      </c>
      <c r="Z624" s="5">
        <v>0</v>
      </c>
      <c r="AA624" s="5">
        <v>94</v>
      </c>
      <c r="AB624" s="5">
        <v>60</v>
      </c>
      <c r="AC624" s="5">
        <v>0</v>
      </c>
      <c r="AD624" s="5">
        <v>15556</v>
      </c>
      <c r="AE624" s="5">
        <v>0</v>
      </c>
      <c r="AF624" s="5">
        <v>23378</v>
      </c>
      <c r="AG624" s="5">
        <v>504</v>
      </c>
      <c r="AH624" s="5">
        <v>0</v>
      </c>
      <c r="AI624" s="5">
        <v>0</v>
      </c>
      <c r="AJ624" s="5">
        <v>0</v>
      </c>
      <c r="AK624" s="5">
        <v>2496</v>
      </c>
      <c r="AL624" s="5">
        <v>0</v>
      </c>
      <c r="AM624" s="5">
        <v>0</v>
      </c>
      <c r="AN624" s="5">
        <v>2105</v>
      </c>
      <c r="AO624" s="5">
        <v>4769</v>
      </c>
      <c r="AP624" s="5">
        <v>0</v>
      </c>
      <c r="AQ624" s="5">
        <v>0</v>
      </c>
      <c r="AR624" s="5">
        <v>0</v>
      </c>
      <c r="AS624" s="5">
        <v>6971</v>
      </c>
      <c r="AT624" s="5">
        <v>0</v>
      </c>
      <c r="AU624" s="5">
        <v>7948</v>
      </c>
      <c r="AV624" s="5">
        <v>0</v>
      </c>
      <c r="AW624" s="5">
        <v>0</v>
      </c>
      <c r="AX624" s="5">
        <v>0</v>
      </c>
      <c r="AY624" s="5">
        <v>0</v>
      </c>
      <c r="AZ624" s="5">
        <v>0</v>
      </c>
      <c r="BA624" s="5">
        <v>650</v>
      </c>
      <c r="BB624" s="5">
        <v>0</v>
      </c>
      <c r="BC624" s="5">
        <v>8087</v>
      </c>
      <c r="BD624" s="5">
        <v>0</v>
      </c>
      <c r="BE624" s="5">
        <v>0</v>
      </c>
      <c r="BF624" s="5">
        <v>0</v>
      </c>
      <c r="BG624" s="5">
        <v>0</v>
      </c>
      <c r="BH624" s="5">
        <v>440017</v>
      </c>
      <c r="BI624" s="5">
        <v>97844</v>
      </c>
      <c r="BJ624" s="5">
        <v>382649</v>
      </c>
      <c r="BK624" s="5">
        <v>36070</v>
      </c>
      <c r="BL624" s="5">
        <v>854</v>
      </c>
      <c r="BM624" s="5">
        <v>0</v>
      </c>
      <c r="BN624" s="5">
        <v>0</v>
      </c>
      <c r="BO624" s="5">
        <v>59393</v>
      </c>
      <c r="BP624" s="5">
        <v>637948</v>
      </c>
      <c r="BQ624" s="5">
        <v>235845</v>
      </c>
      <c r="BR624" s="5">
        <v>0</v>
      </c>
    </row>
    <row r="625" spans="1:70">
      <c r="A625" t="s">
        <v>2064</v>
      </c>
      <c r="B625" t="s">
        <v>2065</v>
      </c>
      <c r="C625" t="s">
        <v>1298</v>
      </c>
      <c r="D625" t="s">
        <v>2073</v>
      </c>
      <c r="E625" t="str">
        <f t="shared" si="9"/>
        <v>長野県須坂市</v>
      </c>
      <c r="F625" s="5">
        <v>48447</v>
      </c>
      <c r="G625" s="5">
        <v>23</v>
      </c>
      <c r="H625" s="5">
        <v>9</v>
      </c>
      <c r="I625" s="5">
        <v>5</v>
      </c>
      <c r="J625" s="5">
        <v>1</v>
      </c>
      <c r="K625" s="5">
        <v>0</v>
      </c>
      <c r="L625" s="5">
        <v>26346</v>
      </c>
      <c r="M625" s="5">
        <v>36104</v>
      </c>
      <c r="N625" s="5">
        <v>0</v>
      </c>
      <c r="O625" s="5">
        <v>360002</v>
      </c>
      <c r="P625" s="5">
        <v>1000542</v>
      </c>
      <c r="Q625" s="5">
        <v>1890123</v>
      </c>
      <c r="R625" s="5">
        <v>337861</v>
      </c>
      <c r="S625" s="5">
        <v>20</v>
      </c>
      <c r="T625" s="5">
        <v>5121</v>
      </c>
      <c r="U625" s="5">
        <v>0</v>
      </c>
      <c r="V625" s="5">
        <v>0</v>
      </c>
      <c r="W625" s="5">
        <v>5</v>
      </c>
      <c r="X625" s="5">
        <v>10</v>
      </c>
      <c r="Y625" s="5">
        <v>21800</v>
      </c>
      <c r="Z625" s="5">
        <v>0</v>
      </c>
      <c r="AA625" s="5">
        <v>176</v>
      </c>
      <c r="AB625" s="5">
        <v>83</v>
      </c>
      <c r="AC625" s="5">
        <v>4075</v>
      </c>
      <c r="AD625" s="5">
        <v>1848</v>
      </c>
      <c r="AE625" s="5">
        <v>0</v>
      </c>
      <c r="AF625" s="5">
        <v>11466</v>
      </c>
      <c r="AG625" s="5">
        <v>800</v>
      </c>
      <c r="AH625" s="5">
        <v>0</v>
      </c>
      <c r="AI625" s="5">
        <v>0</v>
      </c>
      <c r="AJ625" s="5">
        <v>0</v>
      </c>
      <c r="AK625" s="5">
        <v>0</v>
      </c>
      <c r="AL625" s="5">
        <v>21800</v>
      </c>
      <c r="AM625" s="5">
        <v>0</v>
      </c>
      <c r="AN625" s="5">
        <v>0</v>
      </c>
      <c r="AO625" s="5">
        <v>0</v>
      </c>
      <c r="AP625" s="5">
        <v>0</v>
      </c>
      <c r="AQ625" s="5">
        <v>0</v>
      </c>
      <c r="AR625" s="5">
        <v>789</v>
      </c>
      <c r="AS625" s="5">
        <v>84</v>
      </c>
      <c r="AT625" s="5">
        <v>0</v>
      </c>
      <c r="AU625" s="5">
        <v>5271</v>
      </c>
      <c r="AV625" s="5">
        <v>522</v>
      </c>
      <c r="AW625" s="5">
        <v>228</v>
      </c>
      <c r="AX625" s="5">
        <v>0</v>
      </c>
      <c r="AY625" s="5">
        <v>1452</v>
      </c>
      <c r="AZ625" s="5">
        <v>0</v>
      </c>
      <c r="BA625" s="5">
        <v>0</v>
      </c>
      <c r="BB625" s="5">
        <v>0</v>
      </c>
      <c r="BC625" s="5">
        <v>0</v>
      </c>
      <c r="BD625" s="5">
        <v>0</v>
      </c>
      <c r="BE625" s="5">
        <v>156</v>
      </c>
      <c r="BF625" s="5">
        <v>0</v>
      </c>
      <c r="BG625" s="5">
        <v>192</v>
      </c>
      <c r="BH625" s="5">
        <v>1058585</v>
      </c>
      <c r="BI625" s="5">
        <v>153230</v>
      </c>
      <c r="BJ625" s="5">
        <v>909803</v>
      </c>
      <c r="BK625" s="5">
        <v>66878</v>
      </c>
      <c r="BL625" s="5">
        <v>0</v>
      </c>
      <c r="BM625" s="5">
        <v>0</v>
      </c>
      <c r="BN625" s="5">
        <v>0</v>
      </c>
      <c r="BO625" s="5">
        <v>128259</v>
      </c>
      <c r="BP625" s="5">
        <v>1672161</v>
      </c>
      <c r="BQ625" s="5">
        <v>389899</v>
      </c>
      <c r="BR625" s="5">
        <v>0</v>
      </c>
    </row>
    <row r="626" spans="1:70">
      <c r="A626" t="s">
        <v>2064</v>
      </c>
      <c r="B626" t="s">
        <v>2065</v>
      </c>
      <c r="C626" t="s">
        <v>1523</v>
      </c>
      <c r="D626" t="s">
        <v>2074</v>
      </c>
      <c r="E626" t="str">
        <f t="shared" si="9"/>
        <v>長野県軽井沢町</v>
      </c>
      <c r="F626" s="5">
        <v>18026</v>
      </c>
      <c r="G626" s="5">
        <v>13</v>
      </c>
      <c r="H626" s="5">
        <v>10</v>
      </c>
      <c r="I626" s="5">
        <v>0</v>
      </c>
      <c r="J626" s="5">
        <v>0</v>
      </c>
      <c r="K626" s="5">
        <v>0</v>
      </c>
      <c r="L626" s="5">
        <v>9325</v>
      </c>
      <c r="M626" s="5">
        <v>7940</v>
      </c>
      <c r="N626" s="5">
        <v>0</v>
      </c>
      <c r="O626" s="5">
        <v>276139</v>
      </c>
      <c r="P626" s="5">
        <v>596155</v>
      </c>
      <c r="Q626" s="5">
        <v>524817</v>
      </c>
      <c r="R626" s="5">
        <v>135963</v>
      </c>
      <c r="S626" s="5">
        <v>11</v>
      </c>
      <c r="T626" s="5">
        <v>3482</v>
      </c>
      <c r="U626" s="5">
        <v>0</v>
      </c>
      <c r="V626" s="5">
        <v>71</v>
      </c>
      <c r="W626" s="5">
        <v>4</v>
      </c>
      <c r="X626" s="5">
        <v>4</v>
      </c>
      <c r="Y626" s="5">
        <v>23750</v>
      </c>
      <c r="Z626" s="5">
        <v>0</v>
      </c>
      <c r="AA626" s="5">
        <v>148</v>
      </c>
      <c r="AB626" s="5">
        <v>45</v>
      </c>
      <c r="AC626" s="5">
        <v>0</v>
      </c>
      <c r="AD626" s="5">
        <v>0</v>
      </c>
      <c r="AE626" s="5">
        <v>0</v>
      </c>
      <c r="AF626" s="5">
        <v>0</v>
      </c>
      <c r="AG626" s="5">
        <v>480</v>
      </c>
      <c r="AH626" s="5">
        <v>0</v>
      </c>
      <c r="AI626" s="5">
        <v>0</v>
      </c>
      <c r="AJ626" s="5">
        <v>0</v>
      </c>
      <c r="AK626" s="5">
        <v>276</v>
      </c>
      <c r="AL626" s="5">
        <v>10532</v>
      </c>
      <c r="AM626" s="5">
        <v>100</v>
      </c>
      <c r="AN626" s="5">
        <v>0</v>
      </c>
      <c r="AO626" s="5">
        <v>0</v>
      </c>
      <c r="AP626" s="5">
        <v>0</v>
      </c>
      <c r="AQ626" s="5">
        <v>0</v>
      </c>
      <c r="AR626" s="5">
        <v>0</v>
      </c>
      <c r="AS626" s="5">
        <v>0</v>
      </c>
      <c r="AT626" s="5">
        <v>0</v>
      </c>
      <c r="AU626" s="5">
        <v>0</v>
      </c>
      <c r="AV626" s="5">
        <v>0</v>
      </c>
      <c r="AW626" s="5">
        <v>0</v>
      </c>
      <c r="AX626" s="5">
        <v>0</v>
      </c>
      <c r="AY626" s="5">
        <v>0</v>
      </c>
      <c r="AZ626" s="5">
        <v>0</v>
      </c>
      <c r="BA626" s="5">
        <v>0</v>
      </c>
      <c r="BB626" s="5">
        <v>0</v>
      </c>
      <c r="BC626" s="5">
        <v>185</v>
      </c>
      <c r="BD626" s="5">
        <v>0</v>
      </c>
      <c r="BE626" s="5">
        <v>0</v>
      </c>
      <c r="BF626" s="5">
        <v>0</v>
      </c>
      <c r="BG626" s="5">
        <v>0</v>
      </c>
      <c r="BH626" s="5">
        <v>610243</v>
      </c>
      <c r="BI626" s="5">
        <v>59038</v>
      </c>
      <c r="BJ626" s="5">
        <v>481995</v>
      </c>
      <c r="BK626" s="5">
        <v>30139</v>
      </c>
      <c r="BL626" s="5">
        <v>0</v>
      </c>
      <c r="BM626" s="5">
        <v>3280</v>
      </c>
      <c r="BN626" s="5">
        <v>0</v>
      </c>
      <c r="BO626" s="5">
        <v>57235</v>
      </c>
      <c r="BP626" s="5">
        <v>1356198</v>
      </c>
      <c r="BQ626" s="5">
        <v>284959</v>
      </c>
      <c r="BR626" s="5">
        <v>4150</v>
      </c>
    </row>
    <row r="627" spans="1:70">
      <c r="A627" t="s">
        <v>2064</v>
      </c>
      <c r="B627" t="s">
        <v>2065</v>
      </c>
      <c r="C627" t="s">
        <v>1304</v>
      </c>
      <c r="D627" t="s">
        <v>2075</v>
      </c>
      <c r="E627" t="str">
        <f t="shared" si="9"/>
        <v>長野県岡谷市</v>
      </c>
      <c r="F627" s="5">
        <v>48287</v>
      </c>
      <c r="G627" s="5">
        <v>17</v>
      </c>
      <c r="H627" s="5">
        <v>15</v>
      </c>
      <c r="I627" s="5">
        <v>0</v>
      </c>
      <c r="J627" s="5">
        <v>1</v>
      </c>
      <c r="K627" s="5">
        <v>0</v>
      </c>
      <c r="L627" s="5">
        <v>273</v>
      </c>
      <c r="M627" s="5">
        <v>20137</v>
      </c>
      <c r="N627" s="5">
        <v>793</v>
      </c>
      <c r="O627" s="5">
        <v>327540</v>
      </c>
      <c r="P627" s="5">
        <v>804781</v>
      </c>
      <c r="Q627" s="5">
        <v>1511365</v>
      </c>
      <c r="R627" s="5">
        <v>124888</v>
      </c>
      <c r="S627" s="5">
        <v>13</v>
      </c>
      <c r="T627" s="5">
        <v>5257</v>
      </c>
      <c r="U627" s="5">
        <v>0</v>
      </c>
      <c r="V627" s="5">
        <v>0</v>
      </c>
      <c r="W627" s="5">
        <v>7</v>
      </c>
      <c r="X627" s="5">
        <v>7</v>
      </c>
      <c r="Y627" s="5">
        <v>32200</v>
      </c>
      <c r="Z627" s="5">
        <v>4500</v>
      </c>
      <c r="AA627" s="5">
        <v>365</v>
      </c>
      <c r="AB627" s="5">
        <v>18</v>
      </c>
      <c r="AC627" s="5">
        <v>221</v>
      </c>
      <c r="AD627" s="5">
        <v>194</v>
      </c>
      <c r="AE627" s="5">
        <v>0</v>
      </c>
      <c r="AF627" s="5">
        <v>3937</v>
      </c>
      <c r="AG627" s="5">
        <v>8800</v>
      </c>
      <c r="AH627" s="5">
        <v>8500</v>
      </c>
      <c r="AI627" s="5">
        <v>21900</v>
      </c>
      <c r="AJ627" s="5">
        <v>0</v>
      </c>
      <c r="AK627" s="5">
        <v>3604</v>
      </c>
      <c r="AL627" s="5">
        <v>0</v>
      </c>
      <c r="AM627" s="5">
        <v>0</v>
      </c>
      <c r="AN627" s="5">
        <v>0</v>
      </c>
      <c r="AO627" s="5">
        <v>0</v>
      </c>
      <c r="AP627" s="5">
        <v>3176</v>
      </c>
      <c r="AQ627" s="5">
        <v>5290</v>
      </c>
      <c r="AR627" s="5">
        <v>0</v>
      </c>
      <c r="AS627" s="5">
        <v>504</v>
      </c>
      <c r="AT627" s="5">
        <v>793</v>
      </c>
      <c r="AU627" s="5">
        <v>12532</v>
      </c>
      <c r="AV627" s="5">
        <v>0</v>
      </c>
      <c r="AW627" s="5">
        <v>24</v>
      </c>
      <c r="AX627" s="5">
        <v>0</v>
      </c>
      <c r="AY627" s="5">
        <v>761</v>
      </c>
      <c r="AZ627" s="5">
        <v>0</v>
      </c>
      <c r="BA627" s="5">
        <v>0</v>
      </c>
      <c r="BB627" s="5">
        <v>0</v>
      </c>
      <c r="BC627" s="5">
        <v>20099</v>
      </c>
      <c r="BD627" s="5">
        <v>0</v>
      </c>
      <c r="BE627" s="5">
        <v>47</v>
      </c>
      <c r="BF627" s="5">
        <v>0</v>
      </c>
      <c r="BG627" s="5">
        <v>785</v>
      </c>
      <c r="BH627" s="5">
        <v>810335</v>
      </c>
      <c r="BI627" s="5">
        <v>72855</v>
      </c>
      <c r="BJ627" s="5">
        <v>652106</v>
      </c>
      <c r="BK627" s="5">
        <v>36496</v>
      </c>
      <c r="BL627" s="5">
        <v>0</v>
      </c>
      <c r="BM627" s="5">
        <v>0</v>
      </c>
      <c r="BN627" s="5">
        <v>0</v>
      </c>
      <c r="BO627" s="5">
        <v>71877</v>
      </c>
      <c r="BP627" s="5">
        <v>1829400</v>
      </c>
      <c r="BQ627" s="5">
        <v>364372</v>
      </c>
      <c r="BR627" s="5">
        <v>0</v>
      </c>
    </row>
    <row r="628" spans="1:70">
      <c r="A628" t="s">
        <v>2064</v>
      </c>
      <c r="B628" t="s">
        <v>2065</v>
      </c>
      <c r="C628" t="s">
        <v>1306</v>
      </c>
      <c r="D628" t="s">
        <v>2076</v>
      </c>
      <c r="E628" t="str">
        <f t="shared" si="9"/>
        <v>長野県小布施町</v>
      </c>
      <c r="F628" s="5">
        <v>10481</v>
      </c>
      <c r="G628" s="5">
        <v>3</v>
      </c>
      <c r="H628" s="5">
        <v>0</v>
      </c>
      <c r="I628" s="5">
        <v>0</v>
      </c>
      <c r="J628" s="5">
        <v>0</v>
      </c>
      <c r="K628" s="5">
        <v>0</v>
      </c>
      <c r="L628" s="5">
        <v>3542</v>
      </c>
      <c r="M628" s="5">
        <v>5741</v>
      </c>
      <c r="N628" s="5">
        <v>3479</v>
      </c>
      <c r="O628" s="5">
        <v>76591</v>
      </c>
      <c r="P628" s="5">
        <v>186408</v>
      </c>
      <c r="Q628" s="5">
        <v>240412</v>
      </c>
      <c r="R628" s="5">
        <v>57665</v>
      </c>
      <c r="S628" s="5">
        <v>2</v>
      </c>
      <c r="T628" s="5">
        <v>1150</v>
      </c>
      <c r="U628" s="5">
        <v>0</v>
      </c>
      <c r="V628" s="5">
        <v>0</v>
      </c>
      <c r="W628" s="5">
        <v>1</v>
      </c>
      <c r="X628" s="5">
        <v>6</v>
      </c>
      <c r="Y628" s="5">
        <v>8400</v>
      </c>
      <c r="Z628" s="5">
        <v>0</v>
      </c>
      <c r="AA628" s="5">
        <v>10</v>
      </c>
      <c r="AB628" s="5">
        <v>0</v>
      </c>
      <c r="AC628" s="5">
        <v>1237</v>
      </c>
      <c r="AD628" s="5">
        <v>0</v>
      </c>
      <c r="AE628" s="5">
        <v>0</v>
      </c>
      <c r="AF628" s="5">
        <v>4000</v>
      </c>
      <c r="AG628" s="5">
        <v>0</v>
      </c>
      <c r="AH628" s="5">
        <v>0</v>
      </c>
      <c r="AI628" s="5">
        <v>8400</v>
      </c>
      <c r="AJ628" s="5">
        <v>0</v>
      </c>
      <c r="AK628" s="5">
        <v>0</v>
      </c>
      <c r="AL628" s="5">
        <v>16800</v>
      </c>
      <c r="AM628" s="5">
        <v>0</v>
      </c>
      <c r="AN628" s="5">
        <v>0</v>
      </c>
      <c r="AO628" s="5">
        <v>0</v>
      </c>
      <c r="AP628" s="5">
        <v>0</v>
      </c>
      <c r="AQ628" s="5">
        <v>0</v>
      </c>
      <c r="AR628" s="5">
        <v>0</v>
      </c>
      <c r="AS628" s="5">
        <v>0</v>
      </c>
      <c r="AT628" s="5">
        <v>0</v>
      </c>
      <c r="AU628" s="5">
        <v>0</v>
      </c>
      <c r="AV628" s="5">
        <v>0</v>
      </c>
      <c r="AW628" s="5">
        <v>0</v>
      </c>
      <c r="AX628" s="5">
        <v>0</v>
      </c>
      <c r="AY628" s="5">
        <v>0</v>
      </c>
      <c r="AZ628" s="5">
        <v>0</v>
      </c>
      <c r="BA628" s="5">
        <v>0</v>
      </c>
      <c r="BB628" s="5">
        <v>0</v>
      </c>
      <c r="BC628" s="5">
        <v>4997</v>
      </c>
      <c r="BD628" s="5">
        <v>0</v>
      </c>
      <c r="BE628" s="5">
        <v>0</v>
      </c>
      <c r="BF628" s="5">
        <v>0</v>
      </c>
      <c r="BG628" s="5">
        <v>0</v>
      </c>
      <c r="BH628" s="5">
        <v>190702</v>
      </c>
      <c r="BI628" s="5">
        <v>13639</v>
      </c>
      <c r="BJ628" s="5">
        <v>131829</v>
      </c>
      <c r="BK628" s="5">
        <v>12438</v>
      </c>
      <c r="BL628" s="5">
        <v>0</v>
      </c>
      <c r="BM628" s="5">
        <v>1293</v>
      </c>
      <c r="BN628" s="5">
        <v>0</v>
      </c>
      <c r="BO628" s="5">
        <v>11623</v>
      </c>
      <c r="BP628" s="5">
        <v>760498</v>
      </c>
      <c r="BQ628" s="5">
        <v>75223</v>
      </c>
      <c r="BR628" s="5">
        <v>0</v>
      </c>
    </row>
    <row r="629" spans="1:70">
      <c r="A629" t="s">
        <v>2064</v>
      </c>
      <c r="B629" t="s">
        <v>2065</v>
      </c>
      <c r="C629" t="s">
        <v>1310</v>
      </c>
      <c r="D629" t="s">
        <v>2077</v>
      </c>
      <c r="E629" t="str">
        <f t="shared" si="9"/>
        <v>長野県下諏訪町</v>
      </c>
      <c r="F629" s="5">
        <v>19338</v>
      </c>
      <c r="G629" s="5">
        <v>7</v>
      </c>
      <c r="H629" s="5">
        <v>3</v>
      </c>
      <c r="I629" s="5">
        <v>0</v>
      </c>
      <c r="J629" s="5">
        <v>1</v>
      </c>
      <c r="K629" s="5">
        <v>1</v>
      </c>
      <c r="L629" s="5">
        <v>3047</v>
      </c>
      <c r="M629" s="5">
        <v>14516</v>
      </c>
      <c r="N629" s="5">
        <v>0</v>
      </c>
      <c r="O629" s="5">
        <v>101578</v>
      </c>
      <c r="P629" s="5">
        <v>208298</v>
      </c>
      <c r="Q629" s="5">
        <v>1106980</v>
      </c>
      <c r="R629" s="5">
        <v>66242</v>
      </c>
      <c r="S629" s="5">
        <v>7</v>
      </c>
      <c r="T629" s="5">
        <v>2235</v>
      </c>
      <c r="U629" s="5">
        <v>0</v>
      </c>
      <c r="V629" s="5">
        <v>0</v>
      </c>
      <c r="W629" s="5">
        <v>4</v>
      </c>
      <c r="X629" s="5">
        <v>16</v>
      </c>
      <c r="Y629" s="5">
        <v>20420</v>
      </c>
      <c r="Z629" s="5">
        <v>9720</v>
      </c>
      <c r="AA629" s="5">
        <v>7</v>
      </c>
      <c r="AB629" s="5">
        <v>2</v>
      </c>
      <c r="AC629" s="5">
        <v>420</v>
      </c>
      <c r="AD629" s="5">
        <v>13991</v>
      </c>
      <c r="AE629" s="5">
        <v>0</v>
      </c>
      <c r="AF629" s="5">
        <v>43955</v>
      </c>
      <c r="AG629" s="5">
        <v>10000</v>
      </c>
      <c r="AH629" s="5">
        <v>0</v>
      </c>
      <c r="AI629" s="5">
        <v>0</v>
      </c>
      <c r="AJ629" s="5">
        <v>0</v>
      </c>
      <c r="AK629" s="5">
        <v>0</v>
      </c>
      <c r="AL629" s="5">
        <v>3930</v>
      </c>
      <c r="AM629" s="5">
        <v>2320</v>
      </c>
      <c r="AN629" s="5">
        <v>0</v>
      </c>
      <c r="AO629" s="5">
        <v>0</v>
      </c>
      <c r="AP629" s="5">
        <v>0</v>
      </c>
      <c r="AQ629" s="5">
        <v>0</v>
      </c>
      <c r="AR629" s="5">
        <v>0</v>
      </c>
      <c r="AS629" s="5">
        <v>0</v>
      </c>
      <c r="AT629" s="5">
        <v>0</v>
      </c>
      <c r="AU629" s="5">
        <v>0</v>
      </c>
      <c r="AV629" s="5">
        <v>0</v>
      </c>
      <c r="AW629" s="5">
        <v>0</v>
      </c>
      <c r="AX629" s="5">
        <v>0</v>
      </c>
      <c r="AY629" s="5">
        <v>0</v>
      </c>
      <c r="AZ629" s="5">
        <v>0</v>
      </c>
      <c r="BA629" s="5">
        <v>0</v>
      </c>
      <c r="BB629" s="5">
        <v>0</v>
      </c>
      <c r="BC629" s="5">
        <v>14864</v>
      </c>
      <c r="BD629" s="5">
        <v>0</v>
      </c>
      <c r="BE629" s="5">
        <v>0</v>
      </c>
      <c r="BF629" s="5">
        <v>0</v>
      </c>
      <c r="BG629" s="5">
        <v>6</v>
      </c>
      <c r="BH629" s="5">
        <v>224550</v>
      </c>
      <c r="BI629" s="5">
        <v>13149</v>
      </c>
      <c r="BJ629" s="5">
        <v>223728</v>
      </c>
      <c r="BK629" s="5">
        <v>22983</v>
      </c>
      <c r="BL629" s="5">
        <v>62</v>
      </c>
      <c r="BM629" s="5">
        <v>6642</v>
      </c>
      <c r="BN629" s="5">
        <v>0</v>
      </c>
      <c r="BO629" s="5">
        <v>8116</v>
      </c>
      <c r="BP629" s="5">
        <v>375419</v>
      </c>
      <c r="BQ629" s="5">
        <v>79681</v>
      </c>
      <c r="BR629" s="5">
        <v>0</v>
      </c>
    </row>
    <row r="630" spans="1:70">
      <c r="A630" t="s">
        <v>2064</v>
      </c>
      <c r="B630" t="s">
        <v>2065</v>
      </c>
      <c r="C630" t="s">
        <v>1314</v>
      </c>
      <c r="D630" t="s">
        <v>2078</v>
      </c>
      <c r="E630" t="str">
        <f t="shared" si="9"/>
        <v>長野県松本市（波田）</v>
      </c>
      <c r="F630" s="5">
        <v>15661</v>
      </c>
      <c r="G630" s="5">
        <v>4</v>
      </c>
      <c r="H630" s="5">
        <v>0</v>
      </c>
      <c r="I630" s="5">
        <v>1</v>
      </c>
      <c r="J630" s="5">
        <v>2</v>
      </c>
      <c r="K630" s="5">
        <v>1</v>
      </c>
      <c r="L630" s="5">
        <v>11346</v>
      </c>
      <c r="M630" s="5">
        <v>3916</v>
      </c>
      <c r="N630" s="5">
        <v>0</v>
      </c>
      <c r="O630" s="5">
        <v>116953</v>
      </c>
      <c r="P630" s="5">
        <v>0</v>
      </c>
      <c r="Q630" s="5">
        <v>0</v>
      </c>
      <c r="R630" s="5">
        <v>0</v>
      </c>
      <c r="S630" s="5">
        <v>2</v>
      </c>
      <c r="T630" s="5">
        <v>1450</v>
      </c>
      <c r="U630" s="5">
        <v>0</v>
      </c>
      <c r="V630" s="5">
        <v>0</v>
      </c>
      <c r="W630" s="5">
        <v>4</v>
      </c>
      <c r="X630" s="5">
        <v>10</v>
      </c>
      <c r="Y630" s="5">
        <v>8911</v>
      </c>
      <c r="Z630" s="5">
        <v>0</v>
      </c>
      <c r="AA630" s="5">
        <v>31</v>
      </c>
      <c r="AB630" s="5">
        <v>2</v>
      </c>
      <c r="AC630" s="5">
        <v>8957</v>
      </c>
      <c r="AD630" s="5">
        <v>1369</v>
      </c>
      <c r="AE630" s="5">
        <v>0</v>
      </c>
      <c r="AF630" s="5">
        <v>6871</v>
      </c>
      <c r="AG630" s="5">
        <v>4887</v>
      </c>
      <c r="AH630" s="5">
        <v>0</v>
      </c>
      <c r="AI630" s="5">
        <v>0</v>
      </c>
      <c r="AJ630" s="5">
        <v>0</v>
      </c>
      <c r="AK630" s="5">
        <v>5000</v>
      </c>
      <c r="AL630" s="5">
        <v>0</v>
      </c>
      <c r="AM630" s="5">
        <v>151</v>
      </c>
      <c r="AN630" s="5">
        <v>0</v>
      </c>
      <c r="AO630" s="5">
        <v>0</v>
      </c>
      <c r="AP630" s="5">
        <v>0</v>
      </c>
      <c r="AQ630" s="5">
        <v>1002</v>
      </c>
      <c r="AR630" s="5">
        <v>0</v>
      </c>
      <c r="AS630" s="5">
        <v>0</v>
      </c>
      <c r="AT630" s="5">
        <v>0</v>
      </c>
      <c r="AU630" s="5">
        <v>0</v>
      </c>
      <c r="AV630" s="5">
        <v>5376</v>
      </c>
      <c r="AW630" s="5">
        <v>0</v>
      </c>
      <c r="AX630" s="5">
        <v>0</v>
      </c>
      <c r="AY630" s="5">
        <v>0</v>
      </c>
      <c r="AZ630" s="5">
        <v>0</v>
      </c>
      <c r="BA630" s="5">
        <v>0</v>
      </c>
      <c r="BB630" s="5">
        <v>0</v>
      </c>
      <c r="BC630" s="5">
        <v>9487</v>
      </c>
      <c r="BD630" s="5">
        <v>0</v>
      </c>
      <c r="BE630" s="5">
        <v>0</v>
      </c>
      <c r="BF630" s="5">
        <v>0</v>
      </c>
      <c r="BG630" s="5">
        <v>0</v>
      </c>
      <c r="BH630" s="5">
        <v>0</v>
      </c>
      <c r="BI630" s="5">
        <v>0</v>
      </c>
      <c r="BJ630" s="5">
        <v>0</v>
      </c>
      <c r="BK630" s="5">
        <v>0</v>
      </c>
      <c r="BL630" s="5">
        <v>0</v>
      </c>
      <c r="BM630" s="5">
        <v>0</v>
      </c>
      <c r="BN630" s="5">
        <v>0</v>
      </c>
      <c r="BO630" s="5">
        <v>0</v>
      </c>
      <c r="BP630" s="5">
        <v>0</v>
      </c>
      <c r="BQ630" s="5">
        <v>0</v>
      </c>
      <c r="BR630" s="5">
        <v>0</v>
      </c>
    </row>
    <row r="631" spans="1:70">
      <c r="A631" t="s">
        <v>2064</v>
      </c>
      <c r="B631" t="s">
        <v>2065</v>
      </c>
      <c r="C631" t="s">
        <v>1316</v>
      </c>
      <c r="D631" t="s">
        <v>2079</v>
      </c>
      <c r="E631" t="str">
        <f t="shared" si="9"/>
        <v>長野県木曽町</v>
      </c>
      <c r="F631" s="5">
        <v>4942</v>
      </c>
      <c r="G631" s="5">
        <v>1</v>
      </c>
      <c r="H631" s="5">
        <v>2</v>
      </c>
      <c r="I631" s="5">
        <v>0</v>
      </c>
      <c r="J631" s="5">
        <v>1</v>
      </c>
      <c r="K631" s="5">
        <v>0</v>
      </c>
      <c r="L631" s="5">
        <v>1994</v>
      </c>
      <c r="M631" s="5">
        <v>6043</v>
      </c>
      <c r="N631" s="5">
        <v>0</v>
      </c>
      <c r="O631" s="5">
        <v>84764</v>
      </c>
      <c r="P631" s="5">
        <v>147757</v>
      </c>
      <c r="Q631" s="5">
        <v>1044189</v>
      </c>
      <c r="R631" s="5">
        <v>79285</v>
      </c>
      <c r="S631" s="5">
        <v>1</v>
      </c>
      <c r="T631" s="5">
        <v>672</v>
      </c>
      <c r="U631" s="5">
        <v>0</v>
      </c>
      <c r="V631" s="5">
        <v>0</v>
      </c>
      <c r="W631" s="5">
        <v>0</v>
      </c>
      <c r="X631" s="5">
        <v>4</v>
      </c>
      <c r="Y631" s="5">
        <v>4085</v>
      </c>
      <c r="Z631" s="5">
        <v>0</v>
      </c>
      <c r="AA631" s="5">
        <v>0</v>
      </c>
      <c r="AB631" s="5">
        <v>0</v>
      </c>
      <c r="AC631" s="5">
        <v>237</v>
      </c>
      <c r="AD631" s="5">
        <v>600</v>
      </c>
      <c r="AE631" s="5">
        <v>0</v>
      </c>
      <c r="AF631" s="5">
        <v>3106</v>
      </c>
      <c r="AG631" s="5">
        <v>0</v>
      </c>
      <c r="AH631" s="5">
        <v>0</v>
      </c>
      <c r="AI631" s="5">
        <v>1632</v>
      </c>
      <c r="AJ631" s="5">
        <v>0</v>
      </c>
      <c r="AK631" s="5">
        <v>0</v>
      </c>
      <c r="AL631" s="5">
        <v>2575</v>
      </c>
      <c r="AM631" s="5">
        <v>0</v>
      </c>
      <c r="AN631" s="5">
        <v>0</v>
      </c>
      <c r="AO631" s="5">
        <v>0</v>
      </c>
      <c r="AP631" s="5">
        <v>0</v>
      </c>
      <c r="AQ631" s="5">
        <v>0</v>
      </c>
      <c r="AR631" s="5">
        <v>0</v>
      </c>
      <c r="AS631" s="5">
        <v>0</v>
      </c>
      <c r="AT631" s="5">
        <v>0</v>
      </c>
      <c r="AU631" s="5">
        <v>2108</v>
      </c>
      <c r="AV631" s="5">
        <v>0</v>
      </c>
      <c r="AW631" s="5">
        <v>0</v>
      </c>
      <c r="AX631" s="5">
        <v>0</v>
      </c>
      <c r="AY631" s="5">
        <v>0</v>
      </c>
      <c r="AZ631" s="5">
        <v>0</v>
      </c>
      <c r="BA631" s="5">
        <v>0</v>
      </c>
      <c r="BB631" s="5">
        <v>0</v>
      </c>
      <c r="BC631" s="5">
        <v>0</v>
      </c>
      <c r="BD631" s="5">
        <v>0</v>
      </c>
      <c r="BE631" s="5">
        <v>0</v>
      </c>
      <c r="BF631" s="5">
        <v>0</v>
      </c>
      <c r="BG631" s="5">
        <v>0</v>
      </c>
      <c r="BH631" s="5">
        <v>149508</v>
      </c>
      <c r="BI631" s="5">
        <v>32836</v>
      </c>
      <c r="BJ631" s="5">
        <v>145110</v>
      </c>
      <c r="BK631" s="5">
        <v>21808</v>
      </c>
      <c r="BL631" s="5">
        <v>0</v>
      </c>
      <c r="BM631" s="5">
        <v>0</v>
      </c>
      <c r="BN631" s="5">
        <v>0</v>
      </c>
      <c r="BO631" s="5">
        <v>29217</v>
      </c>
      <c r="BP631" s="5">
        <v>93367</v>
      </c>
      <c r="BQ631" s="5">
        <v>82050</v>
      </c>
      <c r="BR631" s="5">
        <v>4085</v>
      </c>
    </row>
    <row r="632" spans="1:70">
      <c r="A632" t="s">
        <v>2064</v>
      </c>
      <c r="B632" t="s">
        <v>2065</v>
      </c>
      <c r="C632" t="s">
        <v>1318</v>
      </c>
      <c r="D632" t="s">
        <v>2080</v>
      </c>
      <c r="E632" t="str">
        <f t="shared" si="9"/>
        <v>長野県山ノ内町</v>
      </c>
      <c r="F632" s="5">
        <v>10211</v>
      </c>
      <c r="G632" s="5">
        <v>5</v>
      </c>
      <c r="H632" s="5">
        <v>6</v>
      </c>
      <c r="I632" s="5">
        <v>0</v>
      </c>
      <c r="J632" s="5">
        <v>3</v>
      </c>
      <c r="K632" s="5">
        <v>0</v>
      </c>
      <c r="L632" s="5">
        <v>10239</v>
      </c>
      <c r="M632" s="5">
        <v>10011</v>
      </c>
      <c r="N632" s="5">
        <v>0</v>
      </c>
      <c r="O632" s="5">
        <v>84389</v>
      </c>
      <c r="P632" s="5">
        <v>290382</v>
      </c>
      <c r="Q632" s="5">
        <v>1084803</v>
      </c>
      <c r="R632" s="5">
        <v>178984</v>
      </c>
      <c r="S632" s="5">
        <v>3</v>
      </c>
      <c r="T632" s="5">
        <v>1244</v>
      </c>
      <c r="U632" s="5">
        <v>0</v>
      </c>
      <c r="V632" s="5">
        <v>0</v>
      </c>
      <c r="W632" s="5">
        <v>4</v>
      </c>
      <c r="X632" s="5">
        <v>18</v>
      </c>
      <c r="Y632" s="5">
        <v>10376</v>
      </c>
      <c r="Z632" s="5">
        <v>0</v>
      </c>
      <c r="AA632" s="5">
        <v>36</v>
      </c>
      <c r="AB632" s="5">
        <v>3</v>
      </c>
      <c r="AC632" s="5">
        <v>5773</v>
      </c>
      <c r="AD632" s="5">
        <v>0</v>
      </c>
      <c r="AE632" s="5">
        <v>0</v>
      </c>
      <c r="AF632" s="5">
        <v>22</v>
      </c>
      <c r="AG632" s="5">
        <v>1500</v>
      </c>
      <c r="AH632" s="5">
        <v>0</v>
      </c>
      <c r="AI632" s="5">
        <v>0</v>
      </c>
      <c r="AJ632" s="5">
        <v>0</v>
      </c>
      <c r="AK632" s="5">
        <v>0</v>
      </c>
      <c r="AL632" s="5">
        <v>0</v>
      </c>
      <c r="AM632" s="5">
        <v>4907</v>
      </c>
      <c r="AN632" s="5">
        <v>0</v>
      </c>
      <c r="AO632" s="5">
        <v>0</v>
      </c>
      <c r="AP632" s="5">
        <v>0</v>
      </c>
      <c r="AQ632" s="5">
        <v>1531</v>
      </c>
      <c r="AR632" s="5">
        <v>0</v>
      </c>
      <c r="AS632" s="5">
        <v>0</v>
      </c>
      <c r="AT632" s="5">
        <v>0</v>
      </c>
      <c r="AU632" s="5">
        <v>0</v>
      </c>
      <c r="AV632" s="5">
        <v>0</v>
      </c>
      <c r="AW632" s="5">
        <v>0</v>
      </c>
      <c r="AX632" s="5">
        <v>0</v>
      </c>
      <c r="AY632" s="5">
        <v>0</v>
      </c>
      <c r="AZ632" s="5">
        <v>0</v>
      </c>
      <c r="BA632" s="5">
        <v>0</v>
      </c>
      <c r="BB632" s="5">
        <v>0</v>
      </c>
      <c r="BC632" s="5">
        <v>0</v>
      </c>
      <c r="BD632" s="5">
        <v>0</v>
      </c>
      <c r="BE632" s="5">
        <v>26</v>
      </c>
      <c r="BF632" s="5">
        <v>0</v>
      </c>
      <c r="BG632" s="5">
        <v>120</v>
      </c>
      <c r="BH632" s="5">
        <v>294956</v>
      </c>
      <c r="BI632" s="5">
        <v>56737</v>
      </c>
      <c r="BJ632" s="5">
        <v>239626</v>
      </c>
      <c r="BK632" s="5">
        <v>36066</v>
      </c>
      <c r="BL632" s="5">
        <v>0</v>
      </c>
      <c r="BM632" s="5">
        <v>720</v>
      </c>
      <c r="BN632" s="5">
        <v>0</v>
      </c>
      <c r="BO632" s="5">
        <v>44752</v>
      </c>
      <c r="BP632" s="5">
        <v>175314</v>
      </c>
      <c r="BQ632" s="5">
        <v>208475</v>
      </c>
      <c r="BR632" s="5">
        <v>9360</v>
      </c>
    </row>
    <row r="633" spans="1:70">
      <c r="A633" t="s">
        <v>2064</v>
      </c>
      <c r="B633" t="s">
        <v>2065</v>
      </c>
      <c r="C633" t="s">
        <v>1320</v>
      </c>
      <c r="D633" t="s">
        <v>1359</v>
      </c>
      <c r="E633" t="str">
        <f t="shared" si="9"/>
        <v>長野県池田町</v>
      </c>
      <c r="F633" s="5">
        <v>9310</v>
      </c>
      <c r="G633" s="5">
        <v>3</v>
      </c>
      <c r="H633" s="5">
        <v>3</v>
      </c>
      <c r="I633" s="5">
        <v>0</v>
      </c>
      <c r="J633" s="5">
        <v>0</v>
      </c>
      <c r="K633" s="5">
        <v>0</v>
      </c>
      <c r="L633" s="5">
        <v>3852</v>
      </c>
      <c r="M633" s="5">
        <v>6150</v>
      </c>
      <c r="N633" s="5">
        <v>2900</v>
      </c>
      <c r="O633" s="5">
        <v>81890</v>
      </c>
      <c r="P633" s="5">
        <v>201134</v>
      </c>
      <c r="Q633" s="5">
        <v>97688</v>
      </c>
      <c r="R633" s="5">
        <v>87416</v>
      </c>
      <c r="S633" s="5">
        <v>3</v>
      </c>
      <c r="T633" s="5">
        <v>905</v>
      </c>
      <c r="U633" s="5">
        <v>0</v>
      </c>
      <c r="V633" s="5">
        <v>0</v>
      </c>
      <c r="W633" s="5">
        <v>0</v>
      </c>
      <c r="X633" s="5">
        <v>25</v>
      </c>
      <c r="Y633" s="5">
        <v>6000</v>
      </c>
      <c r="Z633" s="5">
        <v>600</v>
      </c>
      <c r="AA633" s="5">
        <v>12</v>
      </c>
      <c r="AB633" s="5">
        <v>12</v>
      </c>
      <c r="AC633" s="5">
        <v>3572</v>
      </c>
      <c r="AD633" s="5">
        <v>0</v>
      </c>
      <c r="AE633" s="5">
        <v>0</v>
      </c>
      <c r="AF633" s="5">
        <v>0</v>
      </c>
      <c r="AG633" s="5">
        <v>0</v>
      </c>
      <c r="AH633" s="5">
        <v>0</v>
      </c>
      <c r="AI633" s="5">
        <v>0</v>
      </c>
      <c r="AJ633" s="5">
        <v>0</v>
      </c>
      <c r="AK633" s="5">
        <v>0</v>
      </c>
      <c r="AL633" s="5">
        <v>0</v>
      </c>
      <c r="AM633" s="5">
        <v>0</v>
      </c>
      <c r="AN633" s="5">
        <v>4128</v>
      </c>
      <c r="AO633" s="5">
        <v>0</v>
      </c>
      <c r="AP633" s="5">
        <v>0</v>
      </c>
      <c r="AQ633" s="5">
        <v>0</v>
      </c>
      <c r="AR633" s="5">
        <v>95</v>
      </c>
      <c r="AS633" s="5">
        <v>3638</v>
      </c>
      <c r="AT633" s="5">
        <v>2900</v>
      </c>
      <c r="AU633" s="5">
        <v>0</v>
      </c>
      <c r="AV633" s="5">
        <v>0</v>
      </c>
      <c r="AW633" s="5">
        <v>330</v>
      </c>
      <c r="AX633" s="5">
        <v>0</v>
      </c>
      <c r="AY633" s="5">
        <v>0</v>
      </c>
      <c r="AZ633" s="5">
        <v>0</v>
      </c>
      <c r="BA633" s="5">
        <v>650</v>
      </c>
      <c r="BB633" s="5">
        <v>0</v>
      </c>
      <c r="BC633" s="5">
        <v>670</v>
      </c>
      <c r="BD633" s="5">
        <v>0</v>
      </c>
      <c r="BE633" s="5">
        <v>0</v>
      </c>
      <c r="BF633" s="5">
        <v>0</v>
      </c>
      <c r="BG633" s="5">
        <v>0</v>
      </c>
      <c r="BH633" s="5">
        <v>205315</v>
      </c>
      <c r="BI633" s="5">
        <v>28386</v>
      </c>
      <c r="BJ633" s="5">
        <v>141273</v>
      </c>
      <c r="BK633" s="5">
        <v>11008</v>
      </c>
      <c r="BL633" s="5">
        <v>36</v>
      </c>
      <c r="BM633" s="5">
        <v>2187</v>
      </c>
      <c r="BN633" s="5">
        <v>0</v>
      </c>
      <c r="BO633" s="5">
        <v>27468</v>
      </c>
      <c r="BP633" s="5">
        <v>857536</v>
      </c>
      <c r="BQ633" s="5">
        <v>185141</v>
      </c>
      <c r="BR633" s="5">
        <v>0</v>
      </c>
    </row>
    <row r="634" spans="1:70">
      <c r="A634" t="s">
        <v>2064</v>
      </c>
      <c r="B634" t="s">
        <v>2065</v>
      </c>
      <c r="C634" t="s">
        <v>1531</v>
      </c>
      <c r="D634" t="s">
        <v>2081</v>
      </c>
      <c r="E634" t="str">
        <f t="shared" si="9"/>
        <v>長野県野沢温泉村</v>
      </c>
      <c r="F634" s="5">
        <v>2826</v>
      </c>
      <c r="G634" s="5">
        <v>2</v>
      </c>
      <c r="H634" s="5">
        <v>5</v>
      </c>
      <c r="I634" s="5">
        <v>0</v>
      </c>
      <c r="J634" s="5">
        <v>0</v>
      </c>
      <c r="K634" s="5">
        <v>0</v>
      </c>
      <c r="L634" s="5">
        <v>3495</v>
      </c>
      <c r="M634" s="5">
        <v>4646</v>
      </c>
      <c r="N634" s="5">
        <v>0</v>
      </c>
      <c r="O634" s="5">
        <v>25025</v>
      </c>
      <c r="P634" s="5">
        <v>81079</v>
      </c>
      <c r="Q634" s="5">
        <v>109176</v>
      </c>
      <c r="R634" s="5">
        <v>49444</v>
      </c>
      <c r="S634" s="5">
        <v>2</v>
      </c>
      <c r="T634" s="5">
        <v>662</v>
      </c>
      <c r="U634" s="5">
        <v>0</v>
      </c>
      <c r="V634" s="5">
        <v>0</v>
      </c>
      <c r="W634" s="5">
        <v>0</v>
      </c>
      <c r="X634" s="5">
        <v>3</v>
      </c>
      <c r="Y634" s="5">
        <v>11000</v>
      </c>
      <c r="Z634" s="5">
        <v>0</v>
      </c>
      <c r="AA634" s="5">
        <v>12</v>
      </c>
      <c r="AB634" s="5">
        <v>0</v>
      </c>
      <c r="AC634" s="5">
        <v>2325</v>
      </c>
      <c r="AD634" s="5">
        <v>470</v>
      </c>
      <c r="AE634" s="5">
        <v>0</v>
      </c>
      <c r="AF634" s="5">
        <v>2773</v>
      </c>
      <c r="AG634" s="5">
        <v>0</v>
      </c>
      <c r="AH634" s="5">
        <v>0</v>
      </c>
      <c r="AI634" s="5">
        <v>0</v>
      </c>
      <c r="AJ634" s="5">
        <v>0</v>
      </c>
      <c r="AK634" s="5">
        <v>0</v>
      </c>
      <c r="AL634" s="5">
        <v>0</v>
      </c>
      <c r="AM634" s="5">
        <v>0</v>
      </c>
      <c r="AN634" s="5">
        <v>0</v>
      </c>
      <c r="AO634" s="5">
        <v>0</v>
      </c>
      <c r="AP634" s="5">
        <v>0</v>
      </c>
      <c r="AQ634" s="5">
        <v>5497</v>
      </c>
      <c r="AR634" s="5">
        <v>0</v>
      </c>
      <c r="AS634" s="5">
        <v>0</v>
      </c>
      <c r="AT634" s="5">
        <v>0</v>
      </c>
      <c r="AU634" s="5">
        <v>0</v>
      </c>
      <c r="AV634" s="5">
        <v>0</v>
      </c>
      <c r="AW634" s="5">
        <v>0</v>
      </c>
      <c r="AX634" s="5">
        <v>0</v>
      </c>
      <c r="AY634" s="5">
        <v>0</v>
      </c>
      <c r="AZ634" s="5">
        <v>0</v>
      </c>
      <c r="BA634" s="5">
        <v>0</v>
      </c>
      <c r="BB634" s="5">
        <v>0</v>
      </c>
      <c r="BC634" s="5">
        <v>0</v>
      </c>
      <c r="BD634" s="5">
        <v>0</v>
      </c>
      <c r="BE634" s="5">
        <v>0</v>
      </c>
      <c r="BF634" s="5">
        <v>0</v>
      </c>
      <c r="BG634" s="5">
        <v>0</v>
      </c>
      <c r="BH634" s="5">
        <v>81592</v>
      </c>
      <c r="BI634" s="5">
        <v>8035</v>
      </c>
      <c r="BJ634" s="5">
        <v>59009</v>
      </c>
      <c r="BK634" s="5">
        <v>8390</v>
      </c>
      <c r="BL634" s="5">
        <v>0</v>
      </c>
      <c r="BM634" s="5">
        <v>0</v>
      </c>
      <c r="BN634" s="5">
        <v>0</v>
      </c>
      <c r="BO634" s="5">
        <v>33</v>
      </c>
      <c r="BP634" s="5">
        <v>92892</v>
      </c>
      <c r="BQ634" s="5">
        <v>55502</v>
      </c>
      <c r="BR634" s="5" t="s">
        <v>2903</v>
      </c>
    </row>
    <row r="635" spans="1:70">
      <c r="A635" t="s">
        <v>2064</v>
      </c>
      <c r="B635" t="s">
        <v>2065</v>
      </c>
      <c r="C635" t="s">
        <v>1485</v>
      </c>
      <c r="D635" t="s">
        <v>2082</v>
      </c>
      <c r="E635" t="str">
        <f t="shared" si="9"/>
        <v>長野県辰野町</v>
      </c>
      <c r="F635" s="5">
        <v>17915</v>
      </c>
      <c r="G635" s="5">
        <v>6</v>
      </c>
      <c r="H635" s="5">
        <v>7</v>
      </c>
      <c r="I635" s="5">
        <v>2</v>
      </c>
      <c r="J635" s="5">
        <v>1</v>
      </c>
      <c r="K635" s="5">
        <v>2</v>
      </c>
      <c r="L635" s="5">
        <v>8845</v>
      </c>
      <c r="M635" s="5">
        <v>4412</v>
      </c>
      <c r="N635" s="5">
        <v>1007</v>
      </c>
      <c r="O635" s="5">
        <v>189424</v>
      </c>
      <c r="P635" s="5">
        <v>318174</v>
      </c>
      <c r="Q635" s="5">
        <v>1646444</v>
      </c>
      <c r="R635" s="5">
        <v>133791</v>
      </c>
      <c r="S635" s="5">
        <v>6</v>
      </c>
      <c r="T635" s="5">
        <v>1968</v>
      </c>
      <c r="U635" s="5">
        <v>0</v>
      </c>
      <c r="V635" s="5">
        <v>0</v>
      </c>
      <c r="W635" s="5">
        <v>2</v>
      </c>
      <c r="X635" s="5">
        <v>5</v>
      </c>
      <c r="Y635" s="5">
        <v>9500</v>
      </c>
      <c r="Z635" s="5">
        <v>0</v>
      </c>
      <c r="AA635" s="5">
        <v>0</v>
      </c>
      <c r="AB635" s="5">
        <v>0</v>
      </c>
      <c r="AC635" s="5">
        <v>965</v>
      </c>
      <c r="AD635" s="5">
        <v>503</v>
      </c>
      <c r="AE635" s="5">
        <v>0</v>
      </c>
      <c r="AF635" s="5">
        <v>8848</v>
      </c>
      <c r="AG635" s="5">
        <v>590</v>
      </c>
      <c r="AH635" s="5">
        <v>0</v>
      </c>
      <c r="AI635" s="5">
        <v>0</v>
      </c>
      <c r="AJ635" s="5">
        <v>0</v>
      </c>
      <c r="AK635" s="5">
        <v>1622</v>
      </c>
      <c r="AL635" s="5">
        <v>372</v>
      </c>
      <c r="AM635" s="5">
        <v>3451</v>
      </c>
      <c r="AN635" s="5">
        <v>0</v>
      </c>
      <c r="AO635" s="5">
        <v>0</v>
      </c>
      <c r="AP635" s="5">
        <v>0</v>
      </c>
      <c r="AQ635" s="5">
        <v>0</v>
      </c>
      <c r="AR635" s="5">
        <v>21</v>
      </c>
      <c r="AS635" s="5">
        <v>99</v>
      </c>
      <c r="AT635" s="5">
        <v>0</v>
      </c>
      <c r="AU635" s="5">
        <v>1232</v>
      </c>
      <c r="AV635" s="5">
        <v>0</v>
      </c>
      <c r="AW635" s="5">
        <v>0</v>
      </c>
      <c r="AX635" s="5">
        <v>0</v>
      </c>
      <c r="AY635" s="5">
        <v>0</v>
      </c>
      <c r="AZ635" s="5">
        <v>805</v>
      </c>
      <c r="BA635" s="5">
        <v>1816</v>
      </c>
      <c r="BB635" s="5">
        <v>0</v>
      </c>
      <c r="BC635" s="5">
        <v>10388</v>
      </c>
      <c r="BD635" s="5">
        <v>0</v>
      </c>
      <c r="BE635" s="5">
        <v>0</v>
      </c>
      <c r="BF635" s="5">
        <v>18</v>
      </c>
      <c r="BG635" s="5">
        <v>0</v>
      </c>
      <c r="BH635" s="5">
        <v>319816</v>
      </c>
      <c r="BI635" s="5">
        <v>75904</v>
      </c>
      <c r="BJ635" s="5">
        <v>325365</v>
      </c>
      <c r="BK635" s="5">
        <v>28958</v>
      </c>
      <c r="BL635" s="5">
        <v>131</v>
      </c>
      <c r="BM635" s="5">
        <v>0</v>
      </c>
      <c r="BN635" s="5">
        <v>0</v>
      </c>
      <c r="BO635" s="5">
        <v>61190</v>
      </c>
      <c r="BP635" s="5">
        <v>585529</v>
      </c>
      <c r="BQ635" s="5">
        <v>203354</v>
      </c>
      <c r="BR635" s="5">
        <v>500</v>
      </c>
    </row>
    <row r="636" spans="1:70">
      <c r="A636" t="s">
        <v>2064</v>
      </c>
      <c r="B636" t="s">
        <v>2065</v>
      </c>
      <c r="C636" t="s">
        <v>1324</v>
      </c>
      <c r="D636" t="s">
        <v>2083</v>
      </c>
      <c r="E636" t="str">
        <f t="shared" si="9"/>
        <v>長野県千曲市</v>
      </c>
      <c r="F636" s="5">
        <v>6700</v>
      </c>
      <c r="G636" s="5">
        <v>3</v>
      </c>
      <c r="H636" s="5">
        <v>4</v>
      </c>
      <c r="I636" s="5">
        <v>4</v>
      </c>
      <c r="J636" s="5">
        <v>1</v>
      </c>
      <c r="K636" s="5">
        <v>0</v>
      </c>
      <c r="L636" s="5">
        <v>8907</v>
      </c>
      <c r="M636" s="5">
        <v>5783</v>
      </c>
      <c r="N636" s="5">
        <v>0</v>
      </c>
      <c r="O636" s="5">
        <v>86417</v>
      </c>
      <c r="P636" s="5">
        <v>116780</v>
      </c>
      <c r="Q636" s="5">
        <v>558871</v>
      </c>
      <c r="R636" s="5">
        <v>19187</v>
      </c>
      <c r="S636" s="5">
        <v>1</v>
      </c>
      <c r="T636" s="5">
        <v>665</v>
      </c>
      <c r="U636" s="5">
        <v>0</v>
      </c>
      <c r="V636" s="5">
        <v>0</v>
      </c>
      <c r="W636" s="5">
        <v>1</v>
      </c>
      <c r="X636" s="5">
        <v>12</v>
      </c>
      <c r="Y636" s="5">
        <v>5328</v>
      </c>
      <c r="Z636" s="5">
        <v>0</v>
      </c>
      <c r="AA636" s="5">
        <v>10</v>
      </c>
      <c r="AB636" s="5">
        <v>0</v>
      </c>
      <c r="AC636" s="5">
        <v>3068</v>
      </c>
      <c r="AD636" s="5">
        <v>271</v>
      </c>
      <c r="AE636" s="5">
        <v>0</v>
      </c>
      <c r="AF636" s="5">
        <v>10127</v>
      </c>
      <c r="AG636" s="5">
        <v>0</v>
      </c>
      <c r="AH636" s="5">
        <v>0</v>
      </c>
      <c r="AI636" s="5">
        <v>0</v>
      </c>
      <c r="AJ636" s="5">
        <v>0</v>
      </c>
      <c r="AK636" s="5">
        <v>0</v>
      </c>
      <c r="AL636" s="5">
        <v>0</v>
      </c>
      <c r="AM636" s="5">
        <v>0</v>
      </c>
      <c r="AN636" s="5">
        <v>0</v>
      </c>
      <c r="AO636" s="5">
        <v>0</v>
      </c>
      <c r="AP636" s="5">
        <v>0</v>
      </c>
      <c r="AQ636" s="5">
        <v>1047</v>
      </c>
      <c r="AR636" s="5">
        <v>0</v>
      </c>
      <c r="AS636" s="5">
        <v>0</v>
      </c>
      <c r="AT636" s="5">
        <v>0</v>
      </c>
      <c r="AU636" s="5">
        <v>0</v>
      </c>
      <c r="AV636" s="5">
        <v>85</v>
      </c>
      <c r="AW636" s="5">
        <v>2676</v>
      </c>
      <c r="AX636" s="5">
        <v>0</v>
      </c>
      <c r="AY636" s="5">
        <v>2192</v>
      </c>
      <c r="AZ636" s="5">
        <v>1889</v>
      </c>
      <c r="BA636" s="5">
        <v>951</v>
      </c>
      <c r="BB636" s="5">
        <v>0</v>
      </c>
      <c r="BC636" s="5">
        <v>9968</v>
      </c>
      <c r="BD636" s="5">
        <v>0</v>
      </c>
      <c r="BE636" s="5">
        <v>0</v>
      </c>
      <c r="BF636" s="5">
        <v>0</v>
      </c>
      <c r="BG636" s="5">
        <v>0</v>
      </c>
      <c r="BH636" s="5">
        <v>118699</v>
      </c>
      <c r="BI636" s="5">
        <v>49891</v>
      </c>
      <c r="BJ636" s="5">
        <v>137067</v>
      </c>
      <c r="BK636" s="5">
        <v>9744</v>
      </c>
      <c r="BL636" s="5">
        <v>0</v>
      </c>
      <c r="BM636" s="5">
        <v>185</v>
      </c>
      <c r="BN636" s="5">
        <v>0</v>
      </c>
      <c r="BO636" s="5">
        <v>47314</v>
      </c>
      <c r="BP636" s="5">
        <v>161074</v>
      </c>
      <c r="BQ636" s="5">
        <v>29998</v>
      </c>
      <c r="BR636" s="5">
        <v>247</v>
      </c>
    </row>
    <row r="637" spans="1:70">
      <c r="A637" t="s">
        <v>2064</v>
      </c>
      <c r="B637" t="s">
        <v>2065</v>
      </c>
      <c r="C637" t="s">
        <v>1326</v>
      </c>
      <c r="D637" t="s">
        <v>2084</v>
      </c>
      <c r="E637" t="str">
        <f t="shared" si="9"/>
        <v>長野県飯山市</v>
      </c>
      <c r="F637" s="5">
        <v>19264</v>
      </c>
      <c r="G637" s="5">
        <v>6</v>
      </c>
      <c r="H637" s="5">
        <v>27</v>
      </c>
      <c r="I637" s="5">
        <v>0</v>
      </c>
      <c r="J637" s="5">
        <v>0</v>
      </c>
      <c r="K637" s="5">
        <v>0</v>
      </c>
      <c r="L637" s="5">
        <v>31547</v>
      </c>
      <c r="M637" s="5">
        <v>44596</v>
      </c>
      <c r="N637" s="5">
        <v>1769</v>
      </c>
      <c r="O637" s="5">
        <v>288888</v>
      </c>
      <c r="P637" s="5">
        <v>458213</v>
      </c>
      <c r="Q637" s="5">
        <v>1534613</v>
      </c>
      <c r="R637" s="5">
        <v>183039</v>
      </c>
      <c r="S637" s="5">
        <v>6</v>
      </c>
      <c r="T637" s="5">
        <v>2114</v>
      </c>
      <c r="U637" s="5">
        <v>0</v>
      </c>
      <c r="V637" s="5">
        <v>0</v>
      </c>
      <c r="W637" s="5">
        <v>4</v>
      </c>
      <c r="X637" s="5">
        <v>7</v>
      </c>
      <c r="Y637" s="5">
        <v>10850</v>
      </c>
      <c r="Z637" s="5">
        <v>0</v>
      </c>
      <c r="AA637" s="5">
        <v>86</v>
      </c>
      <c r="AB637" s="5">
        <v>0</v>
      </c>
      <c r="AC637" s="5">
        <v>4459</v>
      </c>
      <c r="AD637" s="5">
        <v>3550</v>
      </c>
      <c r="AE637" s="5">
        <v>0</v>
      </c>
      <c r="AF637" s="5">
        <v>32131</v>
      </c>
      <c r="AG637" s="5">
        <v>0</v>
      </c>
      <c r="AH637" s="5">
        <v>0</v>
      </c>
      <c r="AI637" s="5">
        <v>0</v>
      </c>
      <c r="AJ637" s="5">
        <v>0</v>
      </c>
      <c r="AK637" s="5">
        <v>0</v>
      </c>
      <c r="AL637" s="5">
        <v>6636</v>
      </c>
      <c r="AM637" s="5">
        <v>5476</v>
      </c>
      <c r="AN637" s="5">
        <v>0</v>
      </c>
      <c r="AO637" s="5">
        <v>0</v>
      </c>
      <c r="AP637" s="5">
        <v>0</v>
      </c>
      <c r="AQ637" s="5">
        <v>0</v>
      </c>
      <c r="AR637" s="5">
        <v>0</v>
      </c>
      <c r="AS637" s="5">
        <v>1482</v>
      </c>
      <c r="AT637" s="5">
        <v>1769</v>
      </c>
      <c r="AU637" s="5">
        <v>0</v>
      </c>
      <c r="AV637" s="5">
        <v>0</v>
      </c>
      <c r="AW637" s="5">
        <v>0</v>
      </c>
      <c r="AX637" s="5">
        <v>0</v>
      </c>
      <c r="AY637" s="5">
        <v>0</v>
      </c>
      <c r="AZ637" s="5">
        <v>0</v>
      </c>
      <c r="BA637" s="5">
        <v>5100</v>
      </c>
      <c r="BB637" s="5">
        <v>0</v>
      </c>
      <c r="BC637" s="5">
        <v>0</v>
      </c>
      <c r="BD637" s="5">
        <v>0</v>
      </c>
      <c r="BE637" s="5">
        <v>0</v>
      </c>
      <c r="BF637" s="5">
        <v>0</v>
      </c>
      <c r="BG637" s="5">
        <v>0</v>
      </c>
      <c r="BH637" s="5">
        <v>467781</v>
      </c>
      <c r="BI637" s="5">
        <v>155418</v>
      </c>
      <c r="BJ637" s="5">
        <v>479258</v>
      </c>
      <c r="BK637" s="5">
        <v>43418</v>
      </c>
      <c r="BL637" s="5">
        <v>311</v>
      </c>
      <c r="BM637" s="5">
        <v>2427</v>
      </c>
      <c r="BN637" s="5">
        <v>0</v>
      </c>
      <c r="BO637" s="5">
        <v>126230</v>
      </c>
      <c r="BP637" s="5">
        <v>996149</v>
      </c>
      <c r="BQ637" s="5">
        <v>231690</v>
      </c>
      <c r="BR637" s="5">
        <v>0</v>
      </c>
    </row>
    <row r="638" spans="1:70">
      <c r="A638" t="s">
        <v>2064</v>
      </c>
      <c r="B638" t="s">
        <v>2065</v>
      </c>
      <c r="C638" t="s">
        <v>1330</v>
      </c>
      <c r="D638" t="s">
        <v>2085</v>
      </c>
      <c r="E638" t="str">
        <f t="shared" si="9"/>
        <v>長野県駒ヶ根市</v>
      </c>
      <c r="F638" s="5">
        <v>31933</v>
      </c>
      <c r="G638" s="5">
        <v>6</v>
      </c>
      <c r="H638" s="5">
        <v>2</v>
      </c>
      <c r="I638" s="5">
        <v>2</v>
      </c>
      <c r="J638" s="5">
        <v>0</v>
      </c>
      <c r="K638" s="5">
        <v>7</v>
      </c>
      <c r="L638" s="5">
        <v>9195</v>
      </c>
      <c r="M638" s="5">
        <v>14561</v>
      </c>
      <c r="N638" s="5">
        <v>0</v>
      </c>
      <c r="O638" s="5">
        <v>337995</v>
      </c>
      <c r="P638" s="5">
        <v>651398</v>
      </c>
      <c r="Q638" s="5">
        <v>2429111</v>
      </c>
      <c r="R638" s="5">
        <v>195677</v>
      </c>
      <c r="S638" s="5">
        <v>6</v>
      </c>
      <c r="T638" s="5">
        <v>3402</v>
      </c>
      <c r="U638" s="5">
        <v>0</v>
      </c>
      <c r="V638" s="5">
        <v>0</v>
      </c>
      <c r="W638" s="5">
        <v>5</v>
      </c>
      <c r="X638" s="5">
        <v>26</v>
      </c>
      <c r="Y638" s="5">
        <v>10840</v>
      </c>
      <c r="Z638" s="5">
        <v>0</v>
      </c>
      <c r="AA638" s="5">
        <v>20</v>
      </c>
      <c r="AB638" s="5">
        <v>7</v>
      </c>
      <c r="AC638" s="5">
        <v>0</v>
      </c>
      <c r="AD638" s="5">
        <v>84</v>
      </c>
      <c r="AE638" s="5">
        <v>0</v>
      </c>
      <c r="AF638" s="5">
        <v>10237</v>
      </c>
      <c r="AG638" s="5">
        <v>8421</v>
      </c>
      <c r="AH638" s="5">
        <v>10</v>
      </c>
      <c r="AI638" s="5">
        <v>8</v>
      </c>
      <c r="AJ638" s="5">
        <v>0</v>
      </c>
      <c r="AK638" s="5">
        <v>7196</v>
      </c>
      <c r="AL638" s="5">
        <v>2533</v>
      </c>
      <c r="AM638" s="5">
        <v>0</v>
      </c>
      <c r="AN638" s="5">
        <v>556</v>
      </c>
      <c r="AO638" s="5">
        <v>0</v>
      </c>
      <c r="AP638" s="5">
        <v>222</v>
      </c>
      <c r="AQ638" s="5">
        <v>0</v>
      </c>
      <c r="AR638" s="5">
        <v>0</v>
      </c>
      <c r="AS638" s="5">
        <v>4881</v>
      </c>
      <c r="AT638" s="5">
        <v>0</v>
      </c>
      <c r="AU638" s="5">
        <v>17763</v>
      </c>
      <c r="AV638" s="5">
        <v>0</v>
      </c>
      <c r="AW638" s="5">
        <v>0</v>
      </c>
      <c r="AX638" s="5">
        <v>0</v>
      </c>
      <c r="AY638" s="5">
        <v>112</v>
      </c>
      <c r="AZ638" s="5">
        <v>0</v>
      </c>
      <c r="BA638" s="5">
        <v>1506</v>
      </c>
      <c r="BB638" s="5">
        <v>0</v>
      </c>
      <c r="BC638" s="5">
        <v>48976</v>
      </c>
      <c r="BD638" s="5">
        <v>0</v>
      </c>
      <c r="BE638" s="5">
        <v>411</v>
      </c>
      <c r="BF638" s="5">
        <v>0</v>
      </c>
      <c r="BG638" s="5">
        <v>820</v>
      </c>
      <c r="BH638" s="5">
        <v>656676</v>
      </c>
      <c r="BI638" s="5">
        <v>85622</v>
      </c>
      <c r="BJ638" s="5">
        <v>622475</v>
      </c>
      <c r="BK638" s="5">
        <v>34157</v>
      </c>
      <c r="BL638" s="5">
        <v>0</v>
      </c>
      <c r="BM638" s="5">
        <v>0</v>
      </c>
      <c r="BN638" s="5">
        <v>0</v>
      </c>
      <c r="BO638" s="5">
        <v>69599</v>
      </c>
      <c r="BP638" s="5">
        <v>782623</v>
      </c>
      <c r="BQ638" s="5">
        <v>283925</v>
      </c>
      <c r="BR638" s="5">
        <v>8600</v>
      </c>
    </row>
    <row r="639" spans="1:70">
      <c r="A639" t="s">
        <v>2064</v>
      </c>
      <c r="B639" t="s">
        <v>2065</v>
      </c>
      <c r="C639" t="s">
        <v>1334</v>
      </c>
      <c r="D639" t="s">
        <v>2086</v>
      </c>
      <c r="E639" t="str">
        <f t="shared" si="9"/>
        <v>長野県山形村</v>
      </c>
      <c r="F639" s="5">
        <v>8151</v>
      </c>
      <c r="G639" s="5">
        <v>2</v>
      </c>
      <c r="H639" s="5">
        <v>0</v>
      </c>
      <c r="I639" s="5">
        <v>1</v>
      </c>
      <c r="J639" s="5">
        <v>0</v>
      </c>
      <c r="K639" s="5">
        <v>0</v>
      </c>
      <c r="L639" s="5">
        <v>1170</v>
      </c>
      <c r="M639" s="5">
        <v>11400</v>
      </c>
      <c r="N639" s="5">
        <v>0</v>
      </c>
      <c r="O639" s="5">
        <v>63602</v>
      </c>
      <c r="P639" s="5">
        <v>186847</v>
      </c>
      <c r="Q639" s="5">
        <v>438846</v>
      </c>
      <c r="R639" s="5">
        <v>21927</v>
      </c>
      <c r="S639" s="5">
        <v>2</v>
      </c>
      <c r="T639" s="5">
        <v>809</v>
      </c>
      <c r="U639" s="5">
        <v>0</v>
      </c>
      <c r="V639" s="5">
        <v>0</v>
      </c>
      <c r="W639" s="5">
        <v>0</v>
      </c>
      <c r="X639" s="5">
        <v>3</v>
      </c>
      <c r="Y639" s="5">
        <v>2200</v>
      </c>
      <c r="Z639" s="5">
        <v>0</v>
      </c>
      <c r="AA639" s="5">
        <v>15</v>
      </c>
      <c r="AB639" s="5">
        <v>11</v>
      </c>
      <c r="AC639" s="5">
        <v>1170</v>
      </c>
      <c r="AD639" s="5">
        <v>264</v>
      </c>
      <c r="AE639" s="5">
        <v>0</v>
      </c>
      <c r="AF639" s="5">
        <v>0</v>
      </c>
      <c r="AG639" s="5">
        <v>0</v>
      </c>
      <c r="AH639" s="5">
        <v>0</v>
      </c>
      <c r="AI639" s="5">
        <v>0</v>
      </c>
      <c r="AJ639" s="5">
        <v>1440</v>
      </c>
      <c r="AK639" s="5">
        <v>0</v>
      </c>
      <c r="AL639" s="5">
        <v>0</v>
      </c>
      <c r="AM639" s="5">
        <v>1440</v>
      </c>
      <c r="AN639" s="5">
        <v>0</v>
      </c>
      <c r="AO639" s="5">
        <v>0</v>
      </c>
      <c r="AP639" s="5">
        <v>0</v>
      </c>
      <c r="AQ639" s="5">
        <v>0</v>
      </c>
      <c r="AR639" s="5">
        <v>0</v>
      </c>
      <c r="AS639" s="5">
        <v>0</v>
      </c>
      <c r="AT639" s="5">
        <v>0</v>
      </c>
      <c r="AU639" s="5">
        <v>0</v>
      </c>
      <c r="AV639" s="5">
        <v>0</v>
      </c>
      <c r="AW639" s="5">
        <v>0</v>
      </c>
      <c r="AX639" s="5">
        <v>0</v>
      </c>
      <c r="AY639" s="5">
        <v>0</v>
      </c>
      <c r="AZ639" s="5">
        <v>0</v>
      </c>
      <c r="BA639" s="5">
        <v>0</v>
      </c>
      <c r="BB639" s="5">
        <v>0</v>
      </c>
      <c r="BC639" s="5">
        <v>1151</v>
      </c>
      <c r="BD639" s="5">
        <v>0</v>
      </c>
      <c r="BE639" s="5">
        <v>0</v>
      </c>
      <c r="BF639" s="5">
        <v>0</v>
      </c>
      <c r="BG639" s="5">
        <v>0</v>
      </c>
      <c r="BH639" s="5">
        <v>191617</v>
      </c>
      <c r="BI639" s="5">
        <v>13333</v>
      </c>
      <c r="BJ639" s="5">
        <v>171254</v>
      </c>
      <c r="BK639" s="5">
        <v>9041</v>
      </c>
      <c r="BL639" s="5">
        <v>0</v>
      </c>
      <c r="BM639" s="5">
        <v>0</v>
      </c>
      <c r="BN639" s="5">
        <v>0</v>
      </c>
      <c r="BO639" s="5">
        <v>10058</v>
      </c>
      <c r="BP639" s="5">
        <v>491235</v>
      </c>
      <c r="BQ639" s="5">
        <v>44812</v>
      </c>
      <c r="BR639" s="5">
        <v>1500</v>
      </c>
    </row>
    <row r="640" spans="1:70">
      <c r="A640" t="s">
        <v>2064</v>
      </c>
      <c r="B640" t="s">
        <v>2065</v>
      </c>
      <c r="C640" t="s">
        <v>1338</v>
      </c>
      <c r="D640" t="s">
        <v>2087</v>
      </c>
      <c r="E640" t="str">
        <f t="shared" si="9"/>
        <v>長野県伊那市</v>
      </c>
      <c r="F640" s="5">
        <v>63552</v>
      </c>
      <c r="G640" s="5">
        <v>20</v>
      </c>
      <c r="H640" s="5">
        <v>9</v>
      </c>
      <c r="I640" s="5">
        <v>2</v>
      </c>
      <c r="J640" s="5">
        <v>1</v>
      </c>
      <c r="K640" s="5">
        <v>0</v>
      </c>
      <c r="L640" s="5">
        <v>9454</v>
      </c>
      <c r="M640" s="5">
        <v>57867</v>
      </c>
      <c r="N640" s="5">
        <v>0</v>
      </c>
      <c r="O640" s="5">
        <v>550441</v>
      </c>
      <c r="P640" s="5">
        <v>1364987</v>
      </c>
      <c r="Q640" s="5">
        <v>5322156</v>
      </c>
      <c r="R640" s="5">
        <v>558973</v>
      </c>
      <c r="S640" s="5">
        <v>15</v>
      </c>
      <c r="T640" s="5">
        <v>6658</v>
      </c>
      <c r="U640" s="5">
        <v>0</v>
      </c>
      <c r="V640" s="5">
        <v>0</v>
      </c>
      <c r="W640" s="5">
        <v>5</v>
      </c>
      <c r="X640" s="5">
        <v>5</v>
      </c>
      <c r="Y640" s="5">
        <v>12586</v>
      </c>
      <c r="Z640" s="5">
        <v>0</v>
      </c>
      <c r="AA640" s="5">
        <v>46</v>
      </c>
      <c r="AB640" s="5">
        <v>20</v>
      </c>
      <c r="AC640" s="5">
        <v>1864</v>
      </c>
      <c r="AD640" s="5">
        <v>7954</v>
      </c>
      <c r="AE640" s="5">
        <v>0</v>
      </c>
      <c r="AF640" s="5">
        <v>17561</v>
      </c>
      <c r="AG640" s="5">
        <v>0</v>
      </c>
      <c r="AH640" s="5">
        <v>0</v>
      </c>
      <c r="AI640" s="5">
        <v>0</v>
      </c>
      <c r="AJ640" s="5">
        <v>0</v>
      </c>
      <c r="AK640" s="5">
        <v>2331</v>
      </c>
      <c r="AL640" s="5">
        <v>405</v>
      </c>
      <c r="AM640" s="5">
        <v>19392</v>
      </c>
      <c r="AN640" s="5">
        <v>838</v>
      </c>
      <c r="AO640" s="5">
        <v>0</v>
      </c>
      <c r="AP640" s="5">
        <v>0</v>
      </c>
      <c r="AQ640" s="5">
        <v>7351</v>
      </c>
      <c r="AR640" s="5">
        <v>5</v>
      </c>
      <c r="AS640" s="5">
        <v>5386</v>
      </c>
      <c r="AT640" s="5">
        <v>0</v>
      </c>
      <c r="AU640" s="5">
        <v>14311</v>
      </c>
      <c r="AV640" s="5">
        <v>0</v>
      </c>
      <c r="AW640" s="5">
        <v>0</v>
      </c>
      <c r="AX640" s="5">
        <v>0</v>
      </c>
      <c r="AY640" s="5">
        <v>0</v>
      </c>
      <c r="AZ640" s="5">
        <v>0</v>
      </c>
      <c r="BA640" s="5">
        <v>2162</v>
      </c>
      <c r="BB640" s="5">
        <v>0</v>
      </c>
      <c r="BC640" s="5">
        <v>21989</v>
      </c>
      <c r="BD640" s="5">
        <v>0</v>
      </c>
      <c r="BE640" s="5">
        <v>0</v>
      </c>
      <c r="BF640" s="5">
        <v>0</v>
      </c>
      <c r="BG640" s="5">
        <v>0</v>
      </c>
      <c r="BH640" s="5">
        <v>1392149</v>
      </c>
      <c r="BI640" s="5">
        <v>388801</v>
      </c>
      <c r="BJ640" s="5">
        <v>1476386</v>
      </c>
      <c r="BK640" s="5">
        <v>120562</v>
      </c>
      <c r="BL640" s="5">
        <v>1678</v>
      </c>
      <c r="BM640" s="5">
        <v>0</v>
      </c>
      <c r="BN640" s="5">
        <v>0</v>
      </c>
      <c r="BO640" s="5">
        <v>297550</v>
      </c>
      <c r="BP640" s="5">
        <v>826807</v>
      </c>
      <c r="BQ640" s="5">
        <v>712746</v>
      </c>
      <c r="BR640" s="5">
        <v>23700</v>
      </c>
    </row>
    <row r="641" spans="1:70">
      <c r="A641" t="s">
        <v>2064</v>
      </c>
      <c r="B641" t="s">
        <v>2065</v>
      </c>
      <c r="C641" t="s">
        <v>1342</v>
      </c>
      <c r="D641" t="s">
        <v>2088</v>
      </c>
      <c r="E641" t="str">
        <f t="shared" si="9"/>
        <v>長野県佐久水道企業団</v>
      </c>
      <c r="F641" s="5">
        <v>116485</v>
      </c>
      <c r="G641" s="5">
        <v>59</v>
      </c>
      <c r="H641" s="5">
        <v>35</v>
      </c>
      <c r="I641" s="5">
        <v>1</v>
      </c>
      <c r="J641" s="5">
        <v>2</v>
      </c>
      <c r="K641" s="5">
        <v>0</v>
      </c>
      <c r="L641" s="5">
        <v>32929</v>
      </c>
      <c r="M641" s="5">
        <v>102237</v>
      </c>
      <c r="N641" s="5">
        <v>11254</v>
      </c>
      <c r="O641" s="5">
        <v>921703</v>
      </c>
      <c r="P641" s="5">
        <v>2653244</v>
      </c>
      <c r="Q641" s="5">
        <v>2869977</v>
      </c>
      <c r="R641" s="5">
        <v>390183</v>
      </c>
      <c r="S641" s="5">
        <v>42</v>
      </c>
      <c r="T641" s="5">
        <v>12783</v>
      </c>
      <c r="U641" s="5">
        <v>0</v>
      </c>
      <c r="V641" s="5">
        <v>0</v>
      </c>
      <c r="W641" s="5">
        <v>27</v>
      </c>
      <c r="X641" s="5">
        <v>20</v>
      </c>
      <c r="Y641" s="5">
        <v>41949</v>
      </c>
      <c r="Z641" s="5">
        <v>0</v>
      </c>
      <c r="AA641" s="5">
        <v>540</v>
      </c>
      <c r="AB641" s="5">
        <v>339</v>
      </c>
      <c r="AC641" s="5">
        <v>16800</v>
      </c>
      <c r="AD641" s="5">
        <v>57998</v>
      </c>
      <c r="AE641" s="5">
        <v>733</v>
      </c>
      <c r="AF641" s="5">
        <v>167740</v>
      </c>
      <c r="AG641" s="5">
        <v>16865</v>
      </c>
      <c r="AH641" s="5">
        <v>0</v>
      </c>
      <c r="AI641" s="5">
        <v>0</v>
      </c>
      <c r="AJ641" s="5">
        <v>0</v>
      </c>
      <c r="AK641" s="5">
        <v>16700</v>
      </c>
      <c r="AL641" s="5">
        <v>12195</v>
      </c>
      <c r="AM641" s="5">
        <v>4445</v>
      </c>
      <c r="AN641" s="5">
        <v>897</v>
      </c>
      <c r="AO641" s="5">
        <v>1046</v>
      </c>
      <c r="AP641" s="5">
        <v>0</v>
      </c>
      <c r="AQ641" s="5">
        <v>3720</v>
      </c>
      <c r="AR641" s="5">
        <v>0</v>
      </c>
      <c r="AS641" s="5">
        <v>4299</v>
      </c>
      <c r="AT641" s="5">
        <v>0</v>
      </c>
      <c r="AU641" s="5">
        <v>31499</v>
      </c>
      <c r="AV641" s="5">
        <v>0</v>
      </c>
      <c r="AW641" s="5">
        <v>3897</v>
      </c>
      <c r="AX641" s="5">
        <v>29</v>
      </c>
      <c r="AY641" s="5">
        <v>12606</v>
      </c>
      <c r="AZ641" s="5">
        <v>0</v>
      </c>
      <c r="BA641" s="5">
        <v>4473</v>
      </c>
      <c r="BB641" s="5">
        <v>0</v>
      </c>
      <c r="BC641" s="5">
        <v>10762</v>
      </c>
      <c r="BD641" s="5">
        <v>0</v>
      </c>
      <c r="BE641" s="5">
        <v>24</v>
      </c>
      <c r="BF641" s="5">
        <v>65</v>
      </c>
      <c r="BG641" s="5">
        <v>3736</v>
      </c>
      <c r="BH641" s="5">
        <v>2800200</v>
      </c>
      <c r="BI641" s="5">
        <v>339056</v>
      </c>
      <c r="BJ641" s="5">
        <v>2327017</v>
      </c>
      <c r="BK641" s="5">
        <v>93173</v>
      </c>
      <c r="BL641" s="5">
        <v>428</v>
      </c>
      <c r="BM641" s="5">
        <v>25725</v>
      </c>
      <c r="BN641" s="5">
        <v>0</v>
      </c>
      <c r="BO641" s="5">
        <v>286264</v>
      </c>
      <c r="BP641" s="5">
        <v>6902606</v>
      </c>
      <c r="BQ641" s="5">
        <v>716978</v>
      </c>
      <c r="BR641" s="5">
        <v>7500</v>
      </c>
    </row>
    <row r="642" spans="1:70">
      <c r="A642" t="s">
        <v>2064</v>
      </c>
      <c r="B642" t="s">
        <v>2065</v>
      </c>
      <c r="C642" t="s">
        <v>1346</v>
      </c>
      <c r="D642" t="s">
        <v>2089</v>
      </c>
      <c r="E642" t="str">
        <f t="shared" si="9"/>
        <v>長野県木島平村</v>
      </c>
      <c r="F642" s="5">
        <v>3998</v>
      </c>
      <c r="G642" s="5">
        <v>2</v>
      </c>
      <c r="H642" s="5">
        <v>6</v>
      </c>
      <c r="I642" s="5">
        <v>0</v>
      </c>
      <c r="J642" s="5">
        <v>0</v>
      </c>
      <c r="K642" s="5">
        <v>0</v>
      </c>
      <c r="L642" s="5">
        <v>1713</v>
      </c>
      <c r="M642" s="5">
        <v>472</v>
      </c>
      <c r="N642" s="5">
        <v>0</v>
      </c>
      <c r="O642" s="5">
        <v>53771</v>
      </c>
      <c r="P642" s="5">
        <v>85221</v>
      </c>
      <c r="Q642" s="5">
        <v>179293</v>
      </c>
      <c r="R642" s="5">
        <v>11118</v>
      </c>
      <c r="S642" s="5">
        <v>2</v>
      </c>
      <c r="T642" s="5">
        <v>415</v>
      </c>
      <c r="U642" s="5">
        <v>0</v>
      </c>
      <c r="V642" s="5">
        <v>0</v>
      </c>
      <c r="W642" s="5">
        <v>0</v>
      </c>
      <c r="X642" s="5">
        <v>2</v>
      </c>
      <c r="Y642" s="5">
        <v>2800</v>
      </c>
      <c r="Z642" s="5">
        <v>0</v>
      </c>
      <c r="AA642" s="5">
        <v>10</v>
      </c>
      <c r="AB642" s="5">
        <v>0</v>
      </c>
      <c r="AC642" s="5">
        <v>0</v>
      </c>
      <c r="AD642" s="5">
        <v>0</v>
      </c>
      <c r="AE642" s="5">
        <v>0</v>
      </c>
      <c r="AF642" s="5">
        <v>0</v>
      </c>
      <c r="AG642" s="5">
        <v>500</v>
      </c>
      <c r="AH642" s="5">
        <v>0</v>
      </c>
      <c r="AI642" s="5">
        <v>0</v>
      </c>
      <c r="AJ642" s="5">
        <v>0</v>
      </c>
      <c r="AK642" s="5">
        <v>500</v>
      </c>
      <c r="AL642" s="5">
        <v>1742</v>
      </c>
      <c r="AM642" s="5">
        <v>0</v>
      </c>
      <c r="AN642" s="5">
        <v>0</v>
      </c>
      <c r="AO642" s="5">
        <v>0</v>
      </c>
      <c r="AP642" s="5">
        <v>0</v>
      </c>
      <c r="AQ642" s="5">
        <v>0</v>
      </c>
      <c r="AR642" s="5">
        <v>0</v>
      </c>
      <c r="AS642" s="5">
        <v>0</v>
      </c>
      <c r="AT642" s="5">
        <v>0</v>
      </c>
      <c r="AU642" s="5">
        <v>738</v>
      </c>
      <c r="AV642" s="5">
        <v>0</v>
      </c>
      <c r="AW642" s="5">
        <v>0</v>
      </c>
      <c r="AX642" s="5">
        <v>0</v>
      </c>
      <c r="AY642" s="5">
        <v>0</v>
      </c>
      <c r="AZ642" s="5">
        <v>0</v>
      </c>
      <c r="BA642" s="5">
        <v>0</v>
      </c>
      <c r="BB642" s="5">
        <v>0</v>
      </c>
      <c r="BC642" s="5">
        <v>0</v>
      </c>
      <c r="BD642" s="5">
        <v>0</v>
      </c>
      <c r="BE642" s="5">
        <v>0</v>
      </c>
      <c r="BF642" s="5">
        <v>0</v>
      </c>
      <c r="BG642" s="5">
        <v>0</v>
      </c>
      <c r="BH642" s="5">
        <v>89447</v>
      </c>
      <c r="BI642" s="5">
        <v>15172</v>
      </c>
      <c r="BJ642" s="5">
        <v>69128</v>
      </c>
      <c r="BK642" s="5">
        <v>5010</v>
      </c>
      <c r="BL642" s="5">
        <v>0</v>
      </c>
      <c r="BM642" s="5">
        <v>0</v>
      </c>
      <c r="BN642" s="5">
        <v>0</v>
      </c>
      <c r="BO642" s="5">
        <v>13007</v>
      </c>
      <c r="BP642" s="5">
        <v>301265</v>
      </c>
      <c r="BQ642" s="5">
        <v>15132</v>
      </c>
      <c r="BR642" s="5">
        <v>0</v>
      </c>
    </row>
    <row r="643" spans="1:70">
      <c r="A643" t="s">
        <v>2064</v>
      </c>
      <c r="B643" t="s">
        <v>2065</v>
      </c>
      <c r="C643" t="s">
        <v>1348</v>
      </c>
      <c r="D643" t="s">
        <v>2090</v>
      </c>
      <c r="E643" t="str">
        <f t="shared" si="9"/>
        <v>長野県松本市（梓川）</v>
      </c>
      <c r="F643" s="5">
        <v>14836</v>
      </c>
      <c r="G643" s="5">
        <v>4</v>
      </c>
      <c r="H643" s="5">
        <v>4</v>
      </c>
      <c r="I643" s="5">
        <v>0</v>
      </c>
      <c r="J643" s="5">
        <v>7</v>
      </c>
      <c r="K643" s="5">
        <v>1</v>
      </c>
      <c r="L643" s="5">
        <v>18537</v>
      </c>
      <c r="M643" s="5">
        <v>25187</v>
      </c>
      <c r="N643" s="5">
        <v>0</v>
      </c>
      <c r="O643" s="5">
        <v>184767</v>
      </c>
      <c r="P643" s="5">
        <v>0</v>
      </c>
      <c r="Q643" s="5">
        <v>0</v>
      </c>
      <c r="R643" s="5">
        <v>0</v>
      </c>
      <c r="S643" s="5">
        <v>4</v>
      </c>
      <c r="T643" s="5">
        <v>1418</v>
      </c>
      <c r="U643" s="5">
        <v>0</v>
      </c>
      <c r="V643" s="5">
        <v>0</v>
      </c>
      <c r="W643" s="5">
        <v>4</v>
      </c>
      <c r="X643" s="5">
        <v>13</v>
      </c>
      <c r="Y643" s="5">
        <v>7844</v>
      </c>
      <c r="Z643" s="5">
        <v>0</v>
      </c>
      <c r="AA643" s="5">
        <v>75</v>
      </c>
      <c r="AB643" s="5">
        <v>18</v>
      </c>
      <c r="AC643" s="5">
        <v>1988</v>
      </c>
      <c r="AD643" s="5">
        <v>5</v>
      </c>
      <c r="AE643" s="5">
        <v>0</v>
      </c>
      <c r="AF643" s="5">
        <v>733</v>
      </c>
      <c r="AG643" s="5">
        <v>3000</v>
      </c>
      <c r="AH643" s="5">
        <v>2800</v>
      </c>
      <c r="AI643" s="5">
        <v>0</v>
      </c>
      <c r="AJ643" s="5">
        <v>1509</v>
      </c>
      <c r="AK643" s="5">
        <v>5100</v>
      </c>
      <c r="AL643" s="5">
        <v>0</v>
      </c>
      <c r="AM643" s="5">
        <v>0</v>
      </c>
      <c r="AN643" s="5">
        <v>0</v>
      </c>
      <c r="AO643" s="5">
        <v>0</v>
      </c>
      <c r="AP643" s="5">
        <v>0</v>
      </c>
      <c r="AQ643" s="5">
        <v>2869</v>
      </c>
      <c r="AR643" s="5">
        <v>3619</v>
      </c>
      <c r="AS643" s="5">
        <v>10516</v>
      </c>
      <c r="AT643" s="5">
        <v>0</v>
      </c>
      <c r="AU643" s="5">
        <v>904</v>
      </c>
      <c r="AV643" s="5">
        <v>65</v>
      </c>
      <c r="AW643" s="5">
        <v>0</v>
      </c>
      <c r="AX643" s="5">
        <v>0</v>
      </c>
      <c r="AY643" s="5">
        <v>769</v>
      </c>
      <c r="AZ643" s="5">
        <v>1421</v>
      </c>
      <c r="BA643" s="5">
        <v>642</v>
      </c>
      <c r="BB643" s="5">
        <v>0</v>
      </c>
      <c r="BC643" s="5">
        <v>36275</v>
      </c>
      <c r="BD643" s="5">
        <v>18</v>
      </c>
      <c r="BE643" s="5">
        <v>149</v>
      </c>
      <c r="BF643" s="5">
        <v>0</v>
      </c>
      <c r="BG643" s="5">
        <v>364</v>
      </c>
      <c r="BH643" s="5">
        <v>0</v>
      </c>
      <c r="BI643" s="5">
        <v>0</v>
      </c>
      <c r="BJ643" s="5">
        <v>0</v>
      </c>
      <c r="BK643" s="5">
        <v>0</v>
      </c>
      <c r="BL643" s="5">
        <v>0</v>
      </c>
      <c r="BM643" s="5">
        <v>0</v>
      </c>
      <c r="BN643" s="5">
        <v>0</v>
      </c>
      <c r="BO643" s="5">
        <v>0</v>
      </c>
      <c r="BP643" s="5">
        <v>0</v>
      </c>
      <c r="BQ643" s="5">
        <v>0</v>
      </c>
      <c r="BR643" s="5">
        <v>0</v>
      </c>
    </row>
    <row r="644" spans="1:70">
      <c r="A644" t="s">
        <v>2064</v>
      </c>
      <c r="B644" t="s">
        <v>2065</v>
      </c>
      <c r="C644" t="s">
        <v>1539</v>
      </c>
      <c r="D644" t="s">
        <v>2091</v>
      </c>
      <c r="E644" t="str">
        <f t="shared" ref="E644:E707" si="10">+B644&amp;D644</f>
        <v>長野県小海町</v>
      </c>
      <c r="F644" s="5">
        <v>3851</v>
      </c>
      <c r="G644" s="5">
        <v>3</v>
      </c>
      <c r="H644" s="5">
        <v>7</v>
      </c>
      <c r="I644" s="5">
        <v>0</v>
      </c>
      <c r="J644" s="5">
        <v>0</v>
      </c>
      <c r="K644" s="5">
        <v>0</v>
      </c>
      <c r="L644" s="5">
        <v>1860</v>
      </c>
      <c r="M644" s="5">
        <v>15155</v>
      </c>
      <c r="N644" s="5">
        <v>64124</v>
      </c>
      <c r="O644" s="5">
        <v>0</v>
      </c>
      <c r="P644" s="5">
        <v>78108</v>
      </c>
      <c r="Q644" s="5">
        <v>114995</v>
      </c>
      <c r="R644" s="5">
        <v>11271</v>
      </c>
      <c r="S644" s="5">
        <v>2</v>
      </c>
      <c r="T644" s="5">
        <v>603</v>
      </c>
      <c r="U644" s="5">
        <v>0</v>
      </c>
      <c r="V644" s="5">
        <v>0</v>
      </c>
      <c r="W644" s="5">
        <v>0</v>
      </c>
      <c r="X644" s="5">
        <v>5</v>
      </c>
      <c r="Y644" s="5">
        <v>6105</v>
      </c>
      <c r="Z644" s="5">
        <v>0</v>
      </c>
      <c r="AA644" s="5">
        <v>0</v>
      </c>
      <c r="AB644" s="5">
        <v>0</v>
      </c>
      <c r="AC644" s="5">
        <v>0</v>
      </c>
      <c r="AD644" s="5">
        <v>0</v>
      </c>
      <c r="AE644" s="5">
        <v>0</v>
      </c>
      <c r="AF644" s="5">
        <v>0</v>
      </c>
      <c r="AG644" s="5">
        <v>0</v>
      </c>
      <c r="AH644" s="5">
        <v>0</v>
      </c>
      <c r="AI644" s="5">
        <v>0</v>
      </c>
      <c r="AJ644" s="5">
        <v>0</v>
      </c>
      <c r="AK644" s="5">
        <v>4158</v>
      </c>
      <c r="AL644" s="5">
        <v>0</v>
      </c>
      <c r="AM644" s="5">
        <v>0</v>
      </c>
      <c r="AN644" s="5">
        <v>0</v>
      </c>
      <c r="AO644" s="5">
        <v>0</v>
      </c>
      <c r="AP644" s="5">
        <v>0</v>
      </c>
      <c r="AQ644" s="5">
        <v>0</v>
      </c>
      <c r="AR644" s="5">
        <v>0</v>
      </c>
      <c r="AS644" s="5">
        <v>0</v>
      </c>
      <c r="AT644" s="5">
        <v>0</v>
      </c>
      <c r="AU644" s="5">
        <v>0</v>
      </c>
      <c r="AV644" s="5">
        <v>0</v>
      </c>
      <c r="AW644" s="5">
        <v>0</v>
      </c>
      <c r="AX644" s="5">
        <v>0</v>
      </c>
      <c r="AY644" s="5">
        <v>0</v>
      </c>
      <c r="AZ644" s="5">
        <v>0</v>
      </c>
      <c r="BA644" s="5">
        <v>0</v>
      </c>
      <c r="BB644" s="5">
        <v>0</v>
      </c>
      <c r="BC644" s="5">
        <v>0</v>
      </c>
      <c r="BD644" s="5">
        <v>0</v>
      </c>
      <c r="BE644" s="5">
        <v>0</v>
      </c>
      <c r="BF644" s="5">
        <v>0</v>
      </c>
      <c r="BG644" s="5">
        <v>0</v>
      </c>
      <c r="BH644" s="5">
        <v>82405</v>
      </c>
      <c r="BI644" s="5">
        <v>6703</v>
      </c>
      <c r="BJ644" s="5">
        <v>83540</v>
      </c>
      <c r="BK644" s="5">
        <v>3094</v>
      </c>
      <c r="BL644" s="5">
        <v>0</v>
      </c>
      <c r="BM644" s="5">
        <v>1463</v>
      </c>
      <c r="BN644" s="5">
        <v>0</v>
      </c>
      <c r="BO644" s="5">
        <v>510</v>
      </c>
      <c r="BP644" s="5">
        <v>113607</v>
      </c>
      <c r="BQ644" s="5">
        <v>21629</v>
      </c>
      <c r="BR644" s="5">
        <v>6105</v>
      </c>
    </row>
    <row r="645" spans="1:70">
      <c r="A645" t="s">
        <v>2064</v>
      </c>
      <c r="B645" t="s">
        <v>2065</v>
      </c>
      <c r="C645" t="s">
        <v>1354</v>
      </c>
      <c r="D645" t="s">
        <v>2092</v>
      </c>
      <c r="E645" t="str">
        <f t="shared" si="10"/>
        <v>長野県茅野市</v>
      </c>
      <c r="F645" s="5">
        <v>53415</v>
      </c>
      <c r="G645" s="5">
        <v>19</v>
      </c>
      <c r="H645" s="5">
        <v>51</v>
      </c>
      <c r="I645" s="5">
        <v>0</v>
      </c>
      <c r="J645" s="5">
        <v>0</v>
      </c>
      <c r="K645" s="5">
        <v>0</v>
      </c>
      <c r="L645" s="5">
        <v>35262</v>
      </c>
      <c r="M645" s="5">
        <v>33221</v>
      </c>
      <c r="N645" s="5">
        <v>186014</v>
      </c>
      <c r="O645" s="5">
        <v>455289</v>
      </c>
      <c r="P645" s="5">
        <v>1109517</v>
      </c>
      <c r="Q645" s="5">
        <v>1438620</v>
      </c>
      <c r="R645" s="5">
        <v>57621</v>
      </c>
      <c r="S645" s="5">
        <v>13</v>
      </c>
      <c r="T645" s="5">
        <v>7267</v>
      </c>
      <c r="U645" s="5">
        <v>0</v>
      </c>
      <c r="V645" s="5">
        <v>0</v>
      </c>
      <c r="W645" s="5">
        <v>8</v>
      </c>
      <c r="X645" s="5">
        <v>3</v>
      </c>
      <c r="Y645" s="5">
        <v>37500</v>
      </c>
      <c r="Z645" s="5">
        <v>605</v>
      </c>
      <c r="AA645" s="5">
        <v>72</v>
      </c>
      <c r="AB645" s="5">
        <v>0</v>
      </c>
      <c r="AC645" s="5">
        <v>9491</v>
      </c>
      <c r="AD645" s="5">
        <v>3663</v>
      </c>
      <c r="AE645" s="5">
        <v>16908</v>
      </c>
      <c r="AF645" s="5">
        <v>39412</v>
      </c>
      <c r="AG645" s="5">
        <v>2199</v>
      </c>
      <c r="AH645" s="5">
        <v>0</v>
      </c>
      <c r="AI645" s="5">
        <v>0</v>
      </c>
      <c r="AJ645" s="5">
        <v>0</v>
      </c>
      <c r="AK645" s="5">
        <v>1500</v>
      </c>
      <c r="AL645" s="5">
        <v>18457</v>
      </c>
      <c r="AM645" s="5">
        <v>1149</v>
      </c>
      <c r="AN645" s="5">
        <v>0</v>
      </c>
      <c r="AO645" s="5">
        <v>0</v>
      </c>
      <c r="AP645" s="5">
        <v>0</v>
      </c>
      <c r="AQ645" s="5">
        <v>0</v>
      </c>
      <c r="AR645" s="5">
        <v>1880</v>
      </c>
      <c r="AS645" s="5">
        <v>6978</v>
      </c>
      <c r="AT645" s="5">
        <v>12591</v>
      </c>
      <c r="AU645" s="5">
        <v>5689</v>
      </c>
      <c r="AV645" s="5">
        <v>106</v>
      </c>
      <c r="AW645" s="5">
        <v>30</v>
      </c>
      <c r="AX645" s="5">
        <v>2182</v>
      </c>
      <c r="AY645" s="5">
        <v>0</v>
      </c>
      <c r="AZ645" s="5">
        <v>478</v>
      </c>
      <c r="BA645" s="5">
        <v>2645</v>
      </c>
      <c r="BB645" s="5">
        <v>1670</v>
      </c>
      <c r="BC645" s="5">
        <v>529</v>
      </c>
      <c r="BD645" s="5">
        <v>158</v>
      </c>
      <c r="BE645" s="5">
        <v>14</v>
      </c>
      <c r="BF645" s="5">
        <v>157</v>
      </c>
      <c r="BG645" s="5">
        <v>0</v>
      </c>
      <c r="BH645" s="5">
        <v>1129553</v>
      </c>
      <c r="BI645" s="5">
        <v>154669</v>
      </c>
      <c r="BJ645" s="5">
        <v>953983</v>
      </c>
      <c r="BK645" s="5">
        <v>13884</v>
      </c>
      <c r="BL645" s="5">
        <v>0</v>
      </c>
      <c r="BM645" s="5">
        <v>966</v>
      </c>
      <c r="BN645" s="5">
        <v>0</v>
      </c>
      <c r="BO645" s="5">
        <v>133630</v>
      </c>
      <c r="BP645" s="5">
        <v>3481976</v>
      </c>
      <c r="BQ645" s="5">
        <v>145930</v>
      </c>
      <c r="BR645" s="5">
        <v>0</v>
      </c>
    </row>
    <row r="646" spans="1:70">
      <c r="A646" t="s">
        <v>2064</v>
      </c>
      <c r="B646" t="s">
        <v>2065</v>
      </c>
      <c r="C646" t="s">
        <v>1356</v>
      </c>
      <c r="D646" t="s">
        <v>2093</v>
      </c>
      <c r="E646" t="str">
        <f t="shared" si="10"/>
        <v>長野県塩尻市</v>
      </c>
      <c r="F646" s="5">
        <v>66611</v>
      </c>
      <c r="G646" s="5">
        <v>23</v>
      </c>
      <c r="H646" s="5">
        <v>5</v>
      </c>
      <c r="I646" s="5">
        <v>1</v>
      </c>
      <c r="J646" s="5">
        <v>3</v>
      </c>
      <c r="K646" s="5">
        <v>1</v>
      </c>
      <c r="L646" s="5">
        <v>21969</v>
      </c>
      <c r="M646" s="5">
        <v>51785</v>
      </c>
      <c r="N646" s="5">
        <v>8226</v>
      </c>
      <c r="O646" s="5">
        <v>551562</v>
      </c>
      <c r="P646" s="5">
        <v>1368274</v>
      </c>
      <c r="Q646" s="5">
        <v>4731232</v>
      </c>
      <c r="R646" s="5">
        <v>357781</v>
      </c>
      <c r="S646" s="5">
        <v>11</v>
      </c>
      <c r="T646" s="5">
        <v>7274</v>
      </c>
      <c r="U646" s="5">
        <v>0</v>
      </c>
      <c r="V646" s="5">
        <v>0</v>
      </c>
      <c r="W646" s="5">
        <v>11</v>
      </c>
      <c r="X646" s="5">
        <v>19</v>
      </c>
      <c r="Y646" s="5">
        <v>20840</v>
      </c>
      <c r="Z646" s="5">
        <v>0</v>
      </c>
      <c r="AA646" s="5">
        <v>407</v>
      </c>
      <c r="AB646" s="5">
        <v>213</v>
      </c>
      <c r="AC646" s="5">
        <v>4266</v>
      </c>
      <c r="AD646" s="5">
        <v>1051</v>
      </c>
      <c r="AE646" s="5">
        <v>0</v>
      </c>
      <c r="AF646" s="5">
        <v>141181</v>
      </c>
      <c r="AG646" s="5">
        <v>20840</v>
      </c>
      <c r="AH646" s="5">
        <v>1420</v>
      </c>
      <c r="AI646" s="5">
        <v>0</v>
      </c>
      <c r="AJ646" s="5">
        <v>0</v>
      </c>
      <c r="AK646" s="5">
        <v>24244</v>
      </c>
      <c r="AL646" s="5">
        <v>6600</v>
      </c>
      <c r="AM646" s="5">
        <v>0</v>
      </c>
      <c r="AN646" s="5">
        <v>0</v>
      </c>
      <c r="AO646" s="5">
        <v>0</v>
      </c>
      <c r="AP646" s="5">
        <v>0</v>
      </c>
      <c r="AQ646" s="5">
        <v>0</v>
      </c>
      <c r="AR646" s="5">
        <v>2168</v>
      </c>
      <c r="AS646" s="5">
        <v>1089</v>
      </c>
      <c r="AT646" s="5">
        <v>1593</v>
      </c>
      <c r="AU646" s="5">
        <v>2681</v>
      </c>
      <c r="AV646" s="5">
        <v>0</v>
      </c>
      <c r="AW646" s="5">
        <v>0</v>
      </c>
      <c r="AX646" s="5">
        <v>0</v>
      </c>
      <c r="AY646" s="5">
        <v>0</v>
      </c>
      <c r="AZ646" s="5">
        <v>1423</v>
      </c>
      <c r="BA646" s="5">
        <v>4004</v>
      </c>
      <c r="BB646" s="5">
        <v>4834</v>
      </c>
      <c r="BC646" s="5">
        <v>14374</v>
      </c>
      <c r="BD646" s="5">
        <v>0</v>
      </c>
      <c r="BE646" s="5">
        <v>0</v>
      </c>
      <c r="BF646" s="5">
        <v>0</v>
      </c>
      <c r="BG646" s="5">
        <v>241</v>
      </c>
      <c r="BH646" s="5">
        <v>1480674</v>
      </c>
      <c r="BI646" s="5">
        <v>235491</v>
      </c>
      <c r="BJ646" s="5">
        <v>1415871</v>
      </c>
      <c r="BK646" s="5">
        <v>108789</v>
      </c>
      <c r="BL646" s="5">
        <v>0</v>
      </c>
      <c r="BM646" s="5">
        <v>166</v>
      </c>
      <c r="BN646" s="5">
        <v>0</v>
      </c>
      <c r="BO646" s="5">
        <v>209294</v>
      </c>
      <c r="BP646" s="5">
        <v>1062830</v>
      </c>
      <c r="BQ646" s="5">
        <v>561506</v>
      </c>
      <c r="BR646" s="5">
        <v>16520</v>
      </c>
    </row>
    <row r="647" spans="1:70">
      <c r="A647" t="s">
        <v>2064</v>
      </c>
      <c r="B647" t="s">
        <v>2065</v>
      </c>
      <c r="C647" t="s">
        <v>1544</v>
      </c>
      <c r="D647" t="s">
        <v>2094</v>
      </c>
      <c r="E647" t="str">
        <f t="shared" si="10"/>
        <v>長野県松本市（四賀）</v>
      </c>
      <c r="F647" s="5">
        <v>4436</v>
      </c>
      <c r="G647" s="5">
        <v>1</v>
      </c>
      <c r="H647" s="5">
        <v>0</v>
      </c>
      <c r="I647" s="5">
        <v>0</v>
      </c>
      <c r="J647" s="5">
        <v>0</v>
      </c>
      <c r="K647" s="5">
        <v>4</v>
      </c>
      <c r="L647" s="5">
        <v>6200</v>
      </c>
      <c r="M647" s="5">
        <v>17636</v>
      </c>
      <c r="N647" s="5">
        <v>0</v>
      </c>
      <c r="O647" s="5">
        <v>87030</v>
      </c>
      <c r="P647" s="5">
        <v>0</v>
      </c>
      <c r="Q647" s="5">
        <v>0</v>
      </c>
      <c r="R647" s="5">
        <v>0</v>
      </c>
      <c r="S647" s="5">
        <v>1</v>
      </c>
      <c r="T647" s="5">
        <v>392</v>
      </c>
      <c r="U647" s="5">
        <v>0</v>
      </c>
      <c r="V647" s="5">
        <v>0</v>
      </c>
      <c r="W647" s="5">
        <v>0</v>
      </c>
      <c r="X647" s="5">
        <v>6</v>
      </c>
      <c r="Y647" s="5">
        <v>2360</v>
      </c>
      <c r="Z647" s="5">
        <v>0</v>
      </c>
      <c r="AA647" s="5">
        <v>24</v>
      </c>
      <c r="AB647" s="5">
        <v>0</v>
      </c>
      <c r="AC647" s="5">
        <v>1429</v>
      </c>
      <c r="AD647" s="5">
        <v>1123</v>
      </c>
      <c r="AE647" s="5">
        <v>0</v>
      </c>
      <c r="AF647" s="5">
        <v>5192</v>
      </c>
      <c r="AG647" s="5">
        <v>2100</v>
      </c>
      <c r="AH647" s="5">
        <v>0</v>
      </c>
      <c r="AI647" s="5">
        <v>0</v>
      </c>
      <c r="AJ647" s="5">
        <v>0</v>
      </c>
      <c r="AK647" s="5">
        <v>1000</v>
      </c>
      <c r="AL647" s="5">
        <v>0</v>
      </c>
      <c r="AM647" s="5">
        <v>686</v>
      </c>
      <c r="AN647" s="5">
        <v>0</v>
      </c>
      <c r="AO647" s="5">
        <v>0</v>
      </c>
      <c r="AP647" s="5">
        <v>0</v>
      </c>
      <c r="AQ647" s="5">
        <v>1740</v>
      </c>
      <c r="AR647" s="5">
        <v>1641</v>
      </c>
      <c r="AS647" s="5">
        <v>560</v>
      </c>
      <c r="AT647" s="5">
        <v>0</v>
      </c>
      <c r="AU647" s="5">
        <v>330</v>
      </c>
      <c r="AV647" s="5">
        <v>712</v>
      </c>
      <c r="AW647" s="5">
        <v>3599</v>
      </c>
      <c r="AX647" s="5">
        <v>0</v>
      </c>
      <c r="AY647" s="5">
        <v>2371</v>
      </c>
      <c r="AZ647" s="5">
        <v>1179</v>
      </c>
      <c r="BA647" s="5">
        <v>4219</v>
      </c>
      <c r="BB647" s="5">
        <v>0</v>
      </c>
      <c r="BC647" s="5">
        <v>11125</v>
      </c>
      <c r="BD647" s="5">
        <v>46</v>
      </c>
      <c r="BE647" s="5">
        <v>412</v>
      </c>
      <c r="BF647" s="5">
        <v>0</v>
      </c>
      <c r="BG647" s="5">
        <v>276</v>
      </c>
      <c r="BH647" s="5">
        <v>0</v>
      </c>
      <c r="BI647" s="5">
        <v>0</v>
      </c>
      <c r="BJ647" s="5">
        <v>0</v>
      </c>
      <c r="BK647" s="5">
        <v>0</v>
      </c>
      <c r="BL647" s="5">
        <v>0</v>
      </c>
      <c r="BM647" s="5">
        <v>0</v>
      </c>
      <c r="BN647" s="5">
        <v>0</v>
      </c>
      <c r="BO647" s="5">
        <v>0</v>
      </c>
      <c r="BP647" s="5">
        <v>0</v>
      </c>
      <c r="BQ647" s="5">
        <v>0</v>
      </c>
      <c r="BR647" s="5">
        <v>0</v>
      </c>
    </row>
    <row r="648" spans="1:70">
      <c r="A648" t="s">
        <v>2064</v>
      </c>
      <c r="B648" t="s">
        <v>2065</v>
      </c>
      <c r="C648" t="s">
        <v>1720</v>
      </c>
      <c r="D648" t="s">
        <v>2095</v>
      </c>
      <c r="E648" t="str">
        <f t="shared" si="10"/>
        <v>長野県立科町</v>
      </c>
      <c r="F648" s="5">
        <v>6625</v>
      </c>
      <c r="G648" s="5">
        <v>4</v>
      </c>
      <c r="H648" s="5">
        <v>1</v>
      </c>
      <c r="I648" s="5">
        <v>0</v>
      </c>
      <c r="J648" s="5">
        <v>0</v>
      </c>
      <c r="K648" s="5">
        <v>0</v>
      </c>
      <c r="L648" s="5">
        <v>2298</v>
      </c>
      <c r="M648" s="5">
        <v>1582</v>
      </c>
      <c r="N648" s="5">
        <v>30345</v>
      </c>
      <c r="O648" s="5">
        <v>59442</v>
      </c>
      <c r="P648" s="5">
        <v>231598</v>
      </c>
      <c r="Q648" s="5">
        <v>343542</v>
      </c>
      <c r="R648" s="5">
        <v>63420</v>
      </c>
      <c r="S648" s="5">
        <v>4</v>
      </c>
      <c r="T648" s="5">
        <v>725</v>
      </c>
      <c r="U648" s="5">
        <v>0</v>
      </c>
      <c r="V648" s="5">
        <v>111</v>
      </c>
      <c r="W648" s="5">
        <v>0</v>
      </c>
      <c r="X648" s="5">
        <v>12</v>
      </c>
      <c r="Y648" s="5">
        <v>5785</v>
      </c>
      <c r="Z648" s="5">
        <v>0</v>
      </c>
      <c r="AA648" s="5">
        <v>3</v>
      </c>
      <c r="AB648" s="5">
        <v>3</v>
      </c>
      <c r="AC648" s="5">
        <v>0</v>
      </c>
      <c r="AD648" s="5">
        <v>0</v>
      </c>
      <c r="AE648" s="5">
        <v>0</v>
      </c>
      <c r="AF648" s="5">
        <v>0</v>
      </c>
      <c r="AG648" s="5">
        <v>0</v>
      </c>
      <c r="AH648" s="5">
        <v>0</v>
      </c>
      <c r="AI648" s="5">
        <v>0</v>
      </c>
      <c r="AJ648" s="5">
        <v>0</v>
      </c>
      <c r="AK648" s="5">
        <v>0</v>
      </c>
      <c r="AL648" s="5">
        <v>0</v>
      </c>
      <c r="AM648" s="5">
        <v>0</v>
      </c>
      <c r="AN648" s="5">
        <v>0</v>
      </c>
      <c r="AO648" s="5">
        <v>0</v>
      </c>
      <c r="AP648" s="5">
        <v>3782</v>
      </c>
      <c r="AQ648" s="5">
        <v>0</v>
      </c>
      <c r="AR648" s="5">
        <v>0</v>
      </c>
      <c r="AS648" s="5">
        <v>93</v>
      </c>
      <c r="AT648" s="5">
        <v>0</v>
      </c>
      <c r="AU648" s="5">
        <v>0</v>
      </c>
      <c r="AV648" s="5">
        <v>23</v>
      </c>
      <c r="AW648" s="5">
        <v>27</v>
      </c>
      <c r="AX648" s="5">
        <v>4</v>
      </c>
      <c r="AY648" s="5">
        <v>71</v>
      </c>
      <c r="AZ648" s="5">
        <v>0</v>
      </c>
      <c r="BA648" s="5">
        <v>0</v>
      </c>
      <c r="BB648" s="5">
        <v>0</v>
      </c>
      <c r="BC648" s="5">
        <v>411</v>
      </c>
      <c r="BD648" s="5">
        <v>0</v>
      </c>
      <c r="BE648" s="5">
        <v>0</v>
      </c>
      <c r="BF648" s="5">
        <v>0</v>
      </c>
      <c r="BG648" s="5">
        <v>0</v>
      </c>
      <c r="BH648" s="5">
        <v>238759</v>
      </c>
      <c r="BI648" s="5">
        <v>50702</v>
      </c>
      <c r="BJ648" s="5">
        <v>245682</v>
      </c>
      <c r="BK648" s="5">
        <v>15798</v>
      </c>
      <c r="BL648" s="5">
        <v>0</v>
      </c>
      <c r="BM648" s="5">
        <v>3629</v>
      </c>
      <c r="BN648" s="5">
        <v>0</v>
      </c>
      <c r="BO648" s="5">
        <v>41062</v>
      </c>
      <c r="BP648" s="5">
        <v>723121</v>
      </c>
      <c r="BQ648" s="5">
        <v>81968</v>
      </c>
      <c r="BR648" s="5">
        <v>5785</v>
      </c>
    </row>
    <row r="649" spans="1:70">
      <c r="A649" t="s">
        <v>2064</v>
      </c>
      <c r="B649" t="s">
        <v>2065</v>
      </c>
      <c r="C649" t="s">
        <v>1364</v>
      </c>
      <c r="D649" t="s">
        <v>2096</v>
      </c>
      <c r="E649" t="str">
        <f t="shared" si="10"/>
        <v>長野県宮田村</v>
      </c>
      <c r="F649" s="5">
        <v>8672</v>
      </c>
      <c r="G649" s="5">
        <v>3</v>
      </c>
      <c r="H649" s="5">
        <v>8</v>
      </c>
      <c r="I649" s="5">
        <v>0</v>
      </c>
      <c r="J649" s="5">
        <v>1</v>
      </c>
      <c r="K649" s="5">
        <v>0</v>
      </c>
      <c r="L649" s="5">
        <v>2008</v>
      </c>
      <c r="M649" s="5">
        <v>3691</v>
      </c>
      <c r="N649" s="5">
        <v>0</v>
      </c>
      <c r="O649" s="5">
        <v>57683</v>
      </c>
      <c r="P649" s="5">
        <v>134486</v>
      </c>
      <c r="Q649" s="5">
        <v>298253</v>
      </c>
      <c r="R649" s="5">
        <v>39436</v>
      </c>
      <c r="S649" s="5">
        <v>2</v>
      </c>
      <c r="T649" s="5">
        <v>833</v>
      </c>
      <c r="U649" s="5">
        <v>0</v>
      </c>
      <c r="V649" s="5">
        <v>0</v>
      </c>
      <c r="W649" s="5">
        <v>0</v>
      </c>
      <c r="X649" s="5">
        <v>8</v>
      </c>
      <c r="Y649" s="5">
        <v>4000</v>
      </c>
      <c r="Z649" s="5">
        <v>0</v>
      </c>
      <c r="AA649" s="5">
        <v>0</v>
      </c>
      <c r="AB649" s="5">
        <v>0</v>
      </c>
      <c r="AC649" s="5">
        <v>0</v>
      </c>
      <c r="AD649" s="5">
        <v>0</v>
      </c>
      <c r="AE649" s="5">
        <v>0</v>
      </c>
      <c r="AF649" s="5">
        <v>2890</v>
      </c>
      <c r="AG649" s="5">
        <v>0</v>
      </c>
      <c r="AH649" s="5">
        <v>0</v>
      </c>
      <c r="AI649" s="5">
        <v>0</v>
      </c>
      <c r="AJ649" s="5">
        <v>0</v>
      </c>
      <c r="AK649" s="5">
        <v>0</v>
      </c>
      <c r="AL649" s="5">
        <v>0</v>
      </c>
      <c r="AM649" s="5">
        <v>3000</v>
      </c>
      <c r="AN649" s="5">
        <v>0</v>
      </c>
      <c r="AO649" s="5">
        <v>0</v>
      </c>
      <c r="AP649" s="5">
        <v>0</v>
      </c>
      <c r="AQ649" s="5">
        <v>0</v>
      </c>
      <c r="AR649" s="5">
        <v>0</v>
      </c>
      <c r="AS649" s="5">
        <v>0</v>
      </c>
      <c r="AT649" s="5">
        <v>0</v>
      </c>
      <c r="AU649" s="5">
        <v>898</v>
      </c>
      <c r="AV649" s="5">
        <v>0</v>
      </c>
      <c r="AW649" s="5">
        <v>0</v>
      </c>
      <c r="AX649" s="5">
        <v>0</v>
      </c>
      <c r="AY649" s="5">
        <v>0</v>
      </c>
      <c r="AZ649" s="5">
        <v>118</v>
      </c>
      <c r="BA649" s="5">
        <v>0</v>
      </c>
      <c r="BB649" s="5">
        <v>0</v>
      </c>
      <c r="BC649" s="5">
        <v>0</v>
      </c>
      <c r="BD649" s="5">
        <v>0</v>
      </c>
      <c r="BE649" s="5">
        <v>0</v>
      </c>
      <c r="BF649" s="5">
        <v>0</v>
      </c>
      <c r="BG649" s="5">
        <v>0</v>
      </c>
      <c r="BH649" s="5">
        <v>135998</v>
      </c>
      <c r="BI649" s="5">
        <v>9197</v>
      </c>
      <c r="BJ649" s="5">
        <v>124423</v>
      </c>
      <c r="BK649" s="5">
        <v>7642</v>
      </c>
      <c r="BL649" s="5">
        <v>0</v>
      </c>
      <c r="BM649" s="5">
        <v>0</v>
      </c>
      <c r="BN649" s="5">
        <v>0</v>
      </c>
      <c r="BO649" s="5">
        <v>8658</v>
      </c>
      <c r="BP649" s="5">
        <v>168859</v>
      </c>
      <c r="BQ649" s="5">
        <v>61152</v>
      </c>
      <c r="BR649" s="5">
        <v>1600</v>
      </c>
    </row>
    <row r="650" spans="1:70">
      <c r="A650" t="s">
        <v>2064</v>
      </c>
      <c r="B650" t="s">
        <v>2065</v>
      </c>
      <c r="C650" t="s">
        <v>1366</v>
      </c>
      <c r="D650" t="s">
        <v>2097</v>
      </c>
      <c r="E650" t="str">
        <f t="shared" si="10"/>
        <v>長野県東御市</v>
      </c>
      <c r="F650" s="5">
        <v>26945</v>
      </c>
      <c r="G650" s="5">
        <v>5</v>
      </c>
      <c r="H650" s="5">
        <v>21</v>
      </c>
      <c r="I650" s="5">
        <v>0</v>
      </c>
      <c r="J650" s="5">
        <v>0</v>
      </c>
      <c r="K650" s="5">
        <v>0</v>
      </c>
      <c r="L650" s="5">
        <v>16504</v>
      </c>
      <c r="M650" s="5">
        <v>33911</v>
      </c>
      <c r="N650" s="5">
        <v>3014</v>
      </c>
      <c r="O650" s="5">
        <v>300072</v>
      </c>
      <c r="P650" s="5">
        <v>607990</v>
      </c>
      <c r="Q650" s="5">
        <v>1946946</v>
      </c>
      <c r="R650" s="5">
        <v>288451</v>
      </c>
      <c r="S650" s="5">
        <v>5</v>
      </c>
      <c r="T650" s="5">
        <v>3072</v>
      </c>
      <c r="U650" s="5">
        <v>0</v>
      </c>
      <c r="V650" s="5">
        <v>0</v>
      </c>
      <c r="W650" s="5">
        <v>4</v>
      </c>
      <c r="X650" s="5">
        <v>4</v>
      </c>
      <c r="Y650" s="5">
        <v>13400</v>
      </c>
      <c r="Z650" s="5">
        <v>0</v>
      </c>
      <c r="AA650" s="5">
        <v>68</v>
      </c>
      <c r="AB650" s="5">
        <v>60</v>
      </c>
      <c r="AC650" s="5">
        <v>1187</v>
      </c>
      <c r="AD650" s="5">
        <v>833</v>
      </c>
      <c r="AE650" s="5">
        <v>0</v>
      </c>
      <c r="AF650" s="5">
        <v>3433</v>
      </c>
      <c r="AG650" s="5">
        <v>1059</v>
      </c>
      <c r="AH650" s="5">
        <v>0</v>
      </c>
      <c r="AI650" s="5">
        <v>0</v>
      </c>
      <c r="AJ650" s="5">
        <v>0</v>
      </c>
      <c r="AK650" s="5">
        <v>117</v>
      </c>
      <c r="AL650" s="5">
        <v>0</v>
      </c>
      <c r="AM650" s="5">
        <v>19669</v>
      </c>
      <c r="AN650" s="5">
        <v>0</v>
      </c>
      <c r="AO650" s="5">
        <v>0</v>
      </c>
      <c r="AP650" s="5">
        <v>0</v>
      </c>
      <c r="AQ650" s="5">
        <v>0</v>
      </c>
      <c r="AR650" s="5">
        <v>172</v>
      </c>
      <c r="AS650" s="5">
        <v>0</v>
      </c>
      <c r="AT650" s="5">
        <v>0</v>
      </c>
      <c r="AU650" s="5">
        <v>129</v>
      </c>
      <c r="AV650" s="5">
        <v>0</v>
      </c>
      <c r="AW650" s="5">
        <v>0</v>
      </c>
      <c r="AX650" s="5">
        <v>0</v>
      </c>
      <c r="AY650" s="5">
        <v>0</v>
      </c>
      <c r="AZ650" s="5">
        <v>0</v>
      </c>
      <c r="BA650" s="5">
        <v>0</v>
      </c>
      <c r="BB650" s="5">
        <v>0</v>
      </c>
      <c r="BC650" s="5">
        <v>199</v>
      </c>
      <c r="BD650" s="5">
        <v>0</v>
      </c>
      <c r="BE650" s="5">
        <v>0</v>
      </c>
      <c r="BF650" s="5">
        <v>0</v>
      </c>
      <c r="BG650" s="5">
        <v>0</v>
      </c>
      <c r="BH650" s="5">
        <v>633175</v>
      </c>
      <c r="BI650" s="5">
        <v>61313</v>
      </c>
      <c r="BJ650" s="5">
        <v>496748</v>
      </c>
      <c r="BK650" s="5">
        <v>62998</v>
      </c>
      <c r="BL650" s="5">
        <v>49</v>
      </c>
      <c r="BM650" s="5">
        <v>19280</v>
      </c>
      <c r="BN650" s="5">
        <v>0</v>
      </c>
      <c r="BO650" s="5">
        <v>57702</v>
      </c>
      <c r="BP650" s="5">
        <v>592639</v>
      </c>
      <c r="BQ650" s="5">
        <v>368255</v>
      </c>
      <c r="BR650" s="5">
        <v>264</v>
      </c>
    </row>
    <row r="651" spans="1:70">
      <c r="A651" t="s">
        <v>2064</v>
      </c>
      <c r="B651" t="s">
        <v>2065</v>
      </c>
      <c r="C651" t="s">
        <v>1677</v>
      </c>
      <c r="D651" t="s">
        <v>2098</v>
      </c>
      <c r="E651" t="str">
        <f t="shared" si="10"/>
        <v>長野県飯綱町（牟礼）</v>
      </c>
      <c r="F651" s="5">
        <v>6150</v>
      </c>
      <c r="G651" s="5">
        <v>2</v>
      </c>
      <c r="H651" s="5">
        <v>1</v>
      </c>
      <c r="I651" s="5">
        <v>0</v>
      </c>
      <c r="J651" s="5">
        <v>1</v>
      </c>
      <c r="K651" s="5">
        <v>0</v>
      </c>
      <c r="L651" s="5">
        <v>10485</v>
      </c>
      <c r="M651" s="5">
        <v>19339</v>
      </c>
      <c r="N651" s="5">
        <v>29392</v>
      </c>
      <c r="O651" s="5">
        <v>94830</v>
      </c>
      <c r="P651" s="5">
        <v>127439</v>
      </c>
      <c r="Q651" s="5">
        <v>701194</v>
      </c>
      <c r="R651" s="5">
        <v>54973</v>
      </c>
      <c r="S651" s="5">
        <v>2</v>
      </c>
      <c r="T651" s="5">
        <v>615</v>
      </c>
      <c r="U651" s="5">
        <v>0</v>
      </c>
      <c r="V651" s="5">
        <v>0</v>
      </c>
      <c r="W651" s="5">
        <v>0</v>
      </c>
      <c r="X651" s="5">
        <v>9</v>
      </c>
      <c r="Y651" s="5">
        <v>3610</v>
      </c>
      <c r="Z651" s="5">
        <v>0</v>
      </c>
      <c r="AA651" s="5">
        <v>10</v>
      </c>
      <c r="AB651" s="5">
        <v>1</v>
      </c>
      <c r="AC651" s="5">
        <v>5227</v>
      </c>
      <c r="AD651" s="5">
        <v>8609</v>
      </c>
      <c r="AE651" s="5">
        <v>1606</v>
      </c>
      <c r="AF651" s="5">
        <v>16200</v>
      </c>
      <c r="AG651" s="5">
        <v>3610</v>
      </c>
      <c r="AH651" s="5">
        <v>0</v>
      </c>
      <c r="AI651" s="5">
        <v>0</v>
      </c>
      <c r="AJ651" s="5">
        <v>10090</v>
      </c>
      <c r="AK651" s="5">
        <v>0</v>
      </c>
      <c r="AL651" s="5">
        <v>0</v>
      </c>
      <c r="AM651" s="5">
        <v>3964</v>
      </c>
      <c r="AN651" s="5">
        <v>0</v>
      </c>
      <c r="AO651" s="5">
        <v>0</v>
      </c>
      <c r="AP651" s="5">
        <v>0</v>
      </c>
      <c r="AQ651" s="5">
        <v>0</v>
      </c>
      <c r="AR651" s="5">
        <v>0</v>
      </c>
      <c r="AS651" s="5">
        <v>416</v>
      </c>
      <c r="AT651" s="5">
        <v>227</v>
      </c>
      <c r="AU651" s="5">
        <v>0</v>
      </c>
      <c r="AV651" s="5">
        <v>5020</v>
      </c>
      <c r="AW651" s="5">
        <v>8609</v>
      </c>
      <c r="AX651" s="5">
        <v>1317</v>
      </c>
      <c r="AY651" s="5">
        <v>347</v>
      </c>
      <c r="AZ651" s="5">
        <v>1730</v>
      </c>
      <c r="BA651" s="5">
        <v>200</v>
      </c>
      <c r="BB651" s="5">
        <v>3418</v>
      </c>
      <c r="BC651" s="5">
        <v>8792</v>
      </c>
      <c r="BD651" s="5">
        <v>0</v>
      </c>
      <c r="BE651" s="5">
        <v>0</v>
      </c>
      <c r="BF651" s="5">
        <v>31</v>
      </c>
      <c r="BG651" s="5">
        <v>0</v>
      </c>
      <c r="BH651" s="5">
        <v>155844</v>
      </c>
      <c r="BI651" s="5">
        <v>45772</v>
      </c>
      <c r="BJ651" s="5">
        <v>168423</v>
      </c>
      <c r="BK651" s="5">
        <v>14175</v>
      </c>
      <c r="BL651" s="5">
        <v>0</v>
      </c>
      <c r="BM651" s="5">
        <v>0</v>
      </c>
      <c r="BN651" s="5">
        <v>0</v>
      </c>
      <c r="BO651" s="5">
        <v>41690</v>
      </c>
      <c r="BP651" s="5">
        <v>417454</v>
      </c>
      <c r="BQ651" s="5">
        <v>66374</v>
      </c>
      <c r="BR651" s="5">
        <v>0</v>
      </c>
    </row>
    <row r="652" spans="1:70">
      <c r="A652" t="s">
        <v>2064</v>
      </c>
      <c r="B652" t="s">
        <v>2065</v>
      </c>
      <c r="C652" t="s">
        <v>1368</v>
      </c>
      <c r="D652" t="s">
        <v>2099</v>
      </c>
      <c r="E652" t="str">
        <f t="shared" si="10"/>
        <v>長野県原村</v>
      </c>
      <c r="F652" s="5">
        <v>7468</v>
      </c>
      <c r="G652" s="5">
        <v>4</v>
      </c>
      <c r="H652" s="5">
        <v>7</v>
      </c>
      <c r="I652" s="5">
        <v>0</v>
      </c>
      <c r="J652" s="5">
        <v>0</v>
      </c>
      <c r="K652" s="5">
        <v>0</v>
      </c>
      <c r="L652" s="5">
        <v>0</v>
      </c>
      <c r="M652" s="5">
        <v>4015</v>
      </c>
      <c r="N652" s="5">
        <v>6</v>
      </c>
      <c r="O652" s="5">
        <v>146813</v>
      </c>
      <c r="P652" s="5">
        <v>126749</v>
      </c>
      <c r="Q652" s="5">
        <v>28252</v>
      </c>
      <c r="R652" s="5">
        <v>7809</v>
      </c>
      <c r="S652" s="5">
        <v>4</v>
      </c>
      <c r="T652" s="5">
        <v>783</v>
      </c>
      <c r="U652" s="5">
        <v>0</v>
      </c>
      <c r="V652" s="5">
        <v>0</v>
      </c>
      <c r="W652" s="5">
        <v>0</v>
      </c>
      <c r="X652" s="5">
        <v>4</v>
      </c>
      <c r="Y652" s="5">
        <v>4700</v>
      </c>
      <c r="Z652" s="5">
        <v>0</v>
      </c>
      <c r="AA652" s="5">
        <v>12</v>
      </c>
      <c r="AB652" s="5">
        <v>0</v>
      </c>
      <c r="AC652" s="5">
        <v>0</v>
      </c>
      <c r="AD652" s="5">
        <v>0</v>
      </c>
      <c r="AE652" s="5">
        <v>0</v>
      </c>
      <c r="AF652" s="5">
        <v>0</v>
      </c>
      <c r="AG652" s="5">
        <v>975</v>
      </c>
      <c r="AH652" s="5">
        <v>975</v>
      </c>
      <c r="AI652" s="5">
        <v>0</v>
      </c>
      <c r="AJ652" s="5">
        <v>4700</v>
      </c>
      <c r="AK652" s="5">
        <v>1432</v>
      </c>
      <c r="AL652" s="5">
        <v>0</v>
      </c>
      <c r="AM652" s="5">
        <v>3118</v>
      </c>
      <c r="AN652" s="5">
        <v>0</v>
      </c>
      <c r="AO652" s="5">
        <v>0</v>
      </c>
      <c r="AP652" s="5">
        <v>0</v>
      </c>
      <c r="AQ652" s="5">
        <v>0</v>
      </c>
      <c r="AR652" s="5">
        <v>0</v>
      </c>
      <c r="AS652" s="5">
        <v>526</v>
      </c>
      <c r="AT652" s="5">
        <v>0</v>
      </c>
      <c r="AU652" s="5">
        <v>8608</v>
      </c>
      <c r="AV652" s="5">
        <v>0</v>
      </c>
      <c r="AW652" s="5">
        <v>0</v>
      </c>
      <c r="AX652" s="5">
        <v>0</v>
      </c>
      <c r="AY652" s="5">
        <v>0</v>
      </c>
      <c r="AZ652" s="5">
        <v>0</v>
      </c>
      <c r="BA652" s="5">
        <v>0</v>
      </c>
      <c r="BB652" s="5">
        <v>0</v>
      </c>
      <c r="BC652" s="5">
        <v>6191</v>
      </c>
      <c r="BD652" s="5">
        <v>0</v>
      </c>
      <c r="BE652" s="5">
        <v>0</v>
      </c>
      <c r="BF652" s="5">
        <v>0</v>
      </c>
      <c r="BG652" s="5">
        <v>0</v>
      </c>
      <c r="BH652" s="5">
        <v>136662</v>
      </c>
      <c r="BI652" s="5">
        <v>33594</v>
      </c>
      <c r="BJ652" s="5">
        <v>144805</v>
      </c>
      <c r="BK652" s="5">
        <v>1662</v>
      </c>
      <c r="BL652" s="5">
        <v>1268</v>
      </c>
      <c r="BM652" s="5">
        <v>0</v>
      </c>
      <c r="BN652" s="5">
        <v>0</v>
      </c>
      <c r="BO652" s="5">
        <v>31193</v>
      </c>
      <c r="BP652" s="5">
        <v>1009246</v>
      </c>
      <c r="BQ652" s="5">
        <v>11871</v>
      </c>
      <c r="BR652" s="5">
        <v>0</v>
      </c>
    </row>
    <row r="653" spans="1:70">
      <c r="A653" t="s">
        <v>2064</v>
      </c>
      <c r="B653" t="s">
        <v>2065</v>
      </c>
      <c r="C653" t="s">
        <v>1370</v>
      </c>
      <c r="D653" t="s">
        <v>2065</v>
      </c>
      <c r="E653" t="str">
        <f t="shared" si="10"/>
        <v>長野県長野県</v>
      </c>
      <c r="F653" s="5">
        <v>183117</v>
      </c>
      <c r="G653" s="5">
        <v>54</v>
      </c>
      <c r="H653" s="5">
        <v>1</v>
      </c>
      <c r="I653" s="5">
        <v>0</v>
      </c>
      <c r="J653" s="5">
        <v>1</v>
      </c>
      <c r="K653" s="5">
        <v>0</v>
      </c>
      <c r="L653" s="5">
        <v>6649</v>
      </c>
      <c r="M653" s="5">
        <v>137698</v>
      </c>
      <c r="N653" s="5">
        <v>18953</v>
      </c>
      <c r="O653" s="5">
        <v>1287333</v>
      </c>
      <c r="P653" s="5">
        <v>3325600</v>
      </c>
      <c r="Q653" s="5">
        <v>18737661</v>
      </c>
      <c r="R653" s="5">
        <v>1406921</v>
      </c>
      <c r="S653" s="5">
        <v>27</v>
      </c>
      <c r="T653" s="5">
        <v>19257</v>
      </c>
      <c r="U653" s="5">
        <v>0</v>
      </c>
      <c r="V653" s="5">
        <v>68</v>
      </c>
      <c r="W653" s="5">
        <v>23</v>
      </c>
      <c r="X653" s="5">
        <v>4</v>
      </c>
      <c r="Y653" s="5">
        <v>100000</v>
      </c>
      <c r="Z653" s="5">
        <v>0</v>
      </c>
      <c r="AA653" s="5">
        <v>1806</v>
      </c>
      <c r="AB653" s="5">
        <v>860</v>
      </c>
      <c r="AC653" s="5">
        <v>696</v>
      </c>
      <c r="AD653" s="5">
        <v>53486</v>
      </c>
      <c r="AE653" s="5">
        <v>5514</v>
      </c>
      <c r="AF653" s="5">
        <v>57722</v>
      </c>
      <c r="AG653" s="5">
        <v>52000</v>
      </c>
      <c r="AH653" s="5">
        <v>175018</v>
      </c>
      <c r="AI653" s="5">
        <v>0</v>
      </c>
      <c r="AJ653" s="5">
        <v>0</v>
      </c>
      <c r="AK653" s="5">
        <v>44029</v>
      </c>
      <c r="AL653" s="5">
        <v>1150</v>
      </c>
      <c r="AM653" s="5">
        <v>0</v>
      </c>
      <c r="AN653" s="5">
        <v>1955</v>
      </c>
      <c r="AO653" s="5">
        <v>0</v>
      </c>
      <c r="AP653" s="5">
        <v>0</v>
      </c>
      <c r="AQ653" s="5">
        <v>5513</v>
      </c>
      <c r="AR653" s="5">
        <v>1124</v>
      </c>
      <c r="AS653" s="5">
        <v>16332</v>
      </c>
      <c r="AT653" s="5">
        <v>6079</v>
      </c>
      <c r="AU653" s="5">
        <v>30638</v>
      </c>
      <c r="AV653" s="5">
        <v>24</v>
      </c>
      <c r="AW653" s="5">
        <v>32390</v>
      </c>
      <c r="AX653" s="5">
        <v>129</v>
      </c>
      <c r="AY653" s="5">
        <v>2404</v>
      </c>
      <c r="AZ653" s="5">
        <v>0</v>
      </c>
      <c r="BA653" s="5">
        <v>5490</v>
      </c>
      <c r="BB653" s="5">
        <v>0</v>
      </c>
      <c r="BC653" s="5">
        <v>129191</v>
      </c>
      <c r="BD653" s="5">
        <v>0</v>
      </c>
      <c r="BE653" s="5">
        <v>177</v>
      </c>
      <c r="BF653" s="5">
        <v>6</v>
      </c>
      <c r="BG653" s="5">
        <v>706</v>
      </c>
      <c r="BH653" s="5">
        <v>3393725</v>
      </c>
      <c r="BI653" s="5">
        <v>480558</v>
      </c>
      <c r="BJ653" s="5">
        <v>3030752</v>
      </c>
      <c r="BK653" s="5">
        <v>352387</v>
      </c>
      <c r="BL653" s="5">
        <v>0</v>
      </c>
      <c r="BM653" s="5">
        <v>0</v>
      </c>
      <c r="BN653" s="5">
        <v>0</v>
      </c>
      <c r="BO653" s="5">
        <v>472086</v>
      </c>
      <c r="BP653" s="5">
        <v>2018981</v>
      </c>
      <c r="BQ653" s="5">
        <v>1755275</v>
      </c>
      <c r="BR653" s="5">
        <v>0</v>
      </c>
    </row>
    <row r="654" spans="1:70">
      <c r="A654" t="s">
        <v>2064</v>
      </c>
      <c r="B654" t="s">
        <v>2065</v>
      </c>
      <c r="C654" t="s">
        <v>1372</v>
      </c>
      <c r="D654" t="s">
        <v>2100</v>
      </c>
      <c r="E654" t="str">
        <f t="shared" si="10"/>
        <v>長野県富士見町</v>
      </c>
      <c r="F654" s="5">
        <v>13703</v>
      </c>
      <c r="G654" s="5">
        <v>8</v>
      </c>
      <c r="H654" s="5">
        <v>13</v>
      </c>
      <c r="I654" s="5">
        <v>0</v>
      </c>
      <c r="J654" s="5">
        <v>2</v>
      </c>
      <c r="K654" s="5">
        <v>0</v>
      </c>
      <c r="L654" s="5">
        <v>14469</v>
      </c>
      <c r="M654" s="5">
        <v>24836</v>
      </c>
      <c r="N654" s="5">
        <v>17266</v>
      </c>
      <c r="O654" s="5">
        <v>264528</v>
      </c>
      <c r="P654" s="5">
        <v>472053</v>
      </c>
      <c r="Q654" s="5">
        <v>428065</v>
      </c>
      <c r="R654" s="5">
        <v>83065</v>
      </c>
      <c r="S654" s="5">
        <v>7</v>
      </c>
      <c r="T654" s="5">
        <v>3006</v>
      </c>
      <c r="U654" s="5">
        <v>0</v>
      </c>
      <c r="V654" s="5">
        <v>0</v>
      </c>
      <c r="W654" s="5">
        <v>3</v>
      </c>
      <c r="X654" s="5">
        <v>3</v>
      </c>
      <c r="Y654" s="5">
        <v>20600</v>
      </c>
      <c r="Z654" s="5">
        <v>0</v>
      </c>
      <c r="AA654" s="5">
        <v>136</v>
      </c>
      <c r="AB654" s="5">
        <v>14</v>
      </c>
      <c r="AC654" s="5">
        <v>807</v>
      </c>
      <c r="AD654" s="5">
        <v>6267</v>
      </c>
      <c r="AE654" s="5">
        <v>905</v>
      </c>
      <c r="AF654" s="5">
        <v>69184</v>
      </c>
      <c r="AG654" s="5">
        <v>9580</v>
      </c>
      <c r="AH654" s="5">
        <v>0</v>
      </c>
      <c r="AI654" s="5">
        <v>0</v>
      </c>
      <c r="AJ654" s="5">
        <v>0</v>
      </c>
      <c r="AK654" s="5">
        <v>10620</v>
      </c>
      <c r="AL654" s="5">
        <v>3365</v>
      </c>
      <c r="AM654" s="5">
        <v>550</v>
      </c>
      <c r="AN654" s="5">
        <v>0</v>
      </c>
      <c r="AO654" s="5">
        <v>0</v>
      </c>
      <c r="AP654" s="5">
        <v>0</v>
      </c>
      <c r="AQ654" s="5">
        <v>9986</v>
      </c>
      <c r="AR654" s="5">
        <v>1754</v>
      </c>
      <c r="AS654" s="5">
        <v>67</v>
      </c>
      <c r="AT654" s="5">
        <v>1998</v>
      </c>
      <c r="AU654" s="5">
        <v>760</v>
      </c>
      <c r="AV654" s="5">
        <v>108</v>
      </c>
      <c r="AW654" s="5">
        <v>8071</v>
      </c>
      <c r="AX654" s="5">
        <v>674</v>
      </c>
      <c r="AY654" s="5">
        <v>8692</v>
      </c>
      <c r="AZ654" s="5">
        <v>1042</v>
      </c>
      <c r="BA654" s="5">
        <v>623</v>
      </c>
      <c r="BB654" s="5">
        <v>2248</v>
      </c>
      <c r="BC654" s="5">
        <v>29623</v>
      </c>
      <c r="BD654" s="5">
        <v>0</v>
      </c>
      <c r="BE654" s="5">
        <v>74</v>
      </c>
      <c r="BF654" s="5">
        <v>60</v>
      </c>
      <c r="BG654" s="5">
        <v>253</v>
      </c>
      <c r="BH654" s="5">
        <v>480083</v>
      </c>
      <c r="BI654" s="5">
        <v>141437</v>
      </c>
      <c r="BJ654" s="5">
        <v>509160</v>
      </c>
      <c r="BK654" s="5">
        <v>19721</v>
      </c>
      <c r="BL654" s="5">
        <v>1086</v>
      </c>
      <c r="BM654" s="5">
        <v>0</v>
      </c>
      <c r="BN654" s="5">
        <v>0</v>
      </c>
      <c r="BO654" s="5">
        <v>130017</v>
      </c>
      <c r="BP654" s="5">
        <v>2048405</v>
      </c>
      <c r="BQ654" s="5">
        <v>97563</v>
      </c>
      <c r="BR654" s="5">
        <v>3321</v>
      </c>
    </row>
    <row r="655" spans="1:70">
      <c r="A655" t="s">
        <v>2064</v>
      </c>
      <c r="B655" t="s">
        <v>2065</v>
      </c>
      <c r="C655" t="s">
        <v>1374</v>
      </c>
      <c r="D655" t="s">
        <v>2101</v>
      </c>
      <c r="E655" t="str">
        <f t="shared" si="10"/>
        <v>長野県箕輪町</v>
      </c>
      <c r="F655" s="5">
        <v>22476</v>
      </c>
      <c r="G655" s="5">
        <v>12</v>
      </c>
      <c r="H655" s="5">
        <v>5</v>
      </c>
      <c r="I655" s="5">
        <v>0</v>
      </c>
      <c r="J655" s="5">
        <v>0</v>
      </c>
      <c r="K655" s="5">
        <v>0</v>
      </c>
      <c r="L655" s="5">
        <v>4885</v>
      </c>
      <c r="M655" s="5">
        <v>11658</v>
      </c>
      <c r="N655" s="5">
        <v>7991</v>
      </c>
      <c r="O655" s="5">
        <v>204553</v>
      </c>
      <c r="P655" s="5">
        <v>384527</v>
      </c>
      <c r="Q655" s="5">
        <v>1367285</v>
      </c>
      <c r="R655" s="5">
        <v>96735</v>
      </c>
      <c r="S655" s="5">
        <v>10</v>
      </c>
      <c r="T655" s="5">
        <v>2186</v>
      </c>
      <c r="U655" s="5">
        <v>0</v>
      </c>
      <c r="V655" s="5">
        <v>0</v>
      </c>
      <c r="W655" s="5">
        <v>5</v>
      </c>
      <c r="X655" s="5">
        <v>3</v>
      </c>
      <c r="Y655" s="5">
        <v>3360</v>
      </c>
      <c r="Z655" s="5">
        <v>0</v>
      </c>
      <c r="AA655" s="5">
        <v>13</v>
      </c>
      <c r="AB655" s="5">
        <v>2</v>
      </c>
      <c r="AC655" s="5">
        <v>171</v>
      </c>
      <c r="AD655" s="5">
        <v>0</v>
      </c>
      <c r="AE655" s="5">
        <v>270</v>
      </c>
      <c r="AF655" s="5">
        <v>40</v>
      </c>
      <c r="AG655" s="5">
        <v>0</v>
      </c>
      <c r="AH655" s="5">
        <v>0</v>
      </c>
      <c r="AI655" s="5">
        <v>0</v>
      </c>
      <c r="AJ655" s="5">
        <v>0</v>
      </c>
      <c r="AK655" s="5">
        <v>2000</v>
      </c>
      <c r="AL655" s="5">
        <v>5480</v>
      </c>
      <c r="AM655" s="5">
        <v>0</v>
      </c>
      <c r="AN655" s="5">
        <v>0</v>
      </c>
      <c r="AO655" s="5">
        <v>0</v>
      </c>
      <c r="AP655" s="5">
        <v>0</v>
      </c>
      <c r="AQ655" s="5">
        <v>0</v>
      </c>
      <c r="AR655" s="5">
        <v>0</v>
      </c>
      <c r="AS655" s="5">
        <v>0</v>
      </c>
      <c r="AT655" s="5">
        <v>2208</v>
      </c>
      <c r="AU655" s="5">
        <v>344</v>
      </c>
      <c r="AV655" s="5">
        <v>0</v>
      </c>
      <c r="AW655" s="5">
        <v>0</v>
      </c>
      <c r="AX655" s="5">
        <v>0</v>
      </c>
      <c r="AY655" s="5">
        <v>0</v>
      </c>
      <c r="AZ655" s="5">
        <v>3622</v>
      </c>
      <c r="BA655" s="5">
        <v>0</v>
      </c>
      <c r="BB655" s="5">
        <v>3748</v>
      </c>
      <c r="BC655" s="5">
        <v>23440</v>
      </c>
      <c r="BD655" s="5">
        <v>0</v>
      </c>
      <c r="BE655" s="5">
        <v>0</v>
      </c>
      <c r="BF655" s="5">
        <v>0</v>
      </c>
      <c r="BG655" s="5">
        <v>0</v>
      </c>
      <c r="BH655" s="5">
        <v>400755</v>
      </c>
      <c r="BI655" s="5">
        <v>82707</v>
      </c>
      <c r="BJ655" s="5">
        <v>436505</v>
      </c>
      <c r="BK655" s="5">
        <v>31777</v>
      </c>
      <c r="BL655" s="5">
        <v>364</v>
      </c>
      <c r="BM655" s="5">
        <v>4836</v>
      </c>
      <c r="BN655" s="5">
        <v>0</v>
      </c>
      <c r="BO655" s="5">
        <v>72421</v>
      </c>
      <c r="BP655" s="5">
        <v>830882</v>
      </c>
      <c r="BQ655" s="5">
        <v>128915</v>
      </c>
      <c r="BR655" s="5">
        <v>8100</v>
      </c>
    </row>
    <row r="656" spans="1:70">
      <c r="A656" t="s">
        <v>2064</v>
      </c>
      <c r="B656" t="s">
        <v>2065</v>
      </c>
      <c r="C656" t="s">
        <v>1380</v>
      </c>
      <c r="D656" t="s">
        <v>2102</v>
      </c>
      <c r="E656" t="str">
        <f t="shared" si="10"/>
        <v>長野県白馬村</v>
      </c>
      <c r="F656" s="5">
        <v>8786</v>
      </c>
      <c r="G656" s="5">
        <v>8</v>
      </c>
      <c r="H656" s="5">
        <v>2</v>
      </c>
      <c r="I656" s="5">
        <v>0</v>
      </c>
      <c r="J656" s="5">
        <v>1</v>
      </c>
      <c r="K656" s="5">
        <v>0</v>
      </c>
      <c r="L656" s="5">
        <v>195</v>
      </c>
      <c r="M656" s="5">
        <v>23422</v>
      </c>
      <c r="N656" s="5">
        <v>0</v>
      </c>
      <c r="O656" s="5">
        <v>178358</v>
      </c>
      <c r="P656" s="5">
        <v>262539</v>
      </c>
      <c r="Q656" s="5">
        <v>298975</v>
      </c>
      <c r="R656" s="5">
        <v>56078</v>
      </c>
      <c r="S656" s="5">
        <v>4</v>
      </c>
      <c r="T656" s="5">
        <v>1329</v>
      </c>
      <c r="U656" s="5">
        <v>0</v>
      </c>
      <c r="V656" s="5">
        <v>0</v>
      </c>
      <c r="W656" s="5">
        <v>0</v>
      </c>
      <c r="X656" s="5">
        <v>18</v>
      </c>
      <c r="Y656" s="5">
        <v>21500</v>
      </c>
      <c r="Z656" s="5">
        <v>0</v>
      </c>
      <c r="AA656" s="5">
        <v>4</v>
      </c>
      <c r="AB656" s="5">
        <v>2</v>
      </c>
      <c r="AC656" s="5">
        <v>0</v>
      </c>
      <c r="AD656" s="5">
        <v>14294</v>
      </c>
      <c r="AE656" s="5">
        <v>0</v>
      </c>
      <c r="AF656" s="5">
        <v>53583</v>
      </c>
      <c r="AG656" s="5">
        <v>0</v>
      </c>
      <c r="AH656" s="5">
        <v>0</v>
      </c>
      <c r="AI656" s="5">
        <v>0</v>
      </c>
      <c r="AJ656" s="5">
        <v>21150</v>
      </c>
      <c r="AK656" s="5">
        <v>0</v>
      </c>
      <c r="AL656" s="5">
        <v>0</v>
      </c>
      <c r="AM656" s="5">
        <v>10340</v>
      </c>
      <c r="AN656" s="5">
        <v>0</v>
      </c>
      <c r="AO656" s="5">
        <v>0</v>
      </c>
      <c r="AP656" s="5">
        <v>0</v>
      </c>
      <c r="AQ656" s="5">
        <v>2727</v>
      </c>
      <c r="AR656" s="5">
        <v>0</v>
      </c>
      <c r="AS656" s="5">
        <v>157</v>
      </c>
      <c r="AT656" s="5">
        <v>0</v>
      </c>
      <c r="AU656" s="5">
        <v>4693</v>
      </c>
      <c r="AV656" s="5">
        <v>0</v>
      </c>
      <c r="AW656" s="5">
        <v>13179</v>
      </c>
      <c r="AX656" s="5">
        <v>0</v>
      </c>
      <c r="AY656" s="5">
        <v>0</v>
      </c>
      <c r="AZ656" s="5">
        <v>0</v>
      </c>
      <c r="BA656" s="5">
        <v>472</v>
      </c>
      <c r="BB656" s="5">
        <v>0</v>
      </c>
      <c r="BC656" s="5">
        <v>31126</v>
      </c>
      <c r="BD656" s="5">
        <v>0</v>
      </c>
      <c r="BE656" s="5">
        <v>0</v>
      </c>
      <c r="BF656" s="5">
        <v>0</v>
      </c>
      <c r="BG656" s="5">
        <v>35</v>
      </c>
      <c r="BH656" s="5">
        <v>281329</v>
      </c>
      <c r="BI656" s="5">
        <v>31373</v>
      </c>
      <c r="BJ656" s="5">
        <v>224613</v>
      </c>
      <c r="BK656" s="5">
        <v>12717</v>
      </c>
      <c r="BL656" s="5">
        <v>0</v>
      </c>
      <c r="BM656" s="5">
        <v>0</v>
      </c>
      <c r="BN656" s="5">
        <v>0</v>
      </c>
      <c r="BO656" s="5">
        <v>30206</v>
      </c>
      <c r="BP656" s="5">
        <v>575377</v>
      </c>
      <c r="BQ656" s="5">
        <v>71749</v>
      </c>
      <c r="BR656" s="5">
        <v>0</v>
      </c>
    </row>
    <row r="657" spans="1:70">
      <c r="A657" t="s">
        <v>2064</v>
      </c>
      <c r="B657" t="s">
        <v>2065</v>
      </c>
      <c r="C657" t="s">
        <v>1382</v>
      </c>
      <c r="D657" t="s">
        <v>2103</v>
      </c>
      <c r="E657" t="str">
        <f t="shared" si="10"/>
        <v>長野県南箕輪村</v>
      </c>
      <c r="F657" s="5">
        <v>13645</v>
      </c>
      <c r="G657" s="5">
        <v>4</v>
      </c>
      <c r="H657" s="5">
        <v>0</v>
      </c>
      <c r="I657" s="5">
        <v>0</v>
      </c>
      <c r="J657" s="5">
        <v>1</v>
      </c>
      <c r="K657" s="5">
        <v>0</v>
      </c>
      <c r="L657" s="5">
        <v>3800</v>
      </c>
      <c r="M657" s="5">
        <v>3175</v>
      </c>
      <c r="N657" s="5">
        <v>0</v>
      </c>
      <c r="O657" s="5">
        <v>105714</v>
      </c>
      <c r="P657" s="5">
        <v>229222</v>
      </c>
      <c r="Q657" s="5">
        <v>121015</v>
      </c>
      <c r="R657" s="5">
        <v>20218</v>
      </c>
      <c r="S657" s="5">
        <v>4</v>
      </c>
      <c r="T657" s="5">
        <v>1365</v>
      </c>
      <c r="U657" s="5">
        <v>0</v>
      </c>
      <c r="V657" s="5">
        <v>0</v>
      </c>
      <c r="W657" s="5">
        <v>1</v>
      </c>
      <c r="X657" s="5">
        <v>2</v>
      </c>
      <c r="Y657" s="5">
        <v>1500</v>
      </c>
      <c r="Z657" s="5">
        <v>0</v>
      </c>
      <c r="AA657" s="5">
        <v>5</v>
      </c>
      <c r="AB657" s="5">
        <v>0</v>
      </c>
      <c r="AC657" s="5">
        <v>3800</v>
      </c>
      <c r="AD657" s="5">
        <v>2335</v>
      </c>
      <c r="AE657" s="5">
        <v>0</v>
      </c>
      <c r="AF657" s="5">
        <v>3927</v>
      </c>
      <c r="AG657" s="5">
        <v>1500</v>
      </c>
      <c r="AH657" s="5">
        <v>1500</v>
      </c>
      <c r="AI657" s="5">
        <v>0</v>
      </c>
      <c r="AJ657" s="5">
        <v>0</v>
      </c>
      <c r="AK657" s="5">
        <v>3073</v>
      </c>
      <c r="AL657" s="5">
        <v>0</v>
      </c>
      <c r="AM657" s="5">
        <v>0</v>
      </c>
      <c r="AN657" s="5">
        <v>0</v>
      </c>
      <c r="AO657" s="5">
        <v>0</v>
      </c>
      <c r="AP657" s="5">
        <v>0</v>
      </c>
      <c r="AQ657" s="5">
        <v>0</v>
      </c>
      <c r="AR657" s="5">
        <v>0</v>
      </c>
      <c r="AS657" s="5">
        <v>0</v>
      </c>
      <c r="AT657" s="5">
        <v>0</v>
      </c>
      <c r="AU657" s="5">
        <v>0</v>
      </c>
      <c r="AV657" s="5">
        <v>0</v>
      </c>
      <c r="AW657" s="5">
        <v>0</v>
      </c>
      <c r="AX657" s="5">
        <v>0</v>
      </c>
      <c r="AY657" s="5">
        <v>0</v>
      </c>
      <c r="AZ657" s="5">
        <v>0</v>
      </c>
      <c r="BA657" s="5">
        <v>0</v>
      </c>
      <c r="BB657" s="5">
        <v>0</v>
      </c>
      <c r="BC657" s="5">
        <v>1063</v>
      </c>
      <c r="BD657" s="5">
        <v>0</v>
      </c>
      <c r="BE657" s="5">
        <v>0</v>
      </c>
      <c r="BF657" s="5">
        <v>0</v>
      </c>
      <c r="BG657" s="5">
        <v>0</v>
      </c>
      <c r="BH657" s="5">
        <v>234642</v>
      </c>
      <c r="BI657" s="5">
        <v>33504</v>
      </c>
      <c r="BJ657" s="5">
        <v>228138</v>
      </c>
      <c r="BK657" s="5">
        <v>4195</v>
      </c>
      <c r="BL657" s="5">
        <v>0</v>
      </c>
      <c r="BM657" s="5">
        <v>3106</v>
      </c>
      <c r="BN657" s="5">
        <v>0</v>
      </c>
      <c r="BO657" s="5">
        <v>32334</v>
      </c>
      <c r="BP657" s="5">
        <v>828937</v>
      </c>
      <c r="BQ657" s="5">
        <v>48311</v>
      </c>
      <c r="BR657" s="5">
        <v>3600</v>
      </c>
    </row>
    <row r="658" spans="1:70">
      <c r="A658" t="s">
        <v>2064</v>
      </c>
      <c r="B658" t="s">
        <v>2065</v>
      </c>
      <c r="C658" t="s">
        <v>1386</v>
      </c>
      <c r="D658" t="s">
        <v>2104</v>
      </c>
      <c r="E658" t="str">
        <f t="shared" si="10"/>
        <v>長野県飯島町</v>
      </c>
      <c r="F658" s="5">
        <v>8793</v>
      </c>
      <c r="G658" s="5">
        <v>5</v>
      </c>
      <c r="H658" s="5">
        <v>0</v>
      </c>
      <c r="I658" s="5">
        <v>0</v>
      </c>
      <c r="J658" s="5">
        <v>1</v>
      </c>
      <c r="K658" s="5">
        <v>0</v>
      </c>
      <c r="L658" s="5">
        <v>1205</v>
      </c>
      <c r="M658" s="5">
        <v>10641</v>
      </c>
      <c r="N658" s="5">
        <v>7988</v>
      </c>
      <c r="O658" s="5">
        <v>124514</v>
      </c>
      <c r="P658" s="5">
        <v>190296</v>
      </c>
      <c r="Q658" s="5">
        <v>1354933</v>
      </c>
      <c r="R658" s="5">
        <v>111439</v>
      </c>
      <c r="S658" s="5">
        <v>5</v>
      </c>
      <c r="T658" s="5">
        <v>905</v>
      </c>
      <c r="U658" s="5">
        <v>0</v>
      </c>
      <c r="V658" s="5">
        <v>0</v>
      </c>
      <c r="W658" s="5">
        <v>0</v>
      </c>
      <c r="X658" s="5">
        <v>5</v>
      </c>
      <c r="Y658" s="5">
        <v>5961</v>
      </c>
      <c r="Z658" s="5">
        <v>0</v>
      </c>
      <c r="AA658" s="5">
        <v>6</v>
      </c>
      <c r="AB658" s="5">
        <v>0</v>
      </c>
      <c r="AC658" s="5">
        <v>814</v>
      </c>
      <c r="AD658" s="5">
        <v>1571</v>
      </c>
      <c r="AE658" s="5">
        <v>286</v>
      </c>
      <c r="AF658" s="5">
        <v>17981</v>
      </c>
      <c r="AG658" s="5">
        <v>0</v>
      </c>
      <c r="AH658" s="5">
        <v>0</v>
      </c>
      <c r="AI658" s="5">
        <v>0</v>
      </c>
      <c r="AJ658" s="5">
        <v>0</v>
      </c>
      <c r="AK658" s="5">
        <v>4200</v>
      </c>
      <c r="AL658" s="5">
        <v>0</v>
      </c>
      <c r="AM658" s="5">
        <v>1265</v>
      </c>
      <c r="AN658" s="5">
        <v>0</v>
      </c>
      <c r="AO658" s="5">
        <v>0</v>
      </c>
      <c r="AP658" s="5">
        <v>0</v>
      </c>
      <c r="AQ658" s="5">
        <v>0</v>
      </c>
      <c r="AR658" s="5">
        <v>0</v>
      </c>
      <c r="AS658" s="5">
        <v>423</v>
      </c>
      <c r="AT658" s="5">
        <v>0</v>
      </c>
      <c r="AU658" s="5">
        <v>0</v>
      </c>
      <c r="AV658" s="5">
        <v>0</v>
      </c>
      <c r="AW658" s="5">
        <v>0</v>
      </c>
      <c r="AX658" s="5">
        <v>0</v>
      </c>
      <c r="AY658" s="5">
        <v>0</v>
      </c>
      <c r="AZ658" s="5">
        <v>359</v>
      </c>
      <c r="BA658" s="5">
        <v>2661</v>
      </c>
      <c r="BB658" s="5">
        <v>6482</v>
      </c>
      <c r="BC658" s="5">
        <v>75773</v>
      </c>
      <c r="BD658" s="5">
        <v>0</v>
      </c>
      <c r="BE658" s="5">
        <v>0</v>
      </c>
      <c r="BF658" s="5">
        <v>0</v>
      </c>
      <c r="BG658" s="5">
        <v>0</v>
      </c>
      <c r="BH658" s="5">
        <v>193415</v>
      </c>
      <c r="BI658" s="5">
        <v>21008</v>
      </c>
      <c r="BJ658" s="5">
        <v>162899</v>
      </c>
      <c r="BK658" s="5">
        <v>30421</v>
      </c>
      <c r="BL658" s="5">
        <v>284</v>
      </c>
      <c r="BM658" s="5">
        <v>910</v>
      </c>
      <c r="BN658" s="5">
        <v>0</v>
      </c>
      <c r="BO658" s="5">
        <v>18951</v>
      </c>
      <c r="BP658" s="5">
        <v>351121</v>
      </c>
      <c r="BQ658" s="5">
        <v>112844</v>
      </c>
      <c r="BR658" s="5">
        <v>0</v>
      </c>
    </row>
    <row r="659" spans="1:70">
      <c r="A659" t="s">
        <v>2064</v>
      </c>
      <c r="B659" t="s">
        <v>2065</v>
      </c>
      <c r="C659" t="s">
        <v>1392</v>
      </c>
      <c r="D659" t="s">
        <v>2105</v>
      </c>
      <c r="E659" t="str">
        <f t="shared" si="10"/>
        <v>長野県飯田市</v>
      </c>
      <c r="F659" s="5">
        <v>95883</v>
      </c>
      <c r="G659" s="5">
        <v>27</v>
      </c>
      <c r="H659" s="5">
        <v>0</v>
      </c>
      <c r="I659" s="5">
        <v>2</v>
      </c>
      <c r="J659" s="5">
        <v>4</v>
      </c>
      <c r="K659" s="5">
        <v>1</v>
      </c>
      <c r="L659" s="5">
        <v>30661</v>
      </c>
      <c r="M659" s="5">
        <v>173888</v>
      </c>
      <c r="N659" s="5">
        <v>0</v>
      </c>
      <c r="O659" s="5">
        <v>894285</v>
      </c>
      <c r="P659" s="5">
        <v>1500674</v>
      </c>
      <c r="Q659" s="5">
        <v>6911468</v>
      </c>
      <c r="R659" s="5">
        <v>536892</v>
      </c>
      <c r="S659" s="5">
        <v>15</v>
      </c>
      <c r="T659" s="5">
        <v>9479</v>
      </c>
      <c r="U659" s="5">
        <v>0</v>
      </c>
      <c r="V659" s="5">
        <v>0</v>
      </c>
      <c r="W659" s="5">
        <v>15</v>
      </c>
      <c r="X659" s="5">
        <v>22</v>
      </c>
      <c r="Y659" s="5">
        <v>44409</v>
      </c>
      <c r="Z659" s="5">
        <v>13860</v>
      </c>
      <c r="AA659" s="5">
        <v>6</v>
      </c>
      <c r="AB659" s="5">
        <v>0</v>
      </c>
      <c r="AC659" s="5">
        <v>14097</v>
      </c>
      <c r="AD659" s="5">
        <v>35127</v>
      </c>
      <c r="AE659" s="5">
        <v>0</v>
      </c>
      <c r="AF659" s="5">
        <v>103730</v>
      </c>
      <c r="AG659" s="5">
        <v>500</v>
      </c>
      <c r="AH659" s="5">
        <v>9288</v>
      </c>
      <c r="AI659" s="5">
        <v>0</v>
      </c>
      <c r="AJ659" s="5">
        <v>0</v>
      </c>
      <c r="AK659" s="5">
        <v>16715</v>
      </c>
      <c r="AL659" s="5">
        <v>7122</v>
      </c>
      <c r="AM659" s="5">
        <v>0</v>
      </c>
      <c r="AN659" s="5">
        <v>1334</v>
      </c>
      <c r="AO659" s="5">
        <v>8534</v>
      </c>
      <c r="AP659" s="5">
        <v>1651</v>
      </c>
      <c r="AQ659" s="5">
        <v>1888</v>
      </c>
      <c r="AR659" s="5">
        <v>246</v>
      </c>
      <c r="AS659" s="5">
        <v>9916</v>
      </c>
      <c r="AT659" s="5">
        <v>0</v>
      </c>
      <c r="AU659" s="5">
        <v>67636</v>
      </c>
      <c r="AV659" s="5">
        <v>104</v>
      </c>
      <c r="AW659" s="5">
        <v>799</v>
      </c>
      <c r="AX659" s="5">
        <v>0</v>
      </c>
      <c r="AY659" s="5">
        <v>0</v>
      </c>
      <c r="AZ659" s="5">
        <v>0</v>
      </c>
      <c r="BA659" s="5">
        <v>4</v>
      </c>
      <c r="BB659" s="5">
        <v>0</v>
      </c>
      <c r="BC659" s="5">
        <v>5214</v>
      </c>
      <c r="BD659" s="5">
        <v>0</v>
      </c>
      <c r="BE659" s="5">
        <v>797</v>
      </c>
      <c r="BF659" s="5">
        <v>0</v>
      </c>
      <c r="BG659" s="5">
        <v>2713</v>
      </c>
      <c r="BH659" s="5">
        <v>1596545</v>
      </c>
      <c r="BI659" s="5">
        <v>464976</v>
      </c>
      <c r="BJ659" s="5">
        <v>1703565</v>
      </c>
      <c r="BK659" s="5">
        <v>150082</v>
      </c>
      <c r="BL659" s="5">
        <v>0</v>
      </c>
      <c r="BM659" s="5">
        <v>0</v>
      </c>
      <c r="BN659" s="5">
        <v>0</v>
      </c>
      <c r="BO659" s="5">
        <v>238155</v>
      </c>
      <c r="BP659" s="5">
        <v>2050065</v>
      </c>
      <c r="BQ659" s="5">
        <v>635633</v>
      </c>
      <c r="BR659" s="5">
        <v>0</v>
      </c>
    </row>
    <row r="660" spans="1:70">
      <c r="A660" t="s">
        <v>2064</v>
      </c>
      <c r="B660" t="s">
        <v>2065</v>
      </c>
      <c r="C660" t="s">
        <v>1394</v>
      </c>
      <c r="D660" t="s">
        <v>2106</v>
      </c>
      <c r="E660" t="str">
        <f t="shared" si="10"/>
        <v>長野県東洋観光事業（株）</v>
      </c>
      <c r="F660" s="5">
        <v>154</v>
      </c>
      <c r="G660" s="5">
        <v>3</v>
      </c>
      <c r="H660" s="5">
        <v>5</v>
      </c>
      <c r="I660" s="5">
        <v>0</v>
      </c>
      <c r="J660" s="5">
        <v>0</v>
      </c>
      <c r="K660" s="5">
        <v>0</v>
      </c>
      <c r="L660" s="5">
        <v>1511</v>
      </c>
      <c r="M660" s="5">
        <v>5727</v>
      </c>
      <c r="N660" s="5">
        <v>0</v>
      </c>
      <c r="O660" s="5">
        <v>25721</v>
      </c>
      <c r="P660" s="5">
        <v>51626</v>
      </c>
      <c r="Q660" s="5">
        <v>0</v>
      </c>
      <c r="R660" s="5">
        <v>0</v>
      </c>
      <c r="S660" s="5">
        <v>3</v>
      </c>
      <c r="T660" s="5">
        <v>437</v>
      </c>
      <c r="U660" s="5">
        <v>0</v>
      </c>
      <c r="V660" s="5">
        <v>0</v>
      </c>
      <c r="W660" s="5">
        <v>2</v>
      </c>
      <c r="X660" s="5">
        <v>12</v>
      </c>
      <c r="Y660" s="5">
        <v>3200</v>
      </c>
      <c r="Z660" s="5">
        <v>0</v>
      </c>
      <c r="AA660" s="5">
        <v>0</v>
      </c>
      <c r="AB660" s="5">
        <v>0</v>
      </c>
      <c r="AC660" s="5">
        <v>0</v>
      </c>
      <c r="AD660" s="5">
        <v>0</v>
      </c>
      <c r="AE660" s="5">
        <v>0</v>
      </c>
      <c r="AF660" s="5">
        <v>0</v>
      </c>
      <c r="AG660" s="5">
        <v>0</v>
      </c>
      <c r="AH660" s="5">
        <v>0</v>
      </c>
      <c r="AI660" s="5">
        <v>0</v>
      </c>
      <c r="AJ660" s="5">
        <v>3028</v>
      </c>
      <c r="AK660" s="5">
        <v>0</v>
      </c>
      <c r="AL660" s="5">
        <v>0</v>
      </c>
      <c r="AM660" s="5">
        <v>2866</v>
      </c>
      <c r="AN660" s="5">
        <v>0</v>
      </c>
      <c r="AO660" s="5">
        <v>0</v>
      </c>
      <c r="AP660" s="5">
        <v>0</v>
      </c>
      <c r="AQ660" s="5">
        <v>0</v>
      </c>
      <c r="AR660" s="5">
        <v>780</v>
      </c>
      <c r="AS660" s="5">
        <v>3376</v>
      </c>
      <c r="AT660" s="5">
        <v>0</v>
      </c>
      <c r="AU660" s="5">
        <v>3416</v>
      </c>
      <c r="AV660" s="5">
        <v>0</v>
      </c>
      <c r="AW660" s="5">
        <v>0</v>
      </c>
      <c r="AX660" s="5">
        <v>0</v>
      </c>
      <c r="AY660" s="5">
        <v>0</v>
      </c>
      <c r="AZ660" s="5">
        <v>0</v>
      </c>
      <c r="BA660" s="5">
        <v>1078</v>
      </c>
      <c r="BB660" s="5">
        <v>0</v>
      </c>
      <c r="BC660" s="5">
        <v>0</v>
      </c>
      <c r="BD660" s="5">
        <v>0</v>
      </c>
      <c r="BE660" s="5">
        <v>0</v>
      </c>
      <c r="BF660" s="5">
        <v>0</v>
      </c>
      <c r="BG660" s="5">
        <v>1625</v>
      </c>
      <c r="BH660" s="5">
        <v>51626</v>
      </c>
      <c r="BI660" s="5">
        <v>0</v>
      </c>
      <c r="BJ660" s="5">
        <v>17013</v>
      </c>
      <c r="BK660" s="5">
        <v>0</v>
      </c>
      <c r="BL660" s="5">
        <v>0</v>
      </c>
      <c r="BM660" s="5">
        <v>0</v>
      </c>
      <c r="BN660" s="5">
        <v>0</v>
      </c>
      <c r="BO660" s="5">
        <v>0</v>
      </c>
      <c r="BP660" s="5">
        <v>0</v>
      </c>
      <c r="BQ660" s="5">
        <v>0</v>
      </c>
      <c r="BR660" s="5">
        <v>0</v>
      </c>
    </row>
    <row r="661" spans="1:70">
      <c r="A661" t="s">
        <v>2064</v>
      </c>
      <c r="B661" t="s">
        <v>2065</v>
      </c>
      <c r="C661" t="s">
        <v>1577</v>
      </c>
      <c r="D661" t="s">
        <v>2107</v>
      </c>
      <c r="E661" t="str">
        <f t="shared" si="10"/>
        <v>長野県松川村</v>
      </c>
      <c r="F661" s="5">
        <v>9612</v>
      </c>
      <c r="G661" s="5">
        <v>3</v>
      </c>
      <c r="H661" s="5">
        <v>2</v>
      </c>
      <c r="I661" s="5">
        <v>0</v>
      </c>
      <c r="J661" s="5">
        <v>0</v>
      </c>
      <c r="K661" s="5">
        <v>0</v>
      </c>
      <c r="L661" s="5">
        <v>1672</v>
      </c>
      <c r="M661" s="5">
        <v>0</v>
      </c>
      <c r="N661" s="5">
        <v>3364</v>
      </c>
      <c r="O661" s="5">
        <v>122052</v>
      </c>
      <c r="P661" s="5">
        <v>154237</v>
      </c>
      <c r="Q661" s="5">
        <v>916342</v>
      </c>
      <c r="R661" s="5">
        <v>87234</v>
      </c>
      <c r="S661" s="5">
        <v>3</v>
      </c>
      <c r="T661" s="5">
        <v>864</v>
      </c>
      <c r="U661" s="5">
        <v>0</v>
      </c>
      <c r="V661" s="5">
        <v>0</v>
      </c>
      <c r="W661" s="5">
        <v>0</v>
      </c>
      <c r="X661" s="5">
        <v>1</v>
      </c>
      <c r="Y661" s="5">
        <v>4500</v>
      </c>
      <c r="Z661" s="5">
        <v>0</v>
      </c>
      <c r="AA661" s="5">
        <v>3</v>
      </c>
      <c r="AB661" s="5">
        <v>0</v>
      </c>
      <c r="AC661" s="5">
        <v>0</v>
      </c>
      <c r="AD661" s="5">
        <v>0</v>
      </c>
      <c r="AE661" s="5">
        <v>0</v>
      </c>
      <c r="AF661" s="5">
        <v>3673</v>
      </c>
      <c r="AG661" s="5">
        <v>0</v>
      </c>
      <c r="AH661" s="5">
        <v>0</v>
      </c>
      <c r="AI661" s="5">
        <v>0</v>
      </c>
      <c r="AJ661" s="5">
        <v>0</v>
      </c>
      <c r="AK661" s="5">
        <v>0</v>
      </c>
      <c r="AL661" s="5">
        <v>3050</v>
      </c>
      <c r="AM661" s="5">
        <v>0</v>
      </c>
      <c r="AN661" s="5">
        <v>0</v>
      </c>
      <c r="AO661" s="5">
        <v>0</v>
      </c>
      <c r="AP661" s="5">
        <v>0</v>
      </c>
      <c r="AQ661" s="5">
        <v>0</v>
      </c>
      <c r="AR661" s="5">
        <v>154</v>
      </c>
      <c r="AS661" s="5">
        <v>0</v>
      </c>
      <c r="AT661" s="5">
        <v>0</v>
      </c>
      <c r="AU661" s="5">
        <v>0</v>
      </c>
      <c r="AV661" s="5">
        <v>0</v>
      </c>
      <c r="AW661" s="5">
        <v>0</v>
      </c>
      <c r="AX661" s="5">
        <v>0</v>
      </c>
      <c r="AY661" s="5">
        <v>115</v>
      </c>
      <c r="AZ661" s="5">
        <v>0</v>
      </c>
      <c r="BA661" s="5">
        <v>0</v>
      </c>
      <c r="BB661" s="5">
        <v>0</v>
      </c>
      <c r="BC661" s="5">
        <v>2208</v>
      </c>
      <c r="BD661" s="5">
        <v>0</v>
      </c>
      <c r="BE661" s="5">
        <v>0</v>
      </c>
      <c r="BF661" s="5">
        <v>0</v>
      </c>
      <c r="BG661" s="5">
        <v>0</v>
      </c>
      <c r="BH661" s="5">
        <v>154814</v>
      </c>
      <c r="BI661" s="5">
        <v>26094</v>
      </c>
      <c r="BJ661" s="5">
        <v>135131</v>
      </c>
      <c r="BK661" s="5">
        <v>19196</v>
      </c>
      <c r="BL661" s="5">
        <v>0</v>
      </c>
      <c r="BM661" s="5">
        <v>0</v>
      </c>
      <c r="BN661" s="5">
        <v>0</v>
      </c>
      <c r="BO661" s="5">
        <v>18182</v>
      </c>
      <c r="BP661" s="5">
        <v>170936</v>
      </c>
      <c r="BQ661" s="5">
        <v>90692</v>
      </c>
      <c r="BR661" s="5">
        <v>0</v>
      </c>
    </row>
    <row r="662" spans="1:70">
      <c r="A662" t="s">
        <v>2064</v>
      </c>
      <c r="B662" t="s">
        <v>2065</v>
      </c>
      <c r="C662" t="s">
        <v>1579</v>
      </c>
      <c r="D662" t="s">
        <v>2108</v>
      </c>
      <c r="E662" t="str">
        <f t="shared" si="10"/>
        <v>長野県飯綱町（三水）</v>
      </c>
      <c r="F662" s="5">
        <v>4186</v>
      </c>
      <c r="G662" s="5">
        <v>2</v>
      </c>
      <c r="H662" s="5">
        <v>0</v>
      </c>
      <c r="I662" s="5">
        <v>0</v>
      </c>
      <c r="J662" s="5">
        <v>2</v>
      </c>
      <c r="K662" s="5">
        <v>0</v>
      </c>
      <c r="L662" s="5">
        <v>4779</v>
      </c>
      <c r="M662" s="5">
        <v>5408</v>
      </c>
      <c r="N662" s="5">
        <v>0</v>
      </c>
      <c r="O662" s="5">
        <v>75832</v>
      </c>
      <c r="P662" s="5">
        <v>72765</v>
      </c>
      <c r="Q662" s="5">
        <v>383218</v>
      </c>
      <c r="R662" s="5">
        <v>38530</v>
      </c>
      <c r="S662" s="5">
        <v>2</v>
      </c>
      <c r="T662" s="5">
        <v>382</v>
      </c>
      <c r="U662" s="5">
        <v>0</v>
      </c>
      <c r="V662" s="5">
        <v>0</v>
      </c>
      <c r="W662" s="5">
        <v>0</v>
      </c>
      <c r="X662" s="5">
        <v>20</v>
      </c>
      <c r="Y662" s="5">
        <v>2850</v>
      </c>
      <c r="Z662" s="5">
        <v>0</v>
      </c>
      <c r="AA662" s="5">
        <v>12</v>
      </c>
      <c r="AB662" s="5">
        <v>0</v>
      </c>
      <c r="AC662" s="5">
        <v>90</v>
      </c>
      <c r="AD662" s="5">
        <v>145</v>
      </c>
      <c r="AE662" s="5">
        <v>0</v>
      </c>
      <c r="AF662" s="5">
        <v>0</v>
      </c>
      <c r="AG662" s="5">
        <v>0</v>
      </c>
      <c r="AH662" s="5">
        <v>0</v>
      </c>
      <c r="AI662" s="5">
        <v>0</v>
      </c>
      <c r="AJ662" s="5">
        <v>0</v>
      </c>
      <c r="AK662" s="5">
        <v>0</v>
      </c>
      <c r="AL662" s="5">
        <v>0</v>
      </c>
      <c r="AM662" s="5">
        <v>0</v>
      </c>
      <c r="AN662" s="5">
        <v>0</v>
      </c>
      <c r="AO662" s="5">
        <v>0</v>
      </c>
      <c r="AP662" s="5">
        <v>0</v>
      </c>
      <c r="AQ662" s="5">
        <v>2000</v>
      </c>
      <c r="AR662" s="5">
        <v>0</v>
      </c>
      <c r="AS662" s="5">
        <v>0</v>
      </c>
      <c r="AT662" s="5">
        <v>0</v>
      </c>
      <c r="AU662" s="5">
        <v>0</v>
      </c>
      <c r="AV662" s="5">
        <v>0</v>
      </c>
      <c r="AW662" s="5">
        <v>0</v>
      </c>
      <c r="AX662" s="5">
        <v>0</v>
      </c>
      <c r="AY662" s="5">
        <v>0</v>
      </c>
      <c r="AZ662" s="5">
        <v>190</v>
      </c>
      <c r="BA662" s="5">
        <v>1440</v>
      </c>
      <c r="BB662" s="5">
        <v>0</v>
      </c>
      <c r="BC662" s="5">
        <v>5125</v>
      </c>
      <c r="BD662" s="5">
        <v>0</v>
      </c>
      <c r="BE662" s="5">
        <v>0</v>
      </c>
      <c r="BF662" s="5">
        <v>0</v>
      </c>
      <c r="BG662" s="5">
        <v>0</v>
      </c>
      <c r="BH662" s="5">
        <v>100439</v>
      </c>
      <c r="BI662" s="5">
        <v>29500</v>
      </c>
      <c r="BJ662" s="5">
        <v>100087</v>
      </c>
      <c r="BK662" s="5">
        <v>9721</v>
      </c>
      <c r="BL662" s="5">
        <v>0</v>
      </c>
      <c r="BM662" s="5">
        <v>0</v>
      </c>
      <c r="BN662" s="5">
        <v>0</v>
      </c>
      <c r="BO662" s="5">
        <v>17032</v>
      </c>
      <c r="BP662" s="5">
        <v>368230</v>
      </c>
      <c r="BQ662" s="5">
        <v>53131</v>
      </c>
      <c r="BR662" s="5">
        <v>0</v>
      </c>
    </row>
    <row r="663" spans="1:70">
      <c r="A663" t="s">
        <v>2064</v>
      </c>
      <c r="B663" t="s">
        <v>2065</v>
      </c>
      <c r="C663" t="s">
        <v>1581</v>
      </c>
      <c r="D663" t="s">
        <v>2109</v>
      </c>
      <c r="E663" t="str">
        <f t="shared" si="10"/>
        <v>長野県高森町</v>
      </c>
      <c r="F663" s="5">
        <v>10097</v>
      </c>
      <c r="G663" s="5">
        <v>7</v>
      </c>
      <c r="H663" s="5">
        <v>2</v>
      </c>
      <c r="I663" s="5">
        <v>0</v>
      </c>
      <c r="J663" s="5">
        <v>1</v>
      </c>
      <c r="K663" s="5">
        <v>0</v>
      </c>
      <c r="L663" s="5">
        <v>5147</v>
      </c>
      <c r="M663" s="5">
        <v>4260</v>
      </c>
      <c r="N663" s="5">
        <v>0</v>
      </c>
      <c r="O663" s="5">
        <v>89289</v>
      </c>
      <c r="P663" s="5">
        <v>188315</v>
      </c>
      <c r="Q663" s="5">
        <v>0</v>
      </c>
      <c r="R663" s="5">
        <v>0</v>
      </c>
      <c r="S663" s="5">
        <v>6</v>
      </c>
      <c r="T663" s="5">
        <v>962</v>
      </c>
      <c r="U663" s="5">
        <v>0</v>
      </c>
      <c r="V663" s="5">
        <v>0</v>
      </c>
      <c r="W663" s="5">
        <v>3</v>
      </c>
      <c r="X663" s="5">
        <v>4</v>
      </c>
      <c r="Y663" s="5">
        <v>4500</v>
      </c>
      <c r="Z663" s="5">
        <v>0</v>
      </c>
      <c r="AA663" s="5">
        <v>35</v>
      </c>
      <c r="AB663" s="5">
        <v>12</v>
      </c>
      <c r="AC663" s="5">
        <v>0</v>
      </c>
      <c r="AD663" s="5">
        <v>0</v>
      </c>
      <c r="AE663" s="5">
        <v>0</v>
      </c>
      <c r="AF663" s="5">
        <v>0</v>
      </c>
      <c r="AG663" s="5">
        <v>0</v>
      </c>
      <c r="AH663" s="5">
        <v>0</v>
      </c>
      <c r="AI663" s="5">
        <v>0</v>
      </c>
      <c r="AJ663" s="5">
        <v>0</v>
      </c>
      <c r="AK663" s="5">
        <v>0</v>
      </c>
      <c r="AL663" s="5">
        <v>0</v>
      </c>
      <c r="AM663" s="5">
        <v>0</v>
      </c>
      <c r="AN663" s="5">
        <v>0</v>
      </c>
      <c r="AO663" s="5">
        <v>0</v>
      </c>
      <c r="AP663" s="5">
        <v>0</v>
      </c>
      <c r="AQ663" s="5">
        <v>1578</v>
      </c>
      <c r="AR663" s="5">
        <v>0</v>
      </c>
      <c r="AS663" s="5">
        <v>0</v>
      </c>
      <c r="AT663" s="5">
        <v>0</v>
      </c>
      <c r="AU663" s="5">
        <v>734</v>
      </c>
      <c r="AV663" s="5">
        <v>0</v>
      </c>
      <c r="AW663" s="5">
        <v>0</v>
      </c>
      <c r="AX663" s="5">
        <v>0</v>
      </c>
      <c r="AY663" s="5">
        <v>0</v>
      </c>
      <c r="AZ663" s="5">
        <v>74</v>
      </c>
      <c r="BA663" s="5">
        <v>497</v>
      </c>
      <c r="BB663" s="5">
        <v>0</v>
      </c>
      <c r="BC663" s="5">
        <v>1456</v>
      </c>
      <c r="BD663" s="5">
        <v>0</v>
      </c>
      <c r="BE663" s="5">
        <v>34</v>
      </c>
      <c r="BF663" s="5">
        <v>0</v>
      </c>
      <c r="BG663" s="5">
        <v>34</v>
      </c>
      <c r="BH663" s="5">
        <v>191434</v>
      </c>
      <c r="BI663" s="5">
        <v>29560</v>
      </c>
      <c r="BJ663" s="5">
        <v>130851</v>
      </c>
      <c r="BK663" s="5">
        <v>139</v>
      </c>
      <c r="BL663" s="5">
        <v>528</v>
      </c>
      <c r="BM663" s="5">
        <v>1407</v>
      </c>
      <c r="BN663" s="5">
        <v>0</v>
      </c>
      <c r="BO663" s="5">
        <v>28331</v>
      </c>
      <c r="BP663" s="5">
        <v>1088928</v>
      </c>
      <c r="BQ663" s="5">
        <v>36864</v>
      </c>
      <c r="BR663" s="5">
        <v>0</v>
      </c>
    </row>
    <row r="664" spans="1:70">
      <c r="A664" t="s">
        <v>2064</v>
      </c>
      <c r="B664" t="s">
        <v>2065</v>
      </c>
      <c r="C664" t="s">
        <v>1400</v>
      </c>
      <c r="D664" t="s">
        <v>2110</v>
      </c>
      <c r="E664" t="str">
        <f t="shared" si="10"/>
        <v>長野県（株）蓼科ビレッジ</v>
      </c>
      <c r="F664" s="5">
        <v>395</v>
      </c>
      <c r="G664" s="5">
        <v>12</v>
      </c>
      <c r="H664" s="5">
        <v>7</v>
      </c>
      <c r="I664" s="5">
        <v>0</v>
      </c>
      <c r="J664" s="5">
        <v>0</v>
      </c>
      <c r="K664" s="5">
        <v>0</v>
      </c>
      <c r="L664" s="5">
        <v>0</v>
      </c>
      <c r="M664" s="5">
        <v>2290</v>
      </c>
      <c r="N664" s="5">
        <v>54825</v>
      </c>
      <c r="O664" s="5">
        <v>12959</v>
      </c>
      <c r="P664" s="5">
        <v>81552</v>
      </c>
      <c r="Q664" s="5">
        <v>0</v>
      </c>
      <c r="R664" s="5">
        <v>0</v>
      </c>
      <c r="S664" s="5">
        <v>1</v>
      </c>
      <c r="T664" s="5">
        <v>519</v>
      </c>
      <c r="U664" s="5">
        <v>0</v>
      </c>
      <c r="V664" s="5">
        <v>0</v>
      </c>
      <c r="W664" s="5">
        <v>2</v>
      </c>
      <c r="X664" s="5">
        <v>13</v>
      </c>
      <c r="Y664" s="5">
        <v>4450</v>
      </c>
      <c r="Z664" s="5">
        <v>0</v>
      </c>
      <c r="AA664" s="5">
        <v>0</v>
      </c>
      <c r="AB664" s="5">
        <v>0</v>
      </c>
      <c r="AC664" s="5">
        <v>0</v>
      </c>
      <c r="AD664" s="5">
        <v>0</v>
      </c>
      <c r="AE664" s="5">
        <v>0</v>
      </c>
      <c r="AF664" s="5">
        <v>0</v>
      </c>
      <c r="AG664" s="5">
        <v>0</v>
      </c>
      <c r="AH664" s="5">
        <v>0</v>
      </c>
      <c r="AI664" s="5">
        <v>0</v>
      </c>
      <c r="AJ664" s="5">
        <v>1420</v>
      </c>
      <c r="AK664" s="5">
        <v>0</v>
      </c>
      <c r="AL664" s="5">
        <v>0</v>
      </c>
      <c r="AM664" s="5">
        <v>1723</v>
      </c>
      <c r="AN664" s="5">
        <v>0</v>
      </c>
      <c r="AO664" s="5">
        <v>0</v>
      </c>
      <c r="AP664" s="5">
        <v>0</v>
      </c>
      <c r="AQ664" s="5">
        <v>1196</v>
      </c>
      <c r="AR664" s="5">
        <v>0</v>
      </c>
      <c r="AS664" s="5">
        <v>0</v>
      </c>
      <c r="AT664" s="5">
        <v>0</v>
      </c>
      <c r="AU664" s="5">
        <v>0</v>
      </c>
      <c r="AV664" s="5">
        <v>0</v>
      </c>
      <c r="AW664" s="5">
        <v>0</v>
      </c>
      <c r="AX664" s="5">
        <v>0</v>
      </c>
      <c r="AY664" s="5">
        <v>0</v>
      </c>
      <c r="AZ664" s="5">
        <v>0</v>
      </c>
      <c r="BA664" s="5">
        <v>0</v>
      </c>
      <c r="BB664" s="5">
        <v>0</v>
      </c>
      <c r="BC664" s="5">
        <v>0</v>
      </c>
      <c r="BD664" s="5">
        <v>0</v>
      </c>
      <c r="BE664" s="5">
        <v>0</v>
      </c>
      <c r="BF664" s="5">
        <v>0</v>
      </c>
      <c r="BG664" s="5">
        <v>0</v>
      </c>
      <c r="BH664" s="5">
        <v>81552</v>
      </c>
      <c r="BI664" s="5">
        <v>0</v>
      </c>
      <c r="BJ664" s="5">
        <v>80774</v>
      </c>
      <c r="BK664" s="5">
        <v>0</v>
      </c>
      <c r="BL664" s="5">
        <v>0</v>
      </c>
      <c r="BM664" s="5">
        <v>0</v>
      </c>
      <c r="BN664" s="5">
        <v>0</v>
      </c>
      <c r="BO664" s="5">
        <v>0</v>
      </c>
      <c r="BP664" s="5">
        <v>0</v>
      </c>
      <c r="BQ664" s="5">
        <v>0</v>
      </c>
      <c r="BR664" s="5">
        <v>4450</v>
      </c>
    </row>
    <row r="665" spans="1:70">
      <c r="A665" t="s">
        <v>2064</v>
      </c>
      <c r="B665" t="s">
        <v>2065</v>
      </c>
      <c r="C665" t="s">
        <v>1586</v>
      </c>
      <c r="D665" t="s">
        <v>2111</v>
      </c>
      <c r="E665" t="str">
        <f t="shared" si="10"/>
        <v>長野県（株）三井の森</v>
      </c>
      <c r="F665" s="5">
        <v>499</v>
      </c>
      <c r="G665" s="5">
        <v>3</v>
      </c>
      <c r="H665" s="5">
        <v>3</v>
      </c>
      <c r="I665" s="5">
        <v>0</v>
      </c>
      <c r="J665" s="5">
        <v>0</v>
      </c>
      <c r="K665" s="5">
        <v>0</v>
      </c>
      <c r="L665" s="5">
        <v>1356</v>
      </c>
      <c r="M665" s="5">
        <v>7845</v>
      </c>
      <c r="N665" s="5">
        <v>0</v>
      </c>
      <c r="O665" s="5">
        <v>42359</v>
      </c>
      <c r="P665" s="5">
        <v>70089</v>
      </c>
      <c r="Q665" s="5">
        <v>0</v>
      </c>
      <c r="R665" s="5">
        <v>0</v>
      </c>
      <c r="S665" s="5">
        <v>2</v>
      </c>
      <c r="T665" s="5">
        <v>185</v>
      </c>
      <c r="U665" s="5">
        <v>0</v>
      </c>
      <c r="V665" s="5">
        <v>0</v>
      </c>
      <c r="W665" s="5">
        <v>1</v>
      </c>
      <c r="X665" s="5">
        <v>16</v>
      </c>
      <c r="Y665" s="5">
        <v>2194</v>
      </c>
      <c r="Z665" s="5">
        <v>0</v>
      </c>
      <c r="AA665" s="5">
        <v>0</v>
      </c>
      <c r="AB665" s="5">
        <v>0</v>
      </c>
      <c r="AC665" s="5">
        <v>0</v>
      </c>
      <c r="AD665" s="5">
        <v>0</v>
      </c>
      <c r="AE665" s="5">
        <v>0</v>
      </c>
      <c r="AF665" s="5">
        <v>0</v>
      </c>
      <c r="AG665" s="5">
        <v>0</v>
      </c>
      <c r="AH665" s="5">
        <v>0</v>
      </c>
      <c r="AI665" s="5">
        <v>0</v>
      </c>
      <c r="AJ665" s="5">
        <v>0</v>
      </c>
      <c r="AK665" s="5">
        <v>0</v>
      </c>
      <c r="AL665" s="5">
        <v>0</v>
      </c>
      <c r="AM665" s="5">
        <v>1190</v>
      </c>
      <c r="AN665" s="5">
        <v>0</v>
      </c>
      <c r="AO665" s="5">
        <v>0</v>
      </c>
      <c r="AP665" s="5">
        <v>0</v>
      </c>
      <c r="AQ665" s="5">
        <v>0</v>
      </c>
      <c r="AR665" s="5">
        <v>0</v>
      </c>
      <c r="AS665" s="5">
        <v>0</v>
      </c>
      <c r="AT665" s="5">
        <v>0</v>
      </c>
      <c r="AU665" s="5">
        <v>0</v>
      </c>
      <c r="AV665" s="5">
        <v>0</v>
      </c>
      <c r="AW665" s="5">
        <v>0</v>
      </c>
      <c r="AX665" s="5">
        <v>0</v>
      </c>
      <c r="AY665" s="5">
        <v>0</v>
      </c>
      <c r="AZ665" s="5">
        <v>0</v>
      </c>
      <c r="BA665" s="5">
        <v>0</v>
      </c>
      <c r="BB665" s="5">
        <v>0</v>
      </c>
      <c r="BC665" s="5">
        <v>0</v>
      </c>
      <c r="BD665" s="5">
        <v>0</v>
      </c>
      <c r="BE665" s="5">
        <v>0</v>
      </c>
      <c r="BF665" s="5">
        <v>0</v>
      </c>
      <c r="BG665" s="5">
        <v>0</v>
      </c>
      <c r="BH665" s="5">
        <v>3168457</v>
      </c>
      <c r="BI665" s="5">
        <v>2713</v>
      </c>
      <c r="BJ665" s="5">
        <v>3089708</v>
      </c>
      <c r="BK665" s="5">
        <v>2535</v>
      </c>
      <c r="BL665" s="5">
        <v>0</v>
      </c>
      <c r="BM665" s="5">
        <v>191</v>
      </c>
      <c r="BN665" s="5">
        <v>0</v>
      </c>
      <c r="BO665" s="5">
        <v>0</v>
      </c>
      <c r="BP665" s="5">
        <v>2900845</v>
      </c>
      <c r="BQ665" s="5">
        <v>730418</v>
      </c>
      <c r="BR665" s="5">
        <v>2194</v>
      </c>
    </row>
    <row r="666" spans="1:70">
      <c r="A666" t="s">
        <v>2064</v>
      </c>
      <c r="B666" t="s">
        <v>2065</v>
      </c>
      <c r="C666" t="s">
        <v>1402</v>
      </c>
      <c r="D666" t="s">
        <v>2112</v>
      </c>
      <c r="E666" t="str">
        <f t="shared" si="10"/>
        <v>長野県東急不動産（株）</v>
      </c>
      <c r="F666" s="5">
        <v>71</v>
      </c>
      <c r="G666" s="5">
        <v>4</v>
      </c>
      <c r="H666" s="5">
        <v>1</v>
      </c>
      <c r="I666" s="5">
        <v>0</v>
      </c>
      <c r="J666" s="5">
        <v>0</v>
      </c>
      <c r="K666" s="5">
        <v>0</v>
      </c>
      <c r="L666" s="5">
        <v>3800</v>
      </c>
      <c r="M666" s="5">
        <v>1747</v>
      </c>
      <c r="N666" s="5">
        <v>0</v>
      </c>
      <c r="O666" s="5">
        <v>40525</v>
      </c>
      <c r="P666" s="5">
        <v>75660</v>
      </c>
      <c r="Q666" s="5">
        <v>0</v>
      </c>
      <c r="R666" s="5">
        <v>0</v>
      </c>
      <c r="S666" s="5">
        <v>4</v>
      </c>
      <c r="T666" s="5">
        <v>141</v>
      </c>
      <c r="U666" s="5">
        <v>0</v>
      </c>
      <c r="V666" s="5">
        <v>0</v>
      </c>
      <c r="W666" s="5">
        <v>1</v>
      </c>
      <c r="X666" s="5">
        <v>20</v>
      </c>
      <c r="Y666" s="5">
        <v>3400</v>
      </c>
      <c r="Z666" s="5">
        <v>0</v>
      </c>
      <c r="AA666" s="5">
        <v>14</v>
      </c>
      <c r="AB666" s="5">
        <v>0</v>
      </c>
      <c r="AC666" s="5">
        <v>0</v>
      </c>
      <c r="AD666" s="5">
        <v>0</v>
      </c>
      <c r="AE666" s="5">
        <v>0</v>
      </c>
      <c r="AF666" s="5">
        <v>0</v>
      </c>
      <c r="AG666" s="5">
        <v>0</v>
      </c>
      <c r="AH666" s="5">
        <v>0</v>
      </c>
      <c r="AI666" s="5">
        <v>0</v>
      </c>
      <c r="AJ666" s="5">
        <v>60</v>
      </c>
      <c r="AK666" s="5">
        <v>0</v>
      </c>
      <c r="AL666" s="5">
        <v>0</v>
      </c>
      <c r="AM666" s="5">
        <v>2370</v>
      </c>
      <c r="AN666" s="5">
        <v>0</v>
      </c>
      <c r="AO666" s="5">
        <v>0</v>
      </c>
      <c r="AP666" s="5">
        <v>0</v>
      </c>
      <c r="AQ666" s="5">
        <v>0</v>
      </c>
      <c r="AR666" s="5">
        <v>0</v>
      </c>
      <c r="AS666" s="5">
        <v>0</v>
      </c>
      <c r="AT666" s="5">
        <v>0</v>
      </c>
      <c r="AU666" s="5">
        <v>0</v>
      </c>
      <c r="AV666" s="5">
        <v>985</v>
      </c>
      <c r="AW666" s="5">
        <v>1747</v>
      </c>
      <c r="AX666" s="5">
        <v>0</v>
      </c>
      <c r="AY666" s="5">
        <v>0</v>
      </c>
      <c r="AZ666" s="5">
        <v>0</v>
      </c>
      <c r="BA666" s="5">
        <v>0</v>
      </c>
      <c r="BB666" s="5">
        <v>0</v>
      </c>
      <c r="BC666" s="5">
        <v>0</v>
      </c>
      <c r="BD666" s="5">
        <v>0</v>
      </c>
      <c r="BE666" s="5">
        <v>0</v>
      </c>
      <c r="BF666" s="5">
        <v>0</v>
      </c>
      <c r="BG666" s="5">
        <v>0</v>
      </c>
      <c r="BH666" s="5">
        <v>75660</v>
      </c>
      <c r="BI666" s="5">
        <v>0</v>
      </c>
      <c r="BJ666" s="5">
        <v>65400</v>
      </c>
      <c r="BK666" s="5">
        <v>0</v>
      </c>
      <c r="BL666" s="5">
        <v>0</v>
      </c>
      <c r="BM666" s="5">
        <v>20000</v>
      </c>
      <c r="BN666" s="5">
        <v>0</v>
      </c>
      <c r="BO666" s="5">
        <v>0</v>
      </c>
      <c r="BP666" s="5">
        <v>0</v>
      </c>
      <c r="BQ666" s="5">
        <v>0</v>
      </c>
      <c r="BR666" s="5">
        <v>0</v>
      </c>
    </row>
    <row r="667" spans="1:70">
      <c r="A667" t="s">
        <v>2064</v>
      </c>
      <c r="B667" t="s">
        <v>2065</v>
      </c>
      <c r="C667" t="s">
        <v>2113</v>
      </c>
      <c r="D667" t="s">
        <v>2114</v>
      </c>
      <c r="E667" t="str">
        <f t="shared" si="10"/>
        <v>長野県信濃町</v>
      </c>
      <c r="F667" s="5">
        <v>7619</v>
      </c>
      <c r="G667" s="5">
        <v>4</v>
      </c>
      <c r="H667" s="5">
        <v>11</v>
      </c>
      <c r="I667" s="5">
        <v>0</v>
      </c>
      <c r="J667" s="5">
        <v>0</v>
      </c>
      <c r="K667" s="5">
        <v>0</v>
      </c>
      <c r="L667" s="5">
        <v>4801</v>
      </c>
      <c r="M667" s="5">
        <v>6054</v>
      </c>
      <c r="N667" s="5">
        <v>2429</v>
      </c>
      <c r="O667" s="5">
        <v>223951</v>
      </c>
      <c r="P667" s="5">
        <v>180778</v>
      </c>
      <c r="Q667" s="5">
        <v>264081</v>
      </c>
      <c r="R667" s="5">
        <v>51090</v>
      </c>
      <c r="S667" s="5">
        <v>4</v>
      </c>
      <c r="T667" s="5">
        <v>984</v>
      </c>
      <c r="U667" s="5">
        <v>0</v>
      </c>
      <c r="V667" s="5">
        <v>0</v>
      </c>
      <c r="W667" s="5">
        <v>2</v>
      </c>
      <c r="X667" s="5">
        <v>14</v>
      </c>
      <c r="Y667" s="5">
        <v>6750</v>
      </c>
      <c r="Z667" s="5">
        <v>0</v>
      </c>
      <c r="AA667" s="5">
        <v>30</v>
      </c>
      <c r="AB667" s="5">
        <v>20</v>
      </c>
      <c r="AC667" s="5">
        <v>940</v>
      </c>
      <c r="AD667" s="5">
        <v>1303</v>
      </c>
      <c r="AE667" s="5">
        <v>0</v>
      </c>
      <c r="AF667" s="5">
        <v>61366</v>
      </c>
      <c r="AG667" s="5">
        <v>0</v>
      </c>
      <c r="AH667" s="5">
        <v>0</v>
      </c>
      <c r="AI667" s="5">
        <v>0</v>
      </c>
      <c r="AJ667" s="5">
        <v>10080</v>
      </c>
      <c r="AK667" s="5">
        <v>0</v>
      </c>
      <c r="AL667" s="5">
        <v>0</v>
      </c>
      <c r="AM667" s="5">
        <v>3729</v>
      </c>
      <c r="AN667" s="5">
        <v>0</v>
      </c>
      <c r="AO667" s="5">
        <v>0</v>
      </c>
      <c r="AP667" s="5">
        <v>0</v>
      </c>
      <c r="AQ667" s="5">
        <v>0</v>
      </c>
      <c r="AR667" s="5">
        <v>0</v>
      </c>
      <c r="AS667" s="5">
        <v>0</v>
      </c>
      <c r="AT667" s="5">
        <v>0</v>
      </c>
      <c r="AU667" s="5">
        <v>0</v>
      </c>
      <c r="AV667" s="5">
        <v>5</v>
      </c>
      <c r="AW667" s="5">
        <v>0</v>
      </c>
      <c r="AX667" s="5">
        <v>0</v>
      </c>
      <c r="AY667" s="5">
        <v>0</v>
      </c>
      <c r="AZ667" s="5">
        <v>462</v>
      </c>
      <c r="BA667" s="5">
        <v>442</v>
      </c>
      <c r="BB667" s="5">
        <v>325</v>
      </c>
      <c r="BC667" s="5">
        <v>27145</v>
      </c>
      <c r="BD667" s="5">
        <v>0</v>
      </c>
      <c r="BE667" s="5">
        <v>0</v>
      </c>
      <c r="BF667" s="5">
        <v>0</v>
      </c>
      <c r="BG667" s="5">
        <v>0</v>
      </c>
      <c r="BH667" s="5">
        <v>185992</v>
      </c>
      <c r="BI667" s="5">
        <v>5947</v>
      </c>
      <c r="BJ667" s="5">
        <v>156743</v>
      </c>
      <c r="BK667" s="5">
        <v>10217</v>
      </c>
      <c r="BL667" s="5">
        <v>156</v>
      </c>
      <c r="BM667" s="5">
        <v>212</v>
      </c>
      <c r="BN667" s="5">
        <v>0</v>
      </c>
      <c r="BO667" s="5">
        <v>2279</v>
      </c>
      <c r="BP667" s="5">
        <v>197165</v>
      </c>
      <c r="BQ667" s="5">
        <v>64498</v>
      </c>
      <c r="BR667" s="5">
        <v>0</v>
      </c>
    </row>
    <row r="668" spans="1:70">
      <c r="A668" t="s">
        <v>2064</v>
      </c>
      <c r="B668" t="s">
        <v>2065</v>
      </c>
      <c r="C668" t="s">
        <v>1908</v>
      </c>
      <c r="D668" t="s">
        <v>2115</v>
      </c>
      <c r="E668" t="str">
        <f t="shared" si="10"/>
        <v>長野県松川町</v>
      </c>
      <c r="F668" s="5">
        <v>12631</v>
      </c>
      <c r="G668" s="5">
        <v>5</v>
      </c>
      <c r="H668" s="5">
        <v>0</v>
      </c>
      <c r="I668" s="5">
        <v>0</v>
      </c>
      <c r="J668" s="5">
        <v>1</v>
      </c>
      <c r="K668" s="5">
        <v>0</v>
      </c>
      <c r="L668" s="5">
        <v>4811</v>
      </c>
      <c r="M668" s="5">
        <v>15583</v>
      </c>
      <c r="N668" s="5">
        <v>0</v>
      </c>
      <c r="O668" s="5">
        <v>183710</v>
      </c>
      <c r="P668" s="5">
        <v>236546</v>
      </c>
      <c r="Q668" s="5">
        <v>555682</v>
      </c>
      <c r="R668" s="5">
        <v>65530</v>
      </c>
      <c r="S668" s="5">
        <v>5</v>
      </c>
      <c r="T668" s="5">
        <v>1224</v>
      </c>
      <c r="U668" s="5">
        <v>0</v>
      </c>
      <c r="V668" s="5">
        <v>0</v>
      </c>
      <c r="W668" s="5">
        <v>3</v>
      </c>
      <c r="X668" s="5">
        <v>12</v>
      </c>
      <c r="Y668" s="5">
        <v>4800</v>
      </c>
      <c r="Z668" s="5">
        <v>0</v>
      </c>
      <c r="AA668" s="5">
        <v>77</v>
      </c>
      <c r="AB668" s="5">
        <v>74</v>
      </c>
      <c r="AC668" s="5">
        <v>0</v>
      </c>
      <c r="AD668" s="5">
        <v>0</v>
      </c>
      <c r="AE668" s="5">
        <v>0</v>
      </c>
      <c r="AF668" s="5">
        <v>0</v>
      </c>
      <c r="AG668" s="5">
        <v>0</v>
      </c>
      <c r="AH668" s="5">
        <v>0</v>
      </c>
      <c r="AI668" s="5">
        <v>0</v>
      </c>
      <c r="AJ668" s="5">
        <v>4800</v>
      </c>
      <c r="AK668" s="5">
        <v>0</v>
      </c>
      <c r="AL668" s="5">
        <v>0</v>
      </c>
      <c r="AM668" s="5">
        <v>2805</v>
      </c>
      <c r="AN668" s="5">
        <v>0</v>
      </c>
      <c r="AO668" s="5">
        <v>0</v>
      </c>
      <c r="AP668" s="5">
        <v>0</v>
      </c>
      <c r="AQ668" s="5">
        <v>0</v>
      </c>
      <c r="AR668" s="5">
        <v>0</v>
      </c>
      <c r="AS668" s="5">
        <v>0</v>
      </c>
      <c r="AT668" s="5">
        <v>0</v>
      </c>
      <c r="AU668" s="5">
        <v>0</v>
      </c>
      <c r="AV668" s="5">
        <v>0</v>
      </c>
      <c r="AW668" s="5">
        <v>0</v>
      </c>
      <c r="AX668" s="5">
        <v>0</v>
      </c>
      <c r="AY668" s="5">
        <v>0</v>
      </c>
      <c r="AZ668" s="5">
        <v>0</v>
      </c>
      <c r="BA668" s="5">
        <v>0</v>
      </c>
      <c r="BB668" s="5">
        <v>0</v>
      </c>
      <c r="BC668" s="5">
        <v>1986</v>
      </c>
      <c r="BD668" s="5">
        <v>0</v>
      </c>
      <c r="BE668" s="5">
        <v>0</v>
      </c>
      <c r="BF668" s="5">
        <v>0</v>
      </c>
      <c r="BG668" s="5">
        <v>0</v>
      </c>
      <c r="BH668" s="5">
        <v>242199</v>
      </c>
      <c r="BI668" s="5">
        <v>40357</v>
      </c>
      <c r="BJ668" s="5">
        <v>244149</v>
      </c>
      <c r="BK668" s="5">
        <v>16249</v>
      </c>
      <c r="BL668" s="5">
        <v>1354</v>
      </c>
      <c r="BM668" s="5">
        <v>0</v>
      </c>
      <c r="BN668" s="5">
        <v>0</v>
      </c>
      <c r="BO668" s="5">
        <v>27472</v>
      </c>
      <c r="BP668" s="5">
        <v>355778</v>
      </c>
      <c r="BQ668" s="5">
        <v>103795</v>
      </c>
      <c r="BR668" s="5">
        <v>0</v>
      </c>
    </row>
    <row r="669" spans="1:70">
      <c r="A669" t="s">
        <v>2064</v>
      </c>
      <c r="B669" t="s">
        <v>2065</v>
      </c>
      <c r="C669" t="s">
        <v>1730</v>
      </c>
      <c r="D669" t="s">
        <v>2116</v>
      </c>
      <c r="E669" t="str">
        <f t="shared" si="10"/>
        <v>長野県鹿島リゾート（株）</v>
      </c>
      <c r="F669" s="5">
        <v>166</v>
      </c>
      <c r="G669" s="5">
        <v>0</v>
      </c>
      <c r="H669" s="5">
        <v>6</v>
      </c>
      <c r="I669" s="5">
        <v>0</v>
      </c>
      <c r="J669" s="5">
        <v>0</v>
      </c>
      <c r="K669" s="5">
        <v>0</v>
      </c>
      <c r="L669" s="5">
        <v>1046</v>
      </c>
      <c r="M669" s="5">
        <v>1983</v>
      </c>
      <c r="N669" s="5">
        <v>0</v>
      </c>
      <c r="O669" s="5">
        <v>42457</v>
      </c>
      <c r="P669" s="5">
        <v>38616</v>
      </c>
      <c r="Q669" s="5">
        <v>0</v>
      </c>
      <c r="R669" s="5">
        <v>0</v>
      </c>
      <c r="S669" s="5">
        <v>0</v>
      </c>
      <c r="T669" s="5">
        <v>79</v>
      </c>
      <c r="U669" s="5">
        <v>0</v>
      </c>
      <c r="V669" s="5">
        <v>0</v>
      </c>
      <c r="W669" s="5">
        <v>0</v>
      </c>
      <c r="X669" s="5">
        <v>0</v>
      </c>
      <c r="Y669" s="5">
        <v>2045</v>
      </c>
      <c r="Z669" s="5">
        <v>0</v>
      </c>
      <c r="AA669" s="5">
        <v>7</v>
      </c>
      <c r="AB669" s="5">
        <v>0</v>
      </c>
      <c r="AC669" s="5">
        <v>0</v>
      </c>
      <c r="AD669" s="5">
        <v>0</v>
      </c>
      <c r="AE669" s="5">
        <v>0</v>
      </c>
      <c r="AF669" s="5">
        <v>6588</v>
      </c>
      <c r="AG669" s="5">
        <v>0</v>
      </c>
      <c r="AH669" s="5">
        <v>0</v>
      </c>
      <c r="AI669" s="5">
        <v>0</v>
      </c>
      <c r="AJ669" s="5">
        <v>1192</v>
      </c>
      <c r="AK669" s="5">
        <v>0</v>
      </c>
      <c r="AL669" s="5">
        <v>0</v>
      </c>
      <c r="AM669" s="5">
        <v>1972</v>
      </c>
      <c r="AN669" s="5">
        <v>0</v>
      </c>
      <c r="AO669" s="5">
        <v>0</v>
      </c>
      <c r="AP669" s="5">
        <v>0</v>
      </c>
      <c r="AQ669" s="5">
        <v>1972</v>
      </c>
      <c r="AR669" s="5">
        <v>0</v>
      </c>
      <c r="AS669" s="5">
        <v>0</v>
      </c>
      <c r="AT669" s="5">
        <v>0</v>
      </c>
      <c r="AU669" s="5">
        <v>0</v>
      </c>
      <c r="AV669" s="5">
        <v>0</v>
      </c>
      <c r="AW669" s="5">
        <v>0</v>
      </c>
      <c r="AX669" s="5">
        <v>0</v>
      </c>
      <c r="AY669" s="5">
        <v>0</v>
      </c>
      <c r="AZ669" s="5">
        <v>0</v>
      </c>
      <c r="BA669" s="5">
        <v>0</v>
      </c>
      <c r="BB669" s="5">
        <v>0</v>
      </c>
      <c r="BC669" s="5">
        <v>2330</v>
      </c>
      <c r="BD669" s="5">
        <v>0</v>
      </c>
      <c r="BE669" s="5">
        <v>0</v>
      </c>
      <c r="BF669" s="5">
        <v>0</v>
      </c>
      <c r="BG669" s="5">
        <v>0</v>
      </c>
      <c r="BH669" s="5">
        <v>38616</v>
      </c>
      <c r="BI669" s="5">
        <v>0</v>
      </c>
      <c r="BJ669" s="5">
        <v>36039</v>
      </c>
      <c r="BK669" s="5">
        <v>0</v>
      </c>
      <c r="BL669" s="5">
        <v>0</v>
      </c>
      <c r="BM669" s="5">
        <v>3270</v>
      </c>
      <c r="BN669" s="5">
        <v>0</v>
      </c>
      <c r="BO669" s="5">
        <v>0</v>
      </c>
      <c r="BP669" s="5">
        <v>0</v>
      </c>
      <c r="BQ669" s="5">
        <v>0</v>
      </c>
      <c r="BR669" s="5">
        <v>0</v>
      </c>
    </row>
    <row r="670" spans="1:70">
      <c r="A670" t="s">
        <v>2064</v>
      </c>
      <c r="B670" t="s">
        <v>2065</v>
      </c>
      <c r="C670" t="s">
        <v>1732</v>
      </c>
      <c r="D670" t="s">
        <v>2117</v>
      </c>
      <c r="E670" t="str">
        <f t="shared" si="10"/>
        <v>長野県（株）八ヶ岳高原ロッジ</v>
      </c>
      <c r="F670" s="5">
        <v>25</v>
      </c>
      <c r="G670" s="5">
        <v>6</v>
      </c>
      <c r="H670" s="5">
        <v>5</v>
      </c>
      <c r="I670" s="5">
        <v>0</v>
      </c>
      <c r="J670" s="5">
        <v>0</v>
      </c>
      <c r="K670" s="5">
        <v>0</v>
      </c>
      <c r="L670" s="5">
        <v>2185</v>
      </c>
      <c r="M670" s="5">
        <v>980</v>
      </c>
      <c r="N670" s="5">
        <v>0</v>
      </c>
      <c r="O670" s="5">
        <v>37479</v>
      </c>
      <c r="P670" s="5">
        <v>42767</v>
      </c>
      <c r="Q670" s="5">
        <v>0</v>
      </c>
      <c r="R670" s="5">
        <v>0</v>
      </c>
      <c r="S670" s="5">
        <v>6</v>
      </c>
      <c r="T670" s="5">
        <v>711</v>
      </c>
      <c r="U670" s="5">
        <v>0</v>
      </c>
      <c r="V670" s="5">
        <v>0</v>
      </c>
      <c r="W670" s="5">
        <v>2</v>
      </c>
      <c r="X670" s="5">
        <v>21</v>
      </c>
      <c r="Y670" s="5">
        <v>3292</v>
      </c>
      <c r="Z670" s="5">
        <v>0</v>
      </c>
      <c r="AA670" s="5">
        <v>4</v>
      </c>
      <c r="AB670" s="5">
        <v>0</v>
      </c>
      <c r="AC670" s="5">
        <v>0</v>
      </c>
      <c r="AD670" s="5">
        <v>0</v>
      </c>
      <c r="AE670" s="5">
        <v>0</v>
      </c>
      <c r="AF670" s="5">
        <v>0</v>
      </c>
      <c r="AG670" s="5">
        <v>0</v>
      </c>
      <c r="AH670" s="5">
        <v>0</v>
      </c>
      <c r="AI670" s="5">
        <v>0</v>
      </c>
      <c r="AJ670" s="5">
        <v>2929</v>
      </c>
      <c r="AK670" s="5">
        <v>0</v>
      </c>
      <c r="AL670" s="5">
        <v>0</v>
      </c>
      <c r="AM670" s="5">
        <v>1588</v>
      </c>
      <c r="AN670" s="5">
        <v>0</v>
      </c>
      <c r="AO670" s="5">
        <v>0</v>
      </c>
      <c r="AP670" s="5">
        <v>0</v>
      </c>
      <c r="AQ670" s="5">
        <v>0</v>
      </c>
      <c r="AR670" s="5">
        <v>0</v>
      </c>
      <c r="AS670" s="5">
        <v>0</v>
      </c>
      <c r="AT670" s="5">
        <v>0</v>
      </c>
      <c r="AU670" s="5">
        <v>1543</v>
      </c>
      <c r="AV670" s="5">
        <v>0</v>
      </c>
      <c r="AW670" s="5">
        <v>0</v>
      </c>
      <c r="AX670" s="5">
        <v>0</v>
      </c>
      <c r="AY670" s="5">
        <v>0</v>
      </c>
      <c r="AZ670" s="5">
        <v>0</v>
      </c>
      <c r="BA670" s="5">
        <v>680</v>
      </c>
      <c r="BB670" s="5">
        <v>0</v>
      </c>
      <c r="BC670" s="5">
        <v>2815</v>
      </c>
      <c r="BD670" s="5">
        <v>0</v>
      </c>
      <c r="BE670" s="5">
        <v>0</v>
      </c>
      <c r="BF670" s="5">
        <v>0</v>
      </c>
      <c r="BG670" s="5">
        <v>0</v>
      </c>
      <c r="BH670" s="5">
        <v>42767</v>
      </c>
      <c r="BI670" s="5">
        <v>0</v>
      </c>
      <c r="BJ670" s="5">
        <v>16090</v>
      </c>
      <c r="BK670" s="5">
        <v>0</v>
      </c>
      <c r="BL670" s="5">
        <v>0</v>
      </c>
      <c r="BM670" s="5">
        <v>0</v>
      </c>
      <c r="BN670" s="5">
        <v>0</v>
      </c>
      <c r="BO670" s="5">
        <v>0</v>
      </c>
      <c r="BP670" s="5">
        <v>0</v>
      </c>
      <c r="BQ670" s="5">
        <v>0</v>
      </c>
      <c r="BR670" s="5">
        <v>0</v>
      </c>
    </row>
    <row r="671" spans="1:70">
      <c r="A671" t="s">
        <v>2064</v>
      </c>
      <c r="B671" t="s">
        <v>2065</v>
      </c>
      <c r="C671" t="s">
        <v>1734</v>
      </c>
      <c r="D671" t="s">
        <v>2118</v>
      </c>
      <c r="E671" t="str">
        <f t="shared" si="10"/>
        <v>長野県高山村</v>
      </c>
      <c r="F671" s="5">
        <v>6727</v>
      </c>
      <c r="G671" s="5">
        <v>4</v>
      </c>
      <c r="H671" s="5">
        <v>8</v>
      </c>
      <c r="I671" s="5">
        <v>0</v>
      </c>
      <c r="J671" s="5">
        <v>8</v>
      </c>
      <c r="K671" s="5">
        <v>0</v>
      </c>
      <c r="L671" s="5">
        <v>14917</v>
      </c>
      <c r="M671" s="5">
        <v>3623</v>
      </c>
      <c r="N671" s="5">
        <v>0</v>
      </c>
      <c r="O671" s="5">
        <v>66701</v>
      </c>
      <c r="P671" s="5">
        <v>104911</v>
      </c>
      <c r="Q671" s="5">
        <v>414027</v>
      </c>
      <c r="R671" s="5">
        <v>31750</v>
      </c>
      <c r="S671" s="5">
        <v>3</v>
      </c>
      <c r="T671" s="5">
        <v>742</v>
      </c>
      <c r="U671" s="5">
        <v>0</v>
      </c>
      <c r="V671" s="5">
        <v>0</v>
      </c>
      <c r="W671" s="5">
        <v>1</v>
      </c>
      <c r="X671" s="5">
        <v>31</v>
      </c>
      <c r="Y671" s="5">
        <v>3839</v>
      </c>
      <c r="Z671" s="5">
        <v>1432</v>
      </c>
      <c r="AA671" s="5">
        <v>32</v>
      </c>
      <c r="AB671" s="5">
        <v>12</v>
      </c>
      <c r="AC671" s="5">
        <v>579</v>
      </c>
      <c r="AD671" s="5">
        <v>680</v>
      </c>
      <c r="AE671" s="5">
        <v>0</v>
      </c>
      <c r="AF671" s="5">
        <v>14367</v>
      </c>
      <c r="AG671" s="5">
        <v>0</v>
      </c>
      <c r="AH671" s="5">
        <v>0</v>
      </c>
      <c r="AI671" s="5">
        <v>0</v>
      </c>
      <c r="AJ671" s="5">
        <v>0</v>
      </c>
      <c r="AK671" s="5">
        <v>0</v>
      </c>
      <c r="AL671" s="5">
        <v>300</v>
      </c>
      <c r="AM671" s="5">
        <v>3143</v>
      </c>
      <c r="AN671" s="5">
        <v>0</v>
      </c>
      <c r="AO671" s="5">
        <v>0</v>
      </c>
      <c r="AP671" s="5">
        <v>0</v>
      </c>
      <c r="AQ671" s="5">
        <v>0</v>
      </c>
      <c r="AR671" s="5">
        <v>0</v>
      </c>
      <c r="AS671" s="5">
        <v>0</v>
      </c>
      <c r="AT671" s="5">
        <v>0</v>
      </c>
      <c r="AU671" s="5">
        <v>0</v>
      </c>
      <c r="AV671" s="5">
        <v>0</v>
      </c>
      <c r="AW671" s="5">
        <v>0</v>
      </c>
      <c r="AX671" s="5">
        <v>0</v>
      </c>
      <c r="AY671" s="5">
        <v>0</v>
      </c>
      <c r="AZ671" s="5">
        <v>115</v>
      </c>
      <c r="BA671" s="5">
        <v>539</v>
      </c>
      <c r="BB671" s="5">
        <v>0</v>
      </c>
      <c r="BC671" s="5">
        <v>681</v>
      </c>
      <c r="BD671" s="5">
        <v>0</v>
      </c>
      <c r="BE671" s="5">
        <v>0</v>
      </c>
      <c r="BF671" s="5">
        <v>0</v>
      </c>
      <c r="BG671" s="5">
        <v>0</v>
      </c>
      <c r="BH671" s="5">
        <v>107556</v>
      </c>
      <c r="BI671" s="5">
        <v>19090</v>
      </c>
      <c r="BJ671" s="5">
        <v>110963</v>
      </c>
      <c r="BK671" s="5">
        <v>7071</v>
      </c>
      <c r="BL671" s="5">
        <v>0</v>
      </c>
      <c r="BM671" s="5">
        <v>0</v>
      </c>
      <c r="BN671" s="5">
        <v>0</v>
      </c>
      <c r="BO671" s="5">
        <v>14626</v>
      </c>
      <c r="BP671" s="5">
        <v>628197</v>
      </c>
      <c r="BQ671" s="5">
        <v>42142</v>
      </c>
      <c r="BR671" s="5">
        <v>0</v>
      </c>
    </row>
    <row r="672" spans="1:70">
      <c r="A672" t="s">
        <v>2064</v>
      </c>
      <c r="B672" t="s">
        <v>2065</v>
      </c>
      <c r="C672" t="s">
        <v>1736</v>
      </c>
      <c r="D672" t="s">
        <v>2119</v>
      </c>
      <c r="E672" t="str">
        <f t="shared" si="10"/>
        <v>長野県中川村</v>
      </c>
      <c r="F672" s="5">
        <v>4600</v>
      </c>
      <c r="G672" s="5">
        <v>2</v>
      </c>
      <c r="H672" s="5">
        <v>4</v>
      </c>
      <c r="I672" s="5">
        <v>0</v>
      </c>
      <c r="J672" s="5">
        <v>1</v>
      </c>
      <c r="K672" s="5">
        <v>0</v>
      </c>
      <c r="L672" s="5">
        <v>3043</v>
      </c>
      <c r="M672" s="5">
        <v>4907</v>
      </c>
      <c r="N672" s="5">
        <v>3172</v>
      </c>
      <c r="O672" s="5">
        <v>77690</v>
      </c>
      <c r="P672" s="5">
        <v>82603</v>
      </c>
      <c r="Q672" s="5">
        <v>36073</v>
      </c>
      <c r="R672" s="5">
        <v>2828</v>
      </c>
      <c r="S672" s="5">
        <v>2</v>
      </c>
      <c r="T672" s="5">
        <v>444</v>
      </c>
      <c r="U672" s="5">
        <v>0</v>
      </c>
      <c r="V672" s="5">
        <v>0</v>
      </c>
      <c r="W672" s="5">
        <v>0</v>
      </c>
      <c r="X672" s="5">
        <v>10</v>
      </c>
      <c r="Y672" s="5">
        <v>2000</v>
      </c>
      <c r="Z672" s="5">
        <v>0</v>
      </c>
      <c r="AA672" s="5">
        <v>69</v>
      </c>
      <c r="AB672" s="5">
        <v>42</v>
      </c>
      <c r="AC672" s="5">
        <v>750</v>
      </c>
      <c r="AD672" s="5">
        <v>4620</v>
      </c>
      <c r="AE672" s="5">
        <v>0</v>
      </c>
      <c r="AF672" s="5">
        <v>25559</v>
      </c>
      <c r="AG672" s="5">
        <v>0</v>
      </c>
      <c r="AH672" s="5">
        <v>0</v>
      </c>
      <c r="AI672" s="5">
        <v>0</v>
      </c>
      <c r="AJ672" s="5">
        <v>0</v>
      </c>
      <c r="AK672" s="5">
        <v>0</v>
      </c>
      <c r="AL672" s="5">
        <v>0</v>
      </c>
      <c r="AM672" s="5">
        <v>0</v>
      </c>
      <c r="AN672" s="5">
        <v>245</v>
      </c>
      <c r="AO672" s="5">
        <v>1588</v>
      </c>
      <c r="AP672" s="5">
        <v>0</v>
      </c>
      <c r="AQ672" s="5">
        <v>0</v>
      </c>
      <c r="AR672" s="5">
        <v>0</v>
      </c>
      <c r="AS672" s="5">
        <v>0</v>
      </c>
      <c r="AT672" s="5">
        <v>0</v>
      </c>
      <c r="AU672" s="5">
        <v>0</v>
      </c>
      <c r="AV672" s="5">
        <v>0</v>
      </c>
      <c r="AW672" s="5">
        <v>0</v>
      </c>
      <c r="AX672" s="5">
        <v>0</v>
      </c>
      <c r="AY672" s="5">
        <v>0</v>
      </c>
      <c r="AZ672" s="5">
        <v>111</v>
      </c>
      <c r="BA672" s="5">
        <v>0</v>
      </c>
      <c r="BB672" s="5">
        <v>1221</v>
      </c>
      <c r="BC672" s="5">
        <v>19875</v>
      </c>
      <c r="BD672" s="5">
        <v>0</v>
      </c>
      <c r="BE672" s="5">
        <v>0</v>
      </c>
      <c r="BF672" s="5">
        <v>0</v>
      </c>
      <c r="BG672" s="5">
        <v>0</v>
      </c>
      <c r="BH672" s="5">
        <v>89035</v>
      </c>
      <c r="BI672" s="5">
        <v>36607</v>
      </c>
      <c r="BJ672" s="5">
        <v>108717</v>
      </c>
      <c r="BK672" s="5">
        <v>752</v>
      </c>
      <c r="BL672" s="5">
        <v>0</v>
      </c>
      <c r="BM672" s="5">
        <v>0</v>
      </c>
      <c r="BN672" s="5">
        <v>0</v>
      </c>
      <c r="BO672" s="5">
        <v>35766</v>
      </c>
      <c r="BP672" s="5">
        <v>228745</v>
      </c>
      <c r="BQ672" s="5">
        <v>5026</v>
      </c>
      <c r="BR672" s="5">
        <v>0</v>
      </c>
    </row>
    <row r="673" spans="1:70">
      <c r="A673" t="s">
        <v>2064</v>
      </c>
      <c r="B673" t="s">
        <v>2065</v>
      </c>
      <c r="C673" t="s">
        <v>1404</v>
      </c>
      <c r="D673" t="s">
        <v>2120</v>
      </c>
      <c r="E673" t="str">
        <f t="shared" si="10"/>
        <v>長野県安曇野市</v>
      </c>
      <c r="F673" s="5">
        <v>93461</v>
      </c>
      <c r="G673" s="5">
        <v>22</v>
      </c>
      <c r="H673" s="5">
        <v>20</v>
      </c>
      <c r="I673" s="5">
        <v>0</v>
      </c>
      <c r="J673" s="5">
        <v>0</v>
      </c>
      <c r="K673" s="5">
        <v>0</v>
      </c>
      <c r="L673" s="5">
        <v>9172</v>
      </c>
      <c r="M673" s="5">
        <v>68123</v>
      </c>
      <c r="N673" s="5">
        <v>19634</v>
      </c>
      <c r="O673" s="5">
        <v>914344</v>
      </c>
      <c r="P673" s="5">
        <v>1741843</v>
      </c>
      <c r="Q673" s="5">
        <v>6032655</v>
      </c>
      <c r="R673" s="5">
        <v>570926</v>
      </c>
      <c r="S673" s="5">
        <v>22</v>
      </c>
      <c r="T673" s="5">
        <v>9752</v>
      </c>
      <c r="U673" s="5">
        <v>0</v>
      </c>
      <c r="V673" s="5">
        <v>215</v>
      </c>
      <c r="W673" s="5">
        <v>0</v>
      </c>
      <c r="X673" s="5">
        <v>21</v>
      </c>
      <c r="Y673" s="5">
        <v>43500</v>
      </c>
      <c r="Z673" s="5">
        <v>0</v>
      </c>
      <c r="AA673" s="5">
        <v>228</v>
      </c>
      <c r="AB673" s="5">
        <v>39</v>
      </c>
      <c r="AC673" s="5">
        <v>0</v>
      </c>
      <c r="AD673" s="5">
        <v>0</v>
      </c>
      <c r="AE673" s="5">
        <v>0</v>
      </c>
      <c r="AF673" s="5">
        <v>0</v>
      </c>
      <c r="AG673" s="5">
        <v>32085</v>
      </c>
      <c r="AH673" s="5">
        <v>0</v>
      </c>
      <c r="AI673" s="5">
        <v>0</v>
      </c>
      <c r="AJ673" s="5">
        <v>0</v>
      </c>
      <c r="AK673" s="5">
        <v>26901</v>
      </c>
      <c r="AL673" s="5">
        <v>1580</v>
      </c>
      <c r="AM673" s="5">
        <v>1000</v>
      </c>
      <c r="AN673" s="5">
        <v>6036</v>
      </c>
      <c r="AO673" s="5">
        <v>0</v>
      </c>
      <c r="AP673" s="5">
        <v>465</v>
      </c>
      <c r="AQ673" s="5">
        <v>6432</v>
      </c>
      <c r="AR673" s="5">
        <v>6559</v>
      </c>
      <c r="AS673" s="5">
        <v>18394</v>
      </c>
      <c r="AT673" s="5">
        <v>0</v>
      </c>
      <c r="AU673" s="5">
        <v>12618</v>
      </c>
      <c r="AV673" s="5">
        <v>398</v>
      </c>
      <c r="AW673" s="5">
        <v>13483</v>
      </c>
      <c r="AX673" s="5">
        <v>0</v>
      </c>
      <c r="AY673" s="5">
        <v>6240</v>
      </c>
      <c r="AZ673" s="5">
        <v>260</v>
      </c>
      <c r="BA673" s="5">
        <v>5056</v>
      </c>
      <c r="BB673" s="5">
        <v>0</v>
      </c>
      <c r="BC673" s="5">
        <v>43771</v>
      </c>
      <c r="BD673" s="5">
        <v>0</v>
      </c>
      <c r="BE673" s="5">
        <v>91</v>
      </c>
      <c r="BF673" s="5">
        <v>0</v>
      </c>
      <c r="BG673" s="5">
        <v>707</v>
      </c>
      <c r="BH673" s="5">
        <v>1895413</v>
      </c>
      <c r="BI673" s="5">
        <v>289798</v>
      </c>
      <c r="BJ673" s="5">
        <v>1620091</v>
      </c>
      <c r="BK673" s="5">
        <v>151551</v>
      </c>
      <c r="BL673" s="5">
        <v>6</v>
      </c>
      <c r="BM673" s="5">
        <v>3460</v>
      </c>
      <c r="BN673" s="5">
        <v>0</v>
      </c>
      <c r="BO673" s="5">
        <v>286564</v>
      </c>
      <c r="BP673" s="5">
        <v>3557022</v>
      </c>
      <c r="BQ673" s="5">
        <v>1184617</v>
      </c>
      <c r="BR673" s="5">
        <v>0</v>
      </c>
    </row>
    <row r="674" spans="1:70">
      <c r="A674" t="s">
        <v>2064</v>
      </c>
      <c r="B674" t="s">
        <v>2065</v>
      </c>
      <c r="C674" t="s">
        <v>1406</v>
      </c>
      <c r="D674" t="s">
        <v>2121</v>
      </c>
      <c r="E674" t="str">
        <f t="shared" si="10"/>
        <v>長野県御代田町</v>
      </c>
      <c r="F674" s="5">
        <v>7050</v>
      </c>
      <c r="G674" s="5">
        <v>5</v>
      </c>
      <c r="H674" s="5">
        <v>6</v>
      </c>
      <c r="I674" s="5">
        <v>0</v>
      </c>
      <c r="J674" s="5">
        <v>0</v>
      </c>
      <c r="K674" s="5">
        <v>0</v>
      </c>
      <c r="L674" s="5">
        <v>1116</v>
      </c>
      <c r="M674" s="5">
        <v>5280</v>
      </c>
      <c r="N674" s="5">
        <v>0</v>
      </c>
      <c r="O674" s="5">
        <v>76404</v>
      </c>
      <c r="P674" s="5">
        <v>157715</v>
      </c>
      <c r="Q674" s="5">
        <v>388702</v>
      </c>
      <c r="R674" s="5">
        <v>34098</v>
      </c>
      <c r="S674" s="5">
        <v>5</v>
      </c>
      <c r="T674" s="5">
        <v>783</v>
      </c>
      <c r="U674" s="5">
        <v>0</v>
      </c>
      <c r="V674" s="5">
        <v>0</v>
      </c>
      <c r="W674" s="5">
        <v>1</v>
      </c>
      <c r="X674" s="5">
        <v>3</v>
      </c>
      <c r="Y674" s="5">
        <v>2320</v>
      </c>
      <c r="Z674" s="5">
        <v>0</v>
      </c>
      <c r="AA674" s="5">
        <v>0</v>
      </c>
      <c r="AB674" s="5">
        <v>0</v>
      </c>
      <c r="AC674" s="5">
        <v>0</v>
      </c>
      <c r="AD674" s="5">
        <v>0</v>
      </c>
      <c r="AE674" s="5">
        <v>0</v>
      </c>
      <c r="AF674" s="5">
        <v>5818</v>
      </c>
      <c r="AG674" s="5">
        <v>1710</v>
      </c>
      <c r="AH674" s="5">
        <v>3686</v>
      </c>
      <c r="AI674" s="5">
        <v>0</v>
      </c>
      <c r="AJ674" s="5">
        <v>1872</v>
      </c>
      <c r="AK674" s="5">
        <v>3097</v>
      </c>
      <c r="AL674" s="5">
        <v>0</v>
      </c>
      <c r="AM674" s="5">
        <v>0</v>
      </c>
      <c r="AN674" s="5">
        <v>0</v>
      </c>
      <c r="AO674" s="5">
        <v>0</v>
      </c>
      <c r="AP674" s="5">
        <v>0</v>
      </c>
      <c r="AQ674" s="5">
        <v>0</v>
      </c>
      <c r="AR674" s="5">
        <v>0</v>
      </c>
      <c r="AS674" s="5">
        <v>0</v>
      </c>
      <c r="AT674" s="5">
        <v>0</v>
      </c>
      <c r="AU674" s="5">
        <v>0</v>
      </c>
      <c r="AV674" s="5">
        <v>0</v>
      </c>
      <c r="AW674" s="5">
        <v>0</v>
      </c>
      <c r="AX674" s="5">
        <v>0</v>
      </c>
      <c r="AY674" s="5">
        <v>0</v>
      </c>
      <c r="AZ674" s="5">
        <v>636</v>
      </c>
      <c r="BA674" s="5">
        <v>227</v>
      </c>
      <c r="BB674" s="5">
        <v>0</v>
      </c>
      <c r="BC674" s="5">
        <v>5539</v>
      </c>
      <c r="BD674" s="5">
        <v>0</v>
      </c>
      <c r="BE674" s="5">
        <v>0</v>
      </c>
      <c r="BF674" s="5">
        <v>0</v>
      </c>
      <c r="BG674" s="5">
        <v>0</v>
      </c>
      <c r="BH674" s="5">
        <v>162825</v>
      </c>
      <c r="BI674" s="5">
        <v>19094</v>
      </c>
      <c r="BJ674" s="5">
        <v>156641</v>
      </c>
      <c r="BK674" s="5">
        <v>6629</v>
      </c>
      <c r="BL674" s="5">
        <v>0</v>
      </c>
      <c r="BM674" s="5">
        <v>0</v>
      </c>
      <c r="BN674" s="5">
        <v>0</v>
      </c>
      <c r="BO674" s="5">
        <v>18911</v>
      </c>
      <c r="BP674" s="5">
        <v>885429</v>
      </c>
      <c r="BQ674" s="5">
        <v>63995</v>
      </c>
      <c r="BR674" s="5">
        <v>1300</v>
      </c>
    </row>
    <row r="675" spans="1:70">
      <c r="A675" t="s">
        <v>2064</v>
      </c>
      <c r="B675" t="s">
        <v>2065</v>
      </c>
      <c r="C675" t="s">
        <v>1408</v>
      </c>
      <c r="D675" t="s">
        <v>2122</v>
      </c>
      <c r="E675" t="str">
        <f t="shared" si="10"/>
        <v>長野県豊丘村</v>
      </c>
      <c r="F675" s="5">
        <v>6392</v>
      </c>
      <c r="G675" s="5">
        <v>2</v>
      </c>
      <c r="H675" s="5">
        <v>9</v>
      </c>
      <c r="I675" s="5">
        <v>0</v>
      </c>
      <c r="J675" s="5">
        <v>0</v>
      </c>
      <c r="K675" s="5">
        <v>0</v>
      </c>
      <c r="L675" s="5">
        <v>9601</v>
      </c>
      <c r="M675" s="5">
        <v>19539</v>
      </c>
      <c r="N675" s="5">
        <v>96072</v>
      </c>
      <c r="O675" s="5">
        <v>0</v>
      </c>
      <c r="P675" s="5">
        <v>98276</v>
      </c>
      <c r="Q675" s="5">
        <v>451135</v>
      </c>
      <c r="R675" s="5">
        <v>27428</v>
      </c>
      <c r="S675" s="5">
        <v>2</v>
      </c>
      <c r="T675" s="5">
        <v>598</v>
      </c>
      <c r="U675" s="5">
        <v>0</v>
      </c>
      <c r="V675" s="5">
        <v>0</v>
      </c>
      <c r="W675" s="5">
        <v>0</v>
      </c>
      <c r="X675" s="5">
        <v>3</v>
      </c>
      <c r="Y675" s="5">
        <v>2910</v>
      </c>
      <c r="Z675" s="5">
        <v>0</v>
      </c>
      <c r="AA675" s="5">
        <v>0</v>
      </c>
      <c r="AB675" s="5">
        <v>0</v>
      </c>
      <c r="AC675" s="5">
        <v>4499</v>
      </c>
      <c r="AD675" s="5">
        <v>12529</v>
      </c>
      <c r="AE675" s="5">
        <v>43892</v>
      </c>
      <c r="AF675" s="5">
        <v>0</v>
      </c>
      <c r="AG675" s="5">
        <v>0</v>
      </c>
      <c r="AH675" s="5">
        <v>0</v>
      </c>
      <c r="AI675" s="5">
        <v>0</v>
      </c>
      <c r="AJ675" s="5">
        <v>4133</v>
      </c>
      <c r="AK675" s="5">
        <v>0</v>
      </c>
      <c r="AL675" s="5">
        <v>0</v>
      </c>
      <c r="AM675" s="5">
        <v>2451</v>
      </c>
      <c r="AN675" s="5">
        <v>0</v>
      </c>
      <c r="AO675" s="5">
        <v>0</v>
      </c>
      <c r="AP675" s="5">
        <v>0</v>
      </c>
      <c r="AQ675" s="5">
        <v>0</v>
      </c>
      <c r="AR675" s="5">
        <v>0</v>
      </c>
      <c r="AS675" s="5">
        <v>0</v>
      </c>
      <c r="AT675" s="5">
        <v>0</v>
      </c>
      <c r="AU675" s="5">
        <v>0</v>
      </c>
      <c r="AV675" s="5">
        <v>1900</v>
      </c>
      <c r="AW675" s="5">
        <v>4907</v>
      </c>
      <c r="AX675" s="5">
        <v>0</v>
      </c>
      <c r="AY675" s="5">
        <v>0</v>
      </c>
      <c r="AZ675" s="5">
        <v>3089</v>
      </c>
      <c r="BA675" s="5">
        <v>5366</v>
      </c>
      <c r="BB675" s="5">
        <v>18194</v>
      </c>
      <c r="BC675" s="5">
        <v>0</v>
      </c>
      <c r="BD675" s="5">
        <v>0</v>
      </c>
      <c r="BE675" s="5">
        <v>0</v>
      </c>
      <c r="BF675" s="5">
        <v>0</v>
      </c>
      <c r="BG675" s="5">
        <v>0</v>
      </c>
      <c r="BH675" s="5">
        <v>100538</v>
      </c>
      <c r="BI675" s="5">
        <v>45065</v>
      </c>
      <c r="BJ675" s="5">
        <v>126611</v>
      </c>
      <c r="BK675" s="5">
        <v>7544</v>
      </c>
      <c r="BL675" s="5">
        <v>0</v>
      </c>
      <c r="BM675" s="5">
        <v>1668</v>
      </c>
      <c r="BN675" s="5">
        <v>0</v>
      </c>
      <c r="BO675" s="5">
        <v>39314</v>
      </c>
      <c r="BP675" s="5">
        <v>225765</v>
      </c>
      <c r="BQ675" s="5">
        <v>33179</v>
      </c>
      <c r="BR675" s="5">
        <v>0</v>
      </c>
    </row>
    <row r="676" spans="1:70">
      <c r="A676" t="s">
        <v>2064</v>
      </c>
      <c r="B676" t="s">
        <v>2065</v>
      </c>
      <c r="C676" t="s">
        <v>1741</v>
      </c>
      <c r="D676" t="s">
        <v>2123</v>
      </c>
      <c r="E676" t="str">
        <f t="shared" si="10"/>
        <v>長野県長和町</v>
      </c>
      <c r="F676" s="5">
        <v>5782</v>
      </c>
      <c r="G676" s="5">
        <v>9</v>
      </c>
      <c r="H676" s="5">
        <v>30</v>
      </c>
      <c r="I676" s="5">
        <v>0</v>
      </c>
      <c r="J676" s="5">
        <v>0</v>
      </c>
      <c r="K676" s="5">
        <v>0</v>
      </c>
      <c r="L676" s="5">
        <v>8943</v>
      </c>
      <c r="M676" s="5">
        <v>46324</v>
      </c>
      <c r="N676" s="5">
        <v>148190</v>
      </c>
      <c r="O676" s="5">
        <v>0</v>
      </c>
      <c r="P676" s="5">
        <v>139396</v>
      </c>
      <c r="Q676" s="5">
        <v>1378931</v>
      </c>
      <c r="R676" s="5">
        <v>96076</v>
      </c>
      <c r="S676" s="5">
        <v>1</v>
      </c>
      <c r="T676" s="5">
        <v>651</v>
      </c>
      <c r="U676" s="5">
        <v>0</v>
      </c>
      <c r="V676" s="5">
        <v>0</v>
      </c>
      <c r="W676" s="5">
        <v>2</v>
      </c>
      <c r="X676" s="5">
        <v>4</v>
      </c>
      <c r="Y676" s="5">
        <v>6330</v>
      </c>
      <c r="Z676" s="5">
        <v>0</v>
      </c>
      <c r="AA676" s="5">
        <v>58</v>
      </c>
      <c r="AB676" s="5">
        <v>0</v>
      </c>
      <c r="AC676" s="5">
        <v>0</v>
      </c>
      <c r="AD676" s="5">
        <v>0</v>
      </c>
      <c r="AE676" s="5">
        <v>0</v>
      </c>
      <c r="AF676" s="5">
        <v>0</v>
      </c>
      <c r="AG676" s="5">
        <v>0</v>
      </c>
      <c r="AH676" s="5">
        <v>517</v>
      </c>
      <c r="AI676" s="5">
        <v>0</v>
      </c>
      <c r="AJ676" s="5">
        <v>0</v>
      </c>
      <c r="AK676" s="5">
        <v>0</v>
      </c>
      <c r="AL676" s="5">
        <v>0</v>
      </c>
      <c r="AM676" s="5">
        <v>3793</v>
      </c>
      <c r="AN676" s="5">
        <v>0</v>
      </c>
      <c r="AO676" s="5">
        <v>0</v>
      </c>
      <c r="AP676" s="5">
        <v>0</v>
      </c>
      <c r="AQ676" s="5">
        <v>0</v>
      </c>
      <c r="AR676" s="5">
        <v>0</v>
      </c>
      <c r="AS676" s="5">
        <v>0</v>
      </c>
      <c r="AT676" s="5">
        <v>0</v>
      </c>
      <c r="AU676" s="5">
        <v>0</v>
      </c>
      <c r="AV676" s="5">
        <v>0</v>
      </c>
      <c r="AW676" s="5">
        <v>0</v>
      </c>
      <c r="AX676" s="5">
        <v>0</v>
      </c>
      <c r="AY676" s="5">
        <v>0</v>
      </c>
      <c r="AZ676" s="5">
        <v>1218</v>
      </c>
      <c r="BA676" s="5">
        <v>17765</v>
      </c>
      <c r="BB676" s="5">
        <v>7601</v>
      </c>
      <c r="BC676" s="5">
        <v>0</v>
      </c>
      <c r="BD676" s="5">
        <v>0</v>
      </c>
      <c r="BE676" s="5">
        <v>0</v>
      </c>
      <c r="BF676" s="5">
        <v>0</v>
      </c>
      <c r="BG676" s="5">
        <v>0</v>
      </c>
      <c r="BH676" s="5">
        <v>140563</v>
      </c>
      <c r="BI676" s="5">
        <v>127504</v>
      </c>
      <c r="BJ676" s="5">
        <v>234443</v>
      </c>
      <c r="BK676" s="5">
        <v>26561</v>
      </c>
      <c r="BL676" s="5">
        <v>0</v>
      </c>
      <c r="BM676" s="5">
        <v>0</v>
      </c>
      <c r="BN676" s="5">
        <v>0</v>
      </c>
      <c r="BO676" s="5">
        <v>93638</v>
      </c>
      <c r="BP676" s="5">
        <v>148788</v>
      </c>
      <c r="BQ676" s="5">
        <v>114483</v>
      </c>
      <c r="BR676" s="5">
        <v>0</v>
      </c>
    </row>
    <row r="677" spans="1:70">
      <c r="A677" t="s">
        <v>2064</v>
      </c>
      <c r="B677" t="s">
        <v>2065</v>
      </c>
      <c r="C677" t="s">
        <v>1743</v>
      </c>
      <c r="D677" t="s">
        <v>2124</v>
      </c>
      <c r="E677" t="str">
        <f t="shared" si="10"/>
        <v>長野県阿智村</v>
      </c>
      <c r="F677" s="5">
        <v>6082</v>
      </c>
      <c r="G677" s="5">
        <v>9</v>
      </c>
      <c r="H677" s="5">
        <v>3</v>
      </c>
      <c r="I677" s="5">
        <v>4</v>
      </c>
      <c r="J677" s="5">
        <v>5</v>
      </c>
      <c r="K677" s="5">
        <v>1</v>
      </c>
      <c r="L677" s="5">
        <v>11212</v>
      </c>
      <c r="M677" s="5">
        <v>20175</v>
      </c>
      <c r="N677" s="5">
        <v>0</v>
      </c>
      <c r="O677" s="5">
        <v>102162</v>
      </c>
      <c r="P677" s="5">
        <v>141954</v>
      </c>
      <c r="Q677" s="5">
        <v>620284</v>
      </c>
      <c r="R677" s="5">
        <v>68432</v>
      </c>
      <c r="S677" s="5">
        <v>1</v>
      </c>
      <c r="T677" s="5">
        <v>891</v>
      </c>
      <c r="U677" s="5">
        <v>0</v>
      </c>
      <c r="V677" s="5">
        <v>0</v>
      </c>
      <c r="W677" s="5">
        <v>0</v>
      </c>
      <c r="X677" s="5">
        <v>24</v>
      </c>
      <c r="Y677" s="5">
        <v>4738</v>
      </c>
      <c r="Z677" s="5">
        <v>0</v>
      </c>
      <c r="AA677" s="5">
        <v>25</v>
      </c>
      <c r="AB677" s="5">
        <v>0</v>
      </c>
      <c r="AC677" s="5">
        <v>539</v>
      </c>
      <c r="AD677" s="5">
        <v>2722</v>
      </c>
      <c r="AE677" s="5">
        <v>0</v>
      </c>
      <c r="AF677" s="5">
        <v>13993</v>
      </c>
      <c r="AG677" s="5">
        <v>0</v>
      </c>
      <c r="AH677" s="5">
        <v>0</v>
      </c>
      <c r="AI677" s="5">
        <v>0</v>
      </c>
      <c r="AJ677" s="5">
        <v>190</v>
      </c>
      <c r="AK677" s="5">
        <v>0</v>
      </c>
      <c r="AL677" s="5">
        <v>0</v>
      </c>
      <c r="AM677" s="5">
        <v>2529</v>
      </c>
      <c r="AN677" s="5">
        <v>0</v>
      </c>
      <c r="AO677" s="5">
        <v>0</v>
      </c>
      <c r="AP677" s="5">
        <v>0</v>
      </c>
      <c r="AQ677" s="5">
        <v>1797</v>
      </c>
      <c r="AR677" s="5">
        <v>0</v>
      </c>
      <c r="AS677" s="5">
        <v>0</v>
      </c>
      <c r="AT677" s="5">
        <v>0</v>
      </c>
      <c r="AU677" s="5">
        <v>0</v>
      </c>
      <c r="AV677" s="5">
        <v>0</v>
      </c>
      <c r="AW677" s="5">
        <v>0</v>
      </c>
      <c r="AX677" s="5">
        <v>0</v>
      </c>
      <c r="AY677" s="5">
        <v>0</v>
      </c>
      <c r="AZ677" s="5">
        <v>1438</v>
      </c>
      <c r="BA677" s="5">
        <v>332</v>
      </c>
      <c r="BB677" s="5">
        <v>0</v>
      </c>
      <c r="BC677" s="5">
        <v>5615</v>
      </c>
      <c r="BD677" s="5">
        <v>0</v>
      </c>
      <c r="BE677" s="5">
        <v>0</v>
      </c>
      <c r="BF677" s="5">
        <v>0</v>
      </c>
      <c r="BG677" s="5">
        <v>0</v>
      </c>
      <c r="BH677" s="5">
        <v>144172</v>
      </c>
      <c r="BI677" s="5">
        <v>75148</v>
      </c>
      <c r="BJ677" s="5">
        <v>213837</v>
      </c>
      <c r="BK677" s="5">
        <v>15425</v>
      </c>
      <c r="BL677" s="5">
        <v>0</v>
      </c>
      <c r="BM677" s="5">
        <v>0</v>
      </c>
      <c r="BN677" s="5">
        <v>0</v>
      </c>
      <c r="BO677" s="5">
        <v>65418</v>
      </c>
      <c r="BP677" s="5">
        <v>118126</v>
      </c>
      <c r="BQ677" s="5">
        <v>110331</v>
      </c>
      <c r="BR677" s="5">
        <v>0</v>
      </c>
    </row>
    <row r="678" spans="1:70">
      <c r="A678" t="s">
        <v>2064</v>
      </c>
      <c r="B678" t="s">
        <v>2065</v>
      </c>
      <c r="C678" t="s">
        <v>1745</v>
      </c>
      <c r="D678" t="s">
        <v>2125</v>
      </c>
      <c r="E678" t="str">
        <f t="shared" si="10"/>
        <v>長野県喬木村</v>
      </c>
      <c r="F678" s="5">
        <v>5992</v>
      </c>
      <c r="G678" s="5">
        <v>3</v>
      </c>
      <c r="H678" s="5">
        <v>5</v>
      </c>
      <c r="I678" s="5">
        <v>0</v>
      </c>
      <c r="J678" s="5">
        <v>0</v>
      </c>
      <c r="K678" s="5">
        <v>0</v>
      </c>
      <c r="L678" s="5">
        <v>6020</v>
      </c>
      <c r="M678" s="5">
        <v>26210</v>
      </c>
      <c r="N678" s="5">
        <v>864</v>
      </c>
      <c r="O678" s="5">
        <v>77056</v>
      </c>
      <c r="P678" s="5">
        <v>102567</v>
      </c>
      <c r="Q678" s="5">
        <v>597522</v>
      </c>
      <c r="R678" s="5">
        <v>22321</v>
      </c>
      <c r="S678" s="5">
        <v>2</v>
      </c>
      <c r="T678" s="5">
        <v>587</v>
      </c>
      <c r="U678" s="5">
        <v>0</v>
      </c>
      <c r="V678" s="5">
        <v>0</v>
      </c>
      <c r="W678" s="5">
        <v>0</v>
      </c>
      <c r="X678" s="5">
        <v>7</v>
      </c>
      <c r="Y678" s="5">
        <v>2653</v>
      </c>
      <c r="Z678" s="5">
        <v>0</v>
      </c>
      <c r="AA678" s="5">
        <v>6</v>
      </c>
      <c r="AB678" s="5">
        <v>0</v>
      </c>
      <c r="AC678" s="5">
        <v>0</v>
      </c>
      <c r="AD678" s="5">
        <v>0</v>
      </c>
      <c r="AE678" s="5">
        <v>0</v>
      </c>
      <c r="AF678" s="5">
        <v>0</v>
      </c>
      <c r="AG678" s="5">
        <v>0</v>
      </c>
      <c r="AH678" s="5">
        <v>0</v>
      </c>
      <c r="AI678" s="5">
        <v>0</v>
      </c>
      <c r="AJ678" s="5">
        <v>0</v>
      </c>
      <c r="AK678" s="5">
        <v>0</v>
      </c>
      <c r="AL678" s="5">
        <v>0</v>
      </c>
      <c r="AM678" s="5">
        <v>2625</v>
      </c>
      <c r="AN678" s="5">
        <v>0</v>
      </c>
      <c r="AO678" s="5">
        <v>0</v>
      </c>
      <c r="AP678" s="5">
        <v>0</v>
      </c>
      <c r="AQ678" s="5">
        <v>0</v>
      </c>
      <c r="AR678" s="5">
        <v>0</v>
      </c>
      <c r="AS678" s="5">
        <v>0</v>
      </c>
      <c r="AT678" s="5">
        <v>0</v>
      </c>
      <c r="AU678" s="5">
        <v>0</v>
      </c>
      <c r="AV678" s="5">
        <v>0</v>
      </c>
      <c r="AW678" s="5">
        <v>0</v>
      </c>
      <c r="AX678" s="5">
        <v>0</v>
      </c>
      <c r="AY678" s="5">
        <v>0</v>
      </c>
      <c r="AZ678" s="5">
        <v>0</v>
      </c>
      <c r="BA678" s="5">
        <v>0</v>
      </c>
      <c r="BB678" s="5">
        <v>0</v>
      </c>
      <c r="BC678" s="5">
        <v>0</v>
      </c>
      <c r="BD678" s="5">
        <v>0</v>
      </c>
      <c r="BE678" s="5">
        <v>0</v>
      </c>
      <c r="BF678" s="5">
        <v>0</v>
      </c>
      <c r="BG678" s="5">
        <v>0</v>
      </c>
      <c r="BH678" s="5">
        <v>102735</v>
      </c>
      <c r="BI678" s="5">
        <v>57300</v>
      </c>
      <c r="BJ678" s="5">
        <v>150602</v>
      </c>
      <c r="BK678" s="5">
        <v>6239</v>
      </c>
      <c r="BL678" s="5">
        <v>0</v>
      </c>
      <c r="BM678" s="5">
        <v>2000</v>
      </c>
      <c r="BN678" s="5">
        <v>0</v>
      </c>
      <c r="BO678" s="5">
        <v>51348</v>
      </c>
      <c r="BP678" s="5">
        <v>303350</v>
      </c>
      <c r="BQ678" s="5">
        <v>34452</v>
      </c>
      <c r="BR678" s="5">
        <v>0</v>
      </c>
    </row>
    <row r="679" spans="1:70">
      <c r="A679" t="s">
        <v>2064</v>
      </c>
      <c r="B679" t="s">
        <v>2065</v>
      </c>
      <c r="C679" t="s">
        <v>1466</v>
      </c>
      <c r="D679" t="s">
        <v>2126</v>
      </c>
      <c r="E679" t="str">
        <f t="shared" si="10"/>
        <v>長野県浅麓水道企業団</v>
      </c>
      <c r="F679" s="5">
        <v>0</v>
      </c>
      <c r="G679" s="5">
        <v>8</v>
      </c>
      <c r="H679" s="5">
        <v>4</v>
      </c>
      <c r="I679" s="5">
        <v>0</v>
      </c>
      <c r="J679" s="5">
        <v>1</v>
      </c>
      <c r="K679" s="5">
        <v>0</v>
      </c>
      <c r="L679" s="5">
        <v>0</v>
      </c>
      <c r="M679" s="5">
        <v>16724</v>
      </c>
      <c r="N679" s="5">
        <v>0</v>
      </c>
      <c r="O679" s="5">
        <v>0</v>
      </c>
      <c r="P679" s="5">
        <v>329903</v>
      </c>
      <c r="Q679" s="5">
        <v>496759</v>
      </c>
      <c r="R679" s="5">
        <v>38955</v>
      </c>
      <c r="S679" s="5">
        <v>7</v>
      </c>
      <c r="T679" s="5">
        <v>0</v>
      </c>
      <c r="U679" s="5">
        <v>6623</v>
      </c>
      <c r="V679" s="5">
        <v>0</v>
      </c>
      <c r="W679" s="5">
        <v>0</v>
      </c>
      <c r="X679" s="5">
        <v>22</v>
      </c>
      <c r="Y679" s="5">
        <v>25000</v>
      </c>
      <c r="Z679" s="5">
        <v>0</v>
      </c>
      <c r="AA679" s="5">
        <v>138</v>
      </c>
      <c r="AB679" s="5">
        <v>81</v>
      </c>
      <c r="AC679" s="5">
        <v>0</v>
      </c>
      <c r="AD679" s="5">
        <v>4279</v>
      </c>
      <c r="AE679" s="5">
        <v>0</v>
      </c>
      <c r="AF679" s="5">
        <v>0</v>
      </c>
      <c r="AG679" s="5">
        <v>25000</v>
      </c>
      <c r="AH679" s="5">
        <v>11200</v>
      </c>
      <c r="AI679" s="5">
        <v>0</v>
      </c>
      <c r="AJ679" s="5">
        <v>0</v>
      </c>
      <c r="AK679" s="5">
        <v>12500</v>
      </c>
      <c r="AL679" s="5">
        <v>0</v>
      </c>
      <c r="AM679" s="5">
        <v>0</v>
      </c>
      <c r="AN679" s="5">
        <v>0</v>
      </c>
      <c r="AO679" s="5">
        <v>0</v>
      </c>
      <c r="AP679" s="5">
        <v>0</v>
      </c>
      <c r="AQ679" s="5">
        <v>0</v>
      </c>
      <c r="AR679" s="5">
        <v>0</v>
      </c>
      <c r="AS679" s="5">
        <v>5278</v>
      </c>
      <c r="AT679" s="5">
        <v>0</v>
      </c>
      <c r="AU679" s="5">
        <v>0</v>
      </c>
      <c r="AV679" s="5">
        <v>0</v>
      </c>
      <c r="AW679" s="5">
        <v>3033</v>
      </c>
      <c r="AX679" s="5">
        <v>0</v>
      </c>
      <c r="AY679" s="5">
        <v>0</v>
      </c>
      <c r="AZ679" s="5">
        <v>0</v>
      </c>
      <c r="BA679" s="5">
        <v>2486</v>
      </c>
      <c r="BB679" s="5">
        <v>0</v>
      </c>
      <c r="BC679" s="5">
        <v>0</v>
      </c>
      <c r="BD679" s="5">
        <v>0</v>
      </c>
      <c r="BE679" s="5">
        <v>0</v>
      </c>
      <c r="BF679" s="5">
        <v>0</v>
      </c>
      <c r="BG679" s="5">
        <v>0</v>
      </c>
      <c r="BH679" s="5">
        <v>329991</v>
      </c>
      <c r="BI679" s="5">
        <v>3432</v>
      </c>
      <c r="BJ679" s="5">
        <v>201156</v>
      </c>
      <c r="BK679" s="5">
        <v>12609</v>
      </c>
      <c r="BL679" s="5">
        <v>0</v>
      </c>
      <c r="BM679" s="5">
        <v>0</v>
      </c>
      <c r="BN679" s="5">
        <v>0</v>
      </c>
      <c r="BO679" s="5">
        <v>1704</v>
      </c>
      <c r="BP679" s="5">
        <v>633729</v>
      </c>
      <c r="BQ679" s="5">
        <v>44982</v>
      </c>
      <c r="BR679" s="5">
        <v>0</v>
      </c>
    </row>
    <row r="680" spans="1:70">
      <c r="A680" t="s">
        <v>2064</v>
      </c>
      <c r="B680" t="s">
        <v>2065</v>
      </c>
      <c r="C680" t="s">
        <v>1468</v>
      </c>
      <c r="D680" t="s">
        <v>2065</v>
      </c>
      <c r="E680" t="str">
        <f t="shared" si="10"/>
        <v>長野県長野県</v>
      </c>
      <c r="F680" s="5">
        <v>0</v>
      </c>
      <c r="G680" s="5">
        <v>16</v>
      </c>
      <c r="H680" s="5">
        <v>0</v>
      </c>
      <c r="I680" s="5">
        <v>0</v>
      </c>
      <c r="J680" s="5">
        <v>1</v>
      </c>
      <c r="K680" s="5">
        <v>0</v>
      </c>
      <c r="L680" s="5">
        <v>1857</v>
      </c>
      <c r="M680" s="5">
        <v>52551</v>
      </c>
      <c r="N680" s="5">
        <v>0</v>
      </c>
      <c r="O680" s="5">
        <v>0</v>
      </c>
      <c r="P680" s="5">
        <v>1306754</v>
      </c>
      <c r="Q680" s="5">
        <v>2189892</v>
      </c>
      <c r="R680" s="5">
        <v>95772</v>
      </c>
      <c r="S680" s="5">
        <v>13</v>
      </c>
      <c r="T680" s="5">
        <v>0</v>
      </c>
      <c r="U680" s="5">
        <v>29424</v>
      </c>
      <c r="V680" s="5">
        <v>0</v>
      </c>
      <c r="W680" s="5">
        <v>7</v>
      </c>
      <c r="X680" s="5">
        <v>2</v>
      </c>
      <c r="Y680" s="5">
        <v>86400</v>
      </c>
      <c r="Z680" s="5">
        <v>0</v>
      </c>
      <c r="AA680" s="5">
        <v>581</v>
      </c>
      <c r="AB680" s="5">
        <v>252</v>
      </c>
      <c r="AC680" s="5">
        <v>0</v>
      </c>
      <c r="AD680" s="5">
        <v>0</v>
      </c>
      <c r="AE680" s="5">
        <v>0</v>
      </c>
      <c r="AF680" s="5">
        <v>0</v>
      </c>
      <c r="AG680" s="5">
        <v>0</v>
      </c>
      <c r="AH680" s="5">
        <v>0</v>
      </c>
      <c r="AI680" s="5">
        <v>24120</v>
      </c>
      <c r="AJ680" s="5">
        <v>0</v>
      </c>
      <c r="AK680" s="5">
        <v>0</v>
      </c>
      <c r="AL680" s="5">
        <v>0</v>
      </c>
      <c r="AM680" s="5">
        <v>0</v>
      </c>
      <c r="AN680" s="5">
        <v>0</v>
      </c>
      <c r="AO680" s="5">
        <v>0</v>
      </c>
      <c r="AP680" s="5">
        <v>0</v>
      </c>
      <c r="AQ680" s="5">
        <v>0</v>
      </c>
      <c r="AR680" s="5">
        <v>0</v>
      </c>
      <c r="AS680" s="5">
        <v>6117</v>
      </c>
      <c r="AT680" s="5">
        <v>0</v>
      </c>
      <c r="AU680" s="5">
        <v>0</v>
      </c>
      <c r="AV680" s="5">
        <v>1857</v>
      </c>
      <c r="AW680" s="5">
        <v>28968</v>
      </c>
      <c r="AX680" s="5">
        <v>0</v>
      </c>
      <c r="AY680" s="5">
        <v>0</v>
      </c>
      <c r="AZ680" s="5">
        <v>0</v>
      </c>
      <c r="BA680" s="5">
        <v>0</v>
      </c>
      <c r="BB680" s="5">
        <v>0</v>
      </c>
      <c r="BC680" s="5">
        <v>0</v>
      </c>
      <c r="BD680" s="5">
        <v>0</v>
      </c>
      <c r="BE680" s="5">
        <v>0</v>
      </c>
      <c r="BF680" s="5">
        <v>0</v>
      </c>
      <c r="BG680" s="5">
        <v>0</v>
      </c>
      <c r="BH680" s="5">
        <v>1306754</v>
      </c>
      <c r="BI680" s="5">
        <v>110093</v>
      </c>
      <c r="BJ680" s="5">
        <v>1152966</v>
      </c>
      <c r="BK680" s="5">
        <v>27169</v>
      </c>
      <c r="BL680" s="5">
        <v>0</v>
      </c>
      <c r="BM680" s="5">
        <v>0</v>
      </c>
      <c r="BN680" s="5">
        <v>0</v>
      </c>
      <c r="BO680" s="5">
        <v>66537</v>
      </c>
      <c r="BP680" s="5">
        <v>3091077</v>
      </c>
      <c r="BQ680" s="5">
        <v>220698</v>
      </c>
      <c r="BR680" s="5">
        <v>0</v>
      </c>
    </row>
    <row r="681" spans="1:70">
      <c r="A681" t="s">
        <v>2064</v>
      </c>
      <c r="B681" t="s">
        <v>2065</v>
      </c>
      <c r="C681" t="s">
        <v>1470</v>
      </c>
      <c r="D681" t="s">
        <v>2127</v>
      </c>
      <c r="E681" t="str">
        <f t="shared" si="10"/>
        <v>長野県高瀬広域水道企業団</v>
      </c>
      <c r="F681" s="5">
        <v>0</v>
      </c>
      <c r="G681" s="5">
        <v>0</v>
      </c>
      <c r="H681" s="5">
        <v>0</v>
      </c>
      <c r="I681" s="5">
        <v>0</v>
      </c>
      <c r="J681" s="5">
        <v>0</v>
      </c>
      <c r="K681" s="5">
        <v>0</v>
      </c>
      <c r="L681" s="5">
        <v>0</v>
      </c>
      <c r="M681" s="5">
        <v>0</v>
      </c>
      <c r="N681" s="5">
        <v>0</v>
      </c>
      <c r="O681" s="5">
        <v>0</v>
      </c>
      <c r="P681" s="5">
        <v>0</v>
      </c>
      <c r="Q681" s="5">
        <v>0</v>
      </c>
      <c r="R681" s="5">
        <v>0</v>
      </c>
      <c r="S681" s="5">
        <v>0</v>
      </c>
      <c r="T681" s="5">
        <v>0</v>
      </c>
      <c r="U681" s="5">
        <v>0</v>
      </c>
      <c r="V681" s="5">
        <v>0</v>
      </c>
      <c r="W681" s="5">
        <v>0</v>
      </c>
      <c r="X681" s="5">
        <v>0</v>
      </c>
      <c r="Y681" s="5">
        <v>0</v>
      </c>
      <c r="Z681" s="5">
        <v>0</v>
      </c>
      <c r="AA681" s="5">
        <v>0</v>
      </c>
      <c r="AB681" s="5">
        <v>0</v>
      </c>
      <c r="AC681" s="5">
        <v>0</v>
      </c>
      <c r="AD681" s="5">
        <v>0</v>
      </c>
      <c r="AE681" s="5">
        <v>0</v>
      </c>
      <c r="AF681" s="5">
        <v>0</v>
      </c>
      <c r="AG681" s="5">
        <v>0</v>
      </c>
      <c r="AH681" s="5">
        <v>0</v>
      </c>
      <c r="AI681" s="5">
        <v>0</v>
      </c>
      <c r="AJ681" s="5">
        <v>0</v>
      </c>
      <c r="AK681" s="5">
        <v>0</v>
      </c>
      <c r="AL681" s="5">
        <v>0</v>
      </c>
      <c r="AM681" s="5">
        <v>0</v>
      </c>
      <c r="AN681" s="5">
        <v>0</v>
      </c>
      <c r="AO681" s="5">
        <v>0</v>
      </c>
      <c r="AP681" s="5">
        <v>0</v>
      </c>
      <c r="AQ681" s="5">
        <v>0</v>
      </c>
      <c r="AR681" s="5">
        <v>0</v>
      </c>
      <c r="AS681" s="5">
        <v>0</v>
      </c>
      <c r="AT681" s="5">
        <v>0</v>
      </c>
      <c r="AU681" s="5">
        <v>0</v>
      </c>
      <c r="AV681" s="5">
        <v>0</v>
      </c>
      <c r="AW681" s="5">
        <v>0</v>
      </c>
      <c r="AX681" s="5">
        <v>0</v>
      </c>
      <c r="AY681" s="5">
        <v>0</v>
      </c>
      <c r="AZ681" s="5">
        <v>0</v>
      </c>
      <c r="BA681" s="5">
        <v>0</v>
      </c>
      <c r="BB681" s="5">
        <v>0</v>
      </c>
      <c r="BC681" s="5">
        <v>0</v>
      </c>
      <c r="BD681" s="5">
        <v>0</v>
      </c>
      <c r="BE681" s="5">
        <v>0</v>
      </c>
      <c r="BF681" s="5">
        <v>0</v>
      </c>
      <c r="BG681" s="5">
        <v>0</v>
      </c>
      <c r="BH681" s="5">
        <v>0</v>
      </c>
      <c r="BI681" s="5">
        <v>0</v>
      </c>
      <c r="BJ681" s="5">
        <v>0</v>
      </c>
      <c r="BK681" s="5">
        <v>0</v>
      </c>
      <c r="BL681" s="5">
        <v>0</v>
      </c>
      <c r="BM681" s="5">
        <v>0</v>
      </c>
      <c r="BN681" s="5">
        <v>0</v>
      </c>
      <c r="BO681" s="5">
        <v>0</v>
      </c>
      <c r="BP681" s="5">
        <v>605</v>
      </c>
      <c r="BQ681" s="5">
        <v>5</v>
      </c>
      <c r="BR681" s="5">
        <v>0</v>
      </c>
    </row>
    <row r="682" spans="1:70">
      <c r="A682" t="s">
        <v>2064</v>
      </c>
      <c r="B682" t="s">
        <v>2065</v>
      </c>
      <c r="C682" t="s">
        <v>1472</v>
      </c>
      <c r="D682" t="s">
        <v>2128</v>
      </c>
      <c r="E682" t="str">
        <f t="shared" si="10"/>
        <v>長野県長野県上伊那広域水道企業団</v>
      </c>
      <c r="F682" s="5">
        <v>0</v>
      </c>
      <c r="G682" s="5">
        <v>19</v>
      </c>
      <c r="H682" s="5">
        <v>0</v>
      </c>
      <c r="I682" s="5">
        <v>0</v>
      </c>
      <c r="J682" s="5">
        <v>1</v>
      </c>
      <c r="K682" s="5">
        <v>0</v>
      </c>
      <c r="L682" s="5">
        <v>7980</v>
      </c>
      <c r="M682" s="5">
        <v>62263</v>
      </c>
      <c r="N682" s="5">
        <v>0</v>
      </c>
      <c r="O682" s="5">
        <v>0</v>
      </c>
      <c r="P682" s="5">
        <v>740920</v>
      </c>
      <c r="Q682" s="5">
        <v>132803</v>
      </c>
      <c r="R682" s="5">
        <v>178248</v>
      </c>
      <c r="S682" s="5">
        <v>14</v>
      </c>
      <c r="T682" s="5">
        <v>0</v>
      </c>
      <c r="U682" s="5">
        <v>13803</v>
      </c>
      <c r="V682" s="5">
        <v>0</v>
      </c>
      <c r="W682" s="5">
        <v>9</v>
      </c>
      <c r="X682" s="5">
        <v>15</v>
      </c>
      <c r="Y682" s="5">
        <v>46500</v>
      </c>
      <c r="Z682" s="5">
        <v>0</v>
      </c>
      <c r="AA682" s="5">
        <v>146</v>
      </c>
      <c r="AB682" s="5">
        <v>118</v>
      </c>
      <c r="AC682" s="5">
        <v>0</v>
      </c>
      <c r="AD682" s="5">
        <v>0</v>
      </c>
      <c r="AE682" s="5">
        <v>0</v>
      </c>
      <c r="AF682" s="5">
        <v>0</v>
      </c>
      <c r="AG682" s="5">
        <v>0</v>
      </c>
      <c r="AH682" s="5">
        <v>3715</v>
      </c>
      <c r="AI682" s="5">
        <v>0</v>
      </c>
      <c r="AJ682" s="5">
        <v>0</v>
      </c>
      <c r="AK682" s="5">
        <v>2400</v>
      </c>
      <c r="AL682" s="5">
        <v>7400</v>
      </c>
      <c r="AM682" s="5">
        <v>0</v>
      </c>
      <c r="AN682" s="5">
        <v>0</v>
      </c>
      <c r="AO682" s="5">
        <v>0</v>
      </c>
      <c r="AP682" s="5">
        <v>0</v>
      </c>
      <c r="AQ682" s="5">
        <v>0</v>
      </c>
      <c r="AR682" s="5">
        <v>0</v>
      </c>
      <c r="AS682" s="5">
        <v>0</v>
      </c>
      <c r="AT682" s="5">
        <v>0</v>
      </c>
      <c r="AU682" s="5">
        <v>0</v>
      </c>
      <c r="AV682" s="5">
        <v>7980</v>
      </c>
      <c r="AW682" s="5">
        <v>9373</v>
      </c>
      <c r="AX682" s="5">
        <v>0</v>
      </c>
      <c r="AY682" s="5">
        <v>0</v>
      </c>
      <c r="AZ682" s="5">
        <v>0</v>
      </c>
      <c r="BA682" s="5">
        <v>0</v>
      </c>
      <c r="BB682" s="5">
        <v>0</v>
      </c>
      <c r="BC682" s="5">
        <v>0</v>
      </c>
      <c r="BD682" s="5">
        <v>0</v>
      </c>
      <c r="BE682" s="5">
        <v>0</v>
      </c>
      <c r="BF682" s="5">
        <v>0</v>
      </c>
      <c r="BG682" s="5">
        <v>0</v>
      </c>
      <c r="BH682" s="5">
        <v>740920</v>
      </c>
      <c r="BI682" s="5">
        <v>225250</v>
      </c>
      <c r="BJ682" s="5">
        <v>656533</v>
      </c>
      <c r="BK682" s="5">
        <v>46824</v>
      </c>
      <c r="BL682" s="5">
        <v>0</v>
      </c>
      <c r="BM682" s="5">
        <v>0</v>
      </c>
      <c r="BN682" s="5">
        <v>0</v>
      </c>
      <c r="BO682" s="5">
        <v>168449</v>
      </c>
      <c r="BP682" s="5">
        <v>2479893</v>
      </c>
      <c r="BQ682" s="5">
        <v>225663</v>
      </c>
      <c r="BR682" s="5">
        <v>0</v>
      </c>
    </row>
    <row r="683" spans="1:70">
      <c r="A683" t="s">
        <v>2129</v>
      </c>
      <c r="B683" t="s">
        <v>2130</v>
      </c>
      <c r="C683" t="s">
        <v>1280</v>
      </c>
      <c r="D683" t="s">
        <v>2131</v>
      </c>
      <c r="E683" t="str">
        <f t="shared" si="10"/>
        <v>岐阜県多治見市</v>
      </c>
      <c r="F683" s="5">
        <v>107617</v>
      </c>
      <c r="G683" s="5">
        <v>22</v>
      </c>
      <c r="H683" s="5">
        <v>0</v>
      </c>
      <c r="I683" s="5">
        <v>0</v>
      </c>
      <c r="J683" s="5">
        <v>0</v>
      </c>
      <c r="K683" s="5">
        <v>0</v>
      </c>
      <c r="L683" s="5">
        <v>0</v>
      </c>
      <c r="M683" s="5">
        <v>25461</v>
      </c>
      <c r="N683" s="5">
        <v>7137</v>
      </c>
      <c r="O683" s="5">
        <v>693869</v>
      </c>
      <c r="P683" s="5">
        <v>1928893</v>
      </c>
      <c r="Q683" s="5">
        <v>663060</v>
      </c>
      <c r="R683" s="5">
        <v>26889</v>
      </c>
      <c r="S683" s="5">
        <v>12</v>
      </c>
      <c r="T683" s="5">
        <v>10665</v>
      </c>
      <c r="U683" s="5">
        <v>0</v>
      </c>
      <c r="V683" s="5">
        <v>0</v>
      </c>
      <c r="W683" s="5">
        <v>10</v>
      </c>
      <c r="X683" s="5">
        <v>3</v>
      </c>
      <c r="Y683" s="5">
        <v>0</v>
      </c>
      <c r="Z683" s="5">
        <v>0</v>
      </c>
      <c r="AA683" s="5">
        <v>0</v>
      </c>
      <c r="AB683" s="5">
        <v>0</v>
      </c>
      <c r="AC683" s="5">
        <v>0</v>
      </c>
      <c r="AD683" s="5">
        <v>8827</v>
      </c>
      <c r="AE683" s="5">
        <v>5143</v>
      </c>
      <c r="AF683" s="5">
        <v>156577</v>
      </c>
      <c r="AG683" s="5">
        <v>0</v>
      </c>
      <c r="AH683" s="5">
        <v>44510</v>
      </c>
      <c r="AI683" s="5">
        <v>1728</v>
      </c>
      <c r="AJ683" s="5">
        <v>0</v>
      </c>
      <c r="AK683" s="5">
        <v>32184</v>
      </c>
      <c r="AL683" s="5">
        <v>12300</v>
      </c>
      <c r="AM683" s="5">
        <v>0</v>
      </c>
      <c r="AN683" s="5">
        <v>0</v>
      </c>
      <c r="AO683" s="5">
        <v>0</v>
      </c>
      <c r="AP683" s="5">
        <v>0</v>
      </c>
      <c r="AQ683" s="5">
        <v>0</v>
      </c>
      <c r="AR683" s="5">
        <v>0</v>
      </c>
      <c r="AS683" s="5">
        <v>6889</v>
      </c>
      <c r="AT683" s="5">
        <v>592</v>
      </c>
      <c r="AU683" s="5">
        <v>133288</v>
      </c>
      <c r="AV683" s="5">
        <v>0</v>
      </c>
      <c r="AW683" s="5">
        <v>0</v>
      </c>
      <c r="AX683" s="5">
        <v>0</v>
      </c>
      <c r="AY683" s="5">
        <v>0</v>
      </c>
      <c r="AZ683" s="5">
        <v>0</v>
      </c>
      <c r="BA683" s="5">
        <v>0</v>
      </c>
      <c r="BB683" s="5">
        <v>0</v>
      </c>
      <c r="BC683" s="5">
        <v>758</v>
      </c>
      <c r="BD683" s="5">
        <v>0</v>
      </c>
      <c r="BE683" s="5">
        <v>0</v>
      </c>
      <c r="BF683" s="5">
        <v>0</v>
      </c>
      <c r="BG683" s="5">
        <v>652</v>
      </c>
      <c r="BH683" s="5">
        <v>1978619</v>
      </c>
      <c r="BI683" s="5">
        <v>201246</v>
      </c>
      <c r="BJ683" s="5">
        <v>2158605</v>
      </c>
      <c r="BK683" s="5">
        <v>9014</v>
      </c>
      <c r="BL683" s="5">
        <v>0</v>
      </c>
      <c r="BM683" s="5">
        <v>10362</v>
      </c>
      <c r="BN683" s="5">
        <v>0</v>
      </c>
      <c r="BO683" s="5">
        <v>180651</v>
      </c>
      <c r="BP683" s="5">
        <v>1844399</v>
      </c>
      <c r="BQ683" s="5">
        <v>512754</v>
      </c>
      <c r="BR683" s="5">
        <v>57850</v>
      </c>
    </row>
    <row r="684" spans="1:70">
      <c r="A684" t="s">
        <v>2129</v>
      </c>
      <c r="B684" t="s">
        <v>2130</v>
      </c>
      <c r="C684" t="s">
        <v>1282</v>
      </c>
      <c r="D684" t="s">
        <v>2132</v>
      </c>
      <c r="E684" t="str">
        <f t="shared" si="10"/>
        <v>岐阜県岐阜市</v>
      </c>
      <c r="F684" s="5">
        <v>349695</v>
      </c>
      <c r="G684" s="5">
        <v>118</v>
      </c>
      <c r="H684" s="5">
        <v>17</v>
      </c>
      <c r="I684" s="5">
        <v>0</v>
      </c>
      <c r="J684" s="5">
        <v>0</v>
      </c>
      <c r="K684" s="5">
        <v>0</v>
      </c>
      <c r="L684" s="5">
        <v>0</v>
      </c>
      <c r="M684" s="5">
        <v>3130</v>
      </c>
      <c r="N684" s="5">
        <v>126922</v>
      </c>
      <c r="O684" s="5">
        <v>2258276</v>
      </c>
      <c r="P684" s="5">
        <v>5274459</v>
      </c>
      <c r="Q684" s="5">
        <v>29689327</v>
      </c>
      <c r="R684" s="5">
        <v>2181082</v>
      </c>
      <c r="S684" s="5">
        <v>68</v>
      </c>
      <c r="T684" s="5">
        <v>39282</v>
      </c>
      <c r="U684" s="5">
        <v>0</v>
      </c>
      <c r="V684" s="5">
        <v>0</v>
      </c>
      <c r="W684" s="5">
        <v>78</v>
      </c>
      <c r="X684" s="5">
        <v>17</v>
      </c>
      <c r="Y684" s="5">
        <v>253800</v>
      </c>
      <c r="Z684" s="5">
        <v>0</v>
      </c>
      <c r="AA684" s="5">
        <v>265</v>
      </c>
      <c r="AB684" s="5">
        <v>140</v>
      </c>
      <c r="AC684" s="5">
        <v>0</v>
      </c>
      <c r="AD684" s="5">
        <v>0</v>
      </c>
      <c r="AE684" s="5">
        <v>42010</v>
      </c>
      <c r="AF684" s="5">
        <v>0</v>
      </c>
      <c r="AG684" s="5">
        <v>111312</v>
      </c>
      <c r="AH684" s="5">
        <v>31277</v>
      </c>
      <c r="AI684" s="5">
        <v>0</v>
      </c>
      <c r="AJ684" s="5">
        <v>0</v>
      </c>
      <c r="AK684" s="5">
        <v>49875</v>
      </c>
      <c r="AL684" s="5">
        <v>12100</v>
      </c>
      <c r="AM684" s="5">
        <v>1455</v>
      </c>
      <c r="AN684" s="5">
        <v>3825</v>
      </c>
      <c r="AO684" s="5">
        <v>2000</v>
      </c>
      <c r="AP684" s="5">
        <v>610</v>
      </c>
      <c r="AQ684" s="5">
        <v>3517</v>
      </c>
      <c r="AR684" s="5">
        <v>0</v>
      </c>
      <c r="AS684" s="5">
        <v>3001</v>
      </c>
      <c r="AT684" s="5">
        <v>53870</v>
      </c>
      <c r="AU684" s="5">
        <v>271998</v>
      </c>
      <c r="AV684" s="5">
        <v>0</v>
      </c>
      <c r="AW684" s="5">
        <v>0</v>
      </c>
      <c r="AX684" s="5">
        <v>1642</v>
      </c>
      <c r="AY684" s="5">
        <v>5722</v>
      </c>
      <c r="AZ684" s="5">
        <v>0</v>
      </c>
      <c r="BA684" s="5">
        <v>0</v>
      </c>
      <c r="BB684" s="5">
        <v>0</v>
      </c>
      <c r="BC684" s="5">
        <v>91561</v>
      </c>
      <c r="BD684" s="5">
        <v>0</v>
      </c>
      <c r="BE684" s="5">
        <v>65</v>
      </c>
      <c r="BF684" s="5">
        <v>959</v>
      </c>
      <c r="BG684" s="5">
        <v>2844</v>
      </c>
      <c r="BH684" s="5">
        <v>5293778</v>
      </c>
      <c r="BI684" s="5">
        <v>263937</v>
      </c>
      <c r="BJ684" s="5">
        <v>4006664</v>
      </c>
      <c r="BK684" s="5">
        <v>646480</v>
      </c>
      <c r="BL684" s="5">
        <v>0</v>
      </c>
      <c r="BM684" s="5">
        <v>0</v>
      </c>
      <c r="BN684" s="5">
        <v>0</v>
      </c>
      <c r="BO684" s="5">
        <v>249431</v>
      </c>
      <c r="BP684" s="5">
        <v>4127527</v>
      </c>
      <c r="BQ684" s="5">
        <v>3180160</v>
      </c>
      <c r="BR684" s="5">
        <v>0</v>
      </c>
    </row>
    <row r="685" spans="1:70">
      <c r="A685" t="s">
        <v>2129</v>
      </c>
      <c r="B685" t="s">
        <v>2130</v>
      </c>
      <c r="C685" t="s">
        <v>1284</v>
      </c>
      <c r="D685" t="s">
        <v>2133</v>
      </c>
      <c r="E685" t="str">
        <f t="shared" si="10"/>
        <v>岐阜県高山市</v>
      </c>
      <c r="F685" s="5">
        <v>85463</v>
      </c>
      <c r="G685" s="5">
        <v>26</v>
      </c>
      <c r="H685" s="5">
        <v>51</v>
      </c>
      <c r="I685" s="5">
        <v>13</v>
      </c>
      <c r="J685" s="5">
        <v>8</v>
      </c>
      <c r="K685" s="5">
        <v>1</v>
      </c>
      <c r="L685" s="5">
        <v>86633</v>
      </c>
      <c r="M685" s="5">
        <v>51330</v>
      </c>
      <c r="N685" s="5">
        <v>29333</v>
      </c>
      <c r="O685" s="5">
        <v>1003521</v>
      </c>
      <c r="P685" s="5">
        <v>1666878</v>
      </c>
      <c r="Q685" s="5">
        <v>6208375</v>
      </c>
      <c r="R685" s="5">
        <v>454890</v>
      </c>
      <c r="S685" s="5">
        <v>18</v>
      </c>
      <c r="T685" s="5">
        <v>10388</v>
      </c>
      <c r="U685" s="5">
        <v>0</v>
      </c>
      <c r="V685" s="5">
        <v>0</v>
      </c>
      <c r="W685" s="5">
        <v>7</v>
      </c>
      <c r="X685" s="5">
        <v>5</v>
      </c>
      <c r="Y685" s="5">
        <v>69719</v>
      </c>
      <c r="Z685" s="5">
        <v>0</v>
      </c>
      <c r="AA685" s="5">
        <v>876</v>
      </c>
      <c r="AB685" s="5">
        <v>638</v>
      </c>
      <c r="AC685" s="5">
        <v>22313</v>
      </c>
      <c r="AD685" s="5">
        <v>2711</v>
      </c>
      <c r="AE685" s="5">
        <v>521</v>
      </c>
      <c r="AF685" s="5">
        <v>100499</v>
      </c>
      <c r="AG685" s="5">
        <v>31744</v>
      </c>
      <c r="AH685" s="5">
        <v>0</v>
      </c>
      <c r="AI685" s="5">
        <v>174842</v>
      </c>
      <c r="AJ685" s="5">
        <v>6252</v>
      </c>
      <c r="AK685" s="5">
        <v>25198</v>
      </c>
      <c r="AL685" s="5">
        <v>2644</v>
      </c>
      <c r="AM685" s="5">
        <v>0</v>
      </c>
      <c r="AN685" s="5">
        <v>429</v>
      </c>
      <c r="AO685" s="5">
        <v>7860</v>
      </c>
      <c r="AP685" s="5">
        <v>0</v>
      </c>
      <c r="AQ685" s="5">
        <v>2719</v>
      </c>
      <c r="AR685" s="5">
        <v>3322</v>
      </c>
      <c r="AS685" s="5">
        <v>5663</v>
      </c>
      <c r="AT685" s="5">
        <v>10048</v>
      </c>
      <c r="AU685" s="5">
        <v>2648</v>
      </c>
      <c r="AV685" s="5">
        <v>0</v>
      </c>
      <c r="AW685" s="5">
        <v>25</v>
      </c>
      <c r="AX685" s="5">
        <v>67</v>
      </c>
      <c r="AY685" s="5">
        <v>0</v>
      </c>
      <c r="AZ685" s="5">
        <v>4302</v>
      </c>
      <c r="BA685" s="5">
        <v>1395</v>
      </c>
      <c r="BB685" s="5">
        <v>0</v>
      </c>
      <c r="BC685" s="5">
        <v>11191</v>
      </c>
      <c r="BD685" s="5">
        <v>0</v>
      </c>
      <c r="BE685" s="5">
        <v>287</v>
      </c>
      <c r="BF685" s="5">
        <v>238</v>
      </c>
      <c r="BG685" s="5">
        <v>2606</v>
      </c>
      <c r="BH685" s="5">
        <v>1690684</v>
      </c>
      <c r="BI685" s="5">
        <v>351475</v>
      </c>
      <c r="BJ685" s="5">
        <v>1613239</v>
      </c>
      <c r="BK685" s="5">
        <v>130904</v>
      </c>
      <c r="BL685" s="5">
        <v>0</v>
      </c>
      <c r="BM685" s="5">
        <v>0</v>
      </c>
      <c r="BN685" s="5">
        <v>0</v>
      </c>
      <c r="BO685" s="5">
        <v>172976</v>
      </c>
      <c r="BP685" s="5">
        <v>3074538</v>
      </c>
      <c r="BQ685" s="5">
        <v>998165</v>
      </c>
      <c r="BR685" s="5">
        <v>0</v>
      </c>
    </row>
    <row r="686" spans="1:70">
      <c r="A686" t="s">
        <v>2129</v>
      </c>
      <c r="B686" t="s">
        <v>2130</v>
      </c>
      <c r="C686" t="s">
        <v>1286</v>
      </c>
      <c r="D686" t="s">
        <v>2134</v>
      </c>
      <c r="E686" t="str">
        <f t="shared" si="10"/>
        <v>岐阜県関市</v>
      </c>
      <c r="F686" s="5">
        <v>86486</v>
      </c>
      <c r="G686" s="5">
        <v>20</v>
      </c>
      <c r="H686" s="5">
        <v>10</v>
      </c>
      <c r="I686" s="5">
        <v>3</v>
      </c>
      <c r="J686" s="5">
        <v>6</v>
      </c>
      <c r="K686" s="5">
        <v>0</v>
      </c>
      <c r="L686" s="5">
        <v>25669</v>
      </c>
      <c r="M686" s="5">
        <v>87357</v>
      </c>
      <c r="N686" s="5">
        <v>18208</v>
      </c>
      <c r="O686" s="5">
        <v>883351</v>
      </c>
      <c r="P686" s="5">
        <v>1278095</v>
      </c>
      <c r="Q686" s="5">
        <v>5886116</v>
      </c>
      <c r="R686" s="5">
        <v>414171</v>
      </c>
      <c r="S686" s="5">
        <v>17</v>
      </c>
      <c r="T686" s="5">
        <v>11074</v>
      </c>
      <c r="U686" s="5">
        <v>0</v>
      </c>
      <c r="V686" s="5">
        <v>0</v>
      </c>
      <c r="W686" s="5">
        <v>7</v>
      </c>
      <c r="X686" s="5">
        <v>7</v>
      </c>
      <c r="Y686" s="5">
        <v>51630</v>
      </c>
      <c r="Z686" s="5">
        <v>0</v>
      </c>
      <c r="AA686" s="5">
        <v>44</v>
      </c>
      <c r="AB686" s="5">
        <v>31</v>
      </c>
      <c r="AC686" s="5">
        <v>0</v>
      </c>
      <c r="AD686" s="5">
        <v>0</v>
      </c>
      <c r="AE686" s="5">
        <v>0</v>
      </c>
      <c r="AF686" s="5">
        <v>50564</v>
      </c>
      <c r="AG686" s="5">
        <v>49688</v>
      </c>
      <c r="AH686" s="5">
        <v>0</v>
      </c>
      <c r="AI686" s="5">
        <v>0</v>
      </c>
      <c r="AJ686" s="5">
        <v>27144</v>
      </c>
      <c r="AK686" s="5">
        <v>12924</v>
      </c>
      <c r="AL686" s="5">
        <v>11110</v>
      </c>
      <c r="AM686" s="5">
        <v>0</v>
      </c>
      <c r="AN686" s="5">
        <v>452</v>
      </c>
      <c r="AO686" s="5">
        <v>0</v>
      </c>
      <c r="AP686" s="5">
        <v>0</v>
      </c>
      <c r="AQ686" s="5">
        <v>6288</v>
      </c>
      <c r="AR686" s="5">
        <v>0</v>
      </c>
      <c r="AS686" s="5">
        <v>11047</v>
      </c>
      <c r="AT686" s="5">
        <v>5997</v>
      </c>
      <c r="AU686" s="5">
        <v>29551</v>
      </c>
      <c r="AV686" s="5">
        <v>212</v>
      </c>
      <c r="AW686" s="5">
        <v>0</v>
      </c>
      <c r="AX686" s="5">
        <v>0</v>
      </c>
      <c r="AY686" s="5">
        <v>0</v>
      </c>
      <c r="AZ686" s="5">
        <v>0</v>
      </c>
      <c r="BA686" s="5">
        <v>0</v>
      </c>
      <c r="BB686" s="5">
        <v>0</v>
      </c>
      <c r="BC686" s="5">
        <v>28764</v>
      </c>
      <c r="BD686" s="5">
        <v>0</v>
      </c>
      <c r="BE686" s="5">
        <v>0</v>
      </c>
      <c r="BF686" s="5">
        <v>19</v>
      </c>
      <c r="BG686" s="5">
        <v>297</v>
      </c>
      <c r="BH686" s="5">
        <v>1321497</v>
      </c>
      <c r="BI686" s="5">
        <v>447389</v>
      </c>
      <c r="BJ686" s="5">
        <v>1586377</v>
      </c>
      <c r="BK686" s="5">
        <v>64658</v>
      </c>
      <c r="BL686" s="5">
        <v>0</v>
      </c>
      <c r="BM686" s="5">
        <v>7906</v>
      </c>
      <c r="BN686" s="5">
        <v>0</v>
      </c>
      <c r="BO686" s="5">
        <v>266211</v>
      </c>
      <c r="BP686" s="5">
        <v>1806576</v>
      </c>
      <c r="BQ686" s="5">
        <v>526888</v>
      </c>
      <c r="BR686" s="5">
        <v>0</v>
      </c>
    </row>
    <row r="687" spans="1:70">
      <c r="A687" t="s">
        <v>2129</v>
      </c>
      <c r="B687" t="s">
        <v>2130</v>
      </c>
      <c r="C687" t="s">
        <v>1288</v>
      </c>
      <c r="D687" t="s">
        <v>2135</v>
      </c>
      <c r="E687" t="str">
        <f t="shared" si="10"/>
        <v>岐阜県中津川市</v>
      </c>
      <c r="F687" s="5">
        <v>75603</v>
      </c>
      <c r="G687" s="5">
        <v>11</v>
      </c>
      <c r="H687" s="5">
        <v>6</v>
      </c>
      <c r="I687" s="5">
        <v>23</v>
      </c>
      <c r="J687" s="5">
        <v>2</v>
      </c>
      <c r="K687" s="5">
        <v>4</v>
      </c>
      <c r="L687" s="5">
        <v>31361</v>
      </c>
      <c r="M687" s="5">
        <v>35524</v>
      </c>
      <c r="N687" s="5">
        <v>0</v>
      </c>
      <c r="O687" s="5">
        <v>1074032</v>
      </c>
      <c r="P687" s="5">
        <v>1729140</v>
      </c>
      <c r="Q687" s="5">
        <v>2921423</v>
      </c>
      <c r="R687" s="5">
        <v>290458</v>
      </c>
      <c r="S687" s="5">
        <v>11</v>
      </c>
      <c r="T687" s="5">
        <v>8932</v>
      </c>
      <c r="U687" s="5">
        <v>0</v>
      </c>
      <c r="V687" s="5">
        <v>0</v>
      </c>
      <c r="W687" s="5">
        <v>7</v>
      </c>
      <c r="X687" s="5">
        <v>6</v>
      </c>
      <c r="Y687" s="5">
        <v>16704</v>
      </c>
      <c r="Z687" s="5">
        <v>0</v>
      </c>
      <c r="AA687" s="5">
        <v>170</v>
      </c>
      <c r="AB687" s="5">
        <v>121</v>
      </c>
      <c r="AC687" s="5">
        <v>2840</v>
      </c>
      <c r="AD687" s="5">
        <v>7736</v>
      </c>
      <c r="AE687" s="5">
        <v>0</v>
      </c>
      <c r="AF687" s="5">
        <v>144678</v>
      </c>
      <c r="AG687" s="5">
        <v>2733</v>
      </c>
      <c r="AH687" s="5">
        <v>8594</v>
      </c>
      <c r="AI687" s="5">
        <v>33281</v>
      </c>
      <c r="AJ687" s="5">
        <v>0</v>
      </c>
      <c r="AK687" s="5">
        <v>11910</v>
      </c>
      <c r="AL687" s="5">
        <v>18953</v>
      </c>
      <c r="AM687" s="5">
        <v>10</v>
      </c>
      <c r="AN687" s="5">
        <v>0</v>
      </c>
      <c r="AO687" s="5">
        <v>0</v>
      </c>
      <c r="AP687" s="5">
        <v>0</v>
      </c>
      <c r="AQ687" s="5">
        <v>0</v>
      </c>
      <c r="AR687" s="5">
        <v>1007</v>
      </c>
      <c r="AS687" s="5">
        <v>5112</v>
      </c>
      <c r="AT687" s="5">
        <v>0</v>
      </c>
      <c r="AU687" s="5">
        <v>28775</v>
      </c>
      <c r="AV687" s="5">
        <v>8</v>
      </c>
      <c r="AW687" s="5">
        <v>13</v>
      </c>
      <c r="AX687" s="5">
        <v>0</v>
      </c>
      <c r="AY687" s="5">
        <v>1323</v>
      </c>
      <c r="AZ687" s="5">
        <v>960</v>
      </c>
      <c r="BA687" s="5">
        <v>2403</v>
      </c>
      <c r="BB687" s="5">
        <v>0</v>
      </c>
      <c r="BC687" s="5">
        <v>17025</v>
      </c>
      <c r="BD687" s="5">
        <v>95</v>
      </c>
      <c r="BE687" s="5">
        <v>0</v>
      </c>
      <c r="BF687" s="5">
        <v>0</v>
      </c>
      <c r="BG687" s="5">
        <v>1024</v>
      </c>
      <c r="BH687" s="5">
        <v>1784672</v>
      </c>
      <c r="BI687" s="5">
        <v>354173</v>
      </c>
      <c r="BJ687" s="5">
        <v>2058938</v>
      </c>
      <c r="BK687" s="5">
        <v>61889</v>
      </c>
      <c r="BL687" s="5">
        <v>0</v>
      </c>
      <c r="BM687" s="5">
        <v>0</v>
      </c>
      <c r="BN687" s="5">
        <v>0</v>
      </c>
      <c r="BO687" s="5">
        <v>302755</v>
      </c>
      <c r="BP687" s="5">
        <v>1629995</v>
      </c>
      <c r="BQ687" s="5">
        <v>691050</v>
      </c>
      <c r="BR687" s="5">
        <v>30000</v>
      </c>
    </row>
    <row r="688" spans="1:70">
      <c r="A688" t="s">
        <v>2129</v>
      </c>
      <c r="B688" t="s">
        <v>2130</v>
      </c>
      <c r="C688" t="s">
        <v>1292</v>
      </c>
      <c r="D688" t="s">
        <v>2136</v>
      </c>
      <c r="E688" t="str">
        <f t="shared" si="10"/>
        <v>岐阜県土岐市</v>
      </c>
      <c r="F688" s="5">
        <v>56132</v>
      </c>
      <c r="G688" s="5">
        <v>17</v>
      </c>
      <c r="H688" s="5">
        <v>0</v>
      </c>
      <c r="I688" s="5">
        <v>0</v>
      </c>
      <c r="J688" s="5">
        <v>0</v>
      </c>
      <c r="K688" s="5">
        <v>0</v>
      </c>
      <c r="L688" s="5">
        <v>0</v>
      </c>
      <c r="M688" s="5">
        <v>60754</v>
      </c>
      <c r="N688" s="5">
        <v>0</v>
      </c>
      <c r="O688" s="5">
        <v>511331</v>
      </c>
      <c r="P688" s="5">
        <v>1427534</v>
      </c>
      <c r="Q688" s="5">
        <v>2320711</v>
      </c>
      <c r="R688" s="5">
        <v>348413</v>
      </c>
      <c r="S688" s="5">
        <v>16</v>
      </c>
      <c r="T688" s="5">
        <v>5945</v>
      </c>
      <c r="U688" s="5">
        <v>0</v>
      </c>
      <c r="V688" s="5">
        <v>0</v>
      </c>
      <c r="W688" s="5">
        <v>7</v>
      </c>
      <c r="X688" s="5">
        <v>3</v>
      </c>
      <c r="Y688" s="5">
        <v>0</v>
      </c>
      <c r="Z688" s="5">
        <v>0</v>
      </c>
      <c r="AA688" s="5">
        <v>0</v>
      </c>
      <c r="AB688" s="5">
        <v>0</v>
      </c>
      <c r="AC688" s="5">
        <v>0</v>
      </c>
      <c r="AD688" s="5">
        <v>6247</v>
      </c>
      <c r="AE688" s="5">
        <v>0</v>
      </c>
      <c r="AF688" s="5">
        <v>58354</v>
      </c>
      <c r="AG688" s="5">
        <v>0</v>
      </c>
      <c r="AH688" s="5">
        <v>14472</v>
      </c>
      <c r="AI688" s="5">
        <v>0</v>
      </c>
      <c r="AJ688" s="5">
        <v>5040</v>
      </c>
      <c r="AK688" s="5">
        <v>20165</v>
      </c>
      <c r="AL688" s="5">
        <v>11260</v>
      </c>
      <c r="AM688" s="5">
        <v>0</v>
      </c>
      <c r="AN688" s="5">
        <v>0</v>
      </c>
      <c r="AO688" s="5">
        <v>0</v>
      </c>
      <c r="AP688" s="5">
        <v>0</v>
      </c>
      <c r="AQ688" s="5">
        <v>0</v>
      </c>
      <c r="AR688" s="5">
        <v>0</v>
      </c>
      <c r="AS688" s="5">
        <v>35614</v>
      </c>
      <c r="AT688" s="5">
        <v>0</v>
      </c>
      <c r="AU688" s="5">
        <v>82370</v>
      </c>
      <c r="AV688" s="5">
        <v>0</v>
      </c>
      <c r="AW688" s="5">
        <v>0</v>
      </c>
      <c r="AX688" s="5">
        <v>0</v>
      </c>
      <c r="AY688" s="5">
        <v>0</v>
      </c>
      <c r="AZ688" s="5">
        <v>0</v>
      </c>
      <c r="BA688" s="5">
        <v>2327</v>
      </c>
      <c r="BB688" s="5">
        <v>0</v>
      </c>
      <c r="BC688" s="5">
        <v>74685</v>
      </c>
      <c r="BD688" s="5">
        <v>0</v>
      </c>
      <c r="BE688" s="5">
        <v>0</v>
      </c>
      <c r="BF688" s="5">
        <v>0</v>
      </c>
      <c r="BG688" s="5">
        <v>214</v>
      </c>
      <c r="BH688" s="5">
        <v>1455985</v>
      </c>
      <c r="BI688" s="5">
        <v>349611</v>
      </c>
      <c r="BJ688" s="5">
        <v>1493640</v>
      </c>
      <c r="BK688" s="5">
        <v>71996</v>
      </c>
      <c r="BL688" s="5">
        <v>0</v>
      </c>
      <c r="BM688" s="5">
        <v>0</v>
      </c>
      <c r="BN688" s="5">
        <v>0</v>
      </c>
      <c r="BO688" s="5">
        <v>264483</v>
      </c>
      <c r="BP688" s="5">
        <v>799498</v>
      </c>
      <c r="BQ688" s="5">
        <v>634454</v>
      </c>
      <c r="BR688" s="5">
        <v>39400</v>
      </c>
    </row>
    <row r="689" spans="1:70">
      <c r="A689" t="s">
        <v>2129</v>
      </c>
      <c r="B689" t="s">
        <v>2130</v>
      </c>
      <c r="C689" t="s">
        <v>1296</v>
      </c>
      <c r="D689" t="s">
        <v>2137</v>
      </c>
      <c r="E689" t="str">
        <f t="shared" si="10"/>
        <v>岐阜県美濃加茂市</v>
      </c>
      <c r="F689" s="5">
        <v>56343</v>
      </c>
      <c r="G689" s="5">
        <v>12</v>
      </c>
      <c r="H689" s="5">
        <v>0</v>
      </c>
      <c r="I689" s="5">
        <v>0</v>
      </c>
      <c r="J689" s="5">
        <v>0</v>
      </c>
      <c r="K689" s="5">
        <v>1</v>
      </c>
      <c r="L689" s="5">
        <v>112</v>
      </c>
      <c r="M689" s="5">
        <v>8825</v>
      </c>
      <c r="N689" s="5">
        <v>5637</v>
      </c>
      <c r="O689" s="5">
        <v>563722</v>
      </c>
      <c r="P689" s="5">
        <v>1170546</v>
      </c>
      <c r="Q689" s="5">
        <v>891333</v>
      </c>
      <c r="R689" s="5">
        <v>98654</v>
      </c>
      <c r="S689" s="5">
        <v>7</v>
      </c>
      <c r="T689" s="5">
        <v>5871</v>
      </c>
      <c r="U689" s="5">
        <v>0</v>
      </c>
      <c r="V689" s="5">
        <v>0</v>
      </c>
      <c r="W689" s="5">
        <v>6</v>
      </c>
      <c r="X689" s="5">
        <v>3</v>
      </c>
      <c r="Y689" s="5">
        <v>5400</v>
      </c>
      <c r="Z689" s="5">
        <v>0</v>
      </c>
      <c r="AA689" s="5">
        <v>236</v>
      </c>
      <c r="AB689" s="5">
        <v>0</v>
      </c>
      <c r="AC689" s="5">
        <v>0</v>
      </c>
      <c r="AD689" s="5">
        <v>12</v>
      </c>
      <c r="AE689" s="5">
        <v>1262</v>
      </c>
      <c r="AF689" s="5">
        <v>26767</v>
      </c>
      <c r="AG689" s="5">
        <v>5400</v>
      </c>
      <c r="AH689" s="5">
        <v>0</v>
      </c>
      <c r="AI689" s="5">
        <v>0</v>
      </c>
      <c r="AJ689" s="5">
        <v>0</v>
      </c>
      <c r="AK689" s="5">
        <v>15850</v>
      </c>
      <c r="AL689" s="5">
        <v>0</v>
      </c>
      <c r="AM689" s="5">
        <v>0</v>
      </c>
      <c r="AN689" s="5">
        <v>0</v>
      </c>
      <c r="AO689" s="5">
        <v>200</v>
      </c>
      <c r="AP689" s="5">
        <v>0</v>
      </c>
      <c r="AQ689" s="5">
        <v>0</v>
      </c>
      <c r="AR689" s="5">
        <v>21</v>
      </c>
      <c r="AS689" s="5">
        <v>1571</v>
      </c>
      <c r="AT689" s="5">
        <v>673</v>
      </c>
      <c r="AU689" s="5">
        <v>13403</v>
      </c>
      <c r="AV689" s="5">
        <v>0</v>
      </c>
      <c r="AW689" s="5">
        <v>0</v>
      </c>
      <c r="AX689" s="5">
        <v>0</v>
      </c>
      <c r="AY689" s="5">
        <v>0</v>
      </c>
      <c r="AZ689" s="5">
        <v>91</v>
      </c>
      <c r="BA689" s="5">
        <v>1622</v>
      </c>
      <c r="BB689" s="5">
        <v>0</v>
      </c>
      <c r="BC689" s="5">
        <v>45924</v>
      </c>
      <c r="BD689" s="5">
        <v>0</v>
      </c>
      <c r="BE689" s="5">
        <v>0</v>
      </c>
      <c r="BF689" s="5">
        <v>0</v>
      </c>
      <c r="BG689" s="5">
        <v>0</v>
      </c>
      <c r="BH689" s="5">
        <v>1201582</v>
      </c>
      <c r="BI689" s="5">
        <v>277915</v>
      </c>
      <c r="BJ689" s="5">
        <v>1317451</v>
      </c>
      <c r="BK689" s="5">
        <v>27292</v>
      </c>
      <c r="BL689" s="5">
        <v>0</v>
      </c>
      <c r="BM689" s="5">
        <v>1863</v>
      </c>
      <c r="BN689" s="5">
        <v>0</v>
      </c>
      <c r="BO689" s="5">
        <v>274640</v>
      </c>
      <c r="BP689" s="5">
        <v>2465934</v>
      </c>
      <c r="BQ689" s="5">
        <v>378692</v>
      </c>
      <c r="BR689" s="5">
        <v>19180</v>
      </c>
    </row>
    <row r="690" spans="1:70">
      <c r="A690" t="s">
        <v>2129</v>
      </c>
      <c r="B690" t="s">
        <v>2130</v>
      </c>
      <c r="C690" t="s">
        <v>1298</v>
      </c>
      <c r="D690" t="s">
        <v>2138</v>
      </c>
      <c r="E690" t="str">
        <f t="shared" si="10"/>
        <v>岐阜県美濃市</v>
      </c>
      <c r="F690" s="5">
        <v>19620</v>
      </c>
      <c r="G690" s="5">
        <v>4</v>
      </c>
      <c r="H690" s="5">
        <v>5</v>
      </c>
      <c r="I690" s="5">
        <v>1</v>
      </c>
      <c r="J690" s="5">
        <v>0</v>
      </c>
      <c r="K690" s="5">
        <v>1</v>
      </c>
      <c r="L690" s="5">
        <v>1291</v>
      </c>
      <c r="M690" s="5">
        <v>26436</v>
      </c>
      <c r="N690" s="5">
        <v>120343</v>
      </c>
      <c r="O690" s="5">
        <v>123895</v>
      </c>
      <c r="P690" s="5">
        <v>328277</v>
      </c>
      <c r="Q690" s="5">
        <v>1408657</v>
      </c>
      <c r="R690" s="5">
        <v>131222</v>
      </c>
      <c r="S690" s="5">
        <v>4</v>
      </c>
      <c r="T690" s="5">
        <v>2353</v>
      </c>
      <c r="U690" s="5">
        <v>0</v>
      </c>
      <c r="V690" s="5">
        <v>0</v>
      </c>
      <c r="W690" s="5">
        <v>2</v>
      </c>
      <c r="X690" s="5">
        <v>28</v>
      </c>
      <c r="Y690" s="5">
        <v>17852</v>
      </c>
      <c r="Z690" s="5">
        <v>0</v>
      </c>
      <c r="AA690" s="5">
        <v>36</v>
      </c>
      <c r="AB690" s="5">
        <v>0</v>
      </c>
      <c r="AC690" s="5">
        <v>0</v>
      </c>
      <c r="AD690" s="5">
        <v>1233</v>
      </c>
      <c r="AE690" s="5">
        <v>1461</v>
      </c>
      <c r="AF690" s="5">
        <v>25</v>
      </c>
      <c r="AG690" s="5">
        <v>6100</v>
      </c>
      <c r="AH690" s="5">
        <v>9014</v>
      </c>
      <c r="AI690" s="5">
        <v>50890</v>
      </c>
      <c r="AJ690" s="5">
        <v>0</v>
      </c>
      <c r="AK690" s="5">
        <v>1300</v>
      </c>
      <c r="AL690" s="5">
        <v>8506</v>
      </c>
      <c r="AM690" s="5">
        <v>0</v>
      </c>
      <c r="AN690" s="5">
        <v>0</v>
      </c>
      <c r="AO690" s="5">
        <v>0</v>
      </c>
      <c r="AP690" s="5">
        <v>0</v>
      </c>
      <c r="AQ690" s="5">
        <v>0</v>
      </c>
      <c r="AR690" s="5">
        <v>0</v>
      </c>
      <c r="AS690" s="5">
        <v>4677</v>
      </c>
      <c r="AT690" s="5">
        <v>1961</v>
      </c>
      <c r="AU690" s="5">
        <v>154</v>
      </c>
      <c r="AV690" s="5">
        <v>0</v>
      </c>
      <c r="AW690" s="5">
        <v>299</v>
      </c>
      <c r="AX690" s="5">
        <v>656</v>
      </c>
      <c r="AY690" s="5">
        <v>46</v>
      </c>
      <c r="AZ690" s="5">
        <v>0</v>
      </c>
      <c r="BA690" s="5">
        <v>926</v>
      </c>
      <c r="BB690" s="5">
        <v>153</v>
      </c>
      <c r="BC690" s="5">
        <v>120</v>
      </c>
      <c r="BD690" s="5">
        <v>0</v>
      </c>
      <c r="BE690" s="5">
        <v>0</v>
      </c>
      <c r="BF690" s="5">
        <v>22</v>
      </c>
      <c r="BG690" s="5">
        <v>29</v>
      </c>
      <c r="BH690" s="5">
        <v>330125</v>
      </c>
      <c r="BI690" s="5">
        <v>89853</v>
      </c>
      <c r="BJ690" s="5">
        <v>326328</v>
      </c>
      <c r="BK690" s="5">
        <v>29571</v>
      </c>
      <c r="BL690" s="5">
        <v>0</v>
      </c>
      <c r="BM690" s="5">
        <v>0</v>
      </c>
      <c r="BN690" s="5">
        <v>0</v>
      </c>
      <c r="BO690" s="5">
        <v>53752</v>
      </c>
      <c r="BP690" s="5">
        <v>336515</v>
      </c>
      <c r="BQ690" s="5">
        <v>144333</v>
      </c>
      <c r="BR690" s="5">
        <v>0</v>
      </c>
    </row>
    <row r="691" spans="1:70">
      <c r="A691" t="s">
        <v>2129</v>
      </c>
      <c r="B691" t="s">
        <v>2130</v>
      </c>
      <c r="C691" t="s">
        <v>1300</v>
      </c>
      <c r="D691" t="s">
        <v>2139</v>
      </c>
      <c r="E691" t="str">
        <f t="shared" si="10"/>
        <v>岐阜県笠松町</v>
      </c>
      <c r="F691" s="5">
        <v>21610</v>
      </c>
      <c r="G691" s="5">
        <v>2</v>
      </c>
      <c r="H691" s="5">
        <v>3</v>
      </c>
      <c r="I691" s="5">
        <v>0</v>
      </c>
      <c r="J691" s="5">
        <v>0</v>
      </c>
      <c r="K691" s="5">
        <v>0</v>
      </c>
      <c r="L691" s="5">
        <v>190</v>
      </c>
      <c r="M691" s="5">
        <v>0</v>
      </c>
      <c r="N691" s="5">
        <v>0</v>
      </c>
      <c r="O691" s="5">
        <v>154751</v>
      </c>
      <c r="P691" s="5">
        <v>191580</v>
      </c>
      <c r="Q691" s="5">
        <v>417620</v>
      </c>
      <c r="R691" s="5">
        <v>20060</v>
      </c>
      <c r="S691" s="5">
        <v>2</v>
      </c>
      <c r="T691" s="5">
        <v>2368</v>
      </c>
      <c r="U691" s="5">
        <v>0</v>
      </c>
      <c r="V691" s="5">
        <v>0</v>
      </c>
      <c r="W691" s="5">
        <v>1</v>
      </c>
      <c r="X691" s="5">
        <v>6</v>
      </c>
      <c r="Y691" s="5">
        <v>18432</v>
      </c>
      <c r="Z691" s="5">
        <v>0</v>
      </c>
      <c r="AA691" s="5">
        <v>9</v>
      </c>
      <c r="AB691" s="5">
        <v>6</v>
      </c>
      <c r="AC691" s="5">
        <v>190</v>
      </c>
      <c r="AD691" s="5">
        <v>0</v>
      </c>
      <c r="AE691" s="5">
        <v>0</v>
      </c>
      <c r="AF691" s="5">
        <v>12465</v>
      </c>
      <c r="AG691" s="5">
        <v>0</v>
      </c>
      <c r="AH691" s="5">
        <v>0</v>
      </c>
      <c r="AI691" s="5">
        <v>16100</v>
      </c>
      <c r="AJ691" s="5">
        <v>0</v>
      </c>
      <c r="AK691" s="5">
        <v>0</v>
      </c>
      <c r="AL691" s="5">
        <v>5500</v>
      </c>
      <c r="AM691" s="5">
        <v>0</v>
      </c>
      <c r="AN691" s="5">
        <v>0</v>
      </c>
      <c r="AO691" s="5">
        <v>0</v>
      </c>
      <c r="AP691" s="5">
        <v>0</v>
      </c>
      <c r="AQ691" s="5">
        <v>0</v>
      </c>
      <c r="AR691" s="5">
        <v>0</v>
      </c>
      <c r="AS691" s="5">
        <v>0</v>
      </c>
      <c r="AT691" s="5">
        <v>0</v>
      </c>
      <c r="AU691" s="5">
        <v>1932</v>
      </c>
      <c r="AV691" s="5">
        <v>0</v>
      </c>
      <c r="AW691" s="5">
        <v>0</v>
      </c>
      <c r="AX691" s="5">
        <v>0</v>
      </c>
      <c r="AY691" s="5">
        <v>0</v>
      </c>
      <c r="AZ691" s="5">
        <v>0</v>
      </c>
      <c r="BA691" s="5">
        <v>0</v>
      </c>
      <c r="BB691" s="5">
        <v>0</v>
      </c>
      <c r="BC691" s="5">
        <v>26135</v>
      </c>
      <c r="BD691" s="5">
        <v>0</v>
      </c>
      <c r="BE691" s="5">
        <v>0</v>
      </c>
      <c r="BF691" s="5">
        <v>0</v>
      </c>
      <c r="BG691" s="5">
        <v>0</v>
      </c>
      <c r="BH691" s="5">
        <v>194468</v>
      </c>
      <c r="BI691" s="5">
        <v>53838</v>
      </c>
      <c r="BJ691" s="5">
        <v>190997</v>
      </c>
      <c r="BK691" s="5">
        <v>5163</v>
      </c>
      <c r="BL691" s="5">
        <v>0</v>
      </c>
      <c r="BM691" s="5">
        <v>0</v>
      </c>
      <c r="BN691" s="5">
        <v>0</v>
      </c>
      <c r="BO691" s="5">
        <v>34644</v>
      </c>
      <c r="BP691" s="5">
        <v>620597</v>
      </c>
      <c r="BQ691" s="5">
        <v>55463</v>
      </c>
      <c r="BR691" s="5">
        <v>0</v>
      </c>
    </row>
    <row r="692" spans="1:70">
      <c r="A692" t="s">
        <v>2129</v>
      </c>
      <c r="B692" t="s">
        <v>2130</v>
      </c>
      <c r="C692" t="s">
        <v>1302</v>
      </c>
      <c r="D692" t="s">
        <v>2140</v>
      </c>
      <c r="E692" t="str">
        <f t="shared" si="10"/>
        <v>岐阜県恵那市</v>
      </c>
      <c r="F692" s="5">
        <v>47877</v>
      </c>
      <c r="G692" s="5">
        <v>14</v>
      </c>
      <c r="H692" s="5">
        <v>0</v>
      </c>
      <c r="I692" s="5">
        <v>13</v>
      </c>
      <c r="J692" s="5">
        <v>2</v>
      </c>
      <c r="K692" s="5">
        <v>12</v>
      </c>
      <c r="L692" s="5">
        <v>15875</v>
      </c>
      <c r="M692" s="5">
        <v>53826</v>
      </c>
      <c r="N692" s="5">
        <v>188986</v>
      </c>
      <c r="O692" s="5">
        <v>685458</v>
      </c>
      <c r="P692" s="5">
        <v>1207550</v>
      </c>
      <c r="Q692" s="5">
        <v>5428514</v>
      </c>
      <c r="R692" s="5">
        <v>386923</v>
      </c>
      <c r="S692" s="5">
        <v>12</v>
      </c>
      <c r="T692" s="5">
        <v>5683</v>
      </c>
      <c r="U692" s="5">
        <v>0</v>
      </c>
      <c r="V692" s="5">
        <v>0</v>
      </c>
      <c r="W692" s="5">
        <v>5</v>
      </c>
      <c r="X692" s="5">
        <v>6</v>
      </c>
      <c r="Y692" s="5">
        <v>15039</v>
      </c>
      <c r="Z692" s="5">
        <v>0</v>
      </c>
      <c r="AA692" s="5">
        <v>194</v>
      </c>
      <c r="AB692" s="5">
        <v>31</v>
      </c>
      <c r="AC692" s="5">
        <v>369</v>
      </c>
      <c r="AD692" s="5">
        <v>1187</v>
      </c>
      <c r="AE692" s="5">
        <v>40581</v>
      </c>
      <c r="AF692" s="5">
        <v>128482</v>
      </c>
      <c r="AG692" s="5">
        <v>9481</v>
      </c>
      <c r="AH692" s="5">
        <v>17497</v>
      </c>
      <c r="AI692" s="5">
        <v>38234</v>
      </c>
      <c r="AJ692" s="5">
        <v>0</v>
      </c>
      <c r="AK692" s="5">
        <v>9716</v>
      </c>
      <c r="AL692" s="5">
        <v>14923</v>
      </c>
      <c r="AM692" s="5">
        <v>0</v>
      </c>
      <c r="AN692" s="5">
        <v>0</v>
      </c>
      <c r="AO692" s="5">
        <v>0</v>
      </c>
      <c r="AP692" s="5">
        <v>0</v>
      </c>
      <c r="AQ692" s="5">
        <v>0</v>
      </c>
      <c r="AR692" s="5">
        <v>8825</v>
      </c>
      <c r="AS692" s="5">
        <v>31118</v>
      </c>
      <c r="AT692" s="5">
        <v>49892</v>
      </c>
      <c r="AU692" s="5">
        <v>56277</v>
      </c>
      <c r="AV692" s="5">
        <v>184</v>
      </c>
      <c r="AW692" s="5">
        <v>1255</v>
      </c>
      <c r="AX692" s="5">
        <v>630</v>
      </c>
      <c r="AY692" s="5">
        <v>0</v>
      </c>
      <c r="AZ692" s="5">
        <v>557</v>
      </c>
      <c r="BA692" s="5">
        <v>165</v>
      </c>
      <c r="BB692" s="5">
        <v>9537</v>
      </c>
      <c r="BC692" s="5">
        <v>32571</v>
      </c>
      <c r="BD692" s="5">
        <v>105</v>
      </c>
      <c r="BE692" s="5">
        <v>273</v>
      </c>
      <c r="BF692" s="5">
        <v>0</v>
      </c>
      <c r="BG692" s="5">
        <v>0</v>
      </c>
      <c r="BH692" s="5">
        <v>1223406</v>
      </c>
      <c r="BI692" s="5">
        <v>479238</v>
      </c>
      <c r="BJ692" s="5">
        <v>1633580</v>
      </c>
      <c r="BK692" s="5">
        <v>121890</v>
      </c>
      <c r="BL692" s="5">
        <v>0</v>
      </c>
      <c r="BM692" s="5">
        <v>0</v>
      </c>
      <c r="BN692" s="5">
        <v>0</v>
      </c>
      <c r="BO692" s="5">
        <v>332376</v>
      </c>
      <c r="BP692" s="5">
        <v>2356558</v>
      </c>
      <c r="BQ692" s="5">
        <v>551768</v>
      </c>
      <c r="BR692" s="5">
        <v>10175</v>
      </c>
    </row>
    <row r="693" spans="1:70">
      <c r="A693" t="s">
        <v>2129</v>
      </c>
      <c r="B693" t="s">
        <v>2130</v>
      </c>
      <c r="C693" t="s">
        <v>1523</v>
      </c>
      <c r="D693" t="s">
        <v>2141</v>
      </c>
      <c r="E693" t="str">
        <f t="shared" si="10"/>
        <v>岐阜県大垣市</v>
      </c>
      <c r="F693" s="5">
        <v>148855</v>
      </c>
      <c r="G693" s="5">
        <v>34</v>
      </c>
      <c r="H693" s="5">
        <v>8</v>
      </c>
      <c r="I693" s="5">
        <v>0</v>
      </c>
      <c r="J693" s="5">
        <v>0</v>
      </c>
      <c r="K693" s="5">
        <v>0</v>
      </c>
      <c r="L693" s="5">
        <v>3519</v>
      </c>
      <c r="M693" s="5">
        <v>680</v>
      </c>
      <c r="N693" s="5">
        <v>71164</v>
      </c>
      <c r="O693" s="5">
        <v>803691</v>
      </c>
      <c r="P693" s="5">
        <v>1778203</v>
      </c>
      <c r="Q693" s="5">
        <v>4377795</v>
      </c>
      <c r="R693" s="5">
        <v>362804</v>
      </c>
      <c r="S693" s="5">
        <v>30</v>
      </c>
      <c r="T693" s="5">
        <v>15520</v>
      </c>
      <c r="U693" s="5">
        <v>0</v>
      </c>
      <c r="V693" s="5">
        <v>0</v>
      </c>
      <c r="W693" s="5">
        <v>14</v>
      </c>
      <c r="X693" s="5">
        <v>20</v>
      </c>
      <c r="Y693" s="5">
        <v>97100</v>
      </c>
      <c r="Z693" s="5">
        <v>0</v>
      </c>
      <c r="AA693" s="5">
        <v>190</v>
      </c>
      <c r="AB693" s="5">
        <v>95</v>
      </c>
      <c r="AC693" s="5">
        <v>180</v>
      </c>
      <c r="AD693" s="5">
        <v>680</v>
      </c>
      <c r="AE693" s="5">
        <v>26453</v>
      </c>
      <c r="AF693" s="5">
        <v>66873</v>
      </c>
      <c r="AG693" s="5">
        <v>36700</v>
      </c>
      <c r="AH693" s="5">
        <v>1555</v>
      </c>
      <c r="AI693" s="5">
        <v>0</v>
      </c>
      <c r="AJ693" s="5">
        <v>0</v>
      </c>
      <c r="AK693" s="5">
        <v>10056</v>
      </c>
      <c r="AL693" s="5">
        <v>12710</v>
      </c>
      <c r="AM693" s="5">
        <v>0</v>
      </c>
      <c r="AN693" s="5">
        <v>0</v>
      </c>
      <c r="AO693" s="5">
        <v>0</v>
      </c>
      <c r="AP693" s="5">
        <v>0</v>
      </c>
      <c r="AQ693" s="5">
        <v>0</v>
      </c>
      <c r="AR693" s="5">
        <v>2674</v>
      </c>
      <c r="AS693" s="5">
        <v>0</v>
      </c>
      <c r="AT693" s="5">
        <v>25325</v>
      </c>
      <c r="AU693" s="5">
        <v>27308</v>
      </c>
      <c r="AV693" s="5">
        <v>42</v>
      </c>
      <c r="AW693" s="5">
        <v>0</v>
      </c>
      <c r="AX693" s="5">
        <v>0</v>
      </c>
      <c r="AY693" s="5">
        <v>0</v>
      </c>
      <c r="AZ693" s="5">
        <v>0</v>
      </c>
      <c r="BA693" s="5">
        <v>0</v>
      </c>
      <c r="BB693" s="5">
        <v>144</v>
      </c>
      <c r="BC693" s="5">
        <v>122977</v>
      </c>
      <c r="BD693" s="5">
        <v>0</v>
      </c>
      <c r="BE693" s="5">
        <v>0</v>
      </c>
      <c r="BF693" s="5">
        <v>936</v>
      </c>
      <c r="BG693" s="5">
        <v>111</v>
      </c>
      <c r="BH693" s="5">
        <v>1792265</v>
      </c>
      <c r="BI693" s="5">
        <v>374933</v>
      </c>
      <c r="BJ693" s="5">
        <v>1727207</v>
      </c>
      <c r="BK693" s="5">
        <v>118840</v>
      </c>
      <c r="BL693" s="5">
        <v>0</v>
      </c>
      <c r="BM693" s="5">
        <v>0</v>
      </c>
      <c r="BN693" s="5">
        <v>0</v>
      </c>
      <c r="BO693" s="5">
        <v>195645</v>
      </c>
      <c r="BP693" s="5">
        <v>2439277</v>
      </c>
      <c r="BQ693" s="5">
        <v>727247</v>
      </c>
      <c r="BR693" s="5">
        <v>0</v>
      </c>
    </row>
    <row r="694" spans="1:70">
      <c r="A694" t="s">
        <v>2129</v>
      </c>
      <c r="B694" t="s">
        <v>2130</v>
      </c>
      <c r="C694" t="s">
        <v>1304</v>
      </c>
      <c r="D694" t="s">
        <v>2142</v>
      </c>
      <c r="E694" t="str">
        <f t="shared" si="10"/>
        <v>岐阜県垂井町</v>
      </c>
      <c r="F694" s="5">
        <v>23037</v>
      </c>
      <c r="G694" s="5">
        <v>4</v>
      </c>
      <c r="H694" s="5">
        <v>2</v>
      </c>
      <c r="I694" s="5">
        <v>0</v>
      </c>
      <c r="J694" s="5">
        <v>0</v>
      </c>
      <c r="K694" s="5">
        <v>0</v>
      </c>
      <c r="L694" s="5">
        <v>2559</v>
      </c>
      <c r="M694" s="5">
        <v>9307</v>
      </c>
      <c r="N694" s="5">
        <v>4791</v>
      </c>
      <c r="O694" s="5">
        <v>157370</v>
      </c>
      <c r="P694" s="5">
        <v>340722</v>
      </c>
      <c r="Q694" s="5">
        <v>2647574</v>
      </c>
      <c r="R694" s="5">
        <v>78382</v>
      </c>
      <c r="S694" s="5">
        <v>4</v>
      </c>
      <c r="T694" s="5">
        <v>3069</v>
      </c>
      <c r="U694" s="5">
        <v>0</v>
      </c>
      <c r="V694" s="5">
        <v>0</v>
      </c>
      <c r="W694" s="5">
        <v>0</v>
      </c>
      <c r="X694" s="5">
        <v>7</v>
      </c>
      <c r="Y694" s="5">
        <v>17400</v>
      </c>
      <c r="Z694" s="5">
        <v>0</v>
      </c>
      <c r="AA694" s="5">
        <v>3</v>
      </c>
      <c r="AB694" s="5">
        <v>0</v>
      </c>
      <c r="AC694" s="5">
        <v>311</v>
      </c>
      <c r="AD694" s="5">
        <v>2383</v>
      </c>
      <c r="AE694" s="5">
        <v>0</v>
      </c>
      <c r="AF694" s="5">
        <v>9718</v>
      </c>
      <c r="AG694" s="5">
        <v>17400</v>
      </c>
      <c r="AH694" s="5">
        <v>14054</v>
      </c>
      <c r="AI694" s="5">
        <v>0</v>
      </c>
      <c r="AJ694" s="5">
        <v>0</v>
      </c>
      <c r="AK694" s="5">
        <v>6510</v>
      </c>
      <c r="AL694" s="5">
        <v>0</v>
      </c>
      <c r="AM694" s="5">
        <v>0</v>
      </c>
      <c r="AN694" s="5">
        <v>2130</v>
      </c>
      <c r="AO694" s="5">
        <v>0</v>
      </c>
      <c r="AP694" s="5">
        <v>0</v>
      </c>
      <c r="AQ694" s="5">
        <v>1670</v>
      </c>
      <c r="AR694" s="5">
        <v>1503</v>
      </c>
      <c r="AS694" s="5">
        <v>6179</v>
      </c>
      <c r="AT694" s="5">
        <v>4107</v>
      </c>
      <c r="AU694" s="5">
        <v>20303</v>
      </c>
      <c r="AV694" s="5">
        <v>0</v>
      </c>
      <c r="AW694" s="5">
        <v>4</v>
      </c>
      <c r="AX694" s="5">
        <v>13</v>
      </c>
      <c r="AY694" s="5">
        <v>5</v>
      </c>
      <c r="AZ694" s="5">
        <v>0</v>
      </c>
      <c r="BA694" s="5">
        <v>74</v>
      </c>
      <c r="BB694" s="5">
        <v>0</v>
      </c>
      <c r="BC694" s="5">
        <v>1932</v>
      </c>
      <c r="BD694" s="5">
        <v>0</v>
      </c>
      <c r="BE694" s="5">
        <v>18</v>
      </c>
      <c r="BF694" s="5">
        <v>60</v>
      </c>
      <c r="BG694" s="5">
        <v>251</v>
      </c>
      <c r="BH694" s="5">
        <v>354662</v>
      </c>
      <c r="BI694" s="5">
        <v>40029</v>
      </c>
      <c r="BJ694" s="5">
        <v>422033</v>
      </c>
      <c r="BK694" s="5">
        <v>39789</v>
      </c>
      <c r="BL694" s="5">
        <v>1580</v>
      </c>
      <c r="BM694" s="5">
        <v>11538</v>
      </c>
      <c r="BN694" s="5">
        <v>0</v>
      </c>
      <c r="BO694" s="5">
        <v>39712</v>
      </c>
      <c r="BP694" s="5">
        <v>748553</v>
      </c>
      <c r="BQ694" s="5">
        <v>258364</v>
      </c>
      <c r="BR694" s="5">
        <v>17400</v>
      </c>
    </row>
    <row r="695" spans="1:70">
      <c r="A695" t="s">
        <v>2129</v>
      </c>
      <c r="B695" t="s">
        <v>2130</v>
      </c>
      <c r="C695" t="s">
        <v>1308</v>
      </c>
      <c r="D695" t="s">
        <v>2143</v>
      </c>
      <c r="E695" t="str">
        <f t="shared" si="10"/>
        <v>岐阜県羽島市</v>
      </c>
      <c r="F695" s="5">
        <v>61639</v>
      </c>
      <c r="G695" s="5">
        <v>12</v>
      </c>
      <c r="H695" s="5">
        <v>3</v>
      </c>
      <c r="I695" s="5">
        <v>0</v>
      </c>
      <c r="J695" s="5">
        <v>0</v>
      </c>
      <c r="K695" s="5">
        <v>0</v>
      </c>
      <c r="L695" s="5">
        <v>351</v>
      </c>
      <c r="M695" s="5">
        <v>156</v>
      </c>
      <c r="N695" s="5">
        <v>0</v>
      </c>
      <c r="O695" s="5">
        <v>585126</v>
      </c>
      <c r="P695" s="5">
        <v>578802</v>
      </c>
      <c r="Q695" s="5">
        <v>442611</v>
      </c>
      <c r="R695" s="5">
        <v>49043</v>
      </c>
      <c r="S695" s="5">
        <v>8</v>
      </c>
      <c r="T695" s="5">
        <v>7291</v>
      </c>
      <c r="U695" s="5">
        <v>0</v>
      </c>
      <c r="V695" s="5">
        <v>0</v>
      </c>
      <c r="W695" s="5">
        <v>5</v>
      </c>
      <c r="X695" s="5">
        <v>7</v>
      </c>
      <c r="Y695" s="5">
        <v>37400</v>
      </c>
      <c r="Z695" s="5">
        <v>0</v>
      </c>
      <c r="AA695" s="5">
        <v>0</v>
      </c>
      <c r="AB695" s="5">
        <v>0</v>
      </c>
      <c r="AC695" s="5">
        <v>211</v>
      </c>
      <c r="AD695" s="5">
        <v>95</v>
      </c>
      <c r="AE695" s="5">
        <v>0</v>
      </c>
      <c r="AF695" s="5">
        <v>237923</v>
      </c>
      <c r="AG695" s="5">
        <v>0</v>
      </c>
      <c r="AH695" s="5">
        <v>37400</v>
      </c>
      <c r="AI695" s="5">
        <v>0</v>
      </c>
      <c r="AJ695" s="5">
        <v>0</v>
      </c>
      <c r="AK695" s="5">
        <v>4510</v>
      </c>
      <c r="AL695" s="5">
        <v>6000</v>
      </c>
      <c r="AM695" s="5">
        <v>0</v>
      </c>
      <c r="AN695" s="5">
        <v>0</v>
      </c>
      <c r="AO695" s="5">
        <v>0</v>
      </c>
      <c r="AP695" s="5">
        <v>0</v>
      </c>
      <c r="AQ695" s="5">
        <v>0</v>
      </c>
      <c r="AR695" s="5">
        <v>149</v>
      </c>
      <c r="AS695" s="5">
        <v>74</v>
      </c>
      <c r="AT695" s="5">
        <v>0</v>
      </c>
      <c r="AU695" s="5">
        <v>29906</v>
      </c>
      <c r="AV695" s="5">
        <v>0</v>
      </c>
      <c r="AW695" s="5">
        <v>0</v>
      </c>
      <c r="AX695" s="5">
        <v>0</v>
      </c>
      <c r="AY695" s="5">
        <v>60</v>
      </c>
      <c r="AZ695" s="5">
        <v>0</v>
      </c>
      <c r="BA695" s="5">
        <v>0</v>
      </c>
      <c r="BB695" s="5">
        <v>0</v>
      </c>
      <c r="BC695" s="5">
        <v>0</v>
      </c>
      <c r="BD695" s="5">
        <v>0</v>
      </c>
      <c r="BE695" s="5">
        <v>0</v>
      </c>
      <c r="BF695" s="5">
        <v>0</v>
      </c>
      <c r="BG695" s="5">
        <v>0</v>
      </c>
      <c r="BH695" s="5">
        <v>586209</v>
      </c>
      <c r="BI695" s="5">
        <v>108903</v>
      </c>
      <c r="BJ695" s="5">
        <v>508210</v>
      </c>
      <c r="BK695" s="5">
        <v>12516</v>
      </c>
      <c r="BL695" s="5">
        <v>0</v>
      </c>
      <c r="BM695" s="5">
        <v>1277</v>
      </c>
      <c r="BN695" s="5">
        <v>0</v>
      </c>
      <c r="BO695" s="5">
        <v>95888</v>
      </c>
      <c r="BP695" s="5">
        <v>531716</v>
      </c>
      <c r="BQ695" s="5">
        <v>81604</v>
      </c>
      <c r="BR695" s="5">
        <v>37400</v>
      </c>
    </row>
    <row r="696" spans="1:70">
      <c r="A696" t="s">
        <v>2129</v>
      </c>
      <c r="B696" t="s">
        <v>2130</v>
      </c>
      <c r="C696" t="s">
        <v>1310</v>
      </c>
      <c r="D696" t="s">
        <v>2144</v>
      </c>
      <c r="E696" t="str">
        <f t="shared" si="10"/>
        <v>岐阜県可児市</v>
      </c>
      <c r="F696" s="5">
        <v>99489</v>
      </c>
      <c r="G696" s="5">
        <v>14</v>
      </c>
      <c r="H696" s="5">
        <v>0</v>
      </c>
      <c r="I696" s="5">
        <v>0</v>
      </c>
      <c r="J696" s="5">
        <v>0</v>
      </c>
      <c r="K696" s="5">
        <v>0</v>
      </c>
      <c r="L696" s="5">
        <v>0</v>
      </c>
      <c r="M696" s="5">
        <v>56637</v>
      </c>
      <c r="N696" s="5">
        <v>30286</v>
      </c>
      <c r="O696" s="5">
        <v>598409</v>
      </c>
      <c r="P696" s="5">
        <v>1950343</v>
      </c>
      <c r="Q696" s="5">
        <v>198328</v>
      </c>
      <c r="R696" s="5">
        <v>45192</v>
      </c>
      <c r="S696" s="5">
        <v>7</v>
      </c>
      <c r="T696" s="5">
        <v>10497</v>
      </c>
      <c r="U696" s="5">
        <v>0</v>
      </c>
      <c r="V696" s="5">
        <v>0</v>
      </c>
      <c r="W696" s="5">
        <v>10</v>
      </c>
      <c r="X696" s="5">
        <v>2</v>
      </c>
      <c r="Y696" s="5">
        <v>0</v>
      </c>
      <c r="Z696" s="5">
        <v>0</v>
      </c>
      <c r="AA696" s="5">
        <v>0</v>
      </c>
      <c r="AB696" s="5">
        <v>0</v>
      </c>
      <c r="AC696" s="5">
        <v>0</v>
      </c>
      <c r="AD696" s="5">
        <v>25517</v>
      </c>
      <c r="AE696" s="5">
        <v>4527</v>
      </c>
      <c r="AF696" s="5">
        <v>70582</v>
      </c>
      <c r="AG696" s="5">
        <v>0</v>
      </c>
      <c r="AH696" s="5">
        <v>20784</v>
      </c>
      <c r="AI696" s="5">
        <v>4944</v>
      </c>
      <c r="AJ696" s="5">
        <v>0</v>
      </c>
      <c r="AK696" s="5">
        <v>30191</v>
      </c>
      <c r="AL696" s="5">
        <v>6236</v>
      </c>
      <c r="AM696" s="5">
        <v>0</v>
      </c>
      <c r="AN696" s="5">
        <v>0</v>
      </c>
      <c r="AO696" s="5">
        <v>0</v>
      </c>
      <c r="AP696" s="5">
        <v>0</v>
      </c>
      <c r="AQ696" s="5">
        <v>0</v>
      </c>
      <c r="AR696" s="5">
        <v>0</v>
      </c>
      <c r="AS696" s="5">
        <v>12823</v>
      </c>
      <c r="AT696" s="5">
        <v>3272</v>
      </c>
      <c r="AU696" s="5">
        <v>7788</v>
      </c>
      <c r="AV696" s="5">
        <v>0</v>
      </c>
      <c r="AW696" s="5">
        <v>480</v>
      </c>
      <c r="AX696" s="5">
        <v>235</v>
      </c>
      <c r="AY696" s="5">
        <v>703</v>
      </c>
      <c r="AZ696" s="5">
        <v>0</v>
      </c>
      <c r="BA696" s="5">
        <v>0</v>
      </c>
      <c r="BB696" s="5">
        <v>953</v>
      </c>
      <c r="BC696" s="5">
        <v>70728</v>
      </c>
      <c r="BD696" s="5">
        <v>0</v>
      </c>
      <c r="BE696" s="5">
        <v>228</v>
      </c>
      <c r="BF696" s="5">
        <v>250</v>
      </c>
      <c r="BG696" s="5">
        <v>1285</v>
      </c>
      <c r="BH696" s="5">
        <v>2011878</v>
      </c>
      <c r="BI696" s="5">
        <v>412885</v>
      </c>
      <c r="BJ696" s="5">
        <v>2071841</v>
      </c>
      <c r="BK696" s="5">
        <v>10237</v>
      </c>
      <c r="BL696" s="5">
        <v>0</v>
      </c>
      <c r="BM696" s="5">
        <v>0</v>
      </c>
      <c r="BN696" s="5">
        <v>0</v>
      </c>
      <c r="BO696" s="5">
        <v>388915</v>
      </c>
      <c r="BP696" s="5">
        <v>2726435</v>
      </c>
      <c r="BQ696" s="5">
        <v>570378</v>
      </c>
      <c r="BR696" s="5">
        <v>52362</v>
      </c>
    </row>
    <row r="697" spans="1:70">
      <c r="A697" t="s">
        <v>2129</v>
      </c>
      <c r="B697" t="s">
        <v>2130</v>
      </c>
      <c r="C697" t="s">
        <v>1314</v>
      </c>
      <c r="D697" t="s">
        <v>2145</v>
      </c>
      <c r="E697" t="str">
        <f t="shared" si="10"/>
        <v>岐阜県瑞浪市</v>
      </c>
      <c r="F697" s="5">
        <v>36827</v>
      </c>
      <c r="G697" s="5">
        <v>7</v>
      </c>
      <c r="H697" s="5">
        <v>0</v>
      </c>
      <c r="I697" s="5">
        <v>0</v>
      </c>
      <c r="J697" s="5">
        <v>0</v>
      </c>
      <c r="K697" s="5">
        <v>0</v>
      </c>
      <c r="L697" s="5">
        <v>0</v>
      </c>
      <c r="M697" s="5">
        <v>28727</v>
      </c>
      <c r="N697" s="5">
        <v>39592</v>
      </c>
      <c r="O697" s="5">
        <v>381740</v>
      </c>
      <c r="P697" s="5">
        <v>855830</v>
      </c>
      <c r="Q697" s="5">
        <v>2190261</v>
      </c>
      <c r="R697" s="5">
        <v>173826</v>
      </c>
      <c r="S697" s="5">
        <v>6</v>
      </c>
      <c r="T697" s="5">
        <v>3879</v>
      </c>
      <c r="U697" s="5">
        <v>0</v>
      </c>
      <c r="V697" s="5">
        <v>0</v>
      </c>
      <c r="W697" s="5">
        <v>3</v>
      </c>
      <c r="X697" s="5">
        <v>13</v>
      </c>
      <c r="Y697" s="5">
        <v>0</v>
      </c>
      <c r="Z697" s="5">
        <v>0</v>
      </c>
      <c r="AA697" s="5">
        <v>0</v>
      </c>
      <c r="AB697" s="5">
        <v>0</v>
      </c>
      <c r="AC697" s="5">
        <v>0</v>
      </c>
      <c r="AD697" s="5">
        <v>2713</v>
      </c>
      <c r="AE697" s="5">
        <v>9511</v>
      </c>
      <c r="AF697" s="5">
        <v>0</v>
      </c>
      <c r="AG697" s="5">
        <v>0</v>
      </c>
      <c r="AH697" s="5">
        <v>26928</v>
      </c>
      <c r="AI697" s="5">
        <v>0</v>
      </c>
      <c r="AJ697" s="5">
        <v>0</v>
      </c>
      <c r="AK697" s="5">
        <v>10801</v>
      </c>
      <c r="AL697" s="5">
        <v>1750</v>
      </c>
      <c r="AM697" s="5">
        <v>0</v>
      </c>
      <c r="AN697" s="5">
        <v>4513</v>
      </c>
      <c r="AO697" s="5">
        <v>0</v>
      </c>
      <c r="AP697" s="5">
        <v>0</v>
      </c>
      <c r="AQ697" s="5">
        <v>0</v>
      </c>
      <c r="AR697" s="5">
        <v>0</v>
      </c>
      <c r="AS697" s="5">
        <v>15310</v>
      </c>
      <c r="AT697" s="5">
        <v>15473</v>
      </c>
      <c r="AU697" s="5">
        <v>4060</v>
      </c>
      <c r="AV697" s="5">
        <v>0</v>
      </c>
      <c r="AW697" s="5">
        <v>66</v>
      </c>
      <c r="AX697" s="5">
        <v>0</v>
      </c>
      <c r="AY697" s="5">
        <v>24</v>
      </c>
      <c r="AZ697" s="5">
        <v>0</v>
      </c>
      <c r="BA697" s="5">
        <v>5878</v>
      </c>
      <c r="BB697" s="5">
        <v>97</v>
      </c>
      <c r="BC697" s="5">
        <v>17467</v>
      </c>
      <c r="BD697" s="5">
        <v>0</v>
      </c>
      <c r="BE697" s="5">
        <v>184</v>
      </c>
      <c r="BF697" s="5">
        <v>236</v>
      </c>
      <c r="BG697" s="5">
        <v>2148</v>
      </c>
      <c r="BH697" s="5">
        <v>857797</v>
      </c>
      <c r="BI697" s="5">
        <v>184398</v>
      </c>
      <c r="BJ697" s="5">
        <v>1013126</v>
      </c>
      <c r="BK697" s="5">
        <v>27471</v>
      </c>
      <c r="BL697" s="5">
        <v>0</v>
      </c>
      <c r="BM697" s="5">
        <v>0</v>
      </c>
      <c r="BN697" s="5">
        <v>0</v>
      </c>
      <c r="BO697" s="5">
        <v>145876</v>
      </c>
      <c r="BP697" s="5">
        <v>1009347</v>
      </c>
      <c r="BQ697" s="5">
        <v>457401</v>
      </c>
      <c r="BR697" s="5">
        <v>22540</v>
      </c>
    </row>
    <row r="698" spans="1:70">
      <c r="A698" t="s">
        <v>2129</v>
      </c>
      <c r="B698" t="s">
        <v>2130</v>
      </c>
      <c r="C698" t="s">
        <v>1318</v>
      </c>
      <c r="D698" t="s">
        <v>2146</v>
      </c>
      <c r="E698" t="str">
        <f t="shared" si="10"/>
        <v>岐阜県各務原市</v>
      </c>
      <c r="F698" s="5">
        <v>142692</v>
      </c>
      <c r="G698" s="5">
        <v>33</v>
      </c>
      <c r="H698" s="5">
        <v>5</v>
      </c>
      <c r="I698" s="5">
        <v>0</v>
      </c>
      <c r="J698" s="5">
        <v>0</v>
      </c>
      <c r="K698" s="5">
        <v>0</v>
      </c>
      <c r="L698" s="5">
        <v>8214</v>
      </c>
      <c r="M698" s="5">
        <v>26980</v>
      </c>
      <c r="N698" s="5">
        <v>14792</v>
      </c>
      <c r="O698" s="5">
        <v>763578</v>
      </c>
      <c r="P698" s="5">
        <v>2110791</v>
      </c>
      <c r="Q698" s="5">
        <v>1438766</v>
      </c>
      <c r="R698" s="5">
        <v>311135</v>
      </c>
      <c r="S698" s="5">
        <v>28</v>
      </c>
      <c r="T698" s="5">
        <v>15491</v>
      </c>
      <c r="U698" s="5">
        <v>0</v>
      </c>
      <c r="V698" s="5">
        <v>0</v>
      </c>
      <c r="W698" s="5">
        <v>13</v>
      </c>
      <c r="X698" s="5">
        <v>11</v>
      </c>
      <c r="Y698" s="5">
        <v>83200</v>
      </c>
      <c r="Z698" s="5">
        <v>0</v>
      </c>
      <c r="AA698" s="5">
        <v>20</v>
      </c>
      <c r="AB698" s="5">
        <v>2</v>
      </c>
      <c r="AC698" s="5">
        <v>2323</v>
      </c>
      <c r="AD698" s="5">
        <v>13787</v>
      </c>
      <c r="AE698" s="5">
        <v>4163</v>
      </c>
      <c r="AF698" s="5">
        <v>119205</v>
      </c>
      <c r="AG698" s="5">
        <v>83000</v>
      </c>
      <c r="AH698" s="5">
        <v>0</v>
      </c>
      <c r="AI698" s="5">
        <v>0</v>
      </c>
      <c r="AJ698" s="5">
        <v>0</v>
      </c>
      <c r="AK698" s="5">
        <v>49685</v>
      </c>
      <c r="AL698" s="5">
        <v>1460</v>
      </c>
      <c r="AM698" s="5">
        <v>0</v>
      </c>
      <c r="AN698" s="5">
        <v>0</v>
      </c>
      <c r="AO698" s="5">
        <v>0</v>
      </c>
      <c r="AP698" s="5">
        <v>0</v>
      </c>
      <c r="AQ698" s="5">
        <v>0</v>
      </c>
      <c r="AR698" s="5">
        <v>2035</v>
      </c>
      <c r="AS698" s="5">
        <v>3758</v>
      </c>
      <c r="AT698" s="5">
        <v>5575</v>
      </c>
      <c r="AU698" s="5">
        <v>116020</v>
      </c>
      <c r="AV698" s="5">
        <v>0</v>
      </c>
      <c r="AW698" s="5">
        <v>0</v>
      </c>
      <c r="AX698" s="5">
        <v>0</v>
      </c>
      <c r="AY698" s="5">
        <v>0</v>
      </c>
      <c r="AZ698" s="5">
        <v>0</v>
      </c>
      <c r="BA698" s="5">
        <v>0</v>
      </c>
      <c r="BB698" s="5">
        <v>72</v>
      </c>
      <c r="BC698" s="5">
        <v>127313</v>
      </c>
      <c r="BD698" s="5">
        <v>16</v>
      </c>
      <c r="BE698" s="5">
        <v>82</v>
      </c>
      <c r="BF698" s="5">
        <v>842</v>
      </c>
      <c r="BG698" s="5">
        <v>1931</v>
      </c>
      <c r="BH698" s="5">
        <v>2220032</v>
      </c>
      <c r="BI698" s="5">
        <v>339925</v>
      </c>
      <c r="BJ698" s="5">
        <v>1924517</v>
      </c>
      <c r="BK698" s="5">
        <v>74197</v>
      </c>
      <c r="BL698" s="5">
        <v>0</v>
      </c>
      <c r="BM698" s="5">
        <v>24603</v>
      </c>
      <c r="BN698" s="5">
        <v>0</v>
      </c>
      <c r="BO698" s="5">
        <v>228674</v>
      </c>
      <c r="BP698" s="5">
        <v>2638097</v>
      </c>
      <c r="BQ698" s="5">
        <v>1014508</v>
      </c>
      <c r="BR698" s="5">
        <v>0</v>
      </c>
    </row>
    <row r="699" spans="1:70">
      <c r="A699" t="s">
        <v>2129</v>
      </c>
      <c r="B699" t="s">
        <v>2130</v>
      </c>
      <c r="C699" t="s">
        <v>1322</v>
      </c>
      <c r="D699" t="s">
        <v>2147</v>
      </c>
      <c r="E699" t="str">
        <f t="shared" si="10"/>
        <v>岐阜県関ヶ原町</v>
      </c>
      <c r="F699" s="5">
        <v>6883</v>
      </c>
      <c r="G699" s="5">
        <v>2</v>
      </c>
      <c r="H699" s="5">
        <v>0</v>
      </c>
      <c r="I699" s="5">
        <v>2</v>
      </c>
      <c r="J699" s="5">
        <v>4</v>
      </c>
      <c r="K699" s="5">
        <v>0</v>
      </c>
      <c r="L699" s="5">
        <v>2045</v>
      </c>
      <c r="M699" s="5">
        <v>1087</v>
      </c>
      <c r="N699" s="5">
        <v>13938</v>
      </c>
      <c r="O699" s="5">
        <v>83482</v>
      </c>
      <c r="P699" s="5">
        <v>161637</v>
      </c>
      <c r="Q699" s="5">
        <v>479370</v>
      </c>
      <c r="R699" s="5">
        <v>50706</v>
      </c>
      <c r="S699" s="5">
        <v>2</v>
      </c>
      <c r="T699" s="5">
        <v>859</v>
      </c>
      <c r="U699" s="5">
        <v>0</v>
      </c>
      <c r="V699" s="5">
        <v>0</v>
      </c>
      <c r="W699" s="5">
        <v>0</v>
      </c>
      <c r="X699" s="5">
        <v>9</v>
      </c>
      <c r="Y699" s="5">
        <v>4800</v>
      </c>
      <c r="Z699" s="5">
        <v>0</v>
      </c>
      <c r="AA699" s="5">
        <v>74</v>
      </c>
      <c r="AB699" s="5">
        <v>43</v>
      </c>
      <c r="AC699" s="5">
        <v>215</v>
      </c>
      <c r="AD699" s="5">
        <v>466</v>
      </c>
      <c r="AE699" s="5">
        <v>1588</v>
      </c>
      <c r="AF699" s="5">
        <v>7001</v>
      </c>
      <c r="AG699" s="5">
        <v>0</v>
      </c>
      <c r="AH699" s="5">
        <v>0</v>
      </c>
      <c r="AI699" s="5">
        <v>4800</v>
      </c>
      <c r="AJ699" s="5">
        <v>0</v>
      </c>
      <c r="AK699" s="5">
        <v>0</v>
      </c>
      <c r="AL699" s="5">
        <v>3209</v>
      </c>
      <c r="AM699" s="5">
        <v>0</v>
      </c>
      <c r="AN699" s="5">
        <v>0</v>
      </c>
      <c r="AO699" s="5">
        <v>0</v>
      </c>
      <c r="AP699" s="5">
        <v>0</v>
      </c>
      <c r="AQ699" s="5">
        <v>0</v>
      </c>
      <c r="AR699" s="5">
        <v>781</v>
      </c>
      <c r="AS699" s="5">
        <v>169</v>
      </c>
      <c r="AT699" s="5">
        <v>2093</v>
      </c>
      <c r="AU699" s="5">
        <v>0</v>
      </c>
      <c r="AV699" s="5">
        <v>0</v>
      </c>
      <c r="AW699" s="5">
        <v>0</v>
      </c>
      <c r="AX699" s="5">
        <v>67</v>
      </c>
      <c r="AY699" s="5">
        <v>32</v>
      </c>
      <c r="AZ699" s="5">
        <v>85</v>
      </c>
      <c r="BA699" s="5">
        <v>0</v>
      </c>
      <c r="BB699" s="5">
        <v>1387</v>
      </c>
      <c r="BC699" s="5">
        <v>833</v>
      </c>
      <c r="BD699" s="5">
        <v>0</v>
      </c>
      <c r="BE699" s="5">
        <v>0</v>
      </c>
      <c r="BF699" s="5">
        <v>0</v>
      </c>
      <c r="BG699" s="5">
        <v>0</v>
      </c>
      <c r="BH699" s="5">
        <v>164385</v>
      </c>
      <c r="BI699" s="5">
        <v>22741</v>
      </c>
      <c r="BJ699" s="5">
        <v>178112</v>
      </c>
      <c r="BK699" s="5">
        <v>15778</v>
      </c>
      <c r="BL699" s="5">
        <v>0</v>
      </c>
      <c r="BM699" s="5">
        <v>1451</v>
      </c>
      <c r="BN699" s="5">
        <v>0</v>
      </c>
      <c r="BO699" s="5">
        <v>21293</v>
      </c>
      <c r="BP699" s="5">
        <v>333909</v>
      </c>
      <c r="BQ699" s="5">
        <v>87572</v>
      </c>
      <c r="BR699" s="5">
        <v>0</v>
      </c>
    </row>
    <row r="700" spans="1:70">
      <c r="A700" t="s">
        <v>2129</v>
      </c>
      <c r="B700" t="s">
        <v>2130</v>
      </c>
      <c r="C700" t="s">
        <v>1485</v>
      </c>
      <c r="D700" t="s">
        <v>2148</v>
      </c>
      <c r="E700" t="str">
        <f t="shared" si="10"/>
        <v>岐阜県岐南町</v>
      </c>
      <c r="F700" s="5">
        <v>25250</v>
      </c>
      <c r="G700" s="5">
        <v>4</v>
      </c>
      <c r="H700" s="5">
        <v>3</v>
      </c>
      <c r="I700" s="5">
        <v>0</v>
      </c>
      <c r="J700" s="5">
        <v>0</v>
      </c>
      <c r="K700" s="5">
        <v>0</v>
      </c>
      <c r="L700" s="5">
        <v>194</v>
      </c>
      <c r="M700" s="5">
        <v>0</v>
      </c>
      <c r="N700" s="5">
        <v>0</v>
      </c>
      <c r="O700" s="5">
        <v>151411</v>
      </c>
      <c r="P700" s="5">
        <v>236402</v>
      </c>
      <c r="Q700" s="5">
        <v>63440</v>
      </c>
      <c r="R700" s="5">
        <v>4944</v>
      </c>
      <c r="S700" s="5">
        <v>3</v>
      </c>
      <c r="T700" s="5">
        <v>2728</v>
      </c>
      <c r="U700" s="5">
        <v>0</v>
      </c>
      <c r="V700" s="5">
        <v>0</v>
      </c>
      <c r="W700" s="5">
        <v>0</v>
      </c>
      <c r="X700" s="5">
        <v>3</v>
      </c>
      <c r="Y700" s="5">
        <v>15000</v>
      </c>
      <c r="Z700" s="5">
        <v>0</v>
      </c>
      <c r="AA700" s="5">
        <v>0</v>
      </c>
      <c r="AB700" s="5">
        <v>0</v>
      </c>
      <c r="AC700" s="5">
        <v>0</v>
      </c>
      <c r="AD700" s="5">
        <v>0</v>
      </c>
      <c r="AE700" s="5">
        <v>0</v>
      </c>
      <c r="AF700" s="5">
        <v>48569</v>
      </c>
      <c r="AG700" s="5">
        <v>0</v>
      </c>
      <c r="AH700" s="5">
        <v>0</v>
      </c>
      <c r="AI700" s="5">
        <v>0</v>
      </c>
      <c r="AJ700" s="5">
        <v>15000</v>
      </c>
      <c r="AK700" s="5">
        <v>0</v>
      </c>
      <c r="AL700" s="5">
        <v>1700</v>
      </c>
      <c r="AM700" s="5">
        <v>2540</v>
      </c>
      <c r="AN700" s="5">
        <v>0</v>
      </c>
      <c r="AO700" s="5">
        <v>0</v>
      </c>
      <c r="AP700" s="5">
        <v>0</v>
      </c>
      <c r="AQ700" s="5">
        <v>0</v>
      </c>
      <c r="AR700" s="5">
        <v>0</v>
      </c>
      <c r="AS700" s="5">
        <v>0</v>
      </c>
      <c r="AT700" s="5">
        <v>0</v>
      </c>
      <c r="AU700" s="5">
        <v>4193</v>
      </c>
      <c r="AV700" s="5">
        <v>0</v>
      </c>
      <c r="AW700" s="5">
        <v>0</v>
      </c>
      <c r="AX700" s="5">
        <v>0</v>
      </c>
      <c r="AY700" s="5">
        <v>0</v>
      </c>
      <c r="AZ700" s="5">
        <v>0</v>
      </c>
      <c r="BA700" s="5">
        <v>0</v>
      </c>
      <c r="BB700" s="5">
        <v>0</v>
      </c>
      <c r="BC700" s="5">
        <v>6736</v>
      </c>
      <c r="BD700" s="5">
        <v>0</v>
      </c>
      <c r="BE700" s="5">
        <v>0</v>
      </c>
      <c r="BF700" s="5">
        <v>0</v>
      </c>
      <c r="BG700" s="5">
        <v>122</v>
      </c>
      <c r="BH700" s="5">
        <v>248587</v>
      </c>
      <c r="BI700" s="5">
        <v>43998</v>
      </c>
      <c r="BJ700" s="5">
        <v>219751</v>
      </c>
      <c r="BK700" s="5">
        <v>1618</v>
      </c>
      <c r="BL700" s="5">
        <v>0</v>
      </c>
      <c r="BM700" s="5">
        <v>0</v>
      </c>
      <c r="BN700" s="5">
        <v>0</v>
      </c>
      <c r="BO700" s="5">
        <v>41682</v>
      </c>
      <c r="BP700" s="5">
        <v>1056706</v>
      </c>
      <c r="BQ700" s="5">
        <v>126723</v>
      </c>
      <c r="BR700" s="5">
        <v>0</v>
      </c>
    </row>
    <row r="701" spans="1:70">
      <c r="A701" t="s">
        <v>2129</v>
      </c>
      <c r="B701" t="s">
        <v>2130</v>
      </c>
      <c r="C701" t="s">
        <v>1324</v>
      </c>
      <c r="D701" t="s">
        <v>2149</v>
      </c>
      <c r="E701" t="str">
        <f t="shared" si="10"/>
        <v>岐阜県御嵩町</v>
      </c>
      <c r="F701" s="5">
        <v>17277</v>
      </c>
      <c r="G701" s="5">
        <v>6</v>
      </c>
      <c r="H701" s="5">
        <v>0</v>
      </c>
      <c r="I701" s="5">
        <v>1</v>
      </c>
      <c r="J701" s="5">
        <v>0</v>
      </c>
      <c r="K701" s="5">
        <v>0</v>
      </c>
      <c r="L701" s="5">
        <v>500</v>
      </c>
      <c r="M701" s="5">
        <v>17293</v>
      </c>
      <c r="N701" s="5">
        <v>2203</v>
      </c>
      <c r="O701" s="5">
        <v>196675</v>
      </c>
      <c r="P701" s="5">
        <v>429357</v>
      </c>
      <c r="Q701" s="5">
        <v>144790</v>
      </c>
      <c r="R701" s="5">
        <v>11684</v>
      </c>
      <c r="S701" s="5">
        <v>4</v>
      </c>
      <c r="T701" s="5">
        <v>1926</v>
      </c>
      <c r="U701" s="5">
        <v>0</v>
      </c>
      <c r="V701" s="5">
        <v>0</v>
      </c>
      <c r="W701" s="5">
        <v>3</v>
      </c>
      <c r="X701" s="5">
        <v>3</v>
      </c>
      <c r="Y701" s="5">
        <v>1010</v>
      </c>
      <c r="Z701" s="5">
        <v>0</v>
      </c>
      <c r="AA701" s="5">
        <v>10</v>
      </c>
      <c r="AB701" s="5">
        <v>10</v>
      </c>
      <c r="AC701" s="5">
        <v>500</v>
      </c>
      <c r="AD701" s="5">
        <v>1034</v>
      </c>
      <c r="AE701" s="5">
        <v>100</v>
      </c>
      <c r="AF701" s="5">
        <v>13662</v>
      </c>
      <c r="AG701" s="5">
        <v>0</v>
      </c>
      <c r="AH701" s="5">
        <v>3384</v>
      </c>
      <c r="AI701" s="5">
        <v>0</v>
      </c>
      <c r="AJ701" s="5">
        <v>7056</v>
      </c>
      <c r="AK701" s="5">
        <v>3844</v>
      </c>
      <c r="AL701" s="5">
        <v>0</v>
      </c>
      <c r="AM701" s="5">
        <v>1797</v>
      </c>
      <c r="AN701" s="5">
        <v>190</v>
      </c>
      <c r="AO701" s="5">
        <v>0</v>
      </c>
      <c r="AP701" s="5">
        <v>0</v>
      </c>
      <c r="AQ701" s="5">
        <v>765</v>
      </c>
      <c r="AR701" s="5">
        <v>0</v>
      </c>
      <c r="AS701" s="5">
        <v>1434</v>
      </c>
      <c r="AT701" s="5">
        <v>958</v>
      </c>
      <c r="AU701" s="5">
        <v>3431</v>
      </c>
      <c r="AV701" s="5">
        <v>0</v>
      </c>
      <c r="AW701" s="5">
        <v>0</v>
      </c>
      <c r="AX701" s="5">
        <v>0</v>
      </c>
      <c r="AY701" s="5">
        <v>0</v>
      </c>
      <c r="AZ701" s="5">
        <v>0</v>
      </c>
      <c r="BA701" s="5">
        <v>1113</v>
      </c>
      <c r="BB701" s="5">
        <v>0</v>
      </c>
      <c r="BC701" s="5">
        <v>24686</v>
      </c>
      <c r="BD701" s="5">
        <v>0</v>
      </c>
      <c r="BE701" s="5">
        <v>0</v>
      </c>
      <c r="BF701" s="5">
        <v>0</v>
      </c>
      <c r="BG701" s="5">
        <v>268</v>
      </c>
      <c r="BH701" s="5">
        <v>445972</v>
      </c>
      <c r="BI701" s="5">
        <v>133644</v>
      </c>
      <c r="BJ701" s="5">
        <v>525908</v>
      </c>
      <c r="BK701" s="5">
        <v>3958</v>
      </c>
      <c r="BL701" s="5">
        <v>24</v>
      </c>
      <c r="BM701" s="5">
        <v>2292</v>
      </c>
      <c r="BN701" s="5">
        <v>0</v>
      </c>
      <c r="BO701" s="5">
        <v>128182</v>
      </c>
      <c r="BP701" s="5">
        <v>401603</v>
      </c>
      <c r="BQ701" s="5">
        <v>73758</v>
      </c>
      <c r="BR701" s="5">
        <v>6920</v>
      </c>
    </row>
    <row r="702" spans="1:70">
      <c r="A702" t="s">
        <v>2129</v>
      </c>
      <c r="B702" t="s">
        <v>2130</v>
      </c>
      <c r="C702" t="s">
        <v>1332</v>
      </c>
      <c r="D702" t="s">
        <v>2150</v>
      </c>
      <c r="E702" t="str">
        <f t="shared" si="10"/>
        <v>岐阜県神戸町</v>
      </c>
      <c r="F702" s="5">
        <v>18276</v>
      </c>
      <c r="G702" s="5">
        <v>2</v>
      </c>
      <c r="H702" s="5">
        <v>2</v>
      </c>
      <c r="I702" s="5">
        <v>0</v>
      </c>
      <c r="J702" s="5">
        <v>0</v>
      </c>
      <c r="K702" s="5">
        <v>0</v>
      </c>
      <c r="L702" s="5">
        <v>158</v>
      </c>
      <c r="M702" s="5">
        <v>55</v>
      </c>
      <c r="N702" s="5">
        <v>6545</v>
      </c>
      <c r="O702" s="5">
        <v>172365</v>
      </c>
      <c r="P702" s="5">
        <v>171110</v>
      </c>
      <c r="Q702" s="5">
        <v>0</v>
      </c>
      <c r="R702" s="5">
        <v>0</v>
      </c>
      <c r="S702" s="5">
        <v>2</v>
      </c>
      <c r="T702" s="5">
        <v>2045</v>
      </c>
      <c r="U702" s="5">
        <v>0</v>
      </c>
      <c r="V702" s="5">
        <v>0</v>
      </c>
      <c r="W702" s="5">
        <v>1</v>
      </c>
      <c r="X702" s="5">
        <v>22</v>
      </c>
      <c r="Y702" s="5">
        <v>13500</v>
      </c>
      <c r="Z702" s="5">
        <v>0</v>
      </c>
      <c r="AA702" s="5">
        <v>13</v>
      </c>
      <c r="AB702" s="5">
        <v>4</v>
      </c>
      <c r="AC702" s="5">
        <v>47</v>
      </c>
      <c r="AD702" s="5">
        <v>28</v>
      </c>
      <c r="AE702" s="5">
        <v>47</v>
      </c>
      <c r="AF702" s="5">
        <v>43393</v>
      </c>
      <c r="AG702" s="5">
        <v>0</v>
      </c>
      <c r="AH702" s="5">
        <v>0</v>
      </c>
      <c r="AI702" s="5">
        <v>0</v>
      </c>
      <c r="AJ702" s="5">
        <v>13500</v>
      </c>
      <c r="AK702" s="5">
        <v>0</v>
      </c>
      <c r="AL702" s="5">
        <v>0</v>
      </c>
      <c r="AM702" s="5">
        <v>5400</v>
      </c>
      <c r="AN702" s="5">
        <v>0</v>
      </c>
      <c r="AO702" s="5">
        <v>0</v>
      </c>
      <c r="AP702" s="5">
        <v>0</v>
      </c>
      <c r="AQ702" s="5">
        <v>0</v>
      </c>
      <c r="AR702" s="5">
        <v>0</v>
      </c>
      <c r="AS702" s="5">
        <v>0</v>
      </c>
      <c r="AT702" s="5">
        <v>0</v>
      </c>
      <c r="AU702" s="5">
        <v>44</v>
      </c>
      <c r="AV702" s="5">
        <v>0</v>
      </c>
      <c r="AW702" s="5">
        <v>0</v>
      </c>
      <c r="AX702" s="5">
        <v>0</v>
      </c>
      <c r="AY702" s="5">
        <v>0</v>
      </c>
      <c r="AZ702" s="5">
        <v>0</v>
      </c>
      <c r="BA702" s="5">
        <v>0</v>
      </c>
      <c r="BB702" s="5">
        <v>0</v>
      </c>
      <c r="BC702" s="5">
        <v>8488</v>
      </c>
      <c r="BD702" s="5">
        <v>0</v>
      </c>
      <c r="BE702" s="5">
        <v>0</v>
      </c>
      <c r="BF702" s="5">
        <v>0</v>
      </c>
      <c r="BG702" s="5">
        <v>0</v>
      </c>
      <c r="BH702" s="5">
        <v>172337</v>
      </c>
      <c r="BI702" s="5">
        <v>5671</v>
      </c>
      <c r="BJ702" s="5">
        <v>150187</v>
      </c>
      <c r="BK702" s="5">
        <v>3</v>
      </c>
      <c r="BL702" s="5">
        <v>0</v>
      </c>
      <c r="BM702" s="5">
        <v>100</v>
      </c>
      <c r="BN702" s="5">
        <v>0</v>
      </c>
      <c r="BO702" s="5">
        <v>5443</v>
      </c>
      <c r="BP702" s="5">
        <v>777075</v>
      </c>
      <c r="BQ702" s="5">
        <v>125589</v>
      </c>
      <c r="BR702" s="5">
        <v>0</v>
      </c>
    </row>
    <row r="703" spans="1:70">
      <c r="A703" t="s">
        <v>2129</v>
      </c>
      <c r="B703" t="s">
        <v>2130</v>
      </c>
      <c r="C703" t="s">
        <v>1336</v>
      </c>
      <c r="D703" t="s">
        <v>2151</v>
      </c>
      <c r="E703" t="str">
        <f t="shared" si="10"/>
        <v>岐阜県輪之内町</v>
      </c>
      <c r="F703" s="5">
        <v>9423</v>
      </c>
      <c r="G703" s="5">
        <v>1</v>
      </c>
      <c r="H703" s="5">
        <v>0</v>
      </c>
      <c r="I703" s="5">
        <v>0</v>
      </c>
      <c r="J703" s="5">
        <v>2</v>
      </c>
      <c r="K703" s="5">
        <v>0</v>
      </c>
      <c r="L703" s="5">
        <v>730</v>
      </c>
      <c r="M703" s="5">
        <v>0</v>
      </c>
      <c r="N703" s="5">
        <v>0</v>
      </c>
      <c r="O703" s="5">
        <v>89621</v>
      </c>
      <c r="P703" s="5">
        <v>107184</v>
      </c>
      <c r="Q703" s="5">
        <v>319058</v>
      </c>
      <c r="R703" s="5">
        <v>20941</v>
      </c>
      <c r="S703" s="5">
        <v>1</v>
      </c>
      <c r="T703" s="5">
        <v>1214</v>
      </c>
      <c r="U703" s="5">
        <v>0</v>
      </c>
      <c r="V703" s="5">
        <v>0</v>
      </c>
      <c r="W703" s="5">
        <v>0</v>
      </c>
      <c r="X703" s="5">
        <v>1</v>
      </c>
      <c r="Y703" s="5">
        <v>5680</v>
      </c>
      <c r="Z703" s="5">
        <v>0</v>
      </c>
      <c r="AA703" s="5">
        <v>2</v>
      </c>
      <c r="AB703" s="5">
        <v>1</v>
      </c>
      <c r="AC703" s="5">
        <v>0</v>
      </c>
      <c r="AD703" s="5">
        <v>0</v>
      </c>
      <c r="AE703" s="5">
        <v>0</v>
      </c>
      <c r="AF703" s="5">
        <v>0</v>
      </c>
      <c r="AG703" s="5">
        <v>5680</v>
      </c>
      <c r="AH703" s="5">
        <v>11520</v>
      </c>
      <c r="AI703" s="5">
        <v>7718</v>
      </c>
      <c r="AJ703" s="5">
        <v>0</v>
      </c>
      <c r="AK703" s="5">
        <v>1540</v>
      </c>
      <c r="AL703" s="5">
        <v>1500</v>
      </c>
      <c r="AM703" s="5">
        <v>0</v>
      </c>
      <c r="AN703" s="5">
        <v>0</v>
      </c>
      <c r="AO703" s="5">
        <v>0</v>
      </c>
      <c r="AP703" s="5">
        <v>0</v>
      </c>
      <c r="AQ703" s="5">
        <v>0</v>
      </c>
      <c r="AR703" s="5">
        <v>0</v>
      </c>
      <c r="AS703" s="5">
        <v>0</v>
      </c>
      <c r="AT703" s="5">
        <v>0</v>
      </c>
      <c r="AU703" s="5">
        <v>0</v>
      </c>
      <c r="AV703" s="5">
        <v>0</v>
      </c>
      <c r="AW703" s="5">
        <v>0</v>
      </c>
      <c r="AX703" s="5">
        <v>0</v>
      </c>
      <c r="AY703" s="5">
        <v>0</v>
      </c>
      <c r="AZ703" s="5">
        <v>0</v>
      </c>
      <c r="BA703" s="5">
        <v>0</v>
      </c>
      <c r="BB703" s="5">
        <v>0</v>
      </c>
      <c r="BC703" s="5">
        <v>6041</v>
      </c>
      <c r="BD703" s="5">
        <v>0</v>
      </c>
      <c r="BE703" s="5">
        <v>0</v>
      </c>
      <c r="BF703" s="5">
        <v>0</v>
      </c>
      <c r="BG703" s="5">
        <v>0</v>
      </c>
      <c r="BH703" s="5">
        <v>108392</v>
      </c>
      <c r="BI703" s="5">
        <v>18193</v>
      </c>
      <c r="BJ703" s="5">
        <v>93969</v>
      </c>
      <c r="BK703" s="5">
        <v>7056</v>
      </c>
      <c r="BL703" s="5">
        <v>0</v>
      </c>
      <c r="BM703" s="5">
        <v>0</v>
      </c>
      <c r="BN703" s="5">
        <v>0</v>
      </c>
      <c r="BO703" s="5">
        <v>17909</v>
      </c>
      <c r="BP703" s="5">
        <v>292159</v>
      </c>
      <c r="BQ703" s="5">
        <v>66437</v>
      </c>
      <c r="BR703" s="5">
        <v>0</v>
      </c>
    </row>
    <row r="704" spans="1:70">
      <c r="A704" t="s">
        <v>2129</v>
      </c>
      <c r="B704" t="s">
        <v>2130</v>
      </c>
      <c r="C704" t="s">
        <v>1338</v>
      </c>
      <c r="D704" t="s">
        <v>2152</v>
      </c>
      <c r="E704" t="str">
        <f t="shared" si="10"/>
        <v>岐阜県揖斐川町</v>
      </c>
      <c r="F704" s="5">
        <v>12556</v>
      </c>
      <c r="G704" s="5">
        <v>1</v>
      </c>
      <c r="H704" s="5">
        <v>3</v>
      </c>
      <c r="I704" s="5">
        <v>0</v>
      </c>
      <c r="J704" s="5">
        <v>0</v>
      </c>
      <c r="K704" s="5">
        <v>0</v>
      </c>
      <c r="L704" s="5">
        <v>482</v>
      </c>
      <c r="M704" s="5">
        <v>8323</v>
      </c>
      <c r="N704" s="5">
        <v>0</v>
      </c>
      <c r="O704" s="5">
        <v>111571</v>
      </c>
      <c r="P704" s="5">
        <v>95351</v>
      </c>
      <c r="Q704" s="5">
        <v>1576132</v>
      </c>
      <c r="R704" s="5">
        <v>119601</v>
      </c>
      <c r="S704" s="5">
        <v>1</v>
      </c>
      <c r="T704" s="5">
        <v>1192</v>
      </c>
      <c r="U704" s="5">
        <v>0</v>
      </c>
      <c r="V704" s="5">
        <v>0</v>
      </c>
      <c r="W704" s="5">
        <v>0</v>
      </c>
      <c r="X704" s="5">
        <v>26</v>
      </c>
      <c r="Y704" s="5">
        <v>8500</v>
      </c>
      <c r="Z704" s="5">
        <v>0</v>
      </c>
      <c r="AA704" s="5">
        <v>38</v>
      </c>
      <c r="AB704" s="5">
        <v>25</v>
      </c>
      <c r="AC704" s="5">
        <v>0</v>
      </c>
      <c r="AD704" s="5">
        <v>2490</v>
      </c>
      <c r="AE704" s="5">
        <v>0</v>
      </c>
      <c r="AF704" s="5">
        <v>7284</v>
      </c>
      <c r="AG704" s="5">
        <v>2250</v>
      </c>
      <c r="AH704" s="5">
        <v>2250</v>
      </c>
      <c r="AI704" s="5">
        <v>0</v>
      </c>
      <c r="AJ704" s="5">
        <v>6250</v>
      </c>
      <c r="AK704" s="5">
        <v>0</v>
      </c>
      <c r="AL704" s="5">
        <v>0</v>
      </c>
      <c r="AM704" s="5">
        <v>7480</v>
      </c>
      <c r="AN704" s="5">
        <v>0</v>
      </c>
      <c r="AO704" s="5">
        <v>0</v>
      </c>
      <c r="AP704" s="5">
        <v>0</v>
      </c>
      <c r="AQ704" s="5">
        <v>0</v>
      </c>
      <c r="AR704" s="5">
        <v>0</v>
      </c>
      <c r="AS704" s="5">
        <v>1818</v>
      </c>
      <c r="AT704" s="5">
        <v>0</v>
      </c>
      <c r="AU704" s="5">
        <v>0</v>
      </c>
      <c r="AV704" s="5">
        <v>0</v>
      </c>
      <c r="AW704" s="5">
        <v>1951</v>
      </c>
      <c r="AX704" s="5">
        <v>0</v>
      </c>
      <c r="AY704" s="5">
        <v>0</v>
      </c>
      <c r="AZ704" s="5">
        <v>0</v>
      </c>
      <c r="BA704" s="5">
        <v>0</v>
      </c>
      <c r="BB704" s="5">
        <v>0</v>
      </c>
      <c r="BC704" s="5">
        <v>22890</v>
      </c>
      <c r="BD704" s="5">
        <v>0</v>
      </c>
      <c r="BE704" s="5">
        <v>0</v>
      </c>
      <c r="BF704" s="5">
        <v>0</v>
      </c>
      <c r="BG704" s="5">
        <v>7</v>
      </c>
      <c r="BH704" s="5">
        <v>98257</v>
      </c>
      <c r="BI704" s="5">
        <v>158546</v>
      </c>
      <c r="BJ704" s="5">
        <v>210357</v>
      </c>
      <c r="BK704" s="5">
        <v>34373</v>
      </c>
      <c r="BL704" s="5">
        <v>0</v>
      </c>
      <c r="BM704" s="5">
        <v>0</v>
      </c>
      <c r="BN704" s="5">
        <v>0</v>
      </c>
      <c r="BO704" s="5">
        <v>40845</v>
      </c>
      <c r="BP704" s="5">
        <v>432967</v>
      </c>
      <c r="BQ704" s="5">
        <v>124430</v>
      </c>
      <c r="BR704" s="5">
        <v>0</v>
      </c>
    </row>
    <row r="705" spans="1:70">
      <c r="A705" t="s">
        <v>2129</v>
      </c>
      <c r="B705" t="s">
        <v>2130</v>
      </c>
      <c r="C705" t="s">
        <v>1342</v>
      </c>
      <c r="D705" t="s">
        <v>2153</v>
      </c>
      <c r="E705" t="str">
        <f t="shared" si="10"/>
        <v>岐阜県八百津町</v>
      </c>
      <c r="F705" s="5">
        <v>9978</v>
      </c>
      <c r="G705" s="5">
        <v>5</v>
      </c>
      <c r="H705" s="5">
        <v>0</v>
      </c>
      <c r="I705" s="5">
        <v>2</v>
      </c>
      <c r="J705" s="5">
        <v>1</v>
      </c>
      <c r="K705" s="5">
        <v>1</v>
      </c>
      <c r="L705" s="5">
        <v>92</v>
      </c>
      <c r="M705" s="5">
        <v>8809</v>
      </c>
      <c r="N705" s="5">
        <v>2499</v>
      </c>
      <c r="O705" s="5">
        <v>188533</v>
      </c>
      <c r="P705" s="5">
        <v>286030</v>
      </c>
      <c r="Q705" s="5">
        <v>1270148</v>
      </c>
      <c r="R705" s="5">
        <v>67105</v>
      </c>
      <c r="S705" s="5">
        <v>5</v>
      </c>
      <c r="T705" s="5">
        <v>1176</v>
      </c>
      <c r="U705" s="5">
        <v>0</v>
      </c>
      <c r="V705" s="5">
        <v>0</v>
      </c>
      <c r="W705" s="5">
        <v>1</v>
      </c>
      <c r="X705" s="5">
        <v>9</v>
      </c>
      <c r="Y705" s="5">
        <v>7425</v>
      </c>
      <c r="Z705" s="5">
        <v>0</v>
      </c>
      <c r="AA705" s="5">
        <v>193</v>
      </c>
      <c r="AB705" s="5">
        <v>107</v>
      </c>
      <c r="AC705" s="5">
        <v>0</v>
      </c>
      <c r="AD705" s="5">
        <v>477</v>
      </c>
      <c r="AE705" s="5">
        <v>0</v>
      </c>
      <c r="AF705" s="5">
        <v>4406</v>
      </c>
      <c r="AG705" s="5">
        <v>5942</v>
      </c>
      <c r="AH705" s="5">
        <v>0</v>
      </c>
      <c r="AI705" s="5">
        <v>0</v>
      </c>
      <c r="AJ705" s="5">
        <v>216</v>
      </c>
      <c r="AK705" s="5">
        <v>4067</v>
      </c>
      <c r="AL705" s="5">
        <v>0</v>
      </c>
      <c r="AM705" s="5">
        <v>1155</v>
      </c>
      <c r="AN705" s="5">
        <v>0</v>
      </c>
      <c r="AO705" s="5">
        <v>0</v>
      </c>
      <c r="AP705" s="5">
        <v>0</v>
      </c>
      <c r="AQ705" s="5">
        <v>0</v>
      </c>
      <c r="AR705" s="5">
        <v>92</v>
      </c>
      <c r="AS705" s="5">
        <v>2512</v>
      </c>
      <c r="AT705" s="5">
        <v>1721</v>
      </c>
      <c r="AU705" s="5">
        <v>1886</v>
      </c>
      <c r="AV705" s="5">
        <v>0</v>
      </c>
      <c r="AW705" s="5">
        <v>0</v>
      </c>
      <c r="AX705" s="5">
        <v>0</v>
      </c>
      <c r="AY705" s="5">
        <v>0</v>
      </c>
      <c r="AZ705" s="5">
        <v>0</v>
      </c>
      <c r="BA705" s="5">
        <v>0</v>
      </c>
      <c r="BB705" s="5">
        <v>0</v>
      </c>
      <c r="BC705" s="5">
        <v>388</v>
      </c>
      <c r="BD705" s="5">
        <v>0</v>
      </c>
      <c r="BE705" s="5">
        <v>908</v>
      </c>
      <c r="BF705" s="5">
        <v>0</v>
      </c>
      <c r="BG705" s="5">
        <v>0</v>
      </c>
      <c r="BH705" s="5">
        <v>287527</v>
      </c>
      <c r="BI705" s="5">
        <v>103124</v>
      </c>
      <c r="BJ705" s="5">
        <v>344570</v>
      </c>
      <c r="BK705" s="5">
        <v>25582</v>
      </c>
      <c r="BL705" s="5">
        <v>0</v>
      </c>
      <c r="BM705" s="5">
        <v>27</v>
      </c>
      <c r="BN705" s="5">
        <v>0</v>
      </c>
      <c r="BO705" s="5">
        <v>84495</v>
      </c>
      <c r="BP705" s="5">
        <v>526529</v>
      </c>
      <c r="BQ705" s="5">
        <v>115181</v>
      </c>
      <c r="BR705" s="5">
        <v>0</v>
      </c>
    </row>
    <row r="706" spans="1:70">
      <c r="A706" t="s">
        <v>2129</v>
      </c>
      <c r="B706" t="s">
        <v>2130</v>
      </c>
      <c r="C706" t="s">
        <v>1350</v>
      </c>
      <c r="D706" t="s">
        <v>2154</v>
      </c>
      <c r="E706" t="str">
        <f t="shared" si="10"/>
        <v>岐阜県大野町</v>
      </c>
      <c r="F706" s="5">
        <v>22510</v>
      </c>
      <c r="G706" s="5">
        <v>3</v>
      </c>
      <c r="H706" s="5">
        <v>4</v>
      </c>
      <c r="I706" s="5">
        <v>0</v>
      </c>
      <c r="J706" s="5">
        <v>0</v>
      </c>
      <c r="K706" s="5">
        <v>0</v>
      </c>
      <c r="L706" s="5">
        <v>733</v>
      </c>
      <c r="M706" s="5">
        <v>1817</v>
      </c>
      <c r="N706" s="5">
        <v>0</v>
      </c>
      <c r="O706" s="5">
        <v>174029</v>
      </c>
      <c r="P706" s="5">
        <v>249937</v>
      </c>
      <c r="Q706" s="5">
        <v>847079</v>
      </c>
      <c r="R706" s="5">
        <v>79618</v>
      </c>
      <c r="S706" s="5">
        <v>1</v>
      </c>
      <c r="T706" s="5">
        <v>2215</v>
      </c>
      <c r="U706" s="5">
        <v>0</v>
      </c>
      <c r="V706" s="5">
        <v>0</v>
      </c>
      <c r="W706" s="5">
        <v>0</v>
      </c>
      <c r="X706" s="5">
        <v>3</v>
      </c>
      <c r="Y706" s="5">
        <v>14000</v>
      </c>
      <c r="Z706" s="5">
        <v>0</v>
      </c>
      <c r="AA706" s="5">
        <v>30</v>
      </c>
      <c r="AB706" s="5">
        <v>23</v>
      </c>
      <c r="AC706" s="5">
        <v>0</v>
      </c>
      <c r="AD706" s="5">
        <v>0</v>
      </c>
      <c r="AE706" s="5">
        <v>0</v>
      </c>
      <c r="AF706" s="5">
        <v>42274</v>
      </c>
      <c r="AG706" s="5">
        <v>11000</v>
      </c>
      <c r="AH706" s="5">
        <v>11000</v>
      </c>
      <c r="AI706" s="5">
        <v>3000</v>
      </c>
      <c r="AJ706" s="5">
        <v>0</v>
      </c>
      <c r="AK706" s="5">
        <v>800</v>
      </c>
      <c r="AL706" s="5">
        <v>2000</v>
      </c>
      <c r="AM706" s="5">
        <v>0</v>
      </c>
      <c r="AN706" s="5">
        <v>0</v>
      </c>
      <c r="AO706" s="5">
        <v>0</v>
      </c>
      <c r="AP706" s="5">
        <v>0</v>
      </c>
      <c r="AQ706" s="5">
        <v>0</v>
      </c>
      <c r="AR706" s="5">
        <v>0</v>
      </c>
      <c r="AS706" s="5">
        <v>0</v>
      </c>
      <c r="AT706" s="5">
        <v>0</v>
      </c>
      <c r="AU706" s="5">
        <v>25696</v>
      </c>
      <c r="AV706" s="5">
        <v>0</v>
      </c>
      <c r="AW706" s="5">
        <v>0</v>
      </c>
      <c r="AX706" s="5">
        <v>0</v>
      </c>
      <c r="AY706" s="5">
        <v>0</v>
      </c>
      <c r="AZ706" s="5">
        <v>0</v>
      </c>
      <c r="BA706" s="5">
        <v>0</v>
      </c>
      <c r="BB706" s="5">
        <v>0</v>
      </c>
      <c r="BC706" s="5">
        <v>6043</v>
      </c>
      <c r="BD706" s="5">
        <v>0</v>
      </c>
      <c r="BE706" s="5">
        <v>0</v>
      </c>
      <c r="BF706" s="5">
        <v>0</v>
      </c>
      <c r="BG706" s="5">
        <v>0</v>
      </c>
      <c r="BH706" s="5">
        <v>253942</v>
      </c>
      <c r="BI706" s="5">
        <v>21540</v>
      </c>
      <c r="BJ706" s="5">
        <v>235239</v>
      </c>
      <c r="BK706" s="5">
        <v>18898</v>
      </c>
      <c r="BL706" s="5">
        <v>6734</v>
      </c>
      <c r="BM706" s="5">
        <v>0</v>
      </c>
      <c r="BN706" s="5">
        <v>0</v>
      </c>
      <c r="BO706" s="5">
        <v>20997</v>
      </c>
      <c r="BP706" s="5">
        <v>681622</v>
      </c>
      <c r="BQ706" s="5">
        <v>119888</v>
      </c>
      <c r="BR706" s="5">
        <v>0</v>
      </c>
    </row>
    <row r="707" spans="1:70">
      <c r="A707" t="s">
        <v>2129</v>
      </c>
      <c r="B707" t="s">
        <v>2130</v>
      </c>
      <c r="C707" t="s">
        <v>1352</v>
      </c>
      <c r="D707" t="s">
        <v>2155</v>
      </c>
      <c r="E707" t="str">
        <f t="shared" si="10"/>
        <v>岐阜県北方町</v>
      </c>
      <c r="F707" s="5">
        <v>17466</v>
      </c>
      <c r="G707" s="5">
        <v>5</v>
      </c>
      <c r="H707" s="5">
        <v>1</v>
      </c>
      <c r="I707" s="5">
        <v>0</v>
      </c>
      <c r="J707" s="5">
        <v>0</v>
      </c>
      <c r="K707" s="5">
        <v>0</v>
      </c>
      <c r="L707" s="5">
        <v>0</v>
      </c>
      <c r="M707" s="5">
        <v>370</v>
      </c>
      <c r="N707" s="5">
        <v>0</v>
      </c>
      <c r="O707" s="5">
        <v>110266</v>
      </c>
      <c r="P707" s="5">
        <v>146088</v>
      </c>
      <c r="Q707" s="5">
        <v>85300</v>
      </c>
      <c r="R707" s="5">
        <v>25164</v>
      </c>
      <c r="S707" s="5">
        <v>5</v>
      </c>
      <c r="T707" s="5">
        <v>1772</v>
      </c>
      <c r="U707" s="5">
        <v>0</v>
      </c>
      <c r="V707" s="5">
        <v>0</v>
      </c>
      <c r="W707" s="5">
        <v>0</v>
      </c>
      <c r="X707" s="5">
        <v>5</v>
      </c>
      <c r="Y707" s="5">
        <v>10516</v>
      </c>
      <c r="Z707" s="5">
        <v>0</v>
      </c>
      <c r="AA707" s="5">
        <v>42</v>
      </c>
      <c r="AB707" s="5">
        <v>0</v>
      </c>
      <c r="AC707" s="5">
        <v>0</v>
      </c>
      <c r="AD707" s="5">
        <v>83</v>
      </c>
      <c r="AE707" s="5">
        <v>0</v>
      </c>
      <c r="AF707" s="5">
        <v>27046</v>
      </c>
      <c r="AG707" s="5">
        <v>0</v>
      </c>
      <c r="AH707" s="5">
        <v>0</v>
      </c>
      <c r="AI707" s="5">
        <v>0</v>
      </c>
      <c r="AJ707" s="5">
        <v>40968</v>
      </c>
      <c r="AK707" s="5">
        <v>4000</v>
      </c>
      <c r="AL707" s="5">
        <v>0</v>
      </c>
      <c r="AM707" s="5">
        <v>0</v>
      </c>
      <c r="AN707" s="5">
        <v>0</v>
      </c>
      <c r="AO707" s="5">
        <v>0</v>
      </c>
      <c r="AP707" s="5">
        <v>0</v>
      </c>
      <c r="AQ707" s="5">
        <v>0</v>
      </c>
      <c r="AR707" s="5">
        <v>0</v>
      </c>
      <c r="AS707" s="5">
        <v>0</v>
      </c>
      <c r="AT707" s="5">
        <v>0</v>
      </c>
      <c r="AU707" s="5">
        <v>0</v>
      </c>
      <c r="AV707" s="5">
        <v>0</v>
      </c>
      <c r="AW707" s="5">
        <v>0</v>
      </c>
      <c r="AX707" s="5">
        <v>0</v>
      </c>
      <c r="AY707" s="5">
        <v>0</v>
      </c>
      <c r="AZ707" s="5">
        <v>0</v>
      </c>
      <c r="BA707" s="5">
        <v>0</v>
      </c>
      <c r="BB707" s="5">
        <v>0</v>
      </c>
      <c r="BC707" s="5">
        <v>9782</v>
      </c>
      <c r="BD707" s="5">
        <v>0</v>
      </c>
      <c r="BE707" s="5">
        <v>0</v>
      </c>
      <c r="BF707" s="5">
        <v>0</v>
      </c>
      <c r="BG707" s="5">
        <v>0</v>
      </c>
      <c r="BH707" s="5">
        <v>151166</v>
      </c>
      <c r="BI707" s="5">
        <v>11676</v>
      </c>
      <c r="BJ707" s="5">
        <v>114031</v>
      </c>
      <c r="BK707" s="5">
        <v>5649</v>
      </c>
      <c r="BL707" s="5">
        <v>0</v>
      </c>
      <c r="BM707" s="5">
        <v>361</v>
      </c>
      <c r="BN707" s="5">
        <v>0</v>
      </c>
      <c r="BO707" s="5">
        <v>11156</v>
      </c>
      <c r="BP707" s="5">
        <v>595486</v>
      </c>
      <c r="BQ707" s="5">
        <v>87641</v>
      </c>
      <c r="BR707" s="5">
        <v>0</v>
      </c>
    </row>
    <row r="708" spans="1:70">
      <c r="A708" t="s">
        <v>2129</v>
      </c>
      <c r="B708" t="s">
        <v>2130</v>
      </c>
      <c r="C708" t="s">
        <v>1356</v>
      </c>
      <c r="D708" t="s">
        <v>2156</v>
      </c>
      <c r="E708" t="str">
        <f t="shared" ref="E708:E771" si="11">+B708&amp;D708</f>
        <v>岐阜県川辺町</v>
      </c>
      <c r="F708" s="5">
        <v>9833</v>
      </c>
      <c r="G708" s="5">
        <v>1</v>
      </c>
      <c r="H708" s="5">
        <v>0</v>
      </c>
      <c r="I708" s="5">
        <v>0</v>
      </c>
      <c r="J708" s="5">
        <v>0</v>
      </c>
      <c r="K708" s="5">
        <v>0</v>
      </c>
      <c r="L708" s="5">
        <v>0</v>
      </c>
      <c r="M708" s="5">
        <v>0</v>
      </c>
      <c r="N708" s="5">
        <v>374</v>
      </c>
      <c r="O708" s="5">
        <v>117796</v>
      </c>
      <c r="P708" s="5">
        <v>189677</v>
      </c>
      <c r="Q708" s="5">
        <v>350374</v>
      </c>
      <c r="R708" s="5">
        <v>6179</v>
      </c>
      <c r="S708" s="5">
        <v>1</v>
      </c>
      <c r="T708" s="5">
        <v>977</v>
      </c>
      <c r="U708" s="5">
        <v>0</v>
      </c>
      <c r="V708" s="5">
        <v>0</v>
      </c>
      <c r="W708" s="5">
        <v>0</v>
      </c>
      <c r="X708" s="5">
        <v>3</v>
      </c>
      <c r="Y708" s="5">
        <v>0</v>
      </c>
      <c r="Z708" s="5">
        <v>0</v>
      </c>
      <c r="AA708" s="5">
        <v>0</v>
      </c>
      <c r="AB708" s="5">
        <v>0</v>
      </c>
      <c r="AC708" s="5">
        <v>0</v>
      </c>
      <c r="AD708" s="5">
        <v>0</v>
      </c>
      <c r="AE708" s="5">
        <v>196</v>
      </c>
      <c r="AF708" s="5">
        <v>36210</v>
      </c>
      <c r="AG708" s="5">
        <v>0</v>
      </c>
      <c r="AH708" s="5">
        <v>0</v>
      </c>
      <c r="AI708" s="5">
        <v>0</v>
      </c>
      <c r="AJ708" s="5">
        <v>0</v>
      </c>
      <c r="AK708" s="5">
        <v>1872</v>
      </c>
      <c r="AL708" s="5">
        <v>0</v>
      </c>
      <c r="AM708" s="5">
        <v>0</v>
      </c>
      <c r="AN708" s="5">
        <v>0</v>
      </c>
      <c r="AO708" s="5">
        <v>0</v>
      </c>
      <c r="AP708" s="5">
        <v>0</v>
      </c>
      <c r="AQ708" s="5">
        <v>0</v>
      </c>
      <c r="AR708" s="5">
        <v>0</v>
      </c>
      <c r="AS708" s="5">
        <v>0</v>
      </c>
      <c r="AT708" s="5">
        <v>150</v>
      </c>
      <c r="AU708" s="5">
        <v>660</v>
      </c>
      <c r="AV708" s="5">
        <v>0</v>
      </c>
      <c r="AW708" s="5">
        <v>0</v>
      </c>
      <c r="AX708" s="5">
        <v>25</v>
      </c>
      <c r="AY708" s="5">
        <v>0</v>
      </c>
      <c r="AZ708" s="5">
        <v>0</v>
      </c>
      <c r="BA708" s="5">
        <v>0</v>
      </c>
      <c r="BB708" s="5">
        <v>0</v>
      </c>
      <c r="BC708" s="5">
        <v>3661</v>
      </c>
      <c r="BD708" s="5">
        <v>0</v>
      </c>
      <c r="BE708" s="5">
        <v>0</v>
      </c>
      <c r="BF708" s="5">
        <v>0</v>
      </c>
      <c r="BG708" s="5">
        <v>29</v>
      </c>
      <c r="BH708" s="5">
        <v>189754</v>
      </c>
      <c r="BI708" s="5">
        <v>52329</v>
      </c>
      <c r="BJ708" s="5">
        <v>227530</v>
      </c>
      <c r="BK708" s="5">
        <v>3556</v>
      </c>
      <c r="BL708" s="5">
        <v>0</v>
      </c>
      <c r="BM708" s="5">
        <v>0</v>
      </c>
      <c r="BN708" s="5">
        <v>0</v>
      </c>
      <c r="BO708" s="5">
        <v>50840</v>
      </c>
      <c r="BP708" s="5">
        <v>472221</v>
      </c>
      <c r="BQ708" s="5">
        <v>33823</v>
      </c>
      <c r="BR708" s="5">
        <v>6030</v>
      </c>
    </row>
    <row r="709" spans="1:70">
      <c r="A709" t="s">
        <v>2129</v>
      </c>
      <c r="B709" t="s">
        <v>2130</v>
      </c>
      <c r="C709" t="s">
        <v>1358</v>
      </c>
      <c r="D709" t="s">
        <v>2157</v>
      </c>
      <c r="E709" t="str">
        <f t="shared" si="11"/>
        <v>岐阜県安八町</v>
      </c>
      <c r="F709" s="5">
        <v>14543</v>
      </c>
      <c r="G709" s="5">
        <v>3</v>
      </c>
      <c r="H709" s="5">
        <v>1</v>
      </c>
      <c r="I709" s="5">
        <v>0</v>
      </c>
      <c r="J709" s="5">
        <v>0</v>
      </c>
      <c r="K709" s="5">
        <v>0</v>
      </c>
      <c r="L709" s="5">
        <v>420</v>
      </c>
      <c r="M709" s="5">
        <v>0</v>
      </c>
      <c r="N709" s="5">
        <v>28673</v>
      </c>
      <c r="O709" s="5">
        <v>107769</v>
      </c>
      <c r="P709" s="5">
        <v>160106</v>
      </c>
      <c r="Q709" s="5">
        <v>990430</v>
      </c>
      <c r="R709" s="5">
        <v>34759</v>
      </c>
      <c r="S709" s="5">
        <v>3</v>
      </c>
      <c r="T709" s="5">
        <v>1461</v>
      </c>
      <c r="U709" s="5">
        <v>0</v>
      </c>
      <c r="V709" s="5">
        <v>0</v>
      </c>
      <c r="W709" s="5">
        <v>1</v>
      </c>
      <c r="X709" s="5">
        <v>5</v>
      </c>
      <c r="Y709" s="5">
        <v>7000</v>
      </c>
      <c r="Z709" s="5">
        <v>0</v>
      </c>
      <c r="AA709" s="5">
        <v>12</v>
      </c>
      <c r="AB709" s="5">
        <v>3</v>
      </c>
      <c r="AC709" s="5">
        <v>420</v>
      </c>
      <c r="AD709" s="5">
        <v>0</v>
      </c>
      <c r="AE709" s="5">
        <v>28673</v>
      </c>
      <c r="AF709" s="5">
        <v>29157</v>
      </c>
      <c r="AG709" s="5">
        <v>0</v>
      </c>
      <c r="AH709" s="5">
        <v>0</v>
      </c>
      <c r="AI709" s="5">
        <v>0</v>
      </c>
      <c r="AJ709" s="5">
        <v>7000</v>
      </c>
      <c r="AK709" s="5">
        <v>0</v>
      </c>
      <c r="AL709" s="5">
        <v>2600</v>
      </c>
      <c r="AM709" s="5">
        <v>0</v>
      </c>
      <c r="AN709" s="5">
        <v>0</v>
      </c>
      <c r="AO709" s="5">
        <v>0</v>
      </c>
      <c r="AP709" s="5">
        <v>0</v>
      </c>
      <c r="AQ709" s="5">
        <v>0</v>
      </c>
      <c r="AR709" s="5">
        <v>0</v>
      </c>
      <c r="AS709" s="5">
        <v>0</v>
      </c>
      <c r="AT709" s="5">
        <v>0</v>
      </c>
      <c r="AU709" s="5">
        <v>204</v>
      </c>
      <c r="AV709" s="5">
        <v>0</v>
      </c>
      <c r="AW709" s="5">
        <v>0</v>
      </c>
      <c r="AX709" s="5">
        <v>0</v>
      </c>
      <c r="AY709" s="5">
        <v>411</v>
      </c>
      <c r="AZ709" s="5">
        <v>0</v>
      </c>
      <c r="BA709" s="5">
        <v>0</v>
      </c>
      <c r="BB709" s="5">
        <v>0</v>
      </c>
      <c r="BC709" s="5">
        <v>1209</v>
      </c>
      <c r="BD709" s="5">
        <v>0</v>
      </c>
      <c r="BE709" s="5">
        <v>0</v>
      </c>
      <c r="BF709" s="5">
        <v>0</v>
      </c>
      <c r="BG709" s="5">
        <v>0</v>
      </c>
      <c r="BH709" s="5">
        <v>165428</v>
      </c>
      <c r="BI709" s="5">
        <v>15802</v>
      </c>
      <c r="BJ709" s="5">
        <v>130889</v>
      </c>
      <c r="BK709" s="5">
        <v>12220</v>
      </c>
      <c r="BL709" s="5">
        <v>0</v>
      </c>
      <c r="BM709" s="5">
        <v>103</v>
      </c>
      <c r="BN709" s="5">
        <v>0</v>
      </c>
      <c r="BO709" s="5">
        <v>13665</v>
      </c>
      <c r="BP709" s="5">
        <v>751961</v>
      </c>
      <c r="BQ709" s="5">
        <v>40307</v>
      </c>
      <c r="BR709" s="5">
        <v>0</v>
      </c>
    </row>
    <row r="710" spans="1:70">
      <c r="A710" t="s">
        <v>2129</v>
      </c>
      <c r="B710" t="s">
        <v>2130</v>
      </c>
      <c r="C710" t="s">
        <v>1720</v>
      </c>
      <c r="D710" t="s">
        <v>2158</v>
      </c>
      <c r="E710" t="str">
        <f t="shared" si="11"/>
        <v>岐阜県富加町</v>
      </c>
      <c r="F710" s="5">
        <v>5545</v>
      </c>
      <c r="G710" s="5">
        <v>2</v>
      </c>
      <c r="H710" s="5">
        <v>0</v>
      </c>
      <c r="I710" s="5">
        <v>0</v>
      </c>
      <c r="J710" s="5">
        <v>0</v>
      </c>
      <c r="K710" s="5">
        <v>0</v>
      </c>
      <c r="L710" s="5">
        <v>0</v>
      </c>
      <c r="M710" s="5">
        <v>0</v>
      </c>
      <c r="N710" s="5">
        <v>23417</v>
      </c>
      <c r="O710" s="5">
        <v>34608</v>
      </c>
      <c r="P710" s="5">
        <v>110202</v>
      </c>
      <c r="Q710" s="5">
        <v>120362</v>
      </c>
      <c r="R710" s="5">
        <v>6581</v>
      </c>
      <c r="S710" s="5">
        <v>2</v>
      </c>
      <c r="T710" s="5">
        <v>598</v>
      </c>
      <c r="U710" s="5">
        <v>0</v>
      </c>
      <c r="V710" s="5">
        <v>0</v>
      </c>
      <c r="W710" s="5">
        <v>0</v>
      </c>
      <c r="X710" s="5">
        <v>4</v>
      </c>
      <c r="Y710" s="5">
        <v>0</v>
      </c>
      <c r="Z710" s="5">
        <v>0</v>
      </c>
      <c r="AA710" s="5">
        <v>0</v>
      </c>
      <c r="AB710" s="5">
        <v>0</v>
      </c>
      <c r="AC710" s="5">
        <v>0</v>
      </c>
      <c r="AD710" s="5">
        <v>0</v>
      </c>
      <c r="AE710" s="5">
        <v>0</v>
      </c>
      <c r="AF710" s="5">
        <v>0</v>
      </c>
      <c r="AG710" s="5">
        <v>0</v>
      </c>
      <c r="AH710" s="5">
        <v>0</v>
      </c>
      <c r="AI710" s="5">
        <v>0</v>
      </c>
      <c r="AJ710" s="5">
        <v>0</v>
      </c>
      <c r="AK710" s="5">
        <v>1300</v>
      </c>
      <c r="AL710" s="5">
        <v>0</v>
      </c>
      <c r="AM710" s="5">
        <v>0</v>
      </c>
      <c r="AN710" s="5">
        <v>0</v>
      </c>
      <c r="AO710" s="5">
        <v>0</v>
      </c>
      <c r="AP710" s="5">
        <v>0</v>
      </c>
      <c r="AQ710" s="5">
        <v>0</v>
      </c>
      <c r="AR710" s="5">
        <v>0</v>
      </c>
      <c r="AS710" s="5">
        <v>0</v>
      </c>
      <c r="AT710" s="5">
        <v>990</v>
      </c>
      <c r="AU710" s="5">
        <v>0</v>
      </c>
      <c r="AV710" s="5">
        <v>0</v>
      </c>
      <c r="AW710" s="5">
        <v>0</v>
      </c>
      <c r="AX710" s="5">
        <v>0</v>
      </c>
      <c r="AY710" s="5">
        <v>0</v>
      </c>
      <c r="AZ710" s="5">
        <v>0</v>
      </c>
      <c r="BA710" s="5">
        <v>0</v>
      </c>
      <c r="BB710" s="5">
        <v>2744</v>
      </c>
      <c r="BC710" s="5">
        <v>4496</v>
      </c>
      <c r="BD710" s="5">
        <v>0</v>
      </c>
      <c r="BE710" s="5">
        <v>0</v>
      </c>
      <c r="BF710" s="5">
        <v>0</v>
      </c>
      <c r="BG710" s="5">
        <v>166</v>
      </c>
      <c r="BH710" s="5">
        <v>111122</v>
      </c>
      <c r="BI710" s="5">
        <v>27976</v>
      </c>
      <c r="BJ710" s="5">
        <v>130047</v>
      </c>
      <c r="BK710" s="5">
        <v>1197</v>
      </c>
      <c r="BL710" s="5">
        <v>0</v>
      </c>
      <c r="BM710" s="5">
        <v>0</v>
      </c>
      <c r="BN710" s="5">
        <v>0</v>
      </c>
      <c r="BO710" s="5">
        <v>11015</v>
      </c>
      <c r="BP710" s="5">
        <v>210004</v>
      </c>
      <c r="BQ710" s="5">
        <v>85397</v>
      </c>
      <c r="BR710" s="5">
        <v>3960</v>
      </c>
    </row>
    <row r="711" spans="1:70">
      <c r="A711" t="s">
        <v>2129</v>
      </c>
      <c r="B711" t="s">
        <v>2130</v>
      </c>
      <c r="C711" t="s">
        <v>1364</v>
      </c>
      <c r="D711" t="s">
        <v>2159</v>
      </c>
      <c r="E711" t="str">
        <f t="shared" si="11"/>
        <v>岐阜県養老町</v>
      </c>
      <c r="F711" s="5">
        <v>25306</v>
      </c>
      <c r="G711" s="5">
        <v>6</v>
      </c>
      <c r="H711" s="5">
        <v>4</v>
      </c>
      <c r="I711" s="5">
        <v>0</v>
      </c>
      <c r="J711" s="5">
        <v>0</v>
      </c>
      <c r="K711" s="5">
        <v>0</v>
      </c>
      <c r="L711" s="5">
        <v>405</v>
      </c>
      <c r="M711" s="5">
        <v>4759</v>
      </c>
      <c r="N711" s="5">
        <v>11137</v>
      </c>
      <c r="O711" s="5">
        <v>261367</v>
      </c>
      <c r="P711" s="5">
        <v>386183</v>
      </c>
      <c r="Q711" s="5">
        <v>1646587</v>
      </c>
      <c r="R711" s="5">
        <v>54348</v>
      </c>
      <c r="S711" s="5">
        <v>5</v>
      </c>
      <c r="T711" s="5">
        <v>2398</v>
      </c>
      <c r="U711" s="5">
        <v>0</v>
      </c>
      <c r="V711" s="5">
        <v>0</v>
      </c>
      <c r="W711" s="5">
        <v>2</v>
      </c>
      <c r="X711" s="5">
        <v>4</v>
      </c>
      <c r="Y711" s="5">
        <v>13288</v>
      </c>
      <c r="Z711" s="5">
        <v>0</v>
      </c>
      <c r="AA711" s="5">
        <v>19</v>
      </c>
      <c r="AB711" s="5">
        <v>0</v>
      </c>
      <c r="AC711" s="5">
        <v>0</v>
      </c>
      <c r="AD711" s="5">
        <v>0</v>
      </c>
      <c r="AE711" s="5">
        <v>0</v>
      </c>
      <c r="AF711" s="5">
        <v>0</v>
      </c>
      <c r="AG711" s="5">
        <v>0</v>
      </c>
      <c r="AH711" s="5">
        <v>8096</v>
      </c>
      <c r="AI711" s="5">
        <v>3278</v>
      </c>
      <c r="AJ711" s="5">
        <v>0</v>
      </c>
      <c r="AK711" s="5">
        <v>2555</v>
      </c>
      <c r="AL711" s="5">
        <v>2887</v>
      </c>
      <c r="AM711" s="5">
        <v>0</v>
      </c>
      <c r="AN711" s="5">
        <v>0</v>
      </c>
      <c r="AO711" s="5">
        <v>0</v>
      </c>
      <c r="AP711" s="5">
        <v>0</v>
      </c>
      <c r="AQ711" s="5">
        <v>0</v>
      </c>
      <c r="AR711" s="5">
        <v>0</v>
      </c>
      <c r="AS711" s="5">
        <v>2536</v>
      </c>
      <c r="AT711" s="5">
        <v>9938</v>
      </c>
      <c r="AU711" s="5">
        <v>2689</v>
      </c>
      <c r="AV711" s="5">
        <v>0</v>
      </c>
      <c r="AW711" s="5">
        <v>0</v>
      </c>
      <c r="AX711" s="5">
        <v>54</v>
      </c>
      <c r="AY711" s="5">
        <v>324</v>
      </c>
      <c r="AZ711" s="5">
        <v>0</v>
      </c>
      <c r="BA711" s="5">
        <v>33</v>
      </c>
      <c r="BB711" s="5">
        <v>446</v>
      </c>
      <c r="BC711" s="5">
        <v>668</v>
      </c>
      <c r="BD711" s="5">
        <v>0</v>
      </c>
      <c r="BE711" s="5">
        <v>0</v>
      </c>
      <c r="BF711" s="5">
        <v>46</v>
      </c>
      <c r="BG711" s="5">
        <v>0</v>
      </c>
      <c r="BH711" s="5">
        <v>393935</v>
      </c>
      <c r="BI711" s="5">
        <v>35118</v>
      </c>
      <c r="BJ711" s="5">
        <v>369810</v>
      </c>
      <c r="BK711" s="5">
        <v>29205</v>
      </c>
      <c r="BL711" s="5">
        <v>0</v>
      </c>
      <c r="BM711" s="5">
        <v>6280</v>
      </c>
      <c r="BN711" s="5">
        <v>0</v>
      </c>
      <c r="BO711" s="5">
        <v>34658</v>
      </c>
      <c r="BP711" s="5">
        <v>696571</v>
      </c>
      <c r="BQ711" s="5">
        <v>220831</v>
      </c>
      <c r="BR711" s="5">
        <v>0</v>
      </c>
    </row>
    <row r="712" spans="1:70">
      <c r="A712" t="s">
        <v>2129</v>
      </c>
      <c r="B712" t="s">
        <v>2130</v>
      </c>
      <c r="C712" t="s">
        <v>1366</v>
      </c>
      <c r="D712" t="s">
        <v>2160</v>
      </c>
      <c r="E712" t="str">
        <f t="shared" si="11"/>
        <v>岐阜県坂祝町</v>
      </c>
      <c r="F712" s="5">
        <v>8234</v>
      </c>
      <c r="G712" s="5">
        <v>2</v>
      </c>
      <c r="H712" s="5">
        <v>0</v>
      </c>
      <c r="I712" s="5">
        <v>0</v>
      </c>
      <c r="J712" s="5">
        <v>0</v>
      </c>
      <c r="K712" s="5">
        <v>0</v>
      </c>
      <c r="L712" s="5">
        <v>0</v>
      </c>
      <c r="M712" s="5">
        <v>566</v>
      </c>
      <c r="N712" s="5">
        <v>11851</v>
      </c>
      <c r="O712" s="5">
        <v>55514</v>
      </c>
      <c r="P712" s="5">
        <v>177554</v>
      </c>
      <c r="Q712" s="5">
        <v>11478</v>
      </c>
      <c r="R712" s="5">
        <v>2535</v>
      </c>
      <c r="S712" s="5">
        <v>2</v>
      </c>
      <c r="T712" s="5">
        <v>848</v>
      </c>
      <c r="U712" s="5">
        <v>0</v>
      </c>
      <c r="V712" s="5">
        <v>0</v>
      </c>
      <c r="W712" s="5">
        <v>0</v>
      </c>
      <c r="X712" s="5">
        <v>7</v>
      </c>
      <c r="Y712" s="5">
        <v>0</v>
      </c>
      <c r="Z712" s="5">
        <v>0</v>
      </c>
      <c r="AA712" s="5">
        <v>1</v>
      </c>
      <c r="AB712" s="5">
        <v>1</v>
      </c>
      <c r="AC712" s="5">
        <v>0</v>
      </c>
      <c r="AD712" s="5">
        <v>0</v>
      </c>
      <c r="AE712" s="5">
        <v>0</v>
      </c>
      <c r="AF712" s="5">
        <v>43640</v>
      </c>
      <c r="AG712" s="5">
        <v>0</v>
      </c>
      <c r="AH712" s="5">
        <v>0</v>
      </c>
      <c r="AI712" s="5">
        <v>0</v>
      </c>
      <c r="AJ712" s="5">
        <v>0</v>
      </c>
      <c r="AK712" s="5">
        <v>2100</v>
      </c>
      <c r="AL712" s="5">
        <v>0</v>
      </c>
      <c r="AM712" s="5">
        <v>0</v>
      </c>
      <c r="AN712" s="5">
        <v>0</v>
      </c>
      <c r="AO712" s="5">
        <v>0</v>
      </c>
      <c r="AP712" s="5">
        <v>0</v>
      </c>
      <c r="AQ712" s="5">
        <v>0</v>
      </c>
      <c r="AR712" s="5">
        <v>0</v>
      </c>
      <c r="AS712" s="5">
        <v>296</v>
      </c>
      <c r="AT712" s="5">
        <v>2589</v>
      </c>
      <c r="AU712" s="5">
        <v>0</v>
      </c>
      <c r="AV712" s="5">
        <v>0</v>
      </c>
      <c r="AW712" s="5">
        <v>0</v>
      </c>
      <c r="AX712" s="5">
        <v>0</v>
      </c>
      <c r="AY712" s="5">
        <v>0</v>
      </c>
      <c r="AZ712" s="5">
        <v>0</v>
      </c>
      <c r="BA712" s="5">
        <v>0</v>
      </c>
      <c r="BB712" s="5">
        <v>0</v>
      </c>
      <c r="BC712" s="5">
        <v>3300</v>
      </c>
      <c r="BD712" s="5">
        <v>0</v>
      </c>
      <c r="BE712" s="5">
        <v>0</v>
      </c>
      <c r="BF712" s="5">
        <v>0</v>
      </c>
      <c r="BG712" s="5">
        <v>0</v>
      </c>
      <c r="BH712" s="5">
        <v>180760</v>
      </c>
      <c r="BI712" s="5">
        <v>22635</v>
      </c>
      <c r="BJ712" s="5">
        <v>175048</v>
      </c>
      <c r="BK712" s="5">
        <v>1943</v>
      </c>
      <c r="BL712" s="5">
        <v>0</v>
      </c>
      <c r="BM712" s="5">
        <v>0</v>
      </c>
      <c r="BN712" s="5">
        <v>0</v>
      </c>
      <c r="BO712" s="5">
        <v>15560</v>
      </c>
      <c r="BP712" s="5">
        <v>619468</v>
      </c>
      <c r="BQ712" s="5">
        <v>41974</v>
      </c>
      <c r="BR712" s="5">
        <v>4500</v>
      </c>
    </row>
    <row r="713" spans="1:70">
      <c r="A713" t="s">
        <v>2129</v>
      </c>
      <c r="B713" t="s">
        <v>2130</v>
      </c>
      <c r="C713" t="s">
        <v>1370</v>
      </c>
      <c r="D713" t="s">
        <v>1359</v>
      </c>
      <c r="E713" t="str">
        <f t="shared" si="11"/>
        <v>岐阜県池田町</v>
      </c>
      <c r="F713" s="5">
        <v>18879</v>
      </c>
      <c r="G713" s="5">
        <v>2</v>
      </c>
      <c r="H713" s="5">
        <v>2</v>
      </c>
      <c r="I713" s="5">
        <v>0</v>
      </c>
      <c r="J713" s="5">
        <v>1</v>
      </c>
      <c r="K713" s="5">
        <v>0</v>
      </c>
      <c r="L713" s="5">
        <v>441</v>
      </c>
      <c r="M713" s="5">
        <v>4367</v>
      </c>
      <c r="N713" s="5">
        <v>9995</v>
      </c>
      <c r="O713" s="5">
        <v>189223</v>
      </c>
      <c r="P713" s="5">
        <v>271707</v>
      </c>
      <c r="Q713" s="5">
        <v>300360</v>
      </c>
      <c r="R713" s="5">
        <v>118244</v>
      </c>
      <c r="S713" s="5">
        <v>2</v>
      </c>
      <c r="T713" s="5">
        <v>1452</v>
      </c>
      <c r="U713" s="5">
        <v>0</v>
      </c>
      <c r="V713" s="5">
        <v>0</v>
      </c>
      <c r="W713" s="5">
        <v>0</v>
      </c>
      <c r="X713" s="5">
        <v>6</v>
      </c>
      <c r="Y713" s="5">
        <v>8000</v>
      </c>
      <c r="Z713" s="5">
        <v>0</v>
      </c>
      <c r="AA713" s="5">
        <v>37</v>
      </c>
      <c r="AB713" s="5">
        <v>13</v>
      </c>
      <c r="AC713" s="5">
        <v>0</v>
      </c>
      <c r="AD713" s="5">
        <v>0</v>
      </c>
      <c r="AE713" s="5">
        <v>0</v>
      </c>
      <c r="AF713" s="5">
        <v>0</v>
      </c>
      <c r="AG713" s="5">
        <v>0</v>
      </c>
      <c r="AH713" s="5">
        <v>0</v>
      </c>
      <c r="AI713" s="5">
        <v>3168</v>
      </c>
      <c r="AJ713" s="5">
        <v>11419</v>
      </c>
      <c r="AK713" s="5">
        <v>0</v>
      </c>
      <c r="AL713" s="5">
        <v>0</v>
      </c>
      <c r="AM713" s="5">
        <v>4400</v>
      </c>
      <c r="AN713" s="5">
        <v>0</v>
      </c>
      <c r="AO713" s="5">
        <v>0</v>
      </c>
      <c r="AP713" s="5">
        <v>0</v>
      </c>
      <c r="AQ713" s="5">
        <v>74</v>
      </c>
      <c r="AR713" s="5">
        <v>0</v>
      </c>
      <c r="AS713" s="5">
        <v>0</v>
      </c>
      <c r="AT713" s="5">
        <v>0</v>
      </c>
      <c r="AU713" s="5">
        <v>148</v>
      </c>
      <c r="AV713" s="5">
        <v>0</v>
      </c>
      <c r="AW713" s="5">
        <v>0</v>
      </c>
      <c r="AX713" s="5">
        <v>0</v>
      </c>
      <c r="AY713" s="5">
        <v>0</v>
      </c>
      <c r="AZ713" s="5">
        <v>0</v>
      </c>
      <c r="BA713" s="5">
        <v>0</v>
      </c>
      <c r="BB713" s="5">
        <v>0</v>
      </c>
      <c r="BC713" s="5">
        <v>627</v>
      </c>
      <c r="BD713" s="5">
        <v>0</v>
      </c>
      <c r="BE713" s="5">
        <v>0</v>
      </c>
      <c r="BF713" s="5">
        <v>0</v>
      </c>
      <c r="BG713" s="5">
        <v>0</v>
      </c>
      <c r="BH713" s="5">
        <v>281942</v>
      </c>
      <c r="BI713" s="5">
        <v>97960</v>
      </c>
      <c r="BJ713" s="5">
        <v>293552</v>
      </c>
      <c r="BK713" s="5">
        <v>28153</v>
      </c>
      <c r="BL713" s="5">
        <v>0</v>
      </c>
      <c r="BM713" s="5">
        <v>0</v>
      </c>
      <c r="BN713" s="5">
        <v>0</v>
      </c>
      <c r="BO713" s="5">
        <v>93948</v>
      </c>
      <c r="BP713" s="5">
        <v>844278</v>
      </c>
      <c r="BQ713" s="5">
        <v>216476</v>
      </c>
      <c r="BR713" s="5">
        <v>0</v>
      </c>
    </row>
    <row r="714" spans="1:70">
      <c r="A714" t="s">
        <v>2129</v>
      </c>
      <c r="B714" t="s">
        <v>2130</v>
      </c>
      <c r="C714" t="s">
        <v>1378</v>
      </c>
      <c r="D714" t="s">
        <v>2161</v>
      </c>
      <c r="E714" t="str">
        <f t="shared" si="11"/>
        <v>岐阜県山県市（高富）</v>
      </c>
      <c r="F714" s="5">
        <v>15963</v>
      </c>
      <c r="G714" s="5">
        <v>3</v>
      </c>
      <c r="H714" s="5">
        <v>2</v>
      </c>
      <c r="I714" s="5">
        <v>0</v>
      </c>
      <c r="J714" s="5">
        <v>0</v>
      </c>
      <c r="K714" s="5">
        <v>0</v>
      </c>
      <c r="L714" s="5">
        <v>125</v>
      </c>
      <c r="M714" s="5">
        <v>351</v>
      </c>
      <c r="N714" s="5">
        <v>14446</v>
      </c>
      <c r="O714" s="5">
        <v>150863</v>
      </c>
      <c r="P714" s="5">
        <v>325770</v>
      </c>
      <c r="Q714" s="5">
        <v>1797083</v>
      </c>
      <c r="R714" s="5">
        <v>125781</v>
      </c>
      <c r="S714" s="5">
        <v>2</v>
      </c>
      <c r="T714" s="5">
        <v>1850</v>
      </c>
      <c r="U714" s="5">
        <v>0</v>
      </c>
      <c r="V714" s="5">
        <v>0</v>
      </c>
      <c r="W714" s="5">
        <v>1</v>
      </c>
      <c r="X714" s="5">
        <v>3</v>
      </c>
      <c r="Y714" s="5">
        <v>9580</v>
      </c>
      <c r="Z714" s="5">
        <v>0</v>
      </c>
      <c r="AA714" s="5">
        <v>0</v>
      </c>
      <c r="AB714" s="5">
        <v>0</v>
      </c>
      <c r="AC714" s="5">
        <v>0</v>
      </c>
      <c r="AD714" s="5">
        <v>0</v>
      </c>
      <c r="AE714" s="5">
        <v>0</v>
      </c>
      <c r="AF714" s="5">
        <v>0</v>
      </c>
      <c r="AG714" s="5">
        <v>0</v>
      </c>
      <c r="AH714" s="5">
        <v>0</v>
      </c>
      <c r="AI714" s="5">
        <v>0</v>
      </c>
      <c r="AJ714" s="5">
        <v>9580</v>
      </c>
      <c r="AK714" s="5">
        <v>0</v>
      </c>
      <c r="AL714" s="5">
        <v>0</v>
      </c>
      <c r="AM714" s="5">
        <v>1265</v>
      </c>
      <c r="AN714" s="5">
        <v>0</v>
      </c>
      <c r="AO714" s="5">
        <v>0</v>
      </c>
      <c r="AP714" s="5">
        <v>0</v>
      </c>
      <c r="AQ714" s="5">
        <v>0</v>
      </c>
      <c r="AR714" s="5">
        <v>0</v>
      </c>
      <c r="AS714" s="5">
        <v>19</v>
      </c>
      <c r="AT714" s="5">
        <v>2637</v>
      </c>
      <c r="AU714" s="5">
        <v>931</v>
      </c>
      <c r="AV714" s="5">
        <v>0</v>
      </c>
      <c r="AW714" s="5">
        <v>0</v>
      </c>
      <c r="AX714" s="5">
        <v>0</v>
      </c>
      <c r="AY714" s="5">
        <v>0</v>
      </c>
      <c r="AZ714" s="5">
        <v>0</v>
      </c>
      <c r="BA714" s="5">
        <v>30</v>
      </c>
      <c r="BB714" s="5">
        <v>171</v>
      </c>
      <c r="BC714" s="5">
        <v>44085</v>
      </c>
      <c r="BD714" s="5">
        <v>0</v>
      </c>
      <c r="BE714" s="5">
        <v>0</v>
      </c>
      <c r="BF714" s="5">
        <v>0</v>
      </c>
      <c r="BG714" s="5">
        <v>0</v>
      </c>
      <c r="BH714" s="5">
        <v>327877</v>
      </c>
      <c r="BI714" s="5">
        <v>129474</v>
      </c>
      <c r="BJ714" s="5">
        <v>398919</v>
      </c>
      <c r="BK714" s="5">
        <v>42941</v>
      </c>
      <c r="BL714" s="5">
        <v>0</v>
      </c>
      <c r="BM714" s="5">
        <v>0</v>
      </c>
      <c r="BN714" s="5">
        <v>0</v>
      </c>
      <c r="BO714" s="5">
        <v>110071</v>
      </c>
      <c r="BP714" s="5">
        <v>956387</v>
      </c>
      <c r="BQ714" s="5">
        <v>358967</v>
      </c>
      <c r="BR714" s="5">
        <v>0</v>
      </c>
    </row>
    <row r="715" spans="1:70">
      <c r="A715" t="s">
        <v>2129</v>
      </c>
      <c r="B715" t="s">
        <v>2130</v>
      </c>
      <c r="C715" t="s">
        <v>1725</v>
      </c>
      <c r="D715" t="s">
        <v>2162</v>
      </c>
      <c r="E715" t="str">
        <f t="shared" si="11"/>
        <v>岐阜県山県市（美山）</v>
      </c>
      <c r="F715" s="5">
        <v>5632</v>
      </c>
      <c r="G715" s="5">
        <v>0</v>
      </c>
      <c r="H715" s="5">
        <v>2</v>
      </c>
      <c r="I715" s="5">
        <v>0</v>
      </c>
      <c r="J715" s="5">
        <v>0</v>
      </c>
      <c r="K715" s="5">
        <v>0</v>
      </c>
      <c r="L715" s="5">
        <v>10975</v>
      </c>
      <c r="M715" s="5">
        <v>16398</v>
      </c>
      <c r="N715" s="5">
        <v>3587</v>
      </c>
      <c r="O715" s="5">
        <v>122537</v>
      </c>
      <c r="P715" s="5">
        <v>0</v>
      </c>
      <c r="Q715" s="5">
        <v>0</v>
      </c>
      <c r="R715" s="5">
        <v>0</v>
      </c>
      <c r="S715" s="5">
        <v>0</v>
      </c>
      <c r="T715" s="5">
        <v>789</v>
      </c>
      <c r="U715" s="5">
        <v>0</v>
      </c>
      <c r="V715" s="5">
        <v>0</v>
      </c>
      <c r="W715" s="5">
        <v>0</v>
      </c>
      <c r="X715" s="5">
        <v>0</v>
      </c>
      <c r="Y715" s="5">
        <v>4630</v>
      </c>
      <c r="Z715" s="5">
        <v>0</v>
      </c>
      <c r="AA715" s="5">
        <v>0</v>
      </c>
      <c r="AB715" s="5">
        <v>0</v>
      </c>
      <c r="AC715" s="5">
        <v>0</v>
      </c>
      <c r="AD715" s="5">
        <v>0</v>
      </c>
      <c r="AE715" s="5">
        <v>0</v>
      </c>
      <c r="AF715" s="5">
        <v>0</v>
      </c>
      <c r="AG715" s="5">
        <v>4630</v>
      </c>
      <c r="AH715" s="5">
        <v>4375</v>
      </c>
      <c r="AI715" s="5">
        <v>0</v>
      </c>
      <c r="AJ715" s="5">
        <v>575</v>
      </c>
      <c r="AK715" s="5">
        <v>3216</v>
      </c>
      <c r="AL715" s="5">
        <v>0</v>
      </c>
      <c r="AM715" s="5">
        <v>333</v>
      </c>
      <c r="AN715" s="5">
        <v>0</v>
      </c>
      <c r="AO715" s="5">
        <v>0</v>
      </c>
      <c r="AP715" s="5">
        <v>0</v>
      </c>
      <c r="AQ715" s="5">
        <v>0</v>
      </c>
      <c r="AR715" s="5">
        <v>0</v>
      </c>
      <c r="AS715" s="5">
        <v>3356</v>
      </c>
      <c r="AT715" s="5">
        <v>0</v>
      </c>
      <c r="AU715" s="5">
        <v>657</v>
      </c>
      <c r="AV715" s="5">
        <v>0</v>
      </c>
      <c r="AW715" s="5">
        <v>0</v>
      </c>
      <c r="AX715" s="5">
        <v>0</v>
      </c>
      <c r="AY715" s="5">
        <v>0</v>
      </c>
      <c r="AZ715" s="5">
        <v>882</v>
      </c>
      <c r="BA715" s="5">
        <v>10564</v>
      </c>
      <c r="BB715" s="5">
        <v>3147</v>
      </c>
      <c r="BC715" s="5">
        <v>38883</v>
      </c>
      <c r="BD715" s="5">
        <v>0</v>
      </c>
      <c r="BE715" s="5">
        <v>0</v>
      </c>
      <c r="BF715" s="5">
        <v>0</v>
      </c>
      <c r="BG715" s="5">
        <v>0</v>
      </c>
      <c r="BH715" s="5">
        <v>0</v>
      </c>
      <c r="BI715" s="5">
        <v>0</v>
      </c>
      <c r="BJ715" s="5">
        <v>0</v>
      </c>
      <c r="BK715" s="5">
        <v>0</v>
      </c>
      <c r="BL715" s="5">
        <v>0</v>
      </c>
      <c r="BM715" s="5">
        <v>0</v>
      </c>
      <c r="BN715" s="5">
        <v>0</v>
      </c>
      <c r="BO715" s="5">
        <v>0</v>
      </c>
      <c r="BP715" s="5">
        <v>0</v>
      </c>
      <c r="BQ715" s="5">
        <v>0</v>
      </c>
      <c r="BR715" s="5">
        <v>0</v>
      </c>
    </row>
    <row r="716" spans="1:70">
      <c r="A716" t="s">
        <v>2129</v>
      </c>
      <c r="B716" t="s">
        <v>2130</v>
      </c>
      <c r="C716" t="s">
        <v>1386</v>
      </c>
      <c r="D716" t="s">
        <v>2163</v>
      </c>
      <c r="E716" t="str">
        <f t="shared" si="11"/>
        <v>岐阜県瑞穂市</v>
      </c>
      <c r="F716" s="5">
        <v>46870</v>
      </c>
      <c r="G716" s="5">
        <v>8</v>
      </c>
      <c r="H716" s="5">
        <v>7</v>
      </c>
      <c r="I716" s="5">
        <v>0</v>
      </c>
      <c r="J716" s="5">
        <v>0</v>
      </c>
      <c r="K716" s="5">
        <v>0</v>
      </c>
      <c r="L716" s="5">
        <v>913</v>
      </c>
      <c r="M716" s="5">
        <v>0</v>
      </c>
      <c r="N716" s="5">
        <v>3150</v>
      </c>
      <c r="O716" s="5">
        <v>315678</v>
      </c>
      <c r="P716" s="5">
        <v>468794</v>
      </c>
      <c r="Q716" s="5">
        <v>461451</v>
      </c>
      <c r="R716" s="5">
        <v>56955</v>
      </c>
      <c r="S716" s="5">
        <v>8</v>
      </c>
      <c r="T716" s="5">
        <v>4781</v>
      </c>
      <c r="U716" s="5">
        <v>0</v>
      </c>
      <c r="V716" s="5">
        <v>0</v>
      </c>
      <c r="W716" s="5">
        <v>0</v>
      </c>
      <c r="X716" s="5">
        <v>10</v>
      </c>
      <c r="Y716" s="5">
        <v>24300</v>
      </c>
      <c r="Z716" s="5">
        <v>0</v>
      </c>
      <c r="AA716" s="5">
        <v>15</v>
      </c>
      <c r="AB716" s="5">
        <v>7</v>
      </c>
      <c r="AC716" s="5">
        <v>135</v>
      </c>
      <c r="AD716" s="5">
        <v>0</v>
      </c>
      <c r="AE716" s="5">
        <v>135</v>
      </c>
      <c r="AF716" s="5">
        <v>22601</v>
      </c>
      <c r="AG716" s="5">
        <v>0</v>
      </c>
      <c r="AH716" s="5">
        <v>0</v>
      </c>
      <c r="AI716" s="5">
        <v>33149</v>
      </c>
      <c r="AJ716" s="5">
        <v>0</v>
      </c>
      <c r="AK716" s="5">
        <v>0</v>
      </c>
      <c r="AL716" s="5">
        <v>11618</v>
      </c>
      <c r="AM716" s="5">
        <v>0</v>
      </c>
      <c r="AN716" s="5">
        <v>0</v>
      </c>
      <c r="AO716" s="5">
        <v>0</v>
      </c>
      <c r="AP716" s="5">
        <v>0</v>
      </c>
      <c r="AQ716" s="5">
        <v>0</v>
      </c>
      <c r="AR716" s="5">
        <v>0</v>
      </c>
      <c r="AS716" s="5">
        <v>0</v>
      </c>
      <c r="AT716" s="5">
        <v>3002</v>
      </c>
      <c r="AU716" s="5">
        <v>2066</v>
      </c>
      <c r="AV716" s="5">
        <v>0</v>
      </c>
      <c r="AW716" s="5">
        <v>0</v>
      </c>
      <c r="AX716" s="5">
        <v>0</v>
      </c>
      <c r="AY716" s="5">
        <v>0</v>
      </c>
      <c r="AZ716" s="5">
        <v>0</v>
      </c>
      <c r="BA716" s="5">
        <v>0</v>
      </c>
      <c r="BB716" s="5">
        <v>126</v>
      </c>
      <c r="BC716" s="5">
        <v>9291</v>
      </c>
      <c r="BD716" s="5">
        <v>0</v>
      </c>
      <c r="BE716" s="5">
        <v>0</v>
      </c>
      <c r="BF716" s="5">
        <v>22</v>
      </c>
      <c r="BG716" s="5">
        <v>0</v>
      </c>
      <c r="BH716" s="5">
        <v>473858</v>
      </c>
      <c r="BI716" s="5">
        <v>35745</v>
      </c>
      <c r="BJ716" s="5">
        <v>441567</v>
      </c>
      <c r="BK716" s="5">
        <v>13772</v>
      </c>
      <c r="BL716" s="5">
        <v>0</v>
      </c>
      <c r="BM716" s="5">
        <v>0</v>
      </c>
      <c r="BN716" s="5">
        <v>0</v>
      </c>
      <c r="BO716" s="5">
        <v>33703</v>
      </c>
      <c r="BP716" s="5">
        <v>1280102</v>
      </c>
      <c r="BQ716" s="5">
        <v>159563</v>
      </c>
      <c r="BR716" s="5">
        <v>0</v>
      </c>
    </row>
    <row r="717" spans="1:70">
      <c r="A717" t="s">
        <v>2129</v>
      </c>
      <c r="B717" t="s">
        <v>2130</v>
      </c>
      <c r="C717" t="s">
        <v>1392</v>
      </c>
      <c r="D717" t="s">
        <v>2164</v>
      </c>
      <c r="E717" t="str">
        <f t="shared" si="11"/>
        <v>岐阜県飛騨市</v>
      </c>
      <c r="F717" s="5">
        <v>22636</v>
      </c>
      <c r="G717" s="5">
        <v>7</v>
      </c>
      <c r="H717" s="5">
        <v>40</v>
      </c>
      <c r="I717" s="5">
        <v>11</v>
      </c>
      <c r="J717" s="5">
        <v>2</v>
      </c>
      <c r="K717" s="5">
        <v>0</v>
      </c>
      <c r="L717" s="5">
        <v>40078</v>
      </c>
      <c r="M717" s="5">
        <v>11728</v>
      </c>
      <c r="N717" s="5">
        <v>0</v>
      </c>
      <c r="O717" s="5">
        <v>315632</v>
      </c>
      <c r="P717" s="5">
        <v>355105</v>
      </c>
      <c r="Q717" s="5">
        <v>754845</v>
      </c>
      <c r="R717" s="5">
        <v>94305</v>
      </c>
      <c r="S717" s="5">
        <v>7</v>
      </c>
      <c r="T717" s="5">
        <v>2537</v>
      </c>
      <c r="U717" s="5">
        <v>0</v>
      </c>
      <c r="V717" s="5">
        <v>0</v>
      </c>
      <c r="W717" s="5">
        <v>3</v>
      </c>
      <c r="X717" s="5">
        <v>7</v>
      </c>
      <c r="Y717" s="5">
        <v>12534</v>
      </c>
      <c r="Z717" s="5">
        <v>0</v>
      </c>
      <c r="AA717" s="5">
        <v>105</v>
      </c>
      <c r="AB717" s="5">
        <v>91</v>
      </c>
      <c r="AC717" s="5">
        <v>11269</v>
      </c>
      <c r="AD717" s="5">
        <v>1948</v>
      </c>
      <c r="AE717" s="5">
        <v>0</v>
      </c>
      <c r="AF717" s="5">
        <v>18150</v>
      </c>
      <c r="AG717" s="5">
        <v>328</v>
      </c>
      <c r="AH717" s="5">
        <v>0</v>
      </c>
      <c r="AI717" s="5">
        <v>0</v>
      </c>
      <c r="AJ717" s="5">
        <v>446</v>
      </c>
      <c r="AK717" s="5">
        <v>240</v>
      </c>
      <c r="AL717" s="5">
        <v>2885</v>
      </c>
      <c r="AM717" s="5">
        <v>3391</v>
      </c>
      <c r="AN717" s="5">
        <v>169</v>
      </c>
      <c r="AO717" s="5">
        <v>0</v>
      </c>
      <c r="AP717" s="5">
        <v>0</v>
      </c>
      <c r="AQ717" s="5">
        <v>4152</v>
      </c>
      <c r="AR717" s="5">
        <v>1971</v>
      </c>
      <c r="AS717" s="5">
        <v>555</v>
      </c>
      <c r="AT717" s="5">
        <v>0</v>
      </c>
      <c r="AU717" s="5">
        <v>2488</v>
      </c>
      <c r="AV717" s="5">
        <v>8</v>
      </c>
      <c r="AW717" s="5">
        <v>350</v>
      </c>
      <c r="AX717" s="5">
        <v>0</v>
      </c>
      <c r="AY717" s="5">
        <v>673</v>
      </c>
      <c r="AZ717" s="5">
        <v>3102</v>
      </c>
      <c r="BA717" s="5">
        <v>1023</v>
      </c>
      <c r="BB717" s="5">
        <v>0</v>
      </c>
      <c r="BC717" s="5">
        <v>47668</v>
      </c>
      <c r="BD717" s="5">
        <v>20</v>
      </c>
      <c r="BE717" s="5">
        <v>23</v>
      </c>
      <c r="BF717" s="5">
        <v>0</v>
      </c>
      <c r="BG717" s="5">
        <v>1219</v>
      </c>
      <c r="BH717" s="5">
        <v>365271</v>
      </c>
      <c r="BI717" s="5">
        <v>157216</v>
      </c>
      <c r="BJ717" s="5">
        <v>445321</v>
      </c>
      <c r="BK717" s="5">
        <v>18930</v>
      </c>
      <c r="BL717" s="5">
        <v>0</v>
      </c>
      <c r="BM717" s="5">
        <v>0</v>
      </c>
      <c r="BN717" s="5">
        <v>0</v>
      </c>
      <c r="BO717" s="5">
        <v>149593</v>
      </c>
      <c r="BP717" s="5">
        <v>1558570</v>
      </c>
      <c r="BQ717" s="5">
        <v>198131</v>
      </c>
      <c r="BR717" s="5">
        <v>0</v>
      </c>
    </row>
    <row r="718" spans="1:70">
      <c r="A718" t="s">
        <v>2129</v>
      </c>
      <c r="B718" t="s">
        <v>2130</v>
      </c>
      <c r="C718" t="s">
        <v>1394</v>
      </c>
      <c r="D718" t="s">
        <v>2165</v>
      </c>
      <c r="E718" t="str">
        <f t="shared" si="11"/>
        <v>岐阜県郡上市</v>
      </c>
      <c r="F718" s="5">
        <v>33820</v>
      </c>
      <c r="G718" s="5">
        <v>11</v>
      </c>
      <c r="H718" s="5">
        <v>13</v>
      </c>
      <c r="I718" s="5">
        <v>31</v>
      </c>
      <c r="J718" s="5">
        <v>10</v>
      </c>
      <c r="K718" s="5">
        <v>4</v>
      </c>
      <c r="L718" s="5">
        <v>53635</v>
      </c>
      <c r="M718" s="5">
        <v>41636</v>
      </c>
      <c r="N718" s="5">
        <v>296606</v>
      </c>
      <c r="O718" s="5">
        <v>532263</v>
      </c>
      <c r="P718" s="5">
        <v>554122</v>
      </c>
      <c r="Q718" s="5">
        <v>7266915</v>
      </c>
      <c r="R718" s="5">
        <v>670870</v>
      </c>
      <c r="S718" s="5">
        <v>11</v>
      </c>
      <c r="T718" s="5">
        <v>4129</v>
      </c>
      <c r="U718" s="5">
        <v>0</v>
      </c>
      <c r="V718" s="5">
        <v>0</v>
      </c>
      <c r="W718" s="5">
        <v>7</v>
      </c>
      <c r="X718" s="5">
        <v>7</v>
      </c>
      <c r="Y718" s="5">
        <v>23341</v>
      </c>
      <c r="Z718" s="5">
        <v>0</v>
      </c>
      <c r="AA718" s="5">
        <v>666</v>
      </c>
      <c r="AB718" s="5">
        <v>529</v>
      </c>
      <c r="AC718" s="5">
        <v>404</v>
      </c>
      <c r="AD718" s="5">
        <v>2141</v>
      </c>
      <c r="AE718" s="5">
        <v>13371</v>
      </c>
      <c r="AF718" s="5">
        <v>52249</v>
      </c>
      <c r="AG718" s="5">
        <v>6000</v>
      </c>
      <c r="AH718" s="5">
        <v>0</v>
      </c>
      <c r="AI718" s="5">
        <v>0</v>
      </c>
      <c r="AJ718" s="5">
        <v>11376</v>
      </c>
      <c r="AK718" s="5">
        <v>1460</v>
      </c>
      <c r="AL718" s="5">
        <v>2068</v>
      </c>
      <c r="AM718" s="5">
        <v>14972</v>
      </c>
      <c r="AN718" s="5">
        <v>0</v>
      </c>
      <c r="AO718" s="5">
        <v>0</v>
      </c>
      <c r="AP718" s="5">
        <v>0</v>
      </c>
      <c r="AQ718" s="5">
        <v>0</v>
      </c>
      <c r="AR718" s="5">
        <v>0</v>
      </c>
      <c r="AS718" s="5">
        <v>0</v>
      </c>
      <c r="AT718" s="5">
        <v>0</v>
      </c>
      <c r="AU718" s="5">
        <v>0</v>
      </c>
      <c r="AV718" s="5">
        <v>0</v>
      </c>
      <c r="AW718" s="5">
        <v>0</v>
      </c>
      <c r="AX718" s="5">
        <v>0</v>
      </c>
      <c r="AY718" s="5">
        <v>0</v>
      </c>
      <c r="AZ718" s="5">
        <v>5969</v>
      </c>
      <c r="BA718" s="5">
        <v>17164</v>
      </c>
      <c r="BB718" s="5">
        <v>72606</v>
      </c>
      <c r="BC718" s="5">
        <v>76681</v>
      </c>
      <c r="BD718" s="5">
        <v>0</v>
      </c>
      <c r="BE718" s="5">
        <v>0</v>
      </c>
      <c r="BF718" s="5">
        <v>0</v>
      </c>
      <c r="BG718" s="5">
        <v>0</v>
      </c>
      <c r="BH718" s="5">
        <v>573365</v>
      </c>
      <c r="BI718" s="5">
        <v>626397</v>
      </c>
      <c r="BJ718" s="5">
        <v>998283</v>
      </c>
      <c r="BK718" s="5">
        <v>132305</v>
      </c>
      <c r="BL718" s="5">
        <v>0</v>
      </c>
      <c r="BM718" s="5">
        <v>0</v>
      </c>
      <c r="BN718" s="5">
        <v>0</v>
      </c>
      <c r="BO718" s="5">
        <v>302872</v>
      </c>
      <c r="BP718" s="5">
        <v>1611143</v>
      </c>
      <c r="BQ718" s="5">
        <v>882494</v>
      </c>
      <c r="BR718" s="5">
        <v>0</v>
      </c>
    </row>
    <row r="719" spans="1:70">
      <c r="A719" t="s">
        <v>2129</v>
      </c>
      <c r="B719" t="s">
        <v>2130</v>
      </c>
      <c r="C719" t="s">
        <v>1398</v>
      </c>
      <c r="D719" t="s">
        <v>2166</v>
      </c>
      <c r="E719" t="str">
        <f t="shared" si="11"/>
        <v>岐阜県下呂市</v>
      </c>
      <c r="F719" s="5">
        <v>6297</v>
      </c>
      <c r="G719" s="5">
        <v>4</v>
      </c>
      <c r="H719" s="5">
        <v>0</v>
      </c>
      <c r="I719" s="5">
        <v>0</v>
      </c>
      <c r="J719" s="5">
        <v>0</v>
      </c>
      <c r="K719" s="5">
        <v>1</v>
      </c>
      <c r="L719" s="5">
        <v>772</v>
      </c>
      <c r="M719" s="5">
        <v>6244</v>
      </c>
      <c r="N719" s="5">
        <v>2210</v>
      </c>
      <c r="O719" s="5">
        <v>58151</v>
      </c>
      <c r="P719" s="5">
        <v>237632</v>
      </c>
      <c r="Q719" s="5">
        <v>831045</v>
      </c>
      <c r="R719" s="5">
        <v>30515</v>
      </c>
      <c r="S719" s="5">
        <v>4</v>
      </c>
      <c r="T719" s="5">
        <v>1823</v>
      </c>
      <c r="U719" s="5">
        <v>0</v>
      </c>
      <c r="V719" s="5">
        <v>0</v>
      </c>
      <c r="W719" s="5">
        <v>0</v>
      </c>
      <c r="X719" s="5">
        <v>2</v>
      </c>
      <c r="Y719" s="5">
        <v>9300</v>
      </c>
      <c r="Z719" s="5">
        <v>0</v>
      </c>
      <c r="AA719" s="5">
        <v>87</v>
      </c>
      <c r="AB719" s="5">
        <v>44</v>
      </c>
      <c r="AC719" s="5">
        <v>0</v>
      </c>
      <c r="AD719" s="5">
        <v>610</v>
      </c>
      <c r="AE719" s="5">
        <v>2210</v>
      </c>
      <c r="AF719" s="5">
        <v>0</v>
      </c>
      <c r="AG719" s="5">
        <v>9300</v>
      </c>
      <c r="AH719" s="5">
        <v>0</v>
      </c>
      <c r="AI719" s="5">
        <v>0</v>
      </c>
      <c r="AJ719" s="5">
        <v>64</v>
      </c>
      <c r="AK719" s="5">
        <v>500</v>
      </c>
      <c r="AL719" s="5">
        <v>0</v>
      </c>
      <c r="AM719" s="5">
        <v>4494</v>
      </c>
      <c r="AN719" s="5">
        <v>0</v>
      </c>
      <c r="AO719" s="5">
        <v>0</v>
      </c>
      <c r="AP719" s="5">
        <v>0</v>
      </c>
      <c r="AQ719" s="5">
        <v>0</v>
      </c>
      <c r="AR719" s="5">
        <v>0</v>
      </c>
      <c r="AS719" s="5">
        <v>0</v>
      </c>
      <c r="AT719" s="5">
        <v>0</v>
      </c>
      <c r="AU719" s="5">
        <v>0</v>
      </c>
      <c r="AV719" s="5">
        <v>0</v>
      </c>
      <c r="AW719" s="5">
        <v>0</v>
      </c>
      <c r="AX719" s="5">
        <v>0</v>
      </c>
      <c r="AY719" s="5">
        <v>0</v>
      </c>
      <c r="AZ719" s="5">
        <v>0</v>
      </c>
      <c r="BA719" s="5">
        <v>0</v>
      </c>
      <c r="BB719" s="5">
        <v>0</v>
      </c>
      <c r="BC719" s="5">
        <v>787</v>
      </c>
      <c r="BD719" s="5">
        <v>0</v>
      </c>
      <c r="BE719" s="5">
        <v>0</v>
      </c>
      <c r="BF719" s="5">
        <v>0</v>
      </c>
      <c r="BG719" s="5">
        <v>0</v>
      </c>
      <c r="BH719" s="5">
        <v>237887</v>
      </c>
      <c r="BI719" s="5">
        <v>23984</v>
      </c>
      <c r="BJ719" s="5">
        <v>250024</v>
      </c>
      <c r="BK719" s="5">
        <v>14418</v>
      </c>
      <c r="BL719" s="5">
        <v>0</v>
      </c>
      <c r="BM719" s="5">
        <v>0</v>
      </c>
      <c r="BN719" s="5">
        <v>0</v>
      </c>
      <c r="BO719" s="5">
        <v>21379</v>
      </c>
      <c r="BP719" s="5">
        <v>891385</v>
      </c>
      <c r="BQ719" s="5">
        <v>52370</v>
      </c>
      <c r="BR719" s="5">
        <v>0</v>
      </c>
    </row>
    <row r="720" spans="1:70">
      <c r="A720" t="s">
        <v>2129</v>
      </c>
      <c r="B720" t="s">
        <v>2130</v>
      </c>
      <c r="C720" t="s">
        <v>1579</v>
      </c>
      <c r="D720" t="s">
        <v>2167</v>
      </c>
      <c r="E720" t="str">
        <f t="shared" si="11"/>
        <v>岐阜県本巣市</v>
      </c>
      <c r="F720" s="5">
        <v>30966</v>
      </c>
      <c r="G720" s="5">
        <v>8</v>
      </c>
      <c r="H720" s="5">
        <v>6</v>
      </c>
      <c r="I720" s="5">
        <v>0</v>
      </c>
      <c r="J720" s="5">
        <v>0</v>
      </c>
      <c r="K720" s="5">
        <v>0</v>
      </c>
      <c r="L720" s="5">
        <v>7868</v>
      </c>
      <c r="M720" s="5">
        <v>11430</v>
      </c>
      <c r="N720" s="5">
        <v>126576</v>
      </c>
      <c r="O720" s="5">
        <v>259987</v>
      </c>
      <c r="P720" s="5">
        <v>346020</v>
      </c>
      <c r="Q720" s="5">
        <v>5304200</v>
      </c>
      <c r="R720" s="5">
        <v>327645</v>
      </c>
      <c r="S720" s="5">
        <v>6</v>
      </c>
      <c r="T720" s="5">
        <v>3364</v>
      </c>
      <c r="U720" s="5">
        <v>0</v>
      </c>
      <c r="V720" s="5">
        <v>0</v>
      </c>
      <c r="W720" s="5">
        <v>0</v>
      </c>
      <c r="X720" s="5">
        <v>5</v>
      </c>
      <c r="Y720" s="5">
        <v>17600</v>
      </c>
      <c r="Z720" s="5">
        <v>0</v>
      </c>
      <c r="AA720" s="5">
        <v>522</v>
      </c>
      <c r="AB720" s="5">
        <v>173</v>
      </c>
      <c r="AC720" s="5">
        <v>0</v>
      </c>
      <c r="AD720" s="5">
        <v>0</v>
      </c>
      <c r="AE720" s="5">
        <v>6590</v>
      </c>
      <c r="AF720" s="5">
        <v>9359</v>
      </c>
      <c r="AG720" s="5">
        <v>9503</v>
      </c>
      <c r="AH720" s="5">
        <v>10463</v>
      </c>
      <c r="AI720" s="5">
        <v>11430</v>
      </c>
      <c r="AJ720" s="5">
        <v>0</v>
      </c>
      <c r="AK720" s="5">
        <v>7680</v>
      </c>
      <c r="AL720" s="5">
        <v>3000</v>
      </c>
      <c r="AM720" s="5">
        <v>0</v>
      </c>
      <c r="AN720" s="5">
        <v>0</v>
      </c>
      <c r="AO720" s="5">
        <v>0</v>
      </c>
      <c r="AP720" s="5">
        <v>0</v>
      </c>
      <c r="AQ720" s="5">
        <v>0</v>
      </c>
      <c r="AR720" s="5">
        <v>5248</v>
      </c>
      <c r="AS720" s="5">
        <v>8629</v>
      </c>
      <c r="AT720" s="5">
        <v>27331</v>
      </c>
      <c r="AU720" s="5">
        <v>10066</v>
      </c>
      <c r="AV720" s="5">
        <v>15</v>
      </c>
      <c r="AW720" s="5">
        <v>1</v>
      </c>
      <c r="AX720" s="5">
        <v>396</v>
      </c>
      <c r="AY720" s="5">
        <v>2517</v>
      </c>
      <c r="AZ720" s="5">
        <v>571</v>
      </c>
      <c r="BA720" s="5">
        <v>1227</v>
      </c>
      <c r="BB720" s="5">
        <v>24978</v>
      </c>
      <c r="BC720" s="5">
        <v>8012</v>
      </c>
      <c r="BD720" s="5">
        <v>0</v>
      </c>
      <c r="BE720" s="5">
        <v>0</v>
      </c>
      <c r="BF720" s="5">
        <v>0</v>
      </c>
      <c r="BG720" s="5">
        <v>0</v>
      </c>
      <c r="BH720" s="5">
        <v>359998</v>
      </c>
      <c r="BI720" s="5">
        <v>441971</v>
      </c>
      <c r="BJ720" s="5">
        <v>732548</v>
      </c>
      <c r="BK720" s="5">
        <v>54377</v>
      </c>
      <c r="BL720" s="5">
        <v>0</v>
      </c>
      <c r="BM720" s="5">
        <v>10604</v>
      </c>
      <c r="BN720" s="5">
        <v>0</v>
      </c>
      <c r="BO720" s="5">
        <v>136082</v>
      </c>
      <c r="BP720" s="5">
        <v>903279</v>
      </c>
      <c r="BQ720" s="5">
        <v>415301</v>
      </c>
      <c r="BR720" s="5">
        <v>0</v>
      </c>
    </row>
    <row r="721" spans="1:70">
      <c r="A721" t="s">
        <v>2129</v>
      </c>
      <c r="B721" t="s">
        <v>2130</v>
      </c>
      <c r="C721" t="s">
        <v>1583</v>
      </c>
      <c r="D721" t="s">
        <v>2168</v>
      </c>
      <c r="E721" t="str">
        <f t="shared" si="11"/>
        <v>岐阜県海津市</v>
      </c>
      <c r="F721" s="5">
        <v>32192</v>
      </c>
      <c r="G721" s="5">
        <v>31</v>
      </c>
      <c r="H721" s="5">
        <v>3</v>
      </c>
      <c r="I721" s="5">
        <v>0</v>
      </c>
      <c r="J721" s="5">
        <v>6</v>
      </c>
      <c r="K721" s="5">
        <v>0</v>
      </c>
      <c r="L721" s="5">
        <v>5170</v>
      </c>
      <c r="M721" s="5">
        <v>12644</v>
      </c>
      <c r="N721" s="5">
        <v>106698</v>
      </c>
      <c r="O721" s="5">
        <v>287418</v>
      </c>
      <c r="P721" s="5">
        <v>702952</v>
      </c>
      <c r="Q721" s="5">
        <v>2622146</v>
      </c>
      <c r="R721" s="5">
        <v>343548</v>
      </c>
      <c r="S721" s="5">
        <v>6</v>
      </c>
      <c r="T721" s="5">
        <v>3914</v>
      </c>
      <c r="U721" s="5">
        <v>0</v>
      </c>
      <c r="V721" s="5">
        <v>0</v>
      </c>
      <c r="W721" s="5">
        <v>0</v>
      </c>
      <c r="X721" s="5">
        <v>8</v>
      </c>
      <c r="Y721" s="5">
        <v>30997</v>
      </c>
      <c r="Z721" s="5">
        <v>0</v>
      </c>
      <c r="AA721" s="5">
        <v>256</v>
      </c>
      <c r="AB721" s="5">
        <v>154</v>
      </c>
      <c r="AC721" s="5">
        <v>0</v>
      </c>
      <c r="AD721" s="5">
        <v>0</v>
      </c>
      <c r="AE721" s="5">
        <v>0</v>
      </c>
      <c r="AF721" s="5">
        <v>0</v>
      </c>
      <c r="AG721" s="5">
        <v>0</v>
      </c>
      <c r="AH721" s="5">
        <v>0</v>
      </c>
      <c r="AI721" s="5">
        <v>79338</v>
      </c>
      <c r="AJ721" s="5">
        <v>0</v>
      </c>
      <c r="AK721" s="5">
        <v>330</v>
      </c>
      <c r="AL721" s="5">
        <v>13467</v>
      </c>
      <c r="AM721" s="5">
        <v>0</v>
      </c>
      <c r="AN721" s="5">
        <v>0</v>
      </c>
      <c r="AO721" s="5">
        <v>0</v>
      </c>
      <c r="AP721" s="5">
        <v>0</v>
      </c>
      <c r="AQ721" s="5">
        <v>0</v>
      </c>
      <c r="AR721" s="5">
        <v>0</v>
      </c>
      <c r="AS721" s="5">
        <v>0</v>
      </c>
      <c r="AT721" s="5">
        <v>1340</v>
      </c>
      <c r="AU721" s="5">
        <v>1138</v>
      </c>
      <c r="AV721" s="5">
        <v>0</v>
      </c>
      <c r="AW721" s="5">
        <v>0</v>
      </c>
      <c r="AX721" s="5">
        <v>0</v>
      </c>
      <c r="AY721" s="5">
        <v>0</v>
      </c>
      <c r="AZ721" s="5">
        <v>983</v>
      </c>
      <c r="BA721" s="5">
        <v>0</v>
      </c>
      <c r="BB721" s="5">
        <v>3096</v>
      </c>
      <c r="BC721" s="5">
        <v>3825</v>
      </c>
      <c r="BD721" s="5">
        <v>0</v>
      </c>
      <c r="BE721" s="5">
        <v>0</v>
      </c>
      <c r="BF721" s="5">
        <v>304</v>
      </c>
      <c r="BG721" s="5">
        <v>18</v>
      </c>
      <c r="BH721" s="5">
        <v>704599</v>
      </c>
      <c r="BI721" s="5">
        <v>85328</v>
      </c>
      <c r="BJ721" s="5">
        <v>612419</v>
      </c>
      <c r="BK721" s="5">
        <v>78971</v>
      </c>
      <c r="BL721" s="5">
        <v>0</v>
      </c>
      <c r="BM721" s="5">
        <v>0</v>
      </c>
      <c r="BN721" s="5">
        <v>0</v>
      </c>
      <c r="BO721" s="5">
        <v>81530</v>
      </c>
      <c r="BP721" s="5">
        <v>686864</v>
      </c>
      <c r="BQ721" s="5">
        <v>358832</v>
      </c>
      <c r="BR721" s="5">
        <v>0</v>
      </c>
    </row>
    <row r="722" spans="1:70">
      <c r="A722" t="s">
        <v>2129</v>
      </c>
      <c r="B722" t="s">
        <v>2130</v>
      </c>
      <c r="C722" t="s">
        <v>1466</v>
      </c>
      <c r="D722" t="s">
        <v>2130</v>
      </c>
      <c r="E722" t="str">
        <f t="shared" si="11"/>
        <v>岐阜県岐阜県</v>
      </c>
      <c r="F722" s="5">
        <v>0</v>
      </c>
      <c r="G722" s="5">
        <v>64</v>
      </c>
      <c r="H722" s="5">
        <v>0</v>
      </c>
      <c r="I722" s="5">
        <v>0</v>
      </c>
      <c r="J722" s="5">
        <v>3</v>
      </c>
      <c r="K722" s="5">
        <v>0</v>
      </c>
      <c r="L722" s="5">
        <v>6658</v>
      </c>
      <c r="M722" s="5">
        <v>189345</v>
      </c>
      <c r="N722" s="5">
        <v>0</v>
      </c>
      <c r="O722" s="5">
        <v>0</v>
      </c>
      <c r="P722" s="5">
        <v>5193252</v>
      </c>
      <c r="Q722" s="5">
        <v>5860123</v>
      </c>
      <c r="R722" s="5">
        <v>553110</v>
      </c>
      <c r="S722" s="5">
        <v>58</v>
      </c>
      <c r="T722" s="5">
        <v>0</v>
      </c>
      <c r="U722" s="5">
        <v>54836</v>
      </c>
      <c r="V722" s="5">
        <v>0</v>
      </c>
      <c r="W722" s="5">
        <v>51</v>
      </c>
      <c r="X722" s="5">
        <v>10</v>
      </c>
      <c r="Y722" s="5">
        <v>233800</v>
      </c>
      <c r="Z722" s="5">
        <v>0</v>
      </c>
      <c r="AA722" s="5">
        <v>34</v>
      </c>
      <c r="AB722" s="5">
        <v>15</v>
      </c>
      <c r="AC722" s="5">
        <v>5169</v>
      </c>
      <c r="AD722" s="5">
        <v>113012</v>
      </c>
      <c r="AE722" s="5">
        <v>0</v>
      </c>
      <c r="AF722" s="5">
        <v>0</v>
      </c>
      <c r="AG722" s="5">
        <v>233800</v>
      </c>
      <c r="AH722" s="5">
        <v>456053</v>
      </c>
      <c r="AI722" s="5">
        <v>0</v>
      </c>
      <c r="AJ722" s="5">
        <v>0</v>
      </c>
      <c r="AK722" s="5">
        <v>69000</v>
      </c>
      <c r="AL722" s="5">
        <v>0</v>
      </c>
      <c r="AM722" s="5">
        <v>0</v>
      </c>
      <c r="AN722" s="5">
        <v>0</v>
      </c>
      <c r="AO722" s="5">
        <v>0</v>
      </c>
      <c r="AP722" s="5">
        <v>0</v>
      </c>
      <c r="AQ722" s="5">
        <v>0</v>
      </c>
      <c r="AR722" s="5">
        <v>1047</v>
      </c>
      <c r="AS722" s="5">
        <v>56316</v>
      </c>
      <c r="AT722" s="5">
        <v>0</v>
      </c>
      <c r="AU722" s="5">
        <v>0</v>
      </c>
      <c r="AV722" s="5">
        <v>4698</v>
      </c>
      <c r="AW722" s="5">
        <v>75486</v>
      </c>
      <c r="AX722" s="5">
        <v>0</v>
      </c>
      <c r="AY722" s="5">
        <v>0</v>
      </c>
      <c r="AZ722" s="5">
        <v>0</v>
      </c>
      <c r="BA722" s="5">
        <v>0</v>
      </c>
      <c r="BB722" s="5">
        <v>0</v>
      </c>
      <c r="BC722" s="5">
        <v>0</v>
      </c>
      <c r="BD722" s="5">
        <v>0</v>
      </c>
      <c r="BE722" s="5">
        <v>542</v>
      </c>
      <c r="BF722" s="5">
        <v>0</v>
      </c>
      <c r="BG722" s="5">
        <v>0</v>
      </c>
      <c r="BH722" s="5">
        <v>5288127</v>
      </c>
      <c r="BI722" s="5">
        <v>223818</v>
      </c>
      <c r="BJ722" s="5">
        <v>3999525</v>
      </c>
      <c r="BK722" s="5">
        <v>175913</v>
      </c>
      <c r="BL722" s="5">
        <v>0</v>
      </c>
      <c r="BM722" s="5">
        <v>94875</v>
      </c>
      <c r="BN722" s="5">
        <v>0</v>
      </c>
      <c r="BO722" s="5">
        <v>183324</v>
      </c>
      <c r="BP722" s="5">
        <v>16705886</v>
      </c>
      <c r="BQ722" s="5">
        <v>1380954</v>
      </c>
      <c r="BR722" s="5">
        <v>0</v>
      </c>
    </row>
    <row r="723" spans="1:70">
      <c r="A723" t="s">
        <v>2169</v>
      </c>
      <c r="B723" t="s">
        <v>2170</v>
      </c>
      <c r="C723" t="s">
        <v>1280</v>
      </c>
      <c r="D723" t="s">
        <v>2171</v>
      </c>
      <c r="E723" t="str">
        <f t="shared" si="11"/>
        <v>静岡県熱海市</v>
      </c>
      <c r="F723" s="5">
        <v>36109</v>
      </c>
      <c r="G723" s="5">
        <v>19</v>
      </c>
      <c r="H723" s="5">
        <v>11</v>
      </c>
      <c r="I723" s="5">
        <v>0</v>
      </c>
      <c r="J723" s="5">
        <v>1</v>
      </c>
      <c r="K723" s="5">
        <v>1</v>
      </c>
      <c r="L723" s="5">
        <v>11042</v>
      </c>
      <c r="M723" s="5">
        <v>47870</v>
      </c>
      <c r="N723" s="5">
        <v>0</v>
      </c>
      <c r="O723" s="5">
        <v>341383</v>
      </c>
      <c r="P723" s="5">
        <v>1723823</v>
      </c>
      <c r="Q723" s="5">
        <v>4666825</v>
      </c>
      <c r="R723" s="5">
        <v>0</v>
      </c>
      <c r="S723" s="5">
        <v>13</v>
      </c>
      <c r="T723" s="5">
        <v>9135</v>
      </c>
      <c r="U723" s="5">
        <v>0</v>
      </c>
      <c r="V723" s="5">
        <v>179</v>
      </c>
      <c r="W723" s="5">
        <v>11</v>
      </c>
      <c r="X723" s="5">
        <v>20</v>
      </c>
      <c r="Y723" s="5">
        <v>30120</v>
      </c>
      <c r="Z723" s="5">
        <v>0</v>
      </c>
      <c r="AA723" s="5">
        <v>43</v>
      </c>
      <c r="AB723" s="5">
        <v>27</v>
      </c>
      <c r="AC723" s="5">
        <v>6359</v>
      </c>
      <c r="AD723" s="5">
        <v>17871</v>
      </c>
      <c r="AE723" s="5">
        <v>0</v>
      </c>
      <c r="AF723" s="5">
        <v>119645</v>
      </c>
      <c r="AG723" s="5">
        <v>2850</v>
      </c>
      <c r="AH723" s="5">
        <v>19050</v>
      </c>
      <c r="AI723" s="5">
        <v>0</v>
      </c>
      <c r="AJ723" s="5">
        <v>74514</v>
      </c>
      <c r="AK723" s="5">
        <v>13375</v>
      </c>
      <c r="AL723" s="5">
        <v>13210</v>
      </c>
      <c r="AM723" s="5">
        <v>21514</v>
      </c>
      <c r="AN723" s="5">
        <v>0</v>
      </c>
      <c r="AO723" s="5">
        <v>0</v>
      </c>
      <c r="AP723" s="5">
        <v>0</v>
      </c>
      <c r="AQ723" s="5">
        <v>0</v>
      </c>
      <c r="AR723" s="5">
        <v>39</v>
      </c>
      <c r="AS723" s="5">
        <v>3403</v>
      </c>
      <c r="AT723" s="5">
        <v>0</v>
      </c>
      <c r="AU723" s="5">
        <v>1754</v>
      </c>
      <c r="AV723" s="5">
        <v>0</v>
      </c>
      <c r="AW723" s="5">
        <v>0</v>
      </c>
      <c r="AX723" s="5">
        <v>0</v>
      </c>
      <c r="AY723" s="5">
        <v>0</v>
      </c>
      <c r="AZ723" s="5">
        <v>954</v>
      </c>
      <c r="BA723" s="5">
        <v>20793</v>
      </c>
      <c r="BB723" s="5">
        <v>0</v>
      </c>
      <c r="BC723" s="5">
        <v>107124</v>
      </c>
      <c r="BD723" s="5">
        <v>0</v>
      </c>
      <c r="BE723" s="5">
        <v>0</v>
      </c>
      <c r="BF723" s="5">
        <v>0</v>
      </c>
      <c r="BG723" s="5">
        <v>0</v>
      </c>
      <c r="BH723" s="5">
        <v>1734832</v>
      </c>
      <c r="BI723" s="5">
        <v>117284</v>
      </c>
      <c r="BJ723" s="5">
        <v>1544740</v>
      </c>
      <c r="BK723" s="5">
        <v>66216</v>
      </c>
      <c r="BL723" s="5">
        <v>39</v>
      </c>
      <c r="BM723" s="5">
        <v>268</v>
      </c>
      <c r="BN723" s="5">
        <v>0</v>
      </c>
      <c r="BO723" s="5">
        <v>101620</v>
      </c>
      <c r="BP723" s="5">
        <v>1549930</v>
      </c>
      <c r="BQ723" s="5">
        <v>533742</v>
      </c>
      <c r="BR723" s="5">
        <v>60000</v>
      </c>
    </row>
    <row r="724" spans="1:70">
      <c r="A724" t="s">
        <v>2169</v>
      </c>
      <c r="B724" t="s">
        <v>2170</v>
      </c>
      <c r="C724" t="s">
        <v>1282</v>
      </c>
      <c r="D724" t="s">
        <v>2172</v>
      </c>
      <c r="E724" t="str">
        <f t="shared" si="11"/>
        <v>静岡県掛川市</v>
      </c>
      <c r="F724" s="5">
        <v>113826</v>
      </c>
      <c r="G724" s="5">
        <v>20</v>
      </c>
      <c r="H724" s="5">
        <v>2</v>
      </c>
      <c r="I724" s="5">
        <v>0</v>
      </c>
      <c r="J724" s="5">
        <v>0</v>
      </c>
      <c r="K724" s="5">
        <v>0</v>
      </c>
      <c r="L724" s="5">
        <v>3281</v>
      </c>
      <c r="M724" s="5">
        <v>29506</v>
      </c>
      <c r="N724" s="5">
        <v>56711</v>
      </c>
      <c r="O724" s="5">
        <v>958593</v>
      </c>
      <c r="P724" s="5">
        <v>2599382</v>
      </c>
      <c r="Q724" s="5">
        <v>4410603</v>
      </c>
      <c r="R724" s="5">
        <v>265978</v>
      </c>
      <c r="S724" s="5">
        <v>14</v>
      </c>
      <c r="T724" s="5">
        <v>14750</v>
      </c>
      <c r="U724" s="5">
        <v>0</v>
      </c>
      <c r="V724" s="5">
        <v>0</v>
      </c>
      <c r="W724" s="5">
        <v>8</v>
      </c>
      <c r="X724" s="5">
        <v>4</v>
      </c>
      <c r="Y724" s="5">
        <v>13500</v>
      </c>
      <c r="Z724" s="5">
        <v>0</v>
      </c>
      <c r="AA724" s="5">
        <v>69</v>
      </c>
      <c r="AB724" s="5">
        <v>11</v>
      </c>
      <c r="AC724" s="5">
        <v>591</v>
      </c>
      <c r="AD724" s="5">
        <v>3065</v>
      </c>
      <c r="AE724" s="5">
        <v>12141</v>
      </c>
      <c r="AF724" s="5">
        <v>121242</v>
      </c>
      <c r="AG724" s="5">
        <v>11420</v>
      </c>
      <c r="AH724" s="5">
        <v>13500</v>
      </c>
      <c r="AI724" s="5">
        <v>0</v>
      </c>
      <c r="AJ724" s="5">
        <v>0</v>
      </c>
      <c r="AK724" s="5">
        <v>52349</v>
      </c>
      <c r="AL724" s="5">
        <v>4100</v>
      </c>
      <c r="AM724" s="5">
        <v>0</v>
      </c>
      <c r="AN724" s="5">
        <v>0</v>
      </c>
      <c r="AO724" s="5">
        <v>0</v>
      </c>
      <c r="AP724" s="5">
        <v>0</v>
      </c>
      <c r="AQ724" s="5">
        <v>0</v>
      </c>
      <c r="AR724" s="5">
        <v>682</v>
      </c>
      <c r="AS724" s="5">
        <v>6932</v>
      </c>
      <c r="AT724" s="5">
        <v>15718</v>
      </c>
      <c r="AU724" s="5">
        <v>58823</v>
      </c>
      <c r="AV724" s="5">
        <v>1</v>
      </c>
      <c r="AW724" s="5">
        <v>78</v>
      </c>
      <c r="AX724" s="5">
        <v>490</v>
      </c>
      <c r="AY724" s="5">
        <v>736</v>
      </c>
      <c r="AZ724" s="5">
        <v>0</v>
      </c>
      <c r="BA724" s="5">
        <v>139</v>
      </c>
      <c r="BB724" s="5">
        <v>0</v>
      </c>
      <c r="BC724" s="5">
        <v>82887</v>
      </c>
      <c r="BD724" s="5">
        <v>0</v>
      </c>
      <c r="BE724" s="5">
        <v>0</v>
      </c>
      <c r="BF724" s="5">
        <v>0</v>
      </c>
      <c r="BG724" s="5">
        <v>0</v>
      </c>
      <c r="BH724" s="5">
        <v>2650228</v>
      </c>
      <c r="BI724" s="5">
        <v>292803</v>
      </c>
      <c r="BJ724" s="5">
        <v>2552662</v>
      </c>
      <c r="BK724" s="5">
        <v>81196</v>
      </c>
      <c r="BL724" s="5">
        <v>5988</v>
      </c>
      <c r="BM724" s="5">
        <v>7268</v>
      </c>
      <c r="BN724" s="5">
        <v>0</v>
      </c>
      <c r="BO724" s="5">
        <v>257683</v>
      </c>
      <c r="BP724" s="5">
        <v>2399709</v>
      </c>
      <c r="BQ724" s="5">
        <v>949956</v>
      </c>
      <c r="BR724" s="5">
        <v>48100</v>
      </c>
    </row>
    <row r="725" spans="1:70">
      <c r="A725" t="s">
        <v>2169</v>
      </c>
      <c r="B725" t="s">
        <v>2170</v>
      </c>
      <c r="C725" t="s">
        <v>1288</v>
      </c>
      <c r="D725" t="s">
        <v>2173</v>
      </c>
      <c r="E725" t="str">
        <f t="shared" si="11"/>
        <v>静岡県伊東市</v>
      </c>
      <c r="F725" s="5">
        <v>57628</v>
      </c>
      <c r="G725" s="5">
        <v>17</v>
      </c>
      <c r="H725" s="5">
        <v>22</v>
      </c>
      <c r="I725" s="5">
        <v>0</v>
      </c>
      <c r="J725" s="5">
        <v>1</v>
      </c>
      <c r="K725" s="5">
        <v>0</v>
      </c>
      <c r="L725" s="5">
        <v>18721</v>
      </c>
      <c r="M725" s="5">
        <v>55352</v>
      </c>
      <c r="N725" s="5">
        <v>6612</v>
      </c>
      <c r="O725" s="5">
        <v>446690</v>
      </c>
      <c r="P725" s="5">
        <v>1377935</v>
      </c>
      <c r="Q725" s="5">
        <v>5033711</v>
      </c>
      <c r="R725" s="5">
        <v>267059</v>
      </c>
      <c r="S725" s="5">
        <v>10</v>
      </c>
      <c r="T725" s="5">
        <v>8843</v>
      </c>
      <c r="U725" s="5">
        <v>0</v>
      </c>
      <c r="V725" s="5">
        <v>0</v>
      </c>
      <c r="W725" s="5">
        <v>11</v>
      </c>
      <c r="X725" s="5">
        <v>10</v>
      </c>
      <c r="Y725" s="5">
        <v>79203</v>
      </c>
      <c r="Z725" s="5">
        <v>3500</v>
      </c>
      <c r="AA725" s="5">
        <v>630</v>
      </c>
      <c r="AB725" s="5">
        <v>102</v>
      </c>
      <c r="AC725" s="5">
        <v>3406</v>
      </c>
      <c r="AD725" s="5">
        <v>12594</v>
      </c>
      <c r="AE725" s="5">
        <v>4585</v>
      </c>
      <c r="AF725" s="5">
        <v>149784</v>
      </c>
      <c r="AG725" s="5">
        <v>1200</v>
      </c>
      <c r="AH725" s="5">
        <v>12700</v>
      </c>
      <c r="AI725" s="5">
        <v>0</v>
      </c>
      <c r="AJ725" s="5">
        <v>0</v>
      </c>
      <c r="AK725" s="5">
        <v>11551</v>
      </c>
      <c r="AL725" s="5">
        <v>0</v>
      </c>
      <c r="AM725" s="5">
        <v>22765</v>
      </c>
      <c r="AN725" s="5">
        <v>0</v>
      </c>
      <c r="AO725" s="5">
        <v>0</v>
      </c>
      <c r="AP725" s="5">
        <v>0</v>
      </c>
      <c r="AQ725" s="5">
        <v>0</v>
      </c>
      <c r="AR725" s="5">
        <v>863</v>
      </c>
      <c r="AS725" s="5">
        <v>9109</v>
      </c>
      <c r="AT725" s="5">
        <v>715</v>
      </c>
      <c r="AU725" s="5">
        <v>9536</v>
      </c>
      <c r="AV725" s="5">
        <v>355</v>
      </c>
      <c r="AW725" s="5">
        <v>3775</v>
      </c>
      <c r="AX725" s="5">
        <v>80</v>
      </c>
      <c r="AY725" s="5">
        <v>6714</v>
      </c>
      <c r="AZ725" s="5">
        <v>2488</v>
      </c>
      <c r="BA725" s="5">
        <v>5667</v>
      </c>
      <c r="BB725" s="5">
        <v>0</v>
      </c>
      <c r="BC725" s="5">
        <v>67841</v>
      </c>
      <c r="BD725" s="5">
        <v>0</v>
      </c>
      <c r="BE725" s="5">
        <v>4</v>
      </c>
      <c r="BF725" s="5">
        <v>0</v>
      </c>
      <c r="BG725" s="5">
        <v>135</v>
      </c>
      <c r="BH725" s="5">
        <v>1483587</v>
      </c>
      <c r="BI725" s="5">
        <v>193653</v>
      </c>
      <c r="BJ725" s="5">
        <v>1354308</v>
      </c>
      <c r="BK725" s="5">
        <v>99383</v>
      </c>
      <c r="BL725" s="5">
        <v>796</v>
      </c>
      <c r="BM725" s="5">
        <v>8948</v>
      </c>
      <c r="BN725" s="5">
        <v>0</v>
      </c>
      <c r="BO725" s="5">
        <v>186359</v>
      </c>
      <c r="BP725" s="5">
        <v>2233720</v>
      </c>
      <c r="BQ725" s="5">
        <v>699404</v>
      </c>
      <c r="BR725" s="5">
        <v>0</v>
      </c>
    </row>
    <row r="726" spans="1:70">
      <c r="A726" t="s">
        <v>2169</v>
      </c>
      <c r="B726" t="s">
        <v>2170</v>
      </c>
      <c r="C726" t="s">
        <v>1290</v>
      </c>
      <c r="D726" t="s">
        <v>2174</v>
      </c>
      <c r="E726" t="str">
        <f t="shared" si="11"/>
        <v>静岡県浜松市</v>
      </c>
      <c r="F726" s="5">
        <v>773736</v>
      </c>
      <c r="G726" s="5">
        <v>177</v>
      </c>
      <c r="H726" s="5">
        <v>20</v>
      </c>
      <c r="I726" s="5">
        <v>0</v>
      </c>
      <c r="J726" s="5">
        <v>0</v>
      </c>
      <c r="K726" s="5">
        <v>0</v>
      </c>
      <c r="L726" s="5">
        <v>56986</v>
      </c>
      <c r="M726" s="5">
        <v>173868</v>
      </c>
      <c r="N726" s="5">
        <v>191989</v>
      </c>
      <c r="O726" s="5">
        <v>4754122</v>
      </c>
      <c r="P726" s="5">
        <v>10113569</v>
      </c>
      <c r="Q726" s="5">
        <v>22968881</v>
      </c>
      <c r="R726" s="5">
        <v>1788633</v>
      </c>
      <c r="S726" s="5">
        <v>111</v>
      </c>
      <c r="T726" s="5">
        <v>80288</v>
      </c>
      <c r="U726" s="5">
        <v>0</v>
      </c>
      <c r="V726" s="5">
        <v>0</v>
      </c>
      <c r="W726" s="5">
        <v>93</v>
      </c>
      <c r="X726" s="5">
        <v>24</v>
      </c>
      <c r="Y726" s="5">
        <v>213642</v>
      </c>
      <c r="Z726" s="5">
        <v>0</v>
      </c>
      <c r="AA726" s="5">
        <v>1562</v>
      </c>
      <c r="AB726" s="5">
        <v>510</v>
      </c>
      <c r="AC726" s="5">
        <v>15698</v>
      </c>
      <c r="AD726" s="5">
        <v>14968</v>
      </c>
      <c r="AE726" s="5">
        <v>47357</v>
      </c>
      <c r="AF726" s="5">
        <v>1172689</v>
      </c>
      <c r="AG726" s="5">
        <v>55449</v>
      </c>
      <c r="AH726" s="5">
        <v>122843</v>
      </c>
      <c r="AI726" s="5">
        <v>0</v>
      </c>
      <c r="AJ726" s="5">
        <v>264426</v>
      </c>
      <c r="AK726" s="5">
        <v>164090</v>
      </c>
      <c r="AL726" s="5">
        <v>36478</v>
      </c>
      <c r="AM726" s="5">
        <v>0</v>
      </c>
      <c r="AN726" s="5">
        <v>0</v>
      </c>
      <c r="AO726" s="5">
        <v>0</v>
      </c>
      <c r="AP726" s="5">
        <v>0</v>
      </c>
      <c r="AQ726" s="5">
        <v>0</v>
      </c>
      <c r="AR726" s="5">
        <v>11739</v>
      </c>
      <c r="AS726" s="5">
        <v>27461</v>
      </c>
      <c r="AT726" s="5">
        <v>48856</v>
      </c>
      <c r="AU726" s="5">
        <v>474833</v>
      </c>
      <c r="AV726" s="5">
        <v>0</v>
      </c>
      <c r="AW726" s="5">
        <v>0</v>
      </c>
      <c r="AX726" s="5">
        <v>2065</v>
      </c>
      <c r="AY726" s="5">
        <v>1309</v>
      </c>
      <c r="AZ726" s="5">
        <v>7380</v>
      </c>
      <c r="BA726" s="5">
        <v>47713</v>
      </c>
      <c r="BB726" s="5">
        <v>0</v>
      </c>
      <c r="BC726" s="5">
        <v>385166</v>
      </c>
      <c r="BD726" s="5">
        <v>1</v>
      </c>
      <c r="BE726" s="5">
        <v>70</v>
      </c>
      <c r="BF726" s="5">
        <v>541</v>
      </c>
      <c r="BG726" s="5">
        <v>544</v>
      </c>
      <c r="BH726" s="5">
        <v>10604832</v>
      </c>
      <c r="BI726" s="5">
        <v>1355787</v>
      </c>
      <c r="BJ726" s="5">
        <v>10822926</v>
      </c>
      <c r="BK726" s="5">
        <v>468020</v>
      </c>
      <c r="BL726" s="5">
        <v>0</v>
      </c>
      <c r="BM726" s="5">
        <v>0</v>
      </c>
      <c r="BN726" s="5">
        <v>0</v>
      </c>
      <c r="BO726" s="5">
        <v>1258060</v>
      </c>
      <c r="BP726" s="5">
        <v>15287448</v>
      </c>
      <c r="BQ726" s="5">
        <v>5024535</v>
      </c>
      <c r="BR726" s="5">
        <v>379142</v>
      </c>
    </row>
    <row r="727" spans="1:70">
      <c r="A727" t="s">
        <v>2169</v>
      </c>
      <c r="B727" t="s">
        <v>2170</v>
      </c>
      <c r="C727" t="s">
        <v>1292</v>
      </c>
      <c r="D727" t="s">
        <v>2175</v>
      </c>
      <c r="E727" t="str">
        <f t="shared" si="11"/>
        <v>静岡県静岡市</v>
      </c>
      <c r="F727" s="5">
        <v>679678</v>
      </c>
      <c r="G727" s="5">
        <v>189</v>
      </c>
      <c r="H727" s="5">
        <v>31</v>
      </c>
      <c r="I727" s="5">
        <v>6</v>
      </c>
      <c r="J727" s="5">
        <v>7</v>
      </c>
      <c r="K727" s="5">
        <v>2</v>
      </c>
      <c r="L727" s="5">
        <v>22256</v>
      </c>
      <c r="M727" s="5">
        <v>172016</v>
      </c>
      <c r="N727" s="5">
        <v>129882</v>
      </c>
      <c r="O727" s="5">
        <v>2349037</v>
      </c>
      <c r="P727" s="5">
        <v>9029014</v>
      </c>
      <c r="Q727" s="5">
        <v>42216573</v>
      </c>
      <c r="R727" s="5">
        <v>2292985</v>
      </c>
      <c r="S727" s="5">
        <v>151</v>
      </c>
      <c r="T727" s="5">
        <v>71132</v>
      </c>
      <c r="U727" s="5">
        <v>0</v>
      </c>
      <c r="V727" s="5">
        <v>0</v>
      </c>
      <c r="W727" s="5">
        <v>104</v>
      </c>
      <c r="X727" s="5">
        <v>8</v>
      </c>
      <c r="Y727" s="5">
        <v>323150</v>
      </c>
      <c r="Z727" s="5">
        <v>10200</v>
      </c>
      <c r="AA727" s="5">
        <v>3417</v>
      </c>
      <c r="AB727" s="5">
        <v>964</v>
      </c>
      <c r="AC727" s="5">
        <v>19080</v>
      </c>
      <c r="AD727" s="5">
        <v>57418</v>
      </c>
      <c r="AE727" s="5">
        <v>37681</v>
      </c>
      <c r="AF727" s="5">
        <v>543144</v>
      </c>
      <c r="AG727" s="5">
        <v>125640</v>
      </c>
      <c r="AH727" s="5">
        <v>19897</v>
      </c>
      <c r="AI727" s="5">
        <v>47804</v>
      </c>
      <c r="AJ727" s="5">
        <v>0</v>
      </c>
      <c r="AK727" s="5">
        <v>64111</v>
      </c>
      <c r="AL727" s="5">
        <v>114422</v>
      </c>
      <c r="AM727" s="5">
        <v>7812</v>
      </c>
      <c r="AN727" s="5">
        <v>0</v>
      </c>
      <c r="AO727" s="5">
        <v>0</v>
      </c>
      <c r="AP727" s="5">
        <v>0</v>
      </c>
      <c r="AQ727" s="5">
        <v>0</v>
      </c>
      <c r="AR727" s="5">
        <v>3926</v>
      </c>
      <c r="AS727" s="5">
        <v>58380</v>
      </c>
      <c r="AT727" s="5">
        <v>18023</v>
      </c>
      <c r="AU727" s="5">
        <v>271383</v>
      </c>
      <c r="AV727" s="5">
        <v>697</v>
      </c>
      <c r="AW727" s="5">
        <v>17156</v>
      </c>
      <c r="AX727" s="5">
        <v>2506</v>
      </c>
      <c r="AY727" s="5">
        <v>62797</v>
      </c>
      <c r="AZ727" s="5">
        <v>273</v>
      </c>
      <c r="BA727" s="5">
        <v>16840</v>
      </c>
      <c r="BB727" s="5">
        <v>34</v>
      </c>
      <c r="BC727" s="5">
        <v>101816</v>
      </c>
      <c r="BD727" s="5">
        <v>0</v>
      </c>
      <c r="BE727" s="5">
        <v>958</v>
      </c>
      <c r="BF727" s="5">
        <v>1167</v>
      </c>
      <c r="BG727" s="5">
        <v>2790</v>
      </c>
      <c r="BH727" s="5">
        <v>9423192</v>
      </c>
      <c r="BI727" s="5">
        <v>658132</v>
      </c>
      <c r="BJ727" s="5">
        <v>7935920</v>
      </c>
      <c r="BK727" s="5">
        <v>753536</v>
      </c>
      <c r="BL727" s="5">
        <v>0</v>
      </c>
      <c r="BM727" s="5">
        <v>52673</v>
      </c>
      <c r="BN727" s="5">
        <v>0</v>
      </c>
      <c r="BO727" s="5">
        <v>431312</v>
      </c>
      <c r="BP727" s="5">
        <v>13109690</v>
      </c>
      <c r="BQ727" s="5">
        <v>5043621</v>
      </c>
      <c r="BR727" s="5">
        <v>0</v>
      </c>
    </row>
    <row r="728" spans="1:70">
      <c r="A728" t="s">
        <v>2169</v>
      </c>
      <c r="B728" t="s">
        <v>2170</v>
      </c>
      <c r="C728" t="s">
        <v>1294</v>
      </c>
      <c r="D728" t="s">
        <v>2176</v>
      </c>
      <c r="E728" t="str">
        <f t="shared" si="11"/>
        <v>静岡県東伊豆町</v>
      </c>
      <c r="F728" s="5">
        <v>10138</v>
      </c>
      <c r="G728" s="5">
        <v>12</v>
      </c>
      <c r="H728" s="5">
        <v>3</v>
      </c>
      <c r="I728" s="5">
        <v>0</v>
      </c>
      <c r="J728" s="5">
        <v>1</v>
      </c>
      <c r="K728" s="5">
        <v>0</v>
      </c>
      <c r="L728" s="5">
        <v>1175</v>
      </c>
      <c r="M728" s="5">
        <v>37739</v>
      </c>
      <c r="N728" s="5">
        <v>6866</v>
      </c>
      <c r="O728" s="5">
        <v>73190</v>
      </c>
      <c r="P728" s="5">
        <v>375912</v>
      </c>
      <c r="Q728" s="5">
        <v>735341</v>
      </c>
      <c r="R728" s="5">
        <v>94530</v>
      </c>
      <c r="S728" s="5">
        <v>12</v>
      </c>
      <c r="T728" s="5">
        <v>2170</v>
      </c>
      <c r="U728" s="5">
        <v>0</v>
      </c>
      <c r="V728" s="5">
        <v>186</v>
      </c>
      <c r="W728" s="5">
        <v>2</v>
      </c>
      <c r="X728" s="5">
        <v>10</v>
      </c>
      <c r="Y728" s="5">
        <v>23600</v>
      </c>
      <c r="Z728" s="5">
        <v>0</v>
      </c>
      <c r="AA728" s="5">
        <v>58</v>
      </c>
      <c r="AB728" s="5">
        <v>43</v>
      </c>
      <c r="AC728" s="5">
        <v>652</v>
      </c>
      <c r="AD728" s="5">
        <v>14687</v>
      </c>
      <c r="AE728" s="5">
        <v>5546</v>
      </c>
      <c r="AF728" s="5">
        <v>20675</v>
      </c>
      <c r="AG728" s="5">
        <v>0</v>
      </c>
      <c r="AH728" s="5">
        <v>0</v>
      </c>
      <c r="AI728" s="5">
        <v>0</v>
      </c>
      <c r="AJ728" s="5">
        <v>0</v>
      </c>
      <c r="AK728" s="5">
        <v>4350</v>
      </c>
      <c r="AL728" s="5">
        <v>8292</v>
      </c>
      <c r="AM728" s="5">
        <v>0</v>
      </c>
      <c r="AN728" s="5">
        <v>0</v>
      </c>
      <c r="AO728" s="5">
        <v>0</v>
      </c>
      <c r="AP728" s="5">
        <v>0</v>
      </c>
      <c r="AQ728" s="5">
        <v>0</v>
      </c>
      <c r="AR728" s="5">
        <v>0</v>
      </c>
      <c r="AS728" s="5">
        <v>3580</v>
      </c>
      <c r="AT728" s="5">
        <v>133</v>
      </c>
      <c r="AU728" s="5">
        <v>300</v>
      </c>
      <c r="AV728" s="5">
        <v>0</v>
      </c>
      <c r="AW728" s="5">
        <v>1381</v>
      </c>
      <c r="AX728" s="5">
        <v>0</v>
      </c>
      <c r="AY728" s="5">
        <v>0</v>
      </c>
      <c r="AZ728" s="5">
        <v>225</v>
      </c>
      <c r="BA728" s="5">
        <v>522</v>
      </c>
      <c r="BB728" s="5">
        <v>0</v>
      </c>
      <c r="BC728" s="5">
        <v>3332</v>
      </c>
      <c r="BD728" s="5">
        <v>0</v>
      </c>
      <c r="BE728" s="5">
        <v>99</v>
      </c>
      <c r="BF728" s="5">
        <v>0</v>
      </c>
      <c r="BG728" s="5">
        <v>0</v>
      </c>
      <c r="BH728" s="5">
        <v>376599</v>
      </c>
      <c r="BI728" s="5">
        <v>23672</v>
      </c>
      <c r="BJ728" s="5">
        <v>358897</v>
      </c>
      <c r="BK728" s="5">
        <v>21979</v>
      </c>
      <c r="BL728" s="5">
        <v>0</v>
      </c>
      <c r="BM728" s="5">
        <v>0</v>
      </c>
      <c r="BN728" s="5">
        <v>0</v>
      </c>
      <c r="BO728" s="5">
        <v>19229</v>
      </c>
      <c r="BP728" s="5">
        <v>750003</v>
      </c>
      <c r="BQ728" s="5">
        <v>106871</v>
      </c>
      <c r="BR728" s="5">
        <v>0</v>
      </c>
    </row>
    <row r="729" spans="1:70">
      <c r="A729" t="s">
        <v>2169</v>
      </c>
      <c r="B729" t="s">
        <v>2170</v>
      </c>
      <c r="C729" t="s">
        <v>1298</v>
      </c>
      <c r="D729" t="s">
        <v>2177</v>
      </c>
      <c r="E729" t="str">
        <f t="shared" si="11"/>
        <v>静岡県富士市（富士）</v>
      </c>
      <c r="F729" s="5">
        <v>219977</v>
      </c>
      <c r="G729" s="5">
        <v>48</v>
      </c>
      <c r="H729" s="5">
        <v>75</v>
      </c>
      <c r="I729" s="5">
        <v>0</v>
      </c>
      <c r="J729" s="5">
        <v>0</v>
      </c>
      <c r="K729" s="5">
        <v>0</v>
      </c>
      <c r="L729" s="5">
        <v>13789</v>
      </c>
      <c r="M729" s="5">
        <v>26839</v>
      </c>
      <c r="N729" s="5">
        <v>262397</v>
      </c>
      <c r="O729" s="5">
        <v>875832</v>
      </c>
      <c r="P729" s="5">
        <v>3148578</v>
      </c>
      <c r="Q729" s="5">
        <v>5585936</v>
      </c>
      <c r="R729" s="5">
        <v>471161</v>
      </c>
      <c r="S729" s="5">
        <v>31</v>
      </c>
      <c r="T729" s="5">
        <v>25411</v>
      </c>
      <c r="U729" s="5">
        <v>0</v>
      </c>
      <c r="V729" s="5">
        <v>0</v>
      </c>
      <c r="W729" s="5">
        <v>26</v>
      </c>
      <c r="X729" s="5">
        <v>5</v>
      </c>
      <c r="Y729" s="5">
        <v>136766</v>
      </c>
      <c r="Z729" s="5">
        <v>0</v>
      </c>
      <c r="AA729" s="5">
        <v>336</v>
      </c>
      <c r="AB729" s="5">
        <v>0</v>
      </c>
      <c r="AC729" s="5">
        <v>5707</v>
      </c>
      <c r="AD729" s="5">
        <v>9818</v>
      </c>
      <c r="AE729" s="5">
        <v>100737</v>
      </c>
      <c r="AF729" s="5">
        <v>310748</v>
      </c>
      <c r="AG729" s="5">
        <v>38266</v>
      </c>
      <c r="AH729" s="5">
        <v>50515</v>
      </c>
      <c r="AI729" s="5">
        <v>0</v>
      </c>
      <c r="AJ729" s="5">
        <v>268378</v>
      </c>
      <c r="AK729" s="5">
        <v>35963</v>
      </c>
      <c r="AL729" s="5">
        <v>40697</v>
      </c>
      <c r="AM729" s="5">
        <v>0</v>
      </c>
      <c r="AN729" s="5">
        <v>18</v>
      </c>
      <c r="AO729" s="5">
        <v>84</v>
      </c>
      <c r="AP729" s="5">
        <v>657</v>
      </c>
      <c r="AQ729" s="5">
        <v>0</v>
      </c>
      <c r="AR729" s="5">
        <v>3556</v>
      </c>
      <c r="AS729" s="5">
        <v>7931</v>
      </c>
      <c r="AT729" s="5">
        <v>60808</v>
      </c>
      <c r="AU729" s="5">
        <v>100729</v>
      </c>
      <c r="AV729" s="5">
        <v>0</v>
      </c>
      <c r="AW729" s="5">
        <v>0</v>
      </c>
      <c r="AX729" s="5">
        <v>0</v>
      </c>
      <c r="AY729" s="5">
        <v>0</v>
      </c>
      <c r="AZ729" s="5">
        <v>0</v>
      </c>
      <c r="BA729" s="5">
        <v>56</v>
      </c>
      <c r="BB729" s="5">
        <v>0</v>
      </c>
      <c r="BC729" s="5">
        <v>17139</v>
      </c>
      <c r="BD729" s="5">
        <v>0</v>
      </c>
      <c r="BE729" s="5">
        <v>0</v>
      </c>
      <c r="BF729" s="5">
        <v>0</v>
      </c>
      <c r="BG729" s="5">
        <v>0</v>
      </c>
      <c r="BH729" s="5">
        <v>3283679</v>
      </c>
      <c r="BI729" s="5">
        <v>336880</v>
      </c>
      <c r="BJ729" s="5">
        <v>2869348</v>
      </c>
      <c r="BK729" s="5">
        <v>127654</v>
      </c>
      <c r="BL729" s="5">
        <v>0</v>
      </c>
      <c r="BM729" s="5">
        <v>42059</v>
      </c>
      <c r="BN729" s="5">
        <v>0</v>
      </c>
      <c r="BO729" s="5">
        <v>163117</v>
      </c>
      <c r="BP729" s="5">
        <v>2639243</v>
      </c>
      <c r="BQ729" s="5">
        <v>1187917</v>
      </c>
      <c r="BR729" s="5">
        <v>0</v>
      </c>
    </row>
    <row r="730" spans="1:70">
      <c r="A730" t="s">
        <v>2169</v>
      </c>
      <c r="B730" t="s">
        <v>2170</v>
      </c>
      <c r="C730" t="s">
        <v>1300</v>
      </c>
      <c r="D730" t="s">
        <v>2178</v>
      </c>
      <c r="E730" t="str">
        <f t="shared" si="11"/>
        <v>静岡県富士宮市</v>
      </c>
      <c r="F730" s="5">
        <v>126135</v>
      </c>
      <c r="G730" s="5">
        <v>29</v>
      </c>
      <c r="H730" s="5">
        <v>27</v>
      </c>
      <c r="I730" s="5">
        <v>2</v>
      </c>
      <c r="J730" s="5">
        <v>0</v>
      </c>
      <c r="K730" s="5">
        <v>0</v>
      </c>
      <c r="L730" s="5">
        <v>22143</v>
      </c>
      <c r="M730" s="5">
        <v>61363</v>
      </c>
      <c r="N730" s="5">
        <v>103948</v>
      </c>
      <c r="O730" s="5">
        <v>562800</v>
      </c>
      <c r="P730" s="5">
        <v>1656494</v>
      </c>
      <c r="Q730" s="5">
        <v>1088712</v>
      </c>
      <c r="R730" s="5">
        <v>190752</v>
      </c>
      <c r="S730" s="5">
        <v>22</v>
      </c>
      <c r="T730" s="5">
        <v>16522</v>
      </c>
      <c r="U730" s="5">
        <v>0</v>
      </c>
      <c r="V730" s="5">
        <v>0</v>
      </c>
      <c r="W730" s="5">
        <v>18</v>
      </c>
      <c r="X730" s="5">
        <v>4</v>
      </c>
      <c r="Y730" s="5">
        <v>74200</v>
      </c>
      <c r="Z730" s="5">
        <v>0</v>
      </c>
      <c r="AA730" s="5">
        <v>176</v>
      </c>
      <c r="AB730" s="5">
        <v>58</v>
      </c>
      <c r="AC730" s="5">
        <v>10449</v>
      </c>
      <c r="AD730" s="5">
        <v>20141</v>
      </c>
      <c r="AE730" s="5">
        <v>18884</v>
      </c>
      <c r="AF730" s="5">
        <v>110055</v>
      </c>
      <c r="AG730" s="5">
        <v>1980</v>
      </c>
      <c r="AH730" s="5">
        <v>16185</v>
      </c>
      <c r="AI730" s="5">
        <v>0</v>
      </c>
      <c r="AJ730" s="5">
        <v>102298</v>
      </c>
      <c r="AK730" s="5">
        <v>38580</v>
      </c>
      <c r="AL730" s="5">
        <v>5760</v>
      </c>
      <c r="AM730" s="5">
        <v>4440</v>
      </c>
      <c r="AN730" s="5">
        <v>0</v>
      </c>
      <c r="AO730" s="5">
        <v>50</v>
      </c>
      <c r="AP730" s="5">
        <v>2470</v>
      </c>
      <c r="AQ730" s="5">
        <v>2605</v>
      </c>
      <c r="AR730" s="5">
        <v>2097</v>
      </c>
      <c r="AS730" s="5">
        <v>7459</v>
      </c>
      <c r="AT730" s="5">
        <v>31443</v>
      </c>
      <c r="AU730" s="5">
        <v>917</v>
      </c>
      <c r="AV730" s="5">
        <v>0</v>
      </c>
      <c r="AW730" s="5">
        <v>0</v>
      </c>
      <c r="AX730" s="5">
        <v>0</v>
      </c>
      <c r="AY730" s="5">
        <v>0</v>
      </c>
      <c r="AZ730" s="5">
        <v>647</v>
      </c>
      <c r="BA730" s="5">
        <v>2515</v>
      </c>
      <c r="BB730" s="5">
        <v>15575</v>
      </c>
      <c r="BC730" s="5">
        <v>48108</v>
      </c>
      <c r="BD730" s="5">
        <v>0</v>
      </c>
      <c r="BE730" s="5">
        <v>39</v>
      </c>
      <c r="BF730" s="5">
        <v>372</v>
      </c>
      <c r="BG730" s="5">
        <v>946</v>
      </c>
      <c r="BH730" s="5">
        <v>1711041</v>
      </c>
      <c r="BI730" s="5">
        <v>209306</v>
      </c>
      <c r="BJ730" s="5">
        <v>1596561</v>
      </c>
      <c r="BK730" s="5">
        <v>40732</v>
      </c>
      <c r="BL730" s="5">
        <v>0</v>
      </c>
      <c r="BM730" s="5">
        <v>9321</v>
      </c>
      <c r="BN730" s="5">
        <v>0</v>
      </c>
      <c r="BO730" s="5">
        <v>192999</v>
      </c>
      <c r="BP730" s="5">
        <v>1449203</v>
      </c>
      <c r="BQ730" s="5">
        <v>739523</v>
      </c>
      <c r="BR730" s="5">
        <v>0</v>
      </c>
    </row>
    <row r="731" spans="1:70">
      <c r="A731" t="s">
        <v>2169</v>
      </c>
      <c r="B731" t="s">
        <v>2170</v>
      </c>
      <c r="C731" t="s">
        <v>1302</v>
      </c>
      <c r="D731" t="s">
        <v>2179</v>
      </c>
      <c r="E731" t="str">
        <f t="shared" si="11"/>
        <v>静岡県沼津市</v>
      </c>
      <c r="F731" s="5">
        <v>220415</v>
      </c>
      <c r="G731" s="5">
        <v>64</v>
      </c>
      <c r="H731" s="5">
        <v>24</v>
      </c>
      <c r="I731" s="5">
        <v>0</v>
      </c>
      <c r="J731" s="5">
        <v>0</v>
      </c>
      <c r="K731" s="5">
        <v>0</v>
      </c>
      <c r="L731" s="5">
        <v>4352</v>
      </c>
      <c r="M731" s="5">
        <v>37913</v>
      </c>
      <c r="N731" s="5">
        <v>24882</v>
      </c>
      <c r="O731" s="5">
        <v>997300</v>
      </c>
      <c r="P731" s="5">
        <v>2543446</v>
      </c>
      <c r="Q731" s="5">
        <v>11013860</v>
      </c>
      <c r="R731" s="5">
        <v>677370</v>
      </c>
      <c r="S731" s="5">
        <v>41</v>
      </c>
      <c r="T731" s="5">
        <v>28803</v>
      </c>
      <c r="U731" s="5">
        <v>0</v>
      </c>
      <c r="V731" s="5">
        <v>0</v>
      </c>
      <c r="W731" s="5">
        <v>23</v>
      </c>
      <c r="X731" s="5">
        <v>7</v>
      </c>
      <c r="Y731" s="5">
        <v>155814</v>
      </c>
      <c r="Z731" s="5">
        <v>0</v>
      </c>
      <c r="AA731" s="5">
        <v>42</v>
      </c>
      <c r="AB731" s="5">
        <v>2</v>
      </c>
      <c r="AC731" s="5">
        <v>2245</v>
      </c>
      <c r="AD731" s="5">
        <v>17956</v>
      </c>
      <c r="AE731" s="5">
        <v>13580</v>
      </c>
      <c r="AF731" s="5">
        <v>181407</v>
      </c>
      <c r="AG731" s="5">
        <v>28270</v>
      </c>
      <c r="AH731" s="5">
        <v>6932</v>
      </c>
      <c r="AI731" s="5">
        <v>0</v>
      </c>
      <c r="AJ731" s="5">
        <v>137036</v>
      </c>
      <c r="AK731" s="5">
        <v>48125</v>
      </c>
      <c r="AL731" s="5">
        <v>12585</v>
      </c>
      <c r="AM731" s="5">
        <v>5065</v>
      </c>
      <c r="AN731" s="5">
        <v>0</v>
      </c>
      <c r="AO731" s="5">
        <v>0</v>
      </c>
      <c r="AP731" s="5">
        <v>0</v>
      </c>
      <c r="AQ731" s="5">
        <v>0</v>
      </c>
      <c r="AR731" s="5">
        <v>513</v>
      </c>
      <c r="AS731" s="5">
        <v>2852</v>
      </c>
      <c r="AT731" s="5">
        <v>5143</v>
      </c>
      <c r="AU731" s="5">
        <v>163820</v>
      </c>
      <c r="AV731" s="5">
        <v>60</v>
      </c>
      <c r="AW731" s="5">
        <v>284</v>
      </c>
      <c r="AX731" s="5">
        <v>218</v>
      </c>
      <c r="AY731" s="5">
        <v>2032</v>
      </c>
      <c r="AZ731" s="5">
        <v>103</v>
      </c>
      <c r="BA731" s="5">
        <v>2166</v>
      </c>
      <c r="BB731" s="5">
        <v>264</v>
      </c>
      <c r="BC731" s="5">
        <v>37654</v>
      </c>
      <c r="BD731" s="5">
        <v>0</v>
      </c>
      <c r="BE731" s="5">
        <v>0</v>
      </c>
      <c r="BF731" s="5">
        <v>0</v>
      </c>
      <c r="BG731" s="5">
        <v>0</v>
      </c>
      <c r="BH731" s="5">
        <v>2636414</v>
      </c>
      <c r="BI731" s="5">
        <v>250908</v>
      </c>
      <c r="BJ731" s="5">
        <v>2289207</v>
      </c>
      <c r="BK731" s="5">
        <v>203284</v>
      </c>
      <c r="BL731" s="5">
        <v>0</v>
      </c>
      <c r="BM731" s="5">
        <v>8805</v>
      </c>
      <c r="BN731" s="5">
        <v>0</v>
      </c>
      <c r="BO731" s="5">
        <v>145547</v>
      </c>
      <c r="BP731" s="5">
        <v>3034152</v>
      </c>
      <c r="BQ731" s="5">
        <v>1249612</v>
      </c>
      <c r="BR731" s="5">
        <v>0</v>
      </c>
    </row>
    <row r="732" spans="1:70">
      <c r="A732" t="s">
        <v>2169</v>
      </c>
      <c r="B732" t="s">
        <v>2170</v>
      </c>
      <c r="C732" t="s">
        <v>1523</v>
      </c>
      <c r="D732" t="s">
        <v>2180</v>
      </c>
      <c r="E732" t="str">
        <f t="shared" si="11"/>
        <v>静岡県大井上水道企業団</v>
      </c>
      <c r="F732" s="5">
        <v>19928</v>
      </c>
      <c r="G732" s="5">
        <v>10</v>
      </c>
      <c r="H732" s="5">
        <v>5</v>
      </c>
      <c r="I732" s="5">
        <v>0</v>
      </c>
      <c r="J732" s="5">
        <v>0</v>
      </c>
      <c r="K732" s="5">
        <v>0</v>
      </c>
      <c r="L732" s="5">
        <v>100</v>
      </c>
      <c r="M732" s="5">
        <v>13940</v>
      </c>
      <c r="N732" s="5">
        <v>0</v>
      </c>
      <c r="O732" s="5">
        <v>211614</v>
      </c>
      <c r="P732" s="5">
        <v>297393</v>
      </c>
      <c r="Q732" s="5">
        <v>263046</v>
      </c>
      <c r="R732" s="5">
        <v>24734</v>
      </c>
      <c r="S732" s="5">
        <v>9</v>
      </c>
      <c r="T732" s="5">
        <v>2605</v>
      </c>
      <c r="U732" s="5">
        <v>0</v>
      </c>
      <c r="V732" s="5">
        <v>0</v>
      </c>
      <c r="W732" s="5">
        <v>4</v>
      </c>
      <c r="X732" s="5">
        <v>21</v>
      </c>
      <c r="Y732" s="5">
        <v>28684</v>
      </c>
      <c r="Z732" s="5">
        <v>0</v>
      </c>
      <c r="AA732" s="5">
        <v>48</v>
      </c>
      <c r="AB732" s="5">
        <v>32</v>
      </c>
      <c r="AC732" s="5">
        <v>0</v>
      </c>
      <c r="AD732" s="5">
        <v>940</v>
      </c>
      <c r="AE732" s="5">
        <v>0</v>
      </c>
      <c r="AF732" s="5">
        <v>25033</v>
      </c>
      <c r="AG732" s="5">
        <v>15840</v>
      </c>
      <c r="AH732" s="5">
        <v>11684</v>
      </c>
      <c r="AI732" s="5">
        <v>0</v>
      </c>
      <c r="AJ732" s="5">
        <v>19282</v>
      </c>
      <c r="AK732" s="5">
        <v>6500</v>
      </c>
      <c r="AL732" s="5">
        <v>700</v>
      </c>
      <c r="AM732" s="5">
        <v>0</v>
      </c>
      <c r="AN732" s="5">
        <v>565</v>
      </c>
      <c r="AO732" s="5">
        <v>0</v>
      </c>
      <c r="AP732" s="5">
        <v>0</v>
      </c>
      <c r="AQ732" s="5">
        <v>71</v>
      </c>
      <c r="AR732" s="5">
        <v>75</v>
      </c>
      <c r="AS732" s="5">
        <v>5057</v>
      </c>
      <c r="AT732" s="5">
        <v>0</v>
      </c>
      <c r="AU732" s="5">
        <v>12705</v>
      </c>
      <c r="AV732" s="5">
        <v>0</v>
      </c>
      <c r="AW732" s="5">
        <v>336</v>
      </c>
      <c r="AX732" s="5">
        <v>0</v>
      </c>
      <c r="AY732" s="5">
        <v>376</v>
      </c>
      <c r="AZ732" s="5">
        <v>0</v>
      </c>
      <c r="BA732" s="5">
        <v>1212</v>
      </c>
      <c r="BB732" s="5">
        <v>0</v>
      </c>
      <c r="BC732" s="5">
        <v>4729</v>
      </c>
      <c r="BD732" s="5">
        <v>0</v>
      </c>
      <c r="BE732" s="5">
        <v>82</v>
      </c>
      <c r="BF732" s="5">
        <v>0</v>
      </c>
      <c r="BG732" s="5">
        <v>110</v>
      </c>
      <c r="BH732" s="5">
        <v>298206</v>
      </c>
      <c r="BI732" s="5">
        <v>23899</v>
      </c>
      <c r="BJ732" s="5">
        <v>295262</v>
      </c>
      <c r="BK732" s="5">
        <v>6802</v>
      </c>
      <c r="BL732" s="5">
        <v>0</v>
      </c>
      <c r="BM732" s="5">
        <v>454</v>
      </c>
      <c r="BN732" s="5">
        <v>0</v>
      </c>
      <c r="BO732" s="5">
        <v>20416</v>
      </c>
      <c r="BP732" s="5">
        <v>645138</v>
      </c>
      <c r="BQ732" s="5">
        <v>98489</v>
      </c>
      <c r="BR732" s="5">
        <v>0</v>
      </c>
    </row>
    <row r="733" spans="1:70">
      <c r="A733" t="s">
        <v>2169</v>
      </c>
      <c r="B733" t="s">
        <v>2170</v>
      </c>
      <c r="C733" t="s">
        <v>1304</v>
      </c>
      <c r="D733" t="s">
        <v>2181</v>
      </c>
      <c r="E733" t="str">
        <f t="shared" si="11"/>
        <v>静岡県三島市</v>
      </c>
      <c r="F733" s="5">
        <v>105145</v>
      </c>
      <c r="G733" s="5">
        <v>22</v>
      </c>
      <c r="H733" s="5">
        <v>1</v>
      </c>
      <c r="I733" s="5">
        <v>0</v>
      </c>
      <c r="J733" s="5">
        <v>0</v>
      </c>
      <c r="K733" s="5">
        <v>0</v>
      </c>
      <c r="L733" s="5">
        <v>0</v>
      </c>
      <c r="M733" s="5">
        <v>25126</v>
      </c>
      <c r="N733" s="5">
        <v>2518</v>
      </c>
      <c r="O733" s="5">
        <v>368137</v>
      </c>
      <c r="P733" s="5">
        <v>1478200</v>
      </c>
      <c r="Q733" s="5">
        <v>3673856</v>
      </c>
      <c r="R733" s="5">
        <v>172768</v>
      </c>
      <c r="S733" s="5">
        <v>15</v>
      </c>
      <c r="T733" s="5">
        <v>12366</v>
      </c>
      <c r="U733" s="5">
        <v>0</v>
      </c>
      <c r="V733" s="5">
        <v>0</v>
      </c>
      <c r="W733" s="5">
        <v>7</v>
      </c>
      <c r="X733" s="5">
        <v>10</v>
      </c>
      <c r="Y733" s="5">
        <v>48000</v>
      </c>
      <c r="Z733" s="5">
        <v>0</v>
      </c>
      <c r="AA733" s="5">
        <v>10</v>
      </c>
      <c r="AB733" s="5">
        <v>9</v>
      </c>
      <c r="AC733" s="5">
        <v>0</v>
      </c>
      <c r="AD733" s="5">
        <v>16412</v>
      </c>
      <c r="AE733" s="5">
        <v>2080</v>
      </c>
      <c r="AF733" s="5">
        <v>120344</v>
      </c>
      <c r="AG733" s="5">
        <v>48000</v>
      </c>
      <c r="AH733" s="5">
        <v>88416</v>
      </c>
      <c r="AI733" s="5">
        <v>16243</v>
      </c>
      <c r="AJ733" s="5">
        <v>0</v>
      </c>
      <c r="AK733" s="5">
        <v>12000</v>
      </c>
      <c r="AL733" s="5">
        <v>16050</v>
      </c>
      <c r="AM733" s="5">
        <v>0</v>
      </c>
      <c r="AN733" s="5">
        <v>0</v>
      </c>
      <c r="AO733" s="5">
        <v>0</v>
      </c>
      <c r="AP733" s="5">
        <v>0</v>
      </c>
      <c r="AQ733" s="5">
        <v>0</v>
      </c>
      <c r="AR733" s="5">
        <v>0</v>
      </c>
      <c r="AS733" s="5">
        <v>287</v>
      </c>
      <c r="AT733" s="5">
        <v>340</v>
      </c>
      <c r="AU733" s="5">
        <v>4294</v>
      </c>
      <c r="AV733" s="5">
        <v>0</v>
      </c>
      <c r="AW733" s="5">
        <v>289</v>
      </c>
      <c r="AX733" s="5">
        <v>731</v>
      </c>
      <c r="AY733" s="5">
        <v>3548</v>
      </c>
      <c r="AZ733" s="5">
        <v>0</v>
      </c>
      <c r="BA733" s="5">
        <v>0</v>
      </c>
      <c r="BB733" s="5">
        <v>0</v>
      </c>
      <c r="BC733" s="5">
        <v>74450</v>
      </c>
      <c r="BD733" s="5">
        <v>0</v>
      </c>
      <c r="BE733" s="5">
        <v>0</v>
      </c>
      <c r="BF733" s="5">
        <v>0</v>
      </c>
      <c r="BG733" s="5">
        <v>0</v>
      </c>
      <c r="BH733" s="5">
        <v>1488634</v>
      </c>
      <c r="BI733" s="5">
        <v>94488</v>
      </c>
      <c r="BJ733" s="5">
        <v>1212950</v>
      </c>
      <c r="BK733" s="5">
        <v>61113</v>
      </c>
      <c r="BL733" s="5">
        <v>0</v>
      </c>
      <c r="BM733" s="5">
        <v>2918</v>
      </c>
      <c r="BN733" s="5">
        <v>0</v>
      </c>
      <c r="BO733" s="5">
        <v>42425</v>
      </c>
      <c r="BP733" s="5">
        <v>1613628</v>
      </c>
      <c r="BQ733" s="5">
        <v>529439</v>
      </c>
      <c r="BR733" s="5">
        <v>30000</v>
      </c>
    </row>
    <row r="734" spans="1:70">
      <c r="A734" t="s">
        <v>2169</v>
      </c>
      <c r="B734" t="s">
        <v>2170</v>
      </c>
      <c r="C734" t="s">
        <v>1306</v>
      </c>
      <c r="D734" t="s">
        <v>2182</v>
      </c>
      <c r="E734" t="str">
        <f t="shared" si="11"/>
        <v>静岡県焼津市</v>
      </c>
      <c r="F734" s="5">
        <v>136037</v>
      </c>
      <c r="G734" s="5">
        <v>29</v>
      </c>
      <c r="H734" s="5">
        <v>4</v>
      </c>
      <c r="I734" s="5">
        <v>0</v>
      </c>
      <c r="J734" s="5">
        <v>0</v>
      </c>
      <c r="K734" s="5">
        <v>0</v>
      </c>
      <c r="L734" s="5">
        <v>11884</v>
      </c>
      <c r="M734" s="5">
        <v>886</v>
      </c>
      <c r="N734" s="5">
        <v>34984</v>
      </c>
      <c r="O734" s="5">
        <v>848755</v>
      </c>
      <c r="P734" s="5">
        <v>2067928</v>
      </c>
      <c r="Q734" s="5">
        <v>4869777</v>
      </c>
      <c r="R734" s="5">
        <v>410792</v>
      </c>
      <c r="S734" s="5">
        <v>19</v>
      </c>
      <c r="T734" s="5">
        <v>18593</v>
      </c>
      <c r="U734" s="5">
        <v>0</v>
      </c>
      <c r="V734" s="5">
        <v>0</v>
      </c>
      <c r="W734" s="5">
        <v>17</v>
      </c>
      <c r="X734" s="5">
        <v>6</v>
      </c>
      <c r="Y734" s="5">
        <v>91200</v>
      </c>
      <c r="Z734" s="5">
        <v>0</v>
      </c>
      <c r="AA734" s="5">
        <v>250</v>
      </c>
      <c r="AB734" s="5">
        <v>71</v>
      </c>
      <c r="AC734" s="5">
        <v>969</v>
      </c>
      <c r="AD734" s="5">
        <v>35</v>
      </c>
      <c r="AE734" s="5">
        <v>14250</v>
      </c>
      <c r="AF734" s="5">
        <v>72869</v>
      </c>
      <c r="AG734" s="5">
        <v>91200</v>
      </c>
      <c r="AH734" s="5">
        <v>88600</v>
      </c>
      <c r="AI734" s="5">
        <v>0</v>
      </c>
      <c r="AJ734" s="5">
        <v>2600</v>
      </c>
      <c r="AK734" s="5">
        <v>29530</v>
      </c>
      <c r="AL734" s="5">
        <v>0</v>
      </c>
      <c r="AM734" s="5">
        <v>0</v>
      </c>
      <c r="AN734" s="5">
        <v>0</v>
      </c>
      <c r="AO734" s="5">
        <v>0</v>
      </c>
      <c r="AP734" s="5">
        <v>0</v>
      </c>
      <c r="AQ734" s="5">
        <v>0</v>
      </c>
      <c r="AR734" s="5">
        <v>4299</v>
      </c>
      <c r="AS734" s="5">
        <v>477</v>
      </c>
      <c r="AT734" s="5">
        <v>8660</v>
      </c>
      <c r="AU734" s="5">
        <v>10130</v>
      </c>
      <c r="AV734" s="5">
        <v>6</v>
      </c>
      <c r="AW734" s="5">
        <v>0</v>
      </c>
      <c r="AX734" s="5">
        <v>729</v>
      </c>
      <c r="AY734" s="5">
        <v>4246</v>
      </c>
      <c r="AZ734" s="5">
        <v>36</v>
      </c>
      <c r="BA734" s="5">
        <v>0</v>
      </c>
      <c r="BB734" s="5">
        <v>0</v>
      </c>
      <c r="BC734" s="5">
        <v>131504</v>
      </c>
      <c r="BD734" s="5">
        <v>7</v>
      </c>
      <c r="BE734" s="5">
        <v>0</v>
      </c>
      <c r="BF734" s="5">
        <v>52</v>
      </c>
      <c r="BG734" s="5">
        <v>891</v>
      </c>
      <c r="BH734" s="5">
        <v>2089626</v>
      </c>
      <c r="BI734" s="5">
        <v>169649</v>
      </c>
      <c r="BJ734" s="5">
        <v>1766740</v>
      </c>
      <c r="BK734" s="5">
        <v>86270</v>
      </c>
      <c r="BL734" s="5">
        <v>31</v>
      </c>
      <c r="BM734" s="5">
        <v>16557</v>
      </c>
      <c r="BN734" s="5">
        <v>0</v>
      </c>
      <c r="BO734" s="5">
        <v>150030</v>
      </c>
      <c r="BP734" s="5">
        <v>2772849</v>
      </c>
      <c r="BQ734" s="5">
        <v>839108</v>
      </c>
      <c r="BR734" s="5">
        <v>8700</v>
      </c>
    </row>
    <row r="735" spans="1:70">
      <c r="A735" t="s">
        <v>2169</v>
      </c>
      <c r="B735" t="s">
        <v>2170</v>
      </c>
      <c r="C735" t="s">
        <v>1308</v>
      </c>
      <c r="D735" t="s">
        <v>2183</v>
      </c>
      <c r="E735" t="str">
        <f t="shared" si="11"/>
        <v>静岡県島田市</v>
      </c>
      <c r="F735" s="5">
        <v>71292</v>
      </c>
      <c r="G735" s="5">
        <v>15</v>
      </c>
      <c r="H735" s="5">
        <v>12</v>
      </c>
      <c r="I735" s="5">
        <v>0</v>
      </c>
      <c r="J735" s="5">
        <v>1</v>
      </c>
      <c r="K735" s="5">
        <v>0</v>
      </c>
      <c r="L735" s="5">
        <v>1889</v>
      </c>
      <c r="M735" s="5">
        <v>13741</v>
      </c>
      <c r="N735" s="5">
        <v>6552</v>
      </c>
      <c r="O735" s="5">
        <v>328572</v>
      </c>
      <c r="P735" s="5">
        <v>1018431</v>
      </c>
      <c r="Q735" s="5">
        <v>1684552</v>
      </c>
      <c r="R735" s="5">
        <v>100726</v>
      </c>
      <c r="S735" s="5">
        <v>13</v>
      </c>
      <c r="T735" s="5">
        <v>8354</v>
      </c>
      <c r="U735" s="5">
        <v>0</v>
      </c>
      <c r="V735" s="5">
        <v>0</v>
      </c>
      <c r="W735" s="5">
        <v>8</v>
      </c>
      <c r="X735" s="5">
        <v>5</v>
      </c>
      <c r="Y735" s="5">
        <v>33100</v>
      </c>
      <c r="Z735" s="5">
        <v>0</v>
      </c>
      <c r="AA735" s="5">
        <v>25</v>
      </c>
      <c r="AB735" s="5">
        <v>20</v>
      </c>
      <c r="AC735" s="5">
        <v>0</v>
      </c>
      <c r="AD735" s="5">
        <v>4865</v>
      </c>
      <c r="AE735" s="5">
        <v>3989</v>
      </c>
      <c r="AF735" s="5">
        <v>114039</v>
      </c>
      <c r="AG735" s="5">
        <v>14500</v>
      </c>
      <c r="AH735" s="5">
        <v>720</v>
      </c>
      <c r="AI735" s="5">
        <v>0</v>
      </c>
      <c r="AJ735" s="5">
        <v>1600</v>
      </c>
      <c r="AK735" s="5">
        <v>17725</v>
      </c>
      <c r="AL735" s="5">
        <v>606</v>
      </c>
      <c r="AM735" s="5">
        <v>0</v>
      </c>
      <c r="AN735" s="5">
        <v>363</v>
      </c>
      <c r="AO735" s="5">
        <v>0</v>
      </c>
      <c r="AP735" s="5">
        <v>113</v>
      </c>
      <c r="AQ735" s="5">
        <v>0</v>
      </c>
      <c r="AR735" s="5">
        <v>487</v>
      </c>
      <c r="AS735" s="5">
        <v>2394</v>
      </c>
      <c r="AT735" s="5">
        <v>342</v>
      </c>
      <c r="AU735" s="5">
        <v>36331</v>
      </c>
      <c r="AV735" s="5">
        <v>28</v>
      </c>
      <c r="AW735" s="5">
        <v>56</v>
      </c>
      <c r="AX735" s="5">
        <v>52</v>
      </c>
      <c r="AY735" s="5">
        <v>0</v>
      </c>
      <c r="AZ735" s="5">
        <v>0</v>
      </c>
      <c r="BA735" s="5">
        <v>0</v>
      </c>
      <c r="BB735" s="5">
        <v>0</v>
      </c>
      <c r="BC735" s="5">
        <v>12698</v>
      </c>
      <c r="BD735" s="5">
        <v>0</v>
      </c>
      <c r="BE735" s="5">
        <v>0</v>
      </c>
      <c r="BF735" s="5">
        <v>9</v>
      </c>
      <c r="BG735" s="5">
        <v>0</v>
      </c>
      <c r="BH735" s="5">
        <v>1021632</v>
      </c>
      <c r="BI735" s="5">
        <v>79464</v>
      </c>
      <c r="BJ735" s="5">
        <v>916625</v>
      </c>
      <c r="BK735" s="5">
        <v>26882</v>
      </c>
      <c r="BL735" s="5">
        <v>2000</v>
      </c>
      <c r="BM735" s="5">
        <v>8913</v>
      </c>
      <c r="BN735" s="5">
        <v>0</v>
      </c>
      <c r="BO735" s="5">
        <v>63656</v>
      </c>
      <c r="BP735" s="5">
        <v>1315358</v>
      </c>
      <c r="BQ735" s="5">
        <v>255235</v>
      </c>
      <c r="BR735" s="5">
        <v>8100</v>
      </c>
    </row>
    <row r="736" spans="1:70">
      <c r="A736" t="s">
        <v>2169</v>
      </c>
      <c r="B736" t="s">
        <v>2170</v>
      </c>
      <c r="C736" t="s">
        <v>1310</v>
      </c>
      <c r="D736" t="s">
        <v>2184</v>
      </c>
      <c r="E736" t="str">
        <f t="shared" si="11"/>
        <v>静岡県裾野市</v>
      </c>
      <c r="F736" s="5">
        <v>49690</v>
      </c>
      <c r="G736" s="5">
        <v>10</v>
      </c>
      <c r="H736" s="5">
        <v>9</v>
      </c>
      <c r="I736" s="5">
        <v>0</v>
      </c>
      <c r="J736" s="5">
        <v>0</v>
      </c>
      <c r="K736" s="5">
        <v>0</v>
      </c>
      <c r="L736" s="5">
        <v>3617</v>
      </c>
      <c r="M736" s="5">
        <v>14651</v>
      </c>
      <c r="N736" s="5">
        <v>354751</v>
      </c>
      <c r="O736" s="5">
        <v>0</v>
      </c>
      <c r="P736" s="5">
        <v>743634</v>
      </c>
      <c r="Q736" s="5">
        <v>591684</v>
      </c>
      <c r="R736" s="5">
        <v>80229</v>
      </c>
      <c r="S736" s="5">
        <v>6</v>
      </c>
      <c r="T736" s="5">
        <v>5554</v>
      </c>
      <c r="U736" s="5">
        <v>0</v>
      </c>
      <c r="V736" s="5">
        <v>0</v>
      </c>
      <c r="W736" s="5">
        <v>5</v>
      </c>
      <c r="X736" s="5">
        <v>8</v>
      </c>
      <c r="Y736" s="5">
        <v>41993</v>
      </c>
      <c r="Z736" s="5">
        <v>0</v>
      </c>
      <c r="AA736" s="5">
        <v>88</v>
      </c>
      <c r="AB736" s="5">
        <v>0</v>
      </c>
      <c r="AC736" s="5">
        <v>737</v>
      </c>
      <c r="AD736" s="5">
        <v>3170</v>
      </c>
      <c r="AE736" s="5">
        <v>30838</v>
      </c>
      <c r="AF736" s="5">
        <v>0</v>
      </c>
      <c r="AG736" s="5">
        <v>0</v>
      </c>
      <c r="AH736" s="5">
        <v>0</v>
      </c>
      <c r="AI736" s="5">
        <v>0</v>
      </c>
      <c r="AJ736" s="5">
        <v>41993</v>
      </c>
      <c r="AK736" s="5">
        <v>0</v>
      </c>
      <c r="AL736" s="5">
        <v>0</v>
      </c>
      <c r="AM736" s="5">
        <v>19550</v>
      </c>
      <c r="AN736" s="5">
        <v>0</v>
      </c>
      <c r="AO736" s="5">
        <v>0</v>
      </c>
      <c r="AP736" s="5">
        <v>0</v>
      </c>
      <c r="AQ736" s="5">
        <v>0</v>
      </c>
      <c r="AR736" s="5">
        <v>0</v>
      </c>
      <c r="AS736" s="5">
        <v>0</v>
      </c>
      <c r="AT736" s="5">
        <v>1936</v>
      </c>
      <c r="AU736" s="5">
        <v>0</v>
      </c>
      <c r="AV736" s="5">
        <v>0</v>
      </c>
      <c r="AW736" s="5">
        <v>0</v>
      </c>
      <c r="AX736" s="5">
        <v>0</v>
      </c>
      <c r="AY736" s="5">
        <v>0</v>
      </c>
      <c r="AZ736" s="5">
        <v>60</v>
      </c>
      <c r="BA736" s="5">
        <v>0</v>
      </c>
      <c r="BB736" s="5">
        <v>32378</v>
      </c>
      <c r="BC736" s="5">
        <v>0</v>
      </c>
      <c r="BD736" s="5">
        <v>0</v>
      </c>
      <c r="BE736" s="5">
        <v>0</v>
      </c>
      <c r="BF736" s="5">
        <v>39</v>
      </c>
      <c r="BG736" s="5">
        <v>0</v>
      </c>
      <c r="BH736" s="5">
        <v>785217</v>
      </c>
      <c r="BI736" s="5">
        <v>143811</v>
      </c>
      <c r="BJ736" s="5">
        <v>613555</v>
      </c>
      <c r="BK736" s="5">
        <v>68219</v>
      </c>
      <c r="BL736" s="5">
        <v>11</v>
      </c>
      <c r="BM736" s="5">
        <v>4510</v>
      </c>
      <c r="BN736" s="5">
        <v>0</v>
      </c>
      <c r="BO736" s="5">
        <v>138964</v>
      </c>
      <c r="BP736" s="5">
        <v>2248813</v>
      </c>
      <c r="BQ736" s="5">
        <v>103655</v>
      </c>
      <c r="BR736" s="5">
        <v>41993</v>
      </c>
    </row>
    <row r="737" spans="1:70">
      <c r="A737" t="s">
        <v>2169</v>
      </c>
      <c r="B737" t="s">
        <v>2170</v>
      </c>
      <c r="C737" t="s">
        <v>1314</v>
      </c>
      <c r="D737" t="s">
        <v>2185</v>
      </c>
      <c r="E737" t="str">
        <f t="shared" si="11"/>
        <v>静岡県磐田市</v>
      </c>
      <c r="F737" s="5">
        <v>158883</v>
      </c>
      <c r="G737" s="5">
        <v>23</v>
      </c>
      <c r="H737" s="5">
        <v>10</v>
      </c>
      <c r="I737" s="5">
        <v>0</v>
      </c>
      <c r="J737" s="5">
        <v>0</v>
      </c>
      <c r="K737" s="5">
        <v>0</v>
      </c>
      <c r="L737" s="5">
        <v>3989</v>
      </c>
      <c r="M737" s="5">
        <v>20612</v>
      </c>
      <c r="N737" s="5">
        <v>15349</v>
      </c>
      <c r="O737" s="5">
        <v>1337360</v>
      </c>
      <c r="P737" s="5">
        <v>2511349</v>
      </c>
      <c r="Q737" s="5">
        <v>6870416</v>
      </c>
      <c r="R737" s="5">
        <v>493254</v>
      </c>
      <c r="S737" s="5">
        <v>13</v>
      </c>
      <c r="T737" s="5">
        <v>17979</v>
      </c>
      <c r="U737" s="5">
        <v>0</v>
      </c>
      <c r="V737" s="5">
        <v>0</v>
      </c>
      <c r="W737" s="5">
        <v>11</v>
      </c>
      <c r="X737" s="5">
        <v>6</v>
      </c>
      <c r="Y737" s="5">
        <v>46000</v>
      </c>
      <c r="Z737" s="5">
        <v>0</v>
      </c>
      <c r="AA737" s="5">
        <v>167</v>
      </c>
      <c r="AB737" s="5">
        <v>110</v>
      </c>
      <c r="AC737" s="5">
        <v>0</v>
      </c>
      <c r="AD737" s="5">
        <v>742</v>
      </c>
      <c r="AE737" s="5">
        <v>21</v>
      </c>
      <c r="AF737" s="5">
        <v>276850</v>
      </c>
      <c r="AG737" s="5">
        <v>4000</v>
      </c>
      <c r="AH737" s="5">
        <v>0</v>
      </c>
      <c r="AI737" s="5">
        <v>0</v>
      </c>
      <c r="AJ737" s="5">
        <v>0</v>
      </c>
      <c r="AK737" s="5">
        <v>32100</v>
      </c>
      <c r="AL737" s="5">
        <v>0</v>
      </c>
      <c r="AM737" s="5">
        <v>0</v>
      </c>
      <c r="AN737" s="5">
        <v>0</v>
      </c>
      <c r="AO737" s="5">
        <v>0</v>
      </c>
      <c r="AP737" s="5">
        <v>0</v>
      </c>
      <c r="AQ737" s="5">
        <v>0</v>
      </c>
      <c r="AR737" s="5">
        <v>0</v>
      </c>
      <c r="AS737" s="5">
        <v>6258</v>
      </c>
      <c r="AT737" s="5">
        <v>10502</v>
      </c>
      <c r="AU737" s="5">
        <v>139775</v>
      </c>
      <c r="AV737" s="5">
        <v>11</v>
      </c>
      <c r="AW737" s="5">
        <v>1191</v>
      </c>
      <c r="AX737" s="5">
        <v>130</v>
      </c>
      <c r="AY737" s="5">
        <v>6738</v>
      </c>
      <c r="AZ737" s="5">
        <v>0</v>
      </c>
      <c r="BA737" s="5">
        <v>968</v>
      </c>
      <c r="BB737" s="5">
        <v>59</v>
      </c>
      <c r="BC737" s="5">
        <v>65622</v>
      </c>
      <c r="BD737" s="5">
        <v>7</v>
      </c>
      <c r="BE737" s="5">
        <v>69</v>
      </c>
      <c r="BF737" s="5">
        <v>147</v>
      </c>
      <c r="BG737" s="5">
        <v>1936</v>
      </c>
      <c r="BH737" s="5">
        <v>2530916</v>
      </c>
      <c r="BI737" s="5">
        <v>242140</v>
      </c>
      <c r="BJ737" s="5">
        <v>2286433</v>
      </c>
      <c r="BK737" s="5">
        <v>143830</v>
      </c>
      <c r="BL737" s="5">
        <v>156</v>
      </c>
      <c r="BM737" s="5">
        <v>4685</v>
      </c>
      <c r="BN737" s="5">
        <v>0</v>
      </c>
      <c r="BO737" s="5">
        <v>220435</v>
      </c>
      <c r="BP737" s="5">
        <v>2318554</v>
      </c>
      <c r="BQ737" s="5">
        <v>1104917</v>
      </c>
      <c r="BR737" s="5">
        <v>51900</v>
      </c>
    </row>
    <row r="738" spans="1:70">
      <c r="A738" t="s">
        <v>2169</v>
      </c>
      <c r="B738" t="s">
        <v>2170</v>
      </c>
      <c r="C738" t="s">
        <v>1531</v>
      </c>
      <c r="D738" t="s">
        <v>2186</v>
      </c>
      <c r="E738" t="str">
        <f t="shared" si="11"/>
        <v>静岡県小山町</v>
      </c>
      <c r="F738" s="5">
        <v>18291</v>
      </c>
      <c r="G738" s="5">
        <v>6</v>
      </c>
      <c r="H738" s="5">
        <v>19</v>
      </c>
      <c r="I738" s="5">
        <v>0</v>
      </c>
      <c r="J738" s="5">
        <v>0</v>
      </c>
      <c r="K738" s="5">
        <v>0</v>
      </c>
      <c r="L738" s="5">
        <v>4249</v>
      </c>
      <c r="M738" s="5">
        <v>4587</v>
      </c>
      <c r="N738" s="5">
        <v>0</v>
      </c>
      <c r="O738" s="5">
        <v>161625</v>
      </c>
      <c r="P738" s="5">
        <v>239659</v>
      </c>
      <c r="Q738" s="5">
        <v>380604</v>
      </c>
      <c r="R738" s="5">
        <v>12934</v>
      </c>
      <c r="S738" s="5">
        <v>3</v>
      </c>
      <c r="T738" s="5">
        <v>3328</v>
      </c>
      <c r="U738" s="5">
        <v>0</v>
      </c>
      <c r="V738" s="5">
        <v>0</v>
      </c>
      <c r="W738" s="5">
        <v>2</v>
      </c>
      <c r="X738" s="5">
        <v>5</v>
      </c>
      <c r="Y738" s="5">
        <v>25400</v>
      </c>
      <c r="Z738" s="5">
        <v>0</v>
      </c>
      <c r="AA738" s="5">
        <v>78</v>
      </c>
      <c r="AB738" s="5">
        <v>33</v>
      </c>
      <c r="AC738" s="5">
        <v>2287</v>
      </c>
      <c r="AD738" s="5">
        <v>1130</v>
      </c>
      <c r="AE738" s="5">
        <v>0</v>
      </c>
      <c r="AF738" s="5">
        <v>39254</v>
      </c>
      <c r="AG738" s="5">
        <v>2300</v>
      </c>
      <c r="AH738" s="5">
        <v>0</v>
      </c>
      <c r="AI738" s="5">
        <v>0</v>
      </c>
      <c r="AJ738" s="5">
        <v>11170</v>
      </c>
      <c r="AK738" s="5">
        <v>8280</v>
      </c>
      <c r="AL738" s="5">
        <v>3430</v>
      </c>
      <c r="AM738" s="5">
        <v>0</v>
      </c>
      <c r="AN738" s="5">
        <v>0</v>
      </c>
      <c r="AO738" s="5">
        <v>0</v>
      </c>
      <c r="AP738" s="5">
        <v>0</v>
      </c>
      <c r="AQ738" s="5">
        <v>0</v>
      </c>
      <c r="AR738" s="5">
        <v>87</v>
      </c>
      <c r="AS738" s="5">
        <v>1367</v>
      </c>
      <c r="AT738" s="5">
        <v>0</v>
      </c>
      <c r="AU738" s="5">
        <v>2825</v>
      </c>
      <c r="AV738" s="5">
        <v>0</v>
      </c>
      <c r="AW738" s="5">
        <v>0</v>
      </c>
      <c r="AX738" s="5">
        <v>0</v>
      </c>
      <c r="AY738" s="5">
        <v>0</v>
      </c>
      <c r="AZ738" s="5">
        <v>0</v>
      </c>
      <c r="BA738" s="5">
        <v>0</v>
      </c>
      <c r="BB738" s="5">
        <v>0</v>
      </c>
      <c r="BC738" s="5">
        <v>7425</v>
      </c>
      <c r="BD738" s="5">
        <v>0</v>
      </c>
      <c r="BE738" s="5">
        <v>0</v>
      </c>
      <c r="BF738" s="5">
        <v>0</v>
      </c>
      <c r="BG738" s="5">
        <v>0</v>
      </c>
      <c r="BH738" s="5">
        <v>244404</v>
      </c>
      <c r="BI738" s="5">
        <v>62910</v>
      </c>
      <c r="BJ738" s="5">
        <v>254948</v>
      </c>
      <c r="BK738" s="5">
        <v>4454</v>
      </c>
      <c r="BL738" s="5">
        <v>0</v>
      </c>
      <c r="BM738" s="5">
        <v>0</v>
      </c>
      <c r="BN738" s="5">
        <v>0</v>
      </c>
      <c r="BO738" s="5">
        <v>62183</v>
      </c>
      <c r="BP738" s="5">
        <v>204630</v>
      </c>
      <c r="BQ738" s="5">
        <v>97427</v>
      </c>
      <c r="BR738" s="5">
        <v>0</v>
      </c>
    </row>
    <row r="739" spans="1:70">
      <c r="A739" t="s">
        <v>2169</v>
      </c>
      <c r="B739" t="s">
        <v>2170</v>
      </c>
      <c r="C739" t="s">
        <v>1485</v>
      </c>
      <c r="D739" t="s">
        <v>2187</v>
      </c>
      <c r="E739" t="str">
        <f t="shared" si="11"/>
        <v>静岡県御殿場市</v>
      </c>
      <c r="F739" s="5">
        <v>83158</v>
      </c>
      <c r="G739" s="5">
        <v>20</v>
      </c>
      <c r="H739" s="5">
        <v>20</v>
      </c>
      <c r="I739" s="5">
        <v>0</v>
      </c>
      <c r="J739" s="5">
        <v>0</v>
      </c>
      <c r="K739" s="5">
        <v>0</v>
      </c>
      <c r="L739" s="5">
        <v>18100</v>
      </c>
      <c r="M739" s="5">
        <v>3325</v>
      </c>
      <c r="N739" s="5">
        <v>16508</v>
      </c>
      <c r="O739" s="5">
        <v>464934</v>
      </c>
      <c r="P739" s="5">
        <v>1299162</v>
      </c>
      <c r="Q739" s="5">
        <v>694569</v>
      </c>
      <c r="R739" s="5">
        <v>129588</v>
      </c>
      <c r="S739" s="5">
        <v>14</v>
      </c>
      <c r="T739" s="5">
        <v>9756</v>
      </c>
      <c r="U739" s="5">
        <v>0</v>
      </c>
      <c r="V739" s="5">
        <v>0</v>
      </c>
      <c r="W739" s="5">
        <v>8</v>
      </c>
      <c r="X739" s="5">
        <v>3</v>
      </c>
      <c r="Y739" s="5">
        <v>42500</v>
      </c>
      <c r="Z739" s="5">
        <v>0</v>
      </c>
      <c r="AA739" s="5">
        <v>369</v>
      </c>
      <c r="AB739" s="5">
        <v>41</v>
      </c>
      <c r="AC739" s="5">
        <v>205</v>
      </c>
      <c r="AD739" s="5">
        <v>527</v>
      </c>
      <c r="AE739" s="5">
        <v>130</v>
      </c>
      <c r="AF739" s="5">
        <v>33587</v>
      </c>
      <c r="AG739" s="5">
        <v>27520</v>
      </c>
      <c r="AH739" s="5">
        <v>648</v>
      </c>
      <c r="AI739" s="5">
        <v>0</v>
      </c>
      <c r="AJ739" s="5">
        <v>82366</v>
      </c>
      <c r="AK739" s="5">
        <v>27910</v>
      </c>
      <c r="AL739" s="5">
        <v>3400</v>
      </c>
      <c r="AM739" s="5">
        <v>0</v>
      </c>
      <c r="AN739" s="5">
        <v>0</v>
      </c>
      <c r="AO739" s="5">
        <v>0</v>
      </c>
      <c r="AP739" s="5">
        <v>0</v>
      </c>
      <c r="AQ739" s="5">
        <v>0</v>
      </c>
      <c r="AR739" s="5">
        <v>280</v>
      </c>
      <c r="AS739" s="5">
        <v>46</v>
      </c>
      <c r="AT739" s="5">
        <v>5926</v>
      </c>
      <c r="AU739" s="5">
        <v>6520</v>
      </c>
      <c r="AV739" s="5">
        <v>0</v>
      </c>
      <c r="AW739" s="5">
        <v>0</v>
      </c>
      <c r="AX739" s="5">
        <v>0</v>
      </c>
      <c r="AY739" s="5">
        <v>0</v>
      </c>
      <c r="AZ739" s="5">
        <v>372</v>
      </c>
      <c r="BA739" s="5">
        <v>127</v>
      </c>
      <c r="BB739" s="5">
        <v>133</v>
      </c>
      <c r="BC739" s="5">
        <v>25865</v>
      </c>
      <c r="BD739" s="5">
        <v>0</v>
      </c>
      <c r="BE739" s="5">
        <v>0</v>
      </c>
      <c r="BF739" s="5">
        <v>84</v>
      </c>
      <c r="BG739" s="5">
        <v>859</v>
      </c>
      <c r="BH739" s="5">
        <v>1424946</v>
      </c>
      <c r="BI739" s="5">
        <v>173415</v>
      </c>
      <c r="BJ739" s="5">
        <v>1133957</v>
      </c>
      <c r="BK739" s="5">
        <v>29347</v>
      </c>
      <c r="BL739" s="5">
        <v>42</v>
      </c>
      <c r="BM739" s="5">
        <v>0</v>
      </c>
      <c r="BN739" s="5">
        <v>0</v>
      </c>
      <c r="BO739" s="5">
        <v>167466</v>
      </c>
      <c r="BP739" s="5">
        <v>4443566</v>
      </c>
      <c r="BQ739" s="5">
        <v>405037</v>
      </c>
      <c r="BR739" s="5">
        <v>0</v>
      </c>
    </row>
    <row r="740" spans="1:70">
      <c r="A740" t="s">
        <v>2169</v>
      </c>
      <c r="B740" t="s">
        <v>2170</v>
      </c>
      <c r="C740" t="s">
        <v>1324</v>
      </c>
      <c r="D740" t="s">
        <v>2188</v>
      </c>
      <c r="E740" t="str">
        <f t="shared" si="11"/>
        <v>静岡県下田市</v>
      </c>
      <c r="F740" s="5">
        <v>20885</v>
      </c>
      <c r="G740" s="5">
        <v>13</v>
      </c>
      <c r="H740" s="5">
        <v>1</v>
      </c>
      <c r="I740" s="5">
        <v>0</v>
      </c>
      <c r="J740" s="5">
        <v>1</v>
      </c>
      <c r="K740" s="5">
        <v>0</v>
      </c>
      <c r="L740" s="5">
        <v>1865</v>
      </c>
      <c r="M740" s="5">
        <v>24972</v>
      </c>
      <c r="N740" s="5">
        <v>0</v>
      </c>
      <c r="O740" s="5">
        <v>173957</v>
      </c>
      <c r="P740" s="5">
        <v>602816</v>
      </c>
      <c r="Q740" s="5">
        <v>2660342</v>
      </c>
      <c r="R740" s="5">
        <v>210870</v>
      </c>
      <c r="S740" s="5">
        <v>8</v>
      </c>
      <c r="T740" s="5">
        <v>3414</v>
      </c>
      <c r="U740" s="5">
        <v>0</v>
      </c>
      <c r="V740" s="5">
        <v>0</v>
      </c>
      <c r="W740" s="5">
        <v>5</v>
      </c>
      <c r="X740" s="5">
        <v>24</v>
      </c>
      <c r="Y740" s="5">
        <v>24440</v>
      </c>
      <c r="Z740" s="5">
        <v>0</v>
      </c>
      <c r="AA740" s="5">
        <v>91</v>
      </c>
      <c r="AB740" s="5">
        <v>55</v>
      </c>
      <c r="AC740" s="5">
        <v>671</v>
      </c>
      <c r="AD740" s="5">
        <v>14234</v>
      </c>
      <c r="AE740" s="5">
        <v>0</v>
      </c>
      <c r="AF740" s="5">
        <v>59563</v>
      </c>
      <c r="AG740" s="5">
        <v>23000</v>
      </c>
      <c r="AH740" s="5">
        <v>0</v>
      </c>
      <c r="AI740" s="5">
        <v>57440</v>
      </c>
      <c r="AJ740" s="5">
        <v>0</v>
      </c>
      <c r="AK740" s="5">
        <v>0</v>
      </c>
      <c r="AL740" s="5">
        <v>6950</v>
      </c>
      <c r="AM740" s="5">
        <v>0</v>
      </c>
      <c r="AN740" s="5">
        <v>0</v>
      </c>
      <c r="AO740" s="5">
        <v>0</v>
      </c>
      <c r="AP740" s="5">
        <v>9550</v>
      </c>
      <c r="AQ740" s="5">
        <v>0</v>
      </c>
      <c r="AR740" s="5">
        <v>0</v>
      </c>
      <c r="AS740" s="5">
        <v>2244</v>
      </c>
      <c r="AT740" s="5">
        <v>0</v>
      </c>
      <c r="AU740" s="5">
        <v>3091</v>
      </c>
      <c r="AV740" s="5">
        <v>0</v>
      </c>
      <c r="AW740" s="5">
        <v>1402</v>
      </c>
      <c r="AX740" s="5">
        <v>0</v>
      </c>
      <c r="AY740" s="5">
        <v>3596</v>
      </c>
      <c r="AZ740" s="5">
        <v>0</v>
      </c>
      <c r="BA740" s="5">
        <v>155</v>
      </c>
      <c r="BB740" s="5">
        <v>0</v>
      </c>
      <c r="BC740" s="5">
        <v>21032</v>
      </c>
      <c r="BD740" s="5">
        <v>0</v>
      </c>
      <c r="BE740" s="5">
        <v>0</v>
      </c>
      <c r="BF740" s="5">
        <v>0</v>
      </c>
      <c r="BG740" s="5">
        <v>0</v>
      </c>
      <c r="BH740" s="5">
        <v>617859</v>
      </c>
      <c r="BI740" s="5">
        <v>29598</v>
      </c>
      <c r="BJ740" s="5">
        <v>523202</v>
      </c>
      <c r="BK740" s="5">
        <v>58349</v>
      </c>
      <c r="BL740" s="5">
        <v>78</v>
      </c>
      <c r="BM740" s="5">
        <v>14867</v>
      </c>
      <c r="BN740" s="5">
        <v>0</v>
      </c>
      <c r="BO740" s="5">
        <v>24584</v>
      </c>
      <c r="BP740" s="5">
        <v>385895</v>
      </c>
      <c r="BQ740" s="5">
        <v>230651</v>
      </c>
      <c r="BR740" s="5">
        <v>0</v>
      </c>
    </row>
    <row r="741" spans="1:70">
      <c r="A741" t="s">
        <v>2169</v>
      </c>
      <c r="B741" t="s">
        <v>2170</v>
      </c>
      <c r="C741" t="s">
        <v>1535</v>
      </c>
      <c r="D741" t="s">
        <v>2189</v>
      </c>
      <c r="E741" t="str">
        <f t="shared" si="11"/>
        <v>静岡県湖西市</v>
      </c>
      <c r="F741" s="5">
        <v>58114</v>
      </c>
      <c r="G741" s="5">
        <v>13</v>
      </c>
      <c r="H741" s="5">
        <v>5</v>
      </c>
      <c r="I741" s="5">
        <v>0</v>
      </c>
      <c r="J741" s="5">
        <v>0</v>
      </c>
      <c r="K741" s="5">
        <v>0</v>
      </c>
      <c r="L741" s="5">
        <v>3295</v>
      </c>
      <c r="M741" s="5">
        <v>4059</v>
      </c>
      <c r="N741" s="5">
        <v>44211</v>
      </c>
      <c r="O741" s="5">
        <v>332547</v>
      </c>
      <c r="P741" s="5">
        <v>1019652</v>
      </c>
      <c r="Q741" s="5">
        <v>555539</v>
      </c>
      <c r="R741" s="5">
        <v>120689</v>
      </c>
      <c r="S741" s="5">
        <v>8</v>
      </c>
      <c r="T741" s="5">
        <v>6299</v>
      </c>
      <c r="U741" s="5">
        <v>0</v>
      </c>
      <c r="V741" s="5">
        <v>0</v>
      </c>
      <c r="W741" s="5">
        <v>5</v>
      </c>
      <c r="X741" s="5">
        <v>10</v>
      </c>
      <c r="Y741" s="5">
        <v>8860</v>
      </c>
      <c r="Z741" s="5">
        <v>0</v>
      </c>
      <c r="AA741" s="5">
        <v>49</v>
      </c>
      <c r="AB741" s="5">
        <v>15</v>
      </c>
      <c r="AC741" s="5">
        <v>0</v>
      </c>
      <c r="AD741" s="5">
        <v>0</v>
      </c>
      <c r="AE741" s="5">
        <v>0</v>
      </c>
      <c r="AF741" s="5">
        <v>0</v>
      </c>
      <c r="AG741" s="5">
        <v>7515</v>
      </c>
      <c r="AH741" s="5">
        <v>18547</v>
      </c>
      <c r="AI741" s="5">
        <v>2592</v>
      </c>
      <c r="AJ741" s="5">
        <v>12096</v>
      </c>
      <c r="AK741" s="5">
        <v>18300</v>
      </c>
      <c r="AL741" s="5">
        <v>0</v>
      </c>
      <c r="AM741" s="5">
        <v>0</v>
      </c>
      <c r="AN741" s="5">
        <v>0</v>
      </c>
      <c r="AO741" s="5">
        <v>0</v>
      </c>
      <c r="AP741" s="5">
        <v>0</v>
      </c>
      <c r="AQ741" s="5">
        <v>66</v>
      </c>
      <c r="AR741" s="5">
        <v>267</v>
      </c>
      <c r="AS741" s="5">
        <v>338</v>
      </c>
      <c r="AT741" s="5">
        <v>4519</v>
      </c>
      <c r="AU741" s="5">
        <v>6491</v>
      </c>
      <c r="AV741" s="5">
        <v>0</v>
      </c>
      <c r="AW741" s="5">
        <v>0</v>
      </c>
      <c r="AX741" s="5">
        <v>0</v>
      </c>
      <c r="AY741" s="5">
        <v>0</v>
      </c>
      <c r="AZ741" s="5">
        <v>1294</v>
      </c>
      <c r="BA741" s="5">
        <v>124</v>
      </c>
      <c r="BB741" s="5">
        <v>5449</v>
      </c>
      <c r="BC741" s="5">
        <v>95132</v>
      </c>
      <c r="BD741" s="5">
        <v>8</v>
      </c>
      <c r="BE741" s="5">
        <v>0</v>
      </c>
      <c r="BF741" s="5">
        <v>45</v>
      </c>
      <c r="BG741" s="5">
        <v>240</v>
      </c>
      <c r="BH741" s="5">
        <v>1033984</v>
      </c>
      <c r="BI741" s="5">
        <v>119157</v>
      </c>
      <c r="BJ741" s="5">
        <v>947285</v>
      </c>
      <c r="BK741" s="5">
        <v>26158</v>
      </c>
      <c r="BL741" s="5">
        <v>0</v>
      </c>
      <c r="BM741" s="5">
        <v>2072</v>
      </c>
      <c r="BN741" s="5">
        <v>0</v>
      </c>
      <c r="BO741" s="5">
        <v>93136</v>
      </c>
      <c r="BP741" s="5">
        <v>1429986</v>
      </c>
      <c r="BQ741" s="5">
        <v>166115</v>
      </c>
      <c r="BR741" s="5">
        <v>25000</v>
      </c>
    </row>
    <row r="742" spans="1:70">
      <c r="A742" t="s">
        <v>2169</v>
      </c>
      <c r="B742" t="s">
        <v>2170</v>
      </c>
      <c r="C742" t="s">
        <v>1334</v>
      </c>
      <c r="D742" t="s">
        <v>2190</v>
      </c>
      <c r="E742" t="str">
        <f t="shared" si="11"/>
        <v>静岡県長泉町</v>
      </c>
      <c r="F742" s="5">
        <v>41531</v>
      </c>
      <c r="G742" s="5">
        <v>5</v>
      </c>
      <c r="H742" s="5">
        <v>6</v>
      </c>
      <c r="I742" s="5">
        <v>0</v>
      </c>
      <c r="J742" s="5">
        <v>0</v>
      </c>
      <c r="K742" s="5">
        <v>0</v>
      </c>
      <c r="L742" s="5">
        <v>840</v>
      </c>
      <c r="M742" s="5">
        <v>5270</v>
      </c>
      <c r="N742" s="5">
        <v>18145</v>
      </c>
      <c r="O742" s="5">
        <v>166064</v>
      </c>
      <c r="P742" s="5">
        <v>413668</v>
      </c>
      <c r="Q742" s="5">
        <v>65455</v>
      </c>
      <c r="R742" s="5">
        <v>38258</v>
      </c>
      <c r="S742" s="5">
        <v>5</v>
      </c>
      <c r="T742" s="5">
        <v>4879</v>
      </c>
      <c r="U742" s="5">
        <v>0</v>
      </c>
      <c r="V742" s="5">
        <v>0</v>
      </c>
      <c r="W742" s="5">
        <v>2</v>
      </c>
      <c r="X742" s="5">
        <v>21</v>
      </c>
      <c r="Y742" s="5">
        <v>19400</v>
      </c>
      <c r="Z742" s="5">
        <v>0</v>
      </c>
      <c r="AA742" s="5">
        <v>64</v>
      </c>
      <c r="AB742" s="5">
        <v>32</v>
      </c>
      <c r="AC742" s="5">
        <v>0</v>
      </c>
      <c r="AD742" s="5">
        <v>771</v>
      </c>
      <c r="AE742" s="5">
        <v>8590</v>
      </c>
      <c r="AF742" s="5">
        <v>21636</v>
      </c>
      <c r="AG742" s="5">
        <v>8200</v>
      </c>
      <c r="AH742" s="5">
        <v>8200</v>
      </c>
      <c r="AI742" s="5">
        <v>0</v>
      </c>
      <c r="AJ742" s="5">
        <v>11200</v>
      </c>
      <c r="AK742" s="5">
        <v>13183</v>
      </c>
      <c r="AL742" s="5">
        <v>0</v>
      </c>
      <c r="AM742" s="5">
        <v>0</v>
      </c>
      <c r="AN742" s="5">
        <v>0</v>
      </c>
      <c r="AO742" s="5">
        <v>0</v>
      </c>
      <c r="AP742" s="5">
        <v>0</v>
      </c>
      <c r="AQ742" s="5">
        <v>0</v>
      </c>
      <c r="AR742" s="5">
        <v>0</v>
      </c>
      <c r="AS742" s="5">
        <v>3031</v>
      </c>
      <c r="AT742" s="5">
        <v>1816</v>
      </c>
      <c r="AU742" s="5">
        <v>23322</v>
      </c>
      <c r="AV742" s="5">
        <v>0</v>
      </c>
      <c r="AW742" s="5">
        <v>0</v>
      </c>
      <c r="AX742" s="5">
        <v>0</v>
      </c>
      <c r="AY742" s="5">
        <v>0</v>
      </c>
      <c r="AZ742" s="5">
        <v>0</v>
      </c>
      <c r="BA742" s="5">
        <v>250</v>
      </c>
      <c r="BB742" s="5">
        <v>115</v>
      </c>
      <c r="BC742" s="5">
        <v>9382</v>
      </c>
      <c r="BD742" s="5">
        <v>36</v>
      </c>
      <c r="BE742" s="5">
        <v>0</v>
      </c>
      <c r="BF742" s="5">
        <v>0</v>
      </c>
      <c r="BG742" s="5">
        <v>0</v>
      </c>
      <c r="BH742" s="5">
        <v>443521</v>
      </c>
      <c r="BI742" s="5">
        <v>61998</v>
      </c>
      <c r="BJ742" s="5">
        <v>389373</v>
      </c>
      <c r="BK742" s="5">
        <v>7178</v>
      </c>
      <c r="BL742" s="5">
        <v>0</v>
      </c>
      <c r="BM742" s="5">
        <v>1540</v>
      </c>
      <c r="BN742" s="5">
        <v>0</v>
      </c>
      <c r="BO742" s="5">
        <v>60986</v>
      </c>
      <c r="BP742" s="5">
        <v>1424581</v>
      </c>
      <c r="BQ742" s="5">
        <v>133364</v>
      </c>
      <c r="BR742" s="5">
        <v>0</v>
      </c>
    </row>
    <row r="743" spans="1:70">
      <c r="A743" t="s">
        <v>2169</v>
      </c>
      <c r="B743" t="s">
        <v>2170</v>
      </c>
      <c r="C743" t="s">
        <v>1609</v>
      </c>
      <c r="D743" t="s">
        <v>2191</v>
      </c>
      <c r="E743" t="str">
        <f t="shared" si="11"/>
        <v>静岡県富士市（富士川）</v>
      </c>
      <c r="F743" s="5">
        <v>15005</v>
      </c>
      <c r="G743" s="5">
        <v>5</v>
      </c>
      <c r="H743" s="5">
        <v>7</v>
      </c>
      <c r="I743" s="5">
        <v>0</v>
      </c>
      <c r="J743" s="5">
        <v>0</v>
      </c>
      <c r="K743" s="5">
        <v>0</v>
      </c>
      <c r="L743" s="5">
        <v>3110</v>
      </c>
      <c r="M743" s="5">
        <v>10510</v>
      </c>
      <c r="N743" s="5">
        <v>27253</v>
      </c>
      <c r="O743" s="5">
        <v>76132</v>
      </c>
      <c r="P743" s="5">
        <v>0</v>
      </c>
      <c r="Q743" s="5">
        <v>0</v>
      </c>
      <c r="R743" s="5">
        <v>0</v>
      </c>
      <c r="S743" s="5">
        <v>4</v>
      </c>
      <c r="T743" s="5">
        <v>1856</v>
      </c>
      <c r="U743" s="5">
        <v>0</v>
      </c>
      <c r="V743" s="5">
        <v>0</v>
      </c>
      <c r="W743" s="5">
        <v>3</v>
      </c>
      <c r="X743" s="5">
        <v>3</v>
      </c>
      <c r="Y743" s="5">
        <v>14240</v>
      </c>
      <c r="Z743" s="5">
        <v>0</v>
      </c>
      <c r="AA743" s="5">
        <v>47</v>
      </c>
      <c r="AB743" s="5">
        <v>8</v>
      </c>
      <c r="AC743" s="5">
        <v>470</v>
      </c>
      <c r="AD743" s="5">
        <v>138</v>
      </c>
      <c r="AE743" s="5">
        <v>1733</v>
      </c>
      <c r="AF743" s="5">
        <v>6205</v>
      </c>
      <c r="AG743" s="5">
        <v>3024</v>
      </c>
      <c r="AH743" s="5">
        <v>3024</v>
      </c>
      <c r="AI743" s="5">
        <v>0</v>
      </c>
      <c r="AJ743" s="5">
        <v>40709</v>
      </c>
      <c r="AK743" s="5">
        <v>5510</v>
      </c>
      <c r="AL743" s="5">
        <v>950</v>
      </c>
      <c r="AM743" s="5">
        <v>0</v>
      </c>
      <c r="AN743" s="5">
        <v>100</v>
      </c>
      <c r="AO743" s="5">
        <v>0</v>
      </c>
      <c r="AP743" s="5">
        <v>1100</v>
      </c>
      <c r="AQ743" s="5">
        <v>0</v>
      </c>
      <c r="AR743" s="5">
        <v>2122</v>
      </c>
      <c r="AS743" s="5">
        <v>6036</v>
      </c>
      <c r="AT743" s="5">
        <v>2338</v>
      </c>
      <c r="AU743" s="5">
        <v>12991</v>
      </c>
      <c r="AV743" s="5">
        <v>0</v>
      </c>
      <c r="AW743" s="5">
        <v>0</v>
      </c>
      <c r="AX743" s="5">
        <v>0</v>
      </c>
      <c r="AY743" s="5">
        <v>0</v>
      </c>
      <c r="AZ743" s="5">
        <v>0</v>
      </c>
      <c r="BA743" s="5">
        <v>109</v>
      </c>
      <c r="BB743" s="5">
        <v>0</v>
      </c>
      <c r="BC743" s="5">
        <v>167</v>
      </c>
      <c r="BD743" s="5">
        <v>0</v>
      </c>
      <c r="BE743" s="5">
        <v>0</v>
      </c>
      <c r="BF743" s="5">
        <v>0</v>
      </c>
      <c r="BG743" s="5">
        <v>0</v>
      </c>
      <c r="BH743" s="5">
        <v>0</v>
      </c>
      <c r="BI743" s="5">
        <v>0</v>
      </c>
      <c r="BJ743" s="5">
        <v>0</v>
      </c>
      <c r="BK743" s="5">
        <v>0</v>
      </c>
      <c r="BL743" s="5">
        <v>0</v>
      </c>
      <c r="BM743" s="5">
        <v>0</v>
      </c>
      <c r="BN743" s="5">
        <v>0</v>
      </c>
      <c r="BO743" s="5">
        <v>0</v>
      </c>
      <c r="BP743" s="5">
        <v>0</v>
      </c>
      <c r="BQ743" s="5">
        <v>0</v>
      </c>
      <c r="BR743" s="5">
        <v>0</v>
      </c>
    </row>
    <row r="744" spans="1:70">
      <c r="A744" t="s">
        <v>2169</v>
      </c>
      <c r="B744" t="s">
        <v>2170</v>
      </c>
      <c r="C744" t="s">
        <v>1342</v>
      </c>
      <c r="D744" t="s">
        <v>2192</v>
      </c>
      <c r="E744" t="str">
        <f t="shared" si="11"/>
        <v>静岡県吉田町</v>
      </c>
      <c r="F744" s="5">
        <v>32556</v>
      </c>
      <c r="G744" s="5">
        <v>8</v>
      </c>
      <c r="H744" s="5">
        <v>3</v>
      </c>
      <c r="I744" s="5">
        <v>0</v>
      </c>
      <c r="J744" s="5">
        <v>0</v>
      </c>
      <c r="K744" s="5">
        <v>0</v>
      </c>
      <c r="L744" s="5">
        <v>6901</v>
      </c>
      <c r="M744" s="5">
        <v>5219</v>
      </c>
      <c r="N744" s="5">
        <v>2306</v>
      </c>
      <c r="O744" s="5">
        <v>287121</v>
      </c>
      <c r="P744" s="5">
        <v>502468</v>
      </c>
      <c r="Q744" s="5">
        <v>2243839</v>
      </c>
      <c r="R744" s="5">
        <v>162838</v>
      </c>
      <c r="S744" s="5">
        <v>8</v>
      </c>
      <c r="T744" s="5">
        <v>4075</v>
      </c>
      <c r="U744" s="5">
        <v>0</v>
      </c>
      <c r="V744" s="5">
        <v>0</v>
      </c>
      <c r="W744" s="5">
        <v>3</v>
      </c>
      <c r="X744" s="5">
        <v>16</v>
      </c>
      <c r="Y744" s="5">
        <v>18200</v>
      </c>
      <c r="Z744" s="5">
        <v>0</v>
      </c>
      <c r="AA744" s="5">
        <v>49</v>
      </c>
      <c r="AB744" s="5">
        <v>25</v>
      </c>
      <c r="AC744" s="5">
        <v>757</v>
      </c>
      <c r="AD744" s="5">
        <v>0</v>
      </c>
      <c r="AE744" s="5">
        <v>0</v>
      </c>
      <c r="AF744" s="5">
        <v>43237</v>
      </c>
      <c r="AG744" s="5">
        <v>18200</v>
      </c>
      <c r="AH744" s="5">
        <v>0</v>
      </c>
      <c r="AI744" s="5">
        <v>18200</v>
      </c>
      <c r="AJ744" s="5">
        <v>0</v>
      </c>
      <c r="AK744" s="5">
        <v>6300</v>
      </c>
      <c r="AL744" s="5">
        <v>0</v>
      </c>
      <c r="AM744" s="5">
        <v>0</v>
      </c>
      <c r="AN744" s="5">
        <v>0</v>
      </c>
      <c r="AO744" s="5">
        <v>0</v>
      </c>
      <c r="AP744" s="5">
        <v>0</v>
      </c>
      <c r="AQ744" s="5">
        <v>0</v>
      </c>
      <c r="AR744" s="5">
        <v>1466</v>
      </c>
      <c r="AS744" s="5">
        <v>444</v>
      </c>
      <c r="AT744" s="5">
        <v>373</v>
      </c>
      <c r="AU744" s="5">
        <v>3624</v>
      </c>
      <c r="AV744" s="5">
        <v>41</v>
      </c>
      <c r="AW744" s="5">
        <v>255</v>
      </c>
      <c r="AX744" s="5">
        <v>0</v>
      </c>
      <c r="AY744" s="5">
        <v>3095</v>
      </c>
      <c r="AZ744" s="5">
        <v>0</v>
      </c>
      <c r="BA744" s="5">
        <v>0</v>
      </c>
      <c r="BB744" s="5">
        <v>0</v>
      </c>
      <c r="BC744" s="5">
        <v>57401</v>
      </c>
      <c r="BD744" s="5">
        <v>0</v>
      </c>
      <c r="BE744" s="5">
        <v>0</v>
      </c>
      <c r="BF744" s="5">
        <v>0</v>
      </c>
      <c r="BG744" s="5">
        <v>62</v>
      </c>
      <c r="BH744" s="5">
        <v>504875</v>
      </c>
      <c r="BI744" s="5">
        <v>69125</v>
      </c>
      <c r="BJ744" s="5">
        <v>430923</v>
      </c>
      <c r="BK744" s="5">
        <v>56480</v>
      </c>
      <c r="BL744" s="5">
        <v>0</v>
      </c>
      <c r="BM744" s="5">
        <v>593</v>
      </c>
      <c r="BN744" s="5">
        <v>0</v>
      </c>
      <c r="BO744" s="5">
        <v>61172</v>
      </c>
      <c r="BP744" s="5">
        <v>570214</v>
      </c>
      <c r="BQ744" s="5">
        <v>172074</v>
      </c>
      <c r="BR744" s="5">
        <v>18200</v>
      </c>
    </row>
    <row r="745" spans="1:70">
      <c r="A745" t="s">
        <v>2169</v>
      </c>
      <c r="B745" t="s">
        <v>2170</v>
      </c>
      <c r="C745" t="s">
        <v>1489</v>
      </c>
      <c r="D745" t="s">
        <v>2193</v>
      </c>
      <c r="E745" t="str">
        <f t="shared" si="11"/>
        <v>静岡県藤枝市</v>
      </c>
      <c r="F745" s="5">
        <v>131409</v>
      </c>
      <c r="G745" s="5">
        <v>29</v>
      </c>
      <c r="H745" s="5">
        <v>5</v>
      </c>
      <c r="I745" s="5">
        <v>0</v>
      </c>
      <c r="J745" s="5">
        <v>0</v>
      </c>
      <c r="K745" s="5">
        <v>0</v>
      </c>
      <c r="L745" s="5">
        <v>9203</v>
      </c>
      <c r="M745" s="5">
        <v>22117</v>
      </c>
      <c r="N745" s="5">
        <v>60262</v>
      </c>
      <c r="O745" s="5">
        <v>780137</v>
      </c>
      <c r="P745" s="5">
        <v>2133432</v>
      </c>
      <c r="Q745" s="5">
        <v>6371916</v>
      </c>
      <c r="R745" s="5">
        <v>404191</v>
      </c>
      <c r="S745" s="5">
        <v>22</v>
      </c>
      <c r="T745" s="5">
        <v>15507</v>
      </c>
      <c r="U745" s="5">
        <v>0</v>
      </c>
      <c r="V745" s="5">
        <v>0</v>
      </c>
      <c r="W745" s="5">
        <v>17</v>
      </c>
      <c r="X745" s="5">
        <v>22</v>
      </c>
      <c r="Y745" s="5">
        <v>57200</v>
      </c>
      <c r="Z745" s="5">
        <v>0</v>
      </c>
      <c r="AA745" s="5">
        <v>15</v>
      </c>
      <c r="AB745" s="5">
        <v>2</v>
      </c>
      <c r="AC745" s="5">
        <v>754</v>
      </c>
      <c r="AD745" s="5">
        <v>1643</v>
      </c>
      <c r="AE745" s="5">
        <v>9695</v>
      </c>
      <c r="AF745" s="5">
        <v>162786</v>
      </c>
      <c r="AG745" s="5">
        <v>51800</v>
      </c>
      <c r="AH745" s="5">
        <v>0</v>
      </c>
      <c r="AI745" s="5">
        <v>0</v>
      </c>
      <c r="AJ745" s="5">
        <v>5414</v>
      </c>
      <c r="AK745" s="5">
        <v>41500</v>
      </c>
      <c r="AL745" s="5">
        <v>0</v>
      </c>
      <c r="AM745" s="5">
        <v>10</v>
      </c>
      <c r="AN745" s="5">
        <v>0</v>
      </c>
      <c r="AO745" s="5">
        <v>0</v>
      </c>
      <c r="AP745" s="5">
        <v>0</v>
      </c>
      <c r="AQ745" s="5">
        <v>0</v>
      </c>
      <c r="AR745" s="5">
        <v>6318</v>
      </c>
      <c r="AS745" s="5">
        <v>6777</v>
      </c>
      <c r="AT745" s="5">
        <v>9965</v>
      </c>
      <c r="AU745" s="5">
        <v>18071</v>
      </c>
      <c r="AV745" s="5">
        <v>68</v>
      </c>
      <c r="AW745" s="5">
        <v>401</v>
      </c>
      <c r="AX745" s="5">
        <v>858</v>
      </c>
      <c r="AY745" s="5">
        <v>1462</v>
      </c>
      <c r="AZ745" s="5">
        <v>1174</v>
      </c>
      <c r="BA745" s="5">
        <v>2649</v>
      </c>
      <c r="BB745" s="5">
        <v>1502</v>
      </c>
      <c r="BC745" s="5">
        <v>138132</v>
      </c>
      <c r="BD745" s="5">
        <v>120</v>
      </c>
      <c r="BE745" s="5">
        <v>132</v>
      </c>
      <c r="BF745" s="5">
        <v>459</v>
      </c>
      <c r="BG745" s="5">
        <v>1132</v>
      </c>
      <c r="BH745" s="5">
        <v>2214937</v>
      </c>
      <c r="BI745" s="5">
        <v>147493</v>
      </c>
      <c r="BJ745" s="5">
        <v>1766791</v>
      </c>
      <c r="BK745" s="5">
        <v>108021</v>
      </c>
      <c r="BL745" s="5">
        <v>133</v>
      </c>
      <c r="BM745" s="5">
        <v>51317</v>
      </c>
      <c r="BN745" s="5">
        <v>0</v>
      </c>
      <c r="BO745" s="5">
        <v>109999</v>
      </c>
      <c r="BP745" s="5">
        <v>2250649</v>
      </c>
      <c r="BQ745" s="5">
        <v>725754</v>
      </c>
      <c r="BR745" s="5">
        <v>19300</v>
      </c>
    </row>
    <row r="746" spans="1:70">
      <c r="A746" t="s">
        <v>2169</v>
      </c>
      <c r="B746" t="s">
        <v>2170</v>
      </c>
      <c r="C746" t="s">
        <v>1344</v>
      </c>
      <c r="D746" t="s">
        <v>2194</v>
      </c>
      <c r="E746" t="str">
        <f t="shared" si="11"/>
        <v>静岡県袋井市</v>
      </c>
      <c r="F746" s="5">
        <v>85964</v>
      </c>
      <c r="G746" s="5">
        <v>16</v>
      </c>
      <c r="H746" s="5">
        <v>3</v>
      </c>
      <c r="I746" s="5">
        <v>0</v>
      </c>
      <c r="J746" s="5">
        <v>0</v>
      </c>
      <c r="K746" s="5">
        <v>0</v>
      </c>
      <c r="L746" s="5">
        <v>2552</v>
      </c>
      <c r="M746" s="5">
        <v>7801</v>
      </c>
      <c r="N746" s="5">
        <v>189754</v>
      </c>
      <c r="O746" s="5">
        <v>526511</v>
      </c>
      <c r="P746" s="5">
        <v>1443583</v>
      </c>
      <c r="Q746" s="5">
        <v>2983256</v>
      </c>
      <c r="R746" s="5">
        <v>281412</v>
      </c>
      <c r="S746" s="5">
        <v>13</v>
      </c>
      <c r="T746" s="5">
        <v>10222</v>
      </c>
      <c r="U746" s="5">
        <v>0</v>
      </c>
      <c r="V746" s="5">
        <v>0</v>
      </c>
      <c r="W746" s="5">
        <v>4</v>
      </c>
      <c r="X746" s="5">
        <v>8</v>
      </c>
      <c r="Y746" s="5">
        <v>10080</v>
      </c>
      <c r="Z746" s="5">
        <v>0</v>
      </c>
      <c r="AA746" s="5">
        <v>133</v>
      </c>
      <c r="AB746" s="5">
        <v>103</v>
      </c>
      <c r="AC746" s="5">
        <v>0</v>
      </c>
      <c r="AD746" s="5">
        <v>4</v>
      </c>
      <c r="AE746" s="5">
        <v>11663</v>
      </c>
      <c r="AF746" s="5">
        <v>46706</v>
      </c>
      <c r="AG746" s="5">
        <v>4520</v>
      </c>
      <c r="AH746" s="5">
        <v>13840</v>
      </c>
      <c r="AI746" s="5">
        <v>0</v>
      </c>
      <c r="AJ746" s="5">
        <v>0</v>
      </c>
      <c r="AK746" s="5">
        <v>21600</v>
      </c>
      <c r="AL746" s="5">
        <v>0</v>
      </c>
      <c r="AM746" s="5">
        <v>0</v>
      </c>
      <c r="AN746" s="5">
        <v>0</v>
      </c>
      <c r="AO746" s="5">
        <v>0</v>
      </c>
      <c r="AP746" s="5">
        <v>0</v>
      </c>
      <c r="AQ746" s="5">
        <v>0</v>
      </c>
      <c r="AR746" s="5">
        <v>1331</v>
      </c>
      <c r="AS746" s="5">
        <v>6257</v>
      </c>
      <c r="AT746" s="5">
        <v>77128</v>
      </c>
      <c r="AU746" s="5">
        <v>10291</v>
      </c>
      <c r="AV746" s="5">
        <v>0</v>
      </c>
      <c r="AW746" s="5">
        <v>0</v>
      </c>
      <c r="AX746" s="5">
        <v>36</v>
      </c>
      <c r="AY746" s="5">
        <v>0</v>
      </c>
      <c r="AZ746" s="5">
        <v>180</v>
      </c>
      <c r="BA746" s="5">
        <v>0</v>
      </c>
      <c r="BB746" s="5">
        <v>4175</v>
      </c>
      <c r="BC746" s="5">
        <v>23969</v>
      </c>
      <c r="BD746" s="5">
        <v>0</v>
      </c>
      <c r="BE746" s="5">
        <v>0</v>
      </c>
      <c r="BF746" s="5">
        <v>36</v>
      </c>
      <c r="BG746" s="5">
        <v>0</v>
      </c>
      <c r="BH746" s="5">
        <v>1454512</v>
      </c>
      <c r="BI746" s="5">
        <v>188328</v>
      </c>
      <c r="BJ746" s="5">
        <v>1395248</v>
      </c>
      <c r="BK746" s="5">
        <v>67315</v>
      </c>
      <c r="BL746" s="5">
        <v>0</v>
      </c>
      <c r="BM746" s="5">
        <v>0</v>
      </c>
      <c r="BN746" s="5">
        <v>0</v>
      </c>
      <c r="BO746" s="5">
        <v>179085</v>
      </c>
      <c r="BP746" s="5">
        <v>1716637</v>
      </c>
      <c r="BQ746" s="5">
        <v>490560</v>
      </c>
      <c r="BR746" s="5">
        <v>36000</v>
      </c>
    </row>
    <row r="747" spans="1:70">
      <c r="A747" t="s">
        <v>2169</v>
      </c>
      <c r="B747" t="s">
        <v>2170</v>
      </c>
      <c r="C747" t="s">
        <v>1348</v>
      </c>
      <c r="D747" t="s">
        <v>2195</v>
      </c>
      <c r="E747" t="str">
        <f t="shared" si="11"/>
        <v>静岡県松崎町</v>
      </c>
      <c r="F747" s="5">
        <v>5674</v>
      </c>
      <c r="G747" s="5">
        <v>3</v>
      </c>
      <c r="H747" s="5">
        <v>4</v>
      </c>
      <c r="I747" s="5">
        <v>0</v>
      </c>
      <c r="J747" s="5">
        <v>1</v>
      </c>
      <c r="K747" s="5">
        <v>0</v>
      </c>
      <c r="L747" s="5">
        <v>4296</v>
      </c>
      <c r="M747" s="5">
        <v>7015</v>
      </c>
      <c r="N747" s="5">
        <v>1490</v>
      </c>
      <c r="O747" s="5">
        <v>40033</v>
      </c>
      <c r="P747" s="5">
        <v>128168</v>
      </c>
      <c r="Q747" s="5">
        <v>582433</v>
      </c>
      <c r="R747" s="5">
        <v>55502</v>
      </c>
      <c r="S747" s="5">
        <v>3</v>
      </c>
      <c r="T747" s="5">
        <v>839</v>
      </c>
      <c r="U747" s="5">
        <v>0</v>
      </c>
      <c r="V747" s="5">
        <v>0</v>
      </c>
      <c r="W747" s="5">
        <v>1</v>
      </c>
      <c r="X747" s="5">
        <v>7</v>
      </c>
      <c r="Y747" s="5">
        <v>7600</v>
      </c>
      <c r="Z747" s="5">
        <v>0</v>
      </c>
      <c r="AA747" s="5">
        <v>18</v>
      </c>
      <c r="AB747" s="5">
        <v>10</v>
      </c>
      <c r="AC747" s="5">
        <v>2867</v>
      </c>
      <c r="AD747" s="5">
        <v>5972</v>
      </c>
      <c r="AE747" s="5">
        <v>1281</v>
      </c>
      <c r="AF747" s="5">
        <v>4811</v>
      </c>
      <c r="AG747" s="5">
        <v>0</v>
      </c>
      <c r="AH747" s="5">
        <v>0</v>
      </c>
      <c r="AI747" s="5">
        <v>0</v>
      </c>
      <c r="AJ747" s="5">
        <v>17568</v>
      </c>
      <c r="AK747" s="5">
        <v>1255</v>
      </c>
      <c r="AL747" s="5">
        <v>1300</v>
      </c>
      <c r="AM747" s="5">
        <v>75</v>
      </c>
      <c r="AN747" s="5">
        <v>0</v>
      </c>
      <c r="AO747" s="5">
        <v>0</v>
      </c>
      <c r="AP747" s="5">
        <v>0</v>
      </c>
      <c r="AQ747" s="5">
        <v>0</v>
      </c>
      <c r="AR747" s="5">
        <v>0</v>
      </c>
      <c r="AS747" s="5">
        <v>344</v>
      </c>
      <c r="AT747" s="5">
        <v>208</v>
      </c>
      <c r="AU747" s="5">
        <v>11576</v>
      </c>
      <c r="AV747" s="5">
        <v>0</v>
      </c>
      <c r="AW747" s="5">
        <v>0</v>
      </c>
      <c r="AX747" s="5">
        <v>0</v>
      </c>
      <c r="AY747" s="5">
        <v>0</v>
      </c>
      <c r="AZ747" s="5">
        <v>564</v>
      </c>
      <c r="BA747" s="5">
        <v>362</v>
      </c>
      <c r="BB747" s="5">
        <v>0</v>
      </c>
      <c r="BC747" s="5">
        <v>1770</v>
      </c>
      <c r="BD747" s="5">
        <v>0</v>
      </c>
      <c r="BE747" s="5">
        <v>0</v>
      </c>
      <c r="BF747" s="5">
        <v>0</v>
      </c>
      <c r="BG747" s="5">
        <v>0</v>
      </c>
      <c r="BH747" s="5">
        <v>128353</v>
      </c>
      <c r="BI747" s="5">
        <v>12146</v>
      </c>
      <c r="BJ747" s="5">
        <v>121553</v>
      </c>
      <c r="BK747" s="5">
        <v>16000</v>
      </c>
      <c r="BL747" s="5">
        <v>157</v>
      </c>
      <c r="BM747" s="5">
        <v>0</v>
      </c>
      <c r="BN747" s="5">
        <v>0</v>
      </c>
      <c r="BO747" s="5">
        <v>12072</v>
      </c>
      <c r="BP747" s="5">
        <v>128670</v>
      </c>
      <c r="BQ747" s="5">
        <v>65827</v>
      </c>
      <c r="BR747" s="5">
        <v>0</v>
      </c>
    </row>
    <row r="748" spans="1:70">
      <c r="A748" t="s">
        <v>2169</v>
      </c>
      <c r="B748" t="s">
        <v>2170</v>
      </c>
      <c r="C748" t="s">
        <v>1356</v>
      </c>
      <c r="D748" t="s">
        <v>2196</v>
      </c>
      <c r="E748" t="str">
        <f t="shared" si="11"/>
        <v>静岡県函南町</v>
      </c>
      <c r="F748" s="5">
        <v>33745</v>
      </c>
      <c r="G748" s="5">
        <v>8</v>
      </c>
      <c r="H748" s="5">
        <v>3</v>
      </c>
      <c r="I748" s="5">
        <v>0</v>
      </c>
      <c r="J748" s="5">
        <v>1</v>
      </c>
      <c r="K748" s="5">
        <v>0</v>
      </c>
      <c r="L748" s="5">
        <v>1619</v>
      </c>
      <c r="M748" s="5">
        <v>8012</v>
      </c>
      <c r="N748" s="5">
        <v>30239</v>
      </c>
      <c r="O748" s="5">
        <v>167916</v>
      </c>
      <c r="P748" s="5">
        <v>483885</v>
      </c>
      <c r="Q748" s="5">
        <v>325417</v>
      </c>
      <c r="R748" s="5">
        <v>42282</v>
      </c>
      <c r="S748" s="5">
        <v>8</v>
      </c>
      <c r="T748" s="5">
        <v>3907</v>
      </c>
      <c r="U748" s="5">
        <v>0</v>
      </c>
      <c r="V748" s="5">
        <v>0</v>
      </c>
      <c r="W748" s="5">
        <v>0</v>
      </c>
      <c r="X748" s="5">
        <v>5</v>
      </c>
      <c r="Y748" s="5">
        <v>16180</v>
      </c>
      <c r="Z748" s="5">
        <v>0</v>
      </c>
      <c r="AA748" s="5">
        <v>96</v>
      </c>
      <c r="AB748" s="5">
        <v>65</v>
      </c>
      <c r="AC748" s="5">
        <v>123</v>
      </c>
      <c r="AD748" s="5">
        <v>3288</v>
      </c>
      <c r="AE748" s="5">
        <v>12954</v>
      </c>
      <c r="AF748" s="5">
        <v>47546</v>
      </c>
      <c r="AG748" s="5">
        <v>1500</v>
      </c>
      <c r="AH748" s="5">
        <v>3038</v>
      </c>
      <c r="AI748" s="5">
        <v>0</v>
      </c>
      <c r="AJ748" s="5">
        <v>93411</v>
      </c>
      <c r="AK748" s="5">
        <v>1660</v>
      </c>
      <c r="AL748" s="5">
        <v>0</v>
      </c>
      <c r="AM748" s="5">
        <v>7416</v>
      </c>
      <c r="AN748" s="5">
        <v>0</v>
      </c>
      <c r="AO748" s="5">
        <v>0</v>
      </c>
      <c r="AP748" s="5">
        <v>0</v>
      </c>
      <c r="AQ748" s="5">
        <v>0</v>
      </c>
      <c r="AR748" s="5">
        <v>60</v>
      </c>
      <c r="AS748" s="5">
        <v>245</v>
      </c>
      <c r="AT748" s="5">
        <v>3219</v>
      </c>
      <c r="AU748" s="5">
        <v>3859</v>
      </c>
      <c r="AV748" s="5">
        <v>0</v>
      </c>
      <c r="AW748" s="5">
        <v>0</v>
      </c>
      <c r="AX748" s="5">
        <v>0</v>
      </c>
      <c r="AY748" s="5">
        <v>0</v>
      </c>
      <c r="AZ748" s="5">
        <v>0</v>
      </c>
      <c r="BA748" s="5">
        <v>55</v>
      </c>
      <c r="BB748" s="5">
        <v>341</v>
      </c>
      <c r="BC748" s="5">
        <v>18409</v>
      </c>
      <c r="BD748" s="5">
        <v>0</v>
      </c>
      <c r="BE748" s="5">
        <v>51</v>
      </c>
      <c r="BF748" s="5">
        <v>194</v>
      </c>
      <c r="BG748" s="5">
        <v>204</v>
      </c>
      <c r="BH748" s="5">
        <v>501427</v>
      </c>
      <c r="BI748" s="5">
        <v>83564</v>
      </c>
      <c r="BJ748" s="5">
        <v>434161</v>
      </c>
      <c r="BK748" s="5">
        <v>9672</v>
      </c>
      <c r="BL748" s="5">
        <v>0</v>
      </c>
      <c r="BM748" s="5">
        <v>3165</v>
      </c>
      <c r="BN748" s="5">
        <v>0</v>
      </c>
      <c r="BO748" s="5">
        <v>56737</v>
      </c>
      <c r="BP748" s="5">
        <v>822823</v>
      </c>
      <c r="BQ748" s="5">
        <v>182681</v>
      </c>
      <c r="BR748" s="5">
        <v>6720</v>
      </c>
    </row>
    <row r="749" spans="1:70">
      <c r="A749" t="s">
        <v>2169</v>
      </c>
      <c r="B749" t="s">
        <v>2170</v>
      </c>
      <c r="C749" t="s">
        <v>1360</v>
      </c>
      <c r="D749" t="s">
        <v>2197</v>
      </c>
      <c r="E749" t="str">
        <f t="shared" si="11"/>
        <v>静岡県（株）ＩＣＰ</v>
      </c>
      <c r="F749" s="5">
        <v>2635</v>
      </c>
      <c r="G749" s="5">
        <v>10</v>
      </c>
      <c r="H749" s="5">
        <v>1</v>
      </c>
      <c r="I749" s="5">
        <v>0</v>
      </c>
      <c r="J749" s="5">
        <v>0</v>
      </c>
      <c r="K749" s="5">
        <v>0</v>
      </c>
      <c r="L749" s="5">
        <v>726</v>
      </c>
      <c r="M749" s="5">
        <v>2884</v>
      </c>
      <c r="N749" s="5">
        <v>6347</v>
      </c>
      <c r="O749" s="5">
        <v>58020</v>
      </c>
      <c r="P749" s="5">
        <v>156401</v>
      </c>
      <c r="Q749" s="5">
        <v>0</v>
      </c>
      <c r="R749" s="5">
        <v>0</v>
      </c>
      <c r="S749" s="5">
        <v>10</v>
      </c>
      <c r="T749" s="5">
        <v>525</v>
      </c>
      <c r="U749" s="5">
        <v>0</v>
      </c>
      <c r="V749" s="5">
        <v>0</v>
      </c>
      <c r="W749" s="5">
        <v>6</v>
      </c>
      <c r="X749" s="5">
        <v>24</v>
      </c>
      <c r="Y749" s="5">
        <v>5250</v>
      </c>
      <c r="Z749" s="5">
        <v>0</v>
      </c>
      <c r="AA749" s="5">
        <v>4</v>
      </c>
      <c r="AB749" s="5">
        <v>0</v>
      </c>
      <c r="AC749" s="5">
        <v>690</v>
      </c>
      <c r="AD749" s="5">
        <v>2884</v>
      </c>
      <c r="AE749" s="5">
        <v>2730</v>
      </c>
      <c r="AF749" s="5">
        <v>27013</v>
      </c>
      <c r="AG749" s="5">
        <v>0</v>
      </c>
      <c r="AH749" s="5">
        <v>0</v>
      </c>
      <c r="AI749" s="5">
        <v>0</v>
      </c>
      <c r="AJ749" s="5">
        <v>2448</v>
      </c>
      <c r="AK749" s="5">
        <v>0</v>
      </c>
      <c r="AL749" s="5">
        <v>0</v>
      </c>
      <c r="AM749" s="5">
        <v>1900</v>
      </c>
      <c r="AN749" s="5">
        <v>0</v>
      </c>
      <c r="AO749" s="5">
        <v>0</v>
      </c>
      <c r="AP749" s="5">
        <v>0</v>
      </c>
      <c r="AQ749" s="5">
        <v>0</v>
      </c>
      <c r="AR749" s="5">
        <v>0</v>
      </c>
      <c r="AS749" s="5">
        <v>0</v>
      </c>
      <c r="AT749" s="5">
        <v>0</v>
      </c>
      <c r="AU749" s="5">
        <v>0</v>
      </c>
      <c r="AV749" s="5">
        <v>0</v>
      </c>
      <c r="AW749" s="5">
        <v>0</v>
      </c>
      <c r="AX749" s="5">
        <v>0</v>
      </c>
      <c r="AY749" s="5">
        <v>0</v>
      </c>
      <c r="AZ749" s="5">
        <v>36</v>
      </c>
      <c r="BA749" s="5">
        <v>0</v>
      </c>
      <c r="BB749" s="5">
        <v>0</v>
      </c>
      <c r="BC749" s="5">
        <v>128</v>
      </c>
      <c r="BD749" s="5">
        <v>0</v>
      </c>
      <c r="BE749" s="5">
        <v>0</v>
      </c>
      <c r="BF749" s="5">
        <v>0</v>
      </c>
      <c r="BG749" s="5">
        <v>0</v>
      </c>
      <c r="BH749" s="5">
        <v>172486</v>
      </c>
      <c r="BI749" s="5">
        <v>0</v>
      </c>
      <c r="BJ749" s="5">
        <v>168292</v>
      </c>
      <c r="BK749" s="5">
        <v>14552</v>
      </c>
      <c r="BL749" s="5">
        <v>0</v>
      </c>
      <c r="BM749" s="5">
        <v>0</v>
      </c>
      <c r="BN749" s="5">
        <v>0</v>
      </c>
      <c r="BO749" s="5">
        <v>0</v>
      </c>
      <c r="BP749" s="5">
        <v>24322</v>
      </c>
      <c r="BQ749" s="5">
        <v>279472</v>
      </c>
      <c r="BR749" s="5">
        <v>0</v>
      </c>
    </row>
    <row r="750" spans="1:70">
      <c r="A750" t="s">
        <v>2169</v>
      </c>
      <c r="B750" t="s">
        <v>2170</v>
      </c>
      <c r="C750" t="s">
        <v>1366</v>
      </c>
      <c r="D750" t="s">
        <v>2198</v>
      </c>
      <c r="E750" t="str">
        <f t="shared" si="11"/>
        <v>静岡県伊豆急行（株）</v>
      </c>
      <c r="F750" s="5">
        <v>1832</v>
      </c>
      <c r="G750" s="5">
        <v>2</v>
      </c>
      <c r="H750" s="5">
        <v>1</v>
      </c>
      <c r="I750" s="5">
        <v>0</v>
      </c>
      <c r="J750" s="5">
        <v>0</v>
      </c>
      <c r="K750" s="5">
        <v>0</v>
      </c>
      <c r="L750" s="5">
        <v>200</v>
      </c>
      <c r="M750" s="5">
        <v>2200</v>
      </c>
      <c r="N750" s="5">
        <v>7694</v>
      </c>
      <c r="O750" s="5">
        <v>56565</v>
      </c>
      <c r="P750" s="5">
        <v>102889</v>
      </c>
      <c r="Q750" s="5">
        <v>0</v>
      </c>
      <c r="R750" s="5">
        <v>0</v>
      </c>
      <c r="S750" s="5">
        <v>2</v>
      </c>
      <c r="T750" s="5">
        <v>545</v>
      </c>
      <c r="U750" s="5">
        <v>0</v>
      </c>
      <c r="V750" s="5">
        <v>0</v>
      </c>
      <c r="W750" s="5">
        <v>0</v>
      </c>
      <c r="X750" s="5">
        <v>20</v>
      </c>
      <c r="Y750" s="5">
        <v>4900</v>
      </c>
      <c r="Z750" s="5">
        <v>0</v>
      </c>
      <c r="AA750" s="5">
        <v>5</v>
      </c>
      <c r="AB750" s="5">
        <v>3</v>
      </c>
      <c r="AC750" s="5">
        <v>200</v>
      </c>
      <c r="AD750" s="5">
        <v>2010</v>
      </c>
      <c r="AE750" s="5">
        <v>5138</v>
      </c>
      <c r="AF750" s="5">
        <v>48633</v>
      </c>
      <c r="AG750" s="5">
        <v>0</v>
      </c>
      <c r="AH750" s="5">
        <v>0</v>
      </c>
      <c r="AI750" s="5">
        <v>0</v>
      </c>
      <c r="AJ750" s="5">
        <v>4900</v>
      </c>
      <c r="AK750" s="5">
        <v>0</v>
      </c>
      <c r="AL750" s="5">
        <v>0</v>
      </c>
      <c r="AM750" s="5">
        <v>2899</v>
      </c>
      <c r="AN750" s="5">
        <v>0</v>
      </c>
      <c r="AO750" s="5">
        <v>0</v>
      </c>
      <c r="AP750" s="5">
        <v>0</v>
      </c>
      <c r="AQ750" s="5">
        <v>0</v>
      </c>
      <c r="AR750" s="5">
        <v>0</v>
      </c>
      <c r="AS750" s="5">
        <v>288</v>
      </c>
      <c r="AT750" s="5">
        <v>0</v>
      </c>
      <c r="AU750" s="5">
        <v>0</v>
      </c>
      <c r="AV750" s="5">
        <v>0</v>
      </c>
      <c r="AW750" s="5">
        <v>0</v>
      </c>
      <c r="AX750" s="5">
        <v>0</v>
      </c>
      <c r="AY750" s="5">
        <v>0</v>
      </c>
      <c r="AZ750" s="5">
        <v>0</v>
      </c>
      <c r="BA750" s="5">
        <v>0</v>
      </c>
      <c r="BB750" s="5">
        <v>0</v>
      </c>
      <c r="BC750" s="5">
        <v>4002</v>
      </c>
      <c r="BD750" s="5">
        <v>0</v>
      </c>
      <c r="BE750" s="5">
        <v>0</v>
      </c>
      <c r="BF750" s="5">
        <v>0</v>
      </c>
      <c r="BG750" s="5">
        <v>0</v>
      </c>
      <c r="BH750" s="5">
        <v>104833</v>
      </c>
      <c r="BI750" s="5">
        <v>0</v>
      </c>
      <c r="BJ750" s="5">
        <v>98391</v>
      </c>
      <c r="BK750" s="5">
        <v>185</v>
      </c>
      <c r="BL750" s="5">
        <v>0</v>
      </c>
      <c r="BM750" s="5">
        <v>0</v>
      </c>
      <c r="BN750" s="5">
        <v>0</v>
      </c>
      <c r="BO750" s="5">
        <v>0</v>
      </c>
      <c r="BP750" s="5">
        <v>0</v>
      </c>
      <c r="BQ750" s="5">
        <v>0</v>
      </c>
      <c r="BR750" s="5">
        <v>0</v>
      </c>
    </row>
    <row r="751" spans="1:70">
      <c r="A751" t="s">
        <v>2169</v>
      </c>
      <c r="B751" t="s">
        <v>2170</v>
      </c>
      <c r="C751" t="s">
        <v>1372</v>
      </c>
      <c r="D751" t="s">
        <v>2199</v>
      </c>
      <c r="E751" t="str">
        <f t="shared" si="11"/>
        <v>静岡県西伊豆町</v>
      </c>
      <c r="F751" s="5">
        <v>4897</v>
      </c>
      <c r="G751" s="5">
        <v>6</v>
      </c>
      <c r="H751" s="5">
        <v>3</v>
      </c>
      <c r="I751" s="5">
        <v>0</v>
      </c>
      <c r="J751" s="5">
        <v>0</v>
      </c>
      <c r="K751" s="5">
        <v>0</v>
      </c>
      <c r="L751" s="5">
        <v>1189</v>
      </c>
      <c r="M751" s="5">
        <v>10986</v>
      </c>
      <c r="N751" s="5">
        <v>1993</v>
      </c>
      <c r="O751" s="5">
        <v>52190</v>
      </c>
      <c r="P751" s="5">
        <v>192059</v>
      </c>
      <c r="Q751" s="5">
        <v>64381</v>
      </c>
      <c r="R751" s="5">
        <v>6907</v>
      </c>
      <c r="S751" s="5">
        <v>4</v>
      </c>
      <c r="T751" s="5">
        <v>1021</v>
      </c>
      <c r="U751" s="5">
        <v>0</v>
      </c>
      <c r="V751" s="5">
        <v>0</v>
      </c>
      <c r="W751" s="5">
        <v>0</v>
      </c>
      <c r="X751" s="5">
        <v>29</v>
      </c>
      <c r="Y751" s="5">
        <v>15000</v>
      </c>
      <c r="Z751" s="5">
        <v>0</v>
      </c>
      <c r="AA751" s="5">
        <v>14</v>
      </c>
      <c r="AB751" s="5">
        <v>0</v>
      </c>
      <c r="AC751" s="5">
        <v>0</v>
      </c>
      <c r="AD751" s="5">
        <v>3340</v>
      </c>
      <c r="AE751" s="5">
        <v>0</v>
      </c>
      <c r="AF751" s="5">
        <v>3353</v>
      </c>
      <c r="AG751" s="5">
        <v>0</v>
      </c>
      <c r="AH751" s="5">
        <v>0</v>
      </c>
      <c r="AI751" s="5">
        <v>0</v>
      </c>
      <c r="AJ751" s="5">
        <v>157</v>
      </c>
      <c r="AK751" s="5">
        <v>1300</v>
      </c>
      <c r="AL751" s="5">
        <v>0</v>
      </c>
      <c r="AM751" s="5">
        <v>3270</v>
      </c>
      <c r="AN751" s="5">
        <v>0</v>
      </c>
      <c r="AO751" s="5">
        <v>0</v>
      </c>
      <c r="AP751" s="5">
        <v>0</v>
      </c>
      <c r="AQ751" s="5">
        <v>230</v>
      </c>
      <c r="AR751" s="5">
        <v>0</v>
      </c>
      <c r="AS751" s="5">
        <v>129</v>
      </c>
      <c r="AT751" s="5">
        <v>197</v>
      </c>
      <c r="AU751" s="5">
        <v>0</v>
      </c>
      <c r="AV751" s="5">
        <v>0</v>
      </c>
      <c r="AW751" s="5">
        <v>2</v>
      </c>
      <c r="AX751" s="5">
        <v>5</v>
      </c>
      <c r="AY751" s="5">
        <v>0</v>
      </c>
      <c r="AZ751" s="5">
        <v>0</v>
      </c>
      <c r="BA751" s="5">
        <v>272</v>
      </c>
      <c r="BB751" s="5">
        <v>1776</v>
      </c>
      <c r="BC751" s="5">
        <v>0</v>
      </c>
      <c r="BD751" s="5">
        <v>0</v>
      </c>
      <c r="BE751" s="5">
        <v>30</v>
      </c>
      <c r="BF751" s="5">
        <v>15</v>
      </c>
      <c r="BG751" s="5">
        <v>0</v>
      </c>
      <c r="BH751" s="5">
        <v>193313</v>
      </c>
      <c r="BI751" s="5">
        <v>15147</v>
      </c>
      <c r="BJ751" s="5">
        <v>172095</v>
      </c>
      <c r="BK751" s="5">
        <v>1531</v>
      </c>
      <c r="BL751" s="5">
        <v>0</v>
      </c>
      <c r="BM751" s="5">
        <v>0</v>
      </c>
      <c r="BN751" s="5">
        <v>0</v>
      </c>
      <c r="BO751" s="5">
        <v>15090</v>
      </c>
      <c r="BP751" s="5">
        <v>516381</v>
      </c>
      <c r="BQ751" s="5">
        <v>25635</v>
      </c>
      <c r="BR751" s="5">
        <v>15000</v>
      </c>
    </row>
    <row r="752" spans="1:70">
      <c r="A752" t="s">
        <v>2169</v>
      </c>
      <c r="B752" t="s">
        <v>2170</v>
      </c>
      <c r="C752" t="s">
        <v>1376</v>
      </c>
      <c r="D752" t="s">
        <v>2200</v>
      </c>
      <c r="E752" t="str">
        <f t="shared" si="11"/>
        <v>静岡県御前崎市</v>
      </c>
      <c r="F752" s="5">
        <v>31900</v>
      </c>
      <c r="G752" s="5">
        <v>7</v>
      </c>
      <c r="H752" s="5">
        <v>0</v>
      </c>
      <c r="I752" s="5">
        <v>0</v>
      </c>
      <c r="J752" s="5">
        <v>0</v>
      </c>
      <c r="K752" s="5">
        <v>0</v>
      </c>
      <c r="L752" s="5">
        <v>75</v>
      </c>
      <c r="M752" s="5">
        <v>2560</v>
      </c>
      <c r="N752" s="5">
        <v>0</v>
      </c>
      <c r="O752" s="5">
        <v>443070</v>
      </c>
      <c r="P752" s="5">
        <v>601948</v>
      </c>
      <c r="Q752" s="5">
        <v>529519</v>
      </c>
      <c r="R752" s="5">
        <v>27191</v>
      </c>
      <c r="S752" s="5">
        <v>7</v>
      </c>
      <c r="T752" s="5">
        <v>4655</v>
      </c>
      <c r="U752" s="5">
        <v>0</v>
      </c>
      <c r="V752" s="5">
        <v>0</v>
      </c>
      <c r="W752" s="5">
        <v>4</v>
      </c>
      <c r="X752" s="5">
        <v>5</v>
      </c>
      <c r="Y752" s="5">
        <v>2700</v>
      </c>
      <c r="Z752" s="5">
        <v>0</v>
      </c>
      <c r="AA752" s="5">
        <v>42</v>
      </c>
      <c r="AB752" s="5">
        <v>29</v>
      </c>
      <c r="AC752" s="5">
        <v>0</v>
      </c>
      <c r="AD752" s="5">
        <v>0</v>
      </c>
      <c r="AE752" s="5">
        <v>0</v>
      </c>
      <c r="AF752" s="5">
        <v>523</v>
      </c>
      <c r="AG752" s="5">
        <v>0</v>
      </c>
      <c r="AH752" s="5">
        <v>0</v>
      </c>
      <c r="AI752" s="5">
        <v>61632</v>
      </c>
      <c r="AJ752" s="5">
        <v>0</v>
      </c>
      <c r="AK752" s="5">
        <v>14000</v>
      </c>
      <c r="AL752" s="5">
        <v>3000</v>
      </c>
      <c r="AM752" s="5">
        <v>0</v>
      </c>
      <c r="AN752" s="5">
        <v>0</v>
      </c>
      <c r="AO752" s="5">
        <v>0</v>
      </c>
      <c r="AP752" s="5">
        <v>0</v>
      </c>
      <c r="AQ752" s="5">
        <v>0</v>
      </c>
      <c r="AR752" s="5">
        <v>75</v>
      </c>
      <c r="AS752" s="5">
        <v>2512</v>
      </c>
      <c r="AT752" s="5">
        <v>0</v>
      </c>
      <c r="AU752" s="5">
        <v>93043</v>
      </c>
      <c r="AV752" s="5">
        <v>0</v>
      </c>
      <c r="AW752" s="5">
        <v>0</v>
      </c>
      <c r="AX752" s="5">
        <v>0</v>
      </c>
      <c r="AY752" s="5">
        <v>0</v>
      </c>
      <c r="AZ752" s="5">
        <v>0</v>
      </c>
      <c r="BA752" s="5">
        <v>0</v>
      </c>
      <c r="BB752" s="5">
        <v>0</v>
      </c>
      <c r="BC752" s="5">
        <v>3408</v>
      </c>
      <c r="BD752" s="5">
        <v>0</v>
      </c>
      <c r="BE752" s="5">
        <v>48</v>
      </c>
      <c r="BF752" s="5">
        <v>0</v>
      </c>
      <c r="BG752" s="5">
        <v>90</v>
      </c>
      <c r="BH752" s="5">
        <v>608232</v>
      </c>
      <c r="BI752" s="5">
        <v>349220</v>
      </c>
      <c r="BJ752" s="5">
        <v>899324</v>
      </c>
      <c r="BK752" s="5">
        <v>6910</v>
      </c>
      <c r="BL752" s="5">
        <v>31</v>
      </c>
      <c r="BM752" s="5">
        <v>630</v>
      </c>
      <c r="BN752" s="5">
        <v>0</v>
      </c>
      <c r="BO752" s="5">
        <v>111746</v>
      </c>
      <c r="BP752" s="5">
        <v>800738</v>
      </c>
      <c r="BQ752" s="5">
        <v>133852</v>
      </c>
      <c r="BR752" s="5">
        <v>22500</v>
      </c>
    </row>
    <row r="753" spans="1:70">
      <c r="A753" t="s">
        <v>2169</v>
      </c>
      <c r="B753" t="s">
        <v>2170</v>
      </c>
      <c r="C753" t="s">
        <v>1725</v>
      </c>
      <c r="D753" t="s">
        <v>2201</v>
      </c>
      <c r="E753" t="str">
        <f t="shared" si="11"/>
        <v>静岡県南伊豆町</v>
      </c>
      <c r="F753" s="5">
        <v>6358</v>
      </c>
      <c r="G753" s="5">
        <v>3</v>
      </c>
      <c r="H753" s="5">
        <v>7</v>
      </c>
      <c r="I753" s="5">
        <v>0</v>
      </c>
      <c r="J753" s="5">
        <v>2</v>
      </c>
      <c r="K753" s="5">
        <v>0</v>
      </c>
      <c r="L753" s="5">
        <v>645</v>
      </c>
      <c r="M753" s="5">
        <v>10282</v>
      </c>
      <c r="N753" s="5">
        <v>666</v>
      </c>
      <c r="O753" s="5">
        <v>84054</v>
      </c>
      <c r="P753" s="5">
        <v>230369</v>
      </c>
      <c r="Q753" s="5">
        <v>1050524</v>
      </c>
      <c r="R753" s="5">
        <v>71545</v>
      </c>
      <c r="S753" s="5">
        <v>2</v>
      </c>
      <c r="T753" s="5">
        <v>1023</v>
      </c>
      <c r="U753" s="5">
        <v>0</v>
      </c>
      <c r="V753" s="5">
        <v>0</v>
      </c>
      <c r="W753" s="5">
        <v>1</v>
      </c>
      <c r="X753" s="5">
        <v>19</v>
      </c>
      <c r="Y753" s="5">
        <v>10579</v>
      </c>
      <c r="Z753" s="5">
        <v>0</v>
      </c>
      <c r="AA753" s="5">
        <v>457</v>
      </c>
      <c r="AB753" s="5">
        <v>167</v>
      </c>
      <c r="AC753" s="5">
        <v>30</v>
      </c>
      <c r="AD753" s="5">
        <v>2297</v>
      </c>
      <c r="AE753" s="5">
        <v>0</v>
      </c>
      <c r="AF753" s="5">
        <v>13310</v>
      </c>
      <c r="AG753" s="5">
        <v>0</v>
      </c>
      <c r="AH753" s="5">
        <v>0</v>
      </c>
      <c r="AI753" s="5">
        <v>8800</v>
      </c>
      <c r="AJ753" s="5">
        <v>0</v>
      </c>
      <c r="AK753" s="5">
        <v>0</v>
      </c>
      <c r="AL753" s="5">
        <v>5250</v>
      </c>
      <c r="AM753" s="5">
        <v>0</v>
      </c>
      <c r="AN753" s="5">
        <v>0</v>
      </c>
      <c r="AO753" s="5">
        <v>0</v>
      </c>
      <c r="AP753" s="5">
        <v>0</v>
      </c>
      <c r="AQ753" s="5">
        <v>0</v>
      </c>
      <c r="AR753" s="5">
        <v>0</v>
      </c>
      <c r="AS753" s="5">
        <v>206</v>
      </c>
      <c r="AT753" s="5">
        <v>666</v>
      </c>
      <c r="AU753" s="5">
        <v>9882</v>
      </c>
      <c r="AV753" s="5">
        <v>0</v>
      </c>
      <c r="AW753" s="5">
        <v>0</v>
      </c>
      <c r="AX753" s="5">
        <v>0</v>
      </c>
      <c r="AY753" s="5">
        <v>0</v>
      </c>
      <c r="AZ753" s="5">
        <v>0</v>
      </c>
      <c r="BA753" s="5">
        <v>1554</v>
      </c>
      <c r="BB753" s="5">
        <v>0</v>
      </c>
      <c r="BC753" s="5">
        <v>12147</v>
      </c>
      <c r="BD753" s="5">
        <v>0</v>
      </c>
      <c r="BE753" s="5">
        <v>0</v>
      </c>
      <c r="BF753" s="5">
        <v>0</v>
      </c>
      <c r="BG753" s="5">
        <v>26</v>
      </c>
      <c r="BH753" s="5">
        <v>237087</v>
      </c>
      <c r="BI753" s="5">
        <v>79909</v>
      </c>
      <c r="BJ753" s="5">
        <v>289817</v>
      </c>
      <c r="BK753" s="5">
        <v>19633</v>
      </c>
      <c r="BL753" s="5">
        <v>0</v>
      </c>
      <c r="BM753" s="5">
        <v>36</v>
      </c>
      <c r="BN753" s="5">
        <v>0</v>
      </c>
      <c r="BO753" s="5">
        <v>38378</v>
      </c>
      <c r="BP753" s="5">
        <v>135634</v>
      </c>
      <c r="BQ753" s="5">
        <v>90984</v>
      </c>
      <c r="BR753" s="5">
        <v>0</v>
      </c>
    </row>
    <row r="754" spans="1:70">
      <c r="A754" t="s">
        <v>2169</v>
      </c>
      <c r="B754" t="s">
        <v>2170</v>
      </c>
      <c r="C754" t="s">
        <v>1682</v>
      </c>
      <c r="D754" t="s">
        <v>2202</v>
      </c>
      <c r="E754" t="str">
        <f t="shared" si="11"/>
        <v>静岡県牧之原市</v>
      </c>
      <c r="F754" s="5">
        <v>36587</v>
      </c>
      <c r="G754" s="5">
        <v>12</v>
      </c>
      <c r="H754" s="5">
        <v>0</v>
      </c>
      <c r="I754" s="5">
        <v>0</v>
      </c>
      <c r="J754" s="5">
        <v>0</v>
      </c>
      <c r="K754" s="5">
        <v>0</v>
      </c>
      <c r="L754" s="5">
        <v>0</v>
      </c>
      <c r="M754" s="5">
        <v>2453</v>
      </c>
      <c r="N754" s="5">
        <v>228786</v>
      </c>
      <c r="O754" s="5">
        <v>49468</v>
      </c>
      <c r="P754" s="5">
        <v>934000</v>
      </c>
      <c r="Q754" s="5">
        <v>2263716</v>
      </c>
      <c r="R754" s="5">
        <v>111302</v>
      </c>
      <c r="S754" s="5">
        <v>6</v>
      </c>
      <c r="T754" s="5">
        <v>4919</v>
      </c>
      <c r="U754" s="5">
        <v>0</v>
      </c>
      <c r="V754" s="5">
        <v>0</v>
      </c>
      <c r="W754" s="5">
        <v>4</v>
      </c>
      <c r="X754" s="5">
        <v>5</v>
      </c>
      <c r="Y754" s="5">
        <v>0</v>
      </c>
      <c r="Z754" s="5">
        <v>0</v>
      </c>
      <c r="AA754" s="5">
        <v>2</v>
      </c>
      <c r="AB754" s="5">
        <v>1</v>
      </c>
      <c r="AC754" s="5">
        <v>0</v>
      </c>
      <c r="AD754" s="5">
        <v>602</v>
      </c>
      <c r="AE754" s="5">
        <v>11252</v>
      </c>
      <c r="AF754" s="5">
        <v>22036</v>
      </c>
      <c r="AG754" s="5">
        <v>0</v>
      </c>
      <c r="AH754" s="5">
        <v>0</v>
      </c>
      <c r="AI754" s="5">
        <v>0</v>
      </c>
      <c r="AJ754" s="5">
        <v>0</v>
      </c>
      <c r="AK754" s="5">
        <v>23500</v>
      </c>
      <c r="AL754" s="5">
        <v>2350</v>
      </c>
      <c r="AM754" s="5">
        <v>0</v>
      </c>
      <c r="AN754" s="5">
        <v>0</v>
      </c>
      <c r="AO754" s="5">
        <v>0</v>
      </c>
      <c r="AP754" s="5">
        <v>0</v>
      </c>
      <c r="AQ754" s="5">
        <v>0</v>
      </c>
      <c r="AR754" s="5">
        <v>0</v>
      </c>
      <c r="AS754" s="5">
        <v>0</v>
      </c>
      <c r="AT754" s="5">
        <v>11879</v>
      </c>
      <c r="AU754" s="5">
        <v>0</v>
      </c>
      <c r="AV754" s="5">
        <v>0</v>
      </c>
      <c r="AW754" s="5">
        <v>0</v>
      </c>
      <c r="AX754" s="5">
        <v>0</v>
      </c>
      <c r="AY754" s="5">
        <v>0</v>
      </c>
      <c r="AZ754" s="5">
        <v>0</v>
      </c>
      <c r="BA754" s="5">
        <v>0</v>
      </c>
      <c r="BB754" s="5">
        <v>35356</v>
      </c>
      <c r="BC754" s="5">
        <v>3133</v>
      </c>
      <c r="BD754" s="5">
        <v>0</v>
      </c>
      <c r="BE754" s="5">
        <v>0</v>
      </c>
      <c r="BF754" s="5">
        <v>143</v>
      </c>
      <c r="BG754" s="5">
        <v>0</v>
      </c>
      <c r="BH754" s="5">
        <v>934371</v>
      </c>
      <c r="BI754" s="5">
        <v>52438</v>
      </c>
      <c r="BJ754" s="5">
        <v>894340</v>
      </c>
      <c r="BK754" s="5">
        <v>32651</v>
      </c>
      <c r="BL754" s="5">
        <v>72</v>
      </c>
      <c r="BM754" s="5">
        <v>0</v>
      </c>
      <c r="BN754" s="5">
        <v>0</v>
      </c>
      <c r="BO754" s="5">
        <v>46528</v>
      </c>
      <c r="BP754" s="5">
        <v>1112399</v>
      </c>
      <c r="BQ754" s="5">
        <v>410181</v>
      </c>
      <c r="BR754" s="5">
        <v>25200</v>
      </c>
    </row>
    <row r="755" spans="1:70">
      <c r="A755" t="s">
        <v>2169</v>
      </c>
      <c r="B755" t="s">
        <v>2170</v>
      </c>
      <c r="C755" t="s">
        <v>1392</v>
      </c>
      <c r="D755" t="s">
        <v>2203</v>
      </c>
      <c r="E755" t="str">
        <f t="shared" si="11"/>
        <v>静岡県河津町</v>
      </c>
      <c r="F755" s="5">
        <v>6509</v>
      </c>
      <c r="G755" s="5">
        <v>5</v>
      </c>
      <c r="H755" s="5">
        <v>10</v>
      </c>
      <c r="I755" s="5">
        <v>0</v>
      </c>
      <c r="J755" s="5">
        <v>0</v>
      </c>
      <c r="K755" s="5">
        <v>0</v>
      </c>
      <c r="L755" s="5">
        <v>300</v>
      </c>
      <c r="M755" s="5">
        <v>3750</v>
      </c>
      <c r="N755" s="5">
        <v>8329</v>
      </c>
      <c r="O755" s="5">
        <v>59037</v>
      </c>
      <c r="P755" s="5">
        <v>140385</v>
      </c>
      <c r="Q755" s="5">
        <v>531696</v>
      </c>
      <c r="R755" s="5">
        <v>37538</v>
      </c>
      <c r="S755" s="5">
        <v>5</v>
      </c>
      <c r="T755" s="5">
        <v>904</v>
      </c>
      <c r="U755" s="5">
        <v>0</v>
      </c>
      <c r="V755" s="5">
        <v>0</v>
      </c>
      <c r="W755" s="5">
        <v>0</v>
      </c>
      <c r="X755" s="5">
        <v>4</v>
      </c>
      <c r="Y755" s="5">
        <v>7730</v>
      </c>
      <c r="Z755" s="5">
        <v>0</v>
      </c>
      <c r="AA755" s="5">
        <v>17</v>
      </c>
      <c r="AB755" s="5">
        <v>1</v>
      </c>
      <c r="AC755" s="5">
        <v>0</v>
      </c>
      <c r="AD755" s="5">
        <v>0</v>
      </c>
      <c r="AE755" s="5">
        <v>0</v>
      </c>
      <c r="AF755" s="5">
        <v>0</v>
      </c>
      <c r="AG755" s="5">
        <v>0</v>
      </c>
      <c r="AH755" s="5">
        <v>0</v>
      </c>
      <c r="AI755" s="5">
        <v>0</v>
      </c>
      <c r="AJ755" s="5">
        <v>0</v>
      </c>
      <c r="AK755" s="5">
        <v>0</v>
      </c>
      <c r="AL755" s="5">
        <v>0</v>
      </c>
      <c r="AM755" s="5">
        <v>0</v>
      </c>
      <c r="AN755" s="5">
        <v>250</v>
      </c>
      <c r="AO755" s="5">
        <v>0</v>
      </c>
      <c r="AP755" s="5">
        <v>4440</v>
      </c>
      <c r="AQ755" s="5">
        <v>0</v>
      </c>
      <c r="AR755" s="5">
        <v>0</v>
      </c>
      <c r="AS755" s="5">
        <v>0</v>
      </c>
      <c r="AT755" s="5">
        <v>0</v>
      </c>
      <c r="AU755" s="5">
        <v>67</v>
      </c>
      <c r="AV755" s="5">
        <v>0</v>
      </c>
      <c r="AW755" s="5">
        <v>0</v>
      </c>
      <c r="AX755" s="5">
        <v>0</v>
      </c>
      <c r="AY755" s="5">
        <v>0</v>
      </c>
      <c r="AZ755" s="5">
        <v>0</v>
      </c>
      <c r="BA755" s="5">
        <v>190</v>
      </c>
      <c r="BB755" s="5">
        <v>8329</v>
      </c>
      <c r="BC755" s="5">
        <v>2378</v>
      </c>
      <c r="BD755" s="5">
        <v>0</v>
      </c>
      <c r="BE755" s="5">
        <v>0</v>
      </c>
      <c r="BF755" s="5">
        <v>0</v>
      </c>
      <c r="BG755" s="5">
        <v>0</v>
      </c>
      <c r="BH755" s="5">
        <v>147272</v>
      </c>
      <c r="BI755" s="5">
        <v>27321</v>
      </c>
      <c r="BJ755" s="5">
        <v>164695</v>
      </c>
      <c r="BK755" s="5">
        <v>12322</v>
      </c>
      <c r="BL755" s="5">
        <v>0</v>
      </c>
      <c r="BM755" s="5">
        <v>0</v>
      </c>
      <c r="BN755" s="5">
        <v>0</v>
      </c>
      <c r="BO755" s="5">
        <v>16464</v>
      </c>
      <c r="BP755" s="5">
        <v>109854</v>
      </c>
      <c r="BQ755" s="5">
        <v>43447</v>
      </c>
      <c r="BR755" s="5">
        <v>0</v>
      </c>
    </row>
    <row r="756" spans="1:70">
      <c r="A756" t="s">
        <v>2169</v>
      </c>
      <c r="B756" t="s">
        <v>2170</v>
      </c>
      <c r="C756" t="s">
        <v>1579</v>
      </c>
      <c r="D756" t="s">
        <v>1441</v>
      </c>
      <c r="E756" t="str">
        <f t="shared" si="11"/>
        <v>静岡県森町</v>
      </c>
      <c r="F756" s="5">
        <v>16009</v>
      </c>
      <c r="G756" s="5">
        <v>5</v>
      </c>
      <c r="H756" s="5">
        <v>1</v>
      </c>
      <c r="I756" s="5">
        <v>0</v>
      </c>
      <c r="J756" s="5">
        <v>0</v>
      </c>
      <c r="K756" s="5">
        <v>0</v>
      </c>
      <c r="L756" s="5">
        <v>7542</v>
      </c>
      <c r="M756" s="5">
        <v>1030</v>
      </c>
      <c r="N756" s="5">
        <v>18376</v>
      </c>
      <c r="O756" s="5">
        <v>91328</v>
      </c>
      <c r="P756" s="5">
        <v>252998</v>
      </c>
      <c r="Q756" s="5">
        <v>731139</v>
      </c>
      <c r="R756" s="5">
        <v>44851</v>
      </c>
      <c r="S756" s="5">
        <v>3</v>
      </c>
      <c r="T756" s="5">
        <v>2329</v>
      </c>
      <c r="U756" s="5">
        <v>0</v>
      </c>
      <c r="V756" s="5">
        <v>0</v>
      </c>
      <c r="W756" s="5">
        <v>3</v>
      </c>
      <c r="X756" s="5">
        <v>3</v>
      </c>
      <c r="Y756" s="5">
        <v>3200</v>
      </c>
      <c r="Z756" s="5">
        <v>0</v>
      </c>
      <c r="AA756" s="5">
        <v>10</v>
      </c>
      <c r="AB756" s="5">
        <v>8</v>
      </c>
      <c r="AC756" s="5">
        <v>0</v>
      </c>
      <c r="AD756" s="5">
        <v>0</v>
      </c>
      <c r="AE756" s="5">
        <v>0</v>
      </c>
      <c r="AF756" s="5">
        <v>0</v>
      </c>
      <c r="AG756" s="5">
        <v>0</v>
      </c>
      <c r="AH756" s="5">
        <v>0</v>
      </c>
      <c r="AI756" s="5">
        <v>0</v>
      </c>
      <c r="AJ756" s="5">
        <v>0</v>
      </c>
      <c r="AK756" s="5">
        <v>4600</v>
      </c>
      <c r="AL756" s="5">
        <v>0</v>
      </c>
      <c r="AM756" s="5">
        <v>0</v>
      </c>
      <c r="AN756" s="5">
        <v>0</v>
      </c>
      <c r="AO756" s="5">
        <v>0</v>
      </c>
      <c r="AP756" s="5">
        <v>0</v>
      </c>
      <c r="AQ756" s="5">
        <v>0</v>
      </c>
      <c r="AR756" s="5">
        <v>981</v>
      </c>
      <c r="AS756" s="5">
        <v>0</v>
      </c>
      <c r="AT756" s="5">
        <v>3680</v>
      </c>
      <c r="AU756" s="5">
        <v>3860</v>
      </c>
      <c r="AV756" s="5">
        <v>0</v>
      </c>
      <c r="AW756" s="5">
        <v>0</v>
      </c>
      <c r="AX756" s="5">
        <v>25</v>
      </c>
      <c r="AY756" s="5">
        <v>132</v>
      </c>
      <c r="AZ756" s="5">
        <v>0</v>
      </c>
      <c r="BA756" s="5">
        <v>0</v>
      </c>
      <c r="BB756" s="5">
        <v>3</v>
      </c>
      <c r="BC756" s="5">
        <v>9547</v>
      </c>
      <c r="BD756" s="5">
        <v>0</v>
      </c>
      <c r="BE756" s="5">
        <v>0</v>
      </c>
      <c r="BF756" s="5">
        <v>113</v>
      </c>
      <c r="BG756" s="5">
        <v>26</v>
      </c>
      <c r="BH756" s="5">
        <v>256722</v>
      </c>
      <c r="BI756" s="5">
        <v>58661</v>
      </c>
      <c r="BJ756" s="5">
        <v>286674</v>
      </c>
      <c r="BK756" s="5">
        <v>13818</v>
      </c>
      <c r="BL756" s="5">
        <v>266</v>
      </c>
      <c r="BM756" s="5">
        <v>0</v>
      </c>
      <c r="BN756" s="5">
        <v>0</v>
      </c>
      <c r="BO756" s="5">
        <v>39486</v>
      </c>
      <c r="BP756" s="5">
        <v>478809</v>
      </c>
      <c r="BQ756" s="5">
        <v>100416</v>
      </c>
      <c r="BR756" s="5">
        <v>7700</v>
      </c>
    </row>
    <row r="757" spans="1:70">
      <c r="A757" t="s">
        <v>2169</v>
      </c>
      <c r="B757" t="s">
        <v>2170</v>
      </c>
      <c r="C757" t="s">
        <v>1400</v>
      </c>
      <c r="D757" t="s">
        <v>2204</v>
      </c>
      <c r="E757" t="str">
        <f t="shared" si="11"/>
        <v>静岡県伊豆の国市</v>
      </c>
      <c r="F757" s="5">
        <v>42150</v>
      </c>
      <c r="G757" s="5">
        <v>8</v>
      </c>
      <c r="H757" s="5">
        <v>6</v>
      </c>
      <c r="I757" s="5">
        <v>0</v>
      </c>
      <c r="J757" s="5">
        <v>0</v>
      </c>
      <c r="K757" s="5">
        <v>0</v>
      </c>
      <c r="L757" s="5">
        <v>11545</v>
      </c>
      <c r="M757" s="5">
        <v>19248</v>
      </c>
      <c r="N757" s="5">
        <v>13272</v>
      </c>
      <c r="O757" s="5">
        <v>219018</v>
      </c>
      <c r="P757" s="5">
        <v>555318</v>
      </c>
      <c r="Q757" s="5">
        <v>769580</v>
      </c>
      <c r="R757" s="5">
        <v>50553</v>
      </c>
      <c r="S757" s="5">
        <v>6</v>
      </c>
      <c r="T757" s="5">
        <v>6746</v>
      </c>
      <c r="U757" s="5">
        <v>0</v>
      </c>
      <c r="V757" s="5">
        <v>0</v>
      </c>
      <c r="W757" s="5">
        <v>0</v>
      </c>
      <c r="X757" s="5">
        <v>4</v>
      </c>
      <c r="Y757" s="5">
        <v>49360</v>
      </c>
      <c r="Z757" s="5">
        <v>0</v>
      </c>
      <c r="AA757" s="5">
        <v>0</v>
      </c>
      <c r="AB757" s="5">
        <v>0</v>
      </c>
      <c r="AC757" s="5">
        <v>0</v>
      </c>
      <c r="AD757" s="5">
        <v>0</v>
      </c>
      <c r="AE757" s="5">
        <v>0</v>
      </c>
      <c r="AF757" s="5">
        <v>805</v>
      </c>
      <c r="AG757" s="5">
        <v>11400</v>
      </c>
      <c r="AH757" s="5">
        <v>0</v>
      </c>
      <c r="AI757" s="5">
        <v>0</v>
      </c>
      <c r="AJ757" s="5">
        <v>102528</v>
      </c>
      <c r="AK757" s="5">
        <v>19170</v>
      </c>
      <c r="AL757" s="5">
        <v>0</v>
      </c>
      <c r="AM757" s="5">
        <v>5949</v>
      </c>
      <c r="AN757" s="5">
        <v>0</v>
      </c>
      <c r="AO757" s="5">
        <v>0</v>
      </c>
      <c r="AP757" s="5">
        <v>0</v>
      </c>
      <c r="AQ757" s="5">
        <v>0</v>
      </c>
      <c r="AR757" s="5">
        <v>2075</v>
      </c>
      <c r="AS757" s="5">
        <v>5815</v>
      </c>
      <c r="AT757" s="5">
        <v>5034</v>
      </c>
      <c r="AU757" s="5">
        <v>3073</v>
      </c>
      <c r="AV757" s="5">
        <v>0</v>
      </c>
      <c r="AW757" s="5">
        <v>0</v>
      </c>
      <c r="AX757" s="5">
        <v>0</v>
      </c>
      <c r="AY757" s="5">
        <v>57</v>
      </c>
      <c r="AZ757" s="5">
        <v>0</v>
      </c>
      <c r="BA757" s="5">
        <v>1166</v>
      </c>
      <c r="BB757" s="5">
        <v>690</v>
      </c>
      <c r="BC757" s="5">
        <v>16116</v>
      </c>
      <c r="BD757" s="5">
        <v>0</v>
      </c>
      <c r="BE757" s="5">
        <v>36</v>
      </c>
      <c r="BF757" s="5">
        <v>0</v>
      </c>
      <c r="BG757" s="5">
        <v>21</v>
      </c>
      <c r="BH757" s="5">
        <v>572718</v>
      </c>
      <c r="BI757" s="5">
        <v>78480</v>
      </c>
      <c r="BJ757" s="5">
        <v>522524</v>
      </c>
      <c r="BK757" s="5">
        <v>31006</v>
      </c>
      <c r="BL757" s="5">
        <v>0</v>
      </c>
      <c r="BM757" s="5">
        <v>0</v>
      </c>
      <c r="BN757" s="5">
        <v>0</v>
      </c>
      <c r="BO757" s="5">
        <v>48588</v>
      </c>
      <c r="BP757" s="5">
        <v>934925</v>
      </c>
      <c r="BQ757" s="5">
        <v>108209</v>
      </c>
      <c r="BR757" s="5">
        <v>0</v>
      </c>
    </row>
    <row r="758" spans="1:70">
      <c r="A758" t="s">
        <v>2169</v>
      </c>
      <c r="B758" t="s">
        <v>2170</v>
      </c>
      <c r="C758" t="s">
        <v>1586</v>
      </c>
      <c r="D758" t="s">
        <v>2205</v>
      </c>
      <c r="E758" t="str">
        <f t="shared" si="11"/>
        <v>静岡県菊川市</v>
      </c>
      <c r="F758" s="5">
        <v>47189</v>
      </c>
      <c r="G758" s="5">
        <v>10</v>
      </c>
      <c r="H758" s="5">
        <v>0</v>
      </c>
      <c r="I758" s="5">
        <v>0</v>
      </c>
      <c r="J758" s="5">
        <v>1</v>
      </c>
      <c r="K758" s="5">
        <v>0</v>
      </c>
      <c r="L758" s="5">
        <v>8433</v>
      </c>
      <c r="M758" s="5">
        <v>3848</v>
      </c>
      <c r="N758" s="5">
        <v>136072</v>
      </c>
      <c r="O758" s="5">
        <v>224010</v>
      </c>
      <c r="P758" s="5">
        <v>1119421</v>
      </c>
      <c r="Q758" s="5">
        <v>1449225</v>
      </c>
      <c r="R758" s="5">
        <v>153370</v>
      </c>
      <c r="S758" s="5">
        <v>10</v>
      </c>
      <c r="T758" s="5">
        <v>5886</v>
      </c>
      <c r="U758" s="5">
        <v>0</v>
      </c>
      <c r="V758" s="5">
        <v>0</v>
      </c>
      <c r="W758" s="5">
        <v>5</v>
      </c>
      <c r="X758" s="5">
        <v>6</v>
      </c>
      <c r="Y758" s="5">
        <v>2600</v>
      </c>
      <c r="Z758" s="5">
        <v>0</v>
      </c>
      <c r="AA758" s="5">
        <v>69</v>
      </c>
      <c r="AB758" s="5">
        <v>21</v>
      </c>
      <c r="AC758" s="5">
        <v>423</v>
      </c>
      <c r="AD758" s="5">
        <v>3267</v>
      </c>
      <c r="AE758" s="5">
        <v>10821</v>
      </c>
      <c r="AF758" s="5">
        <v>35629</v>
      </c>
      <c r="AG758" s="5">
        <v>2600</v>
      </c>
      <c r="AH758" s="5">
        <v>0</v>
      </c>
      <c r="AI758" s="5">
        <v>0</v>
      </c>
      <c r="AJ758" s="5">
        <v>0</v>
      </c>
      <c r="AK758" s="5">
        <v>26870</v>
      </c>
      <c r="AL758" s="5">
        <v>0</v>
      </c>
      <c r="AM758" s="5">
        <v>0</v>
      </c>
      <c r="AN758" s="5">
        <v>0</v>
      </c>
      <c r="AO758" s="5">
        <v>0</v>
      </c>
      <c r="AP758" s="5">
        <v>0</v>
      </c>
      <c r="AQ758" s="5">
        <v>0</v>
      </c>
      <c r="AR758" s="5">
        <v>3869</v>
      </c>
      <c r="AS758" s="5">
        <v>172</v>
      </c>
      <c r="AT758" s="5">
        <v>58917</v>
      </c>
      <c r="AU758" s="5">
        <v>3891</v>
      </c>
      <c r="AV758" s="5">
        <v>47</v>
      </c>
      <c r="AW758" s="5">
        <v>11</v>
      </c>
      <c r="AX758" s="5">
        <v>1351</v>
      </c>
      <c r="AY758" s="5">
        <v>0</v>
      </c>
      <c r="AZ758" s="5">
        <v>74</v>
      </c>
      <c r="BA758" s="5">
        <v>0</v>
      </c>
      <c r="BB758" s="5">
        <v>6852</v>
      </c>
      <c r="BC758" s="5">
        <v>13826</v>
      </c>
      <c r="BD758" s="5">
        <v>43</v>
      </c>
      <c r="BE758" s="5">
        <v>0</v>
      </c>
      <c r="BF758" s="5">
        <v>804</v>
      </c>
      <c r="BG758" s="5">
        <v>16</v>
      </c>
      <c r="BH758" s="5">
        <v>1177308</v>
      </c>
      <c r="BI758" s="5">
        <v>94031</v>
      </c>
      <c r="BJ758" s="5">
        <v>1065319</v>
      </c>
      <c r="BK758" s="5">
        <v>45979</v>
      </c>
      <c r="BL758" s="5">
        <v>331</v>
      </c>
      <c r="BM758" s="5">
        <v>22364</v>
      </c>
      <c r="BN758" s="5">
        <v>0</v>
      </c>
      <c r="BO758" s="5">
        <v>81448</v>
      </c>
      <c r="BP758" s="5">
        <v>1062370</v>
      </c>
      <c r="BQ758" s="5">
        <v>348175</v>
      </c>
      <c r="BR758" s="5">
        <v>22800</v>
      </c>
    </row>
    <row r="759" spans="1:70">
      <c r="A759" t="s">
        <v>2169</v>
      </c>
      <c r="B759" t="s">
        <v>2170</v>
      </c>
      <c r="C759" t="s">
        <v>1402</v>
      </c>
      <c r="D759" t="s">
        <v>2206</v>
      </c>
      <c r="E759" t="str">
        <f t="shared" si="11"/>
        <v>静岡県伊豆市</v>
      </c>
      <c r="F759" s="5">
        <v>25940</v>
      </c>
      <c r="G759" s="5">
        <v>8</v>
      </c>
      <c r="H759" s="5">
        <v>12</v>
      </c>
      <c r="I759" s="5">
        <v>2</v>
      </c>
      <c r="J759" s="5">
        <v>3</v>
      </c>
      <c r="K759" s="5">
        <v>1</v>
      </c>
      <c r="L759" s="5">
        <v>17950</v>
      </c>
      <c r="M759" s="5">
        <v>36252</v>
      </c>
      <c r="N759" s="5">
        <v>208281</v>
      </c>
      <c r="O759" s="5">
        <v>51705</v>
      </c>
      <c r="P759" s="5">
        <v>517283</v>
      </c>
      <c r="Q759" s="5">
        <v>1300841</v>
      </c>
      <c r="R759" s="5">
        <v>141560</v>
      </c>
      <c r="S759" s="5">
        <v>5</v>
      </c>
      <c r="T759" s="5">
        <v>4447</v>
      </c>
      <c r="U759" s="5">
        <v>0</v>
      </c>
      <c r="V759" s="5">
        <v>0</v>
      </c>
      <c r="W759" s="5">
        <v>4</v>
      </c>
      <c r="X759" s="5">
        <v>13</v>
      </c>
      <c r="Y759" s="5">
        <v>30430</v>
      </c>
      <c r="Z759" s="5">
        <v>0</v>
      </c>
      <c r="AA759" s="5">
        <v>10</v>
      </c>
      <c r="AB759" s="5">
        <v>8</v>
      </c>
      <c r="AC759" s="5">
        <v>539</v>
      </c>
      <c r="AD759" s="5">
        <v>1003</v>
      </c>
      <c r="AE759" s="5">
        <v>6893</v>
      </c>
      <c r="AF759" s="5">
        <v>0</v>
      </c>
      <c r="AG759" s="5">
        <v>0</v>
      </c>
      <c r="AH759" s="5">
        <v>0</v>
      </c>
      <c r="AI759" s="5">
        <v>0</v>
      </c>
      <c r="AJ759" s="5">
        <v>12650</v>
      </c>
      <c r="AK759" s="5">
        <v>1400</v>
      </c>
      <c r="AL759" s="5">
        <v>7000</v>
      </c>
      <c r="AM759" s="5">
        <v>6173</v>
      </c>
      <c r="AN759" s="5">
        <v>0</v>
      </c>
      <c r="AO759" s="5">
        <v>0</v>
      </c>
      <c r="AP759" s="5">
        <v>0</v>
      </c>
      <c r="AQ759" s="5">
        <v>0</v>
      </c>
      <c r="AR759" s="5">
        <v>0</v>
      </c>
      <c r="AS759" s="5">
        <v>1632</v>
      </c>
      <c r="AT759" s="5">
        <v>2766</v>
      </c>
      <c r="AU759" s="5">
        <v>0</v>
      </c>
      <c r="AV759" s="5">
        <v>0</v>
      </c>
      <c r="AW759" s="5">
        <v>0</v>
      </c>
      <c r="AX759" s="5">
        <v>0</v>
      </c>
      <c r="AY759" s="5">
        <v>0</v>
      </c>
      <c r="AZ759" s="5">
        <v>1730</v>
      </c>
      <c r="BA759" s="5">
        <v>2279</v>
      </c>
      <c r="BB759" s="5">
        <v>10058</v>
      </c>
      <c r="BC759" s="5">
        <v>759</v>
      </c>
      <c r="BD759" s="5">
        <v>0</v>
      </c>
      <c r="BE759" s="5">
        <v>0</v>
      </c>
      <c r="BF759" s="5">
        <v>36</v>
      </c>
      <c r="BG759" s="5">
        <v>0</v>
      </c>
      <c r="BH759" s="5">
        <v>551971</v>
      </c>
      <c r="BI759" s="5">
        <v>14151</v>
      </c>
      <c r="BJ759" s="5">
        <v>456938</v>
      </c>
      <c r="BK759" s="5">
        <v>36744</v>
      </c>
      <c r="BL759" s="5">
        <v>0</v>
      </c>
      <c r="BM759" s="5">
        <v>0</v>
      </c>
      <c r="BN759" s="5">
        <v>0</v>
      </c>
      <c r="BO759" s="5">
        <v>10107</v>
      </c>
      <c r="BP759" s="5">
        <v>736218</v>
      </c>
      <c r="BQ759" s="5">
        <v>249393</v>
      </c>
      <c r="BR759" s="5">
        <v>0</v>
      </c>
    </row>
    <row r="760" spans="1:70">
      <c r="A760" t="s">
        <v>2169</v>
      </c>
      <c r="B760" t="s">
        <v>2170</v>
      </c>
      <c r="C760" t="s">
        <v>1466</v>
      </c>
      <c r="D760" t="s">
        <v>2207</v>
      </c>
      <c r="E760" t="str">
        <f t="shared" si="11"/>
        <v>静岡県静岡県（榛南）</v>
      </c>
      <c r="F760" s="5">
        <v>0</v>
      </c>
      <c r="G760" s="5">
        <v>5</v>
      </c>
      <c r="H760" s="5">
        <v>0</v>
      </c>
      <c r="I760" s="5">
        <v>0</v>
      </c>
      <c r="J760" s="5">
        <v>1</v>
      </c>
      <c r="K760" s="5">
        <v>0</v>
      </c>
      <c r="L760" s="5">
        <v>1278</v>
      </c>
      <c r="M760" s="5">
        <v>31676</v>
      </c>
      <c r="N760" s="5">
        <v>0</v>
      </c>
      <c r="O760" s="5">
        <v>0</v>
      </c>
      <c r="P760" s="5">
        <v>453609</v>
      </c>
      <c r="Q760" s="5">
        <v>1265924</v>
      </c>
      <c r="R760" s="5">
        <v>78332</v>
      </c>
      <c r="S760" s="5">
        <v>5</v>
      </c>
      <c r="T760" s="5">
        <v>0</v>
      </c>
      <c r="U760" s="5">
        <v>5671</v>
      </c>
      <c r="V760" s="5">
        <v>0</v>
      </c>
      <c r="W760" s="5">
        <v>5</v>
      </c>
      <c r="X760" s="5">
        <v>7</v>
      </c>
      <c r="Y760" s="5">
        <v>27000</v>
      </c>
      <c r="Z760" s="5">
        <v>0</v>
      </c>
      <c r="AA760" s="5">
        <v>57</v>
      </c>
      <c r="AB760" s="5">
        <v>34</v>
      </c>
      <c r="AC760" s="5">
        <v>372</v>
      </c>
      <c r="AD760" s="5">
        <v>22273</v>
      </c>
      <c r="AE760" s="5">
        <v>0</v>
      </c>
      <c r="AF760" s="5">
        <v>0</v>
      </c>
      <c r="AG760" s="5">
        <v>27000</v>
      </c>
      <c r="AH760" s="5">
        <v>27000</v>
      </c>
      <c r="AI760" s="5">
        <v>0</v>
      </c>
      <c r="AJ760" s="5">
        <v>0</v>
      </c>
      <c r="AK760" s="5">
        <v>5300</v>
      </c>
      <c r="AL760" s="5">
        <v>0</v>
      </c>
      <c r="AM760" s="5">
        <v>0</v>
      </c>
      <c r="AN760" s="5">
        <v>0</v>
      </c>
      <c r="AO760" s="5">
        <v>0</v>
      </c>
      <c r="AP760" s="5">
        <v>0</v>
      </c>
      <c r="AQ760" s="5">
        <v>0</v>
      </c>
      <c r="AR760" s="5">
        <v>145</v>
      </c>
      <c r="AS760" s="5">
        <v>8283</v>
      </c>
      <c r="AT760" s="5">
        <v>0</v>
      </c>
      <c r="AU760" s="5">
        <v>0</v>
      </c>
      <c r="AV760" s="5">
        <v>0</v>
      </c>
      <c r="AW760" s="5">
        <v>934</v>
      </c>
      <c r="AX760" s="5">
        <v>0</v>
      </c>
      <c r="AY760" s="5">
        <v>0</v>
      </c>
      <c r="AZ760" s="5">
        <v>0</v>
      </c>
      <c r="BA760" s="5">
        <v>0</v>
      </c>
      <c r="BB760" s="5">
        <v>0</v>
      </c>
      <c r="BC760" s="5">
        <v>0</v>
      </c>
      <c r="BD760" s="5">
        <v>0</v>
      </c>
      <c r="BE760" s="5">
        <v>0</v>
      </c>
      <c r="BF760" s="5">
        <v>0</v>
      </c>
      <c r="BG760" s="5">
        <v>0</v>
      </c>
      <c r="BH760" s="5">
        <v>453609</v>
      </c>
      <c r="BI760" s="5">
        <v>79</v>
      </c>
      <c r="BJ760" s="5">
        <v>328739</v>
      </c>
      <c r="BK760" s="5">
        <v>18511</v>
      </c>
      <c r="BL760" s="5">
        <v>0</v>
      </c>
      <c r="BM760" s="5">
        <v>0</v>
      </c>
      <c r="BN760" s="5">
        <v>0</v>
      </c>
      <c r="BO760" s="5">
        <v>21</v>
      </c>
      <c r="BP760" s="5">
        <v>536972</v>
      </c>
      <c r="BQ760" s="5">
        <v>117489</v>
      </c>
      <c r="BR760" s="5">
        <v>27000</v>
      </c>
    </row>
    <row r="761" spans="1:70">
      <c r="A761" t="s">
        <v>2169</v>
      </c>
      <c r="B761" t="s">
        <v>2170</v>
      </c>
      <c r="C761" t="s">
        <v>1468</v>
      </c>
      <c r="D761" t="s">
        <v>2208</v>
      </c>
      <c r="E761" t="str">
        <f t="shared" si="11"/>
        <v>静岡県静岡県（遠州）</v>
      </c>
      <c r="F761" s="5">
        <v>0</v>
      </c>
      <c r="G761" s="5">
        <v>36</v>
      </c>
      <c r="H761" s="5">
        <v>0</v>
      </c>
      <c r="I761" s="5">
        <v>0</v>
      </c>
      <c r="J761" s="5">
        <v>4</v>
      </c>
      <c r="K761" s="5">
        <v>0</v>
      </c>
      <c r="L761" s="5">
        <v>30032</v>
      </c>
      <c r="M761" s="5">
        <v>273943</v>
      </c>
      <c r="N761" s="5">
        <v>0</v>
      </c>
      <c r="O761" s="5">
        <v>0</v>
      </c>
      <c r="P761" s="5">
        <v>4186060</v>
      </c>
      <c r="Q761" s="5">
        <v>10369704</v>
      </c>
      <c r="R761" s="5">
        <v>736901</v>
      </c>
      <c r="S761" s="5">
        <v>36</v>
      </c>
      <c r="T761" s="5">
        <v>0</v>
      </c>
      <c r="U761" s="5">
        <v>60701</v>
      </c>
      <c r="V761" s="5">
        <v>0</v>
      </c>
      <c r="W761" s="5">
        <v>25</v>
      </c>
      <c r="X761" s="5">
        <v>7</v>
      </c>
      <c r="Y761" s="5">
        <v>292100</v>
      </c>
      <c r="Z761" s="5">
        <v>0</v>
      </c>
      <c r="AA761" s="5">
        <v>434</v>
      </c>
      <c r="AB761" s="5">
        <v>194</v>
      </c>
      <c r="AC761" s="5">
        <v>1197</v>
      </c>
      <c r="AD761" s="5">
        <v>84764</v>
      </c>
      <c r="AE761" s="5">
        <v>0</v>
      </c>
      <c r="AF761" s="5">
        <v>0</v>
      </c>
      <c r="AG761" s="5">
        <v>196000</v>
      </c>
      <c r="AH761" s="5">
        <v>449030</v>
      </c>
      <c r="AI761" s="5">
        <v>236800</v>
      </c>
      <c r="AJ761" s="5">
        <v>0</v>
      </c>
      <c r="AK761" s="5">
        <v>22039</v>
      </c>
      <c r="AL761" s="5">
        <v>3900</v>
      </c>
      <c r="AM761" s="5">
        <v>0</v>
      </c>
      <c r="AN761" s="5">
        <v>0</v>
      </c>
      <c r="AO761" s="5">
        <v>0</v>
      </c>
      <c r="AP761" s="5">
        <v>0</v>
      </c>
      <c r="AQ761" s="5">
        <v>0</v>
      </c>
      <c r="AR761" s="5">
        <v>10645</v>
      </c>
      <c r="AS761" s="5">
        <v>99934</v>
      </c>
      <c r="AT761" s="5">
        <v>0</v>
      </c>
      <c r="AU761" s="5">
        <v>0</v>
      </c>
      <c r="AV761" s="5">
        <v>1453</v>
      </c>
      <c r="AW761" s="5">
        <v>13394</v>
      </c>
      <c r="AX761" s="5">
        <v>0</v>
      </c>
      <c r="AY761" s="5">
        <v>0</v>
      </c>
      <c r="AZ761" s="5">
        <v>0</v>
      </c>
      <c r="BA761" s="5">
        <v>243</v>
      </c>
      <c r="BB761" s="5">
        <v>0</v>
      </c>
      <c r="BC761" s="5">
        <v>0</v>
      </c>
      <c r="BD761" s="5">
        <v>0</v>
      </c>
      <c r="BE761" s="5">
        <v>359</v>
      </c>
      <c r="BF761" s="5">
        <v>0</v>
      </c>
      <c r="BG761" s="5">
        <v>0</v>
      </c>
      <c r="BH761" s="5">
        <v>4271822</v>
      </c>
      <c r="BI761" s="5">
        <v>502838</v>
      </c>
      <c r="BJ761" s="5">
        <v>3863087</v>
      </c>
      <c r="BK761" s="5">
        <v>246348</v>
      </c>
      <c r="BL761" s="5">
        <v>0</v>
      </c>
      <c r="BM761" s="5">
        <v>0</v>
      </c>
      <c r="BN761" s="5">
        <v>0</v>
      </c>
      <c r="BO761" s="5">
        <v>501752</v>
      </c>
      <c r="BP761" s="5">
        <v>4831878</v>
      </c>
      <c r="BQ761" s="5">
        <v>1182631</v>
      </c>
      <c r="BR761" s="5">
        <v>292100</v>
      </c>
    </row>
    <row r="762" spans="1:70">
      <c r="A762" t="s">
        <v>2169</v>
      </c>
      <c r="B762" t="s">
        <v>2170</v>
      </c>
      <c r="C762" t="s">
        <v>1470</v>
      </c>
      <c r="D762" t="s">
        <v>2209</v>
      </c>
      <c r="E762" t="str">
        <f t="shared" si="11"/>
        <v>静岡県静岡県（駿豆）</v>
      </c>
      <c r="F762" s="5">
        <v>0</v>
      </c>
      <c r="G762" s="5">
        <v>12</v>
      </c>
      <c r="H762" s="5">
        <v>0</v>
      </c>
      <c r="I762" s="5">
        <v>0</v>
      </c>
      <c r="J762" s="5">
        <v>1</v>
      </c>
      <c r="K762" s="5">
        <v>0</v>
      </c>
      <c r="L762" s="5">
        <v>5313</v>
      </c>
      <c r="M762" s="5">
        <v>18831</v>
      </c>
      <c r="N762" s="5">
        <v>0</v>
      </c>
      <c r="O762" s="5">
        <v>0</v>
      </c>
      <c r="P762" s="5">
        <v>1259725</v>
      </c>
      <c r="Q762" s="5">
        <v>1359050</v>
      </c>
      <c r="R762" s="5">
        <v>153148</v>
      </c>
      <c r="S762" s="5">
        <v>12</v>
      </c>
      <c r="T762" s="5">
        <v>0</v>
      </c>
      <c r="U762" s="5">
        <v>11519</v>
      </c>
      <c r="V762" s="5">
        <v>0</v>
      </c>
      <c r="W762" s="5">
        <v>10</v>
      </c>
      <c r="X762" s="5">
        <v>7</v>
      </c>
      <c r="Y762" s="5">
        <v>100000</v>
      </c>
      <c r="Z762" s="5">
        <v>0</v>
      </c>
      <c r="AA762" s="5">
        <v>147</v>
      </c>
      <c r="AB762" s="5">
        <v>57</v>
      </c>
      <c r="AC762" s="5">
        <v>5313</v>
      </c>
      <c r="AD762" s="5">
        <v>18545</v>
      </c>
      <c r="AE762" s="5">
        <v>0</v>
      </c>
      <c r="AF762" s="5">
        <v>0</v>
      </c>
      <c r="AG762" s="5">
        <v>100000</v>
      </c>
      <c r="AH762" s="5">
        <v>399000</v>
      </c>
      <c r="AI762" s="5">
        <v>0</v>
      </c>
      <c r="AJ762" s="5">
        <v>0</v>
      </c>
      <c r="AK762" s="5">
        <v>17900</v>
      </c>
      <c r="AL762" s="5">
        <v>0</v>
      </c>
      <c r="AM762" s="5">
        <v>0</v>
      </c>
      <c r="AN762" s="5">
        <v>0</v>
      </c>
      <c r="AO762" s="5">
        <v>0</v>
      </c>
      <c r="AP762" s="5">
        <v>0</v>
      </c>
      <c r="AQ762" s="5">
        <v>0</v>
      </c>
      <c r="AR762" s="5">
        <v>0</v>
      </c>
      <c r="AS762" s="5">
        <v>0</v>
      </c>
      <c r="AT762" s="5">
        <v>0</v>
      </c>
      <c r="AU762" s="5">
        <v>0</v>
      </c>
      <c r="AV762" s="5">
        <v>549</v>
      </c>
      <c r="AW762" s="5">
        <v>11889</v>
      </c>
      <c r="AX762" s="5">
        <v>0</v>
      </c>
      <c r="AY762" s="5">
        <v>0</v>
      </c>
      <c r="AZ762" s="5">
        <v>0</v>
      </c>
      <c r="BA762" s="5">
        <v>0</v>
      </c>
      <c r="BB762" s="5">
        <v>0</v>
      </c>
      <c r="BC762" s="5">
        <v>0</v>
      </c>
      <c r="BD762" s="5">
        <v>0</v>
      </c>
      <c r="BE762" s="5">
        <v>0</v>
      </c>
      <c r="BF762" s="5">
        <v>0</v>
      </c>
      <c r="BG762" s="5">
        <v>0</v>
      </c>
      <c r="BH762" s="5">
        <v>1259725</v>
      </c>
      <c r="BI762" s="5">
        <v>1687</v>
      </c>
      <c r="BJ762" s="5">
        <v>860616</v>
      </c>
      <c r="BK762" s="5">
        <v>42012</v>
      </c>
      <c r="BL762" s="5">
        <v>0</v>
      </c>
      <c r="BM762" s="5">
        <v>0</v>
      </c>
      <c r="BN762" s="5">
        <v>0</v>
      </c>
      <c r="BO762" s="5">
        <v>473</v>
      </c>
      <c r="BP762" s="5">
        <v>6394327</v>
      </c>
      <c r="BQ762" s="5">
        <v>316063</v>
      </c>
      <c r="BR762" s="5">
        <v>100000</v>
      </c>
    </row>
    <row r="763" spans="1:70">
      <c r="A763" t="s">
        <v>2169</v>
      </c>
      <c r="B763" t="s">
        <v>2170</v>
      </c>
      <c r="C763" t="s">
        <v>1693</v>
      </c>
      <c r="D763" t="s">
        <v>2210</v>
      </c>
      <c r="E763" t="str">
        <f t="shared" si="11"/>
        <v>静岡県大井川広域水道企業団</v>
      </c>
      <c r="F763" s="5">
        <v>0</v>
      </c>
      <c r="G763" s="5">
        <v>27</v>
      </c>
      <c r="H763" s="5">
        <v>0</v>
      </c>
      <c r="I763" s="5">
        <v>0</v>
      </c>
      <c r="J763" s="5">
        <v>1</v>
      </c>
      <c r="K763" s="5">
        <v>0</v>
      </c>
      <c r="L763" s="5">
        <v>3626</v>
      </c>
      <c r="M763" s="5">
        <v>187156</v>
      </c>
      <c r="N763" s="5">
        <v>0</v>
      </c>
      <c r="O763" s="5">
        <v>0</v>
      </c>
      <c r="P763" s="5">
        <v>3052547</v>
      </c>
      <c r="Q763" s="5">
        <v>6392779</v>
      </c>
      <c r="R763" s="5">
        <v>875705</v>
      </c>
      <c r="S763" s="5">
        <v>21</v>
      </c>
      <c r="T763" s="5">
        <v>0</v>
      </c>
      <c r="U763" s="5">
        <v>37980</v>
      </c>
      <c r="V763" s="5">
        <v>0</v>
      </c>
      <c r="W763" s="5">
        <v>11</v>
      </c>
      <c r="X763" s="5">
        <v>15</v>
      </c>
      <c r="Y763" s="5">
        <v>160700</v>
      </c>
      <c r="Z763" s="5">
        <v>0</v>
      </c>
      <c r="AA763" s="5">
        <v>7</v>
      </c>
      <c r="AB763" s="5">
        <v>7</v>
      </c>
      <c r="AC763" s="5">
        <v>0</v>
      </c>
      <c r="AD763" s="5">
        <v>0</v>
      </c>
      <c r="AE763" s="5">
        <v>0</v>
      </c>
      <c r="AF763" s="5">
        <v>0</v>
      </c>
      <c r="AG763" s="5">
        <v>160700</v>
      </c>
      <c r="AH763" s="5">
        <v>100800</v>
      </c>
      <c r="AI763" s="5">
        <v>0</v>
      </c>
      <c r="AJ763" s="5">
        <v>0</v>
      </c>
      <c r="AK763" s="5">
        <v>34000</v>
      </c>
      <c r="AL763" s="5">
        <v>0</v>
      </c>
      <c r="AM763" s="5">
        <v>0</v>
      </c>
      <c r="AN763" s="5">
        <v>0</v>
      </c>
      <c r="AO763" s="5">
        <v>0</v>
      </c>
      <c r="AP763" s="5">
        <v>0</v>
      </c>
      <c r="AQ763" s="5">
        <v>0</v>
      </c>
      <c r="AR763" s="5">
        <v>0</v>
      </c>
      <c r="AS763" s="5">
        <v>50746</v>
      </c>
      <c r="AT763" s="5">
        <v>0</v>
      </c>
      <c r="AU763" s="5">
        <v>0</v>
      </c>
      <c r="AV763" s="5">
        <v>0</v>
      </c>
      <c r="AW763" s="5">
        <v>11578</v>
      </c>
      <c r="AX763" s="5">
        <v>0</v>
      </c>
      <c r="AY763" s="5">
        <v>0</v>
      </c>
      <c r="AZ763" s="5">
        <v>0</v>
      </c>
      <c r="BA763" s="5">
        <v>0</v>
      </c>
      <c r="BB763" s="5">
        <v>0</v>
      </c>
      <c r="BC763" s="5">
        <v>0</v>
      </c>
      <c r="BD763" s="5">
        <v>0</v>
      </c>
      <c r="BE763" s="5">
        <v>266</v>
      </c>
      <c r="BF763" s="5">
        <v>0</v>
      </c>
      <c r="BG763" s="5">
        <v>0</v>
      </c>
      <c r="BH763" s="5">
        <v>3055441</v>
      </c>
      <c r="BI763" s="5">
        <v>1104821</v>
      </c>
      <c r="BJ763" s="5">
        <v>3475719</v>
      </c>
      <c r="BK763" s="5">
        <v>154154</v>
      </c>
      <c r="BL763" s="5">
        <v>0</v>
      </c>
      <c r="BM763" s="5">
        <v>0</v>
      </c>
      <c r="BN763" s="5">
        <v>0</v>
      </c>
      <c r="BO763" s="5">
        <v>719562</v>
      </c>
      <c r="BP763" s="5">
        <v>3595201</v>
      </c>
      <c r="BQ763" s="5">
        <v>1352786</v>
      </c>
      <c r="BR763" s="5">
        <v>0</v>
      </c>
    </row>
    <row r="764" spans="1:70">
      <c r="A764" t="s">
        <v>2211</v>
      </c>
      <c r="B764" t="s">
        <v>2212</v>
      </c>
      <c r="C764" t="s">
        <v>1280</v>
      </c>
      <c r="D764" t="s">
        <v>2213</v>
      </c>
      <c r="E764" t="str">
        <f t="shared" si="11"/>
        <v>愛知県名古屋市</v>
      </c>
      <c r="F764" s="5">
        <v>2453324</v>
      </c>
      <c r="G764" s="5">
        <v>1356</v>
      </c>
      <c r="H764" s="5">
        <v>0</v>
      </c>
      <c r="I764" s="5">
        <v>0</v>
      </c>
      <c r="J764" s="5">
        <v>3</v>
      </c>
      <c r="K764" s="5">
        <v>0</v>
      </c>
      <c r="L764" s="5">
        <v>113592</v>
      </c>
      <c r="M764" s="5">
        <v>66172</v>
      </c>
      <c r="N764" s="5">
        <v>394691</v>
      </c>
      <c r="O764" s="5">
        <v>8003807</v>
      </c>
      <c r="P764" s="5">
        <v>42219247</v>
      </c>
      <c r="Q764" s="5">
        <v>82166802</v>
      </c>
      <c r="R764" s="5">
        <v>5200764</v>
      </c>
      <c r="S764" s="5">
        <v>1222</v>
      </c>
      <c r="T764" s="5">
        <v>263518</v>
      </c>
      <c r="U764" s="5">
        <v>0</v>
      </c>
      <c r="V764" s="5">
        <v>0</v>
      </c>
      <c r="W764" s="5">
        <v>502</v>
      </c>
      <c r="X764" s="5">
        <v>21</v>
      </c>
      <c r="Y764" s="5">
        <v>1424000</v>
      </c>
      <c r="Z764" s="5">
        <v>0</v>
      </c>
      <c r="AA764" s="5">
        <v>4543</v>
      </c>
      <c r="AB764" s="5">
        <v>1513</v>
      </c>
      <c r="AC764" s="5">
        <v>86546</v>
      </c>
      <c r="AD764" s="5">
        <v>40403</v>
      </c>
      <c r="AE764" s="5">
        <v>230459</v>
      </c>
      <c r="AF764" s="5">
        <v>1609143</v>
      </c>
      <c r="AG764" s="5">
        <v>1202000</v>
      </c>
      <c r="AH764" s="5">
        <v>6543562</v>
      </c>
      <c r="AI764" s="5">
        <v>0</v>
      </c>
      <c r="AJ764" s="5">
        <v>0</v>
      </c>
      <c r="AK764" s="5">
        <v>505789</v>
      </c>
      <c r="AL764" s="5">
        <v>123540</v>
      </c>
      <c r="AM764" s="5">
        <v>0</v>
      </c>
      <c r="AN764" s="5">
        <v>0</v>
      </c>
      <c r="AO764" s="5">
        <v>0</v>
      </c>
      <c r="AP764" s="5">
        <v>0</v>
      </c>
      <c r="AQ764" s="5">
        <v>0</v>
      </c>
      <c r="AR764" s="5">
        <v>6932</v>
      </c>
      <c r="AS764" s="5">
        <v>10119</v>
      </c>
      <c r="AT764" s="5">
        <v>89206</v>
      </c>
      <c r="AU764" s="5">
        <v>2266153</v>
      </c>
      <c r="AV764" s="5">
        <v>49363</v>
      </c>
      <c r="AW764" s="5">
        <v>4213</v>
      </c>
      <c r="AX764" s="5">
        <v>35749</v>
      </c>
      <c r="AY764" s="5">
        <v>18231</v>
      </c>
      <c r="AZ764" s="5">
        <v>0</v>
      </c>
      <c r="BA764" s="5">
        <v>0</v>
      </c>
      <c r="BB764" s="5">
        <v>0</v>
      </c>
      <c r="BC764" s="5">
        <v>222556</v>
      </c>
      <c r="BD764" s="5">
        <v>0</v>
      </c>
      <c r="BE764" s="5">
        <v>0</v>
      </c>
      <c r="BF764" s="5">
        <v>74</v>
      </c>
      <c r="BG764" s="5">
        <v>2596</v>
      </c>
      <c r="BH764" s="5">
        <v>45653921</v>
      </c>
      <c r="BI764" s="5">
        <v>1136567</v>
      </c>
      <c r="BJ764" s="5">
        <v>40130021</v>
      </c>
      <c r="BK764" s="5">
        <v>4564824</v>
      </c>
      <c r="BL764" s="5">
        <v>0</v>
      </c>
      <c r="BM764" s="5">
        <v>1116961</v>
      </c>
      <c r="BN764" s="5">
        <v>0</v>
      </c>
      <c r="BO764" s="5">
        <v>518521</v>
      </c>
      <c r="BP764" s="5">
        <v>49307211</v>
      </c>
      <c r="BQ764" s="5">
        <v>22598052</v>
      </c>
      <c r="BR764" s="5" t="s">
        <v>2903</v>
      </c>
    </row>
    <row r="765" spans="1:70">
      <c r="A765" t="s">
        <v>2211</v>
      </c>
      <c r="B765" t="s">
        <v>2212</v>
      </c>
      <c r="C765" t="s">
        <v>1282</v>
      </c>
      <c r="D765" t="s">
        <v>2214</v>
      </c>
      <c r="E765" t="str">
        <f t="shared" si="11"/>
        <v>愛知県豊橋市</v>
      </c>
      <c r="F765" s="5">
        <v>372292</v>
      </c>
      <c r="G765" s="5">
        <v>95</v>
      </c>
      <c r="H765" s="5">
        <v>8</v>
      </c>
      <c r="I765" s="5">
        <v>2</v>
      </c>
      <c r="J765" s="5">
        <v>0</v>
      </c>
      <c r="K765" s="5">
        <v>0</v>
      </c>
      <c r="L765" s="5">
        <v>16761</v>
      </c>
      <c r="M765" s="5">
        <v>13387</v>
      </c>
      <c r="N765" s="5">
        <v>87385</v>
      </c>
      <c r="O765" s="5">
        <v>2109053</v>
      </c>
      <c r="P765" s="5">
        <v>5241794</v>
      </c>
      <c r="Q765" s="5">
        <v>4222563</v>
      </c>
      <c r="R765" s="5">
        <v>497784</v>
      </c>
      <c r="S765" s="5">
        <v>81</v>
      </c>
      <c r="T765" s="5">
        <v>38204</v>
      </c>
      <c r="U765" s="5">
        <v>0</v>
      </c>
      <c r="V765" s="5">
        <v>0</v>
      </c>
      <c r="W765" s="5">
        <v>42</v>
      </c>
      <c r="X765" s="5">
        <v>19</v>
      </c>
      <c r="Y765" s="5">
        <v>49900</v>
      </c>
      <c r="Z765" s="5">
        <v>0</v>
      </c>
      <c r="AA765" s="5">
        <v>948</v>
      </c>
      <c r="AB765" s="5">
        <v>217</v>
      </c>
      <c r="AC765" s="5">
        <v>3764</v>
      </c>
      <c r="AD765" s="5">
        <v>7275</v>
      </c>
      <c r="AE765" s="5">
        <v>40543</v>
      </c>
      <c r="AF765" s="5">
        <v>488369</v>
      </c>
      <c r="AG765" s="5">
        <v>23410</v>
      </c>
      <c r="AH765" s="5">
        <v>175320</v>
      </c>
      <c r="AI765" s="5">
        <v>43200</v>
      </c>
      <c r="AJ765" s="5">
        <v>0</v>
      </c>
      <c r="AK765" s="5">
        <v>75821</v>
      </c>
      <c r="AL765" s="5">
        <v>0</v>
      </c>
      <c r="AM765" s="5">
        <v>0</v>
      </c>
      <c r="AN765" s="5">
        <v>0</v>
      </c>
      <c r="AO765" s="5">
        <v>0</v>
      </c>
      <c r="AP765" s="5">
        <v>0</v>
      </c>
      <c r="AQ765" s="5">
        <v>0</v>
      </c>
      <c r="AR765" s="5">
        <v>8661</v>
      </c>
      <c r="AS765" s="5">
        <v>536</v>
      </c>
      <c r="AT765" s="5">
        <v>11878</v>
      </c>
      <c r="AU765" s="5">
        <v>295388</v>
      </c>
      <c r="AV765" s="5">
        <v>93</v>
      </c>
      <c r="AW765" s="5">
        <v>1183</v>
      </c>
      <c r="AX765" s="5">
        <v>4897</v>
      </c>
      <c r="AY765" s="5">
        <v>4926</v>
      </c>
      <c r="AZ765" s="5">
        <v>0</v>
      </c>
      <c r="BA765" s="5">
        <v>0</v>
      </c>
      <c r="BB765" s="5">
        <v>0</v>
      </c>
      <c r="BC765" s="5">
        <v>67905</v>
      </c>
      <c r="BD765" s="5">
        <v>160</v>
      </c>
      <c r="BE765" s="5">
        <v>0</v>
      </c>
      <c r="BF765" s="5">
        <v>156</v>
      </c>
      <c r="BG765" s="5">
        <v>0</v>
      </c>
      <c r="BH765" s="5">
        <v>5535776</v>
      </c>
      <c r="BI765" s="5">
        <v>572763</v>
      </c>
      <c r="BJ765" s="5">
        <v>5423886</v>
      </c>
      <c r="BK765" s="5">
        <v>85982</v>
      </c>
      <c r="BL765" s="5">
        <v>0</v>
      </c>
      <c r="BM765" s="5">
        <v>261546</v>
      </c>
      <c r="BN765" s="5">
        <v>0</v>
      </c>
      <c r="BO765" s="5">
        <v>551321</v>
      </c>
      <c r="BP765" s="5">
        <v>4264619</v>
      </c>
      <c r="BQ765" s="5">
        <v>1641205</v>
      </c>
      <c r="BR765" s="5">
        <v>88400</v>
      </c>
    </row>
    <row r="766" spans="1:70">
      <c r="A766" t="s">
        <v>2211</v>
      </c>
      <c r="B766" t="s">
        <v>2212</v>
      </c>
      <c r="C766" t="s">
        <v>1284</v>
      </c>
      <c r="D766" t="s">
        <v>2215</v>
      </c>
      <c r="E766" t="str">
        <f t="shared" si="11"/>
        <v>愛知県半田市</v>
      </c>
      <c r="F766" s="5">
        <v>117395</v>
      </c>
      <c r="G766" s="5">
        <v>18</v>
      </c>
      <c r="H766" s="5">
        <v>0</v>
      </c>
      <c r="I766" s="5">
        <v>0</v>
      </c>
      <c r="J766" s="5">
        <v>0</v>
      </c>
      <c r="K766" s="5">
        <v>0</v>
      </c>
      <c r="L766" s="5">
        <v>0</v>
      </c>
      <c r="M766" s="5">
        <v>0</v>
      </c>
      <c r="N766" s="5">
        <v>48493</v>
      </c>
      <c r="O766" s="5">
        <v>591924</v>
      </c>
      <c r="P766" s="5">
        <v>1778218</v>
      </c>
      <c r="Q766" s="5">
        <v>496013</v>
      </c>
      <c r="R766" s="5">
        <v>100871</v>
      </c>
      <c r="S766" s="5">
        <v>9</v>
      </c>
      <c r="T766" s="5">
        <v>13402</v>
      </c>
      <c r="U766" s="5">
        <v>0</v>
      </c>
      <c r="V766" s="5">
        <v>0</v>
      </c>
      <c r="W766" s="5">
        <v>13</v>
      </c>
      <c r="X766" s="5">
        <v>8</v>
      </c>
      <c r="Y766" s="5">
        <v>0</v>
      </c>
      <c r="Z766" s="5">
        <v>0</v>
      </c>
      <c r="AA766" s="5">
        <v>0</v>
      </c>
      <c r="AB766" s="5">
        <v>0</v>
      </c>
      <c r="AC766" s="5">
        <v>0</v>
      </c>
      <c r="AD766" s="5">
        <v>0</v>
      </c>
      <c r="AE766" s="5">
        <v>4151</v>
      </c>
      <c r="AF766" s="5">
        <v>24218</v>
      </c>
      <c r="AG766" s="5">
        <v>0</v>
      </c>
      <c r="AH766" s="5">
        <v>0</v>
      </c>
      <c r="AI766" s="5">
        <v>0</v>
      </c>
      <c r="AJ766" s="5">
        <v>0</v>
      </c>
      <c r="AK766" s="5">
        <v>25470</v>
      </c>
      <c r="AL766" s="5">
        <v>0</v>
      </c>
      <c r="AM766" s="5">
        <v>0</v>
      </c>
      <c r="AN766" s="5">
        <v>3000</v>
      </c>
      <c r="AO766" s="5">
        <v>0</v>
      </c>
      <c r="AP766" s="5">
        <v>0</v>
      </c>
      <c r="AQ766" s="5">
        <v>0</v>
      </c>
      <c r="AR766" s="5">
        <v>0</v>
      </c>
      <c r="AS766" s="5">
        <v>0</v>
      </c>
      <c r="AT766" s="5">
        <v>26199</v>
      </c>
      <c r="AU766" s="5">
        <v>49401</v>
      </c>
      <c r="AV766" s="5">
        <v>0</v>
      </c>
      <c r="AW766" s="5">
        <v>0</v>
      </c>
      <c r="AX766" s="5">
        <v>1197</v>
      </c>
      <c r="AY766" s="5">
        <v>2365</v>
      </c>
      <c r="AZ766" s="5">
        <v>0</v>
      </c>
      <c r="BA766" s="5">
        <v>0</v>
      </c>
      <c r="BB766" s="5">
        <v>35</v>
      </c>
      <c r="BC766" s="5">
        <v>42309</v>
      </c>
      <c r="BD766" s="5">
        <v>0</v>
      </c>
      <c r="BE766" s="5">
        <v>0</v>
      </c>
      <c r="BF766" s="5">
        <v>0</v>
      </c>
      <c r="BG766" s="5">
        <v>0</v>
      </c>
      <c r="BH766" s="5">
        <v>1904493</v>
      </c>
      <c r="BI766" s="5">
        <v>197992</v>
      </c>
      <c r="BJ766" s="5">
        <v>1748950</v>
      </c>
      <c r="BK766" s="5">
        <v>21722</v>
      </c>
      <c r="BL766" s="5">
        <v>0</v>
      </c>
      <c r="BM766" s="5">
        <v>12548</v>
      </c>
      <c r="BN766" s="5">
        <v>0</v>
      </c>
      <c r="BO766" s="5">
        <v>196596</v>
      </c>
      <c r="BP766" s="5">
        <v>1212852</v>
      </c>
      <c r="BQ766" s="5">
        <v>531762</v>
      </c>
      <c r="BR766" s="5">
        <v>0</v>
      </c>
    </row>
    <row r="767" spans="1:70">
      <c r="A767" t="s">
        <v>2211</v>
      </c>
      <c r="B767" t="s">
        <v>2212</v>
      </c>
      <c r="C767" t="s">
        <v>1286</v>
      </c>
      <c r="D767" t="s">
        <v>2216</v>
      </c>
      <c r="E767" t="str">
        <f t="shared" si="11"/>
        <v>愛知県瀬戸市</v>
      </c>
      <c r="F767" s="5">
        <v>127369</v>
      </c>
      <c r="G767" s="5">
        <v>35</v>
      </c>
      <c r="H767" s="5">
        <v>1</v>
      </c>
      <c r="I767" s="5">
        <v>1</v>
      </c>
      <c r="J767" s="5">
        <v>1</v>
      </c>
      <c r="K767" s="5">
        <v>0</v>
      </c>
      <c r="L767" s="5">
        <v>8185</v>
      </c>
      <c r="M767" s="5">
        <v>8643</v>
      </c>
      <c r="N767" s="5">
        <v>12136</v>
      </c>
      <c r="O767" s="5">
        <v>733366</v>
      </c>
      <c r="P767" s="5">
        <v>2167437</v>
      </c>
      <c r="Q767" s="5">
        <v>1062131</v>
      </c>
      <c r="R767" s="5">
        <v>179107</v>
      </c>
      <c r="S767" s="5">
        <v>25</v>
      </c>
      <c r="T767" s="5">
        <v>13081</v>
      </c>
      <c r="U767" s="5">
        <v>0</v>
      </c>
      <c r="V767" s="5">
        <v>0</v>
      </c>
      <c r="W767" s="5">
        <v>11</v>
      </c>
      <c r="X767" s="5">
        <v>12</v>
      </c>
      <c r="Y767" s="5">
        <v>17900</v>
      </c>
      <c r="Z767" s="5">
        <v>8900</v>
      </c>
      <c r="AA767" s="5">
        <v>22</v>
      </c>
      <c r="AB767" s="5">
        <v>12</v>
      </c>
      <c r="AC767" s="5">
        <v>5733</v>
      </c>
      <c r="AD767" s="5">
        <v>7074</v>
      </c>
      <c r="AE767" s="5">
        <v>0</v>
      </c>
      <c r="AF767" s="5">
        <v>65706</v>
      </c>
      <c r="AG767" s="5">
        <v>0</v>
      </c>
      <c r="AH767" s="5">
        <v>13695</v>
      </c>
      <c r="AI767" s="5">
        <v>288</v>
      </c>
      <c r="AJ767" s="5">
        <v>33869</v>
      </c>
      <c r="AK767" s="5">
        <v>7595</v>
      </c>
      <c r="AL767" s="5">
        <v>0</v>
      </c>
      <c r="AM767" s="5">
        <v>16370</v>
      </c>
      <c r="AN767" s="5">
        <v>0</v>
      </c>
      <c r="AO767" s="5">
        <v>0</v>
      </c>
      <c r="AP767" s="5">
        <v>0</v>
      </c>
      <c r="AQ767" s="5">
        <v>0</v>
      </c>
      <c r="AR767" s="5">
        <v>0</v>
      </c>
      <c r="AS767" s="5">
        <v>152</v>
      </c>
      <c r="AT767" s="5">
        <v>11025</v>
      </c>
      <c r="AU767" s="5">
        <v>48599</v>
      </c>
      <c r="AV767" s="5">
        <v>108</v>
      </c>
      <c r="AW767" s="5">
        <v>69</v>
      </c>
      <c r="AX767" s="5">
        <v>0</v>
      </c>
      <c r="AY767" s="5">
        <v>0</v>
      </c>
      <c r="AZ767" s="5">
        <v>0</v>
      </c>
      <c r="BA767" s="5">
        <v>0</v>
      </c>
      <c r="BB767" s="5">
        <v>0</v>
      </c>
      <c r="BC767" s="5">
        <v>0</v>
      </c>
      <c r="BD767" s="5">
        <v>0</v>
      </c>
      <c r="BE767" s="5">
        <v>0</v>
      </c>
      <c r="BF767" s="5">
        <v>0</v>
      </c>
      <c r="BG767" s="5">
        <v>0</v>
      </c>
      <c r="BH767" s="5">
        <v>2246372</v>
      </c>
      <c r="BI767" s="5">
        <v>350742</v>
      </c>
      <c r="BJ767" s="5">
        <v>2145012</v>
      </c>
      <c r="BK767" s="5">
        <v>43045</v>
      </c>
      <c r="BL767" s="5">
        <v>13553</v>
      </c>
      <c r="BM767" s="5">
        <v>8355</v>
      </c>
      <c r="BN767" s="5">
        <v>0</v>
      </c>
      <c r="BO767" s="5">
        <v>347388</v>
      </c>
      <c r="BP767" s="5">
        <v>4133195</v>
      </c>
      <c r="BQ767" s="5">
        <v>1106251</v>
      </c>
      <c r="BR767" s="5">
        <v>34000</v>
      </c>
    </row>
    <row r="768" spans="1:70">
      <c r="A768" t="s">
        <v>2211</v>
      </c>
      <c r="B768" t="s">
        <v>2212</v>
      </c>
      <c r="C768" t="s">
        <v>1288</v>
      </c>
      <c r="D768" t="s">
        <v>2217</v>
      </c>
      <c r="E768" t="str">
        <f t="shared" si="11"/>
        <v>愛知県岡崎市</v>
      </c>
      <c r="F768" s="5">
        <v>383059</v>
      </c>
      <c r="G768" s="5">
        <v>111</v>
      </c>
      <c r="H768" s="5">
        <v>0</v>
      </c>
      <c r="I768" s="5">
        <v>0</v>
      </c>
      <c r="J768" s="5">
        <v>3</v>
      </c>
      <c r="K768" s="5">
        <v>0</v>
      </c>
      <c r="L768" s="5">
        <v>10668</v>
      </c>
      <c r="M768" s="5">
        <v>81859</v>
      </c>
      <c r="N768" s="5">
        <v>83407</v>
      </c>
      <c r="O768" s="5">
        <v>1975884</v>
      </c>
      <c r="P768" s="5">
        <v>6281051</v>
      </c>
      <c r="Q768" s="5">
        <v>14384056</v>
      </c>
      <c r="R768" s="5">
        <v>1063729</v>
      </c>
      <c r="S768" s="5">
        <v>77</v>
      </c>
      <c r="T768" s="5">
        <v>40444</v>
      </c>
      <c r="U768" s="5">
        <v>0</v>
      </c>
      <c r="V768" s="5">
        <v>0</v>
      </c>
      <c r="W768" s="5">
        <v>38</v>
      </c>
      <c r="X768" s="5">
        <v>20</v>
      </c>
      <c r="Y768" s="5">
        <v>116910</v>
      </c>
      <c r="Z768" s="5">
        <v>0</v>
      </c>
      <c r="AA768" s="5">
        <v>22</v>
      </c>
      <c r="AB768" s="5">
        <v>5</v>
      </c>
      <c r="AC768" s="5">
        <v>5164</v>
      </c>
      <c r="AD768" s="5">
        <v>21613</v>
      </c>
      <c r="AE768" s="5">
        <v>35267</v>
      </c>
      <c r="AF768" s="5">
        <v>361659</v>
      </c>
      <c r="AG768" s="5">
        <v>114790</v>
      </c>
      <c r="AH768" s="5">
        <v>702380</v>
      </c>
      <c r="AI768" s="5">
        <v>27648</v>
      </c>
      <c r="AJ768" s="5">
        <v>0</v>
      </c>
      <c r="AK768" s="5">
        <v>97633</v>
      </c>
      <c r="AL768" s="5">
        <v>0</v>
      </c>
      <c r="AM768" s="5">
        <v>0</v>
      </c>
      <c r="AN768" s="5">
        <v>0</v>
      </c>
      <c r="AO768" s="5">
        <v>0</v>
      </c>
      <c r="AP768" s="5">
        <v>0</v>
      </c>
      <c r="AQ768" s="5">
        <v>0</v>
      </c>
      <c r="AR768" s="5">
        <v>3168</v>
      </c>
      <c r="AS768" s="5">
        <v>27307</v>
      </c>
      <c r="AT768" s="5">
        <v>24589</v>
      </c>
      <c r="AU768" s="5">
        <v>186735</v>
      </c>
      <c r="AV768" s="5">
        <v>1473</v>
      </c>
      <c r="AW768" s="5">
        <v>2296</v>
      </c>
      <c r="AX768" s="5">
        <v>3454</v>
      </c>
      <c r="AY768" s="5">
        <v>13872</v>
      </c>
      <c r="AZ768" s="5">
        <v>0</v>
      </c>
      <c r="BA768" s="5">
        <v>0</v>
      </c>
      <c r="BB768" s="5">
        <v>0</v>
      </c>
      <c r="BC768" s="5">
        <v>920</v>
      </c>
      <c r="BD768" s="5">
        <v>16</v>
      </c>
      <c r="BE768" s="5">
        <v>258</v>
      </c>
      <c r="BF768" s="5">
        <v>690</v>
      </c>
      <c r="BG768" s="5">
        <v>2817</v>
      </c>
      <c r="BH768" s="5">
        <v>6465337</v>
      </c>
      <c r="BI768" s="5">
        <v>871887</v>
      </c>
      <c r="BJ768" s="5">
        <v>5795061</v>
      </c>
      <c r="BK768" s="5">
        <v>252662</v>
      </c>
      <c r="BL768" s="5">
        <v>0</v>
      </c>
      <c r="BM768" s="5">
        <v>731</v>
      </c>
      <c r="BN768" s="5">
        <v>72354</v>
      </c>
      <c r="BO768" s="5">
        <v>690523</v>
      </c>
      <c r="BP768" s="5">
        <v>14463165</v>
      </c>
      <c r="BQ768" s="5">
        <v>3631320</v>
      </c>
      <c r="BR768" s="5">
        <v>38700</v>
      </c>
    </row>
    <row r="769" spans="1:70">
      <c r="A769" t="s">
        <v>2211</v>
      </c>
      <c r="B769" t="s">
        <v>2212</v>
      </c>
      <c r="C769" t="s">
        <v>1290</v>
      </c>
      <c r="D769" t="s">
        <v>2218</v>
      </c>
      <c r="E769" t="str">
        <f t="shared" si="11"/>
        <v>愛知県犬山市</v>
      </c>
      <c r="F769" s="5">
        <v>73314</v>
      </c>
      <c r="G769" s="5">
        <v>13</v>
      </c>
      <c r="H769" s="5">
        <v>4</v>
      </c>
      <c r="I769" s="5">
        <v>0</v>
      </c>
      <c r="J769" s="5">
        <v>1</v>
      </c>
      <c r="K769" s="5">
        <v>0</v>
      </c>
      <c r="L769" s="5">
        <v>4782</v>
      </c>
      <c r="M769" s="5">
        <v>6496</v>
      </c>
      <c r="N769" s="5">
        <v>11230</v>
      </c>
      <c r="O769" s="5">
        <v>450593</v>
      </c>
      <c r="P769" s="5">
        <v>1049573</v>
      </c>
      <c r="Q769" s="5">
        <v>0</v>
      </c>
      <c r="R769" s="5">
        <v>0</v>
      </c>
      <c r="S769" s="5">
        <v>9</v>
      </c>
      <c r="T769" s="5">
        <v>9250</v>
      </c>
      <c r="U769" s="5">
        <v>0</v>
      </c>
      <c r="V769" s="5">
        <v>0</v>
      </c>
      <c r="W769" s="5">
        <v>8</v>
      </c>
      <c r="X769" s="5">
        <v>9</v>
      </c>
      <c r="Y769" s="5">
        <v>13160</v>
      </c>
      <c r="Z769" s="5">
        <v>0</v>
      </c>
      <c r="AA769" s="5">
        <v>148</v>
      </c>
      <c r="AB769" s="5">
        <v>111</v>
      </c>
      <c r="AC769" s="5">
        <v>1027</v>
      </c>
      <c r="AD769" s="5">
        <v>1172</v>
      </c>
      <c r="AE769" s="5">
        <v>6201</v>
      </c>
      <c r="AF769" s="5">
        <v>40456</v>
      </c>
      <c r="AG769" s="5">
        <v>6790</v>
      </c>
      <c r="AH769" s="5">
        <v>33256</v>
      </c>
      <c r="AI769" s="5">
        <v>8237</v>
      </c>
      <c r="AJ769" s="5">
        <v>0</v>
      </c>
      <c r="AK769" s="5">
        <v>21875</v>
      </c>
      <c r="AL769" s="5">
        <v>3297</v>
      </c>
      <c r="AM769" s="5">
        <v>0</v>
      </c>
      <c r="AN769" s="5">
        <v>0</v>
      </c>
      <c r="AO769" s="5">
        <v>0</v>
      </c>
      <c r="AP769" s="5">
        <v>0</v>
      </c>
      <c r="AQ769" s="5">
        <v>0</v>
      </c>
      <c r="AR769" s="5">
        <v>0</v>
      </c>
      <c r="AS769" s="5">
        <v>1115</v>
      </c>
      <c r="AT769" s="5">
        <v>931</v>
      </c>
      <c r="AU769" s="5">
        <v>17489</v>
      </c>
      <c r="AV769" s="5">
        <v>0</v>
      </c>
      <c r="AW769" s="5">
        <v>0</v>
      </c>
      <c r="AX769" s="5">
        <v>0</v>
      </c>
      <c r="AY769" s="5">
        <v>0</v>
      </c>
      <c r="AZ769" s="5">
        <v>623</v>
      </c>
      <c r="BA769" s="5">
        <v>0</v>
      </c>
      <c r="BB769" s="5">
        <v>51</v>
      </c>
      <c r="BC769" s="5">
        <v>51378</v>
      </c>
      <c r="BD769" s="5">
        <v>0</v>
      </c>
      <c r="BE769" s="5">
        <v>22</v>
      </c>
      <c r="BF769" s="5">
        <v>0</v>
      </c>
      <c r="BG769" s="5">
        <v>121</v>
      </c>
      <c r="BH769" s="5">
        <v>1082937</v>
      </c>
      <c r="BI769" s="5">
        <v>163032</v>
      </c>
      <c r="BJ769" s="5">
        <v>1083423</v>
      </c>
      <c r="BK769" s="5">
        <v>103</v>
      </c>
      <c r="BL769" s="5">
        <v>0</v>
      </c>
      <c r="BM769" s="5">
        <v>799</v>
      </c>
      <c r="BN769" s="5">
        <v>0</v>
      </c>
      <c r="BO769" s="5">
        <v>162396</v>
      </c>
      <c r="BP769" s="5">
        <v>1395502</v>
      </c>
      <c r="BQ769" s="5">
        <v>217881</v>
      </c>
      <c r="BR769" s="5">
        <v>20200</v>
      </c>
    </row>
    <row r="770" spans="1:70">
      <c r="A770" t="s">
        <v>2211</v>
      </c>
      <c r="B770" t="s">
        <v>2212</v>
      </c>
      <c r="C770" t="s">
        <v>1292</v>
      </c>
      <c r="D770" t="s">
        <v>2219</v>
      </c>
      <c r="E770" t="str">
        <f t="shared" si="11"/>
        <v>愛知県一宮市</v>
      </c>
      <c r="F770" s="5">
        <v>365700</v>
      </c>
      <c r="G770" s="5">
        <v>110</v>
      </c>
      <c r="H770" s="5">
        <v>16</v>
      </c>
      <c r="I770" s="5">
        <v>0</v>
      </c>
      <c r="J770" s="5">
        <v>0</v>
      </c>
      <c r="K770" s="5">
        <v>0</v>
      </c>
      <c r="L770" s="5">
        <v>10575</v>
      </c>
      <c r="M770" s="5">
        <v>0</v>
      </c>
      <c r="N770" s="5">
        <v>45719</v>
      </c>
      <c r="O770" s="5">
        <v>2343832</v>
      </c>
      <c r="P770" s="5">
        <v>4457821</v>
      </c>
      <c r="Q770" s="5">
        <v>21057823</v>
      </c>
      <c r="R770" s="5">
        <v>1567538</v>
      </c>
      <c r="S770" s="5">
        <v>74</v>
      </c>
      <c r="T770" s="5">
        <v>37379</v>
      </c>
      <c r="U770" s="5">
        <v>0</v>
      </c>
      <c r="V770" s="5">
        <v>0</v>
      </c>
      <c r="W770" s="5">
        <v>62</v>
      </c>
      <c r="X770" s="5">
        <v>21</v>
      </c>
      <c r="Y770" s="5">
        <v>125300</v>
      </c>
      <c r="Z770" s="5">
        <v>10400</v>
      </c>
      <c r="AA770" s="5">
        <v>76</v>
      </c>
      <c r="AB770" s="5">
        <v>38</v>
      </c>
      <c r="AC770" s="5">
        <v>3411</v>
      </c>
      <c r="AD770" s="5">
        <v>0</v>
      </c>
      <c r="AE770" s="5">
        <v>23431</v>
      </c>
      <c r="AF770" s="5">
        <v>528453</v>
      </c>
      <c r="AG770" s="5">
        <v>58300</v>
      </c>
      <c r="AH770" s="5">
        <v>93800</v>
      </c>
      <c r="AI770" s="5">
        <v>22600</v>
      </c>
      <c r="AJ770" s="5">
        <v>53400</v>
      </c>
      <c r="AK770" s="5">
        <v>57950</v>
      </c>
      <c r="AL770" s="5">
        <v>0</v>
      </c>
      <c r="AM770" s="5">
        <v>0</v>
      </c>
      <c r="AN770" s="5">
        <v>2228</v>
      </c>
      <c r="AO770" s="5">
        <v>747</v>
      </c>
      <c r="AP770" s="5">
        <v>1200</v>
      </c>
      <c r="AQ770" s="5">
        <v>1541</v>
      </c>
      <c r="AR770" s="5">
        <v>7058</v>
      </c>
      <c r="AS770" s="5">
        <v>0</v>
      </c>
      <c r="AT770" s="5">
        <v>8682</v>
      </c>
      <c r="AU770" s="5">
        <v>193731</v>
      </c>
      <c r="AV770" s="5">
        <v>169</v>
      </c>
      <c r="AW770" s="5">
        <v>0</v>
      </c>
      <c r="AX770" s="5">
        <v>1083</v>
      </c>
      <c r="AY770" s="5">
        <v>1276</v>
      </c>
      <c r="AZ770" s="5">
        <v>0</v>
      </c>
      <c r="BA770" s="5">
        <v>0</v>
      </c>
      <c r="BB770" s="5">
        <v>0</v>
      </c>
      <c r="BC770" s="5">
        <v>7883</v>
      </c>
      <c r="BD770" s="5">
        <v>0</v>
      </c>
      <c r="BE770" s="5">
        <v>0</v>
      </c>
      <c r="BF770" s="5">
        <v>25</v>
      </c>
      <c r="BG770" s="5">
        <v>0</v>
      </c>
      <c r="BH770" s="5">
        <v>4503190</v>
      </c>
      <c r="BI770" s="5">
        <v>461287</v>
      </c>
      <c r="BJ770" s="5">
        <v>4351898</v>
      </c>
      <c r="BK770" s="5">
        <v>418352</v>
      </c>
      <c r="BL770" s="5">
        <v>0</v>
      </c>
      <c r="BM770" s="5">
        <v>0</v>
      </c>
      <c r="BN770" s="5">
        <v>0</v>
      </c>
      <c r="BO770" s="5">
        <v>431164</v>
      </c>
      <c r="BP770" s="5">
        <v>5296041</v>
      </c>
      <c r="BQ770" s="5">
        <v>3001535</v>
      </c>
      <c r="BR770" s="5">
        <v>43100</v>
      </c>
    </row>
    <row r="771" spans="1:70">
      <c r="A771" t="s">
        <v>2211</v>
      </c>
      <c r="B771" t="s">
        <v>2212</v>
      </c>
      <c r="C771" t="s">
        <v>1294</v>
      </c>
      <c r="D771" t="s">
        <v>2220</v>
      </c>
      <c r="E771" t="str">
        <f t="shared" si="11"/>
        <v>愛知県蒲郡市</v>
      </c>
      <c r="F771" s="5">
        <v>79886</v>
      </c>
      <c r="G771" s="5">
        <v>17</v>
      </c>
      <c r="H771" s="5">
        <v>0</v>
      </c>
      <c r="I771" s="5">
        <v>0</v>
      </c>
      <c r="J771" s="5">
        <v>0</v>
      </c>
      <c r="K771" s="5">
        <v>0</v>
      </c>
      <c r="L771" s="5">
        <v>0</v>
      </c>
      <c r="M771" s="5">
        <v>34421</v>
      </c>
      <c r="N771" s="5">
        <v>22268</v>
      </c>
      <c r="O771" s="5">
        <v>523369</v>
      </c>
      <c r="P771" s="5">
        <v>1603842</v>
      </c>
      <c r="Q771" s="5">
        <v>230590</v>
      </c>
      <c r="R771" s="5">
        <v>42225</v>
      </c>
      <c r="S771" s="5">
        <v>10</v>
      </c>
      <c r="T771" s="5">
        <v>9537</v>
      </c>
      <c r="U771" s="5">
        <v>0</v>
      </c>
      <c r="V771" s="5">
        <v>0</v>
      </c>
      <c r="W771" s="5">
        <v>12</v>
      </c>
      <c r="X771" s="5">
        <v>8</v>
      </c>
      <c r="Y771" s="5">
        <v>0</v>
      </c>
      <c r="Z771" s="5">
        <v>0</v>
      </c>
      <c r="AA771" s="5">
        <v>61</v>
      </c>
      <c r="AB771" s="5">
        <v>41</v>
      </c>
      <c r="AC771" s="5">
        <v>0</v>
      </c>
      <c r="AD771" s="5">
        <v>13373</v>
      </c>
      <c r="AE771" s="5">
        <v>15740</v>
      </c>
      <c r="AF771" s="5">
        <v>173867</v>
      </c>
      <c r="AG771" s="5">
        <v>0</v>
      </c>
      <c r="AH771" s="5">
        <v>13160</v>
      </c>
      <c r="AI771" s="5">
        <v>5126</v>
      </c>
      <c r="AJ771" s="5">
        <v>0</v>
      </c>
      <c r="AK771" s="5">
        <v>36665</v>
      </c>
      <c r="AL771" s="5">
        <v>310</v>
      </c>
      <c r="AM771" s="5">
        <v>0</v>
      </c>
      <c r="AN771" s="5">
        <v>0</v>
      </c>
      <c r="AO771" s="5">
        <v>0</v>
      </c>
      <c r="AP771" s="5">
        <v>0</v>
      </c>
      <c r="AQ771" s="5">
        <v>0</v>
      </c>
      <c r="AR771" s="5">
        <v>0</v>
      </c>
      <c r="AS771" s="5">
        <v>13789</v>
      </c>
      <c r="AT771" s="5">
        <v>3506</v>
      </c>
      <c r="AU771" s="5">
        <v>57417</v>
      </c>
      <c r="AV771" s="5">
        <v>0</v>
      </c>
      <c r="AW771" s="5">
        <v>1429</v>
      </c>
      <c r="AX771" s="5">
        <v>1579</v>
      </c>
      <c r="AY771" s="5">
        <v>4833</v>
      </c>
      <c r="AZ771" s="5">
        <v>0</v>
      </c>
      <c r="BA771" s="5">
        <v>1110</v>
      </c>
      <c r="BB771" s="5">
        <v>0</v>
      </c>
      <c r="BC771" s="5">
        <v>6270</v>
      </c>
      <c r="BD771" s="5">
        <v>0</v>
      </c>
      <c r="BE771" s="5">
        <v>41</v>
      </c>
      <c r="BF771" s="5">
        <v>0</v>
      </c>
      <c r="BG771" s="5">
        <v>0</v>
      </c>
      <c r="BH771" s="5">
        <v>1670461</v>
      </c>
      <c r="BI771" s="5">
        <v>168586</v>
      </c>
      <c r="BJ771" s="5">
        <v>1692998</v>
      </c>
      <c r="BK771" s="5">
        <v>8517</v>
      </c>
      <c r="BL771" s="5">
        <v>0</v>
      </c>
      <c r="BM771" s="5">
        <v>0</v>
      </c>
      <c r="BN771" s="5">
        <v>0</v>
      </c>
      <c r="BO771" s="5">
        <v>160803</v>
      </c>
      <c r="BP771" s="5">
        <v>1647379</v>
      </c>
      <c r="BQ771" s="5">
        <v>591377</v>
      </c>
      <c r="BR771" s="5">
        <v>36975</v>
      </c>
    </row>
    <row r="772" spans="1:70">
      <c r="A772" t="s">
        <v>2211</v>
      </c>
      <c r="B772" t="s">
        <v>2212</v>
      </c>
      <c r="C772" t="s">
        <v>1296</v>
      </c>
      <c r="D772" t="s">
        <v>2221</v>
      </c>
      <c r="E772" t="str">
        <f t="shared" ref="E772:E835" si="12">+B772&amp;D772</f>
        <v>愛知県豊川市</v>
      </c>
      <c r="F772" s="5">
        <v>183442</v>
      </c>
      <c r="G772" s="5">
        <v>42</v>
      </c>
      <c r="H772" s="5">
        <v>1</v>
      </c>
      <c r="I772" s="5">
        <v>0</v>
      </c>
      <c r="J772" s="5">
        <v>4</v>
      </c>
      <c r="K772" s="5">
        <v>1</v>
      </c>
      <c r="L772" s="5">
        <v>9165</v>
      </c>
      <c r="M772" s="5">
        <v>27230</v>
      </c>
      <c r="N772" s="5">
        <v>30413</v>
      </c>
      <c r="O772" s="5">
        <v>1217111</v>
      </c>
      <c r="P772" s="5">
        <v>2912637</v>
      </c>
      <c r="Q772" s="5">
        <v>2217896</v>
      </c>
      <c r="R772" s="5">
        <v>260697</v>
      </c>
      <c r="S772" s="5">
        <v>24</v>
      </c>
      <c r="T772" s="5">
        <v>19589</v>
      </c>
      <c r="U772" s="5">
        <v>0</v>
      </c>
      <c r="V772" s="5">
        <v>0</v>
      </c>
      <c r="W772" s="5">
        <v>20</v>
      </c>
      <c r="X772" s="5">
        <v>7</v>
      </c>
      <c r="Y772" s="5">
        <v>29805</v>
      </c>
      <c r="Z772" s="5">
        <v>0</v>
      </c>
      <c r="AA772" s="5">
        <v>43</v>
      </c>
      <c r="AB772" s="5">
        <v>23</v>
      </c>
      <c r="AC772" s="5">
        <v>1461</v>
      </c>
      <c r="AD772" s="5">
        <v>5789</v>
      </c>
      <c r="AE772" s="5">
        <v>11207</v>
      </c>
      <c r="AF772" s="5">
        <v>229939</v>
      </c>
      <c r="AG772" s="5">
        <v>29805</v>
      </c>
      <c r="AH772" s="5">
        <v>126969</v>
      </c>
      <c r="AI772" s="5">
        <v>0</v>
      </c>
      <c r="AJ772" s="5">
        <v>0</v>
      </c>
      <c r="AK772" s="5">
        <v>53233</v>
      </c>
      <c r="AL772" s="5">
        <v>291</v>
      </c>
      <c r="AM772" s="5">
        <v>0</v>
      </c>
      <c r="AN772" s="5">
        <v>0</v>
      </c>
      <c r="AO772" s="5">
        <v>60</v>
      </c>
      <c r="AP772" s="5">
        <v>0</v>
      </c>
      <c r="AQ772" s="5">
        <v>0</v>
      </c>
      <c r="AR772" s="5">
        <v>3289</v>
      </c>
      <c r="AS772" s="5">
        <v>19526</v>
      </c>
      <c r="AT772" s="5">
        <v>10789</v>
      </c>
      <c r="AU772" s="5">
        <v>110165</v>
      </c>
      <c r="AV772" s="5">
        <v>7</v>
      </c>
      <c r="AW772" s="5">
        <v>51</v>
      </c>
      <c r="AX772" s="5">
        <v>387</v>
      </c>
      <c r="AY772" s="5">
        <v>2404</v>
      </c>
      <c r="AZ772" s="5">
        <v>140</v>
      </c>
      <c r="BA772" s="5">
        <v>163</v>
      </c>
      <c r="BB772" s="5">
        <v>0</v>
      </c>
      <c r="BC772" s="5">
        <v>13481</v>
      </c>
      <c r="BD772" s="5">
        <v>41</v>
      </c>
      <c r="BE772" s="5">
        <v>126</v>
      </c>
      <c r="BF772" s="5">
        <v>112</v>
      </c>
      <c r="BG772" s="5">
        <v>930</v>
      </c>
      <c r="BH772" s="5">
        <v>3026347</v>
      </c>
      <c r="BI772" s="5">
        <v>373404</v>
      </c>
      <c r="BJ772" s="5">
        <v>2785695</v>
      </c>
      <c r="BK772" s="5">
        <v>54238</v>
      </c>
      <c r="BL772" s="5">
        <v>0</v>
      </c>
      <c r="BM772" s="5">
        <v>0</v>
      </c>
      <c r="BN772" s="5">
        <v>0</v>
      </c>
      <c r="BO772" s="5">
        <v>363924</v>
      </c>
      <c r="BP772" s="5">
        <v>3595551</v>
      </c>
      <c r="BQ772" s="5">
        <v>1152605</v>
      </c>
      <c r="BR772" s="5">
        <v>56100</v>
      </c>
    </row>
    <row r="773" spans="1:70">
      <c r="A773" t="s">
        <v>2211</v>
      </c>
      <c r="B773" t="s">
        <v>2212</v>
      </c>
      <c r="C773" t="s">
        <v>1298</v>
      </c>
      <c r="D773" t="s">
        <v>2222</v>
      </c>
      <c r="E773" t="str">
        <f t="shared" si="12"/>
        <v>愛知県津島市</v>
      </c>
      <c r="F773" s="5">
        <v>61730</v>
      </c>
      <c r="G773" s="5">
        <v>14</v>
      </c>
      <c r="H773" s="5">
        <v>1</v>
      </c>
      <c r="I773" s="5">
        <v>0</v>
      </c>
      <c r="J773" s="5">
        <v>0</v>
      </c>
      <c r="K773" s="5">
        <v>0</v>
      </c>
      <c r="L773" s="5">
        <v>3356</v>
      </c>
      <c r="M773" s="5">
        <v>0</v>
      </c>
      <c r="N773" s="5">
        <v>6850</v>
      </c>
      <c r="O773" s="5">
        <v>412026</v>
      </c>
      <c r="P773" s="5">
        <v>1161355</v>
      </c>
      <c r="Q773" s="5">
        <v>3021146</v>
      </c>
      <c r="R773" s="5">
        <v>137791</v>
      </c>
      <c r="S773" s="5">
        <v>11</v>
      </c>
      <c r="T773" s="5">
        <v>6788</v>
      </c>
      <c r="U773" s="5">
        <v>0</v>
      </c>
      <c r="V773" s="5">
        <v>0</v>
      </c>
      <c r="W773" s="5">
        <v>0</v>
      </c>
      <c r="X773" s="5">
        <v>22</v>
      </c>
      <c r="Y773" s="5">
        <v>10500</v>
      </c>
      <c r="Z773" s="5">
        <v>0</v>
      </c>
      <c r="AA773" s="5">
        <v>57</v>
      </c>
      <c r="AB773" s="5">
        <v>39</v>
      </c>
      <c r="AC773" s="5">
        <v>1475</v>
      </c>
      <c r="AD773" s="5">
        <v>0</v>
      </c>
      <c r="AE773" s="5">
        <v>6850</v>
      </c>
      <c r="AF773" s="5">
        <v>148160</v>
      </c>
      <c r="AG773" s="5">
        <v>0</v>
      </c>
      <c r="AH773" s="5">
        <v>0</v>
      </c>
      <c r="AI773" s="5">
        <v>32800</v>
      </c>
      <c r="AJ773" s="5">
        <v>0</v>
      </c>
      <c r="AK773" s="5">
        <v>4600</v>
      </c>
      <c r="AL773" s="5">
        <v>3500</v>
      </c>
      <c r="AM773" s="5">
        <v>7300</v>
      </c>
      <c r="AN773" s="5">
        <v>0</v>
      </c>
      <c r="AO773" s="5">
        <v>0</v>
      </c>
      <c r="AP773" s="5">
        <v>0</v>
      </c>
      <c r="AQ773" s="5">
        <v>0</v>
      </c>
      <c r="AR773" s="5">
        <v>901</v>
      </c>
      <c r="AS773" s="5">
        <v>0</v>
      </c>
      <c r="AT773" s="5">
        <v>2149</v>
      </c>
      <c r="AU773" s="5">
        <v>0</v>
      </c>
      <c r="AV773" s="5">
        <v>0</v>
      </c>
      <c r="AW773" s="5">
        <v>0</v>
      </c>
      <c r="AX773" s="5">
        <v>59</v>
      </c>
      <c r="AY773" s="5">
        <v>13154</v>
      </c>
      <c r="AZ773" s="5">
        <v>0</v>
      </c>
      <c r="BA773" s="5">
        <v>0</v>
      </c>
      <c r="BB773" s="5">
        <v>0</v>
      </c>
      <c r="BC773" s="5">
        <v>10688</v>
      </c>
      <c r="BD773" s="5">
        <v>0</v>
      </c>
      <c r="BE773" s="5">
        <v>0</v>
      </c>
      <c r="BF773" s="5">
        <v>0</v>
      </c>
      <c r="BG773" s="5">
        <v>0</v>
      </c>
      <c r="BH773" s="5">
        <v>1167094</v>
      </c>
      <c r="BI773" s="5">
        <v>90550</v>
      </c>
      <c r="BJ773" s="5">
        <v>1149421</v>
      </c>
      <c r="BK773" s="5">
        <v>29845</v>
      </c>
      <c r="BL773" s="5">
        <v>0</v>
      </c>
      <c r="BM773" s="5">
        <v>0</v>
      </c>
      <c r="BN773" s="5">
        <v>0</v>
      </c>
      <c r="BO773" s="5">
        <v>84101</v>
      </c>
      <c r="BP773" s="5">
        <v>1546885</v>
      </c>
      <c r="BQ773" s="5">
        <v>397613</v>
      </c>
      <c r="BR773" s="5">
        <v>20600</v>
      </c>
    </row>
    <row r="774" spans="1:70">
      <c r="A774" t="s">
        <v>2211</v>
      </c>
      <c r="B774" t="s">
        <v>2212</v>
      </c>
      <c r="C774" t="s">
        <v>1300</v>
      </c>
      <c r="D774" t="s">
        <v>2223</v>
      </c>
      <c r="E774" t="str">
        <f t="shared" si="12"/>
        <v>愛知県豊田市</v>
      </c>
      <c r="F774" s="5">
        <v>425080</v>
      </c>
      <c r="G774" s="5">
        <v>128</v>
      </c>
      <c r="H774" s="5">
        <v>3</v>
      </c>
      <c r="I774" s="5">
        <v>9</v>
      </c>
      <c r="J774" s="5">
        <v>7</v>
      </c>
      <c r="K774" s="5">
        <v>11</v>
      </c>
      <c r="L774" s="5">
        <v>46541</v>
      </c>
      <c r="M774" s="5">
        <v>361678</v>
      </c>
      <c r="N774" s="5">
        <v>75974</v>
      </c>
      <c r="O774" s="5">
        <v>3158952</v>
      </c>
      <c r="P774" s="5">
        <v>8502728</v>
      </c>
      <c r="Q774" s="5">
        <v>12784382</v>
      </c>
      <c r="R774" s="5">
        <v>1485876</v>
      </c>
      <c r="S774" s="5">
        <v>86</v>
      </c>
      <c r="T774" s="5">
        <v>45288</v>
      </c>
      <c r="U774" s="5">
        <v>0</v>
      </c>
      <c r="V774" s="5">
        <v>0</v>
      </c>
      <c r="W774" s="5">
        <v>56</v>
      </c>
      <c r="X774" s="5">
        <v>19</v>
      </c>
      <c r="Y774" s="5">
        <v>55236</v>
      </c>
      <c r="Z774" s="5">
        <v>0</v>
      </c>
      <c r="AA774" s="5">
        <v>403</v>
      </c>
      <c r="AB774" s="5">
        <v>277</v>
      </c>
      <c r="AC774" s="5">
        <v>9345</v>
      </c>
      <c r="AD774" s="5">
        <v>46619</v>
      </c>
      <c r="AE774" s="5">
        <v>37956</v>
      </c>
      <c r="AF774" s="5">
        <v>353177</v>
      </c>
      <c r="AG774" s="5">
        <v>44281</v>
      </c>
      <c r="AH774" s="5">
        <v>104910</v>
      </c>
      <c r="AI774" s="5">
        <v>42520</v>
      </c>
      <c r="AJ774" s="5">
        <v>6277</v>
      </c>
      <c r="AK774" s="5">
        <v>117497</v>
      </c>
      <c r="AL774" s="5">
        <v>42722</v>
      </c>
      <c r="AM774" s="5">
        <v>0</v>
      </c>
      <c r="AN774" s="5">
        <v>5187</v>
      </c>
      <c r="AO774" s="5">
        <v>0</v>
      </c>
      <c r="AP774" s="5">
        <v>0</v>
      </c>
      <c r="AQ774" s="5">
        <v>15751</v>
      </c>
      <c r="AR774" s="5">
        <v>6444</v>
      </c>
      <c r="AS774" s="5">
        <v>28415</v>
      </c>
      <c r="AT774" s="5">
        <v>19346</v>
      </c>
      <c r="AU774" s="5">
        <v>362407</v>
      </c>
      <c r="AV774" s="5">
        <v>2828</v>
      </c>
      <c r="AW774" s="5">
        <v>7360</v>
      </c>
      <c r="AX774" s="5">
        <v>4117</v>
      </c>
      <c r="AY774" s="5">
        <v>54771</v>
      </c>
      <c r="AZ774" s="5">
        <v>1648</v>
      </c>
      <c r="BA774" s="5">
        <v>38976</v>
      </c>
      <c r="BB774" s="5">
        <v>0</v>
      </c>
      <c r="BC774" s="5">
        <v>246785</v>
      </c>
      <c r="BD774" s="5">
        <v>113</v>
      </c>
      <c r="BE774" s="5">
        <v>1034</v>
      </c>
      <c r="BF774" s="5">
        <v>360</v>
      </c>
      <c r="BG774" s="5">
        <v>4779</v>
      </c>
      <c r="BH774" s="5">
        <v>8515261</v>
      </c>
      <c r="BI774" s="5">
        <v>2305272</v>
      </c>
      <c r="BJ774" s="5">
        <v>9997647</v>
      </c>
      <c r="BK774" s="5">
        <v>399997</v>
      </c>
      <c r="BL774" s="5">
        <v>2727</v>
      </c>
      <c r="BM774" s="5">
        <v>0</v>
      </c>
      <c r="BN774" s="5">
        <v>0</v>
      </c>
      <c r="BO774" s="5">
        <v>1469428</v>
      </c>
      <c r="BP774" s="5">
        <v>14660999</v>
      </c>
      <c r="BQ774" s="5">
        <v>3323713</v>
      </c>
      <c r="BR774" s="5">
        <v>117300</v>
      </c>
    </row>
    <row r="775" spans="1:70">
      <c r="A775" t="s">
        <v>2211</v>
      </c>
      <c r="B775" t="s">
        <v>2212</v>
      </c>
      <c r="C775" t="s">
        <v>1302</v>
      </c>
      <c r="D775" t="s">
        <v>2224</v>
      </c>
      <c r="E775" t="str">
        <f t="shared" si="12"/>
        <v>愛知県安城市</v>
      </c>
      <c r="F775" s="5">
        <v>187889</v>
      </c>
      <c r="G775" s="5">
        <v>40</v>
      </c>
      <c r="H775" s="5">
        <v>0</v>
      </c>
      <c r="I775" s="5">
        <v>0</v>
      </c>
      <c r="J775" s="5">
        <v>2</v>
      </c>
      <c r="K775" s="5">
        <v>0</v>
      </c>
      <c r="L775" s="5">
        <v>2864</v>
      </c>
      <c r="M775" s="5">
        <v>0</v>
      </c>
      <c r="N775" s="5">
        <v>50140</v>
      </c>
      <c r="O775" s="5">
        <v>990870</v>
      </c>
      <c r="P775" s="5">
        <v>2768100</v>
      </c>
      <c r="Q775" s="5">
        <v>589212</v>
      </c>
      <c r="R775" s="5">
        <v>104062</v>
      </c>
      <c r="S775" s="5">
        <v>25</v>
      </c>
      <c r="T775" s="5">
        <v>19585</v>
      </c>
      <c r="U775" s="5">
        <v>0</v>
      </c>
      <c r="V775" s="5">
        <v>0</v>
      </c>
      <c r="W775" s="5">
        <v>22</v>
      </c>
      <c r="X775" s="5">
        <v>6</v>
      </c>
      <c r="Y775" s="5">
        <v>17820</v>
      </c>
      <c r="Z775" s="5">
        <v>0</v>
      </c>
      <c r="AA775" s="5">
        <v>147</v>
      </c>
      <c r="AB775" s="5">
        <v>55</v>
      </c>
      <c r="AC775" s="5">
        <v>0</v>
      </c>
      <c r="AD775" s="5">
        <v>0</v>
      </c>
      <c r="AE775" s="5">
        <v>16926</v>
      </c>
      <c r="AF775" s="5">
        <v>98297</v>
      </c>
      <c r="AG775" s="5">
        <v>0</v>
      </c>
      <c r="AH775" s="5">
        <v>71900</v>
      </c>
      <c r="AI775" s="5">
        <v>0</v>
      </c>
      <c r="AJ775" s="5">
        <v>0</v>
      </c>
      <c r="AK775" s="5">
        <v>41570</v>
      </c>
      <c r="AL775" s="5">
        <v>3000</v>
      </c>
      <c r="AM775" s="5">
        <v>0</v>
      </c>
      <c r="AN775" s="5">
        <v>0</v>
      </c>
      <c r="AO775" s="5">
        <v>0</v>
      </c>
      <c r="AP775" s="5">
        <v>0</v>
      </c>
      <c r="AQ775" s="5">
        <v>0</v>
      </c>
      <c r="AR775" s="5">
        <v>40</v>
      </c>
      <c r="AS775" s="5">
        <v>0</v>
      </c>
      <c r="AT775" s="5">
        <v>15623</v>
      </c>
      <c r="AU775" s="5">
        <v>13023</v>
      </c>
      <c r="AV775" s="5">
        <v>0</v>
      </c>
      <c r="AW775" s="5">
        <v>0</v>
      </c>
      <c r="AX775" s="5">
        <v>37</v>
      </c>
      <c r="AY775" s="5">
        <v>1112</v>
      </c>
      <c r="AZ775" s="5">
        <v>2582</v>
      </c>
      <c r="BA775" s="5">
        <v>0</v>
      </c>
      <c r="BB775" s="5">
        <v>0</v>
      </c>
      <c r="BC775" s="5">
        <v>313832</v>
      </c>
      <c r="BD775" s="5">
        <v>0</v>
      </c>
      <c r="BE775" s="5">
        <v>0</v>
      </c>
      <c r="BF775" s="5">
        <v>138</v>
      </c>
      <c r="BG775" s="5">
        <v>123</v>
      </c>
      <c r="BH775" s="5">
        <v>2895115</v>
      </c>
      <c r="BI775" s="5">
        <v>281867</v>
      </c>
      <c r="BJ775" s="5">
        <v>2623866</v>
      </c>
      <c r="BK775" s="5">
        <v>26852</v>
      </c>
      <c r="BL775" s="5">
        <v>0</v>
      </c>
      <c r="BM775" s="5">
        <v>10683</v>
      </c>
      <c r="BN775" s="5">
        <v>0</v>
      </c>
      <c r="BO775" s="5">
        <v>254783</v>
      </c>
      <c r="BP775" s="5">
        <v>5948735</v>
      </c>
      <c r="BQ775" s="5">
        <v>1382909</v>
      </c>
      <c r="BR775" s="5">
        <v>50900</v>
      </c>
    </row>
    <row r="776" spans="1:70">
      <c r="A776" t="s">
        <v>2211</v>
      </c>
      <c r="B776" t="s">
        <v>2212</v>
      </c>
      <c r="C776" t="s">
        <v>1523</v>
      </c>
      <c r="D776" t="s">
        <v>2225</v>
      </c>
      <c r="E776" t="str">
        <f t="shared" si="12"/>
        <v>愛知県春日井市</v>
      </c>
      <c r="F776" s="5">
        <v>305621</v>
      </c>
      <c r="G776" s="5">
        <v>40</v>
      </c>
      <c r="H776" s="5">
        <v>0</v>
      </c>
      <c r="I776" s="5">
        <v>0</v>
      </c>
      <c r="J776" s="5">
        <v>2</v>
      </c>
      <c r="K776" s="5">
        <v>0</v>
      </c>
      <c r="L776" s="5">
        <v>11514</v>
      </c>
      <c r="M776" s="5">
        <v>36723</v>
      </c>
      <c r="N776" s="5">
        <v>49234</v>
      </c>
      <c r="O776" s="5">
        <v>1224984</v>
      </c>
      <c r="P776" s="5">
        <v>4656496</v>
      </c>
      <c r="Q776" s="5">
        <v>2371165</v>
      </c>
      <c r="R776" s="5">
        <v>322381</v>
      </c>
      <c r="S776" s="5">
        <v>28</v>
      </c>
      <c r="T776" s="5">
        <v>32643</v>
      </c>
      <c r="U776" s="5">
        <v>0</v>
      </c>
      <c r="V776" s="5">
        <v>0</v>
      </c>
      <c r="W776" s="5">
        <v>30</v>
      </c>
      <c r="X776" s="5">
        <v>6</v>
      </c>
      <c r="Y776" s="5">
        <v>24900</v>
      </c>
      <c r="Z776" s="5">
        <v>0</v>
      </c>
      <c r="AA776" s="5">
        <v>142</v>
      </c>
      <c r="AB776" s="5">
        <v>0</v>
      </c>
      <c r="AC776" s="5">
        <v>97</v>
      </c>
      <c r="AD776" s="5">
        <v>11593</v>
      </c>
      <c r="AE776" s="5">
        <v>19563</v>
      </c>
      <c r="AF776" s="5">
        <v>178537</v>
      </c>
      <c r="AG776" s="5">
        <v>24900</v>
      </c>
      <c r="AH776" s="5">
        <v>217585</v>
      </c>
      <c r="AI776" s="5">
        <v>0</v>
      </c>
      <c r="AJ776" s="5">
        <v>0</v>
      </c>
      <c r="AK776" s="5">
        <v>84040</v>
      </c>
      <c r="AL776" s="5">
        <v>0</v>
      </c>
      <c r="AM776" s="5">
        <v>0</v>
      </c>
      <c r="AN776" s="5">
        <v>0</v>
      </c>
      <c r="AO776" s="5">
        <v>0</v>
      </c>
      <c r="AP776" s="5">
        <v>0</v>
      </c>
      <c r="AQ776" s="5">
        <v>0</v>
      </c>
      <c r="AR776" s="5">
        <v>7644</v>
      </c>
      <c r="AS776" s="5">
        <v>11977</v>
      </c>
      <c r="AT776" s="5">
        <v>13533</v>
      </c>
      <c r="AU776" s="5">
        <v>33017</v>
      </c>
      <c r="AV776" s="5">
        <v>79</v>
      </c>
      <c r="AW776" s="5">
        <v>485</v>
      </c>
      <c r="AX776" s="5">
        <v>759</v>
      </c>
      <c r="AY776" s="5">
        <v>5415</v>
      </c>
      <c r="AZ776" s="5">
        <v>0</v>
      </c>
      <c r="BA776" s="5">
        <v>0</v>
      </c>
      <c r="BB776" s="5">
        <v>0</v>
      </c>
      <c r="BC776" s="5">
        <v>54315</v>
      </c>
      <c r="BD776" s="5">
        <v>12</v>
      </c>
      <c r="BE776" s="5">
        <v>0</v>
      </c>
      <c r="BF776" s="5">
        <v>96</v>
      </c>
      <c r="BG776" s="5">
        <v>762</v>
      </c>
      <c r="BH776" s="5">
        <v>4672635</v>
      </c>
      <c r="BI776" s="5">
        <v>1007052</v>
      </c>
      <c r="BJ776" s="5">
        <v>5316921</v>
      </c>
      <c r="BK776" s="5">
        <v>74742</v>
      </c>
      <c r="BL776" s="5">
        <v>0</v>
      </c>
      <c r="BM776" s="5">
        <v>0</v>
      </c>
      <c r="BN776" s="5">
        <v>0</v>
      </c>
      <c r="BO776" s="5">
        <v>743702</v>
      </c>
      <c r="BP776" s="5">
        <v>4947923</v>
      </c>
      <c r="BQ776" s="5">
        <v>1177504</v>
      </c>
      <c r="BR776" s="5">
        <v>90700</v>
      </c>
    </row>
    <row r="777" spans="1:70">
      <c r="A777" t="s">
        <v>2211</v>
      </c>
      <c r="B777" t="s">
        <v>2212</v>
      </c>
      <c r="C777" t="s">
        <v>1306</v>
      </c>
      <c r="D777" t="s">
        <v>2226</v>
      </c>
      <c r="E777" t="str">
        <f t="shared" si="12"/>
        <v>愛知県碧南市</v>
      </c>
      <c r="F777" s="5">
        <v>72711</v>
      </c>
      <c r="G777" s="5">
        <v>17</v>
      </c>
      <c r="H777" s="5">
        <v>0</v>
      </c>
      <c r="I777" s="5">
        <v>0</v>
      </c>
      <c r="J777" s="5">
        <v>0</v>
      </c>
      <c r="K777" s="5">
        <v>0</v>
      </c>
      <c r="L777" s="5">
        <v>0</v>
      </c>
      <c r="M777" s="5">
        <v>629</v>
      </c>
      <c r="N777" s="5">
        <v>16743</v>
      </c>
      <c r="O777" s="5">
        <v>477105</v>
      </c>
      <c r="P777" s="5">
        <v>1212904</v>
      </c>
      <c r="Q777" s="5">
        <v>40813</v>
      </c>
      <c r="R777" s="5">
        <v>3686</v>
      </c>
      <c r="S777" s="5">
        <v>7</v>
      </c>
      <c r="T777" s="5">
        <v>8046</v>
      </c>
      <c r="U777" s="5">
        <v>0</v>
      </c>
      <c r="V777" s="5">
        <v>0</v>
      </c>
      <c r="W777" s="5">
        <v>6</v>
      </c>
      <c r="X777" s="5">
        <v>4</v>
      </c>
      <c r="Y777" s="5">
        <v>0</v>
      </c>
      <c r="Z777" s="5">
        <v>0</v>
      </c>
      <c r="AA777" s="5">
        <v>8</v>
      </c>
      <c r="AB777" s="5">
        <v>4</v>
      </c>
      <c r="AC777" s="5">
        <v>0</v>
      </c>
      <c r="AD777" s="5">
        <v>25</v>
      </c>
      <c r="AE777" s="5">
        <v>4512</v>
      </c>
      <c r="AF777" s="5">
        <v>17910</v>
      </c>
      <c r="AG777" s="5">
        <v>0</v>
      </c>
      <c r="AH777" s="5">
        <v>32800</v>
      </c>
      <c r="AI777" s="5">
        <v>0</v>
      </c>
      <c r="AJ777" s="5">
        <v>9000</v>
      </c>
      <c r="AK777" s="5">
        <v>21000</v>
      </c>
      <c r="AL777" s="5">
        <v>0</v>
      </c>
      <c r="AM777" s="5">
        <v>5500</v>
      </c>
      <c r="AN777" s="5">
        <v>0</v>
      </c>
      <c r="AO777" s="5">
        <v>0</v>
      </c>
      <c r="AP777" s="5">
        <v>0</v>
      </c>
      <c r="AQ777" s="5">
        <v>0</v>
      </c>
      <c r="AR777" s="5">
        <v>0</v>
      </c>
      <c r="AS777" s="5">
        <v>0</v>
      </c>
      <c r="AT777" s="5">
        <v>11097</v>
      </c>
      <c r="AU777" s="5">
        <v>48203</v>
      </c>
      <c r="AV777" s="5">
        <v>0</v>
      </c>
      <c r="AW777" s="5">
        <v>0</v>
      </c>
      <c r="AX777" s="5">
        <v>0</v>
      </c>
      <c r="AY777" s="5">
        <v>0</v>
      </c>
      <c r="AZ777" s="5">
        <v>0</v>
      </c>
      <c r="BA777" s="5">
        <v>0</v>
      </c>
      <c r="BB777" s="5">
        <v>0</v>
      </c>
      <c r="BC777" s="5">
        <v>66845</v>
      </c>
      <c r="BD777" s="5">
        <v>0</v>
      </c>
      <c r="BE777" s="5">
        <v>0</v>
      </c>
      <c r="BF777" s="5">
        <v>0</v>
      </c>
      <c r="BG777" s="5">
        <v>30</v>
      </c>
      <c r="BH777" s="5">
        <v>1235281</v>
      </c>
      <c r="BI777" s="5">
        <v>188446</v>
      </c>
      <c r="BJ777" s="5">
        <v>1303310</v>
      </c>
      <c r="BK777" s="5">
        <v>9526</v>
      </c>
      <c r="BL777" s="5">
        <v>0</v>
      </c>
      <c r="BM777" s="5">
        <v>0</v>
      </c>
      <c r="BN777" s="5">
        <v>0</v>
      </c>
      <c r="BO777" s="5">
        <v>178506</v>
      </c>
      <c r="BP777" s="5">
        <v>2939687</v>
      </c>
      <c r="BQ777" s="5">
        <v>296074</v>
      </c>
      <c r="BR777" s="5">
        <v>32800</v>
      </c>
    </row>
    <row r="778" spans="1:70">
      <c r="A778" t="s">
        <v>2211</v>
      </c>
      <c r="B778" t="s">
        <v>2212</v>
      </c>
      <c r="C778" t="s">
        <v>1312</v>
      </c>
      <c r="D778" t="s">
        <v>2227</v>
      </c>
      <c r="E778" t="str">
        <f t="shared" si="12"/>
        <v>愛知県刈谷市</v>
      </c>
      <c r="F778" s="5">
        <v>151767</v>
      </c>
      <c r="G778" s="5">
        <v>28</v>
      </c>
      <c r="H778" s="5">
        <v>0</v>
      </c>
      <c r="I778" s="5">
        <v>0</v>
      </c>
      <c r="J778" s="5">
        <v>1</v>
      </c>
      <c r="K778" s="5">
        <v>0</v>
      </c>
      <c r="L778" s="5">
        <v>7615</v>
      </c>
      <c r="M778" s="5">
        <v>5417</v>
      </c>
      <c r="N778" s="5">
        <v>51520</v>
      </c>
      <c r="O778" s="5">
        <v>737103</v>
      </c>
      <c r="P778" s="5">
        <v>2294882</v>
      </c>
      <c r="Q778" s="5">
        <v>2207208</v>
      </c>
      <c r="R778" s="5">
        <v>108632</v>
      </c>
      <c r="S778" s="5">
        <v>19</v>
      </c>
      <c r="T778" s="5">
        <v>17479</v>
      </c>
      <c r="U778" s="5">
        <v>0</v>
      </c>
      <c r="V778" s="5">
        <v>0</v>
      </c>
      <c r="W778" s="5">
        <v>18</v>
      </c>
      <c r="X778" s="5">
        <v>5</v>
      </c>
      <c r="Y778" s="5">
        <v>18000</v>
      </c>
      <c r="Z778" s="5">
        <v>0</v>
      </c>
      <c r="AA778" s="5">
        <v>36</v>
      </c>
      <c r="AB778" s="5">
        <v>16</v>
      </c>
      <c r="AC778" s="5">
        <v>838</v>
      </c>
      <c r="AD778" s="5">
        <v>0</v>
      </c>
      <c r="AE778" s="5">
        <v>3470</v>
      </c>
      <c r="AF778" s="5">
        <v>1286</v>
      </c>
      <c r="AG778" s="5">
        <v>0</v>
      </c>
      <c r="AH778" s="5">
        <v>37780</v>
      </c>
      <c r="AI778" s="5">
        <v>18000</v>
      </c>
      <c r="AJ778" s="5">
        <v>0</v>
      </c>
      <c r="AK778" s="5">
        <v>4000</v>
      </c>
      <c r="AL778" s="5">
        <v>17600</v>
      </c>
      <c r="AM778" s="5">
        <v>9900</v>
      </c>
      <c r="AN778" s="5">
        <v>0</v>
      </c>
      <c r="AO778" s="5">
        <v>0</v>
      </c>
      <c r="AP778" s="5">
        <v>0</v>
      </c>
      <c r="AQ778" s="5">
        <v>0</v>
      </c>
      <c r="AR778" s="5">
        <v>541</v>
      </c>
      <c r="AS778" s="5">
        <v>5201</v>
      </c>
      <c r="AT778" s="5">
        <v>29730</v>
      </c>
      <c r="AU778" s="5">
        <v>70156</v>
      </c>
      <c r="AV778" s="5">
        <v>93</v>
      </c>
      <c r="AW778" s="5">
        <v>113</v>
      </c>
      <c r="AX778" s="5">
        <v>822</v>
      </c>
      <c r="AY778" s="5">
        <v>7364</v>
      </c>
      <c r="AZ778" s="5">
        <v>176</v>
      </c>
      <c r="BA778" s="5">
        <v>0</v>
      </c>
      <c r="BB778" s="5">
        <v>0</v>
      </c>
      <c r="BC778" s="5">
        <v>29020</v>
      </c>
      <c r="BD778" s="5">
        <v>0</v>
      </c>
      <c r="BE778" s="5">
        <v>52</v>
      </c>
      <c r="BF778" s="5">
        <v>92</v>
      </c>
      <c r="BG778" s="5">
        <v>75</v>
      </c>
      <c r="BH778" s="5">
        <v>2392774</v>
      </c>
      <c r="BI778" s="5">
        <v>261653</v>
      </c>
      <c r="BJ778" s="5">
        <v>2465917</v>
      </c>
      <c r="BK778" s="5">
        <v>28635</v>
      </c>
      <c r="BL778" s="5">
        <v>47</v>
      </c>
      <c r="BM778" s="5">
        <v>0</v>
      </c>
      <c r="BN778" s="5">
        <v>0</v>
      </c>
      <c r="BO778" s="5">
        <v>252771</v>
      </c>
      <c r="BP778" s="5">
        <v>6572533</v>
      </c>
      <c r="BQ778" s="5">
        <v>1018842</v>
      </c>
      <c r="BR778" s="5">
        <v>58700</v>
      </c>
    </row>
    <row r="779" spans="1:70">
      <c r="A779" t="s">
        <v>2211</v>
      </c>
      <c r="B779" t="s">
        <v>2212</v>
      </c>
      <c r="C779" t="s">
        <v>1316</v>
      </c>
      <c r="D779" t="s">
        <v>2228</v>
      </c>
      <c r="E779" t="str">
        <f t="shared" si="12"/>
        <v>愛知県常滑市</v>
      </c>
      <c r="F779" s="5">
        <v>57687</v>
      </c>
      <c r="G779" s="5">
        <v>17</v>
      </c>
      <c r="H779" s="5">
        <v>0</v>
      </c>
      <c r="I779" s="5">
        <v>0</v>
      </c>
      <c r="J779" s="5">
        <v>0</v>
      </c>
      <c r="K779" s="5">
        <v>0</v>
      </c>
      <c r="L779" s="5">
        <v>0</v>
      </c>
      <c r="M779" s="5">
        <v>0</v>
      </c>
      <c r="N779" s="5">
        <v>68421</v>
      </c>
      <c r="O779" s="5">
        <v>481584</v>
      </c>
      <c r="P779" s="5">
        <v>1203318</v>
      </c>
      <c r="Q779" s="5">
        <v>851226</v>
      </c>
      <c r="R779" s="5">
        <v>88742</v>
      </c>
      <c r="S779" s="5">
        <v>10</v>
      </c>
      <c r="T779" s="5">
        <v>7310</v>
      </c>
      <c r="U779" s="5">
        <v>0</v>
      </c>
      <c r="V779" s="5">
        <v>0</v>
      </c>
      <c r="W779" s="5">
        <v>4</v>
      </c>
      <c r="X779" s="5">
        <v>12</v>
      </c>
      <c r="Y779" s="5">
        <v>0</v>
      </c>
      <c r="Z779" s="5">
        <v>0</v>
      </c>
      <c r="AA779" s="5">
        <v>0</v>
      </c>
      <c r="AB779" s="5">
        <v>0</v>
      </c>
      <c r="AC779" s="5">
        <v>0</v>
      </c>
      <c r="AD779" s="5">
        <v>0</v>
      </c>
      <c r="AE779" s="5">
        <v>27650</v>
      </c>
      <c r="AF779" s="5">
        <v>107145</v>
      </c>
      <c r="AG779" s="5">
        <v>0</v>
      </c>
      <c r="AH779" s="5">
        <v>0</v>
      </c>
      <c r="AI779" s="5">
        <v>0</v>
      </c>
      <c r="AJ779" s="5">
        <v>0</v>
      </c>
      <c r="AK779" s="5">
        <v>17500</v>
      </c>
      <c r="AL779" s="5">
        <v>1000</v>
      </c>
      <c r="AM779" s="5">
        <v>0</v>
      </c>
      <c r="AN779" s="5">
        <v>1300</v>
      </c>
      <c r="AO779" s="5">
        <v>0</v>
      </c>
      <c r="AP779" s="5">
        <v>0</v>
      </c>
      <c r="AQ779" s="5">
        <v>0</v>
      </c>
      <c r="AR779" s="5">
        <v>0</v>
      </c>
      <c r="AS779" s="5">
        <v>0</v>
      </c>
      <c r="AT779" s="5">
        <v>27281</v>
      </c>
      <c r="AU779" s="5">
        <v>60394</v>
      </c>
      <c r="AV779" s="5">
        <v>0</v>
      </c>
      <c r="AW779" s="5">
        <v>0</v>
      </c>
      <c r="AX779" s="5">
        <v>0</v>
      </c>
      <c r="AY779" s="5">
        <v>0</v>
      </c>
      <c r="AZ779" s="5">
        <v>0</v>
      </c>
      <c r="BA779" s="5">
        <v>0</v>
      </c>
      <c r="BB779" s="5">
        <v>0</v>
      </c>
      <c r="BC779" s="5">
        <v>10707</v>
      </c>
      <c r="BD779" s="5">
        <v>0</v>
      </c>
      <c r="BE779" s="5">
        <v>0</v>
      </c>
      <c r="BF779" s="5">
        <v>2801</v>
      </c>
      <c r="BG779" s="5">
        <v>88</v>
      </c>
      <c r="BH779" s="5">
        <v>1232865</v>
      </c>
      <c r="BI779" s="5">
        <v>307245</v>
      </c>
      <c r="BJ779" s="5">
        <v>1271701</v>
      </c>
      <c r="BK779" s="5">
        <v>24286</v>
      </c>
      <c r="BL779" s="5">
        <v>0</v>
      </c>
      <c r="BM779" s="5">
        <v>6597</v>
      </c>
      <c r="BN779" s="5">
        <v>0</v>
      </c>
      <c r="BO779" s="5">
        <v>307025</v>
      </c>
      <c r="BP779" s="5">
        <v>1807967</v>
      </c>
      <c r="BQ779" s="5">
        <v>436393</v>
      </c>
      <c r="BR779" s="5">
        <v>31900</v>
      </c>
    </row>
    <row r="780" spans="1:70">
      <c r="A780" t="s">
        <v>2211</v>
      </c>
      <c r="B780" t="s">
        <v>2212</v>
      </c>
      <c r="C780" t="s">
        <v>1318</v>
      </c>
      <c r="D780" t="s">
        <v>2229</v>
      </c>
      <c r="E780" t="str">
        <f t="shared" si="12"/>
        <v>愛知県新城市</v>
      </c>
      <c r="F780" s="5">
        <v>44373</v>
      </c>
      <c r="G780" s="5">
        <v>16</v>
      </c>
      <c r="H780" s="5">
        <v>1</v>
      </c>
      <c r="I780" s="5">
        <v>6</v>
      </c>
      <c r="J780" s="5">
        <v>7</v>
      </c>
      <c r="K780" s="5">
        <v>5</v>
      </c>
      <c r="L780" s="5">
        <v>17821</v>
      </c>
      <c r="M780" s="5">
        <v>56452</v>
      </c>
      <c r="N780" s="5">
        <v>4164</v>
      </c>
      <c r="O780" s="5">
        <v>583295</v>
      </c>
      <c r="P780" s="5">
        <v>886254</v>
      </c>
      <c r="Q780" s="5">
        <v>6114652</v>
      </c>
      <c r="R780" s="5">
        <v>533773</v>
      </c>
      <c r="S780" s="5">
        <v>12</v>
      </c>
      <c r="T780" s="5">
        <v>5081</v>
      </c>
      <c r="U780" s="5">
        <v>0</v>
      </c>
      <c r="V780" s="5">
        <v>0</v>
      </c>
      <c r="W780" s="5">
        <v>4</v>
      </c>
      <c r="X780" s="5">
        <v>5</v>
      </c>
      <c r="Y780" s="5">
        <v>16234</v>
      </c>
      <c r="Z780" s="5">
        <v>0</v>
      </c>
      <c r="AA780" s="5">
        <v>108</v>
      </c>
      <c r="AB780" s="5">
        <v>52</v>
      </c>
      <c r="AC780" s="5">
        <v>0</v>
      </c>
      <c r="AD780" s="5">
        <v>3824</v>
      </c>
      <c r="AE780" s="5">
        <v>564</v>
      </c>
      <c r="AF780" s="5">
        <v>125381</v>
      </c>
      <c r="AG780" s="5">
        <v>6568</v>
      </c>
      <c r="AH780" s="5">
        <v>26030</v>
      </c>
      <c r="AI780" s="5">
        <v>0</v>
      </c>
      <c r="AJ780" s="5">
        <v>1397</v>
      </c>
      <c r="AK780" s="5">
        <v>14445</v>
      </c>
      <c r="AL780" s="5">
        <v>350</v>
      </c>
      <c r="AM780" s="5">
        <v>5823</v>
      </c>
      <c r="AN780" s="5">
        <v>0</v>
      </c>
      <c r="AO780" s="5">
        <v>0</v>
      </c>
      <c r="AP780" s="5">
        <v>102</v>
      </c>
      <c r="AQ780" s="5">
        <v>2071</v>
      </c>
      <c r="AR780" s="5">
        <v>1888</v>
      </c>
      <c r="AS780" s="5">
        <v>16370</v>
      </c>
      <c r="AT780" s="5">
        <v>3207</v>
      </c>
      <c r="AU780" s="5">
        <v>104332</v>
      </c>
      <c r="AV780" s="5">
        <v>11</v>
      </c>
      <c r="AW780" s="5">
        <v>0</v>
      </c>
      <c r="AX780" s="5">
        <v>0</v>
      </c>
      <c r="AY780" s="5">
        <v>906</v>
      </c>
      <c r="AZ780" s="5">
        <v>991</v>
      </c>
      <c r="BA780" s="5">
        <v>2725</v>
      </c>
      <c r="BB780" s="5">
        <v>0</v>
      </c>
      <c r="BC780" s="5">
        <v>15343</v>
      </c>
      <c r="BD780" s="5">
        <v>102</v>
      </c>
      <c r="BE780" s="5">
        <v>197</v>
      </c>
      <c r="BF780" s="5">
        <v>0</v>
      </c>
      <c r="BG780" s="5">
        <v>1093</v>
      </c>
      <c r="BH780" s="5">
        <v>906948</v>
      </c>
      <c r="BI780" s="5">
        <v>645955</v>
      </c>
      <c r="BJ780" s="5">
        <v>1438317</v>
      </c>
      <c r="BK780" s="5">
        <v>106824</v>
      </c>
      <c r="BL780" s="5">
        <v>0</v>
      </c>
      <c r="BM780" s="5">
        <v>577</v>
      </c>
      <c r="BN780" s="5">
        <v>0</v>
      </c>
      <c r="BO780" s="5">
        <v>344020</v>
      </c>
      <c r="BP780" s="5">
        <v>952892</v>
      </c>
      <c r="BQ780" s="5">
        <v>842821</v>
      </c>
      <c r="BR780" s="5">
        <v>9500</v>
      </c>
    </row>
    <row r="781" spans="1:70">
      <c r="A781" t="s">
        <v>2211</v>
      </c>
      <c r="B781" t="s">
        <v>2212</v>
      </c>
      <c r="C781" t="s">
        <v>1320</v>
      </c>
      <c r="D781" t="s">
        <v>2230</v>
      </c>
      <c r="E781" t="str">
        <f t="shared" si="12"/>
        <v>愛知県東海市</v>
      </c>
      <c r="F781" s="5">
        <v>113264</v>
      </c>
      <c r="G781" s="5">
        <v>25</v>
      </c>
      <c r="H781" s="5">
        <v>0</v>
      </c>
      <c r="I781" s="5">
        <v>0</v>
      </c>
      <c r="J781" s="5">
        <v>0</v>
      </c>
      <c r="K781" s="5">
        <v>0</v>
      </c>
      <c r="L781" s="5">
        <v>0</v>
      </c>
      <c r="M781" s="5">
        <v>0</v>
      </c>
      <c r="N781" s="5">
        <v>68603</v>
      </c>
      <c r="O781" s="5">
        <v>383794</v>
      </c>
      <c r="P781" s="5">
        <v>1709330</v>
      </c>
      <c r="Q781" s="5">
        <v>509946</v>
      </c>
      <c r="R781" s="5">
        <v>61831</v>
      </c>
      <c r="S781" s="5">
        <v>11</v>
      </c>
      <c r="T781" s="5">
        <v>11986</v>
      </c>
      <c r="U781" s="5">
        <v>0</v>
      </c>
      <c r="V781" s="5">
        <v>0</v>
      </c>
      <c r="W781" s="5">
        <v>5</v>
      </c>
      <c r="X781" s="5">
        <v>6</v>
      </c>
      <c r="Y781" s="5">
        <v>0</v>
      </c>
      <c r="Z781" s="5">
        <v>0</v>
      </c>
      <c r="AA781" s="5">
        <v>0</v>
      </c>
      <c r="AB781" s="5">
        <v>0</v>
      </c>
      <c r="AC781" s="5">
        <v>0</v>
      </c>
      <c r="AD781" s="5">
        <v>0</v>
      </c>
      <c r="AE781" s="5">
        <v>10396</v>
      </c>
      <c r="AF781" s="5">
        <v>27537</v>
      </c>
      <c r="AG781" s="5">
        <v>0</v>
      </c>
      <c r="AH781" s="5">
        <v>0</v>
      </c>
      <c r="AI781" s="5">
        <v>0</v>
      </c>
      <c r="AJ781" s="5">
        <v>0</v>
      </c>
      <c r="AK781" s="5">
        <v>13900</v>
      </c>
      <c r="AL781" s="5">
        <v>6750</v>
      </c>
      <c r="AM781" s="5">
        <v>0</v>
      </c>
      <c r="AN781" s="5">
        <v>0</v>
      </c>
      <c r="AO781" s="5">
        <v>0</v>
      </c>
      <c r="AP781" s="5">
        <v>0</v>
      </c>
      <c r="AQ781" s="5">
        <v>0</v>
      </c>
      <c r="AR781" s="5">
        <v>0</v>
      </c>
      <c r="AS781" s="5">
        <v>0</v>
      </c>
      <c r="AT781" s="5">
        <v>20005</v>
      </c>
      <c r="AU781" s="5">
        <v>31322</v>
      </c>
      <c r="AV781" s="5">
        <v>0</v>
      </c>
      <c r="AW781" s="5">
        <v>0</v>
      </c>
      <c r="AX781" s="5">
        <v>0</v>
      </c>
      <c r="AY781" s="5">
        <v>0</v>
      </c>
      <c r="AZ781" s="5">
        <v>0</v>
      </c>
      <c r="BA781" s="5">
        <v>0</v>
      </c>
      <c r="BB781" s="5">
        <v>830</v>
      </c>
      <c r="BC781" s="5">
        <v>0</v>
      </c>
      <c r="BD781" s="5">
        <v>0</v>
      </c>
      <c r="BE781" s="5">
        <v>0</v>
      </c>
      <c r="BF781" s="5">
        <v>0</v>
      </c>
      <c r="BG781" s="5">
        <v>0</v>
      </c>
      <c r="BH781" s="5">
        <v>1788807</v>
      </c>
      <c r="BI781" s="5">
        <v>387983</v>
      </c>
      <c r="BJ781" s="5">
        <v>1886607</v>
      </c>
      <c r="BK781" s="5">
        <v>49809</v>
      </c>
      <c r="BL781" s="5">
        <v>0</v>
      </c>
      <c r="BM781" s="5">
        <v>0</v>
      </c>
      <c r="BN781" s="5">
        <v>0</v>
      </c>
      <c r="BO781" s="5">
        <v>342480</v>
      </c>
      <c r="BP781" s="5">
        <v>1674600</v>
      </c>
      <c r="BQ781" s="5">
        <v>1215838</v>
      </c>
      <c r="BR781" s="5">
        <v>58300</v>
      </c>
    </row>
    <row r="782" spans="1:70">
      <c r="A782" t="s">
        <v>2211</v>
      </c>
      <c r="B782" t="s">
        <v>2212</v>
      </c>
      <c r="C782" t="s">
        <v>1531</v>
      </c>
      <c r="D782" t="s">
        <v>2231</v>
      </c>
      <c r="E782" t="str">
        <f t="shared" si="12"/>
        <v>愛知県知多市</v>
      </c>
      <c r="F782" s="5">
        <v>83809</v>
      </c>
      <c r="G782" s="5">
        <v>27</v>
      </c>
      <c r="H782" s="5">
        <v>0</v>
      </c>
      <c r="I782" s="5">
        <v>0</v>
      </c>
      <c r="J782" s="5">
        <v>0</v>
      </c>
      <c r="K782" s="5">
        <v>0</v>
      </c>
      <c r="L782" s="5">
        <v>0</v>
      </c>
      <c r="M782" s="5">
        <v>0</v>
      </c>
      <c r="N782" s="5">
        <v>77099</v>
      </c>
      <c r="O782" s="5">
        <v>395871</v>
      </c>
      <c r="P782" s="5">
        <v>1001641</v>
      </c>
      <c r="Q782" s="5">
        <v>1131568</v>
      </c>
      <c r="R782" s="5">
        <v>59045</v>
      </c>
      <c r="S782" s="5">
        <v>11</v>
      </c>
      <c r="T782" s="5">
        <v>8430</v>
      </c>
      <c r="U782" s="5">
        <v>0</v>
      </c>
      <c r="V782" s="5">
        <v>0</v>
      </c>
      <c r="W782" s="5">
        <v>3</v>
      </c>
      <c r="X782" s="5">
        <v>5</v>
      </c>
      <c r="Y782" s="5">
        <v>0</v>
      </c>
      <c r="Z782" s="5">
        <v>0</v>
      </c>
      <c r="AA782" s="5">
        <v>0</v>
      </c>
      <c r="AB782" s="5">
        <v>0</v>
      </c>
      <c r="AC782" s="5">
        <v>0</v>
      </c>
      <c r="AD782" s="5">
        <v>0</v>
      </c>
      <c r="AE782" s="5">
        <v>38410</v>
      </c>
      <c r="AF782" s="5">
        <v>72681</v>
      </c>
      <c r="AG782" s="5">
        <v>0</v>
      </c>
      <c r="AH782" s="5">
        <v>3312</v>
      </c>
      <c r="AI782" s="5">
        <v>0</v>
      </c>
      <c r="AJ782" s="5">
        <v>0</v>
      </c>
      <c r="AK782" s="5">
        <v>24470</v>
      </c>
      <c r="AL782" s="5">
        <v>0</v>
      </c>
      <c r="AM782" s="5">
        <v>0</v>
      </c>
      <c r="AN782" s="5">
        <v>0</v>
      </c>
      <c r="AO782" s="5">
        <v>0</v>
      </c>
      <c r="AP782" s="5">
        <v>0</v>
      </c>
      <c r="AQ782" s="5">
        <v>0</v>
      </c>
      <c r="AR782" s="5">
        <v>0</v>
      </c>
      <c r="AS782" s="5">
        <v>0</v>
      </c>
      <c r="AT782" s="5">
        <v>8647</v>
      </c>
      <c r="AU782" s="5">
        <v>19893</v>
      </c>
      <c r="AV782" s="5">
        <v>0</v>
      </c>
      <c r="AW782" s="5">
        <v>0</v>
      </c>
      <c r="AX782" s="5">
        <v>1509</v>
      </c>
      <c r="AY782" s="5">
        <v>213</v>
      </c>
      <c r="AZ782" s="5">
        <v>0</v>
      </c>
      <c r="BA782" s="5">
        <v>0</v>
      </c>
      <c r="BB782" s="5">
        <v>75</v>
      </c>
      <c r="BC782" s="5">
        <v>14737</v>
      </c>
      <c r="BD782" s="5">
        <v>0</v>
      </c>
      <c r="BE782" s="5">
        <v>0</v>
      </c>
      <c r="BF782" s="5">
        <v>67</v>
      </c>
      <c r="BG782" s="5">
        <v>823</v>
      </c>
      <c r="BH782" s="5">
        <v>1028473</v>
      </c>
      <c r="BI782" s="5">
        <v>153304</v>
      </c>
      <c r="BJ782" s="5">
        <v>1066885</v>
      </c>
      <c r="BK782" s="5">
        <v>17549</v>
      </c>
      <c r="BL782" s="5">
        <v>0</v>
      </c>
      <c r="BM782" s="5">
        <v>8010</v>
      </c>
      <c r="BN782" s="5">
        <v>0</v>
      </c>
      <c r="BO782" s="5">
        <v>98681</v>
      </c>
      <c r="BP782" s="5">
        <v>849544</v>
      </c>
      <c r="BQ782" s="5">
        <v>348958</v>
      </c>
      <c r="BR782" s="5">
        <v>0</v>
      </c>
    </row>
    <row r="783" spans="1:70">
      <c r="A783" t="s">
        <v>2211</v>
      </c>
      <c r="B783" t="s">
        <v>2212</v>
      </c>
      <c r="C783" t="s">
        <v>1328</v>
      </c>
      <c r="D783" t="s">
        <v>2232</v>
      </c>
      <c r="E783" t="str">
        <f t="shared" si="12"/>
        <v>愛知県高浜市</v>
      </c>
      <c r="F783" s="5">
        <v>48451</v>
      </c>
      <c r="G783" s="5">
        <v>7</v>
      </c>
      <c r="H783" s="5">
        <v>0</v>
      </c>
      <c r="I783" s="5">
        <v>0</v>
      </c>
      <c r="J783" s="5">
        <v>0</v>
      </c>
      <c r="K783" s="5">
        <v>0</v>
      </c>
      <c r="L783" s="5">
        <v>0</v>
      </c>
      <c r="M783" s="5">
        <v>0</v>
      </c>
      <c r="N783" s="5">
        <v>5822</v>
      </c>
      <c r="O783" s="5">
        <v>217910</v>
      </c>
      <c r="P783" s="5">
        <v>758540</v>
      </c>
      <c r="Q783" s="5">
        <v>629347</v>
      </c>
      <c r="R783" s="5">
        <v>52557</v>
      </c>
      <c r="S783" s="5">
        <v>7</v>
      </c>
      <c r="T783" s="5">
        <v>4992</v>
      </c>
      <c r="U783" s="5">
        <v>0</v>
      </c>
      <c r="V783" s="5">
        <v>0</v>
      </c>
      <c r="W783" s="5">
        <v>3</v>
      </c>
      <c r="X783" s="5">
        <v>15</v>
      </c>
      <c r="Y783" s="5">
        <v>0</v>
      </c>
      <c r="Z783" s="5">
        <v>0</v>
      </c>
      <c r="AA783" s="5">
        <v>0</v>
      </c>
      <c r="AB783" s="5">
        <v>0</v>
      </c>
      <c r="AC783" s="5">
        <v>0</v>
      </c>
      <c r="AD783" s="5">
        <v>0</v>
      </c>
      <c r="AE783" s="5">
        <v>1166</v>
      </c>
      <c r="AF783" s="5">
        <v>5857</v>
      </c>
      <c r="AG783" s="5">
        <v>0</v>
      </c>
      <c r="AH783" s="5">
        <v>21600</v>
      </c>
      <c r="AI783" s="5">
        <v>0</v>
      </c>
      <c r="AJ783" s="5">
        <v>0</v>
      </c>
      <c r="AK783" s="5">
        <v>14530</v>
      </c>
      <c r="AL783" s="5">
        <v>0</v>
      </c>
      <c r="AM783" s="5">
        <v>0</v>
      </c>
      <c r="AN783" s="5">
        <v>0</v>
      </c>
      <c r="AO783" s="5">
        <v>0</v>
      </c>
      <c r="AP783" s="5">
        <v>0</v>
      </c>
      <c r="AQ783" s="5">
        <v>0</v>
      </c>
      <c r="AR783" s="5">
        <v>0</v>
      </c>
      <c r="AS783" s="5">
        <v>0</v>
      </c>
      <c r="AT783" s="5">
        <v>1296</v>
      </c>
      <c r="AU783" s="5">
        <v>14819</v>
      </c>
      <c r="AV783" s="5">
        <v>0</v>
      </c>
      <c r="AW783" s="5">
        <v>0</v>
      </c>
      <c r="AX783" s="5">
        <v>0</v>
      </c>
      <c r="AY783" s="5">
        <v>0</v>
      </c>
      <c r="AZ783" s="5">
        <v>0</v>
      </c>
      <c r="BA783" s="5">
        <v>0</v>
      </c>
      <c r="BB783" s="5">
        <v>0</v>
      </c>
      <c r="BC783" s="5">
        <v>34150</v>
      </c>
      <c r="BD783" s="5">
        <v>0</v>
      </c>
      <c r="BE783" s="5">
        <v>0</v>
      </c>
      <c r="BF783" s="5">
        <v>0</v>
      </c>
      <c r="BG783" s="5">
        <v>0</v>
      </c>
      <c r="BH783" s="5">
        <v>774288</v>
      </c>
      <c r="BI783" s="5">
        <v>69814</v>
      </c>
      <c r="BJ783" s="5">
        <v>722315</v>
      </c>
      <c r="BK783" s="5">
        <v>17908</v>
      </c>
      <c r="BL783" s="5">
        <v>0</v>
      </c>
      <c r="BM783" s="5">
        <v>0</v>
      </c>
      <c r="BN783" s="5">
        <v>0</v>
      </c>
      <c r="BO783" s="5">
        <v>69037</v>
      </c>
      <c r="BP783" s="5">
        <v>1177628</v>
      </c>
      <c r="BQ783" s="5">
        <v>317852</v>
      </c>
      <c r="BR783" s="5">
        <v>16100</v>
      </c>
    </row>
    <row r="784" spans="1:70">
      <c r="A784" t="s">
        <v>2211</v>
      </c>
      <c r="B784" t="s">
        <v>2212</v>
      </c>
      <c r="C784" t="s">
        <v>1535</v>
      </c>
      <c r="D784" t="s">
        <v>2233</v>
      </c>
      <c r="E784" t="str">
        <f t="shared" si="12"/>
        <v>愛知県武豊町</v>
      </c>
      <c r="F784" s="5">
        <v>43012</v>
      </c>
      <c r="G784" s="5">
        <v>4</v>
      </c>
      <c r="H784" s="5">
        <v>0</v>
      </c>
      <c r="I784" s="5">
        <v>0</v>
      </c>
      <c r="J784" s="5">
        <v>0</v>
      </c>
      <c r="K784" s="5">
        <v>0</v>
      </c>
      <c r="L784" s="5">
        <v>0</v>
      </c>
      <c r="M784" s="5">
        <v>0</v>
      </c>
      <c r="N784" s="5">
        <v>37500</v>
      </c>
      <c r="O784" s="5">
        <v>276709</v>
      </c>
      <c r="P784" s="5">
        <v>648447</v>
      </c>
      <c r="Q784" s="5">
        <v>145995</v>
      </c>
      <c r="R784" s="5">
        <v>32231</v>
      </c>
      <c r="S784" s="5">
        <v>1</v>
      </c>
      <c r="T784" s="5">
        <v>4734</v>
      </c>
      <c r="U784" s="5">
        <v>0</v>
      </c>
      <c r="V784" s="5">
        <v>0</v>
      </c>
      <c r="W784" s="5">
        <v>3</v>
      </c>
      <c r="X784" s="5">
        <v>5</v>
      </c>
      <c r="Y784" s="5">
        <v>0</v>
      </c>
      <c r="Z784" s="5">
        <v>0</v>
      </c>
      <c r="AA784" s="5">
        <v>0</v>
      </c>
      <c r="AB784" s="5">
        <v>0</v>
      </c>
      <c r="AC784" s="5">
        <v>0</v>
      </c>
      <c r="AD784" s="5">
        <v>0</v>
      </c>
      <c r="AE784" s="5">
        <v>7436</v>
      </c>
      <c r="AF784" s="5">
        <v>65048</v>
      </c>
      <c r="AG784" s="5">
        <v>0</v>
      </c>
      <c r="AH784" s="5">
        <v>0</v>
      </c>
      <c r="AI784" s="5">
        <v>0</v>
      </c>
      <c r="AJ784" s="5">
        <v>0</v>
      </c>
      <c r="AK784" s="5">
        <v>16500</v>
      </c>
      <c r="AL784" s="5">
        <v>0</v>
      </c>
      <c r="AM784" s="5">
        <v>0</v>
      </c>
      <c r="AN784" s="5">
        <v>0</v>
      </c>
      <c r="AO784" s="5">
        <v>0</v>
      </c>
      <c r="AP784" s="5">
        <v>0</v>
      </c>
      <c r="AQ784" s="5">
        <v>0</v>
      </c>
      <c r="AR784" s="5">
        <v>0</v>
      </c>
      <c r="AS784" s="5">
        <v>0</v>
      </c>
      <c r="AT784" s="5">
        <v>11133</v>
      </c>
      <c r="AU784" s="5">
        <v>340</v>
      </c>
      <c r="AV784" s="5">
        <v>0</v>
      </c>
      <c r="AW784" s="5">
        <v>0</v>
      </c>
      <c r="AX784" s="5">
        <v>0</v>
      </c>
      <c r="AY784" s="5">
        <v>0</v>
      </c>
      <c r="AZ784" s="5">
        <v>0</v>
      </c>
      <c r="BA784" s="5">
        <v>0</v>
      </c>
      <c r="BB784" s="5">
        <v>0</v>
      </c>
      <c r="BC784" s="5">
        <v>8809</v>
      </c>
      <c r="BD784" s="5">
        <v>0</v>
      </c>
      <c r="BE784" s="5">
        <v>0</v>
      </c>
      <c r="BF784" s="5">
        <v>14</v>
      </c>
      <c r="BG784" s="5">
        <v>0</v>
      </c>
      <c r="BH784" s="5">
        <v>674872</v>
      </c>
      <c r="BI784" s="5">
        <v>159506</v>
      </c>
      <c r="BJ784" s="5">
        <v>666453</v>
      </c>
      <c r="BK784" s="5">
        <v>7946</v>
      </c>
      <c r="BL784" s="5">
        <v>0</v>
      </c>
      <c r="BM784" s="5">
        <v>0</v>
      </c>
      <c r="BN784" s="5">
        <v>0</v>
      </c>
      <c r="BO784" s="5">
        <v>159067</v>
      </c>
      <c r="BP784" s="5">
        <v>1196177</v>
      </c>
      <c r="BQ784" s="5">
        <v>217972</v>
      </c>
      <c r="BR784" s="5">
        <v>23000</v>
      </c>
    </row>
    <row r="785" spans="1:70">
      <c r="A785" t="s">
        <v>2211</v>
      </c>
      <c r="B785" t="s">
        <v>2212</v>
      </c>
      <c r="C785" t="s">
        <v>1332</v>
      </c>
      <c r="D785" t="s">
        <v>2234</v>
      </c>
      <c r="E785" t="str">
        <f t="shared" si="12"/>
        <v>愛知県東浦町</v>
      </c>
      <c r="F785" s="5">
        <v>48528</v>
      </c>
      <c r="G785" s="5">
        <v>15</v>
      </c>
      <c r="H785" s="5">
        <v>0</v>
      </c>
      <c r="I785" s="5">
        <v>0</v>
      </c>
      <c r="J785" s="5">
        <v>0</v>
      </c>
      <c r="K785" s="5">
        <v>0</v>
      </c>
      <c r="L785" s="5">
        <v>0</v>
      </c>
      <c r="M785" s="5">
        <v>0</v>
      </c>
      <c r="N785" s="5">
        <v>28393</v>
      </c>
      <c r="O785" s="5">
        <v>278008</v>
      </c>
      <c r="P785" s="5">
        <v>727438</v>
      </c>
      <c r="Q785" s="5">
        <v>18559</v>
      </c>
      <c r="R785" s="5">
        <v>2072</v>
      </c>
      <c r="S785" s="5">
        <v>8</v>
      </c>
      <c r="T785" s="5">
        <v>5042</v>
      </c>
      <c r="U785" s="5">
        <v>0</v>
      </c>
      <c r="V785" s="5">
        <v>0</v>
      </c>
      <c r="W785" s="5">
        <v>3</v>
      </c>
      <c r="X785" s="5">
        <v>2</v>
      </c>
      <c r="Y785" s="5">
        <v>0</v>
      </c>
      <c r="Z785" s="5">
        <v>0</v>
      </c>
      <c r="AA785" s="5">
        <v>0</v>
      </c>
      <c r="AB785" s="5">
        <v>0</v>
      </c>
      <c r="AC785" s="5">
        <v>0</v>
      </c>
      <c r="AD785" s="5">
        <v>0</v>
      </c>
      <c r="AE785" s="5">
        <v>12856</v>
      </c>
      <c r="AF785" s="5">
        <v>12856</v>
      </c>
      <c r="AG785" s="5">
        <v>0</v>
      </c>
      <c r="AH785" s="5">
        <v>0</v>
      </c>
      <c r="AI785" s="5">
        <v>2700</v>
      </c>
      <c r="AJ785" s="5">
        <v>0</v>
      </c>
      <c r="AK785" s="5">
        <v>12700</v>
      </c>
      <c r="AL785" s="5">
        <v>0</v>
      </c>
      <c r="AM785" s="5">
        <v>0</v>
      </c>
      <c r="AN785" s="5">
        <v>1000</v>
      </c>
      <c r="AO785" s="5">
        <v>0</v>
      </c>
      <c r="AP785" s="5">
        <v>0</v>
      </c>
      <c r="AQ785" s="5">
        <v>0</v>
      </c>
      <c r="AR785" s="5">
        <v>0</v>
      </c>
      <c r="AS785" s="5">
        <v>0</v>
      </c>
      <c r="AT785" s="5">
        <v>6974</v>
      </c>
      <c r="AU785" s="5">
        <v>52014</v>
      </c>
      <c r="AV785" s="5">
        <v>0</v>
      </c>
      <c r="AW785" s="5">
        <v>0</v>
      </c>
      <c r="AX785" s="5">
        <v>24</v>
      </c>
      <c r="AY785" s="5">
        <v>0</v>
      </c>
      <c r="AZ785" s="5">
        <v>0</v>
      </c>
      <c r="BA785" s="5">
        <v>0</v>
      </c>
      <c r="BB785" s="5">
        <v>0</v>
      </c>
      <c r="BC785" s="5">
        <v>12363</v>
      </c>
      <c r="BD785" s="5">
        <v>0</v>
      </c>
      <c r="BE785" s="5">
        <v>0</v>
      </c>
      <c r="BF785" s="5">
        <v>0</v>
      </c>
      <c r="BG785" s="5">
        <v>168</v>
      </c>
      <c r="BH785" s="5">
        <v>738982</v>
      </c>
      <c r="BI785" s="5">
        <v>212990</v>
      </c>
      <c r="BJ785" s="5">
        <v>771778</v>
      </c>
      <c r="BK785" s="5">
        <v>1050</v>
      </c>
      <c r="BL785" s="5">
        <v>0</v>
      </c>
      <c r="BM785" s="5">
        <v>0</v>
      </c>
      <c r="BN785" s="5">
        <v>0</v>
      </c>
      <c r="BO785" s="5">
        <v>155037</v>
      </c>
      <c r="BP785" s="5">
        <v>1582487</v>
      </c>
      <c r="BQ785" s="5">
        <v>109450</v>
      </c>
      <c r="BR785" s="5">
        <v>22100</v>
      </c>
    </row>
    <row r="786" spans="1:70">
      <c r="A786" t="s">
        <v>2211</v>
      </c>
      <c r="B786" t="s">
        <v>2212</v>
      </c>
      <c r="C786" t="s">
        <v>1334</v>
      </c>
      <c r="D786" t="s">
        <v>2235</v>
      </c>
      <c r="E786" t="str">
        <f t="shared" si="12"/>
        <v>愛知県尾張旭市</v>
      </c>
      <c r="F786" s="5">
        <v>81842</v>
      </c>
      <c r="G786" s="5">
        <v>14</v>
      </c>
      <c r="H786" s="5">
        <v>0</v>
      </c>
      <c r="I786" s="5">
        <v>0</v>
      </c>
      <c r="J786" s="5">
        <v>0</v>
      </c>
      <c r="K786" s="5">
        <v>0</v>
      </c>
      <c r="L786" s="5">
        <v>0</v>
      </c>
      <c r="M786" s="5">
        <v>0</v>
      </c>
      <c r="N786" s="5">
        <v>41023</v>
      </c>
      <c r="O786" s="5">
        <v>354842</v>
      </c>
      <c r="P786" s="5">
        <v>1270567</v>
      </c>
      <c r="Q786" s="5">
        <v>380190</v>
      </c>
      <c r="R786" s="5">
        <v>121932</v>
      </c>
      <c r="S786" s="5">
        <v>11</v>
      </c>
      <c r="T786" s="5">
        <v>8150</v>
      </c>
      <c r="U786" s="5">
        <v>0</v>
      </c>
      <c r="V786" s="5">
        <v>0</v>
      </c>
      <c r="W786" s="5">
        <v>6</v>
      </c>
      <c r="X786" s="5">
        <v>5</v>
      </c>
      <c r="Y786" s="5">
        <v>0</v>
      </c>
      <c r="Z786" s="5">
        <v>0</v>
      </c>
      <c r="AA786" s="5">
        <v>0</v>
      </c>
      <c r="AB786" s="5">
        <v>0</v>
      </c>
      <c r="AC786" s="5">
        <v>0</v>
      </c>
      <c r="AD786" s="5">
        <v>0</v>
      </c>
      <c r="AE786" s="5">
        <v>14854</v>
      </c>
      <c r="AF786" s="5">
        <v>70281</v>
      </c>
      <c r="AG786" s="5">
        <v>0</v>
      </c>
      <c r="AH786" s="5">
        <v>0</v>
      </c>
      <c r="AI786" s="5">
        <v>0</v>
      </c>
      <c r="AJ786" s="5">
        <v>0</v>
      </c>
      <c r="AK786" s="5">
        <v>23040</v>
      </c>
      <c r="AL786" s="5">
        <v>0</v>
      </c>
      <c r="AM786" s="5">
        <v>0</v>
      </c>
      <c r="AN786" s="5">
        <v>0</v>
      </c>
      <c r="AO786" s="5">
        <v>0</v>
      </c>
      <c r="AP786" s="5">
        <v>0</v>
      </c>
      <c r="AQ786" s="5">
        <v>0</v>
      </c>
      <c r="AR786" s="5">
        <v>0</v>
      </c>
      <c r="AS786" s="5">
        <v>0</v>
      </c>
      <c r="AT786" s="5">
        <v>10510</v>
      </c>
      <c r="AU786" s="5">
        <v>34058</v>
      </c>
      <c r="AV786" s="5">
        <v>0</v>
      </c>
      <c r="AW786" s="5">
        <v>0</v>
      </c>
      <c r="AX786" s="5">
        <v>1905</v>
      </c>
      <c r="AY786" s="5">
        <v>1751</v>
      </c>
      <c r="AZ786" s="5">
        <v>0</v>
      </c>
      <c r="BA786" s="5">
        <v>0</v>
      </c>
      <c r="BB786" s="5">
        <v>0</v>
      </c>
      <c r="BC786" s="5">
        <v>5342</v>
      </c>
      <c r="BD786" s="5">
        <v>0</v>
      </c>
      <c r="BE786" s="5">
        <v>0</v>
      </c>
      <c r="BF786" s="5">
        <v>0</v>
      </c>
      <c r="BG786" s="5">
        <v>0</v>
      </c>
      <c r="BH786" s="5">
        <v>1281041</v>
      </c>
      <c r="BI786" s="5">
        <v>176579</v>
      </c>
      <c r="BJ786" s="5">
        <v>1179399</v>
      </c>
      <c r="BK786" s="5">
        <v>25041</v>
      </c>
      <c r="BL786" s="5">
        <v>0</v>
      </c>
      <c r="BM786" s="5">
        <v>50</v>
      </c>
      <c r="BN786" s="5">
        <v>0</v>
      </c>
      <c r="BO786" s="5">
        <v>138244</v>
      </c>
      <c r="BP786" s="5">
        <v>1615010</v>
      </c>
      <c r="BQ786" s="5">
        <v>273553</v>
      </c>
      <c r="BR786" s="5">
        <v>38900</v>
      </c>
    </row>
    <row r="787" spans="1:70">
      <c r="A787" t="s">
        <v>2211</v>
      </c>
      <c r="B787" t="s">
        <v>2212</v>
      </c>
      <c r="C787" t="s">
        <v>1609</v>
      </c>
      <c r="D787" t="s">
        <v>2034</v>
      </c>
      <c r="E787" t="str">
        <f t="shared" si="12"/>
        <v>愛知県美浜町</v>
      </c>
      <c r="F787" s="5">
        <v>22747</v>
      </c>
      <c r="G787" s="5">
        <v>8</v>
      </c>
      <c r="H787" s="5">
        <v>0</v>
      </c>
      <c r="I787" s="5">
        <v>0</v>
      </c>
      <c r="J787" s="5">
        <v>0</v>
      </c>
      <c r="K787" s="5">
        <v>0</v>
      </c>
      <c r="L787" s="5">
        <v>0</v>
      </c>
      <c r="M787" s="5">
        <v>0</v>
      </c>
      <c r="N787" s="5">
        <v>35908</v>
      </c>
      <c r="O787" s="5">
        <v>164485</v>
      </c>
      <c r="P787" s="5">
        <v>417870</v>
      </c>
      <c r="Q787" s="5">
        <v>110783</v>
      </c>
      <c r="R787" s="5">
        <v>3530</v>
      </c>
      <c r="S787" s="5">
        <v>4</v>
      </c>
      <c r="T787" s="5">
        <v>2667</v>
      </c>
      <c r="U787" s="5">
        <v>0</v>
      </c>
      <c r="V787" s="5">
        <v>0</v>
      </c>
      <c r="W787" s="5">
        <v>2</v>
      </c>
      <c r="X787" s="5">
        <v>2</v>
      </c>
      <c r="Y787" s="5">
        <v>0</v>
      </c>
      <c r="Z787" s="5">
        <v>0</v>
      </c>
      <c r="AA787" s="5">
        <v>2</v>
      </c>
      <c r="AB787" s="5">
        <v>0</v>
      </c>
      <c r="AC787" s="5">
        <v>0</v>
      </c>
      <c r="AD787" s="5">
        <v>0</v>
      </c>
      <c r="AE787" s="5">
        <v>16489</v>
      </c>
      <c r="AF787" s="5">
        <v>41432</v>
      </c>
      <c r="AG787" s="5">
        <v>0</v>
      </c>
      <c r="AH787" s="5">
        <v>0</v>
      </c>
      <c r="AI787" s="5">
        <v>0</v>
      </c>
      <c r="AJ787" s="5">
        <v>0</v>
      </c>
      <c r="AK787" s="5">
        <v>8800</v>
      </c>
      <c r="AL787" s="5">
        <v>0</v>
      </c>
      <c r="AM787" s="5">
        <v>0</v>
      </c>
      <c r="AN787" s="5">
        <v>0</v>
      </c>
      <c r="AO787" s="5">
        <v>0</v>
      </c>
      <c r="AP787" s="5">
        <v>0</v>
      </c>
      <c r="AQ787" s="5">
        <v>0</v>
      </c>
      <c r="AR787" s="5">
        <v>0</v>
      </c>
      <c r="AS787" s="5">
        <v>0</v>
      </c>
      <c r="AT787" s="5">
        <v>1899</v>
      </c>
      <c r="AU787" s="5">
        <v>3476</v>
      </c>
      <c r="AV787" s="5">
        <v>0</v>
      </c>
      <c r="AW787" s="5">
        <v>0</v>
      </c>
      <c r="AX787" s="5">
        <v>31</v>
      </c>
      <c r="AY787" s="5">
        <v>9</v>
      </c>
      <c r="AZ787" s="5">
        <v>0</v>
      </c>
      <c r="BA787" s="5">
        <v>0</v>
      </c>
      <c r="BB787" s="5">
        <v>0</v>
      </c>
      <c r="BC787" s="5">
        <v>0</v>
      </c>
      <c r="BD787" s="5">
        <v>0</v>
      </c>
      <c r="BE787" s="5">
        <v>0</v>
      </c>
      <c r="BF787" s="5">
        <v>31</v>
      </c>
      <c r="BG787" s="5">
        <v>9</v>
      </c>
      <c r="BH787" s="5">
        <v>420058</v>
      </c>
      <c r="BI787" s="5">
        <v>63618</v>
      </c>
      <c r="BJ787" s="5">
        <v>430282</v>
      </c>
      <c r="BK787" s="5">
        <v>779</v>
      </c>
      <c r="BL787" s="5">
        <v>0</v>
      </c>
      <c r="BM787" s="5">
        <v>0</v>
      </c>
      <c r="BN787" s="5">
        <v>0</v>
      </c>
      <c r="BO787" s="5">
        <v>60687</v>
      </c>
      <c r="BP787" s="5">
        <v>1049321</v>
      </c>
      <c r="BQ787" s="5">
        <v>153972</v>
      </c>
      <c r="BR787" s="5">
        <v>15000</v>
      </c>
    </row>
    <row r="788" spans="1:70">
      <c r="A788" t="s">
        <v>2211</v>
      </c>
      <c r="B788" t="s">
        <v>2212</v>
      </c>
      <c r="C788" t="s">
        <v>1336</v>
      </c>
      <c r="D788" t="s">
        <v>2236</v>
      </c>
      <c r="E788" t="str">
        <f t="shared" si="12"/>
        <v>愛知県海部南部水道企業団</v>
      </c>
      <c r="F788" s="5">
        <v>84655</v>
      </c>
      <c r="G788" s="5">
        <v>43</v>
      </c>
      <c r="H788" s="5">
        <v>0</v>
      </c>
      <c r="I788" s="5">
        <v>0</v>
      </c>
      <c r="J788" s="5">
        <v>2</v>
      </c>
      <c r="K788" s="5">
        <v>0</v>
      </c>
      <c r="L788" s="5">
        <v>2497</v>
      </c>
      <c r="M788" s="5">
        <v>1952</v>
      </c>
      <c r="N788" s="5">
        <v>99964</v>
      </c>
      <c r="O788" s="5">
        <v>768212</v>
      </c>
      <c r="P788" s="5">
        <v>2063921</v>
      </c>
      <c r="Q788" s="5">
        <v>1280909</v>
      </c>
      <c r="R788" s="5">
        <v>247933</v>
      </c>
      <c r="S788" s="5">
        <v>33</v>
      </c>
      <c r="T788" s="5">
        <v>9884</v>
      </c>
      <c r="U788" s="5">
        <v>0</v>
      </c>
      <c r="V788" s="5">
        <v>0</v>
      </c>
      <c r="W788" s="5">
        <v>21</v>
      </c>
      <c r="X788" s="5">
        <v>22</v>
      </c>
      <c r="Y788" s="5">
        <v>0</v>
      </c>
      <c r="Z788" s="5">
        <v>0</v>
      </c>
      <c r="AA788" s="5">
        <v>21</v>
      </c>
      <c r="AB788" s="5">
        <v>12</v>
      </c>
      <c r="AC788" s="5">
        <v>2493</v>
      </c>
      <c r="AD788" s="5">
        <v>611</v>
      </c>
      <c r="AE788" s="5">
        <v>22251</v>
      </c>
      <c r="AF788" s="5">
        <v>156342</v>
      </c>
      <c r="AG788" s="5">
        <v>0</v>
      </c>
      <c r="AH788" s="5">
        <v>50400</v>
      </c>
      <c r="AI788" s="5">
        <v>0</v>
      </c>
      <c r="AJ788" s="5">
        <v>0</v>
      </c>
      <c r="AK788" s="5">
        <v>0</v>
      </c>
      <c r="AL788" s="5">
        <v>0</v>
      </c>
      <c r="AM788" s="5">
        <v>47875</v>
      </c>
      <c r="AN788" s="5">
        <v>0</v>
      </c>
      <c r="AO788" s="5">
        <v>0</v>
      </c>
      <c r="AP788" s="5">
        <v>0</v>
      </c>
      <c r="AQ788" s="5">
        <v>0</v>
      </c>
      <c r="AR788" s="5">
        <v>0</v>
      </c>
      <c r="AS788" s="5">
        <v>384</v>
      </c>
      <c r="AT788" s="5">
        <v>20146</v>
      </c>
      <c r="AU788" s="5">
        <v>6046</v>
      </c>
      <c r="AV788" s="5">
        <v>0</v>
      </c>
      <c r="AW788" s="5">
        <v>729</v>
      </c>
      <c r="AX788" s="5">
        <v>5167</v>
      </c>
      <c r="AY788" s="5">
        <v>586</v>
      </c>
      <c r="AZ788" s="5">
        <v>0</v>
      </c>
      <c r="BA788" s="5">
        <v>0</v>
      </c>
      <c r="BB788" s="5">
        <v>141</v>
      </c>
      <c r="BC788" s="5">
        <v>74409</v>
      </c>
      <c r="BD788" s="5">
        <v>0</v>
      </c>
      <c r="BE788" s="5">
        <v>0</v>
      </c>
      <c r="BF788" s="5">
        <v>189</v>
      </c>
      <c r="BG788" s="5">
        <v>25</v>
      </c>
      <c r="BH788" s="5">
        <v>2090729</v>
      </c>
      <c r="BI788" s="5">
        <v>226279</v>
      </c>
      <c r="BJ788" s="5">
        <v>1980043</v>
      </c>
      <c r="BK788" s="5">
        <v>47968</v>
      </c>
      <c r="BL788" s="5">
        <v>0</v>
      </c>
      <c r="BM788" s="5">
        <v>0</v>
      </c>
      <c r="BN788" s="5">
        <v>0</v>
      </c>
      <c r="BO788" s="5">
        <v>216588</v>
      </c>
      <c r="BP788" s="5">
        <v>1844588</v>
      </c>
      <c r="BQ788" s="5">
        <v>629352</v>
      </c>
      <c r="BR788" s="5">
        <v>50400</v>
      </c>
    </row>
    <row r="789" spans="1:70">
      <c r="A789" t="s">
        <v>2211</v>
      </c>
      <c r="B789" t="s">
        <v>2212</v>
      </c>
      <c r="C789" t="s">
        <v>1338</v>
      </c>
      <c r="D789" t="s">
        <v>2237</v>
      </c>
      <c r="E789" t="str">
        <f t="shared" si="12"/>
        <v>愛知県大府市</v>
      </c>
      <c r="F789" s="5">
        <v>91879</v>
      </c>
      <c r="G789" s="5">
        <v>16</v>
      </c>
      <c r="H789" s="5">
        <v>0</v>
      </c>
      <c r="I789" s="5">
        <v>0</v>
      </c>
      <c r="J789" s="5">
        <v>0</v>
      </c>
      <c r="K789" s="5">
        <v>0</v>
      </c>
      <c r="L789" s="5">
        <v>0</v>
      </c>
      <c r="M789" s="5">
        <v>0</v>
      </c>
      <c r="N789" s="5">
        <v>33100</v>
      </c>
      <c r="O789" s="5">
        <v>327768</v>
      </c>
      <c r="P789" s="5">
        <v>1689988</v>
      </c>
      <c r="Q789" s="5">
        <v>813733</v>
      </c>
      <c r="R789" s="5">
        <v>88802</v>
      </c>
      <c r="S789" s="5">
        <v>10</v>
      </c>
      <c r="T789" s="5">
        <v>9666</v>
      </c>
      <c r="U789" s="5">
        <v>0</v>
      </c>
      <c r="V789" s="5">
        <v>0</v>
      </c>
      <c r="W789" s="5">
        <v>8</v>
      </c>
      <c r="X789" s="5">
        <v>7</v>
      </c>
      <c r="Y789" s="5">
        <v>0</v>
      </c>
      <c r="Z789" s="5">
        <v>0</v>
      </c>
      <c r="AA789" s="5">
        <v>0</v>
      </c>
      <c r="AB789" s="5">
        <v>0</v>
      </c>
      <c r="AC789" s="5">
        <v>0</v>
      </c>
      <c r="AD789" s="5">
        <v>0</v>
      </c>
      <c r="AE789" s="5">
        <v>3276</v>
      </c>
      <c r="AF789" s="5">
        <v>19682</v>
      </c>
      <c r="AG789" s="5">
        <v>0</v>
      </c>
      <c r="AH789" s="5">
        <v>34100</v>
      </c>
      <c r="AI789" s="5">
        <v>0</v>
      </c>
      <c r="AJ789" s="5">
        <v>0</v>
      </c>
      <c r="AK789" s="5">
        <v>18050</v>
      </c>
      <c r="AL789" s="5">
        <v>0</v>
      </c>
      <c r="AM789" s="5">
        <v>0</v>
      </c>
      <c r="AN789" s="5">
        <v>2000</v>
      </c>
      <c r="AO789" s="5">
        <v>0</v>
      </c>
      <c r="AP789" s="5">
        <v>1510</v>
      </c>
      <c r="AQ789" s="5">
        <v>0</v>
      </c>
      <c r="AR789" s="5">
        <v>0</v>
      </c>
      <c r="AS789" s="5">
        <v>0</v>
      </c>
      <c r="AT789" s="5">
        <v>14000</v>
      </c>
      <c r="AU789" s="5">
        <v>77119</v>
      </c>
      <c r="AV789" s="5">
        <v>0</v>
      </c>
      <c r="AW789" s="5">
        <v>0</v>
      </c>
      <c r="AX789" s="5">
        <v>484</v>
      </c>
      <c r="AY789" s="5">
        <v>0</v>
      </c>
      <c r="AZ789" s="5">
        <v>0</v>
      </c>
      <c r="BA789" s="5">
        <v>0</v>
      </c>
      <c r="BB789" s="5">
        <v>0</v>
      </c>
      <c r="BC789" s="5">
        <v>41866</v>
      </c>
      <c r="BD789" s="5">
        <v>0</v>
      </c>
      <c r="BE789" s="5">
        <v>0</v>
      </c>
      <c r="BF789" s="5">
        <v>107</v>
      </c>
      <c r="BG789" s="5">
        <v>493</v>
      </c>
      <c r="BH789" s="5">
        <v>1788284</v>
      </c>
      <c r="BI789" s="5">
        <v>260306</v>
      </c>
      <c r="BJ789" s="5">
        <v>1585961</v>
      </c>
      <c r="BK789" s="5">
        <v>20797</v>
      </c>
      <c r="BL789" s="5">
        <v>0</v>
      </c>
      <c r="BM789" s="5">
        <v>0</v>
      </c>
      <c r="BN789" s="5">
        <v>0</v>
      </c>
      <c r="BO789" s="5">
        <v>254264</v>
      </c>
      <c r="BP789" s="5">
        <v>2632266</v>
      </c>
      <c r="BQ789" s="5">
        <v>934713</v>
      </c>
      <c r="BR789" s="5">
        <v>34100</v>
      </c>
    </row>
    <row r="790" spans="1:70">
      <c r="A790" t="s">
        <v>2211</v>
      </c>
      <c r="B790" t="s">
        <v>2212</v>
      </c>
      <c r="C790" t="s">
        <v>1340</v>
      </c>
      <c r="D790" t="s">
        <v>2238</v>
      </c>
      <c r="E790" t="str">
        <f t="shared" si="12"/>
        <v>愛知県知立市</v>
      </c>
      <c r="F790" s="5">
        <v>71759</v>
      </c>
      <c r="G790" s="5">
        <v>21</v>
      </c>
      <c r="H790" s="5">
        <v>0</v>
      </c>
      <c r="I790" s="5">
        <v>0</v>
      </c>
      <c r="J790" s="5">
        <v>1</v>
      </c>
      <c r="K790" s="5">
        <v>0</v>
      </c>
      <c r="L790" s="5">
        <v>3657</v>
      </c>
      <c r="M790" s="5">
        <v>131</v>
      </c>
      <c r="N790" s="5">
        <v>8693</v>
      </c>
      <c r="O790" s="5">
        <v>283403</v>
      </c>
      <c r="P790" s="5">
        <v>1089404</v>
      </c>
      <c r="Q790" s="5">
        <v>1141387</v>
      </c>
      <c r="R790" s="5">
        <v>88628</v>
      </c>
      <c r="S790" s="5">
        <v>13</v>
      </c>
      <c r="T790" s="5">
        <v>7247</v>
      </c>
      <c r="U790" s="5">
        <v>0</v>
      </c>
      <c r="V790" s="5">
        <v>0</v>
      </c>
      <c r="W790" s="5">
        <v>9</v>
      </c>
      <c r="X790" s="5">
        <v>20</v>
      </c>
      <c r="Y790" s="5">
        <v>6800</v>
      </c>
      <c r="Z790" s="5">
        <v>0</v>
      </c>
      <c r="AA790" s="5">
        <v>18</v>
      </c>
      <c r="AB790" s="5">
        <v>14</v>
      </c>
      <c r="AC790" s="5">
        <v>721</v>
      </c>
      <c r="AD790" s="5">
        <v>0</v>
      </c>
      <c r="AE790" s="5">
        <v>4852</v>
      </c>
      <c r="AF790" s="5">
        <v>61735</v>
      </c>
      <c r="AG790" s="5">
        <v>0</v>
      </c>
      <c r="AH790" s="5">
        <v>21500</v>
      </c>
      <c r="AI790" s="5">
        <v>6800</v>
      </c>
      <c r="AJ790" s="5">
        <v>0</v>
      </c>
      <c r="AK790" s="5">
        <v>11400</v>
      </c>
      <c r="AL790" s="5">
        <v>2266</v>
      </c>
      <c r="AM790" s="5">
        <v>0</v>
      </c>
      <c r="AN790" s="5">
        <v>0</v>
      </c>
      <c r="AO790" s="5">
        <v>0</v>
      </c>
      <c r="AP790" s="5">
        <v>0</v>
      </c>
      <c r="AQ790" s="5">
        <v>0</v>
      </c>
      <c r="AR790" s="5">
        <v>101</v>
      </c>
      <c r="AS790" s="5">
        <v>83</v>
      </c>
      <c r="AT790" s="5">
        <v>2804</v>
      </c>
      <c r="AU790" s="5">
        <v>5394</v>
      </c>
      <c r="AV790" s="5">
        <v>0</v>
      </c>
      <c r="AW790" s="5">
        <v>0</v>
      </c>
      <c r="AX790" s="5">
        <v>0</v>
      </c>
      <c r="AY790" s="5">
        <v>2616</v>
      </c>
      <c r="AZ790" s="5">
        <v>0</v>
      </c>
      <c r="BA790" s="5">
        <v>0</v>
      </c>
      <c r="BB790" s="5">
        <v>0</v>
      </c>
      <c r="BC790" s="5">
        <v>43781</v>
      </c>
      <c r="BD790" s="5">
        <v>0</v>
      </c>
      <c r="BE790" s="5">
        <v>0</v>
      </c>
      <c r="BF790" s="5">
        <v>0</v>
      </c>
      <c r="BG790" s="5">
        <v>0</v>
      </c>
      <c r="BH790" s="5">
        <v>1091085</v>
      </c>
      <c r="BI790" s="5">
        <v>176425</v>
      </c>
      <c r="BJ790" s="5">
        <v>1145638</v>
      </c>
      <c r="BK790" s="5">
        <v>28083</v>
      </c>
      <c r="BL790" s="5">
        <v>0</v>
      </c>
      <c r="BM790" s="5">
        <v>0</v>
      </c>
      <c r="BN790" s="5">
        <v>0</v>
      </c>
      <c r="BO790" s="5">
        <v>139896</v>
      </c>
      <c r="BP790" s="5">
        <v>2063946</v>
      </c>
      <c r="BQ790" s="5">
        <v>330449</v>
      </c>
      <c r="BR790" s="5">
        <v>21500</v>
      </c>
    </row>
    <row r="791" spans="1:70">
      <c r="A791" t="s">
        <v>2211</v>
      </c>
      <c r="B791" t="s">
        <v>2212</v>
      </c>
      <c r="C791" t="s">
        <v>1539</v>
      </c>
      <c r="D791" t="s">
        <v>2239</v>
      </c>
      <c r="E791" t="str">
        <f t="shared" si="12"/>
        <v>愛知県阿久比町</v>
      </c>
      <c r="F791" s="5">
        <v>28222</v>
      </c>
      <c r="G791" s="5">
        <v>10</v>
      </c>
      <c r="H791" s="5">
        <v>0</v>
      </c>
      <c r="I791" s="5">
        <v>0</v>
      </c>
      <c r="J791" s="5">
        <v>0</v>
      </c>
      <c r="K791" s="5">
        <v>0</v>
      </c>
      <c r="L791" s="5">
        <v>0</v>
      </c>
      <c r="M791" s="5">
        <v>0</v>
      </c>
      <c r="N791" s="5">
        <v>22384</v>
      </c>
      <c r="O791" s="5">
        <v>134350</v>
      </c>
      <c r="P791" s="5">
        <v>431561</v>
      </c>
      <c r="Q791" s="5">
        <v>240349</v>
      </c>
      <c r="R791" s="5">
        <v>13872</v>
      </c>
      <c r="S791" s="5">
        <v>6</v>
      </c>
      <c r="T791" s="5">
        <v>2793</v>
      </c>
      <c r="U791" s="5">
        <v>0</v>
      </c>
      <c r="V791" s="5">
        <v>0</v>
      </c>
      <c r="W791" s="5">
        <v>4</v>
      </c>
      <c r="X791" s="5">
        <v>4</v>
      </c>
      <c r="Y791" s="5">
        <v>0</v>
      </c>
      <c r="Z791" s="5">
        <v>0</v>
      </c>
      <c r="AA791" s="5">
        <v>0</v>
      </c>
      <c r="AB791" s="5">
        <v>0</v>
      </c>
      <c r="AC791" s="5">
        <v>0</v>
      </c>
      <c r="AD791" s="5">
        <v>0</v>
      </c>
      <c r="AE791" s="5">
        <v>7893</v>
      </c>
      <c r="AF791" s="5">
        <v>710</v>
      </c>
      <c r="AG791" s="5">
        <v>0</v>
      </c>
      <c r="AH791" s="5">
        <v>648</v>
      </c>
      <c r="AI791" s="5">
        <v>28368</v>
      </c>
      <c r="AJ791" s="5">
        <v>0</v>
      </c>
      <c r="AK791" s="5">
        <v>1250</v>
      </c>
      <c r="AL791" s="5">
        <v>5400</v>
      </c>
      <c r="AM791" s="5">
        <v>0</v>
      </c>
      <c r="AN791" s="5">
        <v>0</v>
      </c>
      <c r="AO791" s="5">
        <v>0</v>
      </c>
      <c r="AP791" s="5">
        <v>0</v>
      </c>
      <c r="AQ791" s="5">
        <v>0</v>
      </c>
      <c r="AR791" s="5">
        <v>0</v>
      </c>
      <c r="AS791" s="5">
        <v>0</v>
      </c>
      <c r="AT791" s="5">
        <v>5759</v>
      </c>
      <c r="AU791" s="5">
        <v>25236</v>
      </c>
      <c r="AV791" s="5">
        <v>0</v>
      </c>
      <c r="AW791" s="5">
        <v>0</v>
      </c>
      <c r="AX791" s="5">
        <v>0</v>
      </c>
      <c r="AY791" s="5">
        <v>0</v>
      </c>
      <c r="AZ791" s="5">
        <v>0</v>
      </c>
      <c r="BA791" s="5">
        <v>0</v>
      </c>
      <c r="BB791" s="5">
        <v>0</v>
      </c>
      <c r="BC791" s="5">
        <v>6287</v>
      </c>
      <c r="BD791" s="5">
        <v>0</v>
      </c>
      <c r="BE791" s="5">
        <v>0</v>
      </c>
      <c r="BF791" s="5">
        <v>0</v>
      </c>
      <c r="BG791" s="5">
        <v>0</v>
      </c>
      <c r="BH791" s="5">
        <v>438182</v>
      </c>
      <c r="BI791" s="5">
        <v>115157</v>
      </c>
      <c r="BJ791" s="5">
        <v>502747</v>
      </c>
      <c r="BK791" s="5">
        <v>4263</v>
      </c>
      <c r="BL791" s="5">
        <v>1171</v>
      </c>
      <c r="BM791" s="5">
        <v>0</v>
      </c>
      <c r="BN791" s="5">
        <v>0</v>
      </c>
      <c r="BO791" s="5">
        <v>103837</v>
      </c>
      <c r="BP791" s="5">
        <v>1250740</v>
      </c>
      <c r="BQ791" s="5">
        <v>93840</v>
      </c>
      <c r="BR791" s="5">
        <v>13100</v>
      </c>
    </row>
    <row r="792" spans="1:70">
      <c r="A792" t="s">
        <v>2211</v>
      </c>
      <c r="B792" t="s">
        <v>2212</v>
      </c>
      <c r="C792" t="s">
        <v>1356</v>
      </c>
      <c r="D792" t="s">
        <v>2240</v>
      </c>
      <c r="E792" t="str">
        <f t="shared" si="12"/>
        <v>愛知県小牧市</v>
      </c>
      <c r="F792" s="5">
        <v>148475</v>
      </c>
      <c r="G792" s="5">
        <v>48</v>
      </c>
      <c r="H792" s="5">
        <v>5</v>
      </c>
      <c r="I792" s="5">
        <v>0</v>
      </c>
      <c r="J792" s="5">
        <v>0</v>
      </c>
      <c r="K792" s="5">
        <v>0</v>
      </c>
      <c r="L792" s="5">
        <v>1210</v>
      </c>
      <c r="M792" s="5">
        <v>8531</v>
      </c>
      <c r="N792" s="5">
        <v>75803</v>
      </c>
      <c r="O792" s="5">
        <v>833721</v>
      </c>
      <c r="P792" s="5">
        <v>2362708</v>
      </c>
      <c r="Q792" s="5">
        <v>1553709</v>
      </c>
      <c r="R792" s="5">
        <v>232194</v>
      </c>
      <c r="S792" s="5">
        <v>27</v>
      </c>
      <c r="T792" s="5">
        <v>18733</v>
      </c>
      <c r="U792" s="5">
        <v>0</v>
      </c>
      <c r="V792" s="5">
        <v>0</v>
      </c>
      <c r="W792" s="5">
        <v>19</v>
      </c>
      <c r="X792" s="5">
        <v>17</v>
      </c>
      <c r="Y792" s="5">
        <v>17900</v>
      </c>
      <c r="Z792" s="5">
        <v>0</v>
      </c>
      <c r="AA792" s="5">
        <v>25</v>
      </c>
      <c r="AB792" s="5">
        <v>8</v>
      </c>
      <c r="AC792" s="5">
        <v>1206</v>
      </c>
      <c r="AD792" s="5">
        <v>4528</v>
      </c>
      <c r="AE792" s="5">
        <v>31149</v>
      </c>
      <c r="AF792" s="5">
        <v>166119</v>
      </c>
      <c r="AG792" s="5">
        <v>16600</v>
      </c>
      <c r="AH792" s="5">
        <v>0</v>
      </c>
      <c r="AI792" s="5">
        <v>0</v>
      </c>
      <c r="AJ792" s="5">
        <v>0</v>
      </c>
      <c r="AK792" s="5">
        <v>39100</v>
      </c>
      <c r="AL792" s="5">
        <v>0</v>
      </c>
      <c r="AM792" s="5">
        <v>0</v>
      </c>
      <c r="AN792" s="5">
        <v>0</v>
      </c>
      <c r="AO792" s="5">
        <v>0</v>
      </c>
      <c r="AP792" s="5">
        <v>0</v>
      </c>
      <c r="AQ792" s="5">
        <v>0</v>
      </c>
      <c r="AR792" s="5">
        <v>0</v>
      </c>
      <c r="AS792" s="5">
        <v>78</v>
      </c>
      <c r="AT792" s="5">
        <v>28688</v>
      </c>
      <c r="AU792" s="5">
        <v>20270</v>
      </c>
      <c r="AV792" s="5">
        <v>65</v>
      </c>
      <c r="AW792" s="5">
        <v>7389</v>
      </c>
      <c r="AX792" s="5">
        <v>5037</v>
      </c>
      <c r="AY792" s="5">
        <v>27327</v>
      </c>
      <c r="AZ792" s="5">
        <v>0</v>
      </c>
      <c r="BA792" s="5">
        <v>0</v>
      </c>
      <c r="BB792" s="5">
        <v>0</v>
      </c>
      <c r="BC792" s="5">
        <v>114151</v>
      </c>
      <c r="BD792" s="5">
        <v>0</v>
      </c>
      <c r="BE792" s="5">
        <v>12</v>
      </c>
      <c r="BF792" s="5">
        <v>314</v>
      </c>
      <c r="BG792" s="5">
        <v>744</v>
      </c>
      <c r="BH792" s="5">
        <v>2566037</v>
      </c>
      <c r="BI792" s="5">
        <v>379660</v>
      </c>
      <c r="BJ792" s="5">
        <v>2387502</v>
      </c>
      <c r="BK792" s="5">
        <v>52376</v>
      </c>
      <c r="BL792" s="5">
        <v>0</v>
      </c>
      <c r="BM792" s="5">
        <v>0</v>
      </c>
      <c r="BN792" s="5">
        <v>0</v>
      </c>
      <c r="BO792" s="5">
        <v>359974</v>
      </c>
      <c r="BP792" s="5">
        <v>6052672</v>
      </c>
      <c r="BQ792" s="5">
        <v>689012</v>
      </c>
      <c r="BR792" s="5">
        <v>57200</v>
      </c>
    </row>
    <row r="793" spans="1:70">
      <c r="A793" t="s">
        <v>2211</v>
      </c>
      <c r="B793" t="s">
        <v>2212</v>
      </c>
      <c r="C793" t="s">
        <v>1360</v>
      </c>
      <c r="D793" t="s">
        <v>2241</v>
      </c>
      <c r="E793" t="str">
        <f t="shared" si="12"/>
        <v>愛知県田原市</v>
      </c>
      <c r="F793" s="5">
        <v>60320</v>
      </c>
      <c r="G793" s="5">
        <v>13</v>
      </c>
      <c r="H793" s="5">
        <v>3</v>
      </c>
      <c r="I793" s="5">
        <v>0</v>
      </c>
      <c r="J793" s="5">
        <v>0</v>
      </c>
      <c r="K793" s="5">
        <v>0</v>
      </c>
      <c r="L793" s="5">
        <v>614</v>
      </c>
      <c r="M793" s="5">
        <v>1930</v>
      </c>
      <c r="N793" s="5">
        <v>122954</v>
      </c>
      <c r="O793" s="5">
        <v>566294</v>
      </c>
      <c r="P793" s="5">
        <v>1041290</v>
      </c>
      <c r="Q793" s="5">
        <v>97781</v>
      </c>
      <c r="R793" s="5">
        <v>2219</v>
      </c>
      <c r="S793" s="5">
        <v>8</v>
      </c>
      <c r="T793" s="5">
        <v>7111</v>
      </c>
      <c r="U793" s="5">
        <v>0</v>
      </c>
      <c r="V793" s="5">
        <v>0</v>
      </c>
      <c r="W793" s="5">
        <v>5</v>
      </c>
      <c r="X793" s="5">
        <v>4</v>
      </c>
      <c r="Y793" s="5">
        <v>910</v>
      </c>
      <c r="Z793" s="5">
        <v>0</v>
      </c>
      <c r="AA793" s="5">
        <v>32</v>
      </c>
      <c r="AB793" s="5">
        <v>32</v>
      </c>
      <c r="AC793" s="5">
        <v>614</v>
      </c>
      <c r="AD793" s="5">
        <v>0</v>
      </c>
      <c r="AE793" s="5">
        <v>75100</v>
      </c>
      <c r="AF793" s="5">
        <v>94710</v>
      </c>
      <c r="AG793" s="5">
        <v>600</v>
      </c>
      <c r="AH793" s="5">
        <v>600</v>
      </c>
      <c r="AI793" s="5">
        <v>0</v>
      </c>
      <c r="AJ793" s="5">
        <v>310</v>
      </c>
      <c r="AK793" s="5">
        <v>25072</v>
      </c>
      <c r="AL793" s="5">
        <v>600</v>
      </c>
      <c r="AM793" s="5">
        <v>0</v>
      </c>
      <c r="AN793" s="5">
        <v>0</v>
      </c>
      <c r="AO793" s="5">
        <v>0</v>
      </c>
      <c r="AP793" s="5">
        <v>0</v>
      </c>
      <c r="AQ793" s="5">
        <v>0</v>
      </c>
      <c r="AR793" s="5">
        <v>0</v>
      </c>
      <c r="AS793" s="5">
        <v>0</v>
      </c>
      <c r="AT793" s="5">
        <v>24210</v>
      </c>
      <c r="AU793" s="5">
        <v>18771</v>
      </c>
      <c r="AV793" s="5">
        <v>0</v>
      </c>
      <c r="AW793" s="5">
        <v>0</v>
      </c>
      <c r="AX793" s="5">
        <v>2199</v>
      </c>
      <c r="AY793" s="5">
        <v>0</v>
      </c>
      <c r="AZ793" s="5">
        <v>0</v>
      </c>
      <c r="BA793" s="5">
        <v>0</v>
      </c>
      <c r="BB793" s="5">
        <v>50</v>
      </c>
      <c r="BC793" s="5">
        <v>3299</v>
      </c>
      <c r="BD793" s="5">
        <v>0</v>
      </c>
      <c r="BE793" s="5">
        <v>0</v>
      </c>
      <c r="BF793" s="5">
        <v>487</v>
      </c>
      <c r="BG793" s="5">
        <v>0</v>
      </c>
      <c r="BH793" s="5">
        <v>1069299</v>
      </c>
      <c r="BI793" s="5">
        <v>129059</v>
      </c>
      <c r="BJ793" s="5">
        <v>1150520</v>
      </c>
      <c r="BK793" s="5">
        <v>9620</v>
      </c>
      <c r="BL793" s="5">
        <v>0</v>
      </c>
      <c r="BM793" s="5">
        <v>0</v>
      </c>
      <c r="BN793" s="5">
        <v>0</v>
      </c>
      <c r="BO793" s="5">
        <v>101029</v>
      </c>
      <c r="BP793" s="5">
        <v>1791622</v>
      </c>
      <c r="BQ793" s="5">
        <v>420965</v>
      </c>
      <c r="BR793" s="5">
        <v>910</v>
      </c>
    </row>
    <row r="794" spans="1:70">
      <c r="A794" t="s">
        <v>2211</v>
      </c>
      <c r="B794" t="s">
        <v>2212</v>
      </c>
      <c r="C794" t="s">
        <v>1720</v>
      </c>
      <c r="D794" t="s">
        <v>2242</v>
      </c>
      <c r="E794" t="str">
        <f t="shared" si="12"/>
        <v>愛知県南知多町</v>
      </c>
      <c r="F794" s="5">
        <v>17681</v>
      </c>
      <c r="G794" s="5">
        <v>9</v>
      </c>
      <c r="H794" s="5">
        <v>0</v>
      </c>
      <c r="I794" s="5">
        <v>0</v>
      </c>
      <c r="J794" s="5">
        <v>0</v>
      </c>
      <c r="K794" s="5">
        <v>0</v>
      </c>
      <c r="L794" s="5">
        <v>0</v>
      </c>
      <c r="M794" s="5">
        <v>22461</v>
      </c>
      <c r="N794" s="5">
        <v>47778</v>
      </c>
      <c r="O794" s="5">
        <v>172988</v>
      </c>
      <c r="P794" s="5">
        <v>543145</v>
      </c>
      <c r="Q794" s="5">
        <v>1585106</v>
      </c>
      <c r="R794" s="5">
        <v>128584</v>
      </c>
      <c r="S794" s="5">
        <v>6</v>
      </c>
      <c r="T794" s="5">
        <v>2807</v>
      </c>
      <c r="U794" s="5">
        <v>0</v>
      </c>
      <c r="V794" s="5">
        <v>0</v>
      </c>
      <c r="W794" s="5">
        <v>5</v>
      </c>
      <c r="X794" s="5">
        <v>5</v>
      </c>
      <c r="Y794" s="5">
        <v>0</v>
      </c>
      <c r="Z794" s="5">
        <v>0</v>
      </c>
      <c r="AA794" s="5">
        <v>0</v>
      </c>
      <c r="AB794" s="5">
        <v>0</v>
      </c>
      <c r="AC794" s="5">
        <v>0</v>
      </c>
      <c r="AD794" s="5">
        <v>8404</v>
      </c>
      <c r="AE794" s="5">
        <v>13180</v>
      </c>
      <c r="AF794" s="5">
        <v>16518</v>
      </c>
      <c r="AG794" s="5">
        <v>0</v>
      </c>
      <c r="AH794" s="5">
        <v>10500</v>
      </c>
      <c r="AI794" s="5">
        <v>12710</v>
      </c>
      <c r="AJ794" s="5">
        <v>0</v>
      </c>
      <c r="AK794" s="5">
        <v>10600</v>
      </c>
      <c r="AL794" s="5">
        <v>3000</v>
      </c>
      <c r="AM794" s="5">
        <v>0</v>
      </c>
      <c r="AN794" s="5">
        <v>0</v>
      </c>
      <c r="AO794" s="5">
        <v>0</v>
      </c>
      <c r="AP794" s="5">
        <v>0</v>
      </c>
      <c r="AQ794" s="5">
        <v>0</v>
      </c>
      <c r="AR794" s="5">
        <v>0</v>
      </c>
      <c r="AS794" s="5">
        <v>2996</v>
      </c>
      <c r="AT794" s="5">
        <v>6845</v>
      </c>
      <c r="AU794" s="5">
        <v>939</v>
      </c>
      <c r="AV794" s="5">
        <v>0</v>
      </c>
      <c r="AW794" s="5">
        <v>5357</v>
      </c>
      <c r="AX794" s="5">
        <v>312</v>
      </c>
      <c r="AY794" s="5">
        <v>0</v>
      </c>
      <c r="AZ794" s="5">
        <v>0</v>
      </c>
      <c r="BA794" s="5">
        <v>8449</v>
      </c>
      <c r="BB794" s="5">
        <v>49</v>
      </c>
      <c r="BC794" s="5">
        <v>6436</v>
      </c>
      <c r="BD794" s="5">
        <v>0</v>
      </c>
      <c r="BE794" s="5">
        <v>0</v>
      </c>
      <c r="BF794" s="5">
        <v>21</v>
      </c>
      <c r="BG794" s="5">
        <v>0</v>
      </c>
      <c r="BH794" s="5">
        <v>558131</v>
      </c>
      <c r="BI794" s="5">
        <v>154831</v>
      </c>
      <c r="BJ794" s="5">
        <v>682942</v>
      </c>
      <c r="BK794" s="5">
        <v>37234</v>
      </c>
      <c r="BL794" s="5">
        <v>0</v>
      </c>
      <c r="BM794" s="5">
        <v>0</v>
      </c>
      <c r="BN794" s="5">
        <v>0</v>
      </c>
      <c r="BO794" s="5">
        <v>82881</v>
      </c>
      <c r="BP794" s="5">
        <v>1032570</v>
      </c>
      <c r="BQ794" s="5">
        <v>294868</v>
      </c>
      <c r="BR794" s="5">
        <v>22500</v>
      </c>
    </row>
    <row r="795" spans="1:70">
      <c r="A795" t="s">
        <v>2211</v>
      </c>
      <c r="B795" t="s">
        <v>2212</v>
      </c>
      <c r="C795" t="s">
        <v>1372</v>
      </c>
      <c r="D795" t="s">
        <v>2243</v>
      </c>
      <c r="E795" t="str">
        <f t="shared" si="12"/>
        <v>愛知県幸田町</v>
      </c>
      <c r="F795" s="5">
        <v>41962</v>
      </c>
      <c r="G795" s="5">
        <v>9</v>
      </c>
      <c r="H795" s="5">
        <v>0</v>
      </c>
      <c r="I795" s="5">
        <v>0</v>
      </c>
      <c r="J795" s="5">
        <v>0</v>
      </c>
      <c r="K795" s="5">
        <v>0</v>
      </c>
      <c r="L795" s="5">
        <v>0</v>
      </c>
      <c r="M795" s="5">
        <v>3428</v>
      </c>
      <c r="N795" s="5">
        <v>44842</v>
      </c>
      <c r="O795" s="5">
        <v>274044</v>
      </c>
      <c r="P795" s="5">
        <v>669303</v>
      </c>
      <c r="Q795" s="5">
        <v>0</v>
      </c>
      <c r="R795" s="5">
        <v>7568</v>
      </c>
      <c r="S795" s="5">
        <v>6</v>
      </c>
      <c r="T795" s="5">
        <v>4509</v>
      </c>
      <c r="U795" s="5">
        <v>0</v>
      </c>
      <c r="V795" s="5">
        <v>0</v>
      </c>
      <c r="W795" s="5">
        <v>3</v>
      </c>
      <c r="X795" s="5">
        <v>5</v>
      </c>
      <c r="Y795" s="5">
        <v>0</v>
      </c>
      <c r="Z795" s="5">
        <v>0</v>
      </c>
      <c r="AA795" s="5">
        <v>0</v>
      </c>
      <c r="AB795" s="5">
        <v>0</v>
      </c>
      <c r="AC795" s="5">
        <v>0</v>
      </c>
      <c r="AD795" s="5">
        <v>0</v>
      </c>
      <c r="AE795" s="5">
        <v>19170</v>
      </c>
      <c r="AF795" s="5">
        <v>87843</v>
      </c>
      <c r="AG795" s="5">
        <v>0</v>
      </c>
      <c r="AH795" s="5">
        <v>16800</v>
      </c>
      <c r="AI795" s="5">
        <v>0</v>
      </c>
      <c r="AJ795" s="5">
        <v>0</v>
      </c>
      <c r="AK795" s="5">
        <v>19360</v>
      </c>
      <c r="AL795" s="5">
        <v>0</v>
      </c>
      <c r="AM795" s="5">
        <v>0</v>
      </c>
      <c r="AN795" s="5">
        <v>0</v>
      </c>
      <c r="AO795" s="5">
        <v>0</v>
      </c>
      <c r="AP795" s="5">
        <v>0</v>
      </c>
      <c r="AQ795" s="5">
        <v>0</v>
      </c>
      <c r="AR795" s="5">
        <v>0</v>
      </c>
      <c r="AS795" s="5">
        <v>572</v>
      </c>
      <c r="AT795" s="5">
        <v>10053</v>
      </c>
      <c r="AU795" s="5">
        <v>3709</v>
      </c>
      <c r="AV795" s="5">
        <v>0</v>
      </c>
      <c r="AW795" s="5">
        <v>0</v>
      </c>
      <c r="AX795" s="5">
        <v>54</v>
      </c>
      <c r="AY795" s="5">
        <v>0</v>
      </c>
      <c r="AZ795" s="5">
        <v>0</v>
      </c>
      <c r="BA795" s="5">
        <v>0</v>
      </c>
      <c r="BB795" s="5">
        <v>0</v>
      </c>
      <c r="BC795" s="5">
        <v>42415</v>
      </c>
      <c r="BD795" s="5">
        <v>0</v>
      </c>
      <c r="BE795" s="5">
        <v>0</v>
      </c>
      <c r="BF795" s="5">
        <v>68</v>
      </c>
      <c r="BG795" s="5">
        <v>131</v>
      </c>
      <c r="BH795" s="5">
        <v>687819</v>
      </c>
      <c r="BI795" s="5">
        <v>121178</v>
      </c>
      <c r="BJ795" s="5">
        <v>638632</v>
      </c>
      <c r="BK795" s="5">
        <v>1368</v>
      </c>
      <c r="BL795" s="5">
        <v>0</v>
      </c>
      <c r="BM795" s="5">
        <v>0</v>
      </c>
      <c r="BN795" s="5">
        <v>0</v>
      </c>
      <c r="BO795" s="5">
        <v>113494</v>
      </c>
      <c r="BP795" s="5">
        <v>1670530</v>
      </c>
      <c r="BQ795" s="5">
        <v>229270</v>
      </c>
      <c r="BR795" s="5">
        <v>0</v>
      </c>
    </row>
    <row r="796" spans="1:70">
      <c r="A796" t="s">
        <v>2211</v>
      </c>
      <c r="B796" t="s">
        <v>2212</v>
      </c>
      <c r="C796" t="s">
        <v>1725</v>
      </c>
      <c r="D796" t="s">
        <v>2244</v>
      </c>
      <c r="E796" t="str">
        <f t="shared" si="12"/>
        <v>愛知県清須市</v>
      </c>
      <c r="F796" s="5">
        <v>8083</v>
      </c>
      <c r="G796" s="5">
        <v>3</v>
      </c>
      <c r="H796" s="5">
        <v>1</v>
      </c>
      <c r="I796" s="5">
        <v>0</v>
      </c>
      <c r="J796" s="5">
        <v>0</v>
      </c>
      <c r="K796" s="5">
        <v>0</v>
      </c>
      <c r="L796" s="5">
        <v>0</v>
      </c>
      <c r="M796" s="5">
        <v>0</v>
      </c>
      <c r="N796" s="5">
        <v>0</v>
      </c>
      <c r="O796" s="5">
        <v>63090</v>
      </c>
      <c r="P796" s="5">
        <v>180615</v>
      </c>
      <c r="Q796" s="5">
        <v>225852</v>
      </c>
      <c r="R796" s="5">
        <v>50774</v>
      </c>
      <c r="S796" s="5">
        <v>1</v>
      </c>
      <c r="T796" s="5">
        <v>989</v>
      </c>
      <c r="U796" s="5">
        <v>0</v>
      </c>
      <c r="V796" s="5">
        <v>0</v>
      </c>
      <c r="W796" s="5">
        <v>0</v>
      </c>
      <c r="X796" s="5">
        <v>4</v>
      </c>
      <c r="Y796" s="5">
        <v>1120</v>
      </c>
      <c r="Z796" s="5">
        <v>1120</v>
      </c>
      <c r="AA796" s="5">
        <v>11</v>
      </c>
      <c r="AB796" s="5">
        <v>0</v>
      </c>
      <c r="AC796" s="5">
        <v>0</v>
      </c>
      <c r="AD796" s="5">
        <v>0</v>
      </c>
      <c r="AE796" s="5">
        <v>0</v>
      </c>
      <c r="AF796" s="5">
        <v>27087</v>
      </c>
      <c r="AG796" s="5">
        <v>0</v>
      </c>
      <c r="AH796" s="5">
        <v>0</v>
      </c>
      <c r="AI796" s="5">
        <v>0</v>
      </c>
      <c r="AJ796" s="5">
        <v>0</v>
      </c>
      <c r="AK796" s="5">
        <v>4000</v>
      </c>
      <c r="AL796" s="5">
        <v>0</v>
      </c>
      <c r="AM796" s="5">
        <v>0</v>
      </c>
      <c r="AN796" s="5">
        <v>0</v>
      </c>
      <c r="AO796" s="5">
        <v>0</v>
      </c>
      <c r="AP796" s="5">
        <v>0</v>
      </c>
      <c r="AQ796" s="5">
        <v>0</v>
      </c>
      <c r="AR796" s="5">
        <v>0</v>
      </c>
      <c r="AS796" s="5">
        <v>0</v>
      </c>
      <c r="AT796" s="5">
        <v>0</v>
      </c>
      <c r="AU796" s="5">
        <v>5951</v>
      </c>
      <c r="AV796" s="5">
        <v>0</v>
      </c>
      <c r="AW796" s="5">
        <v>0</v>
      </c>
      <c r="AX796" s="5">
        <v>0</v>
      </c>
      <c r="AY796" s="5">
        <v>214</v>
      </c>
      <c r="AZ796" s="5">
        <v>0</v>
      </c>
      <c r="BA796" s="5">
        <v>0</v>
      </c>
      <c r="BB796" s="5">
        <v>0</v>
      </c>
      <c r="BC796" s="5">
        <v>0</v>
      </c>
      <c r="BD796" s="5">
        <v>0</v>
      </c>
      <c r="BE796" s="5">
        <v>0</v>
      </c>
      <c r="BF796" s="5">
        <v>0</v>
      </c>
      <c r="BG796" s="5">
        <v>0</v>
      </c>
      <c r="BH796" s="5">
        <v>201582</v>
      </c>
      <c r="BI796" s="5">
        <v>20578</v>
      </c>
      <c r="BJ796" s="5">
        <v>189713</v>
      </c>
      <c r="BK796" s="5">
        <v>11483</v>
      </c>
      <c r="BL796" s="5">
        <v>0</v>
      </c>
      <c r="BM796" s="5">
        <v>18182</v>
      </c>
      <c r="BN796" s="5">
        <v>0</v>
      </c>
      <c r="BO796" s="5">
        <v>20351</v>
      </c>
      <c r="BP796" s="5">
        <v>171788</v>
      </c>
      <c r="BQ796" s="5">
        <v>64959</v>
      </c>
      <c r="BR796" s="5">
        <v>5000</v>
      </c>
    </row>
    <row r="797" spans="1:70">
      <c r="A797" t="s">
        <v>2211</v>
      </c>
      <c r="B797" t="s">
        <v>2212</v>
      </c>
      <c r="C797" t="s">
        <v>1380</v>
      </c>
      <c r="D797" t="s">
        <v>2245</v>
      </c>
      <c r="E797" t="str">
        <f t="shared" si="12"/>
        <v>愛知県北名古屋水道企業団</v>
      </c>
      <c r="F797" s="5">
        <v>98792</v>
      </c>
      <c r="G797" s="5">
        <v>38</v>
      </c>
      <c r="H797" s="5">
        <v>3</v>
      </c>
      <c r="I797" s="5">
        <v>0</v>
      </c>
      <c r="J797" s="5">
        <v>0</v>
      </c>
      <c r="K797" s="5">
        <v>0</v>
      </c>
      <c r="L797" s="5">
        <v>854</v>
      </c>
      <c r="M797" s="5">
        <v>2717</v>
      </c>
      <c r="N797" s="5">
        <v>28441</v>
      </c>
      <c r="O797" s="5">
        <v>446173</v>
      </c>
      <c r="P797" s="5">
        <v>1793253</v>
      </c>
      <c r="Q797" s="5">
        <v>2057416</v>
      </c>
      <c r="R797" s="5">
        <v>208392</v>
      </c>
      <c r="S797" s="5">
        <v>32</v>
      </c>
      <c r="T797" s="5">
        <v>10725</v>
      </c>
      <c r="U797" s="5">
        <v>0</v>
      </c>
      <c r="V797" s="5">
        <v>0</v>
      </c>
      <c r="W797" s="5">
        <v>18</v>
      </c>
      <c r="X797" s="5">
        <v>20</v>
      </c>
      <c r="Y797" s="5">
        <v>12000</v>
      </c>
      <c r="Z797" s="5">
        <v>0</v>
      </c>
      <c r="AA797" s="5">
        <v>3</v>
      </c>
      <c r="AB797" s="5">
        <v>0</v>
      </c>
      <c r="AC797" s="5">
        <v>0</v>
      </c>
      <c r="AD797" s="5">
        <v>0</v>
      </c>
      <c r="AE797" s="5">
        <v>8284</v>
      </c>
      <c r="AF797" s="5">
        <v>73970</v>
      </c>
      <c r="AG797" s="5">
        <v>0</v>
      </c>
      <c r="AH797" s="5">
        <v>31100</v>
      </c>
      <c r="AI797" s="5">
        <v>12000</v>
      </c>
      <c r="AJ797" s="5">
        <v>0</v>
      </c>
      <c r="AK797" s="5">
        <v>14250</v>
      </c>
      <c r="AL797" s="5">
        <v>0</v>
      </c>
      <c r="AM797" s="5">
        <v>0</v>
      </c>
      <c r="AN797" s="5">
        <v>11480</v>
      </c>
      <c r="AO797" s="5">
        <v>0</v>
      </c>
      <c r="AP797" s="5">
        <v>0</v>
      </c>
      <c r="AQ797" s="5">
        <v>0</v>
      </c>
      <c r="AR797" s="5">
        <v>318</v>
      </c>
      <c r="AS797" s="5">
        <v>0</v>
      </c>
      <c r="AT797" s="5">
        <v>2446</v>
      </c>
      <c r="AU797" s="5">
        <v>2649</v>
      </c>
      <c r="AV797" s="5">
        <v>0</v>
      </c>
      <c r="AW797" s="5">
        <v>0</v>
      </c>
      <c r="AX797" s="5">
        <v>449</v>
      </c>
      <c r="AY797" s="5">
        <v>0</v>
      </c>
      <c r="AZ797" s="5">
        <v>249</v>
      </c>
      <c r="BA797" s="5">
        <v>0</v>
      </c>
      <c r="BB797" s="5">
        <v>0</v>
      </c>
      <c r="BC797" s="5">
        <v>121231</v>
      </c>
      <c r="BD797" s="5">
        <v>0</v>
      </c>
      <c r="BE797" s="5">
        <v>0</v>
      </c>
      <c r="BF797" s="5">
        <v>0</v>
      </c>
      <c r="BG797" s="5">
        <v>0</v>
      </c>
      <c r="BH797" s="5">
        <v>1825049</v>
      </c>
      <c r="BI797" s="5">
        <v>149132</v>
      </c>
      <c r="BJ797" s="5">
        <v>1590351</v>
      </c>
      <c r="BK797" s="5">
        <v>53016</v>
      </c>
      <c r="BL797" s="5">
        <v>0</v>
      </c>
      <c r="BM797" s="5">
        <v>30423</v>
      </c>
      <c r="BN797" s="5">
        <v>0</v>
      </c>
      <c r="BO797" s="5">
        <v>147701</v>
      </c>
      <c r="BP797" s="5">
        <v>1714899</v>
      </c>
      <c r="BQ797" s="5">
        <v>837320</v>
      </c>
      <c r="BR797" s="5">
        <v>27200</v>
      </c>
    </row>
    <row r="798" spans="1:70">
      <c r="A798" t="s">
        <v>2211</v>
      </c>
      <c r="B798" t="s">
        <v>2212</v>
      </c>
      <c r="C798" t="s">
        <v>1392</v>
      </c>
      <c r="D798" t="s">
        <v>2246</v>
      </c>
      <c r="E798" t="str">
        <f t="shared" si="12"/>
        <v>愛知県蟹江町</v>
      </c>
      <c r="F798" s="5">
        <v>35598</v>
      </c>
      <c r="G798" s="5">
        <v>7</v>
      </c>
      <c r="H798" s="5">
        <v>0</v>
      </c>
      <c r="I798" s="5">
        <v>0</v>
      </c>
      <c r="J798" s="5">
        <v>1</v>
      </c>
      <c r="K798" s="5">
        <v>0</v>
      </c>
      <c r="L798" s="5">
        <v>755</v>
      </c>
      <c r="M798" s="5">
        <v>98</v>
      </c>
      <c r="N798" s="5">
        <v>12339</v>
      </c>
      <c r="O798" s="5">
        <v>185207</v>
      </c>
      <c r="P798" s="5">
        <v>643201</v>
      </c>
      <c r="Q798" s="5">
        <v>4530</v>
      </c>
      <c r="R798" s="5">
        <v>13638</v>
      </c>
      <c r="S798" s="5">
        <v>4</v>
      </c>
      <c r="T798" s="5">
        <v>3962</v>
      </c>
      <c r="U798" s="5">
        <v>0</v>
      </c>
      <c r="V798" s="5">
        <v>0</v>
      </c>
      <c r="W798" s="5">
        <v>1</v>
      </c>
      <c r="X798" s="5">
        <v>8</v>
      </c>
      <c r="Y798" s="5">
        <v>2090</v>
      </c>
      <c r="Z798" s="5">
        <v>0</v>
      </c>
      <c r="AA798" s="5">
        <v>13</v>
      </c>
      <c r="AB798" s="5">
        <v>0</v>
      </c>
      <c r="AC798" s="5">
        <v>296</v>
      </c>
      <c r="AD798" s="5">
        <v>98</v>
      </c>
      <c r="AE798" s="5">
        <v>6191</v>
      </c>
      <c r="AF798" s="5">
        <v>80241</v>
      </c>
      <c r="AG798" s="5">
        <v>2090</v>
      </c>
      <c r="AH798" s="5">
        <v>18500</v>
      </c>
      <c r="AI798" s="5">
        <v>0</v>
      </c>
      <c r="AJ798" s="5">
        <v>0</v>
      </c>
      <c r="AK798" s="5">
        <v>3800</v>
      </c>
      <c r="AL798" s="5">
        <v>3600</v>
      </c>
      <c r="AM798" s="5">
        <v>0</v>
      </c>
      <c r="AN798" s="5">
        <v>0</v>
      </c>
      <c r="AO798" s="5">
        <v>0</v>
      </c>
      <c r="AP798" s="5">
        <v>0</v>
      </c>
      <c r="AQ798" s="5">
        <v>0</v>
      </c>
      <c r="AR798" s="5">
        <v>0</v>
      </c>
      <c r="AS798" s="5">
        <v>0</v>
      </c>
      <c r="AT798" s="5">
        <v>2727</v>
      </c>
      <c r="AU798" s="5">
        <v>850</v>
      </c>
      <c r="AV798" s="5">
        <v>10</v>
      </c>
      <c r="AW798" s="5">
        <v>0</v>
      </c>
      <c r="AX798" s="5">
        <v>451</v>
      </c>
      <c r="AY798" s="5">
        <v>0</v>
      </c>
      <c r="AZ798" s="5">
        <v>0</v>
      </c>
      <c r="BA798" s="5">
        <v>0</v>
      </c>
      <c r="BB798" s="5">
        <v>276</v>
      </c>
      <c r="BC798" s="5">
        <v>12207</v>
      </c>
      <c r="BD798" s="5">
        <v>0</v>
      </c>
      <c r="BE798" s="5">
        <v>0</v>
      </c>
      <c r="BF798" s="5">
        <v>0</v>
      </c>
      <c r="BG798" s="5">
        <v>0</v>
      </c>
      <c r="BH798" s="5">
        <v>656370</v>
      </c>
      <c r="BI798" s="5">
        <v>50438</v>
      </c>
      <c r="BJ798" s="5">
        <v>648680</v>
      </c>
      <c r="BK798" s="5">
        <v>2476</v>
      </c>
      <c r="BL798" s="5">
        <v>0</v>
      </c>
      <c r="BM798" s="5">
        <v>0</v>
      </c>
      <c r="BN798" s="5">
        <v>0</v>
      </c>
      <c r="BO798" s="5">
        <v>50165</v>
      </c>
      <c r="BP798" s="5">
        <v>1052694</v>
      </c>
      <c r="BQ798" s="5">
        <v>44633</v>
      </c>
      <c r="BR798" s="5">
        <v>14500</v>
      </c>
    </row>
    <row r="799" spans="1:70">
      <c r="A799" t="s">
        <v>2211</v>
      </c>
      <c r="B799" t="s">
        <v>2212</v>
      </c>
      <c r="C799" t="s">
        <v>1394</v>
      </c>
      <c r="D799" t="s">
        <v>2247</v>
      </c>
      <c r="E799" t="str">
        <f t="shared" si="12"/>
        <v>愛知県岩倉市</v>
      </c>
      <c r="F799" s="5">
        <v>47682</v>
      </c>
      <c r="G799" s="5">
        <v>8</v>
      </c>
      <c r="H799" s="5">
        <v>3</v>
      </c>
      <c r="I799" s="5">
        <v>0</v>
      </c>
      <c r="J799" s="5">
        <v>7</v>
      </c>
      <c r="K799" s="5">
        <v>0</v>
      </c>
      <c r="L799" s="5">
        <v>1670</v>
      </c>
      <c r="M799" s="5">
        <v>0</v>
      </c>
      <c r="N799" s="5">
        <v>11723</v>
      </c>
      <c r="O799" s="5">
        <v>208437</v>
      </c>
      <c r="P799" s="5">
        <v>578035</v>
      </c>
      <c r="Q799" s="5">
        <v>158112</v>
      </c>
      <c r="R799" s="5">
        <v>20891</v>
      </c>
      <c r="S799" s="5">
        <v>3</v>
      </c>
      <c r="T799" s="5">
        <v>4829</v>
      </c>
      <c r="U799" s="5">
        <v>0</v>
      </c>
      <c r="V799" s="5">
        <v>0</v>
      </c>
      <c r="W799" s="5">
        <v>4</v>
      </c>
      <c r="X799" s="5">
        <v>3</v>
      </c>
      <c r="Y799" s="5">
        <v>8030</v>
      </c>
      <c r="Z799" s="5">
        <v>0</v>
      </c>
      <c r="AA799" s="5">
        <v>48</v>
      </c>
      <c r="AB799" s="5">
        <v>17</v>
      </c>
      <c r="AC799" s="5">
        <v>549</v>
      </c>
      <c r="AD799" s="5">
        <v>0</v>
      </c>
      <c r="AE799" s="5">
        <v>1034</v>
      </c>
      <c r="AF799" s="5">
        <v>84143</v>
      </c>
      <c r="AG799" s="5">
        <v>8030</v>
      </c>
      <c r="AH799" s="5">
        <v>32400</v>
      </c>
      <c r="AI799" s="5">
        <v>0</v>
      </c>
      <c r="AJ799" s="5">
        <v>0</v>
      </c>
      <c r="AK799" s="5">
        <v>9200</v>
      </c>
      <c r="AL799" s="5">
        <v>0</v>
      </c>
      <c r="AM799" s="5">
        <v>0</v>
      </c>
      <c r="AN799" s="5">
        <v>0</v>
      </c>
      <c r="AO799" s="5">
        <v>0</v>
      </c>
      <c r="AP799" s="5">
        <v>0</v>
      </c>
      <c r="AQ799" s="5">
        <v>0</v>
      </c>
      <c r="AR799" s="5">
        <v>44</v>
      </c>
      <c r="AS799" s="5">
        <v>0</v>
      </c>
      <c r="AT799" s="5">
        <v>4337</v>
      </c>
      <c r="AU799" s="5">
        <v>0</v>
      </c>
      <c r="AV799" s="5">
        <v>0</v>
      </c>
      <c r="AW799" s="5">
        <v>0</v>
      </c>
      <c r="AX799" s="5">
        <v>385</v>
      </c>
      <c r="AY799" s="5">
        <v>3098</v>
      </c>
      <c r="AZ799" s="5">
        <v>0</v>
      </c>
      <c r="BA799" s="5">
        <v>0</v>
      </c>
      <c r="BB799" s="5">
        <v>436</v>
      </c>
      <c r="BC799" s="5">
        <v>19838</v>
      </c>
      <c r="BD799" s="5">
        <v>0</v>
      </c>
      <c r="BE799" s="5">
        <v>0</v>
      </c>
      <c r="BF799" s="5">
        <v>0</v>
      </c>
      <c r="BG799" s="5">
        <v>0</v>
      </c>
      <c r="BH799" s="5">
        <v>578448</v>
      </c>
      <c r="BI799" s="5">
        <v>110964</v>
      </c>
      <c r="BJ799" s="5">
        <v>625862</v>
      </c>
      <c r="BK799" s="5">
        <v>1328</v>
      </c>
      <c r="BL799" s="5">
        <v>0</v>
      </c>
      <c r="BM799" s="5">
        <v>0</v>
      </c>
      <c r="BN799" s="5">
        <v>0</v>
      </c>
      <c r="BO799" s="5">
        <v>89353</v>
      </c>
      <c r="BP799" s="5">
        <v>853120</v>
      </c>
      <c r="BQ799" s="5">
        <v>225980</v>
      </c>
      <c r="BR799" s="5">
        <v>32400</v>
      </c>
    </row>
    <row r="800" spans="1:70">
      <c r="A800" t="s">
        <v>2211</v>
      </c>
      <c r="B800" t="s">
        <v>2212</v>
      </c>
      <c r="C800" t="s">
        <v>1398</v>
      </c>
      <c r="D800" t="s">
        <v>2248</v>
      </c>
      <c r="E800" t="str">
        <f t="shared" si="12"/>
        <v>愛知県稲沢市</v>
      </c>
      <c r="F800" s="5">
        <v>135608</v>
      </c>
      <c r="G800" s="5">
        <v>30</v>
      </c>
      <c r="H800" s="5">
        <v>2</v>
      </c>
      <c r="I800" s="5">
        <v>0</v>
      </c>
      <c r="J800" s="5">
        <v>0</v>
      </c>
      <c r="K800" s="5">
        <v>0</v>
      </c>
      <c r="L800" s="5">
        <v>253</v>
      </c>
      <c r="M800" s="5">
        <v>0</v>
      </c>
      <c r="N800" s="5">
        <v>51520</v>
      </c>
      <c r="O800" s="5">
        <v>948948</v>
      </c>
      <c r="P800" s="5">
        <v>2342423</v>
      </c>
      <c r="Q800" s="5">
        <v>3014456</v>
      </c>
      <c r="R800" s="5">
        <v>191003</v>
      </c>
      <c r="S800" s="5">
        <v>20</v>
      </c>
      <c r="T800" s="5">
        <v>14171</v>
      </c>
      <c r="U800" s="5">
        <v>0</v>
      </c>
      <c r="V800" s="5">
        <v>0</v>
      </c>
      <c r="W800" s="5">
        <v>22</v>
      </c>
      <c r="X800" s="5">
        <v>22</v>
      </c>
      <c r="Y800" s="5">
        <v>25800</v>
      </c>
      <c r="Z800" s="5">
        <v>0</v>
      </c>
      <c r="AA800" s="5">
        <v>17</v>
      </c>
      <c r="AB800" s="5">
        <v>14</v>
      </c>
      <c r="AC800" s="5">
        <v>0</v>
      </c>
      <c r="AD800" s="5">
        <v>0</v>
      </c>
      <c r="AE800" s="5">
        <v>15946</v>
      </c>
      <c r="AF800" s="5">
        <v>272665</v>
      </c>
      <c r="AG800" s="5">
        <v>25800</v>
      </c>
      <c r="AH800" s="5">
        <v>0</v>
      </c>
      <c r="AI800" s="5">
        <v>0</v>
      </c>
      <c r="AJ800" s="5">
        <v>0</v>
      </c>
      <c r="AK800" s="5">
        <v>16000</v>
      </c>
      <c r="AL800" s="5">
        <v>14750</v>
      </c>
      <c r="AM800" s="5">
        <v>0</v>
      </c>
      <c r="AN800" s="5">
        <v>0</v>
      </c>
      <c r="AO800" s="5">
        <v>0</v>
      </c>
      <c r="AP800" s="5">
        <v>0</v>
      </c>
      <c r="AQ800" s="5">
        <v>0</v>
      </c>
      <c r="AR800" s="5">
        <v>253</v>
      </c>
      <c r="AS800" s="5">
        <v>0</v>
      </c>
      <c r="AT800" s="5">
        <v>33395</v>
      </c>
      <c r="AU800" s="5">
        <v>61568</v>
      </c>
      <c r="AV800" s="5">
        <v>0</v>
      </c>
      <c r="AW800" s="5">
        <v>0</v>
      </c>
      <c r="AX800" s="5">
        <v>1531</v>
      </c>
      <c r="AY800" s="5">
        <v>5759</v>
      </c>
      <c r="AZ800" s="5">
        <v>0</v>
      </c>
      <c r="BA800" s="5">
        <v>0</v>
      </c>
      <c r="BB800" s="5">
        <v>0</v>
      </c>
      <c r="BC800" s="5">
        <v>11617</v>
      </c>
      <c r="BD800" s="5">
        <v>0</v>
      </c>
      <c r="BE800" s="5">
        <v>0</v>
      </c>
      <c r="BF800" s="5">
        <v>0</v>
      </c>
      <c r="BG800" s="5">
        <v>0</v>
      </c>
      <c r="BH800" s="5">
        <v>2394479</v>
      </c>
      <c r="BI800" s="5">
        <v>233407</v>
      </c>
      <c r="BJ800" s="5">
        <v>2029397</v>
      </c>
      <c r="BK800" s="5">
        <v>62621</v>
      </c>
      <c r="BL800" s="5">
        <v>0</v>
      </c>
      <c r="BM800" s="5">
        <v>3320</v>
      </c>
      <c r="BN800" s="5">
        <v>0</v>
      </c>
      <c r="BO800" s="5">
        <v>225096</v>
      </c>
      <c r="BP800" s="5">
        <v>3275056</v>
      </c>
      <c r="BQ800" s="5">
        <v>770163</v>
      </c>
      <c r="BR800" s="5">
        <v>46000</v>
      </c>
    </row>
    <row r="801" spans="1:70">
      <c r="A801" t="s">
        <v>2211</v>
      </c>
      <c r="B801" t="s">
        <v>2212</v>
      </c>
      <c r="C801" t="s">
        <v>1577</v>
      </c>
      <c r="D801" t="s">
        <v>2249</v>
      </c>
      <c r="E801" t="str">
        <f t="shared" si="12"/>
        <v>愛知県愛西市</v>
      </c>
      <c r="F801" s="5">
        <v>25819</v>
      </c>
      <c r="G801" s="5">
        <v>9</v>
      </c>
      <c r="H801" s="5">
        <v>3</v>
      </c>
      <c r="I801" s="5">
        <v>0</v>
      </c>
      <c r="J801" s="5">
        <v>0</v>
      </c>
      <c r="K801" s="5">
        <v>0</v>
      </c>
      <c r="L801" s="5">
        <v>190</v>
      </c>
      <c r="M801" s="5">
        <v>50</v>
      </c>
      <c r="N801" s="5">
        <v>68488</v>
      </c>
      <c r="O801" s="5">
        <v>155014</v>
      </c>
      <c r="P801" s="5">
        <v>420080</v>
      </c>
      <c r="Q801" s="5">
        <v>227054</v>
      </c>
      <c r="R801" s="5">
        <v>24418</v>
      </c>
      <c r="S801" s="5">
        <v>7</v>
      </c>
      <c r="T801" s="5">
        <v>2646</v>
      </c>
      <c r="U801" s="5">
        <v>0</v>
      </c>
      <c r="V801" s="5">
        <v>0</v>
      </c>
      <c r="W801" s="5">
        <v>0</v>
      </c>
      <c r="X801" s="5">
        <v>3</v>
      </c>
      <c r="Y801" s="5">
        <v>5228</v>
      </c>
      <c r="Z801" s="5">
        <v>5228</v>
      </c>
      <c r="AA801" s="5">
        <v>75</v>
      </c>
      <c r="AB801" s="5">
        <v>38</v>
      </c>
      <c r="AC801" s="5">
        <v>155</v>
      </c>
      <c r="AD801" s="5">
        <v>50</v>
      </c>
      <c r="AE801" s="5">
        <v>22084</v>
      </c>
      <c r="AF801" s="5">
        <v>63736</v>
      </c>
      <c r="AG801" s="5">
        <v>1000</v>
      </c>
      <c r="AH801" s="5">
        <v>0</v>
      </c>
      <c r="AI801" s="5">
        <v>0</v>
      </c>
      <c r="AJ801" s="5">
        <v>3077</v>
      </c>
      <c r="AK801" s="5">
        <v>6000</v>
      </c>
      <c r="AL801" s="5">
        <v>0</v>
      </c>
      <c r="AM801" s="5">
        <v>0</v>
      </c>
      <c r="AN801" s="5">
        <v>0</v>
      </c>
      <c r="AO801" s="5">
        <v>0</v>
      </c>
      <c r="AP801" s="5">
        <v>160</v>
      </c>
      <c r="AQ801" s="5">
        <v>0</v>
      </c>
      <c r="AR801" s="5">
        <v>35</v>
      </c>
      <c r="AS801" s="5">
        <v>0</v>
      </c>
      <c r="AT801" s="5">
        <v>16693</v>
      </c>
      <c r="AU801" s="5">
        <v>979</v>
      </c>
      <c r="AV801" s="5">
        <v>0</v>
      </c>
      <c r="AW801" s="5">
        <v>0</v>
      </c>
      <c r="AX801" s="5">
        <v>5</v>
      </c>
      <c r="AY801" s="5">
        <v>1300</v>
      </c>
      <c r="AZ801" s="5">
        <v>0</v>
      </c>
      <c r="BA801" s="5">
        <v>0</v>
      </c>
      <c r="BB801" s="5">
        <v>1351</v>
      </c>
      <c r="BC801" s="5">
        <v>6165</v>
      </c>
      <c r="BD801" s="5">
        <v>0</v>
      </c>
      <c r="BE801" s="5">
        <v>0</v>
      </c>
      <c r="BF801" s="5">
        <v>0</v>
      </c>
      <c r="BG801" s="5">
        <v>0</v>
      </c>
      <c r="BH801" s="5">
        <v>423821</v>
      </c>
      <c r="BI801" s="5">
        <v>20663</v>
      </c>
      <c r="BJ801" s="5">
        <v>403497</v>
      </c>
      <c r="BK801" s="5">
        <v>4630</v>
      </c>
      <c r="BL801" s="5">
        <v>0</v>
      </c>
      <c r="BM801" s="5">
        <v>0</v>
      </c>
      <c r="BN801" s="5">
        <v>0</v>
      </c>
      <c r="BO801" s="5">
        <v>19806</v>
      </c>
      <c r="BP801" s="5">
        <v>809478</v>
      </c>
      <c r="BQ801" s="5">
        <v>150012</v>
      </c>
      <c r="BR801" s="5">
        <v>8030</v>
      </c>
    </row>
    <row r="802" spans="1:70">
      <c r="A802" t="s">
        <v>2211</v>
      </c>
      <c r="B802" t="s">
        <v>2212</v>
      </c>
      <c r="C802" t="s">
        <v>1579</v>
      </c>
      <c r="D802" t="s">
        <v>2250</v>
      </c>
      <c r="E802" t="str">
        <f t="shared" si="12"/>
        <v>愛知県丹羽広域事務組合</v>
      </c>
      <c r="F802" s="5">
        <v>58039</v>
      </c>
      <c r="G802" s="5">
        <v>21</v>
      </c>
      <c r="H802" s="5">
        <v>10</v>
      </c>
      <c r="I802" s="5">
        <v>0</v>
      </c>
      <c r="J802" s="5">
        <v>0</v>
      </c>
      <c r="K802" s="5">
        <v>0</v>
      </c>
      <c r="L802" s="5">
        <v>1776</v>
      </c>
      <c r="M802" s="5">
        <v>1494</v>
      </c>
      <c r="N802" s="5">
        <v>8486</v>
      </c>
      <c r="O802" s="5">
        <v>314636</v>
      </c>
      <c r="P802" s="5">
        <v>804332</v>
      </c>
      <c r="Q802" s="5">
        <v>525000</v>
      </c>
      <c r="R802" s="5">
        <v>0</v>
      </c>
      <c r="S802" s="5">
        <v>17</v>
      </c>
      <c r="T802" s="5">
        <v>6144</v>
      </c>
      <c r="U802" s="5">
        <v>0</v>
      </c>
      <c r="V802" s="5">
        <v>0</v>
      </c>
      <c r="W802" s="5">
        <v>0</v>
      </c>
      <c r="X802" s="5">
        <v>14</v>
      </c>
      <c r="Y802" s="5">
        <v>12098</v>
      </c>
      <c r="Z802" s="5">
        <v>0</v>
      </c>
      <c r="AA802" s="5">
        <v>0</v>
      </c>
      <c r="AB802" s="5">
        <v>0</v>
      </c>
      <c r="AC802" s="5">
        <v>419</v>
      </c>
      <c r="AD802" s="5">
        <v>106</v>
      </c>
      <c r="AE802" s="5">
        <v>5800</v>
      </c>
      <c r="AF802" s="5">
        <v>99286</v>
      </c>
      <c r="AG802" s="5">
        <v>4790</v>
      </c>
      <c r="AH802" s="5">
        <v>16660</v>
      </c>
      <c r="AI802" s="5">
        <v>0</v>
      </c>
      <c r="AJ802" s="5">
        <v>105524</v>
      </c>
      <c r="AK802" s="5">
        <v>9200</v>
      </c>
      <c r="AL802" s="5">
        <v>0</v>
      </c>
      <c r="AM802" s="5">
        <v>0</v>
      </c>
      <c r="AN802" s="5">
        <v>0</v>
      </c>
      <c r="AO802" s="5">
        <v>0</v>
      </c>
      <c r="AP802" s="5">
        <v>0</v>
      </c>
      <c r="AQ802" s="5">
        <v>0</v>
      </c>
      <c r="AR802" s="5">
        <v>29</v>
      </c>
      <c r="AS802" s="5">
        <v>36</v>
      </c>
      <c r="AT802" s="5">
        <v>4055</v>
      </c>
      <c r="AU802" s="5">
        <v>6350</v>
      </c>
      <c r="AV802" s="5">
        <v>0</v>
      </c>
      <c r="AW802" s="5">
        <v>0</v>
      </c>
      <c r="AX802" s="5">
        <v>194</v>
      </c>
      <c r="AY802" s="5">
        <v>459</v>
      </c>
      <c r="AZ802" s="5">
        <v>1202</v>
      </c>
      <c r="BA802" s="5">
        <v>463</v>
      </c>
      <c r="BB802" s="5">
        <v>0</v>
      </c>
      <c r="BC802" s="5">
        <v>41128</v>
      </c>
      <c r="BD802" s="5">
        <v>0</v>
      </c>
      <c r="BE802" s="5">
        <v>0</v>
      </c>
      <c r="BF802" s="5">
        <v>27</v>
      </c>
      <c r="BG802" s="5">
        <v>281</v>
      </c>
      <c r="BH802" s="5">
        <v>830880</v>
      </c>
      <c r="BI802" s="5">
        <v>85601</v>
      </c>
      <c r="BJ802" s="5">
        <v>855624</v>
      </c>
      <c r="BK802" s="5">
        <v>12097</v>
      </c>
      <c r="BL802" s="5">
        <v>0</v>
      </c>
      <c r="BM802" s="5">
        <v>853</v>
      </c>
      <c r="BN802" s="5">
        <v>0</v>
      </c>
      <c r="BO802" s="5">
        <v>78934</v>
      </c>
      <c r="BP802" s="5">
        <v>763210</v>
      </c>
      <c r="BQ802" s="5">
        <v>83252</v>
      </c>
      <c r="BR802" s="5">
        <v>14000</v>
      </c>
    </row>
    <row r="803" spans="1:70">
      <c r="A803" t="s">
        <v>2211</v>
      </c>
      <c r="B803" t="s">
        <v>2212</v>
      </c>
      <c r="C803" t="s">
        <v>1581</v>
      </c>
      <c r="D803" t="s">
        <v>2251</v>
      </c>
      <c r="E803" t="str">
        <f t="shared" si="12"/>
        <v>愛知県西尾市</v>
      </c>
      <c r="F803" s="5">
        <v>166239</v>
      </c>
      <c r="G803" s="5">
        <v>30</v>
      </c>
      <c r="H803" s="5">
        <v>1</v>
      </c>
      <c r="I803" s="5">
        <v>0</v>
      </c>
      <c r="J803" s="5">
        <v>0</v>
      </c>
      <c r="K803" s="5">
        <v>0</v>
      </c>
      <c r="L803" s="5">
        <v>4532</v>
      </c>
      <c r="M803" s="5">
        <v>11944</v>
      </c>
      <c r="N803" s="5">
        <v>38393</v>
      </c>
      <c r="O803" s="5">
        <v>1297308</v>
      </c>
      <c r="P803" s="5">
        <v>2914628</v>
      </c>
      <c r="Q803" s="5">
        <v>528182</v>
      </c>
      <c r="R803" s="5">
        <v>104711</v>
      </c>
      <c r="S803" s="5">
        <v>24</v>
      </c>
      <c r="T803" s="5">
        <v>18346</v>
      </c>
      <c r="U803" s="5">
        <v>0</v>
      </c>
      <c r="V803" s="5">
        <v>0</v>
      </c>
      <c r="W803" s="5">
        <v>16</v>
      </c>
      <c r="X803" s="5">
        <v>16</v>
      </c>
      <c r="Y803" s="5">
        <v>8100</v>
      </c>
      <c r="Z803" s="5">
        <v>0</v>
      </c>
      <c r="AA803" s="5">
        <v>8</v>
      </c>
      <c r="AB803" s="5">
        <v>1</v>
      </c>
      <c r="AC803" s="5">
        <v>0</v>
      </c>
      <c r="AD803" s="5">
        <v>5967</v>
      </c>
      <c r="AE803" s="5">
        <v>26509</v>
      </c>
      <c r="AF803" s="5">
        <v>279825</v>
      </c>
      <c r="AG803" s="5">
        <v>0</v>
      </c>
      <c r="AH803" s="5">
        <v>230240</v>
      </c>
      <c r="AI803" s="5">
        <v>0</v>
      </c>
      <c r="AJ803" s="5">
        <v>0</v>
      </c>
      <c r="AK803" s="5">
        <v>30729</v>
      </c>
      <c r="AL803" s="5">
        <v>7400</v>
      </c>
      <c r="AM803" s="5">
        <v>0</v>
      </c>
      <c r="AN803" s="5">
        <v>0</v>
      </c>
      <c r="AO803" s="5">
        <v>0</v>
      </c>
      <c r="AP803" s="5">
        <v>0</v>
      </c>
      <c r="AQ803" s="5">
        <v>0</v>
      </c>
      <c r="AR803" s="5">
        <v>2569</v>
      </c>
      <c r="AS803" s="5">
        <v>1560</v>
      </c>
      <c r="AT803" s="5">
        <v>217</v>
      </c>
      <c r="AU803" s="5">
        <v>96866</v>
      </c>
      <c r="AV803" s="5">
        <v>13</v>
      </c>
      <c r="AW803" s="5">
        <v>421</v>
      </c>
      <c r="AX803" s="5">
        <v>13055</v>
      </c>
      <c r="AY803" s="5">
        <v>4427</v>
      </c>
      <c r="AZ803" s="5">
        <v>28</v>
      </c>
      <c r="BA803" s="5">
        <v>371</v>
      </c>
      <c r="BB803" s="5">
        <v>0</v>
      </c>
      <c r="BC803" s="5">
        <v>63572</v>
      </c>
      <c r="BD803" s="5">
        <v>0</v>
      </c>
      <c r="BE803" s="5">
        <v>32</v>
      </c>
      <c r="BF803" s="5">
        <v>76</v>
      </c>
      <c r="BG803" s="5">
        <v>84</v>
      </c>
      <c r="BH803" s="5">
        <v>2928072</v>
      </c>
      <c r="BI803" s="5">
        <v>310733</v>
      </c>
      <c r="BJ803" s="5">
        <v>2699694</v>
      </c>
      <c r="BK803" s="5">
        <v>16616</v>
      </c>
      <c r="BL803" s="5">
        <v>134</v>
      </c>
      <c r="BM803" s="5">
        <v>337</v>
      </c>
      <c r="BN803" s="5">
        <v>0</v>
      </c>
      <c r="BO803" s="5">
        <v>227089</v>
      </c>
      <c r="BP803" s="5">
        <v>3692018</v>
      </c>
      <c r="BQ803" s="5">
        <v>495634</v>
      </c>
      <c r="BR803" s="5">
        <v>55200</v>
      </c>
    </row>
    <row r="804" spans="1:70">
      <c r="A804" t="s">
        <v>2211</v>
      </c>
      <c r="B804" t="s">
        <v>2212</v>
      </c>
      <c r="C804" t="s">
        <v>1402</v>
      </c>
      <c r="D804" t="s">
        <v>2252</v>
      </c>
      <c r="E804" t="str">
        <f t="shared" si="12"/>
        <v>愛知県江南市</v>
      </c>
      <c r="F804" s="5">
        <v>92237</v>
      </c>
      <c r="G804" s="5">
        <v>19</v>
      </c>
      <c r="H804" s="5">
        <v>11</v>
      </c>
      <c r="I804" s="5">
        <v>0</v>
      </c>
      <c r="J804" s="5">
        <v>0</v>
      </c>
      <c r="K804" s="5">
        <v>0</v>
      </c>
      <c r="L804" s="5">
        <v>7228</v>
      </c>
      <c r="M804" s="5">
        <v>0</v>
      </c>
      <c r="N804" s="5">
        <v>47066</v>
      </c>
      <c r="O804" s="5">
        <v>658056</v>
      </c>
      <c r="P804" s="5">
        <v>1150420</v>
      </c>
      <c r="Q804" s="5">
        <v>1342617</v>
      </c>
      <c r="R804" s="5">
        <v>113849</v>
      </c>
      <c r="S804" s="5">
        <v>11</v>
      </c>
      <c r="T804" s="5">
        <v>9782</v>
      </c>
      <c r="U804" s="5">
        <v>0</v>
      </c>
      <c r="V804" s="5">
        <v>0</v>
      </c>
      <c r="W804" s="5">
        <v>12</v>
      </c>
      <c r="X804" s="5">
        <v>5</v>
      </c>
      <c r="Y804" s="5">
        <v>19112</v>
      </c>
      <c r="Z804" s="5">
        <v>0</v>
      </c>
      <c r="AA804" s="5">
        <v>43</v>
      </c>
      <c r="AB804" s="5">
        <v>11</v>
      </c>
      <c r="AC804" s="5">
        <v>5083</v>
      </c>
      <c r="AD804" s="5">
        <v>0</v>
      </c>
      <c r="AE804" s="5">
        <v>29849</v>
      </c>
      <c r="AF804" s="5">
        <v>110634</v>
      </c>
      <c r="AG804" s="5">
        <v>3983</v>
      </c>
      <c r="AH804" s="5">
        <v>17176</v>
      </c>
      <c r="AI804" s="5">
        <v>0</v>
      </c>
      <c r="AJ804" s="5">
        <v>0</v>
      </c>
      <c r="AK804" s="5">
        <v>16800</v>
      </c>
      <c r="AL804" s="5">
        <v>0</v>
      </c>
      <c r="AM804" s="5">
        <v>0</v>
      </c>
      <c r="AN804" s="5">
        <v>0</v>
      </c>
      <c r="AO804" s="5">
        <v>0</v>
      </c>
      <c r="AP804" s="5">
        <v>0</v>
      </c>
      <c r="AQ804" s="5">
        <v>0</v>
      </c>
      <c r="AR804" s="5">
        <v>0</v>
      </c>
      <c r="AS804" s="5">
        <v>0</v>
      </c>
      <c r="AT804" s="5">
        <v>1809</v>
      </c>
      <c r="AU804" s="5">
        <v>1615</v>
      </c>
      <c r="AV804" s="5">
        <v>0</v>
      </c>
      <c r="AW804" s="5">
        <v>0</v>
      </c>
      <c r="AX804" s="5">
        <v>28</v>
      </c>
      <c r="AY804" s="5">
        <v>94</v>
      </c>
      <c r="AZ804" s="5">
        <v>0</v>
      </c>
      <c r="BA804" s="5">
        <v>0</v>
      </c>
      <c r="BB804" s="5">
        <v>42</v>
      </c>
      <c r="BC804" s="5">
        <v>105291</v>
      </c>
      <c r="BD804" s="5">
        <v>49</v>
      </c>
      <c r="BE804" s="5">
        <v>0</v>
      </c>
      <c r="BF804" s="5">
        <v>406</v>
      </c>
      <c r="BG804" s="5">
        <v>220</v>
      </c>
      <c r="BH804" s="5">
        <v>1196631</v>
      </c>
      <c r="BI804" s="5">
        <v>143252</v>
      </c>
      <c r="BJ804" s="5">
        <v>1232627</v>
      </c>
      <c r="BK804" s="5">
        <v>28668</v>
      </c>
      <c r="BL804" s="5">
        <v>0</v>
      </c>
      <c r="BM804" s="5">
        <v>1520</v>
      </c>
      <c r="BN804" s="5">
        <v>0</v>
      </c>
      <c r="BO804" s="5">
        <v>133481</v>
      </c>
      <c r="BP804" s="5">
        <v>1361755</v>
      </c>
      <c r="BQ804" s="5">
        <v>243991</v>
      </c>
      <c r="BR804" s="5">
        <v>23080</v>
      </c>
    </row>
    <row r="805" spans="1:70">
      <c r="A805" t="s">
        <v>2211</v>
      </c>
      <c r="B805" t="s">
        <v>2212</v>
      </c>
      <c r="C805" t="s">
        <v>2113</v>
      </c>
      <c r="D805" t="s">
        <v>2253</v>
      </c>
      <c r="E805" t="str">
        <f t="shared" si="12"/>
        <v>愛知県愛知中部水道企業団</v>
      </c>
      <c r="F805" s="5">
        <v>327785</v>
      </c>
      <c r="G805" s="5">
        <v>94</v>
      </c>
      <c r="H805" s="5">
        <v>10</v>
      </c>
      <c r="I805" s="5">
        <v>0</v>
      </c>
      <c r="J805" s="5">
        <v>0</v>
      </c>
      <c r="K805" s="5">
        <v>0</v>
      </c>
      <c r="L805" s="5">
        <v>5145</v>
      </c>
      <c r="M805" s="5">
        <v>67260</v>
      </c>
      <c r="N805" s="5">
        <v>66639</v>
      </c>
      <c r="O805" s="5">
        <v>1694120</v>
      </c>
      <c r="P805" s="5">
        <v>5836679</v>
      </c>
      <c r="Q805" s="5">
        <v>1829351</v>
      </c>
      <c r="R805" s="5">
        <v>312501</v>
      </c>
      <c r="S805" s="5">
        <v>59</v>
      </c>
      <c r="T805" s="5">
        <v>32852</v>
      </c>
      <c r="U805" s="5">
        <v>0</v>
      </c>
      <c r="V805" s="5">
        <v>0</v>
      </c>
      <c r="W805" s="5">
        <v>27</v>
      </c>
      <c r="X805" s="5">
        <v>19</v>
      </c>
      <c r="Y805" s="5">
        <v>7550</v>
      </c>
      <c r="Z805" s="5">
        <v>0</v>
      </c>
      <c r="AA805" s="5">
        <v>133</v>
      </c>
      <c r="AB805" s="5">
        <v>72</v>
      </c>
      <c r="AC805" s="5">
        <v>1110</v>
      </c>
      <c r="AD805" s="5">
        <v>26914</v>
      </c>
      <c r="AE805" s="5">
        <v>12820</v>
      </c>
      <c r="AF805" s="5">
        <v>394947</v>
      </c>
      <c r="AG805" s="5">
        <v>0</v>
      </c>
      <c r="AH805" s="5">
        <v>10386</v>
      </c>
      <c r="AI805" s="5">
        <v>0</v>
      </c>
      <c r="AJ805" s="5">
        <v>0</v>
      </c>
      <c r="AK805" s="5">
        <v>98840</v>
      </c>
      <c r="AL805" s="5">
        <v>1300</v>
      </c>
      <c r="AM805" s="5">
        <v>0</v>
      </c>
      <c r="AN805" s="5">
        <v>0</v>
      </c>
      <c r="AO805" s="5">
        <v>0</v>
      </c>
      <c r="AP805" s="5">
        <v>0</v>
      </c>
      <c r="AQ805" s="5">
        <v>0</v>
      </c>
      <c r="AR805" s="5">
        <v>479</v>
      </c>
      <c r="AS805" s="5">
        <v>13990</v>
      </c>
      <c r="AT805" s="5">
        <v>32555</v>
      </c>
      <c r="AU805" s="5">
        <v>137865</v>
      </c>
      <c r="AV805" s="5">
        <v>112</v>
      </c>
      <c r="AW805" s="5">
        <v>1455</v>
      </c>
      <c r="AX805" s="5">
        <v>2064</v>
      </c>
      <c r="AY805" s="5">
        <v>4312</v>
      </c>
      <c r="AZ805" s="5">
        <v>269</v>
      </c>
      <c r="BA805" s="5">
        <v>209</v>
      </c>
      <c r="BB805" s="5">
        <v>0</v>
      </c>
      <c r="BC805" s="5">
        <v>128646</v>
      </c>
      <c r="BD805" s="5">
        <v>0</v>
      </c>
      <c r="BE805" s="5">
        <v>85</v>
      </c>
      <c r="BF805" s="5">
        <v>115</v>
      </c>
      <c r="BG805" s="5">
        <v>555</v>
      </c>
      <c r="BH805" s="5">
        <v>6060772</v>
      </c>
      <c r="BI805" s="5">
        <v>884960</v>
      </c>
      <c r="BJ805" s="5">
        <v>5790775</v>
      </c>
      <c r="BK805" s="5">
        <v>75961</v>
      </c>
      <c r="BL805" s="5">
        <v>0</v>
      </c>
      <c r="BM805" s="5">
        <v>0</v>
      </c>
      <c r="BN805" s="5">
        <v>0</v>
      </c>
      <c r="BO805" s="5">
        <v>843654</v>
      </c>
      <c r="BP805" s="5">
        <v>6496440</v>
      </c>
      <c r="BQ805" s="5">
        <v>2171830</v>
      </c>
      <c r="BR805" s="5">
        <v>121150</v>
      </c>
    </row>
    <row r="806" spans="1:70">
      <c r="A806" t="s">
        <v>2211</v>
      </c>
      <c r="B806" t="s">
        <v>2212</v>
      </c>
      <c r="C806" t="s">
        <v>1867</v>
      </c>
      <c r="D806" t="s">
        <v>2254</v>
      </c>
      <c r="E806" t="str">
        <f t="shared" si="12"/>
        <v>愛知県あま市</v>
      </c>
      <c r="F806" s="5">
        <v>45007</v>
      </c>
      <c r="G806" s="5">
        <v>10</v>
      </c>
      <c r="H806" s="5">
        <v>0</v>
      </c>
      <c r="I806" s="5">
        <v>0</v>
      </c>
      <c r="J806" s="5">
        <v>0</v>
      </c>
      <c r="K806" s="5">
        <v>0</v>
      </c>
      <c r="L806" s="5">
        <v>0</v>
      </c>
      <c r="M806" s="5">
        <v>0</v>
      </c>
      <c r="N806" s="5">
        <v>29276</v>
      </c>
      <c r="O806" s="5">
        <v>272709</v>
      </c>
      <c r="P806" s="5">
        <v>656007</v>
      </c>
      <c r="Q806" s="5">
        <v>513275</v>
      </c>
      <c r="R806" s="5">
        <v>37516</v>
      </c>
      <c r="S806" s="5">
        <v>7</v>
      </c>
      <c r="T806" s="5">
        <v>4672</v>
      </c>
      <c r="U806" s="5">
        <v>0</v>
      </c>
      <c r="V806" s="5">
        <v>0</v>
      </c>
      <c r="W806" s="5">
        <v>1</v>
      </c>
      <c r="X806" s="5">
        <v>6</v>
      </c>
      <c r="Y806" s="5">
        <v>0</v>
      </c>
      <c r="Z806" s="5">
        <v>0</v>
      </c>
      <c r="AA806" s="5">
        <v>2</v>
      </c>
      <c r="AB806" s="5">
        <v>2</v>
      </c>
      <c r="AC806" s="5">
        <v>0</v>
      </c>
      <c r="AD806" s="5">
        <v>0</v>
      </c>
      <c r="AE806" s="5">
        <v>13538</v>
      </c>
      <c r="AF806" s="5">
        <v>94265</v>
      </c>
      <c r="AG806" s="5">
        <v>0</v>
      </c>
      <c r="AH806" s="5">
        <v>0</v>
      </c>
      <c r="AI806" s="5">
        <v>0</v>
      </c>
      <c r="AJ806" s="5">
        <v>0</v>
      </c>
      <c r="AK806" s="5">
        <v>11400</v>
      </c>
      <c r="AL806" s="5">
        <v>0</v>
      </c>
      <c r="AM806" s="5">
        <v>0</v>
      </c>
      <c r="AN806" s="5">
        <v>0</v>
      </c>
      <c r="AO806" s="5">
        <v>0</v>
      </c>
      <c r="AP806" s="5">
        <v>0</v>
      </c>
      <c r="AQ806" s="5">
        <v>0</v>
      </c>
      <c r="AR806" s="5">
        <v>0</v>
      </c>
      <c r="AS806" s="5">
        <v>0</v>
      </c>
      <c r="AT806" s="5">
        <v>5003</v>
      </c>
      <c r="AU806" s="5">
        <v>376</v>
      </c>
      <c r="AV806" s="5">
        <v>0</v>
      </c>
      <c r="AW806" s="5">
        <v>0</v>
      </c>
      <c r="AX806" s="5">
        <v>0</v>
      </c>
      <c r="AY806" s="5">
        <v>0</v>
      </c>
      <c r="AZ806" s="5">
        <v>0</v>
      </c>
      <c r="BA806" s="5">
        <v>0</v>
      </c>
      <c r="BB806" s="5">
        <v>0</v>
      </c>
      <c r="BC806" s="5">
        <v>20801</v>
      </c>
      <c r="BD806" s="5">
        <v>0</v>
      </c>
      <c r="BE806" s="5">
        <v>0</v>
      </c>
      <c r="BF806" s="5">
        <v>224</v>
      </c>
      <c r="BG806" s="5">
        <v>12</v>
      </c>
      <c r="BH806" s="5">
        <v>670901</v>
      </c>
      <c r="BI806" s="5">
        <v>91619</v>
      </c>
      <c r="BJ806" s="5">
        <v>733281</v>
      </c>
      <c r="BK806" s="5">
        <v>5698</v>
      </c>
      <c r="BL806" s="5">
        <v>0</v>
      </c>
      <c r="BM806" s="5">
        <v>0</v>
      </c>
      <c r="BN806" s="5">
        <v>0</v>
      </c>
      <c r="BO806" s="5">
        <v>68020</v>
      </c>
      <c r="BP806" s="5">
        <v>916503</v>
      </c>
      <c r="BQ806" s="5">
        <v>247656</v>
      </c>
      <c r="BR806" s="5">
        <v>18400</v>
      </c>
    </row>
    <row r="807" spans="1:70">
      <c r="A807" t="s">
        <v>2211</v>
      </c>
      <c r="B807" t="s">
        <v>2212</v>
      </c>
      <c r="C807" t="s">
        <v>1466</v>
      </c>
      <c r="D807" t="s">
        <v>2212</v>
      </c>
      <c r="E807" t="str">
        <f t="shared" si="12"/>
        <v>愛知県愛知県</v>
      </c>
      <c r="F807" s="5">
        <v>0</v>
      </c>
      <c r="G807" s="5">
        <v>328</v>
      </c>
      <c r="H807" s="5">
        <v>0</v>
      </c>
      <c r="I807" s="5">
        <v>0</v>
      </c>
      <c r="J807" s="5">
        <v>11</v>
      </c>
      <c r="K807" s="5">
        <v>0</v>
      </c>
      <c r="L807" s="5">
        <v>68495</v>
      </c>
      <c r="M807" s="5">
        <v>717838</v>
      </c>
      <c r="N807" s="5">
        <v>0</v>
      </c>
      <c r="O807" s="5">
        <v>0</v>
      </c>
      <c r="P807" s="5">
        <v>28819724</v>
      </c>
      <c r="Q807" s="5">
        <v>63077621</v>
      </c>
      <c r="R807" s="5">
        <v>3362878</v>
      </c>
      <c r="S807" s="5">
        <v>253</v>
      </c>
      <c r="T807" s="5">
        <v>0</v>
      </c>
      <c r="U807" s="5">
        <v>424762</v>
      </c>
      <c r="V807" s="5">
        <v>0</v>
      </c>
      <c r="W807" s="5">
        <v>230</v>
      </c>
      <c r="X807" s="5">
        <v>20</v>
      </c>
      <c r="Y807" s="5">
        <v>1785700</v>
      </c>
      <c r="Z807" s="5">
        <v>0</v>
      </c>
      <c r="AA807" s="5">
        <v>4908</v>
      </c>
      <c r="AB807" s="5">
        <v>2915</v>
      </c>
      <c r="AC807" s="5">
        <v>26789</v>
      </c>
      <c r="AD807" s="5">
        <v>369664</v>
      </c>
      <c r="AE807" s="5">
        <v>0</v>
      </c>
      <c r="AF807" s="5">
        <v>0</v>
      </c>
      <c r="AG807" s="5">
        <v>231000</v>
      </c>
      <c r="AH807" s="5">
        <v>1108112</v>
      </c>
      <c r="AI807" s="5">
        <v>1785560</v>
      </c>
      <c r="AJ807" s="5">
        <v>0</v>
      </c>
      <c r="AK807" s="5">
        <v>179910</v>
      </c>
      <c r="AL807" s="5">
        <v>0</v>
      </c>
      <c r="AM807" s="5">
        <v>0</v>
      </c>
      <c r="AN807" s="5">
        <v>0</v>
      </c>
      <c r="AO807" s="5">
        <v>0</v>
      </c>
      <c r="AP807" s="5">
        <v>0</v>
      </c>
      <c r="AQ807" s="5">
        <v>0</v>
      </c>
      <c r="AR807" s="5">
        <v>0</v>
      </c>
      <c r="AS807" s="5">
        <v>12482</v>
      </c>
      <c r="AT807" s="5">
        <v>0</v>
      </c>
      <c r="AU807" s="5">
        <v>0</v>
      </c>
      <c r="AV807" s="5">
        <v>64370</v>
      </c>
      <c r="AW807" s="5">
        <v>556995</v>
      </c>
      <c r="AX807" s="5">
        <v>0</v>
      </c>
      <c r="AY807" s="5">
        <v>0</v>
      </c>
      <c r="AZ807" s="5">
        <v>0</v>
      </c>
      <c r="BA807" s="5">
        <v>0</v>
      </c>
      <c r="BB807" s="5">
        <v>0</v>
      </c>
      <c r="BC807" s="5">
        <v>0</v>
      </c>
      <c r="BD807" s="5">
        <v>0</v>
      </c>
      <c r="BE807" s="5">
        <v>26</v>
      </c>
      <c r="BF807" s="5">
        <v>0</v>
      </c>
      <c r="BG807" s="5">
        <v>0</v>
      </c>
      <c r="BH807" s="5">
        <v>28819724</v>
      </c>
      <c r="BI807" s="5">
        <v>3668956</v>
      </c>
      <c r="BJ807" s="5">
        <v>25619651</v>
      </c>
      <c r="BK807" s="5">
        <v>4389702</v>
      </c>
      <c r="BL807" s="5">
        <v>0</v>
      </c>
      <c r="BM807" s="5">
        <v>0</v>
      </c>
      <c r="BN807" s="5">
        <v>0</v>
      </c>
      <c r="BO807" s="5">
        <v>3340460</v>
      </c>
      <c r="BP807" s="5">
        <v>21070448</v>
      </c>
      <c r="BQ807" s="5">
        <v>18903287</v>
      </c>
      <c r="BR807" s="5">
        <v>0</v>
      </c>
    </row>
    <row r="808" spans="1:70">
      <c r="A808" t="s">
        <v>2255</v>
      </c>
      <c r="B808" t="s">
        <v>2256</v>
      </c>
      <c r="C808" t="s">
        <v>1280</v>
      </c>
      <c r="D808" t="s">
        <v>2257</v>
      </c>
      <c r="E808" t="str">
        <f t="shared" si="12"/>
        <v>三重県桑名市</v>
      </c>
      <c r="F808" s="5">
        <v>142254</v>
      </c>
      <c r="G808" s="5">
        <v>31</v>
      </c>
      <c r="H808" s="5">
        <v>7</v>
      </c>
      <c r="I808" s="5">
        <v>3</v>
      </c>
      <c r="J808" s="5">
        <v>0</v>
      </c>
      <c r="K808" s="5">
        <v>0</v>
      </c>
      <c r="L808" s="5">
        <v>23375</v>
      </c>
      <c r="M808" s="5">
        <v>37092</v>
      </c>
      <c r="N808" s="5">
        <v>35830</v>
      </c>
      <c r="O808" s="5">
        <v>930351</v>
      </c>
      <c r="P808" s="5">
        <v>2357274</v>
      </c>
      <c r="Q808" s="5">
        <v>4851782</v>
      </c>
      <c r="R808" s="5">
        <v>318107</v>
      </c>
      <c r="S808" s="5">
        <v>23</v>
      </c>
      <c r="T808" s="5">
        <v>17042</v>
      </c>
      <c r="U808" s="5">
        <v>0</v>
      </c>
      <c r="V808" s="5">
        <v>0</v>
      </c>
      <c r="W808" s="5">
        <v>21</v>
      </c>
      <c r="X808" s="5">
        <v>10</v>
      </c>
      <c r="Y808" s="5">
        <v>68198</v>
      </c>
      <c r="Z808" s="5">
        <v>10000</v>
      </c>
      <c r="AA808" s="5">
        <v>44</v>
      </c>
      <c r="AB808" s="5">
        <v>14</v>
      </c>
      <c r="AC808" s="5">
        <v>3327</v>
      </c>
      <c r="AD808" s="5">
        <v>11860</v>
      </c>
      <c r="AE808" s="5">
        <v>15609</v>
      </c>
      <c r="AF808" s="5">
        <v>242001</v>
      </c>
      <c r="AG808" s="5">
        <v>33000</v>
      </c>
      <c r="AH808" s="5">
        <v>38000</v>
      </c>
      <c r="AI808" s="5">
        <v>8700</v>
      </c>
      <c r="AJ808" s="5">
        <v>116648</v>
      </c>
      <c r="AK808" s="5">
        <v>25340</v>
      </c>
      <c r="AL808" s="5">
        <v>15346</v>
      </c>
      <c r="AM808" s="5">
        <v>1375</v>
      </c>
      <c r="AN808" s="5">
        <v>0</v>
      </c>
      <c r="AO808" s="5">
        <v>0</v>
      </c>
      <c r="AP808" s="5">
        <v>0</v>
      </c>
      <c r="AQ808" s="5">
        <v>0</v>
      </c>
      <c r="AR808" s="5">
        <v>3646</v>
      </c>
      <c r="AS808" s="5">
        <v>7955</v>
      </c>
      <c r="AT808" s="5">
        <v>3296</v>
      </c>
      <c r="AU808" s="5">
        <v>46144</v>
      </c>
      <c r="AV808" s="5">
        <v>0</v>
      </c>
      <c r="AW808" s="5">
        <v>0</v>
      </c>
      <c r="AX808" s="5">
        <v>0</v>
      </c>
      <c r="AY808" s="5">
        <v>0</v>
      </c>
      <c r="AZ808" s="5">
        <v>583</v>
      </c>
      <c r="BA808" s="5">
        <v>482</v>
      </c>
      <c r="BB808" s="5">
        <v>0</v>
      </c>
      <c r="BC808" s="5">
        <v>134821</v>
      </c>
      <c r="BD808" s="5">
        <v>200</v>
      </c>
      <c r="BE808" s="5">
        <v>333</v>
      </c>
      <c r="BF808" s="5">
        <v>778</v>
      </c>
      <c r="BG808" s="5">
        <v>3770</v>
      </c>
      <c r="BH808" s="5">
        <v>2395678</v>
      </c>
      <c r="BI808" s="5">
        <v>378013</v>
      </c>
      <c r="BJ808" s="5">
        <v>2341849</v>
      </c>
      <c r="BK808" s="5">
        <v>84881</v>
      </c>
      <c r="BL808" s="5">
        <v>0</v>
      </c>
      <c r="BM808" s="5">
        <v>8655</v>
      </c>
      <c r="BN808" s="5">
        <v>0</v>
      </c>
      <c r="BO808" s="5">
        <v>314464</v>
      </c>
      <c r="BP808" s="5">
        <v>2646415</v>
      </c>
      <c r="BQ808" s="5">
        <v>1247535</v>
      </c>
      <c r="BR808" s="5">
        <v>25400</v>
      </c>
    </row>
    <row r="809" spans="1:70">
      <c r="A809" t="s">
        <v>2255</v>
      </c>
      <c r="B809" t="s">
        <v>2256</v>
      </c>
      <c r="C809" t="s">
        <v>1282</v>
      </c>
      <c r="D809" t="s">
        <v>2258</v>
      </c>
      <c r="E809" t="str">
        <f t="shared" si="12"/>
        <v>三重県鳥羽市</v>
      </c>
      <c r="F809" s="5">
        <v>18596</v>
      </c>
      <c r="G809" s="5">
        <v>12</v>
      </c>
      <c r="H809" s="5">
        <v>2</v>
      </c>
      <c r="I809" s="5">
        <v>0</v>
      </c>
      <c r="J809" s="5">
        <v>0</v>
      </c>
      <c r="K809" s="5">
        <v>0</v>
      </c>
      <c r="L809" s="5">
        <v>497</v>
      </c>
      <c r="M809" s="5">
        <v>38985</v>
      </c>
      <c r="N809" s="5">
        <v>211597</v>
      </c>
      <c r="O809" s="5">
        <v>66824</v>
      </c>
      <c r="P809" s="5">
        <v>1063925</v>
      </c>
      <c r="Q809" s="5">
        <v>1044785</v>
      </c>
      <c r="R809" s="5">
        <v>119535</v>
      </c>
      <c r="S809" s="5">
        <v>12</v>
      </c>
      <c r="T809" s="5">
        <v>3643</v>
      </c>
      <c r="U809" s="5">
        <v>0</v>
      </c>
      <c r="V809" s="5">
        <v>0</v>
      </c>
      <c r="W809" s="5">
        <v>4</v>
      </c>
      <c r="X809" s="5">
        <v>7</v>
      </c>
      <c r="Y809" s="5">
        <v>29000</v>
      </c>
      <c r="Z809" s="5">
        <v>0</v>
      </c>
      <c r="AA809" s="5">
        <v>51</v>
      </c>
      <c r="AB809" s="5">
        <v>20</v>
      </c>
      <c r="AC809" s="5">
        <v>32</v>
      </c>
      <c r="AD809" s="5">
        <v>16611</v>
      </c>
      <c r="AE809" s="5">
        <v>51299</v>
      </c>
      <c r="AF809" s="5">
        <v>44460</v>
      </c>
      <c r="AG809" s="5">
        <v>0</v>
      </c>
      <c r="AH809" s="5">
        <v>0</v>
      </c>
      <c r="AI809" s="5">
        <v>0</v>
      </c>
      <c r="AJ809" s="5">
        <v>147979</v>
      </c>
      <c r="AK809" s="5">
        <v>27400</v>
      </c>
      <c r="AL809" s="5">
        <v>0</v>
      </c>
      <c r="AM809" s="5">
        <v>18</v>
      </c>
      <c r="AN809" s="5">
        <v>0</v>
      </c>
      <c r="AO809" s="5">
        <v>0</v>
      </c>
      <c r="AP809" s="5">
        <v>0</v>
      </c>
      <c r="AQ809" s="5">
        <v>0</v>
      </c>
      <c r="AR809" s="5">
        <v>68</v>
      </c>
      <c r="AS809" s="5">
        <v>1513</v>
      </c>
      <c r="AT809" s="5">
        <v>4496</v>
      </c>
      <c r="AU809" s="5">
        <v>0</v>
      </c>
      <c r="AV809" s="5">
        <v>0</v>
      </c>
      <c r="AW809" s="5">
        <v>0</v>
      </c>
      <c r="AX809" s="5">
        <v>60</v>
      </c>
      <c r="AY809" s="5">
        <v>0</v>
      </c>
      <c r="AZ809" s="5">
        <v>0</v>
      </c>
      <c r="BA809" s="5">
        <v>1065</v>
      </c>
      <c r="BB809" s="5">
        <v>18893</v>
      </c>
      <c r="BC809" s="5">
        <v>1315</v>
      </c>
      <c r="BD809" s="5">
        <v>15</v>
      </c>
      <c r="BE809" s="5">
        <v>241</v>
      </c>
      <c r="BF809" s="5">
        <v>261</v>
      </c>
      <c r="BG809" s="5">
        <v>0</v>
      </c>
      <c r="BH809" s="5">
        <v>1064787</v>
      </c>
      <c r="BI809" s="5">
        <v>126557</v>
      </c>
      <c r="BJ809" s="5">
        <v>935069</v>
      </c>
      <c r="BK809" s="5">
        <v>8445</v>
      </c>
      <c r="BL809" s="5">
        <v>417</v>
      </c>
      <c r="BM809" s="5">
        <v>0</v>
      </c>
      <c r="BN809" s="5">
        <v>0</v>
      </c>
      <c r="BO809" s="5">
        <v>101876</v>
      </c>
      <c r="BP809" s="5">
        <v>2397981</v>
      </c>
      <c r="BQ809" s="5">
        <v>290074</v>
      </c>
      <c r="BR809" s="5">
        <v>20000</v>
      </c>
    </row>
    <row r="810" spans="1:70">
      <c r="A810" t="s">
        <v>2255</v>
      </c>
      <c r="B810" t="s">
        <v>2256</v>
      </c>
      <c r="C810" t="s">
        <v>1284</v>
      </c>
      <c r="D810" t="s">
        <v>2259</v>
      </c>
      <c r="E810" t="str">
        <f t="shared" si="12"/>
        <v>三重県津市</v>
      </c>
      <c r="F810" s="5">
        <v>276961</v>
      </c>
      <c r="G810" s="5">
        <v>102</v>
      </c>
      <c r="H810" s="5">
        <v>5</v>
      </c>
      <c r="I810" s="5">
        <v>6</v>
      </c>
      <c r="J810" s="5">
        <v>13</v>
      </c>
      <c r="K810" s="5">
        <v>12</v>
      </c>
      <c r="L810" s="5">
        <v>34446</v>
      </c>
      <c r="M810" s="5">
        <v>91239</v>
      </c>
      <c r="N810" s="5">
        <v>63535</v>
      </c>
      <c r="O810" s="5">
        <v>2269899</v>
      </c>
      <c r="P810" s="5">
        <v>5652882</v>
      </c>
      <c r="Q810" s="5">
        <v>15033643</v>
      </c>
      <c r="R810" s="5">
        <v>1170783</v>
      </c>
      <c r="S810" s="5">
        <v>76</v>
      </c>
      <c r="T810" s="5">
        <v>33938</v>
      </c>
      <c r="U810" s="5">
        <v>0</v>
      </c>
      <c r="V810" s="5">
        <v>0</v>
      </c>
      <c r="W810" s="5">
        <v>36</v>
      </c>
      <c r="X810" s="5">
        <v>12</v>
      </c>
      <c r="Y810" s="5">
        <v>95725</v>
      </c>
      <c r="Z810" s="5">
        <v>25572</v>
      </c>
      <c r="AA810" s="5">
        <v>1493</v>
      </c>
      <c r="AB810" s="5">
        <v>886</v>
      </c>
      <c r="AC810" s="5">
        <v>8915</v>
      </c>
      <c r="AD810" s="5">
        <v>36615</v>
      </c>
      <c r="AE810" s="5">
        <v>43613</v>
      </c>
      <c r="AF810" s="5">
        <v>654500</v>
      </c>
      <c r="AG810" s="5">
        <v>27146</v>
      </c>
      <c r="AH810" s="5">
        <v>40023</v>
      </c>
      <c r="AI810" s="5">
        <v>24083</v>
      </c>
      <c r="AJ810" s="5">
        <v>23702</v>
      </c>
      <c r="AK810" s="5">
        <v>31422</v>
      </c>
      <c r="AL810" s="5">
        <v>61180</v>
      </c>
      <c r="AM810" s="5">
        <v>13988</v>
      </c>
      <c r="AN810" s="5">
        <v>0</v>
      </c>
      <c r="AO810" s="5">
        <v>0</v>
      </c>
      <c r="AP810" s="5">
        <v>0</v>
      </c>
      <c r="AQ810" s="5">
        <v>0</v>
      </c>
      <c r="AR810" s="5">
        <v>5859</v>
      </c>
      <c r="AS810" s="5">
        <v>5526</v>
      </c>
      <c r="AT810" s="5">
        <v>2314</v>
      </c>
      <c r="AU810" s="5">
        <v>179288</v>
      </c>
      <c r="AV810" s="5">
        <v>0</v>
      </c>
      <c r="AW810" s="5">
        <v>0</v>
      </c>
      <c r="AX810" s="5">
        <v>128</v>
      </c>
      <c r="AY810" s="5">
        <v>0</v>
      </c>
      <c r="AZ810" s="5">
        <v>3145</v>
      </c>
      <c r="BA810" s="5">
        <v>8616</v>
      </c>
      <c r="BB810" s="5">
        <v>0</v>
      </c>
      <c r="BC810" s="5">
        <v>489</v>
      </c>
      <c r="BD810" s="5">
        <v>132</v>
      </c>
      <c r="BE810" s="5">
        <v>324</v>
      </c>
      <c r="BF810" s="5">
        <v>53</v>
      </c>
      <c r="BG810" s="5">
        <v>5908</v>
      </c>
      <c r="BH810" s="5">
        <v>5962341</v>
      </c>
      <c r="BI810" s="5">
        <v>1306796</v>
      </c>
      <c r="BJ810" s="5">
        <v>6619518</v>
      </c>
      <c r="BK810" s="5">
        <v>349600</v>
      </c>
      <c r="BL810" s="5">
        <v>277</v>
      </c>
      <c r="BM810" s="5">
        <v>255700</v>
      </c>
      <c r="BN810" s="5">
        <v>0</v>
      </c>
      <c r="BO810" s="5">
        <v>797167</v>
      </c>
      <c r="BP810" s="5">
        <v>6127948</v>
      </c>
      <c r="BQ810" s="5">
        <v>2214089</v>
      </c>
      <c r="BR810" s="5">
        <v>127416</v>
      </c>
    </row>
    <row r="811" spans="1:70">
      <c r="A811" t="s">
        <v>2255</v>
      </c>
      <c r="B811" t="s">
        <v>2256</v>
      </c>
      <c r="C811" t="s">
        <v>1286</v>
      </c>
      <c r="D811" t="s">
        <v>2260</v>
      </c>
      <c r="E811" t="str">
        <f t="shared" si="12"/>
        <v>三重県四日市市</v>
      </c>
      <c r="F811" s="5">
        <v>311395</v>
      </c>
      <c r="G811" s="5">
        <v>100</v>
      </c>
      <c r="H811" s="5">
        <v>5</v>
      </c>
      <c r="I811" s="5">
        <v>0</v>
      </c>
      <c r="J811" s="5">
        <v>0</v>
      </c>
      <c r="K811" s="5">
        <v>0</v>
      </c>
      <c r="L811" s="5">
        <v>30823</v>
      </c>
      <c r="M811" s="5">
        <v>37360</v>
      </c>
      <c r="N811" s="5">
        <v>168964</v>
      </c>
      <c r="O811" s="5">
        <v>1889102</v>
      </c>
      <c r="P811" s="5">
        <v>6625999</v>
      </c>
      <c r="Q811" s="5">
        <v>12325748</v>
      </c>
      <c r="R811" s="5">
        <v>977153</v>
      </c>
      <c r="S811" s="5">
        <v>77</v>
      </c>
      <c r="T811" s="5">
        <v>35795</v>
      </c>
      <c r="U811" s="5">
        <v>0</v>
      </c>
      <c r="V811" s="5">
        <v>0</v>
      </c>
      <c r="W811" s="5">
        <v>71</v>
      </c>
      <c r="X811" s="5">
        <v>10</v>
      </c>
      <c r="Y811" s="5">
        <v>101470</v>
      </c>
      <c r="Z811" s="5">
        <v>0</v>
      </c>
      <c r="AA811" s="5">
        <v>415</v>
      </c>
      <c r="AB811" s="5">
        <v>196</v>
      </c>
      <c r="AC811" s="5">
        <v>12917</v>
      </c>
      <c r="AD811" s="5">
        <v>16081</v>
      </c>
      <c r="AE811" s="5">
        <v>77995</v>
      </c>
      <c r="AF811" s="5">
        <v>515639</v>
      </c>
      <c r="AG811" s="5">
        <v>101470</v>
      </c>
      <c r="AH811" s="5">
        <v>215555</v>
      </c>
      <c r="AI811" s="5">
        <v>0</v>
      </c>
      <c r="AJ811" s="5">
        <v>0</v>
      </c>
      <c r="AK811" s="5">
        <v>112335</v>
      </c>
      <c r="AL811" s="5">
        <v>0</v>
      </c>
      <c r="AM811" s="5">
        <v>0</v>
      </c>
      <c r="AN811" s="5">
        <v>0</v>
      </c>
      <c r="AO811" s="5">
        <v>0</v>
      </c>
      <c r="AP811" s="5">
        <v>0</v>
      </c>
      <c r="AQ811" s="5">
        <v>0</v>
      </c>
      <c r="AR811" s="5">
        <v>9562</v>
      </c>
      <c r="AS811" s="5">
        <v>4979</v>
      </c>
      <c r="AT811" s="5">
        <v>25986</v>
      </c>
      <c r="AU811" s="5">
        <v>86237</v>
      </c>
      <c r="AV811" s="5">
        <v>1039</v>
      </c>
      <c r="AW811" s="5">
        <v>194</v>
      </c>
      <c r="AX811" s="5">
        <v>3118</v>
      </c>
      <c r="AY811" s="5">
        <v>2178</v>
      </c>
      <c r="AZ811" s="5">
        <v>0</v>
      </c>
      <c r="BA811" s="5">
        <v>0</v>
      </c>
      <c r="BB811" s="5">
        <v>0</v>
      </c>
      <c r="BC811" s="5">
        <v>1799</v>
      </c>
      <c r="BD811" s="5">
        <v>546</v>
      </c>
      <c r="BE811" s="5">
        <v>663</v>
      </c>
      <c r="BF811" s="5">
        <v>3008</v>
      </c>
      <c r="BG811" s="5">
        <v>3248</v>
      </c>
      <c r="BH811" s="5">
        <v>7057881</v>
      </c>
      <c r="BI811" s="5">
        <v>578374</v>
      </c>
      <c r="BJ811" s="5">
        <v>5946415</v>
      </c>
      <c r="BK811" s="5">
        <v>288975</v>
      </c>
      <c r="BL811" s="5">
        <v>0</v>
      </c>
      <c r="BM811" s="5">
        <v>184590</v>
      </c>
      <c r="BN811" s="5">
        <v>0</v>
      </c>
      <c r="BO811" s="5">
        <v>232017</v>
      </c>
      <c r="BP811" s="5">
        <v>5891414</v>
      </c>
      <c r="BQ811" s="5">
        <v>2211539</v>
      </c>
      <c r="BR811" s="5">
        <v>80200</v>
      </c>
    </row>
    <row r="812" spans="1:70">
      <c r="A812" t="s">
        <v>2255</v>
      </c>
      <c r="B812" t="s">
        <v>2256</v>
      </c>
      <c r="C812" t="s">
        <v>1288</v>
      </c>
      <c r="D812" t="s">
        <v>2261</v>
      </c>
      <c r="E812" t="str">
        <f t="shared" si="12"/>
        <v>三重県伊賀市</v>
      </c>
      <c r="F812" s="5">
        <v>91147</v>
      </c>
      <c r="G812" s="5">
        <v>45</v>
      </c>
      <c r="H812" s="5">
        <v>2</v>
      </c>
      <c r="I812" s="5">
        <v>3</v>
      </c>
      <c r="J812" s="5">
        <v>9</v>
      </c>
      <c r="K812" s="5">
        <v>3</v>
      </c>
      <c r="L812" s="5">
        <v>43582</v>
      </c>
      <c r="M812" s="5">
        <v>137071</v>
      </c>
      <c r="N812" s="5">
        <v>24931</v>
      </c>
      <c r="O812" s="5">
        <v>1168279</v>
      </c>
      <c r="P812" s="5">
        <v>2447669</v>
      </c>
      <c r="Q812" s="5">
        <v>12548202</v>
      </c>
      <c r="R812" s="5">
        <v>974930</v>
      </c>
      <c r="S812" s="5">
        <v>27</v>
      </c>
      <c r="T812" s="5">
        <v>11553</v>
      </c>
      <c r="U812" s="5">
        <v>0</v>
      </c>
      <c r="V812" s="5">
        <v>0</v>
      </c>
      <c r="W812" s="5">
        <v>16</v>
      </c>
      <c r="X812" s="5">
        <v>12</v>
      </c>
      <c r="Y812" s="5">
        <v>71023</v>
      </c>
      <c r="Z812" s="5">
        <v>0</v>
      </c>
      <c r="AA812" s="5">
        <v>317</v>
      </c>
      <c r="AB812" s="5">
        <v>127</v>
      </c>
      <c r="AC812" s="5">
        <v>5221</v>
      </c>
      <c r="AD812" s="5">
        <v>7749</v>
      </c>
      <c r="AE812" s="5">
        <v>0</v>
      </c>
      <c r="AF812" s="5">
        <v>90494</v>
      </c>
      <c r="AG812" s="5">
        <v>51881</v>
      </c>
      <c r="AH812" s="5">
        <v>86574</v>
      </c>
      <c r="AI812" s="5">
        <v>100849</v>
      </c>
      <c r="AJ812" s="5">
        <v>0</v>
      </c>
      <c r="AK812" s="5">
        <v>44064</v>
      </c>
      <c r="AL812" s="5">
        <v>7325</v>
      </c>
      <c r="AM812" s="5">
        <v>0</v>
      </c>
      <c r="AN812" s="5">
        <v>0</v>
      </c>
      <c r="AO812" s="5">
        <v>0</v>
      </c>
      <c r="AP812" s="5">
        <v>0</v>
      </c>
      <c r="AQ812" s="5">
        <v>0</v>
      </c>
      <c r="AR812" s="5">
        <v>74</v>
      </c>
      <c r="AS812" s="5">
        <v>2622</v>
      </c>
      <c r="AT812" s="5">
        <v>1175</v>
      </c>
      <c r="AU812" s="5">
        <v>85130</v>
      </c>
      <c r="AV812" s="5">
        <v>3245</v>
      </c>
      <c r="AW812" s="5">
        <v>3538</v>
      </c>
      <c r="AX812" s="5">
        <v>0</v>
      </c>
      <c r="AY812" s="5">
        <v>644</v>
      </c>
      <c r="AZ812" s="5">
        <v>0</v>
      </c>
      <c r="BA812" s="5">
        <v>4620</v>
      </c>
      <c r="BB812" s="5">
        <v>0</v>
      </c>
      <c r="BC812" s="5">
        <v>280</v>
      </c>
      <c r="BD812" s="5">
        <v>206</v>
      </c>
      <c r="BE812" s="5">
        <v>1697</v>
      </c>
      <c r="BF812" s="5">
        <v>25</v>
      </c>
      <c r="BG812" s="5">
        <v>3718</v>
      </c>
      <c r="BH812" s="5">
        <v>2491018</v>
      </c>
      <c r="BI812" s="5">
        <v>783770</v>
      </c>
      <c r="BJ812" s="5">
        <v>2549358</v>
      </c>
      <c r="BK812" s="5">
        <v>389764</v>
      </c>
      <c r="BL812" s="5">
        <v>459</v>
      </c>
      <c r="BM812" s="5">
        <v>5478</v>
      </c>
      <c r="BN812" s="5">
        <v>0</v>
      </c>
      <c r="BO812" s="5">
        <v>653561</v>
      </c>
      <c r="BP812" s="5">
        <v>3551504</v>
      </c>
      <c r="BQ812" s="5">
        <v>1366094</v>
      </c>
      <c r="BR812" s="5">
        <v>0</v>
      </c>
    </row>
    <row r="813" spans="1:70">
      <c r="A813" t="s">
        <v>2255</v>
      </c>
      <c r="B813" t="s">
        <v>2256</v>
      </c>
      <c r="C813" t="s">
        <v>1290</v>
      </c>
      <c r="D813" t="s">
        <v>2262</v>
      </c>
      <c r="E813" t="str">
        <f t="shared" si="12"/>
        <v>三重県熊野市</v>
      </c>
      <c r="F813" s="5">
        <v>11462</v>
      </c>
      <c r="G813" s="5">
        <v>12</v>
      </c>
      <c r="H813" s="5">
        <v>2</v>
      </c>
      <c r="I813" s="5">
        <v>0</v>
      </c>
      <c r="J813" s="5">
        <v>1</v>
      </c>
      <c r="K813" s="5">
        <v>0</v>
      </c>
      <c r="L813" s="5">
        <v>3154</v>
      </c>
      <c r="M813" s="5">
        <v>5681</v>
      </c>
      <c r="N813" s="5">
        <v>0</v>
      </c>
      <c r="O813" s="5">
        <v>106053</v>
      </c>
      <c r="P813" s="5">
        <v>208255</v>
      </c>
      <c r="Q813" s="5">
        <v>1325365</v>
      </c>
      <c r="R813" s="5">
        <v>106752</v>
      </c>
      <c r="S813" s="5">
        <v>7</v>
      </c>
      <c r="T813" s="5">
        <v>1606</v>
      </c>
      <c r="U813" s="5">
        <v>0</v>
      </c>
      <c r="V813" s="5">
        <v>0</v>
      </c>
      <c r="W813" s="5">
        <v>5</v>
      </c>
      <c r="X813" s="5">
        <v>10</v>
      </c>
      <c r="Y813" s="5">
        <v>8310</v>
      </c>
      <c r="Z813" s="5">
        <v>0</v>
      </c>
      <c r="AA813" s="5">
        <v>78</v>
      </c>
      <c r="AB813" s="5">
        <v>14</v>
      </c>
      <c r="AC813" s="5">
        <v>481</v>
      </c>
      <c r="AD813" s="5">
        <v>2827</v>
      </c>
      <c r="AE813" s="5">
        <v>0</v>
      </c>
      <c r="AF813" s="5">
        <v>46716</v>
      </c>
      <c r="AG813" s="5">
        <v>2201</v>
      </c>
      <c r="AH813" s="5">
        <v>2142</v>
      </c>
      <c r="AI813" s="5">
        <v>6168</v>
      </c>
      <c r="AJ813" s="5">
        <v>0</v>
      </c>
      <c r="AK813" s="5">
        <v>1500</v>
      </c>
      <c r="AL813" s="5">
        <v>2685</v>
      </c>
      <c r="AM813" s="5">
        <v>0</v>
      </c>
      <c r="AN813" s="5">
        <v>0</v>
      </c>
      <c r="AO813" s="5">
        <v>0</v>
      </c>
      <c r="AP813" s="5">
        <v>0</v>
      </c>
      <c r="AQ813" s="5">
        <v>0</v>
      </c>
      <c r="AR813" s="5">
        <v>404</v>
      </c>
      <c r="AS813" s="5">
        <v>1270</v>
      </c>
      <c r="AT813" s="5">
        <v>0</v>
      </c>
      <c r="AU813" s="5">
        <v>3433</v>
      </c>
      <c r="AV813" s="5">
        <v>0</v>
      </c>
      <c r="AW813" s="5">
        <v>47</v>
      </c>
      <c r="AX813" s="5">
        <v>0</v>
      </c>
      <c r="AY813" s="5">
        <v>0</v>
      </c>
      <c r="AZ813" s="5">
        <v>1725</v>
      </c>
      <c r="BA813" s="5">
        <v>1259</v>
      </c>
      <c r="BB813" s="5">
        <v>0</v>
      </c>
      <c r="BC813" s="5">
        <v>20052</v>
      </c>
      <c r="BD813" s="5">
        <v>37</v>
      </c>
      <c r="BE813" s="5">
        <v>10</v>
      </c>
      <c r="BF813" s="5">
        <v>0</v>
      </c>
      <c r="BG813" s="5">
        <v>459</v>
      </c>
      <c r="BH813" s="5">
        <v>209395</v>
      </c>
      <c r="BI813" s="5">
        <v>34117</v>
      </c>
      <c r="BJ813" s="5">
        <v>212057</v>
      </c>
      <c r="BK813" s="5">
        <v>28943</v>
      </c>
      <c r="BL813" s="5">
        <v>2</v>
      </c>
      <c r="BM813" s="5">
        <v>0</v>
      </c>
      <c r="BN813" s="5">
        <v>0</v>
      </c>
      <c r="BO813" s="5">
        <v>33985</v>
      </c>
      <c r="BP813" s="5">
        <v>148785</v>
      </c>
      <c r="BQ813" s="5">
        <v>126899</v>
      </c>
      <c r="BR813" s="5">
        <v>0</v>
      </c>
    </row>
    <row r="814" spans="1:70">
      <c r="A814" t="s">
        <v>2255</v>
      </c>
      <c r="B814" t="s">
        <v>2256</v>
      </c>
      <c r="C814" t="s">
        <v>1292</v>
      </c>
      <c r="D814" t="s">
        <v>2263</v>
      </c>
      <c r="E814" t="str">
        <f t="shared" si="12"/>
        <v>三重県紀北町</v>
      </c>
      <c r="F814" s="5">
        <v>16013</v>
      </c>
      <c r="G814" s="5">
        <v>13</v>
      </c>
      <c r="H814" s="5">
        <v>8</v>
      </c>
      <c r="I814" s="5">
        <v>0</v>
      </c>
      <c r="J814" s="5">
        <v>0</v>
      </c>
      <c r="K814" s="5">
        <v>0</v>
      </c>
      <c r="L814" s="5">
        <v>939</v>
      </c>
      <c r="M814" s="5">
        <v>13395</v>
      </c>
      <c r="N814" s="5">
        <v>13517</v>
      </c>
      <c r="O814" s="5">
        <v>215568</v>
      </c>
      <c r="P814" s="5">
        <v>315001</v>
      </c>
      <c r="Q814" s="5">
        <v>1452123</v>
      </c>
      <c r="R814" s="5">
        <v>131101</v>
      </c>
      <c r="S814" s="5">
        <v>12</v>
      </c>
      <c r="T814" s="5">
        <v>2203</v>
      </c>
      <c r="U814" s="5">
        <v>0</v>
      </c>
      <c r="V814" s="5">
        <v>0</v>
      </c>
      <c r="W814" s="5">
        <v>1</v>
      </c>
      <c r="X814" s="5">
        <v>8</v>
      </c>
      <c r="Y814" s="5">
        <v>14770</v>
      </c>
      <c r="Z814" s="5">
        <v>0</v>
      </c>
      <c r="AA814" s="5">
        <v>54</v>
      </c>
      <c r="AB814" s="5">
        <v>0</v>
      </c>
      <c r="AC814" s="5">
        <v>0</v>
      </c>
      <c r="AD814" s="5">
        <v>2334</v>
      </c>
      <c r="AE814" s="5">
        <v>457</v>
      </c>
      <c r="AF814" s="5">
        <v>55897</v>
      </c>
      <c r="AG814" s="5">
        <v>0</v>
      </c>
      <c r="AH814" s="5">
        <v>0</v>
      </c>
      <c r="AI814" s="5">
        <v>0</v>
      </c>
      <c r="AJ814" s="5">
        <v>12427</v>
      </c>
      <c r="AK814" s="5">
        <v>7400</v>
      </c>
      <c r="AL814" s="5">
        <v>691</v>
      </c>
      <c r="AM814" s="5">
        <v>449</v>
      </c>
      <c r="AN814" s="5">
        <v>0</v>
      </c>
      <c r="AO814" s="5">
        <v>0</v>
      </c>
      <c r="AP814" s="5">
        <v>0</v>
      </c>
      <c r="AQ814" s="5">
        <v>0</v>
      </c>
      <c r="AR814" s="5">
        <v>0</v>
      </c>
      <c r="AS814" s="5">
        <v>0</v>
      </c>
      <c r="AT814" s="5">
        <v>675</v>
      </c>
      <c r="AU814" s="5">
        <v>4923</v>
      </c>
      <c r="AV814" s="5">
        <v>0</v>
      </c>
      <c r="AW814" s="5">
        <v>102</v>
      </c>
      <c r="AX814" s="5">
        <v>8</v>
      </c>
      <c r="AY814" s="5">
        <v>1333</v>
      </c>
      <c r="AZ814" s="5">
        <v>0</v>
      </c>
      <c r="BA814" s="5">
        <v>785</v>
      </c>
      <c r="BB814" s="5">
        <v>300</v>
      </c>
      <c r="BC814" s="5">
        <v>24401</v>
      </c>
      <c r="BD814" s="5">
        <v>0</v>
      </c>
      <c r="BE814" s="5">
        <v>0</v>
      </c>
      <c r="BF814" s="5">
        <v>0</v>
      </c>
      <c r="BG814" s="5">
        <v>0</v>
      </c>
      <c r="BH814" s="5">
        <v>317435</v>
      </c>
      <c r="BI814" s="5">
        <v>81828</v>
      </c>
      <c r="BJ814" s="5">
        <v>357243</v>
      </c>
      <c r="BK814" s="5">
        <v>25336</v>
      </c>
      <c r="BL814" s="5">
        <v>635</v>
      </c>
      <c r="BM814" s="5">
        <v>0</v>
      </c>
      <c r="BN814" s="5">
        <v>0</v>
      </c>
      <c r="BO814" s="5">
        <v>73633</v>
      </c>
      <c r="BP814" s="5">
        <v>268424</v>
      </c>
      <c r="BQ814" s="5">
        <v>140804</v>
      </c>
      <c r="BR814" s="5">
        <v>0</v>
      </c>
    </row>
    <row r="815" spans="1:70">
      <c r="A815" t="s">
        <v>2255</v>
      </c>
      <c r="B815" t="s">
        <v>2256</v>
      </c>
      <c r="C815" t="s">
        <v>1294</v>
      </c>
      <c r="D815" t="s">
        <v>2264</v>
      </c>
      <c r="E815" t="str">
        <f t="shared" si="12"/>
        <v>三重県松阪市</v>
      </c>
      <c r="F815" s="5">
        <v>161587</v>
      </c>
      <c r="G815" s="5">
        <v>48</v>
      </c>
      <c r="H815" s="5">
        <v>4</v>
      </c>
      <c r="I815" s="5">
        <v>8</v>
      </c>
      <c r="J815" s="5">
        <v>2</v>
      </c>
      <c r="K815" s="5">
        <v>1</v>
      </c>
      <c r="L815" s="5">
        <v>14859</v>
      </c>
      <c r="M815" s="5">
        <v>35874</v>
      </c>
      <c r="N815" s="5">
        <v>33234</v>
      </c>
      <c r="O815" s="5">
        <v>1359669</v>
      </c>
      <c r="P815" s="5">
        <v>3225529</v>
      </c>
      <c r="Q815" s="5">
        <v>12666511</v>
      </c>
      <c r="R815" s="5">
        <v>708660</v>
      </c>
      <c r="S815" s="5">
        <v>24</v>
      </c>
      <c r="T815" s="5">
        <v>18550</v>
      </c>
      <c r="U815" s="5">
        <v>0</v>
      </c>
      <c r="V815" s="5">
        <v>0</v>
      </c>
      <c r="W815" s="5">
        <v>21</v>
      </c>
      <c r="X815" s="5">
        <v>8</v>
      </c>
      <c r="Y815" s="5">
        <v>65518</v>
      </c>
      <c r="Z815" s="5">
        <v>0</v>
      </c>
      <c r="AA815" s="5">
        <v>120</v>
      </c>
      <c r="AB815" s="5">
        <v>86</v>
      </c>
      <c r="AC815" s="5">
        <v>1661</v>
      </c>
      <c r="AD815" s="5">
        <v>6402</v>
      </c>
      <c r="AE815" s="5">
        <v>16203</v>
      </c>
      <c r="AF815" s="5">
        <v>225407</v>
      </c>
      <c r="AG815" s="5">
        <v>62603</v>
      </c>
      <c r="AH815" s="5">
        <v>16949</v>
      </c>
      <c r="AI815" s="5">
        <v>7099</v>
      </c>
      <c r="AJ815" s="5">
        <v>0</v>
      </c>
      <c r="AK815" s="5">
        <v>36974</v>
      </c>
      <c r="AL815" s="5">
        <v>1000</v>
      </c>
      <c r="AM815" s="5">
        <v>673</v>
      </c>
      <c r="AN815" s="5">
        <v>416</v>
      </c>
      <c r="AO815" s="5">
        <v>0</v>
      </c>
      <c r="AP815" s="5">
        <v>0</v>
      </c>
      <c r="AQ815" s="5">
        <v>2096</v>
      </c>
      <c r="AR815" s="5">
        <v>362</v>
      </c>
      <c r="AS815" s="5">
        <v>5437</v>
      </c>
      <c r="AT815" s="5">
        <v>4617</v>
      </c>
      <c r="AU815" s="5">
        <v>127992</v>
      </c>
      <c r="AV815" s="5">
        <v>0</v>
      </c>
      <c r="AW815" s="5">
        <v>0</v>
      </c>
      <c r="AX815" s="5">
        <v>0</v>
      </c>
      <c r="AY815" s="5">
        <v>1036</v>
      </c>
      <c r="AZ815" s="5">
        <v>9937</v>
      </c>
      <c r="BA815" s="5">
        <v>0</v>
      </c>
      <c r="BB815" s="5">
        <v>0</v>
      </c>
      <c r="BC815" s="5">
        <v>135038</v>
      </c>
      <c r="BD815" s="5">
        <v>44</v>
      </c>
      <c r="BE815" s="5">
        <v>85</v>
      </c>
      <c r="BF815" s="5">
        <v>37</v>
      </c>
      <c r="BG815" s="5">
        <v>312</v>
      </c>
      <c r="BH815" s="5">
        <v>3297234</v>
      </c>
      <c r="BI815" s="5">
        <v>381320</v>
      </c>
      <c r="BJ815" s="5">
        <v>3288142</v>
      </c>
      <c r="BK815" s="5">
        <v>238518</v>
      </c>
      <c r="BL815" s="5">
        <v>0</v>
      </c>
      <c r="BM815" s="5">
        <v>3356</v>
      </c>
      <c r="BN815" s="5">
        <v>0</v>
      </c>
      <c r="BO815" s="5">
        <v>322862</v>
      </c>
      <c r="BP815" s="5">
        <v>3736389</v>
      </c>
      <c r="BQ815" s="5">
        <v>1051591</v>
      </c>
      <c r="BR815" s="5">
        <v>73800</v>
      </c>
    </row>
    <row r="816" spans="1:70">
      <c r="A816" t="s">
        <v>2255</v>
      </c>
      <c r="B816" t="s">
        <v>2256</v>
      </c>
      <c r="C816" t="s">
        <v>1296</v>
      </c>
      <c r="D816" t="s">
        <v>2265</v>
      </c>
      <c r="E816" t="str">
        <f t="shared" si="12"/>
        <v>三重県伊勢市</v>
      </c>
      <c r="F816" s="5">
        <v>125206</v>
      </c>
      <c r="G816" s="5">
        <v>45</v>
      </c>
      <c r="H816" s="5">
        <v>5</v>
      </c>
      <c r="I816" s="5">
        <v>0</v>
      </c>
      <c r="J816" s="5">
        <v>0</v>
      </c>
      <c r="K816" s="5">
        <v>0</v>
      </c>
      <c r="L816" s="5">
        <v>0</v>
      </c>
      <c r="M816" s="5">
        <v>13821</v>
      </c>
      <c r="N816" s="5">
        <v>58072</v>
      </c>
      <c r="O816" s="5">
        <v>862917</v>
      </c>
      <c r="P816" s="5">
        <v>2339524</v>
      </c>
      <c r="Q816" s="5">
        <v>4580268</v>
      </c>
      <c r="R816" s="5">
        <v>333996</v>
      </c>
      <c r="S816" s="5">
        <v>29</v>
      </c>
      <c r="T816" s="5">
        <v>14541</v>
      </c>
      <c r="U816" s="5">
        <v>0</v>
      </c>
      <c r="V816" s="5">
        <v>0</v>
      </c>
      <c r="W816" s="5">
        <v>13</v>
      </c>
      <c r="X816" s="5">
        <v>11</v>
      </c>
      <c r="Y816" s="5">
        <v>49392</v>
      </c>
      <c r="Z816" s="5">
        <v>0</v>
      </c>
      <c r="AA816" s="5">
        <v>0</v>
      </c>
      <c r="AB816" s="5">
        <v>0</v>
      </c>
      <c r="AC816" s="5">
        <v>0</v>
      </c>
      <c r="AD816" s="5">
        <v>4660</v>
      </c>
      <c r="AE816" s="5">
        <v>19628</v>
      </c>
      <c r="AF816" s="5">
        <v>179105</v>
      </c>
      <c r="AG816" s="5">
        <v>0</v>
      </c>
      <c r="AH816" s="5">
        <v>0</v>
      </c>
      <c r="AI816" s="5">
        <v>0</v>
      </c>
      <c r="AJ816" s="5">
        <v>27611</v>
      </c>
      <c r="AK816" s="5">
        <v>14619</v>
      </c>
      <c r="AL816" s="5">
        <v>24020</v>
      </c>
      <c r="AM816" s="5">
        <v>0</v>
      </c>
      <c r="AN816" s="5">
        <v>0</v>
      </c>
      <c r="AO816" s="5">
        <v>0</v>
      </c>
      <c r="AP816" s="5">
        <v>0</v>
      </c>
      <c r="AQ816" s="5">
        <v>0</v>
      </c>
      <c r="AR816" s="5">
        <v>0</v>
      </c>
      <c r="AS816" s="5">
        <v>3241</v>
      </c>
      <c r="AT816" s="5">
        <v>21395</v>
      </c>
      <c r="AU816" s="5">
        <v>141074</v>
      </c>
      <c r="AV816" s="5">
        <v>0</v>
      </c>
      <c r="AW816" s="5">
        <v>564</v>
      </c>
      <c r="AX816" s="5">
        <v>0</v>
      </c>
      <c r="AY816" s="5">
        <v>493</v>
      </c>
      <c r="AZ816" s="5">
        <v>0</v>
      </c>
      <c r="BA816" s="5">
        <v>0</v>
      </c>
      <c r="BB816" s="5">
        <v>0</v>
      </c>
      <c r="BC816" s="5">
        <v>315</v>
      </c>
      <c r="BD816" s="5">
        <v>0</v>
      </c>
      <c r="BE816" s="5">
        <v>23</v>
      </c>
      <c r="BF816" s="5">
        <v>1077</v>
      </c>
      <c r="BG816" s="5">
        <v>1501</v>
      </c>
      <c r="BH816" s="5">
        <v>2381779</v>
      </c>
      <c r="BI816" s="5">
        <v>287430</v>
      </c>
      <c r="BJ816" s="5">
        <v>2159345</v>
      </c>
      <c r="BK816" s="5">
        <v>98194</v>
      </c>
      <c r="BL816" s="5">
        <v>0</v>
      </c>
      <c r="BM816" s="5">
        <v>10873</v>
      </c>
      <c r="BN816" s="5">
        <v>0</v>
      </c>
      <c r="BO816" s="5">
        <v>240105</v>
      </c>
      <c r="BP816" s="5">
        <v>2252819</v>
      </c>
      <c r="BQ816" s="5">
        <v>707530</v>
      </c>
      <c r="BR816" s="5">
        <v>37300</v>
      </c>
    </row>
    <row r="817" spans="1:70">
      <c r="A817" t="s">
        <v>2255</v>
      </c>
      <c r="B817" t="s">
        <v>2256</v>
      </c>
      <c r="C817" t="s">
        <v>1298</v>
      </c>
      <c r="D817" t="s">
        <v>2266</v>
      </c>
      <c r="E817" t="str">
        <f t="shared" si="12"/>
        <v>三重県いなべ市</v>
      </c>
      <c r="F817" s="5">
        <v>45506</v>
      </c>
      <c r="G817" s="5">
        <v>13</v>
      </c>
      <c r="H817" s="5">
        <v>10</v>
      </c>
      <c r="I817" s="5">
        <v>4</v>
      </c>
      <c r="J817" s="5">
        <v>0</v>
      </c>
      <c r="K817" s="5">
        <v>0</v>
      </c>
      <c r="L817" s="5">
        <v>10686</v>
      </c>
      <c r="M817" s="5">
        <v>72099</v>
      </c>
      <c r="N817" s="5">
        <v>0</v>
      </c>
      <c r="O817" s="5">
        <v>578857</v>
      </c>
      <c r="P817" s="5">
        <v>777026</v>
      </c>
      <c r="Q817" s="5">
        <v>2874639</v>
      </c>
      <c r="R817" s="5">
        <v>302157</v>
      </c>
      <c r="S817" s="5">
        <v>8</v>
      </c>
      <c r="T817" s="5">
        <v>5319</v>
      </c>
      <c r="U817" s="5">
        <v>0</v>
      </c>
      <c r="V817" s="5">
        <v>0</v>
      </c>
      <c r="W817" s="5">
        <v>0</v>
      </c>
      <c r="X817" s="5">
        <v>7</v>
      </c>
      <c r="Y817" s="5">
        <v>29841</v>
      </c>
      <c r="Z817" s="5">
        <v>0</v>
      </c>
      <c r="AA817" s="5">
        <v>291</v>
      </c>
      <c r="AB817" s="5">
        <v>0</v>
      </c>
      <c r="AC817" s="5">
        <v>0</v>
      </c>
      <c r="AD817" s="5">
        <v>1234</v>
      </c>
      <c r="AE817" s="5">
        <v>0</v>
      </c>
      <c r="AF817" s="5">
        <v>24</v>
      </c>
      <c r="AG817" s="5">
        <v>0</v>
      </c>
      <c r="AH817" s="5">
        <v>0</v>
      </c>
      <c r="AI817" s="5">
        <v>0</v>
      </c>
      <c r="AJ817" s="5">
        <v>0</v>
      </c>
      <c r="AK817" s="5">
        <v>7500</v>
      </c>
      <c r="AL817" s="5">
        <v>10880</v>
      </c>
      <c r="AM817" s="5">
        <v>6769</v>
      </c>
      <c r="AN817" s="5">
        <v>0</v>
      </c>
      <c r="AO817" s="5">
        <v>0</v>
      </c>
      <c r="AP817" s="5">
        <v>0</v>
      </c>
      <c r="AQ817" s="5">
        <v>0</v>
      </c>
      <c r="AR817" s="5">
        <v>651</v>
      </c>
      <c r="AS817" s="5">
        <v>10506</v>
      </c>
      <c r="AT817" s="5">
        <v>0</v>
      </c>
      <c r="AU817" s="5">
        <v>6917</v>
      </c>
      <c r="AV817" s="5">
        <v>0</v>
      </c>
      <c r="AW817" s="5">
        <v>0</v>
      </c>
      <c r="AX817" s="5">
        <v>0</v>
      </c>
      <c r="AY817" s="5">
        <v>0</v>
      </c>
      <c r="AZ817" s="5">
        <v>380</v>
      </c>
      <c r="BA817" s="5">
        <v>0</v>
      </c>
      <c r="BB817" s="5">
        <v>0</v>
      </c>
      <c r="BC817" s="5">
        <v>25220</v>
      </c>
      <c r="BD817" s="5">
        <v>0</v>
      </c>
      <c r="BE817" s="5">
        <v>0</v>
      </c>
      <c r="BF817" s="5">
        <v>0</v>
      </c>
      <c r="BG817" s="5">
        <v>0</v>
      </c>
      <c r="BH817" s="5">
        <v>816450</v>
      </c>
      <c r="BI817" s="5">
        <v>157890</v>
      </c>
      <c r="BJ817" s="5">
        <v>821505</v>
      </c>
      <c r="BK817" s="5">
        <v>89514</v>
      </c>
      <c r="BL817" s="5">
        <v>0</v>
      </c>
      <c r="BM817" s="5">
        <v>10865</v>
      </c>
      <c r="BN817" s="5">
        <v>0</v>
      </c>
      <c r="BO817" s="5">
        <v>118898</v>
      </c>
      <c r="BP817" s="5">
        <v>2813313</v>
      </c>
      <c r="BQ817" s="5">
        <v>700888</v>
      </c>
      <c r="BR817" s="5">
        <v>0</v>
      </c>
    </row>
    <row r="818" spans="1:70">
      <c r="A818" t="s">
        <v>2255</v>
      </c>
      <c r="B818" t="s">
        <v>2256</v>
      </c>
      <c r="C818" t="s">
        <v>1302</v>
      </c>
      <c r="D818" t="s">
        <v>2267</v>
      </c>
      <c r="E818" t="str">
        <f t="shared" si="12"/>
        <v>三重県鈴鹿市</v>
      </c>
      <c r="F818" s="5">
        <v>199745</v>
      </c>
      <c r="G818" s="5">
        <v>79</v>
      </c>
      <c r="H818" s="5">
        <v>5</v>
      </c>
      <c r="I818" s="5">
        <v>3</v>
      </c>
      <c r="J818" s="5">
        <v>2</v>
      </c>
      <c r="K818" s="5">
        <v>0</v>
      </c>
      <c r="L818" s="5">
        <v>16915</v>
      </c>
      <c r="M818" s="5">
        <v>29883</v>
      </c>
      <c r="N818" s="5">
        <v>50607</v>
      </c>
      <c r="O818" s="5">
        <v>1254971</v>
      </c>
      <c r="P818" s="5">
        <v>3731411</v>
      </c>
      <c r="Q818" s="5">
        <v>13781688</v>
      </c>
      <c r="R818" s="5">
        <v>1005323</v>
      </c>
      <c r="S818" s="5">
        <v>53</v>
      </c>
      <c r="T818" s="5">
        <v>22461</v>
      </c>
      <c r="U818" s="5">
        <v>0</v>
      </c>
      <c r="V818" s="5">
        <v>0</v>
      </c>
      <c r="W818" s="5">
        <v>42</v>
      </c>
      <c r="X818" s="5">
        <v>8</v>
      </c>
      <c r="Y818" s="5">
        <v>95100</v>
      </c>
      <c r="Z818" s="5">
        <v>0</v>
      </c>
      <c r="AA818" s="5">
        <v>255</v>
      </c>
      <c r="AB818" s="5">
        <v>109</v>
      </c>
      <c r="AC818" s="5">
        <v>6211</v>
      </c>
      <c r="AD818" s="5">
        <v>7045</v>
      </c>
      <c r="AE818" s="5">
        <v>24295</v>
      </c>
      <c r="AF818" s="5">
        <v>149583</v>
      </c>
      <c r="AG818" s="5">
        <v>74100</v>
      </c>
      <c r="AH818" s="5">
        <v>0</v>
      </c>
      <c r="AI818" s="5">
        <v>0</v>
      </c>
      <c r="AJ818" s="5">
        <v>0</v>
      </c>
      <c r="AK818" s="5">
        <v>17500</v>
      </c>
      <c r="AL818" s="5">
        <v>39580</v>
      </c>
      <c r="AM818" s="5">
        <v>885</v>
      </c>
      <c r="AN818" s="5">
        <v>0</v>
      </c>
      <c r="AO818" s="5">
        <v>0</v>
      </c>
      <c r="AP818" s="5">
        <v>0</v>
      </c>
      <c r="AQ818" s="5">
        <v>0</v>
      </c>
      <c r="AR818" s="5">
        <v>8222</v>
      </c>
      <c r="AS818" s="5">
        <v>12785</v>
      </c>
      <c r="AT818" s="5">
        <v>13582</v>
      </c>
      <c r="AU818" s="5">
        <v>70100</v>
      </c>
      <c r="AV818" s="5">
        <v>2485</v>
      </c>
      <c r="AW818" s="5">
        <v>2652</v>
      </c>
      <c r="AX818" s="5">
        <v>1384</v>
      </c>
      <c r="AY818" s="5">
        <v>22131</v>
      </c>
      <c r="AZ818" s="5">
        <v>0</v>
      </c>
      <c r="BA818" s="5">
        <v>0</v>
      </c>
      <c r="BB818" s="5">
        <v>0</v>
      </c>
      <c r="BC818" s="5">
        <v>44360</v>
      </c>
      <c r="BD818" s="5">
        <v>0</v>
      </c>
      <c r="BE818" s="5">
        <v>0</v>
      </c>
      <c r="BF818" s="5">
        <v>0</v>
      </c>
      <c r="BG818" s="5">
        <v>0</v>
      </c>
      <c r="BH818" s="5">
        <v>3749554</v>
      </c>
      <c r="BI818" s="5">
        <v>638427</v>
      </c>
      <c r="BJ818" s="5">
        <v>3506921</v>
      </c>
      <c r="BK818" s="5">
        <v>283101</v>
      </c>
      <c r="BL818" s="5">
        <v>0</v>
      </c>
      <c r="BM818" s="5">
        <v>6782</v>
      </c>
      <c r="BN818" s="5">
        <v>0</v>
      </c>
      <c r="BO818" s="5">
        <v>536277</v>
      </c>
      <c r="BP818" s="5">
        <v>4293618</v>
      </c>
      <c r="BQ818" s="5">
        <v>1789538</v>
      </c>
      <c r="BR818" s="5">
        <v>18800</v>
      </c>
    </row>
    <row r="819" spans="1:70">
      <c r="A819" t="s">
        <v>2255</v>
      </c>
      <c r="B819" t="s">
        <v>2256</v>
      </c>
      <c r="C819" t="s">
        <v>1304</v>
      </c>
      <c r="D819" t="s">
        <v>2268</v>
      </c>
      <c r="E819" t="str">
        <f t="shared" si="12"/>
        <v>三重県尾鷲市</v>
      </c>
      <c r="F819" s="5">
        <v>14679</v>
      </c>
      <c r="G819" s="5">
        <v>10</v>
      </c>
      <c r="H819" s="5">
        <v>1</v>
      </c>
      <c r="I819" s="5">
        <v>0</v>
      </c>
      <c r="J819" s="5">
        <v>1</v>
      </c>
      <c r="K819" s="5">
        <v>0</v>
      </c>
      <c r="L819" s="5">
        <v>389</v>
      </c>
      <c r="M819" s="5">
        <v>2160</v>
      </c>
      <c r="N819" s="5">
        <v>139479</v>
      </c>
      <c r="O819" s="5">
        <v>0</v>
      </c>
      <c r="P819" s="5">
        <v>472310</v>
      </c>
      <c r="Q819" s="5">
        <v>2653083</v>
      </c>
      <c r="R819" s="5">
        <v>228048</v>
      </c>
      <c r="S819" s="5">
        <v>10</v>
      </c>
      <c r="T819" s="5">
        <v>2213</v>
      </c>
      <c r="U819" s="5">
        <v>0</v>
      </c>
      <c r="V819" s="5">
        <v>0</v>
      </c>
      <c r="W819" s="5">
        <v>6</v>
      </c>
      <c r="X819" s="5">
        <v>7</v>
      </c>
      <c r="Y819" s="5">
        <v>12280</v>
      </c>
      <c r="Z819" s="5">
        <v>0</v>
      </c>
      <c r="AA819" s="5">
        <v>7</v>
      </c>
      <c r="AB819" s="5">
        <v>0</v>
      </c>
      <c r="AC819" s="5">
        <v>0</v>
      </c>
      <c r="AD819" s="5">
        <v>0</v>
      </c>
      <c r="AE819" s="5">
        <v>32499</v>
      </c>
      <c r="AF819" s="5">
        <v>0</v>
      </c>
      <c r="AG819" s="5">
        <v>12280</v>
      </c>
      <c r="AH819" s="5">
        <v>32183</v>
      </c>
      <c r="AI819" s="5">
        <v>4032</v>
      </c>
      <c r="AJ819" s="5">
        <v>0</v>
      </c>
      <c r="AK819" s="5">
        <v>12584</v>
      </c>
      <c r="AL819" s="5">
        <v>107</v>
      </c>
      <c r="AM819" s="5">
        <v>0</v>
      </c>
      <c r="AN819" s="5">
        <v>0</v>
      </c>
      <c r="AO819" s="5">
        <v>0</v>
      </c>
      <c r="AP819" s="5">
        <v>0</v>
      </c>
      <c r="AQ819" s="5">
        <v>0</v>
      </c>
      <c r="AR819" s="5">
        <v>0</v>
      </c>
      <c r="AS819" s="5">
        <v>303</v>
      </c>
      <c r="AT819" s="5">
        <v>553</v>
      </c>
      <c r="AU819" s="5">
        <v>0</v>
      </c>
      <c r="AV819" s="5">
        <v>0</v>
      </c>
      <c r="AW819" s="5">
        <v>0</v>
      </c>
      <c r="AX819" s="5">
        <v>0</v>
      </c>
      <c r="AY819" s="5">
        <v>0</v>
      </c>
      <c r="AZ819" s="5">
        <v>0</v>
      </c>
      <c r="BA819" s="5">
        <v>440</v>
      </c>
      <c r="BB819" s="5">
        <v>4981</v>
      </c>
      <c r="BC819" s="5">
        <v>0</v>
      </c>
      <c r="BD819" s="5">
        <v>0</v>
      </c>
      <c r="BE819" s="5">
        <v>0</v>
      </c>
      <c r="BF819" s="5">
        <v>0</v>
      </c>
      <c r="BG819" s="5">
        <v>0</v>
      </c>
      <c r="BH819" s="5">
        <v>475965</v>
      </c>
      <c r="BI819" s="5">
        <v>34693</v>
      </c>
      <c r="BJ819" s="5">
        <v>431655</v>
      </c>
      <c r="BK819" s="5">
        <v>54102</v>
      </c>
      <c r="BL819" s="5">
        <v>292</v>
      </c>
      <c r="BM819" s="5">
        <v>0</v>
      </c>
      <c r="BN819" s="5">
        <v>0</v>
      </c>
      <c r="BO819" s="5">
        <v>29475</v>
      </c>
      <c r="BP819" s="5">
        <v>764539</v>
      </c>
      <c r="BQ819" s="5">
        <v>281471</v>
      </c>
      <c r="BR819" s="5">
        <v>0</v>
      </c>
    </row>
    <row r="820" spans="1:70">
      <c r="A820" t="s">
        <v>2255</v>
      </c>
      <c r="B820" t="s">
        <v>2256</v>
      </c>
      <c r="C820" t="s">
        <v>1306</v>
      </c>
      <c r="D820" t="s">
        <v>2269</v>
      </c>
      <c r="E820" t="str">
        <f t="shared" si="12"/>
        <v>三重県亀山市</v>
      </c>
      <c r="F820" s="5">
        <v>49544</v>
      </c>
      <c r="G820" s="5">
        <v>18</v>
      </c>
      <c r="H820" s="5">
        <v>9</v>
      </c>
      <c r="I820" s="5">
        <v>2</v>
      </c>
      <c r="J820" s="5">
        <v>0</v>
      </c>
      <c r="K820" s="5">
        <v>0</v>
      </c>
      <c r="L820" s="5">
        <v>4560</v>
      </c>
      <c r="M820" s="5">
        <v>43462</v>
      </c>
      <c r="N820" s="5">
        <v>51172</v>
      </c>
      <c r="O820" s="5">
        <v>314134</v>
      </c>
      <c r="P820" s="5">
        <v>1115776</v>
      </c>
      <c r="Q820" s="5">
        <v>1341529</v>
      </c>
      <c r="R820" s="5">
        <v>175186</v>
      </c>
      <c r="S820" s="5">
        <v>18</v>
      </c>
      <c r="T820" s="5">
        <v>7539</v>
      </c>
      <c r="U820" s="5">
        <v>0</v>
      </c>
      <c r="V820" s="5">
        <v>0</v>
      </c>
      <c r="W820" s="5">
        <v>6</v>
      </c>
      <c r="X820" s="5">
        <v>5</v>
      </c>
      <c r="Y820" s="5">
        <v>23500</v>
      </c>
      <c r="Z820" s="5">
        <v>0</v>
      </c>
      <c r="AA820" s="5">
        <v>92</v>
      </c>
      <c r="AB820" s="5">
        <v>25</v>
      </c>
      <c r="AC820" s="5">
        <v>375</v>
      </c>
      <c r="AD820" s="5">
        <v>4487</v>
      </c>
      <c r="AE820" s="5">
        <v>4125</v>
      </c>
      <c r="AF820" s="5">
        <v>108653</v>
      </c>
      <c r="AG820" s="5">
        <v>0</v>
      </c>
      <c r="AH820" s="5">
        <v>0</v>
      </c>
      <c r="AI820" s="5">
        <v>0</v>
      </c>
      <c r="AJ820" s="5">
        <v>23500</v>
      </c>
      <c r="AK820" s="5">
        <v>0</v>
      </c>
      <c r="AL820" s="5">
        <v>0</v>
      </c>
      <c r="AM820" s="5">
        <v>22975</v>
      </c>
      <c r="AN820" s="5">
        <v>0</v>
      </c>
      <c r="AO820" s="5">
        <v>0</v>
      </c>
      <c r="AP820" s="5">
        <v>0</v>
      </c>
      <c r="AQ820" s="5">
        <v>0</v>
      </c>
      <c r="AR820" s="5">
        <v>0</v>
      </c>
      <c r="AS820" s="5">
        <v>0</v>
      </c>
      <c r="AT820" s="5">
        <v>774</v>
      </c>
      <c r="AU820" s="5">
        <v>0</v>
      </c>
      <c r="AV820" s="5">
        <v>0</v>
      </c>
      <c r="AW820" s="5">
        <v>0</v>
      </c>
      <c r="AX820" s="5">
        <v>18</v>
      </c>
      <c r="AY820" s="5">
        <v>0</v>
      </c>
      <c r="AZ820" s="5">
        <v>0</v>
      </c>
      <c r="BA820" s="5">
        <v>991</v>
      </c>
      <c r="BB820" s="5">
        <v>18</v>
      </c>
      <c r="BC820" s="5">
        <v>26286</v>
      </c>
      <c r="BD820" s="5">
        <v>0</v>
      </c>
      <c r="BE820" s="5">
        <v>0</v>
      </c>
      <c r="BF820" s="5">
        <v>0</v>
      </c>
      <c r="BG820" s="5">
        <v>0</v>
      </c>
      <c r="BH820" s="5">
        <v>1172624</v>
      </c>
      <c r="BI820" s="5">
        <v>164631</v>
      </c>
      <c r="BJ820" s="5">
        <v>1067511</v>
      </c>
      <c r="BK820" s="5">
        <v>43238</v>
      </c>
      <c r="BL820" s="5">
        <v>0</v>
      </c>
      <c r="BM820" s="5">
        <v>0</v>
      </c>
      <c r="BN820" s="5">
        <v>0</v>
      </c>
      <c r="BO820" s="5">
        <v>159448</v>
      </c>
      <c r="BP820" s="5">
        <v>858254</v>
      </c>
      <c r="BQ820" s="5">
        <v>371503</v>
      </c>
      <c r="BR820" s="5">
        <v>7400</v>
      </c>
    </row>
    <row r="821" spans="1:70">
      <c r="A821" t="s">
        <v>2255</v>
      </c>
      <c r="B821" t="s">
        <v>2256</v>
      </c>
      <c r="C821" t="s">
        <v>1308</v>
      </c>
      <c r="D821" t="s">
        <v>2270</v>
      </c>
      <c r="E821" t="str">
        <f t="shared" si="12"/>
        <v>三重県菰野町</v>
      </c>
      <c r="F821" s="5">
        <v>41019</v>
      </c>
      <c r="G821" s="5">
        <v>13</v>
      </c>
      <c r="H821" s="5">
        <v>2</v>
      </c>
      <c r="I821" s="5">
        <v>0</v>
      </c>
      <c r="J821" s="5">
        <v>0</v>
      </c>
      <c r="K821" s="5">
        <v>1</v>
      </c>
      <c r="L821" s="5">
        <v>6597</v>
      </c>
      <c r="M821" s="5">
        <v>11946</v>
      </c>
      <c r="N821" s="5">
        <v>0</v>
      </c>
      <c r="O821" s="5">
        <v>332757</v>
      </c>
      <c r="P821" s="5">
        <v>624914</v>
      </c>
      <c r="Q821" s="5">
        <v>544268</v>
      </c>
      <c r="R821" s="5">
        <v>114401</v>
      </c>
      <c r="S821" s="5">
        <v>13</v>
      </c>
      <c r="T821" s="5">
        <v>4687</v>
      </c>
      <c r="U821" s="5">
        <v>0</v>
      </c>
      <c r="V821" s="5">
        <v>0</v>
      </c>
      <c r="W821" s="5">
        <v>4</v>
      </c>
      <c r="X821" s="5">
        <v>3</v>
      </c>
      <c r="Y821" s="5">
        <v>18250</v>
      </c>
      <c r="Z821" s="5">
        <v>0</v>
      </c>
      <c r="AA821" s="5">
        <v>9</v>
      </c>
      <c r="AB821" s="5">
        <v>0</v>
      </c>
      <c r="AC821" s="5">
        <v>0</v>
      </c>
      <c r="AD821" s="5">
        <v>2627</v>
      </c>
      <c r="AE821" s="5">
        <v>0</v>
      </c>
      <c r="AF821" s="5">
        <v>9204</v>
      </c>
      <c r="AG821" s="5">
        <v>1700</v>
      </c>
      <c r="AH821" s="5">
        <v>0</v>
      </c>
      <c r="AI821" s="5">
        <v>0</v>
      </c>
      <c r="AJ821" s="5">
        <v>0</v>
      </c>
      <c r="AK821" s="5">
        <v>8576</v>
      </c>
      <c r="AL821" s="5">
        <v>3100</v>
      </c>
      <c r="AM821" s="5">
        <v>0</v>
      </c>
      <c r="AN821" s="5">
        <v>0</v>
      </c>
      <c r="AO821" s="5">
        <v>0</v>
      </c>
      <c r="AP821" s="5">
        <v>0</v>
      </c>
      <c r="AQ821" s="5">
        <v>0</v>
      </c>
      <c r="AR821" s="5">
        <v>2777</v>
      </c>
      <c r="AS821" s="5">
        <v>8191</v>
      </c>
      <c r="AT821" s="5">
        <v>0</v>
      </c>
      <c r="AU821" s="5">
        <v>0</v>
      </c>
      <c r="AV821" s="5">
        <v>0</v>
      </c>
      <c r="AW821" s="5">
        <v>0</v>
      </c>
      <c r="AX821" s="5">
        <v>0</v>
      </c>
      <c r="AY821" s="5">
        <v>0</v>
      </c>
      <c r="AZ821" s="5">
        <v>0</v>
      </c>
      <c r="BA821" s="5">
        <v>0</v>
      </c>
      <c r="BB821" s="5">
        <v>0</v>
      </c>
      <c r="BC821" s="5">
        <v>19527</v>
      </c>
      <c r="BD821" s="5">
        <v>0</v>
      </c>
      <c r="BE821" s="5">
        <v>0</v>
      </c>
      <c r="BF821" s="5">
        <v>0</v>
      </c>
      <c r="BG821" s="5">
        <v>0</v>
      </c>
      <c r="BH821" s="5">
        <v>690367</v>
      </c>
      <c r="BI821" s="5">
        <v>88045</v>
      </c>
      <c r="BJ821" s="5">
        <v>673717</v>
      </c>
      <c r="BK821" s="5">
        <v>28013</v>
      </c>
      <c r="BL821" s="5">
        <v>0</v>
      </c>
      <c r="BM821" s="5">
        <v>41472</v>
      </c>
      <c r="BN821" s="5">
        <v>0</v>
      </c>
      <c r="BO821" s="5">
        <v>84009</v>
      </c>
      <c r="BP821" s="5">
        <v>855771</v>
      </c>
      <c r="BQ821" s="5">
        <v>284775</v>
      </c>
      <c r="BR821" s="5">
        <v>3300</v>
      </c>
    </row>
    <row r="822" spans="1:70">
      <c r="A822" t="s">
        <v>2255</v>
      </c>
      <c r="B822" t="s">
        <v>2256</v>
      </c>
      <c r="C822" t="s">
        <v>1312</v>
      </c>
      <c r="D822" t="s">
        <v>2271</v>
      </c>
      <c r="E822" t="str">
        <f t="shared" si="12"/>
        <v>三重県名張市</v>
      </c>
      <c r="F822" s="5">
        <v>78287</v>
      </c>
      <c r="G822" s="5">
        <v>24</v>
      </c>
      <c r="H822" s="5">
        <v>0</v>
      </c>
      <c r="I822" s="5">
        <v>0</v>
      </c>
      <c r="J822" s="5">
        <v>4</v>
      </c>
      <c r="K822" s="5">
        <v>0</v>
      </c>
      <c r="L822" s="5">
        <v>4419</v>
      </c>
      <c r="M822" s="5">
        <v>40013</v>
      </c>
      <c r="N822" s="5">
        <v>29422</v>
      </c>
      <c r="O822" s="5">
        <v>594678</v>
      </c>
      <c r="P822" s="5">
        <v>1313019</v>
      </c>
      <c r="Q822" s="5">
        <v>1799124</v>
      </c>
      <c r="R822" s="5">
        <v>57391</v>
      </c>
      <c r="S822" s="5">
        <v>13</v>
      </c>
      <c r="T822" s="5">
        <v>9416</v>
      </c>
      <c r="U822" s="5">
        <v>0</v>
      </c>
      <c r="V822" s="5">
        <v>0</v>
      </c>
      <c r="W822" s="5">
        <v>13</v>
      </c>
      <c r="X822" s="5">
        <v>9</v>
      </c>
      <c r="Y822" s="5">
        <v>52389</v>
      </c>
      <c r="Z822" s="5">
        <v>0</v>
      </c>
      <c r="AA822" s="5">
        <v>152</v>
      </c>
      <c r="AB822" s="5">
        <v>22</v>
      </c>
      <c r="AC822" s="5">
        <v>141</v>
      </c>
      <c r="AD822" s="5">
        <v>6386</v>
      </c>
      <c r="AE822" s="5">
        <v>2870</v>
      </c>
      <c r="AF822" s="5">
        <v>182442</v>
      </c>
      <c r="AG822" s="5">
        <v>52389</v>
      </c>
      <c r="AH822" s="5">
        <v>291384</v>
      </c>
      <c r="AI822" s="5">
        <v>1037</v>
      </c>
      <c r="AJ822" s="5">
        <v>0</v>
      </c>
      <c r="AK822" s="5">
        <v>38945</v>
      </c>
      <c r="AL822" s="5">
        <v>3500</v>
      </c>
      <c r="AM822" s="5">
        <v>0</v>
      </c>
      <c r="AN822" s="5">
        <v>1659</v>
      </c>
      <c r="AO822" s="5">
        <v>2371</v>
      </c>
      <c r="AP822" s="5">
        <v>2380</v>
      </c>
      <c r="AQ822" s="5">
        <v>0</v>
      </c>
      <c r="AR822" s="5">
        <v>0</v>
      </c>
      <c r="AS822" s="5">
        <v>5632</v>
      </c>
      <c r="AT822" s="5">
        <v>1156</v>
      </c>
      <c r="AU822" s="5">
        <v>8613</v>
      </c>
      <c r="AV822" s="5">
        <v>36</v>
      </c>
      <c r="AW822" s="5">
        <v>712</v>
      </c>
      <c r="AX822" s="5">
        <v>950</v>
      </c>
      <c r="AY822" s="5">
        <v>2317</v>
      </c>
      <c r="AZ822" s="5">
        <v>0</v>
      </c>
      <c r="BA822" s="5">
        <v>816</v>
      </c>
      <c r="BB822" s="5">
        <v>0</v>
      </c>
      <c r="BC822" s="5">
        <v>31019</v>
      </c>
      <c r="BD822" s="5">
        <v>0</v>
      </c>
      <c r="BE822" s="5">
        <v>89</v>
      </c>
      <c r="BF822" s="5">
        <v>251</v>
      </c>
      <c r="BG822" s="5">
        <v>588</v>
      </c>
      <c r="BH822" s="5">
        <v>1354052</v>
      </c>
      <c r="BI822" s="5">
        <v>431227</v>
      </c>
      <c r="BJ822" s="5">
        <v>1808706</v>
      </c>
      <c r="BK822" s="5">
        <v>28529</v>
      </c>
      <c r="BL822" s="5">
        <v>0</v>
      </c>
      <c r="BM822" s="5">
        <v>3162</v>
      </c>
      <c r="BN822" s="5">
        <v>0</v>
      </c>
      <c r="BO822" s="5">
        <v>358444</v>
      </c>
      <c r="BP822" s="5">
        <v>2575290</v>
      </c>
      <c r="BQ822" s="5">
        <v>601894</v>
      </c>
      <c r="BR822" s="5">
        <v>0</v>
      </c>
    </row>
    <row r="823" spans="1:70">
      <c r="A823" t="s">
        <v>2255</v>
      </c>
      <c r="B823" t="s">
        <v>2256</v>
      </c>
      <c r="C823" t="s">
        <v>1316</v>
      </c>
      <c r="D823" t="s">
        <v>2272</v>
      </c>
      <c r="E823" t="str">
        <f t="shared" si="12"/>
        <v>三重県川越町</v>
      </c>
      <c r="F823" s="5">
        <v>15033</v>
      </c>
      <c r="G823" s="5">
        <v>3</v>
      </c>
      <c r="H823" s="5">
        <v>1</v>
      </c>
      <c r="I823" s="5">
        <v>0</v>
      </c>
      <c r="J823" s="5">
        <v>0</v>
      </c>
      <c r="K823" s="5">
        <v>0</v>
      </c>
      <c r="L823" s="5">
        <v>2777</v>
      </c>
      <c r="M823" s="5">
        <v>0</v>
      </c>
      <c r="N823" s="5">
        <v>104148</v>
      </c>
      <c r="O823" s="5">
        <v>0</v>
      </c>
      <c r="P823" s="5">
        <v>242367</v>
      </c>
      <c r="Q823" s="5">
        <v>0</v>
      </c>
      <c r="R823" s="5">
        <v>0</v>
      </c>
      <c r="S823" s="5">
        <v>3</v>
      </c>
      <c r="T823" s="5">
        <v>1744</v>
      </c>
      <c r="U823" s="5">
        <v>0</v>
      </c>
      <c r="V823" s="5">
        <v>0</v>
      </c>
      <c r="W823" s="5">
        <v>1</v>
      </c>
      <c r="X823" s="5">
        <v>5</v>
      </c>
      <c r="Y823" s="5">
        <v>922</v>
      </c>
      <c r="Z823" s="5">
        <v>0</v>
      </c>
      <c r="AA823" s="5">
        <v>1</v>
      </c>
      <c r="AB823" s="5">
        <v>0</v>
      </c>
      <c r="AC823" s="5">
        <v>2037</v>
      </c>
      <c r="AD823" s="5">
        <v>0</v>
      </c>
      <c r="AE823" s="5">
        <v>0</v>
      </c>
      <c r="AF823" s="5">
        <v>0</v>
      </c>
      <c r="AG823" s="5">
        <v>0</v>
      </c>
      <c r="AH823" s="5">
        <v>0</v>
      </c>
      <c r="AI823" s="5">
        <v>0</v>
      </c>
      <c r="AJ823" s="5">
        <v>5184</v>
      </c>
      <c r="AK823" s="5">
        <v>1500</v>
      </c>
      <c r="AL823" s="5">
        <v>0</v>
      </c>
      <c r="AM823" s="5">
        <v>4500</v>
      </c>
      <c r="AN823" s="5">
        <v>0</v>
      </c>
      <c r="AO823" s="5">
        <v>0</v>
      </c>
      <c r="AP823" s="5">
        <v>0</v>
      </c>
      <c r="AQ823" s="5">
        <v>0</v>
      </c>
      <c r="AR823" s="5">
        <v>0</v>
      </c>
      <c r="AS823" s="5">
        <v>0</v>
      </c>
      <c r="AT823" s="5">
        <v>3885</v>
      </c>
      <c r="AU823" s="5">
        <v>0</v>
      </c>
      <c r="AV823" s="5">
        <v>0</v>
      </c>
      <c r="AW823" s="5">
        <v>0</v>
      </c>
      <c r="AX823" s="5">
        <v>0</v>
      </c>
      <c r="AY823" s="5">
        <v>0</v>
      </c>
      <c r="AZ823" s="5">
        <v>0</v>
      </c>
      <c r="BA823" s="5">
        <v>0</v>
      </c>
      <c r="BB823" s="5">
        <v>0</v>
      </c>
      <c r="BC823" s="5">
        <v>0</v>
      </c>
      <c r="BD823" s="5">
        <v>0</v>
      </c>
      <c r="BE823" s="5">
        <v>0</v>
      </c>
      <c r="BF823" s="5">
        <v>857</v>
      </c>
      <c r="BG823" s="5">
        <v>0</v>
      </c>
      <c r="BH823" s="5">
        <v>262181</v>
      </c>
      <c r="BI823" s="5">
        <v>72792</v>
      </c>
      <c r="BJ823" s="5">
        <v>343515</v>
      </c>
      <c r="BK823" s="5">
        <v>1882</v>
      </c>
      <c r="BL823" s="5">
        <v>0</v>
      </c>
      <c r="BM823" s="5">
        <v>8684</v>
      </c>
      <c r="BN823" s="5">
        <v>0</v>
      </c>
      <c r="BO823" s="5">
        <v>49135</v>
      </c>
      <c r="BP823" s="5">
        <v>391116</v>
      </c>
      <c r="BQ823" s="5">
        <v>23016</v>
      </c>
      <c r="BR823" s="5">
        <v>7200</v>
      </c>
    </row>
    <row r="824" spans="1:70">
      <c r="A824" t="s">
        <v>2255</v>
      </c>
      <c r="B824" t="s">
        <v>2256</v>
      </c>
      <c r="C824" t="s">
        <v>1318</v>
      </c>
      <c r="D824" t="s">
        <v>1634</v>
      </c>
      <c r="E824" t="str">
        <f t="shared" si="12"/>
        <v>三重県朝日町</v>
      </c>
      <c r="F824" s="5">
        <v>10871</v>
      </c>
      <c r="G824" s="5">
        <v>4</v>
      </c>
      <c r="H824" s="5">
        <v>0</v>
      </c>
      <c r="I824" s="5">
        <v>0</v>
      </c>
      <c r="J824" s="5">
        <v>2</v>
      </c>
      <c r="K824" s="5">
        <v>0</v>
      </c>
      <c r="L824" s="5">
        <v>801</v>
      </c>
      <c r="M824" s="5">
        <v>2658</v>
      </c>
      <c r="N824" s="5">
        <v>3271</v>
      </c>
      <c r="O824" s="5">
        <v>71814</v>
      </c>
      <c r="P824" s="5">
        <v>217491</v>
      </c>
      <c r="Q824" s="5">
        <v>808688</v>
      </c>
      <c r="R824" s="5">
        <v>50432</v>
      </c>
      <c r="S824" s="5">
        <v>3</v>
      </c>
      <c r="T824" s="5">
        <v>1158</v>
      </c>
      <c r="U824" s="5">
        <v>0</v>
      </c>
      <c r="V824" s="5">
        <v>0</v>
      </c>
      <c r="W824" s="5">
        <v>1</v>
      </c>
      <c r="X824" s="5">
        <v>4</v>
      </c>
      <c r="Y824" s="5">
        <v>2700</v>
      </c>
      <c r="Z824" s="5">
        <v>0</v>
      </c>
      <c r="AA824" s="5">
        <v>17</v>
      </c>
      <c r="AB824" s="5">
        <v>3</v>
      </c>
      <c r="AC824" s="5">
        <v>655</v>
      </c>
      <c r="AD824" s="5">
        <v>996</v>
      </c>
      <c r="AE824" s="5">
        <v>0</v>
      </c>
      <c r="AF824" s="5">
        <v>10979</v>
      </c>
      <c r="AG824" s="5">
        <v>2000</v>
      </c>
      <c r="AH824" s="5">
        <v>2792</v>
      </c>
      <c r="AI824" s="5">
        <v>0</v>
      </c>
      <c r="AJ824" s="5">
        <v>700</v>
      </c>
      <c r="AK824" s="5">
        <v>3237</v>
      </c>
      <c r="AL824" s="5">
        <v>0</v>
      </c>
      <c r="AM824" s="5">
        <v>0</v>
      </c>
      <c r="AN824" s="5">
        <v>0</v>
      </c>
      <c r="AO824" s="5">
        <v>0</v>
      </c>
      <c r="AP824" s="5">
        <v>0</v>
      </c>
      <c r="AQ824" s="5">
        <v>0</v>
      </c>
      <c r="AR824" s="5">
        <v>168</v>
      </c>
      <c r="AS824" s="5">
        <v>1662</v>
      </c>
      <c r="AT824" s="5">
        <v>2475</v>
      </c>
      <c r="AU824" s="5">
        <v>4305</v>
      </c>
      <c r="AV824" s="5">
        <v>0</v>
      </c>
      <c r="AW824" s="5">
        <v>0</v>
      </c>
      <c r="AX824" s="5">
        <v>0</v>
      </c>
      <c r="AY824" s="5">
        <v>0</v>
      </c>
      <c r="AZ824" s="5">
        <v>0</v>
      </c>
      <c r="BA824" s="5">
        <v>0</v>
      </c>
      <c r="BB824" s="5">
        <v>0</v>
      </c>
      <c r="BC824" s="5">
        <v>0</v>
      </c>
      <c r="BD824" s="5">
        <v>0</v>
      </c>
      <c r="BE824" s="5">
        <v>0</v>
      </c>
      <c r="BF824" s="5">
        <v>0</v>
      </c>
      <c r="BG824" s="5">
        <v>0</v>
      </c>
      <c r="BH824" s="5">
        <v>222314</v>
      </c>
      <c r="BI824" s="5">
        <v>11645</v>
      </c>
      <c r="BJ824" s="5">
        <v>217736</v>
      </c>
      <c r="BK824" s="5">
        <v>16316</v>
      </c>
      <c r="BL824" s="5">
        <v>0</v>
      </c>
      <c r="BM824" s="5">
        <v>90</v>
      </c>
      <c r="BN824" s="5">
        <v>0</v>
      </c>
      <c r="BO824" s="5">
        <v>10510</v>
      </c>
      <c r="BP824" s="5">
        <v>269330</v>
      </c>
      <c r="BQ824" s="5">
        <v>70061</v>
      </c>
      <c r="BR824" s="5">
        <v>2200</v>
      </c>
    </row>
    <row r="825" spans="1:70">
      <c r="A825" t="s">
        <v>2255</v>
      </c>
      <c r="B825" t="s">
        <v>2256</v>
      </c>
      <c r="C825" t="s">
        <v>1322</v>
      </c>
      <c r="D825" t="s">
        <v>2273</v>
      </c>
      <c r="E825" t="str">
        <f t="shared" si="12"/>
        <v>三重県志摩市</v>
      </c>
      <c r="F825" s="5">
        <v>49167</v>
      </c>
      <c r="G825" s="5">
        <v>27</v>
      </c>
      <c r="H825" s="5">
        <v>0</v>
      </c>
      <c r="I825" s="5">
        <v>0</v>
      </c>
      <c r="J825" s="5">
        <v>10</v>
      </c>
      <c r="K825" s="5">
        <v>0</v>
      </c>
      <c r="L825" s="5">
        <v>1638</v>
      </c>
      <c r="M825" s="5">
        <v>79934</v>
      </c>
      <c r="N825" s="5">
        <v>64277</v>
      </c>
      <c r="O825" s="5">
        <v>630723</v>
      </c>
      <c r="P825" s="5">
        <v>1523920</v>
      </c>
      <c r="Q825" s="5">
        <v>1806206</v>
      </c>
      <c r="R825" s="5">
        <v>246424</v>
      </c>
      <c r="S825" s="5">
        <v>27</v>
      </c>
      <c r="T825" s="5">
        <v>6015</v>
      </c>
      <c r="U825" s="5">
        <v>0</v>
      </c>
      <c r="V825" s="5">
        <v>0</v>
      </c>
      <c r="W825" s="5">
        <v>5</v>
      </c>
      <c r="X825" s="5">
        <v>6</v>
      </c>
      <c r="Y825" s="5">
        <v>33400</v>
      </c>
      <c r="Z825" s="5">
        <v>0</v>
      </c>
      <c r="AA825" s="5">
        <v>7</v>
      </c>
      <c r="AB825" s="5">
        <v>0</v>
      </c>
      <c r="AC825" s="5">
        <v>1638</v>
      </c>
      <c r="AD825" s="5">
        <v>60311</v>
      </c>
      <c r="AE825" s="5">
        <v>0</v>
      </c>
      <c r="AF825" s="5">
        <v>0</v>
      </c>
      <c r="AG825" s="5">
        <v>33400</v>
      </c>
      <c r="AH825" s="5">
        <v>17021</v>
      </c>
      <c r="AI825" s="5">
        <v>15740</v>
      </c>
      <c r="AJ825" s="5">
        <v>0</v>
      </c>
      <c r="AK825" s="5">
        <v>35115</v>
      </c>
      <c r="AL825" s="5">
        <v>0</v>
      </c>
      <c r="AM825" s="5">
        <v>0</v>
      </c>
      <c r="AN825" s="5">
        <v>1317</v>
      </c>
      <c r="AO825" s="5">
        <v>667</v>
      </c>
      <c r="AP825" s="5">
        <v>0</v>
      </c>
      <c r="AQ825" s="5">
        <v>0</v>
      </c>
      <c r="AR825" s="5">
        <v>0</v>
      </c>
      <c r="AS825" s="5">
        <v>1839</v>
      </c>
      <c r="AT825" s="5">
        <v>7630</v>
      </c>
      <c r="AU825" s="5">
        <v>29109</v>
      </c>
      <c r="AV825" s="5">
        <v>1604</v>
      </c>
      <c r="AW825" s="5">
        <v>12909</v>
      </c>
      <c r="AX825" s="5">
        <v>0</v>
      </c>
      <c r="AY825" s="5">
        <v>5167</v>
      </c>
      <c r="AZ825" s="5">
        <v>0</v>
      </c>
      <c r="BA825" s="5">
        <v>0</v>
      </c>
      <c r="BB825" s="5">
        <v>0</v>
      </c>
      <c r="BC825" s="5">
        <v>4752</v>
      </c>
      <c r="BD825" s="5">
        <v>0</v>
      </c>
      <c r="BE825" s="5">
        <v>0</v>
      </c>
      <c r="BF825" s="5">
        <v>0</v>
      </c>
      <c r="BG825" s="5">
        <v>851</v>
      </c>
      <c r="BH825" s="5">
        <v>1589313</v>
      </c>
      <c r="BI825" s="5">
        <v>94749</v>
      </c>
      <c r="BJ825" s="5">
        <v>1300620</v>
      </c>
      <c r="BK825" s="5">
        <v>44606</v>
      </c>
      <c r="BL825" s="5">
        <v>1050</v>
      </c>
      <c r="BM825" s="5">
        <v>0</v>
      </c>
      <c r="BN825" s="5">
        <v>0</v>
      </c>
      <c r="BO825" s="5">
        <v>94416</v>
      </c>
      <c r="BP825" s="5">
        <v>1739099</v>
      </c>
      <c r="BQ825" s="5">
        <v>379943</v>
      </c>
      <c r="BR825" s="5">
        <v>10000</v>
      </c>
    </row>
    <row r="826" spans="1:70">
      <c r="A826" t="s">
        <v>2255</v>
      </c>
      <c r="B826" t="s">
        <v>2256</v>
      </c>
      <c r="C826" t="s">
        <v>1334</v>
      </c>
      <c r="D826" t="s">
        <v>2274</v>
      </c>
      <c r="E826" t="str">
        <f t="shared" si="12"/>
        <v>三重県紀宝町</v>
      </c>
      <c r="F826" s="5">
        <v>10567</v>
      </c>
      <c r="G826" s="5">
        <v>4</v>
      </c>
      <c r="H826" s="5">
        <v>0</v>
      </c>
      <c r="I826" s="5">
        <v>0</v>
      </c>
      <c r="J826" s="5">
        <v>1</v>
      </c>
      <c r="K826" s="5">
        <v>1</v>
      </c>
      <c r="L826" s="5">
        <v>142</v>
      </c>
      <c r="M826" s="5">
        <v>3274</v>
      </c>
      <c r="N826" s="5">
        <v>0</v>
      </c>
      <c r="O826" s="5">
        <v>105657</v>
      </c>
      <c r="P826" s="5">
        <v>222732</v>
      </c>
      <c r="Q826" s="5">
        <v>1020035</v>
      </c>
      <c r="R826" s="5">
        <v>93448</v>
      </c>
      <c r="S826" s="5">
        <v>4</v>
      </c>
      <c r="T826" s="5">
        <v>1263</v>
      </c>
      <c r="U826" s="5">
        <v>0</v>
      </c>
      <c r="V826" s="5">
        <v>0</v>
      </c>
      <c r="W826" s="5">
        <v>0</v>
      </c>
      <c r="X826" s="5">
        <v>20</v>
      </c>
      <c r="Y826" s="5">
        <v>7554</v>
      </c>
      <c r="Z826" s="5">
        <v>0</v>
      </c>
      <c r="AA826" s="5">
        <v>41</v>
      </c>
      <c r="AB826" s="5">
        <v>10</v>
      </c>
      <c r="AC826" s="5">
        <v>0</v>
      </c>
      <c r="AD826" s="5">
        <v>0</v>
      </c>
      <c r="AE826" s="5">
        <v>0</v>
      </c>
      <c r="AF826" s="5">
        <v>1465</v>
      </c>
      <c r="AG826" s="5">
        <v>5054</v>
      </c>
      <c r="AH826" s="5">
        <v>0</v>
      </c>
      <c r="AI826" s="5">
        <v>0</v>
      </c>
      <c r="AJ826" s="5">
        <v>0</v>
      </c>
      <c r="AK826" s="5">
        <v>0</v>
      </c>
      <c r="AL826" s="5">
        <v>5116</v>
      </c>
      <c r="AM826" s="5">
        <v>0</v>
      </c>
      <c r="AN826" s="5">
        <v>0</v>
      </c>
      <c r="AO826" s="5">
        <v>0</v>
      </c>
      <c r="AP826" s="5">
        <v>0</v>
      </c>
      <c r="AQ826" s="5">
        <v>320</v>
      </c>
      <c r="AR826" s="5">
        <v>0</v>
      </c>
      <c r="AS826" s="5">
        <v>0</v>
      </c>
      <c r="AT826" s="5">
        <v>0</v>
      </c>
      <c r="AU826" s="5">
        <v>400</v>
      </c>
      <c r="AV826" s="5">
        <v>0</v>
      </c>
      <c r="AW826" s="5">
        <v>0</v>
      </c>
      <c r="AX826" s="5">
        <v>0</v>
      </c>
      <c r="AY826" s="5">
        <v>0</v>
      </c>
      <c r="AZ826" s="5">
        <v>0</v>
      </c>
      <c r="BA826" s="5">
        <v>0</v>
      </c>
      <c r="BB826" s="5">
        <v>0</v>
      </c>
      <c r="BC826" s="5">
        <v>5261</v>
      </c>
      <c r="BD826" s="5">
        <v>0</v>
      </c>
      <c r="BE826" s="5">
        <v>0</v>
      </c>
      <c r="BF826" s="5">
        <v>0</v>
      </c>
      <c r="BG826" s="5">
        <v>0</v>
      </c>
      <c r="BH826" s="5">
        <v>224609</v>
      </c>
      <c r="BI826" s="5">
        <v>50722</v>
      </c>
      <c r="BJ826" s="5">
        <v>186568</v>
      </c>
      <c r="BK826" s="5">
        <v>20306</v>
      </c>
      <c r="BL826" s="5">
        <v>2752</v>
      </c>
      <c r="BM826" s="5">
        <v>0</v>
      </c>
      <c r="BN826" s="5">
        <v>0</v>
      </c>
      <c r="BO826" s="5">
        <v>16550</v>
      </c>
      <c r="BP826" s="5">
        <v>234738</v>
      </c>
      <c r="BQ826" s="5">
        <v>137053</v>
      </c>
      <c r="BR826" s="5">
        <v>0</v>
      </c>
    </row>
    <row r="827" spans="1:70">
      <c r="A827" t="s">
        <v>2255</v>
      </c>
      <c r="B827" t="s">
        <v>2256</v>
      </c>
      <c r="C827" t="s">
        <v>1338</v>
      </c>
      <c r="D827" t="s">
        <v>2275</v>
      </c>
      <c r="E827" t="str">
        <f t="shared" si="12"/>
        <v>三重県東員町</v>
      </c>
      <c r="F827" s="5">
        <v>25737</v>
      </c>
      <c r="G827" s="5">
        <v>5</v>
      </c>
      <c r="H827" s="5">
        <v>1</v>
      </c>
      <c r="I827" s="5">
        <v>0</v>
      </c>
      <c r="J827" s="5">
        <v>0</v>
      </c>
      <c r="K827" s="5">
        <v>0</v>
      </c>
      <c r="L827" s="5">
        <v>8675</v>
      </c>
      <c r="M827" s="5">
        <v>4160</v>
      </c>
      <c r="N827" s="5">
        <v>18736</v>
      </c>
      <c r="O827" s="5">
        <v>145679</v>
      </c>
      <c r="P827" s="5">
        <v>225889</v>
      </c>
      <c r="Q827" s="5">
        <v>354502</v>
      </c>
      <c r="R827" s="5">
        <v>31954</v>
      </c>
      <c r="S827" s="5">
        <v>4</v>
      </c>
      <c r="T827" s="5">
        <v>2877</v>
      </c>
      <c r="U827" s="5">
        <v>0</v>
      </c>
      <c r="V827" s="5">
        <v>0</v>
      </c>
      <c r="W827" s="5">
        <v>0</v>
      </c>
      <c r="X827" s="5">
        <v>2</v>
      </c>
      <c r="Y827" s="5">
        <v>18600</v>
      </c>
      <c r="Z827" s="5">
        <v>0</v>
      </c>
      <c r="AA827" s="5">
        <v>5</v>
      </c>
      <c r="AB827" s="5">
        <v>2</v>
      </c>
      <c r="AC827" s="5">
        <v>3422</v>
      </c>
      <c r="AD827" s="5">
        <v>1884</v>
      </c>
      <c r="AE827" s="5">
        <v>11669</v>
      </c>
      <c r="AF827" s="5">
        <v>47670</v>
      </c>
      <c r="AG827" s="5">
        <v>18600</v>
      </c>
      <c r="AH827" s="5">
        <v>0</v>
      </c>
      <c r="AI827" s="5">
        <v>0</v>
      </c>
      <c r="AJ827" s="5">
        <v>0</v>
      </c>
      <c r="AK827" s="5">
        <v>3900</v>
      </c>
      <c r="AL827" s="5">
        <v>2834</v>
      </c>
      <c r="AM827" s="5">
        <v>0</v>
      </c>
      <c r="AN827" s="5">
        <v>300</v>
      </c>
      <c r="AO827" s="5">
        <v>0</v>
      </c>
      <c r="AP827" s="5">
        <v>0</v>
      </c>
      <c r="AQ827" s="5">
        <v>0</v>
      </c>
      <c r="AR827" s="5">
        <v>0</v>
      </c>
      <c r="AS827" s="5">
        <v>0</v>
      </c>
      <c r="AT827" s="5">
        <v>0</v>
      </c>
      <c r="AU827" s="5">
        <v>1566</v>
      </c>
      <c r="AV827" s="5">
        <v>0</v>
      </c>
      <c r="AW827" s="5">
        <v>42</v>
      </c>
      <c r="AX827" s="5">
        <v>0</v>
      </c>
      <c r="AY827" s="5">
        <v>0</v>
      </c>
      <c r="AZ827" s="5">
        <v>0</v>
      </c>
      <c r="BA827" s="5">
        <v>0</v>
      </c>
      <c r="BB827" s="5">
        <v>64</v>
      </c>
      <c r="BC827" s="5">
        <v>2310</v>
      </c>
      <c r="BD827" s="5">
        <v>0</v>
      </c>
      <c r="BE827" s="5">
        <v>0</v>
      </c>
      <c r="BF827" s="5">
        <v>0</v>
      </c>
      <c r="BG827" s="5">
        <v>0</v>
      </c>
      <c r="BH827" s="5">
        <v>229526</v>
      </c>
      <c r="BI827" s="5">
        <v>44151</v>
      </c>
      <c r="BJ827" s="5">
        <v>245805</v>
      </c>
      <c r="BK827" s="5">
        <v>6874</v>
      </c>
      <c r="BL827" s="5">
        <v>1391</v>
      </c>
      <c r="BM827" s="5">
        <v>398</v>
      </c>
      <c r="BN827" s="5">
        <v>0</v>
      </c>
      <c r="BO827" s="5">
        <v>37989</v>
      </c>
      <c r="BP827" s="5">
        <v>1009175</v>
      </c>
      <c r="BQ827" s="5">
        <v>385048</v>
      </c>
      <c r="BR827" s="5">
        <v>0</v>
      </c>
    </row>
    <row r="828" spans="1:70">
      <c r="A828" t="s">
        <v>2255</v>
      </c>
      <c r="B828" t="s">
        <v>2256</v>
      </c>
      <c r="C828" t="s">
        <v>1340</v>
      </c>
      <c r="D828" t="s">
        <v>2276</v>
      </c>
      <c r="E828" t="str">
        <f t="shared" si="12"/>
        <v>三重県南伊勢町</v>
      </c>
      <c r="F828" s="5">
        <v>12606</v>
      </c>
      <c r="G828" s="5">
        <v>4</v>
      </c>
      <c r="H828" s="5">
        <v>14</v>
      </c>
      <c r="I828" s="5">
        <v>0</v>
      </c>
      <c r="J828" s="5">
        <v>0</v>
      </c>
      <c r="K828" s="5">
        <v>0</v>
      </c>
      <c r="L828" s="5">
        <v>5258</v>
      </c>
      <c r="M828" s="5">
        <v>13313</v>
      </c>
      <c r="N828" s="5">
        <v>15514</v>
      </c>
      <c r="O828" s="5">
        <v>189029</v>
      </c>
      <c r="P828" s="5">
        <v>211609</v>
      </c>
      <c r="Q828" s="5">
        <v>1614783</v>
      </c>
      <c r="R828" s="5">
        <v>106239</v>
      </c>
      <c r="S828" s="5">
        <v>4</v>
      </c>
      <c r="T828" s="5">
        <v>1524</v>
      </c>
      <c r="U828" s="5">
        <v>0</v>
      </c>
      <c r="V828" s="5">
        <v>0</v>
      </c>
      <c r="W828" s="5">
        <v>0</v>
      </c>
      <c r="X828" s="5">
        <v>15</v>
      </c>
      <c r="Y828" s="5">
        <v>8300</v>
      </c>
      <c r="Z828" s="5">
        <v>0</v>
      </c>
      <c r="AA828" s="5">
        <v>128</v>
      </c>
      <c r="AB828" s="5">
        <v>88</v>
      </c>
      <c r="AC828" s="5">
        <v>1941</v>
      </c>
      <c r="AD828" s="5">
        <v>1580</v>
      </c>
      <c r="AE828" s="5">
        <v>0</v>
      </c>
      <c r="AF828" s="5">
        <v>67510</v>
      </c>
      <c r="AG828" s="5">
        <v>0</v>
      </c>
      <c r="AH828" s="5">
        <v>0</v>
      </c>
      <c r="AI828" s="5">
        <v>8300</v>
      </c>
      <c r="AJ828" s="5">
        <v>0</v>
      </c>
      <c r="AK828" s="5">
        <v>2682</v>
      </c>
      <c r="AL828" s="5">
        <v>3403</v>
      </c>
      <c r="AM828" s="5">
        <v>0</v>
      </c>
      <c r="AN828" s="5">
        <v>0</v>
      </c>
      <c r="AO828" s="5">
        <v>0</v>
      </c>
      <c r="AP828" s="5">
        <v>0</v>
      </c>
      <c r="AQ828" s="5">
        <v>0</v>
      </c>
      <c r="AR828" s="5">
        <v>0</v>
      </c>
      <c r="AS828" s="5">
        <v>3244</v>
      </c>
      <c r="AT828" s="5">
        <v>0</v>
      </c>
      <c r="AU828" s="5">
        <v>25710</v>
      </c>
      <c r="AV828" s="5">
        <v>0</v>
      </c>
      <c r="AW828" s="5">
        <v>0</v>
      </c>
      <c r="AX828" s="5">
        <v>0</v>
      </c>
      <c r="AY828" s="5">
        <v>3441</v>
      </c>
      <c r="AZ828" s="5">
        <v>0</v>
      </c>
      <c r="BA828" s="5">
        <v>2729</v>
      </c>
      <c r="BB828" s="5">
        <v>15514</v>
      </c>
      <c r="BC828" s="5">
        <v>8662</v>
      </c>
      <c r="BD828" s="5">
        <v>0</v>
      </c>
      <c r="BE828" s="5">
        <v>0</v>
      </c>
      <c r="BF828" s="5">
        <v>0</v>
      </c>
      <c r="BG828" s="5">
        <v>484</v>
      </c>
      <c r="BH828" s="5">
        <v>219081</v>
      </c>
      <c r="BI828" s="5">
        <v>91132</v>
      </c>
      <c r="BJ828" s="5">
        <v>295692</v>
      </c>
      <c r="BK828" s="5">
        <v>22550</v>
      </c>
      <c r="BL828" s="5">
        <v>34</v>
      </c>
      <c r="BM828" s="5">
        <v>236</v>
      </c>
      <c r="BN828" s="5">
        <v>0</v>
      </c>
      <c r="BO828" s="5">
        <v>35570</v>
      </c>
      <c r="BP828" s="5">
        <v>149478</v>
      </c>
      <c r="BQ828" s="5">
        <v>114411</v>
      </c>
      <c r="BR828" s="5">
        <v>0</v>
      </c>
    </row>
    <row r="829" spans="1:70">
      <c r="A829" t="s">
        <v>2255</v>
      </c>
      <c r="B829" t="s">
        <v>2256</v>
      </c>
      <c r="C829" t="s">
        <v>1342</v>
      </c>
      <c r="D829" t="s">
        <v>2277</v>
      </c>
      <c r="E829" t="str">
        <f t="shared" si="12"/>
        <v>三重県玉城町</v>
      </c>
      <c r="F829" s="5">
        <v>15456</v>
      </c>
      <c r="G829" s="5">
        <v>5</v>
      </c>
      <c r="H829" s="5">
        <v>1</v>
      </c>
      <c r="I829" s="5">
        <v>0</v>
      </c>
      <c r="J829" s="5">
        <v>0</v>
      </c>
      <c r="K829" s="5">
        <v>0</v>
      </c>
      <c r="L829" s="5">
        <v>165</v>
      </c>
      <c r="M829" s="5">
        <v>2255</v>
      </c>
      <c r="N829" s="5">
        <v>7382</v>
      </c>
      <c r="O829" s="5">
        <v>158987</v>
      </c>
      <c r="P829" s="5">
        <v>277526</v>
      </c>
      <c r="Q829" s="5">
        <v>370175</v>
      </c>
      <c r="R829" s="5">
        <v>43491</v>
      </c>
      <c r="S829" s="5">
        <v>5</v>
      </c>
      <c r="T829" s="5">
        <v>2029</v>
      </c>
      <c r="U829" s="5">
        <v>0</v>
      </c>
      <c r="V829" s="5">
        <v>0</v>
      </c>
      <c r="W829" s="5">
        <v>0</v>
      </c>
      <c r="X829" s="5">
        <v>4</v>
      </c>
      <c r="Y829" s="5">
        <v>9050</v>
      </c>
      <c r="Z829" s="5">
        <v>0</v>
      </c>
      <c r="AA829" s="5">
        <v>9</v>
      </c>
      <c r="AB829" s="5">
        <v>2</v>
      </c>
      <c r="AC829" s="5">
        <v>0</v>
      </c>
      <c r="AD829" s="5">
        <v>0</v>
      </c>
      <c r="AE829" s="5">
        <v>0</v>
      </c>
      <c r="AF829" s="5">
        <v>32895</v>
      </c>
      <c r="AG829" s="5">
        <v>0</v>
      </c>
      <c r="AH829" s="5">
        <v>0</v>
      </c>
      <c r="AI829" s="5">
        <v>9050</v>
      </c>
      <c r="AJ829" s="5">
        <v>0</v>
      </c>
      <c r="AK829" s="5">
        <v>500</v>
      </c>
      <c r="AL829" s="5">
        <v>4721</v>
      </c>
      <c r="AM829" s="5">
        <v>0</v>
      </c>
      <c r="AN829" s="5">
        <v>0</v>
      </c>
      <c r="AO829" s="5">
        <v>0</v>
      </c>
      <c r="AP829" s="5">
        <v>0</v>
      </c>
      <c r="AQ829" s="5">
        <v>0</v>
      </c>
      <c r="AR829" s="5">
        <v>0</v>
      </c>
      <c r="AS829" s="5">
        <v>0</v>
      </c>
      <c r="AT829" s="5">
        <v>0</v>
      </c>
      <c r="AU829" s="5">
        <v>9678</v>
      </c>
      <c r="AV829" s="5">
        <v>0</v>
      </c>
      <c r="AW829" s="5">
        <v>0</v>
      </c>
      <c r="AX829" s="5">
        <v>0</v>
      </c>
      <c r="AY829" s="5">
        <v>0</v>
      </c>
      <c r="AZ829" s="5">
        <v>0</v>
      </c>
      <c r="BA829" s="5">
        <v>0</v>
      </c>
      <c r="BB829" s="5">
        <v>0</v>
      </c>
      <c r="BC829" s="5">
        <v>0</v>
      </c>
      <c r="BD829" s="5">
        <v>0</v>
      </c>
      <c r="BE829" s="5">
        <v>0</v>
      </c>
      <c r="BF829" s="5">
        <v>0</v>
      </c>
      <c r="BG829" s="5">
        <v>0</v>
      </c>
      <c r="BH829" s="5">
        <v>278754</v>
      </c>
      <c r="BI829" s="5">
        <v>23433</v>
      </c>
      <c r="BJ829" s="5">
        <v>249529</v>
      </c>
      <c r="BK829" s="5">
        <v>8282</v>
      </c>
      <c r="BL829" s="5">
        <v>0</v>
      </c>
      <c r="BM829" s="5">
        <v>0</v>
      </c>
      <c r="BN829" s="5">
        <v>0</v>
      </c>
      <c r="BO829" s="5">
        <v>22247</v>
      </c>
      <c r="BP829" s="5">
        <v>894398</v>
      </c>
      <c r="BQ829" s="5">
        <v>110083</v>
      </c>
      <c r="BR829" s="5">
        <v>500</v>
      </c>
    </row>
    <row r="830" spans="1:70">
      <c r="A830" t="s">
        <v>2255</v>
      </c>
      <c r="B830" t="s">
        <v>2256</v>
      </c>
      <c r="C830" t="s">
        <v>1350</v>
      </c>
      <c r="D830" t="s">
        <v>2278</v>
      </c>
      <c r="E830" t="str">
        <f t="shared" si="12"/>
        <v>三重県多気町</v>
      </c>
      <c r="F830" s="5">
        <v>14398</v>
      </c>
      <c r="G830" s="5">
        <v>4</v>
      </c>
      <c r="H830" s="5">
        <v>1</v>
      </c>
      <c r="I830" s="5">
        <v>0</v>
      </c>
      <c r="J830" s="5">
        <v>0</v>
      </c>
      <c r="K830" s="5">
        <v>0</v>
      </c>
      <c r="L830" s="5">
        <v>29</v>
      </c>
      <c r="M830" s="5">
        <v>5746</v>
      </c>
      <c r="N830" s="5">
        <v>146629</v>
      </c>
      <c r="O830" s="5">
        <v>66307</v>
      </c>
      <c r="P830" s="5">
        <v>341184</v>
      </c>
      <c r="Q830" s="5">
        <v>1957518</v>
      </c>
      <c r="R830" s="5">
        <v>60649</v>
      </c>
      <c r="S830" s="5">
        <v>3</v>
      </c>
      <c r="T830" s="5">
        <v>1736</v>
      </c>
      <c r="U830" s="5">
        <v>0</v>
      </c>
      <c r="V830" s="5">
        <v>0</v>
      </c>
      <c r="W830" s="5">
        <v>1</v>
      </c>
      <c r="X830" s="5">
        <v>2</v>
      </c>
      <c r="Y830" s="5">
        <v>3630</v>
      </c>
      <c r="Z830" s="5">
        <v>0</v>
      </c>
      <c r="AA830" s="5">
        <v>27</v>
      </c>
      <c r="AB830" s="5">
        <v>20</v>
      </c>
      <c r="AC830" s="5">
        <v>0</v>
      </c>
      <c r="AD830" s="5">
        <v>0</v>
      </c>
      <c r="AE830" s="5">
        <v>1230</v>
      </c>
      <c r="AF830" s="5">
        <v>0</v>
      </c>
      <c r="AG830" s="5">
        <v>0</v>
      </c>
      <c r="AH830" s="5">
        <v>0</v>
      </c>
      <c r="AI830" s="5">
        <v>3630</v>
      </c>
      <c r="AJ830" s="5">
        <v>0</v>
      </c>
      <c r="AK830" s="5">
        <v>2031</v>
      </c>
      <c r="AL830" s="5">
        <v>5235</v>
      </c>
      <c r="AM830" s="5">
        <v>0</v>
      </c>
      <c r="AN830" s="5">
        <v>0</v>
      </c>
      <c r="AO830" s="5">
        <v>0</v>
      </c>
      <c r="AP830" s="5">
        <v>0</v>
      </c>
      <c r="AQ830" s="5">
        <v>0</v>
      </c>
      <c r="AR830" s="5">
        <v>0</v>
      </c>
      <c r="AS830" s="5">
        <v>2301</v>
      </c>
      <c r="AT830" s="5">
        <v>865</v>
      </c>
      <c r="AU830" s="5">
        <v>0</v>
      </c>
      <c r="AV830" s="5">
        <v>0</v>
      </c>
      <c r="AW830" s="5">
        <v>0</v>
      </c>
      <c r="AX830" s="5">
        <v>0</v>
      </c>
      <c r="AY830" s="5">
        <v>0</v>
      </c>
      <c r="AZ830" s="5">
        <v>0</v>
      </c>
      <c r="BA830" s="5">
        <v>0</v>
      </c>
      <c r="BB830" s="5">
        <v>29144</v>
      </c>
      <c r="BC830" s="5">
        <v>0</v>
      </c>
      <c r="BD830" s="5">
        <v>0</v>
      </c>
      <c r="BE830" s="5">
        <v>0</v>
      </c>
      <c r="BF830" s="5">
        <v>0</v>
      </c>
      <c r="BG830" s="5">
        <v>157</v>
      </c>
      <c r="BH830" s="5">
        <v>345000</v>
      </c>
      <c r="BI830" s="5">
        <v>70964</v>
      </c>
      <c r="BJ830" s="5">
        <v>347825</v>
      </c>
      <c r="BK830" s="5">
        <v>24538</v>
      </c>
      <c r="BL830" s="5">
        <v>0</v>
      </c>
      <c r="BM830" s="5">
        <v>0</v>
      </c>
      <c r="BN830" s="5">
        <v>0</v>
      </c>
      <c r="BO830" s="5">
        <v>69450</v>
      </c>
      <c r="BP830" s="5">
        <v>887362</v>
      </c>
      <c r="BQ830" s="5">
        <v>101789</v>
      </c>
      <c r="BR830" s="5">
        <v>6050</v>
      </c>
    </row>
    <row r="831" spans="1:70">
      <c r="A831" t="s">
        <v>2255</v>
      </c>
      <c r="B831" t="s">
        <v>2256</v>
      </c>
      <c r="C831" t="s">
        <v>1356</v>
      </c>
      <c r="D831" t="s">
        <v>2279</v>
      </c>
      <c r="E831" t="str">
        <f t="shared" si="12"/>
        <v>三重県木曽岬町</v>
      </c>
      <c r="F831" s="5">
        <v>6268</v>
      </c>
      <c r="G831" s="5">
        <v>1</v>
      </c>
      <c r="H831" s="5">
        <v>0</v>
      </c>
      <c r="I831" s="5">
        <v>0</v>
      </c>
      <c r="J831" s="5">
        <v>0</v>
      </c>
      <c r="K831" s="5">
        <v>0</v>
      </c>
      <c r="L831" s="5">
        <v>0</v>
      </c>
      <c r="M831" s="5">
        <v>0</v>
      </c>
      <c r="N831" s="5">
        <v>13704</v>
      </c>
      <c r="O831" s="5">
        <v>51894</v>
      </c>
      <c r="P831" s="5">
        <v>154033</v>
      </c>
      <c r="Q831" s="5">
        <v>0</v>
      </c>
      <c r="R831" s="5">
        <v>0</v>
      </c>
      <c r="S831" s="5">
        <v>1</v>
      </c>
      <c r="T831" s="5">
        <v>907</v>
      </c>
      <c r="U831" s="5">
        <v>0</v>
      </c>
      <c r="V831" s="5">
        <v>0</v>
      </c>
      <c r="W831" s="5">
        <v>0</v>
      </c>
      <c r="X831" s="5">
        <v>4</v>
      </c>
      <c r="Y831" s="5">
        <v>0</v>
      </c>
      <c r="Z831" s="5">
        <v>0</v>
      </c>
      <c r="AA831" s="5">
        <v>1</v>
      </c>
      <c r="AB831" s="5">
        <v>0</v>
      </c>
      <c r="AC831" s="5">
        <v>0</v>
      </c>
      <c r="AD831" s="5">
        <v>0</v>
      </c>
      <c r="AE831" s="5">
        <v>381</v>
      </c>
      <c r="AF831" s="5">
        <v>11786</v>
      </c>
      <c r="AG831" s="5">
        <v>0</v>
      </c>
      <c r="AH831" s="5">
        <v>0</v>
      </c>
      <c r="AI831" s="5">
        <v>0</v>
      </c>
      <c r="AJ831" s="5">
        <v>0</v>
      </c>
      <c r="AK831" s="5">
        <v>0</v>
      </c>
      <c r="AL831" s="5">
        <v>0</v>
      </c>
      <c r="AM831" s="5">
        <v>1000</v>
      </c>
      <c r="AN831" s="5">
        <v>0</v>
      </c>
      <c r="AO831" s="5">
        <v>0</v>
      </c>
      <c r="AP831" s="5">
        <v>0</v>
      </c>
      <c r="AQ831" s="5">
        <v>0</v>
      </c>
      <c r="AR831" s="5">
        <v>0</v>
      </c>
      <c r="AS831" s="5">
        <v>0</v>
      </c>
      <c r="AT831" s="5">
        <v>0</v>
      </c>
      <c r="AU831" s="5">
        <v>0</v>
      </c>
      <c r="AV831" s="5">
        <v>0</v>
      </c>
      <c r="AW831" s="5">
        <v>0</v>
      </c>
      <c r="AX831" s="5">
        <v>0</v>
      </c>
      <c r="AY831" s="5">
        <v>110</v>
      </c>
      <c r="AZ831" s="5">
        <v>0</v>
      </c>
      <c r="BA831" s="5">
        <v>0</v>
      </c>
      <c r="BB831" s="5">
        <v>0</v>
      </c>
      <c r="BC831" s="5">
        <v>171</v>
      </c>
      <c r="BD831" s="5">
        <v>0</v>
      </c>
      <c r="BE831" s="5">
        <v>0</v>
      </c>
      <c r="BF831" s="5">
        <v>0</v>
      </c>
      <c r="BG831" s="5">
        <v>0</v>
      </c>
      <c r="BH831" s="5">
        <v>155007</v>
      </c>
      <c r="BI831" s="5">
        <v>31557</v>
      </c>
      <c r="BJ831" s="5">
        <v>163104</v>
      </c>
      <c r="BK831" s="5">
        <v>26700</v>
      </c>
      <c r="BL831" s="5">
        <v>101</v>
      </c>
      <c r="BM831" s="5">
        <v>27211</v>
      </c>
      <c r="BN831" s="5">
        <v>0</v>
      </c>
      <c r="BO831" s="5">
        <v>3089</v>
      </c>
      <c r="BP831" s="5">
        <v>990446</v>
      </c>
      <c r="BQ831" s="5">
        <v>55691</v>
      </c>
      <c r="BR831" s="5">
        <v>5500</v>
      </c>
    </row>
    <row r="832" spans="1:70">
      <c r="A832" t="s">
        <v>2255</v>
      </c>
      <c r="B832" t="s">
        <v>2256</v>
      </c>
      <c r="C832" t="s">
        <v>1358</v>
      </c>
      <c r="D832" t="s">
        <v>2280</v>
      </c>
      <c r="E832" t="str">
        <f t="shared" si="12"/>
        <v>三重県明和町</v>
      </c>
      <c r="F832" s="5">
        <v>23134</v>
      </c>
      <c r="G832" s="5">
        <v>8</v>
      </c>
      <c r="H832" s="5">
        <v>3</v>
      </c>
      <c r="I832" s="5">
        <v>0</v>
      </c>
      <c r="J832" s="5">
        <v>0</v>
      </c>
      <c r="K832" s="5">
        <v>0</v>
      </c>
      <c r="L832" s="5">
        <v>63</v>
      </c>
      <c r="M832" s="5">
        <v>351</v>
      </c>
      <c r="N832" s="5">
        <v>146969</v>
      </c>
      <c r="O832" s="5">
        <v>134473</v>
      </c>
      <c r="P832" s="5">
        <v>338651</v>
      </c>
      <c r="Q832" s="5">
        <v>1420467</v>
      </c>
      <c r="R832" s="5">
        <v>160960</v>
      </c>
      <c r="S832" s="5">
        <v>5</v>
      </c>
      <c r="T832" s="5">
        <v>2503</v>
      </c>
      <c r="U832" s="5">
        <v>0</v>
      </c>
      <c r="V832" s="5">
        <v>0</v>
      </c>
      <c r="W832" s="5">
        <v>2</v>
      </c>
      <c r="X832" s="5">
        <v>5</v>
      </c>
      <c r="Y832" s="5">
        <v>8640</v>
      </c>
      <c r="Z832" s="5">
        <v>0</v>
      </c>
      <c r="AA832" s="5">
        <v>0</v>
      </c>
      <c r="AB832" s="5">
        <v>0</v>
      </c>
      <c r="AC832" s="5">
        <v>0</v>
      </c>
      <c r="AD832" s="5">
        <v>0</v>
      </c>
      <c r="AE832" s="5">
        <v>3312</v>
      </c>
      <c r="AF832" s="5">
        <v>22954</v>
      </c>
      <c r="AG832" s="5">
        <v>8640</v>
      </c>
      <c r="AH832" s="5">
        <v>3440</v>
      </c>
      <c r="AI832" s="5">
        <v>5200</v>
      </c>
      <c r="AJ832" s="5">
        <v>0</v>
      </c>
      <c r="AK832" s="5">
        <v>5345</v>
      </c>
      <c r="AL832" s="5">
        <v>0</v>
      </c>
      <c r="AM832" s="5">
        <v>0</v>
      </c>
      <c r="AN832" s="5">
        <v>0</v>
      </c>
      <c r="AO832" s="5">
        <v>0</v>
      </c>
      <c r="AP832" s="5">
        <v>0</v>
      </c>
      <c r="AQ832" s="5">
        <v>0</v>
      </c>
      <c r="AR832" s="5">
        <v>0</v>
      </c>
      <c r="AS832" s="5">
        <v>0</v>
      </c>
      <c r="AT832" s="5">
        <v>1159</v>
      </c>
      <c r="AU832" s="5">
        <v>8</v>
      </c>
      <c r="AV832" s="5">
        <v>0</v>
      </c>
      <c r="AW832" s="5">
        <v>0</v>
      </c>
      <c r="AX832" s="5">
        <v>267</v>
      </c>
      <c r="AY832" s="5">
        <v>0</v>
      </c>
      <c r="AZ832" s="5">
        <v>0</v>
      </c>
      <c r="BA832" s="5">
        <v>0</v>
      </c>
      <c r="BB832" s="5">
        <v>3970</v>
      </c>
      <c r="BC832" s="5">
        <v>4526</v>
      </c>
      <c r="BD832" s="5">
        <v>0</v>
      </c>
      <c r="BE832" s="5">
        <v>0</v>
      </c>
      <c r="BF832" s="5">
        <v>199</v>
      </c>
      <c r="BG832" s="5">
        <v>45</v>
      </c>
      <c r="BH832" s="5">
        <v>342858</v>
      </c>
      <c r="BI832" s="5">
        <v>81763</v>
      </c>
      <c r="BJ832" s="5">
        <v>357428</v>
      </c>
      <c r="BK832" s="5">
        <v>38965</v>
      </c>
      <c r="BL832" s="5">
        <v>0</v>
      </c>
      <c r="BM832" s="5">
        <v>3481</v>
      </c>
      <c r="BN832" s="5">
        <v>0</v>
      </c>
      <c r="BO832" s="5">
        <v>69642</v>
      </c>
      <c r="BP832" s="5">
        <v>578230</v>
      </c>
      <c r="BQ832" s="5">
        <v>227426</v>
      </c>
      <c r="BR832" s="5">
        <v>11440</v>
      </c>
    </row>
    <row r="833" spans="1:70">
      <c r="A833" t="s">
        <v>2255</v>
      </c>
      <c r="B833" t="s">
        <v>2256</v>
      </c>
      <c r="C833" t="s">
        <v>1776</v>
      </c>
      <c r="D833" t="s">
        <v>2281</v>
      </c>
      <c r="E833" t="str">
        <f t="shared" si="12"/>
        <v>三重県御浜町</v>
      </c>
      <c r="F833" s="5">
        <v>8312</v>
      </c>
      <c r="G833" s="5">
        <v>3</v>
      </c>
      <c r="H833" s="5">
        <v>0</v>
      </c>
      <c r="I833" s="5">
        <v>0</v>
      </c>
      <c r="J833" s="5">
        <v>1</v>
      </c>
      <c r="K833" s="5">
        <v>2</v>
      </c>
      <c r="L833" s="5">
        <v>101</v>
      </c>
      <c r="M833" s="5">
        <v>11525</v>
      </c>
      <c r="N833" s="5">
        <v>71113</v>
      </c>
      <c r="O833" s="5">
        <v>88254</v>
      </c>
      <c r="P833" s="5">
        <v>164741</v>
      </c>
      <c r="Q833" s="5">
        <v>1097734</v>
      </c>
      <c r="R833" s="5">
        <v>106773</v>
      </c>
      <c r="S833" s="5">
        <v>2</v>
      </c>
      <c r="T833" s="5">
        <v>1062</v>
      </c>
      <c r="U833" s="5">
        <v>0</v>
      </c>
      <c r="V833" s="5">
        <v>0</v>
      </c>
      <c r="W833" s="5">
        <v>1</v>
      </c>
      <c r="X833" s="5">
        <v>11</v>
      </c>
      <c r="Y833" s="5">
        <v>6056</v>
      </c>
      <c r="Z833" s="5">
        <v>0</v>
      </c>
      <c r="AA833" s="5">
        <v>41</v>
      </c>
      <c r="AB833" s="5">
        <v>0</v>
      </c>
      <c r="AC833" s="5">
        <v>0</v>
      </c>
      <c r="AD833" s="5">
        <v>0</v>
      </c>
      <c r="AE833" s="5">
        <v>1248</v>
      </c>
      <c r="AF833" s="5">
        <v>6938</v>
      </c>
      <c r="AG833" s="5">
        <v>5800</v>
      </c>
      <c r="AH833" s="5">
        <v>0</v>
      </c>
      <c r="AI833" s="5">
        <v>6056</v>
      </c>
      <c r="AJ833" s="5">
        <v>0</v>
      </c>
      <c r="AK833" s="5">
        <v>1355</v>
      </c>
      <c r="AL833" s="5">
        <v>3036</v>
      </c>
      <c r="AM833" s="5">
        <v>0</v>
      </c>
      <c r="AN833" s="5">
        <v>0</v>
      </c>
      <c r="AO833" s="5">
        <v>0</v>
      </c>
      <c r="AP833" s="5">
        <v>0</v>
      </c>
      <c r="AQ833" s="5">
        <v>0</v>
      </c>
      <c r="AR833" s="5">
        <v>0</v>
      </c>
      <c r="AS833" s="5">
        <v>39</v>
      </c>
      <c r="AT833" s="5">
        <v>0</v>
      </c>
      <c r="AU833" s="5">
        <v>0</v>
      </c>
      <c r="AV833" s="5">
        <v>0</v>
      </c>
      <c r="AW833" s="5">
        <v>0</v>
      </c>
      <c r="AX833" s="5">
        <v>0</v>
      </c>
      <c r="AY833" s="5">
        <v>0</v>
      </c>
      <c r="AZ833" s="5">
        <v>0</v>
      </c>
      <c r="BA833" s="5">
        <v>90</v>
      </c>
      <c r="BB833" s="5">
        <v>3435</v>
      </c>
      <c r="BC833" s="5">
        <v>1862</v>
      </c>
      <c r="BD833" s="5">
        <v>0</v>
      </c>
      <c r="BE833" s="5">
        <v>0</v>
      </c>
      <c r="BF833" s="5">
        <v>0</v>
      </c>
      <c r="BG833" s="5">
        <v>0</v>
      </c>
      <c r="BH833" s="5">
        <v>171494</v>
      </c>
      <c r="BI833" s="5">
        <v>34840</v>
      </c>
      <c r="BJ833" s="5">
        <v>201759</v>
      </c>
      <c r="BK833" s="5">
        <v>27918</v>
      </c>
      <c r="BL833" s="5">
        <v>0</v>
      </c>
      <c r="BM833" s="5">
        <v>0</v>
      </c>
      <c r="BN833" s="5">
        <v>0</v>
      </c>
      <c r="BO833" s="5">
        <v>27867</v>
      </c>
      <c r="BP833" s="5">
        <v>155515</v>
      </c>
      <c r="BQ833" s="5">
        <v>138366</v>
      </c>
      <c r="BR833" s="5">
        <v>0</v>
      </c>
    </row>
    <row r="834" spans="1:70">
      <c r="A834" t="s">
        <v>2255</v>
      </c>
      <c r="B834" t="s">
        <v>2256</v>
      </c>
      <c r="C834" t="s">
        <v>1368</v>
      </c>
      <c r="D834" t="s">
        <v>2282</v>
      </c>
      <c r="E834" t="str">
        <f t="shared" si="12"/>
        <v>三重県大台町</v>
      </c>
      <c r="F834" s="5">
        <v>9225</v>
      </c>
      <c r="G834" s="5">
        <v>5</v>
      </c>
      <c r="H834" s="5">
        <v>0</v>
      </c>
      <c r="I834" s="5">
        <v>1</v>
      </c>
      <c r="J834" s="5">
        <v>2</v>
      </c>
      <c r="K834" s="5">
        <v>1</v>
      </c>
      <c r="L834" s="5">
        <v>32415</v>
      </c>
      <c r="M834" s="5">
        <v>19482</v>
      </c>
      <c r="N834" s="5">
        <v>245501</v>
      </c>
      <c r="O834" s="5">
        <v>23379</v>
      </c>
      <c r="P834" s="5">
        <v>195962</v>
      </c>
      <c r="Q834" s="5">
        <v>4169534</v>
      </c>
      <c r="R834" s="5">
        <v>307045</v>
      </c>
      <c r="S834" s="5">
        <v>5</v>
      </c>
      <c r="T834" s="5">
        <v>1140</v>
      </c>
      <c r="U834" s="5">
        <v>0</v>
      </c>
      <c r="V834" s="5">
        <v>0</v>
      </c>
      <c r="W834" s="5">
        <v>2</v>
      </c>
      <c r="X834" s="5">
        <v>20</v>
      </c>
      <c r="Y834" s="5">
        <v>3990</v>
      </c>
      <c r="Z834" s="5">
        <v>0</v>
      </c>
      <c r="AA834" s="5">
        <v>99</v>
      </c>
      <c r="AB834" s="5">
        <v>78</v>
      </c>
      <c r="AC834" s="5">
        <v>4101</v>
      </c>
      <c r="AD834" s="5">
        <v>1911</v>
      </c>
      <c r="AE834" s="5">
        <v>43649</v>
      </c>
      <c r="AF834" s="5">
        <v>9334</v>
      </c>
      <c r="AG834" s="5">
        <v>2030</v>
      </c>
      <c r="AH834" s="5">
        <v>806</v>
      </c>
      <c r="AI834" s="5">
        <v>0</v>
      </c>
      <c r="AJ834" s="5">
        <v>0</v>
      </c>
      <c r="AK834" s="5">
        <v>4117</v>
      </c>
      <c r="AL834" s="5">
        <v>263</v>
      </c>
      <c r="AM834" s="5">
        <v>0</v>
      </c>
      <c r="AN834" s="5">
        <v>0</v>
      </c>
      <c r="AO834" s="5">
        <v>0</v>
      </c>
      <c r="AP834" s="5">
        <v>0</v>
      </c>
      <c r="AQ834" s="5">
        <v>0</v>
      </c>
      <c r="AR834" s="5">
        <v>16751</v>
      </c>
      <c r="AS834" s="5">
        <v>5320</v>
      </c>
      <c r="AT834" s="5">
        <v>9131</v>
      </c>
      <c r="AU834" s="5">
        <v>0</v>
      </c>
      <c r="AV834" s="5">
        <v>0</v>
      </c>
      <c r="AW834" s="5">
        <v>0</v>
      </c>
      <c r="AX834" s="5">
        <v>0</v>
      </c>
      <c r="AY834" s="5">
        <v>0</v>
      </c>
      <c r="AZ834" s="5">
        <v>585</v>
      </c>
      <c r="BA834" s="5">
        <v>0</v>
      </c>
      <c r="BB834" s="5">
        <v>25548</v>
      </c>
      <c r="BC834" s="5">
        <v>0</v>
      </c>
      <c r="BD834" s="5">
        <v>0</v>
      </c>
      <c r="BE834" s="5">
        <v>0</v>
      </c>
      <c r="BF834" s="5">
        <v>0</v>
      </c>
      <c r="BG834" s="5">
        <v>0</v>
      </c>
      <c r="BH834" s="5">
        <v>197706</v>
      </c>
      <c r="BI834" s="5">
        <v>256968</v>
      </c>
      <c r="BJ834" s="5">
        <v>556834</v>
      </c>
      <c r="BK834" s="5">
        <v>48622</v>
      </c>
      <c r="BL834" s="5">
        <v>848</v>
      </c>
      <c r="BM834" s="5">
        <v>0</v>
      </c>
      <c r="BN834" s="5">
        <v>0</v>
      </c>
      <c r="BO834" s="5">
        <v>123281</v>
      </c>
      <c r="BP834" s="5">
        <v>90330</v>
      </c>
      <c r="BQ834" s="5">
        <v>348647</v>
      </c>
      <c r="BR834" s="5">
        <v>1680</v>
      </c>
    </row>
    <row r="835" spans="1:70">
      <c r="A835" t="s">
        <v>2255</v>
      </c>
      <c r="B835" t="s">
        <v>2256</v>
      </c>
      <c r="C835" t="s">
        <v>1370</v>
      </c>
      <c r="D835" t="s">
        <v>2283</v>
      </c>
      <c r="E835" t="str">
        <f t="shared" si="12"/>
        <v>三重県度会町</v>
      </c>
      <c r="F835" s="5">
        <v>8212</v>
      </c>
      <c r="G835" s="5">
        <v>5</v>
      </c>
      <c r="H835" s="5">
        <v>0</v>
      </c>
      <c r="I835" s="5">
        <v>2</v>
      </c>
      <c r="J835" s="5">
        <v>1</v>
      </c>
      <c r="K835" s="5">
        <v>1</v>
      </c>
      <c r="L835" s="5">
        <v>7273</v>
      </c>
      <c r="M835" s="5">
        <v>2217</v>
      </c>
      <c r="N835" s="5">
        <v>138707</v>
      </c>
      <c r="O835" s="5">
        <v>0</v>
      </c>
      <c r="P835" s="5">
        <v>121735</v>
      </c>
      <c r="Q835" s="5">
        <v>833020</v>
      </c>
      <c r="R835" s="5">
        <v>19472</v>
      </c>
      <c r="S835" s="5">
        <v>5</v>
      </c>
      <c r="T835" s="5">
        <v>914</v>
      </c>
      <c r="U835" s="5">
        <v>0</v>
      </c>
      <c r="V835" s="5">
        <v>0</v>
      </c>
      <c r="W835" s="5">
        <v>1</v>
      </c>
      <c r="X835" s="5">
        <v>3</v>
      </c>
      <c r="Y835" s="5">
        <v>3674</v>
      </c>
      <c r="Z835" s="5">
        <v>0</v>
      </c>
      <c r="AA835" s="5">
        <v>27</v>
      </c>
      <c r="AB835" s="5">
        <v>15</v>
      </c>
      <c r="AC835" s="5">
        <v>537</v>
      </c>
      <c r="AD835" s="5">
        <v>0</v>
      </c>
      <c r="AE835" s="5">
        <v>37300</v>
      </c>
      <c r="AF835" s="5">
        <v>0</v>
      </c>
      <c r="AG835" s="5">
        <v>2889</v>
      </c>
      <c r="AH835" s="5">
        <v>1925</v>
      </c>
      <c r="AI835" s="5">
        <v>0</v>
      </c>
      <c r="AJ835" s="5">
        <v>0</v>
      </c>
      <c r="AK835" s="5">
        <v>1009</v>
      </c>
      <c r="AL835" s="5">
        <v>849</v>
      </c>
      <c r="AM835" s="5">
        <v>1189</v>
      </c>
      <c r="AN835" s="5">
        <v>0</v>
      </c>
      <c r="AO835" s="5">
        <v>0</v>
      </c>
      <c r="AP835" s="5">
        <v>0</v>
      </c>
      <c r="AQ835" s="5">
        <v>0</v>
      </c>
      <c r="AR835" s="5">
        <v>0</v>
      </c>
      <c r="AS835" s="5">
        <v>0</v>
      </c>
      <c r="AT835" s="5">
        <v>0</v>
      </c>
      <c r="AU835" s="5">
        <v>0</v>
      </c>
      <c r="AV835" s="5">
        <v>0</v>
      </c>
      <c r="AW835" s="5">
        <v>0</v>
      </c>
      <c r="AX835" s="5">
        <v>0</v>
      </c>
      <c r="AY835" s="5">
        <v>0</v>
      </c>
      <c r="AZ835" s="5">
        <v>0</v>
      </c>
      <c r="BA835" s="5">
        <v>0</v>
      </c>
      <c r="BB835" s="5">
        <v>0</v>
      </c>
      <c r="BC835" s="5">
        <v>0</v>
      </c>
      <c r="BD835" s="5">
        <v>0</v>
      </c>
      <c r="BE835" s="5">
        <v>0</v>
      </c>
      <c r="BF835" s="5">
        <v>0</v>
      </c>
      <c r="BG835" s="5">
        <v>0</v>
      </c>
      <c r="BH835" s="5">
        <v>128133</v>
      </c>
      <c r="BI835" s="5">
        <v>144117</v>
      </c>
      <c r="BJ835" s="5">
        <v>295221</v>
      </c>
      <c r="BK835" s="5">
        <v>10097</v>
      </c>
      <c r="BL835" s="5">
        <v>4892</v>
      </c>
      <c r="BM835" s="5">
        <v>0</v>
      </c>
      <c r="BN835" s="5">
        <v>0</v>
      </c>
      <c r="BO835" s="5">
        <v>110421</v>
      </c>
      <c r="BP835" s="5">
        <v>96318</v>
      </c>
      <c r="BQ835" s="5">
        <v>55370</v>
      </c>
      <c r="BR835" s="5">
        <v>500</v>
      </c>
    </row>
    <row r="836" spans="1:70">
      <c r="A836" t="s">
        <v>2255</v>
      </c>
      <c r="B836" t="s">
        <v>2256</v>
      </c>
      <c r="C836" t="s">
        <v>1372</v>
      </c>
      <c r="D836" t="s">
        <v>2284</v>
      </c>
      <c r="E836" t="str">
        <f t="shared" ref="E836:E899" si="13">+B836&amp;D836</f>
        <v>三重県大紀町</v>
      </c>
      <c r="F836" s="5">
        <v>8527</v>
      </c>
      <c r="G836" s="5">
        <v>3</v>
      </c>
      <c r="H836" s="5">
        <v>3</v>
      </c>
      <c r="I836" s="5">
        <v>6</v>
      </c>
      <c r="J836" s="5">
        <v>2</v>
      </c>
      <c r="K836" s="5">
        <v>2</v>
      </c>
      <c r="L836" s="5">
        <v>17054</v>
      </c>
      <c r="M836" s="5">
        <v>7053</v>
      </c>
      <c r="N836" s="5">
        <v>176087</v>
      </c>
      <c r="O836" s="5">
        <v>0</v>
      </c>
      <c r="P836" s="5">
        <v>133225</v>
      </c>
      <c r="Q836" s="5">
        <v>3065162</v>
      </c>
      <c r="R836" s="5">
        <v>256163</v>
      </c>
      <c r="S836" s="5">
        <v>3</v>
      </c>
      <c r="T836" s="5">
        <v>1104</v>
      </c>
      <c r="U836" s="5">
        <v>0</v>
      </c>
      <c r="V836" s="5">
        <v>0</v>
      </c>
      <c r="W836" s="5">
        <v>1</v>
      </c>
      <c r="X836" s="5">
        <v>24</v>
      </c>
      <c r="Y836" s="5">
        <v>7762</v>
      </c>
      <c r="Z836" s="5">
        <v>0</v>
      </c>
      <c r="AA836" s="5">
        <v>138</v>
      </c>
      <c r="AB836" s="5">
        <v>70</v>
      </c>
      <c r="AC836" s="5">
        <v>4663</v>
      </c>
      <c r="AD836" s="5">
        <v>115</v>
      </c>
      <c r="AE836" s="5">
        <v>10227</v>
      </c>
      <c r="AF836" s="5">
        <v>0</v>
      </c>
      <c r="AG836" s="5">
        <v>0</v>
      </c>
      <c r="AH836" s="5">
        <v>0</v>
      </c>
      <c r="AI836" s="5">
        <v>0</v>
      </c>
      <c r="AJ836" s="5">
        <v>5602</v>
      </c>
      <c r="AK836" s="5">
        <v>2377</v>
      </c>
      <c r="AL836" s="5">
        <v>0</v>
      </c>
      <c r="AM836" s="5">
        <v>1979</v>
      </c>
      <c r="AN836" s="5">
        <v>0</v>
      </c>
      <c r="AO836" s="5">
        <v>0</v>
      </c>
      <c r="AP836" s="5">
        <v>0</v>
      </c>
      <c r="AQ836" s="5">
        <v>0</v>
      </c>
      <c r="AR836" s="5">
        <v>323</v>
      </c>
      <c r="AS836" s="5">
        <v>2676</v>
      </c>
      <c r="AT836" s="5">
        <v>15128</v>
      </c>
      <c r="AU836" s="5">
        <v>0</v>
      </c>
      <c r="AV836" s="5">
        <v>0</v>
      </c>
      <c r="AW836" s="5">
        <v>0</v>
      </c>
      <c r="AX836" s="5">
        <v>0</v>
      </c>
      <c r="AY836" s="5">
        <v>0</v>
      </c>
      <c r="AZ836" s="5">
        <v>2870</v>
      </c>
      <c r="BA836" s="5">
        <v>0</v>
      </c>
      <c r="BB836" s="5">
        <v>15590</v>
      </c>
      <c r="BC836" s="5">
        <v>0</v>
      </c>
      <c r="BD836" s="5">
        <v>42</v>
      </c>
      <c r="BE836" s="5">
        <v>337</v>
      </c>
      <c r="BF836" s="5">
        <v>2867</v>
      </c>
      <c r="BG836" s="5">
        <v>0</v>
      </c>
      <c r="BH836" s="5">
        <v>133307</v>
      </c>
      <c r="BI836" s="5">
        <v>331994</v>
      </c>
      <c r="BJ836" s="5">
        <v>549109</v>
      </c>
      <c r="BK836" s="5">
        <v>48476</v>
      </c>
      <c r="BL836" s="5">
        <v>0</v>
      </c>
      <c r="BM836" s="5">
        <v>0</v>
      </c>
      <c r="BN836" s="5">
        <v>0</v>
      </c>
      <c r="BO836" s="5">
        <v>250344</v>
      </c>
      <c r="BP836" s="5">
        <v>75424</v>
      </c>
      <c r="BQ836" s="5">
        <v>294466</v>
      </c>
      <c r="BR836" s="5">
        <v>0</v>
      </c>
    </row>
    <row r="837" spans="1:70">
      <c r="A837" t="s">
        <v>2255</v>
      </c>
      <c r="B837" t="s">
        <v>2256</v>
      </c>
      <c r="C837" t="s">
        <v>1470</v>
      </c>
      <c r="D837" t="s">
        <v>2285</v>
      </c>
      <c r="E837" t="str">
        <f t="shared" si="13"/>
        <v>三重県三重県（北中勢）</v>
      </c>
      <c r="F837" s="5">
        <v>0</v>
      </c>
      <c r="G837" s="5">
        <v>64</v>
      </c>
      <c r="H837" s="5">
        <v>0</v>
      </c>
      <c r="I837" s="5">
        <v>0</v>
      </c>
      <c r="J837" s="5">
        <v>4</v>
      </c>
      <c r="K837" s="5">
        <v>0</v>
      </c>
      <c r="L837" s="5">
        <v>39380</v>
      </c>
      <c r="M837" s="5">
        <v>270812</v>
      </c>
      <c r="N837" s="5">
        <v>0</v>
      </c>
      <c r="O837" s="5">
        <v>0</v>
      </c>
      <c r="P837" s="5">
        <v>5924649</v>
      </c>
      <c r="Q837" s="5">
        <v>14161102</v>
      </c>
      <c r="R837" s="5">
        <v>1991487</v>
      </c>
      <c r="S837" s="5">
        <v>55</v>
      </c>
      <c r="T837" s="5">
        <v>0</v>
      </c>
      <c r="U837" s="5">
        <v>52333</v>
      </c>
      <c r="V837" s="5">
        <v>0</v>
      </c>
      <c r="W837" s="5">
        <v>53</v>
      </c>
      <c r="X837" s="5">
        <v>24</v>
      </c>
      <c r="Y837" s="5">
        <v>289516</v>
      </c>
      <c r="Z837" s="5">
        <v>0</v>
      </c>
      <c r="AA837" s="5">
        <v>1790</v>
      </c>
      <c r="AB837" s="5">
        <v>1230</v>
      </c>
      <c r="AC837" s="5">
        <v>7126</v>
      </c>
      <c r="AD837" s="5">
        <v>82264</v>
      </c>
      <c r="AE837" s="5">
        <v>0</v>
      </c>
      <c r="AF837" s="5">
        <v>0</v>
      </c>
      <c r="AG837" s="5">
        <v>208100</v>
      </c>
      <c r="AH837" s="5">
        <v>187240</v>
      </c>
      <c r="AI837" s="5">
        <v>6400</v>
      </c>
      <c r="AJ837" s="5">
        <v>0</v>
      </c>
      <c r="AK837" s="5">
        <v>37550</v>
      </c>
      <c r="AL837" s="5">
        <v>0</v>
      </c>
      <c r="AM837" s="5">
        <v>0</v>
      </c>
      <c r="AN837" s="5">
        <v>0</v>
      </c>
      <c r="AO837" s="5">
        <v>0</v>
      </c>
      <c r="AP837" s="5">
        <v>0</v>
      </c>
      <c r="AQ837" s="5">
        <v>0</v>
      </c>
      <c r="AR837" s="5">
        <v>316</v>
      </c>
      <c r="AS837" s="5">
        <v>39504</v>
      </c>
      <c r="AT837" s="5">
        <v>0</v>
      </c>
      <c r="AU837" s="5">
        <v>0</v>
      </c>
      <c r="AV837" s="5">
        <v>35082</v>
      </c>
      <c r="AW837" s="5">
        <v>15138</v>
      </c>
      <c r="AX837" s="5">
        <v>0</v>
      </c>
      <c r="AY837" s="5">
        <v>0</v>
      </c>
      <c r="AZ837" s="5">
        <v>0</v>
      </c>
      <c r="BA837" s="5">
        <v>0</v>
      </c>
      <c r="BB837" s="5">
        <v>0</v>
      </c>
      <c r="BC837" s="5">
        <v>0</v>
      </c>
      <c r="BD837" s="5">
        <v>0</v>
      </c>
      <c r="BE837" s="5">
        <v>0</v>
      </c>
      <c r="BF837" s="5">
        <v>0</v>
      </c>
      <c r="BG837" s="5">
        <v>0</v>
      </c>
      <c r="BH837" s="5">
        <v>5938407</v>
      </c>
      <c r="BI837" s="5">
        <v>417514</v>
      </c>
      <c r="BJ837" s="5">
        <v>5601649</v>
      </c>
      <c r="BK837" s="5">
        <v>459223</v>
      </c>
      <c r="BL837" s="5">
        <v>0</v>
      </c>
      <c r="BM837" s="5">
        <v>12965</v>
      </c>
      <c r="BN837" s="5">
        <v>0</v>
      </c>
      <c r="BO837" s="5">
        <v>396731</v>
      </c>
      <c r="BP837" s="5">
        <v>8301559</v>
      </c>
      <c r="BQ837" s="5">
        <v>2549815</v>
      </c>
      <c r="BR837" s="5">
        <v>0</v>
      </c>
    </row>
    <row r="838" spans="1:70">
      <c r="A838" t="s">
        <v>2255</v>
      </c>
      <c r="B838" t="s">
        <v>2256</v>
      </c>
      <c r="C838" t="s">
        <v>1472</v>
      </c>
      <c r="D838" t="s">
        <v>2286</v>
      </c>
      <c r="E838" t="str">
        <f t="shared" si="13"/>
        <v>三重県三重県（南勢志摩）</v>
      </c>
      <c r="F838" s="5">
        <v>0</v>
      </c>
      <c r="G838" s="5">
        <v>20</v>
      </c>
      <c r="H838" s="5">
        <v>0</v>
      </c>
      <c r="I838" s="5">
        <v>0</v>
      </c>
      <c r="J838" s="5">
        <v>1</v>
      </c>
      <c r="K838" s="5">
        <v>0</v>
      </c>
      <c r="L838" s="5">
        <v>5042</v>
      </c>
      <c r="M838" s="5">
        <v>115141</v>
      </c>
      <c r="N838" s="5">
        <v>0</v>
      </c>
      <c r="O838" s="5">
        <v>0</v>
      </c>
      <c r="P838" s="5">
        <v>2142818</v>
      </c>
      <c r="Q838" s="5">
        <v>529412</v>
      </c>
      <c r="R838" s="5">
        <v>230950</v>
      </c>
      <c r="S838" s="5">
        <v>17</v>
      </c>
      <c r="T838" s="5">
        <v>0</v>
      </c>
      <c r="U838" s="5">
        <v>21380</v>
      </c>
      <c r="V838" s="5">
        <v>0</v>
      </c>
      <c r="W838" s="5">
        <v>14</v>
      </c>
      <c r="X838" s="5">
        <v>27</v>
      </c>
      <c r="Y838" s="5">
        <v>139850</v>
      </c>
      <c r="Z838" s="5">
        <v>0</v>
      </c>
      <c r="AA838" s="5">
        <v>886</v>
      </c>
      <c r="AB838" s="5">
        <v>655</v>
      </c>
      <c r="AC838" s="5">
        <v>0</v>
      </c>
      <c r="AD838" s="5">
        <v>0</v>
      </c>
      <c r="AE838" s="5">
        <v>0</v>
      </c>
      <c r="AF838" s="5">
        <v>0</v>
      </c>
      <c r="AG838" s="5">
        <v>139850</v>
      </c>
      <c r="AH838" s="5">
        <v>20260</v>
      </c>
      <c r="AI838" s="5">
        <v>0</v>
      </c>
      <c r="AJ838" s="5">
        <v>218880</v>
      </c>
      <c r="AK838" s="5">
        <v>16000</v>
      </c>
      <c r="AL838" s="5">
        <v>0</v>
      </c>
      <c r="AM838" s="5">
        <v>0</v>
      </c>
      <c r="AN838" s="5">
        <v>0</v>
      </c>
      <c r="AO838" s="5">
        <v>0</v>
      </c>
      <c r="AP838" s="5">
        <v>0</v>
      </c>
      <c r="AQ838" s="5">
        <v>0</v>
      </c>
      <c r="AR838" s="5">
        <v>0</v>
      </c>
      <c r="AS838" s="5">
        <v>4866</v>
      </c>
      <c r="AT838" s="5">
        <v>0</v>
      </c>
      <c r="AU838" s="5">
        <v>0</v>
      </c>
      <c r="AV838" s="5">
        <v>5042</v>
      </c>
      <c r="AW838" s="5">
        <v>26538</v>
      </c>
      <c r="AX838" s="5">
        <v>0</v>
      </c>
      <c r="AY838" s="5">
        <v>0</v>
      </c>
      <c r="AZ838" s="5">
        <v>0</v>
      </c>
      <c r="BA838" s="5">
        <v>0</v>
      </c>
      <c r="BB838" s="5">
        <v>0</v>
      </c>
      <c r="BC838" s="5">
        <v>0</v>
      </c>
      <c r="BD838" s="5">
        <v>0</v>
      </c>
      <c r="BE838" s="5">
        <v>0</v>
      </c>
      <c r="BF838" s="5">
        <v>0</v>
      </c>
      <c r="BG838" s="5">
        <v>0</v>
      </c>
      <c r="BH838" s="5">
        <v>2145118</v>
      </c>
      <c r="BI838" s="5">
        <v>446786</v>
      </c>
      <c r="BJ838" s="5">
        <v>2519383</v>
      </c>
      <c r="BK838" s="5">
        <v>27658</v>
      </c>
      <c r="BL838" s="5">
        <v>0</v>
      </c>
      <c r="BM838" s="5">
        <v>1396</v>
      </c>
      <c r="BN838" s="5">
        <v>0</v>
      </c>
      <c r="BO838" s="5">
        <v>399850</v>
      </c>
      <c r="BP838" s="5">
        <v>3429532</v>
      </c>
      <c r="BQ838" s="5">
        <v>547202</v>
      </c>
      <c r="BR838" s="5">
        <v>0</v>
      </c>
    </row>
    <row r="839" spans="1:70">
      <c r="A839" t="s">
        <v>2287</v>
      </c>
      <c r="B839" t="s">
        <v>2288</v>
      </c>
      <c r="C839" t="s">
        <v>1280</v>
      </c>
      <c r="D839" t="s">
        <v>2289</v>
      </c>
      <c r="E839" t="str">
        <f t="shared" si="13"/>
        <v>滋賀県大津市</v>
      </c>
      <c r="F839" s="5">
        <v>341190</v>
      </c>
      <c r="G839" s="5">
        <v>114</v>
      </c>
      <c r="H839" s="5">
        <v>0</v>
      </c>
      <c r="I839" s="5">
        <v>1</v>
      </c>
      <c r="J839" s="5">
        <v>6</v>
      </c>
      <c r="K839" s="5">
        <v>0</v>
      </c>
      <c r="L839" s="5">
        <v>3835</v>
      </c>
      <c r="M839" s="5">
        <v>9814</v>
      </c>
      <c r="N839" s="5">
        <v>82113</v>
      </c>
      <c r="O839" s="5">
        <v>1406914</v>
      </c>
      <c r="P839" s="5">
        <v>6259471</v>
      </c>
      <c r="Q839" s="5">
        <v>17929956</v>
      </c>
      <c r="R839" s="5">
        <v>1287391</v>
      </c>
      <c r="S839" s="5">
        <v>73</v>
      </c>
      <c r="T839" s="5">
        <v>38828</v>
      </c>
      <c r="U839" s="5">
        <v>0</v>
      </c>
      <c r="V839" s="5">
        <v>0</v>
      </c>
      <c r="W839" s="5">
        <v>81</v>
      </c>
      <c r="X839" s="5">
        <v>23</v>
      </c>
      <c r="Y839" s="5">
        <v>164734</v>
      </c>
      <c r="Z839" s="5">
        <v>4500</v>
      </c>
      <c r="AA839" s="5">
        <v>128</v>
      </c>
      <c r="AB839" s="5">
        <v>64</v>
      </c>
      <c r="AC839" s="5">
        <v>770</v>
      </c>
      <c r="AD839" s="5">
        <v>3733</v>
      </c>
      <c r="AE839" s="5">
        <v>25318</v>
      </c>
      <c r="AF839" s="5">
        <v>242991</v>
      </c>
      <c r="AG839" s="5">
        <v>4624</v>
      </c>
      <c r="AH839" s="5">
        <v>122646</v>
      </c>
      <c r="AI839" s="5">
        <v>0</v>
      </c>
      <c r="AJ839" s="5">
        <v>455957</v>
      </c>
      <c r="AK839" s="5">
        <v>48520</v>
      </c>
      <c r="AL839" s="5">
        <v>36062</v>
      </c>
      <c r="AM839" s="5">
        <v>26196</v>
      </c>
      <c r="AN839" s="5">
        <v>0</v>
      </c>
      <c r="AO839" s="5">
        <v>0</v>
      </c>
      <c r="AP839" s="5">
        <v>0</v>
      </c>
      <c r="AQ839" s="5">
        <v>0</v>
      </c>
      <c r="AR839" s="5">
        <v>231</v>
      </c>
      <c r="AS839" s="5">
        <v>4579</v>
      </c>
      <c r="AT839" s="5">
        <v>20616</v>
      </c>
      <c r="AU839" s="5">
        <v>280803</v>
      </c>
      <c r="AV839" s="5">
        <v>770</v>
      </c>
      <c r="AW839" s="5">
        <v>1177</v>
      </c>
      <c r="AX839" s="5">
        <v>3334</v>
      </c>
      <c r="AY839" s="5">
        <v>4562</v>
      </c>
      <c r="AZ839" s="5">
        <v>0</v>
      </c>
      <c r="BA839" s="5">
        <v>0</v>
      </c>
      <c r="BB839" s="5">
        <v>0</v>
      </c>
      <c r="BC839" s="5">
        <v>130674</v>
      </c>
      <c r="BD839" s="5">
        <v>0</v>
      </c>
      <c r="BE839" s="5">
        <v>0</v>
      </c>
      <c r="BF839" s="5">
        <v>207</v>
      </c>
      <c r="BG839" s="5">
        <v>1279</v>
      </c>
      <c r="BH839" s="5">
        <v>6351538</v>
      </c>
      <c r="BI839" s="5">
        <v>1170789</v>
      </c>
      <c r="BJ839" s="5">
        <v>5473711</v>
      </c>
      <c r="BK839" s="5">
        <v>415593</v>
      </c>
      <c r="BL839" s="5">
        <v>45949</v>
      </c>
      <c r="BM839" s="5">
        <v>28553</v>
      </c>
      <c r="BN839" s="5">
        <v>0</v>
      </c>
      <c r="BO839" s="5">
        <v>702140</v>
      </c>
      <c r="BP839" s="5">
        <v>5658285</v>
      </c>
      <c r="BQ839" s="5">
        <v>2540790</v>
      </c>
      <c r="BR839" s="5">
        <v>0</v>
      </c>
    </row>
    <row r="840" spans="1:70">
      <c r="A840" t="s">
        <v>2287</v>
      </c>
      <c r="B840" t="s">
        <v>2288</v>
      </c>
      <c r="C840" t="s">
        <v>1284</v>
      </c>
      <c r="D840" t="s">
        <v>2290</v>
      </c>
      <c r="E840" t="str">
        <f t="shared" si="13"/>
        <v>滋賀県甲賀市</v>
      </c>
      <c r="F840" s="5">
        <v>91658</v>
      </c>
      <c r="G840" s="5">
        <v>24</v>
      </c>
      <c r="H840" s="5">
        <v>5</v>
      </c>
      <c r="I840" s="5">
        <v>4</v>
      </c>
      <c r="J840" s="5">
        <v>4</v>
      </c>
      <c r="K840" s="5">
        <v>1</v>
      </c>
      <c r="L840" s="5">
        <v>10264</v>
      </c>
      <c r="M840" s="5">
        <v>47055</v>
      </c>
      <c r="N840" s="5">
        <v>20842</v>
      </c>
      <c r="O840" s="5">
        <v>870262</v>
      </c>
      <c r="P840" s="5">
        <v>2369100</v>
      </c>
      <c r="Q840" s="5">
        <v>6434068</v>
      </c>
      <c r="R840" s="5">
        <v>410661</v>
      </c>
      <c r="S840" s="5">
        <v>19</v>
      </c>
      <c r="T840" s="5">
        <v>11365</v>
      </c>
      <c r="U840" s="5">
        <v>0</v>
      </c>
      <c r="V840" s="5">
        <v>0</v>
      </c>
      <c r="W840" s="5">
        <v>5</v>
      </c>
      <c r="X840" s="5">
        <v>18</v>
      </c>
      <c r="Y840" s="5">
        <v>21569</v>
      </c>
      <c r="Z840" s="5">
        <v>0</v>
      </c>
      <c r="AA840" s="5">
        <v>40</v>
      </c>
      <c r="AB840" s="5">
        <v>24</v>
      </c>
      <c r="AC840" s="5">
        <v>1183</v>
      </c>
      <c r="AD840" s="5">
        <v>6018</v>
      </c>
      <c r="AE840" s="5">
        <v>2130</v>
      </c>
      <c r="AF840" s="5">
        <v>107615</v>
      </c>
      <c r="AG840" s="5">
        <v>5909</v>
      </c>
      <c r="AH840" s="5">
        <v>64548</v>
      </c>
      <c r="AI840" s="5">
        <v>75072</v>
      </c>
      <c r="AJ840" s="5">
        <v>0</v>
      </c>
      <c r="AK840" s="5">
        <v>7475</v>
      </c>
      <c r="AL840" s="5">
        <v>22283</v>
      </c>
      <c r="AM840" s="5">
        <v>0</v>
      </c>
      <c r="AN840" s="5">
        <v>0</v>
      </c>
      <c r="AO840" s="5">
        <v>0</v>
      </c>
      <c r="AP840" s="5">
        <v>0</v>
      </c>
      <c r="AQ840" s="5">
        <v>0</v>
      </c>
      <c r="AR840" s="5">
        <v>0</v>
      </c>
      <c r="AS840" s="5">
        <v>6738</v>
      </c>
      <c r="AT840" s="5">
        <v>4007</v>
      </c>
      <c r="AU840" s="5">
        <v>106990</v>
      </c>
      <c r="AV840" s="5">
        <v>0</v>
      </c>
      <c r="AW840" s="5">
        <v>0</v>
      </c>
      <c r="AX840" s="5">
        <v>0</v>
      </c>
      <c r="AY840" s="5">
        <v>0</v>
      </c>
      <c r="AZ840" s="5">
        <v>0</v>
      </c>
      <c r="BA840" s="5">
        <v>3175</v>
      </c>
      <c r="BB840" s="5">
        <v>1651</v>
      </c>
      <c r="BC840" s="5">
        <v>13907</v>
      </c>
      <c r="BD840" s="5">
        <v>0</v>
      </c>
      <c r="BE840" s="5">
        <v>0</v>
      </c>
      <c r="BF840" s="5">
        <v>0</v>
      </c>
      <c r="BG840" s="5">
        <v>0</v>
      </c>
      <c r="BH840" s="5">
        <v>2452140</v>
      </c>
      <c r="BI840" s="5">
        <v>448907</v>
      </c>
      <c r="BJ840" s="5">
        <v>2353508</v>
      </c>
      <c r="BK840" s="5">
        <v>127788</v>
      </c>
      <c r="BL840" s="5">
        <v>0</v>
      </c>
      <c r="BM840" s="5">
        <v>9089</v>
      </c>
      <c r="BN840" s="5">
        <v>0</v>
      </c>
      <c r="BO840" s="5">
        <v>405252</v>
      </c>
      <c r="BP840" s="5">
        <v>4513625</v>
      </c>
      <c r="BQ840" s="5">
        <v>708408</v>
      </c>
      <c r="BR840" s="5">
        <v>33990</v>
      </c>
    </row>
    <row r="841" spans="1:70">
      <c r="A841" t="s">
        <v>2287</v>
      </c>
      <c r="B841" t="s">
        <v>2288</v>
      </c>
      <c r="C841" t="s">
        <v>1286</v>
      </c>
      <c r="D841" t="s">
        <v>2291</v>
      </c>
      <c r="E841" t="str">
        <f t="shared" si="13"/>
        <v>滋賀県日野町</v>
      </c>
      <c r="F841" s="5">
        <v>20315</v>
      </c>
      <c r="G841" s="5">
        <v>5</v>
      </c>
      <c r="H841" s="5">
        <v>0</v>
      </c>
      <c r="I841" s="5">
        <v>0</v>
      </c>
      <c r="J841" s="5">
        <v>0</v>
      </c>
      <c r="K841" s="5">
        <v>0</v>
      </c>
      <c r="L841" s="5">
        <v>0</v>
      </c>
      <c r="M841" s="5">
        <v>0</v>
      </c>
      <c r="N841" s="5">
        <v>70630</v>
      </c>
      <c r="O841" s="5">
        <v>179657</v>
      </c>
      <c r="P841" s="5">
        <v>525966</v>
      </c>
      <c r="Q841" s="5">
        <v>661519</v>
      </c>
      <c r="R841" s="5">
        <v>43783</v>
      </c>
      <c r="S841" s="5">
        <v>5</v>
      </c>
      <c r="T841" s="5">
        <v>2297</v>
      </c>
      <c r="U841" s="5">
        <v>0</v>
      </c>
      <c r="V841" s="5">
        <v>0</v>
      </c>
      <c r="W841" s="5">
        <v>1</v>
      </c>
      <c r="X841" s="5">
        <v>5</v>
      </c>
      <c r="Y841" s="5">
        <v>0</v>
      </c>
      <c r="Z841" s="5">
        <v>0</v>
      </c>
      <c r="AA841" s="5">
        <v>0</v>
      </c>
      <c r="AB841" s="5">
        <v>0</v>
      </c>
      <c r="AC841" s="5">
        <v>0</v>
      </c>
      <c r="AD841" s="5">
        <v>0</v>
      </c>
      <c r="AE841" s="5">
        <v>0</v>
      </c>
      <c r="AF841" s="5">
        <v>0</v>
      </c>
      <c r="AG841" s="5">
        <v>0</v>
      </c>
      <c r="AH841" s="5">
        <v>0</v>
      </c>
      <c r="AI841" s="5">
        <v>0</v>
      </c>
      <c r="AJ841" s="5">
        <v>0</v>
      </c>
      <c r="AK841" s="5">
        <v>5086</v>
      </c>
      <c r="AL841" s="5">
        <v>0</v>
      </c>
      <c r="AM841" s="5">
        <v>0</v>
      </c>
      <c r="AN841" s="5">
        <v>472</v>
      </c>
      <c r="AO841" s="5">
        <v>54</v>
      </c>
      <c r="AP841" s="5">
        <v>0</v>
      </c>
      <c r="AQ841" s="5">
        <v>0</v>
      </c>
      <c r="AR841" s="5">
        <v>0</v>
      </c>
      <c r="AS841" s="5">
        <v>0</v>
      </c>
      <c r="AT841" s="5">
        <v>5779</v>
      </c>
      <c r="AU841" s="5">
        <v>0</v>
      </c>
      <c r="AV841" s="5">
        <v>0</v>
      </c>
      <c r="AW841" s="5">
        <v>0</v>
      </c>
      <c r="AX841" s="5">
        <v>0</v>
      </c>
      <c r="AY841" s="5">
        <v>0</v>
      </c>
      <c r="AZ841" s="5">
        <v>0</v>
      </c>
      <c r="BA841" s="5">
        <v>0</v>
      </c>
      <c r="BB841" s="5">
        <v>90</v>
      </c>
      <c r="BC841" s="5">
        <v>1217</v>
      </c>
      <c r="BD841" s="5">
        <v>0</v>
      </c>
      <c r="BE841" s="5">
        <v>0</v>
      </c>
      <c r="BF841" s="5">
        <v>0</v>
      </c>
      <c r="BG841" s="5">
        <v>0</v>
      </c>
      <c r="BH841" s="5">
        <v>541009</v>
      </c>
      <c r="BI841" s="5">
        <v>76319</v>
      </c>
      <c r="BJ841" s="5">
        <v>528054</v>
      </c>
      <c r="BK841" s="5">
        <v>18261</v>
      </c>
      <c r="BL841" s="5">
        <v>0</v>
      </c>
      <c r="BM841" s="5">
        <v>0</v>
      </c>
      <c r="BN841" s="5">
        <v>0</v>
      </c>
      <c r="BO841" s="5">
        <v>71268</v>
      </c>
      <c r="BP841" s="5">
        <v>1325791</v>
      </c>
      <c r="BQ841" s="5">
        <v>283702</v>
      </c>
      <c r="BR841" s="5">
        <v>14300</v>
      </c>
    </row>
    <row r="842" spans="1:70">
      <c r="A842" t="s">
        <v>2287</v>
      </c>
      <c r="B842" t="s">
        <v>2288</v>
      </c>
      <c r="C842" t="s">
        <v>1290</v>
      </c>
      <c r="D842" t="s">
        <v>2292</v>
      </c>
      <c r="E842" t="str">
        <f t="shared" si="13"/>
        <v>滋賀県彦根市</v>
      </c>
      <c r="F842" s="5">
        <v>112777</v>
      </c>
      <c r="G842" s="5">
        <v>32</v>
      </c>
      <c r="H842" s="5">
        <v>2</v>
      </c>
      <c r="I842" s="5">
        <v>0</v>
      </c>
      <c r="J842" s="5">
        <v>1</v>
      </c>
      <c r="K842" s="5">
        <v>0</v>
      </c>
      <c r="L842" s="5">
        <v>3608</v>
      </c>
      <c r="M842" s="5">
        <v>25127</v>
      </c>
      <c r="N842" s="5">
        <v>15654</v>
      </c>
      <c r="O842" s="5">
        <v>745146</v>
      </c>
      <c r="P842" s="5">
        <v>1759610</v>
      </c>
      <c r="Q842" s="5">
        <v>5871208</v>
      </c>
      <c r="R842" s="5">
        <v>440222</v>
      </c>
      <c r="S842" s="5">
        <v>21</v>
      </c>
      <c r="T842" s="5">
        <v>12570</v>
      </c>
      <c r="U842" s="5">
        <v>0</v>
      </c>
      <c r="V842" s="5">
        <v>0</v>
      </c>
      <c r="W842" s="5">
        <v>16</v>
      </c>
      <c r="X842" s="5">
        <v>6</v>
      </c>
      <c r="Y842" s="5">
        <v>68800</v>
      </c>
      <c r="Z842" s="5">
        <v>0</v>
      </c>
      <c r="AA842" s="5">
        <v>41</v>
      </c>
      <c r="AB842" s="5">
        <v>33</v>
      </c>
      <c r="AC842" s="5">
        <v>1347</v>
      </c>
      <c r="AD842" s="5">
        <v>5301</v>
      </c>
      <c r="AE842" s="5">
        <v>5909</v>
      </c>
      <c r="AF842" s="5">
        <v>71390</v>
      </c>
      <c r="AG842" s="5">
        <v>52600</v>
      </c>
      <c r="AH842" s="5">
        <v>576</v>
      </c>
      <c r="AI842" s="5">
        <v>0</v>
      </c>
      <c r="AJ842" s="5">
        <v>2016</v>
      </c>
      <c r="AK842" s="5">
        <v>37925</v>
      </c>
      <c r="AL842" s="5">
        <v>0</v>
      </c>
      <c r="AM842" s="5">
        <v>185</v>
      </c>
      <c r="AN842" s="5">
        <v>0</v>
      </c>
      <c r="AO842" s="5">
        <v>0</v>
      </c>
      <c r="AP842" s="5">
        <v>0</v>
      </c>
      <c r="AQ842" s="5">
        <v>0</v>
      </c>
      <c r="AR842" s="5">
        <v>2007</v>
      </c>
      <c r="AS842" s="5">
        <v>5683</v>
      </c>
      <c r="AT842" s="5">
        <v>3057</v>
      </c>
      <c r="AU842" s="5">
        <v>37040</v>
      </c>
      <c r="AV842" s="5">
        <v>0</v>
      </c>
      <c r="AW842" s="5">
        <v>0</v>
      </c>
      <c r="AX842" s="5">
        <v>0</v>
      </c>
      <c r="AY842" s="5">
        <v>7628</v>
      </c>
      <c r="AZ842" s="5">
        <v>0</v>
      </c>
      <c r="BA842" s="5">
        <v>242</v>
      </c>
      <c r="BB842" s="5">
        <v>0</v>
      </c>
      <c r="BC842" s="5">
        <v>2783</v>
      </c>
      <c r="BD842" s="5">
        <v>0</v>
      </c>
      <c r="BE842" s="5">
        <v>161</v>
      </c>
      <c r="BF842" s="5">
        <v>111</v>
      </c>
      <c r="BG842" s="5">
        <v>310</v>
      </c>
      <c r="BH842" s="5">
        <v>1912239</v>
      </c>
      <c r="BI842" s="5">
        <v>334956</v>
      </c>
      <c r="BJ842" s="5">
        <v>1826153</v>
      </c>
      <c r="BK842" s="5">
        <v>126433</v>
      </c>
      <c r="BL842" s="5">
        <v>0</v>
      </c>
      <c r="BM842" s="5">
        <v>65794</v>
      </c>
      <c r="BN842" s="5">
        <v>0</v>
      </c>
      <c r="BO842" s="5">
        <v>329780</v>
      </c>
      <c r="BP842" s="5">
        <v>4518243</v>
      </c>
      <c r="BQ842" s="5">
        <v>864995</v>
      </c>
      <c r="BR842" s="5">
        <v>0</v>
      </c>
    </row>
    <row r="843" spans="1:70">
      <c r="A843" t="s">
        <v>2287</v>
      </c>
      <c r="B843" t="s">
        <v>2288</v>
      </c>
      <c r="C843" t="s">
        <v>1296</v>
      </c>
      <c r="D843" t="s">
        <v>2293</v>
      </c>
      <c r="E843" t="str">
        <f t="shared" si="13"/>
        <v>滋賀県高島市</v>
      </c>
      <c r="F843" s="5">
        <v>28359</v>
      </c>
      <c r="G843" s="5">
        <v>15</v>
      </c>
      <c r="H843" s="5">
        <v>1</v>
      </c>
      <c r="I843" s="5">
        <v>0</v>
      </c>
      <c r="J843" s="5">
        <v>0</v>
      </c>
      <c r="K843" s="5">
        <v>0</v>
      </c>
      <c r="L843" s="5">
        <v>3142</v>
      </c>
      <c r="M843" s="5">
        <v>7334</v>
      </c>
      <c r="N843" s="5">
        <v>6267</v>
      </c>
      <c r="O843" s="5">
        <v>297754</v>
      </c>
      <c r="P843" s="5">
        <v>431477</v>
      </c>
      <c r="Q843" s="5">
        <v>2074843</v>
      </c>
      <c r="R843" s="5">
        <v>156040</v>
      </c>
      <c r="S843" s="5">
        <v>9</v>
      </c>
      <c r="T843" s="5">
        <v>3305</v>
      </c>
      <c r="U843" s="5">
        <v>0</v>
      </c>
      <c r="V843" s="5">
        <v>0</v>
      </c>
      <c r="W843" s="5">
        <v>0</v>
      </c>
      <c r="X843" s="5">
        <v>20</v>
      </c>
      <c r="Y843" s="5">
        <v>23123</v>
      </c>
      <c r="Z843" s="5">
        <v>0</v>
      </c>
      <c r="AA843" s="5">
        <v>55</v>
      </c>
      <c r="AB843" s="5">
        <v>13</v>
      </c>
      <c r="AC843" s="5">
        <v>0</v>
      </c>
      <c r="AD843" s="5">
        <v>0</v>
      </c>
      <c r="AE843" s="5">
        <v>0</v>
      </c>
      <c r="AF843" s="5">
        <v>0</v>
      </c>
      <c r="AG843" s="5">
        <v>0</v>
      </c>
      <c r="AH843" s="5">
        <v>0</v>
      </c>
      <c r="AI843" s="5">
        <v>0</v>
      </c>
      <c r="AJ843" s="5">
        <v>0</v>
      </c>
      <c r="AK843" s="5">
        <v>1950</v>
      </c>
      <c r="AL843" s="5">
        <v>7900</v>
      </c>
      <c r="AM843" s="5">
        <v>0</v>
      </c>
      <c r="AN843" s="5">
        <v>0</v>
      </c>
      <c r="AO843" s="5">
        <v>0</v>
      </c>
      <c r="AP843" s="5">
        <v>0</v>
      </c>
      <c r="AQ843" s="5">
        <v>0</v>
      </c>
      <c r="AR843" s="5">
        <v>106</v>
      </c>
      <c r="AS843" s="5">
        <v>1450</v>
      </c>
      <c r="AT843" s="5">
        <v>2327</v>
      </c>
      <c r="AU843" s="5">
        <v>680</v>
      </c>
      <c r="AV843" s="5">
        <v>0</v>
      </c>
      <c r="AW843" s="5">
        <v>0</v>
      </c>
      <c r="AX843" s="5">
        <v>0</v>
      </c>
      <c r="AY843" s="5">
        <v>0</v>
      </c>
      <c r="AZ843" s="5">
        <v>0</v>
      </c>
      <c r="BA843" s="5">
        <v>0</v>
      </c>
      <c r="BB843" s="5">
        <v>0</v>
      </c>
      <c r="BC843" s="5">
        <v>314</v>
      </c>
      <c r="BD843" s="5">
        <v>0</v>
      </c>
      <c r="BE843" s="5">
        <v>0</v>
      </c>
      <c r="BF843" s="5">
        <v>0</v>
      </c>
      <c r="BG843" s="5">
        <v>0</v>
      </c>
      <c r="BH843" s="5">
        <v>435956</v>
      </c>
      <c r="BI843" s="5">
        <v>272395</v>
      </c>
      <c r="BJ843" s="5">
        <v>665841</v>
      </c>
      <c r="BK843" s="5">
        <v>41152</v>
      </c>
      <c r="BL843" s="5">
        <v>0</v>
      </c>
      <c r="BM843" s="5">
        <v>0</v>
      </c>
      <c r="BN843" s="5">
        <v>0</v>
      </c>
      <c r="BO843" s="5">
        <v>245318</v>
      </c>
      <c r="BP843" s="5">
        <v>758391</v>
      </c>
      <c r="BQ843" s="5">
        <v>226874</v>
      </c>
      <c r="BR843" s="5">
        <v>0</v>
      </c>
    </row>
    <row r="844" spans="1:70">
      <c r="A844" t="s">
        <v>2287</v>
      </c>
      <c r="B844" t="s">
        <v>2288</v>
      </c>
      <c r="C844" t="s">
        <v>1302</v>
      </c>
      <c r="D844" t="s">
        <v>2294</v>
      </c>
      <c r="E844" t="str">
        <f t="shared" si="13"/>
        <v>滋賀県草津市</v>
      </c>
      <c r="F844" s="5">
        <v>133987</v>
      </c>
      <c r="G844" s="5">
        <v>47</v>
      </c>
      <c r="H844" s="5">
        <v>0</v>
      </c>
      <c r="I844" s="5">
        <v>1</v>
      </c>
      <c r="J844" s="5">
        <v>1</v>
      </c>
      <c r="K844" s="5">
        <v>0</v>
      </c>
      <c r="L844" s="5">
        <v>3144</v>
      </c>
      <c r="M844" s="5">
        <v>10685</v>
      </c>
      <c r="N844" s="5">
        <v>108442</v>
      </c>
      <c r="O844" s="5">
        <v>489086</v>
      </c>
      <c r="P844" s="5">
        <v>2088320</v>
      </c>
      <c r="Q844" s="5">
        <v>4207625</v>
      </c>
      <c r="R844" s="5">
        <v>554922</v>
      </c>
      <c r="S844" s="5">
        <v>32</v>
      </c>
      <c r="T844" s="5">
        <v>15672</v>
      </c>
      <c r="U844" s="5">
        <v>0</v>
      </c>
      <c r="V844" s="5">
        <v>0</v>
      </c>
      <c r="W844" s="5">
        <v>19</v>
      </c>
      <c r="X844" s="5">
        <v>22</v>
      </c>
      <c r="Y844" s="5">
        <v>55550</v>
      </c>
      <c r="Z844" s="5">
        <v>0</v>
      </c>
      <c r="AA844" s="5">
        <v>198</v>
      </c>
      <c r="AB844" s="5">
        <v>84</v>
      </c>
      <c r="AC844" s="5">
        <v>0</v>
      </c>
      <c r="AD844" s="5">
        <v>130</v>
      </c>
      <c r="AE844" s="5">
        <v>17136</v>
      </c>
      <c r="AF844" s="5">
        <v>23792</v>
      </c>
      <c r="AG844" s="5">
        <v>7300</v>
      </c>
      <c r="AH844" s="5">
        <v>39500</v>
      </c>
      <c r="AI844" s="5">
        <v>0</v>
      </c>
      <c r="AJ844" s="5">
        <v>39500</v>
      </c>
      <c r="AK844" s="5">
        <v>20150</v>
      </c>
      <c r="AL844" s="5">
        <v>10530</v>
      </c>
      <c r="AM844" s="5">
        <v>0</v>
      </c>
      <c r="AN844" s="5">
        <v>190</v>
      </c>
      <c r="AO844" s="5">
        <v>0</v>
      </c>
      <c r="AP844" s="5">
        <v>0</v>
      </c>
      <c r="AQ844" s="5">
        <v>0</v>
      </c>
      <c r="AR844" s="5">
        <v>964</v>
      </c>
      <c r="AS844" s="5">
        <v>5225</v>
      </c>
      <c r="AT844" s="5">
        <v>31761</v>
      </c>
      <c r="AU844" s="5">
        <v>105828</v>
      </c>
      <c r="AV844" s="5">
        <v>0</v>
      </c>
      <c r="AW844" s="5">
        <v>0</v>
      </c>
      <c r="AX844" s="5">
        <v>44</v>
      </c>
      <c r="AY844" s="5">
        <v>219</v>
      </c>
      <c r="AZ844" s="5">
        <v>0</v>
      </c>
      <c r="BA844" s="5">
        <v>0</v>
      </c>
      <c r="BB844" s="5">
        <v>0</v>
      </c>
      <c r="BC844" s="5">
        <v>3493</v>
      </c>
      <c r="BD844" s="5">
        <v>79</v>
      </c>
      <c r="BE844" s="5">
        <v>0</v>
      </c>
      <c r="BF844" s="5">
        <v>0</v>
      </c>
      <c r="BG844" s="5">
        <v>0</v>
      </c>
      <c r="BH844" s="5">
        <v>2095623</v>
      </c>
      <c r="BI844" s="5">
        <v>345533</v>
      </c>
      <c r="BJ844" s="5">
        <v>1984596</v>
      </c>
      <c r="BK844" s="5">
        <v>124991</v>
      </c>
      <c r="BL844" s="5">
        <v>0</v>
      </c>
      <c r="BM844" s="5">
        <v>0</v>
      </c>
      <c r="BN844" s="5">
        <v>0</v>
      </c>
      <c r="BO844" s="5">
        <v>342493</v>
      </c>
      <c r="BP844" s="5">
        <v>3930001</v>
      </c>
      <c r="BQ844" s="5">
        <v>1220431</v>
      </c>
      <c r="BR844" s="5">
        <v>2000</v>
      </c>
    </row>
    <row r="845" spans="1:70">
      <c r="A845" t="s">
        <v>2287</v>
      </c>
      <c r="B845" t="s">
        <v>2288</v>
      </c>
      <c r="C845" t="s">
        <v>1523</v>
      </c>
      <c r="D845" t="s">
        <v>2295</v>
      </c>
      <c r="E845" t="str">
        <f t="shared" si="13"/>
        <v>滋賀県米原市</v>
      </c>
      <c r="F845" s="5">
        <v>27848</v>
      </c>
      <c r="G845" s="5">
        <v>12</v>
      </c>
      <c r="H845" s="5">
        <v>2</v>
      </c>
      <c r="I845" s="5">
        <v>1</v>
      </c>
      <c r="J845" s="5">
        <v>1</v>
      </c>
      <c r="K845" s="5">
        <v>1</v>
      </c>
      <c r="L845" s="5">
        <v>4957</v>
      </c>
      <c r="M845" s="5">
        <v>15364</v>
      </c>
      <c r="N845" s="5">
        <v>150205</v>
      </c>
      <c r="O845" s="5">
        <v>180350</v>
      </c>
      <c r="P845" s="5">
        <v>541616</v>
      </c>
      <c r="Q845" s="5">
        <v>2604852</v>
      </c>
      <c r="R845" s="5">
        <v>128078</v>
      </c>
      <c r="S845" s="5">
        <v>5</v>
      </c>
      <c r="T845" s="5">
        <v>3340</v>
      </c>
      <c r="U845" s="5">
        <v>0</v>
      </c>
      <c r="V845" s="5">
        <v>0</v>
      </c>
      <c r="W845" s="5">
        <v>3</v>
      </c>
      <c r="X845" s="5">
        <v>2</v>
      </c>
      <c r="Y845" s="5">
        <v>18000</v>
      </c>
      <c r="Z845" s="5">
        <v>0</v>
      </c>
      <c r="AA845" s="5">
        <v>29</v>
      </c>
      <c r="AB845" s="5">
        <v>14</v>
      </c>
      <c r="AC845" s="5">
        <v>0</v>
      </c>
      <c r="AD845" s="5">
        <v>11</v>
      </c>
      <c r="AE845" s="5">
        <v>5144</v>
      </c>
      <c r="AF845" s="5">
        <v>4017</v>
      </c>
      <c r="AG845" s="5">
        <v>8174</v>
      </c>
      <c r="AH845" s="5">
        <v>5148</v>
      </c>
      <c r="AI845" s="5">
        <v>0</v>
      </c>
      <c r="AJ845" s="5">
        <v>6638</v>
      </c>
      <c r="AK845" s="5">
        <v>2937</v>
      </c>
      <c r="AL845" s="5">
        <v>5601</v>
      </c>
      <c r="AM845" s="5">
        <v>0</v>
      </c>
      <c r="AN845" s="5">
        <v>0</v>
      </c>
      <c r="AO845" s="5">
        <v>1100</v>
      </c>
      <c r="AP845" s="5">
        <v>47</v>
      </c>
      <c r="AQ845" s="5">
        <v>0</v>
      </c>
      <c r="AR845" s="5">
        <v>1595</v>
      </c>
      <c r="AS845" s="5">
        <v>4112</v>
      </c>
      <c r="AT845" s="5">
        <v>16298</v>
      </c>
      <c r="AU845" s="5">
        <v>176</v>
      </c>
      <c r="AV845" s="5">
        <v>0</v>
      </c>
      <c r="AW845" s="5">
        <v>0</v>
      </c>
      <c r="AX845" s="5">
        <v>0</v>
      </c>
      <c r="AY845" s="5">
        <v>0</v>
      </c>
      <c r="AZ845" s="5">
        <v>0</v>
      </c>
      <c r="BA845" s="5">
        <v>138</v>
      </c>
      <c r="BB845" s="5">
        <v>1204</v>
      </c>
      <c r="BC845" s="5">
        <v>480</v>
      </c>
      <c r="BD845" s="5">
        <v>0</v>
      </c>
      <c r="BE845" s="5">
        <v>0</v>
      </c>
      <c r="BF845" s="5">
        <v>0</v>
      </c>
      <c r="BG845" s="5">
        <v>0</v>
      </c>
      <c r="BH845" s="5">
        <v>545722</v>
      </c>
      <c r="BI845" s="5">
        <v>233270</v>
      </c>
      <c r="BJ845" s="5">
        <v>626532</v>
      </c>
      <c r="BK845" s="5">
        <v>52928</v>
      </c>
      <c r="BL845" s="5">
        <v>2432</v>
      </c>
      <c r="BM845" s="5">
        <v>2427</v>
      </c>
      <c r="BN845" s="5">
        <v>0</v>
      </c>
      <c r="BO845" s="5">
        <v>170166</v>
      </c>
      <c r="BP845" s="5">
        <v>2273837</v>
      </c>
      <c r="BQ845" s="5">
        <v>214964</v>
      </c>
      <c r="BR845" s="5">
        <v>0</v>
      </c>
    </row>
    <row r="846" spans="1:70">
      <c r="A846" t="s">
        <v>2287</v>
      </c>
      <c r="B846" t="s">
        <v>2288</v>
      </c>
      <c r="C846" t="s">
        <v>1304</v>
      </c>
      <c r="D846" t="s">
        <v>2296</v>
      </c>
      <c r="E846" t="str">
        <f t="shared" si="13"/>
        <v>滋賀県栗東市</v>
      </c>
      <c r="F846" s="5">
        <v>69490</v>
      </c>
      <c r="G846" s="5">
        <v>12</v>
      </c>
      <c r="H846" s="5">
        <v>0</v>
      </c>
      <c r="I846" s="5">
        <v>0</v>
      </c>
      <c r="J846" s="5">
        <v>0</v>
      </c>
      <c r="K846" s="5">
        <v>0</v>
      </c>
      <c r="L846" s="5">
        <v>5023</v>
      </c>
      <c r="M846" s="5">
        <v>25594</v>
      </c>
      <c r="N846" s="5">
        <v>83142</v>
      </c>
      <c r="O846" s="5">
        <v>277976</v>
      </c>
      <c r="P846" s="5">
        <v>1081296</v>
      </c>
      <c r="Q846" s="5">
        <v>3169371</v>
      </c>
      <c r="R846" s="5">
        <v>161519</v>
      </c>
      <c r="S846" s="5">
        <v>10</v>
      </c>
      <c r="T846" s="5">
        <v>8093</v>
      </c>
      <c r="U846" s="5">
        <v>0</v>
      </c>
      <c r="V846" s="5">
        <v>0</v>
      </c>
      <c r="W846" s="5">
        <v>4</v>
      </c>
      <c r="X846" s="5">
        <v>4</v>
      </c>
      <c r="Y846" s="5">
        <v>17301</v>
      </c>
      <c r="Z846" s="5">
        <v>0</v>
      </c>
      <c r="AA846" s="5">
        <v>20</v>
      </c>
      <c r="AB846" s="5">
        <v>5</v>
      </c>
      <c r="AC846" s="5">
        <v>2913</v>
      </c>
      <c r="AD846" s="5">
        <v>15252</v>
      </c>
      <c r="AE846" s="5">
        <v>10961</v>
      </c>
      <c r="AF846" s="5">
        <v>30841</v>
      </c>
      <c r="AG846" s="5">
        <v>9800</v>
      </c>
      <c r="AH846" s="5">
        <v>0</v>
      </c>
      <c r="AI846" s="5">
        <v>31510</v>
      </c>
      <c r="AJ846" s="5">
        <v>0</v>
      </c>
      <c r="AK846" s="5">
        <v>10000</v>
      </c>
      <c r="AL846" s="5">
        <v>9280</v>
      </c>
      <c r="AM846" s="5">
        <v>0</v>
      </c>
      <c r="AN846" s="5">
        <v>3905</v>
      </c>
      <c r="AO846" s="5">
        <v>0</v>
      </c>
      <c r="AP846" s="5">
        <v>0</v>
      </c>
      <c r="AQ846" s="5">
        <v>0</v>
      </c>
      <c r="AR846" s="5">
        <v>1055</v>
      </c>
      <c r="AS846" s="5">
        <v>8160</v>
      </c>
      <c r="AT846" s="5">
        <v>11793</v>
      </c>
      <c r="AU846" s="5">
        <v>871</v>
      </c>
      <c r="AV846" s="5">
        <v>0</v>
      </c>
      <c r="AW846" s="5">
        <v>0</v>
      </c>
      <c r="AX846" s="5">
        <v>0</v>
      </c>
      <c r="AY846" s="5">
        <v>0</v>
      </c>
      <c r="AZ846" s="5">
        <v>0</v>
      </c>
      <c r="BA846" s="5">
        <v>2</v>
      </c>
      <c r="BB846" s="5">
        <v>1835</v>
      </c>
      <c r="BC846" s="5">
        <v>6981</v>
      </c>
      <c r="BD846" s="5">
        <v>0</v>
      </c>
      <c r="BE846" s="5">
        <v>0</v>
      </c>
      <c r="BF846" s="5">
        <v>0</v>
      </c>
      <c r="BG846" s="5">
        <v>0</v>
      </c>
      <c r="BH846" s="5">
        <v>1107869</v>
      </c>
      <c r="BI846" s="5">
        <v>117482</v>
      </c>
      <c r="BJ846" s="5">
        <v>1122120</v>
      </c>
      <c r="BK846" s="5">
        <v>47752</v>
      </c>
      <c r="BL846" s="5">
        <v>0</v>
      </c>
      <c r="BM846" s="5">
        <v>3626</v>
      </c>
      <c r="BN846" s="5">
        <v>0</v>
      </c>
      <c r="BO846" s="5">
        <v>112582</v>
      </c>
      <c r="BP846" s="5">
        <v>2109006</v>
      </c>
      <c r="BQ846" s="5">
        <v>518001</v>
      </c>
      <c r="BR846" s="5">
        <v>14209</v>
      </c>
    </row>
    <row r="847" spans="1:70">
      <c r="A847" t="s">
        <v>2287</v>
      </c>
      <c r="B847" t="s">
        <v>2288</v>
      </c>
      <c r="C847" t="s">
        <v>1308</v>
      </c>
      <c r="D847" t="s">
        <v>2297</v>
      </c>
      <c r="E847" t="str">
        <f t="shared" si="13"/>
        <v>滋賀県長浜水道企業団（長浜）</v>
      </c>
      <c r="F847" s="5">
        <v>75920</v>
      </c>
      <c r="G847" s="5">
        <v>26</v>
      </c>
      <c r="H847" s="5">
        <v>0</v>
      </c>
      <c r="I847" s="5">
        <v>0</v>
      </c>
      <c r="J847" s="5">
        <v>1</v>
      </c>
      <c r="K847" s="5">
        <v>0</v>
      </c>
      <c r="L847" s="5">
        <v>810</v>
      </c>
      <c r="M847" s="5">
        <v>13596</v>
      </c>
      <c r="N847" s="5">
        <v>30241</v>
      </c>
      <c r="O847" s="5">
        <v>467807</v>
      </c>
      <c r="P847" s="5">
        <v>1284776</v>
      </c>
      <c r="Q847" s="5">
        <v>5644903</v>
      </c>
      <c r="R847" s="5">
        <v>592565</v>
      </c>
      <c r="S847" s="5">
        <v>26</v>
      </c>
      <c r="T847" s="5">
        <v>7973</v>
      </c>
      <c r="U847" s="5">
        <v>0</v>
      </c>
      <c r="V847" s="5">
        <v>0</v>
      </c>
      <c r="W847" s="5">
        <v>16</v>
      </c>
      <c r="X847" s="5">
        <v>18</v>
      </c>
      <c r="Y847" s="5">
        <v>44100</v>
      </c>
      <c r="Z847" s="5">
        <v>0</v>
      </c>
      <c r="AA847" s="5">
        <v>7</v>
      </c>
      <c r="AB847" s="5">
        <v>4</v>
      </c>
      <c r="AC847" s="5">
        <v>0</v>
      </c>
      <c r="AD847" s="5">
        <v>6512</v>
      </c>
      <c r="AE847" s="5">
        <v>2542</v>
      </c>
      <c r="AF847" s="5">
        <v>6336</v>
      </c>
      <c r="AG847" s="5">
        <v>44100</v>
      </c>
      <c r="AH847" s="5">
        <v>44100</v>
      </c>
      <c r="AI847" s="5">
        <v>0</v>
      </c>
      <c r="AJ847" s="5">
        <v>0</v>
      </c>
      <c r="AK847" s="5">
        <v>10800</v>
      </c>
      <c r="AL847" s="5">
        <v>0</v>
      </c>
      <c r="AM847" s="5">
        <v>7700</v>
      </c>
      <c r="AN847" s="5">
        <v>0</v>
      </c>
      <c r="AO847" s="5">
        <v>0</v>
      </c>
      <c r="AP847" s="5">
        <v>0</v>
      </c>
      <c r="AQ847" s="5">
        <v>0</v>
      </c>
      <c r="AR847" s="5">
        <v>0</v>
      </c>
      <c r="AS847" s="5">
        <v>201</v>
      </c>
      <c r="AT847" s="5">
        <v>1179</v>
      </c>
      <c r="AU847" s="5">
        <v>8059</v>
      </c>
      <c r="AV847" s="5">
        <v>0</v>
      </c>
      <c r="AW847" s="5">
        <v>3732</v>
      </c>
      <c r="AX847" s="5">
        <v>0</v>
      </c>
      <c r="AY847" s="5">
        <v>31</v>
      </c>
      <c r="AZ847" s="5">
        <v>0</v>
      </c>
      <c r="BA847" s="5">
        <v>0</v>
      </c>
      <c r="BB847" s="5">
        <v>0</v>
      </c>
      <c r="BC847" s="5">
        <v>3275</v>
      </c>
      <c r="BD847" s="5">
        <v>0</v>
      </c>
      <c r="BE847" s="5">
        <v>0</v>
      </c>
      <c r="BF847" s="5">
        <v>0</v>
      </c>
      <c r="BG847" s="5">
        <v>0</v>
      </c>
      <c r="BH847" s="5">
        <v>1341013</v>
      </c>
      <c r="BI847" s="5">
        <v>263146</v>
      </c>
      <c r="BJ847" s="5">
        <v>1090594</v>
      </c>
      <c r="BK847" s="5">
        <v>151232</v>
      </c>
      <c r="BL847" s="5">
        <v>4991</v>
      </c>
      <c r="BM847" s="5">
        <v>1525</v>
      </c>
      <c r="BN847" s="5">
        <v>0</v>
      </c>
      <c r="BO847" s="5">
        <v>173861</v>
      </c>
      <c r="BP847" s="5">
        <v>2550140</v>
      </c>
      <c r="BQ847" s="5">
        <v>921162</v>
      </c>
      <c r="BR847" s="5">
        <v>0</v>
      </c>
    </row>
    <row r="848" spans="1:70">
      <c r="A848" t="s">
        <v>2287</v>
      </c>
      <c r="B848" t="s">
        <v>2288</v>
      </c>
      <c r="C848" t="s">
        <v>1312</v>
      </c>
      <c r="D848" t="s">
        <v>2298</v>
      </c>
      <c r="E848" t="str">
        <f t="shared" si="13"/>
        <v>滋賀県湖南市</v>
      </c>
      <c r="F848" s="5">
        <v>54998</v>
      </c>
      <c r="G848" s="5">
        <v>7</v>
      </c>
      <c r="H848" s="5">
        <v>2</v>
      </c>
      <c r="I848" s="5">
        <v>0</v>
      </c>
      <c r="J848" s="5">
        <v>1</v>
      </c>
      <c r="K848" s="5">
        <v>0</v>
      </c>
      <c r="L848" s="5">
        <v>1191</v>
      </c>
      <c r="M848" s="5">
        <v>19394</v>
      </c>
      <c r="N848" s="5">
        <v>26504</v>
      </c>
      <c r="O848" s="5">
        <v>339968</v>
      </c>
      <c r="P848" s="5">
        <v>1242974</v>
      </c>
      <c r="Q848" s="5">
        <v>2907055</v>
      </c>
      <c r="R848" s="5">
        <v>166679</v>
      </c>
      <c r="S848" s="5">
        <v>7</v>
      </c>
      <c r="T848" s="5">
        <v>6572</v>
      </c>
      <c r="U848" s="5">
        <v>0</v>
      </c>
      <c r="V848" s="5">
        <v>0</v>
      </c>
      <c r="W848" s="5">
        <v>4</v>
      </c>
      <c r="X848" s="5">
        <v>8</v>
      </c>
      <c r="Y848" s="5">
        <v>4150</v>
      </c>
      <c r="Z848" s="5">
        <v>0</v>
      </c>
      <c r="AA848" s="5">
        <v>11</v>
      </c>
      <c r="AB848" s="5">
        <v>1</v>
      </c>
      <c r="AC848" s="5">
        <v>301</v>
      </c>
      <c r="AD848" s="5">
        <v>5654</v>
      </c>
      <c r="AE848" s="5">
        <v>9518</v>
      </c>
      <c r="AF848" s="5">
        <v>62806</v>
      </c>
      <c r="AG848" s="5">
        <v>4150</v>
      </c>
      <c r="AH848" s="5">
        <v>17610</v>
      </c>
      <c r="AI848" s="5">
        <v>0</v>
      </c>
      <c r="AJ848" s="5">
        <v>21325</v>
      </c>
      <c r="AK848" s="5">
        <v>11030</v>
      </c>
      <c r="AL848" s="5">
        <v>6958</v>
      </c>
      <c r="AM848" s="5">
        <v>0</v>
      </c>
      <c r="AN848" s="5">
        <v>8380</v>
      </c>
      <c r="AO848" s="5">
        <v>2580</v>
      </c>
      <c r="AP848" s="5">
        <v>0</v>
      </c>
      <c r="AQ848" s="5">
        <v>0</v>
      </c>
      <c r="AR848" s="5">
        <v>142</v>
      </c>
      <c r="AS848" s="5">
        <v>2593</v>
      </c>
      <c r="AT848" s="5">
        <v>2848</v>
      </c>
      <c r="AU848" s="5">
        <v>14481</v>
      </c>
      <c r="AV848" s="5">
        <v>0</v>
      </c>
      <c r="AW848" s="5">
        <v>43</v>
      </c>
      <c r="AX848" s="5">
        <v>417</v>
      </c>
      <c r="AY848" s="5">
        <v>43</v>
      </c>
      <c r="AZ848" s="5">
        <v>0</v>
      </c>
      <c r="BA848" s="5">
        <v>982</v>
      </c>
      <c r="BB848" s="5">
        <v>12</v>
      </c>
      <c r="BC848" s="5">
        <v>3044</v>
      </c>
      <c r="BD848" s="5">
        <v>0</v>
      </c>
      <c r="BE848" s="5">
        <v>0</v>
      </c>
      <c r="BF848" s="5">
        <v>0</v>
      </c>
      <c r="BG848" s="5">
        <v>0</v>
      </c>
      <c r="BH848" s="5">
        <v>1258013</v>
      </c>
      <c r="BI848" s="5">
        <v>165955</v>
      </c>
      <c r="BJ848" s="5">
        <v>1315520</v>
      </c>
      <c r="BK848" s="5">
        <v>45482</v>
      </c>
      <c r="BL848" s="5">
        <v>0</v>
      </c>
      <c r="BM848" s="5">
        <v>117</v>
      </c>
      <c r="BN848" s="5">
        <v>0</v>
      </c>
      <c r="BO848" s="5">
        <v>160773</v>
      </c>
      <c r="BP848" s="5">
        <v>1344308</v>
      </c>
      <c r="BQ848" s="5">
        <v>400753</v>
      </c>
      <c r="BR848" s="5">
        <v>20664</v>
      </c>
    </row>
    <row r="849" spans="1:70">
      <c r="A849" t="s">
        <v>2287</v>
      </c>
      <c r="B849" t="s">
        <v>2288</v>
      </c>
      <c r="C849" t="s">
        <v>1316</v>
      </c>
      <c r="D849" t="s">
        <v>2299</v>
      </c>
      <c r="E849" t="str">
        <f t="shared" si="13"/>
        <v>滋賀県野洲市</v>
      </c>
      <c r="F849" s="5">
        <v>51041</v>
      </c>
      <c r="G849" s="5">
        <v>6</v>
      </c>
      <c r="H849" s="5">
        <v>3</v>
      </c>
      <c r="I849" s="5">
        <v>0</v>
      </c>
      <c r="J849" s="5">
        <v>0</v>
      </c>
      <c r="K849" s="5">
        <v>0</v>
      </c>
      <c r="L849" s="5">
        <v>3499</v>
      </c>
      <c r="M849" s="5">
        <v>2889</v>
      </c>
      <c r="N849" s="5">
        <v>0</v>
      </c>
      <c r="O849" s="5">
        <v>263747</v>
      </c>
      <c r="P849" s="5">
        <v>837965</v>
      </c>
      <c r="Q849" s="5">
        <v>1791476</v>
      </c>
      <c r="R849" s="5">
        <v>150427</v>
      </c>
      <c r="S849" s="5">
        <v>4</v>
      </c>
      <c r="T849" s="5">
        <v>6137</v>
      </c>
      <c r="U849" s="5">
        <v>0</v>
      </c>
      <c r="V849" s="5">
        <v>0</v>
      </c>
      <c r="W849" s="5">
        <v>2</v>
      </c>
      <c r="X849" s="5">
        <v>22</v>
      </c>
      <c r="Y849" s="5">
        <v>12000</v>
      </c>
      <c r="Z849" s="5">
        <v>0</v>
      </c>
      <c r="AA849" s="5">
        <v>18</v>
      </c>
      <c r="AB849" s="5">
        <v>0</v>
      </c>
      <c r="AC849" s="5">
        <v>0</v>
      </c>
      <c r="AD849" s="5">
        <v>0</v>
      </c>
      <c r="AE849" s="5">
        <v>0</v>
      </c>
      <c r="AF849" s="5">
        <v>31020</v>
      </c>
      <c r="AG849" s="5">
        <v>11258</v>
      </c>
      <c r="AH849" s="5">
        <v>0</v>
      </c>
      <c r="AI849" s="5">
        <v>0</v>
      </c>
      <c r="AJ849" s="5">
        <v>0</v>
      </c>
      <c r="AK849" s="5">
        <v>11270</v>
      </c>
      <c r="AL849" s="5">
        <v>1717</v>
      </c>
      <c r="AM849" s="5">
        <v>0</v>
      </c>
      <c r="AN849" s="5">
        <v>0</v>
      </c>
      <c r="AO849" s="5">
        <v>0</v>
      </c>
      <c r="AP849" s="5">
        <v>0</v>
      </c>
      <c r="AQ849" s="5">
        <v>0</v>
      </c>
      <c r="AR849" s="5">
        <v>202</v>
      </c>
      <c r="AS849" s="5">
        <v>2368</v>
      </c>
      <c r="AT849" s="5">
        <v>0</v>
      </c>
      <c r="AU849" s="5">
        <v>7533</v>
      </c>
      <c r="AV849" s="5">
        <v>0</v>
      </c>
      <c r="AW849" s="5">
        <v>0</v>
      </c>
      <c r="AX849" s="5">
        <v>0</v>
      </c>
      <c r="AY849" s="5">
        <v>0</v>
      </c>
      <c r="AZ849" s="5">
        <v>0</v>
      </c>
      <c r="BA849" s="5">
        <v>0</v>
      </c>
      <c r="BB849" s="5">
        <v>0</v>
      </c>
      <c r="BC849" s="5">
        <v>2054</v>
      </c>
      <c r="BD849" s="5">
        <v>0</v>
      </c>
      <c r="BE849" s="5">
        <v>0</v>
      </c>
      <c r="BF849" s="5">
        <v>0</v>
      </c>
      <c r="BG849" s="5">
        <v>0</v>
      </c>
      <c r="BH849" s="5">
        <v>858683</v>
      </c>
      <c r="BI849" s="5">
        <v>101289</v>
      </c>
      <c r="BJ849" s="5">
        <v>774816</v>
      </c>
      <c r="BK849" s="5">
        <v>33827</v>
      </c>
      <c r="BL849" s="5">
        <v>0</v>
      </c>
      <c r="BM849" s="5">
        <v>0</v>
      </c>
      <c r="BN849" s="5">
        <v>0</v>
      </c>
      <c r="BO849" s="5">
        <v>101037</v>
      </c>
      <c r="BP849" s="5">
        <v>877078</v>
      </c>
      <c r="BQ849" s="5">
        <v>413553</v>
      </c>
      <c r="BR849" s="5">
        <v>13590</v>
      </c>
    </row>
    <row r="850" spans="1:70">
      <c r="A850" t="s">
        <v>2287</v>
      </c>
      <c r="B850" t="s">
        <v>2288</v>
      </c>
      <c r="C850" t="s">
        <v>1318</v>
      </c>
      <c r="D850" t="s">
        <v>2300</v>
      </c>
      <c r="E850" t="str">
        <f t="shared" si="13"/>
        <v>滋賀県守山市</v>
      </c>
      <c r="F850" s="5">
        <v>83229</v>
      </c>
      <c r="G850" s="5">
        <v>13</v>
      </c>
      <c r="H850" s="5">
        <v>2</v>
      </c>
      <c r="I850" s="5">
        <v>0</v>
      </c>
      <c r="J850" s="5">
        <v>0</v>
      </c>
      <c r="K850" s="5">
        <v>0</v>
      </c>
      <c r="L850" s="5">
        <v>834</v>
      </c>
      <c r="M850" s="5">
        <v>1062</v>
      </c>
      <c r="N850" s="5">
        <v>9548</v>
      </c>
      <c r="O850" s="5">
        <v>405547</v>
      </c>
      <c r="P850" s="5">
        <v>1200689</v>
      </c>
      <c r="Q850" s="5">
        <v>3382622</v>
      </c>
      <c r="R850" s="5">
        <v>248530</v>
      </c>
      <c r="S850" s="5">
        <v>10</v>
      </c>
      <c r="T850" s="5">
        <v>8661</v>
      </c>
      <c r="U850" s="5">
        <v>0</v>
      </c>
      <c r="V850" s="5">
        <v>0</v>
      </c>
      <c r="W850" s="5">
        <v>1</v>
      </c>
      <c r="X850" s="5">
        <v>16</v>
      </c>
      <c r="Y850" s="5">
        <v>10530</v>
      </c>
      <c r="Z850" s="5">
        <v>0</v>
      </c>
      <c r="AA850" s="5">
        <v>17</v>
      </c>
      <c r="AB850" s="5">
        <v>0</v>
      </c>
      <c r="AC850" s="5">
        <v>0</v>
      </c>
      <c r="AD850" s="5">
        <v>0</v>
      </c>
      <c r="AE850" s="5">
        <v>0</v>
      </c>
      <c r="AF850" s="5">
        <v>0</v>
      </c>
      <c r="AG850" s="5">
        <v>0</v>
      </c>
      <c r="AH850" s="5">
        <v>0</v>
      </c>
      <c r="AI850" s="5">
        <v>0</v>
      </c>
      <c r="AJ850" s="5">
        <v>0</v>
      </c>
      <c r="AK850" s="5">
        <v>11000</v>
      </c>
      <c r="AL850" s="5">
        <v>7360</v>
      </c>
      <c r="AM850" s="5">
        <v>0</v>
      </c>
      <c r="AN850" s="5">
        <v>0</v>
      </c>
      <c r="AO850" s="5">
        <v>0</v>
      </c>
      <c r="AP850" s="5">
        <v>666</v>
      </c>
      <c r="AQ850" s="5">
        <v>0</v>
      </c>
      <c r="AR850" s="5">
        <v>540</v>
      </c>
      <c r="AS850" s="5">
        <v>539</v>
      </c>
      <c r="AT850" s="5">
        <v>6386</v>
      </c>
      <c r="AU850" s="5">
        <v>10532</v>
      </c>
      <c r="AV850" s="5">
        <v>0</v>
      </c>
      <c r="AW850" s="5">
        <v>0</v>
      </c>
      <c r="AX850" s="5">
        <v>0</v>
      </c>
      <c r="AY850" s="5">
        <v>0</v>
      </c>
      <c r="AZ850" s="5">
        <v>0</v>
      </c>
      <c r="BA850" s="5">
        <v>0</v>
      </c>
      <c r="BB850" s="5">
        <v>0</v>
      </c>
      <c r="BC850" s="5">
        <v>18223</v>
      </c>
      <c r="BD850" s="5">
        <v>14</v>
      </c>
      <c r="BE850" s="5">
        <v>0</v>
      </c>
      <c r="BF850" s="5">
        <v>0</v>
      </c>
      <c r="BG850" s="5">
        <v>23</v>
      </c>
      <c r="BH850" s="5">
        <v>1253263</v>
      </c>
      <c r="BI850" s="5">
        <v>249505</v>
      </c>
      <c r="BJ850" s="5">
        <v>1329641</v>
      </c>
      <c r="BK850" s="5">
        <v>70771</v>
      </c>
      <c r="BL850" s="5">
        <v>239</v>
      </c>
      <c r="BM850" s="5">
        <v>6524</v>
      </c>
      <c r="BN850" s="5">
        <v>0</v>
      </c>
      <c r="BO850" s="5">
        <v>185531</v>
      </c>
      <c r="BP850" s="5">
        <v>1412706</v>
      </c>
      <c r="BQ850" s="5">
        <v>497089</v>
      </c>
      <c r="BR850" s="5">
        <v>24500</v>
      </c>
    </row>
    <row r="851" spans="1:70">
      <c r="A851" t="s">
        <v>2287</v>
      </c>
      <c r="B851" t="s">
        <v>2288</v>
      </c>
      <c r="C851" t="s">
        <v>1320</v>
      </c>
      <c r="D851" t="s">
        <v>2301</v>
      </c>
      <c r="E851" t="str">
        <f t="shared" si="13"/>
        <v>滋賀県甲良町</v>
      </c>
      <c r="F851" s="5">
        <v>6995</v>
      </c>
      <c r="G851" s="5">
        <v>2</v>
      </c>
      <c r="H851" s="5">
        <v>1</v>
      </c>
      <c r="I851" s="5">
        <v>0</v>
      </c>
      <c r="J851" s="5">
        <v>0</v>
      </c>
      <c r="K851" s="5">
        <v>0</v>
      </c>
      <c r="L851" s="5">
        <v>481</v>
      </c>
      <c r="M851" s="5">
        <v>5933</v>
      </c>
      <c r="N851" s="5">
        <v>859</v>
      </c>
      <c r="O851" s="5">
        <v>96050</v>
      </c>
      <c r="P851" s="5">
        <v>136689</v>
      </c>
      <c r="Q851" s="5">
        <v>636484</v>
      </c>
      <c r="R851" s="5">
        <v>68467</v>
      </c>
      <c r="S851" s="5">
        <v>2</v>
      </c>
      <c r="T851" s="5">
        <v>830</v>
      </c>
      <c r="U851" s="5">
        <v>0</v>
      </c>
      <c r="V851" s="5">
        <v>0</v>
      </c>
      <c r="W851" s="5">
        <v>0</v>
      </c>
      <c r="X851" s="5">
        <v>4</v>
      </c>
      <c r="Y851" s="5">
        <v>7100</v>
      </c>
      <c r="Z851" s="5">
        <v>0</v>
      </c>
      <c r="AA851" s="5">
        <v>4</v>
      </c>
      <c r="AB851" s="5">
        <v>2</v>
      </c>
      <c r="AC851" s="5">
        <v>0</v>
      </c>
      <c r="AD851" s="5">
        <v>0</v>
      </c>
      <c r="AE851" s="5">
        <v>0</v>
      </c>
      <c r="AF851" s="5">
        <v>819</v>
      </c>
      <c r="AG851" s="5">
        <v>7100</v>
      </c>
      <c r="AH851" s="5">
        <v>0</v>
      </c>
      <c r="AI851" s="5">
        <v>0</v>
      </c>
      <c r="AJ851" s="5">
        <v>0</v>
      </c>
      <c r="AK851" s="5">
        <v>3650</v>
      </c>
      <c r="AL851" s="5">
        <v>0</v>
      </c>
      <c r="AM851" s="5">
        <v>0</v>
      </c>
      <c r="AN851" s="5">
        <v>0</v>
      </c>
      <c r="AO851" s="5">
        <v>0</v>
      </c>
      <c r="AP851" s="5">
        <v>0</v>
      </c>
      <c r="AQ851" s="5">
        <v>565</v>
      </c>
      <c r="AR851" s="5">
        <v>0</v>
      </c>
      <c r="AS851" s="5">
        <v>230</v>
      </c>
      <c r="AT851" s="5">
        <v>205</v>
      </c>
      <c r="AU851" s="5">
        <v>37</v>
      </c>
      <c r="AV851" s="5">
        <v>0</v>
      </c>
      <c r="AW851" s="5">
        <v>0</v>
      </c>
      <c r="AX851" s="5">
        <v>0</v>
      </c>
      <c r="AY851" s="5">
        <v>0</v>
      </c>
      <c r="AZ851" s="5">
        <v>0</v>
      </c>
      <c r="BA851" s="5">
        <v>0</v>
      </c>
      <c r="BB851" s="5">
        <v>0</v>
      </c>
      <c r="BC851" s="5">
        <v>0</v>
      </c>
      <c r="BD851" s="5">
        <v>0</v>
      </c>
      <c r="BE851" s="5">
        <v>0</v>
      </c>
      <c r="BF851" s="5">
        <v>0</v>
      </c>
      <c r="BG851" s="5">
        <v>0</v>
      </c>
      <c r="BH851" s="5">
        <v>142146</v>
      </c>
      <c r="BI851" s="5">
        <v>42555</v>
      </c>
      <c r="BJ851" s="5">
        <v>153972</v>
      </c>
      <c r="BK851" s="5">
        <v>15994</v>
      </c>
      <c r="BL851" s="5">
        <v>0</v>
      </c>
      <c r="BM851" s="5">
        <v>0</v>
      </c>
      <c r="BN851" s="5">
        <v>0</v>
      </c>
      <c r="BO851" s="5">
        <v>40120</v>
      </c>
      <c r="BP851" s="5">
        <v>363769</v>
      </c>
      <c r="BQ851" s="5">
        <v>78176</v>
      </c>
      <c r="BR851" s="5">
        <v>7100</v>
      </c>
    </row>
    <row r="852" spans="1:70">
      <c r="A852" t="s">
        <v>2287</v>
      </c>
      <c r="B852" t="s">
        <v>2288</v>
      </c>
      <c r="C852" t="s">
        <v>1535</v>
      </c>
      <c r="D852" t="s">
        <v>2302</v>
      </c>
      <c r="E852" t="str">
        <f t="shared" si="13"/>
        <v>滋賀県長浜水道企業団（びわ）</v>
      </c>
      <c r="F852" s="5">
        <v>6667</v>
      </c>
      <c r="G852" s="5">
        <v>2</v>
      </c>
      <c r="H852" s="5">
        <v>2</v>
      </c>
      <c r="I852" s="5">
        <v>0</v>
      </c>
      <c r="J852" s="5">
        <v>0</v>
      </c>
      <c r="K852" s="5">
        <v>0</v>
      </c>
      <c r="L852" s="5">
        <v>0</v>
      </c>
      <c r="M852" s="5">
        <v>1227</v>
      </c>
      <c r="N852" s="5">
        <v>1583</v>
      </c>
      <c r="O852" s="5">
        <v>75077</v>
      </c>
      <c r="P852" s="5">
        <v>125343</v>
      </c>
      <c r="Q852" s="5">
        <v>290996</v>
      </c>
      <c r="R852" s="5">
        <v>50750</v>
      </c>
      <c r="S852" s="5">
        <v>2</v>
      </c>
      <c r="T852" s="5">
        <v>806</v>
      </c>
      <c r="U852" s="5">
        <v>0</v>
      </c>
      <c r="V852" s="5">
        <v>0</v>
      </c>
      <c r="W852" s="5">
        <v>0</v>
      </c>
      <c r="X852" s="5">
        <v>18</v>
      </c>
      <c r="Y852" s="5">
        <v>7000</v>
      </c>
      <c r="Z852" s="5">
        <v>0</v>
      </c>
      <c r="AA852" s="5">
        <v>13</v>
      </c>
      <c r="AB852" s="5">
        <v>3</v>
      </c>
      <c r="AC852" s="5">
        <v>0</v>
      </c>
      <c r="AD852" s="5">
        <v>0</v>
      </c>
      <c r="AE852" s="5">
        <v>0</v>
      </c>
      <c r="AF852" s="5">
        <v>2396</v>
      </c>
      <c r="AG852" s="5">
        <v>0</v>
      </c>
      <c r="AH852" s="5">
        <v>0</v>
      </c>
      <c r="AI852" s="5">
        <v>0</v>
      </c>
      <c r="AJ852" s="5">
        <v>7000</v>
      </c>
      <c r="AK852" s="5">
        <v>0</v>
      </c>
      <c r="AL852" s="5">
        <v>0</v>
      </c>
      <c r="AM852" s="5">
        <v>3160</v>
      </c>
      <c r="AN852" s="5">
        <v>0</v>
      </c>
      <c r="AO852" s="5">
        <v>0</v>
      </c>
      <c r="AP852" s="5">
        <v>0</v>
      </c>
      <c r="AQ852" s="5">
        <v>0</v>
      </c>
      <c r="AR852" s="5">
        <v>0</v>
      </c>
      <c r="AS852" s="5">
        <v>0</v>
      </c>
      <c r="AT852" s="5">
        <v>0</v>
      </c>
      <c r="AU852" s="5">
        <v>25</v>
      </c>
      <c r="AV852" s="5">
        <v>0</v>
      </c>
      <c r="AW852" s="5">
        <v>0</v>
      </c>
      <c r="AX852" s="5">
        <v>0</v>
      </c>
      <c r="AY852" s="5">
        <v>0</v>
      </c>
      <c r="AZ852" s="5">
        <v>0</v>
      </c>
      <c r="BA852" s="5">
        <v>0</v>
      </c>
      <c r="BB852" s="5">
        <v>0</v>
      </c>
      <c r="BC852" s="5">
        <v>0</v>
      </c>
      <c r="BD852" s="5">
        <v>0</v>
      </c>
      <c r="BE852" s="5">
        <v>0</v>
      </c>
      <c r="BF852" s="5">
        <v>0</v>
      </c>
      <c r="BG852" s="5">
        <v>174</v>
      </c>
      <c r="BH852" s="5">
        <v>129131</v>
      </c>
      <c r="BI852" s="5">
        <v>26600</v>
      </c>
      <c r="BJ852" s="5">
        <v>104904</v>
      </c>
      <c r="BK852" s="5">
        <v>11564</v>
      </c>
      <c r="BL852" s="5">
        <v>173</v>
      </c>
      <c r="BM852" s="5">
        <v>1882</v>
      </c>
      <c r="BN852" s="5">
        <v>0</v>
      </c>
      <c r="BO852" s="5">
        <v>20343</v>
      </c>
      <c r="BP852" s="5">
        <v>641887</v>
      </c>
      <c r="BQ852" s="5">
        <v>65370</v>
      </c>
      <c r="BR852" s="5">
        <v>0</v>
      </c>
    </row>
    <row r="853" spans="1:70">
      <c r="A853" t="s">
        <v>2287</v>
      </c>
      <c r="B853" t="s">
        <v>2288</v>
      </c>
      <c r="C853" t="s">
        <v>1332</v>
      </c>
      <c r="D853" t="s">
        <v>2303</v>
      </c>
      <c r="E853" t="str">
        <f t="shared" si="13"/>
        <v>滋賀県長浜水道企業団（高月）</v>
      </c>
      <c r="F853" s="5">
        <v>11918</v>
      </c>
      <c r="G853" s="5">
        <v>2</v>
      </c>
      <c r="H853" s="5">
        <v>2</v>
      </c>
      <c r="I853" s="5">
        <v>0</v>
      </c>
      <c r="J853" s="5">
        <v>0</v>
      </c>
      <c r="K853" s="5">
        <v>0</v>
      </c>
      <c r="L853" s="5">
        <v>1551</v>
      </c>
      <c r="M853" s="5">
        <v>7524</v>
      </c>
      <c r="N853" s="5">
        <v>46472</v>
      </c>
      <c r="O853" s="5">
        <v>76323</v>
      </c>
      <c r="P853" s="5">
        <v>122970</v>
      </c>
      <c r="Q853" s="5">
        <v>789438</v>
      </c>
      <c r="R853" s="5">
        <v>44352</v>
      </c>
      <c r="S853" s="5">
        <v>2</v>
      </c>
      <c r="T853" s="5">
        <v>1179</v>
      </c>
      <c r="U853" s="5">
        <v>0</v>
      </c>
      <c r="V853" s="5">
        <v>0</v>
      </c>
      <c r="W853" s="5">
        <v>0</v>
      </c>
      <c r="X853" s="5">
        <v>8</v>
      </c>
      <c r="Y853" s="5">
        <v>5540</v>
      </c>
      <c r="Z853" s="5">
        <v>0</v>
      </c>
      <c r="AA853" s="5">
        <v>10</v>
      </c>
      <c r="AB853" s="5">
        <v>0</v>
      </c>
      <c r="AC853" s="5">
        <v>0</v>
      </c>
      <c r="AD853" s="5">
        <v>0</v>
      </c>
      <c r="AE853" s="5">
        <v>0</v>
      </c>
      <c r="AF853" s="5">
        <v>0</v>
      </c>
      <c r="AG853" s="5">
        <v>0</v>
      </c>
      <c r="AH853" s="5">
        <v>0</v>
      </c>
      <c r="AI853" s="5">
        <v>0</v>
      </c>
      <c r="AJ853" s="5">
        <v>0</v>
      </c>
      <c r="AK853" s="5">
        <v>0</v>
      </c>
      <c r="AL853" s="5">
        <v>2618</v>
      </c>
      <c r="AM853" s="5">
        <v>0</v>
      </c>
      <c r="AN853" s="5">
        <v>0</v>
      </c>
      <c r="AO853" s="5">
        <v>0</v>
      </c>
      <c r="AP853" s="5">
        <v>0</v>
      </c>
      <c r="AQ853" s="5">
        <v>0</v>
      </c>
      <c r="AR853" s="5">
        <v>0</v>
      </c>
      <c r="AS853" s="5">
        <v>0</v>
      </c>
      <c r="AT853" s="5">
        <v>0</v>
      </c>
      <c r="AU853" s="5">
        <v>0</v>
      </c>
      <c r="AV853" s="5">
        <v>0</v>
      </c>
      <c r="AW853" s="5">
        <v>0</v>
      </c>
      <c r="AX853" s="5">
        <v>0</v>
      </c>
      <c r="AY853" s="5">
        <v>0</v>
      </c>
      <c r="AZ853" s="5">
        <v>0</v>
      </c>
      <c r="BA853" s="5">
        <v>0</v>
      </c>
      <c r="BB853" s="5">
        <v>0</v>
      </c>
      <c r="BC853" s="5">
        <v>351</v>
      </c>
      <c r="BD853" s="5">
        <v>0</v>
      </c>
      <c r="BE853" s="5">
        <v>0</v>
      </c>
      <c r="BF853" s="5">
        <v>0</v>
      </c>
      <c r="BG853" s="5">
        <v>0</v>
      </c>
      <c r="BH853" s="5">
        <v>127119</v>
      </c>
      <c r="BI853" s="5">
        <v>50602</v>
      </c>
      <c r="BJ853" s="5">
        <v>144701</v>
      </c>
      <c r="BK853" s="5">
        <v>14316</v>
      </c>
      <c r="BL853" s="5">
        <v>642</v>
      </c>
      <c r="BM853" s="5">
        <v>3</v>
      </c>
      <c r="BN853" s="5">
        <v>0</v>
      </c>
      <c r="BO853" s="5">
        <v>37435</v>
      </c>
      <c r="BP853" s="5">
        <v>545707</v>
      </c>
      <c r="BQ853" s="5">
        <v>50205</v>
      </c>
      <c r="BR853" s="5">
        <v>0</v>
      </c>
    </row>
    <row r="854" spans="1:70">
      <c r="A854" t="s">
        <v>2287</v>
      </c>
      <c r="B854" t="s">
        <v>2288</v>
      </c>
      <c r="C854" t="s">
        <v>1334</v>
      </c>
      <c r="D854" t="s">
        <v>2304</v>
      </c>
      <c r="E854" t="str">
        <f t="shared" si="13"/>
        <v>滋賀県長浜水道企業団（木之本）</v>
      </c>
      <c r="F854" s="5">
        <v>5369</v>
      </c>
      <c r="G854" s="5">
        <v>1</v>
      </c>
      <c r="H854" s="5">
        <v>1</v>
      </c>
      <c r="I854" s="5">
        <v>0</v>
      </c>
      <c r="J854" s="5">
        <v>0</v>
      </c>
      <c r="K854" s="5">
        <v>1</v>
      </c>
      <c r="L854" s="5">
        <v>955</v>
      </c>
      <c r="M854" s="5">
        <v>274</v>
      </c>
      <c r="N854" s="5">
        <v>44366</v>
      </c>
      <c r="O854" s="5">
        <v>169</v>
      </c>
      <c r="P854" s="5">
        <v>135542</v>
      </c>
      <c r="Q854" s="5">
        <v>1049482</v>
      </c>
      <c r="R854" s="5">
        <v>70892</v>
      </c>
      <c r="S854" s="5">
        <v>1</v>
      </c>
      <c r="T854" s="5">
        <v>652</v>
      </c>
      <c r="U854" s="5">
        <v>0</v>
      </c>
      <c r="V854" s="5">
        <v>0</v>
      </c>
      <c r="W854" s="5">
        <v>0</v>
      </c>
      <c r="X854" s="5">
        <v>3</v>
      </c>
      <c r="Y854" s="5">
        <v>5380</v>
      </c>
      <c r="Z854" s="5">
        <v>0</v>
      </c>
      <c r="AA854" s="5">
        <v>14</v>
      </c>
      <c r="AB854" s="5">
        <v>4</v>
      </c>
      <c r="AC854" s="5">
        <v>0</v>
      </c>
      <c r="AD854" s="5">
        <v>0</v>
      </c>
      <c r="AE854" s="5">
        <v>0</v>
      </c>
      <c r="AF854" s="5">
        <v>0</v>
      </c>
      <c r="AG854" s="5">
        <v>5380</v>
      </c>
      <c r="AH854" s="5">
        <v>0</v>
      </c>
      <c r="AI854" s="5">
        <v>5655</v>
      </c>
      <c r="AJ854" s="5">
        <v>0</v>
      </c>
      <c r="AK854" s="5">
        <v>2300</v>
      </c>
      <c r="AL854" s="5">
        <v>704</v>
      </c>
      <c r="AM854" s="5">
        <v>0</v>
      </c>
      <c r="AN854" s="5">
        <v>0</v>
      </c>
      <c r="AO854" s="5">
        <v>0</v>
      </c>
      <c r="AP854" s="5">
        <v>0</v>
      </c>
      <c r="AQ854" s="5">
        <v>0</v>
      </c>
      <c r="AR854" s="5">
        <v>414</v>
      </c>
      <c r="AS854" s="5">
        <v>254</v>
      </c>
      <c r="AT854" s="5">
        <v>12294</v>
      </c>
      <c r="AU854" s="5">
        <v>0</v>
      </c>
      <c r="AV854" s="5">
        <v>0</v>
      </c>
      <c r="AW854" s="5">
        <v>0</v>
      </c>
      <c r="AX854" s="5">
        <v>0</v>
      </c>
      <c r="AY854" s="5">
        <v>0</v>
      </c>
      <c r="AZ854" s="5">
        <v>541</v>
      </c>
      <c r="BA854" s="5">
        <v>19</v>
      </c>
      <c r="BB854" s="5">
        <v>995</v>
      </c>
      <c r="BC854" s="5">
        <v>68</v>
      </c>
      <c r="BD854" s="5">
        <v>0</v>
      </c>
      <c r="BE854" s="5">
        <v>1</v>
      </c>
      <c r="BF854" s="5">
        <v>0</v>
      </c>
      <c r="BG854" s="5">
        <v>0</v>
      </c>
      <c r="BH854" s="5">
        <v>137026</v>
      </c>
      <c r="BI854" s="5">
        <v>42821</v>
      </c>
      <c r="BJ854" s="5">
        <v>159137</v>
      </c>
      <c r="BK854" s="5">
        <v>23682</v>
      </c>
      <c r="BL854" s="5">
        <v>37</v>
      </c>
      <c r="BM854" s="5">
        <v>33</v>
      </c>
      <c r="BN854" s="5">
        <v>0</v>
      </c>
      <c r="BO854" s="5">
        <v>40230</v>
      </c>
      <c r="BP854" s="5">
        <v>213398</v>
      </c>
      <c r="BQ854" s="5">
        <v>78342</v>
      </c>
      <c r="BR854" s="5">
        <v>0</v>
      </c>
    </row>
    <row r="855" spans="1:70">
      <c r="A855" t="s">
        <v>2287</v>
      </c>
      <c r="B855" t="s">
        <v>2288</v>
      </c>
      <c r="C855" t="s">
        <v>1609</v>
      </c>
      <c r="D855" t="s">
        <v>2305</v>
      </c>
      <c r="E855" t="str">
        <f t="shared" si="13"/>
        <v>滋賀県東近江市</v>
      </c>
      <c r="F855" s="5">
        <v>99309</v>
      </c>
      <c r="G855" s="5">
        <v>26</v>
      </c>
      <c r="H855" s="5">
        <v>1</v>
      </c>
      <c r="I855" s="5">
        <v>4</v>
      </c>
      <c r="J855" s="5">
        <v>0</v>
      </c>
      <c r="K855" s="5">
        <v>1</v>
      </c>
      <c r="L855" s="5">
        <v>5583</v>
      </c>
      <c r="M855" s="5">
        <v>24803</v>
      </c>
      <c r="N855" s="5">
        <v>84340</v>
      </c>
      <c r="O855" s="5">
        <v>799275</v>
      </c>
      <c r="P855" s="5">
        <v>1756284</v>
      </c>
      <c r="Q855" s="5">
        <v>2715079</v>
      </c>
      <c r="R855" s="5">
        <v>221342</v>
      </c>
      <c r="S855" s="5">
        <v>15</v>
      </c>
      <c r="T855" s="5">
        <v>10022</v>
      </c>
      <c r="U855" s="5">
        <v>0</v>
      </c>
      <c r="V855" s="5">
        <v>0</v>
      </c>
      <c r="W855" s="5">
        <v>4</v>
      </c>
      <c r="X855" s="5">
        <v>3</v>
      </c>
      <c r="Y855" s="5">
        <v>21134</v>
      </c>
      <c r="Z855" s="5">
        <v>0</v>
      </c>
      <c r="AA855" s="5">
        <v>68</v>
      </c>
      <c r="AB855" s="5">
        <v>0</v>
      </c>
      <c r="AC855" s="5">
        <v>0</v>
      </c>
      <c r="AD855" s="5">
        <v>0</v>
      </c>
      <c r="AE855" s="5">
        <v>20022</v>
      </c>
      <c r="AF855" s="5">
        <v>27712</v>
      </c>
      <c r="AG855" s="5">
        <v>0</v>
      </c>
      <c r="AH855" s="5">
        <v>15855</v>
      </c>
      <c r="AI855" s="5">
        <v>10647</v>
      </c>
      <c r="AJ855" s="5">
        <v>10706</v>
      </c>
      <c r="AK855" s="5">
        <v>19739</v>
      </c>
      <c r="AL855" s="5">
        <v>1550</v>
      </c>
      <c r="AM855" s="5">
        <v>5909</v>
      </c>
      <c r="AN855" s="5">
        <v>0</v>
      </c>
      <c r="AO855" s="5">
        <v>0</v>
      </c>
      <c r="AP855" s="5">
        <v>0</v>
      </c>
      <c r="AQ855" s="5">
        <v>0</v>
      </c>
      <c r="AR855" s="5">
        <v>0</v>
      </c>
      <c r="AS855" s="5">
        <v>10149</v>
      </c>
      <c r="AT855" s="5">
        <v>7817</v>
      </c>
      <c r="AU855" s="5">
        <v>6528</v>
      </c>
      <c r="AV855" s="5">
        <v>0</v>
      </c>
      <c r="AW855" s="5">
        <v>143</v>
      </c>
      <c r="AX855" s="5">
        <v>221</v>
      </c>
      <c r="AY855" s="5">
        <v>0</v>
      </c>
      <c r="AZ855" s="5">
        <v>1898</v>
      </c>
      <c r="BA855" s="5">
        <v>4414</v>
      </c>
      <c r="BB855" s="5">
        <v>631</v>
      </c>
      <c r="BC855" s="5">
        <v>3477</v>
      </c>
      <c r="BD855" s="5">
        <v>0</v>
      </c>
      <c r="BE855" s="5">
        <v>0</v>
      </c>
      <c r="BF855" s="5">
        <v>215</v>
      </c>
      <c r="BG855" s="5">
        <v>0</v>
      </c>
      <c r="BH855" s="5">
        <v>1857276</v>
      </c>
      <c r="BI855" s="5">
        <v>285859</v>
      </c>
      <c r="BJ855" s="5">
        <v>1783501</v>
      </c>
      <c r="BK855" s="5">
        <v>71168</v>
      </c>
      <c r="BL855" s="5">
        <v>856</v>
      </c>
      <c r="BM855" s="5">
        <v>19471</v>
      </c>
      <c r="BN855" s="5">
        <v>0</v>
      </c>
      <c r="BO855" s="5">
        <v>171018</v>
      </c>
      <c r="BP855" s="5">
        <v>3563176</v>
      </c>
      <c r="BQ855" s="5">
        <v>728691</v>
      </c>
      <c r="BR855" s="5">
        <v>33800</v>
      </c>
    </row>
    <row r="856" spans="1:70">
      <c r="A856" t="s">
        <v>2287</v>
      </c>
      <c r="B856" t="s">
        <v>2288</v>
      </c>
      <c r="C856" t="s">
        <v>1336</v>
      </c>
      <c r="D856" t="s">
        <v>2306</v>
      </c>
      <c r="E856" t="str">
        <f t="shared" si="13"/>
        <v>滋賀県愛知郡広域行政組合</v>
      </c>
      <c r="F856" s="5">
        <v>33853</v>
      </c>
      <c r="G856" s="5">
        <v>13</v>
      </c>
      <c r="H856" s="5">
        <v>2</v>
      </c>
      <c r="I856" s="5">
        <v>0</v>
      </c>
      <c r="J856" s="5">
        <v>0</v>
      </c>
      <c r="K856" s="5">
        <v>0</v>
      </c>
      <c r="L856" s="5">
        <v>3350</v>
      </c>
      <c r="M856" s="5">
        <v>11341</v>
      </c>
      <c r="N856" s="5">
        <v>14980</v>
      </c>
      <c r="O856" s="5">
        <v>251668</v>
      </c>
      <c r="P856" s="5">
        <v>453965</v>
      </c>
      <c r="Q856" s="5">
        <v>2061983</v>
      </c>
      <c r="R856" s="5">
        <v>100490</v>
      </c>
      <c r="S856" s="5">
        <v>13</v>
      </c>
      <c r="T856" s="5">
        <v>3798</v>
      </c>
      <c r="U856" s="5">
        <v>0</v>
      </c>
      <c r="V856" s="5">
        <v>0</v>
      </c>
      <c r="W856" s="5">
        <v>5</v>
      </c>
      <c r="X856" s="5">
        <v>13</v>
      </c>
      <c r="Y856" s="5">
        <v>17500</v>
      </c>
      <c r="Z856" s="5">
        <v>0</v>
      </c>
      <c r="AA856" s="5">
        <v>38</v>
      </c>
      <c r="AB856" s="5">
        <v>0</v>
      </c>
      <c r="AC856" s="5">
        <v>0</v>
      </c>
      <c r="AD856" s="5">
        <v>0</v>
      </c>
      <c r="AE856" s="5">
        <v>0</v>
      </c>
      <c r="AF856" s="5">
        <v>0</v>
      </c>
      <c r="AG856" s="5">
        <v>0</v>
      </c>
      <c r="AH856" s="5">
        <v>0</v>
      </c>
      <c r="AI856" s="5">
        <v>17500</v>
      </c>
      <c r="AJ856" s="5">
        <v>0</v>
      </c>
      <c r="AK856" s="5">
        <v>4000</v>
      </c>
      <c r="AL856" s="5">
        <v>3400</v>
      </c>
      <c r="AM856" s="5">
        <v>0</v>
      </c>
      <c r="AN856" s="5">
        <v>630</v>
      </c>
      <c r="AO856" s="5">
        <v>1700</v>
      </c>
      <c r="AP856" s="5">
        <v>0</v>
      </c>
      <c r="AQ856" s="5">
        <v>0</v>
      </c>
      <c r="AR856" s="5">
        <v>115</v>
      </c>
      <c r="AS856" s="5">
        <v>3140</v>
      </c>
      <c r="AT856" s="5">
        <v>8148</v>
      </c>
      <c r="AU856" s="5">
        <v>2193</v>
      </c>
      <c r="AV856" s="5">
        <v>0</v>
      </c>
      <c r="AW856" s="5">
        <v>0</v>
      </c>
      <c r="AX856" s="5">
        <v>9</v>
      </c>
      <c r="AY856" s="5">
        <v>0</v>
      </c>
      <c r="AZ856" s="5">
        <v>1299</v>
      </c>
      <c r="BA856" s="5">
        <v>160</v>
      </c>
      <c r="BB856" s="5">
        <v>0</v>
      </c>
      <c r="BC856" s="5">
        <v>4321</v>
      </c>
      <c r="BD856" s="5">
        <v>0</v>
      </c>
      <c r="BE856" s="5">
        <v>0</v>
      </c>
      <c r="BF856" s="5">
        <v>0</v>
      </c>
      <c r="BG856" s="5">
        <v>0</v>
      </c>
      <c r="BH856" s="5">
        <v>529754</v>
      </c>
      <c r="BI856" s="5">
        <v>28290</v>
      </c>
      <c r="BJ856" s="5">
        <v>451439</v>
      </c>
      <c r="BK856" s="5">
        <v>39601</v>
      </c>
      <c r="BL856" s="5">
        <v>0</v>
      </c>
      <c r="BM856" s="5">
        <v>38098</v>
      </c>
      <c r="BN856" s="5">
        <v>0</v>
      </c>
      <c r="BO856" s="5">
        <v>26898</v>
      </c>
      <c r="BP856" s="5">
        <v>600309</v>
      </c>
      <c r="BQ856" s="5">
        <v>261080</v>
      </c>
      <c r="BR856" s="5">
        <v>0</v>
      </c>
    </row>
    <row r="857" spans="1:70">
      <c r="A857" t="s">
        <v>2287</v>
      </c>
      <c r="B857" t="s">
        <v>2288</v>
      </c>
      <c r="C857" t="s">
        <v>1340</v>
      </c>
      <c r="D857" t="s">
        <v>2307</v>
      </c>
      <c r="E857" t="str">
        <f t="shared" si="13"/>
        <v>滋賀県多賀町</v>
      </c>
      <c r="F857" s="5">
        <v>7526</v>
      </c>
      <c r="G857" s="5">
        <v>3</v>
      </c>
      <c r="H857" s="5">
        <v>2</v>
      </c>
      <c r="I857" s="5">
        <v>1</v>
      </c>
      <c r="J857" s="5">
        <v>0</v>
      </c>
      <c r="K857" s="5">
        <v>2</v>
      </c>
      <c r="L857" s="5">
        <v>4700</v>
      </c>
      <c r="M857" s="5">
        <v>12534</v>
      </c>
      <c r="N857" s="5">
        <v>43143</v>
      </c>
      <c r="O857" s="5">
        <v>79050</v>
      </c>
      <c r="P857" s="5">
        <v>241917</v>
      </c>
      <c r="Q857" s="5">
        <v>2793479</v>
      </c>
      <c r="R857" s="5">
        <v>83895</v>
      </c>
      <c r="S857" s="5">
        <v>3</v>
      </c>
      <c r="T857" s="5">
        <v>1372</v>
      </c>
      <c r="U857" s="5">
        <v>0</v>
      </c>
      <c r="V857" s="5">
        <v>0</v>
      </c>
      <c r="W857" s="5">
        <v>2</v>
      </c>
      <c r="X857" s="5">
        <v>5</v>
      </c>
      <c r="Y857" s="5">
        <v>7410</v>
      </c>
      <c r="Z857" s="5">
        <v>0</v>
      </c>
      <c r="AA857" s="5">
        <v>24</v>
      </c>
      <c r="AB857" s="5">
        <v>1</v>
      </c>
      <c r="AC857" s="5">
        <v>1389</v>
      </c>
      <c r="AD857" s="5">
        <v>7435</v>
      </c>
      <c r="AE857" s="5">
        <v>1810</v>
      </c>
      <c r="AF857" s="5">
        <v>4366</v>
      </c>
      <c r="AG857" s="5">
        <v>1331</v>
      </c>
      <c r="AH857" s="5">
        <v>0</v>
      </c>
      <c r="AI857" s="5">
        <v>0</v>
      </c>
      <c r="AJ857" s="5">
        <v>0</v>
      </c>
      <c r="AK857" s="5">
        <v>0</v>
      </c>
      <c r="AL857" s="5">
        <v>0</v>
      </c>
      <c r="AM857" s="5">
        <v>0</v>
      </c>
      <c r="AN857" s="5">
        <v>1101</v>
      </c>
      <c r="AO857" s="5">
        <v>0</v>
      </c>
      <c r="AP857" s="5">
        <v>0</v>
      </c>
      <c r="AQ857" s="5">
        <v>3696</v>
      </c>
      <c r="AR857" s="5">
        <v>304</v>
      </c>
      <c r="AS857" s="5">
        <v>1528</v>
      </c>
      <c r="AT857" s="5">
        <v>18472</v>
      </c>
      <c r="AU857" s="5">
        <v>8040</v>
      </c>
      <c r="AV857" s="5">
        <v>0</v>
      </c>
      <c r="AW857" s="5">
        <v>0</v>
      </c>
      <c r="AX857" s="5">
        <v>0</v>
      </c>
      <c r="AY857" s="5">
        <v>0</v>
      </c>
      <c r="AZ857" s="5">
        <v>866</v>
      </c>
      <c r="BA857" s="5">
        <v>822</v>
      </c>
      <c r="BB857" s="5">
        <v>242</v>
      </c>
      <c r="BC857" s="5">
        <v>277</v>
      </c>
      <c r="BD857" s="5">
        <v>0</v>
      </c>
      <c r="BE857" s="5">
        <v>39</v>
      </c>
      <c r="BF857" s="5">
        <v>487</v>
      </c>
      <c r="BG857" s="5">
        <v>369</v>
      </c>
      <c r="BH857" s="5">
        <v>254353</v>
      </c>
      <c r="BI857" s="5">
        <v>78129</v>
      </c>
      <c r="BJ857" s="5">
        <v>290762</v>
      </c>
      <c r="BK857" s="5">
        <v>42928</v>
      </c>
      <c r="BL857" s="5">
        <v>0</v>
      </c>
      <c r="BM857" s="5">
        <v>0</v>
      </c>
      <c r="BN857" s="5">
        <v>0</v>
      </c>
      <c r="BO857" s="5">
        <v>43791</v>
      </c>
      <c r="BP857" s="5">
        <v>470697</v>
      </c>
      <c r="BQ857" s="5">
        <v>144704</v>
      </c>
      <c r="BR857" s="5">
        <v>0</v>
      </c>
    </row>
    <row r="858" spans="1:70">
      <c r="A858" t="s">
        <v>2287</v>
      </c>
      <c r="B858" t="s">
        <v>2288</v>
      </c>
      <c r="C858" t="s">
        <v>1346</v>
      </c>
      <c r="D858" t="s">
        <v>2308</v>
      </c>
      <c r="E858" t="str">
        <f t="shared" si="13"/>
        <v>滋賀県竜王町</v>
      </c>
      <c r="F858" s="5">
        <v>11545</v>
      </c>
      <c r="G858" s="5">
        <v>4</v>
      </c>
      <c r="H858" s="5">
        <v>1</v>
      </c>
      <c r="I858" s="5">
        <v>0</v>
      </c>
      <c r="J858" s="5">
        <v>0</v>
      </c>
      <c r="K858" s="5">
        <v>0</v>
      </c>
      <c r="L858" s="5">
        <v>0</v>
      </c>
      <c r="M858" s="5">
        <v>0</v>
      </c>
      <c r="N858" s="5">
        <v>24071</v>
      </c>
      <c r="O858" s="5">
        <v>114577</v>
      </c>
      <c r="P858" s="5">
        <v>275297</v>
      </c>
      <c r="Q858" s="5">
        <v>892241</v>
      </c>
      <c r="R858" s="5">
        <v>30608</v>
      </c>
      <c r="S858" s="5">
        <v>3</v>
      </c>
      <c r="T858" s="5">
        <v>1489</v>
      </c>
      <c r="U858" s="5">
        <v>0</v>
      </c>
      <c r="V858" s="5">
        <v>0</v>
      </c>
      <c r="W858" s="5">
        <v>0</v>
      </c>
      <c r="X858" s="5">
        <v>2</v>
      </c>
      <c r="Y858" s="5">
        <v>0</v>
      </c>
      <c r="Z858" s="5">
        <v>0</v>
      </c>
      <c r="AA858" s="5">
        <v>0</v>
      </c>
      <c r="AB858" s="5">
        <v>0</v>
      </c>
      <c r="AC858" s="5">
        <v>0</v>
      </c>
      <c r="AD858" s="5">
        <v>0</v>
      </c>
      <c r="AE858" s="5">
        <v>13771</v>
      </c>
      <c r="AF858" s="5">
        <v>11530</v>
      </c>
      <c r="AG858" s="5">
        <v>0</v>
      </c>
      <c r="AH858" s="5">
        <v>0</v>
      </c>
      <c r="AI858" s="5">
        <v>0</v>
      </c>
      <c r="AJ858" s="5">
        <v>0</v>
      </c>
      <c r="AK858" s="5">
        <v>4600</v>
      </c>
      <c r="AL858" s="5">
        <v>210</v>
      </c>
      <c r="AM858" s="5">
        <v>0</v>
      </c>
      <c r="AN858" s="5">
        <v>0</v>
      </c>
      <c r="AO858" s="5">
        <v>0</v>
      </c>
      <c r="AP858" s="5">
        <v>0</v>
      </c>
      <c r="AQ858" s="5">
        <v>0</v>
      </c>
      <c r="AR858" s="5">
        <v>0</v>
      </c>
      <c r="AS858" s="5">
        <v>0</v>
      </c>
      <c r="AT858" s="5">
        <v>3118</v>
      </c>
      <c r="AU858" s="5">
        <v>2696</v>
      </c>
      <c r="AV858" s="5">
        <v>0</v>
      </c>
      <c r="AW858" s="5">
        <v>0</v>
      </c>
      <c r="AX858" s="5">
        <v>0</v>
      </c>
      <c r="AY858" s="5">
        <v>0</v>
      </c>
      <c r="AZ858" s="5">
        <v>0</v>
      </c>
      <c r="BA858" s="5">
        <v>0</v>
      </c>
      <c r="BB858" s="5">
        <v>1293</v>
      </c>
      <c r="BC858" s="5">
        <v>2561</v>
      </c>
      <c r="BD858" s="5">
        <v>0</v>
      </c>
      <c r="BE858" s="5">
        <v>0</v>
      </c>
      <c r="BF858" s="5">
        <v>0</v>
      </c>
      <c r="BG858" s="5">
        <v>0</v>
      </c>
      <c r="BH858" s="5">
        <v>277504</v>
      </c>
      <c r="BI858" s="5">
        <v>69662</v>
      </c>
      <c r="BJ858" s="5">
        <v>315024</v>
      </c>
      <c r="BK858" s="5">
        <v>16013</v>
      </c>
      <c r="BL858" s="5">
        <v>2956</v>
      </c>
      <c r="BM858" s="5">
        <v>0</v>
      </c>
      <c r="BN858" s="5">
        <v>0</v>
      </c>
      <c r="BO858" s="5">
        <v>31455</v>
      </c>
      <c r="BP858" s="5">
        <v>408161</v>
      </c>
      <c r="BQ858" s="5">
        <v>109048</v>
      </c>
      <c r="BR858" s="5">
        <v>0</v>
      </c>
    </row>
    <row r="859" spans="1:70">
      <c r="A859" t="s">
        <v>2287</v>
      </c>
      <c r="B859" t="s">
        <v>2288</v>
      </c>
      <c r="C859" t="s">
        <v>1350</v>
      </c>
      <c r="D859" t="s">
        <v>2309</v>
      </c>
      <c r="E859" t="str">
        <f t="shared" si="13"/>
        <v>滋賀県長浜水道企業団（浅井）</v>
      </c>
      <c r="F859" s="5">
        <v>12854</v>
      </c>
      <c r="G859" s="5">
        <v>2</v>
      </c>
      <c r="H859" s="5">
        <v>3</v>
      </c>
      <c r="I859" s="5">
        <v>0</v>
      </c>
      <c r="J859" s="5">
        <v>0</v>
      </c>
      <c r="K859" s="5">
        <v>0</v>
      </c>
      <c r="L859" s="5">
        <v>2559</v>
      </c>
      <c r="M859" s="5">
        <v>18889</v>
      </c>
      <c r="N859" s="5">
        <v>0</v>
      </c>
      <c r="O859" s="5">
        <v>165343</v>
      </c>
      <c r="P859" s="5">
        <v>181485</v>
      </c>
      <c r="Q859" s="5">
        <v>1418430</v>
      </c>
      <c r="R859" s="5">
        <v>88927</v>
      </c>
      <c r="S859" s="5">
        <v>2</v>
      </c>
      <c r="T859" s="5">
        <v>1257</v>
      </c>
      <c r="U859" s="5">
        <v>0</v>
      </c>
      <c r="V859" s="5">
        <v>0</v>
      </c>
      <c r="W859" s="5">
        <v>2</v>
      </c>
      <c r="X859" s="5">
        <v>12</v>
      </c>
      <c r="Y859" s="5">
        <v>6700</v>
      </c>
      <c r="Z859" s="5">
        <v>0</v>
      </c>
      <c r="AA859" s="5">
        <v>14</v>
      </c>
      <c r="AB859" s="5">
        <v>0</v>
      </c>
      <c r="AC859" s="5">
        <v>0</v>
      </c>
      <c r="AD859" s="5">
        <v>0</v>
      </c>
      <c r="AE859" s="5">
        <v>0</v>
      </c>
      <c r="AF859" s="5">
        <v>0</v>
      </c>
      <c r="AG859" s="5">
        <v>0</v>
      </c>
      <c r="AH859" s="5">
        <v>0</v>
      </c>
      <c r="AI859" s="5">
        <v>0</v>
      </c>
      <c r="AJ859" s="5">
        <v>6700</v>
      </c>
      <c r="AK859" s="5">
        <v>0</v>
      </c>
      <c r="AL859" s="5">
        <v>0</v>
      </c>
      <c r="AM859" s="5">
        <v>3842</v>
      </c>
      <c r="AN859" s="5">
        <v>0</v>
      </c>
      <c r="AO859" s="5">
        <v>0</v>
      </c>
      <c r="AP859" s="5">
        <v>0</v>
      </c>
      <c r="AQ859" s="5">
        <v>0</v>
      </c>
      <c r="AR859" s="5">
        <v>0</v>
      </c>
      <c r="AS859" s="5">
        <v>0</v>
      </c>
      <c r="AT859" s="5">
        <v>0</v>
      </c>
      <c r="AU859" s="5">
        <v>781</v>
      </c>
      <c r="AV859" s="5">
        <v>0</v>
      </c>
      <c r="AW859" s="5">
        <v>0</v>
      </c>
      <c r="AX859" s="5">
        <v>0</v>
      </c>
      <c r="AY859" s="5">
        <v>0</v>
      </c>
      <c r="AZ859" s="5">
        <v>0</v>
      </c>
      <c r="BA859" s="5">
        <v>0</v>
      </c>
      <c r="BB859" s="5">
        <v>0</v>
      </c>
      <c r="BC859" s="5">
        <v>0</v>
      </c>
      <c r="BD859" s="5">
        <v>0</v>
      </c>
      <c r="BE859" s="5">
        <v>0</v>
      </c>
      <c r="BF859" s="5">
        <v>0</v>
      </c>
      <c r="BG859" s="5">
        <v>0</v>
      </c>
      <c r="BH859" s="5">
        <v>187239</v>
      </c>
      <c r="BI859" s="5">
        <v>40929</v>
      </c>
      <c r="BJ859" s="5">
        <v>181806</v>
      </c>
      <c r="BK859" s="5">
        <v>22555</v>
      </c>
      <c r="BL859" s="5">
        <v>349</v>
      </c>
      <c r="BM859" s="5">
        <v>1754</v>
      </c>
      <c r="BN859" s="5">
        <v>0</v>
      </c>
      <c r="BO859" s="5">
        <v>19059</v>
      </c>
      <c r="BP859" s="5">
        <v>642486</v>
      </c>
      <c r="BQ859" s="5">
        <v>94617</v>
      </c>
      <c r="BR859" s="5">
        <v>0</v>
      </c>
    </row>
    <row r="860" spans="1:70">
      <c r="A860" t="s">
        <v>2287</v>
      </c>
      <c r="B860" t="s">
        <v>2288</v>
      </c>
      <c r="C860" t="s">
        <v>1352</v>
      </c>
      <c r="D860" t="s">
        <v>2310</v>
      </c>
      <c r="E860" t="str">
        <f t="shared" si="13"/>
        <v>滋賀県近江八幡市</v>
      </c>
      <c r="F860" s="5">
        <v>81746</v>
      </c>
      <c r="G860" s="5">
        <v>19</v>
      </c>
      <c r="H860" s="5">
        <v>1</v>
      </c>
      <c r="I860" s="5">
        <v>0</v>
      </c>
      <c r="J860" s="5">
        <v>0</v>
      </c>
      <c r="K860" s="5">
        <v>0</v>
      </c>
      <c r="L860" s="5">
        <v>1424</v>
      </c>
      <c r="M860" s="5">
        <v>1288</v>
      </c>
      <c r="N860" s="5">
        <v>18225</v>
      </c>
      <c r="O860" s="5">
        <v>532201</v>
      </c>
      <c r="P860" s="5">
        <v>1435389</v>
      </c>
      <c r="Q860" s="5">
        <v>3728471</v>
      </c>
      <c r="R860" s="5">
        <v>262112</v>
      </c>
      <c r="S860" s="5">
        <v>19</v>
      </c>
      <c r="T860" s="5">
        <v>8647</v>
      </c>
      <c r="U860" s="5">
        <v>0</v>
      </c>
      <c r="V860" s="5">
        <v>0</v>
      </c>
      <c r="W860" s="5">
        <v>6</v>
      </c>
      <c r="X860" s="5">
        <v>5</v>
      </c>
      <c r="Y860" s="5">
        <v>16820</v>
      </c>
      <c r="Z860" s="5">
        <v>0</v>
      </c>
      <c r="AA860" s="5">
        <v>89</v>
      </c>
      <c r="AB860" s="5">
        <v>52</v>
      </c>
      <c r="AC860" s="5">
        <v>0</v>
      </c>
      <c r="AD860" s="5">
        <v>1288</v>
      </c>
      <c r="AE860" s="5">
        <v>3952</v>
      </c>
      <c r="AF860" s="5">
        <v>91915</v>
      </c>
      <c r="AG860" s="5">
        <v>4500</v>
      </c>
      <c r="AH860" s="5">
        <v>0</v>
      </c>
      <c r="AI860" s="5">
        <v>0</v>
      </c>
      <c r="AJ860" s="5">
        <v>0</v>
      </c>
      <c r="AK860" s="5">
        <v>9446</v>
      </c>
      <c r="AL860" s="5">
        <v>209</v>
      </c>
      <c r="AM860" s="5">
        <v>6000</v>
      </c>
      <c r="AN860" s="5">
        <v>0</v>
      </c>
      <c r="AO860" s="5">
        <v>0</v>
      </c>
      <c r="AP860" s="5">
        <v>0</v>
      </c>
      <c r="AQ860" s="5">
        <v>0</v>
      </c>
      <c r="AR860" s="5">
        <v>10</v>
      </c>
      <c r="AS860" s="5">
        <v>0</v>
      </c>
      <c r="AT860" s="5">
        <v>497</v>
      </c>
      <c r="AU860" s="5">
        <v>68593</v>
      </c>
      <c r="AV860" s="5">
        <v>0</v>
      </c>
      <c r="AW860" s="5">
        <v>0</v>
      </c>
      <c r="AX860" s="5">
        <v>190</v>
      </c>
      <c r="AY860" s="5">
        <v>0</v>
      </c>
      <c r="AZ860" s="5">
        <v>0</v>
      </c>
      <c r="BA860" s="5">
        <v>0</v>
      </c>
      <c r="BB860" s="5">
        <v>0</v>
      </c>
      <c r="BC860" s="5">
        <v>9315</v>
      </c>
      <c r="BD860" s="5">
        <v>0</v>
      </c>
      <c r="BE860" s="5">
        <v>0</v>
      </c>
      <c r="BF860" s="5">
        <v>0</v>
      </c>
      <c r="BG860" s="5">
        <v>405</v>
      </c>
      <c r="BH860" s="5">
        <v>1485824</v>
      </c>
      <c r="BI860" s="5">
        <v>175932</v>
      </c>
      <c r="BJ860" s="5">
        <v>1435031</v>
      </c>
      <c r="BK860" s="5">
        <v>70206</v>
      </c>
      <c r="BL860" s="5">
        <v>0</v>
      </c>
      <c r="BM860" s="5">
        <v>0</v>
      </c>
      <c r="BN860" s="5">
        <v>0</v>
      </c>
      <c r="BO860" s="5">
        <v>149379</v>
      </c>
      <c r="BP860" s="5">
        <v>2228059</v>
      </c>
      <c r="BQ860" s="5">
        <v>399815</v>
      </c>
      <c r="BR860" s="5">
        <v>26420</v>
      </c>
    </row>
    <row r="861" spans="1:70">
      <c r="A861" t="s">
        <v>2287</v>
      </c>
      <c r="B861" t="s">
        <v>2288</v>
      </c>
      <c r="C861" t="s">
        <v>1354</v>
      </c>
      <c r="D861" t="s">
        <v>2311</v>
      </c>
      <c r="E861" t="str">
        <f t="shared" si="13"/>
        <v>滋賀県豊郷町</v>
      </c>
      <c r="F861" s="5">
        <v>6783</v>
      </c>
      <c r="G861" s="5">
        <v>3</v>
      </c>
      <c r="H861" s="5">
        <v>0</v>
      </c>
      <c r="I861" s="5">
        <v>0</v>
      </c>
      <c r="J861" s="5">
        <v>4</v>
      </c>
      <c r="K861" s="5">
        <v>0</v>
      </c>
      <c r="L861" s="5">
        <v>224</v>
      </c>
      <c r="M861" s="5">
        <v>0</v>
      </c>
      <c r="N861" s="5">
        <v>24368</v>
      </c>
      <c r="O861" s="5">
        <v>65969</v>
      </c>
      <c r="P861" s="5">
        <v>113003</v>
      </c>
      <c r="Q861" s="5">
        <v>1065852</v>
      </c>
      <c r="R861" s="5">
        <v>86467</v>
      </c>
      <c r="S861" s="5">
        <v>3</v>
      </c>
      <c r="T861" s="5">
        <v>704</v>
      </c>
      <c r="U861" s="5">
        <v>0</v>
      </c>
      <c r="V861" s="5">
        <v>0</v>
      </c>
      <c r="W861" s="5">
        <v>0</v>
      </c>
      <c r="X861" s="5">
        <v>2</v>
      </c>
      <c r="Y861" s="5">
        <v>3595</v>
      </c>
      <c r="Z861" s="5">
        <v>0</v>
      </c>
      <c r="AA861" s="5">
        <v>36</v>
      </c>
      <c r="AB861" s="5">
        <v>0</v>
      </c>
      <c r="AC861" s="5">
        <v>0</v>
      </c>
      <c r="AD861" s="5">
        <v>0</v>
      </c>
      <c r="AE861" s="5">
        <v>0</v>
      </c>
      <c r="AF861" s="5">
        <v>0</v>
      </c>
      <c r="AG861" s="5">
        <v>0</v>
      </c>
      <c r="AH861" s="5">
        <v>0</v>
      </c>
      <c r="AI861" s="5">
        <v>5760</v>
      </c>
      <c r="AJ861" s="5">
        <v>0</v>
      </c>
      <c r="AK861" s="5">
        <v>0</v>
      </c>
      <c r="AL861" s="5">
        <v>1809</v>
      </c>
      <c r="AM861" s="5">
        <v>0</v>
      </c>
      <c r="AN861" s="5">
        <v>0</v>
      </c>
      <c r="AO861" s="5">
        <v>0</v>
      </c>
      <c r="AP861" s="5">
        <v>0</v>
      </c>
      <c r="AQ861" s="5">
        <v>0</v>
      </c>
      <c r="AR861" s="5">
        <v>0</v>
      </c>
      <c r="AS861" s="5">
        <v>0</v>
      </c>
      <c r="AT861" s="5">
        <v>0</v>
      </c>
      <c r="AU861" s="5">
        <v>0</v>
      </c>
      <c r="AV861" s="5">
        <v>0</v>
      </c>
      <c r="AW861" s="5">
        <v>0</v>
      </c>
      <c r="AX861" s="5">
        <v>0</v>
      </c>
      <c r="AY861" s="5">
        <v>0</v>
      </c>
      <c r="AZ861" s="5">
        <v>0</v>
      </c>
      <c r="BA861" s="5">
        <v>0</v>
      </c>
      <c r="BB861" s="5">
        <v>2342</v>
      </c>
      <c r="BC861" s="5">
        <v>7817</v>
      </c>
      <c r="BD861" s="5">
        <v>0</v>
      </c>
      <c r="BE861" s="5">
        <v>0</v>
      </c>
      <c r="BF861" s="5">
        <v>0</v>
      </c>
      <c r="BG861" s="5">
        <v>0</v>
      </c>
      <c r="BH861" s="5">
        <v>116362</v>
      </c>
      <c r="BI861" s="5">
        <v>73066</v>
      </c>
      <c r="BJ861" s="5">
        <v>217458</v>
      </c>
      <c r="BK861" s="5">
        <v>25945</v>
      </c>
      <c r="BL861" s="5">
        <v>0</v>
      </c>
      <c r="BM861" s="5">
        <v>0</v>
      </c>
      <c r="BN861" s="5">
        <v>0</v>
      </c>
      <c r="BO861" s="5">
        <v>40054</v>
      </c>
      <c r="BP861" s="5">
        <v>387257</v>
      </c>
      <c r="BQ861" s="5">
        <v>135837</v>
      </c>
      <c r="BR861" s="5">
        <v>0</v>
      </c>
    </row>
    <row r="862" spans="1:70">
      <c r="A862" t="s">
        <v>2287</v>
      </c>
      <c r="B862" t="s">
        <v>2288</v>
      </c>
      <c r="C862" t="s">
        <v>1470</v>
      </c>
      <c r="D862" t="s">
        <v>2288</v>
      </c>
      <c r="E862" t="str">
        <f t="shared" si="13"/>
        <v>滋賀県滋賀県</v>
      </c>
      <c r="F862" s="5">
        <v>0</v>
      </c>
      <c r="G862" s="5">
        <v>61</v>
      </c>
      <c r="H862" s="5">
        <v>0</v>
      </c>
      <c r="I862" s="5">
        <v>0</v>
      </c>
      <c r="J862" s="5">
        <v>3</v>
      </c>
      <c r="K862" s="5">
        <v>0</v>
      </c>
      <c r="L862" s="5">
        <v>13193</v>
      </c>
      <c r="M862" s="5">
        <v>193722</v>
      </c>
      <c r="N862" s="5">
        <v>0</v>
      </c>
      <c r="O862" s="5">
        <v>0</v>
      </c>
      <c r="P862" s="5">
        <v>4450440</v>
      </c>
      <c r="Q862" s="5">
        <v>8119045</v>
      </c>
      <c r="R862" s="5">
        <v>746586</v>
      </c>
      <c r="S862" s="5">
        <v>36</v>
      </c>
      <c r="T862" s="5">
        <v>0</v>
      </c>
      <c r="U862" s="5">
        <v>50130</v>
      </c>
      <c r="V862" s="5">
        <v>0</v>
      </c>
      <c r="W862" s="5">
        <v>42</v>
      </c>
      <c r="X862" s="5">
        <v>24</v>
      </c>
      <c r="Y862" s="5">
        <v>198800</v>
      </c>
      <c r="Z862" s="5">
        <v>0</v>
      </c>
      <c r="AA862" s="5">
        <v>164</v>
      </c>
      <c r="AB862" s="5">
        <v>18</v>
      </c>
      <c r="AC862" s="5">
        <v>0</v>
      </c>
      <c r="AD862" s="5">
        <v>84968</v>
      </c>
      <c r="AE862" s="5">
        <v>0</v>
      </c>
      <c r="AF862" s="5">
        <v>0</v>
      </c>
      <c r="AG862" s="5">
        <v>0</v>
      </c>
      <c r="AH862" s="5">
        <v>180510</v>
      </c>
      <c r="AI862" s="5">
        <v>263100</v>
      </c>
      <c r="AJ862" s="5">
        <v>0</v>
      </c>
      <c r="AK862" s="5">
        <v>37450</v>
      </c>
      <c r="AL862" s="5">
        <v>0</v>
      </c>
      <c r="AM862" s="5">
        <v>0</v>
      </c>
      <c r="AN862" s="5">
        <v>0</v>
      </c>
      <c r="AO862" s="5">
        <v>0</v>
      </c>
      <c r="AP862" s="5">
        <v>0</v>
      </c>
      <c r="AQ862" s="5">
        <v>0</v>
      </c>
      <c r="AR862" s="5">
        <v>66</v>
      </c>
      <c r="AS862" s="5">
        <v>65158</v>
      </c>
      <c r="AT862" s="5">
        <v>0</v>
      </c>
      <c r="AU862" s="5">
        <v>0</v>
      </c>
      <c r="AV862" s="5">
        <v>843</v>
      </c>
      <c r="AW862" s="5">
        <v>5627</v>
      </c>
      <c r="AX862" s="5">
        <v>0</v>
      </c>
      <c r="AY862" s="5">
        <v>0</v>
      </c>
      <c r="AZ862" s="5">
        <v>0</v>
      </c>
      <c r="BA862" s="5">
        <v>671</v>
      </c>
      <c r="BB862" s="5">
        <v>0</v>
      </c>
      <c r="BC862" s="5">
        <v>0</v>
      </c>
      <c r="BD862" s="5">
        <v>0</v>
      </c>
      <c r="BE862" s="5">
        <v>0</v>
      </c>
      <c r="BF862" s="5">
        <v>0</v>
      </c>
      <c r="BG862" s="5">
        <v>0</v>
      </c>
      <c r="BH862" s="5">
        <v>4450440</v>
      </c>
      <c r="BI862" s="5">
        <v>338041</v>
      </c>
      <c r="BJ862" s="5">
        <v>3758737</v>
      </c>
      <c r="BK862" s="5">
        <v>152185</v>
      </c>
      <c r="BL862" s="5">
        <v>0</v>
      </c>
      <c r="BM862" s="5">
        <v>3384</v>
      </c>
      <c r="BN862" s="5">
        <v>0</v>
      </c>
      <c r="BO862" s="5">
        <v>288264</v>
      </c>
      <c r="BP862" s="5">
        <v>11883665</v>
      </c>
      <c r="BQ862" s="5">
        <v>1902945</v>
      </c>
      <c r="BR862" s="5">
        <v>0</v>
      </c>
    </row>
    <row r="863" spans="1:70">
      <c r="A863" t="s">
        <v>2312</v>
      </c>
      <c r="B863" t="s">
        <v>2313</v>
      </c>
      <c r="C863" t="s">
        <v>1282</v>
      </c>
      <c r="D863" t="s">
        <v>2314</v>
      </c>
      <c r="E863" t="str">
        <f t="shared" si="13"/>
        <v>京都府京都市</v>
      </c>
      <c r="F863" s="5">
        <v>1461571</v>
      </c>
      <c r="G863" s="5">
        <v>779</v>
      </c>
      <c r="H863" s="5">
        <v>0</v>
      </c>
      <c r="I863" s="5">
        <v>11</v>
      </c>
      <c r="J863" s="5">
        <v>10</v>
      </c>
      <c r="K863" s="5">
        <v>0</v>
      </c>
      <c r="L863" s="5">
        <v>16580</v>
      </c>
      <c r="M863" s="5">
        <v>31911</v>
      </c>
      <c r="N863" s="5">
        <v>392967</v>
      </c>
      <c r="O863" s="5">
        <v>3818149</v>
      </c>
      <c r="P863" s="5">
        <v>27490894</v>
      </c>
      <c r="Q863" s="5">
        <v>146574762</v>
      </c>
      <c r="R863" s="5">
        <v>17236000</v>
      </c>
      <c r="S863" s="5">
        <v>541</v>
      </c>
      <c r="T863" s="5">
        <v>165295</v>
      </c>
      <c r="U863" s="5">
        <v>0</v>
      </c>
      <c r="V863" s="5">
        <v>0</v>
      </c>
      <c r="W863" s="5">
        <v>343</v>
      </c>
      <c r="X863" s="5">
        <v>22</v>
      </c>
      <c r="Y863" s="5">
        <v>738778</v>
      </c>
      <c r="Z863" s="5">
        <v>1025</v>
      </c>
      <c r="AA863" s="5">
        <v>412</v>
      </c>
      <c r="AB863" s="5">
        <v>130</v>
      </c>
      <c r="AC863" s="5">
        <v>10705</v>
      </c>
      <c r="AD863" s="5">
        <v>5198</v>
      </c>
      <c r="AE863" s="5">
        <v>198739</v>
      </c>
      <c r="AF863" s="5">
        <v>1248042</v>
      </c>
      <c r="AG863" s="5">
        <v>376778</v>
      </c>
      <c r="AH863" s="5">
        <v>422698</v>
      </c>
      <c r="AI863" s="5">
        <v>5800</v>
      </c>
      <c r="AJ863" s="5">
        <v>248400</v>
      </c>
      <c r="AK863" s="5">
        <v>93936</v>
      </c>
      <c r="AL863" s="5">
        <v>203156</v>
      </c>
      <c r="AM863" s="5">
        <v>44194</v>
      </c>
      <c r="AN863" s="5">
        <v>4765</v>
      </c>
      <c r="AO863" s="5">
        <v>0</v>
      </c>
      <c r="AP863" s="5">
        <v>0</v>
      </c>
      <c r="AQ863" s="5">
        <v>8865</v>
      </c>
      <c r="AR863" s="5">
        <v>1100</v>
      </c>
      <c r="AS863" s="5">
        <v>3986</v>
      </c>
      <c r="AT863" s="5">
        <v>120375</v>
      </c>
      <c r="AU863" s="5">
        <v>379300</v>
      </c>
      <c r="AV863" s="5">
        <v>215</v>
      </c>
      <c r="AW863" s="5">
        <v>0</v>
      </c>
      <c r="AX863" s="5">
        <v>15400</v>
      </c>
      <c r="AY863" s="5">
        <v>6600</v>
      </c>
      <c r="AZ863" s="5">
        <v>3326</v>
      </c>
      <c r="BA863" s="5">
        <v>11784</v>
      </c>
      <c r="BB863" s="5">
        <v>0</v>
      </c>
      <c r="BC863" s="5">
        <v>240373</v>
      </c>
      <c r="BD863" s="5">
        <v>16</v>
      </c>
      <c r="BE863" s="5">
        <v>147</v>
      </c>
      <c r="BF863" s="5">
        <v>2100</v>
      </c>
      <c r="BG863" s="5">
        <v>7647</v>
      </c>
      <c r="BH863" s="5">
        <v>29540867</v>
      </c>
      <c r="BI863" s="5">
        <v>2977132</v>
      </c>
      <c r="BJ863" s="5">
        <v>24904281</v>
      </c>
      <c r="BK863" s="5">
        <v>2414375</v>
      </c>
      <c r="BL863" s="5">
        <v>0</v>
      </c>
      <c r="BM863" s="5">
        <v>0</v>
      </c>
      <c r="BN863" s="5">
        <v>45197</v>
      </c>
      <c r="BO863" s="5">
        <v>2212795</v>
      </c>
      <c r="BP863" s="5">
        <v>18363570</v>
      </c>
      <c r="BQ863" s="5">
        <v>26656265</v>
      </c>
      <c r="BR863" s="5">
        <v>0</v>
      </c>
    </row>
    <row r="864" spans="1:70">
      <c r="A864" t="s">
        <v>2312</v>
      </c>
      <c r="B864" t="s">
        <v>2313</v>
      </c>
      <c r="C864" t="s">
        <v>1284</v>
      </c>
      <c r="D864" t="s">
        <v>2315</v>
      </c>
      <c r="E864" t="str">
        <f t="shared" si="13"/>
        <v>京都府長岡京市</v>
      </c>
      <c r="F864" s="5">
        <v>80569</v>
      </c>
      <c r="G864" s="5">
        <v>29</v>
      </c>
      <c r="H864" s="5">
        <v>0</v>
      </c>
      <c r="I864" s="5">
        <v>0</v>
      </c>
      <c r="J864" s="5">
        <v>1</v>
      </c>
      <c r="K864" s="5">
        <v>0</v>
      </c>
      <c r="L864" s="5">
        <v>4124</v>
      </c>
      <c r="M864" s="5">
        <v>20669</v>
      </c>
      <c r="N864" s="5">
        <v>26122</v>
      </c>
      <c r="O864" s="5">
        <v>234466</v>
      </c>
      <c r="P864" s="5">
        <v>1747312</v>
      </c>
      <c r="Q864" s="5">
        <v>4251395</v>
      </c>
      <c r="R864" s="5">
        <v>251469</v>
      </c>
      <c r="S864" s="5">
        <v>19</v>
      </c>
      <c r="T864" s="5">
        <v>8774</v>
      </c>
      <c r="U864" s="5">
        <v>0</v>
      </c>
      <c r="V864" s="5">
        <v>4</v>
      </c>
      <c r="W864" s="5">
        <v>14</v>
      </c>
      <c r="X864" s="5">
        <v>18</v>
      </c>
      <c r="Y864" s="5">
        <v>16000</v>
      </c>
      <c r="Z864" s="5">
        <v>0</v>
      </c>
      <c r="AA864" s="5">
        <v>15</v>
      </c>
      <c r="AB864" s="5">
        <v>2</v>
      </c>
      <c r="AC864" s="5">
        <v>3262</v>
      </c>
      <c r="AD864" s="5">
        <v>3193</v>
      </c>
      <c r="AE864" s="5">
        <v>3426</v>
      </c>
      <c r="AF864" s="5">
        <v>39068</v>
      </c>
      <c r="AG864" s="5">
        <v>0</v>
      </c>
      <c r="AH864" s="5">
        <v>14976</v>
      </c>
      <c r="AI864" s="5">
        <v>8640</v>
      </c>
      <c r="AJ864" s="5">
        <v>0</v>
      </c>
      <c r="AK864" s="5">
        <v>20800</v>
      </c>
      <c r="AL864" s="5">
        <v>165</v>
      </c>
      <c r="AM864" s="5">
        <v>0</v>
      </c>
      <c r="AN864" s="5">
        <v>135</v>
      </c>
      <c r="AO864" s="5">
        <v>0</v>
      </c>
      <c r="AP864" s="5">
        <v>0</v>
      </c>
      <c r="AQ864" s="5">
        <v>0</v>
      </c>
      <c r="AR864" s="5">
        <v>590</v>
      </c>
      <c r="AS864" s="5">
        <v>7459</v>
      </c>
      <c r="AT864" s="5">
        <v>9086</v>
      </c>
      <c r="AU864" s="5">
        <v>21319</v>
      </c>
      <c r="AV864" s="5">
        <v>0</v>
      </c>
      <c r="AW864" s="5">
        <v>0</v>
      </c>
      <c r="AX864" s="5">
        <v>0</v>
      </c>
      <c r="AY864" s="5">
        <v>0</v>
      </c>
      <c r="AZ864" s="5">
        <v>0</v>
      </c>
      <c r="BA864" s="5">
        <v>0</v>
      </c>
      <c r="BB864" s="5">
        <v>0</v>
      </c>
      <c r="BC864" s="5">
        <v>0</v>
      </c>
      <c r="BD864" s="5">
        <v>0</v>
      </c>
      <c r="BE864" s="5">
        <v>0</v>
      </c>
      <c r="BF864" s="5">
        <v>0</v>
      </c>
      <c r="BG864" s="5">
        <v>0</v>
      </c>
      <c r="BH864" s="5">
        <v>1898636</v>
      </c>
      <c r="BI864" s="5">
        <v>208117</v>
      </c>
      <c r="BJ864" s="5">
        <v>1873878</v>
      </c>
      <c r="BK864" s="5">
        <v>78373</v>
      </c>
      <c r="BL864" s="5">
        <v>75</v>
      </c>
      <c r="BM864" s="5">
        <v>82443</v>
      </c>
      <c r="BN864" s="5">
        <v>0</v>
      </c>
      <c r="BO864" s="5">
        <v>164974</v>
      </c>
      <c r="BP864" s="5">
        <v>2265408</v>
      </c>
      <c r="BQ864" s="5">
        <v>701545</v>
      </c>
      <c r="BR864" s="5">
        <v>26000</v>
      </c>
    </row>
    <row r="865" spans="1:70">
      <c r="A865" t="s">
        <v>2312</v>
      </c>
      <c r="B865" t="s">
        <v>2313</v>
      </c>
      <c r="C865" t="s">
        <v>1286</v>
      </c>
      <c r="D865" t="s">
        <v>2316</v>
      </c>
      <c r="E865" t="str">
        <f t="shared" si="13"/>
        <v>京都府向日市</v>
      </c>
      <c r="F865" s="5">
        <v>57490</v>
      </c>
      <c r="G865" s="5">
        <v>18</v>
      </c>
      <c r="H865" s="5">
        <v>0</v>
      </c>
      <c r="I865" s="5">
        <v>0</v>
      </c>
      <c r="J865" s="5">
        <v>0</v>
      </c>
      <c r="K865" s="5">
        <v>0</v>
      </c>
      <c r="L865" s="5">
        <v>4166</v>
      </c>
      <c r="M865" s="5">
        <v>1191</v>
      </c>
      <c r="N865" s="5">
        <v>11495</v>
      </c>
      <c r="O865" s="5">
        <v>151097</v>
      </c>
      <c r="P865" s="5">
        <v>1092101</v>
      </c>
      <c r="Q865" s="5">
        <v>2542471</v>
      </c>
      <c r="R865" s="5">
        <v>154596</v>
      </c>
      <c r="S865" s="5">
        <v>14</v>
      </c>
      <c r="T865" s="5">
        <v>5461</v>
      </c>
      <c r="U865" s="5">
        <v>0</v>
      </c>
      <c r="V865" s="5">
        <v>0</v>
      </c>
      <c r="W865" s="5">
        <v>7</v>
      </c>
      <c r="X865" s="5">
        <v>19</v>
      </c>
      <c r="Y865" s="5">
        <v>21000</v>
      </c>
      <c r="Z865" s="5">
        <v>0</v>
      </c>
      <c r="AA865" s="5">
        <v>178</v>
      </c>
      <c r="AB865" s="5">
        <v>122</v>
      </c>
      <c r="AC865" s="5">
        <v>2084</v>
      </c>
      <c r="AD865" s="5">
        <v>464</v>
      </c>
      <c r="AE865" s="5">
        <v>5189</v>
      </c>
      <c r="AF865" s="5">
        <v>15661</v>
      </c>
      <c r="AG865" s="5">
        <v>0</v>
      </c>
      <c r="AH865" s="5">
        <v>0</v>
      </c>
      <c r="AI865" s="5">
        <v>46944</v>
      </c>
      <c r="AJ865" s="5">
        <v>0</v>
      </c>
      <c r="AK865" s="5">
        <v>13350</v>
      </c>
      <c r="AL865" s="5">
        <v>5600</v>
      </c>
      <c r="AM865" s="5">
        <v>0</v>
      </c>
      <c r="AN865" s="5">
        <v>0</v>
      </c>
      <c r="AO865" s="5">
        <v>0</v>
      </c>
      <c r="AP865" s="5">
        <v>0</v>
      </c>
      <c r="AQ865" s="5">
        <v>0</v>
      </c>
      <c r="AR865" s="5">
        <v>379</v>
      </c>
      <c r="AS865" s="5">
        <v>0</v>
      </c>
      <c r="AT865" s="5">
        <v>1428</v>
      </c>
      <c r="AU865" s="5">
        <v>13940</v>
      </c>
      <c r="AV865" s="5">
        <v>0</v>
      </c>
      <c r="AW865" s="5">
        <v>0</v>
      </c>
      <c r="AX865" s="5">
        <v>0</v>
      </c>
      <c r="AY865" s="5">
        <v>0</v>
      </c>
      <c r="AZ865" s="5">
        <v>0</v>
      </c>
      <c r="BA865" s="5">
        <v>0</v>
      </c>
      <c r="BB865" s="5">
        <v>0</v>
      </c>
      <c r="BC865" s="5">
        <v>0</v>
      </c>
      <c r="BD865" s="5">
        <v>0</v>
      </c>
      <c r="BE865" s="5">
        <v>0</v>
      </c>
      <c r="BF865" s="5">
        <v>0</v>
      </c>
      <c r="BG865" s="5">
        <v>0</v>
      </c>
      <c r="BH865" s="5">
        <v>1161869</v>
      </c>
      <c r="BI865" s="5">
        <v>162775</v>
      </c>
      <c r="BJ865" s="5">
        <v>1089618</v>
      </c>
      <c r="BK865" s="5">
        <v>36449</v>
      </c>
      <c r="BL865" s="5">
        <v>0</v>
      </c>
      <c r="BM865" s="5">
        <v>27218</v>
      </c>
      <c r="BN865" s="5">
        <v>229</v>
      </c>
      <c r="BO865" s="5">
        <v>134539</v>
      </c>
      <c r="BP865" s="5">
        <v>1558771</v>
      </c>
      <c r="BQ865" s="5">
        <v>520081</v>
      </c>
      <c r="BR865" s="5">
        <v>7700</v>
      </c>
    </row>
    <row r="866" spans="1:70">
      <c r="A866" t="s">
        <v>2312</v>
      </c>
      <c r="B866" t="s">
        <v>2313</v>
      </c>
      <c r="C866" t="s">
        <v>1288</v>
      </c>
      <c r="D866" t="s">
        <v>2317</v>
      </c>
      <c r="E866" t="str">
        <f t="shared" si="13"/>
        <v>京都府宇治市</v>
      </c>
      <c r="F866" s="5">
        <v>180815</v>
      </c>
      <c r="G866" s="5">
        <v>81</v>
      </c>
      <c r="H866" s="5">
        <v>4</v>
      </c>
      <c r="I866" s="5">
        <v>0</v>
      </c>
      <c r="J866" s="5">
        <v>2</v>
      </c>
      <c r="K866" s="5">
        <v>0</v>
      </c>
      <c r="L866" s="5">
        <v>779</v>
      </c>
      <c r="M866" s="5">
        <v>21847</v>
      </c>
      <c r="N866" s="5">
        <v>46425</v>
      </c>
      <c r="O866" s="5">
        <v>627513</v>
      </c>
      <c r="P866" s="5">
        <v>2958518</v>
      </c>
      <c r="Q866" s="5">
        <v>5544284</v>
      </c>
      <c r="R866" s="5">
        <v>436585</v>
      </c>
      <c r="S866" s="5">
        <v>54</v>
      </c>
      <c r="T866" s="5">
        <v>18845</v>
      </c>
      <c r="U866" s="5">
        <v>0</v>
      </c>
      <c r="V866" s="5">
        <v>0</v>
      </c>
      <c r="W866" s="5">
        <v>43</v>
      </c>
      <c r="X866" s="5">
        <v>6</v>
      </c>
      <c r="Y866" s="5">
        <v>29309</v>
      </c>
      <c r="Z866" s="5">
        <v>0</v>
      </c>
      <c r="AA866" s="5">
        <v>1081</v>
      </c>
      <c r="AB866" s="5">
        <v>729</v>
      </c>
      <c r="AC866" s="5">
        <v>174</v>
      </c>
      <c r="AD866" s="5">
        <v>3937</v>
      </c>
      <c r="AE866" s="5">
        <v>29378</v>
      </c>
      <c r="AF866" s="5">
        <v>122506</v>
      </c>
      <c r="AG866" s="5">
        <v>0</v>
      </c>
      <c r="AH866" s="5">
        <v>35000</v>
      </c>
      <c r="AI866" s="5">
        <v>54000</v>
      </c>
      <c r="AJ866" s="5">
        <v>15700</v>
      </c>
      <c r="AK866" s="5">
        <v>10100</v>
      </c>
      <c r="AL866" s="5">
        <v>31800</v>
      </c>
      <c r="AM866" s="5">
        <v>0</v>
      </c>
      <c r="AN866" s="5">
        <v>1146</v>
      </c>
      <c r="AO866" s="5">
        <v>0</v>
      </c>
      <c r="AP866" s="5">
        <v>0</v>
      </c>
      <c r="AQ866" s="5">
        <v>2155</v>
      </c>
      <c r="AR866" s="5">
        <v>0</v>
      </c>
      <c r="AS866" s="5">
        <v>1148</v>
      </c>
      <c r="AT866" s="5">
        <v>2097</v>
      </c>
      <c r="AU866" s="5">
        <v>43761</v>
      </c>
      <c r="AV866" s="5">
        <v>0</v>
      </c>
      <c r="AW866" s="5">
        <v>158</v>
      </c>
      <c r="AX866" s="5">
        <v>932</v>
      </c>
      <c r="AY866" s="5">
        <v>278</v>
      </c>
      <c r="AZ866" s="5">
        <v>0</v>
      </c>
      <c r="BA866" s="5">
        <v>3422</v>
      </c>
      <c r="BB866" s="5">
        <v>0</v>
      </c>
      <c r="BC866" s="5">
        <v>6217</v>
      </c>
      <c r="BD866" s="5">
        <v>0</v>
      </c>
      <c r="BE866" s="5">
        <v>0</v>
      </c>
      <c r="BF866" s="5">
        <v>0</v>
      </c>
      <c r="BG866" s="5">
        <v>762</v>
      </c>
      <c r="BH866" s="5">
        <v>3112153</v>
      </c>
      <c r="BI866" s="5">
        <v>425440</v>
      </c>
      <c r="BJ866" s="5">
        <v>3236076</v>
      </c>
      <c r="BK866" s="5">
        <v>100437</v>
      </c>
      <c r="BL866" s="5">
        <v>0</v>
      </c>
      <c r="BM866" s="5">
        <v>0</v>
      </c>
      <c r="BN866" s="5">
        <v>0</v>
      </c>
      <c r="BO866" s="5">
        <v>298172</v>
      </c>
      <c r="BP866" s="5">
        <v>3143569</v>
      </c>
      <c r="BQ866" s="5">
        <v>1474286</v>
      </c>
      <c r="BR866" s="5">
        <v>62800</v>
      </c>
    </row>
    <row r="867" spans="1:70">
      <c r="A867" t="s">
        <v>2312</v>
      </c>
      <c r="B867" t="s">
        <v>2313</v>
      </c>
      <c r="C867" t="s">
        <v>1290</v>
      </c>
      <c r="D867" t="s">
        <v>2318</v>
      </c>
      <c r="E867" t="str">
        <f t="shared" si="13"/>
        <v>京都府城陽市</v>
      </c>
      <c r="F867" s="5">
        <v>74516</v>
      </c>
      <c r="G867" s="5">
        <v>41</v>
      </c>
      <c r="H867" s="5">
        <v>2</v>
      </c>
      <c r="I867" s="5">
        <v>0</v>
      </c>
      <c r="J867" s="5">
        <v>1</v>
      </c>
      <c r="K867" s="5">
        <v>0</v>
      </c>
      <c r="L867" s="5">
        <v>7922</v>
      </c>
      <c r="M867" s="5">
        <v>2597</v>
      </c>
      <c r="N867" s="5">
        <v>26028</v>
      </c>
      <c r="O867" s="5">
        <v>277401</v>
      </c>
      <c r="P867" s="5">
        <v>1071949</v>
      </c>
      <c r="Q867" s="5">
        <v>4482354</v>
      </c>
      <c r="R867" s="5">
        <v>279792</v>
      </c>
      <c r="S867" s="5">
        <v>35</v>
      </c>
      <c r="T867" s="5">
        <v>7775</v>
      </c>
      <c r="U867" s="5">
        <v>0</v>
      </c>
      <c r="V867" s="5">
        <v>0</v>
      </c>
      <c r="W867" s="5">
        <v>16</v>
      </c>
      <c r="X867" s="5">
        <v>20</v>
      </c>
      <c r="Y867" s="5">
        <v>29800</v>
      </c>
      <c r="Z867" s="5">
        <v>0</v>
      </c>
      <c r="AA867" s="5">
        <v>57</v>
      </c>
      <c r="AB867" s="5">
        <v>30</v>
      </c>
      <c r="AC867" s="5">
        <v>2991</v>
      </c>
      <c r="AD867" s="5">
        <v>1670</v>
      </c>
      <c r="AE867" s="5">
        <v>12849</v>
      </c>
      <c r="AF867" s="5">
        <v>62687</v>
      </c>
      <c r="AG867" s="5">
        <v>23300</v>
      </c>
      <c r="AH867" s="5">
        <v>4781</v>
      </c>
      <c r="AI867" s="5">
        <v>360</v>
      </c>
      <c r="AJ867" s="5">
        <v>0</v>
      </c>
      <c r="AK867" s="5">
        <v>16700</v>
      </c>
      <c r="AL867" s="5">
        <v>4100</v>
      </c>
      <c r="AM867" s="5">
        <v>2000</v>
      </c>
      <c r="AN867" s="5">
        <v>0</v>
      </c>
      <c r="AO867" s="5">
        <v>0</v>
      </c>
      <c r="AP867" s="5">
        <v>0</v>
      </c>
      <c r="AQ867" s="5">
        <v>0</v>
      </c>
      <c r="AR867" s="5">
        <v>2421</v>
      </c>
      <c r="AS867" s="5">
        <v>23</v>
      </c>
      <c r="AT867" s="5">
        <v>7669</v>
      </c>
      <c r="AU867" s="5">
        <v>22998</v>
      </c>
      <c r="AV867" s="5">
        <v>29</v>
      </c>
      <c r="AW867" s="5">
        <v>0</v>
      </c>
      <c r="AX867" s="5">
        <v>83</v>
      </c>
      <c r="AY867" s="5">
        <v>137</v>
      </c>
      <c r="AZ867" s="5">
        <v>30</v>
      </c>
      <c r="BA867" s="5">
        <v>0</v>
      </c>
      <c r="BB867" s="5">
        <v>35</v>
      </c>
      <c r="BC867" s="5">
        <v>2160</v>
      </c>
      <c r="BD867" s="5">
        <v>35</v>
      </c>
      <c r="BE867" s="5">
        <v>0</v>
      </c>
      <c r="BF867" s="5">
        <v>87</v>
      </c>
      <c r="BG867" s="5">
        <v>152</v>
      </c>
      <c r="BH867" s="5">
        <v>1149918</v>
      </c>
      <c r="BI867" s="5">
        <v>203765</v>
      </c>
      <c r="BJ867" s="5">
        <v>1181293</v>
      </c>
      <c r="BK867" s="5">
        <v>81662</v>
      </c>
      <c r="BL867" s="5">
        <v>0</v>
      </c>
      <c r="BM867" s="5">
        <v>0</v>
      </c>
      <c r="BN867" s="5">
        <v>0</v>
      </c>
      <c r="BO867" s="5">
        <v>131683</v>
      </c>
      <c r="BP867" s="5">
        <v>1914499</v>
      </c>
      <c r="BQ867" s="5">
        <v>600107</v>
      </c>
      <c r="BR867" s="5">
        <v>14500</v>
      </c>
    </row>
    <row r="868" spans="1:70">
      <c r="A868" t="s">
        <v>2312</v>
      </c>
      <c r="B868" t="s">
        <v>2313</v>
      </c>
      <c r="C868" t="s">
        <v>1292</v>
      </c>
      <c r="D868" t="s">
        <v>2319</v>
      </c>
      <c r="E868" t="str">
        <f t="shared" si="13"/>
        <v>京都府八幡市</v>
      </c>
      <c r="F868" s="5">
        <v>71148</v>
      </c>
      <c r="G868" s="5">
        <v>21</v>
      </c>
      <c r="H868" s="5">
        <v>0</v>
      </c>
      <c r="I868" s="5">
        <v>0</v>
      </c>
      <c r="J868" s="5">
        <v>1</v>
      </c>
      <c r="K868" s="5">
        <v>0</v>
      </c>
      <c r="L868" s="5">
        <v>3959</v>
      </c>
      <c r="M868" s="5">
        <v>13173</v>
      </c>
      <c r="N868" s="5">
        <v>15606</v>
      </c>
      <c r="O868" s="5">
        <v>251588</v>
      </c>
      <c r="P868" s="5">
        <v>1194164</v>
      </c>
      <c r="Q868" s="5">
        <v>3890817</v>
      </c>
      <c r="R868" s="5">
        <v>174564</v>
      </c>
      <c r="S868" s="5">
        <v>15</v>
      </c>
      <c r="T868" s="5">
        <v>7244</v>
      </c>
      <c r="U868" s="5">
        <v>0</v>
      </c>
      <c r="V868" s="5">
        <v>4</v>
      </c>
      <c r="W868" s="5">
        <v>7</v>
      </c>
      <c r="X868" s="5">
        <v>7</v>
      </c>
      <c r="Y868" s="5">
        <v>16000</v>
      </c>
      <c r="Z868" s="5">
        <v>0</v>
      </c>
      <c r="AA868" s="5">
        <v>20</v>
      </c>
      <c r="AB868" s="5">
        <v>3</v>
      </c>
      <c r="AC868" s="5">
        <v>0</v>
      </c>
      <c r="AD868" s="5">
        <v>7155</v>
      </c>
      <c r="AE868" s="5">
        <v>1929</v>
      </c>
      <c r="AF868" s="5">
        <v>60960</v>
      </c>
      <c r="AG868" s="5">
        <v>16000</v>
      </c>
      <c r="AH868" s="5">
        <v>63576</v>
      </c>
      <c r="AI868" s="5">
        <v>0</v>
      </c>
      <c r="AJ868" s="5">
        <v>11256</v>
      </c>
      <c r="AK868" s="5">
        <v>28948</v>
      </c>
      <c r="AL868" s="5">
        <v>960</v>
      </c>
      <c r="AM868" s="5">
        <v>0</v>
      </c>
      <c r="AN868" s="5">
        <v>0</v>
      </c>
      <c r="AO868" s="5">
        <v>0</v>
      </c>
      <c r="AP868" s="5">
        <v>0</v>
      </c>
      <c r="AQ868" s="5">
        <v>0</v>
      </c>
      <c r="AR868" s="5">
        <v>290</v>
      </c>
      <c r="AS868" s="5">
        <v>127</v>
      </c>
      <c r="AT868" s="5">
        <v>3144</v>
      </c>
      <c r="AU868" s="5">
        <v>38652</v>
      </c>
      <c r="AV868" s="5">
        <v>22</v>
      </c>
      <c r="AW868" s="5">
        <v>249</v>
      </c>
      <c r="AX868" s="5">
        <v>226</v>
      </c>
      <c r="AY868" s="5">
        <v>612</v>
      </c>
      <c r="AZ868" s="5">
        <v>0</v>
      </c>
      <c r="BA868" s="5">
        <v>0</v>
      </c>
      <c r="BB868" s="5">
        <v>0</v>
      </c>
      <c r="BC868" s="5">
        <v>0</v>
      </c>
      <c r="BD868" s="5">
        <v>41</v>
      </c>
      <c r="BE868" s="5">
        <v>0</v>
      </c>
      <c r="BF868" s="5">
        <v>0</v>
      </c>
      <c r="BG868" s="5">
        <v>954</v>
      </c>
      <c r="BH868" s="5">
        <v>1279606</v>
      </c>
      <c r="BI868" s="5">
        <v>109417</v>
      </c>
      <c r="BJ868" s="5">
        <v>1341753</v>
      </c>
      <c r="BK868" s="5">
        <v>72433</v>
      </c>
      <c r="BL868" s="5">
        <v>0</v>
      </c>
      <c r="BM868" s="5">
        <v>0</v>
      </c>
      <c r="BN868" s="5">
        <v>0</v>
      </c>
      <c r="BO868" s="5">
        <v>96666</v>
      </c>
      <c r="BP868" s="5">
        <v>977463</v>
      </c>
      <c r="BQ868" s="5">
        <v>462746</v>
      </c>
      <c r="BR868" s="5">
        <v>19900</v>
      </c>
    </row>
    <row r="869" spans="1:70">
      <c r="A869" t="s">
        <v>2312</v>
      </c>
      <c r="B869" t="s">
        <v>2313</v>
      </c>
      <c r="C869" t="s">
        <v>1294</v>
      </c>
      <c r="D869" t="s">
        <v>2320</v>
      </c>
      <c r="E869" t="str">
        <f t="shared" si="13"/>
        <v>京都府京田辺市</v>
      </c>
      <c r="F869" s="5">
        <v>69281</v>
      </c>
      <c r="G869" s="5">
        <v>35</v>
      </c>
      <c r="H869" s="5">
        <v>3</v>
      </c>
      <c r="I869" s="5">
        <v>0</v>
      </c>
      <c r="J869" s="5">
        <v>0</v>
      </c>
      <c r="K869" s="5">
        <v>0</v>
      </c>
      <c r="L869" s="5">
        <v>2536</v>
      </c>
      <c r="M869" s="5">
        <v>28994</v>
      </c>
      <c r="N869" s="5">
        <v>5384</v>
      </c>
      <c r="O869" s="5">
        <v>319195</v>
      </c>
      <c r="P869" s="5">
        <v>1052430</v>
      </c>
      <c r="Q869" s="5">
        <v>126092</v>
      </c>
      <c r="R869" s="5">
        <v>12416</v>
      </c>
      <c r="S869" s="5">
        <v>18</v>
      </c>
      <c r="T869" s="5">
        <v>7619</v>
      </c>
      <c r="U869" s="5">
        <v>0</v>
      </c>
      <c r="V869" s="5">
        <v>0</v>
      </c>
      <c r="W869" s="5">
        <v>17</v>
      </c>
      <c r="X869" s="5">
        <v>18</v>
      </c>
      <c r="Y869" s="5">
        <v>15136</v>
      </c>
      <c r="Z869" s="5">
        <v>0</v>
      </c>
      <c r="AA869" s="5">
        <v>21</v>
      </c>
      <c r="AB869" s="5">
        <v>5</v>
      </c>
      <c r="AC869" s="5">
        <v>92</v>
      </c>
      <c r="AD869" s="5">
        <v>8822</v>
      </c>
      <c r="AE869" s="5">
        <v>1379</v>
      </c>
      <c r="AF869" s="5">
        <v>46371</v>
      </c>
      <c r="AG869" s="5">
        <v>12022</v>
      </c>
      <c r="AH869" s="5">
        <v>89212</v>
      </c>
      <c r="AI869" s="5">
        <v>0</v>
      </c>
      <c r="AJ869" s="5">
        <v>68070</v>
      </c>
      <c r="AK869" s="5">
        <v>12660</v>
      </c>
      <c r="AL869" s="5">
        <v>10400</v>
      </c>
      <c r="AM869" s="5">
        <v>645</v>
      </c>
      <c r="AN869" s="5">
        <v>0</v>
      </c>
      <c r="AO869" s="5">
        <v>0</v>
      </c>
      <c r="AP869" s="5">
        <v>0</v>
      </c>
      <c r="AQ869" s="5">
        <v>0</v>
      </c>
      <c r="AR869" s="5">
        <v>0</v>
      </c>
      <c r="AS869" s="5">
        <v>8733</v>
      </c>
      <c r="AT869" s="5">
        <v>2553</v>
      </c>
      <c r="AU869" s="5">
        <v>29872</v>
      </c>
      <c r="AV869" s="5">
        <v>0</v>
      </c>
      <c r="AW869" s="5">
        <v>31</v>
      </c>
      <c r="AX869" s="5">
        <v>0</v>
      </c>
      <c r="AY869" s="5">
        <v>818</v>
      </c>
      <c r="AZ869" s="5">
        <v>0</v>
      </c>
      <c r="BA869" s="5">
        <v>2103</v>
      </c>
      <c r="BB869" s="5">
        <v>0</v>
      </c>
      <c r="BC869" s="5">
        <v>11963</v>
      </c>
      <c r="BD869" s="5">
        <v>0</v>
      </c>
      <c r="BE869" s="5">
        <v>2</v>
      </c>
      <c r="BF869" s="5">
        <v>0</v>
      </c>
      <c r="BG869" s="5">
        <v>421</v>
      </c>
      <c r="BH869" s="5">
        <v>1116853</v>
      </c>
      <c r="BI869" s="5">
        <v>362614</v>
      </c>
      <c r="BJ869" s="5">
        <v>1372988</v>
      </c>
      <c r="BK869" s="5">
        <v>98736</v>
      </c>
      <c r="BL869" s="5">
        <v>0</v>
      </c>
      <c r="BM869" s="5">
        <v>14934</v>
      </c>
      <c r="BN869" s="5">
        <v>95244</v>
      </c>
      <c r="BO869" s="5">
        <v>130641</v>
      </c>
      <c r="BP869" s="5">
        <v>4163566</v>
      </c>
      <c r="BQ869" s="5">
        <v>266177</v>
      </c>
      <c r="BR869" s="5">
        <v>12200</v>
      </c>
    </row>
    <row r="870" spans="1:70">
      <c r="A870" t="s">
        <v>2312</v>
      </c>
      <c r="B870" t="s">
        <v>2313</v>
      </c>
      <c r="C870" t="s">
        <v>1298</v>
      </c>
      <c r="D870" t="s">
        <v>2321</v>
      </c>
      <c r="E870" t="str">
        <f t="shared" si="13"/>
        <v>京都府木津川市</v>
      </c>
      <c r="F870" s="5">
        <v>77463</v>
      </c>
      <c r="G870" s="5">
        <v>28</v>
      </c>
      <c r="H870" s="5">
        <v>0</v>
      </c>
      <c r="I870" s="5">
        <v>0</v>
      </c>
      <c r="J870" s="5">
        <v>5</v>
      </c>
      <c r="K870" s="5">
        <v>0</v>
      </c>
      <c r="L870" s="5">
        <v>5139</v>
      </c>
      <c r="M870" s="5">
        <v>31310</v>
      </c>
      <c r="N870" s="5">
        <v>16594</v>
      </c>
      <c r="O870" s="5">
        <v>481460</v>
      </c>
      <c r="P870" s="5">
        <v>1105460</v>
      </c>
      <c r="Q870" s="5">
        <v>1809024</v>
      </c>
      <c r="R870" s="5">
        <v>97418</v>
      </c>
      <c r="S870" s="5">
        <v>16</v>
      </c>
      <c r="T870" s="5">
        <v>7258</v>
      </c>
      <c r="U870" s="5">
        <v>0</v>
      </c>
      <c r="V870" s="5">
        <v>0</v>
      </c>
      <c r="W870" s="5">
        <v>17</v>
      </c>
      <c r="X870" s="5">
        <v>9</v>
      </c>
      <c r="Y870" s="5">
        <v>18908</v>
      </c>
      <c r="Z870" s="5">
        <v>0</v>
      </c>
      <c r="AA870" s="5">
        <v>128</v>
      </c>
      <c r="AB870" s="5">
        <v>109</v>
      </c>
      <c r="AC870" s="5">
        <v>1143</v>
      </c>
      <c r="AD870" s="5">
        <v>2982</v>
      </c>
      <c r="AE870" s="5">
        <v>498</v>
      </c>
      <c r="AF870" s="5">
        <v>11978</v>
      </c>
      <c r="AG870" s="5">
        <v>6268</v>
      </c>
      <c r="AH870" s="5">
        <v>0</v>
      </c>
      <c r="AI870" s="5">
        <v>21202</v>
      </c>
      <c r="AJ870" s="5">
        <v>0</v>
      </c>
      <c r="AK870" s="5">
        <v>15368</v>
      </c>
      <c r="AL870" s="5">
        <v>17401</v>
      </c>
      <c r="AM870" s="5">
        <v>0</v>
      </c>
      <c r="AN870" s="5">
        <v>0</v>
      </c>
      <c r="AO870" s="5">
        <v>0</v>
      </c>
      <c r="AP870" s="5">
        <v>0</v>
      </c>
      <c r="AQ870" s="5">
        <v>0</v>
      </c>
      <c r="AR870" s="5">
        <v>858</v>
      </c>
      <c r="AS870" s="5">
        <v>6014</v>
      </c>
      <c r="AT870" s="5">
        <v>5778</v>
      </c>
      <c r="AU870" s="5">
        <v>65790</v>
      </c>
      <c r="AV870" s="5">
        <v>0</v>
      </c>
      <c r="AW870" s="5">
        <v>0</v>
      </c>
      <c r="AX870" s="5">
        <v>0</v>
      </c>
      <c r="AY870" s="5">
        <v>0</v>
      </c>
      <c r="AZ870" s="5">
        <v>431</v>
      </c>
      <c r="BA870" s="5">
        <v>1620</v>
      </c>
      <c r="BB870" s="5">
        <v>0</v>
      </c>
      <c r="BC870" s="5">
        <v>40918</v>
      </c>
      <c r="BD870" s="5">
        <v>0</v>
      </c>
      <c r="BE870" s="5">
        <v>0</v>
      </c>
      <c r="BF870" s="5">
        <v>0</v>
      </c>
      <c r="BG870" s="5">
        <v>0</v>
      </c>
      <c r="BH870" s="5">
        <v>1113685</v>
      </c>
      <c r="BI870" s="5">
        <v>455735</v>
      </c>
      <c r="BJ870" s="5">
        <v>1601805</v>
      </c>
      <c r="BK870" s="5">
        <v>33159</v>
      </c>
      <c r="BL870" s="5">
        <v>1396</v>
      </c>
      <c r="BM870" s="5">
        <v>0</v>
      </c>
      <c r="BN870" s="5">
        <v>0</v>
      </c>
      <c r="BO870" s="5">
        <v>294325</v>
      </c>
      <c r="BP870" s="5">
        <v>2973685</v>
      </c>
      <c r="BQ870" s="5">
        <v>343253</v>
      </c>
      <c r="BR870" s="5">
        <v>13000</v>
      </c>
    </row>
    <row r="871" spans="1:70">
      <c r="A871" t="s">
        <v>2312</v>
      </c>
      <c r="B871" t="s">
        <v>2313</v>
      </c>
      <c r="C871" t="s">
        <v>1300</v>
      </c>
      <c r="D871" t="s">
        <v>2322</v>
      </c>
      <c r="E871" t="str">
        <f t="shared" si="13"/>
        <v>京都府精華町</v>
      </c>
      <c r="F871" s="5">
        <v>37339</v>
      </c>
      <c r="G871" s="5">
        <v>16</v>
      </c>
      <c r="H871" s="5">
        <v>1</v>
      </c>
      <c r="I871" s="5">
        <v>0</v>
      </c>
      <c r="J871" s="5">
        <v>2</v>
      </c>
      <c r="K871" s="5">
        <v>0</v>
      </c>
      <c r="L871" s="5">
        <v>392</v>
      </c>
      <c r="M871" s="5">
        <v>16062</v>
      </c>
      <c r="N871" s="5">
        <v>0</v>
      </c>
      <c r="O871" s="5">
        <v>219189</v>
      </c>
      <c r="P871" s="5">
        <v>475074</v>
      </c>
      <c r="Q871" s="5">
        <v>3707</v>
      </c>
      <c r="R871" s="5">
        <v>5287</v>
      </c>
      <c r="S871" s="5">
        <v>15</v>
      </c>
      <c r="T871" s="5">
        <v>3912</v>
      </c>
      <c r="U871" s="5">
        <v>0</v>
      </c>
      <c r="V871" s="5">
        <v>0</v>
      </c>
      <c r="W871" s="5">
        <v>8</v>
      </c>
      <c r="X871" s="5">
        <v>19</v>
      </c>
      <c r="Y871" s="5">
        <v>5900</v>
      </c>
      <c r="Z871" s="5">
        <v>0</v>
      </c>
      <c r="AA871" s="5">
        <v>16</v>
      </c>
      <c r="AB871" s="5">
        <v>8</v>
      </c>
      <c r="AC871" s="5">
        <v>0</v>
      </c>
      <c r="AD871" s="5">
        <v>0</v>
      </c>
      <c r="AE871" s="5">
        <v>0</v>
      </c>
      <c r="AF871" s="5">
        <v>473</v>
      </c>
      <c r="AG871" s="5">
        <v>0</v>
      </c>
      <c r="AH871" s="5">
        <v>0</v>
      </c>
      <c r="AI871" s="5">
        <v>0</v>
      </c>
      <c r="AJ871" s="5">
        <v>504</v>
      </c>
      <c r="AK871" s="5">
        <v>4770</v>
      </c>
      <c r="AL871" s="5">
        <v>0</v>
      </c>
      <c r="AM871" s="5">
        <v>10568</v>
      </c>
      <c r="AN871" s="5">
        <v>0</v>
      </c>
      <c r="AO871" s="5">
        <v>0</v>
      </c>
      <c r="AP871" s="5">
        <v>0</v>
      </c>
      <c r="AQ871" s="5">
        <v>0</v>
      </c>
      <c r="AR871" s="5">
        <v>0</v>
      </c>
      <c r="AS871" s="5">
        <v>4259</v>
      </c>
      <c r="AT871" s="5">
        <v>0</v>
      </c>
      <c r="AU871" s="5">
        <v>31972</v>
      </c>
      <c r="AV871" s="5">
        <v>0</v>
      </c>
      <c r="AW871" s="5">
        <v>0</v>
      </c>
      <c r="AX871" s="5">
        <v>0</v>
      </c>
      <c r="AY871" s="5">
        <v>0</v>
      </c>
      <c r="AZ871" s="5">
        <v>0</v>
      </c>
      <c r="BA871" s="5">
        <v>0</v>
      </c>
      <c r="BB871" s="5">
        <v>0</v>
      </c>
      <c r="BC871" s="5">
        <v>357</v>
      </c>
      <c r="BD871" s="5">
        <v>0</v>
      </c>
      <c r="BE871" s="5">
        <v>0</v>
      </c>
      <c r="BF871" s="5">
        <v>0</v>
      </c>
      <c r="BG871" s="5">
        <v>0</v>
      </c>
      <c r="BH871" s="5">
        <v>517707</v>
      </c>
      <c r="BI871" s="5">
        <v>494014</v>
      </c>
      <c r="BJ871" s="5">
        <v>1006910</v>
      </c>
      <c r="BK871" s="5">
        <v>4260</v>
      </c>
      <c r="BL871" s="5">
        <v>0</v>
      </c>
      <c r="BM871" s="5">
        <v>0</v>
      </c>
      <c r="BN871" s="5">
        <v>0</v>
      </c>
      <c r="BO871" s="5">
        <v>247738</v>
      </c>
      <c r="BP871" s="5">
        <v>3039543</v>
      </c>
      <c r="BQ871" s="5">
        <v>152327</v>
      </c>
      <c r="BR871" s="5">
        <v>0</v>
      </c>
    </row>
    <row r="872" spans="1:70">
      <c r="A872" t="s">
        <v>2312</v>
      </c>
      <c r="B872" t="s">
        <v>2313</v>
      </c>
      <c r="C872" t="s">
        <v>1302</v>
      </c>
      <c r="D872" t="s">
        <v>2323</v>
      </c>
      <c r="E872" t="str">
        <f t="shared" si="13"/>
        <v>京都府亀岡市</v>
      </c>
      <c r="F872" s="5">
        <v>87001</v>
      </c>
      <c r="G872" s="5">
        <v>33</v>
      </c>
      <c r="H872" s="5">
        <v>5</v>
      </c>
      <c r="I872" s="5">
        <v>0</v>
      </c>
      <c r="J872" s="5">
        <v>0</v>
      </c>
      <c r="K872" s="5">
        <v>0</v>
      </c>
      <c r="L872" s="5">
        <v>6783</v>
      </c>
      <c r="M872" s="5">
        <v>31499</v>
      </c>
      <c r="N872" s="5">
        <v>32042</v>
      </c>
      <c r="O872" s="5">
        <v>576759</v>
      </c>
      <c r="P872" s="5">
        <v>1132919</v>
      </c>
      <c r="Q872" s="5">
        <v>6732672</v>
      </c>
      <c r="R872" s="5">
        <v>514251</v>
      </c>
      <c r="S872" s="5">
        <v>24</v>
      </c>
      <c r="T872" s="5">
        <v>9128</v>
      </c>
      <c r="U872" s="5">
        <v>0</v>
      </c>
      <c r="V872" s="5">
        <v>0</v>
      </c>
      <c r="W872" s="5">
        <v>13</v>
      </c>
      <c r="X872" s="5">
        <v>5</v>
      </c>
      <c r="Y872" s="5">
        <v>53847</v>
      </c>
      <c r="Z872" s="5">
        <v>0</v>
      </c>
      <c r="AA872" s="5">
        <v>19</v>
      </c>
      <c r="AB872" s="5">
        <v>1</v>
      </c>
      <c r="AC872" s="5">
        <v>2403</v>
      </c>
      <c r="AD872" s="5">
        <v>2418</v>
      </c>
      <c r="AE872" s="5">
        <v>15972</v>
      </c>
      <c r="AF872" s="5">
        <v>63691</v>
      </c>
      <c r="AG872" s="5">
        <v>53600</v>
      </c>
      <c r="AH872" s="5">
        <v>14438</v>
      </c>
      <c r="AI872" s="5">
        <v>7540</v>
      </c>
      <c r="AJ872" s="5">
        <v>1217</v>
      </c>
      <c r="AK872" s="5">
        <v>34048</v>
      </c>
      <c r="AL872" s="5">
        <v>0</v>
      </c>
      <c r="AM872" s="5">
        <v>543</v>
      </c>
      <c r="AN872" s="5">
        <v>0</v>
      </c>
      <c r="AO872" s="5">
        <v>0</v>
      </c>
      <c r="AP872" s="5">
        <v>0</v>
      </c>
      <c r="AQ872" s="5">
        <v>0</v>
      </c>
      <c r="AR872" s="5">
        <v>1133</v>
      </c>
      <c r="AS872" s="5">
        <v>16813</v>
      </c>
      <c r="AT872" s="5">
        <v>11367</v>
      </c>
      <c r="AU872" s="5">
        <v>76480</v>
      </c>
      <c r="AV872" s="5">
        <v>0</v>
      </c>
      <c r="AW872" s="5">
        <v>0</v>
      </c>
      <c r="AX872" s="5">
        <v>54</v>
      </c>
      <c r="AY872" s="5">
        <v>25</v>
      </c>
      <c r="AZ872" s="5">
        <v>947</v>
      </c>
      <c r="BA872" s="5">
        <v>1136</v>
      </c>
      <c r="BB872" s="5">
        <v>0</v>
      </c>
      <c r="BC872" s="5">
        <v>13460</v>
      </c>
      <c r="BD872" s="5">
        <v>0</v>
      </c>
      <c r="BE872" s="5">
        <v>0</v>
      </c>
      <c r="BF872" s="5">
        <v>0</v>
      </c>
      <c r="BG872" s="5">
        <v>0</v>
      </c>
      <c r="BH872" s="5">
        <v>1263061</v>
      </c>
      <c r="BI872" s="5">
        <v>411039</v>
      </c>
      <c r="BJ872" s="5">
        <v>1454451</v>
      </c>
      <c r="BK872" s="5">
        <v>152548</v>
      </c>
      <c r="BL872" s="5">
        <v>0</v>
      </c>
      <c r="BM872" s="5">
        <v>0</v>
      </c>
      <c r="BN872" s="5">
        <v>458</v>
      </c>
      <c r="BO872" s="5">
        <v>351583</v>
      </c>
      <c r="BP872" s="5">
        <v>3404618</v>
      </c>
      <c r="BQ872" s="5">
        <v>827414</v>
      </c>
      <c r="BR872" s="5">
        <v>0</v>
      </c>
    </row>
    <row r="873" spans="1:70">
      <c r="A873" t="s">
        <v>2312</v>
      </c>
      <c r="B873" t="s">
        <v>2313</v>
      </c>
      <c r="C873" t="s">
        <v>1523</v>
      </c>
      <c r="D873" t="s">
        <v>2324</v>
      </c>
      <c r="E873" t="str">
        <f t="shared" si="13"/>
        <v>京都府南丹市</v>
      </c>
      <c r="F873" s="5">
        <v>31704</v>
      </c>
      <c r="G873" s="5">
        <v>12</v>
      </c>
      <c r="H873" s="5">
        <v>1</v>
      </c>
      <c r="I873" s="5">
        <v>1</v>
      </c>
      <c r="J873" s="5">
        <v>1</v>
      </c>
      <c r="K873" s="5">
        <v>0</v>
      </c>
      <c r="L873" s="5">
        <v>23003</v>
      </c>
      <c r="M873" s="5">
        <v>35429</v>
      </c>
      <c r="N873" s="5">
        <v>1189</v>
      </c>
      <c r="O873" s="5">
        <v>483458</v>
      </c>
      <c r="P873" s="5">
        <v>713026</v>
      </c>
      <c r="Q873" s="5">
        <v>3938416</v>
      </c>
      <c r="R873" s="5">
        <v>286125</v>
      </c>
      <c r="S873" s="5">
        <v>8</v>
      </c>
      <c r="T873" s="5">
        <v>3895</v>
      </c>
      <c r="U873" s="5">
        <v>0</v>
      </c>
      <c r="V873" s="5">
        <v>0</v>
      </c>
      <c r="W873" s="5">
        <v>6</v>
      </c>
      <c r="X873" s="5">
        <v>9</v>
      </c>
      <c r="Y873" s="5">
        <v>18871</v>
      </c>
      <c r="Z873" s="5">
        <v>0</v>
      </c>
      <c r="AA873" s="5">
        <v>19</v>
      </c>
      <c r="AB873" s="5">
        <v>19</v>
      </c>
      <c r="AC873" s="5">
        <v>23003</v>
      </c>
      <c r="AD873" s="5">
        <v>31198</v>
      </c>
      <c r="AE873" s="5">
        <v>0</v>
      </c>
      <c r="AF873" s="5">
        <v>304721</v>
      </c>
      <c r="AG873" s="5">
        <v>0</v>
      </c>
      <c r="AH873" s="5">
        <v>213</v>
      </c>
      <c r="AI873" s="5">
        <v>0</v>
      </c>
      <c r="AJ873" s="5">
        <v>0</v>
      </c>
      <c r="AK873" s="5">
        <v>0</v>
      </c>
      <c r="AL873" s="5">
        <v>144</v>
      </c>
      <c r="AM873" s="5">
        <v>8900</v>
      </c>
      <c r="AN873" s="5">
        <v>0</v>
      </c>
      <c r="AO873" s="5">
        <v>0</v>
      </c>
      <c r="AP873" s="5">
        <v>0</v>
      </c>
      <c r="AQ873" s="5">
        <v>0</v>
      </c>
      <c r="AR873" s="5">
        <v>563</v>
      </c>
      <c r="AS873" s="5">
        <v>0</v>
      </c>
      <c r="AT873" s="5">
        <v>0</v>
      </c>
      <c r="AU873" s="5">
        <v>9291</v>
      </c>
      <c r="AV873" s="5">
        <v>0</v>
      </c>
      <c r="AW873" s="5">
        <v>0</v>
      </c>
      <c r="AX873" s="5">
        <v>0</v>
      </c>
      <c r="AY873" s="5">
        <v>0</v>
      </c>
      <c r="AZ873" s="5">
        <v>0</v>
      </c>
      <c r="BA873" s="5">
        <v>1497</v>
      </c>
      <c r="BB873" s="5">
        <v>1189</v>
      </c>
      <c r="BC873" s="5">
        <v>2213</v>
      </c>
      <c r="BD873" s="5">
        <v>0</v>
      </c>
      <c r="BE873" s="5">
        <v>0</v>
      </c>
      <c r="BF873" s="5">
        <v>0</v>
      </c>
      <c r="BG873" s="5">
        <v>0</v>
      </c>
      <c r="BH873" s="5">
        <v>751577</v>
      </c>
      <c r="BI873" s="5">
        <v>259975</v>
      </c>
      <c r="BJ873" s="5">
        <v>822255</v>
      </c>
      <c r="BK873" s="5">
        <v>91149</v>
      </c>
      <c r="BL873" s="5">
        <v>0</v>
      </c>
      <c r="BM873" s="5">
        <v>21962</v>
      </c>
      <c r="BN873" s="5">
        <v>0</v>
      </c>
      <c r="BO873" s="5">
        <v>220122</v>
      </c>
      <c r="BP873" s="5">
        <v>3204517</v>
      </c>
      <c r="BQ873" s="5">
        <v>503230</v>
      </c>
      <c r="BR873" s="5">
        <v>0</v>
      </c>
    </row>
    <row r="874" spans="1:70">
      <c r="A874" t="s">
        <v>2312</v>
      </c>
      <c r="B874" t="s">
        <v>2313</v>
      </c>
      <c r="C874" t="s">
        <v>1304</v>
      </c>
      <c r="D874" t="s">
        <v>2325</v>
      </c>
      <c r="E874" t="str">
        <f t="shared" si="13"/>
        <v>京都府綾部市</v>
      </c>
      <c r="F874" s="5">
        <v>27196</v>
      </c>
      <c r="G874" s="5">
        <v>11</v>
      </c>
      <c r="H874" s="5">
        <v>0</v>
      </c>
      <c r="I874" s="5">
        <v>0</v>
      </c>
      <c r="J874" s="5">
        <v>2</v>
      </c>
      <c r="K874" s="5">
        <v>1</v>
      </c>
      <c r="L874" s="5">
        <v>2368</v>
      </c>
      <c r="M874" s="5">
        <v>14721</v>
      </c>
      <c r="N874" s="5">
        <v>0</v>
      </c>
      <c r="O874" s="5">
        <v>368160</v>
      </c>
      <c r="P874" s="5">
        <v>693913</v>
      </c>
      <c r="Q874" s="5">
        <v>2555748</v>
      </c>
      <c r="R874" s="5">
        <v>179112</v>
      </c>
      <c r="S874" s="5">
        <v>9</v>
      </c>
      <c r="T874" s="5">
        <v>3160</v>
      </c>
      <c r="U874" s="5">
        <v>0</v>
      </c>
      <c r="V874" s="5">
        <v>0</v>
      </c>
      <c r="W874" s="5">
        <v>5</v>
      </c>
      <c r="X874" s="5">
        <v>25</v>
      </c>
      <c r="Y874" s="5">
        <v>24750</v>
      </c>
      <c r="Z874" s="5">
        <v>0</v>
      </c>
      <c r="AA874" s="5">
        <v>230</v>
      </c>
      <c r="AB874" s="5">
        <v>23</v>
      </c>
      <c r="AC874" s="5">
        <v>89</v>
      </c>
      <c r="AD874" s="5">
        <v>1147</v>
      </c>
      <c r="AE874" s="5">
        <v>0</v>
      </c>
      <c r="AF874" s="5">
        <v>118028</v>
      </c>
      <c r="AG874" s="5">
        <v>16550</v>
      </c>
      <c r="AH874" s="5">
        <v>630</v>
      </c>
      <c r="AI874" s="5">
        <v>0</v>
      </c>
      <c r="AJ874" s="5">
        <v>690</v>
      </c>
      <c r="AK874" s="5">
        <v>17439</v>
      </c>
      <c r="AL874" s="5">
        <v>0</v>
      </c>
      <c r="AM874" s="5">
        <v>2000</v>
      </c>
      <c r="AN874" s="5">
        <v>0</v>
      </c>
      <c r="AO874" s="5">
        <v>0</v>
      </c>
      <c r="AP874" s="5">
        <v>0</v>
      </c>
      <c r="AQ874" s="5">
        <v>2345</v>
      </c>
      <c r="AR874" s="5">
        <v>2268</v>
      </c>
      <c r="AS874" s="5">
        <v>3649</v>
      </c>
      <c r="AT874" s="5">
        <v>0</v>
      </c>
      <c r="AU874" s="5">
        <v>24741</v>
      </c>
      <c r="AV874" s="5">
        <v>10</v>
      </c>
      <c r="AW874" s="5">
        <v>0</v>
      </c>
      <c r="AX874" s="5">
        <v>0</v>
      </c>
      <c r="AY874" s="5">
        <v>1976</v>
      </c>
      <c r="AZ874" s="5">
        <v>0</v>
      </c>
      <c r="BA874" s="5">
        <v>1546</v>
      </c>
      <c r="BB874" s="5">
        <v>0</v>
      </c>
      <c r="BC874" s="5">
        <v>1686</v>
      </c>
      <c r="BD874" s="5">
        <v>0</v>
      </c>
      <c r="BE874" s="5">
        <v>0</v>
      </c>
      <c r="BF874" s="5">
        <v>0</v>
      </c>
      <c r="BG874" s="5">
        <v>0</v>
      </c>
      <c r="BH874" s="5">
        <v>746118</v>
      </c>
      <c r="BI874" s="5">
        <v>67917</v>
      </c>
      <c r="BJ874" s="5">
        <v>681982</v>
      </c>
      <c r="BK874" s="5">
        <v>62105</v>
      </c>
      <c r="BL874" s="5">
        <v>0</v>
      </c>
      <c r="BM874" s="5">
        <v>6840</v>
      </c>
      <c r="BN874" s="5">
        <v>0</v>
      </c>
      <c r="BO874" s="5">
        <v>62923</v>
      </c>
      <c r="BP874" s="5">
        <v>1068142</v>
      </c>
      <c r="BQ874" s="5">
        <v>334167</v>
      </c>
      <c r="BR874" s="5">
        <v>0</v>
      </c>
    </row>
    <row r="875" spans="1:70">
      <c r="A875" t="s">
        <v>2312</v>
      </c>
      <c r="B875" t="s">
        <v>2313</v>
      </c>
      <c r="C875" t="s">
        <v>1306</v>
      </c>
      <c r="D875" t="s">
        <v>2326</v>
      </c>
      <c r="E875" t="str">
        <f t="shared" si="13"/>
        <v>京都府福知山市</v>
      </c>
      <c r="F875" s="5">
        <v>77468</v>
      </c>
      <c r="G875" s="5">
        <v>49</v>
      </c>
      <c r="H875" s="5">
        <v>1</v>
      </c>
      <c r="I875" s="5">
        <v>16</v>
      </c>
      <c r="J875" s="5">
        <v>4</v>
      </c>
      <c r="K875" s="5">
        <v>5</v>
      </c>
      <c r="L875" s="5">
        <v>19849</v>
      </c>
      <c r="M875" s="5">
        <v>59269</v>
      </c>
      <c r="N875" s="5">
        <v>30532</v>
      </c>
      <c r="O875" s="5">
        <v>971725</v>
      </c>
      <c r="P875" s="5">
        <v>1687612</v>
      </c>
      <c r="Q875" s="5">
        <v>10757686</v>
      </c>
      <c r="R875" s="5">
        <v>870665</v>
      </c>
      <c r="S875" s="5">
        <v>41</v>
      </c>
      <c r="T875" s="5">
        <v>9437</v>
      </c>
      <c r="U875" s="5">
        <v>0</v>
      </c>
      <c r="V875" s="5">
        <v>0</v>
      </c>
      <c r="W875" s="5">
        <v>21</v>
      </c>
      <c r="X875" s="5">
        <v>18</v>
      </c>
      <c r="Y875" s="5">
        <v>50177</v>
      </c>
      <c r="Z875" s="5">
        <v>0</v>
      </c>
      <c r="AA875" s="5">
        <v>596</v>
      </c>
      <c r="AB875" s="5">
        <v>286</v>
      </c>
      <c r="AC875" s="5">
        <v>183</v>
      </c>
      <c r="AD875" s="5">
        <v>2121</v>
      </c>
      <c r="AE875" s="5">
        <v>14352</v>
      </c>
      <c r="AF875" s="5">
        <v>80749</v>
      </c>
      <c r="AG875" s="5">
        <v>18600</v>
      </c>
      <c r="AH875" s="5">
        <v>37360</v>
      </c>
      <c r="AI875" s="5">
        <v>124898</v>
      </c>
      <c r="AJ875" s="5">
        <v>0</v>
      </c>
      <c r="AK875" s="5">
        <v>23747</v>
      </c>
      <c r="AL875" s="5">
        <v>2916</v>
      </c>
      <c r="AM875" s="5">
        <v>0</v>
      </c>
      <c r="AN875" s="5">
        <v>2684</v>
      </c>
      <c r="AO875" s="5">
        <v>6508</v>
      </c>
      <c r="AP875" s="5">
        <v>0</v>
      </c>
      <c r="AQ875" s="5">
        <v>0</v>
      </c>
      <c r="AR875" s="5">
        <v>6910</v>
      </c>
      <c r="AS875" s="5">
        <v>10248</v>
      </c>
      <c r="AT875" s="5">
        <v>11242</v>
      </c>
      <c r="AU875" s="5">
        <v>69572</v>
      </c>
      <c r="AV875" s="5">
        <v>262</v>
      </c>
      <c r="AW875" s="5">
        <v>640</v>
      </c>
      <c r="AX875" s="5">
        <v>542</v>
      </c>
      <c r="AY875" s="5">
        <v>1037</v>
      </c>
      <c r="AZ875" s="5">
        <v>535</v>
      </c>
      <c r="BA875" s="5">
        <v>7582</v>
      </c>
      <c r="BB875" s="5">
        <v>1092</v>
      </c>
      <c r="BC875" s="5">
        <v>118296</v>
      </c>
      <c r="BD875" s="5">
        <v>61</v>
      </c>
      <c r="BE875" s="5">
        <v>36</v>
      </c>
      <c r="BF875" s="5">
        <v>184</v>
      </c>
      <c r="BG875" s="5">
        <v>472</v>
      </c>
      <c r="BH875" s="5">
        <v>1940764</v>
      </c>
      <c r="BI875" s="5">
        <v>558828</v>
      </c>
      <c r="BJ875" s="5">
        <v>2230179</v>
      </c>
      <c r="BK875" s="5">
        <v>224668</v>
      </c>
      <c r="BL875" s="5">
        <v>0</v>
      </c>
      <c r="BM875" s="5">
        <v>228759</v>
      </c>
      <c r="BN875" s="5">
        <v>0</v>
      </c>
      <c r="BO875" s="5">
        <v>399238</v>
      </c>
      <c r="BP875" s="5">
        <v>1496290</v>
      </c>
      <c r="BQ875" s="5">
        <v>1228140</v>
      </c>
      <c r="BR875" s="5">
        <v>0</v>
      </c>
    </row>
    <row r="876" spans="1:70">
      <c r="A876" t="s">
        <v>2312</v>
      </c>
      <c r="B876" t="s">
        <v>2313</v>
      </c>
      <c r="C876" t="s">
        <v>1308</v>
      </c>
      <c r="D876" t="s">
        <v>2327</v>
      </c>
      <c r="E876" t="str">
        <f t="shared" si="13"/>
        <v>京都府舞鶴市</v>
      </c>
      <c r="F876" s="5">
        <v>81702</v>
      </c>
      <c r="G876" s="5">
        <v>57</v>
      </c>
      <c r="H876" s="5">
        <v>8</v>
      </c>
      <c r="I876" s="5">
        <v>1</v>
      </c>
      <c r="J876" s="5">
        <v>4</v>
      </c>
      <c r="K876" s="5">
        <v>2</v>
      </c>
      <c r="L876" s="5">
        <v>21217</v>
      </c>
      <c r="M876" s="5">
        <v>12143</v>
      </c>
      <c r="N876" s="5">
        <v>64363</v>
      </c>
      <c r="O876" s="5">
        <v>555138</v>
      </c>
      <c r="P876" s="5">
        <v>1491797</v>
      </c>
      <c r="Q876" s="5">
        <v>7534052</v>
      </c>
      <c r="R876" s="5">
        <v>437833</v>
      </c>
      <c r="S876" s="5">
        <v>49</v>
      </c>
      <c r="T876" s="5">
        <v>10099</v>
      </c>
      <c r="U876" s="5">
        <v>0</v>
      </c>
      <c r="V876" s="5">
        <v>0</v>
      </c>
      <c r="W876" s="5">
        <v>24</v>
      </c>
      <c r="X876" s="5">
        <v>8</v>
      </c>
      <c r="Y876" s="5">
        <v>52676</v>
      </c>
      <c r="Z876" s="5">
        <v>0</v>
      </c>
      <c r="AA876" s="5">
        <v>68</v>
      </c>
      <c r="AB876" s="5">
        <v>57</v>
      </c>
      <c r="AC876" s="5">
        <v>15612</v>
      </c>
      <c r="AD876" s="5">
        <v>8989</v>
      </c>
      <c r="AE876" s="5">
        <v>33476</v>
      </c>
      <c r="AF876" s="5">
        <v>74864</v>
      </c>
      <c r="AG876" s="5">
        <v>31055</v>
      </c>
      <c r="AH876" s="5">
        <v>67769</v>
      </c>
      <c r="AI876" s="5">
        <v>148612</v>
      </c>
      <c r="AJ876" s="5">
        <v>0</v>
      </c>
      <c r="AK876" s="5">
        <v>20200</v>
      </c>
      <c r="AL876" s="5">
        <v>17320</v>
      </c>
      <c r="AM876" s="5">
        <v>0</v>
      </c>
      <c r="AN876" s="5">
        <v>3077</v>
      </c>
      <c r="AO876" s="5">
        <v>0</v>
      </c>
      <c r="AP876" s="5">
        <v>2309</v>
      </c>
      <c r="AQ876" s="5">
        <v>0</v>
      </c>
      <c r="AR876" s="5">
        <v>671</v>
      </c>
      <c r="AS876" s="5">
        <v>496</v>
      </c>
      <c r="AT876" s="5">
        <v>24912</v>
      </c>
      <c r="AU876" s="5">
        <v>29696</v>
      </c>
      <c r="AV876" s="5">
        <v>12078</v>
      </c>
      <c r="AW876" s="5">
        <v>9296</v>
      </c>
      <c r="AX876" s="5">
        <v>0</v>
      </c>
      <c r="AY876" s="5">
        <v>0</v>
      </c>
      <c r="AZ876" s="5">
        <v>1351</v>
      </c>
      <c r="BA876" s="5">
        <v>0</v>
      </c>
      <c r="BB876" s="5">
        <v>48</v>
      </c>
      <c r="BC876" s="5">
        <v>65011</v>
      </c>
      <c r="BD876" s="5">
        <v>17</v>
      </c>
      <c r="BE876" s="5">
        <v>0</v>
      </c>
      <c r="BF876" s="5">
        <v>307</v>
      </c>
      <c r="BG876" s="5">
        <v>471</v>
      </c>
      <c r="BH876" s="5">
        <v>1536368</v>
      </c>
      <c r="BI876" s="5">
        <v>366243</v>
      </c>
      <c r="BJ876" s="5">
        <v>1547094</v>
      </c>
      <c r="BK876" s="5">
        <v>104208</v>
      </c>
      <c r="BL876" s="5">
        <v>0</v>
      </c>
      <c r="BM876" s="5">
        <v>0</v>
      </c>
      <c r="BN876" s="5">
        <v>0</v>
      </c>
      <c r="BO876" s="5">
        <v>344016</v>
      </c>
      <c r="BP876" s="5">
        <v>1152240</v>
      </c>
      <c r="BQ876" s="5">
        <v>810326</v>
      </c>
      <c r="BR876" s="5">
        <v>0</v>
      </c>
    </row>
    <row r="877" spans="1:70">
      <c r="A877" t="s">
        <v>2312</v>
      </c>
      <c r="B877" t="s">
        <v>2313</v>
      </c>
      <c r="C877" t="s">
        <v>1310</v>
      </c>
      <c r="D877" t="s">
        <v>2328</v>
      </c>
      <c r="E877" t="str">
        <f t="shared" si="13"/>
        <v>京都府宮津市</v>
      </c>
      <c r="F877" s="5">
        <v>17886</v>
      </c>
      <c r="G877" s="5">
        <v>11</v>
      </c>
      <c r="H877" s="5">
        <v>2</v>
      </c>
      <c r="I877" s="5">
        <v>0</v>
      </c>
      <c r="J877" s="5">
        <v>0</v>
      </c>
      <c r="K877" s="5">
        <v>0</v>
      </c>
      <c r="L877" s="5">
        <v>17420</v>
      </c>
      <c r="M877" s="5">
        <v>5892</v>
      </c>
      <c r="N877" s="5">
        <v>0</v>
      </c>
      <c r="O877" s="5">
        <v>182735</v>
      </c>
      <c r="P877" s="5">
        <v>402834</v>
      </c>
      <c r="Q877" s="5">
        <v>3829318</v>
      </c>
      <c r="R877" s="5">
        <v>195756</v>
      </c>
      <c r="S877" s="5">
        <v>9</v>
      </c>
      <c r="T877" s="5">
        <v>2385</v>
      </c>
      <c r="U877" s="5">
        <v>0</v>
      </c>
      <c r="V877" s="5">
        <v>0</v>
      </c>
      <c r="W877" s="5">
        <v>7</v>
      </c>
      <c r="X877" s="5">
        <v>22</v>
      </c>
      <c r="Y877" s="5">
        <v>13178</v>
      </c>
      <c r="Z877" s="5">
        <v>3742</v>
      </c>
      <c r="AA877" s="5">
        <v>8</v>
      </c>
      <c r="AB877" s="5">
        <v>0</v>
      </c>
      <c r="AC877" s="5">
        <v>3244</v>
      </c>
      <c r="AD877" s="5">
        <v>1097</v>
      </c>
      <c r="AE877" s="5">
        <v>0</v>
      </c>
      <c r="AF877" s="5">
        <v>34013</v>
      </c>
      <c r="AG877" s="5">
        <v>5573</v>
      </c>
      <c r="AH877" s="5">
        <v>0</v>
      </c>
      <c r="AI877" s="5">
        <v>0</v>
      </c>
      <c r="AJ877" s="5">
        <v>0</v>
      </c>
      <c r="AK877" s="5">
        <v>2588</v>
      </c>
      <c r="AL877" s="5">
        <v>0</v>
      </c>
      <c r="AM877" s="5">
        <v>10388</v>
      </c>
      <c r="AN877" s="5">
        <v>0</v>
      </c>
      <c r="AO877" s="5">
        <v>0</v>
      </c>
      <c r="AP877" s="5">
        <v>0</v>
      </c>
      <c r="AQ877" s="5">
        <v>0</v>
      </c>
      <c r="AR877" s="5">
        <v>1049</v>
      </c>
      <c r="AS877" s="5">
        <v>294</v>
      </c>
      <c r="AT877" s="5">
        <v>0</v>
      </c>
      <c r="AU877" s="5">
        <v>1509</v>
      </c>
      <c r="AV877" s="5">
        <v>0</v>
      </c>
      <c r="AW877" s="5">
        <v>0</v>
      </c>
      <c r="AX877" s="5">
        <v>0</v>
      </c>
      <c r="AY877" s="5">
        <v>0</v>
      </c>
      <c r="AZ877" s="5">
        <v>3072</v>
      </c>
      <c r="BA877" s="5">
        <v>1761</v>
      </c>
      <c r="BB877" s="5">
        <v>0</v>
      </c>
      <c r="BC877" s="5">
        <v>26193</v>
      </c>
      <c r="BD877" s="5">
        <v>0</v>
      </c>
      <c r="BE877" s="5">
        <v>0</v>
      </c>
      <c r="BF877" s="5">
        <v>0</v>
      </c>
      <c r="BG877" s="5">
        <v>0</v>
      </c>
      <c r="BH877" s="5">
        <v>405488</v>
      </c>
      <c r="BI877" s="5">
        <v>137825</v>
      </c>
      <c r="BJ877" s="5">
        <v>483879</v>
      </c>
      <c r="BK877" s="5">
        <v>63046</v>
      </c>
      <c r="BL877" s="5">
        <v>2</v>
      </c>
      <c r="BM877" s="5">
        <v>0</v>
      </c>
      <c r="BN877" s="5">
        <v>0</v>
      </c>
      <c r="BO877" s="5">
        <v>109762</v>
      </c>
      <c r="BP877" s="5">
        <v>262085</v>
      </c>
      <c r="BQ877" s="5">
        <v>277872</v>
      </c>
      <c r="BR877" s="5">
        <v>12200</v>
      </c>
    </row>
    <row r="878" spans="1:70">
      <c r="A878" t="s">
        <v>2312</v>
      </c>
      <c r="B878" t="s">
        <v>2313</v>
      </c>
      <c r="C878" t="s">
        <v>1314</v>
      </c>
      <c r="D878" t="s">
        <v>2329</v>
      </c>
      <c r="E878" t="str">
        <f t="shared" si="13"/>
        <v>京都府与謝野町</v>
      </c>
      <c r="F878" s="5">
        <v>20299</v>
      </c>
      <c r="G878" s="5">
        <v>7</v>
      </c>
      <c r="H878" s="5">
        <v>0</v>
      </c>
      <c r="I878" s="5">
        <v>8</v>
      </c>
      <c r="J878" s="5">
        <v>9</v>
      </c>
      <c r="K878" s="5">
        <v>0</v>
      </c>
      <c r="L878" s="5">
        <v>14612</v>
      </c>
      <c r="M878" s="5">
        <v>17350</v>
      </c>
      <c r="N878" s="5">
        <v>7144</v>
      </c>
      <c r="O878" s="5">
        <v>195444</v>
      </c>
      <c r="P878" s="5">
        <v>427335</v>
      </c>
      <c r="Q878" s="5">
        <v>5958694</v>
      </c>
      <c r="R878" s="5">
        <v>343458</v>
      </c>
      <c r="S878" s="5">
        <v>7</v>
      </c>
      <c r="T878" s="5">
        <v>2355</v>
      </c>
      <c r="U878" s="5">
        <v>0</v>
      </c>
      <c r="V878" s="5">
        <v>0</v>
      </c>
      <c r="W878" s="5">
        <v>2</v>
      </c>
      <c r="X878" s="5">
        <v>19</v>
      </c>
      <c r="Y878" s="5">
        <v>14072</v>
      </c>
      <c r="Z878" s="5">
        <v>0</v>
      </c>
      <c r="AA878" s="5">
        <v>367</v>
      </c>
      <c r="AB878" s="5">
        <v>27</v>
      </c>
      <c r="AC878" s="5">
        <v>803</v>
      </c>
      <c r="AD878" s="5">
        <v>0</v>
      </c>
      <c r="AE878" s="5">
        <v>0</v>
      </c>
      <c r="AF878" s="5">
        <v>655</v>
      </c>
      <c r="AG878" s="5">
        <v>6399</v>
      </c>
      <c r="AH878" s="5">
        <v>21845</v>
      </c>
      <c r="AI878" s="5">
        <v>0</v>
      </c>
      <c r="AJ878" s="5">
        <v>0</v>
      </c>
      <c r="AK878" s="5">
        <v>8570</v>
      </c>
      <c r="AL878" s="5">
        <v>0</v>
      </c>
      <c r="AM878" s="5">
        <v>3768</v>
      </c>
      <c r="AN878" s="5">
        <v>0</v>
      </c>
      <c r="AO878" s="5">
        <v>0</v>
      </c>
      <c r="AP878" s="5">
        <v>0</v>
      </c>
      <c r="AQ878" s="5">
        <v>0</v>
      </c>
      <c r="AR878" s="5">
        <v>0</v>
      </c>
      <c r="AS878" s="5">
        <v>2996</v>
      </c>
      <c r="AT878" s="5">
        <v>2082</v>
      </c>
      <c r="AU878" s="5">
        <v>2484</v>
      </c>
      <c r="AV878" s="5">
        <v>0</v>
      </c>
      <c r="AW878" s="5">
        <v>0</v>
      </c>
      <c r="AX878" s="5">
        <v>0</v>
      </c>
      <c r="AY878" s="5">
        <v>0</v>
      </c>
      <c r="AZ878" s="5">
        <v>723</v>
      </c>
      <c r="BA878" s="5">
        <v>7152</v>
      </c>
      <c r="BB878" s="5">
        <v>4226</v>
      </c>
      <c r="BC878" s="5">
        <v>3555</v>
      </c>
      <c r="BD878" s="5">
        <v>0</v>
      </c>
      <c r="BE878" s="5">
        <v>0</v>
      </c>
      <c r="BF878" s="5">
        <v>0</v>
      </c>
      <c r="BG878" s="5">
        <v>0</v>
      </c>
      <c r="BH878" s="5">
        <v>429887</v>
      </c>
      <c r="BI878" s="5">
        <v>418250</v>
      </c>
      <c r="BJ878" s="5">
        <v>722897</v>
      </c>
      <c r="BK878" s="5">
        <v>132081</v>
      </c>
      <c r="BL878" s="5">
        <v>0</v>
      </c>
      <c r="BM878" s="5">
        <v>0</v>
      </c>
      <c r="BN878" s="5">
        <v>0</v>
      </c>
      <c r="BO878" s="5">
        <v>354237</v>
      </c>
      <c r="BP878" s="5">
        <v>1225516</v>
      </c>
      <c r="BQ878" s="5">
        <v>533459</v>
      </c>
      <c r="BR878" s="5">
        <v>0</v>
      </c>
    </row>
    <row r="879" spans="1:70">
      <c r="A879" t="s">
        <v>2312</v>
      </c>
      <c r="B879" t="s">
        <v>2313</v>
      </c>
      <c r="C879" t="s">
        <v>1531</v>
      </c>
      <c r="D879" t="s">
        <v>2330</v>
      </c>
      <c r="E879" t="str">
        <f t="shared" si="13"/>
        <v>京都府大山崎町</v>
      </c>
      <c r="F879" s="5">
        <v>16005</v>
      </c>
      <c r="G879" s="5">
        <v>8</v>
      </c>
      <c r="H879" s="5">
        <v>0</v>
      </c>
      <c r="I879" s="5">
        <v>0</v>
      </c>
      <c r="J879" s="5">
        <v>1</v>
      </c>
      <c r="K879" s="5">
        <v>0</v>
      </c>
      <c r="L879" s="5">
        <v>1416</v>
      </c>
      <c r="M879" s="5">
        <v>4402</v>
      </c>
      <c r="N879" s="5">
        <v>2476</v>
      </c>
      <c r="O879" s="5">
        <v>43652</v>
      </c>
      <c r="P879" s="5">
        <v>358039</v>
      </c>
      <c r="Q879" s="5">
        <v>920156</v>
      </c>
      <c r="R879" s="5">
        <v>35283</v>
      </c>
      <c r="S879" s="5">
        <v>7</v>
      </c>
      <c r="T879" s="5">
        <v>1574</v>
      </c>
      <c r="U879" s="5">
        <v>0</v>
      </c>
      <c r="V879" s="5">
        <v>0</v>
      </c>
      <c r="W879" s="5">
        <v>5</v>
      </c>
      <c r="X879" s="5">
        <v>28</v>
      </c>
      <c r="Y879" s="5">
        <v>5000</v>
      </c>
      <c r="Z879" s="5">
        <v>0</v>
      </c>
      <c r="AA879" s="5">
        <v>26</v>
      </c>
      <c r="AB879" s="5">
        <v>0</v>
      </c>
      <c r="AC879" s="5">
        <v>781</v>
      </c>
      <c r="AD879" s="5">
        <v>1681</v>
      </c>
      <c r="AE879" s="5">
        <v>1084</v>
      </c>
      <c r="AF879" s="5">
        <v>13469</v>
      </c>
      <c r="AG879" s="5">
        <v>0</v>
      </c>
      <c r="AH879" s="5">
        <v>0</v>
      </c>
      <c r="AI879" s="5">
        <v>0</v>
      </c>
      <c r="AJ879" s="5">
        <v>5184</v>
      </c>
      <c r="AK879" s="5">
        <v>0</v>
      </c>
      <c r="AL879" s="5">
        <v>0</v>
      </c>
      <c r="AM879" s="5">
        <v>3475</v>
      </c>
      <c r="AN879" s="5">
        <v>0</v>
      </c>
      <c r="AO879" s="5">
        <v>0</v>
      </c>
      <c r="AP879" s="5">
        <v>0</v>
      </c>
      <c r="AQ879" s="5">
        <v>0</v>
      </c>
      <c r="AR879" s="5">
        <v>84</v>
      </c>
      <c r="AS879" s="5">
        <v>1804</v>
      </c>
      <c r="AT879" s="5">
        <v>397</v>
      </c>
      <c r="AU879" s="5">
        <v>1311</v>
      </c>
      <c r="AV879" s="5">
        <v>27</v>
      </c>
      <c r="AW879" s="5">
        <v>0</v>
      </c>
      <c r="AX879" s="5">
        <v>57</v>
      </c>
      <c r="AY879" s="5">
        <v>5</v>
      </c>
      <c r="AZ879" s="5">
        <v>0</v>
      </c>
      <c r="BA879" s="5">
        <v>0</v>
      </c>
      <c r="BB879" s="5">
        <v>0</v>
      </c>
      <c r="BC879" s="5">
        <v>3280</v>
      </c>
      <c r="BD879" s="5">
        <v>0</v>
      </c>
      <c r="BE879" s="5">
        <v>0</v>
      </c>
      <c r="BF879" s="5">
        <v>0</v>
      </c>
      <c r="BG879" s="5">
        <v>0</v>
      </c>
      <c r="BH879" s="5">
        <v>375240</v>
      </c>
      <c r="BI879" s="5">
        <v>31844</v>
      </c>
      <c r="BJ879" s="5">
        <v>410012</v>
      </c>
      <c r="BK879" s="5">
        <v>12274</v>
      </c>
      <c r="BL879" s="5">
        <v>0</v>
      </c>
      <c r="BM879" s="5">
        <v>0</v>
      </c>
      <c r="BN879" s="5">
        <v>0</v>
      </c>
      <c r="BO879" s="5">
        <v>30260</v>
      </c>
      <c r="BP879" s="5">
        <v>540674</v>
      </c>
      <c r="BQ879" s="5">
        <v>114430</v>
      </c>
      <c r="BR879" s="5">
        <v>0</v>
      </c>
    </row>
    <row r="880" spans="1:70">
      <c r="A880" t="s">
        <v>2312</v>
      </c>
      <c r="B880" t="s">
        <v>2313</v>
      </c>
      <c r="C880" t="s">
        <v>1485</v>
      </c>
      <c r="D880" t="s">
        <v>2331</v>
      </c>
      <c r="E880" t="str">
        <f t="shared" si="13"/>
        <v>京都府久御山町</v>
      </c>
      <c r="F880" s="5">
        <v>15442</v>
      </c>
      <c r="G880" s="5">
        <v>10</v>
      </c>
      <c r="H880" s="5">
        <v>0</v>
      </c>
      <c r="I880" s="5">
        <v>0</v>
      </c>
      <c r="J880" s="5">
        <v>3</v>
      </c>
      <c r="K880" s="5">
        <v>0</v>
      </c>
      <c r="L880" s="5">
        <v>185</v>
      </c>
      <c r="M880" s="5">
        <v>300</v>
      </c>
      <c r="N880" s="5">
        <v>231</v>
      </c>
      <c r="O880" s="5">
        <v>107306</v>
      </c>
      <c r="P880" s="5">
        <v>391623</v>
      </c>
      <c r="Q880" s="5">
        <v>823408</v>
      </c>
      <c r="R880" s="5">
        <v>56733</v>
      </c>
      <c r="S880" s="5">
        <v>6</v>
      </c>
      <c r="T880" s="5">
        <v>2639</v>
      </c>
      <c r="U880" s="5">
        <v>0</v>
      </c>
      <c r="V880" s="5">
        <v>29</v>
      </c>
      <c r="W880" s="5">
        <v>3</v>
      </c>
      <c r="X880" s="5">
        <v>16</v>
      </c>
      <c r="Y880" s="5">
        <v>5000</v>
      </c>
      <c r="Z880" s="5">
        <v>0</v>
      </c>
      <c r="AA880" s="5">
        <v>19</v>
      </c>
      <c r="AB880" s="5">
        <v>0</v>
      </c>
      <c r="AC880" s="5">
        <v>0</v>
      </c>
      <c r="AD880" s="5">
        <v>0</v>
      </c>
      <c r="AE880" s="5">
        <v>0</v>
      </c>
      <c r="AF880" s="5">
        <v>18763</v>
      </c>
      <c r="AG880" s="5">
        <v>5000</v>
      </c>
      <c r="AH880" s="5">
        <v>0</v>
      </c>
      <c r="AI880" s="5">
        <v>5000</v>
      </c>
      <c r="AJ880" s="5">
        <v>0</v>
      </c>
      <c r="AK880" s="5">
        <v>3153</v>
      </c>
      <c r="AL880" s="5">
        <v>0</v>
      </c>
      <c r="AM880" s="5">
        <v>0</v>
      </c>
      <c r="AN880" s="5">
        <v>0</v>
      </c>
      <c r="AO880" s="5">
        <v>0</v>
      </c>
      <c r="AP880" s="5">
        <v>0</v>
      </c>
      <c r="AQ880" s="5">
        <v>0</v>
      </c>
      <c r="AR880" s="5">
        <v>0</v>
      </c>
      <c r="AS880" s="5">
        <v>0</v>
      </c>
      <c r="AT880" s="5">
        <v>217</v>
      </c>
      <c r="AU880" s="5">
        <v>22590</v>
      </c>
      <c r="AV880" s="5">
        <v>0</v>
      </c>
      <c r="AW880" s="5">
        <v>0</v>
      </c>
      <c r="AX880" s="5">
        <v>0</v>
      </c>
      <c r="AY880" s="5">
        <v>0</v>
      </c>
      <c r="AZ880" s="5">
        <v>0</v>
      </c>
      <c r="BA880" s="5">
        <v>0</v>
      </c>
      <c r="BB880" s="5">
        <v>0</v>
      </c>
      <c r="BC880" s="5">
        <v>2661</v>
      </c>
      <c r="BD880" s="5">
        <v>0</v>
      </c>
      <c r="BE880" s="5">
        <v>0</v>
      </c>
      <c r="BF880" s="5">
        <v>0</v>
      </c>
      <c r="BG880" s="5">
        <v>0</v>
      </c>
      <c r="BH880" s="5">
        <v>428071</v>
      </c>
      <c r="BI880" s="5">
        <v>63878</v>
      </c>
      <c r="BJ880" s="5">
        <v>521151</v>
      </c>
      <c r="BK880" s="5">
        <v>16888</v>
      </c>
      <c r="BL880" s="5">
        <v>328</v>
      </c>
      <c r="BM880" s="5">
        <v>344</v>
      </c>
      <c r="BN880" s="5">
        <v>0</v>
      </c>
      <c r="BO880" s="5">
        <v>60113</v>
      </c>
      <c r="BP880" s="5">
        <v>661700</v>
      </c>
      <c r="BQ880" s="5">
        <v>239531</v>
      </c>
      <c r="BR880" s="5">
        <v>11200</v>
      </c>
    </row>
    <row r="881" spans="1:70">
      <c r="A881" t="s">
        <v>2312</v>
      </c>
      <c r="B881" t="s">
        <v>2313</v>
      </c>
      <c r="C881" t="s">
        <v>1324</v>
      </c>
      <c r="D881" t="s">
        <v>2332</v>
      </c>
      <c r="E881" t="str">
        <f t="shared" si="13"/>
        <v>京都府宇治田原町</v>
      </c>
      <c r="F881" s="5">
        <v>8810</v>
      </c>
      <c r="G881" s="5">
        <v>8</v>
      </c>
      <c r="H881" s="5">
        <v>0</v>
      </c>
      <c r="I881" s="5">
        <v>0</v>
      </c>
      <c r="J881" s="5">
        <v>3</v>
      </c>
      <c r="K881" s="5">
        <v>0</v>
      </c>
      <c r="L881" s="5">
        <v>2827</v>
      </c>
      <c r="M881" s="5">
        <v>5421</v>
      </c>
      <c r="N881" s="5">
        <v>0</v>
      </c>
      <c r="O881" s="5">
        <v>89776</v>
      </c>
      <c r="P881" s="5">
        <v>196511</v>
      </c>
      <c r="Q881" s="5">
        <v>628417</v>
      </c>
      <c r="R881" s="5">
        <v>52804</v>
      </c>
      <c r="S881" s="5">
        <v>4</v>
      </c>
      <c r="T881" s="5">
        <v>1297</v>
      </c>
      <c r="U881" s="5">
        <v>0</v>
      </c>
      <c r="V881" s="5">
        <v>0</v>
      </c>
      <c r="W881" s="5">
        <v>1</v>
      </c>
      <c r="X881" s="5">
        <v>25</v>
      </c>
      <c r="Y881" s="5">
        <v>7600</v>
      </c>
      <c r="Z881" s="5">
        <v>0</v>
      </c>
      <c r="AA881" s="5">
        <v>34</v>
      </c>
      <c r="AB881" s="5">
        <v>30</v>
      </c>
      <c r="AC881" s="5">
        <v>0</v>
      </c>
      <c r="AD881" s="5">
        <v>0</v>
      </c>
      <c r="AE881" s="5">
        <v>0</v>
      </c>
      <c r="AF881" s="5">
        <v>12274</v>
      </c>
      <c r="AG881" s="5">
        <v>0</v>
      </c>
      <c r="AH881" s="5">
        <v>0</v>
      </c>
      <c r="AI881" s="5">
        <v>0</v>
      </c>
      <c r="AJ881" s="5">
        <v>7600</v>
      </c>
      <c r="AK881" s="5">
        <v>2363</v>
      </c>
      <c r="AL881" s="5">
        <v>0</v>
      </c>
      <c r="AM881" s="5">
        <v>2305</v>
      </c>
      <c r="AN881" s="5">
        <v>23</v>
      </c>
      <c r="AO881" s="5">
        <v>0</v>
      </c>
      <c r="AP881" s="5">
        <v>0</v>
      </c>
      <c r="AQ881" s="5">
        <v>252</v>
      </c>
      <c r="AR881" s="5">
        <v>1630</v>
      </c>
      <c r="AS881" s="5">
        <v>0</v>
      </c>
      <c r="AT881" s="5">
        <v>0</v>
      </c>
      <c r="AU881" s="5">
        <v>2497</v>
      </c>
      <c r="AV881" s="5">
        <v>0</v>
      </c>
      <c r="AW881" s="5">
        <v>0</v>
      </c>
      <c r="AX881" s="5">
        <v>0</v>
      </c>
      <c r="AY881" s="5">
        <v>0</v>
      </c>
      <c r="AZ881" s="5">
        <v>0</v>
      </c>
      <c r="BA881" s="5">
        <v>0</v>
      </c>
      <c r="BB881" s="5">
        <v>0</v>
      </c>
      <c r="BC881" s="5">
        <v>8668</v>
      </c>
      <c r="BD881" s="5">
        <v>0</v>
      </c>
      <c r="BE881" s="5">
        <v>0</v>
      </c>
      <c r="BF881" s="5">
        <v>0</v>
      </c>
      <c r="BG881" s="5">
        <v>385</v>
      </c>
      <c r="BH881" s="5">
        <v>200389</v>
      </c>
      <c r="BI881" s="5">
        <v>94731</v>
      </c>
      <c r="BJ881" s="5">
        <v>247775</v>
      </c>
      <c r="BK881" s="5">
        <v>13847</v>
      </c>
      <c r="BL881" s="5">
        <v>49</v>
      </c>
      <c r="BM881" s="5">
        <v>0</v>
      </c>
      <c r="BN881" s="5">
        <v>0</v>
      </c>
      <c r="BO881" s="5">
        <v>53307</v>
      </c>
      <c r="BP881" s="5">
        <v>231045</v>
      </c>
      <c r="BQ881" s="5">
        <v>159636</v>
      </c>
      <c r="BR881" s="5">
        <v>0</v>
      </c>
    </row>
    <row r="882" spans="1:70">
      <c r="A882" t="s">
        <v>2312</v>
      </c>
      <c r="B882" t="s">
        <v>2313</v>
      </c>
      <c r="C882" t="s">
        <v>1330</v>
      </c>
      <c r="D882" t="s">
        <v>2333</v>
      </c>
      <c r="E882" t="str">
        <f t="shared" si="13"/>
        <v>京都府井手町</v>
      </c>
      <c r="F882" s="5">
        <v>5199</v>
      </c>
      <c r="G882" s="5">
        <v>2</v>
      </c>
      <c r="H882" s="5">
        <v>0</v>
      </c>
      <c r="I882" s="5">
        <v>0</v>
      </c>
      <c r="J882" s="5">
        <v>0</v>
      </c>
      <c r="K882" s="5">
        <v>0</v>
      </c>
      <c r="L882" s="5">
        <v>2169</v>
      </c>
      <c r="M882" s="5">
        <v>939</v>
      </c>
      <c r="N882" s="5">
        <v>612</v>
      </c>
      <c r="O882" s="5">
        <v>28164</v>
      </c>
      <c r="P882" s="5">
        <v>87968</v>
      </c>
      <c r="Q882" s="5">
        <v>151613</v>
      </c>
      <c r="R882" s="5">
        <v>19549</v>
      </c>
      <c r="S882" s="5">
        <v>1</v>
      </c>
      <c r="T882" s="5">
        <v>556</v>
      </c>
      <c r="U882" s="5">
        <v>0</v>
      </c>
      <c r="V882" s="5">
        <v>0</v>
      </c>
      <c r="W882" s="5">
        <v>1</v>
      </c>
      <c r="X882" s="5">
        <v>7</v>
      </c>
      <c r="Y882" s="5">
        <v>3800</v>
      </c>
      <c r="Z882" s="5">
        <v>0</v>
      </c>
      <c r="AA882" s="5">
        <v>4</v>
      </c>
      <c r="AB882" s="5">
        <v>2</v>
      </c>
      <c r="AC882" s="5">
        <v>0</v>
      </c>
      <c r="AD882" s="5">
        <v>0</v>
      </c>
      <c r="AE882" s="5">
        <v>0</v>
      </c>
      <c r="AF882" s="5">
        <v>8657</v>
      </c>
      <c r="AG882" s="5">
        <v>0</v>
      </c>
      <c r="AH882" s="5">
        <v>0</v>
      </c>
      <c r="AI882" s="5">
        <v>0</v>
      </c>
      <c r="AJ882" s="5">
        <v>4200</v>
      </c>
      <c r="AK882" s="5">
        <v>0</v>
      </c>
      <c r="AL882" s="5">
        <v>0</v>
      </c>
      <c r="AM882" s="5">
        <v>1000</v>
      </c>
      <c r="AN882" s="5">
        <v>0</v>
      </c>
      <c r="AO882" s="5">
        <v>0</v>
      </c>
      <c r="AP882" s="5">
        <v>0</v>
      </c>
      <c r="AQ882" s="5">
        <v>500</v>
      </c>
      <c r="AR882" s="5">
        <v>123</v>
      </c>
      <c r="AS882" s="5">
        <v>405</v>
      </c>
      <c r="AT882" s="5">
        <v>340</v>
      </c>
      <c r="AU882" s="5">
        <v>1114</v>
      </c>
      <c r="AV882" s="5">
        <v>0</v>
      </c>
      <c r="AW882" s="5">
        <v>0</v>
      </c>
      <c r="AX882" s="5">
        <v>0</v>
      </c>
      <c r="AY882" s="5">
        <v>0</v>
      </c>
      <c r="AZ882" s="5">
        <v>0</v>
      </c>
      <c r="BA882" s="5">
        <v>0</v>
      </c>
      <c r="BB882" s="5">
        <v>0</v>
      </c>
      <c r="BC882" s="5">
        <v>63</v>
      </c>
      <c r="BD882" s="5">
        <v>0</v>
      </c>
      <c r="BE882" s="5">
        <v>0</v>
      </c>
      <c r="BF882" s="5">
        <v>0</v>
      </c>
      <c r="BG882" s="5">
        <v>0</v>
      </c>
      <c r="BH882" s="5">
        <v>96354</v>
      </c>
      <c r="BI882" s="5">
        <v>25665</v>
      </c>
      <c r="BJ882" s="5">
        <v>94036</v>
      </c>
      <c r="BK882" s="5">
        <v>5159</v>
      </c>
      <c r="BL882" s="5">
        <v>10</v>
      </c>
      <c r="BM882" s="5">
        <v>0</v>
      </c>
      <c r="BN882" s="5">
        <v>0</v>
      </c>
      <c r="BO882" s="5">
        <v>25066</v>
      </c>
      <c r="BP882" s="5">
        <v>238862</v>
      </c>
      <c r="BQ882" s="5">
        <v>38949</v>
      </c>
      <c r="BR882" s="5">
        <v>3800</v>
      </c>
    </row>
    <row r="883" spans="1:70">
      <c r="A883" t="s">
        <v>2312</v>
      </c>
      <c r="B883" t="s">
        <v>2313</v>
      </c>
      <c r="C883" t="s">
        <v>1334</v>
      </c>
      <c r="D883" t="s">
        <v>2334</v>
      </c>
      <c r="E883" t="str">
        <f t="shared" si="13"/>
        <v>京都府京丹後市</v>
      </c>
      <c r="F883" s="5">
        <v>29294</v>
      </c>
      <c r="G883" s="5">
        <v>12</v>
      </c>
      <c r="H883" s="5">
        <v>0</v>
      </c>
      <c r="I883" s="5">
        <v>1</v>
      </c>
      <c r="J883" s="5">
        <v>7</v>
      </c>
      <c r="K883" s="5">
        <v>2</v>
      </c>
      <c r="L883" s="5">
        <v>13909</v>
      </c>
      <c r="M883" s="5">
        <v>21527</v>
      </c>
      <c r="N883" s="5">
        <v>0</v>
      </c>
      <c r="O883" s="5">
        <v>326713</v>
      </c>
      <c r="P883" s="5">
        <v>617860</v>
      </c>
      <c r="Q883" s="5">
        <v>2793015</v>
      </c>
      <c r="R883" s="5">
        <v>153140</v>
      </c>
      <c r="S883" s="5">
        <v>12</v>
      </c>
      <c r="T883" s="5">
        <v>3341</v>
      </c>
      <c r="U883" s="5">
        <v>0</v>
      </c>
      <c r="V883" s="5">
        <v>0</v>
      </c>
      <c r="W883" s="5">
        <v>8</v>
      </c>
      <c r="X883" s="5">
        <v>27</v>
      </c>
      <c r="Y883" s="5">
        <v>17700</v>
      </c>
      <c r="Z883" s="5">
        <v>0</v>
      </c>
      <c r="AA883" s="5">
        <v>27</v>
      </c>
      <c r="AB883" s="5">
        <v>0</v>
      </c>
      <c r="AC883" s="5">
        <v>1025</v>
      </c>
      <c r="AD883" s="5">
        <v>7358</v>
      </c>
      <c r="AE883" s="5">
        <v>0</v>
      </c>
      <c r="AF883" s="5">
        <v>70962</v>
      </c>
      <c r="AG883" s="5">
        <v>5633</v>
      </c>
      <c r="AH883" s="5">
        <v>17380</v>
      </c>
      <c r="AI883" s="5">
        <v>104184</v>
      </c>
      <c r="AJ883" s="5">
        <v>0</v>
      </c>
      <c r="AK883" s="5">
        <v>2041</v>
      </c>
      <c r="AL883" s="5">
        <v>8641</v>
      </c>
      <c r="AM883" s="5">
        <v>0</v>
      </c>
      <c r="AN883" s="5">
        <v>0</v>
      </c>
      <c r="AO883" s="5">
        <v>0</v>
      </c>
      <c r="AP883" s="5">
        <v>0</v>
      </c>
      <c r="AQ883" s="5">
        <v>0</v>
      </c>
      <c r="AR883" s="5">
        <v>58</v>
      </c>
      <c r="AS883" s="5">
        <v>68</v>
      </c>
      <c r="AT883" s="5">
        <v>0</v>
      </c>
      <c r="AU883" s="5">
        <v>1266</v>
      </c>
      <c r="AV883" s="5">
        <v>0</v>
      </c>
      <c r="AW883" s="5">
        <v>34</v>
      </c>
      <c r="AX883" s="5">
        <v>0</v>
      </c>
      <c r="AY883" s="5">
        <v>808</v>
      </c>
      <c r="AZ883" s="5">
        <v>2762</v>
      </c>
      <c r="BA883" s="5">
        <v>3042</v>
      </c>
      <c r="BB883" s="5">
        <v>0</v>
      </c>
      <c r="BC883" s="5">
        <v>8444</v>
      </c>
      <c r="BD883" s="5">
        <v>0</v>
      </c>
      <c r="BE883" s="5">
        <v>5</v>
      </c>
      <c r="BF883" s="5">
        <v>0</v>
      </c>
      <c r="BG883" s="5">
        <v>0</v>
      </c>
      <c r="BH883" s="5">
        <v>627080</v>
      </c>
      <c r="BI883" s="5">
        <v>33381</v>
      </c>
      <c r="BJ883" s="5">
        <v>648169</v>
      </c>
      <c r="BK883" s="5">
        <v>56087</v>
      </c>
      <c r="BL883" s="5">
        <v>0</v>
      </c>
      <c r="BM883" s="5">
        <v>0</v>
      </c>
      <c r="BN883" s="5">
        <v>0</v>
      </c>
      <c r="BO883" s="5">
        <v>30473</v>
      </c>
      <c r="BP883" s="5">
        <v>1598707</v>
      </c>
      <c r="BQ883" s="5">
        <v>629946</v>
      </c>
      <c r="BR883" s="5">
        <v>0</v>
      </c>
    </row>
    <row r="884" spans="1:70">
      <c r="A884" t="s">
        <v>2312</v>
      </c>
      <c r="B884" t="s">
        <v>2313</v>
      </c>
      <c r="C884" t="s">
        <v>1609</v>
      </c>
      <c r="D884" t="s">
        <v>2335</v>
      </c>
      <c r="E884" t="str">
        <f t="shared" si="13"/>
        <v>京都府京丹波町</v>
      </c>
      <c r="F884" s="5">
        <v>13229</v>
      </c>
      <c r="G884" s="5">
        <v>12</v>
      </c>
      <c r="H884" s="5">
        <v>0</v>
      </c>
      <c r="I884" s="5">
        <v>0</v>
      </c>
      <c r="J884" s="5">
        <v>0</v>
      </c>
      <c r="K884" s="5">
        <v>0</v>
      </c>
      <c r="L884" s="5">
        <v>31480</v>
      </c>
      <c r="M884" s="5">
        <v>41900</v>
      </c>
      <c r="N884" s="5">
        <v>0</v>
      </c>
      <c r="O884" s="5">
        <v>402913</v>
      </c>
      <c r="P884" s="5">
        <v>484838</v>
      </c>
      <c r="Q884" s="5">
        <v>7582257</v>
      </c>
      <c r="R884" s="5">
        <v>552311</v>
      </c>
      <c r="S884" s="5">
        <v>4</v>
      </c>
      <c r="T884" s="5">
        <v>1993</v>
      </c>
      <c r="U884" s="5">
        <v>0</v>
      </c>
      <c r="V884" s="5">
        <v>0</v>
      </c>
      <c r="W884" s="5">
        <v>5</v>
      </c>
      <c r="X884" s="5">
        <v>4</v>
      </c>
      <c r="Y884" s="5">
        <v>15133</v>
      </c>
      <c r="Z884" s="5">
        <v>0</v>
      </c>
      <c r="AA884" s="5">
        <v>0</v>
      </c>
      <c r="AB884" s="5">
        <v>0</v>
      </c>
      <c r="AC884" s="5">
        <v>8697</v>
      </c>
      <c r="AD884" s="5">
        <v>1985</v>
      </c>
      <c r="AE884" s="5">
        <v>0</v>
      </c>
      <c r="AF884" s="5">
        <v>98165</v>
      </c>
      <c r="AG884" s="5">
        <v>0</v>
      </c>
      <c r="AH884" s="5">
        <v>0</v>
      </c>
      <c r="AI884" s="5">
        <v>0</v>
      </c>
      <c r="AJ884" s="5">
        <v>0</v>
      </c>
      <c r="AK884" s="5">
        <v>0</v>
      </c>
      <c r="AL884" s="5">
        <v>0</v>
      </c>
      <c r="AM884" s="5">
        <v>0</v>
      </c>
      <c r="AN884" s="5">
        <v>0</v>
      </c>
      <c r="AO884" s="5">
        <v>0</v>
      </c>
      <c r="AP884" s="5">
        <v>0</v>
      </c>
      <c r="AQ884" s="5">
        <v>0</v>
      </c>
      <c r="AR884" s="5">
        <v>101</v>
      </c>
      <c r="AS884" s="5">
        <v>3459</v>
      </c>
      <c r="AT884" s="5">
        <v>0</v>
      </c>
      <c r="AU884" s="5">
        <v>3103</v>
      </c>
      <c r="AV884" s="5">
        <v>0</v>
      </c>
      <c r="AW884" s="5">
        <v>0</v>
      </c>
      <c r="AX884" s="5">
        <v>0</v>
      </c>
      <c r="AY884" s="5">
        <v>0</v>
      </c>
      <c r="AZ884" s="5">
        <v>281</v>
      </c>
      <c r="BA884" s="5">
        <v>2300</v>
      </c>
      <c r="BB884" s="5">
        <v>0</v>
      </c>
      <c r="BC884" s="5">
        <v>46777</v>
      </c>
      <c r="BD884" s="5">
        <v>68</v>
      </c>
      <c r="BE884" s="5">
        <v>24</v>
      </c>
      <c r="BF884" s="5">
        <v>0</v>
      </c>
      <c r="BG884" s="5">
        <v>112</v>
      </c>
      <c r="BH884" s="5">
        <v>517533</v>
      </c>
      <c r="BI884" s="5">
        <v>943697</v>
      </c>
      <c r="BJ884" s="5">
        <v>1251419</v>
      </c>
      <c r="BK884" s="5">
        <v>138184</v>
      </c>
      <c r="BL884" s="5">
        <v>0</v>
      </c>
      <c r="BM884" s="5">
        <v>31210</v>
      </c>
      <c r="BN884" s="5">
        <v>0</v>
      </c>
      <c r="BO884" s="5">
        <v>317706</v>
      </c>
      <c r="BP884" s="5">
        <v>249729</v>
      </c>
      <c r="BQ884" s="5">
        <v>628514</v>
      </c>
      <c r="BR884" s="5">
        <v>0</v>
      </c>
    </row>
    <row r="885" spans="1:70">
      <c r="A885" t="s">
        <v>2312</v>
      </c>
      <c r="B885" t="s">
        <v>2313</v>
      </c>
      <c r="C885" t="s">
        <v>1470</v>
      </c>
      <c r="D885" t="s">
        <v>2313</v>
      </c>
      <c r="E885" t="str">
        <f t="shared" si="13"/>
        <v>京都府京都府</v>
      </c>
      <c r="F885" s="5">
        <v>0</v>
      </c>
      <c r="G885" s="5">
        <v>59</v>
      </c>
      <c r="H885" s="5">
        <v>0</v>
      </c>
      <c r="I885" s="5">
        <v>0</v>
      </c>
      <c r="J885" s="5">
        <v>3</v>
      </c>
      <c r="K885" s="5">
        <v>0</v>
      </c>
      <c r="L885" s="5">
        <v>13172</v>
      </c>
      <c r="M885" s="5">
        <v>75721</v>
      </c>
      <c r="N885" s="5">
        <v>0</v>
      </c>
      <c r="O885" s="5">
        <v>0</v>
      </c>
      <c r="P885" s="5">
        <v>4494319</v>
      </c>
      <c r="Q885" s="5">
        <v>24602462</v>
      </c>
      <c r="R885" s="5">
        <v>2075995</v>
      </c>
      <c r="S885" s="5">
        <v>52</v>
      </c>
      <c r="T885" s="5">
        <v>0</v>
      </c>
      <c r="U885" s="5">
        <v>39936</v>
      </c>
      <c r="V885" s="5">
        <v>0</v>
      </c>
      <c r="W885" s="5">
        <v>40</v>
      </c>
      <c r="X885" s="5">
        <v>10</v>
      </c>
      <c r="Y885" s="5">
        <v>166000</v>
      </c>
      <c r="Z885" s="5">
        <v>0</v>
      </c>
      <c r="AA885" s="5">
        <v>494</v>
      </c>
      <c r="AB885" s="5">
        <v>219</v>
      </c>
      <c r="AC885" s="5">
        <v>4671</v>
      </c>
      <c r="AD885" s="5">
        <v>16909</v>
      </c>
      <c r="AE885" s="5">
        <v>0</v>
      </c>
      <c r="AF885" s="5">
        <v>0</v>
      </c>
      <c r="AG885" s="5">
        <v>166000</v>
      </c>
      <c r="AH885" s="5">
        <v>548928</v>
      </c>
      <c r="AI885" s="5">
        <v>0</v>
      </c>
      <c r="AJ885" s="5">
        <v>0</v>
      </c>
      <c r="AK885" s="5">
        <v>45460</v>
      </c>
      <c r="AL885" s="5">
        <v>0</v>
      </c>
      <c r="AM885" s="5">
        <v>0</v>
      </c>
      <c r="AN885" s="5">
        <v>0</v>
      </c>
      <c r="AO885" s="5">
        <v>0</v>
      </c>
      <c r="AP885" s="5">
        <v>0</v>
      </c>
      <c r="AQ885" s="5">
        <v>0</v>
      </c>
      <c r="AR885" s="5">
        <v>8729</v>
      </c>
      <c r="AS885" s="5">
        <v>30013</v>
      </c>
      <c r="AT885" s="5">
        <v>0</v>
      </c>
      <c r="AU885" s="5">
        <v>0</v>
      </c>
      <c r="AV885" s="5">
        <v>69</v>
      </c>
      <c r="AW885" s="5">
        <v>686</v>
      </c>
      <c r="AX885" s="5">
        <v>0</v>
      </c>
      <c r="AY885" s="5">
        <v>0</v>
      </c>
      <c r="AZ885" s="5">
        <v>0</v>
      </c>
      <c r="BA885" s="5">
        <v>29</v>
      </c>
      <c r="BB885" s="5">
        <v>0</v>
      </c>
      <c r="BC885" s="5">
        <v>0</v>
      </c>
      <c r="BD885" s="5">
        <v>68</v>
      </c>
      <c r="BE885" s="5">
        <v>2001</v>
      </c>
      <c r="BF885" s="5">
        <v>0</v>
      </c>
      <c r="BG885" s="5">
        <v>0</v>
      </c>
      <c r="BH885" s="5">
        <v>4513446</v>
      </c>
      <c r="BI885" s="5">
        <v>466007</v>
      </c>
      <c r="BJ885" s="5">
        <v>4400324</v>
      </c>
      <c r="BK885" s="5">
        <v>510533</v>
      </c>
      <c r="BL885" s="5">
        <v>0</v>
      </c>
      <c r="BM885" s="5">
        <v>0</v>
      </c>
      <c r="BN885" s="5">
        <v>0</v>
      </c>
      <c r="BO885" s="5">
        <v>427722</v>
      </c>
      <c r="BP885" s="5">
        <v>4434040</v>
      </c>
      <c r="BQ885" s="5">
        <v>4782593</v>
      </c>
      <c r="BR885" s="5">
        <v>0</v>
      </c>
    </row>
    <row r="886" spans="1:70">
      <c r="A886" t="s">
        <v>2336</v>
      </c>
      <c r="B886" t="s">
        <v>2337</v>
      </c>
      <c r="C886" t="s">
        <v>1280</v>
      </c>
      <c r="D886" t="s">
        <v>2338</v>
      </c>
      <c r="E886" t="str">
        <f t="shared" si="13"/>
        <v>大阪府大阪市</v>
      </c>
      <c r="F886" s="5">
        <v>2728981</v>
      </c>
      <c r="G886" s="5">
        <v>1339</v>
      </c>
      <c r="H886" s="5">
        <v>0</v>
      </c>
      <c r="I886" s="5">
        <v>0</v>
      </c>
      <c r="J886" s="5">
        <v>3</v>
      </c>
      <c r="K886" s="5">
        <v>0</v>
      </c>
      <c r="L886" s="5">
        <v>35400</v>
      </c>
      <c r="M886" s="5">
        <v>58204</v>
      </c>
      <c r="N886" s="5">
        <v>657079</v>
      </c>
      <c r="O886" s="5">
        <v>4476537</v>
      </c>
      <c r="P886" s="5">
        <v>59553519</v>
      </c>
      <c r="Q886" s="5">
        <v>115557485</v>
      </c>
      <c r="R886" s="5">
        <v>16948500</v>
      </c>
      <c r="S886" s="5">
        <v>1319</v>
      </c>
      <c r="T886" s="5">
        <v>368138</v>
      </c>
      <c r="U886" s="5">
        <v>0</v>
      </c>
      <c r="V886" s="5">
        <v>3261</v>
      </c>
      <c r="W886" s="5">
        <v>432</v>
      </c>
      <c r="X886" s="5">
        <v>24</v>
      </c>
      <c r="Y886" s="5">
        <v>2430000</v>
      </c>
      <c r="Z886" s="5">
        <v>450000</v>
      </c>
      <c r="AA886" s="5">
        <v>192</v>
      </c>
      <c r="AB886" s="5">
        <v>99</v>
      </c>
      <c r="AC886" s="5">
        <v>34145</v>
      </c>
      <c r="AD886" s="5">
        <v>56950</v>
      </c>
      <c r="AE886" s="5">
        <v>364311</v>
      </c>
      <c r="AF886" s="5">
        <v>2052107</v>
      </c>
      <c r="AG886" s="5">
        <v>240000</v>
      </c>
      <c r="AH886" s="5">
        <v>7649736</v>
      </c>
      <c r="AI886" s="5">
        <v>1248000</v>
      </c>
      <c r="AJ886" s="5">
        <v>0</v>
      </c>
      <c r="AK886" s="5">
        <v>193700</v>
      </c>
      <c r="AL886" s="5">
        <v>602000</v>
      </c>
      <c r="AM886" s="5">
        <v>0</v>
      </c>
      <c r="AN886" s="5">
        <v>0</v>
      </c>
      <c r="AO886" s="5">
        <v>0</v>
      </c>
      <c r="AP886" s="5">
        <v>0</v>
      </c>
      <c r="AQ886" s="5">
        <v>0</v>
      </c>
      <c r="AR886" s="5">
        <v>1137</v>
      </c>
      <c r="AS886" s="5">
        <v>774</v>
      </c>
      <c r="AT886" s="5">
        <v>220505</v>
      </c>
      <c r="AU886" s="5">
        <v>1226819</v>
      </c>
      <c r="AV886" s="5">
        <v>7818</v>
      </c>
      <c r="AW886" s="5">
        <v>33891</v>
      </c>
      <c r="AX886" s="5">
        <v>62071</v>
      </c>
      <c r="AY886" s="5">
        <v>5403</v>
      </c>
      <c r="AZ886" s="5">
        <v>0</v>
      </c>
      <c r="BA886" s="5">
        <v>0</v>
      </c>
      <c r="BB886" s="5">
        <v>0</v>
      </c>
      <c r="BC886" s="5">
        <v>49</v>
      </c>
      <c r="BD886" s="5">
        <v>0</v>
      </c>
      <c r="BE886" s="5">
        <v>0</v>
      </c>
      <c r="BF886" s="5">
        <v>151</v>
      </c>
      <c r="BG886" s="5">
        <v>97</v>
      </c>
      <c r="BH886" s="5">
        <v>62077305</v>
      </c>
      <c r="BI886" s="5">
        <v>2111297</v>
      </c>
      <c r="BJ886" s="5">
        <v>45843356</v>
      </c>
      <c r="BK886" s="5">
        <v>3597685</v>
      </c>
      <c r="BL886" s="5">
        <v>0</v>
      </c>
      <c r="BM886" s="5">
        <v>117802</v>
      </c>
      <c r="BN886" s="5">
        <v>0</v>
      </c>
      <c r="BO886" s="5">
        <v>1352319</v>
      </c>
      <c r="BP886" s="5">
        <v>61678345</v>
      </c>
      <c r="BQ886" s="5">
        <v>37340258</v>
      </c>
      <c r="BR886" s="5">
        <v>0</v>
      </c>
    </row>
    <row r="887" spans="1:70">
      <c r="A887" t="s">
        <v>2336</v>
      </c>
      <c r="B887" t="s">
        <v>2337</v>
      </c>
      <c r="C887" t="s">
        <v>1282</v>
      </c>
      <c r="D887" t="s">
        <v>2339</v>
      </c>
      <c r="E887" t="str">
        <f t="shared" si="13"/>
        <v>大阪府堺市</v>
      </c>
      <c r="F887" s="5">
        <v>830234</v>
      </c>
      <c r="G887" s="5">
        <v>257</v>
      </c>
      <c r="H887" s="5">
        <v>0</v>
      </c>
      <c r="I887" s="5">
        <v>0</v>
      </c>
      <c r="J887" s="5">
        <v>0</v>
      </c>
      <c r="K887" s="5">
        <v>0</v>
      </c>
      <c r="L887" s="5">
        <v>4566</v>
      </c>
      <c r="M887" s="5">
        <v>67425</v>
      </c>
      <c r="N887" s="5">
        <v>138291</v>
      </c>
      <c r="O887" s="5">
        <v>2211741</v>
      </c>
      <c r="P887" s="5">
        <v>14457015</v>
      </c>
      <c r="Q887" s="5">
        <v>31424586</v>
      </c>
      <c r="R887" s="5">
        <v>1379986</v>
      </c>
      <c r="S887" s="5">
        <v>196</v>
      </c>
      <c r="T887" s="5">
        <v>87645</v>
      </c>
      <c r="U887" s="5">
        <v>0</v>
      </c>
      <c r="V887" s="5">
        <v>0</v>
      </c>
      <c r="W887" s="5">
        <v>140</v>
      </c>
      <c r="X887" s="5">
        <v>19</v>
      </c>
      <c r="Y887" s="5">
        <v>0</v>
      </c>
      <c r="Z887" s="5">
        <v>0</v>
      </c>
      <c r="AA887" s="5">
        <v>0</v>
      </c>
      <c r="AB887" s="5">
        <v>0</v>
      </c>
      <c r="AC887" s="5">
        <v>2048</v>
      </c>
      <c r="AD887" s="5">
        <v>46512</v>
      </c>
      <c r="AE887" s="5">
        <v>76317</v>
      </c>
      <c r="AF887" s="5">
        <v>324396</v>
      </c>
      <c r="AG887" s="5">
        <v>0</v>
      </c>
      <c r="AH887" s="5">
        <v>257184</v>
      </c>
      <c r="AI887" s="5">
        <v>0</v>
      </c>
      <c r="AJ887" s="5">
        <v>0</v>
      </c>
      <c r="AK887" s="5">
        <v>170100</v>
      </c>
      <c r="AL887" s="5">
        <v>0</v>
      </c>
      <c r="AM887" s="5">
        <v>19100</v>
      </c>
      <c r="AN887" s="5">
        <v>19500</v>
      </c>
      <c r="AO887" s="5">
        <v>0</v>
      </c>
      <c r="AP887" s="5">
        <v>15000</v>
      </c>
      <c r="AQ887" s="5">
        <v>16200</v>
      </c>
      <c r="AR887" s="5">
        <v>529</v>
      </c>
      <c r="AS887" s="5">
        <v>13908</v>
      </c>
      <c r="AT887" s="5">
        <v>38750</v>
      </c>
      <c r="AU887" s="5">
        <v>580398</v>
      </c>
      <c r="AV887" s="5">
        <v>424</v>
      </c>
      <c r="AW887" s="5">
        <v>654</v>
      </c>
      <c r="AX887" s="5">
        <v>746</v>
      </c>
      <c r="AY887" s="5">
        <v>2063</v>
      </c>
      <c r="AZ887" s="5">
        <v>0</v>
      </c>
      <c r="BA887" s="5">
        <v>0</v>
      </c>
      <c r="BB887" s="5">
        <v>0</v>
      </c>
      <c r="BC887" s="5">
        <v>2083</v>
      </c>
      <c r="BD887" s="5">
        <v>0</v>
      </c>
      <c r="BE887" s="5">
        <v>673</v>
      </c>
      <c r="BF887" s="5">
        <v>543</v>
      </c>
      <c r="BG887" s="5">
        <v>326</v>
      </c>
      <c r="BH887" s="5">
        <v>15215407</v>
      </c>
      <c r="BI887" s="5">
        <v>1362788</v>
      </c>
      <c r="BJ887" s="5">
        <v>14527828</v>
      </c>
      <c r="BK887" s="5">
        <v>504987</v>
      </c>
      <c r="BL887" s="5">
        <v>0</v>
      </c>
      <c r="BM887" s="5">
        <v>109186</v>
      </c>
      <c r="BN887" s="5">
        <v>0</v>
      </c>
      <c r="BO887" s="5">
        <v>1233916</v>
      </c>
      <c r="BP887" s="5">
        <v>12206419</v>
      </c>
      <c r="BQ887" s="5">
        <v>4863549</v>
      </c>
      <c r="BR887" s="5">
        <v>405800</v>
      </c>
    </row>
    <row r="888" spans="1:70">
      <c r="A888" t="s">
        <v>2336</v>
      </c>
      <c r="B888" t="s">
        <v>2337</v>
      </c>
      <c r="C888" t="s">
        <v>1284</v>
      </c>
      <c r="D888" t="s">
        <v>2340</v>
      </c>
      <c r="E888" t="str">
        <f t="shared" si="13"/>
        <v>大阪府池田市</v>
      </c>
      <c r="F888" s="5">
        <v>104080</v>
      </c>
      <c r="G888" s="5">
        <v>44</v>
      </c>
      <c r="H888" s="5">
        <v>0</v>
      </c>
      <c r="I888" s="5">
        <v>0</v>
      </c>
      <c r="J888" s="5">
        <v>1</v>
      </c>
      <c r="K888" s="5">
        <v>0</v>
      </c>
      <c r="L888" s="5">
        <v>6719</v>
      </c>
      <c r="M888" s="5">
        <v>23564</v>
      </c>
      <c r="N888" s="5">
        <v>18348</v>
      </c>
      <c r="O888" s="5">
        <v>267499</v>
      </c>
      <c r="P888" s="5">
        <v>1992249</v>
      </c>
      <c r="Q888" s="5">
        <v>8308255</v>
      </c>
      <c r="R888" s="5">
        <v>557306</v>
      </c>
      <c r="S888" s="5">
        <v>37</v>
      </c>
      <c r="T888" s="5">
        <v>11233</v>
      </c>
      <c r="U888" s="5">
        <v>0</v>
      </c>
      <c r="V888" s="5">
        <v>0</v>
      </c>
      <c r="W888" s="5">
        <v>21</v>
      </c>
      <c r="X888" s="5">
        <v>18</v>
      </c>
      <c r="Y888" s="5">
        <v>57500</v>
      </c>
      <c r="Z888" s="5">
        <v>0</v>
      </c>
      <c r="AA888" s="5">
        <v>215</v>
      </c>
      <c r="AB888" s="5">
        <v>54</v>
      </c>
      <c r="AC888" s="5">
        <v>1438</v>
      </c>
      <c r="AD888" s="5">
        <v>8056</v>
      </c>
      <c r="AE888" s="5">
        <v>9312</v>
      </c>
      <c r="AF888" s="5">
        <v>124835</v>
      </c>
      <c r="AG888" s="5">
        <v>47800</v>
      </c>
      <c r="AH888" s="5">
        <v>0</v>
      </c>
      <c r="AI888" s="5">
        <v>13000</v>
      </c>
      <c r="AJ888" s="5">
        <v>0</v>
      </c>
      <c r="AK888" s="5">
        <v>20000</v>
      </c>
      <c r="AL888" s="5">
        <v>9000</v>
      </c>
      <c r="AM888" s="5">
        <v>0</v>
      </c>
      <c r="AN888" s="5">
        <v>0</v>
      </c>
      <c r="AO888" s="5">
        <v>0</v>
      </c>
      <c r="AP888" s="5">
        <v>0</v>
      </c>
      <c r="AQ888" s="5">
        <v>0</v>
      </c>
      <c r="AR888" s="5">
        <v>0</v>
      </c>
      <c r="AS888" s="5">
        <v>1410</v>
      </c>
      <c r="AT888" s="5">
        <v>1267</v>
      </c>
      <c r="AU888" s="5">
        <v>33149</v>
      </c>
      <c r="AV888" s="5">
        <v>0</v>
      </c>
      <c r="AW888" s="5">
        <v>6</v>
      </c>
      <c r="AX888" s="5">
        <v>48</v>
      </c>
      <c r="AY888" s="5">
        <v>997</v>
      </c>
      <c r="AZ888" s="5">
        <v>0</v>
      </c>
      <c r="BA888" s="5">
        <v>0</v>
      </c>
      <c r="BB888" s="5">
        <v>0</v>
      </c>
      <c r="BC888" s="5">
        <v>0</v>
      </c>
      <c r="BD888" s="5">
        <v>0</v>
      </c>
      <c r="BE888" s="5">
        <v>0</v>
      </c>
      <c r="BF888" s="5">
        <v>0</v>
      </c>
      <c r="BG888" s="5">
        <v>0</v>
      </c>
      <c r="BH888" s="5">
        <v>2059095</v>
      </c>
      <c r="BI888" s="5">
        <v>402996</v>
      </c>
      <c r="BJ888" s="5">
        <v>1921739</v>
      </c>
      <c r="BK888" s="5">
        <v>164391</v>
      </c>
      <c r="BL888" s="5">
        <v>0</v>
      </c>
      <c r="BM888" s="5">
        <v>36795</v>
      </c>
      <c r="BN888" s="5">
        <v>0</v>
      </c>
      <c r="BO888" s="5">
        <v>123741</v>
      </c>
      <c r="BP888" s="5">
        <v>3048881</v>
      </c>
      <c r="BQ888" s="5">
        <v>925849</v>
      </c>
      <c r="BR888" s="5">
        <v>11500</v>
      </c>
    </row>
    <row r="889" spans="1:70">
      <c r="A889" t="s">
        <v>2336</v>
      </c>
      <c r="B889" t="s">
        <v>2337</v>
      </c>
      <c r="C889" t="s">
        <v>1286</v>
      </c>
      <c r="D889" t="s">
        <v>2341</v>
      </c>
      <c r="E889" t="str">
        <f t="shared" si="13"/>
        <v>大阪府箕面市</v>
      </c>
      <c r="F889" s="5">
        <v>136108</v>
      </c>
      <c r="G889" s="5">
        <v>31</v>
      </c>
      <c r="H889" s="5">
        <v>0</v>
      </c>
      <c r="I889" s="5">
        <v>0</v>
      </c>
      <c r="J889" s="5">
        <v>1</v>
      </c>
      <c r="K889" s="5">
        <v>1</v>
      </c>
      <c r="L889" s="5">
        <v>4384</v>
      </c>
      <c r="M889" s="5">
        <v>25920</v>
      </c>
      <c r="N889" s="5">
        <v>16154</v>
      </c>
      <c r="O889" s="5">
        <v>466205</v>
      </c>
      <c r="P889" s="5">
        <v>2305347</v>
      </c>
      <c r="Q889" s="5">
        <v>2716392</v>
      </c>
      <c r="R889" s="5">
        <v>344705</v>
      </c>
      <c r="S889" s="5">
        <v>23</v>
      </c>
      <c r="T889" s="5">
        <v>14055</v>
      </c>
      <c r="U889" s="5">
        <v>0</v>
      </c>
      <c r="V889" s="5">
        <v>0</v>
      </c>
      <c r="W889" s="5">
        <v>9</v>
      </c>
      <c r="X889" s="5">
        <v>25</v>
      </c>
      <c r="Y889" s="5">
        <v>6100</v>
      </c>
      <c r="Z889" s="5">
        <v>0</v>
      </c>
      <c r="AA889" s="5">
        <v>32</v>
      </c>
      <c r="AB889" s="5">
        <v>0</v>
      </c>
      <c r="AC889" s="5">
        <v>2944</v>
      </c>
      <c r="AD889" s="5">
        <v>10514</v>
      </c>
      <c r="AE889" s="5">
        <v>7771</v>
      </c>
      <c r="AF889" s="5">
        <v>159524</v>
      </c>
      <c r="AG889" s="5">
        <v>2300</v>
      </c>
      <c r="AH889" s="5">
        <v>50083</v>
      </c>
      <c r="AI889" s="5">
        <v>23933</v>
      </c>
      <c r="AJ889" s="5">
        <v>19397</v>
      </c>
      <c r="AK889" s="5">
        <v>36400</v>
      </c>
      <c r="AL889" s="5">
        <v>4150</v>
      </c>
      <c r="AM889" s="5">
        <v>0</v>
      </c>
      <c r="AN889" s="5">
        <v>0</v>
      </c>
      <c r="AO889" s="5">
        <v>0</v>
      </c>
      <c r="AP889" s="5">
        <v>1458</v>
      </c>
      <c r="AQ889" s="5">
        <v>0</v>
      </c>
      <c r="AR889" s="5">
        <v>208</v>
      </c>
      <c r="AS889" s="5">
        <v>15050</v>
      </c>
      <c r="AT889" s="5">
        <v>4603</v>
      </c>
      <c r="AU889" s="5">
        <v>74549</v>
      </c>
      <c r="AV889" s="5">
        <v>0</v>
      </c>
      <c r="AW889" s="5">
        <v>0</v>
      </c>
      <c r="AX889" s="5">
        <v>0</v>
      </c>
      <c r="AY889" s="5">
        <v>0</v>
      </c>
      <c r="AZ889" s="5">
        <v>27</v>
      </c>
      <c r="BA889" s="5">
        <v>0</v>
      </c>
      <c r="BB889" s="5">
        <v>0</v>
      </c>
      <c r="BC889" s="5">
        <v>620</v>
      </c>
      <c r="BD889" s="5">
        <v>0</v>
      </c>
      <c r="BE889" s="5">
        <v>0</v>
      </c>
      <c r="BF889" s="5">
        <v>0</v>
      </c>
      <c r="BG889" s="5">
        <v>0</v>
      </c>
      <c r="BH889" s="5">
        <v>2422364</v>
      </c>
      <c r="BI889" s="5">
        <v>419525</v>
      </c>
      <c r="BJ889" s="5">
        <v>2380493</v>
      </c>
      <c r="BK889" s="5">
        <v>56718</v>
      </c>
      <c r="BL889" s="5">
        <v>0</v>
      </c>
      <c r="BM889" s="5">
        <v>19425</v>
      </c>
      <c r="BN889" s="5">
        <v>0</v>
      </c>
      <c r="BO889" s="5">
        <v>246925</v>
      </c>
      <c r="BP889" s="5">
        <v>2949792</v>
      </c>
      <c r="BQ889" s="5">
        <v>920594</v>
      </c>
      <c r="BR889" s="5">
        <v>42600</v>
      </c>
    </row>
    <row r="890" spans="1:70">
      <c r="A890" t="s">
        <v>2336</v>
      </c>
      <c r="B890" t="s">
        <v>2337</v>
      </c>
      <c r="C890" t="s">
        <v>1292</v>
      </c>
      <c r="D890" t="s">
        <v>2342</v>
      </c>
      <c r="E890" t="str">
        <f t="shared" si="13"/>
        <v>大阪府豊中市</v>
      </c>
      <c r="F890" s="5">
        <v>398471</v>
      </c>
      <c r="G890" s="5">
        <v>150</v>
      </c>
      <c r="H890" s="5">
        <v>0</v>
      </c>
      <c r="I890" s="5">
        <v>0</v>
      </c>
      <c r="J890" s="5">
        <v>1</v>
      </c>
      <c r="K890" s="5">
        <v>0</v>
      </c>
      <c r="L890" s="5">
        <v>3594</v>
      </c>
      <c r="M890" s="5">
        <v>7172</v>
      </c>
      <c r="N890" s="5">
        <v>64749</v>
      </c>
      <c r="O890" s="5">
        <v>734078</v>
      </c>
      <c r="P890" s="5">
        <v>6797924</v>
      </c>
      <c r="Q890" s="5">
        <v>21351090</v>
      </c>
      <c r="R890" s="5">
        <v>1616239</v>
      </c>
      <c r="S890" s="5">
        <v>134</v>
      </c>
      <c r="T890" s="5">
        <v>42199</v>
      </c>
      <c r="U890" s="5">
        <v>0</v>
      </c>
      <c r="V890" s="5">
        <v>0</v>
      </c>
      <c r="W890" s="5">
        <v>77</v>
      </c>
      <c r="X890" s="5">
        <v>23</v>
      </c>
      <c r="Y890" s="5">
        <v>22500</v>
      </c>
      <c r="Z890" s="5">
        <v>0</v>
      </c>
      <c r="AA890" s="5">
        <v>7</v>
      </c>
      <c r="AB890" s="5">
        <v>2</v>
      </c>
      <c r="AC890" s="5">
        <v>3320</v>
      </c>
      <c r="AD890" s="5">
        <v>3256</v>
      </c>
      <c r="AE890" s="5">
        <v>31223</v>
      </c>
      <c r="AF890" s="5">
        <v>172196</v>
      </c>
      <c r="AG890" s="5">
        <v>0</v>
      </c>
      <c r="AH890" s="5">
        <v>11220</v>
      </c>
      <c r="AI890" s="5">
        <v>31104</v>
      </c>
      <c r="AJ890" s="5">
        <v>57000</v>
      </c>
      <c r="AK890" s="5">
        <v>97963</v>
      </c>
      <c r="AL890" s="5">
        <v>11650</v>
      </c>
      <c r="AM890" s="5">
        <v>0</v>
      </c>
      <c r="AN890" s="5">
        <v>0</v>
      </c>
      <c r="AO890" s="5">
        <v>0</v>
      </c>
      <c r="AP890" s="5">
        <v>0</v>
      </c>
      <c r="AQ890" s="5">
        <v>0</v>
      </c>
      <c r="AR890" s="5">
        <v>202</v>
      </c>
      <c r="AS890" s="5">
        <v>3272</v>
      </c>
      <c r="AT890" s="5">
        <v>29095</v>
      </c>
      <c r="AU890" s="5">
        <v>149734</v>
      </c>
      <c r="AV890" s="5">
        <v>117</v>
      </c>
      <c r="AW890" s="5">
        <v>267</v>
      </c>
      <c r="AX890" s="5">
        <v>1933</v>
      </c>
      <c r="AY890" s="5">
        <v>0</v>
      </c>
      <c r="AZ890" s="5">
        <v>0</v>
      </c>
      <c r="BA890" s="5">
        <v>0</v>
      </c>
      <c r="BB890" s="5">
        <v>0</v>
      </c>
      <c r="BC890" s="5">
        <v>5660</v>
      </c>
      <c r="BD890" s="5">
        <v>0</v>
      </c>
      <c r="BE890" s="5">
        <v>6</v>
      </c>
      <c r="BF890" s="5">
        <v>52</v>
      </c>
      <c r="BG890" s="5">
        <v>147</v>
      </c>
      <c r="BH890" s="5">
        <v>7236548</v>
      </c>
      <c r="BI890" s="5">
        <v>511125</v>
      </c>
      <c r="BJ890" s="5">
        <v>6626803</v>
      </c>
      <c r="BK890" s="5">
        <v>448552</v>
      </c>
      <c r="BL890" s="5">
        <v>0</v>
      </c>
      <c r="BM890" s="5">
        <v>34769</v>
      </c>
      <c r="BN890" s="5">
        <v>0</v>
      </c>
      <c r="BO890" s="5">
        <v>202942</v>
      </c>
      <c r="BP890" s="5">
        <v>4738407</v>
      </c>
      <c r="BQ890" s="5">
        <v>3114773</v>
      </c>
      <c r="BR890" s="5">
        <v>194590</v>
      </c>
    </row>
    <row r="891" spans="1:70">
      <c r="A891" t="s">
        <v>2336</v>
      </c>
      <c r="B891" t="s">
        <v>2337</v>
      </c>
      <c r="C891" t="s">
        <v>1294</v>
      </c>
      <c r="D891" t="s">
        <v>2343</v>
      </c>
      <c r="E891" t="str">
        <f t="shared" si="13"/>
        <v>大阪府吹田市</v>
      </c>
      <c r="F891" s="5">
        <v>379448</v>
      </c>
      <c r="G891" s="5">
        <v>155</v>
      </c>
      <c r="H891" s="5">
        <v>0</v>
      </c>
      <c r="I891" s="5">
        <v>0</v>
      </c>
      <c r="J891" s="5">
        <v>2</v>
      </c>
      <c r="K891" s="5">
        <v>0</v>
      </c>
      <c r="L891" s="5">
        <v>3446</v>
      </c>
      <c r="M891" s="5">
        <v>26931</v>
      </c>
      <c r="N891" s="5">
        <v>50322</v>
      </c>
      <c r="O891" s="5">
        <v>645188</v>
      </c>
      <c r="P891" s="5">
        <v>6051572</v>
      </c>
      <c r="Q891" s="5">
        <v>10712248</v>
      </c>
      <c r="R891" s="5">
        <v>607860</v>
      </c>
      <c r="S891" s="5">
        <v>116</v>
      </c>
      <c r="T891" s="5">
        <v>40039</v>
      </c>
      <c r="U891" s="5">
        <v>0</v>
      </c>
      <c r="V891" s="5">
        <v>0</v>
      </c>
      <c r="W891" s="5">
        <v>97</v>
      </c>
      <c r="X891" s="5">
        <v>19</v>
      </c>
      <c r="Y891" s="5">
        <v>48300</v>
      </c>
      <c r="Z891" s="5">
        <v>0</v>
      </c>
      <c r="AA891" s="5">
        <v>38</v>
      </c>
      <c r="AB891" s="5">
        <v>30</v>
      </c>
      <c r="AC891" s="5">
        <v>2187</v>
      </c>
      <c r="AD891" s="5">
        <v>8216</v>
      </c>
      <c r="AE891" s="5">
        <v>16512</v>
      </c>
      <c r="AF891" s="5">
        <v>246668</v>
      </c>
      <c r="AG891" s="5">
        <v>0</v>
      </c>
      <c r="AH891" s="5">
        <v>359986</v>
      </c>
      <c r="AI891" s="5">
        <v>8640</v>
      </c>
      <c r="AJ891" s="5">
        <v>0</v>
      </c>
      <c r="AK891" s="5">
        <v>55613</v>
      </c>
      <c r="AL891" s="5">
        <v>6000</v>
      </c>
      <c r="AM891" s="5">
        <v>0</v>
      </c>
      <c r="AN891" s="5">
        <v>0</v>
      </c>
      <c r="AO891" s="5">
        <v>0</v>
      </c>
      <c r="AP891" s="5">
        <v>0</v>
      </c>
      <c r="AQ891" s="5">
        <v>0</v>
      </c>
      <c r="AR891" s="5">
        <v>0</v>
      </c>
      <c r="AS891" s="5">
        <v>6509</v>
      </c>
      <c r="AT891" s="5">
        <v>23177</v>
      </c>
      <c r="AU891" s="5">
        <v>100264</v>
      </c>
      <c r="AV891" s="5">
        <v>0</v>
      </c>
      <c r="AW891" s="5">
        <v>1961</v>
      </c>
      <c r="AX891" s="5">
        <v>2239</v>
      </c>
      <c r="AY891" s="5">
        <v>1181</v>
      </c>
      <c r="AZ891" s="5">
        <v>0</v>
      </c>
      <c r="BA891" s="5">
        <v>0</v>
      </c>
      <c r="BB891" s="5">
        <v>0</v>
      </c>
      <c r="BC891" s="5">
        <v>0</v>
      </c>
      <c r="BD891" s="5">
        <v>0</v>
      </c>
      <c r="BE891" s="5">
        <v>21</v>
      </c>
      <c r="BF891" s="5">
        <v>312</v>
      </c>
      <c r="BG891" s="5">
        <v>170</v>
      </c>
      <c r="BH891" s="5">
        <v>6290237</v>
      </c>
      <c r="BI891" s="5">
        <v>701838</v>
      </c>
      <c r="BJ891" s="5">
        <v>5696150</v>
      </c>
      <c r="BK891" s="5">
        <v>189521</v>
      </c>
      <c r="BL891" s="5">
        <v>0</v>
      </c>
      <c r="BM891" s="5">
        <v>55725</v>
      </c>
      <c r="BN891" s="5">
        <v>0</v>
      </c>
      <c r="BO891" s="5">
        <v>188203</v>
      </c>
      <c r="BP891" s="5">
        <v>6833761</v>
      </c>
      <c r="BQ891" s="5">
        <v>3431147</v>
      </c>
      <c r="BR891" s="5">
        <v>92700</v>
      </c>
    </row>
    <row r="892" spans="1:70">
      <c r="A892" t="s">
        <v>2336</v>
      </c>
      <c r="B892" t="s">
        <v>2337</v>
      </c>
      <c r="C892" t="s">
        <v>1296</v>
      </c>
      <c r="D892" t="s">
        <v>2344</v>
      </c>
      <c r="E892" t="str">
        <f t="shared" si="13"/>
        <v>大阪府摂津市</v>
      </c>
      <c r="F892" s="5">
        <v>85570</v>
      </c>
      <c r="G892" s="5">
        <v>34</v>
      </c>
      <c r="H892" s="5">
        <v>0</v>
      </c>
      <c r="I892" s="5">
        <v>0</v>
      </c>
      <c r="J892" s="5">
        <v>1</v>
      </c>
      <c r="K892" s="5">
        <v>0</v>
      </c>
      <c r="L892" s="5">
        <v>955</v>
      </c>
      <c r="M892" s="5">
        <v>1486</v>
      </c>
      <c r="N892" s="5">
        <v>20557</v>
      </c>
      <c r="O892" s="5">
        <v>216491</v>
      </c>
      <c r="P892" s="5">
        <v>1772020</v>
      </c>
      <c r="Q892" s="5">
        <v>3357423</v>
      </c>
      <c r="R892" s="5">
        <v>307137</v>
      </c>
      <c r="S892" s="5">
        <v>32</v>
      </c>
      <c r="T892" s="5">
        <v>9282</v>
      </c>
      <c r="U892" s="5">
        <v>0</v>
      </c>
      <c r="V892" s="5">
        <v>0</v>
      </c>
      <c r="W892" s="5">
        <v>10</v>
      </c>
      <c r="X892" s="5">
        <v>17</v>
      </c>
      <c r="Y892" s="5">
        <v>12500</v>
      </c>
      <c r="Z892" s="5">
        <v>0</v>
      </c>
      <c r="AA892" s="5">
        <v>32</v>
      </c>
      <c r="AB892" s="5">
        <v>22</v>
      </c>
      <c r="AC892" s="5">
        <v>955</v>
      </c>
      <c r="AD892" s="5">
        <v>0</v>
      </c>
      <c r="AE892" s="5">
        <v>9864</v>
      </c>
      <c r="AF892" s="5">
        <v>89589</v>
      </c>
      <c r="AG892" s="5">
        <v>12000</v>
      </c>
      <c r="AH892" s="5">
        <v>62500</v>
      </c>
      <c r="AI892" s="5">
        <v>0</v>
      </c>
      <c r="AJ892" s="5">
        <v>8640</v>
      </c>
      <c r="AK892" s="5">
        <v>14400</v>
      </c>
      <c r="AL892" s="5">
        <v>12000</v>
      </c>
      <c r="AM892" s="5">
        <v>0</v>
      </c>
      <c r="AN892" s="5">
        <v>0</v>
      </c>
      <c r="AO892" s="5">
        <v>0</v>
      </c>
      <c r="AP892" s="5">
        <v>0</v>
      </c>
      <c r="AQ892" s="5">
        <v>0</v>
      </c>
      <c r="AR892" s="5">
        <v>0</v>
      </c>
      <c r="AS892" s="5">
        <v>0</v>
      </c>
      <c r="AT892" s="5">
        <v>6042</v>
      </c>
      <c r="AU892" s="5">
        <v>13881</v>
      </c>
      <c r="AV892" s="5">
        <v>0</v>
      </c>
      <c r="AW892" s="5">
        <v>52</v>
      </c>
      <c r="AX892" s="5">
        <v>418</v>
      </c>
      <c r="AY892" s="5">
        <v>126</v>
      </c>
      <c r="AZ892" s="5">
        <v>0</v>
      </c>
      <c r="BA892" s="5">
        <v>0</v>
      </c>
      <c r="BB892" s="5">
        <v>0</v>
      </c>
      <c r="BC892" s="5">
        <v>0</v>
      </c>
      <c r="BD892" s="5">
        <v>0</v>
      </c>
      <c r="BE892" s="5">
        <v>0</v>
      </c>
      <c r="BF892" s="5">
        <v>12</v>
      </c>
      <c r="BG892" s="5">
        <v>45</v>
      </c>
      <c r="BH892" s="5">
        <v>1815770</v>
      </c>
      <c r="BI892" s="5">
        <v>217812</v>
      </c>
      <c r="BJ892" s="5">
        <v>1890775</v>
      </c>
      <c r="BK892" s="5">
        <v>55534</v>
      </c>
      <c r="BL892" s="5">
        <v>0</v>
      </c>
      <c r="BM892" s="5">
        <v>9148</v>
      </c>
      <c r="BN892" s="5">
        <v>0</v>
      </c>
      <c r="BO892" s="5">
        <v>31274</v>
      </c>
      <c r="BP892" s="5">
        <v>4501440</v>
      </c>
      <c r="BQ892" s="5">
        <v>1442002</v>
      </c>
      <c r="BR892" s="5">
        <v>50600</v>
      </c>
    </row>
    <row r="893" spans="1:70">
      <c r="A893" t="s">
        <v>2336</v>
      </c>
      <c r="B893" t="s">
        <v>2337</v>
      </c>
      <c r="C893" t="s">
        <v>1298</v>
      </c>
      <c r="D893" t="s">
        <v>2345</v>
      </c>
      <c r="E893" t="str">
        <f t="shared" si="13"/>
        <v>大阪府茨木市</v>
      </c>
      <c r="F893" s="5">
        <v>281888</v>
      </c>
      <c r="G893" s="5">
        <v>82</v>
      </c>
      <c r="H893" s="5">
        <v>1</v>
      </c>
      <c r="I893" s="5">
        <v>0</v>
      </c>
      <c r="J893" s="5">
        <v>1</v>
      </c>
      <c r="K893" s="5">
        <v>0</v>
      </c>
      <c r="L893" s="5">
        <v>143</v>
      </c>
      <c r="M893" s="5">
        <v>52698</v>
      </c>
      <c r="N893" s="5">
        <v>30381</v>
      </c>
      <c r="O893" s="5">
        <v>712731</v>
      </c>
      <c r="P893" s="5">
        <v>4259988</v>
      </c>
      <c r="Q893" s="5">
        <v>3835554</v>
      </c>
      <c r="R893" s="5">
        <v>545545</v>
      </c>
      <c r="S893" s="5">
        <v>46</v>
      </c>
      <c r="T893" s="5">
        <v>28846</v>
      </c>
      <c r="U893" s="5">
        <v>0</v>
      </c>
      <c r="V893" s="5">
        <v>0</v>
      </c>
      <c r="W893" s="5">
        <v>25</v>
      </c>
      <c r="X893" s="5">
        <v>15</v>
      </c>
      <c r="Y893" s="5">
        <v>17000</v>
      </c>
      <c r="Z893" s="5">
        <v>0</v>
      </c>
      <c r="AA893" s="5">
        <v>9</v>
      </c>
      <c r="AB893" s="5">
        <v>4</v>
      </c>
      <c r="AC893" s="5">
        <v>0</v>
      </c>
      <c r="AD893" s="5">
        <v>1833</v>
      </c>
      <c r="AE893" s="5">
        <v>5664</v>
      </c>
      <c r="AF893" s="5">
        <v>107961</v>
      </c>
      <c r="AG893" s="5">
        <v>5000</v>
      </c>
      <c r="AH893" s="5">
        <v>160531</v>
      </c>
      <c r="AI893" s="5">
        <v>0</v>
      </c>
      <c r="AJ893" s="5">
        <v>0</v>
      </c>
      <c r="AK893" s="5">
        <v>63879</v>
      </c>
      <c r="AL893" s="5">
        <v>5200</v>
      </c>
      <c r="AM893" s="5">
        <v>80</v>
      </c>
      <c r="AN893" s="5">
        <v>0</v>
      </c>
      <c r="AO893" s="5">
        <v>0</v>
      </c>
      <c r="AP893" s="5">
        <v>0</v>
      </c>
      <c r="AQ893" s="5">
        <v>0</v>
      </c>
      <c r="AR893" s="5">
        <v>0</v>
      </c>
      <c r="AS893" s="5">
        <v>22330</v>
      </c>
      <c r="AT893" s="5">
        <v>11817</v>
      </c>
      <c r="AU893" s="5">
        <v>112318</v>
      </c>
      <c r="AV893" s="5">
        <v>143</v>
      </c>
      <c r="AW893" s="5">
        <v>151</v>
      </c>
      <c r="AX893" s="5">
        <v>1058</v>
      </c>
      <c r="AY893" s="5">
        <v>720</v>
      </c>
      <c r="AZ893" s="5">
        <v>0</v>
      </c>
      <c r="BA893" s="5">
        <v>0</v>
      </c>
      <c r="BB893" s="5">
        <v>0</v>
      </c>
      <c r="BC893" s="5">
        <v>0</v>
      </c>
      <c r="BD893" s="5">
        <v>0</v>
      </c>
      <c r="BE893" s="5">
        <v>0</v>
      </c>
      <c r="BF893" s="5">
        <v>0</v>
      </c>
      <c r="BG893" s="5">
        <v>0</v>
      </c>
      <c r="BH893" s="5">
        <v>4521996</v>
      </c>
      <c r="BI893" s="5">
        <v>1088764</v>
      </c>
      <c r="BJ893" s="5">
        <v>4749511</v>
      </c>
      <c r="BK893" s="5">
        <v>133278</v>
      </c>
      <c r="BL893" s="5">
        <v>1</v>
      </c>
      <c r="BM893" s="5">
        <v>1410</v>
      </c>
      <c r="BN893" s="5">
        <v>0</v>
      </c>
      <c r="BO893" s="5">
        <v>761305</v>
      </c>
      <c r="BP893" s="5">
        <v>5434454</v>
      </c>
      <c r="BQ893" s="5">
        <v>1875844</v>
      </c>
      <c r="BR893" s="5">
        <v>94000</v>
      </c>
    </row>
    <row r="894" spans="1:70">
      <c r="A894" t="s">
        <v>2336</v>
      </c>
      <c r="B894" t="s">
        <v>2337</v>
      </c>
      <c r="C894" t="s">
        <v>1300</v>
      </c>
      <c r="D894" t="s">
        <v>2346</v>
      </c>
      <c r="E894" t="str">
        <f t="shared" si="13"/>
        <v>大阪府高槻市</v>
      </c>
      <c r="F894" s="5">
        <v>348272</v>
      </c>
      <c r="G894" s="5">
        <v>107</v>
      </c>
      <c r="H894" s="5">
        <v>0</v>
      </c>
      <c r="I894" s="5">
        <v>2</v>
      </c>
      <c r="J894" s="5">
        <v>1</v>
      </c>
      <c r="K894" s="5">
        <v>0</v>
      </c>
      <c r="L894" s="5">
        <v>3582</v>
      </c>
      <c r="M894" s="5">
        <v>19976</v>
      </c>
      <c r="N894" s="5">
        <v>51351</v>
      </c>
      <c r="O894" s="5">
        <v>997068</v>
      </c>
      <c r="P894" s="5">
        <v>5231418</v>
      </c>
      <c r="Q894" s="5">
        <v>872482</v>
      </c>
      <c r="R894" s="5">
        <v>203582</v>
      </c>
      <c r="S894" s="5">
        <v>75</v>
      </c>
      <c r="T894" s="5">
        <v>35119</v>
      </c>
      <c r="U894" s="5">
        <v>0</v>
      </c>
      <c r="V894" s="5">
        <v>0</v>
      </c>
      <c r="W894" s="5">
        <v>55</v>
      </c>
      <c r="X894" s="5">
        <v>15</v>
      </c>
      <c r="Y894" s="5">
        <v>38493</v>
      </c>
      <c r="Z894" s="5">
        <v>37500</v>
      </c>
      <c r="AA894" s="5">
        <v>81</v>
      </c>
      <c r="AB894" s="5">
        <v>41</v>
      </c>
      <c r="AC894" s="5">
        <v>1154</v>
      </c>
      <c r="AD894" s="5">
        <v>4089</v>
      </c>
      <c r="AE894" s="5">
        <v>27784</v>
      </c>
      <c r="AF894" s="5">
        <v>123574</v>
      </c>
      <c r="AG894" s="5">
        <v>38493</v>
      </c>
      <c r="AH894" s="5">
        <v>205920</v>
      </c>
      <c r="AI894" s="5">
        <v>0</v>
      </c>
      <c r="AJ894" s="5">
        <v>31680</v>
      </c>
      <c r="AK894" s="5">
        <v>62698</v>
      </c>
      <c r="AL894" s="5">
        <v>0</v>
      </c>
      <c r="AM894" s="5">
        <v>0</v>
      </c>
      <c r="AN894" s="5">
        <v>0</v>
      </c>
      <c r="AO894" s="5">
        <v>122</v>
      </c>
      <c r="AP894" s="5">
        <v>0</v>
      </c>
      <c r="AQ894" s="5">
        <v>0</v>
      </c>
      <c r="AR894" s="5">
        <v>1232</v>
      </c>
      <c r="AS894" s="5">
        <v>4047</v>
      </c>
      <c r="AT894" s="5">
        <v>11358</v>
      </c>
      <c r="AU894" s="5">
        <v>147579</v>
      </c>
      <c r="AV894" s="5">
        <v>12</v>
      </c>
      <c r="AW894" s="5">
        <v>5179</v>
      </c>
      <c r="AX894" s="5">
        <v>2630</v>
      </c>
      <c r="AY894" s="5">
        <v>1675</v>
      </c>
      <c r="AZ894" s="5">
        <v>0</v>
      </c>
      <c r="BA894" s="5">
        <v>0</v>
      </c>
      <c r="BB894" s="5">
        <v>0</v>
      </c>
      <c r="BC894" s="5">
        <v>2652</v>
      </c>
      <c r="BD894" s="5">
        <v>0</v>
      </c>
      <c r="BE894" s="5">
        <v>436</v>
      </c>
      <c r="BF894" s="5">
        <v>213</v>
      </c>
      <c r="BG894" s="5">
        <v>194</v>
      </c>
      <c r="BH894" s="5">
        <v>5516925</v>
      </c>
      <c r="BI894" s="5">
        <v>851900</v>
      </c>
      <c r="BJ894" s="5">
        <v>5208357</v>
      </c>
      <c r="BK894" s="5">
        <v>49029</v>
      </c>
      <c r="BL894" s="5">
        <v>0</v>
      </c>
      <c r="BM894" s="5">
        <v>45760</v>
      </c>
      <c r="BN894" s="5">
        <v>0</v>
      </c>
      <c r="BO894" s="5">
        <v>636311</v>
      </c>
      <c r="BP894" s="5">
        <v>7277367</v>
      </c>
      <c r="BQ894" s="5">
        <v>1224502</v>
      </c>
      <c r="BR894" s="5">
        <v>73900</v>
      </c>
    </row>
    <row r="895" spans="1:70">
      <c r="A895" t="s">
        <v>2336</v>
      </c>
      <c r="B895" t="s">
        <v>2337</v>
      </c>
      <c r="C895" t="s">
        <v>1302</v>
      </c>
      <c r="D895" t="s">
        <v>2347</v>
      </c>
      <c r="E895" t="str">
        <f t="shared" si="13"/>
        <v>大阪府島本町</v>
      </c>
      <c r="F895" s="5">
        <v>30530</v>
      </c>
      <c r="G895" s="5">
        <v>10</v>
      </c>
      <c r="H895" s="5">
        <v>0</v>
      </c>
      <c r="I895" s="5">
        <v>0</v>
      </c>
      <c r="J895" s="5">
        <v>1</v>
      </c>
      <c r="K895" s="5">
        <v>0</v>
      </c>
      <c r="L895" s="5">
        <v>2866</v>
      </c>
      <c r="M895" s="5">
        <v>6167</v>
      </c>
      <c r="N895" s="5">
        <v>0</v>
      </c>
      <c r="O895" s="5">
        <v>81734</v>
      </c>
      <c r="P895" s="5">
        <v>488444</v>
      </c>
      <c r="Q895" s="5">
        <v>369137</v>
      </c>
      <c r="R895" s="5">
        <v>15627</v>
      </c>
      <c r="S895" s="5">
        <v>9</v>
      </c>
      <c r="T895" s="5">
        <v>3006</v>
      </c>
      <c r="U895" s="5">
        <v>0</v>
      </c>
      <c r="V895" s="5">
        <v>0</v>
      </c>
      <c r="W895" s="5">
        <v>2</v>
      </c>
      <c r="X895" s="5">
        <v>9</v>
      </c>
      <c r="Y895" s="5">
        <v>10000</v>
      </c>
      <c r="Z895" s="5">
        <v>0</v>
      </c>
      <c r="AA895" s="5">
        <v>32</v>
      </c>
      <c r="AB895" s="5">
        <v>30</v>
      </c>
      <c r="AC895" s="5">
        <v>1428</v>
      </c>
      <c r="AD895" s="5">
        <v>3362</v>
      </c>
      <c r="AE895" s="5">
        <v>0</v>
      </c>
      <c r="AF895" s="5">
        <v>29369</v>
      </c>
      <c r="AG895" s="5">
        <v>6200</v>
      </c>
      <c r="AH895" s="5">
        <v>0</v>
      </c>
      <c r="AI895" s="5">
        <v>0</v>
      </c>
      <c r="AJ895" s="5">
        <v>0</v>
      </c>
      <c r="AK895" s="5">
        <v>10100</v>
      </c>
      <c r="AL895" s="5">
        <v>0</v>
      </c>
      <c r="AM895" s="5">
        <v>150</v>
      </c>
      <c r="AN895" s="5">
        <v>0</v>
      </c>
      <c r="AO895" s="5">
        <v>0</v>
      </c>
      <c r="AP895" s="5">
        <v>0</v>
      </c>
      <c r="AQ895" s="5">
        <v>0</v>
      </c>
      <c r="AR895" s="5">
        <v>64</v>
      </c>
      <c r="AS895" s="5">
        <v>1090</v>
      </c>
      <c r="AT895" s="5">
        <v>0</v>
      </c>
      <c r="AU895" s="5">
        <v>8684</v>
      </c>
      <c r="AV895" s="5">
        <v>0</v>
      </c>
      <c r="AW895" s="5">
        <v>484</v>
      </c>
      <c r="AX895" s="5">
        <v>0</v>
      </c>
      <c r="AY895" s="5">
        <v>1193</v>
      </c>
      <c r="AZ895" s="5">
        <v>0</v>
      </c>
      <c r="BA895" s="5">
        <v>0</v>
      </c>
      <c r="BB895" s="5">
        <v>0</v>
      </c>
      <c r="BC895" s="5">
        <v>1886</v>
      </c>
      <c r="BD895" s="5">
        <v>0</v>
      </c>
      <c r="BE895" s="5">
        <v>0</v>
      </c>
      <c r="BF895" s="5">
        <v>0</v>
      </c>
      <c r="BG895" s="5">
        <v>0</v>
      </c>
      <c r="BH895" s="5">
        <v>509754</v>
      </c>
      <c r="BI895" s="5">
        <v>161142</v>
      </c>
      <c r="BJ895" s="5">
        <v>519213</v>
      </c>
      <c r="BK895" s="5">
        <v>8353</v>
      </c>
      <c r="BL895" s="5">
        <v>0</v>
      </c>
      <c r="BM895" s="5">
        <v>9982</v>
      </c>
      <c r="BN895" s="5">
        <v>0</v>
      </c>
      <c r="BO895" s="5">
        <v>50355</v>
      </c>
      <c r="BP895" s="5">
        <v>1490405</v>
      </c>
      <c r="BQ895" s="5">
        <v>200631</v>
      </c>
      <c r="BR895" s="5">
        <v>2000</v>
      </c>
    </row>
    <row r="896" spans="1:70">
      <c r="A896" t="s">
        <v>2336</v>
      </c>
      <c r="B896" t="s">
        <v>2337</v>
      </c>
      <c r="C896" t="s">
        <v>1523</v>
      </c>
      <c r="D896" t="s">
        <v>2348</v>
      </c>
      <c r="E896" t="str">
        <f t="shared" si="13"/>
        <v>大阪府枚方市</v>
      </c>
      <c r="F896" s="5">
        <v>398975</v>
      </c>
      <c r="G896" s="5">
        <v>120</v>
      </c>
      <c r="H896" s="5">
        <v>0</v>
      </c>
      <c r="I896" s="5">
        <v>0</v>
      </c>
      <c r="J896" s="5">
        <v>1</v>
      </c>
      <c r="K896" s="5">
        <v>0</v>
      </c>
      <c r="L896" s="5">
        <v>4419</v>
      </c>
      <c r="M896" s="5">
        <v>47064</v>
      </c>
      <c r="N896" s="5">
        <v>4286</v>
      </c>
      <c r="O896" s="5">
        <v>1111781</v>
      </c>
      <c r="P896" s="5">
        <v>5766085</v>
      </c>
      <c r="Q896" s="5">
        <v>18335143</v>
      </c>
      <c r="R896" s="5">
        <v>1684829</v>
      </c>
      <c r="S896" s="5">
        <v>76</v>
      </c>
      <c r="T896" s="5">
        <v>42132</v>
      </c>
      <c r="U896" s="5">
        <v>0</v>
      </c>
      <c r="V896" s="5">
        <v>0</v>
      </c>
      <c r="W896" s="5">
        <v>62</v>
      </c>
      <c r="X896" s="5">
        <v>22</v>
      </c>
      <c r="Y896" s="5">
        <v>127400</v>
      </c>
      <c r="Z896" s="5">
        <v>0</v>
      </c>
      <c r="AA896" s="5">
        <v>65</v>
      </c>
      <c r="AB896" s="5">
        <v>30</v>
      </c>
      <c r="AC896" s="5">
        <v>3846</v>
      </c>
      <c r="AD896" s="5">
        <v>18356</v>
      </c>
      <c r="AE896" s="5">
        <v>929</v>
      </c>
      <c r="AF896" s="5">
        <v>268671</v>
      </c>
      <c r="AG896" s="5">
        <v>0</v>
      </c>
      <c r="AH896" s="5">
        <v>575967</v>
      </c>
      <c r="AI896" s="5">
        <v>38376</v>
      </c>
      <c r="AJ896" s="5">
        <v>0</v>
      </c>
      <c r="AK896" s="5">
        <v>64336</v>
      </c>
      <c r="AL896" s="5">
        <v>56570</v>
      </c>
      <c r="AM896" s="5">
        <v>1000</v>
      </c>
      <c r="AN896" s="5">
        <v>0</v>
      </c>
      <c r="AO896" s="5">
        <v>0</v>
      </c>
      <c r="AP896" s="5">
        <v>0</v>
      </c>
      <c r="AQ896" s="5">
        <v>0</v>
      </c>
      <c r="AR896" s="5">
        <v>172</v>
      </c>
      <c r="AS896" s="5">
        <v>14010</v>
      </c>
      <c r="AT896" s="5">
        <v>2767</v>
      </c>
      <c r="AU896" s="5">
        <v>255712</v>
      </c>
      <c r="AV896" s="5">
        <v>0</v>
      </c>
      <c r="AW896" s="5">
        <v>272</v>
      </c>
      <c r="AX896" s="5">
        <v>0</v>
      </c>
      <c r="AY896" s="5">
        <v>92</v>
      </c>
      <c r="AZ896" s="5">
        <v>0</v>
      </c>
      <c r="BA896" s="5">
        <v>0</v>
      </c>
      <c r="BB896" s="5">
        <v>0</v>
      </c>
      <c r="BC896" s="5">
        <v>16674</v>
      </c>
      <c r="BD896" s="5">
        <v>0</v>
      </c>
      <c r="BE896" s="5">
        <v>160</v>
      </c>
      <c r="BF896" s="5">
        <v>0</v>
      </c>
      <c r="BG896" s="5">
        <v>535</v>
      </c>
      <c r="BH896" s="5">
        <v>5853214</v>
      </c>
      <c r="BI896" s="5">
        <v>860141</v>
      </c>
      <c r="BJ896" s="5">
        <v>4991215</v>
      </c>
      <c r="BK896" s="5">
        <v>363448</v>
      </c>
      <c r="BL896" s="5">
        <v>0</v>
      </c>
      <c r="BM896" s="5">
        <v>27370</v>
      </c>
      <c r="BN896" s="5">
        <v>0</v>
      </c>
      <c r="BO896" s="5">
        <v>491148</v>
      </c>
      <c r="BP896" s="5">
        <v>7430644</v>
      </c>
      <c r="BQ896" s="5">
        <v>3002705</v>
      </c>
      <c r="BR896" s="5">
        <v>79400</v>
      </c>
    </row>
    <row r="897" spans="1:70">
      <c r="A897" t="s">
        <v>2336</v>
      </c>
      <c r="B897" t="s">
        <v>2337</v>
      </c>
      <c r="C897" t="s">
        <v>1304</v>
      </c>
      <c r="D897" t="s">
        <v>2349</v>
      </c>
      <c r="E897" t="str">
        <f t="shared" si="13"/>
        <v>大阪府寝屋川市</v>
      </c>
      <c r="F897" s="5">
        <v>230820</v>
      </c>
      <c r="G897" s="5">
        <v>48</v>
      </c>
      <c r="H897" s="5">
        <v>0</v>
      </c>
      <c r="I897" s="5">
        <v>0</v>
      </c>
      <c r="J897" s="5">
        <v>1</v>
      </c>
      <c r="K897" s="5">
        <v>0</v>
      </c>
      <c r="L897" s="5">
        <v>4361</v>
      </c>
      <c r="M897" s="5">
        <v>10632</v>
      </c>
      <c r="N897" s="5">
        <v>21475</v>
      </c>
      <c r="O897" s="5">
        <v>585360</v>
      </c>
      <c r="P897" s="5">
        <v>3550501</v>
      </c>
      <c r="Q897" s="5">
        <v>9269530</v>
      </c>
      <c r="R897" s="5">
        <v>500753</v>
      </c>
      <c r="S897" s="5">
        <v>39</v>
      </c>
      <c r="T897" s="5">
        <v>23390</v>
      </c>
      <c r="U897" s="5">
        <v>0</v>
      </c>
      <c r="V897" s="5">
        <v>0</v>
      </c>
      <c r="W897" s="5">
        <v>20</v>
      </c>
      <c r="X897" s="5">
        <v>12</v>
      </c>
      <c r="Y897" s="5">
        <v>12700</v>
      </c>
      <c r="Z897" s="5">
        <v>0</v>
      </c>
      <c r="AA897" s="5">
        <v>10</v>
      </c>
      <c r="AB897" s="5">
        <v>10</v>
      </c>
      <c r="AC897" s="5">
        <v>3591</v>
      </c>
      <c r="AD897" s="5">
        <v>7718</v>
      </c>
      <c r="AE897" s="5">
        <v>14213</v>
      </c>
      <c r="AF897" s="5">
        <v>109060</v>
      </c>
      <c r="AG897" s="5">
        <v>12700</v>
      </c>
      <c r="AH897" s="5">
        <v>250632</v>
      </c>
      <c r="AI897" s="5">
        <v>11532</v>
      </c>
      <c r="AJ897" s="5">
        <v>0</v>
      </c>
      <c r="AK897" s="5">
        <v>32300</v>
      </c>
      <c r="AL897" s="5">
        <v>0</v>
      </c>
      <c r="AM897" s="5">
        <v>0</v>
      </c>
      <c r="AN897" s="5">
        <v>0</v>
      </c>
      <c r="AO897" s="5">
        <v>0</v>
      </c>
      <c r="AP897" s="5">
        <v>0</v>
      </c>
      <c r="AQ897" s="5">
        <v>0</v>
      </c>
      <c r="AR897" s="5">
        <v>491</v>
      </c>
      <c r="AS897" s="5">
        <v>2211</v>
      </c>
      <c r="AT897" s="5">
        <v>3321</v>
      </c>
      <c r="AU897" s="5">
        <v>47575</v>
      </c>
      <c r="AV897" s="5">
        <v>252</v>
      </c>
      <c r="AW897" s="5">
        <v>0</v>
      </c>
      <c r="AX897" s="5">
        <v>1338</v>
      </c>
      <c r="AY897" s="5">
        <v>218</v>
      </c>
      <c r="AZ897" s="5">
        <v>0</v>
      </c>
      <c r="BA897" s="5">
        <v>0</v>
      </c>
      <c r="BB897" s="5">
        <v>0</v>
      </c>
      <c r="BC897" s="5">
        <v>199</v>
      </c>
      <c r="BD897" s="5">
        <v>0</v>
      </c>
      <c r="BE897" s="5">
        <v>0</v>
      </c>
      <c r="BF897" s="5">
        <v>94</v>
      </c>
      <c r="BG897" s="5">
        <v>320</v>
      </c>
      <c r="BH897" s="5">
        <v>3683312</v>
      </c>
      <c r="BI897" s="5">
        <v>189085</v>
      </c>
      <c r="BJ897" s="5">
        <v>3390700</v>
      </c>
      <c r="BK897" s="5">
        <v>177110</v>
      </c>
      <c r="BL897" s="5">
        <v>0</v>
      </c>
      <c r="BM897" s="5">
        <v>53347</v>
      </c>
      <c r="BN897" s="5">
        <v>0</v>
      </c>
      <c r="BO897" s="5">
        <v>40949</v>
      </c>
      <c r="BP897" s="5">
        <v>6753443</v>
      </c>
      <c r="BQ897" s="5">
        <v>1101460</v>
      </c>
      <c r="BR897" s="5">
        <v>116300</v>
      </c>
    </row>
    <row r="898" spans="1:70">
      <c r="A898" t="s">
        <v>2336</v>
      </c>
      <c r="B898" t="s">
        <v>2337</v>
      </c>
      <c r="C898" t="s">
        <v>1306</v>
      </c>
      <c r="D898" t="s">
        <v>2350</v>
      </c>
      <c r="E898" t="str">
        <f t="shared" si="13"/>
        <v>大阪府守口市</v>
      </c>
      <c r="F898" s="5">
        <v>141863</v>
      </c>
      <c r="G898" s="5">
        <v>46</v>
      </c>
      <c r="H898" s="5">
        <v>0</v>
      </c>
      <c r="I898" s="5">
        <v>0</v>
      </c>
      <c r="J898" s="5">
        <v>1</v>
      </c>
      <c r="K898" s="5">
        <v>0</v>
      </c>
      <c r="L898" s="5">
        <v>918</v>
      </c>
      <c r="M898" s="5">
        <v>0</v>
      </c>
      <c r="N898" s="5">
        <v>45985</v>
      </c>
      <c r="O898" s="5">
        <v>267231</v>
      </c>
      <c r="P898" s="5">
        <v>2372923</v>
      </c>
      <c r="Q898" s="5">
        <v>10269801</v>
      </c>
      <c r="R898" s="5">
        <v>807673</v>
      </c>
      <c r="S898" s="5">
        <v>37</v>
      </c>
      <c r="T898" s="5">
        <v>15366</v>
      </c>
      <c r="U898" s="5">
        <v>0</v>
      </c>
      <c r="V898" s="5">
        <v>0</v>
      </c>
      <c r="W898" s="5">
        <v>31</v>
      </c>
      <c r="X898" s="5">
        <v>22</v>
      </c>
      <c r="Y898" s="5">
        <v>62380</v>
      </c>
      <c r="Z898" s="5">
        <v>0</v>
      </c>
      <c r="AA898" s="5">
        <v>45</v>
      </c>
      <c r="AB898" s="5">
        <v>40</v>
      </c>
      <c r="AC898" s="5">
        <v>174</v>
      </c>
      <c r="AD898" s="5">
        <v>0</v>
      </c>
      <c r="AE898" s="5">
        <v>25270</v>
      </c>
      <c r="AF898" s="5">
        <v>97087</v>
      </c>
      <c r="AG898" s="5">
        <v>0</v>
      </c>
      <c r="AH898" s="5">
        <v>0</v>
      </c>
      <c r="AI898" s="5">
        <v>0</v>
      </c>
      <c r="AJ898" s="5">
        <v>0</v>
      </c>
      <c r="AK898" s="5">
        <v>5450</v>
      </c>
      <c r="AL898" s="5">
        <v>27050</v>
      </c>
      <c r="AM898" s="5">
        <v>0</v>
      </c>
      <c r="AN898" s="5">
        <v>0</v>
      </c>
      <c r="AO898" s="5">
        <v>0</v>
      </c>
      <c r="AP898" s="5">
        <v>0</v>
      </c>
      <c r="AQ898" s="5">
        <v>0</v>
      </c>
      <c r="AR898" s="5">
        <v>744</v>
      </c>
      <c r="AS898" s="5">
        <v>0</v>
      </c>
      <c r="AT898" s="5">
        <v>15557</v>
      </c>
      <c r="AU898" s="5">
        <v>79980</v>
      </c>
      <c r="AV898" s="5">
        <v>0</v>
      </c>
      <c r="AW898" s="5">
        <v>0</v>
      </c>
      <c r="AX898" s="5">
        <v>27</v>
      </c>
      <c r="AY898" s="5">
        <v>123</v>
      </c>
      <c r="AZ898" s="5">
        <v>0</v>
      </c>
      <c r="BA898" s="5">
        <v>0</v>
      </c>
      <c r="BB898" s="5">
        <v>0</v>
      </c>
      <c r="BC898" s="5">
        <v>0</v>
      </c>
      <c r="BD898" s="5">
        <v>0</v>
      </c>
      <c r="BE898" s="5">
        <v>0</v>
      </c>
      <c r="BF898" s="5">
        <v>31</v>
      </c>
      <c r="BG898" s="5">
        <v>54</v>
      </c>
      <c r="BH898" s="5">
        <v>2448708</v>
      </c>
      <c r="BI898" s="5">
        <v>167554</v>
      </c>
      <c r="BJ898" s="5">
        <v>2092718</v>
      </c>
      <c r="BK898" s="5">
        <v>217366</v>
      </c>
      <c r="BL898" s="5">
        <v>0</v>
      </c>
      <c r="BM898" s="5">
        <v>10130</v>
      </c>
      <c r="BN898" s="5">
        <v>0</v>
      </c>
      <c r="BO898" s="5">
        <v>34339</v>
      </c>
      <c r="BP898" s="5">
        <v>2377447</v>
      </c>
      <c r="BQ898" s="5">
        <v>1339333</v>
      </c>
      <c r="BR898" s="5">
        <v>5900</v>
      </c>
    </row>
    <row r="899" spans="1:70">
      <c r="A899" t="s">
        <v>2336</v>
      </c>
      <c r="B899" t="s">
        <v>2337</v>
      </c>
      <c r="C899" t="s">
        <v>1308</v>
      </c>
      <c r="D899" t="s">
        <v>2351</v>
      </c>
      <c r="E899" t="str">
        <f t="shared" si="13"/>
        <v>大阪府門真市</v>
      </c>
      <c r="F899" s="5">
        <v>120263</v>
      </c>
      <c r="G899" s="5">
        <v>32</v>
      </c>
      <c r="H899" s="5">
        <v>0</v>
      </c>
      <c r="I899" s="5">
        <v>0</v>
      </c>
      <c r="J899" s="5">
        <v>0</v>
      </c>
      <c r="K899" s="5">
        <v>0</v>
      </c>
      <c r="L899" s="5">
        <v>0</v>
      </c>
      <c r="M899" s="5">
        <v>130</v>
      </c>
      <c r="N899" s="5">
        <v>18758</v>
      </c>
      <c r="O899" s="5">
        <v>205551</v>
      </c>
      <c r="P899" s="5">
        <v>2415825</v>
      </c>
      <c r="Q899" s="5">
        <v>3249516</v>
      </c>
      <c r="R899" s="5">
        <v>268342</v>
      </c>
      <c r="S899" s="5">
        <v>24</v>
      </c>
      <c r="T899" s="5">
        <v>13101</v>
      </c>
      <c r="U899" s="5">
        <v>0</v>
      </c>
      <c r="V899" s="5">
        <v>0</v>
      </c>
      <c r="W899" s="5">
        <v>12</v>
      </c>
      <c r="X899" s="5">
        <v>11</v>
      </c>
      <c r="Y899" s="5">
        <v>0</v>
      </c>
      <c r="Z899" s="5">
        <v>0</v>
      </c>
      <c r="AA899" s="5">
        <v>0</v>
      </c>
      <c r="AB899" s="5">
        <v>0</v>
      </c>
      <c r="AC899" s="5">
        <v>0</v>
      </c>
      <c r="AD899" s="5">
        <v>0</v>
      </c>
      <c r="AE899" s="5">
        <v>9604</v>
      </c>
      <c r="AF899" s="5">
        <v>98969</v>
      </c>
      <c r="AG899" s="5">
        <v>0</v>
      </c>
      <c r="AH899" s="5">
        <v>121392</v>
      </c>
      <c r="AI899" s="5">
        <v>36000</v>
      </c>
      <c r="AJ899" s="5">
        <v>0</v>
      </c>
      <c r="AK899" s="5">
        <v>11600</v>
      </c>
      <c r="AL899" s="5">
        <v>9000</v>
      </c>
      <c r="AM899" s="5">
        <v>0</v>
      </c>
      <c r="AN899" s="5">
        <v>0</v>
      </c>
      <c r="AO899" s="5">
        <v>0</v>
      </c>
      <c r="AP899" s="5">
        <v>0</v>
      </c>
      <c r="AQ899" s="5">
        <v>0</v>
      </c>
      <c r="AR899" s="5">
        <v>0</v>
      </c>
      <c r="AS899" s="5">
        <v>0</v>
      </c>
      <c r="AT899" s="5">
        <v>8237</v>
      </c>
      <c r="AU899" s="5">
        <v>38297</v>
      </c>
      <c r="AV899" s="5">
        <v>0</v>
      </c>
      <c r="AW899" s="5">
        <v>0</v>
      </c>
      <c r="AX899" s="5">
        <v>75</v>
      </c>
      <c r="AY899" s="5">
        <v>1</v>
      </c>
      <c r="AZ899" s="5">
        <v>0</v>
      </c>
      <c r="BA899" s="5">
        <v>0</v>
      </c>
      <c r="BB899" s="5">
        <v>0</v>
      </c>
      <c r="BC899" s="5">
        <v>0</v>
      </c>
      <c r="BD899" s="5">
        <v>0</v>
      </c>
      <c r="BE899" s="5">
        <v>0</v>
      </c>
      <c r="BF899" s="5">
        <v>0</v>
      </c>
      <c r="BG899" s="5">
        <v>12</v>
      </c>
      <c r="BH899" s="5">
        <v>2536051</v>
      </c>
      <c r="BI899" s="5">
        <v>228067</v>
      </c>
      <c r="BJ899" s="5">
        <v>2088599</v>
      </c>
      <c r="BK899" s="5">
        <v>83588</v>
      </c>
      <c r="BL899" s="5">
        <v>0</v>
      </c>
      <c r="BM899" s="5">
        <v>43914</v>
      </c>
      <c r="BN899" s="5">
        <v>0</v>
      </c>
      <c r="BO899" s="5">
        <v>134388</v>
      </c>
      <c r="BP899" s="5">
        <v>4128732</v>
      </c>
      <c r="BQ899" s="5">
        <v>752527</v>
      </c>
      <c r="BR899" s="5">
        <v>72000</v>
      </c>
    </row>
    <row r="900" spans="1:70">
      <c r="A900" t="s">
        <v>2336</v>
      </c>
      <c r="B900" t="s">
        <v>2337</v>
      </c>
      <c r="C900" t="s">
        <v>1310</v>
      </c>
      <c r="D900" t="s">
        <v>2352</v>
      </c>
      <c r="E900" t="str">
        <f t="shared" ref="E900:E963" si="14">+B900&amp;D900</f>
        <v>大阪府大東市</v>
      </c>
      <c r="F900" s="5">
        <v>120445</v>
      </c>
      <c r="G900" s="5">
        <v>28</v>
      </c>
      <c r="H900" s="5">
        <v>0</v>
      </c>
      <c r="I900" s="5">
        <v>0</v>
      </c>
      <c r="J900" s="5">
        <v>0</v>
      </c>
      <c r="K900" s="5">
        <v>0</v>
      </c>
      <c r="L900" s="5">
        <v>1762</v>
      </c>
      <c r="M900" s="5">
        <v>3998</v>
      </c>
      <c r="N900" s="5">
        <v>10141</v>
      </c>
      <c r="O900" s="5">
        <v>239183</v>
      </c>
      <c r="P900" s="5">
        <v>2095474</v>
      </c>
      <c r="Q900" s="5">
        <v>2113888</v>
      </c>
      <c r="R900" s="5">
        <v>189444</v>
      </c>
      <c r="S900" s="5">
        <v>26</v>
      </c>
      <c r="T900" s="5">
        <v>12849</v>
      </c>
      <c r="U900" s="5">
        <v>0</v>
      </c>
      <c r="V900" s="5">
        <v>0</v>
      </c>
      <c r="W900" s="5">
        <v>10</v>
      </c>
      <c r="X900" s="5">
        <v>20</v>
      </c>
      <c r="Y900" s="5">
        <v>0</v>
      </c>
      <c r="Z900" s="5">
        <v>0</v>
      </c>
      <c r="AA900" s="5">
        <v>0</v>
      </c>
      <c r="AB900" s="5">
        <v>0</v>
      </c>
      <c r="AC900" s="5">
        <v>1168</v>
      </c>
      <c r="AD900" s="5">
        <v>180</v>
      </c>
      <c r="AE900" s="5">
        <v>5187</v>
      </c>
      <c r="AF900" s="5">
        <v>57558</v>
      </c>
      <c r="AG900" s="5">
        <v>0</v>
      </c>
      <c r="AH900" s="5">
        <v>0</v>
      </c>
      <c r="AI900" s="5">
        <v>0</v>
      </c>
      <c r="AJ900" s="5">
        <v>0</v>
      </c>
      <c r="AK900" s="5">
        <v>8800</v>
      </c>
      <c r="AL900" s="5">
        <v>18100</v>
      </c>
      <c r="AM900" s="5">
        <v>7000</v>
      </c>
      <c r="AN900" s="5">
        <v>0</v>
      </c>
      <c r="AO900" s="5">
        <v>0</v>
      </c>
      <c r="AP900" s="5">
        <v>0</v>
      </c>
      <c r="AQ900" s="5">
        <v>0</v>
      </c>
      <c r="AR900" s="5">
        <v>109</v>
      </c>
      <c r="AS900" s="5">
        <v>2083</v>
      </c>
      <c r="AT900" s="5">
        <v>4645</v>
      </c>
      <c r="AU900" s="5">
        <v>43855</v>
      </c>
      <c r="AV900" s="5">
        <v>0</v>
      </c>
      <c r="AW900" s="5">
        <v>624</v>
      </c>
      <c r="AX900" s="5">
        <v>155</v>
      </c>
      <c r="AY900" s="5">
        <v>1287</v>
      </c>
      <c r="AZ900" s="5">
        <v>0</v>
      </c>
      <c r="BA900" s="5">
        <v>0</v>
      </c>
      <c r="BB900" s="5">
        <v>0</v>
      </c>
      <c r="BC900" s="5">
        <v>224</v>
      </c>
      <c r="BD900" s="5">
        <v>0</v>
      </c>
      <c r="BE900" s="5">
        <v>0</v>
      </c>
      <c r="BF900" s="5">
        <v>0</v>
      </c>
      <c r="BG900" s="5">
        <v>0</v>
      </c>
      <c r="BH900" s="5">
        <v>2164032</v>
      </c>
      <c r="BI900" s="5">
        <v>168032</v>
      </c>
      <c r="BJ900" s="5">
        <v>2046921</v>
      </c>
      <c r="BK900" s="5">
        <v>52299</v>
      </c>
      <c r="BL900" s="5">
        <v>0</v>
      </c>
      <c r="BM900" s="5">
        <v>14422</v>
      </c>
      <c r="BN900" s="5">
        <v>0</v>
      </c>
      <c r="BO900" s="5">
        <v>74567</v>
      </c>
      <c r="BP900" s="5">
        <v>3627625</v>
      </c>
      <c r="BQ900" s="5">
        <v>623536</v>
      </c>
      <c r="BR900" s="5">
        <v>64000</v>
      </c>
    </row>
    <row r="901" spans="1:70">
      <c r="A901" t="s">
        <v>2336</v>
      </c>
      <c r="B901" t="s">
        <v>2337</v>
      </c>
      <c r="C901" t="s">
        <v>1312</v>
      </c>
      <c r="D901" t="s">
        <v>2353</v>
      </c>
      <c r="E901" t="str">
        <f t="shared" si="14"/>
        <v>大阪府交野市</v>
      </c>
      <c r="F901" s="5">
        <v>76290</v>
      </c>
      <c r="G901" s="5">
        <v>34</v>
      </c>
      <c r="H901" s="5">
        <v>0</v>
      </c>
      <c r="I901" s="5">
        <v>0</v>
      </c>
      <c r="J901" s="5">
        <v>1</v>
      </c>
      <c r="K901" s="5">
        <v>0</v>
      </c>
      <c r="L901" s="5">
        <v>10867</v>
      </c>
      <c r="M901" s="5">
        <v>6444</v>
      </c>
      <c r="N901" s="5">
        <v>38021</v>
      </c>
      <c r="O901" s="5">
        <v>216975</v>
      </c>
      <c r="P901" s="5">
        <v>1166520</v>
      </c>
      <c r="Q901" s="5">
        <v>8535453</v>
      </c>
      <c r="R901" s="5">
        <v>385427</v>
      </c>
      <c r="S901" s="5">
        <v>19</v>
      </c>
      <c r="T901" s="5">
        <v>7392</v>
      </c>
      <c r="U901" s="5">
        <v>0</v>
      </c>
      <c r="V901" s="5">
        <v>23</v>
      </c>
      <c r="W901" s="5">
        <v>8</v>
      </c>
      <c r="X901" s="5">
        <v>5</v>
      </c>
      <c r="Y901" s="5">
        <v>22500</v>
      </c>
      <c r="Z901" s="5">
        <v>0</v>
      </c>
      <c r="AA901" s="5">
        <v>15</v>
      </c>
      <c r="AB901" s="5">
        <v>0</v>
      </c>
      <c r="AC901" s="5">
        <v>4078</v>
      </c>
      <c r="AD901" s="5">
        <v>1940</v>
      </c>
      <c r="AE901" s="5">
        <v>23249</v>
      </c>
      <c r="AF901" s="5">
        <v>72430</v>
      </c>
      <c r="AG901" s="5">
        <v>22500</v>
      </c>
      <c r="AH901" s="5">
        <v>63360</v>
      </c>
      <c r="AI901" s="5">
        <v>75888</v>
      </c>
      <c r="AJ901" s="5">
        <v>0</v>
      </c>
      <c r="AK901" s="5">
        <v>19845</v>
      </c>
      <c r="AL901" s="5">
        <v>0</v>
      </c>
      <c r="AM901" s="5">
        <v>0</v>
      </c>
      <c r="AN901" s="5">
        <v>0</v>
      </c>
      <c r="AO901" s="5">
        <v>0</v>
      </c>
      <c r="AP901" s="5">
        <v>0</v>
      </c>
      <c r="AQ901" s="5">
        <v>0</v>
      </c>
      <c r="AR901" s="5">
        <v>1358</v>
      </c>
      <c r="AS901" s="5">
        <v>1775</v>
      </c>
      <c r="AT901" s="5">
        <v>3351</v>
      </c>
      <c r="AU901" s="5">
        <v>11253</v>
      </c>
      <c r="AV901" s="5">
        <v>0</v>
      </c>
      <c r="AW901" s="5">
        <v>0</v>
      </c>
      <c r="AX901" s="5">
        <v>0</v>
      </c>
      <c r="AY901" s="5">
        <v>0</v>
      </c>
      <c r="AZ901" s="5">
        <v>143</v>
      </c>
      <c r="BA901" s="5">
        <v>0</v>
      </c>
      <c r="BB901" s="5">
        <v>0</v>
      </c>
      <c r="BC901" s="5">
        <v>543</v>
      </c>
      <c r="BD901" s="5">
        <v>0</v>
      </c>
      <c r="BE901" s="5">
        <v>60</v>
      </c>
      <c r="BF901" s="5">
        <v>0</v>
      </c>
      <c r="BG901" s="5">
        <v>0</v>
      </c>
      <c r="BH901" s="5">
        <v>1229946</v>
      </c>
      <c r="BI901" s="5">
        <v>115400</v>
      </c>
      <c r="BJ901" s="5">
        <v>1181916</v>
      </c>
      <c r="BK901" s="5">
        <v>143258</v>
      </c>
      <c r="BL901" s="5">
        <v>0</v>
      </c>
      <c r="BM901" s="5">
        <v>0</v>
      </c>
      <c r="BN901" s="5">
        <v>0</v>
      </c>
      <c r="BO901" s="5">
        <v>62106</v>
      </c>
      <c r="BP901" s="5">
        <v>3010487</v>
      </c>
      <c r="BQ901" s="5">
        <v>634863</v>
      </c>
      <c r="BR901" s="5">
        <v>16000</v>
      </c>
    </row>
    <row r="902" spans="1:70">
      <c r="A902" t="s">
        <v>2336</v>
      </c>
      <c r="B902" t="s">
        <v>2337</v>
      </c>
      <c r="C902" t="s">
        <v>1316</v>
      </c>
      <c r="D902" t="s">
        <v>2354</v>
      </c>
      <c r="E902" t="str">
        <f t="shared" si="14"/>
        <v>大阪府東大阪市</v>
      </c>
      <c r="F902" s="5">
        <v>494839</v>
      </c>
      <c r="G902" s="5">
        <v>177</v>
      </c>
      <c r="H902" s="5">
        <v>0</v>
      </c>
      <c r="I902" s="5">
        <v>0</v>
      </c>
      <c r="J902" s="5">
        <v>2</v>
      </c>
      <c r="K902" s="5">
        <v>0</v>
      </c>
      <c r="L902" s="5">
        <v>6082</v>
      </c>
      <c r="M902" s="5">
        <v>9016</v>
      </c>
      <c r="N902" s="5">
        <v>52755</v>
      </c>
      <c r="O902" s="5">
        <v>970827</v>
      </c>
      <c r="P902" s="5">
        <v>8320825</v>
      </c>
      <c r="Q902" s="5">
        <v>16297363</v>
      </c>
      <c r="R902" s="5">
        <v>980557</v>
      </c>
      <c r="S902" s="5">
        <v>152</v>
      </c>
      <c r="T902" s="5">
        <v>53190</v>
      </c>
      <c r="U902" s="5">
        <v>0</v>
      </c>
      <c r="V902" s="5">
        <v>0</v>
      </c>
      <c r="W902" s="5">
        <v>89</v>
      </c>
      <c r="X902" s="5">
        <v>20</v>
      </c>
      <c r="Y902" s="5">
        <v>1780</v>
      </c>
      <c r="Z902" s="5">
        <v>0</v>
      </c>
      <c r="AA902" s="5">
        <v>60</v>
      </c>
      <c r="AB902" s="5">
        <v>10</v>
      </c>
      <c r="AC902" s="5">
        <v>4006</v>
      </c>
      <c r="AD902" s="5">
        <v>2775</v>
      </c>
      <c r="AE902" s="5">
        <v>39665</v>
      </c>
      <c r="AF902" s="5">
        <v>317740</v>
      </c>
      <c r="AG902" s="5">
        <v>1780</v>
      </c>
      <c r="AH902" s="5">
        <v>144460</v>
      </c>
      <c r="AI902" s="5">
        <v>125090</v>
      </c>
      <c r="AJ902" s="5">
        <v>0</v>
      </c>
      <c r="AK902" s="5">
        <v>48930</v>
      </c>
      <c r="AL902" s="5">
        <v>58380</v>
      </c>
      <c r="AM902" s="5">
        <v>0</v>
      </c>
      <c r="AN902" s="5">
        <v>0</v>
      </c>
      <c r="AO902" s="5">
        <v>0</v>
      </c>
      <c r="AP902" s="5">
        <v>0</v>
      </c>
      <c r="AQ902" s="5">
        <v>124</v>
      </c>
      <c r="AR902" s="5">
        <v>1681</v>
      </c>
      <c r="AS902" s="5">
        <v>5924</v>
      </c>
      <c r="AT902" s="5">
        <v>13277</v>
      </c>
      <c r="AU902" s="5">
        <v>134193</v>
      </c>
      <c r="AV902" s="5">
        <v>0</v>
      </c>
      <c r="AW902" s="5">
        <v>0</v>
      </c>
      <c r="AX902" s="5">
        <v>865</v>
      </c>
      <c r="AY902" s="5">
        <v>0</v>
      </c>
      <c r="AZ902" s="5">
        <v>0</v>
      </c>
      <c r="BA902" s="5">
        <v>0</v>
      </c>
      <c r="BB902" s="5">
        <v>0</v>
      </c>
      <c r="BC902" s="5">
        <v>0</v>
      </c>
      <c r="BD902" s="5">
        <v>0</v>
      </c>
      <c r="BE902" s="5">
        <v>0</v>
      </c>
      <c r="BF902" s="5">
        <v>0</v>
      </c>
      <c r="BG902" s="5">
        <v>359</v>
      </c>
      <c r="BH902" s="5">
        <v>8868355</v>
      </c>
      <c r="BI902" s="5">
        <v>455897</v>
      </c>
      <c r="BJ902" s="5">
        <v>8481885</v>
      </c>
      <c r="BK902" s="5">
        <v>317557</v>
      </c>
      <c r="BL902" s="5">
        <v>2</v>
      </c>
      <c r="BM902" s="5">
        <v>85040</v>
      </c>
      <c r="BN902" s="5">
        <v>0</v>
      </c>
      <c r="BO902" s="5">
        <v>182142</v>
      </c>
      <c r="BP902" s="5">
        <v>7657183</v>
      </c>
      <c r="BQ902" s="5">
        <v>3612884</v>
      </c>
      <c r="BR902" s="5">
        <v>279300</v>
      </c>
    </row>
    <row r="903" spans="1:70">
      <c r="A903" t="s">
        <v>2336</v>
      </c>
      <c r="B903" t="s">
        <v>2337</v>
      </c>
      <c r="C903" t="s">
        <v>1318</v>
      </c>
      <c r="D903" t="s">
        <v>2355</v>
      </c>
      <c r="E903" t="str">
        <f t="shared" si="14"/>
        <v>大阪府八尾市</v>
      </c>
      <c r="F903" s="5">
        <v>266836</v>
      </c>
      <c r="G903" s="5">
        <v>90</v>
      </c>
      <c r="H903" s="5">
        <v>0</v>
      </c>
      <c r="I903" s="5">
        <v>0</v>
      </c>
      <c r="J903" s="5">
        <v>0</v>
      </c>
      <c r="K903" s="5">
        <v>0</v>
      </c>
      <c r="L903" s="5">
        <v>1723</v>
      </c>
      <c r="M903" s="5">
        <v>5913</v>
      </c>
      <c r="N903" s="5">
        <v>32804</v>
      </c>
      <c r="O903" s="5">
        <v>698901</v>
      </c>
      <c r="P903" s="5">
        <v>5049708</v>
      </c>
      <c r="Q903" s="5">
        <v>12793179</v>
      </c>
      <c r="R903" s="5">
        <v>925734</v>
      </c>
      <c r="S903" s="5">
        <v>75</v>
      </c>
      <c r="T903" s="5">
        <v>29556</v>
      </c>
      <c r="U903" s="5">
        <v>0</v>
      </c>
      <c r="V903" s="5">
        <v>0</v>
      </c>
      <c r="W903" s="5">
        <v>51</v>
      </c>
      <c r="X903" s="5">
        <v>16</v>
      </c>
      <c r="Y903" s="5">
        <v>0</v>
      </c>
      <c r="Z903" s="5">
        <v>0</v>
      </c>
      <c r="AA903" s="5">
        <v>0</v>
      </c>
      <c r="AB903" s="5">
        <v>0</v>
      </c>
      <c r="AC903" s="5">
        <v>1409</v>
      </c>
      <c r="AD903" s="5">
        <v>5720</v>
      </c>
      <c r="AE903" s="5">
        <v>24177</v>
      </c>
      <c r="AF903" s="5">
        <v>172184</v>
      </c>
      <c r="AG903" s="5">
        <v>0</v>
      </c>
      <c r="AH903" s="5">
        <v>70900</v>
      </c>
      <c r="AI903" s="5">
        <v>71400</v>
      </c>
      <c r="AJ903" s="5">
        <v>0</v>
      </c>
      <c r="AK903" s="5">
        <v>38000</v>
      </c>
      <c r="AL903" s="5">
        <v>43700</v>
      </c>
      <c r="AM903" s="5">
        <v>0</v>
      </c>
      <c r="AN903" s="5">
        <v>0</v>
      </c>
      <c r="AO903" s="5">
        <v>0</v>
      </c>
      <c r="AP903" s="5">
        <v>0</v>
      </c>
      <c r="AQ903" s="5">
        <v>0</v>
      </c>
      <c r="AR903" s="5">
        <v>217</v>
      </c>
      <c r="AS903" s="5">
        <v>0</v>
      </c>
      <c r="AT903" s="5">
        <v>4714</v>
      </c>
      <c r="AU903" s="5">
        <v>103351</v>
      </c>
      <c r="AV903" s="5">
        <v>0</v>
      </c>
      <c r="AW903" s="5">
        <v>15</v>
      </c>
      <c r="AX903" s="5">
        <v>932</v>
      </c>
      <c r="AY903" s="5">
        <v>699</v>
      </c>
      <c r="AZ903" s="5">
        <v>0</v>
      </c>
      <c r="BA903" s="5">
        <v>160</v>
      </c>
      <c r="BB903" s="5">
        <v>0</v>
      </c>
      <c r="BC903" s="5">
        <v>41015</v>
      </c>
      <c r="BD903" s="5">
        <v>0</v>
      </c>
      <c r="BE903" s="5">
        <v>8</v>
      </c>
      <c r="BF903" s="5">
        <v>119</v>
      </c>
      <c r="BG903" s="5">
        <v>932</v>
      </c>
      <c r="BH903" s="5">
        <v>5664977</v>
      </c>
      <c r="BI903" s="5">
        <v>280165</v>
      </c>
      <c r="BJ903" s="5">
        <v>5047900</v>
      </c>
      <c r="BK903" s="5">
        <v>267928</v>
      </c>
      <c r="BL903" s="5">
        <v>8</v>
      </c>
      <c r="BM903" s="5">
        <v>416078</v>
      </c>
      <c r="BN903" s="5">
        <v>0</v>
      </c>
      <c r="BO903" s="5">
        <v>118636</v>
      </c>
      <c r="BP903" s="5">
        <v>6374506</v>
      </c>
      <c r="BQ903" s="5">
        <v>2563079</v>
      </c>
      <c r="BR903" s="5">
        <v>0</v>
      </c>
    </row>
    <row r="904" spans="1:70">
      <c r="A904" t="s">
        <v>2336</v>
      </c>
      <c r="B904" t="s">
        <v>2337</v>
      </c>
      <c r="C904" t="s">
        <v>1320</v>
      </c>
      <c r="D904" t="s">
        <v>2356</v>
      </c>
      <c r="E904" t="str">
        <f t="shared" si="14"/>
        <v>大阪府柏原市</v>
      </c>
      <c r="F904" s="5">
        <v>69619</v>
      </c>
      <c r="G904" s="5">
        <v>32</v>
      </c>
      <c r="H904" s="5">
        <v>0</v>
      </c>
      <c r="I904" s="5">
        <v>0</v>
      </c>
      <c r="J904" s="5">
        <v>0</v>
      </c>
      <c r="K904" s="5">
        <v>1</v>
      </c>
      <c r="L904" s="5">
        <v>1382</v>
      </c>
      <c r="M904" s="5">
        <v>23537</v>
      </c>
      <c r="N904" s="5">
        <v>0</v>
      </c>
      <c r="O904" s="5">
        <v>232164</v>
      </c>
      <c r="P904" s="5">
        <v>1281388</v>
      </c>
      <c r="Q904" s="5">
        <v>1719340</v>
      </c>
      <c r="R904" s="5">
        <v>176355</v>
      </c>
      <c r="S904" s="5">
        <v>19</v>
      </c>
      <c r="T904" s="5">
        <v>7952</v>
      </c>
      <c r="U904" s="5">
        <v>0</v>
      </c>
      <c r="V904" s="5">
        <v>0</v>
      </c>
      <c r="W904" s="5">
        <v>17</v>
      </c>
      <c r="X904" s="5">
        <v>13</v>
      </c>
      <c r="Y904" s="5">
        <v>17900</v>
      </c>
      <c r="Z904" s="5">
        <v>0</v>
      </c>
      <c r="AA904" s="5">
        <v>83</v>
      </c>
      <c r="AB904" s="5">
        <v>11</v>
      </c>
      <c r="AC904" s="5">
        <v>1257</v>
      </c>
      <c r="AD904" s="5">
        <v>12648</v>
      </c>
      <c r="AE904" s="5">
        <v>0</v>
      </c>
      <c r="AF904" s="5">
        <v>87801</v>
      </c>
      <c r="AG904" s="5">
        <v>17900</v>
      </c>
      <c r="AH904" s="5">
        <v>61085</v>
      </c>
      <c r="AI904" s="5">
        <v>0</v>
      </c>
      <c r="AJ904" s="5">
        <v>24848</v>
      </c>
      <c r="AK904" s="5">
        <v>10600</v>
      </c>
      <c r="AL904" s="5">
        <v>4000</v>
      </c>
      <c r="AM904" s="5">
        <v>9285</v>
      </c>
      <c r="AN904" s="5">
        <v>0</v>
      </c>
      <c r="AO904" s="5">
        <v>0</v>
      </c>
      <c r="AP904" s="5">
        <v>0</v>
      </c>
      <c r="AQ904" s="5">
        <v>0</v>
      </c>
      <c r="AR904" s="5">
        <v>50</v>
      </c>
      <c r="AS904" s="5">
        <v>3879</v>
      </c>
      <c r="AT904" s="5">
        <v>0</v>
      </c>
      <c r="AU904" s="5">
        <v>12338</v>
      </c>
      <c r="AV904" s="5">
        <v>0</v>
      </c>
      <c r="AW904" s="5">
        <v>939</v>
      </c>
      <c r="AX904" s="5">
        <v>0</v>
      </c>
      <c r="AY904" s="5">
        <v>372</v>
      </c>
      <c r="AZ904" s="5">
        <v>10</v>
      </c>
      <c r="BA904" s="5">
        <v>1137</v>
      </c>
      <c r="BB904" s="5">
        <v>0</v>
      </c>
      <c r="BC904" s="5">
        <v>42879</v>
      </c>
      <c r="BD904" s="5">
        <v>0</v>
      </c>
      <c r="BE904" s="5">
        <v>227</v>
      </c>
      <c r="BF904" s="5">
        <v>0</v>
      </c>
      <c r="BG904" s="5">
        <v>303</v>
      </c>
      <c r="BH904" s="5">
        <v>1323696</v>
      </c>
      <c r="BI904" s="5">
        <v>157740</v>
      </c>
      <c r="BJ904" s="5">
        <v>1193957</v>
      </c>
      <c r="BK904" s="5">
        <v>32392</v>
      </c>
      <c r="BL904" s="5">
        <v>0</v>
      </c>
      <c r="BM904" s="5">
        <v>24361</v>
      </c>
      <c r="BN904" s="5">
        <v>0</v>
      </c>
      <c r="BO904" s="5">
        <v>129672</v>
      </c>
      <c r="BP904" s="5">
        <v>2952926</v>
      </c>
      <c r="BQ904" s="5">
        <v>567441</v>
      </c>
      <c r="BR904" s="5">
        <v>22500</v>
      </c>
    </row>
    <row r="905" spans="1:70">
      <c r="A905" t="s">
        <v>2336</v>
      </c>
      <c r="B905" t="s">
        <v>2337</v>
      </c>
      <c r="C905" t="s">
        <v>1485</v>
      </c>
      <c r="D905" t="s">
        <v>2357</v>
      </c>
      <c r="E905" t="str">
        <f t="shared" si="14"/>
        <v>大阪府松原市</v>
      </c>
      <c r="F905" s="5">
        <v>118369</v>
      </c>
      <c r="G905" s="5">
        <v>21</v>
      </c>
      <c r="H905" s="5">
        <v>0</v>
      </c>
      <c r="I905" s="5">
        <v>0</v>
      </c>
      <c r="J905" s="5">
        <v>0</v>
      </c>
      <c r="K905" s="5">
        <v>0</v>
      </c>
      <c r="L905" s="5">
        <v>0</v>
      </c>
      <c r="M905" s="5">
        <v>160</v>
      </c>
      <c r="N905" s="5">
        <v>12695</v>
      </c>
      <c r="O905" s="5">
        <v>452702</v>
      </c>
      <c r="P905" s="5">
        <v>2042512</v>
      </c>
      <c r="Q905" s="5">
        <v>517985</v>
      </c>
      <c r="R905" s="5">
        <v>33491</v>
      </c>
      <c r="S905" s="5">
        <v>16</v>
      </c>
      <c r="T905" s="5">
        <v>11808</v>
      </c>
      <c r="U905" s="5">
        <v>0</v>
      </c>
      <c r="V905" s="5">
        <v>0</v>
      </c>
      <c r="W905" s="5">
        <v>11</v>
      </c>
      <c r="X905" s="5">
        <v>19</v>
      </c>
      <c r="Y905" s="5">
        <v>0</v>
      </c>
      <c r="Z905" s="5">
        <v>0</v>
      </c>
      <c r="AA905" s="5">
        <v>0</v>
      </c>
      <c r="AB905" s="5">
        <v>0</v>
      </c>
      <c r="AC905" s="5">
        <v>0</v>
      </c>
      <c r="AD905" s="5">
        <v>160</v>
      </c>
      <c r="AE905" s="5">
        <v>2151</v>
      </c>
      <c r="AF905" s="5">
        <v>76422</v>
      </c>
      <c r="AG905" s="5">
        <v>0</v>
      </c>
      <c r="AH905" s="5">
        <v>53700</v>
      </c>
      <c r="AI905" s="5">
        <v>0</v>
      </c>
      <c r="AJ905" s="5">
        <v>0</v>
      </c>
      <c r="AK905" s="5">
        <v>36000</v>
      </c>
      <c r="AL905" s="5">
        <v>0</v>
      </c>
      <c r="AM905" s="5">
        <v>0</v>
      </c>
      <c r="AN905" s="5">
        <v>0</v>
      </c>
      <c r="AO905" s="5">
        <v>0</v>
      </c>
      <c r="AP905" s="5">
        <v>900</v>
      </c>
      <c r="AQ905" s="5">
        <v>0</v>
      </c>
      <c r="AR905" s="5">
        <v>0</v>
      </c>
      <c r="AS905" s="5">
        <v>0</v>
      </c>
      <c r="AT905" s="5">
        <v>9454</v>
      </c>
      <c r="AU905" s="5">
        <v>48919</v>
      </c>
      <c r="AV905" s="5">
        <v>0</v>
      </c>
      <c r="AW905" s="5">
        <v>0</v>
      </c>
      <c r="AX905" s="5">
        <v>32</v>
      </c>
      <c r="AY905" s="5">
        <v>117</v>
      </c>
      <c r="AZ905" s="5">
        <v>0</v>
      </c>
      <c r="BA905" s="5">
        <v>0</v>
      </c>
      <c r="BB905" s="5">
        <v>0</v>
      </c>
      <c r="BC905" s="5">
        <v>17702</v>
      </c>
      <c r="BD905" s="5">
        <v>0</v>
      </c>
      <c r="BE905" s="5">
        <v>0</v>
      </c>
      <c r="BF905" s="5">
        <v>38</v>
      </c>
      <c r="BG905" s="5">
        <v>109</v>
      </c>
      <c r="BH905" s="5">
        <v>2059772</v>
      </c>
      <c r="BI905" s="5">
        <v>354566</v>
      </c>
      <c r="BJ905" s="5">
        <v>1988789</v>
      </c>
      <c r="BK905" s="5">
        <v>8660</v>
      </c>
      <c r="BL905" s="5">
        <v>945</v>
      </c>
      <c r="BM905" s="5">
        <v>8426</v>
      </c>
      <c r="BN905" s="5">
        <v>0</v>
      </c>
      <c r="BO905" s="5">
        <v>307715</v>
      </c>
      <c r="BP905" s="5">
        <v>5050197</v>
      </c>
      <c r="BQ905" s="5">
        <v>615373</v>
      </c>
      <c r="BR905" s="5">
        <v>33211</v>
      </c>
    </row>
    <row r="906" spans="1:70">
      <c r="A906" t="s">
        <v>2336</v>
      </c>
      <c r="B906" t="s">
        <v>2337</v>
      </c>
      <c r="C906" t="s">
        <v>1324</v>
      </c>
      <c r="D906" t="s">
        <v>2358</v>
      </c>
      <c r="E906" t="str">
        <f t="shared" si="14"/>
        <v>大阪府羽曵野市</v>
      </c>
      <c r="F906" s="5">
        <v>107493</v>
      </c>
      <c r="G906" s="5">
        <v>30</v>
      </c>
      <c r="H906" s="5">
        <v>0</v>
      </c>
      <c r="I906" s="5">
        <v>0</v>
      </c>
      <c r="J906" s="5">
        <v>2</v>
      </c>
      <c r="K906" s="5">
        <v>0</v>
      </c>
      <c r="L906" s="5">
        <v>197</v>
      </c>
      <c r="M906" s="5">
        <v>14341</v>
      </c>
      <c r="N906" s="5">
        <v>17869</v>
      </c>
      <c r="O906" s="5">
        <v>429212</v>
      </c>
      <c r="P906" s="5">
        <v>1823100</v>
      </c>
      <c r="Q906" s="5">
        <v>660444</v>
      </c>
      <c r="R906" s="5">
        <v>108687</v>
      </c>
      <c r="S906" s="5">
        <v>23</v>
      </c>
      <c r="T906" s="5">
        <v>11486</v>
      </c>
      <c r="U906" s="5">
        <v>0</v>
      </c>
      <c r="V906" s="5">
        <v>0</v>
      </c>
      <c r="W906" s="5">
        <v>16</v>
      </c>
      <c r="X906" s="5">
        <v>10</v>
      </c>
      <c r="Y906" s="5">
        <v>17500</v>
      </c>
      <c r="Z906" s="5">
        <v>0</v>
      </c>
      <c r="AA906" s="5">
        <v>17</v>
      </c>
      <c r="AB906" s="5">
        <v>2</v>
      </c>
      <c r="AC906" s="5">
        <v>130</v>
      </c>
      <c r="AD906" s="5">
        <v>6327</v>
      </c>
      <c r="AE906" s="5">
        <v>8855</v>
      </c>
      <c r="AF906" s="5">
        <v>106579</v>
      </c>
      <c r="AG906" s="5">
        <v>12500</v>
      </c>
      <c r="AH906" s="5">
        <v>0</v>
      </c>
      <c r="AI906" s="5">
        <v>12350</v>
      </c>
      <c r="AJ906" s="5">
        <v>16700</v>
      </c>
      <c r="AK906" s="5">
        <v>26000</v>
      </c>
      <c r="AL906" s="5">
        <v>6500</v>
      </c>
      <c r="AM906" s="5">
        <v>0</v>
      </c>
      <c r="AN906" s="5">
        <v>0</v>
      </c>
      <c r="AO906" s="5">
        <v>0</v>
      </c>
      <c r="AP906" s="5">
        <v>0</v>
      </c>
      <c r="AQ906" s="5">
        <v>0</v>
      </c>
      <c r="AR906" s="5">
        <v>51</v>
      </c>
      <c r="AS906" s="5">
        <v>6109</v>
      </c>
      <c r="AT906" s="5">
        <v>7933</v>
      </c>
      <c r="AU906" s="5">
        <v>97633</v>
      </c>
      <c r="AV906" s="5">
        <v>0</v>
      </c>
      <c r="AW906" s="5">
        <v>0</v>
      </c>
      <c r="AX906" s="5">
        <v>58</v>
      </c>
      <c r="AY906" s="5">
        <v>747</v>
      </c>
      <c r="AZ906" s="5">
        <v>0</v>
      </c>
      <c r="BA906" s="5">
        <v>1176</v>
      </c>
      <c r="BB906" s="5">
        <v>0</v>
      </c>
      <c r="BC906" s="5">
        <v>12277</v>
      </c>
      <c r="BD906" s="5">
        <v>16</v>
      </c>
      <c r="BE906" s="5">
        <v>124</v>
      </c>
      <c r="BF906" s="5">
        <v>27</v>
      </c>
      <c r="BG906" s="5">
        <v>0</v>
      </c>
      <c r="BH906" s="5">
        <v>1895441</v>
      </c>
      <c r="BI906" s="5">
        <v>509821</v>
      </c>
      <c r="BJ906" s="5">
        <v>1928236</v>
      </c>
      <c r="BK906" s="5">
        <v>52817</v>
      </c>
      <c r="BL906" s="5">
        <v>0</v>
      </c>
      <c r="BM906" s="5">
        <v>21957</v>
      </c>
      <c r="BN906" s="5">
        <v>0</v>
      </c>
      <c r="BO906" s="5">
        <v>425641</v>
      </c>
      <c r="BP906" s="5">
        <v>3886287</v>
      </c>
      <c r="BQ906" s="5">
        <v>944439</v>
      </c>
      <c r="BR906" s="5">
        <v>29050</v>
      </c>
    </row>
    <row r="907" spans="1:70">
      <c r="A907" t="s">
        <v>2336</v>
      </c>
      <c r="B907" t="s">
        <v>2337</v>
      </c>
      <c r="C907" t="s">
        <v>1326</v>
      </c>
      <c r="D907" t="s">
        <v>2359</v>
      </c>
      <c r="E907" t="str">
        <f t="shared" si="14"/>
        <v>大阪府藤井寺市</v>
      </c>
      <c r="F907" s="5">
        <v>64874</v>
      </c>
      <c r="G907" s="5">
        <v>21</v>
      </c>
      <c r="H907" s="5">
        <v>0</v>
      </c>
      <c r="I907" s="5">
        <v>0</v>
      </c>
      <c r="J907" s="5">
        <v>2</v>
      </c>
      <c r="K907" s="5">
        <v>0</v>
      </c>
      <c r="L907" s="5">
        <v>453</v>
      </c>
      <c r="M907" s="5">
        <v>1036</v>
      </c>
      <c r="N907" s="5">
        <v>8458</v>
      </c>
      <c r="O907" s="5">
        <v>137917</v>
      </c>
      <c r="P907" s="5">
        <v>1070598</v>
      </c>
      <c r="Q907" s="5">
        <v>2302233</v>
      </c>
      <c r="R907" s="5">
        <v>173196</v>
      </c>
      <c r="S907" s="5">
        <v>16</v>
      </c>
      <c r="T907" s="5">
        <v>6743</v>
      </c>
      <c r="U907" s="5">
        <v>0</v>
      </c>
      <c r="V907" s="5">
        <v>0</v>
      </c>
      <c r="W907" s="5">
        <v>12</v>
      </c>
      <c r="X907" s="5">
        <v>19</v>
      </c>
      <c r="Y907" s="5">
        <v>11780</v>
      </c>
      <c r="Z907" s="5">
        <v>0</v>
      </c>
      <c r="AA907" s="5">
        <v>110</v>
      </c>
      <c r="AB907" s="5">
        <v>79</v>
      </c>
      <c r="AC907" s="5">
        <v>23</v>
      </c>
      <c r="AD907" s="5">
        <v>400</v>
      </c>
      <c r="AE907" s="5">
        <v>4870</v>
      </c>
      <c r="AF907" s="5">
        <v>19455</v>
      </c>
      <c r="AG907" s="5">
        <v>0</v>
      </c>
      <c r="AH907" s="5">
        <v>0</v>
      </c>
      <c r="AI907" s="5">
        <v>0</v>
      </c>
      <c r="AJ907" s="5">
        <v>18000</v>
      </c>
      <c r="AK907" s="5">
        <v>2700</v>
      </c>
      <c r="AL907" s="5">
        <v>5200</v>
      </c>
      <c r="AM907" s="5">
        <v>15400</v>
      </c>
      <c r="AN907" s="5">
        <v>0</v>
      </c>
      <c r="AO907" s="5">
        <v>0</v>
      </c>
      <c r="AP907" s="5">
        <v>0</v>
      </c>
      <c r="AQ907" s="5">
        <v>0</v>
      </c>
      <c r="AR907" s="5">
        <v>14</v>
      </c>
      <c r="AS907" s="5">
        <v>562</v>
      </c>
      <c r="AT907" s="5">
        <v>1760</v>
      </c>
      <c r="AU907" s="5">
        <v>38807</v>
      </c>
      <c r="AV907" s="5">
        <v>0</v>
      </c>
      <c r="AW907" s="5">
        <v>0</v>
      </c>
      <c r="AX907" s="5">
        <v>0</v>
      </c>
      <c r="AY907" s="5">
        <v>0</v>
      </c>
      <c r="AZ907" s="5">
        <v>0</v>
      </c>
      <c r="BA907" s="5">
        <v>0</v>
      </c>
      <c r="BB907" s="5">
        <v>0</v>
      </c>
      <c r="BC907" s="5">
        <v>144</v>
      </c>
      <c r="BD907" s="5">
        <v>0</v>
      </c>
      <c r="BE907" s="5">
        <v>0</v>
      </c>
      <c r="BF907" s="5">
        <v>0</v>
      </c>
      <c r="BG907" s="5">
        <v>57</v>
      </c>
      <c r="BH907" s="5">
        <v>1112652</v>
      </c>
      <c r="BI907" s="5">
        <v>201964</v>
      </c>
      <c r="BJ907" s="5">
        <v>1043031</v>
      </c>
      <c r="BK907" s="5">
        <v>87435</v>
      </c>
      <c r="BL907" s="5">
        <v>0</v>
      </c>
      <c r="BM907" s="5">
        <v>36425</v>
      </c>
      <c r="BN907" s="5">
        <v>0</v>
      </c>
      <c r="BO907" s="5">
        <v>135053</v>
      </c>
      <c r="BP907" s="5">
        <v>1637619</v>
      </c>
      <c r="BQ907" s="5">
        <v>486211</v>
      </c>
      <c r="BR907" s="5">
        <v>12620</v>
      </c>
    </row>
    <row r="908" spans="1:70">
      <c r="A908" t="s">
        <v>2336</v>
      </c>
      <c r="B908" t="s">
        <v>2337</v>
      </c>
      <c r="C908" t="s">
        <v>1328</v>
      </c>
      <c r="D908" t="s">
        <v>2360</v>
      </c>
      <c r="E908" t="str">
        <f t="shared" si="14"/>
        <v>大阪府大阪狭山市</v>
      </c>
      <c r="F908" s="5">
        <v>58512</v>
      </c>
      <c r="G908" s="5">
        <v>17</v>
      </c>
      <c r="H908" s="5">
        <v>0</v>
      </c>
      <c r="I908" s="5">
        <v>0</v>
      </c>
      <c r="J908" s="5">
        <v>0</v>
      </c>
      <c r="K908" s="5">
        <v>0</v>
      </c>
      <c r="L908" s="5">
        <v>0</v>
      </c>
      <c r="M908" s="5">
        <v>9541</v>
      </c>
      <c r="N908" s="5">
        <v>10974</v>
      </c>
      <c r="O908" s="5">
        <v>209847</v>
      </c>
      <c r="P908" s="5">
        <v>1005358</v>
      </c>
      <c r="Q908" s="5">
        <v>1849048</v>
      </c>
      <c r="R908" s="5">
        <v>105226</v>
      </c>
      <c r="S908" s="5">
        <v>13</v>
      </c>
      <c r="T908" s="5">
        <v>6136</v>
      </c>
      <c r="U908" s="5">
        <v>0</v>
      </c>
      <c r="V908" s="5">
        <v>0</v>
      </c>
      <c r="W908" s="5">
        <v>8</v>
      </c>
      <c r="X908" s="5">
        <v>10</v>
      </c>
      <c r="Y908" s="5">
        <v>0</v>
      </c>
      <c r="Z908" s="5">
        <v>0</v>
      </c>
      <c r="AA908" s="5">
        <v>0</v>
      </c>
      <c r="AB908" s="5">
        <v>0</v>
      </c>
      <c r="AC908" s="5">
        <v>0</v>
      </c>
      <c r="AD908" s="5">
        <v>4832</v>
      </c>
      <c r="AE908" s="5">
        <v>4736</v>
      </c>
      <c r="AF908" s="5">
        <v>58945</v>
      </c>
      <c r="AG908" s="5">
        <v>0</v>
      </c>
      <c r="AH908" s="5">
        <v>38462</v>
      </c>
      <c r="AI908" s="5">
        <v>0</v>
      </c>
      <c r="AJ908" s="5">
        <v>0</v>
      </c>
      <c r="AK908" s="5">
        <v>17480</v>
      </c>
      <c r="AL908" s="5">
        <v>0</v>
      </c>
      <c r="AM908" s="5">
        <v>0</v>
      </c>
      <c r="AN908" s="5">
        <v>0</v>
      </c>
      <c r="AO908" s="5">
        <v>0</v>
      </c>
      <c r="AP908" s="5">
        <v>0</v>
      </c>
      <c r="AQ908" s="5">
        <v>0</v>
      </c>
      <c r="AR908" s="5">
        <v>0</v>
      </c>
      <c r="AS908" s="5">
        <v>3387</v>
      </c>
      <c r="AT908" s="5">
        <v>2861</v>
      </c>
      <c r="AU908" s="5">
        <v>38972</v>
      </c>
      <c r="AV908" s="5">
        <v>0</v>
      </c>
      <c r="AW908" s="5">
        <v>0</v>
      </c>
      <c r="AX908" s="5">
        <v>0</v>
      </c>
      <c r="AY908" s="5">
        <v>0</v>
      </c>
      <c r="AZ908" s="5">
        <v>0</v>
      </c>
      <c r="BA908" s="5">
        <v>0</v>
      </c>
      <c r="BB908" s="5">
        <v>0</v>
      </c>
      <c r="BC908" s="5">
        <v>23960</v>
      </c>
      <c r="BD908" s="5">
        <v>0</v>
      </c>
      <c r="BE908" s="5">
        <v>0</v>
      </c>
      <c r="BF908" s="5">
        <v>30</v>
      </c>
      <c r="BG908" s="5">
        <v>28</v>
      </c>
      <c r="BH908" s="5">
        <v>1062842</v>
      </c>
      <c r="BI908" s="5">
        <v>119140</v>
      </c>
      <c r="BJ908" s="5">
        <v>1051611</v>
      </c>
      <c r="BK908" s="5">
        <v>35738</v>
      </c>
      <c r="BL908" s="5">
        <v>0</v>
      </c>
      <c r="BM908" s="5">
        <v>0</v>
      </c>
      <c r="BN908" s="5">
        <v>0</v>
      </c>
      <c r="BO908" s="5">
        <v>113516</v>
      </c>
      <c r="BP908" s="5">
        <v>1709068</v>
      </c>
      <c r="BQ908" s="5">
        <v>350351</v>
      </c>
      <c r="BR908" s="5">
        <v>26700</v>
      </c>
    </row>
    <row r="909" spans="1:70">
      <c r="A909" t="s">
        <v>2336</v>
      </c>
      <c r="B909" t="s">
        <v>2337</v>
      </c>
      <c r="C909" t="s">
        <v>1535</v>
      </c>
      <c r="D909" t="s">
        <v>2361</v>
      </c>
      <c r="E909" t="str">
        <f t="shared" si="14"/>
        <v>大阪府富田林市</v>
      </c>
      <c r="F909" s="5">
        <v>110482</v>
      </c>
      <c r="G909" s="5">
        <v>34</v>
      </c>
      <c r="H909" s="5">
        <v>0</v>
      </c>
      <c r="I909" s="5">
        <v>0</v>
      </c>
      <c r="J909" s="5">
        <v>2</v>
      </c>
      <c r="K909" s="5">
        <v>0</v>
      </c>
      <c r="L909" s="5">
        <v>8130</v>
      </c>
      <c r="M909" s="5">
        <v>39690</v>
      </c>
      <c r="N909" s="5">
        <v>7464</v>
      </c>
      <c r="O909" s="5">
        <v>441256</v>
      </c>
      <c r="P909" s="5">
        <v>1707490</v>
      </c>
      <c r="Q909" s="5">
        <v>3214717</v>
      </c>
      <c r="R909" s="5">
        <v>150641</v>
      </c>
      <c r="S909" s="5">
        <v>27</v>
      </c>
      <c r="T909" s="5">
        <v>11769</v>
      </c>
      <c r="U909" s="5">
        <v>0</v>
      </c>
      <c r="V909" s="5">
        <v>0</v>
      </c>
      <c r="W909" s="5">
        <v>26</v>
      </c>
      <c r="X909" s="5">
        <v>11</v>
      </c>
      <c r="Y909" s="5">
        <v>30995</v>
      </c>
      <c r="Z909" s="5">
        <v>0</v>
      </c>
      <c r="AA909" s="5">
        <v>82</v>
      </c>
      <c r="AB909" s="5">
        <v>69</v>
      </c>
      <c r="AC909" s="5">
        <v>5305</v>
      </c>
      <c r="AD909" s="5">
        <v>15574</v>
      </c>
      <c r="AE909" s="5">
        <v>1331</v>
      </c>
      <c r="AF909" s="5">
        <v>121838</v>
      </c>
      <c r="AG909" s="5">
        <v>0</v>
      </c>
      <c r="AH909" s="5">
        <v>41989</v>
      </c>
      <c r="AI909" s="5">
        <v>1732</v>
      </c>
      <c r="AJ909" s="5">
        <v>0</v>
      </c>
      <c r="AK909" s="5">
        <v>43321</v>
      </c>
      <c r="AL909" s="5">
        <v>4074</v>
      </c>
      <c r="AM909" s="5">
        <v>0</v>
      </c>
      <c r="AN909" s="5">
        <v>0</v>
      </c>
      <c r="AO909" s="5">
        <v>0</v>
      </c>
      <c r="AP909" s="5">
        <v>0</v>
      </c>
      <c r="AQ909" s="5">
        <v>0</v>
      </c>
      <c r="AR909" s="5">
        <v>587</v>
      </c>
      <c r="AS909" s="5">
        <v>18472</v>
      </c>
      <c r="AT909" s="5">
        <v>5450</v>
      </c>
      <c r="AU909" s="5">
        <v>95338</v>
      </c>
      <c r="AV909" s="5">
        <v>372</v>
      </c>
      <c r="AW909" s="5">
        <v>1072</v>
      </c>
      <c r="AX909" s="5">
        <v>87</v>
      </c>
      <c r="AY909" s="5">
        <v>1114</v>
      </c>
      <c r="AZ909" s="5">
        <v>60</v>
      </c>
      <c r="BA909" s="5">
        <v>0</v>
      </c>
      <c r="BB909" s="5">
        <v>0</v>
      </c>
      <c r="BC909" s="5">
        <v>8700</v>
      </c>
      <c r="BD909" s="5">
        <v>0</v>
      </c>
      <c r="BE909" s="5">
        <v>145</v>
      </c>
      <c r="BF909" s="5">
        <v>1</v>
      </c>
      <c r="BG909" s="5">
        <v>1055</v>
      </c>
      <c r="BH909" s="5">
        <v>1794008</v>
      </c>
      <c r="BI909" s="5">
        <v>486707</v>
      </c>
      <c r="BJ909" s="5">
        <v>1921037</v>
      </c>
      <c r="BK909" s="5">
        <v>52775</v>
      </c>
      <c r="BL909" s="5">
        <v>0</v>
      </c>
      <c r="BM909" s="5">
        <v>12217</v>
      </c>
      <c r="BN909" s="5">
        <v>0</v>
      </c>
      <c r="BO909" s="5">
        <v>468921</v>
      </c>
      <c r="BP909" s="5">
        <v>3814009</v>
      </c>
      <c r="BQ909" s="5">
        <v>1060867</v>
      </c>
      <c r="BR909" s="5">
        <v>21875</v>
      </c>
    </row>
    <row r="910" spans="1:70">
      <c r="A910" t="s">
        <v>2336</v>
      </c>
      <c r="B910" t="s">
        <v>2337</v>
      </c>
      <c r="C910" t="s">
        <v>1332</v>
      </c>
      <c r="D910" t="s">
        <v>2362</v>
      </c>
      <c r="E910" t="str">
        <f t="shared" si="14"/>
        <v>大阪府河内長野市</v>
      </c>
      <c r="F910" s="5">
        <v>102600</v>
      </c>
      <c r="G910" s="5">
        <v>26</v>
      </c>
      <c r="H910" s="5">
        <v>0</v>
      </c>
      <c r="I910" s="5">
        <v>1</v>
      </c>
      <c r="J910" s="5">
        <v>3</v>
      </c>
      <c r="K910" s="5">
        <v>0</v>
      </c>
      <c r="L910" s="5">
        <v>4593</v>
      </c>
      <c r="M910" s="5">
        <v>23580</v>
      </c>
      <c r="N910" s="5">
        <v>21959</v>
      </c>
      <c r="O910" s="5">
        <v>477979</v>
      </c>
      <c r="P910" s="5">
        <v>1689932</v>
      </c>
      <c r="Q910" s="5">
        <v>4312906</v>
      </c>
      <c r="R910" s="5">
        <v>281620</v>
      </c>
      <c r="S910" s="5">
        <v>16</v>
      </c>
      <c r="T910" s="5">
        <v>10481</v>
      </c>
      <c r="U910" s="5">
        <v>0</v>
      </c>
      <c r="V910" s="5">
        <v>0</v>
      </c>
      <c r="W910" s="5">
        <v>11</v>
      </c>
      <c r="X910" s="5">
        <v>12</v>
      </c>
      <c r="Y910" s="5">
        <v>33175</v>
      </c>
      <c r="Z910" s="5">
        <v>4500</v>
      </c>
      <c r="AA910" s="5">
        <v>247</v>
      </c>
      <c r="AB910" s="5">
        <v>152</v>
      </c>
      <c r="AC910" s="5">
        <v>1856</v>
      </c>
      <c r="AD910" s="5">
        <v>6379</v>
      </c>
      <c r="AE910" s="5">
        <v>5965</v>
      </c>
      <c r="AF910" s="5">
        <v>149087</v>
      </c>
      <c r="AG910" s="5">
        <v>0</v>
      </c>
      <c r="AH910" s="5">
        <v>96898</v>
      </c>
      <c r="AI910" s="5">
        <v>173477</v>
      </c>
      <c r="AJ910" s="5">
        <v>0</v>
      </c>
      <c r="AK910" s="5">
        <v>22505</v>
      </c>
      <c r="AL910" s="5">
        <v>39113</v>
      </c>
      <c r="AM910" s="5">
        <v>0</v>
      </c>
      <c r="AN910" s="5">
        <v>0</v>
      </c>
      <c r="AO910" s="5">
        <v>0</v>
      </c>
      <c r="AP910" s="5">
        <v>0</v>
      </c>
      <c r="AQ910" s="5">
        <v>0</v>
      </c>
      <c r="AR910" s="5">
        <v>0</v>
      </c>
      <c r="AS910" s="5">
        <v>12986</v>
      </c>
      <c r="AT910" s="5">
        <v>9820</v>
      </c>
      <c r="AU910" s="5">
        <v>105809</v>
      </c>
      <c r="AV910" s="5">
        <v>0</v>
      </c>
      <c r="AW910" s="5">
        <v>1858</v>
      </c>
      <c r="AX910" s="5">
        <v>694</v>
      </c>
      <c r="AY910" s="5">
        <v>1006</v>
      </c>
      <c r="AZ910" s="5">
        <v>0</v>
      </c>
      <c r="BA910" s="5">
        <v>0</v>
      </c>
      <c r="BB910" s="5">
        <v>0</v>
      </c>
      <c r="BC910" s="5">
        <v>1124</v>
      </c>
      <c r="BD910" s="5">
        <v>0</v>
      </c>
      <c r="BE910" s="5">
        <v>0</v>
      </c>
      <c r="BF910" s="5">
        <v>21</v>
      </c>
      <c r="BG910" s="5">
        <v>141</v>
      </c>
      <c r="BH910" s="5">
        <v>1746231</v>
      </c>
      <c r="BI910" s="5">
        <v>703445</v>
      </c>
      <c r="BJ910" s="5">
        <v>2211907</v>
      </c>
      <c r="BK910" s="5">
        <v>91225</v>
      </c>
      <c r="BL910" s="5">
        <v>0</v>
      </c>
      <c r="BM910" s="5">
        <v>10327</v>
      </c>
      <c r="BN910" s="5">
        <v>0</v>
      </c>
      <c r="BO910" s="5">
        <v>461975</v>
      </c>
      <c r="BP910" s="5">
        <v>2997754</v>
      </c>
      <c r="BQ910" s="5">
        <v>595284</v>
      </c>
      <c r="BR910" s="5">
        <v>26000</v>
      </c>
    </row>
    <row r="911" spans="1:70">
      <c r="A911" t="s">
        <v>2336</v>
      </c>
      <c r="B911" t="s">
        <v>2337</v>
      </c>
      <c r="C911" t="s">
        <v>1334</v>
      </c>
      <c r="D911" t="s">
        <v>2363</v>
      </c>
      <c r="E911" t="str">
        <f t="shared" si="14"/>
        <v>大阪府河南町</v>
      </c>
      <c r="F911" s="5">
        <v>15781</v>
      </c>
      <c r="G911" s="5">
        <v>7</v>
      </c>
      <c r="H911" s="5">
        <v>0</v>
      </c>
      <c r="I911" s="5">
        <v>0</v>
      </c>
      <c r="J911" s="5">
        <v>1</v>
      </c>
      <c r="K911" s="5">
        <v>0</v>
      </c>
      <c r="L911" s="5">
        <v>799</v>
      </c>
      <c r="M911" s="5">
        <v>0</v>
      </c>
      <c r="N911" s="5">
        <v>19531</v>
      </c>
      <c r="O911" s="5">
        <v>102360</v>
      </c>
      <c r="P911" s="5">
        <v>278957</v>
      </c>
      <c r="Q911" s="5">
        <v>423418</v>
      </c>
      <c r="R911" s="5">
        <v>24536</v>
      </c>
      <c r="S911" s="5">
        <v>7</v>
      </c>
      <c r="T911" s="5">
        <v>1660</v>
      </c>
      <c r="U911" s="5">
        <v>0</v>
      </c>
      <c r="V911" s="5">
        <v>0</v>
      </c>
      <c r="W911" s="5">
        <v>4</v>
      </c>
      <c r="X911" s="5">
        <v>20</v>
      </c>
      <c r="Y911" s="5">
        <v>48</v>
      </c>
      <c r="Z911" s="5">
        <v>0</v>
      </c>
      <c r="AA911" s="5">
        <v>0</v>
      </c>
      <c r="AB911" s="5">
        <v>0</v>
      </c>
      <c r="AC911" s="5">
        <v>0</v>
      </c>
      <c r="AD911" s="5">
        <v>0</v>
      </c>
      <c r="AE911" s="5">
        <v>4606</v>
      </c>
      <c r="AF911" s="5">
        <v>28615</v>
      </c>
      <c r="AG911" s="5">
        <v>0</v>
      </c>
      <c r="AH911" s="5">
        <v>0</v>
      </c>
      <c r="AI911" s="5">
        <v>10700</v>
      </c>
      <c r="AJ911" s="5">
        <v>0</v>
      </c>
      <c r="AK911" s="5">
        <v>5588</v>
      </c>
      <c r="AL911" s="5">
        <v>3500</v>
      </c>
      <c r="AM911" s="5">
        <v>0</v>
      </c>
      <c r="AN911" s="5">
        <v>0</v>
      </c>
      <c r="AO911" s="5">
        <v>0</v>
      </c>
      <c r="AP911" s="5">
        <v>0</v>
      </c>
      <c r="AQ911" s="5">
        <v>0</v>
      </c>
      <c r="AR911" s="5">
        <v>38</v>
      </c>
      <c r="AS911" s="5">
        <v>0</v>
      </c>
      <c r="AT911" s="5">
        <v>2806</v>
      </c>
      <c r="AU911" s="5">
        <v>14268</v>
      </c>
      <c r="AV911" s="5">
        <v>0</v>
      </c>
      <c r="AW911" s="5">
        <v>0</v>
      </c>
      <c r="AX911" s="5">
        <v>49</v>
      </c>
      <c r="AY911" s="5">
        <v>41</v>
      </c>
      <c r="AZ911" s="5">
        <v>0</v>
      </c>
      <c r="BA911" s="5">
        <v>0</v>
      </c>
      <c r="BB911" s="5">
        <v>4370</v>
      </c>
      <c r="BC911" s="5">
        <v>241</v>
      </c>
      <c r="BD911" s="5">
        <v>0</v>
      </c>
      <c r="BE911" s="5">
        <v>0</v>
      </c>
      <c r="BF911" s="5">
        <v>11</v>
      </c>
      <c r="BG911" s="5">
        <v>200</v>
      </c>
      <c r="BH911" s="5">
        <v>295958</v>
      </c>
      <c r="BI911" s="5">
        <v>98810</v>
      </c>
      <c r="BJ911" s="5">
        <v>396661</v>
      </c>
      <c r="BK911" s="5">
        <v>9978</v>
      </c>
      <c r="BL911" s="5">
        <v>9</v>
      </c>
      <c r="BM911" s="5">
        <v>319</v>
      </c>
      <c r="BN911" s="5">
        <v>0</v>
      </c>
      <c r="BO911" s="5">
        <v>61297</v>
      </c>
      <c r="BP911" s="5">
        <v>967934</v>
      </c>
      <c r="BQ911" s="5">
        <v>63358</v>
      </c>
      <c r="BR911" s="5">
        <v>10748</v>
      </c>
    </row>
    <row r="912" spans="1:70">
      <c r="A912" t="s">
        <v>2336</v>
      </c>
      <c r="B912" t="s">
        <v>2337</v>
      </c>
      <c r="C912" t="s">
        <v>1338</v>
      </c>
      <c r="D912" t="s">
        <v>2364</v>
      </c>
      <c r="E912" t="str">
        <f t="shared" si="14"/>
        <v>大阪府和泉市</v>
      </c>
      <c r="F912" s="5">
        <v>183847</v>
      </c>
      <c r="G912" s="5">
        <v>33</v>
      </c>
      <c r="H912" s="5">
        <v>0</v>
      </c>
      <c r="I912" s="5">
        <v>0</v>
      </c>
      <c r="J912" s="5">
        <v>2</v>
      </c>
      <c r="K912" s="5">
        <v>0</v>
      </c>
      <c r="L912" s="5">
        <v>403</v>
      </c>
      <c r="M912" s="5">
        <v>22982</v>
      </c>
      <c r="N912" s="5">
        <v>13132</v>
      </c>
      <c r="O912" s="5">
        <v>536830</v>
      </c>
      <c r="P912" s="5">
        <v>2679573</v>
      </c>
      <c r="Q912" s="5">
        <v>2498687</v>
      </c>
      <c r="R912" s="5">
        <v>246264</v>
      </c>
      <c r="S912" s="5">
        <v>28</v>
      </c>
      <c r="T912" s="5">
        <v>18297</v>
      </c>
      <c r="U912" s="5">
        <v>0</v>
      </c>
      <c r="V912" s="5">
        <v>0</v>
      </c>
      <c r="W912" s="5">
        <v>11</v>
      </c>
      <c r="X912" s="5">
        <v>17</v>
      </c>
      <c r="Y912" s="5">
        <v>12000</v>
      </c>
      <c r="Z912" s="5">
        <v>0</v>
      </c>
      <c r="AA912" s="5">
        <v>272</v>
      </c>
      <c r="AB912" s="5">
        <v>141</v>
      </c>
      <c r="AC912" s="5">
        <v>169</v>
      </c>
      <c r="AD912" s="5">
        <v>6861</v>
      </c>
      <c r="AE912" s="5">
        <v>3428</v>
      </c>
      <c r="AF912" s="5">
        <v>116353</v>
      </c>
      <c r="AG912" s="5">
        <v>10000</v>
      </c>
      <c r="AH912" s="5">
        <v>19930</v>
      </c>
      <c r="AI912" s="5">
        <v>1152</v>
      </c>
      <c r="AJ912" s="5">
        <v>0</v>
      </c>
      <c r="AK912" s="5">
        <v>46466</v>
      </c>
      <c r="AL912" s="5">
        <v>9615</v>
      </c>
      <c r="AM912" s="5">
        <v>0</v>
      </c>
      <c r="AN912" s="5">
        <v>0</v>
      </c>
      <c r="AO912" s="5">
        <v>0</v>
      </c>
      <c r="AP912" s="5">
        <v>0</v>
      </c>
      <c r="AQ912" s="5">
        <v>0</v>
      </c>
      <c r="AR912" s="5">
        <v>0</v>
      </c>
      <c r="AS912" s="5">
        <v>17215</v>
      </c>
      <c r="AT912" s="5">
        <v>13077</v>
      </c>
      <c r="AU912" s="5">
        <v>63505</v>
      </c>
      <c r="AV912" s="5">
        <v>0</v>
      </c>
      <c r="AW912" s="5">
        <v>31</v>
      </c>
      <c r="AX912" s="5">
        <v>0</v>
      </c>
      <c r="AY912" s="5">
        <v>1099</v>
      </c>
      <c r="AZ912" s="5">
        <v>0</v>
      </c>
      <c r="BA912" s="5">
        <v>0</v>
      </c>
      <c r="BB912" s="5">
        <v>0</v>
      </c>
      <c r="BC912" s="5">
        <v>29749</v>
      </c>
      <c r="BD912" s="5">
        <v>0</v>
      </c>
      <c r="BE912" s="5">
        <v>122</v>
      </c>
      <c r="BF912" s="5">
        <v>55</v>
      </c>
      <c r="BG912" s="5">
        <v>247</v>
      </c>
      <c r="BH912" s="5">
        <v>2844454</v>
      </c>
      <c r="BI912" s="5">
        <v>656241</v>
      </c>
      <c r="BJ912" s="5">
        <v>3003959</v>
      </c>
      <c r="BK912" s="5">
        <v>71441</v>
      </c>
      <c r="BL912" s="5">
        <v>0</v>
      </c>
      <c r="BM912" s="5">
        <v>83347</v>
      </c>
      <c r="BN912" s="5">
        <v>0</v>
      </c>
      <c r="BO912" s="5">
        <v>534025</v>
      </c>
      <c r="BP912" s="5">
        <v>2451144</v>
      </c>
      <c r="BQ912" s="5">
        <v>799800</v>
      </c>
      <c r="BR912" s="5">
        <v>65400</v>
      </c>
    </row>
    <row r="913" spans="1:70">
      <c r="A913" t="s">
        <v>2336</v>
      </c>
      <c r="B913" t="s">
        <v>2337</v>
      </c>
      <c r="C913" t="s">
        <v>1340</v>
      </c>
      <c r="D913" t="s">
        <v>2365</v>
      </c>
      <c r="E913" t="str">
        <f t="shared" si="14"/>
        <v>大阪府泉大津市</v>
      </c>
      <c r="F913" s="5">
        <v>74586</v>
      </c>
      <c r="G913" s="5">
        <v>18</v>
      </c>
      <c r="H913" s="5">
        <v>0</v>
      </c>
      <c r="I913" s="5">
        <v>0</v>
      </c>
      <c r="J913" s="5">
        <v>0</v>
      </c>
      <c r="K913" s="5">
        <v>0</v>
      </c>
      <c r="L913" s="5">
        <v>0</v>
      </c>
      <c r="M913" s="5">
        <v>811</v>
      </c>
      <c r="N913" s="5">
        <v>1521</v>
      </c>
      <c r="O913" s="5">
        <v>258603</v>
      </c>
      <c r="P913" s="5">
        <v>1489322</v>
      </c>
      <c r="Q913" s="5">
        <v>3052581</v>
      </c>
      <c r="R913" s="5">
        <v>169068</v>
      </c>
      <c r="S913" s="5">
        <v>16</v>
      </c>
      <c r="T913" s="5">
        <v>7880</v>
      </c>
      <c r="U913" s="5">
        <v>0</v>
      </c>
      <c r="V913" s="5">
        <v>0</v>
      </c>
      <c r="W913" s="5">
        <v>6</v>
      </c>
      <c r="X913" s="5">
        <v>12</v>
      </c>
      <c r="Y913" s="5">
        <v>0</v>
      </c>
      <c r="Z913" s="5">
        <v>0</v>
      </c>
      <c r="AA913" s="5">
        <v>0</v>
      </c>
      <c r="AB913" s="5">
        <v>0</v>
      </c>
      <c r="AC913" s="5">
        <v>0</v>
      </c>
      <c r="AD913" s="5">
        <v>0</v>
      </c>
      <c r="AE913" s="5">
        <v>0</v>
      </c>
      <c r="AF913" s="5">
        <v>71433</v>
      </c>
      <c r="AG913" s="5">
        <v>0</v>
      </c>
      <c r="AH913" s="5">
        <v>33000</v>
      </c>
      <c r="AI913" s="5">
        <v>3000</v>
      </c>
      <c r="AJ913" s="5">
        <v>0</v>
      </c>
      <c r="AK913" s="5">
        <v>14000</v>
      </c>
      <c r="AL913" s="5">
        <v>5000</v>
      </c>
      <c r="AM913" s="5">
        <v>0</v>
      </c>
      <c r="AN913" s="5">
        <v>0</v>
      </c>
      <c r="AO913" s="5">
        <v>0</v>
      </c>
      <c r="AP913" s="5">
        <v>0</v>
      </c>
      <c r="AQ913" s="5">
        <v>0</v>
      </c>
      <c r="AR913" s="5">
        <v>0</v>
      </c>
      <c r="AS913" s="5">
        <v>759</v>
      </c>
      <c r="AT913" s="5">
        <v>1337</v>
      </c>
      <c r="AU913" s="5">
        <v>54513</v>
      </c>
      <c r="AV913" s="5">
        <v>0</v>
      </c>
      <c r="AW913" s="5">
        <v>0</v>
      </c>
      <c r="AX913" s="5">
        <v>0</v>
      </c>
      <c r="AY913" s="5">
        <v>475</v>
      </c>
      <c r="AZ913" s="5">
        <v>0</v>
      </c>
      <c r="BA913" s="5">
        <v>0</v>
      </c>
      <c r="BB913" s="5">
        <v>0</v>
      </c>
      <c r="BC913" s="5">
        <v>714</v>
      </c>
      <c r="BD913" s="5">
        <v>0</v>
      </c>
      <c r="BE913" s="5">
        <v>0</v>
      </c>
      <c r="BF913" s="5">
        <v>0</v>
      </c>
      <c r="BG913" s="5">
        <v>205</v>
      </c>
      <c r="BH913" s="5">
        <v>1635790</v>
      </c>
      <c r="BI913" s="5">
        <v>150142</v>
      </c>
      <c r="BJ913" s="5">
        <v>1335496</v>
      </c>
      <c r="BK913" s="5">
        <v>66649</v>
      </c>
      <c r="BL913" s="5">
        <v>44</v>
      </c>
      <c r="BM913" s="5">
        <v>0</v>
      </c>
      <c r="BN913" s="5">
        <v>0</v>
      </c>
      <c r="BO913" s="5">
        <v>128417</v>
      </c>
      <c r="BP913" s="5">
        <v>2607787</v>
      </c>
      <c r="BQ913" s="5">
        <v>438149</v>
      </c>
      <c r="BR913" s="5">
        <v>43700</v>
      </c>
    </row>
    <row r="914" spans="1:70">
      <c r="A914" t="s">
        <v>2336</v>
      </c>
      <c r="B914" t="s">
        <v>2337</v>
      </c>
      <c r="C914" t="s">
        <v>1342</v>
      </c>
      <c r="D914" t="s">
        <v>2366</v>
      </c>
      <c r="E914" t="str">
        <f t="shared" si="14"/>
        <v>大阪府高石市</v>
      </c>
      <c r="F914" s="5">
        <v>56205</v>
      </c>
      <c r="G914" s="5">
        <v>13</v>
      </c>
      <c r="H914" s="5">
        <v>0</v>
      </c>
      <c r="I914" s="5">
        <v>0</v>
      </c>
      <c r="J914" s="5">
        <v>0</v>
      </c>
      <c r="K914" s="5">
        <v>0</v>
      </c>
      <c r="L914" s="5">
        <v>0</v>
      </c>
      <c r="M914" s="5">
        <v>5046</v>
      </c>
      <c r="N914" s="5">
        <v>1510</v>
      </c>
      <c r="O914" s="5">
        <v>167579</v>
      </c>
      <c r="P914" s="5">
        <v>1122470</v>
      </c>
      <c r="Q914" s="5">
        <v>1234747</v>
      </c>
      <c r="R914" s="5">
        <v>61485</v>
      </c>
      <c r="S914" s="5">
        <v>12</v>
      </c>
      <c r="T914" s="5">
        <v>6362</v>
      </c>
      <c r="U914" s="5">
        <v>0</v>
      </c>
      <c r="V914" s="5">
        <v>0</v>
      </c>
      <c r="W914" s="5">
        <v>8</v>
      </c>
      <c r="X914" s="5">
        <v>12</v>
      </c>
      <c r="Y914" s="5">
        <v>0</v>
      </c>
      <c r="Z914" s="5">
        <v>0</v>
      </c>
      <c r="AA914" s="5">
        <v>0</v>
      </c>
      <c r="AB914" s="5">
        <v>0</v>
      </c>
      <c r="AC914" s="5">
        <v>0</v>
      </c>
      <c r="AD914" s="5">
        <v>1809</v>
      </c>
      <c r="AE914" s="5">
        <v>699</v>
      </c>
      <c r="AF914" s="5">
        <v>50836</v>
      </c>
      <c r="AG914" s="5">
        <v>0</v>
      </c>
      <c r="AH914" s="5">
        <v>0</v>
      </c>
      <c r="AI914" s="5">
        <v>45400</v>
      </c>
      <c r="AJ914" s="5">
        <v>0</v>
      </c>
      <c r="AK914" s="5">
        <v>15000</v>
      </c>
      <c r="AL914" s="5">
        <v>2500</v>
      </c>
      <c r="AM914" s="5">
        <v>0</v>
      </c>
      <c r="AN914" s="5">
        <v>0</v>
      </c>
      <c r="AO914" s="5">
        <v>0</v>
      </c>
      <c r="AP914" s="5">
        <v>0</v>
      </c>
      <c r="AQ914" s="5">
        <v>0</v>
      </c>
      <c r="AR914" s="5">
        <v>0</v>
      </c>
      <c r="AS914" s="5">
        <v>2246</v>
      </c>
      <c r="AT914" s="5">
        <v>658</v>
      </c>
      <c r="AU914" s="5">
        <v>20996</v>
      </c>
      <c r="AV914" s="5">
        <v>0</v>
      </c>
      <c r="AW914" s="5">
        <v>0</v>
      </c>
      <c r="AX914" s="5">
        <v>0</v>
      </c>
      <c r="AY914" s="5">
        <v>385</v>
      </c>
      <c r="AZ914" s="5">
        <v>0</v>
      </c>
      <c r="BA914" s="5">
        <v>0</v>
      </c>
      <c r="BB914" s="5">
        <v>0</v>
      </c>
      <c r="BC914" s="5">
        <v>0</v>
      </c>
      <c r="BD914" s="5">
        <v>0</v>
      </c>
      <c r="BE914" s="5">
        <v>0</v>
      </c>
      <c r="BF914" s="5">
        <v>0</v>
      </c>
      <c r="BG914" s="5">
        <v>0</v>
      </c>
      <c r="BH914" s="5">
        <v>1162257</v>
      </c>
      <c r="BI914" s="5">
        <v>76876</v>
      </c>
      <c r="BJ914" s="5">
        <v>1109188</v>
      </c>
      <c r="BK914" s="5">
        <v>19405</v>
      </c>
      <c r="BL914" s="5">
        <v>6292</v>
      </c>
      <c r="BM914" s="5">
        <v>1079</v>
      </c>
      <c r="BN914" s="5">
        <v>0</v>
      </c>
      <c r="BO914" s="5">
        <v>47440</v>
      </c>
      <c r="BP914" s="5">
        <v>2194460</v>
      </c>
      <c r="BQ914" s="5">
        <v>351147</v>
      </c>
      <c r="BR914" s="5">
        <v>37900</v>
      </c>
    </row>
    <row r="915" spans="1:70">
      <c r="A915" t="s">
        <v>2336</v>
      </c>
      <c r="B915" t="s">
        <v>2337</v>
      </c>
      <c r="C915" t="s">
        <v>1489</v>
      </c>
      <c r="D915" t="s">
        <v>2367</v>
      </c>
      <c r="E915" t="str">
        <f t="shared" si="14"/>
        <v>大阪府忠岡町</v>
      </c>
      <c r="F915" s="5">
        <v>16869</v>
      </c>
      <c r="G915" s="5">
        <v>4</v>
      </c>
      <c r="H915" s="5">
        <v>0</v>
      </c>
      <c r="I915" s="5">
        <v>0</v>
      </c>
      <c r="J915" s="5">
        <v>0</v>
      </c>
      <c r="K915" s="5">
        <v>0</v>
      </c>
      <c r="L915" s="5">
        <v>0</v>
      </c>
      <c r="M915" s="5">
        <v>267</v>
      </c>
      <c r="N915" s="5">
        <v>0</v>
      </c>
      <c r="O915" s="5">
        <v>35322</v>
      </c>
      <c r="P915" s="5">
        <v>289728</v>
      </c>
      <c r="Q915" s="5">
        <v>375910</v>
      </c>
      <c r="R915" s="5">
        <v>18066</v>
      </c>
      <c r="S915" s="5">
        <v>4</v>
      </c>
      <c r="T915" s="5">
        <v>1853</v>
      </c>
      <c r="U915" s="5">
        <v>0</v>
      </c>
      <c r="V915" s="5">
        <v>0</v>
      </c>
      <c r="W915" s="5">
        <v>1</v>
      </c>
      <c r="X915" s="5">
        <v>23</v>
      </c>
      <c r="Y915" s="5">
        <v>0</v>
      </c>
      <c r="Z915" s="5">
        <v>0</v>
      </c>
      <c r="AA915" s="5">
        <v>0</v>
      </c>
      <c r="AB915" s="5">
        <v>0</v>
      </c>
      <c r="AC915" s="5">
        <v>0</v>
      </c>
      <c r="AD915" s="5">
        <v>140</v>
      </c>
      <c r="AE915" s="5">
        <v>0</v>
      </c>
      <c r="AF915" s="5">
        <v>12696</v>
      </c>
      <c r="AG915" s="5">
        <v>0</v>
      </c>
      <c r="AH915" s="5">
        <v>0</v>
      </c>
      <c r="AI915" s="5">
        <v>0</v>
      </c>
      <c r="AJ915" s="5">
        <v>25920</v>
      </c>
      <c r="AK915" s="5">
        <v>3180</v>
      </c>
      <c r="AL915" s="5">
        <v>3646</v>
      </c>
      <c r="AM915" s="5">
        <v>0</v>
      </c>
      <c r="AN915" s="5">
        <v>0</v>
      </c>
      <c r="AO915" s="5">
        <v>0</v>
      </c>
      <c r="AP915" s="5">
        <v>0</v>
      </c>
      <c r="AQ915" s="5">
        <v>0</v>
      </c>
      <c r="AR915" s="5">
        <v>0</v>
      </c>
      <c r="AS915" s="5">
        <v>125</v>
      </c>
      <c r="AT915" s="5">
        <v>0</v>
      </c>
      <c r="AU915" s="5">
        <v>2047</v>
      </c>
      <c r="AV915" s="5">
        <v>0</v>
      </c>
      <c r="AW915" s="5">
        <v>0</v>
      </c>
      <c r="AX915" s="5">
        <v>0</v>
      </c>
      <c r="AY915" s="5">
        <v>0</v>
      </c>
      <c r="AZ915" s="5">
        <v>0</v>
      </c>
      <c r="BA915" s="5">
        <v>0</v>
      </c>
      <c r="BB915" s="5">
        <v>0</v>
      </c>
      <c r="BC915" s="5">
        <v>0</v>
      </c>
      <c r="BD915" s="5">
        <v>0</v>
      </c>
      <c r="BE915" s="5">
        <v>0</v>
      </c>
      <c r="BF915" s="5">
        <v>0</v>
      </c>
      <c r="BG915" s="5">
        <v>0</v>
      </c>
      <c r="BH915" s="5">
        <v>313039</v>
      </c>
      <c r="BI915" s="5">
        <v>2280</v>
      </c>
      <c r="BJ915" s="5">
        <v>333806</v>
      </c>
      <c r="BK915" s="5">
        <v>6016</v>
      </c>
      <c r="BL915" s="5">
        <v>0</v>
      </c>
      <c r="BM915" s="5">
        <v>523</v>
      </c>
      <c r="BN915" s="5">
        <v>0</v>
      </c>
      <c r="BO915" s="5">
        <v>2252</v>
      </c>
      <c r="BP915" s="5">
        <v>351364</v>
      </c>
      <c r="BQ915" s="5">
        <v>60336</v>
      </c>
      <c r="BR915" s="5">
        <v>8800</v>
      </c>
    </row>
    <row r="916" spans="1:70">
      <c r="A916" t="s">
        <v>2336</v>
      </c>
      <c r="B916" t="s">
        <v>2337</v>
      </c>
      <c r="C916" t="s">
        <v>1344</v>
      </c>
      <c r="D916" t="s">
        <v>2368</v>
      </c>
      <c r="E916" t="str">
        <f t="shared" si="14"/>
        <v>大阪府岸和田市</v>
      </c>
      <c r="F916" s="5">
        <v>190218</v>
      </c>
      <c r="G916" s="5">
        <v>62</v>
      </c>
      <c r="H916" s="5">
        <v>0</v>
      </c>
      <c r="I916" s="5">
        <v>0</v>
      </c>
      <c r="J916" s="5">
        <v>1</v>
      </c>
      <c r="K916" s="5">
        <v>0</v>
      </c>
      <c r="L916" s="5">
        <v>3370</v>
      </c>
      <c r="M916" s="5">
        <v>5825</v>
      </c>
      <c r="N916" s="5">
        <v>22680</v>
      </c>
      <c r="O916" s="5">
        <v>707155</v>
      </c>
      <c r="P916" s="5">
        <v>3308526</v>
      </c>
      <c r="Q916" s="5">
        <v>11798188</v>
      </c>
      <c r="R916" s="5">
        <v>632758</v>
      </c>
      <c r="S916" s="5">
        <v>45</v>
      </c>
      <c r="T916" s="5">
        <v>21388</v>
      </c>
      <c r="U916" s="5">
        <v>0</v>
      </c>
      <c r="V916" s="5">
        <v>0</v>
      </c>
      <c r="W916" s="5">
        <v>25</v>
      </c>
      <c r="X916" s="5">
        <v>9</v>
      </c>
      <c r="Y916" s="5">
        <v>5500</v>
      </c>
      <c r="Z916" s="5">
        <v>5500</v>
      </c>
      <c r="AA916" s="5">
        <v>8</v>
      </c>
      <c r="AB916" s="5">
        <v>3</v>
      </c>
      <c r="AC916" s="5">
        <v>2095</v>
      </c>
      <c r="AD916" s="5">
        <v>4869</v>
      </c>
      <c r="AE916" s="5">
        <v>20488</v>
      </c>
      <c r="AF916" s="5">
        <v>214172</v>
      </c>
      <c r="AG916" s="5">
        <v>5500</v>
      </c>
      <c r="AH916" s="5">
        <v>157997</v>
      </c>
      <c r="AI916" s="5">
        <v>1728</v>
      </c>
      <c r="AJ916" s="5">
        <v>22723</v>
      </c>
      <c r="AK916" s="5">
        <v>11630</v>
      </c>
      <c r="AL916" s="5">
        <v>11411</v>
      </c>
      <c r="AM916" s="5">
        <v>38164</v>
      </c>
      <c r="AN916" s="5">
        <v>0</v>
      </c>
      <c r="AO916" s="5">
        <v>0</v>
      </c>
      <c r="AP916" s="5">
        <v>0</v>
      </c>
      <c r="AQ916" s="5">
        <v>0</v>
      </c>
      <c r="AR916" s="5">
        <v>0</v>
      </c>
      <c r="AS916" s="5">
        <v>830</v>
      </c>
      <c r="AT916" s="5">
        <v>2134</v>
      </c>
      <c r="AU916" s="5">
        <v>59743</v>
      </c>
      <c r="AV916" s="5">
        <v>0</v>
      </c>
      <c r="AW916" s="5">
        <v>0</v>
      </c>
      <c r="AX916" s="5">
        <v>0</v>
      </c>
      <c r="AY916" s="5">
        <v>0</v>
      </c>
      <c r="AZ916" s="5">
        <v>0</v>
      </c>
      <c r="BA916" s="5">
        <v>0</v>
      </c>
      <c r="BB916" s="5">
        <v>0</v>
      </c>
      <c r="BC916" s="5">
        <v>60373</v>
      </c>
      <c r="BD916" s="5">
        <v>0</v>
      </c>
      <c r="BE916" s="5">
        <v>0</v>
      </c>
      <c r="BF916" s="5">
        <v>0</v>
      </c>
      <c r="BG916" s="5">
        <v>0</v>
      </c>
      <c r="BH916" s="5">
        <v>3448772</v>
      </c>
      <c r="BI916" s="5">
        <v>313340</v>
      </c>
      <c r="BJ916" s="5">
        <v>3470328</v>
      </c>
      <c r="BK916" s="5">
        <v>175191</v>
      </c>
      <c r="BL916" s="5">
        <v>3370</v>
      </c>
      <c r="BM916" s="5">
        <v>13742</v>
      </c>
      <c r="BN916" s="5">
        <v>0</v>
      </c>
      <c r="BO916" s="5">
        <v>131798</v>
      </c>
      <c r="BP916" s="5">
        <v>3864840</v>
      </c>
      <c r="BQ916" s="5">
        <v>1592749</v>
      </c>
      <c r="BR916" s="5">
        <v>99500</v>
      </c>
    </row>
    <row r="917" spans="1:70">
      <c r="A917" t="s">
        <v>2336</v>
      </c>
      <c r="B917" t="s">
        <v>2337</v>
      </c>
      <c r="C917" t="s">
        <v>1346</v>
      </c>
      <c r="D917" t="s">
        <v>2369</v>
      </c>
      <c r="E917" t="str">
        <f t="shared" si="14"/>
        <v>大阪府貝塚市</v>
      </c>
      <c r="F917" s="5">
        <v>86166</v>
      </c>
      <c r="G917" s="5">
        <v>41</v>
      </c>
      <c r="H917" s="5">
        <v>0</v>
      </c>
      <c r="I917" s="5">
        <v>1</v>
      </c>
      <c r="J917" s="5">
        <v>1</v>
      </c>
      <c r="K917" s="5">
        <v>0</v>
      </c>
      <c r="L917" s="5">
        <v>4101</v>
      </c>
      <c r="M917" s="5">
        <v>10176</v>
      </c>
      <c r="N917" s="5">
        <v>4053</v>
      </c>
      <c r="O917" s="5">
        <v>359006</v>
      </c>
      <c r="P917" s="5">
        <v>1410309</v>
      </c>
      <c r="Q917" s="5">
        <v>3767406</v>
      </c>
      <c r="R917" s="5">
        <v>139590</v>
      </c>
      <c r="S917" s="5">
        <v>37</v>
      </c>
      <c r="T917" s="5">
        <v>9405</v>
      </c>
      <c r="U917" s="5">
        <v>0</v>
      </c>
      <c r="V917" s="5">
        <v>0</v>
      </c>
      <c r="W917" s="5">
        <v>19</v>
      </c>
      <c r="X917" s="5">
        <v>23</v>
      </c>
      <c r="Y917" s="5">
        <v>16170</v>
      </c>
      <c r="Z917" s="5">
        <v>0</v>
      </c>
      <c r="AA917" s="5">
        <v>97</v>
      </c>
      <c r="AB917" s="5">
        <v>18</v>
      </c>
      <c r="AC917" s="5">
        <v>2613</v>
      </c>
      <c r="AD917" s="5">
        <v>1398</v>
      </c>
      <c r="AE917" s="5">
        <v>371</v>
      </c>
      <c r="AF917" s="5">
        <v>81735</v>
      </c>
      <c r="AG917" s="5">
        <v>16000</v>
      </c>
      <c r="AH917" s="5">
        <v>1894</v>
      </c>
      <c r="AI917" s="5">
        <v>0</v>
      </c>
      <c r="AJ917" s="5">
        <v>0</v>
      </c>
      <c r="AK917" s="5">
        <v>19000</v>
      </c>
      <c r="AL917" s="5">
        <v>7500</v>
      </c>
      <c r="AM917" s="5">
        <v>0</v>
      </c>
      <c r="AN917" s="5">
        <v>0</v>
      </c>
      <c r="AO917" s="5">
        <v>0</v>
      </c>
      <c r="AP917" s="5">
        <v>0</v>
      </c>
      <c r="AQ917" s="5">
        <v>0</v>
      </c>
      <c r="AR917" s="5">
        <v>530</v>
      </c>
      <c r="AS917" s="5">
        <v>3980</v>
      </c>
      <c r="AT917" s="5">
        <v>592</v>
      </c>
      <c r="AU917" s="5">
        <v>107262</v>
      </c>
      <c r="AV917" s="5">
        <v>0</v>
      </c>
      <c r="AW917" s="5">
        <v>29</v>
      </c>
      <c r="AX917" s="5">
        <v>42</v>
      </c>
      <c r="AY917" s="5">
        <v>861</v>
      </c>
      <c r="AZ917" s="5">
        <v>0</v>
      </c>
      <c r="BA917" s="5">
        <v>0</v>
      </c>
      <c r="BB917" s="5">
        <v>0</v>
      </c>
      <c r="BC917" s="5">
        <v>0</v>
      </c>
      <c r="BD917" s="5">
        <v>29</v>
      </c>
      <c r="BE917" s="5">
        <v>0</v>
      </c>
      <c r="BF917" s="5">
        <v>0</v>
      </c>
      <c r="BG917" s="5">
        <v>0</v>
      </c>
      <c r="BH917" s="5">
        <v>1460016</v>
      </c>
      <c r="BI917" s="5">
        <v>417342</v>
      </c>
      <c r="BJ917" s="5">
        <v>1555704</v>
      </c>
      <c r="BK917" s="5">
        <v>296895</v>
      </c>
      <c r="BL917" s="5">
        <v>634</v>
      </c>
      <c r="BM917" s="5">
        <v>231034</v>
      </c>
      <c r="BN917" s="5">
        <v>0</v>
      </c>
      <c r="BO917" s="5">
        <v>125764</v>
      </c>
      <c r="BP917" s="5">
        <v>2837375</v>
      </c>
      <c r="BQ917" s="5">
        <v>594801</v>
      </c>
      <c r="BR917" s="5">
        <v>17430</v>
      </c>
    </row>
    <row r="918" spans="1:70">
      <c r="A918" t="s">
        <v>2336</v>
      </c>
      <c r="B918" t="s">
        <v>2337</v>
      </c>
      <c r="C918" t="s">
        <v>1348</v>
      </c>
      <c r="D918" t="s">
        <v>2370</v>
      </c>
      <c r="E918" t="str">
        <f t="shared" si="14"/>
        <v>大阪府泉佐野市</v>
      </c>
      <c r="F918" s="5">
        <v>100354</v>
      </c>
      <c r="G918" s="5">
        <v>25</v>
      </c>
      <c r="H918" s="5">
        <v>0</v>
      </c>
      <c r="I918" s="5">
        <v>0</v>
      </c>
      <c r="J918" s="5">
        <v>1</v>
      </c>
      <c r="K918" s="5">
        <v>0</v>
      </c>
      <c r="L918" s="5">
        <v>2054</v>
      </c>
      <c r="M918" s="5">
        <v>815</v>
      </c>
      <c r="N918" s="5">
        <v>10722</v>
      </c>
      <c r="O918" s="5">
        <v>448880</v>
      </c>
      <c r="P918" s="5">
        <v>2512746</v>
      </c>
      <c r="Q918" s="5">
        <v>7291832</v>
      </c>
      <c r="R918" s="5">
        <v>526125</v>
      </c>
      <c r="S918" s="5">
        <v>17</v>
      </c>
      <c r="T918" s="5">
        <v>12564</v>
      </c>
      <c r="U918" s="5">
        <v>0</v>
      </c>
      <c r="V918" s="5">
        <v>0</v>
      </c>
      <c r="W918" s="5">
        <v>9</v>
      </c>
      <c r="X918" s="5">
        <v>26</v>
      </c>
      <c r="Y918" s="5">
        <v>10650</v>
      </c>
      <c r="Z918" s="5">
        <v>0</v>
      </c>
      <c r="AA918" s="5">
        <v>27</v>
      </c>
      <c r="AB918" s="5">
        <v>19</v>
      </c>
      <c r="AC918" s="5">
        <v>2054</v>
      </c>
      <c r="AD918" s="5">
        <v>0</v>
      </c>
      <c r="AE918" s="5">
        <v>1620</v>
      </c>
      <c r="AF918" s="5">
        <v>105366</v>
      </c>
      <c r="AG918" s="5">
        <v>0</v>
      </c>
      <c r="AH918" s="5">
        <v>0</v>
      </c>
      <c r="AI918" s="5">
        <v>0</v>
      </c>
      <c r="AJ918" s="5">
        <v>0</v>
      </c>
      <c r="AK918" s="5">
        <v>46100</v>
      </c>
      <c r="AL918" s="5">
        <v>3500</v>
      </c>
      <c r="AM918" s="5">
        <v>0</v>
      </c>
      <c r="AN918" s="5">
        <v>0</v>
      </c>
      <c r="AO918" s="5">
        <v>0</v>
      </c>
      <c r="AP918" s="5">
        <v>0</v>
      </c>
      <c r="AQ918" s="5">
        <v>0</v>
      </c>
      <c r="AR918" s="5">
        <v>0</v>
      </c>
      <c r="AS918" s="5">
        <v>205</v>
      </c>
      <c r="AT918" s="5">
        <v>6907</v>
      </c>
      <c r="AU918" s="5">
        <v>56305</v>
      </c>
      <c r="AV918" s="5">
        <v>0</v>
      </c>
      <c r="AW918" s="5">
        <v>0</v>
      </c>
      <c r="AX918" s="5">
        <v>1662</v>
      </c>
      <c r="AY918" s="5">
        <v>390</v>
      </c>
      <c r="AZ918" s="5">
        <v>0</v>
      </c>
      <c r="BA918" s="5">
        <v>0</v>
      </c>
      <c r="BB918" s="5">
        <v>10</v>
      </c>
      <c r="BC918" s="5">
        <v>53121</v>
      </c>
      <c r="BD918" s="5">
        <v>0</v>
      </c>
      <c r="BE918" s="5">
        <v>0</v>
      </c>
      <c r="BF918" s="5">
        <v>25</v>
      </c>
      <c r="BG918" s="5">
        <v>266</v>
      </c>
      <c r="BH918" s="5">
        <v>2634664</v>
      </c>
      <c r="BI918" s="5">
        <v>303446</v>
      </c>
      <c r="BJ918" s="5">
        <v>2419926</v>
      </c>
      <c r="BK918" s="5">
        <v>132941</v>
      </c>
      <c r="BL918" s="5">
        <v>0</v>
      </c>
      <c r="BM918" s="5">
        <v>0</v>
      </c>
      <c r="BN918" s="5">
        <v>0</v>
      </c>
      <c r="BO918" s="5">
        <v>293408</v>
      </c>
      <c r="BP918" s="5">
        <v>924475</v>
      </c>
      <c r="BQ918" s="5">
        <v>952567</v>
      </c>
      <c r="BR918" s="5">
        <v>61730</v>
      </c>
    </row>
    <row r="919" spans="1:70">
      <c r="A919" t="s">
        <v>2336</v>
      </c>
      <c r="B919" t="s">
        <v>2337</v>
      </c>
      <c r="C919" t="s">
        <v>1539</v>
      </c>
      <c r="D919" t="s">
        <v>2371</v>
      </c>
      <c r="E919" t="str">
        <f t="shared" si="14"/>
        <v>大阪府熊取町</v>
      </c>
      <c r="F919" s="5">
        <v>43380</v>
      </c>
      <c r="G919" s="5">
        <v>16</v>
      </c>
      <c r="H919" s="5">
        <v>0</v>
      </c>
      <c r="I919" s="5">
        <v>0</v>
      </c>
      <c r="J919" s="5">
        <v>0</v>
      </c>
      <c r="K919" s="5">
        <v>0</v>
      </c>
      <c r="L919" s="5">
        <v>0</v>
      </c>
      <c r="M919" s="5">
        <v>3919</v>
      </c>
      <c r="N919" s="5">
        <v>0</v>
      </c>
      <c r="O919" s="5">
        <v>193968</v>
      </c>
      <c r="P919" s="5">
        <v>730029</v>
      </c>
      <c r="Q919" s="5">
        <v>1183957</v>
      </c>
      <c r="R919" s="5">
        <v>124594</v>
      </c>
      <c r="S919" s="5">
        <v>15</v>
      </c>
      <c r="T919" s="5">
        <v>4470</v>
      </c>
      <c r="U919" s="5">
        <v>0</v>
      </c>
      <c r="V919" s="5">
        <v>0</v>
      </c>
      <c r="W919" s="5">
        <v>6</v>
      </c>
      <c r="X919" s="5">
        <v>8</v>
      </c>
      <c r="Y919" s="5">
        <v>0</v>
      </c>
      <c r="Z919" s="5">
        <v>0</v>
      </c>
      <c r="AA919" s="5">
        <v>0</v>
      </c>
      <c r="AB919" s="5">
        <v>0</v>
      </c>
      <c r="AC919" s="5">
        <v>0</v>
      </c>
      <c r="AD919" s="5">
        <v>0</v>
      </c>
      <c r="AE919" s="5">
        <v>0</v>
      </c>
      <c r="AF919" s="5">
        <v>41283</v>
      </c>
      <c r="AG919" s="5">
        <v>0</v>
      </c>
      <c r="AH919" s="5">
        <v>24048</v>
      </c>
      <c r="AI919" s="5">
        <v>0</v>
      </c>
      <c r="AJ919" s="5">
        <v>0</v>
      </c>
      <c r="AK919" s="5">
        <v>11000</v>
      </c>
      <c r="AL919" s="5">
        <v>0</v>
      </c>
      <c r="AM919" s="5">
        <v>2000</v>
      </c>
      <c r="AN919" s="5">
        <v>0</v>
      </c>
      <c r="AO919" s="5">
        <v>0</v>
      </c>
      <c r="AP919" s="5">
        <v>0</v>
      </c>
      <c r="AQ919" s="5">
        <v>0</v>
      </c>
      <c r="AR919" s="5">
        <v>0</v>
      </c>
      <c r="AS919" s="5">
        <v>1459</v>
      </c>
      <c r="AT919" s="5">
        <v>0</v>
      </c>
      <c r="AU919" s="5">
        <v>19260</v>
      </c>
      <c r="AV919" s="5">
        <v>0</v>
      </c>
      <c r="AW919" s="5">
        <v>0</v>
      </c>
      <c r="AX919" s="5">
        <v>0</v>
      </c>
      <c r="AY919" s="5">
        <v>219</v>
      </c>
      <c r="AZ919" s="5">
        <v>0</v>
      </c>
      <c r="BA919" s="5">
        <v>0</v>
      </c>
      <c r="BB919" s="5">
        <v>0</v>
      </c>
      <c r="BC919" s="5">
        <v>11916</v>
      </c>
      <c r="BD919" s="5">
        <v>0</v>
      </c>
      <c r="BE919" s="5">
        <v>0</v>
      </c>
      <c r="BF919" s="5">
        <v>0</v>
      </c>
      <c r="BG919" s="5">
        <v>19</v>
      </c>
      <c r="BH919" s="5">
        <v>730904</v>
      </c>
      <c r="BI919" s="5">
        <v>180483</v>
      </c>
      <c r="BJ919" s="5">
        <v>835115</v>
      </c>
      <c r="BK919" s="5">
        <v>21182</v>
      </c>
      <c r="BL919" s="5">
        <v>0</v>
      </c>
      <c r="BM919" s="5">
        <v>0</v>
      </c>
      <c r="BN919" s="5">
        <v>0</v>
      </c>
      <c r="BO919" s="5">
        <v>147978</v>
      </c>
      <c r="BP919" s="5">
        <v>701144</v>
      </c>
      <c r="BQ919" s="5">
        <v>328042</v>
      </c>
      <c r="BR919" s="5">
        <v>2600</v>
      </c>
    </row>
    <row r="920" spans="1:70">
      <c r="A920" t="s">
        <v>2336</v>
      </c>
      <c r="B920" t="s">
        <v>2337</v>
      </c>
      <c r="C920" t="s">
        <v>1350</v>
      </c>
      <c r="D920" t="s">
        <v>2372</v>
      </c>
      <c r="E920" t="str">
        <f t="shared" si="14"/>
        <v>大阪府田尻町</v>
      </c>
      <c r="F920" s="5">
        <v>8799</v>
      </c>
      <c r="G920" s="5">
        <v>8</v>
      </c>
      <c r="H920" s="5">
        <v>0</v>
      </c>
      <c r="I920" s="5">
        <v>0</v>
      </c>
      <c r="J920" s="5">
        <v>0</v>
      </c>
      <c r="K920" s="5">
        <v>0</v>
      </c>
      <c r="L920" s="5">
        <v>0</v>
      </c>
      <c r="M920" s="5">
        <v>0</v>
      </c>
      <c r="N920" s="5">
        <v>1183</v>
      </c>
      <c r="O920" s="5">
        <v>40276</v>
      </c>
      <c r="P920" s="5">
        <v>200343</v>
      </c>
      <c r="Q920" s="5">
        <v>71015</v>
      </c>
      <c r="R920" s="5">
        <v>5861</v>
      </c>
      <c r="S920" s="5">
        <v>8</v>
      </c>
      <c r="T920" s="5">
        <v>993</v>
      </c>
      <c r="U920" s="5">
        <v>0</v>
      </c>
      <c r="V920" s="5">
        <v>0</v>
      </c>
      <c r="W920" s="5">
        <v>2</v>
      </c>
      <c r="X920" s="5">
        <v>9</v>
      </c>
      <c r="Y920" s="5">
        <v>0</v>
      </c>
      <c r="Z920" s="5">
        <v>0</v>
      </c>
      <c r="AA920" s="5">
        <v>11</v>
      </c>
      <c r="AB920" s="5">
        <v>4</v>
      </c>
      <c r="AC920" s="5">
        <v>0</v>
      </c>
      <c r="AD920" s="5">
        <v>0</v>
      </c>
      <c r="AE920" s="5">
        <v>0</v>
      </c>
      <c r="AF920" s="5">
        <v>414</v>
      </c>
      <c r="AG920" s="5">
        <v>0</v>
      </c>
      <c r="AH920" s="5">
        <v>0</v>
      </c>
      <c r="AI920" s="5">
        <v>0</v>
      </c>
      <c r="AJ920" s="5">
        <v>0</v>
      </c>
      <c r="AK920" s="5">
        <v>0</v>
      </c>
      <c r="AL920" s="5">
        <v>0</v>
      </c>
      <c r="AM920" s="5">
        <v>3490</v>
      </c>
      <c r="AN920" s="5">
        <v>0</v>
      </c>
      <c r="AO920" s="5">
        <v>0</v>
      </c>
      <c r="AP920" s="5">
        <v>0</v>
      </c>
      <c r="AQ920" s="5">
        <v>0</v>
      </c>
      <c r="AR920" s="5">
        <v>0</v>
      </c>
      <c r="AS920" s="5">
        <v>0</v>
      </c>
      <c r="AT920" s="5">
        <v>89</v>
      </c>
      <c r="AU920" s="5">
        <v>6953</v>
      </c>
      <c r="AV920" s="5">
        <v>0</v>
      </c>
      <c r="AW920" s="5">
        <v>0</v>
      </c>
      <c r="AX920" s="5">
        <v>0</v>
      </c>
      <c r="AY920" s="5">
        <v>0</v>
      </c>
      <c r="AZ920" s="5">
        <v>0</v>
      </c>
      <c r="BA920" s="5">
        <v>0</v>
      </c>
      <c r="BB920" s="5">
        <v>0</v>
      </c>
      <c r="BC920" s="5">
        <v>41</v>
      </c>
      <c r="BD920" s="5">
        <v>0</v>
      </c>
      <c r="BE920" s="5">
        <v>0</v>
      </c>
      <c r="BF920" s="5">
        <v>0</v>
      </c>
      <c r="BG920" s="5">
        <v>0</v>
      </c>
      <c r="BH920" s="5">
        <v>207699</v>
      </c>
      <c r="BI920" s="5">
        <v>52650</v>
      </c>
      <c r="BJ920" s="5">
        <v>225451</v>
      </c>
      <c r="BK920" s="5">
        <v>1449</v>
      </c>
      <c r="BL920" s="5">
        <v>0</v>
      </c>
      <c r="BM920" s="5">
        <v>0</v>
      </c>
      <c r="BN920" s="5">
        <v>0</v>
      </c>
      <c r="BO920" s="5">
        <v>45691</v>
      </c>
      <c r="BP920" s="5">
        <v>352891</v>
      </c>
      <c r="BQ920" s="5">
        <v>33151</v>
      </c>
      <c r="BR920" s="5">
        <v>6800</v>
      </c>
    </row>
    <row r="921" spans="1:70">
      <c r="A921" t="s">
        <v>2336</v>
      </c>
      <c r="B921" t="s">
        <v>2337</v>
      </c>
      <c r="C921" t="s">
        <v>1352</v>
      </c>
      <c r="D921" t="s">
        <v>2373</v>
      </c>
      <c r="E921" t="str">
        <f t="shared" si="14"/>
        <v>大阪府泉南市</v>
      </c>
      <c r="F921" s="5">
        <v>60315</v>
      </c>
      <c r="G921" s="5">
        <v>20</v>
      </c>
      <c r="H921" s="5">
        <v>0</v>
      </c>
      <c r="I921" s="5">
        <v>0</v>
      </c>
      <c r="J921" s="5">
        <v>0</v>
      </c>
      <c r="K921" s="5">
        <v>0</v>
      </c>
      <c r="L921" s="5">
        <v>13209</v>
      </c>
      <c r="M921" s="5">
        <v>8875</v>
      </c>
      <c r="N921" s="5">
        <v>0</v>
      </c>
      <c r="O921" s="5">
        <v>372987</v>
      </c>
      <c r="P921" s="5">
        <v>1301876</v>
      </c>
      <c r="Q921" s="5">
        <v>2704420</v>
      </c>
      <c r="R921" s="5">
        <v>214342</v>
      </c>
      <c r="S921" s="5">
        <v>15</v>
      </c>
      <c r="T921" s="5">
        <v>6610</v>
      </c>
      <c r="U921" s="5">
        <v>0</v>
      </c>
      <c r="V921" s="5">
        <v>0</v>
      </c>
      <c r="W921" s="5">
        <v>9</v>
      </c>
      <c r="X921" s="5">
        <v>23</v>
      </c>
      <c r="Y921" s="5">
        <v>0</v>
      </c>
      <c r="Z921" s="5">
        <v>0</v>
      </c>
      <c r="AA921" s="5">
        <v>0</v>
      </c>
      <c r="AB921" s="5">
        <v>0</v>
      </c>
      <c r="AC921" s="5">
        <v>11986</v>
      </c>
      <c r="AD921" s="5">
        <v>1447</v>
      </c>
      <c r="AE921" s="5">
        <v>0</v>
      </c>
      <c r="AF921" s="5">
        <v>110187</v>
      </c>
      <c r="AG921" s="5">
        <v>0</v>
      </c>
      <c r="AH921" s="5">
        <v>0</v>
      </c>
      <c r="AI921" s="5">
        <v>0</v>
      </c>
      <c r="AJ921" s="5">
        <v>0</v>
      </c>
      <c r="AK921" s="5">
        <v>16560</v>
      </c>
      <c r="AL921" s="5">
        <v>0</v>
      </c>
      <c r="AM921" s="5">
        <v>2000</v>
      </c>
      <c r="AN921" s="5">
        <v>0</v>
      </c>
      <c r="AO921" s="5">
        <v>0</v>
      </c>
      <c r="AP921" s="5">
        <v>0</v>
      </c>
      <c r="AQ921" s="5">
        <v>0</v>
      </c>
      <c r="AR921" s="5">
        <v>861</v>
      </c>
      <c r="AS921" s="5">
        <v>1449</v>
      </c>
      <c r="AT921" s="5">
        <v>0</v>
      </c>
      <c r="AU921" s="5">
        <v>67408</v>
      </c>
      <c r="AV921" s="5">
        <v>0</v>
      </c>
      <c r="AW921" s="5">
        <v>0</v>
      </c>
      <c r="AX921" s="5">
        <v>0</v>
      </c>
      <c r="AY921" s="5">
        <v>0</v>
      </c>
      <c r="AZ921" s="5">
        <v>0</v>
      </c>
      <c r="BA921" s="5">
        <v>5515</v>
      </c>
      <c r="BB921" s="5">
        <v>0</v>
      </c>
      <c r="BC921" s="5">
        <v>9350</v>
      </c>
      <c r="BD921" s="5">
        <v>0</v>
      </c>
      <c r="BE921" s="5">
        <v>0</v>
      </c>
      <c r="BF921" s="5">
        <v>0</v>
      </c>
      <c r="BG921" s="5">
        <v>0</v>
      </c>
      <c r="BH921" s="5">
        <v>1330733</v>
      </c>
      <c r="BI921" s="5">
        <v>319818</v>
      </c>
      <c r="BJ921" s="5">
        <v>1765813</v>
      </c>
      <c r="BK921" s="5">
        <v>60525</v>
      </c>
      <c r="BL921" s="5">
        <v>0</v>
      </c>
      <c r="BM921" s="5">
        <v>3907</v>
      </c>
      <c r="BN921" s="5">
        <v>0</v>
      </c>
      <c r="BO921" s="5">
        <v>288826</v>
      </c>
      <c r="BP921" s="5">
        <v>1764440</v>
      </c>
      <c r="BQ921" s="5">
        <v>434973</v>
      </c>
      <c r="BR921" s="5">
        <v>27800</v>
      </c>
    </row>
    <row r="922" spans="1:70">
      <c r="A922" t="s">
        <v>2336</v>
      </c>
      <c r="B922" t="s">
        <v>2337</v>
      </c>
      <c r="C922" t="s">
        <v>1354</v>
      </c>
      <c r="D922" t="s">
        <v>2374</v>
      </c>
      <c r="E922" t="str">
        <f t="shared" si="14"/>
        <v>大阪府岬町</v>
      </c>
      <c r="F922" s="5">
        <v>15206</v>
      </c>
      <c r="G922" s="5">
        <v>7</v>
      </c>
      <c r="H922" s="5">
        <v>0</v>
      </c>
      <c r="I922" s="5">
        <v>0</v>
      </c>
      <c r="J922" s="5">
        <v>1</v>
      </c>
      <c r="K922" s="5">
        <v>0</v>
      </c>
      <c r="L922" s="5">
        <v>742</v>
      </c>
      <c r="M922" s="5">
        <v>12776</v>
      </c>
      <c r="N922" s="5">
        <v>4761</v>
      </c>
      <c r="O922" s="5">
        <v>136246</v>
      </c>
      <c r="P922" s="5">
        <v>446459</v>
      </c>
      <c r="Q922" s="5">
        <v>831025</v>
      </c>
      <c r="R922" s="5">
        <v>159711</v>
      </c>
      <c r="S922" s="5">
        <v>5</v>
      </c>
      <c r="T922" s="5">
        <v>1785</v>
      </c>
      <c r="U922" s="5">
        <v>0</v>
      </c>
      <c r="V922" s="5">
        <v>0</v>
      </c>
      <c r="W922" s="5">
        <v>3</v>
      </c>
      <c r="X922" s="5">
        <v>11</v>
      </c>
      <c r="Y922" s="5">
        <v>4200</v>
      </c>
      <c r="Z922" s="5">
        <v>0</v>
      </c>
      <c r="AA922" s="5">
        <v>11</v>
      </c>
      <c r="AB922" s="5">
        <v>10</v>
      </c>
      <c r="AC922" s="5">
        <v>742</v>
      </c>
      <c r="AD922" s="5">
        <v>8867</v>
      </c>
      <c r="AE922" s="5">
        <v>3359</v>
      </c>
      <c r="AF922" s="5">
        <v>10837</v>
      </c>
      <c r="AG922" s="5">
        <v>0</v>
      </c>
      <c r="AH922" s="5">
        <v>288</v>
      </c>
      <c r="AI922" s="5">
        <v>0</v>
      </c>
      <c r="AJ922" s="5">
        <v>14544</v>
      </c>
      <c r="AK922" s="5">
        <v>3000</v>
      </c>
      <c r="AL922" s="5">
        <v>0</v>
      </c>
      <c r="AM922" s="5">
        <v>8500</v>
      </c>
      <c r="AN922" s="5">
        <v>1985</v>
      </c>
      <c r="AO922" s="5">
        <v>0</v>
      </c>
      <c r="AP922" s="5">
        <v>0</v>
      </c>
      <c r="AQ922" s="5">
        <v>3000</v>
      </c>
      <c r="AR922" s="5">
        <v>0</v>
      </c>
      <c r="AS922" s="5">
        <v>447</v>
      </c>
      <c r="AT922" s="5">
        <v>148</v>
      </c>
      <c r="AU922" s="5">
        <v>2649</v>
      </c>
      <c r="AV922" s="5">
        <v>12</v>
      </c>
      <c r="AW922" s="5">
        <v>0</v>
      </c>
      <c r="AX922" s="5">
        <v>0</v>
      </c>
      <c r="AY922" s="5">
        <v>201</v>
      </c>
      <c r="AZ922" s="5">
        <v>0</v>
      </c>
      <c r="BA922" s="5">
        <v>1440</v>
      </c>
      <c r="BB922" s="5">
        <v>0</v>
      </c>
      <c r="BC922" s="5">
        <v>18653</v>
      </c>
      <c r="BD922" s="5">
        <v>0</v>
      </c>
      <c r="BE922" s="5">
        <v>0</v>
      </c>
      <c r="BF922" s="5">
        <v>0</v>
      </c>
      <c r="BG922" s="5">
        <v>10</v>
      </c>
      <c r="BH922" s="5">
        <v>460667</v>
      </c>
      <c r="BI922" s="5">
        <v>43756</v>
      </c>
      <c r="BJ922" s="5">
        <v>403691</v>
      </c>
      <c r="BK922" s="5">
        <v>32668</v>
      </c>
      <c r="BL922" s="5">
        <v>70</v>
      </c>
      <c r="BM922" s="5">
        <v>0</v>
      </c>
      <c r="BN922" s="5">
        <v>0</v>
      </c>
      <c r="BO922" s="5">
        <v>42614</v>
      </c>
      <c r="BP922" s="5">
        <v>305795</v>
      </c>
      <c r="BQ922" s="5">
        <v>312211</v>
      </c>
      <c r="BR922" s="5">
        <v>13700</v>
      </c>
    </row>
    <row r="923" spans="1:70">
      <c r="A923" t="s">
        <v>2336</v>
      </c>
      <c r="B923" t="s">
        <v>2337</v>
      </c>
      <c r="C923" t="s">
        <v>1356</v>
      </c>
      <c r="D923" t="s">
        <v>2375</v>
      </c>
      <c r="E923" t="str">
        <f t="shared" si="14"/>
        <v>大阪府阪南市</v>
      </c>
      <c r="F923" s="5">
        <v>51990</v>
      </c>
      <c r="G923" s="5">
        <v>22</v>
      </c>
      <c r="H923" s="5">
        <v>0</v>
      </c>
      <c r="I923" s="5">
        <v>0</v>
      </c>
      <c r="J923" s="5">
        <v>0</v>
      </c>
      <c r="K923" s="5">
        <v>0</v>
      </c>
      <c r="L923" s="5">
        <v>0</v>
      </c>
      <c r="M923" s="5">
        <v>9138</v>
      </c>
      <c r="N923" s="5">
        <v>21004</v>
      </c>
      <c r="O923" s="5">
        <v>251066</v>
      </c>
      <c r="P923" s="5">
        <v>1005365</v>
      </c>
      <c r="Q923" s="5">
        <v>2370176</v>
      </c>
      <c r="R923" s="5">
        <v>142177</v>
      </c>
      <c r="S923" s="5">
        <v>13</v>
      </c>
      <c r="T923" s="5">
        <v>5481</v>
      </c>
      <c r="U923" s="5">
        <v>0</v>
      </c>
      <c r="V923" s="5">
        <v>0</v>
      </c>
      <c r="W923" s="5">
        <v>9</v>
      </c>
      <c r="X923" s="5">
        <v>29</v>
      </c>
      <c r="Y923" s="5">
        <v>0</v>
      </c>
      <c r="Z923" s="5">
        <v>0</v>
      </c>
      <c r="AA923" s="5">
        <v>19</v>
      </c>
      <c r="AB923" s="5">
        <v>19</v>
      </c>
      <c r="AC923" s="5">
        <v>0</v>
      </c>
      <c r="AD923" s="5">
        <v>2982</v>
      </c>
      <c r="AE923" s="5">
        <v>6650</v>
      </c>
      <c r="AF923" s="5">
        <v>125830</v>
      </c>
      <c r="AG923" s="5">
        <v>0</v>
      </c>
      <c r="AH923" s="5">
        <v>6264</v>
      </c>
      <c r="AI923" s="5">
        <v>81951</v>
      </c>
      <c r="AJ923" s="5">
        <v>0</v>
      </c>
      <c r="AK923" s="5">
        <v>9653</v>
      </c>
      <c r="AL923" s="5">
        <v>11078</v>
      </c>
      <c r="AM923" s="5">
        <v>0</v>
      </c>
      <c r="AN923" s="5">
        <v>0</v>
      </c>
      <c r="AO923" s="5">
        <v>0</v>
      </c>
      <c r="AP923" s="5">
        <v>0</v>
      </c>
      <c r="AQ923" s="5">
        <v>0</v>
      </c>
      <c r="AR923" s="5">
        <v>0</v>
      </c>
      <c r="AS923" s="5">
        <v>378</v>
      </c>
      <c r="AT923" s="5">
        <v>496</v>
      </c>
      <c r="AU923" s="5">
        <v>13499</v>
      </c>
      <c r="AV923" s="5">
        <v>0</v>
      </c>
      <c r="AW923" s="5">
        <v>0</v>
      </c>
      <c r="AX923" s="5">
        <v>0</v>
      </c>
      <c r="AY923" s="5">
        <v>0</v>
      </c>
      <c r="AZ923" s="5">
        <v>0</v>
      </c>
      <c r="BA923" s="5">
        <v>0</v>
      </c>
      <c r="BB923" s="5">
        <v>0</v>
      </c>
      <c r="BC923" s="5">
        <v>28888</v>
      </c>
      <c r="BD923" s="5">
        <v>0</v>
      </c>
      <c r="BE923" s="5">
        <v>22</v>
      </c>
      <c r="BF923" s="5">
        <v>0</v>
      </c>
      <c r="BG923" s="5">
        <v>0</v>
      </c>
      <c r="BH923" s="5">
        <v>1058901</v>
      </c>
      <c r="BI923" s="5">
        <v>139897</v>
      </c>
      <c r="BJ923" s="5">
        <v>1372087</v>
      </c>
      <c r="BK923" s="5">
        <v>45427</v>
      </c>
      <c r="BL923" s="5">
        <v>0</v>
      </c>
      <c r="BM923" s="5">
        <v>0</v>
      </c>
      <c r="BN923" s="5">
        <v>0</v>
      </c>
      <c r="BO923" s="5">
        <v>138809</v>
      </c>
      <c r="BP923" s="5">
        <v>618305</v>
      </c>
      <c r="BQ923" s="5">
        <v>200104</v>
      </c>
      <c r="BR923" s="5">
        <v>38000</v>
      </c>
    </row>
    <row r="924" spans="1:70">
      <c r="A924" t="s">
        <v>2336</v>
      </c>
      <c r="B924" t="s">
        <v>2337</v>
      </c>
      <c r="C924" t="s">
        <v>1358</v>
      </c>
      <c r="D924" t="s">
        <v>2376</v>
      </c>
      <c r="E924" t="str">
        <f t="shared" si="14"/>
        <v>大阪府豊能町</v>
      </c>
      <c r="F924" s="5">
        <v>18615</v>
      </c>
      <c r="G924" s="5">
        <v>8</v>
      </c>
      <c r="H924" s="5">
        <v>0</v>
      </c>
      <c r="I924" s="5">
        <v>0</v>
      </c>
      <c r="J924" s="5">
        <v>1</v>
      </c>
      <c r="K924" s="5">
        <v>0</v>
      </c>
      <c r="L924" s="5">
        <v>10165</v>
      </c>
      <c r="M924" s="5">
        <v>33068</v>
      </c>
      <c r="N924" s="5">
        <v>4974</v>
      </c>
      <c r="O924" s="5">
        <v>155880</v>
      </c>
      <c r="P924" s="5">
        <v>453388</v>
      </c>
      <c r="Q924" s="5">
        <v>1922286</v>
      </c>
      <c r="R924" s="5">
        <v>215134</v>
      </c>
      <c r="S924" s="5">
        <v>8</v>
      </c>
      <c r="T924" s="5">
        <v>1761</v>
      </c>
      <c r="U924" s="5">
        <v>0</v>
      </c>
      <c r="V924" s="5">
        <v>0</v>
      </c>
      <c r="W924" s="5">
        <v>4</v>
      </c>
      <c r="X924" s="5">
        <v>33</v>
      </c>
      <c r="Y924" s="5">
        <v>8000</v>
      </c>
      <c r="Z924" s="5">
        <v>0</v>
      </c>
      <c r="AA924" s="5">
        <v>215</v>
      </c>
      <c r="AB924" s="5">
        <v>54</v>
      </c>
      <c r="AC924" s="5">
        <v>770</v>
      </c>
      <c r="AD924" s="5">
        <v>0</v>
      </c>
      <c r="AE924" s="5">
        <v>0</v>
      </c>
      <c r="AF924" s="5">
        <v>22232</v>
      </c>
      <c r="AG924" s="5">
        <v>6700</v>
      </c>
      <c r="AH924" s="5">
        <v>0</v>
      </c>
      <c r="AI924" s="5">
        <v>8107</v>
      </c>
      <c r="AJ924" s="5">
        <v>8107</v>
      </c>
      <c r="AK924" s="5">
        <v>8961</v>
      </c>
      <c r="AL924" s="5">
        <v>2416</v>
      </c>
      <c r="AM924" s="5">
        <v>401</v>
      </c>
      <c r="AN924" s="5">
        <v>0</v>
      </c>
      <c r="AO924" s="5">
        <v>0</v>
      </c>
      <c r="AP924" s="5">
        <v>0</v>
      </c>
      <c r="AQ924" s="5">
        <v>300</v>
      </c>
      <c r="AR924" s="5">
        <v>534</v>
      </c>
      <c r="AS924" s="5">
        <v>6881</v>
      </c>
      <c r="AT924" s="5">
        <v>70</v>
      </c>
      <c r="AU924" s="5">
        <v>471</v>
      </c>
      <c r="AV924" s="5">
        <v>0</v>
      </c>
      <c r="AW924" s="5">
        <v>0</v>
      </c>
      <c r="AX924" s="5">
        <v>0</v>
      </c>
      <c r="AY924" s="5">
        <v>0</v>
      </c>
      <c r="AZ924" s="5">
        <v>0</v>
      </c>
      <c r="BA924" s="5">
        <v>0</v>
      </c>
      <c r="BB924" s="5">
        <v>0</v>
      </c>
      <c r="BC924" s="5">
        <v>0</v>
      </c>
      <c r="BD924" s="5">
        <v>0</v>
      </c>
      <c r="BE924" s="5">
        <v>0</v>
      </c>
      <c r="BF924" s="5">
        <v>0</v>
      </c>
      <c r="BG924" s="5">
        <v>0</v>
      </c>
      <c r="BH924" s="5">
        <v>516317</v>
      </c>
      <c r="BI924" s="5">
        <v>204768</v>
      </c>
      <c r="BJ924" s="5">
        <v>634386</v>
      </c>
      <c r="BK924" s="5">
        <v>38950</v>
      </c>
      <c r="BL924" s="5">
        <v>0</v>
      </c>
      <c r="BM924" s="5">
        <v>0</v>
      </c>
      <c r="BN924" s="5">
        <v>0</v>
      </c>
      <c r="BO924" s="5">
        <v>172712</v>
      </c>
      <c r="BP924" s="5">
        <v>753418</v>
      </c>
      <c r="BQ924" s="5">
        <v>397998</v>
      </c>
      <c r="BR924" s="5">
        <v>8000</v>
      </c>
    </row>
    <row r="925" spans="1:70">
      <c r="A925" t="s">
        <v>2336</v>
      </c>
      <c r="B925" t="s">
        <v>2337</v>
      </c>
      <c r="C925" t="s">
        <v>1720</v>
      </c>
      <c r="D925" t="s">
        <v>2377</v>
      </c>
      <c r="E925" t="str">
        <f t="shared" si="14"/>
        <v>大阪府能勢町</v>
      </c>
      <c r="F925" s="5">
        <v>9213</v>
      </c>
      <c r="G925" s="5">
        <v>4</v>
      </c>
      <c r="H925" s="5">
        <v>0</v>
      </c>
      <c r="I925" s="5">
        <v>2</v>
      </c>
      <c r="J925" s="5">
        <v>1</v>
      </c>
      <c r="K925" s="5">
        <v>0</v>
      </c>
      <c r="L925" s="5">
        <v>1269</v>
      </c>
      <c r="M925" s="5">
        <v>21392</v>
      </c>
      <c r="N925" s="5">
        <v>0</v>
      </c>
      <c r="O925" s="5">
        <v>185500</v>
      </c>
      <c r="P925" s="5">
        <v>220376</v>
      </c>
      <c r="Q925" s="5">
        <v>2356042</v>
      </c>
      <c r="R925" s="5">
        <v>130411</v>
      </c>
      <c r="S925" s="5">
        <v>3</v>
      </c>
      <c r="T925" s="5">
        <v>831</v>
      </c>
      <c r="U925" s="5">
        <v>0</v>
      </c>
      <c r="V925" s="5">
        <v>0</v>
      </c>
      <c r="W925" s="5">
        <v>1</v>
      </c>
      <c r="X925" s="5">
        <v>24</v>
      </c>
      <c r="Y925" s="5">
        <v>785</v>
      </c>
      <c r="Z925" s="5">
        <v>0</v>
      </c>
      <c r="AA925" s="5">
        <v>59</v>
      </c>
      <c r="AB925" s="5">
        <v>30</v>
      </c>
      <c r="AC925" s="5">
        <v>436</v>
      </c>
      <c r="AD925" s="5">
        <v>0</v>
      </c>
      <c r="AE925" s="5">
        <v>0</v>
      </c>
      <c r="AF925" s="5">
        <v>17630</v>
      </c>
      <c r="AG925" s="5">
        <v>0</v>
      </c>
      <c r="AH925" s="5">
        <v>12528</v>
      </c>
      <c r="AI925" s="5">
        <v>0</v>
      </c>
      <c r="AJ925" s="5">
        <v>0</v>
      </c>
      <c r="AK925" s="5">
        <v>3409</v>
      </c>
      <c r="AL925" s="5">
        <v>0</v>
      </c>
      <c r="AM925" s="5">
        <v>0</v>
      </c>
      <c r="AN925" s="5">
        <v>999</v>
      </c>
      <c r="AO925" s="5">
        <v>1858</v>
      </c>
      <c r="AP925" s="5">
        <v>636</v>
      </c>
      <c r="AQ925" s="5">
        <v>0</v>
      </c>
      <c r="AR925" s="5">
        <v>0</v>
      </c>
      <c r="AS925" s="5">
        <v>9565</v>
      </c>
      <c r="AT925" s="5">
        <v>0</v>
      </c>
      <c r="AU925" s="5">
        <v>2659</v>
      </c>
      <c r="AV925" s="5">
        <v>0</v>
      </c>
      <c r="AW925" s="5">
        <v>0</v>
      </c>
      <c r="AX925" s="5">
        <v>0</v>
      </c>
      <c r="AY925" s="5">
        <v>0</v>
      </c>
      <c r="AZ925" s="5">
        <v>0</v>
      </c>
      <c r="BA925" s="5">
        <v>1564</v>
      </c>
      <c r="BB925" s="5">
        <v>0</v>
      </c>
      <c r="BC925" s="5">
        <v>22046</v>
      </c>
      <c r="BD925" s="5">
        <v>0</v>
      </c>
      <c r="BE925" s="5">
        <v>0</v>
      </c>
      <c r="BF925" s="5">
        <v>0</v>
      </c>
      <c r="BG925" s="5">
        <v>0</v>
      </c>
      <c r="BH925" s="5">
        <v>222962</v>
      </c>
      <c r="BI925" s="5">
        <v>220517</v>
      </c>
      <c r="BJ925" s="5">
        <v>424851</v>
      </c>
      <c r="BK925" s="5">
        <v>53599</v>
      </c>
      <c r="BL925" s="5">
        <v>0</v>
      </c>
      <c r="BM925" s="5">
        <v>0</v>
      </c>
      <c r="BN925" s="5">
        <v>0</v>
      </c>
      <c r="BO925" s="5">
        <v>75889</v>
      </c>
      <c r="BP925" s="5">
        <v>912167</v>
      </c>
      <c r="BQ925" s="5">
        <v>199960</v>
      </c>
      <c r="BR925" s="5">
        <v>3500</v>
      </c>
    </row>
    <row r="926" spans="1:70">
      <c r="A926" t="s">
        <v>2336</v>
      </c>
      <c r="B926" t="s">
        <v>2337</v>
      </c>
      <c r="C926" t="s">
        <v>1362</v>
      </c>
      <c r="D926" t="s">
        <v>2378</v>
      </c>
      <c r="E926" t="str">
        <f t="shared" si="14"/>
        <v>大阪府大阪広域水道企業団（四條畷）</v>
      </c>
      <c r="F926" s="5">
        <v>55432</v>
      </c>
      <c r="G926" s="5">
        <v>21</v>
      </c>
      <c r="H926" s="5">
        <v>0</v>
      </c>
      <c r="I926" s="5">
        <v>0</v>
      </c>
      <c r="J926" s="5">
        <v>1</v>
      </c>
      <c r="K926" s="5">
        <v>0</v>
      </c>
      <c r="L926" s="5">
        <v>1590</v>
      </c>
      <c r="M926" s="5">
        <v>7225</v>
      </c>
      <c r="N926" s="5">
        <v>0</v>
      </c>
      <c r="O926" s="5">
        <v>190171</v>
      </c>
      <c r="P926" s="5">
        <v>979592</v>
      </c>
      <c r="Q926" s="5">
        <v>2123912</v>
      </c>
      <c r="R926" s="5">
        <v>169405</v>
      </c>
      <c r="S926" s="5">
        <v>18</v>
      </c>
      <c r="T926" s="5">
        <v>5603</v>
      </c>
      <c r="U926" s="5">
        <v>0</v>
      </c>
      <c r="V926" s="5">
        <v>15</v>
      </c>
      <c r="W926" s="5">
        <v>10</v>
      </c>
      <c r="X926" s="5">
        <v>26</v>
      </c>
      <c r="Y926" s="5">
        <v>340</v>
      </c>
      <c r="Z926" s="5">
        <v>0</v>
      </c>
      <c r="AA926" s="5">
        <v>15</v>
      </c>
      <c r="AB926" s="5">
        <v>11</v>
      </c>
      <c r="AC926" s="5">
        <v>1214</v>
      </c>
      <c r="AD926" s="5">
        <v>0</v>
      </c>
      <c r="AE926" s="5">
        <v>0</v>
      </c>
      <c r="AF926" s="5">
        <v>26898</v>
      </c>
      <c r="AG926" s="5">
        <v>0</v>
      </c>
      <c r="AH926" s="5">
        <v>12960</v>
      </c>
      <c r="AI926" s="5">
        <v>57182</v>
      </c>
      <c r="AJ926" s="5">
        <v>0</v>
      </c>
      <c r="AK926" s="5">
        <v>282</v>
      </c>
      <c r="AL926" s="5">
        <v>18281</v>
      </c>
      <c r="AM926" s="5">
        <v>0</v>
      </c>
      <c r="AN926" s="5">
        <v>0</v>
      </c>
      <c r="AO926" s="5">
        <v>0</v>
      </c>
      <c r="AP926" s="5">
        <v>0</v>
      </c>
      <c r="AQ926" s="5">
        <v>0</v>
      </c>
      <c r="AR926" s="5">
        <v>279</v>
      </c>
      <c r="AS926" s="5">
        <v>6042</v>
      </c>
      <c r="AT926" s="5">
        <v>0</v>
      </c>
      <c r="AU926" s="5">
        <v>19353</v>
      </c>
      <c r="AV926" s="5">
        <v>0</v>
      </c>
      <c r="AW926" s="5">
        <v>0</v>
      </c>
      <c r="AX926" s="5">
        <v>0</v>
      </c>
      <c r="AY926" s="5">
        <v>329</v>
      </c>
      <c r="AZ926" s="5">
        <v>0</v>
      </c>
      <c r="BA926" s="5">
        <v>0</v>
      </c>
      <c r="BB926" s="5">
        <v>0</v>
      </c>
      <c r="BC926" s="5">
        <v>82</v>
      </c>
      <c r="BD926" s="5">
        <v>0</v>
      </c>
      <c r="BE926" s="5">
        <v>0</v>
      </c>
      <c r="BF926" s="5">
        <v>0</v>
      </c>
      <c r="BG926" s="5">
        <v>0</v>
      </c>
      <c r="BH926" s="5">
        <v>1023959</v>
      </c>
      <c r="BI926" s="5">
        <v>158327</v>
      </c>
      <c r="BJ926" s="5">
        <v>1043003</v>
      </c>
      <c r="BK926" s="5">
        <v>45111</v>
      </c>
      <c r="BL926" s="5">
        <v>0</v>
      </c>
      <c r="BM926" s="5">
        <v>4810</v>
      </c>
      <c r="BN926" s="5">
        <v>0</v>
      </c>
      <c r="BO926" s="5">
        <v>104074</v>
      </c>
      <c r="BP926" s="5">
        <v>1008264</v>
      </c>
      <c r="BQ926" s="5">
        <v>400696</v>
      </c>
      <c r="BR926" s="5">
        <v>18410</v>
      </c>
    </row>
    <row r="927" spans="1:70">
      <c r="A927" t="s">
        <v>2336</v>
      </c>
      <c r="B927" t="s">
        <v>2337</v>
      </c>
      <c r="C927" t="s">
        <v>1364</v>
      </c>
      <c r="D927" t="s">
        <v>2379</v>
      </c>
      <c r="E927" t="str">
        <f t="shared" si="14"/>
        <v>大阪府大阪広域水道企業団（太子）</v>
      </c>
      <c r="F927" s="5">
        <v>13243</v>
      </c>
      <c r="G927" s="5">
        <v>5</v>
      </c>
      <c r="H927" s="5">
        <v>0</v>
      </c>
      <c r="I927" s="5">
        <v>0</v>
      </c>
      <c r="J927" s="5">
        <v>1</v>
      </c>
      <c r="K927" s="5">
        <v>0</v>
      </c>
      <c r="L927" s="5">
        <v>214</v>
      </c>
      <c r="M927" s="5">
        <v>6521</v>
      </c>
      <c r="N927" s="5">
        <v>0</v>
      </c>
      <c r="O927" s="5">
        <v>73247</v>
      </c>
      <c r="P927" s="5">
        <v>224396</v>
      </c>
      <c r="Q927" s="5">
        <v>199201</v>
      </c>
      <c r="R927" s="5">
        <v>25996</v>
      </c>
      <c r="S927" s="5">
        <v>3</v>
      </c>
      <c r="T927" s="5">
        <v>1296</v>
      </c>
      <c r="U927" s="5">
        <v>0</v>
      </c>
      <c r="V927" s="5">
        <v>0</v>
      </c>
      <c r="W927" s="5">
        <v>3</v>
      </c>
      <c r="X927" s="5">
        <v>30</v>
      </c>
      <c r="Y927" s="5">
        <v>3400</v>
      </c>
      <c r="Z927" s="5">
        <v>0</v>
      </c>
      <c r="AA927" s="5">
        <v>15</v>
      </c>
      <c r="AB927" s="5">
        <v>9</v>
      </c>
      <c r="AC927" s="5">
        <v>124</v>
      </c>
      <c r="AD927" s="5">
        <v>1221</v>
      </c>
      <c r="AE927" s="5">
        <v>0</v>
      </c>
      <c r="AF927" s="5">
        <v>12118</v>
      </c>
      <c r="AG927" s="5">
        <v>0</v>
      </c>
      <c r="AH927" s="5">
        <v>0</v>
      </c>
      <c r="AI927" s="5">
        <v>0</v>
      </c>
      <c r="AJ927" s="5">
        <v>19928</v>
      </c>
      <c r="AK927" s="5">
        <v>1200</v>
      </c>
      <c r="AL927" s="5">
        <v>5588</v>
      </c>
      <c r="AM927" s="5">
        <v>0</v>
      </c>
      <c r="AN927" s="5">
        <v>0</v>
      </c>
      <c r="AO927" s="5">
        <v>0</v>
      </c>
      <c r="AP927" s="5">
        <v>0</v>
      </c>
      <c r="AQ927" s="5">
        <v>0</v>
      </c>
      <c r="AR927" s="5">
        <v>0</v>
      </c>
      <c r="AS927" s="5">
        <v>1627</v>
      </c>
      <c r="AT927" s="5">
        <v>0</v>
      </c>
      <c r="AU927" s="5">
        <v>2516</v>
      </c>
      <c r="AV927" s="5">
        <v>41</v>
      </c>
      <c r="AW927" s="5">
        <v>50</v>
      </c>
      <c r="AX927" s="5">
        <v>0</v>
      </c>
      <c r="AY927" s="5">
        <v>110</v>
      </c>
      <c r="AZ927" s="5">
        <v>0</v>
      </c>
      <c r="BA927" s="5">
        <v>0</v>
      </c>
      <c r="BB927" s="5">
        <v>0</v>
      </c>
      <c r="BC927" s="5">
        <v>54</v>
      </c>
      <c r="BD927" s="5">
        <v>0</v>
      </c>
      <c r="BE927" s="5">
        <v>0</v>
      </c>
      <c r="BF927" s="5">
        <v>0</v>
      </c>
      <c r="BG927" s="5">
        <v>92</v>
      </c>
      <c r="BH927" s="5">
        <v>232416</v>
      </c>
      <c r="BI927" s="5">
        <v>25063</v>
      </c>
      <c r="BJ927" s="5">
        <v>223219</v>
      </c>
      <c r="BK927" s="5">
        <v>8805</v>
      </c>
      <c r="BL927" s="5">
        <v>57</v>
      </c>
      <c r="BM927" s="5">
        <v>374</v>
      </c>
      <c r="BN927" s="5">
        <v>0</v>
      </c>
      <c r="BO927" s="5">
        <v>20764</v>
      </c>
      <c r="BP927" s="5">
        <v>897322</v>
      </c>
      <c r="BQ927" s="5">
        <v>87700</v>
      </c>
      <c r="BR927" s="5">
        <v>1420</v>
      </c>
    </row>
    <row r="928" spans="1:70">
      <c r="A928" t="s">
        <v>2336</v>
      </c>
      <c r="B928" t="s">
        <v>2337</v>
      </c>
      <c r="C928" t="s">
        <v>1366</v>
      </c>
      <c r="D928" t="s">
        <v>2380</v>
      </c>
      <c r="E928" t="str">
        <f t="shared" si="14"/>
        <v>大阪府大阪広域水道企業団（千早赤阪)</v>
      </c>
      <c r="F928" s="5">
        <v>4930</v>
      </c>
      <c r="G928" s="5">
        <v>4</v>
      </c>
      <c r="H928" s="5">
        <v>0</v>
      </c>
      <c r="I928" s="5">
        <v>0</v>
      </c>
      <c r="J928" s="5">
        <v>1</v>
      </c>
      <c r="K928" s="5">
        <v>1</v>
      </c>
      <c r="L928" s="5">
        <v>380</v>
      </c>
      <c r="M928" s="5">
        <v>12611</v>
      </c>
      <c r="N928" s="5">
        <v>0</v>
      </c>
      <c r="O928" s="5">
        <v>58447</v>
      </c>
      <c r="P928" s="5">
        <v>107876</v>
      </c>
      <c r="Q928" s="5">
        <v>571626</v>
      </c>
      <c r="R928" s="5">
        <v>27078</v>
      </c>
      <c r="S928" s="5">
        <v>4</v>
      </c>
      <c r="T928" s="5">
        <v>558</v>
      </c>
      <c r="U928" s="5">
        <v>0</v>
      </c>
      <c r="V928" s="5">
        <v>0</v>
      </c>
      <c r="W928" s="5">
        <v>1</v>
      </c>
      <c r="X928" s="5">
        <v>27</v>
      </c>
      <c r="Y928" s="5">
        <v>1970</v>
      </c>
      <c r="Z928" s="5">
        <v>0</v>
      </c>
      <c r="AA928" s="5">
        <v>5</v>
      </c>
      <c r="AB928" s="5">
        <v>1</v>
      </c>
      <c r="AC928" s="5">
        <v>136</v>
      </c>
      <c r="AD928" s="5">
        <v>5929</v>
      </c>
      <c r="AE928" s="5">
        <v>0</v>
      </c>
      <c r="AF928" s="5">
        <v>24744</v>
      </c>
      <c r="AG928" s="5">
        <v>320</v>
      </c>
      <c r="AH928" s="5">
        <v>0</v>
      </c>
      <c r="AI928" s="5">
        <v>0</v>
      </c>
      <c r="AJ928" s="5">
        <v>0</v>
      </c>
      <c r="AK928" s="5">
        <v>0</v>
      </c>
      <c r="AL928" s="5">
        <v>0</v>
      </c>
      <c r="AM928" s="5">
        <v>6610</v>
      </c>
      <c r="AN928" s="5">
        <v>0</v>
      </c>
      <c r="AO928" s="5">
        <v>0</v>
      </c>
      <c r="AP928" s="5">
        <v>0</v>
      </c>
      <c r="AQ928" s="5">
        <v>0</v>
      </c>
      <c r="AR928" s="5">
        <v>178</v>
      </c>
      <c r="AS928" s="5">
        <v>437</v>
      </c>
      <c r="AT928" s="5">
        <v>0</v>
      </c>
      <c r="AU928" s="5">
        <v>4064</v>
      </c>
      <c r="AV928" s="5">
        <v>0</v>
      </c>
      <c r="AW928" s="5">
        <v>0</v>
      </c>
      <c r="AX928" s="5">
        <v>0</v>
      </c>
      <c r="AY928" s="5">
        <v>0</v>
      </c>
      <c r="AZ928" s="5">
        <v>0</v>
      </c>
      <c r="BA928" s="5">
        <v>0</v>
      </c>
      <c r="BB928" s="5">
        <v>0</v>
      </c>
      <c r="BC928" s="5">
        <v>1894</v>
      </c>
      <c r="BD928" s="5">
        <v>0</v>
      </c>
      <c r="BE928" s="5">
        <v>0</v>
      </c>
      <c r="BF928" s="5">
        <v>0</v>
      </c>
      <c r="BG928" s="5">
        <v>0</v>
      </c>
      <c r="BH928" s="5">
        <v>114084</v>
      </c>
      <c r="BI928" s="5">
        <v>51450</v>
      </c>
      <c r="BJ928" s="5">
        <v>142521</v>
      </c>
      <c r="BK928" s="5">
        <v>8530</v>
      </c>
      <c r="BL928" s="5">
        <v>0</v>
      </c>
      <c r="BM928" s="5">
        <v>0</v>
      </c>
      <c r="BN928" s="5">
        <v>0</v>
      </c>
      <c r="BO928" s="5">
        <v>18957</v>
      </c>
      <c r="BP928" s="5">
        <v>201091</v>
      </c>
      <c r="BQ928" s="5">
        <v>146651</v>
      </c>
      <c r="BR928" s="5">
        <v>800</v>
      </c>
    </row>
    <row r="929" spans="1:70">
      <c r="A929" t="s">
        <v>2336</v>
      </c>
      <c r="B929" t="s">
        <v>2337</v>
      </c>
      <c r="C929" t="s">
        <v>1466</v>
      </c>
      <c r="D929" t="s">
        <v>2381</v>
      </c>
      <c r="E929" t="str">
        <f t="shared" si="14"/>
        <v>大阪府大阪広域水道企業団</v>
      </c>
      <c r="F929" s="5">
        <v>0</v>
      </c>
      <c r="G929" s="5">
        <v>367</v>
      </c>
      <c r="H929" s="5">
        <v>0</v>
      </c>
      <c r="I929" s="5">
        <v>0</v>
      </c>
      <c r="J929" s="5">
        <v>3</v>
      </c>
      <c r="K929" s="5">
        <v>0</v>
      </c>
      <c r="L929" s="5">
        <v>16712</v>
      </c>
      <c r="M929" s="5">
        <v>554400</v>
      </c>
      <c r="N929" s="5">
        <v>0</v>
      </c>
      <c r="O929" s="5">
        <v>0</v>
      </c>
      <c r="P929" s="5">
        <v>37047882</v>
      </c>
      <c r="Q929" s="5">
        <v>102063960</v>
      </c>
      <c r="R929" s="5">
        <v>7261566</v>
      </c>
      <c r="S929" s="5">
        <v>302</v>
      </c>
      <c r="T929" s="5">
        <v>0</v>
      </c>
      <c r="U929" s="5">
        <v>514606</v>
      </c>
      <c r="V929" s="5">
        <v>0</v>
      </c>
      <c r="W929" s="5">
        <v>298</v>
      </c>
      <c r="X929" s="5">
        <v>21</v>
      </c>
      <c r="Y929" s="5">
        <v>2330000</v>
      </c>
      <c r="Z929" s="5">
        <v>0</v>
      </c>
      <c r="AA929" s="5">
        <v>66</v>
      </c>
      <c r="AB929" s="5">
        <v>49</v>
      </c>
      <c r="AC929" s="5">
        <v>15078</v>
      </c>
      <c r="AD929" s="5">
        <v>343656</v>
      </c>
      <c r="AE929" s="5">
        <v>0</v>
      </c>
      <c r="AF929" s="5">
        <v>0</v>
      </c>
      <c r="AG929" s="5">
        <v>753000</v>
      </c>
      <c r="AH929" s="5">
        <v>1223520</v>
      </c>
      <c r="AI929" s="5">
        <v>15583200</v>
      </c>
      <c r="AJ929" s="5">
        <v>0</v>
      </c>
      <c r="AK929" s="5">
        <v>55122</v>
      </c>
      <c r="AL929" s="5">
        <v>420850</v>
      </c>
      <c r="AM929" s="5">
        <v>0</v>
      </c>
      <c r="AN929" s="5">
        <v>0</v>
      </c>
      <c r="AO929" s="5">
        <v>0</v>
      </c>
      <c r="AP929" s="5">
        <v>0</v>
      </c>
      <c r="AQ929" s="5">
        <v>0</v>
      </c>
      <c r="AR929" s="5">
        <v>126</v>
      </c>
      <c r="AS929" s="5">
        <v>78467</v>
      </c>
      <c r="AT929" s="5">
        <v>0</v>
      </c>
      <c r="AU929" s="5">
        <v>0</v>
      </c>
      <c r="AV929" s="5">
        <v>3381</v>
      </c>
      <c r="AW929" s="5">
        <v>98589</v>
      </c>
      <c r="AX929" s="5">
        <v>0</v>
      </c>
      <c r="AY929" s="5">
        <v>0</v>
      </c>
      <c r="AZ929" s="5">
        <v>0</v>
      </c>
      <c r="BA929" s="5">
        <v>0</v>
      </c>
      <c r="BB929" s="5">
        <v>0</v>
      </c>
      <c r="BC929" s="5">
        <v>0</v>
      </c>
      <c r="BD929" s="5">
        <v>0</v>
      </c>
      <c r="BE929" s="5">
        <v>25</v>
      </c>
      <c r="BF929" s="5">
        <v>0</v>
      </c>
      <c r="BG929" s="5">
        <v>0</v>
      </c>
      <c r="BH929" s="5">
        <v>37270485</v>
      </c>
      <c r="BI929" s="5">
        <v>2569719</v>
      </c>
      <c r="BJ929" s="5">
        <v>30986520</v>
      </c>
      <c r="BK929" s="5">
        <v>2518670</v>
      </c>
      <c r="BL929" s="5">
        <v>0</v>
      </c>
      <c r="BM929" s="5">
        <v>147388</v>
      </c>
      <c r="BN929" s="5">
        <v>0</v>
      </c>
      <c r="BO929" s="5">
        <v>2185379</v>
      </c>
      <c r="BP929" s="5">
        <v>36136622</v>
      </c>
      <c r="BQ929" s="5">
        <v>27447994</v>
      </c>
      <c r="BR929" s="5">
        <v>0</v>
      </c>
    </row>
    <row r="930" spans="1:70">
      <c r="A930" t="s">
        <v>2336</v>
      </c>
      <c r="B930" t="s">
        <v>2337</v>
      </c>
      <c r="C930" t="s">
        <v>1468</v>
      </c>
      <c r="D930" t="s">
        <v>2382</v>
      </c>
      <c r="E930" t="str">
        <f t="shared" si="14"/>
        <v>大阪府泉北水道企業団</v>
      </c>
      <c r="F930" s="5">
        <v>0</v>
      </c>
      <c r="G930" s="5">
        <v>10</v>
      </c>
      <c r="H930" s="5">
        <v>0</v>
      </c>
      <c r="I930" s="5">
        <v>1</v>
      </c>
      <c r="J930" s="5">
        <v>0</v>
      </c>
      <c r="K930" s="5">
        <v>0</v>
      </c>
      <c r="L930" s="5">
        <v>54</v>
      </c>
      <c r="M930" s="5">
        <v>5927</v>
      </c>
      <c r="N930" s="5">
        <v>0</v>
      </c>
      <c r="O930" s="5">
        <v>0</v>
      </c>
      <c r="P930" s="5">
        <v>297972</v>
      </c>
      <c r="Q930" s="5">
        <v>0</v>
      </c>
      <c r="R930" s="5">
        <v>0</v>
      </c>
      <c r="S930" s="5">
        <v>10</v>
      </c>
      <c r="T930" s="5">
        <v>0</v>
      </c>
      <c r="U930" s="5">
        <v>5209</v>
      </c>
      <c r="V930" s="5">
        <v>0</v>
      </c>
      <c r="W930" s="5">
        <v>4</v>
      </c>
      <c r="X930" s="5">
        <v>23</v>
      </c>
      <c r="Y930" s="5">
        <v>25000</v>
      </c>
      <c r="Z930" s="5">
        <v>0</v>
      </c>
      <c r="AA930" s="5">
        <v>29</v>
      </c>
      <c r="AB930" s="5">
        <v>20</v>
      </c>
      <c r="AC930" s="5">
        <v>54</v>
      </c>
      <c r="AD930" s="5">
        <v>5927</v>
      </c>
      <c r="AE930" s="5">
        <v>0</v>
      </c>
      <c r="AF930" s="5">
        <v>0</v>
      </c>
      <c r="AG930" s="5">
        <v>0</v>
      </c>
      <c r="AH930" s="5">
        <v>0</v>
      </c>
      <c r="AI930" s="5">
        <v>0</v>
      </c>
      <c r="AJ930" s="5">
        <v>25000</v>
      </c>
      <c r="AK930" s="5">
        <v>0</v>
      </c>
      <c r="AL930" s="5">
        <v>0</v>
      </c>
      <c r="AM930" s="5">
        <v>3000</v>
      </c>
      <c r="AN930" s="5">
        <v>0</v>
      </c>
      <c r="AO930" s="5">
        <v>0</v>
      </c>
      <c r="AP930" s="5">
        <v>0</v>
      </c>
      <c r="AQ930" s="5">
        <v>0</v>
      </c>
      <c r="AR930" s="5">
        <v>54</v>
      </c>
      <c r="AS930" s="5">
        <v>0</v>
      </c>
      <c r="AT930" s="5">
        <v>0</v>
      </c>
      <c r="AU930" s="5">
        <v>0</v>
      </c>
      <c r="AV930" s="5">
        <v>0</v>
      </c>
      <c r="AW930" s="5">
        <v>0</v>
      </c>
      <c r="AX930" s="5">
        <v>0</v>
      </c>
      <c r="AY930" s="5">
        <v>0</v>
      </c>
      <c r="AZ930" s="5">
        <v>0</v>
      </c>
      <c r="BA930" s="5">
        <v>0</v>
      </c>
      <c r="BB930" s="5">
        <v>0</v>
      </c>
      <c r="BC930" s="5">
        <v>0</v>
      </c>
      <c r="BD930" s="5">
        <v>0</v>
      </c>
      <c r="BE930" s="5">
        <v>0</v>
      </c>
      <c r="BF930" s="5">
        <v>0</v>
      </c>
      <c r="BG930" s="5">
        <v>0</v>
      </c>
      <c r="BH930" s="5">
        <v>297972</v>
      </c>
      <c r="BI930" s="5">
        <v>1104</v>
      </c>
      <c r="BJ930" s="5">
        <v>295190</v>
      </c>
      <c r="BK930" s="5">
        <v>0</v>
      </c>
      <c r="BL930" s="5">
        <v>0</v>
      </c>
      <c r="BM930" s="5">
        <v>0</v>
      </c>
      <c r="BN930" s="5">
        <v>0</v>
      </c>
      <c r="BO930" s="5">
        <v>0</v>
      </c>
      <c r="BP930" s="5">
        <v>329837</v>
      </c>
      <c r="BQ930" s="5">
        <v>24321</v>
      </c>
      <c r="BR930" s="5">
        <v>0</v>
      </c>
    </row>
    <row r="931" spans="1:70">
      <c r="A931" t="s">
        <v>2383</v>
      </c>
      <c r="B931" t="s">
        <v>2384</v>
      </c>
      <c r="C931" t="s">
        <v>1280</v>
      </c>
      <c r="D931" t="s">
        <v>2385</v>
      </c>
      <c r="E931" t="str">
        <f t="shared" si="14"/>
        <v>兵庫県神戸市（市街地）</v>
      </c>
      <c r="F931" s="5">
        <v>1518685</v>
      </c>
      <c r="G931" s="5">
        <v>753</v>
      </c>
      <c r="H931" s="5">
        <v>0</v>
      </c>
      <c r="I931" s="5">
        <v>0</v>
      </c>
      <c r="J931" s="5">
        <v>4</v>
      </c>
      <c r="K931" s="5">
        <v>1</v>
      </c>
      <c r="L931" s="5">
        <v>20159</v>
      </c>
      <c r="M931" s="5">
        <v>250431</v>
      </c>
      <c r="N931" s="5">
        <v>844978</v>
      </c>
      <c r="O931" s="5">
        <v>3986244</v>
      </c>
      <c r="P931" s="5">
        <v>29949945</v>
      </c>
      <c r="Q931" s="5">
        <v>25662424</v>
      </c>
      <c r="R931" s="5">
        <v>1781354</v>
      </c>
      <c r="S931" s="5">
        <v>600</v>
      </c>
      <c r="T931" s="5">
        <v>172465</v>
      </c>
      <c r="U931" s="5">
        <v>0</v>
      </c>
      <c r="V931" s="5">
        <v>0</v>
      </c>
      <c r="W931" s="5">
        <v>227</v>
      </c>
      <c r="X931" s="5">
        <v>17</v>
      </c>
      <c r="Y931" s="5">
        <v>245500</v>
      </c>
      <c r="Z931" s="5">
        <v>70000</v>
      </c>
      <c r="AA931" s="5">
        <v>2036</v>
      </c>
      <c r="AB931" s="5">
        <v>1276</v>
      </c>
      <c r="AC931" s="5">
        <v>6376</v>
      </c>
      <c r="AD931" s="5">
        <v>125629</v>
      </c>
      <c r="AE931" s="5">
        <v>242441</v>
      </c>
      <c r="AF931" s="5">
        <v>1055684</v>
      </c>
      <c r="AG931" s="5">
        <v>2000</v>
      </c>
      <c r="AH931" s="5">
        <v>846733</v>
      </c>
      <c r="AI931" s="5">
        <v>0</v>
      </c>
      <c r="AJ931" s="5">
        <v>466992</v>
      </c>
      <c r="AK931" s="5">
        <v>476846</v>
      </c>
      <c r="AL931" s="5">
        <v>91900</v>
      </c>
      <c r="AM931" s="5">
        <v>7000</v>
      </c>
      <c r="AN931" s="5">
        <v>0</v>
      </c>
      <c r="AO931" s="5">
        <v>0</v>
      </c>
      <c r="AP931" s="5">
        <v>0</v>
      </c>
      <c r="AQ931" s="5">
        <v>0</v>
      </c>
      <c r="AR931" s="5">
        <v>11185</v>
      </c>
      <c r="AS931" s="5">
        <v>42335</v>
      </c>
      <c r="AT931" s="5">
        <v>393651</v>
      </c>
      <c r="AU931" s="5">
        <v>1253417</v>
      </c>
      <c r="AV931" s="5">
        <v>5177</v>
      </c>
      <c r="AW931" s="5">
        <v>124814</v>
      </c>
      <c r="AX931" s="5">
        <v>57190</v>
      </c>
      <c r="AY931" s="5">
        <v>57174</v>
      </c>
      <c r="AZ931" s="5">
        <v>0</v>
      </c>
      <c r="BA931" s="5">
        <v>125</v>
      </c>
      <c r="BB931" s="5">
        <v>0</v>
      </c>
      <c r="BC931" s="5">
        <v>20104</v>
      </c>
      <c r="BD931" s="5">
        <v>0</v>
      </c>
      <c r="BE931" s="5">
        <v>399</v>
      </c>
      <c r="BF931" s="5">
        <v>0</v>
      </c>
      <c r="BG931" s="5">
        <v>0</v>
      </c>
      <c r="BH931" s="5">
        <v>31845667</v>
      </c>
      <c r="BI931" s="5">
        <v>4359560</v>
      </c>
      <c r="BJ931" s="5">
        <v>32477023</v>
      </c>
      <c r="BK931" s="5">
        <v>600969</v>
      </c>
      <c r="BL931" s="5">
        <v>3400</v>
      </c>
      <c r="BM931" s="5">
        <v>631303</v>
      </c>
      <c r="BN931" s="5">
        <v>0</v>
      </c>
      <c r="BO931" s="5">
        <v>3111623</v>
      </c>
      <c r="BP931" s="5">
        <v>24329367</v>
      </c>
      <c r="BQ931" s="5">
        <v>10229526</v>
      </c>
      <c r="BR931" s="5">
        <v>666381</v>
      </c>
    </row>
    <row r="932" spans="1:70">
      <c r="A932" t="s">
        <v>2383</v>
      </c>
      <c r="B932" t="s">
        <v>2384</v>
      </c>
      <c r="C932" t="s">
        <v>1282</v>
      </c>
      <c r="D932" t="s">
        <v>2386</v>
      </c>
      <c r="E932" t="str">
        <f t="shared" si="14"/>
        <v>兵庫県尼崎市</v>
      </c>
      <c r="F932" s="5">
        <v>451179</v>
      </c>
      <c r="G932" s="5">
        <v>134</v>
      </c>
      <c r="H932" s="5">
        <v>0</v>
      </c>
      <c r="I932" s="5">
        <v>0</v>
      </c>
      <c r="J932" s="5">
        <v>1</v>
      </c>
      <c r="K932" s="5">
        <v>0</v>
      </c>
      <c r="L932" s="5">
        <v>27381</v>
      </c>
      <c r="M932" s="5">
        <v>0</v>
      </c>
      <c r="N932" s="5">
        <v>117083</v>
      </c>
      <c r="O932" s="5">
        <v>885701</v>
      </c>
      <c r="P932" s="5">
        <v>8154849</v>
      </c>
      <c r="Q932" s="5">
        <v>12127346</v>
      </c>
      <c r="R932" s="5">
        <v>804823</v>
      </c>
      <c r="S932" s="5">
        <v>104</v>
      </c>
      <c r="T932" s="5">
        <v>50203</v>
      </c>
      <c r="U932" s="5">
        <v>0</v>
      </c>
      <c r="V932" s="5">
        <v>3</v>
      </c>
      <c r="W932" s="5">
        <v>65</v>
      </c>
      <c r="X932" s="5">
        <v>11</v>
      </c>
      <c r="Y932" s="5">
        <v>84650</v>
      </c>
      <c r="Z932" s="5">
        <v>0</v>
      </c>
      <c r="AA932" s="5">
        <v>982</v>
      </c>
      <c r="AB932" s="5">
        <v>644</v>
      </c>
      <c r="AC932" s="5">
        <v>20346</v>
      </c>
      <c r="AD932" s="5">
        <v>0</v>
      </c>
      <c r="AE932" s="5">
        <v>45681</v>
      </c>
      <c r="AF932" s="5">
        <v>325853</v>
      </c>
      <c r="AG932" s="5">
        <v>0</v>
      </c>
      <c r="AH932" s="5">
        <v>0</v>
      </c>
      <c r="AI932" s="5">
        <v>220650</v>
      </c>
      <c r="AJ932" s="5">
        <v>0</v>
      </c>
      <c r="AK932" s="5">
        <v>22425</v>
      </c>
      <c r="AL932" s="5">
        <v>7800</v>
      </c>
      <c r="AM932" s="5">
        <v>0</v>
      </c>
      <c r="AN932" s="5">
        <v>0</v>
      </c>
      <c r="AO932" s="5">
        <v>0</v>
      </c>
      <c r="AP932" s="5">
        <v>0</v>
      </c>
      <c r="AQ932" s="5">
        <v>0</v>
      </c>
      <c r="AR932" s="5">
        <v>0</v>
      </c>
      <c r="AS932" s="5">
        <v>0</v>
      </c>
      <c r="AT932" s="5">
        <v>53662</v>
      </c>
      <c r="AU932" s="5">
        <v>171487</v>
      </c>
      <c r="AV932" s="5">
        <v>9827</v>
      </c>
      <c r="AW932" s="5">
        <v>0</v>
      </c>
      <c r="AX932" s="5">
        <v>3415</v>
      </c>
      <c r="AY932" s="5">
        <v>347</v>
      </c>
      <c r="AZ932" s="5">
        <v>0</v>
      </c>
      <c r="BA932" s="5">
        <v>0</v>
      </c>
      <c r="BB932" s="5">
        <v>0</v>
      </c>
      <c r="BC932" s="5">
        <v>139</v>
      </c>
      <c r="BD932" s="5">
        <v>0</v>
      </c>
      <c r="BE932" s="5">
        <v>0</v>
      </c>
      <c r="BF932" s="5">
        <v>1331</v>
      </c>
      <c r="BG932" s="5">
        <v>648</v>
      </c>
      <c r="BH932" s="5">
        <v>8929384</v>
      </c>
      <c r="BI932" s="5">
        <v>189208</v>
      </c>
      <c r="BJ932" s="5">
        <v>7658936</v>
      </c>
      <c r="BK932" s="5">
        <v>244327</v>
      </c>
      <c r="BL932" s="5">
        <v>0</v>
      </c>
      <c r="BM932" s="5">
        <v>16603</v>
      </c>
      <c r="BN932" s="5">
        <v>266</v>
      </c>
      <c r="BO932" s="5">
        <v>139249</v>
      </c>
      <c r="BP932" s="5">
        <v>10443670</v>
      </c>
      <c r="BQ932" s="5">
        <v>2125004</v>
      </c>
      <c r="BR932" s="5">
        <v>233923</v>
      </c>
    </row>
    <row r="933" spans="1:70">
      <c r="A933" t="s">
        <v>2383</v>
      </c>
      <c r="B933" t="s">
        <v>2384</v>
      </c>
      <c r="C933" t="s">
        <v>1284</v>
      </c>
      <c r="D933" t="s">
        <v>2387</v>
      </c>
      <c r="E933" t="str">
        <f t="shared" si="14"/>
        <v>兵庫県高砂市</v>
      </c>
      <c r="F933" s="5">
        <v>93100</v>
      </c>
      <c r="G933" s="5">
        <v>23</v>
      </c>
      <c r="H933" s="5">
        <v>2</v>
      </c>
      <c r="I933" s="5">
        <v>0</v>
      </c>
      <c r="J933" s="5">
        <v>1</v>
      </c>
      <c r="K933" s="5">
        <v>0</v>
      </c>
      <c r="L933" s="5">
        <v>0</v>
      </c>
      <c r="M933" s="5">
        <v>21181</v>
      </c>
      <c r="N933" s="5">
        <v>0</v>
      </c>
      <c r="O933" s="5">
        <v>421834</v>
      </c>
      <c r="P933" s="5">
        <v>1128546</v>
      </c>
      <c r="Q933" s="5">
        <v>4804803</v>
      </c>
      <c r="R933" s="5">
        <v>377484</v>
      </c>
      <c r="S933" s="5">
        <v>19</v>
      </c>
      <c r="T933" s="5">
        <v>11122</v>
      </c>
      <c r="U933" s="5">
        <v>0</v>
      </c>
      <c r="V933" s="5">
        <v>0</v>
      </c>
      <c r="W933" s="5">
        <v>10</v>
      </c>
      <c r="X933" s="5">
        <v>17</v>
      </c>
      <c r="Y933" s="5">
        <v>83000</v>
      </c>
      <c r="Z933" s="5">
        <v>0</v>
      </c>
      <c r="AA933" s="5">
        <v>31</v>
      </c>
      <c r="AB933" s="5">
        <v>22</v>
      </c>
      <c r="AC933" s="5">
        <v>0</v>
      </c>
      <c r="AD933" s="5">
        <v>17865</v>
      </c>
      <c r="AE933" s="5">
        <v>0</v>
      </c>
      <c r="AF933" s="5">
        <v>101982</v>
      </c>
      <c r="AG933" s="5">
        <v>0</v>
      </c>
      <c r="AH933" s="5">
        <v>0</v>
      </c>
      <c r="AI933" s="5">
        <v>0</v>
      </c>
      <c r="AJ933" s="5">
        <v>0</v>
      </c>
      <c r="AK933" s="5">
        <v>37000</v>
      </c>
      <c r="AL933" s="5">
        <v>0</v>
      </c>
      <c r="AM933" s="5">
        <v>0</v>
      </c>
      <c r="AN933" s="5">
        <v>0</v>
      </c>
      <c r="AO933" s="5">
        <v>0</v>
      </c>
      <c r="AP933" s="5">
        <v>0</v>
      </c>
      <c r="AQ933" s="5">
        <v>0</v>
      </c>
      <c r="AR933" s="5">
        <v>0</v>
      </c>
      <c r="AS933" s="5">
        <v>430</v>
      </c>
      <c r="AT933" s="5">
        <v>0</v>
      </c>
      <c r="AU933" s="5">
        <v>17996</v>
      </c>
      <c r="AV933" s="5">
        <v>0</v>
      </c>
      <c r="AW933" s="5">
        <v>0</v>
      </c>
      <c r="AX933" s="5">
        <v>0</v>
      </c>
      <c r="AY933" s="5">
        <v>548</v>
      </c>
      <c r="AZ933" s="5">
        <v>0</v>
      </c>
      <c r="BA933" s="5">
        <v>0</v>
      </c>
      <c r="BB933" s="5">
        <v>0</v>
      </c>
      <c r="BC933" s="5">
        <v>235</v>
      </c>
      <c r="BD933" s="5">
        <v>0</v>
      </c>
      <c r="BE933" s="5">
        <v>23</v>
      </c>
      <c r="BF933" s="5">
        <v>0</v>
      </c>
      <c r="BG933" s="5">
        <v>0</v>
      </c>
      <c r="BH933" s="5">
        <v>1190295</v>
      </c>
      <c r="BI933" s="5">
        <v>303141</v>
      </c>
      <c r="BJ933" s="5">
        <v>1246256</v>
      </c>
      <c r="BK933" s="5">
        <v>115591</v>
      </c>
      <c r="BL933" s="5">
        <v>0</v>
      </c>
      <c r="BM933" s="5">
        <v>28525</v>
      </c>
      <c r="BN933" s="5">
        <v>0</v>
      </c>
      <c r="BO933" s="5">
        <v>253841</v>
      </c>
      <c r="BP933" s="5">
        <v>1436233</v>
      </c>
      <c r="BQ933" s="5">
        <v>649241</v>
      </c>
      <c r="BR933" s="5">
        <v>5000</v>
      </c>
    </row>
    <row r="934" spans="1:70">
      <c r="A934" t="s">
        <v>2383</v>
      </c>
      <c r="B934" t="s">
        <v>2384</v>
      </c>
      <c r="C934" t="s">
        <v>1286</v>
      </c>
      <c r="D934" t="s">
        <v>2388</v>
      </c>
      <c r="E934" t="str">
        <f t="shared" si="14"/>
        <v>兵庫県豊岡市</v>
      </c>
      <c r="F934" s="5">
        <v>78631</v>
      </c>
      <c r="G934" s="5">
        <v>25</v>
      </c>
      <c r="H934" s="5">
        <v>16</v>
      </c>
      <c r="I934" s="5">
        <v>4</v>
      </c>
      <c r="J934" s="5">
        <v>7</v>
      </c>
      <c r="K934" s="5">
        <v>7</v>
      </c>
      <c r="L934" s="5">
        <v>18272</v>
      </c>
      <c r="M934" s="5">
        <v>82445</v>
      </c>
      <c r="N934" s="5">
        <v>44508</v>
      </c>
      <c r="O934" s="5">
        <v>883124</v>
      </c>
      <c r="P934" s="5">
        <v>1638413</v>
      </c>
      <c r="Q934" s="5">
        <v>11310259</v>
      </c>
      <c r="R934" s="5">
        <v>826213</v>
      </c>
      <c r="S934" s="5">
        <v>18</v>
      </c>
      <c r="T934" s="5">
        <v>10481</v>
      </c>
      <c r="U934" s="5">
        <v>0</v>
      </c>
      <c r="V934" s="5">
        <v>0</v>
      </c>
      <c r="W934" s="5">
        <v>10</v>
      </c>
      <c r="X934" s="5">
        <v>8</v>
      </c>
      <c r="Y934" s="5">
        <v>72594</v>
      </c>
      <c r="Z934" s="5">
        <v>3860</v>
      </c>
      <c r="AA934" s="5">
        <v>161</v>
      </c>
      <c r="AB934" s="5">
        <v>105</v>
      </c>
      <c r="AC934" s="5">
        <v>0</v>
      </c>
      <c r="AD934" s="5">
        <v>14380</v>
      </c>
      <c r="AE934" s="5">
        <v>10657</v>
      </c>
      <c r="AF934" s="5">
        <v>52286</v>
      </c>
      <c r="AG934" s="5">
        <v>35983</v>
      </c>
      <c r="AH934" s="5">
        <v>11808</v>
      </c>
      <c r="AI934" s="5">
        <v>15033</v>
      </c>
      <c r="AJ934" s="5">
        <v>0</v>
      </c>
      <c r="AK934" s="5">
        <v>16586</v>
      </c>
      <c r="AL934" s="5">
        <v>12286</v>
      </c>
      <c r="AM934" s="5">
        <v>0</v>
      </c>
      <c r="AN934" s="5">
        <v>0</v>
      </c>
      <c r="AO934" s="5">
        <v>5940</v>
      </c>
      <c r="AP934" s="5">
        <v>3382</v>
      </c>
      <c r="AQ934" s="5">
        <v>0</v>
      </c>
      <c r="AR934" s="5">
        <v>5381</v>
      </c>
      <c r="AS934" s="5">
        <v>8907</v>
      </c>
      <c r="AT934" s="5">
        <v>6590</v>
      </c>
      <c r="AU934" s="5">
        <v>13494</v>
      </c>
      <c r="AV934" s="5">
        <v>80</v>
      </c>
      <c r="AW934" s="5">
        <v>0</v>
      </c>
      <c r="AX934" s="5">
        <v>0</v>
      </c>
      <c r="AY934" s="5">
        <v>6758</v>
      </c>
      <c r="AZ934" s="5">
        <v>0</v>
      </c>
      <c r="BA934" s="5">
        <v>305</v>
      </c>
      <c r="BB934" s="5">
        <v>120</v>
      </c>
      <c r="BC934" s="5">
        <v>13267</v>
      </c>
      <c r="BD934" s="5">
        <v>475</v>
      </c>
      <c r="BE934" s="5">
        <v>1168</v>
      </c>
      <c r="BF934" s="5">
        <v>109</v>
      </c>
      <c r="BG934" s="5">
        <v>3893</v>
      </c>
      <c r="BH934" s="5">
        <v>1691366</v>
      </c>
      <c r="BI934" s="5">
        <v>628025</v>
      </c>
      <c r="BJ934" s="5">
        <v>1803225</v>
      </c>
      <c r="BK934" s="5">
        <v>252020</v>
      </c>
      <c r="BL934" s="5">
        <v>48</v>
      </c>
      <c r="BM934" s="5">
        <v>42</v>
      </c>
      <c r="BN934" s="5">
        <v>15098</v>
      </c>
      <c r="BO934" s="5">
        <v>292735</v>
      </c>
      <c r="BP934" s="5">
        <v>3373130</v>
      </c>
      <c r="BQ934" s="5">
        <v>1142354</v>
      </c>
      <c r="BR934" s="5">
        <v>0</v>
      </c>
    </row>
    <row r="935" spans="1:70">
      <c r="A935" t="s">
        <v>2383</v>
      </c>
      <c r="B935" t="s">
        <v>2384</v>
      </c>
      <c r="C935" t="s">
        <v>1288</v>
      </c>
      <c r="D935" t="s">
        <v>2389</v>
      </c>
      <c r="E935" t="str">
        <f t="shared" si="14"/>
        <v>兵庫県西宮市</v>
      </c>
      <c r="F935" s="5">
        <v>486559</v>
      </c>
      <c r="G935" s="5">
        <v>185</v>
      </c>
      <c r="H935" s="5">
        <v>0</v>
      </c>
      <c r="I935" s="5">
        <v>0</v>
      </c>
      <c r="J935" s="5">
        <v>3</v>
      </c>
      <c r="K935" s="5">
        <v>0</v>
      </c>
      <c r="L935" s="5">
        <v>25091</v>
      </c>
      <c r="M935" s="5">
        <v>39885</v>
      </c>
      <c r="N935" s="5">
        <v>117647</v>
      </c>
      <c r="O935" s="5">
        <v>1012978</v>
      </c>
      <c r="P935" s="5">
        <v>8857274</v>
      </c>
      <c r="Q935" s="5">
        <v>17899429</v>
      </c>
      <c r="R935" s="5">
        <v>1154593</v>
      </c>
      <c r="S935" s="5">
        <v>130</v>
      </c>
      <c r="T935" s="5">
        <v>50665</v>
      </c>
      <c r="U935" s="5">
        <v>0</v>
      </c>
      <c r="V935" s="5">
        <v>0</v>
      </c>
      <c r="W935" s="5">
        <v>51</v>
      </c>
      <c r="X935" s="5">
        <v>17</v>
      </c>
      <c r="Y935" s="5">
        <v>55020</v>
      </c>
      <c r="Z935" s="5">
        <v>0</v>
      </c>
      <c r="AA935" s="5">
        <v>245</v>
      </c>
      <c r="AB935" s="5">
        <v>98</v>
      </c>
      <c r="AC935" s="5">
        <v>17628</v>
      </c>
      <c r="AD935" s="5">
        <v>3698</v>
      </c>
      <c r="AE935" s="5">
        <v>29914</v>
      </c>
      <c r="AF935" s="5">
        <v>225537</v>
      </c>
      <c r="AG935" s="5">
        <v>0</v>
      </c>
      <c r="AH935" s="5">
        <v>23157</v>
      </c>
      <c r="AI935" s="5">
        <v>229111</v>
      </c>
      <c r="AJ935" s="5">
        <v>0</v>
      </c>
      <c r="AK935" s="5">
        <v>25824</v>
      </c>
      <c r="AL935" s="5">
        <v>20580</v>
      </c>
      <c r="AM935" s="5">
        <v>2278</v>
      </c>
      <c r="AN935" s="5">
        <v>0</v>
      </c>
      <c r="AO935" s="5">
        <v>0</v>
      </c>
      <c r="AP935" s="5">
        <v>0</v>
      </c>
      <c r="AQ935" s="5">
        <v>0</v>
      </c>
      <c r="AR935" s="5">
        <v>1473</v>
      </c>
      <c r="AS935" s="5">
        <v>16497</v>
      </c>
      <c r="AT935" s="5">
        <v>50759</v>
      </c>
      <c r="AU935" s="5">
        <v>200560</v>
      </c>
      <c r="AV935" s="5">
        <v>1614</v>
      </c>
      <c r="AW935" s="5">
        <v>54</v>
      </c>
      <c r="AX935" s="5">
        <v>1897</v>
      </c>
      <c r="AY935" s="5">
        <v>1617</v>
      </c>
      <c r="AZ935" s="5">
        <v>0</v>
      </c>
      <c r="BA935" s="5">
        <v>168</v>
      </c>
      <c r="BB935" s="5">
        <v>0</v>
      </c>
      <c r="BC935" s="5">
        <v>0</v>
      </c>
      <c r="BD935" s="5">
        <v>0</v>
      </c>
      <c r="BE935" s="5">
        <v>567</v>
      </c>
      <c r="BF935" s="5">
        <v>127</v>
      </c>
      <c r="BG935" s="5">
        <v>388</v>
      </c>
      <c r="BH935" s="5">
        <v>9255669</v>
      </c>
      <c r="BI935" s="5">
        <v>1195048</v>
      </c>
      <c r="BJ935" s="5">
        <v>9159500</v>
      </c>
      <c r="BK935" s="5">
        <v>360089</v>
      </c>
      <c r="BL935" s="5">
        <v>679</v>
      </c>
      <c r="BM935" s="5">
        <v>11496</v>
      </c>
      <c r="BN935" s="5">
        <v>16742</v>
      </c>
      <c r="BO935" s="5">
        <v>817111</v>
      </c>
      <c r="BP935" s="5">
        <v>5843996</v>
      </c>
      <c r="BQ935" s="5">
        <v>2926598</v>
      </c>
      <c r="BR935" s="5">
        <v>157960</v>
      </c>
    </row>
    <row r="936" spans="1:70">
      <c r="A936" t="s">
        <v>2383</v>
      </c>
      <c r="B936" t="s">
        <v>2384</v>
      </c>
      <c r="C936" t="s">
        <v>1292</v>
      </c>
      <c r="D936" t="s">
        <v>2390</v>
      </c>
      <c r="E936" t="str">
        <f t="shared" si="14"/>
        <v>兵庫県篠山市</v>
      </c>
      <c r="F936" s="5">
        <v>40141</v>
      </c>
      <c r="G936" s="5">
        <v>18</v>
      </c>
      <c r="H936" s="5">
        <v>0</v>
      </c>
      <c r="I936" s="5">
        <v>1</v>
      </c>
      <c r="J936" s="5">
        <v>3</v>
      </c>
      <c r="K936" s="5">
        <v>3</v>
      </c>
      <c r="L936" s="5">
        <v>9188</v>
      </c>
      <c r="M936" s="5">
        <v>56364</v>
      </c>
      <c r="N936" s="5">
        <v>22616</v>
      </c>
      <c r="O936" s="5">
        <v>580672</v>
      </c>
      <c r="P936" s="5">
        <v>1196049</v>
      </c>
      <c r="Q936" s="5">
        <v>10977623</v>
      </c>
      <c r="R936" s="5">
        <v>747829</v>
      </c>
      <c r="S936" s="5">
        <v>14</v>
      </c>
      <c r="T936" s="5">
        <v>4218</v>
      </c>
      <c r="U936" s="5">
        <v>0</v>
      </c>
      <c r="V936" s="5">
        <v>0</v>
      </c>
      <c r="W936" s="5">
        <v>0</v>
      </c>
      <c r="X936" s="5">
        <v>7</v>
      </c>
      <c r="Y936" s="5">
        <v>11937</v>
      </c>
      <c r="Z936" s="5">
        <v>0</v>
      </c>
      <c r="AA936" s="5">
        <v>137</v>
      </c>
      <c r="AB936" s="5">
        <v>76</v>
      </c>
      <c r="AC936" s="5">
        <v>2882</v>
      </c>
      <c r="AD936" s="5">
        <v>1418</v>
      </c>
      <c r="AE936" s="5">
        <v>4729</v>
      </c>
      <c r="AF936" s="5">
        <v>49514</v>
      </c>
      <c r="AG936" s="5">
        <v>3155</v>
      </c>
      <c r="AH936" s="5">
        <v>984</v>
      </c>
      <c r="AI936" s="5">
        <v>0</v>
      </c>
      <c r="AJ936" s="5">
        <v>0</v>
      </c>
      <c r="AK936" s="5">
        <v>14130</v>
      </c>
      <c r="AL936" s="5">
        <v>0</v>
      </c>
      <c r="AM936" s="5">
        <v>2487</v>
      </c>
      <c r="AN936" s="5">
        <v>0</v>
      </c>
      <c r="AO936" s="5">
        <v>0</v>
      </c>
      <c r="AP936" s="5">
        <v>0</v>
      </c>
      <c r="AQ936" s="5">
        <v>0</v>
      </c>
      <c r="AR936" s="5">
        <v>4293</v>
      </c>
      <c r="AS936" s="5">
        <v>24027</v>
      </c>
      <c r="AT936" s="5">
        <v>372</v>
      </c>
      <c r="AU936" s="5">
        <v>651</v>
      </c>
      <c r="AV936" s="5">
        <v>17</v>
      </c>
      <c r="AW936" s="5">
        <v>327</v>
      </c>
      <c r="AX936" s="5">
        <v>44</v>
      </c>
      <c r="AY936" s="5">
        <v>2956</v>
      </c>
      <c r="AZ936" s="5">
        <v>0</v>
      </c>
      <c r="BA936" s="5">
        <v>285</v>
      </c>
      <c r="BB936" s="5">
        <v>0</v>
      </c>
      <c r="BC936" s="5">
        <v>3289</v>
      </c>
      <c r="BD936" s="5">
        <v>30</v>
      </c>
      <c r="BE936" s="5">
        <v>245</v>
      </c>
      <c r="BF936" s="5">
        <v>0</v>
      </c>
      <c r="BG936" s="5">
        <v>195</v>
      </c>
      <c r="BH936" s="5">
        <v>1233466</v>
      </c>
      <c r="BI936" s="5">
        <v>906784</v>
      </c>
      <c r="BJ936" s="5">
        <v>1764250</v>
      </c>
      <c r="BK936" s="5">
        <v>234891</v>
      </c>
      <c r="BL936" s="5">
        <v>0</v>
      </c>
      <c r="BM936" s="5">
        <v>0</v>
      </c>
      <c r="BN936" s="5">
        <v>0</v>
      </c>
      <c r="BO936" s="5">
        <v>417880</v>
      </c>
      <c r="BP936" s="5">
        <v>1794374</v>
      </c>
      <c r="BQ936" s="5">
        <v>987693</v>
      </c>
      <c r="BR936" s="5">
        <v>10700</v>
      </c>
    </row>
    <row r="937" spans="1:70">
      <c r="A937" t="s">
        <v>2383</v>
      </c>
      <c r="B937" t="s">
        <v>2384</v>
      </c>
      <c r="C937" t="s">
        <v>1294</v>
      </c>
      <c r="D937" t="s">
        <v>2391</v>
      </c>
      <c r="E937" t="str">
        <f t="shared" si="14"/>
        <v>兵庫県姫路市</v>
      </c>
      <c r="F937" s="5">
        <v>528363</v>
      </c>
      <c r="G937" s="5">
        <v>109</v>
      </c>
      <c r="H937" s="5">
        <v>1</v>
      </c>
      <c r="I937" s="5">
        <v>6</v>
      </c>
      <c r="J937" s="5">
        <v>7</v>
      </c>
      <c r="K937" s="5">
        <v>9</v>
      </c>
      <c r="L937" s="5">
        <v>11762</v>
      </c>
      <c r="M937" s="5">
        <v>77391</v>
      </c>
      <c r="N937" s="5">
        <v>255024</v>
      </c>
      <c r="O937" s="5">
        <v>2615015</v>
      </c>
      <c r="P937" s="5">
        <v>9040706</v>
      </c>
      <c r="Q937" s="5">
        <v>17423961</v>
      </c>
      <c r="R937" s="5">
        <v>1141678</v>
      </c>
      <c r="S937" s="5">
        <v>86</v>
      </c>
      <c r="T937" s="5">
        <v>55036</v>
      </c>
      <c r="U937" s="5">
        <v>0</v>
      </c>
      <c r="V937" s="5">
        <v>0</v>
      </c>
      <c r="W937" s="5">
        <v>33</v>
      </c>
      <c r="X937" s="5">
        <v>13</v>
      </c>
      <c r="Y937" s="5">
        <v>164154</v>
      </c>
      <c r="Z937" s="5">
        <v>54800</v>
      </c>
      <c r="AA937" s="5">
        <v>127</v>
      </c>
      <c r="AB937" s="5">
        <v>42</v>
      </c>
      <c r="AC937" s="5">
        <v>6423</v>
      </c>
      <c r="AD937" s="5">
        <v>22615</v>
      </c>
      <c r="AE937" s="5">
        <v>125235</v>
      </c>
      <c r="AF937" s="5">
        <v>556573</v>
      </c>
      <c r="AG937" s="5">
        <v>19104</v>
      </c>
      <c r="AH937" s="5">
        <v>86314</v>
      </c>
      <c r="AI937" s="5">
        <v>0</v>
      </c>
      <c r="AJ937" s="5">
        <v>587269</v>
      </c>
      <c r="AK937" s="5">
        <v>48615</v>
      </c>
      <c r="AL937" s="5">
        <v>45200</v>
      </c>
      <c r="AM937" s="5">
        <v>35783</v>
      </c>
      <c r="AN937" s="5">
        <v>0</v>
      </c>
      <c r="AO937" s="5">
        <v>0</v>
      </c>
      <c r="AP937" s="5">
        <v>0</v>
      </c>
      <c r="AQ937" s="5">
        <v>0</v>
      </c>
      <c r="AR937" s="5">
        <v>451</v>
      </c>
      <c r="AS937" s="5">
        <v>5595</v>
      </c>
      <c r="AT937" s="5">
        <v>46359</v>
      </c>
      <c r="AU937" s="5">
        <v>190563</v>
      </c>
      <c r="AV937" s="5">
        <v>0</v>
      </c>
      <c r="AW937" s="5">
        <v>15281</v>
      </c>
      <c r="AX937" s="5">
        <v>3347</v>
      </c>
      <c r="AY937" s="5">
        <v>0</v>
      </c>
      <c r="AZ937" s="5">
        <v>74</v>
      </c>
      <c r="BA937" s="5">
        <v>1993</v>
      </c>
      <c r="BB937" s="5">
        <v>0</v>
      </c>
      <c r="BC937" s="5">
        <v>29042</v>
      </c>
      <c r="BD937" s="5">
        <v>67</v>
      </c>
      <c r="BE937" s="5">
        <v>2642</v>
      </c>
      <c r="BF937" s="5">
        <v>1231</v>
      </c>
      <c r="BG937" s="5">
        <v>0</v>
      </c>
      <c r="BH937" s="5">
        <v>9782253</v>
      </c>
      <c r="BI937" s="5">
        <v>985143</v>
      </c>
      <c r="BJ937" s="5">
        <v>8695851</v>
      </c>
      <c r="BK937" s="5">
        <v>340248</v>
      </c>
      <c r="BL937" s="5">
        <v>0</v>
      </c>
      <c r="BM937" s="5">
        <v>0</v>
      </c>
      <c r="BN937" s="5">
        <v>0</v>
      </c>
      <c r="BO937" s="5">
        <v>921685</v>
      </c>
      <c r="BP937" s="5">
        <v>8248750</v>
      </c>
      <c r="BQ937" s="5">
        <v>1890963</v>
      </c>
      <c r="BR937" s="5">
        <v>86530</v>
      </c>
    </row>
    <row r="938" spans="1:70">
      <c r="A938" t="s">
        <v>2383</v>
      </c>
      <c r="B938" t="s">
        <v>2384</v>
      </c>
      <c r="C938" t="s">
        <v>1296</v>
      </c>
      <c r="D938" t="s">
        <v>2392</v>
      </c>
      <c r="E938" t="str">
        <f t="shared" si="14"/>
        <v>兵庫県明石市</v>
      </c>
      <c r="F938" s="5">
        <v>298376</v>
      </c>
      <c r="G938" s="5">
        <v>78</v>
      </c>
      <c r="H938" s="5">
        <v>0</v>
      </c>
      <c r="I938" s="5">
        <v>0</v>
      </c>
      <c r="J938" s="5">
        <v>3</v>
      </c>
      <c r="K938" s="5">
        <v>0</v>
      </c>
      <c r="L938" s="5">
        <v>55205</v>
      </c>
      <c r="M938" s="5">
        <v>16405</v>
      </c>
      <c r="N938" s="5">
        <v>45956</v>
      </c>
      <c r="O938" s="5">
        <v>792463</v>
      </c>
      <c r="P938" s="5">
        <v>5380711</v>
      </c>
      <c r="Q938" s="5">
        <v>7392373</v>
      </c>
      <c r="R938" s="5">
        <v>678883</v>
      </c>
      <c r="S938" s="5">
        <v>69</v>
      </c>
      <c r="T938" s="5">
        <v>32208</v>
      </c>
      <c r="U938" s="5">
        <v>0</v>
      </c>
      <c r="V938" s="5">
        <v>0</v>
      </c>
      <c r="W938" s="5">
        <v>33</v>
      </c>
      <c r="X938" s="5">
        <v>13</v>
      </c>
      <c r="Y938" s="5">
        <v>122200</v>
      </c>
      <c r="Z938" s="5">
        <v>0</v>
      </c>
      <c r="AA938" s="5">
        <v>784</v>
      </c>
      <c r="AB938" s="5">
        <v>374</v>
      </c>
      <c r="AC938" s="5">
        <v>18077</v>
      </c>
      <c r="AD938" s="5">
        <v>12233</v>
      </c>
      <c r="AE938" s="5">
        <v>21502</v>
      </c>
      <c r="AF938" s="5">
        <v>190770</v>
      </c>
      <c r="AG938" s="5">
        <v>41200</v>
      </c>
      <c r="AH938" s="5">
        <v>17712</v>
      </c>
      <c r="AI938" s="5">
        <v>0</v>
      </c>
      <c r="AJ938" s="5">
        <v>0</v>
      </c>
      <c r="AK938" s="5">
        <v>70530</v>
      </c>
      <c r="AL938" s="5">
        <v>9150</v>
      </c>
      <c r="AM938" s="5">
        <v>0</v>
      </c>
      <c r="AN938" s="5">
        <v>0</v>
      </c>
      <c r="AO938" s="5">
        <v>0</v>
      </c>
      <c r="AP938" s="5">
        <v>0</v>
      </c>
      <c r="AQ938" s="5">
        <v>0</v>
      </c>
      <c r="AR938" s="5">
        <v>2088</v>
      </c>
      <c r="AS938" s="5">
        <v>2641</v>
      </c>
      <c r="AT938" s="5">
        <v>2847</v>
      </c>
      <c r="AU938" s="5">
        <v>75767</v>
      </c>
      <c r="AV938" s="5">
        <v>167</v>
      </c>
      <c r="AW938" s="5">
        <v>1812</v>
      </c>
      <c r="AX938" s="5">
        <v>1998</v>
      </c>
      <c r="AY938" s="5">
        <v>415</v>
      </c>
      <c r="AZ938" s="5">
        <v>0</v>
      </c>
      <c r="BA938" s="5">
        <v>0</v>
      </c>
      <c r="BB938" s="5">
        <v>0</v>
      </c>
      <c r="BC938" s="5">
        <v>986</v>
      </c>
      <c r="BD938" s="5">
        <v>37</v>
      </c>
      <c r="BE938" s="5">
        <v>0</v>
      </c>
      <c r="BF938" s="5">
        <v>0</v>
      </c>
      <c r="BG938" s="5">
        <v>383</v>
      </c>
      <c r="BH938" s="5">
        <v>5568382</v>
      </c>
      <c r="BI938" s="5">
        <v>755846</v>
      </c>
      <c r="BJ938" s="5">
        <v>5263240</v>
      </c>
      <c r="BK938" s="5">
        <v>191395</v>
      </c>
      <c r="BL938" s="5">
        <v>0</v>
      </c>
      <c r="BM938" s="5">
        <v>14961</v>
      </c>
      <c r="BN938" s="5">
        <v>0</v>
      </c>
      <c r="BO938" s="5">
        <v>462415</v>
      </c>
      <c r="BP938" s="5">
        <v>5711267</v>
      </c>
      <c r="BQ938" s="5">
        <v>2124307</v>
      </c>
      <c r="BR938" s="5">
        <v>33800</v>
      </c>
    </row>
    <row r="939" spans="1:70">
      <c r="A939" t="s">
        <v>2383</v>
      </c>
      <c r="B939" t="s">
        <v>2384</v>
      </c>
      <c r="C939" t="s">
        <v>1298</v>
      </c>
      <c r="D939" t="s">
        <v>2393</v>
      </c>
      <c r="E939" t="str">
        <f t="shared" si="14"/>
        <v>兵庫県宍粟市</v>
      </c>
      <c r="F939" s="5">
        <v>34555</v>
      </c>
      <c r="G939" s="5">
        <v>17</v>
      </c>
      <c r="H939" s="5">
        <v>0</v>
      </c>
      <c r="I939" s="5">
        <v>4</v>
      </c>
      <c r="J939" s="5">
        <v>10</v>
      </c>
      <c r="K939" s="5">
        <v>3</v>
      </c>
      <c r="L939" s="5">
        <v>11497</v>
      </c>
      <c r="M939" s="5">
        <v>37398</v>
      </c>
      <c r="N939" s="5">
        <v>84690</v>
      </c>
      <c r="O939" s="5">
        <v>486655</v>
      </c>
      <c r="P939" s="5">
        <v>670182</v>
      </c>
      <c r="Q939" s="5">
        <v>7219463</v>
      </c>
      <c r="R939" s="5">
        <v>704962</v>
      </c>
      <c r="S939" s="5">
        <v>10</v>
      </c>
      <c r="T939" s="5">
        <v>3648</v>
      </c>
      <c r="U939" s="5">
        <v>0</v>
      </c>
      <c r="V939" s="5">
        <v>0</v>
      </c>
      <c r="W939" s="5">
        <v>7</v>
      </c>
      <c r="X939" s="5">
        <v>22</v>
      </c>
      <c r="Y939" s="5">
        <v>20059</v>
      </c>
      <c r="Z939" s="5">
        <v>0</v>
      </c>
      <c r="AA939" s="5">
        <v>742</v>
      </c>
      <c r="AB939" s="5">
        <v>232</v>
      </c>
      <c r="AC939" s="5">
        <v>1555</v>
      </c>
      <c r="AD939" s="5">
        <v>134</v>
      </c>
      <c r="AE939" s="5">
        <v>1812</v>
      </c>
      <c r="AF939" s="5">
        <v>0</v>
      </c>
      <c r="AG939" s="5">
        <v>2291</v>
      </c>
      <c r="AH939" s="5">
        <v>0</v>
      </c>
      <c r="AI939" s="5">
        <v>20059</v>
      </c>
      <c r="AJ939" s="5">
        <v>0</v>
      </c>
      <c r="AK939" s="5">
        <v>5482</v>
      </c>
      <c r="AL939" s="5">
        <v>12104</v>
      </c>
      <c r="AM939" s="5">
        <v>0</v>
      </c>
      <c r="AN939" s="5">
        <v>0</v>
      </c>
      <c r="AO939" s="5">
        <v>0</v>
      </c>
      <c r="AP939" s="5">
        <v>0</v>
      </c>
      <c r="AQ939" s="5">
        <v>0</v>
      </c>
      <c r="AR939" s="5">
        <v>0</v>
      </c>
      <c r="AS939" s="5">
        <v>2500</v>
      </c>
      <c r="AT939" s="5">
        <v>6841</v>
      </c>
      <c r="AU939" s="5">
        <v>5285</v>
      </c>
      <c r="AV939" s="5">
        <v>0</v>
      </c>
      <c r="AW939" s="5">
        <v>0</v>
      </c>
      <c r="AX939" s="5">
        <v>0</v>
      </c>
      <c r="AY939" s="5">
        <v>0</v>
      </c>
      <c r="AZ939" s="5">
        <v>0</v>
      </c>
      <c r="BA939" s="5">
        <v>0</v>
      </c>
      <c r="BB939" s="5">
        <v>0</v>
      </c>
      <c r="BC939" s="5">
        <v>856</v>
      </c>
      <c r="BD939" s="5">
        <v>0</v>
      </c>
      <c r="BE939" s="5">
        <v>0</v>
      </c>
      <c r="BF939" s="5">
        <v>314</v>
      </c>
      <c r="BG939" s="5">
        <v>840</v>
      </c>
      <c r="BH939" s="5">
        <v>714924</v>
      </c>
      <c r="BI939" s="5">
        <v>492752</v>
      </c>
      <c r="BJ939" s="5">
        <v>1186180</v>
      </c>
      <c r="BK939" s="5">
        <v>161572</v>
      </c>
      <c r="BL939" s="5">
        <v>75</v>
      </c>
      <c r="BM939" s="5">
        <v>0</v>
      </c>
      <c r="BN939" s="5">
        <v>0</v>
      </c>
      <c r="BO939" s="5">
        <v>271782</v>
      </c>
      <c r="BP939" s="5">
        <v>781008</v>
      </c>
      <c r="BQ939" s="5">
        <v>908009</v>
      </c>
      <c r="BR939" s="5">
        <v>0</v>
      </c>
    </row>
    <row r="940" spans="1:70">
      <c r="A940" t="s">
        <v>2383</v>
      </c>
      <c r="B940" t="s">
        <v>2384</v>
      </c>
      <c r="C940" t="s">
        <v>1523</v>
      </c>
      <c r="D940" t="s">
        <v>2394</v>
      </c>
      <c r="E940" t="str">
        <f t="shared" si="14"/>
        <v>兵庫県伊丹市</v>
      </c>
      <c r="F940" s="5">
        <v>197973</v>
      </c>
      <c r="G940" s="5">
        <v>50</v>
      </c>
      <c r="H940" s="5">
        <v>0</v>
      </c>
      <c r="I940" s="5">
        <v>0</v>
      </c>
      <c r="J940" s="5">
        <v>1</v>
      </c>
      <c r="K940" s="5">
        <v>0</v>
      </c>
      <c r="L940" s="5">
        <v>15714</v>
      </c>
      <c r="M940" s="5">
        <v>0</v>
      </c>
      <c r="N940" s="5">
        <v>27934</v>
      </c>
      <c r="O940" s="5">
        <v>520274</v>
      </c>
      <c r="P940" s="5">
        <v>3013207</v>
      </c>
      <c r="Q940" s="5">
        <v>11718319</v>
      </c>
      <c r="R940" s="5">
        <v>816025</v>
      </c>
      <c r="S940" s="5">
        <v>39</v>
      </c>
      <c r="T940" s="5">
        <v>20880</v>
      </c>
      <c r="U940" s="5">
        <v>0</v>
      </c>
      <c r="V940" s="5">
        <v>25</v>
      </c>
      <c r="W940" s="5">
        <v>27</v>
      </c>
      <c r="X940" s="5">
        <v>15</v>
      </c>
      <c r="Y940" s="5">
        <v>90000</v>
      </c>
      <c r="Z940" s="5">
        <v>0</v>
      </c>
      <c r="AA940" s="5">
        <v>131</v>
      </c>
      <c r="AB940" s="5">
        <v>58</v>
      </c>
      <c r="AC940" s="5">
        <v>11865</v>
      </c>
      <c r="AD940" s="5">
        <v>0</v>
      </c>
      <c r="AE940" s="5">
        <v>17110</v>
      </c>
      <c r="AF940" s="5">
        <v>88833</v>
      </c>
      <c r="AG940" s="5">
        <v>0</v>
      </c>
      <c r="AH940" s="5">
        <v>0</v>
      </c>
      <c r="AI940" s="5">
        <v>90000</v>
      </c>
      <c r="AJ940" s="5">
        <v>0</v>
      </c>
      <c r="AK940" s="5">
        <v>11412</v>
      </c>
      <c r="AL940" s="5">
        <v>11750</v>
      </c>
      <c r="AM940" s="5">
        <v>0</v>
      </c>
      <c r="AN940" s="5">
        <v>0</v>
      </c>
      <c r="AO940" s="5">
        <v>0</v>
      </c>
      <c r="AP940" s="5">
        <v>0</v>
      </c>
      <c r="AQ940" s="5">
        <v>0</v>
      </c>
      <c r="AR940" s="5">
        <v>1181</v>
      </c>
      <c r="AS940" s="5">
        <v>0</v>
      </c>
      <c r="AT940" s="5">
        <v>4493</v>
      </c>
      <c r="AU940" s="5">
        <v>57500</v>
      </c>
      <c r="AV940" s="5">
        <v>2068</v>
      </c>
      <c r="AW940" s="5">
        <v>0</v>
      </c>
      <c r="AX940" s="5">
        <v>296</v>
      </c>
      <c r="AY940" s="5">
        <v>1652</v>
      </c>
      <c r="AZ940" s="5">
        <v>0</v>
      </c>
      <c r="BA940" s="5">
        <v>0</v>
      </c>
      <c r="BB940" s="5">
        <v>0</v>
      </c>
      <c r="BC940" s="5">
        <v>0</v>
      </c>
      <c r="BD940" s="5">
        <v>0</v>
      </c>
      <c r="BE940" s="5">
        <v>0</v>
      </c>
      <c r="BF940" s="5">
        <v>57</v>
      </c>
      <c r="BG940" s="5">
        <v>787</v>
      </c>
      <c r="BH940" s="5">
        <v>3176763</v>
      </c>
      <c r="BI940" s="5">
        <v>532856</v>
      </c>
      <c r="BJ940" s="5">
        <v>3112628</v>
      </c>
      <c r="BK940" s="5">
        <v>226352</v>
      </c>
      <c r="BL940" s="5">
        <v>0</v>
      </c>
      <c r="BM940" s="5">
        <v>16925</v>
      </c>
      <c r="BN940" s="5">
        <v>0</v>
      </c>
      <c r="BO940" s="5">
        <v>356203</v>
      </c>
      <c r="BP940" s="5">
        <v>3215994</v>
      </c>
      <c r="BQ940" s="5">
        <v>1733691</v>
      </c>
      <c r="BR940" s="5">
        <v>4800</v>
      </c>
    </row>
    <row r="941" spans="1:70">
      <c r="A941" t="s">
        <v>2383</v>
      </c>
      <c r="B941" t="s">
        <v>2384</v>
      </c>
      <c r="C941" t="s">
        <v>1304</v>
      </c>
      <c r="D941" t="s">
        <v>2395</v>
      </c>
      <c r="E941" t="str">
        <f t="shared" si="14"/>
        <v>兵庫県芦屋市</v>
      </c>
      <c r="F941" s="5">
        <v>94222</v>
      </c>
      <c r="G941" s="5">
        <v>35</v>
      </c>
      <c r="H941" s="5">
        <v>0</v>
      </c>
      <c r="I941" s="5">
        <v>1</v>
      </c>
      <c r="J941" s="5">
        <v>1</v>
      </c>
      <c r="K941" s="5">
        <v>0</v>
      </c>
      <c r="L941" s="5">
        <v>4689</v>
      </c>
      <c r="M941" s="5">
        <v>7323</v>
      </c>
      <c r="N941" s="5">
        <v>19758</v>
      </c>
      <c r="O941" s="5">
        <v>222288</v>
      </c>
      <c r="P941" s="5">
        <v>1733979</v>
      </c>
      <c r="Q941" s="5">
        <v>4657378</v>
      </c>
      <c r="R941" s="5">
        <v>200662</v>
      </c>
      <c r="S941" s="5">
        <v>27</v>
      </c>
      <c r="T941" s="5">
        <v>10158</v>
      </c>
      <c r="U941" s="5">
        <v>0</v>
      </c>
      <c r="V941" s="5">
        <v>0</v>
      </c>
      <c r="W941" s="5">
        <v>23</v>
      </c>
      <c r="X941" s="5">
        <v>15</v>
      </c>
      <c r="Y941" s="5">
        <v>9695</v>
      </c>
      <c r="Z941" s="5">
        <v>7985</v>
      </c>
      <c r="AA941" s="5">
        <v>19</v>
      </c>
      <c r="AB941" s="5">
        <v>6</v>
      </c>
      <c r="AC941" s="5">
        <v>4460</v>
      </c>
      <c r="AD941" s="5">
        <v>4303</v>
      </c>
      <c r="AE941" s="5">
        <v>6659</v>
      </c>
      <c r="AF941" s="5">
        <v>58132</v>
      </c>
      <c r="AG941" s="5">
        <v>1710</v>
      </c>
      <c r="AH941" s="5">
        <v>0</v>
      </c>
      <c r="AI941" s="5">
        <v>0</v>
      </c>
      <c r="AJ941" s="5">
        <v>13104</v>
      </c>
      <c r="AK941" s="5">
        <v>6600</v>
      </c>
      <c r="AL941" s="5">
        <v>10154</v>
      </c>
      <c r="AM941" s="5">
        <v>0</v>
      </c>
      <c r="AN941" s="5">
        <v>0</v>
      </c>
      <c r="AO941" s="5">
        <v>0</v>
      </c>
      <c r="AP941" s="5">
        <v>0</v>
      </c>
      <c r="AQ941" s="5">
        <v>0</v>
      </c>
      <c r="AR941" s="5">
        <v>229</v>
      </c>
      <c r="AS941" s="5">
        <v>2843</v>
      </c>
      <c r="AT941" s="5">
        <v>7445</v>
      </c>
      <c r="AU941" s="5">
        <v>92171</v>
      </c>
      <c r="AV941" s="5">
        <v>0</v>
      </c>
      <c r="AW941" s="5">
        <v>0</v>
      </c>
      <c r="AX941" s="5">
        <v>13</v>
      </c>
      <c r="AY941" s="5">
        <v>63</v>
      </c>
      <c r="AZ941" s="5">
        <v>0</v>
      </c>
      <c r="BA941" s="5">
        <v>172</v>
      </c>
      <c r="BB941" s="5">
        <v>0</v>
      </c>
      <c r="BC941" s="5">
        <v>83</v>
      </c>
      <c r="BD941" s="5">
        <v>0</v>
      </c>
      <c r="BE941" s="5">
        <v>0</v>
      </c>
      <c r="BF941" s="5">
        <v>0</v>
      </c>
      <c r="BG941" s="5">
        <v>0</v>
      </c>
      <c r="BH941" s="5">
        <v>1932583</v>
      </c>
      <c r="BI941" s="5">
        <v>214036</v>
      </c>
      <c r="BJ941" s="5">
        <v>1907283</v>
      </c>
      <c r="BK941" s="5">
        <v>67383</v>
      </c>
      <c r="BL941" s="5">
        <v>0</v>
      </c>
      <c r="BM941" s="5">
        <v>129076</v>
      </c>
      <c r="BN941" s="5">
        <v>0</v>
      </c>
      <c r="BO941" s="5">
        <v>125079</v>
      </c>
      <c r="BP941" s="5">
        <v>2091486</v>
      </c>
      <c r="BQ941" s="5">
        <v>911863</v>
      </c>
      <c r="BR941" s="5">
        <v>41242</v>
      </c>
    </row>
    <row r="942" spans="1:70">
      <c r="A942" t="s">
        <v>2383</v>
      </c>
      <c r="B942" t="s">
        <v>2384</v>
      </c>
      <c r="C942" t="s">
        <v>1308</v>
      </c>
      <c r="D942" t="s">
        <v>2396</v>
      </c>
      <c r="E942" t="str">
        <f t="shared" si="14"/>
        <v>兵庫県三田市</v>
      </c>
      <c r="F942" s="5">
        <v>109590</v>
      </c>
      <c r="G942" s="5">
        <v>34</v>
      </c>
      <c r="H942" s="5">
        <v>0</v>
      </c>
      <c r="I942" s="5">
        <v>0</v>
      </c>
      <c r="J942" s="5">
        <v>3</v>
      </c>
      <c r="K942" s="5">
        <v>0</v>
      </c>
      <c r="L942" s="5">
        <v>4803</v>
      </c>
      <c r="M942" s="5">
        <v>18027</v>
      </c>
      <c r="N942" s="5">
        <v>13495</v>
      </c>
      <c r="O942" s="5">
        <v>661837</v>
      </c>
      <c r="P942" s="5">
        <v>2372376</v>
      </c>
      <c r="Q942" s="5">
        <v>496397</v>
      </c>
      <c r="R942" s="5">
        <v>56670</v>
      </c>
      <c r="S942" s="5">
        <v>29</v>
      </c>
      <c r="T942" s="5">
        <v>11775</v>
      </c>
      <c r="U942" s="5">
        <v>0</v>
      </c>
      <c r="V942" s="5">
        <v>0</v>
      </c>
      <c r="W942" s="5">
        <v>8</v>
      </c>
      <c r="X942" s="5">
        <v>13</v>
      </c>
      <c r="Y942" s="5">
        <v>11110</v>
      </c>
      <c r="Z942" s="5">
        <v>0</v>
      </c>
      <c r="AA942" s="5">
        <v>110</v>
      </c>
      <c r="AB942" s="5">
        <v>58</v>
      </c>
      <c r="AC942" s="5">
        <v>0</v>
      </c>
      <c r="AD942" s="5">
        <v>0</v>
      </c>
      <c r="AE942" s="5">
        <v>0</v>
      </c>
      <c r="AF942" s="5">
        <v>20401</v>
      </c>
      <c r="AG942" s="5">
        <v>5000</v>
      </c>
      <c r="AH942" s="5">
        <v>15134</v>
      </c>
      <c r="AI942" s="5">
        <v>9273</v>
      </c>
      <c r="AJ942" s="5">
        <v>0</v>
      </c>
      <c r="AK942" s="5">
        <v>26035</v>
      </c>
      <c r="AL942" s="5">
        <v>18079</v>
      </c>
      <c r="AM942" s="5">
        <v>0</v>
      </c>
      <c r="AN942" s="5">
        <v>0</v>
      </c>
      <c r="AO942" s="5">
        <v>0</v>
      </c>
      <c r="AP942" s="5">
        <v>0</v>
      </c>
      <c r="AQ942" s="5">
        <v>0</v>
      </c>
      <c r="AR942" s="5">
        <v>177</v>
      </c>
      <c r="AS942" s="5">
        <v>6342</v>
      </c>
      <c r="AT942" s="5">
        <v>0</v>
      </c>
      <c r="AU942" s="5">
        <v>48482</v>
      </c>
      <c r="AV942" s="5">
        <v>0</v>
      </c>
      <c r="AW942" s="5">
        <v>0</v>
      </c>
      <c r="AX942" s="5">
        <v>0</v>
      </c>
      <c r="AY942" s="5">
        <v>0</v>
      </c>
      <c r="AZ942" s="5">
        <v>0</v>
      </c>
      <c r="BA942" s="5">
        <v>0</v>
      </c>
      <c r="BB942" s="5">
        <v>0</v>
      </c>
      <c r="BC942" s="5">
        <v>0</v>
      </c>
      <c r="BD942" s="5">
        <v>0</v>
      </c>
      <c r="BE942" s="5">
        <v>0</v>
      </c>
      <c r="BF942" s="5">
        <v>0</v>
      </c>
      <c r="BG942" s="5">
        <v>858</v>
      </c>
      <c r="BH942" s="5">
        <v>2413924</v>
      </c>
      <c r="BI942" s="5">
        <v>537187</v>
      </c>
      <c r="BJ942" s="5">
        <v>2347352</v>
      </c>
      <c r="BK942" s="5">
        <v>15225</v>
      </c>
      <c r="BL942" s="5">
        <v>0</v>
      </c>
      <c r="BM942" s="5">
        <v>0</v>
      </c>
      <c r="BN942" s="5">
        <v>0</v>
      </c>
      <c r="BO942" s="5">
        <v>420532</v>
      </c>
      <c r="BP942" s="5">
        <v>3794136</v>
      </c>
      <c r="BQ942" s="5">
        <v>323462</v>
      </c>
      <c r="BR942" s="5">
        <v>39200</v>
      </c>
    </row>
    <row r="943" spans="1:70">
      <c r="A943" t="s">
        <v>2383</v>
      </c>
      <c r="B943" t="s">
        <v>2384</v>
      </c>
      <c r="C943" t="s">
        <v>1312</v>
      </c>
      <c r="D943" t="s">
        <v>2397</v>
      </c>
      <c r="E943" t="str">
        <f t="shared" si="14"/>
        <v>兵庫県西播磨水道企業団</v>
      </c>
      <c r="F943" s="5">
        <v>51015</v>
      </c>
      <c r="G943" s="5">
        <v>39</v>
      </c>
      <c r="H943" s="5">
        <v>0</v>
      </c>
      <c r="I943" s="5">
        <v>0</v>
      </c>
      <c r="J943" s="5">
        <v>4</v>
      </c>
      <c r="K943" s="5">
        <v>1</v>
      </c>
      <c r="L943" s="5">
        <v>1342</v>
      </c>
      <c r="M943" s="5">
        <v>35979</v>
      </c>
      <c r="N943" s="5">
        <v>295024</v>
      </c>
      <c r="O943" s="5">
        <v>66748</v>
      </c>
      <c r="P943" s="5">
        <v>921538</v>
      </c>
      <c r="Q943" s="5">
        <v>1804407</v>
      </c>
      <c r="R943" s="5">
        <v>54754</v>
      </c>
      <c r="S943" s="5">
        <v>27</v>
      </c>
      <c r="T943" s="5">
        <v>6160</v>
      </c>
      <c r="U943" s="5">
        <v>0</v>
      </c>
      <c r="V943" s="5">
        <v>826</v>
      </c>
      <c r="W943" s="5">
        <v>7</v>
      </c>
      <c r="X943" s="5">
        <v>18</v>
      </c>
      <c r="Y943" s="5">
        <v>27500</v>
      </c>
      <c r="Z943" s="5">
        <v>0</v>
      </c>
      <c r="AA943" s="5">
        <v>558</v>
      </c>
      <c r="AB943" s="5">
        <v>255</v>
      </c>
      <c r="AC943" s="5">
        <v>0</v>
      </c>
      <c r="AD943" s="5">
        <v>19322</v>
      </c>
      <c r="AE943" s="5">
        <v>17127</v>
      </c>
      <c r="AF943" s="5">
        <v>718</v>
      </c>
      <c r="AG943" s="5">
        <v>24000</v>
      </c>
      <c r="AH943" s="5">
        <v>24000</v>
      </c>
      <c r="AI943" s="5">
        <v>0</v>
      </c>
      <c r="AJ943" s="5">
        <v>0</v>
      </c>
      <c r="AK943" s="5">
        <v>20690</v>
      </c>
      <c r="AL943" s="5">
        <v>880</v>
      </c>
      <c r="AM943" s="5">
        <v>10559</v>
      </c>
      <c r="AN943" s="5">
        <v>0</v>
      </c>
      <c r="AO943" s="5">
        <v>0</v>
      </c>
      <c r="AP943" s="5">
        <v>0</v>
      </c>
      <c r="AQ943" s="5">
        <v>0</v>
      </c>
      <c r="AR943" s="5">
        <v>83</v>
      </c>
      <c r="AS943" s="5">
        <v>566</v>
      </c>
      <c r="AT943" s="5">
        <v>7767</v>
      </c>
      <c r="AU943" s="5">
        <v>0</v>
      </c>
      <c r="AV943" s="5">
        <v>0</v>
      </c>
      <c r="AW943" s="5">
        <v>1</v>
      </c>
      <c r="AX943" s="5">
        <v>247</v>
      </c>
      <c r="AY943" s="5">
        <v>2</v>
      </c>
      <c r="AZ943" s="5">
        <v>0</v>
      </c>
      <c r="BA943" s="5">
        <v>0</v>
      </c>
      <c r="BB943" s="5">
        <v>0</v>
      </c>
      <c r="BC943" s="5">
        <v>0</v>
      </c>
      <c r="BD943" s="5">
        <v>0</v>
      </c>
      <c r="BE943" s="5">
        <v>0</v>
      </c>
      <c r="BF943" s="5">
        <v>0</v>
      </c>
      <c r="BG943" s="5">
        <v>0</v>
      </c>
      <c r="BH943" s="5">
        <v>973552</v>
      </c>
      <c r="BI943" s="5">
        <v>274532</v>
      </c>
      <c r="BJ943" s="5">
        <v>1011563</v>
      </c>
      <c r="BK943" s="5">
        <v>30163</v>
      </c>
      <c r="BL943" s="5">
        <v>0</v>
      </c>
      <c r="BM943" s="5">
        <v>53</v>
      </c>
      <c r="BN943" s="5">
        <v>0</v>
      </c>
      <c r="BO943" s="5">
        <v>211836</v>
      </c>
      <c r="BP943" s="5">
        <v>3749384</v>
      </c>
      <c r="BQ943" s="5">
        <v>256613</v>
      </c>
      <c r="BR943" s="5">
        <v>0</v>
      </c>
    </row>
    <row r="944" spans="1:70">
      <c r="A944" t="s">
        <v>2383</v>
      </c>
      <c r="B944" t="s">
        <v>2384</v>
      </c>
      <c r="C944" t="s">
        <v>1314</v>
      </c>
      <c r="D944" t="s">
        <v>2398</v>
      </c>
      <c r="E944" t="str">
        <f t="shared" si="14"/>
        <v>兵庫県赤穂市</v>
      </c>
      <c r="F944" s="5">
        <v>46471</v>
      </c>
      <c r="G944" s="5">
        <v>28</v>
      </c>
      <c r="H944" s="5">
        <v>6</v>
      </c>
      <c r="I944" s="5">
        <v>0</v>
      </c>
      <c r="J944" s="5">
        <v>1</v>
      </c>
      <c r="K944" s="5">
        <v>0</v>
      </c>
      <c r="L944" s="5">
        <v>9480</v>
      </c>
      <c r="M944" s="5">
        <v>850</v>
      </c>
      <c r="N944" s="5">
        <v>11530</v>
      </c>
      <c r="O944" s="5">
        <v>319456</v>
      </c>
      <c r="P944" s="5">
        <v>741755</v>
      </c>
      <c r="Q944" s="5">
        <v>2444038</v>
      </c>
      <c r="R944" s="5">
        <v>97774</v>
      </c>
      <c r="S944" s="5">
        <v>21</v>
      </c>
      <c r="T944" s="5">
        <v>10591</v>
      </c>
      <c r="U944" s="5">
        <v>0</v>
      </c>
      <c r="V944" s="5">
        <v>784</v>
      </c>
      <c r="W944" s="5">
        <v>4</v>
      </c>
      <c r="X944" s="5">
        <v>13</v>
      </c>
      <c r="Y944" s="5">
        <v>63600</v>
      </c>
      <c r="Z944" s="5">
        <v>0</v>
      </c>
      <c r="AA944" s="5">
        <v>507</v>
      </c>
      <c r="AB944" s="5">
        <v>193</v>
      </c>
      <c r="AC944" s="5">
        <v>4508</v>
      </c>
      <c r="AD944" s="5">
        <v>0</v>
      </c>
      <c r="AE944" s="5">
        <v>2850</v>
      </c>
      <c r="AF944" s="5">
        <v>99447</v>
      </c>
      <c r="AG944" s="5">
        <v>1200</v>
      </c>
      <c r="AH944" s="5">
        <v>59371</v>
      </c>
      <c r="AI944" s="5">
        <v>22176</v>
      </c>
      <c r="AJ944" s="5">
        <v>62402</v>
      </c>
      <c r="AK944" s="5">
        <v>14000</v>
      </c>
      <c r="AL944" s="5">
        <v>0</v>
      </c>
      <c r="AM944" s="5">
        <v>5419</v>
      </c>
      <c r="AN944" s="5">
        <v>0</v>
      </c>
      <c r="AO944" s="5">
        <v>0</v>
      </c>
      <c r="AP944" s="5">
        <v>0</v>
      </c>
      <c r="AQ944" s="5">
        <v>0</v>
      </c>
      <c r="AR944" s="5">
        <v>588</v>
      </c>
      <c r="AS944" s="5">
        <v>0</v>
      </c>
      <c r="AT944" s="5">
        <v>1855</v>
      </c>
      <c r="AU944" s="5">
        <v>36857</v>
      </c>
      <c r="AV944" s="5">
        <v>26</v>
      </c>
      <c r="AW944" s="5">
        <v>0</v>
      </c>
      <c r="AX944" s="5">
        <v>0</v>
      </c>
      <c r="AY944" s="5">
        <v>0</v>
      </c>
      <c r="AZ944" s="5">
        <v>0</v>
      </c>
      <c r="BA944" s="5">
        <v>0</v>
      </c>
      <c r="BB944" s="5">
        <v>0</v>
      </c>
      <c r="BC944" s="5">
        <v>1645</v>
      </c>
      <c r="BD944" s="5">
        <v>0</v>
      </c>
      <c r="BE944" s="5">
        <v>0</v>
      </c>
      <c r="BF944" s="5">
        <v>0</v>
      </c>
      <c r="BG944" s="5">
        <v>0</v>
      </c>
      <c r="BH944" s="5">
        <v>792293</v>
      </c>
      <c r="BI944" s="5">
        <v>147427</v>
      </c>
      <c r="BJ944" s="5">
        <v>864044</v>
      </c>
      <c r="BK944" s="5">
        <v>31137</v>
      </c>
      <c r="BL944" s="5">
        <v>0</v>
      </c>
      <c r="BM944" s="5">
        <v>20583</v>
      </c>
      <c r="BN944" s="5">
        <v>0</v>
      </c>
      <c r="BO944" s="5">
        <v>121329</v>
      </c>
      <c r="BP944" s="5">
        <v>1478300</v>
      </c>
      <c r="BQ944" s="5">
        <v>626149</v>
      </c>
      <c r="BR944" s="5">
        <v>0</v>
      </c>
    </row>
    <row r="945" spans="1:70">
      <c r="A945" t="s">
        <v>2383</v>
      </c>
      <c r="B945" t="s">
        <v>2384</v>
      </c>
      <c r="C945" t="s">
        <v>1316</v>
      </c>
      <c r="D945" t="s">
        <v>2399</v>
      </c>
      <c r="E945" t="str">
        <f t="shared" si="14"/>
        <v>兵庫県宝塚市</v>
      </c>
      <c r="F945" s="5">
        <v>225051</v>
      </c>
      <c r="G945" s="5">
        <v>101</v>
      </c>
      <c r="H945" s="5">
        <v>0</v>
      </c>
      <c r="I945" s="5">
        <v>0</v>
      </c>
      <c r="J945" s="5">
        <v>3</v>
      </c>
      <c r="K945" s="5">
        <v>0</v>
      </c>
      <c r="L945" s="5">
        <v>16522</v>
      </c>
      <c r="M945" s="5">
        <v>76448</v>
      </c>
      <c r="N945" s="5">
        <v>5970</v>
      </c>
      <c r="O945" s="5">
        <v>707367</v>
      </c>
      <c r="P945" s="5">
        <v>3523169</v>
      </c>
      <c r="Q945" s="5">
        <v>12314209</v>
      </c>
      <c r="R945" s="5">
        <v>517987</v>
      </c>
      <c r="S945" s="5">
        <v>74</v>
      </c>
      <c r="T945" s="5">
        <v>23203</v>
      </c>
      <c r="U945" s="5">
        <v>0</v>
      </c>
      <c r="V945" s="5">
        <v>8</v>
      </c>
      <c r="W945" s="5">
        <v>43</v>
      </c>
      <c r="X945" s="5">
        <v>12</v>
      </c>
      <c r="Y945" s="5">
        <v>63100</v>
      </c>
      <c r="Z945" s="5">
        <v>0</v>
      </c>
      <c r="AA945" s="5">
        <v>71</v>
      </c>
      <c r="AB945" s="5">
        <v>61</v>
      </c>
      <c r="AC945" s="5">
        <v>12653</v>
      </c>
      <c r="AD945" s="5">
        <v>36229</v>
      </c>
      <c r="AE945" s="5">
        <v>2566</v>
      </c>
      <c r="AF945" s="5">
        <v>182552</v>
      </c>
      <c r="AG945" s="5">
        <v>43100</v>
      </c>
      <c r="AH945" s="5">
        <v>34406</v>
      </c>
      <c r="AI945" s="5">
        <v>1409</v>
      </c>
      <c r="AJ945" s="5">
        <v>128808</v>
      </c>
      <c r="AK945" s="5">
        <v>20668</v>
      </c>
      <c r="AL945" s="5">
        <v>25278</v>
      </c>
      <c r="AM945" s="5">
        <v>0</v>
      </c>
      <c r="AN945" s="5">
        <v>0</v>
      </c>
      <c r="AO945" s="5">
        <v>7573</v>
      </c>
      <c r="AP945" s="5">
        <v>8527</v>
      </c>
      <c r="AQ945" s="5">
        <v>0</v>
      </c>
      <c r="AR945" s="5">
        <v>964</v>
      </c>
      <c r="AS945" s="5">
        <v>13645</v>
      </c>
      <c r="AT945" s="5">
        <v>1410</v>
      </c>
      <c r="AU945" s="5">
        <v>52867</v>
      </c>
      <c r="AV945" s="5">
        <v>308</v>
      </c>
      <c r="AW945" s="5">
        <v>4420</v>
      </c>
      <c r="AX945" s="5">
        <v>102</v>
      </c>
      <c r="AY945" s="5">
        <v>1867</v>
      </c>
      <c r="AZ945" s="5">
        <v>0</v>
      </c>
      <c r="BA945" s="5">
        <v>0</v>
      </c>
      <c r="BB945" s="5">
        <v>0</v>
      </c>
      <c r="BC945" s="5">
        <v>0</v>
      </c>
      <c r="BD945" s="5">
        <v>0</v>
      </c>
      <c r="BE945" s="5">
        <v>0</v>
      </c>
      <c r="BF945" s="5">
        <v>0</v>
      </c>
      <c r="BG945" s="5">
        <v>0</v>
      </c>
      <c r="BH945" s="5">
        <v>3691162</v>
      </c>
      <c r="BI945" s="5">
        <v>779048</v>
      </c>
      <c r="BJ945" s="5">
        <v>4390926</v>
      </c>
      <c r="BK945" s="5">
        <v>201140</v>
      </c>
      <c r="BL945" s="5">
        <v>0</v>
      </c>
      <c r="BM945" s="5">
        <v>17829</v>
      </c>
      <c r="BN945" s="5">
        <v>0</v>
      </c>
      <c r="BO945" s="5">
        <v>0</v>
      </c>
      <c r="BP945" s="5">
        <v>4705464</v>
      </c>
      <c r="BQ945" s="5">
        <v>1638242</v>
      </c>
      <c r="BR945" s="5">
        <v>52900</v>
      </c>
    </row>
    <row r="946" spans="1:70">
      <c r="A946" t="s">
        <v>2383</v>
      </c>
      <c r="B946" t="s">
        <v>2384</v>
      </c>
      <c r="C946" t="s">
        <v>1318</v>
      </c>
      <c r="D946" t="s">
        <v>2400</v>
      </c>
      <c r="E946" t="str">
        <f t="shared" si="14"/>
        <v>兵庫県加古川市</v>
      </c>
      <c r="F946" s="5">
        <v>255270</v>
      </c>
      <c r="G946" s="5">
        <v>57</v>
      </c>
      <c r="H946" s="5">
        <v>4</v>
      </c>
      <c r="I946" s="5">
        <v>0</v>
      </c>
      <c r="J946" s="5">
        <v>3</v>
      </c>
      <c r="K946" s="5">
        <v>0</v>
      </c>
      <c r="L946" s="5">
        <v>1688</v>
      </c>
      <c r="M946" s="5">
        <v>6307</v>
      </c>
      <c r="N946" s="5">
        <v>85143</v>
      </c>
      <c r="O946" s="5">
        <v>1019933</v>
      </c>
      <c r="P946" s="5">
        <v>4046800</v>
      </c>
      <c r="Q946" s="5">
        <v>10879278</v>
      </c>
      <c r="R946" s="5">
        <v>683090</v>
      </c>
      <c r="S946" s="5">
        <v>39</v>
      </c>
      <c r="T946" s="5">
        <v>26081</v>
      </c>
      <c r="U946" s="5">
        <v>0</v>
      </c>
      <c r="V946" s="5">
        <v>0</v>
      </c>
      <c r="W946" s="5">
        <v>41</v>
      </c>
      <c r="X946" s="5">
        <v>13</v>
      </c>
      <c r="Y946" s="5">
        <v>67900</v>
      </c>
      <c r="Z946" s="5">
        <v>0</v>
      </c>
      <c r="AA946" s="5">
        <v>49</v>
      </c>
      <c r="AB946" s="5">
        <v>19</v>
      </c>
      <c r="AC946" s="5">
        <v>1523</v>
      </c>
      <c r="AD946" s="5">
        <v>2625</v>
      </c>
      <c r="AE946" s="5">
        <v>40778</v>
      </c>
      <c r="AF946" s="5">
        <v>106017</v>
      </c>
      <c r="AG946" s="5">
        <v>8200</v>
      </c>
      <c r="AH946" s="5">
        <v>101900</v>
      </c>
      <c r="AI946" s="5">
        <v>0</v>
      </c>
      <c r="AJ946" s="5">
        <v>0</v>
      </c>
      <c r="AK946" s="5">
        <v>16400</v>
      </c>
      <c r="AL946" s="5">
        <v>55600</v>
      </c>
      <c r="AM946" s="5">
        <v>0</v>
      </c>
      <c r="AN946" s="5">
        <v>500</v>
      </c>
      <c r="AO946" s="5">
        <v>0</v>
      </c>
      <c r="AP946" s="5">
        <v>5190</v>
      </c>
      <c r="AQ946" s="5">
        <v>1000</v>
      </c>
      <c r="AR946" s="5">
        <v>165</v>
      </c>
      <c r="AS946" s="5">
        <v>3638</v>
      </c>
      <c r="AT946" s="5">
        <v>18733</v>
      </c>
      <c r="AU946" s="5">
        <v>277976</v>
      </c>
      <c r="AV946" s="5">
        <v>20</v>
      </c>
      <c r="AW946" s="5">
        <v>179</v>
      </c>
      <c r="AX946" s="5">
        <v>2699</v>
      </c>
      <c r="AY946" s="5">
        <v>6380</v>
      </c>
      <c r="AZ946" s="5">
        <v>0</v>
      </c>
      <c r="BA946" s="5">
        <v>0</v>
      </c>
      <c r="BB946" s="5">
        <v>0</v>
      </c>
      <c r="BC946" s="5">
        <v>0</v>
      </c>
      <c r="BD946" s="5">
        <v>0</v>
      </c>
      <c r="BE946" s="5">
        <v>0</v>
      </c>
      <c r="BF946" s="5">
        <v>0</v>
      </c>
      <c r="BG946" s="5">
        <v>0</v>
      </c>
      <c r="BH946" s="5">
        <v>4240317</v>
      </c>
      <c r="BI946" s="5">
        <v>966432</v>
      </c>
      <c r="BJ946" s="5">
        <v>4205270</v>
      </c>
      <c r="BK946" s="5">
        <v>192831</v>
      </c>
      <c r="BL946" s="5">
        <v>0</v>
      </c>
      <c r="BM946" s="5">
        <v>4721</v>
      </c>
      <c r="BN946" s="5">
        <v>0</v>
      </c>
      <c r="BO946" s="5">
        <v>252155</v>
      </c>
      <c r="BP946" s="5">
        <v>7196560</v>
      </c>
      <c r="BQ946" s="5">
        <v>1685658</v>
      </c>
      <c r="BR946" s="5">
        <v>43600</v>
      </c>
    </row>
    <row r="947" spans="1:70">
      <c r="A947" t="s">
        <v>2383</v>
      </c>
      <c r="B947" t="s">
        <v>2384</v>
      </c>
      <c r="C947" t="s">
        <v>1320</v>
      </c>
      <c r="D947" t="s">
        <v>2401</v>
      </c>
      <c r="E947" t="str">
        <f t="shared" si="14"/>
        <v>兵庫県たつの市</v>
      </c>
      <c r="F947" s="5">
        <v>52701</v>
      </c>
      <c r="G947" s="5">
        <v>18</v>
      </c>
      <c r="H947" s="5">
        <v>6</v>
      </c>
      <c r="I947" s="5">
        <v>0</v>
      </c>
      <c r="J947" s="5">
        <v>0</v>
      </c>
      <c r="K947" s="5">
        <v>4</v>
      </c>
      <c r="L947" s="5">
        <v>1675</v>
      </c>
      <c r="M947" s="5">
        <v>8658</v>
      </c>
      <c r="N947" s="5">
        <v>419165</v>
      </c>
      <c r="O947" s="5">
        <v>158772</v>
      </c>
      <c r="P947" s="5">
        <v>731930</v>
      </c>
      <c r="Q947" s="5">
        <v>1828819</v>
      </c>
      <c r="R947" s="5">
        <v>126386</v>
      </c>
      <c r="S947" s="5">
        <v>16</v>
      </c>
      <c r="T947" s="5">
        <v>5944</v>
      </c>
      <c r="U947" s="5">
        <v>0</v>
      </c>
      <c r="V947" s="5">
        <v>0</v>
      </c>
      <c r="W947" s="5">
        <v>3</v>
      </c>
      <c r="X947" s="5">
        <v>15</v>
      </c>
      <c r="Y947" s="5">
        <v>27930</v>
      </c>
      <c r="Z947" s="5">
        <v>2000</v>
      </c>
      <c r="AA947" s="5">
        <v>251</v>
      </c>
      <c r="AB947" s="5">
        <v>89</v>
      </c>
      <c r="AC947" s="5">
        <v>13</v>
      </c>
      <c r="AD947" s="5">
        <v>5095</v>
      </c>
      <c r="AE947" s="5">
        <v>35672</v>
      </c>
      <c r="AF947" s="5">
        <v>24584</v>
      </c>
      <c r="AG947" s="5">
        <v>14489</v>
      </c>
      <c r="AH947" s="5">
        <v>0</v>
      </c>
      <c r="AI947" s="5">
        <v>0</v>
      </c>
      <c r="AJ947" s="5">
        <v>0</v>
      </c>
      <c r="AK947" s="5">
        <v>3030</v>
      </c>
      <c r="AL947" s="5">
        <v>13646</v>
      </c>
      <c r="AM947" s="5">
        <v>0</v>
      </c>
      <c r="AN947" s="5">
        <v>0</v>
      </c>
      <c r="AO947" s="5">
        <v>0</v>
      </c>
      <c r="AP947" s="5">
        <v>0</v>
      </c>
      <c r="AQ947" s="5">
        <v>0</v>
      </c>
      <c r="AR947" s="5">
        <v>651</v>
      </c>
      <c r="AS947" s="5">
        <v>1005</v>
      </c>
      <c r="AT947" s="5">
        <v>23149</v>
      </c>
      <c r="AU947" s="5">
        <v>0</v>
      </c>
      <c r="AV947" s="5">
        <v>0</v>
      </c>
      <c r="AW947" s="5">
        <v>430</v>
      </c>
      <c r="AX947" s="5">
        <v>1671</v>
      </c>
      <c r="AY947" s="5">
        <v>0</v>
      </c>
      <c r="AZ947" s="5">
        <v>0</v>
      </c>
      <c r="BA947" s="5">
        <v>24</v>
      </c>
      <c r="BB947" s="5">
        <v>236</v>
      </c>
      <c r="BC947" s="5">
        <v>0</v>
      </c>
      <c r="BD947" s="5">
        <v>0</v>
      </c>
      <c r="BE947" s="5">
        <v>42</v>
      </c>
      <c r="BF947" s="5">
        <v>1631</v>
      </c>
      <c r="BG947" s="5">
        <v>0</v>
      </c>
      <c r="BH947" s="5">
        <v>758596</v>
      </c>
      <c r="BI947" s="5">
        <v>409953</v>
      </c>
      <c r="BJ947" s="5">
        <v>985531</v>
      </c>
      <c r="BK947" s="5">
        <v>42728</v>
      </c>
      <c r="BL947" s="5">
        <v>0</v>
      </c>
      <c r="BM947" s="5">
        <v>136</v>
      </c>
      <c r="BN947" s="5">
        <v>0</v>
      </c>
      <c r="BO947" s="5">
        <v>365781</v>
      </c>
      <c r="BP947" s="5">
        <v>1085448</v>
      </c>
      <c r="BQ947" s="5">
        <v>305379</v>
      </c>
      <c r="BR947" s="5">
        <v>0</v>
      </c>
    </row>
    <row r="948" spans="1:70">
      <c r="A948" t="s">
        <v>2383</v>
      </c>
      <c r="B948" t="s">
        <v>2384</v>
      </c>
      <c r="C948" t="s">
        <v>1531</v>
      </c>
      <c r="D948" t="s">
        <v>2402</v>
      </c>
      <c r="E948" t="str">
        <f t="shared" si="14"/>
        <v>兵庫県香美町</v>
      </c>
      <c r="F948" s="5">
        <v>16449</v>
      </c>
      <c r="G948" s="5">
        <v>9</v>
      </c>
      <c r="H948" s="5">
        <v>12</v>
      </c>
      <c r="I948" s="5">
        <v>2</v>
      </c>
      <c r="J948" s="5">
        <v>10</v>
      </c>
      <c r="K948" s="5">
        <v>2</v>
      </c>
      <c r="L948" s="5">
        <v>16111</v>
      </c>
      <c r="M948" s="5">
        <v>27128</v>
      </c>
      <c r="N948" s="5">
        <v>0</v>
      </c>
      <c r="O948" s="5">
        <v>220259</v>
      </c>
      <c r="P948" s="5">
        <v>320444</v>
      </c>
      <c r="Q948" s="5">
        <v>2735677</v>
      </c>
      <c r="R948" s="5">
        <v>211556</v>
      </c>
      <c r="S948" s="5">
        <v>9</v>
      </c>
      <c r="T948" s="5">
        <v>2270</v>
      </c>
      <c r="U948" s="5">
        <v>0</v>
      </c>
      <c r="V948" s="5">
        <v>0</v>
      </c>
      <c r="W948" s="5">
        <v>3</v>
      </c>
      <c r="X948" s="5">
        <v>4</v>
      </c>
      <c r="Y948" s="5">
        <v>14118</v>
      </c>
      <c r="Z948" s="5">
        <v>0</v>
      </c>
      <c r="AA948" s="5">
        <v>117</v>
      </c>
      <c r="AB948" s="5">
        <v>49</v>
      </c>
      <c r="AC948" s="5">
        <v>0</v>
      </c>
      <c r="AD948" s="5">
        <v>3018</v>
      </c>
      <c r="AE948" s="5">
        <v>0</v>
      </c>
      <c r="AF948" s="5">
        <v>10551</v>
      </c>
      <c r="AG948" s="5">
        <v>8104</v>
      </c>
      <c r="AH948" s="5">
        <v>10166</v>
      </c>
      <c r="AI948" s="5">
        <v>0</v>
      </c>
      <c r="AJ948" s="5">
        <v>20145</v>
      </c>
      <c r="AK948" s="5">
        <v>1703</v>
      </c>
      <c r="AL948" s="5">
        <v>0</v>
      </c>
      <c r="AM948" s="5">
        <v>9265</v>
      </c>
      <c r="AN948" s="5">
        <v>0</v>
      </c>
      <c r="AO948" s="5">
        <v>0</v>
      </c>
      <c r="AP948" s="5">
        <v>0</v>
      </c>
      <c r="AQ948" s="5">
        <v>0</v>
      </c>
      <c r="AR948" s="5">
        <v>635</v>
      </c>
      <c r="AS948" s="5">
        <v>124</v>
      </c>
      <c r="AT948" s="5">
        <v>0</v>
      </c>
      <c r="AU948" s="5">
        <v>699</v>
      </c>
      <c r="AV948" s="5">
        <v>0</v>
      </c>
      <c r="AW948" s="5">
        <v>0</v>
      </c>
      <c r="AX948" s="5">
        <v>0</v>
      </c>
      <c r="AY948" s="5">
        <v>221</v>
      </c>
      <c r="AZ948" s="5">
        <v>0</v>
      </c>
      <c r="BA948" s="5">
        <v>264</v>
      </c>
      <c r="BB948" s="5">
        <v>0</v>
      </c>
      <c r="BC948" s="5">
        <v>152</v>
      </c>
      <c r="BD948" s="5">
        <v>0</v>
      </c>
      <c r="BE948" s="5">
        <v>0</v>
      </c>
      <c r="BF948" s="5">
        <v>0</v>
      </c>
      <c r="BG948" s="5">
        <v>0</v>
      </c>
      <c r="BH948" s="5">
        <v>338109</v>
      </c>
      <c r="BI948" s="5">
        <v>133319</v>
      </c>
      <c r="BJ948" s="5">
        <v>552928</v>
      </c>
      <c r="BK948" s="5">
        <v>49202</v>
      </c>
      <c r="BL948" s="5">
        <v>0</v>
      </c>
      <c r="BM948" s="5">
        <v>0</v>
      </c>
      <c r="BN948" s="5">
        <v>0</v>
      </c>
      <c r="BO948" s="5">
        <v>114303</v>
      </c>
      <c r="BP948" s="5">
        <v>294930</v>
      </c>
      <c r="BQ948" s="5">
        <v>327478</v>
      </c>
      <c r="BR948" s="5">
        <v>0</v>
      </c>
    </row>
    <row r="949" spans="1:70">
      <c r="A949" t="s">
        <v>2383</v>
      </c>
      <c r="B949" t="s">
        <v>2384</v>
      </c>
      <c r="C949" t="s">
        <v>1322</v>
      </c>
      <c r="D949" t="s">
        <v>2403</v>
      </c>
      <c r="E949" t="str">
        <f t="shared" si="14"/>
        <v>兵庫県養父市</v>
      </c>
      <c r="F949" s="5">
        <v>22575</v>
      </c>
      <c r="G949" s="5">
        <v>9</v>
      </c>
      <c r="H949" s="5">
        <v>4</v>
      </c>
      <c r="I949" s="5">
        <v>8</v>
      </c>
      <c r="J949" s="5">
        <v>4</v>
      </c>
      <c r="K949" s="5">
        <v>6</v>
      </c>
      <c r="L949" s="5">
        <v>16583</v>
      </c>
      <c r="M949" s="5">
        <v>45537</v>
      </c>
      <c r="N949" s="5">
        <v>34749</v>
      </c>
      <c r="O949" s="5">
        <v>320254</v>
      </c>
      <c r="P949" s="5">
        <v>517614</v>
      </c>
      <c r="Q949" s="5">
        <v>4359898</v>
      </c>
      <c r="R949" s="5">
        <v>363744</v>
      </c>
      <c r="S949" s="5">
        <v>9</v>
      </c>
      <c r="T949" s="5">
        <v>2571</v>
      </c>
      <c r="U949" s="5">
        <v>0</v>
      </c>
      <c r="V949" s="5">
        <v>0</v>
      </c>
      <c r="W949" s="5">
        <v>6</v>
      </c>
      <c r="X949" s="5">
        <v>11</v>
      </c>
      <c r="Y949" s="5">
        <v>17982</v>
      </c>
      <c r="Z949" s="5">
        <v>0</v>
      </c>
      <c r="AA949" s="5">
        <v>239</v>
      </c>
      <c r="AB949" s="5">
        <v>0</v>
      </c>
      <c r="AC949" s="5">
        <v>314</v>
      </c>
      <c r="AD949" s="5">
        <v>4355</v>
      </c>
      <c r="AE949" s="5">
        <v>2219</v>
      </c>
      <c r="AF949" s="5">
        <v>22433</v>
      </c>
      <c r="AG949" s="5">
        <v>15161</v>
      </c>
      <c r="AH949" s="5">
        <v>7286</v>
      </c>
      <c r="AI949" s="5">
        <v>0</v>
      </c>
      <c r="AJ949" s="5">
        <v>15753</v>
      </c>
      <c r="AK949" s="5">
        <v>6983</v>
      </c>
      <c r="AL949" s="5">
        <v>4904</v>
      </c>
      <c r="AM949" s="5">
        <v>2852</v>
      </c>
      <c r="AN949" s="5">
        <v>0</v>
      </c>
      <c r="AO949" s="5">
        <v>0</v>
      </c>
      <c r="AP949" s="5">
        <v>0</v>
      </c>
      <c r="AQ949" s="5">
        <v>0</v>
      </c>
      <c r="AR949" s="5">
        <v>0</v>
      </c>
      <c r="AS949" s="5">
        <v>37</v>
      </c>
      <c r="AT949" s="5">
        <v>242</v>
      </c>
      <c r="AU949" s="5">
        <v>0</v>
      </c>
      <c r="AV949" s="5">
        <v>0</v>
      </c>
      <c r="AW949" s="5">
        <v>0</v>
      </c>
      <c r="AX949" s="5">
        <v>0</v>
      </c>
      <c r="AY949" s="5">
        <v>0</v>
      </c>
      <c r="AZ949" s="5">
        <v>699</v>
      </c>
      <c r="BA949" s="5">
        <v>1877</v>
      </c>
      <c r="BB949" s="5">
        <v>2</v>
      </c>
      <c r="BC949" s="5">
        <v>17</v>
      </c>
      <c r="BD949" s="5">
        <v>0</v>
      </c>
      <c r="BE949" s="5">
        <v>94</v>
      </c>
      <c r="BF949" s="5">
        <v>20</v>
      </c>
      <c r="BG949" s="5">
        <v>0</v>
      </c>
      <c r="BH949" s="5">
        <v>519807</v>
      </c>
      <c r="BI949" s="5">
        <v>403556</v>
      </c>
      <c r="BJ949" s="5">
        <v>931906</v>
      </c>
      <c r="BK949" s="5">
        <v>92001</v>
      </c>
      <c r="BL949" s="5">
        <v>388</v>
      </c>
      <c r="BM949" s="5">
        <v>0</v>
      </c>
      <c r="BN949" s="5">
        <v>0</v>
      </c>
      <c r="BO949" s="5">
        <v>171962</v>
      </c>
      <c r="BP949" s="5">
        <v>1054780</v>
      </c>
      <c r="BQ949" s="5">
        <v>467537</v>
      </c>
      <c r="BR949" s="5">
        <v>0</v>
      </c>
    </row>
    <row r="950" spans="1:70">
      <c r="A950" t="s">
        <v>2383</v>
      </c>
      <c r="B950" t="s">
        <v>2384</v>
      </c>
      <c r="C950" t="s">
        <v>1485</v>
      </c>
      <c r="D950" t="s">
        <v>2404</v>
      </c>
      <c r="E950" t="str">
        <f t="shared" si="14"/>
        <v>兵庫県川西市</v>
      </c>
      <c r="F950" s="5">
        <v>153467</v>
      </c>
      <c r="G950" s="5">
        <v>61</v>
      </c>
      <c r="H950" s="5">
        <v>0</v>
      </c>
      <c r="I950" s="5">
        <v>0</v>
      </c>
      <c r="J950" s="5">
        <v>1</v>
      </c>
      <c r="K950" s="5">
        <v>0</v>
      </c>
      <c r="L950" s="5">
        <v>4742</v>
      </c>
      <c r="M950" s="5">
        <v>18574</v>
      </c>
      <c r="N950" s="5">
        <v>44587</v>
      </c>
      <c r="O950" s="5">
        <v>553545</v>
      </c>
      <c r="P950" s="5">
        <v>2853621</v>
      </c>
      <c r="Q950" s="5">
        <v>2014649</v>
      </c>
      <c r="R950" s="5">
        <v>108106</v>
      </c>
      <c r="S950" s="5">
        <v>42</v>
      </c>
      <c r="T950" s="5">
        <v>14924</v>
      </c>
      <c r="U950" s="5">
        <v>0</v>
      </c>
      <c r="V950" s="5">
        <v>0</v>
      </c>
      <c r="W950" s="5">
        <v>33</v>
      </c>
      <c r="X950" s="5">
        <v>9</v>
      </c>
      <c r="Y950" s="5">
        <v>12351</v>
      </c>
      <c r="Z950" s="5">
        <v>0</v>
      </c>
      <c r="AA950" s="5">
        <v>6</v>
      </c>
      <c r="AB950" s="5">
        <v>6</v>
      </c>
      <c r="AC950" s="5">
        <v>3799</v>
      </c>
      <c r="AD950" s="5">
        <v>2942</v>
      </c>
      <c r="AE950" s="5">
        <v>26832</v>
      </c>
      <c r="AF950" s="5">
        <v>221625</v>
      </c>
      <c r="AG950" s="5">
        <v>12351</v>
      </c>
      <c r="AH950" s="5">
        <v>131645</v>
      </c>
      <c r="AI950" s="5">
        <v>0</v>
      </c>
      <c r="AJ950" s="5">
        <v>0</v>
      </c>
      <c r="AK950" s="5">
        <v>28368</v>
      </c>
      <c r="AL950" s="5">
        <v>18950</v>
      </c>
      <c r="AM950" s="5">
        <v>0</v>
      </c>
      <c r="AN950" s="5">
        <v>0</v>
      </c>
      <c r="AO950" s="5">
        <v>0</v>
      </c>
      <c r="AP950" s="5">
        <v>0</v>
      </c>
      <c r="AQ950" s="5">
        <v>0</v>
      </c>
      <c r="AR950" s="5">
        <v>0</v>
      </c>
      <c r="AS950" s="5">
        <v>2407</v>
      </c>
      <c r="AT950" s="5">
        <v>4288</v>
      </c>
      <c r="AU950" s="5">
        <v>12322</v>
      </c>
      <c r="AV950" s="5">
        <v>0</v>
      </c>
      <c r="AW950" s="5">
        <v>380</v>
      </c>
      <c r="AX950" s="5">
        <v>436</v>
      </c>
      <c r="AY950" s="5">
        <v>901</v>
      </c>
      <c r="AZ950" s="5">
        <v>0</v>
      </c>
      <c r="BA950" s="5">
        <v>0</v>
      </c>
      <c r="BB950" s="5">
        <v>63</v>
      </c>
      <c r="BC950" s="5">
        <v>3028</v>
      </c>
      <c r="BD950" s="5">
        <v>0</v>
      </c>
      <c r="BE950" s="5">
        <v>0</v>
      </c>
      <c r="BF950" s="5">
        <v>0</v>
      </c>
      <c r="BG950" s="5">
        <v>0</v>
      </c>
      <c r="BH950" s="5">
        <v>2978428</v>
      </c>
      <c r="BI950" s="5">
        <v>337225</v>
      </c>
      <c r="BJ950" s="5">
        <v>3072227</v>
      </c>
      <c r="BK950" s="5">
        <v>40875</v>
      </c>
      <c r="BL950" s="5">
        <v>3</v>
      </c>
      <c r="BM950" s="5">
        <v>9898</v>
      </c>
      <c r="BN950" s="5">
        <v>0</v>
      </c>
      <c r="BO950" s="5">
        <v>183971</v>
      </c>
      <c r="BP950" s="5">
        <v>4959652</v>
      </c>
      <c r="BQ950" s="5">
        <v>635967</v>
      </c>
      <c r="BR950" s="5">
        <v>36700</v>
      </c>
    </row>
    <row r="951" spans="1:70">
      <c r="A951" t="s">
        <v>2383</v>
      </c>
      <c r="B951" t="s">
        <v>2384</v>
      </c>
      <c r="C951" t="s">
        <v>1326</v>
      </c>
      <c r="D951" t="s">
        <v>2405</v>
      </c>
      <c r="E951" t="str">
        <f t="shared" si="14"/>
        <v>兵庫県西脇市（西脇）</v>
      </c>
      <c r="F951" s="5">
        <v>32403</v>
      </c>
      <c r="G951" s="5">
        <v>8</v>
      </c>
      <c r="H951" s="5">
        <v>0</v>
      </c>
      <c r="I951" s="5">
        <v>0</v>
      </c>
      <c r="J951" s="5">
        <v>3</v>
      </c>
      <c r="K951" s="5">
        <v>0</v>
      </c>
      <c r="L951" s="5">
        <v>1857</v>
      </c>
      <c r="M951" s="5">
        <v>25285</v>
      </c>
      <c r="N951" s="5">
        <v>41359</v>
      </c>
      <c r="O951" s="5">
        <v>246325</v>
      </c>
      <c r="P951" s="5">
        <v>710022</v>
      </c>
      <c r="Q951" s="5">
        <v>1100402</v>
      </c>
      <c r="R951" s="5">
        <v>127272</v>
      </c>
      <c r="S951" s="5">
        <v>6</v>
      </c>
      <c r="T951" s="5">
        <v>3312</v>
      </c>
      <c r="U951" s="5">
        <v>0</v>
      </c>
      <c r="V951" s="5">
        <v>0</v>
      </c>
      <c r="W951" s="5">
        <v>2</v>
      </c>
      <c r="X951" s="5">
        <v>13</v>
      </c>
      <c r="Y951" s="5">
        <v>8600</v>
      </c>
      <c r="Z951" s="5">
        <v>0</v>
      </c>
      <c r="AA951" s="5">
        <v>201</v>
      </c>
      <c r="AB951" s="5">
        <v>130</v>
      </c>
      <c r="AC951" s="5">
        <v>481</v>
      </c>
      <c r="AD951" s="5">
        <v>2958</v>
      </c>
      <c r="AE951" s="5">
        <v>11505</v>
      </c>
      <c r="AF951" s="5">
        <v>21484</v>
      </c>
      <c r="AG951" s="5">
        <v>0</v>
      </c>
      <c r="AH951" s="5">
        <v>0</v>
      </c>
      <c r="AI951" s="5">
        <v>0</v>
      </c>
      <c r="AJ951" s="5">
        <v>4768</v>
      </c>
      <c r="AK951" s="5">
        <v>10832</v>
      </c>
      <c r="AL951" s="5">
        <v>0</v>
      </c>
      <c r="AM951" s="5">
        <v>2440</v>
      </c>
      <c r="AN951" s="5">
        <v>0</v>
      </c>
      <c r="AO951" s="5">
        <v>0</v>
      </c>
      <c r="AP951" s="5">
        <v>0</v>
      </c>
      <c r="AQ951" s="5">
        <v>0</v>
      </c>
      <c r="AR951" s="5">
        <v>306</v>
      </c>
      <c r="AS951" s="5">
        <v>18841</v>
      </c>
      <c r="AT951" s="5">
        <v>13065</v>
      </c>
      <c r="AU951" s="5">
        <v>70039</v>
      </c>
      <c r="AV951" s="5">
        <v>0</v>
      </c>
      <c r="AW951" s="5">
        <v>0</v>
      </c>
      <c r="AX951" s="5">
        <v>0</v>
      </c>
      <c r="AY951" s="5">
        <v>0</v>
      </c>
      <c r="AZ951" s="5">
        <v>0</v>
      </c>
      <c r="BA951" s="5">
        <v>0</v>
      </c>
      <c r="BB951" s="5">
        <v>0</v>
      </c>
      <c r="BC951" s="5">
        <v>848</v>
      </c>
      <c r="BD951" s="5">
        <v>0</v>
      </c>
      <c r="BE951" s="5">
        <v>29</v>
      </c>
      <c r="BF951" s="5">
        <v>0</v>
      </c>
      <c r="BG951" s="5">
        <v>0</v>
      </c>
      <c r="BH951" s="5">
        <v>713052</v>
      </c>
      <c r="BI951" s="5">
        <v>234576</v>
      </c>
      <c r="BJ951" s="5">
        <v>901597</v>
      </c>
      <c r="BK951" s="5">
        <v>36179</v>
      </c>
      <c r="BL951" s="5">
        <v>0</v>
      </c>
      <c r="BM951" s="5">
        <v>0</v>
      </c>
      <c r="BN951" s="5">
        <v>0</v>
      </c>
      <c r="BO951" s="5">
        <v>196141</v>
      </c>
      <c r="BP951" s="5">
        <v>349454</v>
      </c>
      <c r="BQ951" s="5">
        <v>278354</v>
      </c>
      <c r="BR951" s="5">
        <v>4000</v>
      </c>
    </row>
    <row r="952" spans="1:70">
      <c r="A952" t="s">
        <v>2383</v>
      </c>
      <c r="B952" t="s">
        <v>2384</v>
      </c>
      <c r="C952" t="s">
        <v>1334</v>
      </c>
      <c r="D952" t="s">
        <v>2406</v>
      </c>
      <c r="E952" t="str">
        <f t="shared" si="14"/>
        <v>兵庫県加東市</v>
      </c>
      <c r="F952" s="5">
        <v>40103</v>
      </c>
      <c r="G952" s="5">
        <v>6</v>
      </c>
      <c r="H952" s="5">
        <v>0</v>
      </c>
      <c r="I952" s="5">
        <v>0</v>
      </c>
      <c r="J952" s="5">
        <v>3</v>
      </c>
      <c r="K952" s="5">
        <v>0</v>
      </c>
      <c r="L952" s="5">
        <v>7393</v>
      </c>
      <c r="M952" s="5">
        <v>3375</v>
      </c>
      <c r="N952" s="5">
        <v>28047</v>
      </c>
      <c r="O952" s="5">
        <v>409745</v>
      </c>
      <c r="P952" s="5">
        <v>1069918</v>
      </c>
      <c r="Q952" s="5">
        <v>174358</v>
      </c>
      <c r="R952" s="5">
        <v>27458</v>
      </c>
      <c r="S952" s="5">
        <v>5</v>
      </c>
      <c r="T952" s="5">
        <v>4995</v>
      </c>
      <c r="U952" s="5">
        <v>0</v>
      </c>
      <c r="V952" s="5">
        <v>0</v>
      </c>
      <c r="W952" s="5">
        <v>2</v>
      </c>
      <c r="X952" s="5">
        <v>5</v>
      </c>
      <c r="Y952" s="5">
        <v>16200</v>
      </c>
      <c r="Z952" s="5">
        <v>0</v>
      </c>
      <c r="AA952" s="5">
        <v>74</v>
      </c>
      <c r="AB952" s="5">
        <v>35</v>
      </c>
      <c r="AC952" s="5">
        <v>0</v>
      </c>
      <c r="AD952" s="5">
        <v>1302</v>
      </c>
      <c r="AE952" s="5">
        <v>21199</v>
      </c>
      <c r="AF952" s="5">
        <v>0</v>
      </c>
      <c r="AG952" s="5">
        <v>0</v>
      </c>
      <c r="AH952" s="5">
        <v>0</v>
      </c>
      <c r="AI952" s="5">
        <v>103464</v>
      </c>
      <c r="AJ952" s="5">
        <v>0</v>
      </c>
      <c r="AK952" s="5">
        <v>1399</v>
      </c>
      <c r="AL952" s="5">
        <v>20766</v>
      </c>
      <c r="AM952" s="5">
        <v>0</v>
      </c>
      <c r="AN952" s="5">
        <v>0</v>
      </c>
      <c r="AO952" s="5">
        <v>0</v>
      </c>
      <c r="AP952" s="5">
        <v>0</v>
      </c>
      <c r="AQ952" s="5">
        <v>0</v>
      </c>
      <c r="AR952" s="5">
        <v>277</v>
      </c>
      <c r="AS952" s="5">
        <v>1144</v>
      </c>
      <c r="AT952" s="5">
        <v>6809</v>
      </c>
      <c r="AU952" s="5">
        <v>38218</v>
      </c>
      <c r="AV952" s="5">
        <v>0</v>
      </c>
      <c r="AW952" s="5">
        <v>0</v>
      </c>
      <c r="AX952" s="5">
        <v>0</v>
      </c>
      <c r="AY952" s="5">
        <v>0</v>
      </c>
      <c r="AZ952" s="5">
        <v>0</v>
      </c>
      <c r="BA952" s="5">
        <v>0</v>
      </c>
      <c r="BB952" s="5">
        <v>0</v>
      </c>
      <c r="BC952" s="5">
        <v>12198</v>
      </c>
      <c r="BD952" s="5">
        <v>0</v>
      </c>
      <c r="BE952" s="5">
        <v>0</v>
      </c>
      <c r="BF952" s="5">
        <v>0</v>
      </c>
      <c r="BG952" s="5">
        <v>0</v>
      </c>
      <c r="BH952" s="5">
        <v>1107946</v>
      </c>
      <c r="BI952" s="5">
        <v>326572</v>
      </c>
      <c r="BJ952" s="5">
        <v>1183869</v>
      </c>
      <c r="BK952" s="5">
        <v>6743</v>
      </c>
      <c r="BL952" s="5">
        <v>0</v>
      </c>
      <c r="BM952" s="5">
        <v>0</v>
      </c>
      <c r="BN952" s="5">
        <v>0</v>
      </c>
      <c r="BO952" s="5">
        <v>272879</v>
      </c>
      <c r="BP952" s="5">
        <v>3288621</v>
      </c>
      <c r="BQ952" s="5">
        <v>383617</v>
      </c>
      <c r="BR952" s="5">
        <v>11550</v>
      </c>
    </row>
    <row r="953" spans="1:70">
      <c r="A953" t="s">
        <v>2383</v>
      </c>
      <c r="B953" t="s">
        <v>2384</v>
      </c>
      <c r="C953" t="s">
        <v>1340</v>
      </c>
      <c r="D953" t="s">
        <v>2407</v>
      </c>
      <c r="E953" t="str">
        <f t="shared" si="14"/>
        <v>兵庫県加西市</v>
      </c>
      <c r="F953" s="5">
        <v>42552</v>
      </c>
      <c r="G953" s="5">
        <v>11</v>
      </c>
      <c r="H953" s="5">
        <v>0</v>
      </c>
      <c r="I953" s="5">
        <v>0</v>
      </c>
      <c r="J953" s="5">
        <v>0</v>
      </c>
      <c r="K953" s="5">
        <v>0</v>
      </c>
      <c r="L953" s="5">
        <v>0</v>
      </c>
      <c r="M953" s="5">
        <v>4833</v>
      </c>
      <c r="N953" s="5">
        <v>0</v>
      </c>
      <c r="O953" s="5">
        <v>453233</v>
      </c>
      <c r="P953" s="5">
        <v>906192</v>
      </c>
      <c r="Q953" s="5">
        <v>1916181</v>
      </c>
      <c r="R953" s="5">
        <v>88123</v>
      </c>
      <c r="S953" s="5">
        <v>9</v>
      </c>
      <c r="T953" s="5">
        <v>4550</v>
      </c>
      <c r="U953" s="5">
        <v>0</v>
      </c>
      <c r="V953" s="5">
        <v>0</v>
      </c>
      <c r="W953" s="5">
        <v>2</v>
      </c>
      <c r="X953" s="5">
        <v>8</v>
      </c>
      <c r="Y953" s="5">
        <v>0</v>
      </c>
      <c r="Z953" s="5">
        <v>0</v>
      </c>
      <c r="AA953" s="5">
        <v>0</v>
      </c>
      <c r="AB953" s="5">
        <v>0</v>
      </c>
      <c r="AC953" s="5">
        <v>0</v>
      </c>
      <c r="AD953" s="5">
        <v>3386</v>
      </c>
      <c r="AE953" s="5">
        <v>0</v>
      </c>
      <c r="AF953" s="5">
        <v>51247</v>
      </c>
      <c r="AG953" s="5">
        <v>0</v>
      </c>
      <c r="AH953" s="5">
        <v>0</v>
      </c>
      <c r="AI953" s="5">
        <v>0</v>
      </c>
      <c r="AJ953" s="5">
        <v>726</v>
      </c>
      <c r="AK953" s="5">
        <v>0</v>
      </c>
      <c r="AL953" s="5">
        <v>0</v>
      </c>
      <c r="AM953" s="5">
        <v>13120</v>
      </c>
      <c r="AN953" s="5">
        <v>0</v>
      </c>
      <c r="AO953" s="5">
        <v>0</v>
      </c>
      <c r="AP953" s="5">
        <v>0</v>
      </c>
      <c r="AQ953" s="5">
        <v>0</v>
      </c>
      <c r="AR953" s="5">
        <v>0</v>
      </c>
      <c r="AS953" s="5">
        <v>611</v>
      </c>
      <c r="AT953" s="5">
        <v>0</v>
      </c>
      <c r="AU953" s="5">
        <v>23545</v>
      </c>
      <c r="AV953" s="5">
        <v>0</v>
      </c>
      <c r="AW953" s="5">
        <v>15</v>
      </c>
      <c r="AX953" s="5">
        <v>0</v>
      </c>
      <c r="AY953" s="5">
        <v>1118</v>
      </c>
      <c r="AZ953" s="5">
        <v>0</v>
      </c>
      <c r="BA953" s="5">
        <v>0</v>
      </c>
      <c r="BB953" s="5">
        <v>0</v>
      </c>
      <c r="BC953" s="5">
        <v>20</v>
      </c>
      <c r="BD953" s="5">
        <v>0</v>
      </c>
      <c r="BE953" s="5">
        <v>0</v>
      </c>
      <c r="BF953" s="5">
        <v>0</v>
      </c>
      <c r="BG953" s="5">
        <v>19</v>
      </c>
      <c r="BH953" s="5">
        <v>927577</v>
      </c>
      <c r="BI953" s="5">
        <v>196339</v>
      </c>
      <c r="BJ953" s="5">
        <v>1052250</v>
      </c>
      <c r="BK953" s="5">
        <v>31020</v>
      </c>
      <c r="BL953" s="5">
        <v>192</v>
      </c>
      <c r="BM953" s="5">
        <v>8842</v>
      </c>
      <c r="BN953" s="5">
        <v>0</v>
      </c>
      <c r="BO953" s="5">
        <v>169118</v>
      </c>
      <c r="BP953" s="5">
        <v>1350521</v>
      </c>
      <c r="BQ953" s="5">
        <v>237306</v>
      </c>
      <c r="BR953" s="5">
        <v>17600</v>
      </c>
    </row>
    <row r="954" spans="1:70">
      <c r="A954" t="s">
        <v>2383</v>
      </c>
      <c r="B954" t="s">
        <v>2384</v>
      </c>
      <c r="C954" t="s">
        <v>1342</v>
      </c>
      <c r="D954" t="s">
        <v>2408</v>
      </c>
      <c r="E954" t="str">
        <f t="shared" si="14"/>
        <v>兵庫県三木市</v>
      </c>
      <c r="F954" s="5">
        <v>75288</v>
      </c>
      <c r="G954" s="5">
        <v>20</v>
      </c>
      <c r="H954" s="5">
        <v>7</v>
      </c>
      <c r="I954" s="5">
        <v>0</v>
      </c>
      <c r="J954" s="5">
        <v>0</v>
      </c>
      <c r="K954" s="5">
        <v>0</v>
      </c>
      <c r="L954" s="5">
        <v>44466</v>
      </c>
      <c r="M954" s="5">
        <v>6076</v>
      </c>
      <c r="N954" s="5">
        <v>35419</v>
      </c>
      <c r="O954" s="5">
        <v>537401</v>
      </c>
      <c r="P954" s="5">
        <v>1493488</v>
      </c>
      <c r="Q954" s="5">
        <v>0</v>
      </c>
      <c r="R954" s="5">
        <v>0</v>
      </c>
      <c r="S954" s="5">
        <v>20</v>
      </c>
      <c r="T954" s="5">
        <v>9507</v>
      </c>
      <c r="U954" s="5">
        <v>0</v>
      </c>
      <c r="V954" s="5">
        <v>0</v>
      </c>
      <c r="W954" s="5">
        <v>15</v>
      </c>
      <c r="X954" s="5">
        <v>3</v>
      </c>
      <c r="Y954" s="5">
        <v>25370</v>
      </c>
      <c r="Z954" s="5">
        <v>0</v>
      </c>
      <c r="AA954" s="5">
        <v>51</v>
      </c>
      <c r="AB954" s="5">
        <v>34</v>
      </c>
      <c r="AC954" s="5">
        <v>12251</v>
      </c>
      <c r="AD954" s="5">
        <v>2968</v>
      </c>
      <c r="AE954" s="5">
        <v>2389</v>
      </c>
      <c r="AF954" s="5">
        <v>90278</v>
      </c>
      <c r="AG954" s="5">
        <v>10420</v>
      </c>
      <c r="AH954" s="5">
        <v>28814</v>
      </c>
      <c r="AI954" s="5">
        <v>0</v>
      </c>
      <c r="AJ954" s="5">
        <v>49118</v>
      </c>
      <c r="AK954" s="5">
        <v>33592</v>
      </c>
      <c r="AL954" s="5">
        <v>1422</v>
      </c>
      <c r="AM954" s="5">
        <v>0</v>
      </c>
      <c r="AN954" s="5">
        <v>0</v>
      </c>
      <c r="AO954" s="5">
        <v>0</v>
      </c>
      <c r="AP954" s="5">
        <v>0</v>
      </c>
      <c r="AQ954" s="5">
        <v>429</v>
      </c>
      <c r="AR954" s="5">
        <v>518</v>
      </c>
      <c r="AS954" s="5">
        <v>1187</v>
      </c>
      <c r="AT954" s="5">
        <v>18803</v>
      </c>
      <c r="AU954" s="5">
        <v>69147</v>
      </c>
      <c r="AV954" s="5">
        <v>0</v>
      </c>
      <c r="AW954" s="5">
        <v>0</v>
      </c>
      <c r="AX954" s="5">
        <v>0</v>
      </c>
      <c r="AY954" s="5">
        <v>0</v>
      </c>
      <c r="AZ954" s="5">
        <v>0</v>
      </c>
      <c r="BA954" s="5">
        <v>0</v>
      </c>
      <c r="BB954" s="5">
        <v>117</v>
      </c>
      <c r="BC954" s="5">
        <v>111</v>
      </c>
      <c r="BD954" s="5">
        <v>0</v>
      </c>
      <c r="BE954" s="5">
        <v>0</v>
      </c>
      <c r="BF954" s="5">
        <v>70</v>
      </c>
      <c r="BG954" s="5">
        <v>953</v>
      </c>
      <c r="BH954" s="5">
        <v>1573616</v>
      </c>
      <c r="BI954" s="5">
        <v>216714</v>
      </c>
      <c r="BJ954" s="5">
        <v>1536878</v>
      </c>
      <c r="BK954" s="5">
        <v>12657</v>
      </c>
      <c r="BL954" s="5">
        <v>0</v>
      </c>
      <c r="BM954" s="5">
        <v>0</v>
      </c>
      <c r="BN954" s="5">
        <v>0</v>
      </c>
      <c r="BO954" s="5">
        <v>195785</v>
      </c>
      <c r="BP954" s="5">
        <v>2638934</v>
      </c>
      <c r="BQ954" s="5">
        <v>305170</v>
      </c>
      <c r="BR954" s="5">
        <v>17600</v>
      </c>
    </row>
    <row r="955" spans="1:70">
      <c r="A955" t="s">
        <v>2383</v>
      </c>
      <c r="B955" t="s">
        <v>2384</v>
      </c>
      <c r="C955" t="s">
        <v>1489</v>
      </c>
      <c r="D955" t="s">
        <v>2409</v>
      </c>
      <c r="E955" t="str">
        <f t="shared" si="14"/>
        <v>兵庫県小野市</v>
      </c>
      <c r="F955" s="5">
        <v>47889</v>
      </c>
      <c r="G955" s="5">
        <v>14</v>
      </c>
      <c r="H955" s="5">
        <v>3</v>
      </c>
      <c r="I955" s="5">
        <v>0</v>
      </c>
      <c r="J955" s="5">
        <v>0</v>
      </c>
      <c r="K955" s="5">
        <v>1</v>
      </c>
      <c r="L955" s="5">
        <v>554</v>
      </c>
      <c r="M955" s="5">
        <v>16812</v>
      </c>
      <c r="N955" s="5">
        <v>26745</v>
      </c>
      <c r="O955" s="5">
        <v>284524</v>
      </c>
      <c r="P955" s="5">
        <v>1112161</v>
      </c>
      <c r="Q955" s="5">
        <v>204123</v>
      </c>
      <c r="R955" s="5">
        <v>32727</v>
      </c>
      <c r="S955" s="5">
        <v>7</v>
      </c>
      <c r="T955" s="5">
        <v>6493</v>
      </c>
      <c r="U955" s="5">
        <v>0</v>
      </c>
      <c r="V955" s="5">
        <v>0</v>
      </c>
      <c r="W955" s="5">
        <v>5</v>
      </c>
      <c r="X955" s="5">
        <v>6</v>
      </c>
      <c r="Y955" s="5">
        <v>14900</v>
      </c>
      <c r="Z955" s="5">
        <v>0</v>
      </c>
      <c r="AA955" s="5">
        <v>150</v>
      </c>
      <c r="AB955" s="5">
        <v>7</v>
      </c>
      <c r="AC955" s="5">
        <v>0</v>
      </c>
      <c r="AD955" s="5">
        <v>0</v>
      </c>
      <c r="AE955" s="5">
        <v>5868</v>
      </c>
      <c r="AF955" s="5">
        <v>8020</v>
      </c>
      <c r="AG955" s="5">
        <v>12100</v>
      </c>
      <c r="AH955" s="5">
        <v>0</v>
      </c>
      <c r="AI955" s="5">
        <v>8000</v>
      </c>
      <c r="AJ955" s="5">
        <v>0</v>
      </c>
      <c r="AK955" s="5">
        <v>17600</v>
      </c>
      <c r="AL955" s="5">
        <v>7860</v>
      </c>
      <c r="AM955" s="5">
        <v>0</v>
      </c>
      <c r="AN955" s="5">
        <v>0</v>
      </c>
      <c r="AO955" s="5">
        <v>0</v>
      </c>
      <c r="AP955" s="5">
        <v>0</v>
      </c>
      <c r="AQ955" s="5">
        <v>0</v>
      </c>
      <c r="AR955" s="5">
        <v>317</v>
      </c>
      <c r="AS955" s="5">
        <v>6954</v>
      </c>
      <c r="AT955" s="5">
        <v>13344</v>
      </c>
      <c r="AU955" s="5">
        <v>28562</v>
      </c>
      <c r="AV955" s="5">
        <v>0</v>
      </c>
      <c r="AW955" s="5">
        <v>0</v>
      </c>
      <c r="AX955" s="5">
        <v>0</v>
      </c>
      <c r="AY955" s="5">
        <v>0</v>
      </c>
      <c r="AZ955" s="5">
        <v>0</v>
      </c>
      <c r="BA955" s="5">
        <v>0</v>
      </c>
      <c r="BB955" s="5">
        <v>0</v>
      </c>
      <c r="BC955" s="5">
        <v>309</v>
      </c>
      <c r="BD955" s="5">
        <v>0</v>
      </c>
      <c r="BE955" s="5">
        <v>0</v>
      </c>
      <c r="BF955" s="5">
        <v>0</v>
      </c>
      <c r="BG955" s="5">
        <v>0</v>
      </c>
      <c r="BH955" s="5">
        <v>1119012</v>
      </c>
      <c r="BI955" s="5">
        <v>175756</v>
      </c>
      <c r="BJ955" s="5">
        <v>1046039</v>
      </c>
      <c r="BK955" s="5">
        <v>13207</v>
      </c>
      <c r="BL955" s="5">
        <v>0</v>
      </c>
      <c r="BM955" s="5">
        <v>2391</v>
      </c>
      <c r="BN955" s="5">
        <v>0</v>
      </c>
      <c r="BO955" s="5">
        <v>145266</v>
      </c>
      <c r="BP955" s="5">
        <v>4120953</v>
      </c>
      <c r="BQ955" s="5">
        <v>245192</v>
      </c>
      <c r="BR955" s="5">
        <v>8800</v>
      </c>
    </row>
    <row r="956" spans="1:70">
      <c r="A956" t="s">
        <v>2383</v>
      </c>
      <c r="B956" t="s">
        <v>2384</v>
      </c>
      <c r="C956" t="s">
        <v>1344</v>
      </c>
      <c r="D956" t="s">
        <v>2410</v>
      </c>
      <c r="E956" t="str">
        <f t="shared" si="14"/>
        <v>兵庫県太子町</v>
      </c>
      <c r="F956" s="5">
        <v>33141</v>
      </c>
      <c r="G956" s="5">
        <v>9</v>
      </c>
      <c r="H956" s="5">
        <v>1</v>
      </c>
      <c r="I956" s="5">
        <v>0</v>
      </c>
      <c r="J956" s="5">
        <v>1</v>
      </c>
      <c r="K956" s="5">
        <v>1</v>
      </c>
      <c r="L956" s="5">
        <v>3549</v>
      </c>
      <c r="M956" s="5">
        <v>5189</v>
      </c>
      <c r="N956" s="5">
        <v>2309</v>
      </c>
      <c r="O956" s="5">
        <v>207579</v>
      </c>
      <c r="P956" s="5">
        <v>366803</v>
      </c>
      <c r="Q956" s="5">
        <v>664072</v>
      </c>
      <c r="R956" s="5">
        <v>49342</v>
      </c>
      <c r="S956" s="5">
        <v>9</v>
      </c>
      <c r="T956" s="5">
        <v>3473</v>
      </c>
      <c r="U956" s="5">
        <v>0</v>
      </c>
      <c r="V956" s="5">
        <v>0</v>
      </c>
      <c r="W956" s="5">
        <v>3</v>
      </c>
      <c r="X956" s="5">
        <v>8</v>
      </c>
      <c r="Y956" s="5">
        <v>20100</v>
      </c>
      <c r="Z956" s="5">
        <v>0</v>
      </c>
      <c r="AA956" s="5">
        <v>101</v>
      </c>
      <c r="AB956" s="5">
        <v>45</v>
      </c>
      <c r="AC956" s="5">
        <v>123</v>
      </c>
      <c r="AD956" s="5">
        <v>3334</v>
      </c>
      <c r="AE956" s="5">
        <v>10</v>
      </c>
      <c r="AF956" s="5">
        <v>6972</v>
      </c>
      <c r="AG956" s="5">
        <v>20100</v>
      </c>
      <c r="AH956" s="5">
        <v>15120</v>
      </c>
      <c r="AI956" s="5">
        <v>0</v>
      </c>
      <c r="AJ956" s="5">
        <v>12960</v>
      </c>
      <c r="AK956" s="5">
        <v>16000</v>
      </c>
      <c r="AL956" s="5">
        <v>0</v>
      </c>
      <c r="AM956" s="5">
        <v>0</v>
      </c>
      <c r="AN956" s="5">
        <v>0</v>
      </c>
      <c r="AO956" s="5">
        <v>0</v>
      </c>
      <c r="AP956" s="5">
        <v>0</v>
      </c>
      <c r="AQ956" s="5">
        <v>0</v>
      </c>
      <c r="AR956" s="5">
        <v>239</v>
      </c>
      <c r="AS956" s="5">
        <v>1092</v>
      </c>
      <c r="AT956" s="5">
        <v>881</v>
      </c>
      <c r="AU956" s="5">
        <v>1227</v>
      </c>
      <c r="AV956" s="5">
        <v>0</v>
      </c>
      <c r="AW956" s="5">
        <v>0</v>
      </c>
      <c r="AX956" s="5">
        <v>0</v>
      </c>
      <c r="AY956" s="5">
        <v>0</v>
      </c>
      <c r="AZ956" s="5">
        <v>0</v>
      </c>
      <c r="BA956" s="5">
        <v>287</v>
      </c>
      <c r="BB956" s="5">
        <v>273</v>
      </c>
      <c r="BC956" s="5">
        <v>5317</v>
      </c>
      <c r="BD956" s="5">
        <v>0</v>
      </c>
      <c r="BE956" s="5">
        <v>0</v>
      </c>
      <c r="BF956" s="5">
        <v>0</v>
      </c>
      <c r="BG956" s="5">
        <v>20</v>
      </c>
      <c r="BH956" s="5">
        <v>409707</v>
      </c>
      <c r="BI956" s="5">
        <v>99196</v>
      </c>
      <c r="BJ956" s="5">
        <v>459211</v>
      </c>
      <c r="BK956" s="5">
        <v>15893</v>
      </c>
      <c r="BL956" s="5">
        <v>5354</v>
      </c>
      <c r="BM956" s="5">
        <v>96</v>
      </c>
      <c r="BN956" s="5">
        <v>0</v>
      </c>
      <c r="BO956" s="5">
        <v>95524</v>
      </c>
      <c r="BP956" s="5">
        <v>762174</v>
      </c>
      <c r="BQ956" s="5">
        <v>176739</v>
      </c>
      <c r="BR956" s="5">
        <v>4900</v>
      </c>
    </row>
    <row r="957" spans="1:70">
      <c r="A957" t="s">
        <v>2383</v>
      </c>
      <c r="B957" t="s">
        <v>2384</v>
      </c>
      <c r="C957" t="s">
        <v>1354</v>
      </c>
      <c r="D957" t="s">
        <v>2411</v>
      </c>
      <c r="E957" t="str">
        <f t="shared" si="14"/>
        <v>兵庫県丹波市（中央）</v>
      </c>
      <c r="F957" s="5">
        <v>42506</v>
      </c>
      <c r="G957" s="5">
        <v>16</v>
      </c>
      <c r="H957" s="5">
        <v>5</v>
      </c>
      <c r="I957" s="5">
        <v>4</v>
      </c>
      <c r="J957" s="5">
        <v>1</v>
      </c>
      <c r="K957" s="5">
        <v>1</v>
      </c>
      <c r="L957" s="5">
        <v>20208</v>
      </c>
      <c r="M957" s="5">
        <v>44287</v>
      </c>
      <c r="N957" s="5">
        <v>10052</v>
      </c>
      <c r="O957" s="5">
        <v>533204</v>
      </c>
      <c r="P957" s="5">
        <v>1408011</v>
      </c>
      <c r="Q957" s="5">
        <v>9922035</v>
      </c>
      <c r="R957" s="5">
        <v>622237</v>
      </c>
      <c r="S957" s="5">
        <v>12</v>
      </c>
      <c r="T957" s="5">
        <v>4744</v>
      </c>
      <c r="U957" s="5">
        <v>0</v>
      </c>
      <c r="V957" s="5">
        <v>0</v>
      </c>
      <c r="W957" s="5">
        <v>4</v>
      </c>
      <c r="X957" s="5">
        <v>6</v>
      </c>
      <c r="Y957" s="5">
        <v>24889</v>
      </c>
      <c r="Z957" s="5">
        <v>0</v>
      </c>
      <c r="AA957" s="5">
        <v>852</v>
      </c>
      <c r="AB957" s="5">
        <v>555</v>
      </c>
      <c r="AC957" s="5">
        <v>2816</v>
      </c>
      <c r="AD957" s="5">
        <v>3327</v>
      </c>
      <c r="AE957" s="5">
        <v>2551</v>
      </c>
      <c r="AF957" s="5">
        <v>156084</v>
      </c>
      <c r="AG957" s="5">
        <v>14190</v>
      </c>
      <c r="AH957" s="5">
        <v>1181</v>
      </c>
      <c r="AI957" s="5">
        <v>6998</v>
      </c>
      <c r="AJ957" s="5">
        <v>0</v>
      </c>
      <c r="AK957" s="5">
        <v>6326</v>
      </c>
      <c r="AL957" s="5">
        <v>10295</v>
      </c>
      <c r="AM957" s="5">
        <v>0</v>
      </c>
      <c r="AN957" s="5">
        <v>0</v>
      </c>
      <c r="AO957" s="5">
        <v>0</v>
      </c>
      <c r="AP957" s="5">
        <v>0</v>
      </c>
      <c r="AQ957" s="5">
        <v>0</v>
      </c>
      <c r="AR957" s="5">
        <v>9872</v>
      </c>
      <c r="AS957" s="5">
        <v>19320</v>
      </c>
      <c r="AT957" s="5">
        <v>2496</v>
      </c>
      <c r="AU957" s="5">
        <v>35803</v>
      </c>
      <c r="AV957" s="5">
        <v>39</v>
      </c>
      <c r="AW957" s="5">
        <v>1160</v>
      </c>
      <c r="AX957" s="5">
        <v>217</v>
      </c>
      <c r="AY957" s="5">
        <v>1706</v>
      </c>
      <c r="AZ957" s="5">
        <v>0</v>
      </c>
      <c r="BA957" s="5">
        <v>2487</v>
      </c>
      <c r="BB957" s="5">
        <v>0</v>
      </c>
      <c r="BC957" s="5">
        <v>3692</v>
      </c>
      <c r="BD957" s="5">
        <v>521</v>
      </c>
      <c r="BE957" s="5">
        <v>658</v>
      </c>
      <c r="BF957" s="5">
        <v>54</v>
      </c>
      <c r="BG957" s="5">
        <v>1491</v>
      </c>
      <c r="BH957" s="5">
        <v>1465313</v>
      </c>
      <c r="BI957" s="5">
        <v>472368</v>
      </c>
      <c r="BJ957" s="5">
        <v>1805137</v>
      </c>
      <c r="BK957" s="5">
        <v>196777</v>
      </c>
      <c r="BL957" s="5">
        <v>495</v>
      </c>
      <c r="BM957" s="5">
        <v>977</v>
      </c>
      <c r="BN957" s="5">
        <v>0</v>
      </c>
      <c r="BO957" s="5">
        <v>339646</v>
      </c>
      <c r="BP957" s="5">
        <v>4352190</v>
      </c>
      <c r="BQ957" s="5">
        <v>987685</v>
      </c>
      <c r="BR957" s="5">
        <v>0</v>
      </c>
    </row>
    <row r="958" spans="1:70">
      <c r="A958" t="s">
        <v>2383</v>
      </c>
      <c r="B958" t="s">
        <v>2384</v>
      </c>
      <c r="C958" t="s">
        <v>1368</v>
      </c>
      <c r="D958" t="s">
        <v>2412</v>
      </c>
      <c r="E958" t="str">
        <f t="shared" si="14"/>
        <v>兵庫県上郡町</v>
      </c>
      <c r="F958" s="5">
        <v>13933</v>
      </c>
      <c r="G958" s="5">
        <v>7</v>
      </c>
      <c r="H958" s="5">
        <v>1</v>
      </c>
      <c r="I958" s="5">
        <v>0</v>
      </c>
      <c r="J958" s="5">
        <v>0</v>
      </c>
      <c r="K958" s="5">
        <v>1</v>
      </c>
      <c r="L958" s="5">
        <v>829</v>
      </c>
      <c r="M958" s="5">
        <v>27390</v>
      </c>
      <c r="N958" s="5">
        <v>78486</v>
      </c>
      <c r="O958" s="5">
        <v>98969</v>
      </c>
      <c r="P958" s="5">
        <v>302225</v>
      </c>
      <c r="Q958" s="5">
        <v>565697</v>
      </c>
      <c r="R958" s="5">
        <v>49387</v>
      </c>
      <c r="S958" s="5">
        <v>3</v>
      </c>
      <c r="T958" s="5">
        <v>1628</v>
      </c>
      <c r="U958" s="5">
        <v>0</v>
      </c>
      <c r="V958" s="5">
        <v>291</v>
      </c>
      <c r="W958" s="5">
        <v>3</v>
      </c>
      <c r="X958" s="5">
        <v>10</v>
      </c>
      <c r="Y958" s="5">
        <v>9730</v>
      </c>
      <c r="Z958" s="5">
        <v>0</v>
      </c>
      <c r="AA958" s="5">
        <v>103</v>
      </c>
      <c r="AB958" s="5">
        <v>0</v>
      </c>
      <c r="AC958" s="5">
        <v>0</v>
      </c>
      <c r="AD958" s="5">
        <v>15628</v>
      </c>
      <c r="AE958" s="5">
        <v>7006</v>
      </c>
      <c r="AF958" s="5">
        <v>15207</v>
      </c>
      <c r="AG958" s="5">
        <v>8170</v>
      </c>
      <c r="AH958" s="5">
        <v>2147</v>
      </c>
      <c r="AI958" s="5">
        <v>15951</v>
      </c>
      <c r="AJ958" s="5">
        <v>0</v>
      </c>
      <c r="AK958" s="5">
        <v>6120</v>
      </c>
      <c r="AL958" s="5">
        <v>4780</v>
      </c>
      <c r="AM958" s="5">
        <v>0</v>
      </c>
      <c r="AN958" s="5">
        <v>0</v>
      </c>
      <c r="AO958" s="5">
        <v>0</v>
      </c>
      <c r="AP958" s="5">
        <v>0</v>
      </c>
      <c r="AQ958" s="5">
        <v>0</v>
      </c>
      <c r="AR958" s="5">
        <v>0</v>
      </c>
      <c r="AS958" s="5">
        <v>8435</v>
      </c>
      <c r="AT958" s="5">
        <v>0</v>
      </c>
      <c r="AU958" s="5">
        <v>0</v>
      </c>
      <c r="AV958" s="5">
        <v>0</v>
      </c>
      <c r="AW958" s="5">
        <v>396</v>
      </c>
      <c r="AX958" s="5">
        <v>373</v>
      </c>
      <c r="AY958" s="5">
        <v>388</v>
      </c>
      <c r="AZ958" s="5">
        <v>0</v>
      </c>
      <c r="BA958" s="5">
        <v>0</v>
      </c>
      <c r="BB958" s="5">
        <v>0</v>
      </c>
      <c r="BC958" s="5">
        <v>938</v>
      </c>
      <c r="BD958" s="5">
        <v>0</v>
      </c>
      <c r="BE958" s="5">
        <v>0</v>
      </c>
      <c r="BF958" s="5">
        <v>1787</v>
      </c>
      <c r="BG958" s="5">
        <v>0</v>
      </c>
      <c r="BH958" s="5">
        <v>325366</v>
      </c>
      <c r="BI958" s="5">
        <v>136631</v>
      </c>
      <c r="BJ958" s="5">
        <v>373642</v>
      </c>
      <c r="BK958" s="5">
        <v>15880</v>
      </c>
      <c r="BL958" s="5">
        <v>105</v>
      </c>
      <c r="BM958" s="5">
        <v>17807</v>
      </c>
      <c r="BN958" s="5">
        <v>0</v>
      </c>
      <c r="BO958" s="5">
        <v>101476</v>
      </c>
      <c r="BP958" s="5">
        <v>906047</v>
      </c>
      <c r="BQ958" s="5">
        <v>168036</v>
      </c>
      <c r="BR958" s="5">
        <v>0</v>
      </c>
    </row>
    <row r="959" spans="1:70">
      <c r="A959" t="s">
        <v>2383</v>
      </c>
      <c r="B959" t="s">
        <v>2384</v>
      </c>
      <c r="C959" t="s">
        <v>1370</v>
      </c>
      <c r="D959" t="s">
        <v>2413</v>
      </c>
      <c r="E959" t="str">
        <f t="shared" si="14"/>
        <v>兵庫県福崎町</v>
      </c>
      <c r="F959" s="5">
        <v>19314</v>
      </c>
      <c r="G959" s="5">
        <v>9</v>
      </c>
      <c r="H959" s="5">
        <v>1</v>
      </c>
      <c r="I959" s="5">
        <v>0</v>
      </c>
      <c r="J959" s="5">
        <v>1</v>
      </c>
      <c r="K959" s="5">
        <v>0</v>
      </c>
      <c r="L959" s="5">
        <v>0</v>
      </c>
      <c r="M959" s="5">
        <v>11209</v>
      </c>
      <c r="N959" s="5">
        <v>52608</v>
      </c>
      <c r="O959" s="5">
        <v>128437</v>
      </c>
      <c r="P959" s="5">
        <v>305549</v>
      </c>
      <c r="Q959" s="5">
        <v>970300</v>
      </c>
      <c r="R959" s="5">
        <v>18856</v>
      </c>
      <c r="S959" s="5">
        <v>7</v>
      </c>
      <c r="T959" s="5">
        <v>2547</v>
      </c>
      <c r="U959" s="5">
        <v>0</v>
      </c>
      <c r="V959" s="5">
        <v>0</v>
      </c>
      <c r="W959" s="5">
        <v>4</v>
      </c>
      <c r="X959" s="5">
        <v>3</v>
      </c>
      <c r="Y959" s="5">
        <v>8200</v>
      </c>
      <c r="Z959" s="5">
        <v>0</v>
      </c>
      <c r="AA959" s="5">
        <v>22</v>
      </c>
      <c r="AB959" s="5">
        <v>17</v>
      </c>
      <c r="AC959" s="5">
        <v>0</v>
      </c>
      <c r="AD959" s="5">
        <v>206</v>
      </c>
      <c r="AE959" s="5">
        <v>2719</v>
      </c>
      <c r="AF959" s="5">
        <v>806</v>
      </c>
      <c r="AG959" s="5">
        <v>7100</v>
      </c>
      <c r="AH959" s="5">
        <v>7100</v>
      </c>
      <c r="AI959" s="5">
        <v>0</v>
      </c>
      <c r="AJ959" s="5">
        <v>1100</v>
      </c>
      <c r="AK959" s="5">
        <v>2800</v>
      </c>
      <c r="AL959" s="5">
        <v>0</v>
      </c>
      <c r="AM959" s="5">
        <v>7901</v>
      </c>
      <c r="AN959" s="5">
        <v>0</v>
      </c>
      <c r="AO959" s="5">
        <v>0</v>
      </c>
      <c r="AP959" s="5">
        <v>0</v>
      </c>
      <c r="AQ959" s="5">
        <v>0</v>
      </c>
      <c r="AR959" s="5">
        <v>0</v>
      </c>
      <c r="AS959" s="5">
        <v>796</v>
      </c>
      <c r="AT959" s="5">
        <v>11256</v>
      </c>
      <c r="AU959" s="5">
        <v>2139</v>
      </c>
      <c r="AV959" s="5">
        <v>0</v>
      </c>
      <c r="AW959" s="5">
        <v>0</v>
      </c>
      <c r="AX959" s="5">
        <v>0</v>
      </c>
      <c r="AY959" s="5">
        <v>0</v>
      </c>
      <c r="AZ959" s="5">
        <v>0</v>
      </c>
      <c r="BA959" s="5">
        <v>94</v>
      </c>
      <c r="BB959" s="5">
        <v>94</v>
      </c>
      <c r="BC959" s="5">
        <v>0</v>
      </c>
      <c r="BD959" s="5">
        <v>0</v>
      </c>
      <c r="BE959" s="5">
        <v>0</v>
      </c>
      <c r="BF959" s="5">
        <v>0</v>
      </c>
      <c r="BG959" s="5">
        <v>0</v>
      </c>
      <c r="BH959" s="5">
        <v>316528</v>
      </c>
      <c r="BI959" s="5">
        <v>106919</v>
      </c>
      <c r="BJ959" s="5">
        <v>390004</v>
      </c>
      <c r="BK959" s="5">
        <v>13554</v>
      </c>
      <c r="BL959" s="5">
        <v>0</v>
      </c>
      <c r="BM959" s="5">
        <v>2141</v>
      </c>
      <c r="BN959" s="5">
        <v>0</v>
      </c>
      <c r="BO959" s="5">
        <v>93800</v>
      </c>
      <c r="BP959" s="5">
        <v>1229645</v>
      </c>
      <c r="BQ959" s="5">
        <v>474015</v>
      </c>
      <c r="BR959" s="5">
        <v>2300</v>
      </c>
    </row>
    <row r="960" spans="1:70">
      <c r="A960" t="s">
        <v>2383</v>
      </c>
      <c r="B960" t="s">
        <v>2384</v>
      </c>
      <c r="C960" t="s">
        <v>1376</v>
      </c>
      <c r="D960" t="s">
        <v>2414</v>
      </c>
      <c r="E960" t="str">
        <f t="shared" si="14"/>
        <v>兵庫県市川町</v>
      </c>
      <c r="F960" s="5">
        <v>11493</v>
      </c>
      <c r="G960" s="5">
        <v>1</v>
      </c>
      <c r="H960" s="5">
        <v>2</v>
      </c>
      <c r="I960" s="5">
        <v>0</v>
      </c>
      <c r="J960" s="5">
        <v>0</v>
      </c>
      <c r="K960" s="5">
        <v>2</v>
      </c>
      <c r="L960" s="5">
        <v>63</v>
      </c>
      <c r="M960" s="5">
        <v>4537</v>
      </c>
      <c r="N960" s="5">
        <v>0</v>
      </c>
      <c r="O960" s="5">
        <v>175390</v>
      </c>
      <c r="P960" s="5">
        <v>163358</v>
      </c>
      <c r="Q960" s="5">
        <v>1304734</v>
      </c>
      <c r="R960" s="5">
        <v>27663</v>
      </c>
      <c r="S960" s="5">
        <v>1</v>
      </c>
      <c r="T960" s="5">
        <v>1249</v>
      </c>
      <c r="U960" s="5">
        <v>0</v>
      </c>
      <c r="V960" s="5">
        <v>0</v>
      </c>
      <c r="W960" s="5">
        <v>1</v>
      </c>
      <c r="X960" s="5">
        <v>2</v>
      </c>
      <c r="Y960" s="5">
        <v>7700</v>
      </c>
      <c r="Z960" s="5">
        <v>0</v>
      </c>
      <c r="AA960" s="5">
        <v>35</v>
      </c>
      <c r="AB960" s="5">
        <v>0</v>
      </c>
      <c r="AC960" s="5">
        <v>0</v>
      </c>
      <c r="AD960" s="5">
        <v>4091</v>
      </c>
      <c r="AE960" s="5">
        <v>0</v>
      </c>
      <c r="AF960" s="5">
        <v>29476</v>
      </c>
      <c r="AG960" s="5">
        <v>3500</v>
      </c>
      <c r="AH960" s="5">
        <v>2200</v>
      </c>
      <c r="AI960" s="5">
        <v>0</v>
      </c>
      <c r="AJ960" s="5">
        <v>0</v>
      </c>
      <c r="AK960" s="5">
        <v>0</v>
      </c>
      <c r="AL960" s="5">
        <v>0</v>
      </c>
      <c r="AM960" s="5">
        <v>2126</v>
      </c>
      <c r="AN960" s="5">
        <v>0</v>
      </c>
      <c r="AO960" s="5">
        <v>0</v>
      </c>
      <c r="AP960" s="5">
        <v>0</v>
      </c>
      <c r="AQ960" s="5">
        <v>0</v>
      </c>
      <c r="AR960" s="5">
        <v>0</v>
      </c>
      <c r="AS960" s="5">
        <v>0</v>
      </c>
      <c r="AT960" s="5">
        <v>0</v>
      </c>
      <c r="AU960" s="5">
        <v>14494</v>
      </c>
      <c r="AV960" s="5">
        <v>0</v>
      </c>
      <c r="AW960" s="5">
        <v>0</v>
      </c>
      <c r="AX960" s="5">
        <v>0</v>
      </c>
      <c r="AY960" s="5">
        <v>0</v>
      </c>
      <c r="AZ960" s="5">
        <v>0</v>
      </c>
      <c r="BA960" s="5">
        <v>0</v>
      </c>
      <c r="BB960" s="5">
        <v>0</v>
      </c>
      <c r="BC960" s="5">
        <v>29</v>
      </c>
      <c r="BD960" s="5">
        <v>0</v>
      </c>
      <c r="BE960" s="5">
        <v>0</v>
      </c>
      <c r="BF960" s="5">
        <v>0</v>
      </c>
      <c r="BG960" s="5">
        <v>0</v>
      </c>
      <c r="BH960" s="5">
        <v>170173</v>
      </c>
      <c r="BI960" s="5">
        <v>62909</v>
      </c>
      <c r="BJ960" s="5">
        <v>244866</v>
      </c>
      <c r="BK960" s="5">
        <v>14652</v>
      </c>
      <c r="BL960" s="5">
        <v>131</v>
      </c>
      <c r="BM960" s="5">
        <v>4949</v>
      </c>
      <c r="BN960" s="5">
        <v>0</v>
      </c>
      <c r="BO960" s="5">
        <v>49014</v>
      </c>
      <c r="BP960" s="5">
        <v>-770732</v>
      </c>
      <c r="BQ960" s="5">
        <v>105683</v>
      </c>
      <c r="BR960" s="5">
        <v>0</v>
      </c>
    </row>
    <row r="961" spans="1:70">
      <c r="A961" t="s">
        <v>2383</v>
      </c>
      <c r="B961" t="s">
        <v>2384</v>
      </c>
      <c r="C961" t="s">
        <v>1384</v>
      </c>
      <c r="D961" t="s">
        <v>2415</v>
      </c>
      <c r="E961" t="str">
        <f t="shared" si="14"/>
        <v>兵庫県朝来市</v>
      </c>
      <c r="F961" s="5">
        <v>29076</v>
      </c>
      <c r="G961" s="5">
        <v>5</v>
      </c>
      <c r="H961" s="5">
        <v>4</v>
      </c>
      <c r="I961" s="5">
        <v>3</v>
      </c>
      <c r="J961" s="5">
        <v>10</v>
      </c>
      <c r="K961" s="5">
        <v>0</v>
      </c>
      <c r="L961" s="5">
        <v>8173</v>
      </c>
      <c r="M961" s="5">
        <v>26016</v>
      </c>
      <c r="N961" s="5">
        <v>11460</v>
      </c>
      <c r="O961" s="5">
        <v>370821</v>
      </c>
      <c r="P961" s="5">
        <v>585973</v>
      </c>
      <c r="Q961" s="5">
        <v>3045838</v>
      </c>
      <c r="R961" s="5">
        <v>286182</v>
      </c>
      <c r="S961" s="5">
        <v>5</v>
      </c>
      <c r="T961" s="5">
        <v>3665</v>
      </c>
      <c r="U961" s="5">
        <v>0</v>
      </c>
      <c r="V961" s="5">
        <v>0</v>
      </c>
      <c r="W961" s="5">
        <v>0</v>
      </c>
      <c r="X961" s="5">
        <v>5</v>
      </c>
      <c r="Y961" s="5">
        <v>16940</v>
      </c>
      <c r="Z961" s="5">
        <v>0</v>
      </c>
      <c r="AA961" s="5">
        <v>109</v>
      </c>
      <c r="AB961" s="5">
        <v>75</v>
      </c>
      <c r="AC961" s="5">
        <v>2817</v>
      </c>
      <c r="AD961" s="5">
        <v>2509</v>
      </c>
      <c r="AE961" s="5">
        <v>0</v>
      </c>
      <c r="AF961" s="5">
        <v>23254</v>
      </c>
      <c r="AG961" s="5">
        <v>3632</v>
      </c>
      <c r="AH961" s="5">
        <v>0</v>
      </c>
      <c r="AI961" s="5">
        <v>0</v>
      </c>
      <c r="AJ961" s="5">
        <v>49709</v>
      </c>
      <c r="AK961" s="5">
        <v>3000</v>
      </c>
      <c r="AL961" s="5">
        <v>0</v>
      </c>
      <c r="AM961" s="5">
        <v>12239</v>
      </c>
      <c r="AN961" s="5">
        <v>0</v>
      </c>
      <c r="AO961" s="5">
        <v>0</v>
      </c>
      <c r="AP961" s="5">
        <v>0</v>
      </c>
      <c r="AQ961" s="5">
        <v>60</v>
      </c>
      <c r="AR961" s="5">
        <v>2408</v>
      </c>
      <c r="AS961" s="5">
        <v>10483</v>
      </c>
      <c r="AT961" s="5">
        <v>2481</v>
      </c>
      <c r="AU961" s="5">
        <v>6214</v>
      </c>
      <c r="AV961" s="5">
        <v>0</v>
      </c>
      <c r="AW961" s="5">
        <v>0</v>
      </c>
      <c r="AX961" s="5">
        <v>0</v>
      </c>
      <c r="AY961" s="5">
        <v>0</v>
      </c>
      <c r="AZ961" s="5">
        <v>0</v>
      </c>
      <c r="BA961" s="5">
        <v>0</v>
      </c>
      <c r="BB961" s="5">
        <v>466</v>
      </c>
      <c r="BC961" s="5">
        <v>0</v>
      </c>
      <c r="BD961" s="5">
        <v>0</v>
      </c>
      <c r="BE961" s="5">
        <v>0</v>
      </c>
      <c r="BF961" s="5">
        <v>0</v>
      </c>
      <c r="BG961" s="5">
        <v>0</v>
      </c>
      <c r="BH961" s="5">
        <v>606446</v>
      </c>
      <c r="BI961" s="5">
        <v>127566</v>
      </c>
      <c r="BJ961" s="5">
        <v>574289</v>
      </c>
      <c r="BK961" s="5">
        <v>77096</v>
      </c>
      <c r="BL961" s="5">
        <v>1676</v>
      </c>
      <c r="BM961" s="5">
        <v>3765</v>
      </c>
      <c r="BN961" s="5">
        <v>0</v>
      </c>
      <c r="BO961" s="5">
        <v>100327</v>
      </c>
      <c r="BP961" s="5">
        <v>1598134</v>
      </c>
      <c r="BQ961" s="5">
        <v>389967</v>
      </c>
      <c r="BR961" s="5">
        <v>0</v>
      </c>
    </row>
    <row r="962" spans="1:70">
      <c r="A962" t="s">
        <v>2383</v>
      </c>
      <c r="B962" t="s">
        <v>2384</v>
      </c>
      <c r="C962" t="s">
        <v>1388</v>
      </c>
      <c r="D962" t="s">
        <v>2416</v>
      </c>
      <c r="E962" t="str">
        <f t="shared" si="14"/>
        <v>兵庫県西脇市（黒田庄）</v>
      </c>
      <c r="F962" s="5">
        <v>6471</v>
      </c>
      <c r="G962" s="5">
        <v>0</v>
      </c>
      <c r="H962" s="5">
        <v>0</v>
      </c>
      <c r="I962" s="5">
        <v>0</v>
      </c>
      <c r="J962" s="5">
        <v>0</v>
      </c>
      <c r="K962" s="5">
        <v>3</v>
      </c>
      <c r="L962" s="5">
        <v>803</v>
      </c>
      <c r="M962" s="5">
        <v>2068</v>
      </c>
      <c r="N962" s="5">
        <v>4593</v>
      </c>
      <c r="O962" s="5">
        <v>72835</v>
      </c>
      <c r="P962" s="5">
        <v>126838</v>
      </c>
      <c r="Q962" s="5">
        <v>503771</v>
      </c>
      <c r="R962" s="5">
        <v>55631</v>
      </c>
      <c r="S962" s="5">
        <v>0</v>
      </c>
      <c r="T962" s="5">
        <v>623</v>
      </c>
      <c r="U962" s="5">
        <v>0</v>
      </c>
      <c r="V962" s="5">
        <v>0</v>
      </c>
      <c r="W962" s="5">
        <v>0</v>
      </c>
      <c r="X962" s="5">
        <v>0</v>
      </c>
      <c r="Y962" s="5">
        <v>4500</v>
      </c>
      <c r="Z962" s="5">
        <v>0</v>
      </c>
      <c r="AA962" s="5">
        <v>96</v>
      </c>
      <c r="AB962" s="5">
        <v>57</v>
      </c>
      <c r="AC962" s="5">
        <v>0</v>
      </c>
      <c r="AD962" s="5">
        <v>460</v>
      </c>
      <c r="AE962" s="5">
        <v>1102</v>
      </c>
      <c r="AF962" s="5">
        <v>381</v>
      </c>
      <c r="AG962" s="5">
        <v>4500</v>
      </c>
      <c r="AH962" s="5">
        <v>0</v>
      </c>
      <c r="AI962" s="5">
        <v>0</v>
      </c>
      <c r="AJ962" s="5">
        <v>776</v>
      </c>
      <c r="AK962" s="5">
        <v>0</v>
      </c>
      <c r="AL962" s="5">
        <v>0</v>
      </c>
      <c r="AM962" s="5">
        <v>2660</v>
      </c>
      <c r="AN962" s="5">
        <v>0</v>
      </c>
      <c r="AO962" s="5">
        <v>0</v>
      </c>
      <c r="AP962" s="5">
        <v>0</v>
      </c>
      <c r="AQ962" s="5">
        <v>0</v>
      </c>
      <c r="AR962" s="5">
        <v>549</v>
      </c>
      <c r="AS962" s="5">
        <v>30</v>
      </c>
      <c r="AT962" s="5">
        <v>18</v>
      </c>
      <c r="AU962" s="5">
        <v>4699</v>
      </c>
      <c r="AV962" s="5">
        <v>0</v>
      </c>
      <c r="AW962" s="5">
        <v>0</v>
      </c>
      <c r="AX962" s="5">
        <v>0</v>
      </c>
      <c r="AY962" s="5">
        <v>0</v>
      </c>
      <c r="AZ962" s="5">
        <v>0</v>
      </c>
      <c r="BA962" s="5">
        <v>0</v>
      </c>
      <c r="BB962" s="5">
        <v>0</v>
      </c>
      <c r="BC962" s="5">
        <v>221</v>
      </c>
      <c r="BD962" s="5">
        <v>0</v>
      </c>
      <c r="BE962" s="5">
        <v>0</v>
      </c>
      <c r="BF962" s="5">
        <v>0</v>
      </c>
      <c r="BG962" s="5">
        <v>0</v>
      </c>
      <c r="BH962" s="5">
        <v>127559</v>
      </c>
      <c r="BI962" s="5">
        <v>47516</v>
      </c>
      <c r="BJ962" s="5">
        <v>154052</v>
      </c>
      <c r="BK962" s="5">
        <v>14327</v>
      </c>
      <c r="BL962" s="5">
        <v>0</v>
      </c>
      <c r="BM962" s="5">
        <v>0</v>
      </c>
      <c r="BN962" s="5">
        <v>0</v>
      </c>
      <c r="BO962" s="5">
        <v>42792</v>
      </c>
      <c r="BP962" s="5">
        <v>264757</v>
      </c>
      <c r="BQ962" s="5">
        <v>62727</v>
      </c>
      <c r="BR962" s="5">
        <v>0</v>
      </c>
    </row>
    <row r="963" spans="1:70">
      <c r="A963" t="s">
        <v>2383</v>
      </c>
      <c r="B963" t="s">
        <v>2384</v>
      </c>
      <c r="C963" t="s">
        <v>1394</v>
      </c>
      <c r="D963" t="s">
        <v>2417</v>
      </c>
      <c r="E963" t="str">
        <f t="shared" si="14"/>
        <v>兵庫県稲美町</v>
      </c>
      <c r="F963" s="5">
        <v>30474</v>
      </c>
      <c r="G963" s="5">
        <v>11</v>
      </c>
      <c r="H963" s="5">
        <v>2</v>
      </c>
      <c r="I963" s="5">
        <v>0</v>
      </c>
      <c r="J963" s="5">
        <v>0</v>
      </c>
      <c r="K963" s="5">
        <v>0</v>
      </c>
      <c r="L963" s="5">
        <v>5006</v>
      </c>
      <c r="M963" s="5">
        <v>5643</v>
      </c>
      <c r="N963" s="5">
        <v>3588</v>
      </c>
      <c r="O963" s="5">
        <v>271241</v>
      </c>
      <c r="P963" s="5">
        <v>489055</v>
      </c>
      <c r="Q963" s="5">
        <v>1398168</v>
      </c>
      <c r="R963" s="5">
        <v>107285</v>
      </c>
      <c r="S963" s="5">
        <v>11</v>
      </c>
      <c r="T963" s="5">
        <v>3107</v>
      </c>
      <c r="U963" s="5">
        <v>0</v>
      </c>
      <c r="V963" s="5">
        <v>0</v>
      </c>
      <c r="W963" s="5">
        <v>0</v>
      </c>
      <c r="X963" s="5">
        <v>5</v>
      </c>
      <c r="Y963" s="5">
        <v>16790</v>
      </c>
      <c r="Z963" s="5">
        <v>700</v>
      </c>
      <c r="AA963" s="5">
        <v>2</v>
      </c>
      <c r="AB963" s="5">
        <v>2</v>
      </c>
      <c r="AC963" s="5">
        <v>0</v>
      </c>
      <c r="AD963" s="5">
        <v>0</v>
      </c>
      <c r="AE963" s="5">
        <v>3588</v>
      </c>
      <c r="AF963" s="5">
        <v>58162</v>
      </c>
      <c r="AG963" s="5">
        <v>1300</v>
      </c>
      <c r="AH963" s="5">
        <v>1300</v>
      </c>
      <c r="AI963" s="5">
        <v>0</v>
      </c>
      <c r="AJ963" s="5">
        <v>15490</v>
      </c>
      <c r="AK963" s="5">
        <v>7400</v>
      </c>
      <c r="AL963" s="5">
        <v>3520</v>
      </c>
      <c r="AM963" s="5">
        <v>75</v>
      </c>
      <c r="AN963" s="5">
        <v>0</v>
      </c>
      <c r="AO963" s="5">
        <v>0</v>
      </c>
      <c r="AP963" s="5">
        <v>0</v>
      </c>
      <c r="AQ963" s="5">
        <v>0</v>
      </c>
      <c r="AR963" s="5">
        <v>972</v>
      </c>
      <c r="AS963" s="5">
        <v>0</v>
      </c>
      <c r="AT963" s="5">
        <v>14</v>
      </c>
      <c r="AU963" s="5">
        <v>8440</v>
      </c>
      <c r="AV963" s="5">
        <v>0</v>
      </c>
      <c r="AW963" s="5">
        <v>0</v>
      </c>
      <c r="AX963" s="5">
        <v>0</v>
      </c>
      <c r="AY963" s="5">
        <v>0</v>
      </c>
      <c r="AZ963" s="5">
        <v>0</v>
      </c>
      <c r="BA963" s="5">
        <v>0</v>
      </c>
      <c r="BB963" s="5">
        <v>0</v>
      </c>
      <c r="BC963" s="5">
        <v>0</v>
      </c>
      <c r="BD963" s="5">
        <v>0</v>
      </c>
      <c r="BE963" s="5">
        <v>0</v>
      </c>
      <c r="BF963" s="5">
        <v>0</v>
      </c>
      <c r="BG963" s="5">
        <v>0</v>
      </c>
      <c r="BH963" s="5">
        <v>492363</v>
      </c>
      <c r="BI963" s="5">
        <v>82417</v>
      </c>
      <c r="BJ963" s="5">
        <v>478567</v>
      </c>
      <c r="BK963" s="5">
        <v>32451</v>
      </c>
      <c r="BL963" s="5">
        <v>0</v>
      </c>
      <c r="BM963" s="5">
        <v>0</v>
      </c>
      <c r="BN963" s="5">
        <v>0</v>
      </c>
      <c r="BO963" s="5">
        <v>65136</v>
      </c>
      <c r="BP963" s="5">
        <v>1778387</v>
      </c>
      <c r="BQ963" s="5">
        <v>271879</v>
      </c>
      <c r="BR963" s="5">
        <v>1300</v>
      </c>
    </row>
    <row r="964" spans="1:70">
      <c r="A964" t="s">
        <v>2383</v>
      </c>
      <c r="B964" t="s">
        <v>2384</v>
      </c>
      <c r="C964" t="s">
        <v>1579</v>
      </c>
      <c r="D964" t="s">
        <v>2418</v>
      </c>
      <c r="E964" t="str">
        <f t="shared" ref="E964:E1027" si="15">+B964&amp;D964</f>
        <v>兵庫県神戸市（六甲山）</v>
      </c>
      <c r="F964" s="5">
        <v>901</v>
      </c>
      <c r="G964" s="5">
        <v>0</v>
      </c>
      <c r="H964" s="5">
        <v>0</v>
      </c>
      <c r="I964" s="5">
        <v>0</v>
      </c>
      <c r="J964" s="5">
        <v>1</v>
      </c>
      <c r="K964" s="5">
        <v>0</v>
      </c>
      <c r="L964" s="5">
        <v>1708</v>
      </c>
      <c r="M964" s="5">
        <v>7318</v>
      </c>
      <c r="N964" s="5">
        <v>832</v>
      </c>
      <c r="O964" s="5">
        <v>17736</v>
      </c>
      <c r="P964" s="5">
        <v>106363</v>
      </c>
      <c r="Q964" s="5">
        <v>0</v>
      </c>
      <c r="R964" s="5">
        <v>0</v>
      </c>
      <c r="S964" s="5">
        <v>0</v>
      </c>
      <c r="T964" s="5">
        <v>271</v>
      </c>
      <c r="U964" s="5">
        <v>0</v>
      </c>
      <c r="V964" s="5">
        <v>0</v>
      </c>
      <c r="W964" s="5">
        <v>0</v>
      </c>
      <c r="X964" s="5">
        <v>0</v>
      </c>
      <c r="Y964" s="5">
        <v>1000</v>
      </c>
      <c r="Z964" s="5">
        <v>0</v>
      </c>
      <c r="AA964" s="5">
        <v>47</v>
      </c>
      <c r="AB964" s="5">
        <v>23</v>
      </c>
      <c r="AC964" s="5">
        <v>1708</v>
      </c>
      <c r="AD964" s="5">
        <v>7318</v>
      </c>
      <c r="AE964" s="5">
        <v>817</v>
      </c>
      <c r="AF964" s="5">
        <v>11732</v>
      </c>
      <c r="AG964" s="5">
        <v>0</v>
      </c>
      <c r="AH964" s="5">
        <v>0</v>
      </c>
      <c r="AI964" s="5">
        <v>0</v>
      </c>
      <c r="AJ964" s="5">
        <v>12600</v>
      </c>
      <c r="AK964" s="5">
        <v>1580</v>
      </c>
      <c r="AL964" s="5">
        <v>0</v>
      </c>
      <c r="AM964" s="5">
        <v>0</v>
      </c>
      <c r="AN964" s="5">
        <v>0</v>
      </c>
      <c r="AO964" s="5">
        <v>0</v>
      </c>
      <c r="AP964" s="5">
        <v>0</v>
      </c>
      <c r="AQ964" s="5">
        <v>0</v>
      </c>
      <c r="AR964" s="5">
        <v>0</v>
      </c>
      <c r="AS964" s="5">
        <v>0</v>
      </c>
      <c r="AT964" s="5">
        <v>12</v>
      </c>
      <c r="AU964" s="5">
        <v>2169</v>
      </c>
      <c r="AV964" s="5">
        <v>1050</v>
      </c>
      <c r="AW964" s="5">
        <v>6463</v>
      </c>
      <c r="AX964" s="5">
        <v>0</v>
      </c>
      <c r="AY964" s="5">
        <v>99</v>
      </c>
      <c r="AZ964" s="5">
        <v>0</v>
      </c>
      <c r="BA964" s="5">
        <v>0</v>
      </c>
      <c r="BB964" s="5">
        <v>0</v>
      </c>
      <c r="BC964" s="5">
        <v>90</v>
      </c>
      <c r="BD964" s="5">
        <v>0</v>
      </c>
      <c r="BE964" s="5">
        <v>0</v>
      </c>
      <c r="BF964" s="5">
        <v>0</v>
      </c>
      <c r="BG964" s="5">
        <v>0</v>
      </c>
      <c r="BH964" s="5">
        <v>106563</v>
      </c>
      <c r="BI964" s="5">
        <v>0</v>
      </c>
      <c r="BJ964" s="5">
        <v>131792</v>
      </c>
      <c r="BK964" s="5">
        <v>0</v>
      </c>
      <c r="BL964" s="5">
        <v>0</v>
      </c>
      <c r="BM964" s="5">
        <v>0</v>
      </c>
      <c r="BN964" s="5">
        <v>0</v>
      </c>
      <c r="BO964" s="5">
        <v>0</v>
      </c>
      <c r="BP964" s="5">
        <v>0</v>
      </c>
      <c r="BQ964" s="5">
        <v>0</v>
      </c>
      <c r="BR964" s="5">
        <v>3300</v>
      </c>
    </row>
    <row r="965" spans="1:70">
      <c r="A965" t="s">
        <v>2383</v>
      </c>
      <c r="B965" t="s">
        <v>2384</v>
      </c>
      <c r="C965" t="s">
        <v>1400</v>
      </c>
      <c r="D965" t="s">
        <v>2419</v>
      </c>
      <c r="E965" t="str">
        <f t="shared" si="15"/>
        <v>兵庫県猪名川町</v>
      </c>
      <c r="F965" s="5">
        <v>30245</v>
      </c>
      <c r="G965" s="5">
        <v>6</v>
      </c>
      <c r="H965" s="5">
        <v>0</v>
      </c>
      <c r="I965" s="5">
        <v>0</v>
      </c>
      <c r="J965" s="5">
        <v>1</v>
      </c>
      <c r="K965" s="5">
        <v>1</v>
      </c>
      <c r="L965" s="5">
        <v>260</v>
      </c>
      <c r="M965" s="5">
        <v>16413</v>
      </c>
      <c r="N965" s="5">
        <v>6602</v>
      </c>
      <c r="O965" s="5">
        <v>219119</v>
      </c>
      <c r="P965" s="5">
        <v>519972</v>
      </c>
      <c r="Q965" s="5">
        <v>502194</v>
      </c>
      <c r="R965" s="5">
        <v>45366</v>
      </c>
      <c r="S965" s="5">
        <v>5</v>
      </c>
      <c r="T965" s="5">
        <v>2984</v>
      </c>
      <c r="U965" s="5">
        <v>0</v>
      </c>
      <c r="V965" s="5">
        <v>0</v>
      </c>
      <c r="W965" s="5">
        <v>4</v>
      </c>
      <c r="X965" s="5">
        <v>3</v>
      </c>
      <c r="Y965" s="5">
        <v>2200</v>
      </c>
      <c r="Z965" s="5">
        <v>0</v>
      </c>
      <c r="AA965" s="5">
        <v>115</v>
      </c>
      <c r="AB965" s="5">
        <v>82</v>
      </c>
      <c r="AC965" s="5">
        <v>57</v>
      </c>
      <c r="AD965" s="5">
        <v>2510</v>
      </c>
      <c r="AE965" s="5">
        <v>1587</v>
      </c>
      <c r="AF965" s="5">
        <v>45805</v>
      </c>
      <c r="AG965" s="5">
        <v>400</v>
      </c>
      <c r="AH965" s="5">
        <v>0</v>
      </c>
      <c r="AI965" s="5">
        <v>0</v>
      </c>
      <c r="AJ965" s="5">
        <v>0</v>
      </c>
      <c r="AK965" s="5">
        <v>12399</v>
      </c>
      <c r="AL965" s="5">
        <v>2864</v>
      </c>
      <c r="AM965" s="5">
        <v>0</v>
      </c>
      <c r="AN965" s="5">
        <v>349</v>
      </c>
      <c r="AO965" s="5">
        <v>0</v>
      </c>
      <c r="AP965" s="5">
        <v>0</v>
      </c>
      <c r="AQ965" s="5">
        <v>1295</v>
      </c>
      <c r="AR965" s="5">
        <v>0</v>
      </c>
      <c r="AS965" s="5">
        <v>1044</v>
      </c>
      <c r="AT965" s="5">
        <v>65</v>
      </c>
      <c r="AU965" s="5">
        <v>22919</v>
      </c>
      <c r="AV965" s="5">
        <v>0</v>
      </c>
      <c r="AW965" s="5">
        <v>0</v>
      </c>
      <c r="AX965" s="5">
        <v>0</v>
      </c>
      <c r="AY965" s="5">
        <v>0</v>
      </c>
      <c r="AZ965" s="5">
        <v>0</v>
      </c>
      <c r="BA965" s="5">
        <v>0</v>
      </c>
      <c r="BB965" s="5">
        <v>0</v>
      </c>
      <c r="BC965" s="5">
        <v>0</v>
      </c>
      <c r="BD965" s="5">
        <v>0</v>
      </c>
      <c r="BE965" s="5">
        <v>14</v>
      </c>
      <c r="BF965" s="5">
        <v>0</v>
      </c>
      <c r="BG965" s="5">
        <v>398</v>
      </c>
      <c r="BH965" s="5">
        <v>545743</v>
      </c>
      <c r="BI965" s="5">
        <v>147082</v>
      </c>
      <c r="BJ965" s="5">
        <v>846182</v>
      </c>
      <c r="BK965" s="5">
        <v>5289</v>
      </c>
      <c r="BL965" s="5">
        <v>0</v>
      </c>
      <c r="BM965" s="5">
        <v>0</v>
      </c>
      <c r="BN965" s="5">
        <v>0</v>
      </c>
      <c r="BO965" s="5">
        <v>86349</v>
      </c>
      <c r="BP965" s="5">
        <v>232139</v>
      </c>
      <c r="BQ965" s="5">
        <v>162535</v>
      </c>
      <c r="BR965" s="5">
        <v>10600</v>
      </c>
    </row>
    <row r="966" spans="1:70">
      <c r="A966" t="s">
        <v>2383</v>
      </c>
      <c r="B966" t="s">
        <v>2384</v>
      </c>
      <c r="C966" t="s">
        <v>1402</v>
      </c>
      <c r="D966" t="s">
        <v>2420</v>
      </c>
      <c r="E966" t="str">
        <f t="shared" si="15"/>
        <v>兵庫県多可町</v>
      </c>
      <c r="F966" s="5">
        <v>19770</v>
      </c>
      <c r="G966" s="5">
        <v>4</v>
      </c>
      <c r="H966" s="5">
        <v>0</v>
      </c>
      <c r="I966" s="5">
        <v>2</v>
      </c>
      <c r="J966" s="5">
        <v>4</v>
      </c>
      <c r="K966" s="5">
        <v>4</v>
      </c>
      <c r="L966" s="5">
        <v>1624</v>
      </c>
      <c r="M966" s="5">
        <v>11664</v>
      </c>
      <c r="N966" s="5">
        <v>32828</v>
      </c>
      <c r="O966" s="5">
        <v>227920</v>
      </c>
      <c r="P966" s="5">
        <v>364067</v>
      </c>
      <c r="Q966" s="5">
        <v>1821897</v>
      </c>
      <c r="R966" s="5">
        <v>176028</v>
      </c>
      <c r="S966" s="5">
        <v>4</v>
      </c>
      <c r="T966" s="5">
        <v>1897</v>
      </c>
      <c r="U966" s="5">
        <v>0</v>
      </c>
      <c r="V966" s="5">
        <v>0</v>
      </c>
      <c r="W966" s="5">
        <v>1</v>
      </c>
      <c r="X966" s="5">
        <v>10</v>
      </c>
      <c r="Y966" s="5">
        <v>11416</v>
      </c>
      <c r="Z966" s="5">
        <v>0</v>
      </c>
      <c r="AA966" s="5">
        <v>416</v>
      </c>
      <c r="AB966" s="5">
        <v>282</v>
      </c>
      <c r="AC966" s="5">
        <v>0</v>
      </c>
      <c r="AD966" s="5">
        <v>1031</v>
      </c>
      <c r="AE966" s="5">
        <v>5598</v>
      </c>
      <c r="AF966" s="5">
        <v>37962</v>
      </c>
      <c r="AG966" s="5">
        <v>7297</v>
      </c>
      <c r="AH966" s="5">
        <v>8350</v>
      </c>
      <c r="AI966" s="5">
        <v>0</v>
      </c>
      <c r="AJ966" s="5">
        <v>4120</v>
      </c>
      <c r="AK966" s="5">
        <v>2191</v>
      </c>
      <c r="AL966" s="5">
        <v>0</v>
      </c>
      <c r="AM966" s="5">
        <v>4787</v>
      </c>
      <c r="AN966" s="5">
        <v>0</v>
      </c>
      <c r="AO966" s="5">
        <v>0</v>
      </c>
      <c r="AP966" s="5">
        <v>0</v>
      </c>
      <c r="AQ966" s="5">
        <v>0</v>
      </c>
      <c r="AR966" s="5">
        <v>0</v>
      </c>
      <c r="AS966" s="5">
        <v>0</v>
      </c>
      <c r="AT966" s="5">
        <v>1213</v>
      </c>
      <c r="AU966" s="5">
        <v>12835</v>
      </c>
      <c r="AV966" s="5">
        <v>0</v>
      </c>
      <c r="AW966" s="5">
        <v>0</v>
      </c>
      <c r="AX966" s="5">
        <v>0</v>
      </c>
      <c r="AY966" s="5">
        <v>0</v>
      </c>
      <c r="AZ966" s="5">
        <v>0</v>
      </c>
      <c r="BA966" s="5">
        <v>0</v>
      </c>
      <c r="BB966" s="5">
        <v>0</v>
      </c>
      <c r="BC966" s="5">
        <v>3254</v>
      </c>
      <c r="BD966" s="5">
        <v>0</v>
      </c>
      <c r="BE966" s="5">
        <v>0</v>
      </c>
      <c r="BF966" s="5">
        <v>0</v>
      </c>
      <c r="BG966" s="5">
        <v>0</v>
      </c>
      <c r="BH966" s="5">
        <v>379939</v>
      </c>
      <c r="BI966" s="5">
        <v>171085</v>
      </c>
      <c r="BJ966" s="5">
        <v>433338</v>
      </c>
      <c r="BK966" s="5">
        <v>57983</v>
      </c>
      <c r="BL966" s="5">
        <v>0</v>
      </c>
      <c r="BM966" s="5">
        <v>0</v>
      </c>
      <c r="BN966" s="5">
        <v>0</v>
      </c>
      <c r="BO966" s="5">
        <v>134146</v>
      </c>
      <c r="BP966" s="5">
        <v>1210913</v>
      </c>
      <c r="BQ966" s="5">
        <v>302358</v>
      </c>
      <c r="BR966" s="5">
        <v>0</v>
      </c>
    </row>
    <row r="967" spans="1:70">
      <c r="A967" t="s">
        <v>2383</v>
      </c>
      <c r="B967" t="s">
        <v>2384</v>
      </c>
      <c r="C967" t="s">
        <v>1730</v>
      </c>
      <c r="D967" t="s">
        <v>2421</v>
      </c>
      <c r="E967" t="str">
        <f t="shared" si="15"/>
        <v>兵庫県新温泉町</v>
      </c>
      <c r="F967" s="5">
        <v>13747</v>
      </c>
      <c r="G967" s="5">
        <v>7</v>
      </c>
      <c r="H967" s="5">
        <v>12</v>
      </c>
      <c r="I967" s="5">
        <v>0</v>
      </c>
      <c r="J967" s="5">
        <v>3</v>
      </c>
      <c r="K967" s="5">
        <v>7</v>
      </c>
      <c r="L967" s="5">
        <v>7308</v>
      </c>
      <c r="M967" s="5">
        <v>7791</v>
      </c>
      <c r="N967" s="5">
        <v>16627</v>
      </c>
      <c r="O967" s="5">
        <v>149461</v>
      </c>
      <c r="P967" s="5">
        <v>287042</v>
      </c>
      <c r="Q967" s="5">
        <v>2676947</v>
      </c>
      <c r="R967" s="5">
        <v>99983</v>
      </c>
      <c r="S967" s="5">
        <v>7</v>
      </c>
      <c r="T967" s="5">
        <v>1578</v>
      </c>
      <c r="U967" s="5">
        <v>0</v>
      </c>
      <c r="V967" s="5">
        <v>0</v>
      </c>
      <c r="W967" s="5">
        <v>0</v>
      </c>
      <c r="X967" s="5">
        <v>5</v>
      </c>
      <c r="Y967" s="5">
        <v>8132</v>
      </c>
      <c r="Z967" s="5">
        <v>0</v>
      </c>
      <c r="AA967" s="5">
        <v>100</v>
      </c>
      <c r="AB967" s="5">
        <v>53</v>
      </c>
      <c r="AC967" s="5">
        <v>2922</v>
      </c>
      <c r="AD967" s="5">
        <v>952</v>
      </c>
      <c r="AE967" s="5">
        <v>1906</v>
      </c>
      <c r="AF967" s="5">
        <v>92783</v>
      </c>
      <c r="AG967" s="5">
        <v>1800</v>
      </c>
      <c r="AH967" s="5">
        <v>0</v>
      </c>
      <c r="AI967" s="5">
        <v>302</v>
      </c>
      <c r="AJ967" s="5">
        <v>1468</v>
      </c>
      <c r="AK967" s="5">
        <v>2932</v>
      </c>
      <c r="AL967" s="5">
        <v>0</v>
      </c>
      <c r="AM967" s="5">
        <v>3288</v>
      </c>
      <c r="AN967" s="5">
        <v>0</v>
      </c>
      <c r="AO967" s="5">
        <v>0</v>
      </c>
      <c r="AP967" s="5">
        <v>0</v>
      </c>
      <c r="AQ967" s="5">
        <v>0</v>
      </c>
      <c r="AR967" s="5">
        <v>0</v>
      </c>
      <c r="AS967" s="5">
        <v>2386</v>
      </c>
      <c r="AT967" s="5">
        <v>1669</v>
      </c>
      <c r="AU967" s="5">
        <v>2992</v>
      </c>
      <c r="AV967" s="5">
        <v>0</v>
      </c>
      <c r="AW967" s="5">
        <v>0</v>
      </c>
      <c r="AX967" s="5">
        <v>11</v>
      </c>
      <c r="AY967" s="5">
        <v>117</v>
      </c>
      <c r="AZ967" s="5">
        <v>0</v>
      </c>
      <c r="BA967" s="5">
        <v>0</v>
      </c>
      <c r="BB967" s="5">
        <v>0</v>
      </c>
      <c r="BC967" s="5">
        <v>0</v>
      </c>
      <c r="BD967" s="5">
        <v>0</v>
      </c>
      <c r="BE967" s="5">
        <v>50</v>
      </c>
      <c r="BF967" s="5">
        <v>0</v>
      </c>
      <c r="BG967" s="5">
        <v>232</v>
      </c>
      <c r="BH967" s="5">
        <v>292739</v>
      </c>
      <c r="BI967" s="5">
        <v>86348</v>
      </c>
      <c r="BJ967" s="5">
        <v>376709</v>
      </c>
      <c r="BK967" s="5">
        <v>40014</v>
      </c>
      <c r="BL967" s="5">
        <v>0</v>
      </c>
      <c r="BM967" s="5">
        <v>4572</v>
      </c>
      <c r="BN967" s="5">
        <v>0</v>
      </c>
      <c r="BO967" s="5">
        <v>55385</v>
      </c>
      <c r="BP967" s="5">
        <v>799030</v>
      </c>
      <c r="BQ967" s="5">
        <v>179353</v>
      </c>
      <c r="BR967" s="5">
        <v>0</v>
      </c>
    </row>
    <row r="968" spans="1:70">
      <c r="A968" t="s">
        <v>2383</v>
      </c>
      <c r="B968" t="s">
        <v>2384</v>
      </c>
      <c r="C968" t="s">
        <v>1732</v>
      </c>
      <c r="D968" t="s">
        <v>2422</v>
      </c>
      <c r="E968" t="str">
        <f t="shared" si="15"/>
        <v>兵庫県播磨町</v>
      </c>
      <c r="F968" s="5">
        <v>33723</v>
      </c>
      <c r="G968" s="5">
        <v>6</v>
      </c>
      <c r="H968" s="5">
        <v>1</v>
      </c>
      <c r="I968" s="5">
        <v>0</v>
      </c>
      <c r="J968" s="5">
        <v>1</v>
      </c>
      <c r="K968" s="5">
        <v>0</v>
      </c>
      <c r="L968" s="5">
        <v>6174</v>
      </c>
      <c r="M968" s="5">
        <v>8025</v>
      </c>
      <c r="N968" s="5">
        <v>0</v>
      </c>
      <c r="O968" s="5">
        <v>159356</v>
      </c>
      <c r="P968" s="5">
        <v>511007</v>
      </c>
      <c r="Q968" s="5">
        <v>858479</v>
      </c>
      <c r="R968" s="5">
        <v>106081</v>
      </c>
      <c r="S968" s="5">
        <v>4</v>
      </c>
      <c r="T968" s="5">
        <v>3564</v>
      </c>
      <c r="U968" s="5">
        <v>0</v>
      </c>
      <c r="V968" s="5">
        <v>0</v>
      </c>
      <c r="W968" s="5">
        <v>1</v>
      </c>
      <c r="X968" s="5">
        <v>9</v>
      </c>
      <c r="Y968" s="5">
        <v>18600</v>
      </c>
      <c r="Z968" s="5">
        <v>0</v>
      </c>
      <c r="AA968" s="5">
        <v>125</v>
      </c>
      <c r="AB968" s="5">
        <v>35</v>
      </c>
      <c r="AC968" s="5">
        <v>0</v>
      </c>
      <c r="AD968" s="5">
        <v>0</v>
      </c>
      <c r="AE968" s="5">
        <v>0</v>
      </c>
      <c r="AF968" s="5">
        <v>25755</v>
      </c>
      <c r="AG968" s="5">
        <v>18000</v>
      </c>
      <c r="AH968" s="5">
        <v>0</v>
      </c>
      <c r="AI968" s="5">
        <v>0</v>
      </c>
      <c r="AJ968" s="5">
        <v>0</v>
      </c>
      <c r="AK968" s="5">
        <v>2000</v>
      </c>
      <c r="AL968" s="5">
        <v>11500</v>
      </c>
      <c r="AM968" s="5">
        <v>0</v>
      </c>
      <c r="AN968" s="5">
        <v>0</v>
      </c>
      <c r="AO968" s="5">
        <v>0</v>
      </c>
      <c r="AP968" s="5">
        <v>0</v>
      </c>
      <c r="AQ968" s="5">
        <v>0</v>
      </c>
      <c r="AR968" s="5">
        <v>856</v>
      </c>
      <c r="AS968" s="5">
        <v>919</v>
      </c>
      <c r="AT968" s="5">
        <v>0</v>
      </c>
      <c r="AU968" s="5">
        <v>11109</v>
      </c>
      <c r="AV968" s="5">
        <v>48</v>
      </c>
      <c r="AW968" s="5">
        <v>0</v>
      </c>
      <c r="AX968" s="5">
        <v>0</v>
      </c>
      <c r="AY968" s="5">
        <v>57</v>
      </c>
      <c r="AZ968" s="5">
        <v>0</v>
      </c>
      <c r="BA968" s="5">
        <v>0</v>
      </c>
      <c r="BB968" s="5">
        <v>0</v>
      </c>
      <c r="BC968" s="5">
        <v>269</v>
      </c>
      <c r="BD968" s="5">
        <v>0</v>
      </c>
      <c r="BE968" s="5">
        <v>0</v>
      </c>
      <c r="BF968" s="5">
        <v>0</v>
      </c>
      <c r="BG968" s="5">
        <v>0</v>
      </c>
      <c r="BH968" s="5">
        <v>515000</v>
      </c>
      <c r="BI968" s="5">
        <v>107445</v>
      </c>
      <c r="BJ968" s="5">
        <v>489480</v>
      </c>
      <c r="BK968" s="5">
        <v>23502</v>
      </c>
      <c r="BL968" s="5">
        <v>0</v>
      </c>
      <c r="BM968" s="5">
        <v>302</v>
      </c>
      <c r="BN968" s="5">
        <v>0</v>
      </c>
      <c r="BO968" s="5">
        <v>87606</v>
      </c>
      <c r="BP968" s="5">
        <v>1276077</v>
      </c>
      <c r="BQ968" s="5">
        <v>203950</v>
      </c>
      <c r="BR968" s="5">
        <v>1800</v>
      </c>
    </row>
    <row r="969" spans="1:70">
      <c r="A969" t="s">
        <v>2383</v>
      </c>
      <c r="B969" t="s">
        <v>2384</v>
      </c>
      <c r="C969" t="s">
        <v>1406</v>
      </c>
      <c r="D969" t="s">
        <v>2423</v>
      </c>
      <c r="E969" t="str">
        <f t="shared" si="15"/>
        <v>兵庫県丹波市（山南）</v>
      </c>
      <c r="F969" s="5">
        <v>10787</v>
      </c>
      <c r="G969" s="5">
        <v>4</v>
      </c>
      <c r="H969" s="5">
        <v>1</v>
      </c>
      <c r="I969" s="5">
        <v>0</v>
      </c>
      <c r="J969" s="5">
        <v>0</v>
      </c>
      <c r="K969" s="5">
        <v>1</v>
      </c>
      <c r="L969" s="5">
        <v>4819</v>
      </c>
      <c r="M969" s="5">
        <v>8666</v>
      </c>
      <c r="N969" s="5">
        <v>3349</v>
      </c>
      <c r="O969" s="5">
        <v>142450</v>
      </c>
      <c r="P969" s="5">
        <v>0</v>
      </c>
      <c r="Q969" s="5">
        <v>0</v>
      </c>
      <c r="R969" s="5">
        <v>0</v>
      </c>
      <c r="S969" s="5">
        <v>3</v>
      </c>
      <c r="T969" s="5">
        <v>1061</v>
      </c>
      <c r="U969" s="5">
        <v>0</v>
      </c>
      <c r="V969" s="5">
        <v>0</v>
      </c>
      <c r="W969" s="5">
        <v>1</v>
      </c>
      <c r="X969" s="5">
        <v>6</v>
      </c>
      <c r="Y969" s="5">
        <v>6400</v>
      </c>
      <c r="Z969" s="5">
        <v>0</v>
      </c>
      <c r="AA969" s="5">
        <v>120</v>
      </c>
      <c r="AB969" s="5">
        <v>50</v>
      </c>
      <c r="AC969" s="5">
        <v>0</v>
      </c>
      <c r="AD969" s="5">
        <v>4906</v>
      </c>
      <c r="AE969" s="5">
        <v>1496</v>
      </c>
      <c r="AF969" s="5">
        <v>81072</v>
      </c>
      <c r="AG969" s="5">
        <v>6400</v>
      </c>
      <c r="AH969" s="5">
        <v>0</v>
      </c>
      <c r="AI969" s="5">
        <v>5040</v>
      </c>
      <c r="AJ969" s="5">
        <v>0</v>
      </c>
      <c r="AK969" s="5">
        <v>1050</v>
      </c>
      <c r="AL969" s="5">
        <v>2391</v>
      </c>
      <c r="AM969" s="5">
        <v>0</v>
      </c>
      <c r="AN969" s="5">
        <v>0</v>
      </c>
      <c r="AO969" s="5">
        <v>0</v>
      </c>
      <c r="AP969" s="5">
        <v>0</v>
      </c>
      <c r="AQ969" s="5">
        <v>0</v>
      </c>
      <c r="AR969" s="5">
        <v>4236</v>
      </c>
      <c r="AS969" s="5">
        <v>2011</v>
      </c>
      <c r="AT969" s="5">
        <v>320</v>
      </c>
      <c r="AU969" s="5">
        <v>2034</v>
      </c>
      <c r="AV969" s="5">
        <v>0</v>
      </c>
      <c r="AW969" s="5">
        <v>653</v>
      </c>
      <c r="AX969" s="5">
        <v>7</v>
      </c>
      <c r="AY969" s="5">
        <v>659</v>
      </c>
      <c r="AZ969" s="5">
        <v>22</v>
      </c>
      <c r="BA969" s="5">
        <v>21</v>
      </c>
      <c r="BB969" s="5">
        <v>0</v>
      </c>
      <c r="BC969" s="5">
        <v>246</v>
      </c>
      <c r="BD969" s="5">
        <v>125</v>
      </c>
      <c r="BE969" s="5">
        <v>122</v>
      </c>
      <c r="BF969" s="5">
        <v>0</v>
      </c>
      <c r="BG969" s="5">
        <v>195</v>
      </c>
      <c r="BH969" s="5">
        <v>0</v>
      </c>
      <c r="BI969" s="5">
        <v>0</v>
      </c>
      <c r="BJ969" s="5">
        <v>0</v>
      </c>
      <c r="BK969" s="5">
        <v>0</v>
      </c>
      <c r="BL969" s="5">
        <v>0</v>
      </c>
      <c r="BM969" s="5">
        <v>0</v>
      </c>
      <c r="BN969" s="5">
        <v>0</v>
      </c>
      <c r="BO969" s="5">
        <v>0</v>
      </c>
      <c r="BP969" s="5">
        <v>0</v>
      </c>
      <c r="BQ969" s="5">
        <v>0</v>
      </c>
      <c r="BR969" s="5">
        <v>0</v>
      </c>
    </row>
    <row r="970" spans="1:70">
      <c r="A970" t="s">
        <v>2383</v>
      </c>
      <c r="B970" t="s">
        <v>2384</v>
      </c>
      <c r="C970" t="s">
        <v>1408</v>
      </c>
      <c r="D970" t="s">
        <v>2424</v>
      </c>
      <c r="E970" t="str">
        <f t="shared" si="15"/>
        <v>兵庫県佐用町</v>
      </c>
      <c r="F970" s="5">
        <v>3691</v>
      </c>
      <c r="G970" s="5">
        <v>2</v>
      </c>
      <c r="H970" s="5">
        <v>0</v>
      </c>
      <c r="I970" s="5">
        <v>2</v>
      </c>
      <c r="J970" s="5">
        <v>0</v>
      </c>
      <c r="K970" s="5">
        <v>0</v>
      </c>
      <c r="L970" s="5">
        <v>571</v>
      </c>
      <c r="M970" s="5">
        <v>20380</v>
      </c>
      <c r="N970" s="5">
        <v>0</v>
      </c>
      <c r="O970" s="5">
        <v>114942</v>
      </c>
      <c r="P970" s="5">
        <v>100387</v>
      </c>
      <c r="Q970" s="5">
        <v>435820</v>
      </c>
      <c r="R970" s="5">
        <v>53607</v>
      </c>
      <c r="S970" s="5">
        <v>1</v>
      </c>
      <c r="T970" s="5">
        <v>536</v>
      </c>
      <c r="U970" s="5">
        <v>0</v>
      </c>
      <c r="V970" s="5">
        <v>0</v>
      </c>
      <c r="W970" s="5">
        <v>0</v>
      </c>
      <c r="X970" s="5">
        <v>3</v>
      </c>
      <c r="Y970" s="5">
        <v>3000</v>
      </c>
      <c r="Z970" s="5">
        <v>0</v>
      </c>
      <c r="AA970" s="5">
        <v>88</v>
      </c>
      <c r="AB970" s="5">
        <v>49</v>
      </c>
      <c r="AC970" s="5">
        <v>0</v>
      </c>
      <c r="AD970" s="5">
        <v>0</v>
      </c>
      <c r="AE970" s="5">
        <v>0</v>
      </c>
      <c r="AF970" s="5">
        <v>0</v>
      </c>
      <c r="AG970" s="5">
        <v>1000</v>
      </c>
      <c r="AH970" s="5">
        <v>0</v>
      </c>
      <c r="AI970" s="5">
        <v>11086</v>
      </c>
      <c r="AJ970" s="5">
        <v>0</v>
      </c>
      <c r="AK970" s="5">
        <v>0</v>
      </c>
      <c r="AL970" s="5">
        <v>1524</v>
      </c>
      <c r="AM970" s="5">
        <v>0</v>
      </c>
      <c r="AN970" s="5">
        <v>0</v>
      </c>
      <c r="AO970" s="5">
        <v>0</v>
      </c>
      <c r="AP970" s="5">
        <v>0</v>
      </c>
      <c r="AQ970" s="5">
        <v>0</v>
      </c>
      <c r="AR970" s="5">
        <v>571</v>
      </c>
      <c r="AS970" s="5">
        <v>1357</v>
      </c>
      <c r="AT970" s="5">
        <v>0</v>
      </c>
      <c r="AU970" s="5">
        <v>5451</v>
      </c>
      <c r="AV970" s="5">
        <v>0</v>
      </c>
      <c r="AW970" s="5">
        <v>4</v>
      </c>
      <c r="AX970" s="5">
        <v>0</v>
      </c>
      <c r="AY970" s="5">
        <v>163</v>
      </c>
      <c r="AZ970" s="5">
        <v>0</v>
      </c>
      <c r="BA970" s="5">
        <v>197</v>
      </c>
      <c r="BB970" s="5">
        <v>0</v>
      </c>
      <c r="BC970" s="5">
        <v>0</v>
      </c>
      <c r="BD970" s="5">
        <v>0</v>
      </c>
      <c r="BE970" s="5">
        <v>0</v>
      </c>
      <c r="BF970" s="5">
        <v>0</v>
      </c>
      <c r="BG970" s="5">
        <v>0</v>
      </c>
      <c r="BH970" s="5">
        <v>101424</v>
      </c>
      <c r="BI970" s="5">
        <v>93774</v>
      </c>
      <c r="BJ970" s="5">
        <v>225405</v>
      </c>
      <c r="BK970" s="5">
        <v>12954</v>
      </c>
      <c r="BL970" s="5">
        <v>0</v>
      </c>
      <c r="BM970" s="5">
        <v>0</v>
      </c>
      <c r="BN970" s="5">
        <v>0</v>
      </c>
      <c r="BO970" s="5">
        <v>66638</v>
      </c>
      <c r="BP970" s="5">
        <v>569175</v>
      </c>
      <c r="BQ970" s="5">
        <v>89016</v>
      </c>
      <c r="BR970" s="5">
        <v>0</v>
      </c>
    </row>
    <row r="971" spans="1:70">
      <c r="A971" t="s">
        <v>2383</v>
      </c>
      <c r="B971" t="s">
        <v>2384</v>
      </c>
      <c r="C971" t="s">
        <v>1745</v>
      </c>
      <c r="D971" t="s">
        <v>2425</v>
      </c>
      <c r="E971" t="str">
        <f t="shared" si="15"/>
        <v>兵庫県播磨高原広域事務組合</v>
      </c>
      <c r="F971" s="5">
        <v>708</v>
      </c>
      <c r="G971" s="5">
        <v>3</v>
      </c>
      <c r="H971" s="5">
        <v>2</v>
      </c>
      <c r="I971" s="5">
        <v>0</v>
      </c>
      <c r="J971" s="5">
        <v>0</v>
      </c>
      <c r="K971" s="5">
        <v>1</v>
      </c>
      <c r="L971" s="5">
        <v>0</v>
      </c>
      <c r="M971" s="5">
        <v>36979</v>
      </c>
      <c r="N971" s="5">
        <v>3968</v>
      </c>
      <c r="O971" s="5">
        <v>20676</v>
      </c>
      <c r="P971" s="5">
        <v>179891</v>
      </c>
      <c r="Q971" s="5">
        <v>2202741</v>
      </c>
      <c r="R971" s="5">
        <v>325770</v>
      </c>
      <c r="S971" s="5">
        <v>3</v>
      </c>
      <c r="T971" s="5">
        <v>616</v>
      </c>
      <c r="U971" s="5">
        <v>0</v>
      </c>
      <c r="V971" s="5">
        <v>0</v>
      </c>
      <c r="W971" s="5">
        <v>2</v>
      </c>
      <c r="X971" s="5">
        <v>26</v>
      </c>
      <c r="Y971" s="5">
        <v>8000</v>
      </c>
      <c r="Z971" s="5">
        <v>0</v>
      </c>
      <c r="AA971" s="5">
        <v>56</v>
      </c>
      <c r="AB971" s="5">
        <v>36</v>
      </c>
      <c r="AC971" s="5">
        <v>0</v>
      </c>
      <c r="AD971" s="5">
        <v>3587</v>
      </c>
      <c r="AE971" s="5">
        <v>0</v>
      </c>
      <c r="AF971" s="5">
        <v>0</v>
      </c>
      <c r="AG971" s="5">
        <v>8000</v>
      </c>
      <c r="AH971" s="5">
        <v>28560</v>
      </c>
      <c r="AI971" s="5">
        <v>0</v>
      </c>
      <c r="AJ971" s="5">
        <v>0</v>
      </c>
      <c r="AK971" s="5">
        <v>1590</v>
      </c>
      <c r="AL971" s="5">
        <v>3430</v>
      </c>
      <c r="AM971" s="5">
        <v>0</v>
      </c>
      <c r="AN971" s="5">
        <v>0</v>
      </c>
      <c r="AO971" s="5">
        <v>0</v>
      </c>
      <c r="AP971" s="5">
        <v>0</v>
      </c>
      <c r="AQ971" s="5">
        <v>0</v>
      </c>
      <c r="AR971" s="5">
        <v>0</v>
      </c>
      <c r="AS971" s="5">
        <v>2521</v>
      </c>
      <c r="AT971" s="5">
        <v>2</v>
      </c>
      <c r="AU971" s="5">
        <v>490</v>
      </c>
      <c r="AV971" s="5">
        <v>0</v>
      </c>
      <c r="AW971" s="5">
        <v>1117</v>
      </c>
      <c r="AX971" s="5">
        <v>0</v>
      </c>
      <c r="AY971" s="5">
        <v>0</v>
      </c>
      <c r="AZ971" s="5">
        <v>0</v>
      </c>
      <c r="BA971" s="5">
        <v>0</v>
      </c>
      <c r="BB971" s="5">
        <v>0</v>
      </c>
      <c r="BC971" s="5">
        <v>0</v>
      </c>
      <c r="BD971" s="5">
        <v>0</v>
      </c>
      <c r="BE971" s="5">
        <v>406</v>
      </c>
      <c r="BF971" s="5">
        <v>0</v>
      </c>
      <c r="BG971" s="5">
        <v>0</v>
      </c>
      <c r="BH971" s="5">
        <v>180773</v>
      </c>
      <c r="BI971" s="5">
        <v>190705</v>
      </c>
      <c r="BJ971" s="5">
        <v>263969</v>
      </c>
      <c r="BK971" s="5">
        <v>101726</v>
      </c>
      <c r="BL971" s="5">
        <v>3</v>
      </c>
      <c r="BM971" s="5">
        <v>0</v>
      </c>
      <c r="BN971" s="5">
        <v>0</v>
      </c>
      <c r="BO971" s="5">
        <v>21050</v>
      </c>
      <c r="BP971" s="5">
        <v>211286</v>
      </c>
      <c r="BQ971" s="5">
        <v>346028</v>
      </c>
      <c r="BR971" s="5">
        <v>0</v>
      </c>
    </row>
    <row r="972" spans="1:70">
      <c r="A972" t="s">
        <v>2383</v>
      </c>
      <c r="B972" t="s">
        <v>2384</v>
      </c>
      <c r="C972" t="s">
        <v>1747</v>
      </c>
      <c r="D972" t="s">
        <v>2426</v>
      </c>
      <c r="E972" t="str">
        <f t="shared" si="15"/>
        <v>兵庫県神河町</v>
      </c>
      <c r="F972" s="5">
        <v>10842</v>
      </c>
      <c r="G972" s="5">
        <v>4</v>
      </c>
      <c r="H972" s="5">
        <v>0</v>
      </c>
      <c r="I972" s="5">
        <v>4</v>
      </c>
      <c r="J972" s="5">
        <v>4</v>
      </c>
      <c r="K972" s="5">
        <v>4</v>
      </c>
      <c r="L972" s="5">
        <v>6907</v>
      </c>
      <c r="M972" s="5">
        <v>6337</v>
      </c>
      <c r="N972" s="5">
        <v>0</v>
      </c>
      <c r="O972" s="5">
        <v>183463</v>
      </c>
      <c r="P972" s="5">
        <v>242189</v>
      </c>
      <c r="Q972" s="5">
        <v>2198145</v>
      </c>
      <c r="R972" s="5">
        <v>148671</v>
      </c>
      <c r="S972" s="5">
        <v>4</v>
      </c>
      <c r="T972" s="5">
        <v>1098</v>
      </c>
      <c r="U972" s="5">
        <v>0</v>
      </c>
      <c r="V972" s="5">
        <v>0</v>
      </c>
      <c r="W972" s="5">
        <v>1</v>
      </c>
      <c r="X972" s="5">
        <v>13</v>
      </c>
      <c r="Y972" s="5">
        <v>5250</v>
      </c>
      <c r="Z972" s="5">
        <v>0</v>
      </c>
      <c r="AA972" s="5">
        <v>58</v>
      </c>
      <c r="AB972" s="5">
        <v>0</v>
      </c>
      <c r="AC972" s="5">
        <v>0</v>
      </c>
      <c r="AD972" s="5">
        <v>0</v>
      </c>
      <c r="AE972" s="5">
        <v>0</v>
      </c>
      <c r="AF972" s="5">
        <v>0</v>
      </c>
      <c r="AG972" s="5">
        <v>3533</v>
      </c>
      <c r="AH972" s="5">
        <v>0</v>
      </c>
      <c r="AI972" s="5">
        <v>0</v>
      </c>
      <c r="AJ972" s="5">
        <v>0</v>
      </c>
      <c r="AK972" s="5">
        <v>1554</v>
      </c>
      <c r="AL972" s="5">
        <v>1615</v>
      </c>
      <c r="AM972" s="5">
        <v>0</v>
      </c>
      <c r="AN972" s="5">
        <v>0</v>
      </c>
      <c r="AO972" s="5">
        <v>1091</v>
      </c>
      <c r="AP972" s="5">
        <v>0</v>
      </c>
      <c r="AQ972" s="5">
        <v>0</v>
      </c>
      <c r="AR972" s="5">
        <v>0</v>
      </c>
      <c r="AS972" s="5">
        <v>35</v>
      </c>
      <c r="AT972" s="5">
        <v>0</v>
      </c>
      <c r="AU972" s="5">
        <v>0</v>
      </c>
      <c r="AV972" s="5">
        <v>0</v>
      </c>
      <c r="AW972" s="5">
        <v>0</v>
      </c>
      <c r="AX972" s="5">
        <v>0</v>
      </c>
      <c r="AY972" s="5">
        <v>0</v>
      </c>
      <c r="AZ972" s="5">
        <v>0</v>
      </c>
      <c r="BA972" s="5">
        <v>0</v>
      </c>
      <c r="BB972" s="5">
        <v>0</v>
      </c>
      <c r="BC972" s="5">
        <v>878</v>
      </c>
      <c r="BD972" s="5">
        <v>0</v>
      </c>
      <c r="BE972" s="5">
        <v>0</v>
      </c>
      <c r="BF972" s="5">
        <v>0</v>
      </c>
      <c r="BG972" s="5">
        <v>0</v>
      </c>
      <c r="BH972" s="5">
        <v>245413</v>
      </c>
      <c r="BI972" s="5">
        <v>158742</v>
      </c>
      <c r="BJ972" s="5">
        <v>360275</v>
      </c>
      <c r="BK972" s="5">
        <v>41232</v>
      </c>
      <c r="BL972" s="5">
        <v>0</v>
      </c>
      <c r="BM972" s="5">
        <v>0</v>
      </c>
      <c r="BN972" s="5">
        <v>0</v>
      </c>
      <c r="BO972" s="5">
        <v>87163</v>
      </c>
      <c r="BP972" s="5">
        <v>445740</v>
      </c>
      <c r="BQ972" s="5">
        <v>353074</v>
      </c>
      <c r="BR972" s="5">
        <v>0</v>
      </c>
    </row>
    <row r="973" spans="1:70">
      <c r="A973" t="s">
        <v>2383</v>
      </c>
      <c r="B973" t="s">
        <v>2384</v>
      </c>
      <c r="C973" t="s">
        <v>1751</v>
      </c>
      <c r="D973" t="s">
        <v>2427</v>
      </c>
      <c r="E973" t="str">
        <f t="shared" si="15"/>
        <v>兵庫県淡路広域水道企業団</v>
      </c>
      <c r="F973" s="5">
        <v>127488</v>
      </c>
      <c r="G973" s="5">
        <v>63</v>
      </c>
      <c r="H973" s="5">
        <v>2</v>
      </c>
      <c r="I973" s="5">
        <v>1</v>
      </c>
      <c r="J973" s="5">
        <v>45</v>
      </c>
      <c r="K973" s="5">
        <v>1</v>
      </c>
      <c r="L973" s="5">
        <v>100953</v>
      </c>
      <c r="M973" s="5">
        <v>257554</v>
      </c>
      <c r="N973" s="5">
        <v>71435</v>
      </c>
      <c r="O973" s="5">
        <v>1554926</v>
      </c>
      <c r="P973" s="5">
        <v>4496500</v>
      </c>
      <c r="Q973" s="5">
        <v>29200846</v>
      </c>
      <c r="R973" s="5">
        <v>2403066</v>
      </c>
      <c r="S973" s="5">
        <v>52</v>
      </c>
      <c r="T973" s="5">
        <v>14695</v>
      </c>
      <c r="U973" s="5">
        <v>0</v>
      </c>
      <c r="V973" s="5">
        <v>0</v>
      </c>
      <c r="W973" s="5">
        <v>42</v>
      </c>
      <c r="X973" s="5">
        <v>10</v>
      </c>
      <c r="Y973" s="5">
        <v>89121</v>
      </c>
      <c r="Z973" s="5">
        <v>11300</v>
      </c>
      <c r="AA973" s="5">
        <v>445</v>
      </c>
      <c r="AB973" s="5">
        <v>284</v>
      </c>
      <c r="AC973" s="5">
        <v>9391</v>
      </c>
      <c r="AD973" s="5">
        <v>4137</v>
      </c>
      <c r="AE973" s="5">
        <v>0</v>
      </c>
      <c r="AF973" s="5">
        <v>190125</v>
      </c>
      <c r="AG973" s="5">
        <v>23654</v>
      </c>
      <c r="AH973" s="5">
        <v>71160</v>
      </c>
      <c r="AI973" s="5">
        <v>0</v>
      </c>
      <c r="AJ973" s="5">
        <v>83421</v>
      </c>
      <c r="AK973" s="5">
        <v>60199</v>
      </c>
      <c r="AL973" s="5">
        <v>34743</v>
      </c>
      <c r="AM973" s="5">
        <v>11380</v>
      </c>
      <c r="AN973" s="5">
        <v>1325</v>
      </c>
      <c r="AO973" s="5">
        <v>1000</v>
      </c>
      <c r="AP973" s="5">
        <v>956</v>
      </c>
      <c r="AQ973" s="5">
        <v>4373</v>
      </c>
      <c r="AR973" s="5">
        <v>2094</v>
      </c>
      <c r="AS973" s="5">
        <v>29259</v>
      </c>
      <c r="AT973" s="5">
        <v>9774</v>
      </c>
      <c r="AU973" s="5">
        <v>58509</v>
      </c>
      <c r="AV973" s="5">
        <v>182</v>
      </c>
      <c r="AW973" s="5">
        <v>42393</v>
      </c>
      <c r="AX973" s="5">
        <v>17</v>
      </c>
      <c r="AY973" s="5">
        <v>9656</v>
      </c>
      <c r="AZ973" s="5">
        <v>3083</v>
      </c>
      <c r="BA973" s="5">
        <v>17930</v>
      </c>
      <c r="BB973" s="5">
        <v>1366</v>
      </c>
      <c r="BC973" s="5">
        <v>104280</v>
      </c>
      <c r="BD973" s="5">
        <v>9</v>
      </c>
      <c r="BE973" s="5">
        <v>49</v>
      </c>
      <c r="BF973" s="5">
        <v>134</v>
      </c>
      <c r="BG973" s="5">
        <v>918</v>
      </c>
      <c r="BH973" s="5">
        <v>4517532</v>
      </c>
      <c r="BI973" s="5">
        <v>2288065</v>
      </c>
      <c r="BJ973" s="5">
        <v>5783781</v>
      </c>
      <c r="BK973" s="5">
        <v>677364</v>
      </c>
      <c r="BL973" s="5">
        <v>0</v>
      </c>
      <c r="BM973" s="5">
        <v>0</v>
      </c>
      <c r="BN973" s="5">
        <v>0</v>
      </c>
      <c r="BO973" s="5">
        <v>783091</v>
      </c>
      <c r="BP973" s="5">
        <v>5430268</v>
      </c>
      <c r="BQ973" s="5">
        <v>2856747</v>
      </c>
      <c r="BR973" s="5">
        <v>28800</v>
      </c>
    </row>
    <row r="974" spans="1:70">
      <c r="A974" t="s">
        <v>2383</v>
      </c>
      <c r="B974" t="s">
        <v>2384</v>
      </c>
      <c r="C974" t="s">
        <v>1410</v>
      </c>
      <c r="D974" t="s">
        <v>2428</v>
      </c>
      <c r="E974" t="str">
        <f t="shared" si="15"/>
        <v>兵庫県丹波市（市島）</v>
      </c>
      <c r="F974" s="5">
        <v>8426</v>
      </c>
      <c r="G974" s="5">
        <v>3</v>
      </c>
      <c r="H974" s="5">
        <v>0</v>
      </c>
      <c r="I974" s="5">
        <v>1</v>
      </c>
      <c r="J974" s="5">
        <v>3</v>
      </c>
      <c r="K974" s="5">
        <v>0</v>
      </c>
      <c r="L974" s="5">
        <v>6891</v>
      </c>
      <c r="M974" s="5">
        <v>12925</v>
      </c>
      <c r="N974" s="5">
        <v>3321</v>
      </c>
      <c r="O974" s="5">
        <v>130426</v>
      </c>
      <c r="P974" s="5">
        <v>0</v>
      </c>
      <c r="Q974" s="5">
        <v>0</v>
      </c>
      <c r="R974" s="5">
        <v>0</v>
      </c>
      <c r="S974" s="5">
        <v>3</v>
      </c>
      <c r="T974" s="5">
        <v>916</v>
      </c>
      <c r="U974" s="5">
        <v>0</v>
      </c>
      <c r="V974" s="5">
        <v>0</v>
      </c>
      <c r="W974" s="5">
        <v>1</v>
      </c>
      <c r="X974" s="5">
        <v>6</v>
      </c>
      <c r="Y974" s="5">
        <v>4396</v>
      </c>
      <c r="Z974" s="5">
        <v>0</v>
      </c>
      <c r="AA974" s="5">
        <v>204</v>
      </c>
      <c r="AB974" s="5">
        <v>113</v>
      </c>
      <c r="AC974" s="5">
        <v>0</v>
      </c>
      <c r="AD974" s="5">
        <v>18</v>
      </c>
      <c r="AE974" s="5">
        <v>569</v>
      </c>
      <c r="AF974" s="5">
        <v>11866</v>
      </c>
      <c r="AG974" s="5">
        <v>2330</v>
      </c>
      <c r="AH974" s="5">
        <v>2376</v>
      </c>
      <c r="AI974" s="5">
        <v>641</v>
      </c>
      <c r="AJ974" s="5">
        <v>0</v>
      </c>
      <c r="AK974" s="5">
        <v>1135</v>
      </c>
      <c r="AL974" s="5">
        <v>2690</v>
      </c>
      <c r="AM974" s="5">
        <v>0</v>
      </c>
      <c r="AN974" s="5">
        <v>0</v>
      </c>
      <c r="AO974" s="5">
        <v>0</v>
      </c>
      <c r="AP974" s="5">
        <v>0</v>
      </c>
      <c r="AQ974" s="5">
        <v>0</v>
      </c>
      <c r="AR974" s="5">
        <v>2848</v>
      </c>
      <c r="AS974" s="5">
        <v>2464</v>
      </c>
      <c r="AT974" s="5">
        <v>298</v>
      </c>
      <c r="AU974" s="5">
        <v>4341</v>
      </c>
      <c r="AV974" s="5">
        <v>0</v>
      </c>
      <c r="AW974" s="5">
        <v>0</v>
      </c>
      <c r="AX974" s="5">
        <v>0</v>
      </c>
      <c r="AY974" s="5">
        <v>691</v>
      </c>
      <c r="AZ974" s="5">
        <v>122</v>
      </c>
      <c r="BA974" s="5">
        <v>1961</v>
      </c>
      <c r="BB974" s="5">
        <v>0</v>
      </c>
      <c r="BC974" s="5">
        <v>1951</v>
      </c>
      <c r="BD974" s="5">
        <v>99</v>
      </c>
      <c r="BE974" s="5">
        <v>130</v>
      </c>
      <c r="BF974" s="5">
        <v>4</v>
      </c>
      <c r="BG974" s="5">
        <v>422</v>
      </c>
      <c r="BH974" s="5">
        <v>0</v>
      </c>
      <c r="BI974" s="5">
        <v>0</v>
      </c>
      <c r="BJ974" s="5">
        <v>0</v>
      </c>
      <c r="BK974" s="5">
        <v>0</v>
      </c>
      <c r="BL974" s="5">
        <v>0</v>
      </c>
      <c r="BM974" s="5">
        <v>0</v>
      </c>
      <c r="BN974" s="5">
        <v>0</v>
      </c>
      <c r="BO974" s="5">
        <v>0</v>
      </c>
      <c r="BP974" s="5">
        <v>0</v>
      </c>
      <c r="BQ974" s="5">
        <v>0</v>
      </c>
      <c r="BR974" s="5">
        <v>0</v>
      </c>
    </row>
    <row r="975" spans="1:70">
      <c r="A975" t="s">
        <v>2383</v>
      </c>
      <c r="B975" t="s">
        <v>2384</v>
      </c>
      <c r="C975" t="s">
        <v>1466</v>
      </c>
      <c r="D975" t="s">
        <v>2429</v>
      </c>
      <c r="E975" t="str">
        <f t="shared" si="15"/>
        <v>兵庫県阪神水道企業団</v>
      </c>
      <c r="F975" s="5">
        <v>0</v>
      </c>
      <c r="G975" s="5">
        <v>234</v>
      </c>
      <c r="H975" s="5">
        <v>0</v>
      </c>
      <c r="I975" s="5">
        <v>0</v>
      </c>
      <c r="J975" s="5">
        <v>2</v>
      </c>
      <c r="K975" s="5">
        <v>0</v>
      </c>
      <c r="L975" s="5">
        <v>59492</v>
      </c>
      <c r="M975" s="5">
        <v>105245</v>
      </c>
      <c r="N975" s="5">
        <v>0</v>
      </c>
      <c r="O975" s="5">
        <v>0</v>
      </c>
      <c r="P975" s="5">
        <v>17757159</v>
      </c>
      <c r="Q975" s="5">
        <v>42005437</v>
      </c>
      <c r="R975" s="5">
        <v>4853014</v>
      </c>
      <c r="S975" s="5">
        <v>211</v>
      </c>
      <c r="T975" s="5">
        <v>0</v>
      </c>
      <c r="U975" s="5">
        <v>273719</v>
      </c>
      <c r="V975" s="5">
        <v>0</v>
      </c>
      <c r="W975" s="5">
        <v>173</v>
      </c>
      <c r="X975" s="5">
        <v>28</v>
      </c>
      <c r="Y975" s="5">
        <v>1289900</v>
      </c>
      <c r="Z975" s="5">
        <v>0</v>
      </c>
      <c r="AA975" s="5">
        <v>748</v>
      </c>
      <c r="AB975" s="5">
        <v>464</v>
      </c>
      <c r="AC975" s="5">
        <v>18979</v>
      </c>
      <c r="AD975" s="5">
        <v>28915</v>
      </c>
      <c r="AE975" s="5">
        <v>0</v>
      </c>
      <c r="AF975" s="5">
        <v>0</v>
      </c>
      <c r="AG975" s="5">
        <v>373000</v>
      </c>
      <c r="AH975" s="5">
        <v>1526800</v>
      </c>
      <c r="AI975" s="5">
        <v>2053800</v>
      </c>
      <c r="AJ975" s="5">
        <v>0</v>
      </c>
      <c r="AK975" s="5">
        <v>139000</v>
      </c>
      <c r="AL975" s="5">
        <v>123800</v>
      </c>
      <c r="AM975" s="5">
        <v>0</v>
      </c>
      <c r="AN975" s="5">
        <v>0</v>
      </c>
      <c r="AO975" s="5">
        <v>0</v>
      </c>
      <c r="AP975" s="5">
        <v>0</v>
      </c>
      <c r="AQ975" s="5">
        <v>0</v>
      </c>
      <c r="AR975" s="5">
        <v>1551</v>
      </c>
      <c r="AS975" s="5">
        <v>29593</v>
      </c>
      <c r="AT975" s="5">
        <v>0</v>
      </c>
      <c r="AU975" s="5">
        <v>0</v>
      </c>
      <c r="AV975" s="5">
        <v>36656</v>
      </c>
      <c r="AW975" s="5">
        <v>39655</v>
      </c>
      <c r="AX975" s="5">
        <v>0</v>
      </c>
      <c r="AY975" s="5">
        <v>0</v>
      </c>
      <c r="AZ975" s="5">
        <v>0</v>
      </c>
      <c r="BA975" s="5">
        <v>0</v>
      </c>
      <c r="BB975" s="5">
        <v>0</v>
      </c>
      <c r="BC975" s="5">
        <v>0</v>
      </c>
      <c r="BD975" s="5">
        <v>0</v>
      </c>
      <c r="BE975" s="5">
        <v>0</v>
      </c>
      <c r="BF975" s="5">
        <v>0</v>
      </c>
      <c r="BG975" s="5">
        <v>0</v>
      </c>
      <c r="BH975" s="5">
        <v>17771261</v>
      </c>
      <c r="BI975" s="5">
        <v>1360524</v>
      </c>
      <c r="BJ975" s="5">
        <v>15714201</v>
      </c>
      <c r="BK975" s="5">
        <v>1151457</v>
      </c>
      <c r="BL975" s="5">
        <v>0</v>
      </c>
      <c r="BM975" s="5">
        <v>6484</v>
      </c>
      <c r="BN975" s="5">
        <v>0</v>
      </c>
      <c r="BO975" s="5">
        <v>1175603</v>
      </c>
      <c r="BP975" s="5">
        <v>12759452</v>
      </c>
      <c r="BQ975" s="5">
        <v>8134335</v>
      </c>
      <c r="BR975" s="5">
        <v>0</v>
      </c>
    </row>
    <row r="976" spans="1:70">
      <c r="A976" t="s">
        <v>2383</v>
      </c>
      <c r="B976" t="s">
        <v>2384</v>
      </c>
      <c r="C976" t="s">
        <v>1468</v>
      </c>
      <c r="D976" t="s">
        <v>2414</v>
      </c>
      <c r="E976" t="str">
        <f t="shared" si="15"/>
        <v>兵庫県市川町</v>
      </c>
      <c r="F976" s="5">
        <v>0</v>
      </c>
      <c r="G976" s="5">
        <v>1</v>
      </c>
      <c r="H976" s="5">
        <v>0</v>
      </c>
      <c r="I976" s="5">
        <v>0</v>
      </c>
      <c r="J976" s="5">
        <v>1</v>
      </c>
      <c r="K976" s="5">
        <v>0</v>
      </c>
      <c r="L976" s="5">
        <v>4754</v>
      </c>
      <c r="M976" s="5">
        <v>100</v>
      </c>
      <c r="N976" s="5">
        <v>0</v>
      </c>
      <c r="O976" s="5">
        <v>0</v>
      </c>
      <c r="P976" s="5">
        <v>150477</v>
      </c>
      <c r="Q976" s="5">
        <v>147992</v>
      </c>
      <c r="R976" s="5">
        <v>12782</v>
      </c>
      <c r="S976" s="5">
        <v>1</v>
      </c>
      <c r="T976" s="5">
        <v>0</v>
      </c>
      <c r="U976" s="5">
        <v>1696</v>
      </c>
      <c r="V976" s="5">
        <v>0</v>
      </c>
      <c r="W976" s="5">
        <v>0</v>
      </c>
      <c r="X976" s="5">
        <v>6</v>
      </c>
      <c r="Y976" s="5">
        <v>5100</v>
      </c>
      <c r="Z976" s="5">
        <v>0</v>
      </c>
      <c r="AA976" s="5">
        <v>9</v>
      </c>
      <c r="AB976" s="5">
        <v>0</v>
      </c>
      <c r="AC976" s="5">
        <v>169</v>
      </c>
      <c r="AD976" s="5">
        <v>0</v>
      </c>
      <c r="AE976" s="5">
        <v>0</v>
      </c>
      <c r="AF976" s="5">
        <v>0</v>
      </c>
      <c r="AG976" s="5">
        <v>0</v>
      </c>
      <c r="AH976" s="5">
        <v>0</v>
      </c>
      <c r="AI976" s="5">
        <v>6000</v>
      </c>
      <c r="AJ976" s="5">
        <v>5100</v>
      </c>
      <c r="AK976" s="5">
        <v>0</v>
      </c>
      <c r="AL976" s="5">
        <v>0</v>
      </c>
      <c r="AM976" s="5">
        <v>0</v>
      </c>
      <c r="AN976" s="5">
        <v>0</v>
      </c>
      <c r="AO976" s="5">
        <v>0</v>
      </c>
      <c r="AP976" s="5">
        <v>0</v>
      </c>
      <c r="AQ976" s="5">
        <v>0</v>
      </c>
      <c r="AR976" s="5">
        <v>4239</v>
      </c>
      <c r="AS976" s="5">
        <v>0</v>
      </c>
      <c r="AT976" s="5">
        <v>0</v>
      </c>
      <c r="AU976" s="5">
        <v>0</v>
      </c>
      <c r="AV976" s="5">
        <v>34</v>
      </c>
      <c r="AW976" s="5">
        <v>0</v>
      </c>
      <c r="AX976" s="5">
        <v>0</v>
      </c>
      <c r="AY976" s="5">
        <v>0</v>
      </c>
      <c r="AZ976" s="5">
        <v>0</v>
      </c>
      <c r="BA976" s="5">
        <v>0</v>
      </c>
      <c r="BB976" s="5">
        <v>0</v>
      </c>
      <c r="BC976" s="5">
        <v>0</v>
      </c>
      <c r="BD976" s="5">
        <v>24</v>
      </c>
      <c r="BE976" s="5">
        <v>0</v>
      </c>
      <c r="BF976" s="5">
        <v>0</v>
      </c>
      <c r="BG976" s="5">
        <v>0</v>
      </c>
      <c r="BH976" s="5">
        <v>150477</v>
      </c>
      <c r="BI976" s="5">
        <v>456</v>
      </c>
      <c r="BJ976" s="5">
        <v>87241</v>
      </c>
      <c r="BK976" s="5">
        <v>3353</v>
      </c>
      <c r="BL976" s="5">
        <v>0</v>
      </c>
      <c r="BM976" s="5">
        <v>0</v>
      </c>
      <c r="BN976" s="5">
        <v>0</v>
      </c>
      <c r="BO976" s="5">
        <v>0</v>
      </c>
      <c r="BP976" s="5">
        <v>1516256</v>
      </c>
      <c r="BQ976" s="5">
        <v>19200</v>
      </c>
      <c r="BR976" s="5">
        <v>0</v>
      </c>
    </row>
    <row r="977" spans="1:70">
      <c r="A977" t="s">
        <v>2383</v>
      </c>
      <c r="B977" t="s">
        <v>2384</v>
      </c>
      <c r="C977" t="s">
        <v>1474</v>
      </c>
      <c r="D977" t="s">
        <v>2384</v>
      </c>
      <c r="E977" t="str">
        <f t="shared" si="15"/>
        <v>兵庫県兵庫県</v>
      </c>
      <c r="F977" s="5">
        <v>0</v>
      </c>
      <c r="G977" s="5">
        <v>78</v>
      </c>
      <c r="H977" s="5">
        <v>0</v>
      </c>
      <c r="I977" s="5">
        <v>0</v>
      </c>
      <c r="J977" s="5">
        <v>5</v>
      </c>
      <c r="K977" s="5">
        <v>0</v>
      </c>
      <c r="L977" s="5">
        <v>4139</v>
      </c>
      <c r="M977" s="5">
        <v>262486</v>
      </c>
      <c r="N977" s="5">
        <v>0</v>
      </c>
      <c r="O977" s="5">
        <v>0</v>
      </c>
      <c r="P977" s="5">
        <v>13424196</v>
      </c>
      <c r="Q977" s="5">
        <v>23578817</v>
      </c>
      <c r="R977" s="5">
        <v>3841139</v>
      </c>
      <c r="S977" s="5">
        <v>73</v>
      </c>
      <c r="T977" s="5">
        <v>0</v>
      </c>
      <c r="U977" s="5">
        <v>106785</v>
      </c>
      <c r="V977" s="5">
        <v>0</v>
      </c>
      <c r="W977" s="5">
        <v>53</v>
      </c>
      <c r="X977" s="5">
        <v>19</v>
      </c>
      <c r="Y977" s="5">
        <v>431370</v>
      </c>
      <c r="Z977" s="5">
        <v>0</v>
      </c>
      <c r="AA977" s="5">
        <v>3187</v>
      </c>
      <c r="AB977" s="5">
        <v>1910</v>
      </c>
      <c r="AC977" s="5">
        <v>1648</v>
      </c>
      <c r="AD977" s="5">
        <v>99503</v>
      </c>
      <c r="AE977" s="5">
        <v>0</v>
      </c>
      <c r="AF977" s="5">
        <v>0</v>
      </c>
      <c r="AG977" s="5">
        <v>431370</v>
      </c>
      <c r="AH977" s="5">
        <v>436648</v>
      </c>
      <c r="AI977" s="5">
        <v>0</v>
      </c>
      <c r="AJ977" s="5">
        <v>0</v>
      </c>
      <c r="AK977" s="5">
        <v>13760</v>
      </c>
      <c r="AL977" s="5">
        <v>0</v>
      </c>
      <c r="AM977" s="5">
        <v>0</v>
      </c>
      <c r="AN977" s="5">
        <v>0</v>
      </c>
      <c r="AO977" s="5">
        <v>0</v>
      </c>
      <c r="AP977" s="5">
        <v>0</v>
      </c>
      <c r="AQ977" s="5">
        <v>0</v>
      </c>
      <c r="AR977" s="5">
        <v>0</v>
      </c>
      <c r="AS977" s="5">
        <v>53635</v>
      </c>
      <c r="AT977" s="5">
        <v>0</v>
      </c>
      <c r="AU977" s="5">
        <v>0</v>
      </c>
      <c r="AV977" s="5">
        <v>3896</v>
      </c>
      <c r="AW977" s="5">
        <v>42100</v>
      </c>
      <c r="AX977" s="5">
        <v>0</v>
      </c>
      <c r="AY977" s="5">
        <v>0</v>
      </c>
      <c r="AZ977" s="5">
        <v>0</v>
      </c>
      <c r="BA977" s="5">
        <v>580</v>
      </c>
      <c r="BB977" s="5">
        <v>0</v>
      </c>
      <c r="BC977" s="5">
        <v>0</v>
      </c>
      <c r="BD977" s="5">
        <v>0</v>
      </c>
      <c r="BE977" s="5">
        <v>106</v>
      </c>
      <c r="BF977" s="5">
        <v>0</v>
      </c>
      <c r="BG977" s="5">
        <v>0</v>
      </c>
      <c r="BH977" s="5">
        <v>13811761</v>
      </c>
      <c r="BI977" s="5">
        <v>1307802</v>
      </c>
      <c r="BJ977" s="5">
        <v>11372607</v>
      </c>
      <c r="BK977" s="5">
        <v>723849</v>
      </c>
      <c r="BL977" s="5">
        <v>0</v>
      </c>
      <c r="BM977" s="5">
        <v>0</v>
      </c>
      <c r="BN977" s="5">
        <v>0</v>
      </c>
      <c r="BO977" s="5">
        <v>1272442</v>
      </c>
      <c r="BP977" s="5">
        <v>15207444</v>
      </c>
      <c r="BQ977" s="5">
        <v>6067635</v>
      </c>
      <c r="BR977" s="5">
        <v>549735</v>
      </c>
    </row>
    <row r="978" spans="1:70">
      <c r="A978" t="s">
        <v>2383</v>
      </c>
      <c r="B978" t="s">
        <v>2384</v>
      </c>
      <c r="C978" t="s">
        <v>2430</v>
      </c>
      <c r="D978" t="s">
        <v>2431</v>
      </c>
      <c r="E978" t="str">
        <f t="shared" si="15"/>
        <v>兵庫県安室ダム水道用水供給企業団</v>
      </c>
      <c r="F978" s="5">
        <v>0</v>
      </c>
      <c r="G978" s="5">
        <v>0</v>
      </c>
      <c r="H978" s="5">
        <v>0</v>
      </c>
      <c r="I978" s="5">
        <v>0</v>
      </c>
      <c r="J978" s="5">
        <v>0</v>
      </c>
      <c r="K978" s="5">
        <v>0</v>
      </c>
      <c r="L978" s="5">
        <v>0</v>
      </c>
      <c r="M978" s="5">
        <v>0</v>
      </c>
      <c r="N978" s="5">
        <v>0</v>
      </c>
      <c r="O978" s="5">
        <v>0</v>
      </c>
      <c r="P978" s="5">
        <v>0</v>
      </c>
      <c r="Q978" s="5">
        <v>254321</v>
      </c>
      <c r="R978" s="5">
        <v>64118</v>
      </c>
      <c r="S978" s="5">
        <v>0</v>
      </c>
      <c r="T978" s="5">
        <v>0</v>
      </c>
      <c r="U978" s="5">
        <v>0</v>
      </c>
      <c r="V978" s="5">
        <v>0</v>
      </c>
      <c r="W978" s="5">
        <v>0</v>
      </c>
      <c r="X978" s="5">
        <v>0</v>
      </c>
      <c r="Y978" s="5">
        <v>0</v>
      </c>
      <c r="Z978" s="5">
        <v>0</v>
      </c>
      <c r="AA978" s="5">
        <v>0</v>
      </c>
      <c r="AB978" s="5">
        <v>0</v>
      </c>
      <c r="AC978" s="5">
        <v>0</v>
      </c>
      <c r="AD978" s="5">
        <v>0</v>
      </c>
      <c r="AE978" s="5">
        <v>0</v>
      </c>
      <c r="AF978" s="5">
        <v>0</v>
      </c>
      <c r="AG978" s="5">
        <v>0</v>
      </c>
      <c r="AH978" s="5">
        <v>0</v>
      </c>
      <c r="AI978" s="5">
        <v>0</v>
      </c>
      <c r="AJ978" s="5">
        <v>0</v>
      </c>
      <c r="AK978" s="5">
        <v>0</v>
      </c>
      <c r="AL978" s="5">
        <v>0</v>
      </c>
      <c r="AM978" s="5">
        <v>0</v>
      </c>
      <c r="AN978" s="5">
        <v>0</v>
      </c>
      <c r="AO978" s="5">
        <v>0</v>
      </c>
      <c r="AP978" s="5">
        <v>0</v>
      </c>
      <c r="AQ978" s="5">
        <v>0</v>
      </c>
      <c r="AR978" s="5">
        <v>0</v>
      </c>
      <c r="AS978" s="5">
        <v>0</v>
      </c>
      <c r="AT978" s="5">
        <v>0</v>
      </c>
      <c r="AU978" s="5">
        <v>0</v>
      </c>
      <c r="AV978" s="5">
        <v>0</v>
      </c>
      <c r="AW978" s="5">
        <v>0</v>
      </c>
      <c r="AX978" s="5">
        <v>0</v>
      </c>
      <c r="AY978" s="5">
        <v>0</v>
      </c>
      <c r="AZ978" s="5">
        <v>0</v>
      </c>
      <c r="BA978" s="5">
        <v>0</v>
      </c>
      <c r="BB978" s="5">
        <v>0</v>
      </c>
      <c r="BC978" s="5">
        <v>0</v>
      </c>
      <c r="BD978" s="5">
        <v>0</v>
      </c>
      <c r="BE978" s="5">
        <v>0</v>
      </c>
      <c r="BF978" s="5">
        <v>0</v>
      </c>
      <c r="BG978" s="5">
        <v>0</v>
      </c>
      <c r="BH978" s="5">
        <v>0</v>
      </c>
      <c r="BI978" s="5">
        <v>0</v>
      </c>
      <c r="BJ978" s="5">
        <v>0</v>
      </c>
      <c r="BK978" s="5">
        <v>0</v>
      </c>
      <c r="BL978" s="5">
        <v>0</v>
      </c>
      <c r="BM978" s="5">
        <v>0</v>
      </c>
      <c r="BN978" s="5">
        <v>0</v>
      </c>
      <c r="BO978" s="5">
        <v>0</v>
      </c>
      <c r="BP978" s="5">
        <v>4230</v>
      </c>
      <c r="BQ978" s="5">
        <v>67044</v>
      </c>
      <c r="BR978" s="5">
        <v>0</v>
      </c>
    </row>
    <row r="979" spans="1:70">
      <c r="A979" t="s">
        <v>2432</v>
      </c>
      <c r="B979" t="s">
        <v>2433</v>
      </c>
      <c r="C979" t="s">
        <v>1280</v>
      </c>
      <c r="D979" t="s">
        <v>2434</v>
      </c>
      <c r="E979" t="str">
        <f t="shared" si="15"/>
        <v>奈良県奈良市</v>
      </c>
      <c r="F979" s="5">
        <v>348050</v>
      </c>
      <c r="G979" s="5">
        <v>165</v>
      </c>
      <c r="H979" s="5">
        <v>0</v>
      </c>
      <c r="I979" s="5">
        <v>2</v>
      </c>
      <c r="J979" s="5">
        <v>2</v>
      </c>
      <c r="K979" s="5">
        <v>0</v>
      </c>
      <c r="L979" s="5">
        <v>12959</v>
      </c>
      <c r="M979" s="5">
        <v>97727</v>
      </c>
      <c r="N979" s="5">
        <v>97052</v>
      </c>
      <c r="O979" s="5">
        <v>1599323</v>
      </c>
      <c r="P979" s="5">
        <v>7064327</v>
      </c>
      <c r="Q979" s="5">
        <v>11894843</v>
      </c>
      <c r="R979" s="5">
        <v>909370</v>
      </c>
      <c r="S979" s="5">
        <v>113</v>
      </c>
      <c r="T979" s="5">
        <v>38558</v>
      </c>
      <c r="U979" s="5">
        <v>0</v>
      </c>
      <c r="V979" s="5">
        <v>32</v>
      </c>
      <c r="W979" s="5">
        <v>92</v>
      </c>
      <c r="X979" s="5">
        <v>20</v>
      </c>
      <c r="Y979" s="5">
        <v>219100</v>
      </c>
      <c r="Z979" s="5">
        <v>22680</v>
      </c>
      <c r="AA979" s="5">
        <v>578</v>
      </c>
      <c r="AB979" s="5">
        <v>203</v>
      </c>
      <c r="AC979" s="5">
        <v>8926</v>
      </c>
      <c r="AD979" s="5">
        <v>27796</v>
      </c>
      <c r="AE979" s="5">
        <v>59513</v>
      </c>
      <c r="AF979" s="5">
        <v>559044</v>
      </c>
      <c r="AG979" s="5">
        <v>100900</v>
      </c>
      <c r="AH979" s="5">
        <v>43862</v>
      </c>
      <c r="AI979" s="5">
        <v>20016</v>
      </c>
      <c r="AJ979" s="5">
        <v>0</v>
      </c>
      <c r="AK979" s="5">
        <v>110796</v>
      </c>
      <c r="AL979" s="5">
        <v>18340</v>
      </c>
      <c r="AM979" s="5">
        <v>0</v>
      </c>
      <c r="AN979" s="5">
        <v>0</v>
      </c>
      <c r="AO979" s="5">
        <v>0</v>
      </c>
      <c r="AP979" s="5">
        <v>0</v>
      </c>
      <c r="AQ979" s="5">
        <v>2362</v>
      </c>
      <c r="AR979" s="5">
        <v>2161</v>
      </c>
      <c r="AS979" s="5">
        <v>45381</v>
      </c>
      <c r="AT979" s="5">
        <v>11581</v>
      </c>
      <c r="AU979" s="5">
        <v>225632</v>
      </c>
      <c r="AV979" s="5">
        <v>0</v>
      </c>
      <c r="AW979" s="5">
        <v>7883</v>
      </c>
      <c r="AX979" s="5">
        <v>5613</v>
      </c>
      <c r="AY979" s="5">
        <v>3800</v>
      </c>
      <c r="AZ979" s="5">
        <v>0</v>
      </c>
      <c r="BA979" s="5">
        <v>399</v>
      </c>
      <c r="BB979" s="5">
        <v>0</v>
      </c>
      <c r="BC979" s="5">
        <v>35660</v>
      </c>
      <c r="BD979" s="5">
        <v>0</v>
      </c>
      <c r="BE979" s="5">
        <v>0</v>
      </c>
      <c r="BF979" s="5">
        <v>0</v>
      </c>
      <c r="BG979" s="5">
        <v>126</v>
      </c>
      <c r="BH979" s="5">
        <v>7082927</v>
      </c>
      <c r="BI979" s="5">
        <v>1184415</v>
      </c>
      <c r="BJ979" s="5">
        <v>6932615</v>
      </c>
      <c r="BK979" s="5">
        <v>282692</v>
      </c>
      <c r="BL979" s="5">
        <v>0</v>
      </c>
      <c r="BM979" s="5">
        <v>23227</v>
      </c>
      <c r="BN979" s="5">
        <v>0</v>
      </c>
      <c r="BO979" s="5">
        <v>1112931</v>
      </c>
      <c r="BP979" s="5">
        <v>7598881</v>
      </c>
      <c r="BQ979" s="5">
        <v>2496141</v>
      </c>
      <c r="BR979" s="5">
        <v>19600</v>
      </c>
    </row>
    <row r="980" spans="1:70">
      <c r="A980" t="s">
        <v>2432</v>
      </c>
      <c r="B980" t="s">
        <v>2433</v>
      </c>
      <c r="C980" t="s">
        <v>1282</v>
      </c>
      <c r="D980" t="s">
        <v>2435</v>
      </c>
      <c r="E980" t="str">
        <f t="shared" si="15"/>
        <v>奈良県大和郡山市</v>
      </c>
      <c r="F980" s="5">
        <v>86040</v>
      </c>
      <c r="G980" s="5">
        <v>33</v>
      </c>
      <c r="H980" s="5">
        <v>0</v>
      </c>
      <c r="I980" s="5">
        <v>0</v>
      </c>
      <c r="J980" s="5">
        <v>2</v>
      </c>
      <c r="K980" s="5">
        <v>0</v>
      </c>
      <c r="L980" s="5">
        <v>14566</v>
      </c>
      <c r="M980" s="5">
        <v>9604</v>
      </c>
      <c r="N980" s="5">
        <v>1026</v>
      </c>
      <c r="O980" s="5">
        <v>502632</v>
      </c>
      <c r="P980" s="5">
        <v>1834668</v>
      </c>
      <c r="Q980" s="5">
        <v>24576</v>
      </c>
      <c r="R980" s="5">
        <v>3148</v>
      </c>
      <c r="S980" s="5">
        <v>32</v>
      </c>
      <c r="T980" s="5">
        <v>9749</v>
      </c>
      <c r="U980" s="5">
        <v>0</v>
      </c>
      <c r="V980" s="5">
        <v>0</v>
      </c>
      <c r="W980" s="5">
        <v>15</v>
      </c>
      <c r="X980" s="5">
        <v>11</v>
      </c>
      <c r="Y980" s="5">
        <v>21300</v>
      </c>
      <c r="Z980" s="5">
        <v>0</v>
      </c>
      <c r="AA980" s="5">
        <v>14</v>
      </c>
      <c r="AB980" s="5">
        <v>6</v>
      </c>
      <c r="AC980" s="5">
        <v>7405</v>
      </c>
      <c r="AD980" s="5">
        <v>8779</v>
      </c>
      <c r="AE980" s="5">
        <v>0</v>
      </c>
      <c r="AF980" s="5">
        <v>103272</v>
      </c>
      <c r="AG980" s="5">
        <v>0</v>
      </c>
      <c r="AH980" s="5">
        <v>0</v>
      </c>
      <c r="AI980" s="5">
        <v>0</v>
      </c>
      <c r="AJ980" s="5">
        <v>0</v>
      </c>
      <c r="AK980" s="5">
        <v>5000</v>
      </c>
      <c r="AL980" s="5">
        <v>30000</v>
      </c>
      <c r="AM980" s="5">
        <v>0</v>
      </c>
      <c r="AN980" s="5">
        <v>0</v>
      </c>
      <c r="AO980" s="5">
        <v>0</v>
      </c>
      <c r="AP980" s="5">
        <v>0</v>
      </c>
      <c r="AQ980" s="5">
        <v>1000</v>
      </c>
      <c r="AR980" s="5">
        <v>123</v>
      </c>
      <c r="AS980" s="5">
        <v>374</v>
      </c>
      <c r="AT980" s="5">
        <v>1026</v>
      </c>
      <c r="AU980" s="5">
        <v>37970</v>
      </c>
      <c r="AV980" s="5">
        <v>0</v>
      </c>
      <c r="AW980" s="5">
        <v>0</v>
      </c>
      <c r="AX980" s="5">
        <v>0</v>
      </c>
      <c r="AY980" s="5">
        <v>0</v>
      </c>
      <c r="AZ980" s="5">
        <v>0</v>
      </c>
      <c r="BA980" s="5">
        <v>0</v>
      </c>
      <c r="BB980" s="5">
        <v>0</v>
      </c>
      <c r="BC980" s="5">
        <v>15798</v>
      </c>
      <c r="BD980" s="5">
        <v>0</v>
      </c>
      <c r="BE980" s="5">
        <v>0</v>
      </c>
      <c r="BF980" s="5">
        <v>0</v>
      </c>
      <c r="BG980" s="5">
        <v>399</v>
      </c>
      <c r="BH980" s="5">
        <v>1854365</v>
      </c>
      <c r="BI980" s="5">
        <v>278716</v>
      </c>
      <c r="BJ980" s="5">
        <v>1723842</v>
      </c>
      <c r="BK980" s="5">
        <v>2966</v>
      </c>
      <c r="BL980" s="5">
        <v>0</v>
      </c>
      <c r="BM980" s="5">
        <v>16985</v>
      </c>
      <c r="BN980" s="5">
        <v>0</v>
      </c>
      <c r="BO980" s="5">
        <v>225021</v>
      </c>
      <c r="BP980" s="5">
        <v>8465441</v>
      </c>
      <c r="BQ980" s="5">
        <v>340109</v>
      </c>
      <c r="BR980" s="5">
        <v>34700</v>
      </c>
    </row>
    <row r="981" spans="1:70">
      <c r="A981" t="s">
        <v>2432</v>
      </c>
      <c r="B981" t="s">
        <v>2433</v>
      </c>
      <c r="C981" t="s">
        <v>1284</v>
      </c>
      <c r="D981" t="s">
        <v>2436</v>
      </c>
      <c r="E981" t="str">
        <f t="shared" si="15"/>
        <v>奈良県橿原市</v>
      </c>
      <c r="F981" s="5">
        <v>122036</v>
      </c>
      <c r="G981" s="5">
        <v>30</v>
      </c>
      <c r="H981" s="5">
        <v>0</v>
      </c>
      <c r="I981" s="5">
        <v>0</v>
      </c>
      <c r="J981" s="5">
        <v>0</v>
      </c>
      <c r="K981" s="5">
        <v>0</v>
      </c>
      <c r="L981" s="5">
        <v>0</v>
      </c>
      <c r="M981" s="5">
        <v>503</v>
      </c>
      <c r="N981" s="5">
        <v>44354</v>
      </c>
      <c r="O981" s="5">
        <v>552360</v>
      </c>
      <c r="P981" s="5">
        <v>2689977</v>
      </c>
      <c r="Q981" s="5">
        <v>1779348</v>
      </c>
      <c r="R981" s="5">
        <v>250031</v>
      </c>
      <c r="S981" s="5">
        <v>22</v>
      </c>
      <c r="T981" s="5">
        <v>12593</v>
      </c>
      <c r="U981" s="5">
        <v>0</v>
      </c>
      <c r="V981" s="5">
        <v>0</v>
      </c>
      <c r="W981" s="5">
        <v>12</v>
      </c>
      <c r="X981" s="5">
        <v>15</v>
      </c>
      <c r="Y981" s="5">
        <v>0</v>
      </c>
      <c r="Z981" s="5">
        <v>0</v>
      </c>
      <c r="AA981" s="5">
        <v>21</v>
      </c>
      <c r="AB981" s="5">
        <v>12</v>
      </c>
      <c r="AC981" s="5">
        <v>0</v>
      </c>
      <c r="AD981" s="5">
        <v>503</v>
      </c>
      <c r="AE981" s="5">
        <v>12335</v>
      </c>
      <c r="AF981" s="5">
        <v>59756</v>
      </c>
      <c r="AG981" s="5">
        <v>0</v>
      </c>
      <c r="AH981" s="5">
        <v>0</v>
      </c>
      <c r="AI981" s="5">
        <v>51500</v>
      </c>
      <c r="AJ981" s="5">
        <v>0</v>
      </c>
      <c r="AK981" s="5">
        <v>20200</v>
      </c>
      <c r="AL981" s="5">
        <v>0</v>
      </c>
      <c r="AM981" s="5">
        <v>0</v>
      </c>
      <c r="AN981" s="5">
        <v>200</v>
      </c>
      <c r="AO981" s="5">
        <v>2000</v>
      </c>
      <c r="AP981" s="5">
        <v>1300</v>
      </c>
      <c r="AQ981" s="5">
        <v>0</v>
      </c>
      <c r="AR981" s="5">
        <v>0</v>
      </c>
      <c r="AS981" s="5">
        <v>0</v>
      </c>
      <c r="AT981" s="5">
        <v>3514</v>
      </c>
      <c r="AU981" s="5">
        <v>40247</v>
      </c>
      <c r="AV981" s="5">
        <v>0</v>
      </c>
      <c r="AW981" s="5">
        <v>0</v>
      </c>
      <c r="AX981" s="5">
        <v>661</v>
      </c>
      <c r="AY981" s="5">
        <v>754</v>
      </c>
      <c r="AZ981" s="5">
        <v>0</v>
      </c>
      <c r="BA981" s="5">
        <v>0</v>
      </c>
      <c r="BB981" s="5">
        <v>0</v>
      </c>
      <c r="BC981" s="5">
        <v>4951</v>
      </c>
      <c r="BD981" s="5">
        <v>0</v>
      </c>
      <c r="BE981" s="5">
        <v>0</v>
      </c>
      <c r="BF981" s="5">
        <v>232</v>
      </c>
      <c r="BG981" s="5">
        <v>840</v>
      </c>
      <c r="BH981" s="5">
        <v>2745162</v>
      </c>
      <c r="BI981" s="5">
        <v>267119</v>
      </c>
      <c r="BJ981" s="5">
        <v>2616485</v>
      </c>
      <c r="BK981" s="5">
        <v>60324</v>
      </c>
      <c r="BL981" s="5">
        <v>0</v>
      </c>
      <c r="BM981" s="5">
        <v>11602</v>
      </c>
      <c r="BN981" s="5">
        <v>0</v>
      </c>
      <c r="BO981" s="5">
        <v>246617</v>
      </c>
      <c r="BP981" s="5">
        <v>3490001</v>
      </c>
      <c r="BQ981" s="5">
        <v>707210</v>
      </c>
      <c r="BR981" s="5">
        <v>61000</v>
      </c>
    </row>
    <row r="982" spans="1:70">
      <c r="A982" t="s">
        <v>2432</v>
      </c>
      <c r="B982" t="s">
        <v>2433</v>
      </c>
      <c r="C982" t="s">
        <v>1286</v>
      </c>
      <c r="D982" t="s">
        <v>2437</v>
      </c>
      <c r="E982" t="str">
        <f t="shared" si="15"/>
        <v>奈良県大和高田市</v>
      </c>
      <c r="F982" s="5">
        <v>62189</v>
      </c>
      <c r="G982" s="5">
        <v>21</v>
      </c>
      <c r="H982" s="5">
        <v>0</v>
      </c>
      <c r="I982" s="5">
        <v>0</v>
      </c>
      <c r="J982" s="5">
        <v>0</v>
      </c>
      <c r="K982" s="5">
        <v>0</v>
      </c>
      <c r="L982" s="5">
        <v>0</v>
      </c>
      <c r="M982" s="5">
        <v>0</v>
      </c>
      <c r="N982" s="5">
        <v>0</v>
      </c>
      <c r="O982" s="5">
        <v>219667</v>
      </c>
      <c r="P982" s="5">
        <v>1553314</v>
      </c>
      <c r="Q982" s="5">
        <v>1913269</v>
      </c>
      <c r="R982" s="5">
        <v>126908</v>
      </c>
      <c r="S982" s="5">
        <v>13</v>
      </c>
      <c r="T982" s="5">
        <v>6341</v>
      </c>
      <c r="U982" s="5">
        <v>0</v>
      </c>
      <c r="V982" s="5">
        <v>0</v>
      </c>
      <c r="W982" s="5">
        <v>8</v>
      </c>
      <c r="X982" s="5">
        <v>5</v>
      </c>
      <c r="Y982" s="5">
        <v>0</v>
      </c>
      <c r="Z982" s="5">
        <v>0</v>
      </c>
      <c r="AA982" s="5">
        <v>0</v>
      </c>
      <c r="AB982" s="5">
        <v>0</v>
      </c>
      <c r="AC982" s="5">
        <v>0</v>
      </c>
      <c r="AD982" s="5">
        <v>0</v>
      </c>
      <c r="AE982" s="5">
        <v>0</v>
      </c>
      <c r="AF982" s="5">
        <v>39885</v>
      </c>
      <c r="AG982" s="5">
        <v>0</v>
      </c>
      <c r="AH982" s="5">
        <v>0</v>
      </c>
      <c r="AI982" s="5">
        <v>15000</v>
      </c>
      <c r="AJ982" s="5">
        <v>0</v>
      </c>
      <c r="AK982" s="5">
        <v>230</v>
      </c>
      <c r="AL982" s="5">
        <v>14250</v>
      </c>
      <c r="AM982" s="5">
        <v>0</v>
      </c>
      <c r="AN982" s="5">
        <v>0</v>
      </c>
      <c r="AO982" s="5">
        <v>0</v>
      </c>
      <c r="AP982" s="5">
        <v>0</v>
      </c>
      <c r="AQ982" s="5">
        <v>0</v>
      </c>
      <c r="AR982" s="5">
        <v>0</v>
      </c>
      <c r="AS982" s="5">
        <v>0</v>
      </c>
      <c r="AT982" s="5">
        <v>0</v>
      </c>
      <c r="AU982" s="5">
        <v>30528</v>
      </c>
      <c r="AV982" s="5">
        <v>0</v>
      </c>
      <c r="AW982" s="5">
        <v>0</v>
      </c>
      <c r="AX982" s="5">
        <v>0</v>
      </c>
      <c r="AY982" s="5">
        <v>0</v>
      </c>
      <c r="AZ982" s="5">
        <v>0</v>
      </c>
      <c r="BA982" s="5">
        <v>0</v>
      </c>
      <c r="BB982" s="5">
        <v>0</v>
      </c>
      <c r="BC982" s="5">
        <v>0</v>
      </c>
      <c r="BD982" s="5">
        <v>0</v>
      </c>
      <c r="BE982" s="5">
        <v>0</v>
      </c>
      <c r="BF982" s="5">
        <v>0</v>
      </c>
      <c r="BG982" s="5">
        <v>0</v>
      </c>
      <c r="BH982" s="5">
        <v>1626510</v>
      </c>
      <c r="BI982" s="5">
        <v>98075</v>
      </c>
      <c r="BJ982" s="5">
        <v>1457443</v>
      </c>
      <c r="BK982" s="5">
        <v>37041</v>
      </c>
      <c r="BL982" s="5">
        <v>0</v>
      </c>
      <c r="BM982" s="5">
        <v>0</v>
      </c>
      <c r="BN982" s="5">
        <v>0</v>
      </c>
      <c r="BO982" s="5">
        <v>89881</v>
      </c>
      <c r="BP982" s="5">
        <v>1105003</v>
      </c>
      <c r="BQ982" s="5">
        <v>330680</v>
      </c>
      <c r="BR982" s="5">
        <v>38000</v>
      </c>
    </row>
    <row r="983" spans="1:70">
      <c r="A983" t="s">
        <v>2432</v>
      </c>
      <c r="B983" t="s">
        <v>2433</v>
      </c>
      <c r="C983" t="s">
        <v>1288</v>
      </c>
      <c r="D983" t="s">
        <v>2438</v>
      </c>
      <c r="E983" t="str">
        <f t="shared" si="15"/>
        <v>奈良県天理市</v>
      </c>
      <c r="F983" s="5">
        <v>65021</v>
      </c>
      <c r="G983" s="5">
        <v>26</v>
      </c>
      <c r="H983" s="5">
        <v>0</v>
      </c>
      <c r="I983" s="5">
        <v>0</v>
      </c>
      <c r="J983" s="5">
        <v>2</v>
      </c>
      <c r="K983" s="5">
        <v>0</v>
      </c>
      <c r="L983" s="5">
        <v>16152</v>
      </c>
      <c r="M983" s="5">
        <v>17265</v>
      </c>
      <c r="N983" s="5">
        <v>23604</v>
      </c>
      <c r="O983" s="5">
        <v>412035</v>
      </c>
      <c r="P983" s="5">
        <v>1867479</v>
      </c>
      <c r="Q983" s="5">
        <v>1763961</v>
      </c>
      <c r="R983" s="5">
        <v>286670</v>
      </c>
      <c r="S983" s="5">
        <v>21</v>
      </c>
      <c r="T983" s="5">
        <v>7797</v>
      </c>
      <c r="U983" s="5">
        <v>0</v>
      </c>
      <c r="V983" s="5">
        <v>0</v>
      </c>
      <c r="W983" s="5">
        <v>17</v>
      </c>
      <c r="X983" s="5">
        <v>14</v>
      </c>
      <c r="Y983" s="5">
        <v>17200</v>
      </c>
      <c r="Z983" s="5">
        <v>4400</v>
      </c>
      <c r="AA983" s="5">
        <v>30</v>
      </c>
      <c r="AB983" s="5">
        <v>18</v>
      </c>
      <c r="AC983" s="5">
        <v>11314</v>
      </c>
      <c r="AD983" s="5">
        <v>1421</v>
      </c>
      <c r="AE983" s="5">
        <v>7282</v>
      </c>
      <c r="AF983" s="5">
        <v>95670</v>
      </c>
      <c r="AG983" s="5">
        <v>0</v>
      </c>
      <c r="AH983" s="5">
        <v>4311</v>
      </c>
      <c r="AI983" s="5">
        <v>31300</v>
      </c>
      <c r="AJ983" s="5">
        <v>18336</v>
      </c>
      <c r="AK983" s="5">
        <v>25060</v>
      </c>
      <c r="AL983" s="5">
        <v>12300</v>
      </c>
      <c r="AM983" s="5">
        <v>0</v>
      </c>
      <c r="AN983" s="5">
        <v>825</v>
      </c>
      <c r="AO983" s="5">
        <v>0</v>
      </c>
      <c r="AP983" s="5">
        <v>64</v>
      </c>
      <c r="AQ983" s="5">
        <v>50</v>
      </c>
      <c r="AR983" s="5">
        <v>972</v>
      </c>
      <c r="AS983" s="5">
        <v>760</v>
      </c>
      <c r="AT983" s="5">
        <v>4884</v>
      </c>
      <c r="AU983" s="5">
        <v>18853</v>
      </c>
      <c r="AV983" s="5">
        <v>45</v>
      </c>
      <c r="AW983" s="5">
        <v>5843</v>
      </c>
      <c r="AX983" s="5">
        <v>31</v>
      </c>
      <c r="AY983" s="5">
        <v>124</v>
      </c>
      <c r="AZ983" s="5">
        <v>0</v>
      </c>
      <c r="BA983" s="5">
        <v>2766</v>
      </c>
      <c r="BB983" s="5">
        <v>0</v>
      </c>
      <c r="BC983" s="5">
        <v>24244</v>
      </c>
      <c r="BD983" s="5">
        <v>0</v>
      </c>
      <c r="BE983" s="5">
        <v>0</v>
      </c>
      <c r="BF983" s="5">
        <v>0</v>
      </c>
      <c r="BG983" s="5">
        <v>0</v>
      </c>
      <c r="BH983" s="5">
        <v>1870816</v>
      </c>
      <c r="BI983" s="5">
        <v>142094</v>
      </c>
      <c r="BJ983" s="5">
        <v>1646638</v>
      </c>
      <c r="BK983" s="5">
        <v>70797</v>
      </c>
      <c r="BL983" s="5">
        <v>0</v>
      </c>
      <c r="BM983" s="5">
        <v>1954</v>
      </c>
      <c r="BN983" s="5">
        <v>0</v>
      </c>
      <c r="BO983" s="5">
        <v>134383</v>
      </c>
      <c r="BP983" s="5">
        <v>2860239</v>
      </c>
      <c r="BQ983" s="5">
        <v>971331</v>
      </c>
      <c r="BR983" s="5">
        <v>27100</v>
      </c>
    </row>
    <row r="984" spans="1:70">
      <c r="A984" t="s">
        <v>2432</v>
      </c>
      <c r="B984" t="s">
        <v>2433</v>
      </c>
      <c r="C984" t="s">
        <v>1290</v>
      </c>
      <c r="D984" t="s">
        <v>2439</v>
      </c>
      <c r="E984" t="str">
        <f t="shared" si="15"/>
        <v>奈良県桜井市</v>
      </c>
      <c r="F984" s="5">
        <v>54288</v>
      </c>
      <c r="G984" s="5">
        <v>14</v>
      </c>
      <c r="H984" s="5">
        <v>1</v>
      </c>
      <c r="I984" s="5">
        <v>0</v>
      </c>
      <c r="J984" s="5">
        <v>1</v>
      </c>
      <c r="K984" s="5">
        <v>0</v>
      </c>
      <c r="L984" s="5">
        <v>906</v>
      </c>
      <c r="M984" s="5">
        <v>18946</v>
      </c>
      <c r="N984" s="5">
        <v>23350</v>
      </c>
      <c r="O984" s="5">
        <v>335993</v>
      </c>
      <c r="P984" s="5">
        <v>1087043</v>
      </c>
      <c r="Q984" s="5">
        <v>1198833</v>
      </c>
      <c r="R984" s="5">
        <v>97276</v>
      </c>
      <c r="S984" s="5">
        <v>14</v>
      </c>
      <c r="T984" s="5">
        <v>5631</v>
      </c>
      <c r="U984" s="5">
        <v>0</v>
      </c>
      <c r="V984" s="5">
        <v>0</v>
      </c>
      <c r="W984" s="5">
        <v>10</v>
      </c>
      <c r="X984" s="5">
        <v>15</v>
      </c>
      <c r="Y984" s="5">
        <v>13800</v>
      </c>
      <c r="Z984" s="5">
        <v>0</v>
      </c>
      <c r="AA984" s="5">
        <v>40</v>
      </c>
      <c r="AB984" s="5">
        <v>22</v>
      </c>
      <c r="AC984" s="5">
        <v>419</v>
      </c>
      <c r="AD984" s="5">
        <v>898</v>
      </c>
      <c r="AE984" s="5">
        <v>16203</v>
      </c>
      <c r="AF984" s="5">
        <v>56356</v>
      </c>
      <c r="AG984" s="5">
        <v>13800</v>
      </c>
      <c r="AH984" s="5">
        <v>86400</v>
      </c>
      <c r="AI984" s="5">
        <v>0</v>
      </c>
      <c r="AJ984" s="5">
        <v>0</v>
      </c>
      <c r="AK984" s="5">
        <v>18800</v>
      </c>
      <c r="AL984" s="5">
        <v>0</v>
      </c>
      <c r="AM984" s="5">
        <v>0</v>
      </c>
      <c r="AN984" s="5">
        <v>706</v>
      </c>
      <c r="AO984" s="5">
        <v>0</v>
      </c>
      <c r="AP984" s="5">
        <v>0</v>
      </c>
      <c r="AQ984" s="5">
        <v>165</v>
      </c>
      <c r="AR984" s="5">
        <v>253</v>
      </c>
      <c r="AS984" s="5">
        <v>7621</v>
      </c>
      <c r="AT984" s="5">
        <v>993</v>
      </c>
      <c r="AU984" s="5">
        <v>24987</v>
      </c>
      <c r="AV984" s="5">
        <v>0</v>
      </c>
      <c r="AW984" s="5">
        <v>0</v>
      </c>
      <c r="AX984" s="5">
        <v>304</v>
      </c>
      <c r="AY984" s="5">
        <v>33</v>
      </c>
      <c r="AZ984" s="5">
        <v>0</v>
      </c>
      <c r="BA984" s="5">
        <v>3916</v>
      </c>
      <c r="BB984" s="5">
        <v>0</v>
      </c>
      <c r="BC984" s="5">
        <v>7345</v>
      </c>
      <c r="BD984" s="5">
        <v>0</v>
      </c>
      <c r="BE984" s="5">
        <v>0</v>
      </c>
      <c r="BF984" s="5">
        <v>0</v>
      </c>
      <c r="BG984" s="5">
        <v>0</v>
      </c>
      <c r="BH984" s="5">
        <v>1129502</v>
      </c>
      <c r="BI984" s="5">
        <v>143072</v>
      </c>
      <c r="BJ984" s="5">
        <v>1213848</v>
      </c>
      <c r="BK984" s="5">
        <v>21570</v>
      </c>
      <c r="BL984" s="5">
        <v>5256</v>
      </c>
      <c r="BM984" s="5">
        <v>14136</v>
      </c>
      <c r="BN984" s="5">
        <v>0</v>
      </c>
      <c r="BO984" s="5">
        <v>138289</v>
      </c>
      <c r="BP984" s="5">
        <v>1572747</v>
      </c>
      <c r="BQ984" s="5">
        <v>301458</v>
      </c>
      <c r="BR984" s="5">
        <v>8612</v>
      </c>
    </row>
    <row r="985" spans="1:70">
      <c r="A985" t="s">
        <v>2432</v>
      </c>
      <c r="B985" t="s">
        <v>2433</v>
      </c>
      <c r="C985" t="s">
        <v>1294</v>
      </c>
      <c r="D985" t="s">
        <v>2440</v>
      </c>
      <c r="E985" t="str">
        <f t="shared" si="15"/>
        <v>奈良県御所市</v>
      </c>
      <c r="F985" s="5">
        <v>22589</v>
      </c>
      <c r="G985" s="5">
        <v>17</v>
      </c>
      <c r="H985" s="5">
        <v>0</v>
      </c>
      <c r="I985" s="5">
        <v>0</v>
      </c>
      <c r="J985" s="5">
        <v>0</v>
      </c>
      <c r="K985" s="5">
        <v>0</v>
      </c>
      <c r="L985" s="5">
        <v>8552</v>
      </c>
      <c r="M985" s="5">
        <v>14128</v>
      </c>
      <c r="N985" s="5">
        <v>101664</v>
      </c>
      <c r="O985" s="5">
        <v>157171</v>
      </c>
      <c r="P985" s="5">
        <v>576650</v>
      </c>
      <c r="Q985" s="5">
        <v>2095166</v>
      </c>
      <c r="R985" s="5">
        <v>165323</v>
      </c>
      <c r="S985" s="5">
        <v>14</v>
      </c>
      <c r="T985" s="5">
        <v>2618</v>
      </c>
      <c r="U985" s="5">
        <v>0</v>
      </c>
      <c r="V985" s="5">
        <v>0</v>
      </c>
      <c r="W985" s="5">
        <v>10</v>
      </c>
      <c r="X985" s="5">
        <v>7</v>
      </c>
      <c r="Y985" s="5">
        <v>4250</v>
      </c>
      <c r="Z985" s="5">
        <v>4250</v>
      </c>
      <c r="AA985" s="5">
        <v>35</v>
      </c>
      <c r="AB985" s="5">
        <v>11</v>
      </c>
      <c r="AC985" s="5">
        <v>5044</v>
      </c>
      <c r="AD985" s="5">
        <v>1272</v>
      </c>
      <c r="AE985" s="5">
        <v>14945</v>
      </c>
      <c r="AF985" s="5">
        <v>9983</v>
      </c>
      <c r="AG985" s="5">
        <v>0</v>
      </c>
      <c r="AH985" s="5">
        <v>2160</v>
      </c>
      <c r="AI985" s="5">
        <v>18979</v>
      </c>
      <c r="AJ985" s="5">
        <v>0</v>
      </c>
      <c r="AK985" s="5">
        <v>5923</v>
      </c>
      <c r="AL985" s="5">
        <v>6095</v>
      </c>
      <c r="AM985" s="5">
        <v>0</v>
      </c>
      <c r="AN985" s="5">
        <v>0</v>
      </c>
      <c r="AO985" s="5">
        <v>0</v>
      </c>
      <c r="AP985" s="5">
        <v>0</v>
      </c>
      <c r="AQ985" s="5">
        <v>0</v>
      </c>
      <c r="AR985" s="5">
        <v>0</v>
      </c>
      <c r="AS985" s="5">
        <v>1845</v>
      </c>
      <c r="AT985" s="5">
        <v>14657</v>
      </c>
      <c r="AU985" s="5">
        <v>5539</v>
      </c>
      <c r="AV985" s="5">
        <v>0</v>
      </c>
      <c r="AW985" s="5">
        <v>1761</v>
      </c>
      <c r="AX985" s="5">
        <v>0</v>
      </c>
      <c r="AY985" s="5">
        <v>0</v>
      </c>
      <c r="AZ985" s="5">
        <v>0</v>
      </c>
      <c r="BA985" s="5">
        <v>0</v>
      </c>
      <c r="BB985" s="5">
        <v>1431</v>
      </c>
      <c r="BC985" s="5">
        <v>2066</v>
      </c>
      <c r="BD985" s="5">
        <v>0</v>
      </c>
      <c r="BE985" s="5">
        <v>0</v>
      </c>
      <c r="BF985" s="5">
        <v>20</v>
      </c>
      <c r="BG985" s="5">
        <v>0</v>
      </c>
      <c r="BH985" s="5">
        <v>588712</v>
      </c>
      <c r="BI985" s="5">
        <v>332162</v>
      </c>
      <c r="BJ985" s="5">
        <v>854164</v>
      </c>
      <c r="BK985" s="5">
        <v>40389</v>
      </c>
      <c r="BL985" s="5">
        <v>0</v>
      </c>
      <c r="BM985" s="5">
        <v>0</v>
      </c>
      <c r="BN985" s="5">
        <v>0</v>
      </c>
      <c r="BO985" s="5">
        <v>138027</v>
      </c>
      <c r="BP985" s="5">
        <v>711659</v>
      </c>
      <c r="BQ985" s="5">
        <v>278262</v>
      </c>
      <c r="BR985" s="5">
        <v>6550</v>
      </c>
    </row>
    <row r="986" spans="1:70">
      <c r="A986" t="s">
        <v>2432</v>
      </c>
      <c r="B986" t="s">
        <v>2433</v>
      </c>
      <c r="C986" t="s">
        <v>1296</v>
      </c>
      <c r="D986" t="s">
        <v>2441</v>
      </c>
      <c r="E986" t="str">
        <f t="shared" si="15"/>
        <v>奈良県生駒市</v>
      </c>
      <c r="F986" s="5">
        <v>117119</v>
      </c>
      <c r="G986" s="5">
        <v>43</v>
      </c>
      <c r="H986" s="5">
        <v>0</v>
      </c>
      <c r="I986" s="5">
        <v>0</v>
      </c>
      <c r="J986" s="5">
        <v>1</v>
      </c>
      <c r="K986" s="5">
        <v>1</v>
      </c>
      <c r="L986" s="5">
        <v>17949</v>
      </c>
      <c r="M986" s="5">
        <v>43032</v>
      </c>
      <c r="N986" s="5">
        <v>22986</v>
      </c>
      <c r="O986" s="5">
        <v>588721</v>
      </c>
      <c r="P986" s="5">
        <v>2274256</v>
      </c>
      <c r="Q986" s="5">
        <v>0</v>
      </c>
      <c r="R986" s="5">
        <v>0</v>
      </c>
      <c r="S986" s="5">
        <v>24</v>
      </c>
      <c r="T986" s="5">
        <v>11704</v>
      </c>
      <c r="U986" s="5">
        <v>0</v>
      </c>
      <c r="V986" s="5">
        <v>0</v>
      </c>
      <c r="W986" s="5">
        <v>14</v>
      </c>
      <c r="X986" s="5">
        <v>6</v>
      </c>
      <c r="Y986" s="5">
        <v>13600</v>
      </c>
      <c r="Z986" s="5">
        <v>0</v>
      </c>
      <c r="AA986" s="5">
        <v>77</v>
      </c>
      <c r="AB986" s="5">
        <v>64</v>
      </c>
      <c r="AC986" s="5">
        <v>3229</v>
      </c>
      <c r="AD986" s="5">
        <v>11068</v>
      </c>
      <c r="AE986" s="5">
        <v>3138</v>
      </c>
      <c r="AF986" s="5">
        <v>176978</v>
      </c>
      <c r="AG986" s="5">
        <v>6600</v>
      </c>
      <c r="AH986" s="5">
        <v>34791</v>
      </c>
      <c r="AI986" s="5">
        <v>0</v>
      </c>
      <c r="AJ986" s="5">
        <v>92924</v>
      </c>
      <c r="AK986" s="5">
        <v>27683</v>
      </c>
      <c r="AL986" s="5">
        <v>0</v>
      </c>
      <c r="AM986" s="5">
        <v>3922</v>
      </c>
      <c r="AN986" s="5">
        <v>0</v>
      </c>
      <c r="AO986" s="5">
        <v>0</v>
      </c>
      <c r="AP986" s="5">
        <v>0</v>
      </c>
      <c r="AQ986" s="5">
        <v>0</v>
      </c>
      <c r="AR986" s="5">
        <v>498</v>
      </c>
      <c r="AS986" s="5">
        <v>8520</v>
      </c>
      <c r="AT986" s="5">
        <v>4272</v>
      </c>
      <c r="AU986" s="5">
        <v>49771</v>
      </c>
      <c r="AV986" s="5">
        <v>0</v>
      </c>
      <c r="AW986" s="5">
        <v>0</v>
      </c>
      <c r="AX986" s="5">
        <v>0</v>
      </c>
      <c r="AY986" s="5">
        <v>0</v>
      </c>
      <c r="AZ986" s="5">
        <v>0</v>
      </c>
      <c r="BA986" s="5">
        <v>0</v>
      </c>
      <c r="BB986" s="5">
        <v>0</v>
      </c>
      <c r="BC986" s="5">
        <v>6994</v>
      </c>
      <c r="BD986" s="5">
        <v>0</v>
      </c>
      <c r="BE986" s="5">
        <v>0</v>
      </c>
      <c r="BF986" s="5">
        <v>0</v>
      </c>
      <c r="BG986" s="5">
        <v>0</v>
      </c>
      <c r="BH986" s="5">
        <v>2301766</v>
      </c>
      <c r="BI986" s="5">
        <v>427118</v>
      </c>
      <c r="BJ986" s="5">
        <v>2484096</v>
      </c>
      <c r="BK986" s="5">
        <v>6639</v>
      </c>
      <c r="BL986" s="5">
        <v>0</v>
      </c>
      <c r="BM986" s="5">
        <v>4826</v>
      </c>
      <c r="BN986" s="5">
        <v>5873</v>
      </c>
      <c r="BO986" s="5">
        <v>409127</v>
      </c>
      <c r="BP986" s="5">
        <v>5171815</v>
      </c>
      <c r="BQ986" s="5">
        <v>246345</v>
      </c>
      <c r="BR986" s="5">
        <v>36500</v>
      </c>
    </row>
    <row r="987" spans="1:70">
      <c r="A987" t="s">
        <v>2432</v>
      </c>
      <c r="B987" t="s">
        <v>2433</v>
      </c>
      <c r="C987" t="s">
        <v>1298</v>
      </c>
      <c r="D987" t="s">
        <v>2442</v>
      </c>
      <c r="E987" t="str">
        <f t="shared" si="15"/>
        <v>奈良県広陵町</v>
      </c>
      <c r="F987" s="5">
        <v>33519</v>
      </c>
      <c r="G987" s="5">
        <v>9</v>
      </c>
      <c r="H987" s="5">
        <v>0</v>
      </c>
      <c r="I987" s="5">
        <v>0</v>
      </c>
      <c r="J987" s="5">
        <v>0</v>
      </c>
      <c r="K987" s="5">
        <v>0</v>
      </c>
      <c r="L987" s="5">
        <v>0</v>
      </c>
      <c r="M987" s="5">
        <v>3777</v>
      </c>
      <c r="N987" s="5">
        <v>0</v>
      </c>
      <c r="O987" s="5">
        <v>237065</v>
      </c>
      <c r="P987" s="5">
        <v>648951</v>
      </c>
      <c r="Q987" s="5">
        <v>8285</v>
      </c>
      <c r="R987" s="5">
        <v>2956</v>
      </c>
      <c r="S987" s="5">
        <v>5</v>
      </c>
      <c r="T987" s="5">
        <v>3474</v>
      </c>
      <c r="U987" s="5">
        <v>0</v>
      </c>
      <c r="V987" s="5">
        <v>0</v>
      </c>
      <c r="W987" s="5">
        <v>4</v>
      </c>
      <c r="X987" s="5">
        <v>7</v>
      </c>
      <c r="Y987" s="5">
        <v>0</v>
      </c>
      <c r="Z987" s="5">
        <v>0</v>
      </c>
      <c r="AA987" s="5">
        <v>0</v>
      </c>
      <c r="AB987" s="5">
        <v>0</v>
      </c>
      <c r="AC987" s="5">
        <v>0</v>
      </c>
      <c r="AD987" s="5">
        <v>3777</v>
      </c>
      <c r="AE987" s="5">
        <v>0</v>
      </c>
      <c r="AF987" s="5">
        <v>59827</v>
      </c>
      <c r="AG987" s="5">
        <v>0</v>
      </c>
      <c r="AH987" s="5">
        <v>0</v>
      </c>
      <c r="AI987" s="5">
        <v>0</v>
      </c>
      <c r="AJ987" s="5">
        <v>12000</v>
      </c>
      <c r="AK987" s="5">
        <v>4000</v>
      </c>
      <c r="AL987" s="5">
        <v>0</v>
      </c>
      <c r="AM987" s="5">
        <v>0</v>
      </c>
      <c r="AN987" s="5">
        <v>11770</v>
      </c>
      <c r="AO987" s="5">
        <v>0</v>
      </c>
      <c r="AP987" s="5">
        <v>0</v>
      </c>
      <c r="AQ987" s="5">
        <v>0</v>
      </c>
      <c r="AR987" s="5">
        <v>0</v>
      </c>
      <c r="AS987" s="5">
        <v>0</v>
      </c>
      <c r="AT987" s="5">
        <v>0</v>
      </c>
      <c r="AU987" s="5">
        <v>19872</v>
      </c>
      <c r="AV987" s="5">
        <v>0</v>
      </c>
      <c r="AW987" s="5">
        <v>0</v>
      </c>
      <c r="AX987" s="5">
        <v>0</v>
      </c>
      <c r="AY987" s="5">
        <v>0</v>
      </c>
      <c r="AZ987" s="5">
        <v>0</v>
      </c>
      <c r="BA987" s="5">
        <v>0</v>
      </c>
      <c r="BB987" s="5">
        <v>0</v>
      </c>
      <c r="BC987" s="5">
        <v>3743</v>
      </c>
      <c r="BD987" s="5">
        <v>0</v>
      </c>
      <c r="BE987" s="5">
        <v>0</v>
      </c>
      <c r="BF987" s="5">
        <v>0</v>
      </c>
      <c r="BG987" s="5">
        <v>61</v>
      </c>
      <c r="BH987" s="5">
        <v>711852</v>
      </c>
      <c r="BI987" s="5">
        <v>74130</v>
      </c>
      <c r="BJ987" s="5">
        <v>739252</v>
      </c>
      <c r="BK987" s="5">
        <v>1194</v>
      </c>
      <c r="BL987" s="5">
        <v>0</v>
      </c>
      <c r="BM987" s="5">
        <v>0</v>
      </c>
      <c r="BN987" s="5">
        <v>0</v>
      </c>
      <c r="BO987" s="5">
        <v>71994</v>
      </c>
      <c r="BP987" s="5">
        <v>2191051</v>
      </c>
      <c r="BQ987" s="5">
        <v>237533</v>
      </c>
      <c r="BR987" s="5">
        <v>18000</v>
      </c>
    </row>
    <row r="988" spans="1:70">
      <c r="A988" t="s">
        <v>2432</v>
      </c>
      <c r="B988" t="s">
        <v>2433</v>
      </c>
      <c r="C988" t="s">
        <v>1300</v>
      </c>
      <c r="D988" t="s">
        <v>2443</v>
      </c>
      <c r="E988" t="str">
        <f t="shared" si="15"/>
        <v>奈良県田原本町</v>
      </c>
      <c r="F988" s="5">
        <v>31083</v>
      </c>
      <c r="G988" s="5">
        <v>14</v>
      </c>
      <c r="H988" s="5">
        <v>0</v>
      </c>
      <c r="I988" s="5">
        <v>0</v>
      </c>
      <c r="J988" s="5">
        <v>0</v>
      </c>
      <c r="K988" s="5">
        <v>0</v>
      </c>
      <c r="L988" s="5">
        <v>0</v>
      </c>
      <c r="M988" s="5">
        <v>0</v>
      </c>
      <c r="N988" s="5">
        <v>1176</v>
      </c>
      <c r="O988" s="5">
        <v>218717</v>
      </c>
      <c r="P988" s="5">
        <v>676450</v>
      </c>
      <c r="Q988" s="5">
        <v>1396372</v>
      </c>
      <c r="R988" s="5">
        <v>129518</v>
      </c>
      <c r="S988" s="5">
        <v>12</v>
      </c>
      <c r="T988" s="5">
        <v>3106</v>
      </c>
      <c r="U988" s="5">
        <v>0</v>
      </c>
      <c r="V988" s="5">
        <v>0</v>
      </c>
      <c r="W988" s="5">
        <v>2</v>
      </c>
      <c r="X988" s="5">
        <v>5</v>
      </c>
      <c r="Y988" s="5">
        <v>0</v>
      </c>
      <c r="Z988" s="5">
        <v>0</v>
      </c>
      <c r="AA988" s="5">
        <v>23</v>
      </c>
      <c r="AB988" s="5">
        <v>7</v>
      </c>
      <c r="AC988" s="5">
        <v>0</v>
      </c>
      <c r="AD988" s="5">
        <v>0</v>
      </c>
      <c r="AE988" s="5">
        <v>0</v>
      </c>
      <c r="AF988" s="5">
        <v>3823</v>
      </c>
      <c r="AG988" s="5">
        <v>0</v>
      </c>
      <c r="AH988" s="5">
        <v>0</v>
      </c>
      <c r="AI988" s="5">
        <v>0</v>
      </c>
      <c r="AJ988" s="5">
        <v>0</v>
      </c>
      <c r="AK988" s="5">
        <v>0</v>
      </c>
      <c r="AL988" s="5">
        <v>9630</v>
      </c>
      <c r="AM988" s="5">
        <v>0</v>
      </c>
      <c r="AN988" s="5">
        <v>0</v>
      </c>
      <c r="AO988" s="5">
        <v>0</v>
      </c>
      <c r="AP988" s="5">
        <v>0</v>
      </c>
      <c r="AQ988" s="5">
        <v>0</v>
      </c>
      <c r="AR988" s="5">
        <v>0</v>
      </c>
      <c r="AS988" s="5">
        <v>0</v>
      </c>
      <c r="AT988" s="5">
        <v>0</v>
      </c>
      <c r="AU988" s="5">
        <v>0</v>
      </c>
      <c r="AV988" s="5">
        <v>0</v>
      </c>
      <c r="AW988" s="5">
        <v>0</v>
      </c>
      <c r="AX988" s="5">
        <v>0</v>
      </c>
      <c r="AY988" s="5">
        <v>0</v>
      </c>
      <c r="AZ988" s="5">
        <v>0</v>
      </c>
      <c r="BA988" s="5">
        <v>0</v>
      </c>
      <c r="BB988" s="5">
        <v>0</v>
      </c>
      <c r="BC988" s="5">
        <v>0</v>
      </c>
      <c r="BD988" s="5">
        <v>0</v>
      </c>
      <c r="BE988" s="5">
        <v>0</v>
      </c>
      <c r="BF988" s="5">
        <v>0</v>
      </c>
      <c r="BG988" s="5">
        <v>0</v>
      </c>
      <c r="BH988" s="5">
        <v>702254</v>
      </c>
      <c r="BI988" s="5">
        <v>109391</v>
      </c>
      <c r="BJ988" s="5">
        <v>820330</v>
      </c>
      <c r="BK988" s="5">
        <v>30630</v>
      </c>
      <c r="BL988" s="5">
        <v>0</v>
      </c>
      <c r="BM988" s="5">
        <v>475</v>
      </c>
      <c r="BN988" s="5">
        <v>0</v>
      </c>
      <c r="BO988" s="5">
        <v>94266</v>
      </c>
      <c r="BP988" s="5">
        <v>792536</v>
      </c>
      <c r="BQ988" s="5">
        <v>232261</v>
      </c>
      <c r="BR988" s="5">
        <v>5000</v>
      </c>
    </row>
    <row r="989" spans="1:70">
      <c r="A989" t="s">
        <v>2432</v>
      </c>
      <c r="B989" t="s">
        <v>2433</v>
      </c>
      <c r="C989" t="s">
        <v>1302</v>
      </c>
      <c r="D989" t="s">
        <v>2444</v>
      </c>
      <c r="E989" t="str">
        <f t="shared" si="15"/>
        <v>奈良県五條市</v>
      </c>
      <c r="F989" s="5">
        <v>27411</v>
      </c>
      <c r="G989" s="5">
        <v>20</v>
      </c>
      <c r="H989" s="5">
        <v>0</v>
      </c>
      <c r="I989" s="5">
        <v>5</v>
      </c>
      <c r="J989" s="5">
        <v>2</v>
      </c>
      <c r="K989" s="5">
        <v>2</v>
      </c>
      <c r="L989" s="5">
        <v>7132</v>
      </c>
      <c r="M989" s="5">
        <v>35667</v>
      </c>
      <c r="N989" s="5">
        <v>28156</v>
      </c>
      <c r="O989" s="5">
        <v>360260</v>
      </c>
      <c r="P989" s="5">
        <v>694576</v>
      </c>
      <c r="Q989" s="5">
        <v>2724348</v>
      </c>
      <c r="R989" s="5">
        <v>269013</v>
      </c>
      <c r="S989" s="5">
        <v>20</v>
      </c>
      <c r="T989" s="5">
        <v>3517</v>
      </c>
      <c r="U989" s="5">
        <v>0</v>
      </c>
      <c r="V989" s="5">
        <v>0</v>
      </c>
      <c r="W989" s="5">
        <v>2</v>
      </c>
      <c r="X989" s="5">
        <v>6</v>
      </c>
      <c r="Y989" s="5">
        <v>23605</v>
      </c>
      <c r="Z989" s="5">
        <v>0</v>
      </c>
      <c r="AA989" s="5">
        <v>57</v>
      </c>
      <c r="AB989" s="5">
        <v>11</v>
      </c>
      <c r="AC989" s="5">
        <v>830</v>
      </c>
      <c r="AD989" s="5">
        <v>14425</v>
      </c>
      <c r="AE989" s="5">
        <v>7914</v>
      </c>
      <c r="AF989" s="5">
        <v>108939</v>
      </c>
      <c r="AG989" s="5">
        <v>0</v>
      </c>
      <c r="AH989" s="5">
        <v>0</v>
      </c>
      <c r="AI989" s="5">
        <v>0</v>
      </c>
      <c r="AJ989" s="5">
        <v>0</v>
      </c>
      <c r="AK989" s="5">
        <v>6150</v>
      </c>
      <c r="AL989" s="5">
        <v>17167</v>
      </c>
      <c r="AM989" s="5">
        <v>0</v>
      </c>
      <c r="AN989" s="5">
        <v>0</v>
      </c>
      <c r="AO989" s="5">
        <v>0</v>
      </c>
      <c r="AP989" s="5">
        <v>0</v>
      </c>
      <c r="AQ989" s="5">
        <v>0</v>
      </c>
      <c r="AR989" s="5">
        <v>486</v>
      </c>
      <c r="AS989" s="5">
        <v>1906</v>
      </c>
      <c r="AT989" s="5">
        <v>3440</v>
      </c>
      <c r="AU989" s="5">
        <v>2135</v>
      </c>
      <c r="AV989" s="5">
        <v>0</v>
      </c>
      <c r="AW989" s="5">
        <v>0</v>
      </c>
      <c r="AX989" s="5">
        <v>0</v>
      </c>
      <c r="AY989" s="5">
        <v>0</v>
      </c>
      <c r="AZ989" s="5">
        <v>0</v>
      </c>
      <c r="BA989" s="5">
        <v>0</v>
      </c>
      <c r="BB989" s="5">
        <v>0</v>
      </c>
      <c r="BC989" s="5">
        <v>4859</v>
      </c>
      <c r="BD989" s="5">
        <v>0</v>
      </c>
      <c r="BE989" s="5">
        <v>0</v>
      </c>
      <c r="BF989" s="5">
        <v>0</v>
      </c>
      <c r="BG989" s="5">
        <v>13</v>
      </c>
      <c r="BH989" s="5">
        <v>726130</v>
      </c>
      <c r="BI989" s="5">
        <v>298799</v>
      </c>
      <c r="BJ989" s="5">
        <v>1009308</v>
      </c>
      <c r="BK989" s="5">
        <v>73955</v>
      </c>
      <c r="BL989" s="5">
        <v>0</v>
      </c>
      <c r="BM989" s="5">
        <v>0</v>
      </c>
      <c r="BN989" s="5">
        <v>0</v>
      </c>
      <c r="BO989" s="5">
        <v>210253</v>
      </c>
      <c r="BP989" s="5">
        <v>672038</v>
      </c>
      <c r="BQ989" s="5">
        <v>645335</v>
      </c>
      <c r="BR989" s="5">
        <v>0</v>
      </c>
    </row>
    <row r="990" spans="1:70">
      <c r="A990" t="s">
        <v>2432</v>
      </c>
      <c r="B990" t="s">
        <v>2433</v>
      </c>
      <c r="C990" t="s">
        <v>1523</v>
      </c>
      <c r="D990" t="s">
        <v>2445</v>
      </c>
      <c r="E990" t="str">
        <f t="shared" si="15"/>
        <v>奈良県斑鳩町</v>
      </c>
      <c r="F990" s="5">
        <v>27351</v>
      </c>
      <c r="G990" s="5">
        <v>13</v>
      </c>
      <c r="H990" s="5">
        <v>0</v>
      </c>
      <c r="I990" s="5">
        <v>0</v>
      </c>
      <c r="J990" s="5">
        <v>2</v>
      </c>
      <c r="K990" s="5">
        <v>0</v>
      </c>
      <c r="L990" s="5">
        <v>9763</v>
      </c>
      <c r="M990" s="5">
        <v>4504</v>
      </c>
      <c r="N990" s="5">
        <v>40608</v>
      </c>
      <c r="O990" s="5">
        <v>103754</v>
      </c>
      <c r="P990" s="5">
        <v>612575</v>
      </c>
      <c r="Q990" s="5">
        <v>1246028</v>
      </c>
      <c r="R990" s="5">
        <v>75119</v>
      </c>
      <c r="S990" s="5">
        <v>13</v>
      </c>
      <c r="T990" s="5">
        <v>2839</v>
      </c>
      <c r="U990" s="5">
        <v>0</v>
      </c>
      <c r="V990" s="5">
        <v>0</v>
      </c>
      <c r="W990" s="5">
        <v>4</v>
      </c>
      <c r="X990" s="5">
        <v>13</v>
      </c>
      <c r="Y990" s="5">
        <v>5700</v>
      </c>
      <c r="Z990" s="5">
        <v>0</v>
      </c>
      <c r="AA990" s="5">
        <v>71</v>
      </c>
      <c r="AB990" s="5">
        <v>20</v>
      </c>
      <c r="AC990" s="5">
        <v>3473</v>
      </c>
      <c r="AD990" s="5">
        <v>785</v>
      </c>
      <c r="AE990" s="5">
        <v>12149</v>
      </c>
      <c r="AF990" s="5">
        <v>34015</v>
      </c>
      <c r="AG990" s="5">
        <v>2500</v>
      </c>
      <c r="AH990" s="5">
        <v>0</v>
      </c>
      <c r="AI990" s="5">
        <v>5250</v>
      </c>
      <c r="AJ990" s="5">
        <v>5250</v>
      </c>
      <c r="AK990" s="5">
        <v>0</v>
      </c>
      <c r="AL990" s="5">
        <v>13040</v>
      </c>
      <c r="AM990" s="5">
        <v>0</v>
      </c>
      <c r="AN990" s="5">
        <v>0</v>
      </c>
      <c r="AO990" s="5">
        <v>0</v>
      </c>
      <c r="AP990" s="5">
        <v>0</v>
      </c>
      <c r="AQ990" s="5">
        <v>0</v>
      </c>
      <c r="AR990" s="5">
        <v>12</v>
      </c>
      <c r="AS990" s="5">
        <v>906</v>
      </c>
      <c r="AT990" s="5">
        <v>2872</v>
      </c>
      <c r="AU990" s="5">
        <v>1170</v>
      </c>
      <c r="AV990" s="5">
        <v>18</v>
      </c>
      <c r="AW990" s="5">
        <v>0</v>
      </c>
      <c r="AX990" s="5">
        <v>0</v>
      </c>
      <c r="AY990" s="5">
        <v>166</v>
      </c>
      <c r="AZ990" s="5">
        <v>29</v>
      </c>
      <c r="BA990" s="5">
        <v>0</v>
      </c>
      <c r="BB990" s="5">
        <v>1778</v>
      </c>
      <c r="BC990" s="5">
        <v>15298</v>
      </c>
      <c r="BD990" s="5">
        <v>0</v>
      </c>
      <c r="BE990" s="5">
        <v>0</v>
      </c>
      <c r="BF990" s="5">
        <v>0</v>
      </c>
      <c r="BG990" s="5">
        <v>0</v>
      </c>
      <c r="BH990" s="5">
        <v>634042</v>
      </c>
      <c r="BI990" s="5">
        <v>84819</v>
      </c>
      <c r="BJ990" s="5">
        <v>636395</v>
      </c>
      <c r="BK990" s="5">
        <v>24009</v>
      </c>
      <c r="BL990" s="5">
        <v>0</v>
      </c>
      <c r="BM990" s="5">
        <v>2360</v>
      </c>
      <c r="BN990" s="5">
        <v>0</v>
      </c>
      <c r="BO990" s="5">
        <v>83823</v>
      </c>
      <c r="BP990" s="5">
        <v>509353</v>
      </c>
      <c r="BQ990" s="5">
        <v>193436</v>
      </c>
      <c r="BR990" s="5">
        <v>11500</v>
      </c>
    </row>
    <row r="991" spans="1:70">
      <c r="A991" t="s">
        <v>2432</v>
      </c>
      <c r="B991" t="s">
        <v>2433</v>
      </c>
      <c r="C991" t="s">
        <v>1304</v>
      </c>
      <c r="D991" t="s">
        <v>2446</v>
      </c>
      <c r="E991" t="str">
        <f t="shared" si="15"/>
        <v>奈良県王寺町</v>
      </c>
      <c r="F991" s="5">
        <v>23734</v>
      </c>
      <c r="G991" s="5">
        <v>7</v>
      </c>
      <c r="H991" s="5">
        <v>0</v>
      </c>
      <c r="I991" s="5">
        <v>0</v>
      </c>
      <c r="J991" s="5">
        <v>0</v>
      </c>
      <c r="K991" s="5">
        <v>0</v>
      </c>
      <c r="L991" s="5">
        <v>0</v>
      </c>
      <c r="M991" s="5">
        <v>250</v>
      </c>
      <c r="N991" s="5">
        <v>6610</v>
      </c>
      <c r="O991" s="5">
        <v>104596</v>
      </c>
      <c r="P991" s="5">
        <v>502880</v>
      </c>
      <c r="Q991" s="5">
        <v>100641</v>
      </c>
      <c r="R991" s="5">
        <v>15784</v>
      </c>
      <c r="S991" s="5">
        <v>7</v>
      </c>
      <c r="T991" s="5">
        <v>2356</v>
      </c>
      <c r="U991" s="5">
        <v>0</v>
      </c>
      <c r="V991" s="5">
        <v>0</v>
      </c>
      <c r="W991" s="5">
        <v>0</v>
      </c>
      <c r="X991" s="5">
        <v>4</v>
      </c>
      <c r="Y991" s="5">
        <v>0</v>
      </c>
      <c r="Z991" s="5">
        <v>0</v>
      </c>
      <c r="AA991" s="5">
        <v>0</v>
      </c>
      <c r="AB991" s="5">
        <v>0</v>
      </c>
      <c r="AC991" s="5">
        <v>0</v>
      </c>
      <c r="AD991" s="5">
        <v>0</v>
      </c>
      <c r="AE991" s="5">
        <v>0</v>
      </c>
      <c r="AF991" s="5">
        <v>8260</v>
      </c>
      <c r="AG991" s="5">
        <v>0</v>
      </c>
      <c r="AH991" s="5">
        <v>0</v>
      </c>
      <c r="AI991" s="5">
        <v>0</v>
      </c>
      <c r="AJ991" s="5">
        <v>0</v>
      </c>
      <c r="AK991" s="5">
        <v>0</v>
      </c>
      <c r="AL991" s="5">
        <v>7500</v>
      </c>
      <c r="AM991" s="5">
        <v>0</v>
      </c>
      <c r="AN991" s="5">
        <v>0</v>
      </c>
      <c r="AO991" s="5">
        <v>0</v>
      </c>
      <c r="AP991" s="5">
        <v>0</v>
      </c>
      <c r="AQ991" s="5">
        <v>0</v>
      </c>
      <c r="AR991" s="5">
        <v>0</v>
      </c>
      <c r="AS991" s="5">
        <v>0</v>
      </c>
      <c r="AT991" s="5">
        <v>1411</v>
      </c>
      <c r="AU991" s="5">
        <v>11123</v>
      </c>
      <c r="AV991" s="5">
        <v>0</v>
      </c>
      <c r="AW991" s="5">
        <v>0</v>
      </c>
      <c r="AX991" s="5">
        <v>0</v>
      </c>
      <c r="AY991" s="5">
        <v>0</v>
      </c>
      <c r="AZ991" s="5">
        <v>0</v>
      </c>
      <c r="BA991" s="5">
        <v>0</v>
      </c>
      <c r="BB991" s="5">
        <v>66</v>
      </c>
      <c r="BC991" s="5">
        <v>101</v>
      </c>
      <c r="BD991" s="5">
        <v>0</v>
      </c>
      <c r="BE991" s="5">
        <v>0</v>
      </c>
      <c r="BF991" s="5">
        <v>0</v>
      </c>
      <c r="BG991" s="5">
        <v>0</v>
      </c>
      <c r="BH991" s="5">
        <v>504741</v>
      </c>
      <c r="BI991" s="5">
        <v>72554</v>
      </c>
      <c r="BJ991" s="5">
        <v>529148</v>
      </c>
      <c r="BK991" s="5">
        <v>3656</v>
      </c>
      <c r="BL991" s="5">
        <v>0</v>
      </c>
      <c r="BM991" s="5">
        <v>0</v>
      </c>
      <c r="BN991" s="5">
        <v>0</v>
      </c>
      <c r="BO991" s="5">
        <v>66545</v>
      </c>
      <c r="BP991" s="5">
        <v>1557360</v>
      </c>
      <c r="BQ991" s="5">
        <v>103514</v>
      </c>
      <c r="BR991" s="5">
        <v>19250</v>
      </c>
    </row>
    <row r="992" spans="1:70">
      <c r="A992" t="s">
        <v>2432</v>
      </c>
      <c r="B992" t="s">
        <v>2433</v>
      </c>
      <c r="C992" t="s">
        <v>1306</v>
      </c>
      <c r="D992" t="s">
        <v>2447</v>
      </c>
      <c r="E992" t="str">
        <f t="shared" si="15"/>
        <v>奈良県葛城市</v>
      </c>
      <c r="F992" s="5">
        <v>36953</v>
      </c>
      <c r="G992" s="5">
        <v>13</v>
      </c>
      <c r="H992" s="5">
        <v>0</v>
      </c>
      <c r="I992" s="5">
        <v>1</v>
      </c>
      <c r="J992" s="5">
        <v>2</v>
      </c>
      <c r="K992" s="5">
        <v>0</v>
      </c>
      <c r="L992" s="5">
        <v>14290</v>
      </c>
      <c r="M992" s="5">
        <v>10439</v>
      </c>
      <c r="N992" s="5">
        <v>176363</v>
      </c>
      <c r="O992" s="5">
        <v>29657</v>
      </c>
      <c r="P992" s="5">
        <v>552097</v>
      </c>
      <c r="Q992" s="5">
        <v>277320</v>
      </c>
      <c r="R992" s="5">
        <v>56393</v>
      </c>
      <c r="S992" s="5">
        <v>12</v>
      </c>
      <c r="T992" s="5">
        <v>4291</v>
      </c>
      <c r="U992" s="5">
        <v>0</v>
      </c>
      <c r="V992" s="5">
        <v>0</v>
      </c>
      <c r="W992" s="5">
        <v>5</v>
      </c>
      <c r="X992" s="5">
        <v>7</v>
      </c>
      <c r="Y992" s="5">
        <v>14720</v>
      </c>
      <c r="Z992" s="5">
        <v>0</v>
      </c>
      <c r="AA992" s="5">
        <v>202</v>
      </c>
      <c r="AB992" s="5">
        <v>82</v>
      </c>
      <c r="AC992" s="5">
        <v>0</v>
      </c>
      <c r="AD992" s="5">
        <v>0</v>
      </c>
      <c r="AE992" s="5">
        <v>0</v>
      </c>
      <c r="AF992" s="5">
        <v>0</v>
      </c>
      <c r="AG992" s="5">
        <v>0</v>
      </c>
      <c r="AH992" s="5">
        <v>0</v>
      </c>
      <c r="AI992" s="5">
        <v>0</v>
      </c>
      <c r="AJ992" s="5">
        <v>0</v>
      </c>
      <c r="AK992" s="5">
        <v>9500</v>
      </c>
      <c r="AL992" s="5">
        <v>0</v>
      </c>
      <c r="AM992" s="5">
        <v>3005</v>
      </c>
      <c r="AN992" s="5">
        <v>0</v>
      </c>
      <c r="AO992" s="5">
        <v>0</v>
      </c>
      <c r="AP992" s="5">
        <v>0</v>
      </c>
      <c r="AQ992" s="5">
        <v>0</v>
      </c>
      <c r="AR992" s="5">
        <v>0</v>
      </c>
      <c r="AS992" s="5">
        <v>2328</v>
      </c>
      <c r="AT992" s="5">
        <v>9905</v>
      </c>
      <c r="AU992" s="5">
        <v>0</v>
      </c>
      <c r="AV992" s="5">
        <v>0</v>
      </c>
      <c r="AW992" s="5">
        <v>0</v>
      </c>
      <c r="AX992" s="5">
        <v>687</v>
      </c>
      <c r="AY992" s="5">
        <v>0</v>
      </c>
      <c r="AZ992" s="5">
        <v>0</v>
      </c>
      <c r="BA992" s="5">
        <v>0</v>
      </c>
      <c r="BB992" s="5">
        <v>5964</v>
      </c>
      <c r="BC992" s="5">
        <v>68</v>
      </c>
      <c r="BD992" s="5">
        <v>0</v>
      </c>
      <c r="BE992" s="5">
        <v>0</v>
      </c>
      <c r="BF992" s="5">
        <v>37</v>
      </c>
      <c r="BG992" s="5">
        <v>0</v>
      </c>
      <c r="BH992" s="5">
        <v>622769</v>
      </c>
      <c r="BI992" s="5">
        <v>134094</v>
      </c>
      <c r="BJ992" s="5">
        <v>608890</v>
      </c>
      <c r="BK992" s="5">
        <v>12247</v>
      </c>
      <c r="BL992" s="5">
        <v>254</v>
      </c>
      <c r="BM992" s="5">
        <v>8957</v>
      </c>
      <c r="BN992" s="5">
        <v>0</v>
      </c>
      <c r="BO992" s="5">
        <v>126018</v>
      </c>
      <c r="BP992" s="5">
        <v>1894643</v>
      </c>
      <c r="BQ992" s="5">
        <v>214076</v>
      </c>
      <c r="BR992" s="5">
        <v>18510</v>
      </c>
    </row>
    <row r="993" spans="1:70">
      <c r="A993" t="s">
        <v>2432</v>
      </c>
      <c r="B993" t="s">
        <v>2433</v>
      </c>
      <c r="C993" t="s">
        <v>1308</v>
      </c>
      <c r="D993" t="s">
        <v>2448</v>
      </c>
      <c r="E993" t="str">
        <f t="shared" si="15"/>
        <v>奈良県大淀町</v>
      </c>
      <c r="F993" s="5">
        <v>17025</v>
      </c>
      <c r="G993" s="5">
        <v>12</v>
      </c>
      <c r="H993" s="5">
        <v>0</v>
      </c>
      <c r="I993" s="5">
        <v>0</v>
      </c>
      <c r="J993" s="5">
        <v>1</v>
      </c>
      <c r="K993" s="5">
        <v>0</v>
      </c>
      <c r="L993" s="5">
        <v>184</v>
      </c>
      <c r="M993" s="5">
        <v>9570</v>
      </c>
      <c r="N993" s="5">
        <v>0</v>
      </c>
      <c r="O993" s="5">
        <v>184606</v>
      </c>
      <c r="P993" s="5">
        <v>329271</v>
      </c>
      <c r="Q993" s="5">
        <v>1194345</v>
      </c>
      <c r="R993" s="5">
        <v>56052</v>
      </c>
      <c r="S993" s="5">
        <v>8</v>
      </c>
      <c r="T993" s="5">
        <v>2641</v>
      </c>
      <c r="U993" s="5">
        <v>0</v>
      </c>
      <c r="V993" s="5">
        <v>0</v>
      </c>
      <c r="W993" s="5">
        <v>5</v>
      </c>
      <c r="X993" s="5">
        <v>11</v>
      </c>
      <c r="Y993" s="5">
        <v>16200</v>
      </c>
      <c r="Z993" s="5">
        <v>0</v>
      </c>
      <c r="AA993" s="5">
        <v>38</v>
      </c>
      <c r="AB993" s="5">
        <v>17</v>
      </c>
      <c r="AC993" s="5">
        <v>159</v>
      </c>
      <c r="AD993" s="5">
        <v>0</v>
      </c>
      <c r="AE993" s="5">
        <v>0</v>
      </c>
      <c r="AF993" s="5">
        <v>0</v>
      </c>
      <c r="AG993" s="5">
        <v>6600</v>
      </c>
      <c r="AH993" s="5">
        <v>8712</v>
      </c>
      <c r="AI993" s="5">
        <v>0</v>
      </c>
      <c r="AJ993" s="5">
        <v>51624</v>
      </c>
      <c r="AK993" s="5">
        <v>3000</v>
      </c>
      <c r="AL993" s="5">
        <v>0</v>
      </c>
      <c r="AM993" s="5">
        <v>0</v>
      </c>
      <c r="AN993" s="5">
        <v>0</v>
      </c>
      <c r="AO993" s="5">
        <v>0</v>
      </c>
      <c r="AP993" s="5">
        <v>0</v>
      </c>
      <c r="AQ993" s="5">
        <v>9170</v>
      </c>
      <c r="AR993" s="5">
        <v>25</v>
      </c>
      <c r="AS993" s="5">
        <v>0</v>
      </c>
      <c r="AT993" s="5">
        <v>0</v>
      </c>
      <c r="AU993" s="5">
        <v>3431</v>
      </c>
      <c r="AV993" s="5">
        <v>0</v>
      </c>
      <c r="AW993" s="5">
        <v>47</v>
      </c>
      <c r="AX993" s="5">
        <v>0</v>
      </c>
      <c r="AY993" s="5">
        <v>411</v>
      </c>
      <c r="AZ993" s="5">
        <v>0</v>
      </c>
      <c r="BA993" s="5">
        <v>0</v>
      </c>
      <c r="BB993" s="5">
        <v>0</v>
      </c>
      <c r="BC993" s="5">
        <v>3675</v>
      </c>
      <c r="BD993" s="5">
        <v>0</v>
      </c>
      <c r="BE993" s="5">
        <v>0</v>
      </c>
      <c r="BF993" s="5">
        <v>0</v>
      </c>
      <c r="BG993" s="5">
        <v>31</v>
      </c>
      <c r="BH993" s="5">
        <v>333534</v>
      </c>
      <c r="BI993" s="5">
        <v>165091</v>
      </c>
      <c r="BJ993" s="5">
        <v>447275</v>
      </c>
      <c r="BK993" s="5">
        <v>22811</v>
      </c>
      <c r="BL993" s="5">
        <v>0</v>
      </c>
      <c r="BM993" s="5">
        <v>3</v>
      </c>
      <c r="BN993" s="5">
        <v>0</v>
      </c>
      <c r="BO993" s="5">
        <v>148400</v>
      </c>
      <c r="BP993" s="5">
        <v>1240685</v>
      </c>
      <c r="BQ993" s="5">
        <v>149032</v>
      </c>
      <c r="BR993" s="5">
        <v>0</v>
      </c>
    </row>
    <row r="994" spans="1:70">
      <c r="A994" t="s">
        <v>2432</v>
      </c>
      <c r="B994" t="s">
        <v>2433</v>
      </c>
      <c r="C994" t="s">
        <v>1310</v>
      </c>
      <c r="D994" t="s">
        <v>2449</v>
      </c>
      <c r="E994" t="str">
        <f t="shared" si="15"/>
        <v>奈良県下市町</v>
      </c>
      <c r="F994" s="5">
        <v>5029</v>
      </c>
      <c r="G994" s="5">
        <v>8</v>
      </c>
      <c r="H994" s="5">
        <v>0</v>
      </c>
      <c r="I994" s="5">
        <v>0</v>
      </c>
      <c r="J994" s="5">
        <v>1</v>
      </c>
      <c r="K994" s="5">
        <v>0</v>
      </c>
      <c r="L994" s="5">
        <v>1667</v>
      </c>
      <c r="M994" s="5">
        <v>20723</v>
      </c>
      <c r="N994" s="5">
        <v>6473</v>
      </c>
      <c r="O994" s="5">
        <v>99164</v>
      </c>
      <c r="P994" s="5">
        <v>134448</v>
      </c>
      <c r="Q994" s="5">
        <v>1804734</v>
      </c>
      <c r="R994" s="5">
        <v>152243</v>
      </c>
      <c r="S994" s="5">
        <v>8</v>
      </c>
      <c r="T994" s="5">
        <v>529</v>
      </c>
      <c r="U994" s="5">
        <v>0</v>
      </c>
      <c r="V994" s="5">
        <v>0</v>
      </c>
      <c r="W994" s="5">
        <v>0</v>
      </c>
      <c r="X994" s="5">
        <v>17</v>
      </c>
      <c r="Y994" s="5">
        <v>3700</v>
      </c>
      <c r="Z994" s="5">
        <v>0</v>
      </c>
      <c r="AA994" s="5">
        <v>29</v>
      </c>
      <c r="AB994" s="5">
        <v>10</v>
      </c>
      <c r="AC994" s="5">
        <v>0</v>
      </c>
      <c r="AD994" s="5">
        <v>0</v>
      </c>
      <c r="AE994" s="5">
        <v>0</v>
      </c>
      <c r="AF994" s="5">
        <v>0</v>
      </c>
      <c r="AG994" s="5">
        <v>3700</v>
      </c>
      <c r="AH994" s="5">
        <v>3700</v>
      </c>
      <c r="AI994" s="5">
        <v>0</v>
      </c>
      <c r="AJ994" s="5">
        <v>0</v>
      </c>
      <c r="AK994" s="5">
        <v>2000</v>
      </c>
      <c r="AL994" s="5">
        <v>750</v>
      </c>
      <c r="AM994" s="5">
        <v>0</v>
      </c>
      <c r="AN994" s="5">
        <v>0</v>
      </c>
      <c r="AO994" s="5">
        <v>0</v>
      </c>
      <c r="AP994" s="5">
        <v>0</v>
      </c>
      <c r="AQ994" s="5">
        <v>0</v>
      </c>
      <c r="AR994" s="5">
        <v>0</v>
      </c>
      <c r="AS994" s="5">
        <v>5421</v>
      </c>
      <c r="AT994" s="5">
        <v>3216</v>
      </c>
      <c r="AU994" s="5">
        <v>1280</v>
      </c>
      <c r="AV994" s="5">
        <v>0</v>
      </c>
      <c r="AW994" s="5">
        <v>0</v>
      </c>
      <c r="AX994" s="5">
        <v>0</v>
      </c>
      <c r="AY994" s="5">
        <v>0</v>
      </c>
      <c r="AZ994" s="5">
        <v>0</v>
      </c>
      <c r="BA994" s="5">
        <v>5415</v>
      </c>
      <c r="BB994" s="5">
        <v>3257</v>
      </c>
      <c r="BC994" s="5">
        <v>13442</v>
      </c>
      <c r="BD994" s="5">
        <v>0</v>
      </c>
      <c r="BE994" s="5">
        <v>0</v>
      </c>
      <c r="BF994" s="5">
        <v>0</v>
      </c>
      <c r="BG994" s="5">
        <v>0</v>
      </c>
      <c r="BH994" s="5">
        <v>136799</v>
      </c>
      <c r="BI994" s="5">
        <v>192448</v>
      </c>
      <c r="BJ994" s="5">
        <v>235563</v>
      </c>
      <c r="BK994" s="5">
        <v>32300</v>
      </c>
      <c r="BL994" s="5">
        <v>1578</v>
      </c>
      <c r="BM994" s="5">
        <v>541</v>
      </c>
      <c r="BN994" s="5">
        <v>0</v>
      </c>
      <c r="BO994" s="5">
        <v>48395</v>
      </c>
      <c r="BP994" s="5">
        <v>182679</v>
      </c>
      <c r="BQ994" s="5">
        <v>162874</v>
      </c>
      <c r="BR994" s="5">
        <v>0</v>
      </c>
    </row>
    <row r="995" spans="1:70">
      <c r="A995" t="s">
        <v>2432</v>
      </c>
      <c r="B995" t="s">
        <v>2433</v>
      </c>
      <c r="C995" t="s">
        <v>1314</v>
      </c>
      <c r="D995" t="s">
        <v>2450</v>
      </c>
      <c r="E995" t="str">
        <f t="shared" si="15"/>
        <v>奈良県三宅町</v>
      </c>
      <c r="F995" s="5">
        <v>6635</v>
      </c>
      <c r="G995" s="5">
        <v>2</v>
      </c>
      <c r="H995" s="5">
        <v>0</v>
      </c>
      <c r="I995" s="5">
        <v>0</v>
      </c>
      <c r="J995" s="5">
        <v>0</v>
      </c>
      <c r="K995" s="5">
        <v>0</v>
      </c>
      <c r="L995" s="5">
        <v>1310</v>
      </c>
      <c r="M995" s="5">
        <v>550</v>
      </c>
      <c r="N995" s="5">
        <v>0</v>
      </c>
      <c r="O995" s="5">
        <v>50520</v>
      </c>
      <c r="P995" s="5">
        <v>134248</v>
      </c>
      <c r="Q995" s="5">
        <v>136508</v>
      </c>
      <c r="R995" s="5">
        <v>19691</v>
      </c>
      <c r="S995" s="5">
        <v>2</v>
      </c>
      <c r="T995" s="5">
        <v>663</v>
      </c>
      <c r="U995" s="5">
        <v>0</v>
      </c>
      <c r="V995" s="5">
        <v>0</v>
      </c>
      <c r="W995" s="5">
        <v>2</v>
      </c>
      <c r="X995" s="5">
        <v>4</v>
      </c>
      <c r="Y995" s="5">
        <v>1560</v>
      </c>
      <c r="Z995" s="5">
        <v>0</v>
      </c>
      <c r="AA995" s="5">
        <v>5</v>
      </c>
      <c r="AB995" s="5">
        <v>5</v>
      </c>
      <c r="AC995" s="5">
        <v>0</v>
      </c>
      <c r="AD995" s="5">
        <v>0</v>
      </c>
      <c r="AE995" s="5">
        <v>0</v>
      </c>
      <c r="AF995" s="5">
        <v>0</v>
      </c>
      <c r="AG995" s="5">
        <v>0</v>
      </c>
      <c r="AH995" s="5">
        <v>0</v>
      </c>
      <c r="AI995" s="5">
        <v>0</v>
      </c>
      <c r="AJ995" s="5">
        <v>0</v>
      </c>
      <c r="AK995" s="5">
        <v>0</v>
      </c>
      <c r="AL995" s="5">
        <v>2750</v>
      </c>
      <c r="AM995" s="5">
        <v>0</v>
      </c>
      <c r="AN995" s="5">
        <v>0</v>
      </c>
      <c r="AO995" s="5">
        <v>0</v>
      </c>
      <c r="AP995" s="5">
        <v>0</v>
      </c>
      <c r="AQ995" s="5">
        <v>0</v>
      </c>
      <c r="AR995" s="5">
        <v>0</v>
      </c>
      <c r="AS995" s="5">
        <v>0</v>
      </c>
      <c r="AT995" s="5">
        <v>0</v>
      </c>
      <c r="AU995" s="5">
        <v>331</v>
      </c>
      <c r="AV995" s="5">
        <v>0</v>
      </c>
      <c r="AW995" s="5">
        <v>0</v>
      </c>
      <c r="AX995" s="5">
        <v>0</v>
      </c>
      <c r="AY995" s="5">
        <v>0</v>
      </c>
      <c r="AZ995" s="5">
        <v>0</v>
      </c>
      <c r="BA995" s="5">
        <v>0</v>
      </c>
      <c r="BB995" s="5">
        <v>0</v>
      </c>
      <c r="BC995" s="5">
        <v>0</v>
      </c>
      <c r="BD995" s="5">
        <v>0</v>
      </c>
      <c r="BE995" s="5">
        <v>0</v>
      </c>
      <c r="BF995" s="5">
        <v>0</v>
      </c>
      <c r="BG995" s="5">
        <v>0</v>
      </c>
      <c r="BH995" s="5">
        <v>136723</v>
      </c>
      <c r="BI995" s="5">
        <v>30476</v>
      </c>
      <c r="BJ995" s="5">
        <v>157972</v>
      </c>
      <c r="BK995" s="5">
        <v>4236</v>
      </c>
      <c r="BL995" s="5">
        <v>186</v>
      </c>
      <c r="BM995" s="5">
        <v>1678</v>
      </c>
      <c r="BN995" s="5">
        <v>0</v>
      </c>
      <c r="BO995" s="5">
        <v>25503</v>
      </c>
      <c r="BP995" s="5">
        <v>570086</v>
      </c>
      <c r="BQ995" s="5">
        <v>83822</v>
      </c>
      <c r="BR995" s="5">
        <v>1100</v>
      </c>
    </row>
    <row r="996" spans="1:70">
      <c r="A996" t="s">
        <v>2432</v>
      </c>
      <c r="B996" t="s">
        <v>2433</v>
      </c>
      <c r="C996" t="s">
        <v>1316</v>
      </c>
      <c r="D996" t="s">
        <v>2451</v>
      </c>
      <c r="E996" t="str">
        <f t="shared" si="15"/>
        <v>奈良県三郷町</v>
      </c>
      <c r="F996" s="5">
        <v>23340</v>
      </c>
      <c r="G996" s="5">
        <v>9</v>
      </c>
      <c r="H996" s="5">
        <v>0</v>
      </c>
      <c r="I996" s="5">
        <v>0</v>
      </c>
      <c r="J996" s="5">
        <v>6</v>
      </c>
      <c r="K996" s="5">
        <v>0</v>
      </c>
      <c r="L996" s="5">
        <v>7603</v>
      </c>
      <c r="M996" s="5">
        <v>7299</v>
      </c>
      <c r="N996" s="5">
        <v>14027</v>
      </c>
      <c r="O996" s="5">
        <v>113531</v>
      </c>
      <c r="P996" s="5">
        <v>473025</v>
      </c>
      <c r="Q996" s="5">
        <v>910962</v>
      </c>
      <c r="R996" s="5">
        <v>55202</v>
      </c>
      <c r="S996" s="5">
        <v>9</v>
      </c>
      <c r="T996" s="5">
        <v>2339</v>
      </c>
      <c r="U996" s="5">
        <v>0</v>
      </c>
      <c r="V996" s="5">
        <v>0</v>
      </c>
      <c r="W996" s="5">
        <v>3</v>
      </c>
      <c r="X996" s="5">
        <v>6</v>
      </c>
      <c r="Y996" s="5">
        <v>3980</v>
      </c>
      <c r="Z996" s="5">
        <v>0</v>
      </c>
      <c r="AA996" s="5">
        <v>68</v>
      </c>
      <c r="AB996" s="5">
        <v>0</v>
      </c>
      <c r="AC996" s="5">
        <v>0</v>
      </c>
      <c r="AD996" s="5">
        <v>0</v>
      </c>
      <c r="AE996" s="5">
        <v>57</v>
      </c>
      <c r="AF996" s="5">
        <v>4098</v>
      </c>
      <c r="AG996" s="5">
        <v>0</v>
      </c>
      <c r="AH996" s="5">
        <v>0</v>
      </c>
      <c r="AI996" s="5">
        <v>0</v>
      </c>
      <c r="AJ996" s="5">
        <v>0</v>
      </c>
      <c r="AK996" s="5">
        <v>0</v>
      </c>
      <c r="AL996" s="5">
        <v>0</v>
      </c>
      <c r="AM996" s="5">
        <v>11617</v>
      </c>
      <c r="AN996" s="5">
        <v>0</v>
      </c>
      <c r="AO996" s="5">
        <v>0</v>
      </c>
      <c r="AP996" s="5">
        <v>0</v>
      </c>
      <c r="AQ996" s="5">
        <v>1363</v>
      </c>
      <c r="AR996" s="5">
        <v>0</v>
      </c>
      <c r="AS996" s="5">
        <v>0</v>
      </c>
      <c r="AT996" s="5">
        <v>1583</v>
      </c>
      <c r="AU996" s="5">
        <v>2945</v>
      </c>
      <c r="AV996" s="5">
        <v>0</v>
      </c>
      <c r="AW996" s="5">
        <v>0</v>
      </c>
      <c r="AX996" s="5">
        <v>0</v>
      </c>
      <c r="AY996" s="5">
        <v>0</v>
      </c>
      <c r="AZ996" s="5">
        <v>75</v>
      </c>
      <c r="BA996" s="5">
        <v>0</v>
      </c>
      <c r="BB996" s="5">
        <v>0</v>
      </c>
      <c r="BC996" s="5">
        <v>587</v>
      </c>
      <c r="BD996" s="5">
        <v>0</v>
      </c>
      <c r="BE996" s="5">
        <v>0</v>
      </c>
      <c r="BF996" s="5">
        <v>0</v>
      </c>
      <c r="BG996" s="5">
        <v>0</v>
      </c>
      <c r="BH996" s="5">
        <v>497495</v>
      </c>
      <c r="BI996" s="5">
        <v>92794</v>
      </c>
      <c r="BJ996" s="5">
        <v>649188</v>
      </c>
      <c r="BK996" s="5">
        <v>9350</v>
      </c>
      <c r="BL996" s="5">
        <v>0</v>
      </c>
      <c r="BM996" s="5">
        <v>16983</v>
      </c>
      <c r="BN996" s="5">
        <v>0</v>
      </c>
      <c r="BO996" s="5">
        <v>90389</v>
      </c>
      <c r="BP996" s="5">
        <v>741111</v>
      </c>
      <c r="BQ996" s="5">
        <v>208675</v>
      </c>
      <c r="BR996" s="5">
        <v>11900</v>
      </c>
    </row>
    <row r="997" spans="1:70">
      <c r="A997" t="s">
        <v>2432</v>
      </c>
      <c r="B997" t="s">
        <v>2433</v>
      </c>
      <c r="C997" t="s">
        <v>1318</v>
      </c>
      <c r="D997" t="s">
        <v>2452</v>
      </c>
      <c r="E997" t="str">
        <f t="shared" si="15"/>
        <v>奈良県平群町</v>
      </c>
      <c r="F997" s="5">
        <v>18812</v>
      </c>
      <c r="G997" s="5">
        <v>7</v>
      </c>
      <c r="H997" s="5">
        <v>0</v>
      </c>
      <c r="I997" s="5">
        <v>0</v>
      </c>
      <c r="J997" s="5">
        <v>0</v>
      </c>
      <c r="K997" s="5">
        <v>0</v>
      </c>
      <c r="L997" s="5">
        <v>0</v>
      </c>
      <c r="M997" s="5">
        <v>13292</v>
      </c>
      <c r="N997" s="5">
        <v>6496</v>
      </c>
      <c r="O997" s="5">
        <v>131763</v>
      </c>
      <c r="P997" s="5">
        <v>395806</v>
      </c>
      <c r="Q997" s="5">
        <v>481420</v>
      </c>
      <c r="R997" s="5">
        <v>20935</v>
      </c>
      <c r="S997" s="5">
        <v>6</v>
      </c>
      <c r="T997" s="5">
        <v>1888</v>
      </c>
      <c r="U997" s="5">
        <v>0</v>
      </c>
      <c r="V997" s="5">
        <v>0</v>
      </c>
      <c r="W997" s="5">
        <v>0</v>
      </c>
      <c r="X997" s="5">
        <v>8</v>
      </c>
      <c r="Y997" s="5">
        <v>0</v>
      </c>
      <c r="Z997" s="5">
        <v>0</v>
      </c>
      <c r="AA997" s="5">
        <v>0</v>
      </c>
      <c r="AB997" s="5">
        <v>0</v>
      </c>
      <c r="AC997" s="5">
        <v>0</v>
      </c>
      <c r="AD997" s="5">
        <v>895</v>
      </c>
      <c r="AE997" s="5">
        <v>5066</v>
      </c>
      <c r="AF997" s="5">
        <v>23674</v>
      </c>
      <c r="AG997" s="5">
        <v>0</v>
      </c>
      <c r="AH997" s="5">
        <v>7200</v>
      </c>
      <c r="AI997" s="5">
        <v>0</v>
      </c>
      <c r="AJ997" s="5">
        <v>2900</v>
      </c>
      <c r="AK997" s="5">
        <v>6300</v>
      </c>
      <c r="AL997" s="5">
        <v>0</v>
      </c>
      <c r="AM997" s="5">
        <v>5800</v>
      </c>
      <c r="AN997" s="5">
        <v>0</v>
      </c>
      <c r="AO997" s="5">
        <v>0</v>
      </c>
      <c r="AP997" s="5">
        <v>0</v>
      </c>
      <c r="AQ997" s="5">
        <v>771</v>
      </c>
      <c r="AR997" s="5">
        <v>0</v>
      </c>
      <c r="AS997" s="5">
        <v>0</v>
      </c>
      <c r="AT997" s="5">
        <v>0</v>
      </c>
      <c r="AU997" s="5">
        <v>2249</v>
      </c>
      <c r="AV997" s="5">
        <v>0</v>
      </c>
      <c r="AW997" s="5">
        <v>0</v>
      </c>
      <c r="AX997" s="5">
        <v>0</v>
      </c>
      <c r="AY997" s="5">
        <v>12</v>
      </c>
      <c r="AZ997" s="5">
        <v>0</v>
      </c>
      <c r="BA997" s="5">
        <v>23</v>
      </c>
      <c r="BB997" s="5">
        <v>0</v>
      </c>
      <c r="BC997" s="5">
        <v>2888</v>
      </c>
      <c r="BD997" s="5">
        <v>0</v>
      </c>
      <c r="BE997" s="5">
        <v>0</v>
      </c>
      <c r="BF997" s="5">
        <v>0</v>
      </c>
      <c r="BG997" s="5">
        <v>0</v>
      </c>
      <c r="BH997" s="5">
        <v>438835</v>
      </c>
      <c r="BI997" s="5">
        <v>65819</v>
      </c>
      <c r="BJ997" s="5">
        <v>567714</v>
      </c>
      <c r="BK997" s="5">
        <v>6160</v>
      </c>
      <c r="BL997" s="5">
        <v>9</v>
      </c>
      <c r="BM997" s="5">
        <v>32231</v>
      </c>
      <c r="BN997" s="5">
        <v>0</v>
      </c>
      <c r="BO997" s="5">
        <v>32430</v>
      </c>
      <c r="BP997" s="5">
        <v>321306</v>
      </c>
      <c r="BQ997" s="5">
        <v>134385</v>
      </c>
      <c r="BR997" s="5">
        <v>0</v>
      </c>
    </row>
    <row r="998" spans="1:70">
      <c r="A998" t="s">
        <v>2432</v>
      </c>
      <c r="B998" t="s">
        <v>2433</v>
      </c>
      <c r="C998" t="s">
        <v>1320</v>
      </c>
      <c r="D998" t="s">
        <v>2453</v>
      </c>
      <c r="E998" t="str">
        <f t="shared" si="15"/>
        <v>奈良県宇陀市</v>
      </c>
      <c r="F998" s="5">
        <v>26137</v>
      </c>
      <c r="G998" s="5">
        <v>15</v>
      </c>
      <c r="H998" s="5">
        <v>0</v>
      </c>
      <c r="I998" s="5">
        <v>13</v>
      </c>
      <c r="J998" s="5">
        <v>11</v>
      </c>
      <c r="K998" s="5">
        <v>12</v>
      </c>
      <c r="L998" s="5">
        <v>9893</v>
      </c>
      <c r="M998" s="5">
        <v>28413</v>
      </c>
      <c r="N998" s="5">
        <v>0</v>
      </c>
      <c r="O998" s="5">
        <v>630350</v>
      </c>
      <c r="P998" s="5">
        <v>591645</v>
      </c>
      <c r="Q998" s="5">
        <v>3321218</v>
      </c>
      <c r="R998" s="5">
        <v>284539</v>
      </c>
      <c r="S998" s="5">
        <v>15</v>
      </c>
      <c r="T998" s="5">
        <v>2409</v>
      </c>
      <c r="U998" s="5">
        <v>0</v>
      </c>
      <c r="V998" s="5">
        <v>0</v>
      </c>
      <c r="W998" s="5">
        <v>4</v>
      </c>
      <c r="X998" s="5">
        <v>4</v>
      </c>
      <c r="Y998" s="5">
        <v>6700</v>
      </c>
      <c r="Z998" s="5">
        <v>0</v>
      </c>
      <c r="AA998" s="5">
        <v>0</v>
      </c>
      <c r="AB998" s="5">
        <v>0</v>
      </c>
      <c r="AC998" s="5">
        <v>3585</v>
      </c>
      <c r="AD998" s="5">
        <v>1511</v>
      </c>
      <c r="AE998" s="5">
        <v>0</v>
      </c>
      <c r="AF998" s="5">
        <v>99262</v>
      </c>
      <c r="AG998" s="5">
        <v>0</v>
      </c>
      <c r="AH998" s="5">
        <v>0</v>
      </c>
      <c r="AI998" s="5">
        <v>7557</v>
      </c>
      <c r="AJ998" s="5">
        <v>0</v>
      </c>
      <c r="AK998" s="5">
        <v>1766</v>
      </c>
      <c r="AL998" s="5">
        <v>7127</v>
      </c>
      <c r="AM998" s="5">
        <v>0</v>
      </c>
      <c r="AN998" s="5">
        <v>558</v>
      </c>
      <c r="AO998" s="5">
        <v>0</v>
      </c>
      <c r="AP998" s="5">
        <v>3177</v>
      </c>
      <c r="AQ998" s="5">
        <v>0</v>
      </c>
      <c r="AR998" s="5">
        <v>0</v>
      </c>
      <c r="AS998" s="5">
        <v>4413</v>
      </c>
      <c r="AT998" s="5">
        <v>0</v>
      </c>
      <c r="AU998" s="5">
        <v>7543</v>
      </c>
      <c r="AV998" s="5">
        <v>0</v>
      </c>
      <c r="AW998" s="5">
        <v>0</v>
      </c>
      <c r="AX998" s="5">
        <v>0</v>
      </c>
      <c r="AY998" s="5">
        <v>0</v>
      </c>
      <c r="AZ998" s="5">
        <v>452</v>
      </c>
      <c r="BA998" s="5">
        <v>5983</v>
      </c>
      <c r="BB998" s="5">
        <v>0</v>
      </c>
      <c r="BC998" s="5">
        <v>84487</v>
      </c>
      <c r="BD998" s="5">
        <v>0</v>
      </c>
      <c r="BE998" s="5">
        <v>0</v>
      </c>
      <c r="BF998" s="5">
        <v>0</v>
      </c>
      <c r="BG998" s="5">
        <v>0</v>
      </c>
      <c r="BH998" s="5">
        <v>591864</v>
      </c>
      <c r="BI998" s="5">
        <v>491612</v>
      </c>
      <c r="BJ998" s="5">
        <v>990244</v>
      </c>
      <c r="BK998" s="5">
        <v>86946</v>
      </c>
      <c r="BL998" s="5">
        <v>0</v>
      </c>
      <c r="BM998" s="5">
        <v>0</v>
      </c>
      <c r="BN998" s="5">
        <v>0</v>
      </c>
      <c r="BO998" s="5">
        <v>315576</v>
      </c>
      <c r="BP998" s="5">
        <v>1248056</v>
      </c>
      <c r="BQ998" s="5">
        <v>459327</v>
      </c>
      <c r="BR998" s="5">
        <v>9931</v>
      </c>
    </row>
    <row r="999" spans="1:70">
      <c r="A999" t="s">
        <v>2432</v>
      </c>
      <c r="B999" t="s">
        <v>2433</v>
      </c>
      <c r="C999" t="s">
        <v>1531</v>
      </c>
      <c r="D999" t="s">
        <v>2454</v>
      </c>
      <c r="E999" t="str">
        <f t="shared" si="15"/>
        <v>奈良県高取町</v>
      </c>
      <c r="F999" s="5">
        <v>6640</v>
      </c>
      <c r="G999" s="5">
        <v>2</v>
      </c>
      <c r="H999" s="5">
        <v>0</v>
      </c>
      <c r="I999" s="5">
        <v>0</v>
      </c>
      <c r="J999" s="5">
        <v>0</v>
      </c>
      <c r="K999" s="5">
        <v>0</v>
      </c>
      <c r="L999" s="5">
        <v>0</v>
      </c>
      <c r="M999" s="5">
        <v>962</v>
      </c>
      <c r="N999" s="5">
        <v>348</v>
      </c>
      <c r="O999" s="5">
        <v>76008</v>
      </c>
      <c r="P999" s="5">
        <v>170651</v>
      </c>
      <c r="Q999" s="5">
        <v>68676</v>
      </c>
      <c r="R999" s="5">
        <v>11336</v>
      </c>
      <c r="S999" s="5">
        <v>2</v>
      </c>
      <c r="T999" s="5">
        <v>679</v>
      </c>
      <c r="U999" s="5">
        <v>0</v>
      </c>
      <c r="V999" s="5">
        <v>0</v>
      </c>
      <c r="W999" s="5">
        <v>0</v>
      </c>
      <c r="X999" s="5">
        <v>24</v>
      </c>
      <c r="Y999" s="5">
        <v>0</v>
      </c>
      <c r="Z999" s="5">
        <v>0</v>
      </c>
      <c r="AA999" s="5">
        <v>0</v>
      </c>
      <c r="AB999" s="5">
        <v>0</v>
      </c>
      <c r="AC999" s="5">
        <v>0</v>
      </c>
      <c r="AD999" s="5">
        <v>0</v>
      </c>
      <c r="AE999" s="5">
        <v>0</v>
      </c>
      <c r="AF999" s="5">
        <v>14881</v>
      </c>
      <c r="AG999" s="5">
        <v>0</v>
      </c>
      <c r="AH999" s="5">
        <v>0</v>
      </c>
      <c r="AI999" s="5">
        <v>0</v>
      </c>
      <c r="AJ999" s="5">
        <v>0</v>
      </c>
      <c r="AK999" s="5">
        <v>0</v>
      </c>
      <c r="AL999" s="5">
        <v>0</v>
      </c>
      <c r="AM999" s="5">
        <v>2350</v>
      </c>
      <c r="AN999" s="5">
        <v>0</v>
      </c>
      <c r="AO999" s="5">
        <v>0</v>
      </c>
      <c r="AP999" s="5">
        <v>0</v>
      </c>
      <c r="AQ999" s="5">
        <v>0</v>
      </c>
      <c r="AR999" s="5">
        <v>0</v>
      </c>
      <c r="AS999" s="5">
        <v>0</v>
      </c>
      <c r="AT999" s="5">
        <v>79</v>
      </c>
      <c r="AU999" s="5">
        <v>0</v>
      </c>
      <c r="AV999" s="5">
        <v>0</v>
      </c>
      <c r="AW999" s="5">
        <v>0</v>
      </c>
      <c r="AX999" s="5">
        <v>0</v>
      </c>
      <c r="AY999" s="5">
        <v>0</v>
      </c>
      <c r="AZ999" s="5">
        <v>0</v>
      </c>
      <c r="BA999" s="5">
        <v>0</v>
      </c>
      <c r="BB999" s="5">
        <v>255</v>
      </c>
      <c r="BC999" s="5">
        <v>4813</v>
      </c>
      <c r="BD999" s="5">
        <v>0</v>
      </c>
      <c r="BE999" s="5">
        <v>0</v>
      </c>
      <c r="BF999" s="5">
        <v>0</v>
      </c>
      <c r="BG999" s="5">
        <v>0</v>
      </c>
      <c r="BH999" s="5">
        <v>173926</v>
      </c>
      <c r="BI999" s="5">
        <v>35669</v>
      </c>
      <c r="BJ999" s="5">
        <v>173975</v>
      </c>
      <c r="BK999" s="5">
        <v>3463</v>
      </c>
      <c r="BL999" s="5">
        <v>172</v>
      </c>
      <c r="BM999" s="5">
        <v>0</v>
      </c>
      <c r="BN999" s="5">
        <v>0</v>
      </c>
      <c r="BO999" s="5">
        <v>20542</v>
      </c>
      <c r="BP999" s="5">
        <v>337547</v>
      </c>
      <c r="BQ999" s="5">
        <v>26846</v>
      </c>
      <c r="BR999" s="5">
        <v>3800</v>
      </c>
    </row>
    <row r="1000" spans="1:70">
      <c r="A1000" t="s">
        <v>2432</v>
      </c>
      <c r="B1000" t="s">
        <v>2433</v>
      </c>
      <c r="C1000" t="s">
        <v>1322</v>
      </c>
      <c r="D1000" t="s">
        <v>2455</v>
      </c>
      <c r="E1000" t="str">
        <f t="shared" si="15"/>
        <v>奈良県河合町</v>
      </c>
      <c r="F1000" s="5">
        <v>20688</v>
      </c>
      <c r="G1000" s="5">
        <v>6</v>
      </c>
      <c r="H1000" s="5">
        <v>0</v>
      </c>
      <c r="I1000" s="5">
        <v>0</v>
      </c>
      <c r="J1000" s="5">
        <v>1</v>
      </c>
      <c r="K1000" s="5">
        <v>0</v>
      </c>
      <c r="L1000" s="5">
        <v>1217</v>
      </c>
      <c r="M1000" s="5">
        <v>4723</v>
      </c>
      <c r="N1000" s="5">
        <v>10382</v>
      </c>
      <c r="O1000" s="5">
        <v>103669</v>
      </c>
      <c r="P1000" s="5">
        <v>475324</v>
      </c>
      <c r="Q1000" s="5">
        <v>346446</v>
      </c>
      <c r="R1000" s="5">
        <v>31909</v>
      </c>
      <c r="S1000" s="5">
        <v>3</v>
      </c>
      <c r="T1000" s="5">
        <v>2264</v>
      </c>
      <c r="U1000" s="5">
        <v>0</v>
      </c>
      <c r="V1000" s="5">
        <v>0</v>
      </c>
      <c r="W1000" s="5">
        <v>2</v>
      </c>
      <c r="X1000" s="5">
        <v>11</v>
      </c>
      <c r="Y1000" s="5">
        <v>6714</v>
      </c>
      <c r="Z1000" s="5">
        <v>0</v>
      </c>
      <c r="AA1000" s="5">
        <v>60</v>
      </c>
      <c r="AB1000" s="5">
        <v>60</v>
      </c>
      <c r="AC1000" s="5">
        <v>0</v>
      </c>
      <c r="AD1000" s="5">
        <v>0</v>
      </c>
      <c r="AE1000" s="5">
        <v>0</v>
      </c>
      <c r="AF1000" s="5">
        <v>0</v>
      </c>
      <c r="AG1000" s="5">
        <v>0</v>
      </c>
      <c r="AH1000" s="5">
        <v>0</v>
      </c>
      <c r="AI1000" s="5">
        <v>0</v>
      </c>
      <c r="AJ1000" s="5">
        <v>0</v>
      </c>
      <c r="AK1000" s="5">
        <v>0</v>
      </c>
      <c r="AL1000" s="5">
        <v>0</v>
      </c>
      <c r="AM1000" s="5">
        <v>7674</v>
      </c>
      <c r="AN1000" s="5">
        <v>0</v>
      </c>
      <c r="AO1000" s="5">
        <v>0</v>
      </c>
      <c r="AP1000" s="5">
        <v>0</v>
      </c>
      <c r="AQ1000" s="5">
        <v>7674</v>
      </c>
      <c r="AR1000" s="5">
        <v>0</v>
      </c>
      <c r="AS1000" s="5">
        <v>0</v>
      </c>
      <c r="AT1000" s="5">
        <v>115</v>
      </c>
      <c r="AU1000" s="5">
        <v>0</v>
      </c>
      <c r="AV1000" s="5">
        <v>0</v>
      </c>
      <c r="AW1000" s="5">
        <v>0</v>
      </c>
      <c r="AX1000" s="5">
        <v>0</v>
      </c>
      <c r="AY1000" s="5">
        <v>0</v>
      </c>
      <c r="AZ1000" s="5">
        <v>0</v>
      </c>
      <c r="BA1000" s="5">
        <v>0</v>
      </c>
      <c r="BB1000" s="5">
        <v>0</v>
      </c>
      <c r="BC1000" s="5">
        <v>23</v>
      </c>
      <c r="BD1000" s="5">
        <v>0</v>
      </c>
      <c r="BE1000" s="5">
        <v>0</v>
      </c>
      <c r="BF1000" s="5">
        <v>0</v>
      </c>
      <c r="BG1000" s="5">
        <v>0</v>
      </c>
      <c r="BH1000" s="5">
        <v>501487</v>
      </c>
      <c r="BI1000" s="5">
        <v>44399</v>
      </c>
      <c r="BJ1000" s="5">
        <v>492239</v>
      </c>
      <c r="BK1000" s="5">
        <v>7433</v>
      </c>
      <c r="BL1000" s="5">
        <v>502</v>
      </c>
      <c r="BM1000" s="5">
        <v>0</v>
      </c>
      <c r="BN1000" s="5">
        <v>0</v>
      </c>
      <c r="BO1000" s="5">
        <v>41667</v>
      </c>
      <c r="BP1000" s="5">
        <v>496716</v>
      </c>
      <c r="BQ1000" s="5">
        <v>95199</v>
      </c>
      <c r="BR1000" s="5">
        <v>11486</v>
      </c>
    </row>
    <row r="1001" spans="1:70">
      <c r="A1001" t="s">
        <v>2432</v>
      </c>
      <c r="B1001" t="s">
        <v>2433</v>
      </c>
      <c r="C1001" t="s">
        <v>1485</v>
      </c>
      <c r="D1001" t="s">
        <v>2456</v>
      </c>
      <c r="E1001" t="str">
        <f t="shared" si="15"/>
        <v>奈良県香芝市</v>
      </c>
      <c r="F1001" s="5">
        <v>78413</v>
      </c>
      <c r="G1001" s="5">
        <v>22</v>
      </c>
      <c r="H1001" s="5">
        <v>0</v>
      </c>
      <c r="I1001" s="5">
        <v>0</v>
      </c>
      <c r="J1001" s="5">
        <v>0</v>
      </c>
      <c r="K1001" s="5">
        <v>0</v>
      </c>
      <c r="L1001" s="5">
        <v>0</v>
      </c>
      <c r="M1001" s="5">
        <v>0</v>
      </c>
      <c r="N1001" s="5">
        <v>18427</v>
      </c>
      <c r="O1001" s="5">
        <v>361179</v>
      </c>
      <c r="P1001" s="5">
        <v>1496299</v>
      </c>
      <c r="Q1001" s="5">
        <v>109315</v>
      </c>
      <c r="R1001" s="5">
        <v>19056</v>
      </c>
      <c r="S1001" s="5">
        <v>17</v>
      </c>
      <c r="T1001" s="5">
        <v>7876</v>
      </c>
      <c r="U1001" s="5">
        <v>0</v>
      </c>
      <c r="V1001" s="5">
        <v>0</v>
      </c>
      <c r="W1001" s="5">
        <v>5</v>
      </c>
      <c r="X1001" s="5">
        <v>16</v>
      </c>
      <c r="Y1001" s="5">
        <v>0</v>
      </c>
      <c r="Z1001" s="5">
        <v>0</v>
      </c>
      <c r="AA1001" s="5">
        <v>0</v>
      </c>
      <c r="AB1001" s="5">
        <v>0</v>
      </c>
      <c r="AC1001" s="5">
        <v>0</v>
      </c>
      <c r="AD1001" s="5">
        <v>0</v>
      </c>
      <c r="AE1001" s="5">
        <v>9002</v>
      </c>
      <c r="AF1001" s="5">
        <v>87158</v>
      </c>
      <c r="AG1001" s="5">
        <v>0</v>
      </c>
      <c r="AH1001" s="5">
        <v>0</v>
      </c>
      <c r="AI1001" s="5">
        <v>0</v>
      </c>
      <c r="AJ1001" s="5">
        <v>21924</v>
      </c>
      <c r="AK1001" s="5">
        <v>28700</v>
      </c>
      <c r="AL1001" s="5">
        <v>0</v>
      </c>
      <c r="AM1001" s="5">
        <v>0</v>
      </c>
      <c r="AN1001" s="5">
        <v>0</v>
      </c>
      <c r="AO1001" s="5">
        <v>0</v>
      </c>
      <c r="AP1001" s="5">
        <v>0</v>
      </c>
      <c r="AQ1001" s="5">
        <v>0</v>
      </c>
      <c r="AR1001" s="5">
        <v>0</v>
      </c>
      <c r="AS1001" s="5">
        <v>0</v>
      </c>
      <c r="AT1001" s="5">
        <v>2135</v>
      </c>
      <c r="AU1001" s="5">
        <v>10025</v>
      </c>
      <c r="AV1001" s="5">
        <v>0</v>
      </c>
      <c r="AW1001" s="5">
        <v>0</v>
      </c>
      <c r="AX1001" s="5">
        <v>0</v>
      </c>
      <c r="AY1001" s="5">
        <v>0</v>
      </c>
      <c r="AZ1001" s="5">
        <v>0</v>
      </c>
      <c r="BA1001" s="5">
        <v>0</v>
      </c>
      <c r="BB1001" s="5">
        <v>0</v>
      </c>
      <c r="BC1001" s="5">
        <v>7241</v>
      </c>
      <c r="BD1001" s="5">
        <v>0</v>
      </c>
      <c r="BE1001" s="5">
        <v>0</v>
      </c>
      <c r="BF1001" s="5">
        <v>0</v>
      </c>
      <c r="BG1001" s="5">
        <v>0</v>
      </c>
      <c r="BH1001" s="5">
        <v>1604091</v>
      </c>
      <c r="BI1001" s="5">
        <v>222386</v>
      </c>
      <c r="BJ1001" s="5">
        <v>1587973</v>
      </c>
      <c r="BK1001" s="5">
        <v>4583</v>
      </c>
      <c r="BL1001" s="5">
        <v>0</v>
      </c>
      <c r="BM1001" s="5">
        <v>0</v>
      </c>
      <c r="BN1001" s="5">
        <v>0</v>
      </c>
      <c r="BO1001" s="5">
        <v>212516</v>
      </c>
      <c r="BP1001" s="5">
        <v>2853689</v>
      </c>
      <c r="BQ1001" s="5">
        <v>417698</v>
      </c>
      <c r="BR1001" s="5">
        <v>28700</v>
      </c>
    </row>
    <row r="1002" spans="1:70">
      <c r="A1002" t="s">
        <v>2432</v>
      </c>
      <c r="B1002" t="s">
        <v>2433</v>
      </c>
      <c r="C1002" t="s">
        <v>1324</v>
      </c>
      <c r="D1002" t="s">
        <v>2457</v>
      </c>
      <c r="E1002" t="str">
        <f t="shared" si="15"/>
        <v>奈良県吉野町</v>
      </c>
      <c r="F1002" s="5">
        <v>6459</v>
      </c>
      <c r="G1002" s="5">
        <v>3</v>
      </c>
      <c r="H1002" s="5">
        <v>0</v>
      </c>
      <c r="I1002" s="5">
        <v>1</v>
      </c>
      <c r="J1002" s="5">
        <v>10</v>
      </c>
      <c r="K1002" s="5">
        <v>0</v>
      </c>
      <c r="L1002" s="5">
        <v>7606</v>
      </c>
      <c r="M1002" s="5">
        <v>22945</v>
      </c>
      <c r="N1002" s="5">
        <v>0</v>
      </c>
      <c r="O1002" s="5">
        <v>125501</v>
      </c>
      <c r="P1002" s="5">
        <v>181708</v>
      </c>
      <c r="Q1002" s="5">
        <v>2396083</v>
      </c>
      <c r="R1002" s="5">
        <v>141314</v>
      </c>
      <c r="S1002" s="5">
        <v>2</v>
      </c>
      <c r="T1002" s="5">
        <v>774</v>
      </c>
      <c r="U1002" s="5">
        <v>0</v>
      </c>
      <c r="V1002" s="5">
        <v>0</v>
      </c>
      <c r="W1002" s="5">
        <v>1</v>
      </c>
      <c r="X1002" s="5">
        <v>9</v>
      </c>
      <c r="Y1002" s="5">
        <v>4270</v>
      </c>
      <c r="Z1002" s="5">
        <v>0</v>
      </c>
      <c r="AA1002" s="5">
        <v>71</v>
      </c>
      <c r="AB1002" s="5">
        <v>17</v>
      </c>
      <c r="AC1002" s="5">
        <v>0</v>
      </c>
      <c r="AD1002" s="5">
        <v>0</v>
      </c>
      <c r="AE1002" s="5">
        <v>0</v>
      </c>
      <c r="AF1002" s="5">
        <v>0</v>
      </c>
      <c r="AG1002" s="5">
        <v>0</v>
      </c>
      <c r="AH1002" s="5">
        <v>0</v>
      </c>
      <c r="AI1002" s="5">
        <v>0</v>
      </c>
      <c r="AJ1002" s="5">
        <v>38952</v>
      </c>
      <c r="AK1002" s="5">
        <v>0</v>
      </c>
      <c r="AL1002" s="5">
        <v>0</v>
      </c>
      <c r="AM1002" s="5">
        <v>5456</v>
      </c>
      <c r="AN1002" s="5">
        <v>0</v>
      </c>
      <c r="AO1002" s="5">
        <v>0</v>
      </c>
      <c r="AP1002" s="5">
        <v>0</v>
      </c>
      <c r="AQ1002" s="5">
        <v>0</v>
      </c>
      <c r="AR1002" s="5">
        <v>0</v>
      </c>
      <c r="AS1002" s="5">
        <v>249</v>
      </c>
      <c r="AT1002" s="5">
        <v>0</v>
      </c>
      <c r="AU1002" s="5">
        <v>0</v>
      </c>
      <c r="AV1002" s="5">
        <v>0</v>
      </c>
      <c r="AW1002" s="5">
        <v>0</v>
      </c>
      <c r="AX1002" s="5">
        <v>0</v>
      </c>
      <c r="AY1002" s="5">
        <v>0</v>
      </c>
      <c r="AZ1002" s="5">
        <v>5377</v>
      </c>
      <c r="BA1002" s="5">
        <v>8211</v>
      </c>
      <c r="BB1002" s="5">
        <v>0</v>
      </c>
      <c r="BC1002" s="5">
        <v>25715</v>
      </c>
      <c r="BD1002" s="5">
        <v>0</v>
      </c>
      <c r="BE1002" s="5">
        <v>0</v>
      </c>
      <c r="BF1002" s="5">
        <v>0</v>
      </c>
      <c r="BG1002" s="5">
        <v>0</v>
      </c>
      <c r="BH1002" s="5">
        <v>183640</v>
      </c>
      <c r="BI1002" s="5">
        <v>98357</v>
      </c>
      <c r="BJ1002" s="5">
        <v>324035</v>
      </c>
      <c r="BK1002" s="5">
        <v>33256</v>
      </c>
      <c r="BL1002" s="5">
        <v>0</v>
      </c>
      <c r="BM1002" s="5">
        <v>0</v>
      </c>
      <c r="BN1002" s="5">
        <v>0</v>
      </c>
      <c r="BO1002" s="5">
        <v>79749</v>
      </c>
      <c r="BP1002" s="5">
        <v>368491</v>
      </c>
      <c r="BQ1002" s="5">
        <v>193668</v>
      </c>
      <c r="BR1002" s="5">
        <v>0</v>
      </c>
    </row>
    <row r="1003" spans="1:70">
      <c r="A1003" t="s">
        <v>2432</v>
      </c>
      <c r="B1003" t="s">
        <v>2433</v>
      </c>
      <c r="C1003" t="s">
        <v>1326</v>
      </c>
      <c r="D1003" t="s">
        <v>2458</v>
      </c>
      <c r="E1003" t="str">
        <f t="shared" si="15"/>
        <v>奈良県上牧町</v>
      </c>
      <c r="F1003" s="5">
        <v>17576</v>
      </c>
      <c r="G1003" s="5">
        <v>12</v>
      </c>
      <c r="H1003" s="5">
        <v>0</v>
      </c>
      <c r="I1003" s="5">
        <v>0</v>
      </c>
      <c r="J1003" s="5">
        <v>0</v>
      </c>
      <c r="K1003" s="5">
        <v>0</v>
      </c>
      <c r="L1003" s="5">
        <v>0</v>
      </c>
      <c r="M1003" s="5">
        <v>0</v>
      </c>
      <c r="N1003" s="5">
        <v>0</v>
      </c>
      <c r="O1003" s="5">
        <v>99581</v>
      </c>
      <c r="P1003" s="5">
        <v>440400</v>
      </c>
      <c r="Q1003" s="5">
        <v>63627</v>
      </c>
      <c r="R1003" s="5">
        <v>9955</v>
      </c>
      <c r="S1003" s="5">
        <v>12</v>
      </c>
      <c r="T1003" s="5">
        <v>1904</v>
      </c>
      <c r="U1003" s="5">
        <v>0</v>
      </c>
      <c r="V1003" s="5">
        <v>0</v>
      </c>
      <c r="W1003" s="5">
        <v>4</v>
      </c>
      <c r="X1003" s="5">
        <v>28</v>
      </c>
      <c r="Y1003" s="5">
        <v>0</v>
      </c>
      <c r="Z1003" s="5">
        <v>0</v>
      </c>
      <c r="AA1003" s="5">
        <v>0</v>
      </c>
      <c r="AB1003" s="5">
        <v>0</v>
      </c>
      <c r="AC1003" s="5">
        <v>0</v>
      </c>
      <c r="AD1003" s="5">
        <v>0</v>
      </c>
      <c r="AE1003" s="5">
        <v>0</v>
      </c>
      <c r="AF1003" s="5">
        <v>25671</v>
      </c>
      <c r="AG1003" s="5">
        <v>0</v>
      </c>
      <c r="AH1003" s="5">
        <v>0</v>
      </c>
      <c r="AI1003" s="5">
        <v>24192</v>
      </c>
      <c r="AJ1003" s="5">
        <v>0</v>
      </c>
      <c r="AK1003" s="5">
        <v>0</v>
      </c>
      <c r="AL1003" s="5">
        <v>4000</v>
      </c>
      <c r="AM1003" s="5">
        <v>0</v>
      </c>
      <c r="AN1003" s="5">
        <v>0</v>
      </c>
      <c r="AO1003" s="5">
        <v>0</v>
      </c>
      <c r="AP1003" s="5">
        <v>0</v>
      </c>
      <c r="AQ1003" s="5">
        <v>0</v>
      </c>
      <c r="AR1003" s="5">
        <v>0</v>
      </c>
      <c r="AS1003" s="5">
        <v>0</v>
      </c>
      <c r="AT1003" s="5">
        <v>0</v>
      </c>
      <c r="AU1003" s="5">
        <v>0</v>
      </c>
      <c r="AV1003" s="5">
        <v>0</v>
      </c>
      <c r="AW1003" s="5">
        <v>0</v>
      </c>
      <c r="AX1003" s="5">
        <v>0</v>
      </c>
      <c r="AY1003" s="5">
        <v>0</v>
      </c>
      <c r="AZ1003" s="5">
        <v>0</v>
      </c>
      <c r="BA1003" s="5">
        <v>0</v>
      </c>
      <c r="BB1003" s="5">
        <v>0</v>
      </c>
      <c r="BC1003" s="5">
        <v>1283</v>
      </c>
      <c r="BD1003" s="5">
        <v>0</v>
      </c>
      <c r="BE1003" s="5">
        <v>0</v>
      </c>
      <c r="BF1003" s="5">
        <v>0</v>
      </c>
      <c r="BG1003" s="5">
        <v>32</v>
      </c>
      <c r="BH1003" s="5">
        <v>464163</v>
      </c>
      <c r="BI1003" s="5">
        <v>23464</v>
      </c>
      <c r="BJ1003" s="5">
        <v>433806</v>
      </c>
      <c r="BK1003" s="5">
        <v>1457</v>
      </c>
      <c r="BL1003" s="5">
        <v>0</v>
      </c>
      <c r="BM1003" s="5">
        <v>0</v>
      </c>
      <c r="BN1003" s="5">
        <v>0</v>
      </c>
      <c r="BO1003" s="5">
        <v>21608</v>
      </c>
      <c r="BP1003" s="5">
        <v>1126927</v>
      </c>
      <c r="BQ1003" s="5">
        <v>77274</v>
      </c>
      <c r="BR1003" s="5">
        <v>10500</v>
      </c>
    </row>
    <row r="1004" spans="1:70">
      <c r="A1004" t="s">
        <v>2432</v>
      </c>
      <c r="B1004" t="s">
        <v>2433</v>
      </c>
      <c r="C1004" t="s">
        <v>1328</v>
      </c>
      <c r="D1004" t="s">
        <v>2459</v>
      </c>
      <c r="E1004" t="str">
        <f t="shared" si="15"/>
        <v>奈良県明日香村</v>
      </c>
      <c r="F1004" s="5">
        <v>5254</v>
      </c>
      <c r="G1004" s="5">
        <v>3</v>
      </c>
      <c r="H1004" s="5">
        <v>0</v>
      </c>
      <c r="I1004" s="5">
        <v>0</v>
      </c>
      <c r="J1004" s="5">
        <v>0</v>
      </c>
      <c r="K1004" s="5">
        <v>0</v>
      </c>
      <c r="L1004" s="5">
        <v>0</v>
      </c>
      <c r="M1004" s="5">
        <v>0</v>
      </c>
      <c r="N1004" s="5">
        <v>0</v>
      </c>
      <c r="O1004" s="5">
        <v>68485</v>
      </c>
      <c r="P1004" s="5">
        <v>144557</v>
      </c>
      <c r="Q1004" s="5">
        <v>620651</v>
      </c>
      <c r="R1004" s="5">
        <v>11781</v>
      </c>
      <c r="S1004" s="5">
        <v>2</v>
      </c>
      <c r="T1004" s="5">
        <v>535</v>
      </c>
      <c r="U1004" s="5">
        <v>0</v>
      </c>
      <c r="V1004" s="5">
        <v>0</v>
      </c>
      <c r="W1004" s="5">
        <v>0</v>
      </c>
      <c r="X1004" s="5">
        <v>16</v>
      </c>
      <c r="Y1004" s="5">
        <v>0</v>
      </c>
      <c r="Z1004" s="5">
        <v>0</v>
      </c>
      <c r="AA1004" s="5">
        <v>0</v>
      </c>
      <c r="AB1004" s="5">
        <v>0</v>
      </c>
      <c r="AC1004" s="5">
        <v>0</v>
      </c>
      <c r="AD1004" s="5">
        <v>0</v>
      </c>
      <c r="AE1004" s="5">
        <v>0</v>
      </c>
      <c r="AF1004" s="5">
        <v>14702</v>
      </c>
      <c r="AG1004" s="5">
        <v>0</v>
      </c>
      <c r="AH1004" s="5">
        <v>0</v>
      </c>
      <c r="AI1004" s="5">
        <v>0</v>
      </c>
      <c r="AJ1004" s="5">
        <v>2199</v>
      </c>
      <c r="AK1004" s="5">
        <v>0</v>
      </c>
      <c r="AL1004" s="5">
        <v>1500</v>
      </c>
      <c r="AM1004" s="5">
        <v>0</v>
      </c>
      <c r="AN1004" s="5">
        <v>0</v>
      </c>
      <c r="AO1004" s="5">
        <v>0</v>
      </c>
      <c r="AP1004" s="5">
        <v>0</v>
      </c>
      <c r="AQ1004" s="5">
        <v>0</v>
      </c>
      <c r="AR1004" s="5">
        <v>0</v>
      </c>
      <c r="AS1004" s="5">
        <v>0</v>
      </c>
      <c r="AT1004" s="5">
        <v>0</v>
      </c>
      <c r="AU1004" s="5">
        <v>4811</v>
      </c>
      <c r="AV1004" s="5">
        <v>0</v>
      </c>
      <c r="AW1004" s="5">
        <v>0</v>
      </c>
      <c r="AX1004" s="5">
        <v>0</v>
      </c>
      <c r="AY1004" s="5">
        <v>30</v>
      </c>
      <c r="AZ1004" s="5">
        <v>0</v>
      </c>
      <c r="BA1004" s="5">
        <v>0</v>
      </c>
      <c r="BB1004" s="5">
        <v>0</v>
      </c>
      <c r="BC1004" s="5">
        <v>3599</v>
      </c>
      <c r="BD1004" s="5">
        <v>0</v>
      </c>
      <c r="BE1004" s="5">
        <v>0</v>
      </c>
      <c r="BF1004" s="5">
        <v>0</v>
      </c>
      <c r="BG1004" s="5">
        <v>0</v>
      </c>
      <c r="BH1004" s="5">
        <v>149180</v>
      </c>
      <c r="BI1004" s="5">
        <v>49231</v>
      </c>
      <c r="BJ1004" s="5">
        <v>179109</v>
      </c>
      <c r="BK1004" s="5">
        <v>8191</v>
      </c>
      <c r="BL1004" s="5">
        <v>0</v>
      </c>
      <c r="BM1004" s="5">
        <v>494</v>
      </c>
      <c r="BN1004" s="5">
        <v>0</v>
      </c>
      <c r="BO1004" s="5">
        <v>46708</v>
      </c>
      <c r="BP1004" s="5">
        <v>499762</v>
      </c>
      <c r="BQ1004" s="5">
        <v>41289</v>
      </c>
      <c r="BR1004" s="5">
        <v>2930</v>
      </c>
    </row>
    <row r="1005" spans="1:70">
      <c r="A1005" t="s">
        <v>2432</v>
      </c>
      <c r="B1005" t="s">
        <v>2433</v>
      </c>
      <c r="C1005" t="s">
        <v>1330</v>
      </c>
      <c r="D1005" t="s">
        <v>1632</v>
      </c>
      <c r="E1005" t="str">
        <f t="shared" si="15"/>
        <v>奈良県川西町</v>
      </c>
      <c r="F1005" s="5">
        <v>8431</v>
      </c>
      <c r="G1005" s="5">
        <v>3</v>
      </c>
      <c r="H1005" s="5">
        <v>0</v>
      </c>
      <c r="I1005" s="5">
        <v>0</v>
      </c>
      <c r="J1005" s="5">
        <v>0</v>
      </c>
      <c r="K1005" s="5">
        <v>0</v>
      </c>
      <c r="L1005" s="5">
        <v>893</v>
      </c>
      <c r="M1005" s="5">
        <v>0</v>
      </c>
      <c r="N1005" s="5">
        <v>0</v>
      </c>
      <c r="O1005" s="5">
        <v>63869</v>
      </c>
      <c r="P1005" s="5">
        <v>175076</v>
      </c>
      <c r="Q1005" s="5">
        <v>274830</v>
      </c>
      <c r="R1005" s="5">
        <v>35197</v>
      </c>
      <c r="S1005" s="5">
        <v>3</v>
      </c>
      <c r="T1005" s="5">
        <v>853</v>
      </c>
      <c r="U1005" s="5">
        <v>0</v>
      </c>
      <c r="V1005" s="5">
        <v>0</v>
      </c>
      <c r="W1005" s="5">
        <v>0</v>
      </c>
      <c r="X1005" s="5">
        <v>3</v>
      </c>
      <c r="Y1005" s="5">
        <v>0</v>
      </c>
      <c r="Z1005" s="5">
        <v>0</v>
      </c>
      <c r="AA1005" s="5">
        <v>0</v>
      </c>
      <c r="AB1005" s="5">
        <v>0</v>
      </c>
      <c r="AC1005" s="5">
        <v>0</v>
      </c>
      <c r="AD1005" s="5">
        <v>0</v>
      </c>
      <c r="AE1005" s="5">
        <v>0</v>
      </c>
      <c r="AF1005" s="5">
        <v>3026</v>
      </c>
      <c r="AG1005" s="5">
        <v>0</v>
      </c>
      <c r="AH1005" s="5">
        <v>0</v>
      </c>
      <c r="AI1005" s="5">
        <v>0</v>
      </c>
      <c r="AJ1005" s="5">
        <v>0</v>
      </c>
      <c r="AK1005" s="5">
        <v>0</v>
      </c>
      <c r="AL1005" s="5">
        <v>0</v>
      </c>
      <c r="AM1005" s="5">
        <v>0</v>
      </c>
      <c r="AN1005" s="5">
        <v>0</v>
      </c>
      <c r="AO1005" s="5">
        <v>0</v>
      </c>
      <c r="AP1005" s="5">
        <v>0</v>
      </c>
      <c r="AQ1005" s="5">
        <v>0</v>
      </c>
      <c r="AR1005" s="5">
        <v>0</v>
      </c>
      <c r="AS1005" s="5">
        <v>0</v>
      </c>
      <c r="AT1005" s="5">
        <v>0</v>
      </c>
      <c r="AU1005" s="5">
        <v>1593</v>
      </c>
      <c r="AV1005" s="5">
        <v>0</v>
      </c>
      <c r="AW1005" s="5">
        <v>0</v>
      </c>
      <c r="AX1005" s="5">
        <v>0</v>
      </c>
      <c r="AY1005" s="5">
        <v>0</v>
      </c>
      <c r="AZ1005" s="5">
        <v>0</v>
      </c>
      <c r="BA1005" s="5">
        <v>0</v>
      </c>
      <c r="BB1005" s="5">
        <v>0</v>
      </c>
      <c r="BC1005" s="5">
        <v>0</v>
      </c>
      <c r="BD1005" s="5">
        <v>0</v>
      </c>
      <c r="BE1005" s="5">
        <v>0</v>
      </c>
      <c r="BF1005" s="5">
        <v>0</v>
      </c>
      <c r="BG1005" s="5">
        <v>0</v>
      </c>
      <c r="BH1005" s="5">
        <v>177929</v>
      </c>
      <c r="BI1005" s="5">
        <v>15956</v>
      </c>
      <c r="BJ1005" s="5">
        <v>168584</v>
      </c>
      <c r="BK1005" s="5">
        <v>9623</v>
      </c>
      <c r="BL1005" s="5">
        <v>105</v>
      </c>
      <c r="BM1005" s="5">
        <v>195</v>
      </c>
      <c r="BN1005" s="5">
        <v>0</v>
      </c>
      <c r="BO1005" s="5">
        <v>8923</v>
      </c>
      <c r="BP1005" s="5">
        <v>357296</v>
      </c>
      <c r="BQ1005" s="5">
        <v>80296</v>
      </c>
      <c r="BR1005" s="5">
        <v>6000</v>
      </c>
    </row>
    <row r="1006" spans="1:70">
      <c r="A1006" t="s">
        <v>2432</v>
      </c>
      <c r="B1006" t="s">
        <v>2433</v>
      </c>
      <c r="C1006" t="s">
        <v>1535</v>
      </c>
      <c r="D1006" t="s">
        <v>2460</v>
      </c>
      <c r="E1006" t="str">
        <f t="shared" si="15"/>
        <v>奈良県安堵町</v>
      </c>
      <c r="F1006" s="5">
        <v>6455</v>
      </c>
      <c r="G1006" s="5">
        <v>4</v>
      </c>
      <c r="H1006" s="5">
        <v>0</v>
      </c>
      <c r="I1006" s="5">
        <v>0</v>
      </c>
      <c r="J1006" s="5">
        <v>1</v>
      </c>
      <c r="K1006" s="5">
        <v>0</v>
      </c>
      <c r="L1006" s="5">
        <v>528</v>
      </c>
      <c r="M1006" s="5">
        <v>188</v>
      </c>
      <c r="N1006" s="5">
        <v>38611</v>
      </c>
      <c r="O1006" s="5">
        <v>9492</v>
      </c>
      <c r="P1006" s="5">
        <v>135580</v>
      </c>
      <c r="Q1006" s="5">
        <v>42016</v>
      </c>
      <c r="R1006" s="5">
        <v>3321</v>
      </c>
      <c r="S1006" s="5">
        <v>3</v>
      </c>
      <c r="T1006" s="5">
        <v>654</v>
      </c>
      <c r="U1006" s="5">
        <v>0</v>
      </c>
      <c r="V1006" s="5">
        <v>0</v>
      </c>
      <c r="W1006" s="5">
        <v>0</v>
      </c>
      <c r="X1006" s="5">
        <v>22</v>
      </c>
      <c r="Y1006" s="5">
        <v>2350</v>
      </c>
      <c r="Z1006" s="5">
        <v>0</v>
      </c>
      <c r="AA1006" s="5">
        <v>15</v>
      </c>
      <c r="AB1006" s="5">
        <v>8</v>
      </c>
      <c r="AC1006" s="5">
        <v>0</v>
      </c>
      <c r="AD1006" s="5">
        <v>0</v>
      </c>
      <c r="AE1006" s="5">
        <v>6511</v>
      </c>
      <c r="AF1006" s="5">
        <v>1022</v>
      </c>
      <c r="AG1006" s="5">
        <v>0</v>
      </c>
      <c r="AH1006" s="5">
        <v>0</v>
      </c>
      <c r="AI1006" s="5">
        <v>4050</v>
      </c>
      <c r="AJ1006" s="5">
        <v>0</v>
      </c>
      <c r="AK1006" s="5">
        <v>0</v>
      </c>
      <c r="AL1006" s="5">
        <v>2640</v>
      </c>
      <c r="AM1006" s="5">
        <v>0</v>
      </c>
      <c r="AN1006" s="5">
        <v>0</v>
      </c>
      <c r="AO1006" s="5">
        <v>0</v>
      </c>
      <c r="AP1006" s="5">
        <v>0</v>
      </c>
      <c r="AQ1006" s="5">
        <v>0</v>
      </c>
      <c r="AR1006" s="5">
        <v>0</v>
      </c>
      <c r="AS1006" s="5">
        <v>0</v>
      </c>
      <c r="AT1006" s="5">
        <v>0</v>
      </c>
      <c r="AU1006" s="5">
        <v>0</v>
      </c>
      <c r="AV1006" s="5">
        <v>0</v>
      </c>
      <c r="AW1006" s="5">
        <v>0</v>
      </c>
      <c r="AX1006" s="5">
        <v>0</v>
      </c>
      <c r="AY1006" s="5">
        <v>0</v>
      </c>
      <c r="AZ1006" s="5">
        <v>0</v>
      </c>
      <c r="BA1006" s="5">
        <v>0</v>
      </c>
      <c r="BB1006" s="5">
        <v>7207</v>
      </c>
      <c r="BC1006" s="5">
        <v>2121</v>
      </c>
      <c r="BD1006" s="5">
        <v>0</v>
      </c>
      <c r="BE1006" s="5">
        <v>0</v>
      </c>
      <c r="BF1006" s="5">
        <v>0</v>
      </c>
      <c r="BG1006" s="5">
        <v>0</v>
      </c>
      <c r="BH1006" s="5">
        <v>142981</v>
      </c>
      <c r="BI1006" s="5">
        <v>20139</v>
      </c>
      <c r="BJ1006" s="5">
        <v>146250</v>
      </c>
      <c r="BK1006" s="5">
        <v>1570</v>
      </c>
      <c r="BL1006" s="5">
        <v>0</v>
      </c>
      <c r="BM1006" s="5">
        <v>1113</v>
      </c>
      <c r="BN1006" s="5">
        <v>0</v>
      </c>
      <c r="BO1006" s="5">
        <v>19993</v>
      </c>
      <c r="BP1006" s="5">
        <v>378156</v>
      </c>
      <c r="BQ1006" s="5">
        <v>22530</v>
      </c>
      <c r="BR1006" s="5">
        <v>1700</v>
      </c>
    </row>
    <row r="1007" spans="1:70">
      <c r="A1007" t="s">
        <v>2432</v>
      </c>
      <c r="B1007" t="s">
        <v>2433</v>
      </c>
      <c r="C1007" t="s">
        <v>1332</v>
      </c>
      <c r="D1007" t="s">
        <v>2461</v>
      </c>
      <c r="E1007" t="str">
        <f t="shared" si="15"/>
        <v>奈良県奈良市（都祁上水道）</v>
      </c>
      <c r="F1007" s="5">
        <v>4851</v>
      </c>
      <c r="G1007" s="5">
        <v>2</v>
      </c>
      <c r="H1007" s="5">
        <v>0</v>
      </c>
      <c r="I1007" s="5">
        <v>0</v>
      </c>
      <c r="J1007" s="5">
        <v>2</v>
      </c>
      <c r="K1007" s="5">
        <v>0</v>
      </c>
      <c r="L1007" s="5">
        <v>14618</v>
      </c>
      <c r="M1007" s="5">
        <v>33266</v>
      </c>
      <c r="N1007" s="5">
        <v>0</v>
      </c>
      <c r="O1007" s="5">
        <v>101012</v>
      </c>
      <c r="P1007" s="5">
        <v>126062</v>
      </c>
      <c r="Q1007" s="5">
        <v>2085339</v>
      </c>
      <c r="R1007" s="5">
        <v>191237</v>
      </c>
      <c r="S1007" s="5">
        <v>2</v>
      </c>
      <c r="T1007" s="5">
        <v>677</v>
      </c>
      <c r="U1007" s="5">
        <v>0</v>
      </c>
      <c r="V1007" s="5">
        <v>0</v>
      </c>
      <c r="W1007" s="5">
        <v>2</v>
      </c>
      <c r="X1007" s="5">
        <v>13</v>
      </c>
      <c r="Y1007" s="5">
        <v>3510</v>
      </c>
      <c r="Z1007" s="5">
        <v>0</v>
      </c>
      <c r="AA1007" s="5">
        <v>532</v>
      </c>
      <c r="AB1007" s="5">
        <v>0</v>
      </c>
      <c r="AC1007" s="5">
        <v>0</v>
      </c>
      <c r="AD1007" s="5">
        <v>0</v>
      </c>
      <c r="AE1007" s="5">
        <v>0</v>
      </c>
      <c r="AF1007" s="5">
        <v>0</v>
      </c>
      <c r="AG1007" s="5">
        <v>0</v>
      </c>
      <c r="AH1007" s="5">
        <v>0</v>
      </c>
      <c r="AI1007" s="5">
        <v>0</v>
      </c>
      <c r="AJ1007" s="5">
        <v>3510</v>
      </c>
      <c r="AK1007" s="5">
        <v>0</v>
      </c>
      <c r="AL1007" s="5">
        <v>0</v>
      </c>
      <c r="AM1007" s="5">
        <v>0</v>
      </c>
      <c r="AN1007" s="5">
        <v>0</v>
      </c>
      <c r="AO1007" s="5">
        <v>0</v>
      </c>
      <c r="AP1007" s="5">
        <v>0</v>
      </c>
      <c r="AQ1007" s="5">
        <v>2219</v>
      </c>
      <c r="AR1007" s="5">
        <v>7224</v>
      </c>
      <c r="AS1007" s="5">
        <v>1940</v>
      </c>
      <c r="AT1007" s="5">
        <v>0</v>
      </c>
      <c r="AU1007" s="5">
        <v>750</v>
      </c>
      <c r="AV1007" s="5">
        <v>17</v>
      </c>
      <c r="AW1007" s="5">
        <v>118</v>
      </c>
      <c r="AX1007" s="5">
        <v>0</v>
      </c>
      <c r="AY1007" s="5">
        <v>118</v>
      </c>
      <c r="AZ1007" s="5">
        <v>0</v>
      </c>
      <c r="BA1007" s="5">
        <v>0</v>
      </c>
      <c r="BB1007" s="5">
        <v>0</v>
      </c>
      <c r="BC1007" s="5">
        <v>226</v>
      </c>
      <c r="BD1007" s="5">
        <v>118</v>
      </c>
      <c r="BE1007" s="5">
        <v>39</v>
      </c>
      <c r="BF1007" s="5">
        <v>0</v>
      </c>
      <c r="BG1007" s="5">
        <v>0</v>
      </c>
      <c r="BH1007" s="5">
        <v>126497</v>
      </c>
      <c r="BI1007" s="5">
        <v>204607</v>
      </c>
      <c r="BJ1007" s="5">
        <v>386266</v>
      </c>
      <c r="BK1007" s="5">
        <v>35900</v>
      </c>
      <c r="BL1007" s="5">
        <v>0</v>
      </c>
      <c r="BM1007" s="5">
        <v>0</v>
      </c>
      <c r="BN1007" s="5">
        <v>0</v>
      </c>
      <c r="BO1007" s="5">
        <v>130513</v>
      </c>
      <c r="BP1007" s="5">
        <v>-32756</v>
      </c>
      <c r="BQ1007" s="5">
        <v>209481</v>
      </c>
      <c r="BR1007" s="5">
        <v>0</v>
      </c>
    </row>
    <row r="1008" spans="1:70">
      <c r="A1008" t="s">
        <v>2432</v>
      </c>
      <c r="B1008" t="s">
        <v>2433</v>
      </c>
      <c r="C1008" t="s">
        <v>1466</v>
      </c>
      <c r="D1008" t="s">
        <v>2433</v>
      </c>
      <c r="E1008" t="str">
        <f t="shared" si="15"/>
        <v>奈良県奈良県</v>
      </c>
      <c r="F1008" s="5">
        <v>0</v>
      </c>
      <c r="G1008" s="5">
        <v>87</v>
      </c>
      <c r="H1008" s="5">
        <v>0</v>
      </c>
      <c r="I1008" s="5">
        <v>0</v>
      </c>
      <c r="J1008" s="5">
        <v>2</v>
      </c>
      <c r="K1008" s="5">
        <v>0</v>
      </c>
      <c r="L1008" s="5">
        <v>3751</v>
      </c>
      <c r="M1008" s="5">
        <v>311962</v>
      </c>
      <c r="N1008" s="5">
        <v>0</v>
      </c>
      <c r="O1008" s="5">
        <v>0</v>
      </c>
      <c r="P1008" s="5">
        <v>9982511</v>
      </c>
      <c r="Q1008" s="5">
        <v>25598569</v>
      </c>
      <c r="R1008" s="5">
        <v>2590995</v>
      </c>
      <c r="S1008" s="5">
        <v>54</v>
      </c>
      <c r="T1008" s="5">
        <v>0</v>
      </c>
      <c r="U1008" s="5">
        <v>82932</v>
      </c>
      <c r="V1008" s="5">
        <v>0</v>
      </c>
      <c r="W1008" s="5">
        <v>57</v>
      </c>
      <c r="X1008" s="5">
        <v>21</v>
      </c>
      <c r="Y1008" s="5">
        <v>313000</v>
      </c>
      <c r="Z1008" s="5">
        <v>0</v>
      </c>
      <c r="AA1008" s="5">
        <v>87</v>
      </c>
      <c r="AB1008" s="5">
        <v>60</v>
      </c>
      <c r="AC1008" s="5">
        <v>3751</v>
      </c>
      <c r="AD1008" s="5">
        <v>129486</v>
      </c>
      <c r="AE1008" s="5">
        <v>0</v>
      </c>
      <c r="AF1008" s="5">
        <v>0</v>
      </c>
      <c r="AG1008" s="5">
        <v>313000</v>
      </c>
      <c r="AH1008" s="5">
        <v>290949</v>
      </c>
      <c r="AI1008" s="5">
        <v>11700</v>
      </c>
      <c r="AJ1008" s="5">
        <v>0</v>
      </c>
      <c r="AK1008" s="5">
        <v>157807</v>
      </c>
      <c r="AL1008" s="5">
        <v>11362</v>
      </c>
      <c r="AM1008" s="5">
        <v>0</v>
      </c>
      <c r="AN1008" s="5">
        <v>0</v>
      </c>
      <c r="AO1008" s="5">
        <v>0</v>
      </c>
      <c r="AP1008" s="5">
        <v>0</v>
      </c>
      <c r="AQ1008" s="5">
        <v>0</v>
      </c>
      <c r="AR1008" s="5">
        <v>0</v>
      </c>
      <c r="AS1008" s="5">
        <v>22771</v>
      </c>
      <c r="AT1008" s="5">
        <v>0</v>
      </c>
      <c r="AU1008" s="5">
        <v>0</v>
      </c>
      <c r="AV1008" s="5">
        <v>0</v>
      </c>
      <c r="AW1008" s="5">
        <v>174983</v>
      </c>
      <c r="AX1008" s="5">
        <v>0</v>
      </c>
      <c r="AY1008" s="5">
        <v>0</v>
      </c>
      <c r="AZ1008" s="5">
        <v>0</v>
      </c>
      <c r="BA1008" s="5">
        <v>1261</v>
      </c>
      <c r="BB1008" s="5">
        <v>0</v>
      </c>
      <c r="BC1008" s="5">
        <v>0</v>
      </c>
      <c r="BD1008" s="5">
        <v>0</v>
      </c>
      <c r="BE1008" s="5">
        <v>425</v>
      </c>
      <c r="BF1008" s="5">
        <v>0</v>
      </c>
      <c r="BG1008" s="5">
        <v>0</v>
      </c>
      <c r="BH1008" s="5">
        <v>10002338</v>
      </c>
      <c r="BI1008" s="5">
        <v>1240095</v>
      </c>
      <c r="BJ1008" s="5">
        <v>8136123</v>
      </c>
      <c r="BK1008" s="5">
        <v>654732</v>
      </c>
      <c r="BL1008" s="5">
        <v>0</v>
      </c>
      <c r="BM1008" s="5">
        <v>19827</v>
      </c>
      <c r="BN1008" s="5">
        <v>0</v>
      </c>
      <c r="BO1008" s="5">
        <v>1193581</v>
      </c>
      <c r="BP1008" s="5">
        <v>23055603</v>
      </c>
      <c r="BQ1008" s="5">
        <v>4600621</v>
      </c>
      <c r="BR1008" s="5">
        <v>0</v>
      </c>
    </row>
    <row r="1009" spans="1:70">
      <c r="A1009" t="s">
        <v>2462</v>
      </c>
      <c r="B1009" t="s">
        <v>2463</v>
      </c>
      <c r="C1009" t="s">
        <v>1280</v>
      </c>
      <c r="D1009" t="s">
        <v>2464</v>
      </c>
      <c r="E1009" t="str">
        <f t="shared" si="15"/>
        <v>和歌山県和歌山市</v>
      </c>
      <c r="F1009" s="5">
        <v>350658</v>
      </c>
      <c r="G1009" s="5">
        <v>142</v>
      </c>
      <c r="H1009" s="5">
        <v>0</v>
      </c>
      <c r="I1009" s="5">
        <v>1</v>
      </c>
      <c r="J1009" s="5">
        <v>3</v>
      </c>
      <c r="K1009" s="5">
        <v>1</v>
      </c>
      <c r="L1009" s="5">
        <v>7095</v>
      </c>
      <c r="M1009" s="5">
        <v>40199</v>
      </c>
      <c r="N1009" s="5">
        <v>45811</v>
      </c>
      <c r="O1009" s="5">
        <v>1409326</v>
      </c>
      <c r="P1009" s="5">
        <v>6625086</v>
      </c>
      <c r="Q1009" s="5">
        <v>43743275</v>
      </c>
      <c r="R1009" s="5">
        <v>2580800</v>
      </c>
      <c r="S1009" s="5">
        <v>110</v>
      </c>
      <c r="T1009" s="5">
        <v>40845</v>
      </c>
      <c r="U1009" s="5">
        <v>0</v>
      </c>
      <c r="V1009" s="5">
        <v>0</v>
      </c>
      <c r="W1009" s="5">
        <v>86</v>
      </c>
      <c r="X1009" s="5">
        <v>23</v>
      </c>
      <c r="Y1009" s="5">
        <v>203034</v>
      </c>
      <c r="Z1009" s="5">
        <v>32000</v>
      </c>
      <c r="AA1009" s="5">
        <v>35</v>
      </c>
      <c r="AB1009" s="5">
        <v>23</v>
      </c>
      <c r="AC1009" s="5">
        <v>5964</v>
      </c>
      <c r="AD1009" s="5">
        <v>25894</v>
      </c>
      <c r="AE1009" s="5">
        <v>6183</v>
      </c>
      <c r="AF1009" s="5">
        <v>216349</v>
      </c>
      <c r="AG1009" s="5">
        <v>34</v>
      </c>
      <c r="AH1009" s="5">
        <v>120</v>
      </c>
      <c r="AI1009" s="5">
        <v>0</v>
      </c>
      <c r="AJ1009" s="5">
        <v>455000</v>
      </c>
      <c r="AK1009" s="5">
        <v>26696</v>
      </c>
      <c r="AL1009" s="5">
        <v>0</v>
      </c>
      <c r="AM1009" s="5">
        <v>68142</v>
      </c>
      <c r="AN1009" s="5">
        <v>0</v>
      </c>
      <c r="AO1009" s="5">
        <v>0</v>
      </c>
      <c r="AP1009" s="5">
        <v>0</v>
      </c>
      <c r="AQ1009" s="5">
        <v>0</v>
      </c>
      <c r="AR1009" s="5">
        <v>278</v>
      </c>
      <c r="AS1009" s="5">
        <v>4749</v>
      </c>
      <c r="AT1009" s="5">
        <v>3073</v>
      </c>
      <c r="AU1009" s="5">
        <v>525446</v>
      </c>
      <c r="AV1009" s="5">
        <v>674</v>
      </c>
      <c r="AW1009" s="5">
        <v>20154</v>
      </c>
      <c r="AX1009" s="5">
        <v>7689</v>
      </c>
      <c r="AY1009" s="5">
        <v>10609</v>
      </c>
      <c r="AZ1009" s="5">
        <v>15</v>
      </c>
      <c r="BA1009" s="5">
        <v>0</v>
      </c>
      <c r="BB1009" s="5">
        <v>0</v>
      </c>
      <c r="BC1009" s="5">
        <v>15045</v>
      </c>
      <c r="BD1009" s="5">
        <v>0</v>
      </c>
      <c r="BE1009" s="5">
        <v>0</v>
      </c>
      <c r="BF1009" s="5">
        <v>0</v>
      </c>
      <c r="BG1009" s="5">
        <v>2118</v>
      </c>
      <c r="BH1009" s="5">
        <v>6724447</v>
      </c>
      <c r="BI1009" s="5">
        <v>588468</v>
      </c>
      <c r="BJ1009" s="5">
        <v>5866260</v>
      </c>
      <c r="BK1009" s="5">
        <v>840932</v>
      </c>
      <c r="BL1009" s="5">
        <v>1159</v>
      </c>
      <c r="BM1009" s="5">
        <v>16728</v>
      </c>
      <c r="BN1009" s="5">
        <v>0</v>
      </c>
      <c r="BO1009" s="5">
        <v>301697</v>
      </c>
      <c r="BP1009" s="5">
        <v>6526919</v>
      </c>
      <c r="BQ1009" s="5">
        <v>5086861</v>
      </c>
      <c r="BR1009" s="5">
        <v>0</v>
      </c>
    </row>
    <row r="1010" spans="1:70">
      <c r="A1010" t="s">
        <v>2462</v>
      </c>
      <c r="B1010" t="s">
        <v>2463</v>
      </c>
      <c r="C1010" t="s">
        <v>1282</v>
      </c>
      <c r="D1010" t="s">
        <v>2465</v>
      </c>
      <c r="E1010" t="str">
        <f t="shared" si="15"/>
        <v>和歌山県新宮市</v>
      </c>
      <c r="F1010" s="5">
        <v>27018</v>
      </c>
      <c r="G1010" s="5">
        <v>12</v>
      </c>
      <c r="H1010" s="5">
        <v>0</v>
      </c>
      <c r="I1010" s="5">
        <v>0</v>
      </c>
      <c r="J1010" s="5">
        <v>1</v>
      </c>
      <c r="K1010" s="5">
        <v>0</v>
      </c>
      <c r="L1010" s="5">
        <v>2368</v>
      </c>
      <c r="M1010" s="5">
        <v>6602</v>
      </c>
      <c r="N1010" s="5">
        <v>0</v>
      </c>
      <c r="O1010" s="5">
        <v>125574</v>
      </c>
      <c r="P1010" s="5">
        <v>620317</v>
      </c>
      <c r="Q1010" s="5">
        <v>3306106</v>
      </c>
      <c r="R1010" s="5">
        <v>202731</v>
      </c>
      <c r="S1010" s="5">
        <v>7</v>
      </c>
      <c r="T1010" s="5">
        <v>3657</v>
      </c>
      <c r="U1010" s="5">
        <v>0</v>
      </c>
      <c r="V1010" s="5">
        <v>0</v>
      </c>
      <c r="W1010" s="5">
        <v>5</v>
      </c>
      <c r="X1010" s="5">
        <v>7</v>
      </c>
      <c r="Y1010" s="5">
        <v>34000</v>
      </c>
      <c r="Z1010" s="5">
        <v>0</v>
      </c>
      <c r="AA1010" s="5">
        <v>11</v>
      </c>
      <c r="AB1010" s="5">
        <v>3</v>
      </c>
      <c r="AC1010" s="5">
        <v>0</v>
      </c>
      <c r="AD1010" s="5">
        <v>0</v>
      </c>
      <c r="AE1010" s="5">
        <v>0</v>
      </c>
      <c r="AF1010" s="5">
        <v>39758</v>
      </c>
      <c r="AG1010" s="5">
        <v>0</v>
      </c>
      <c r="AH1010" s="5">
        <v>0</v>
      </c>
      <c r="AI1010" s="5">
        <v>0</v>
      </c>
      <c r="AJ1010" s="5">
        <v>21200</v>
      </c>
      <c r="AK1010" s="5">
        <v>6920</v>
      </c>
      <c r="AL1010" s="5">
        <v>0</v>
      </c>
      <c r="AM1010" s="5">
        <v>2290</v>
      </c>
      <c r="AN1010" s="5">
        <v>0</v>
      </c>
      <c r="AO1010" s="5">
        <v>0</v>
      </c>
      <c r="AP1010" s="5">
        <v>0</v>
      </c>
      <c r="AQ1010" s="5">
        <v>0</v>
      </c>
      <c r="AR1010" s="5">
        <v>2270</v>
      </c>
      <c r="AS1010" s="5">
        <v>3045</v>
      </c>
      <c r="AT1010" s="5">
        <v>0</v>
      </c>
      <c r="AU1010" s="5">
        <v>26630</v>
      </c>
      <c r="AV1010" s="5">
        <v>0</v>
      </c>
      <c r="AW1010" s="5">
        <v>0</v>
      </c>
      <c r="AX1010" s="5">
        <v>0</v>
      </c>
      <c r="AY1010" s="5">
        <v>1721</v>
      </c>
      <c r="AZ1010" s="5">
        <v>0</v>
      </c>
      <c r="BA1010" s="5">
        <v>0</v>
      </c>
      <c r="BB1010" s="5">
        <v>0</v>
      </c>
      <c r="BC1010" s="5">
        <v>6904</v>
      </c>
      <c r="BD1010" s="5">
        <v>0</v>
      </c>
      <c r="BE1010" s="5">
        <v>0</v>
      </c>
      <c r="BF1010" s="5">
        <v>0</v>
      </c>
      <c r="BG1010" s="5">
        <v>0</v>
      </c>
      <c r="BH1010" s="5">
        <v>621822</v>
      </c>
      <c r="BI1010" s="5">
        <v>28898</v>
      </c>
      <c r="BJ1010" s="5">
        <v>531142</v>
      </c>
      <c r="BK1010" s="5">
        <v>60495</v>
      </c>
      <c r="BL1010" s="5">
        <v>0</v>
      </c>
      <c r="BM1010" s="5">
        <v>0</v>
      </c>
      <c r="BN1010" s="5">
        <v>0</v>
      </c>
      <c r="BO1010" s="5">
        <v>27868</v>
      </c>
      <c r="BP1010" s="5">
        <v>945685</v>
      </c>
      <c r="BQ1010" s="5">
        <v>245216</v>
      </c>
      <c r="BR1010" s="5">
        <v>0</v>
      </c>
    </row>
    <row r="1011" spans="1:70">
      <c r="A1011" t="s">
        <v>2462</v>
      </c>
      <c r="B1011" t="s">
        <v>2463</v>
      </c>
      <c r="C1011" t="s">
        <v>1286</v>
      </c>
      <c r="D1011" t="s">
        <v>2466</v>
      </c>
      <c r="E1011" t="str">
        <f t="shared" si="15"/>
        <v>和歌山県高野町</v>
      </c>
      <c r="F1011" s="5">
        <v>2293</v>
      </c>
      <c r="G1011" s="5">
        <v>4</v>
      </c>
      <c r="H1011" s="5">
        <v>0</v>
      </c>
      <c r="I1011" s="5">
        <v>0</v>
      </c>
      <c r="J1011" s="5">
        <v>1</v>
      </c>
      <c r="K1011" s="5">
        <v>1</v>
      </c>
      <c r="L1011" s="5">
        <v>5566</v>
      </c>
      <c r="M1011" s="5">
        <v>3306</v>
      </c>
      <c r="N1011" s="5">
        <v>25923</v>
      </c>
      <c r="O1011" s="5">
        <v>0</v>
      </c>
      <c r="P1011" s="5">
        <v>108875</v>
      </c>
      <c r="Q1011" s="5">
        <v>171062</v>
      </c>
      <c r="R1011" s="5">
        <v>39872</v>
      </c>
      <c r="S1011" s="5">
        <v>4</v>
      </c>
      <c r="T1011" s="5">
        <v>434</v>
      </c>
      <c r="U1011" s="5">
        <v>0</v>
      </c>
      <c r="V1011" s="5">
        <v>0</v>
      </c>
      <c r="W1011" s="5">
        <v>0</v>
      </c>
      <c r="X1011" s="5">
        <v>27</v>
      </c>
      <c r="Y1011" s="5">
        <v>4300</v>
      </c>
      <c r="Z1011" s="5">
        <v>0</v>
      </c>
      <c r="AA1011" s="5">
        <v>8</v>
      </c>
      <c r="AB1011" s="5">
        <v>0</v>
      </c>
      <c r="AC1011" s="5">
        <v>5566</v>
      </c>
      <c r="AD1011" s="5">
        <v>3306</v>
      </c>
      <c r="AE1011" s="5">
        <v>15672</v>
      </c>
      <c r="AF1011" s="5">
        <v>0</v>
      </c>
      <c r="AG1011" s="5">
        <v>0</v>
      </c>
      <c r="AH1011" s="5">
        <v>0</v>
      </c>
      <c r="AI1011" s="5">
        <v>18864</v>
      </c>
      <c r="AJ1011" s="5">
        <v>0</v>
      </c>
      <c r="AK1011" s="5">
        <v>0</v>
      </c>
      <c r="AL1011" s="5">
        <v>731</v>
      </c>
      <c r="AM1011" s="5">
        <v>0</v>
      </c>
      <c r="AN1011" s="5">
        <v>0</v>
      </c>
      <c r="AO1011" s="5">
        <v>0</v>
      </c>
      <c r="AP1011" s="5">
        <v>0</v>
      </c>
      <c r="AQ1011" s="5">
        <v>0</v>
      </c>
      <c r="AR1011" s="5">
        <v>0</v>
      </c>
      <c r="AS1011" s="5">
        <v>0</v>
      </c>
      <c r="AT1011" s="5">
        <v>3227</v>
      </c>
      <c r="AU1011" s="5">
        <v>0</v>
      </c>
      <c r="AV1011" s="5">
        <v>0</v>
      </c>
      <c r="AW1011" s="5">
        <v>0</v>
      </c>
      <c r="AX1011" s="5">
        <v>106</v>
      </c>
      <c r="AY1011" s="5">
        <v>0</v>
      </c>
      <c r="AZ1011" s="5">
        <v>0</v>
      </c>
      <c r="BA1011" s="5">
        <v>0</v>
      </c>
      <c r="BB1011" s="5">
        <v>4018</v>
      </c>
      <c r="BC1011" s="5">
        <v>0</v>
      </c>
      <c r="BD1011" s="5">
        <v>0</v>
      </c>
      <c r="BE1011" s="5">
        <v>0</v>
      </c>
      <c r="BF1011" s="5">
        <v>0</v>
      </c>
      <c r="BG1011" s="5">
        <v>0</v>
      </c>
      <c r="BH1011" s="5">
        <v>110015</v>
      </c>
      <c r="BI1011" s="5">
        <v>10658</v>
      </c>
      <c r="BJ1011" s="5">
        <v>94567</v>
      </c>
      <c r="BK1011" s="5">
        <v>4775</v>
      </c>
      <c r="BL1011" s="5">
        <v>4</v>
      </c>
      <c r="BM1011" s="5">
        <v>93</v>
      </c>
      <c r="BN1011" s="5">
        <v>0</v>
      </c>
      <c r="BO1011" s="5">
        <v>8782</v>
      </c>
      <c r="BP1011" s="5">
        <v>102787</v>
      </c>
      <c r="BQ1011" s="5">
        <v>44981</v>
      </c>
      <c r="BR1011" s="5">
        <v>4500</v>
      </c>
    </row>
    <row r="1012" spans="1:70">
      <c r="A1012" t="s">
        <v>2462</v>
      </c>
      <c r="B1012" t="s">
        <v>2463</v>
      </c>
      <c r="C1012" t="s">
        <v>1288</v>
      </c>
      <c r="D1012" t="s">
        <v>2467</v>
      </c>
      <c r="E1012" t="str">
        <f t="shared" si="15"/>
        <v>和歌山県田辺市</v>
      </c>
      <c r="F1012" s="5">
        <v>70046</v>
      </c>
      <c r="G1012" s="5">
        <v>45</v>
      </c>
      <c r="H1012" s="5">
        <v>2</v>
      </c>
      <c r="I1012" s="5">
        <v>5</v>
      </c>
      <c r="J1012" s="5">
        <v>18</v>
      </c>
      <c r="K1012" s="5">
        <v>7</v>
      </c>
      <c r="L1012" s="5">
        <v>27004</v>
      </c>
      <c r="M1012" s="5">
        <v>56428</v>
      </c>
      <c r="N1012" s="5">
        <v>488453</v>
      </c>
      <c r="O1012" s="5">
        <v>275942</v>
      </c>
      <c r="P1012" s="5">
        <v>1451673</v>
      </c>
      <c r="Q1012" s="5">
        <v>3173324</v>
      </c>
      <c r="R1012" s="5">
        <v>172432</v>
      </c>
      <c r="S1012" s="5">
        <v>41</v>
      </c>
      <c r="T1012" s="5">
        <v>9429</v>
      </c>
      <c r="U1012" s="5">
        <v>0</v>
      </c>
      <c r="V1012" s="5">
        <v>0</v>
      </c>
      <c r="W1012" s="5">
        <v>9</v>
      </c>
      <c r="X1012" s="5">
        <v>13</v>
      </c>
      <c r="Y1012" s="5">
        <v>16889</v>
      </c>
      <c r="Z1012" s="5">
        <v>5000</v>
      </c>
      <c r="AA1012" s="5">
        <v>648</v>
      </c>
      <c r="AB1012" s="5">
        <v>12</v>
      </c>
      <c r="AC1012" s="5">
        <v>1420</v>
      </c>
      <c r="AD1012" s="5">
        <v>2457</v>
      </c>
      <c r="AE1012" s="5">
        <v>52862</v>
      </c>
      <c r="AF1012" s="5">
        <v>51355</v>
      </c>
      <c r="AG1012" s="5">
        <v>4142</v>
      </c>
      <c r="AH1012" s="5">
        <v>9478</v>
      </c>
      <c r="AI1012" s="5">
        <v>0</v>
      </c>
      <c r="AJ1012" s="5">
        <v>45375</v>
      </c>
      <c r="AK1012" s="5">
        <v>25330</v>
      </c>
      <c r="AL1012" s="5">
        <v>0</v>
      </c>
      <c r="AM1012" s="5">
        <v>6021</v>
      </c>
      <c r="AN1012" s="5">
        <v>0</v>
      </c>
      <c r="AO1012" s="5">
        <v>0</v>
      </c>
      <c r="AP1012" s="5">
        <v>0</v>
      </c>
      <c r="AQ1012" s="5">
        <v>0</v>
      </c>
      <c r="AR1012" s="5">
        <v>251</v>
      </c>
      <c r="AS1012" s="5">
        <v>1909</v>
      </c>
      <c r="AT1012" s="5">
        <v>51694</v>
      </c>
      <c r="AU1012" s="5">
        <v>3774</v>
      </c>
      <c r="AV1012" s="5">
        <v>0</v>
      </c>
      <c r="AW1012" s="5">
        <v>0</v>
      </c>
      <c r="AX1012" s="5">
        <v>466</v>
      </c>
      <c r="AY1012" s="5">
        <v>0</v>
      </c>
      <c r="AZ1012" s="5">
        <v>7899</v>
      </c>
      <c r="BA1012" s="5">
        <v>18727</v>
      </c>
      <c r="BB1012" s="5">
        <v>143400</v>
      </c>
      <c r="BC1012" s="5">
        <v>35298</v>
      </c>
      <c r="BD1012" s="5">
        <v>0</v>
      </c>
      <c r="BE1012" s="5">
        <v>0</v>
      </c>
      <c r="BF1012" s="5">
        <v>94</v>
      </c>
      <c r="BG1012" s="5">
        <v>8</v>
      </c>
      <c r="BH1012" s="5">
        <v>1479819</v>
      </c>
      <c r="BI1012" s="5">
        <v>611798</v>
      </c>
      <c r="BJ1012" s="5">
        <v>1729831</v>
      </c>
      <c r="BK1012" s="5">
        <v>60934</v>
      </c>
      <c r="BL1012" s="5">
        <v>45</v>
      </c>
      <c r="BM1012" s="5">
        <v>5259</v>
      </c>
      <c r="BN1012" s="5">
        <v>0</v>
      </c>
      <c r="BO1012" s="5">
        <v>478614</v>
      </c>
      <c r="BP1012" s="5">
        <v>2776345</v>
      </c>
      <c r="BQ1012" s="5">
        <v>416064</v>
      </c>
      <c r="BR1012" s="5">
        <v>22000</v>
      </c>
    </row>
    <row r="1013" spans="1:70">
      <c r="A1013" t="s">
        <v>2462</v>
      </c>
      <c r="B1013" t="s">
        <v>2463</v>
      </c>
      <c r="C1013" t="s">
        <v>1290</v>
      </c>
      <c r="D1013" t="s">
        <v>2468</v>
      </c>
      <c r="E1013" t="str">
        <f t="shared" si="15"/>
        <v>和歌山県橋本市</v>
      </c>
      <c r="F1013" s="5">
        <v>61830</v>
      </c>
      <c r="G1013" s="5">
        <v>30</v>
      </c>
      <c r="H1013" s="5">
        <v>1</v>
      </c>
      <c r="I1013" s="5">
        <v>0</v>
      </c>
      <c r="J1013" s="5">
        <v>1</v>
      </c>
      <c r="K1013" s="5">
        <v>0</v>
      </c>
      <c r="L1013" s="5">
        <v>2306</v>
      </c>
      <c r="M1013" s="5">
        <v>65051</v>
      </c>
      <c r="N1013" s="5">
        <v>138301</v>
      </c>
      <c r="O1013" s="5">
        <v>457434</v>
      </c>
      <c r="P1013" s="5">
        <v>1189427</v>
      </c>
      <c r="Q1013" s="5">
        <v>1833496</v>
      </c>
      <c r="R1013" s="5">
        <v>175957</v>
      </c>
      <c r="S1013" s="5">
        <v>30</v>
      </c>
      <c r="T1013" s="5">
        <v>6734</v>
      </c>
      <c r="U1013" s="5">
        <v>0</v>
      </c>
      <c r="V1013" s="5">
        <v>0</v>
      </c>
      <c r="W1013" s="5">
        <v>15</v>
      </c>
      <c r="X1013" s="5">
        <v>9</v>
      </c>
      <c r="Y1013" s="5">
        <v>58900</v>
      </c>
      <c r="Z1013" s="5">
        <v>0</v>
      </c>
      <c r="AA1013" s="5">
        <v>18</v>
      </c>
      <c r="AB1013" s="5">
        <v>17</v>
      </c>
      <c r="AC1013" s="5">
        <v>1720</v>
      </c>
      <c r="AD1013" s="5">
        <v>1923</v>
      </c>
      <c r="AE1013" s="5">
        <v>6491</v>
      </c>
      <c r="AF1013" s="5">
        <v>14900</v>
      </c>
      <c r="AG1013" s="5">
        <v>0</v>
      </c>
      <c r="AH1013" s="5">
        <v>0</v>
      </c>
      <c r="AI1013" s="5">
        <v>225504</v>
      </c>
      <c r="AJ1013" s="5">
        <v>0</v>
      </c>
      <c r="AK1013" s="5">
        <v>14159</v>
      </c>
      <c r="AL1013" s="5">
        <v>13367</v>
      </c>
      <c r="AM1013" s="5">
        <v>0</v>
      </c>
      <c r="AN1013" s="5">
        <v>0</v>
      </c>
      <c r="AO1013" s="5">
        <v>0</v>
      </c>
      <c r="AP1013" s="5">
        <v>0</v>
      </c>
      <c r="AQ1013" s="5">
        <v>0</v>
      </c>
      <c r="AR1013" s="5">
        <v>233</v>
      </c>
      <c r="AS1013" s="5">
        <v>10147</v>
      </c>
      <c r="AT1013" s="5">
        <v>13082</v>
      </c>
      <c r="AU1013" s="5">
        <v>16109</v>
      </c>
      <c r="AV1013" s="5">
        <v>0</v>
      </c>
      <c r="AW1013" s="5">
        <v>0</v>
      </c>
      <c r="AX1013" s="5">
        <v>0</v>
      </c>
      <c r="AY1013" s="5">
        <v>0</v>
      </c>
      <c r="AZ1013" s="5">
        <v>0</v>
      </c>
      <c r="BA1013" s="5">
        <v>1882</v>
      </c>
      <c r="BB1013" s="5">
        <v>6613</v>
      </c>
      <c r="BC1013" s="5">
        <v>23993</v>
      </c>
      <c r="BD1013" s="5">
        <v>0</v>
      </c>
      <c r="BE1013" s="5">
        <v>0</v>
      </c>
      <c r="BF1013" s="5">
        <v>0</v>
      </c>
      <c r="BG1013" s="5">
        <v>0</v>
      </c>
      <c r="BH1013" s="5">
        <v>1261121</v>
      </c>
      <c r="BI1013" s="5">
        <v>435321</v>
      </c>
      <c r="BJ1013" s="5">
        <v>1574706</v>
      </c>
      <c r="BK1013" s="5">
        <v>54513</v>
      </c>
      <c r="BL1013" s="5">
        <v>394</v>
      </c>
      <c r="BM1013" s="5">
        <v>0</v>
      </c>
      <c r="BN1013" s="5">
        <v>0</v>
      </c>
      <c r="BO1013" s="5">
        <v>425458</v>
      </c>
      <c r="BP1013" s="5">
        <v>3729243</v>
      </c>
      <c r="BQ1013" s="5">
        <v>409233</v>
      </c>
      <c r="BR1013" s="5">
        <v>0</v>
      </c>
    </row>
    <row r="1014" spans="1:70">
      <c r="A1014" t="s">
        <v>2462</v>
      </c>
      <c r="B1014" t="s">
        <v>2463</v>
      </c>
      <c r="C1014" t="s">
        <v>1292</v>
      </c>
      <c r="D1014" t="s">
        <v>2469</v>
      </c>
      <c r="E1014" t="str">
        <f t="shared" si="15"/>
        <v>和歌山県白浜町</v>
      </c>
      <c r="F1014" s="5">
        <v>20306</v>
      </c>
      <c r="G1014" s="5">
        <v>18</v>
      </c>
      <c r="H1014" s="5">
        <v>2</v>
      </c>
      <c r="I1014" s="5">
        <v>1</v>
      </c>
      <c r="J1014" s="5">
        <v>0</v>
      </c>
      <c r="K1014" s="5">
        <v>0</v>
      </c>
      <c r="L1014" s="5">
        <v>137</v>
      </c>
      <c r="M1014" s="5">
        <v>13585</v>
      </c>
      <c r="N1014" s="5">
        <v>8095</v>
      </c>
      <c r="O1014" s="5">
        <v>239264</v>
      </c>
      <c r="P1014" s="5">
        <v>557841</v>
      </c>
      <c r="Q1014" s="5">
        <v>1594848</v>
      </c>
      <c r="R1014" s="5">
        <v>72895</v>
      </c>
      <c r="S1014" s="5">
        <v>18</v>
      </c>
      <c r="T1014" s="5">
        <v>6494</v>
      </c>
      <c r="U1014" s="5">
        <v>0</v>
      </c>
      <c r="V1014" s="5">
        <v>0</v>
      </c>
      <c r="W1014" s="5">
        <v>5</v>
      </c>
      <c r="X1014" s="5">
        <v>11</v>
      </c>
      <c r="Y1014" s="5">
        <v>37400</v>
      </c>
      <c r="Z1014" s="5">
        <v>0</v>
      </c>
      <c r="AA1014" s="5">
        <v>8</v>
      </c>
      <c r="AB1014" s="5">
        <v>5</v>
      </c>
      <c r="AC1014" s="5">
        <v>72</v>
      </c>
      <c r="AD1014" s="5">
        <v>4378</v>
      </c>
      <c r="AE1014" s="5">
        <v>2338</v>
      </c>
      <c r="AF1014" s="5">
        <v>86978</v>
      </c>
      <c r="AG1014" s="5">
        <v>0</v>
      </c>
      <c r="AH1014" s="5">
        <v>0</v>
      </c>
      <c r="AI1014" s="5">
        <v>0</v>
      </c>
      <c r="AJ1014" s="5">
        <v>0</v>
      </c>
      <c r="AK1014" s="5">
        <v>10800</v>
      </c>
      <c r="AL1014" s="5">
        <v>14032</v>
      </c>
      <c r="AM1014" s="5">
        <v>1916</v>
      </c>
      <c r="AN1014" s="5">
        <v>0</v>
      </c>
      <c r="AO1014" s="5">
        <v>0</v>
      </c>
      <c r="AP1014" s="5">
        <v>0</v>
      </c>
      <c r="AQ1014" s="5">
        <v>0</v>
      </c>
      <c r="AR1014" s="5">
        <v>0</v>
      </c>
      <c r="AS1014" s="5">
        <v>0</v>
      </c>
      <c r="AT1014" s="5">
        <v>0</v>
      </c>
      <c r="AU1014" s="5">
        <v>1221</v>
      </c>
      <c r="AV1014" s="5">
        <v>0</v>
      </c>
      <c r="AW1014" s="5">
        <v>238</v>
      </c>
      <c r="AX1014" s="5">
        <v>0</v>
      </c>
      <c r="AY1014" s="5">
        <v>0</v>
      </c>
      <c r="AZ1014" s="5">
        <v>0</v>
      </c>
      <c r="BA1014" s="5">
        <v>0</v>
      </c>
      <c r="BB1014" s="5">
        <v>0</v>
      </c>
      <c r="BC1014" s="5">
        <v>8776</v>
      </c>
      <c r="BD1014" s="5">
        <v>0</v>
      </c>
      <c r="BE1014" s="5">
        <v>0</v>
      </c>
      <c r="BF1014" s="5">
        <v>132</v>
      </c>
      <c r="BG1014" s="5">
        <v>0</v>
      </c>
      <c r="BH1014" s="5">
        <v>559585</v>
      </c>
      <c r="BI1014" s="5">
        <v>103521</v>
      </c>
      <c r="BJ1014" s="5">
        <v>568113</v>
      </c>
      <c r="BK1014" s="5">
        <v>26809</v>
      </c>
      <c r="BL1014" s="5">
        <v>68</v>
      </c>
      <c r="BM1014" s="5">
        <v>148</v>
      </c>
      <c r="BN1014" s="5">
        <v>0</v>
      </c>
      <c r="BO1014" s="5">
        <v>52227</v>
      </c>
      <c r="BP1014" s="5">
        <v>2285392</v>
      </c>
      <c r="BQ1014" s="5">
        <v>268167</v>
      </c>
      <c r="BR1014" s="5">
        <v>10000</v>
      </c>
    </row>
    <row r="1015" spans="1:70">
      <c r="A1015" t="s">
        <v>2462</v>
      </c>
      <c r="B1015" t="s">
        <v>2463</v>
      </c>
      <c r="C1015" t="s">
        <v>1294</v>
      </c>
      <c r="D1015" t="s">
        <v>2470</v>
      </c>
      <c r="E1015" t="str">
        <f t="shared" si="15"/>
        <v>和歌山県海南市（下津）</v>
      </c>
      <c r="F1015" s="5">
        <v>11085</v>
      </c>
      <c r="G1015" s="5">
        <v>3</v>
      </c>
      <c r="H1015" s="5">
        <v>0</v>
      </c>
      <c r="I1015" s="5">
        <v>2</v>
      </c>
      <c r="J1015" s="5">
        <v>2</v>
      </c>
      <c r="K1015" s="5">
        <v>0</v>
      </c>
      <c r="L1015" s="5">
        <v>181</v>
      </c>
      <c r="M1015" s="5">
        <v>7261</v>
      </c>
      <c r="N1015" s="5">
        <v>28308</v>
      </c>
      <c r="O1015" s="5">
        <v>67553</v>
      </c>
      <c r="P1015" s="5">
        <v>0</v>
      </c>
      <c r="Q1015" s="5">
        <v>0</v>
      </c>
      <c r="R1015" s="5">
        <v>0</v>
      </c>
      <c r="S1015" s="5">
        <v>1</v>
      </c>
      <c r="T1015" s="5">
        <v>1074</v>
      </c>
      <c r="U1015" s="5">
        <v>0</v>
      </c>
      <c r="V1015" s="5">
        <v>0</v>
      </c>
      <c r="W1015" s="5">
        <v>1</v>
      </c>
      <c r="X1015" s="5">
        <v>10</v>
      </c>
      <c r="Y1015" s="5">
        <v>9000</v>
      </c>
      <c r="Z1015" s="5">
        <v>0</v>
      </c>
      <c r="AA1015" s="5">
        <v>24</v>
      </c>
      <c r="AB1015" s="5">
        <v>19</v>
      </c>
      <c r="AC1015" s="5">
        <v>0</v>
      </c>
      <c r="AD1015" s="5">
        <v>1461</v>
      </c>
      <c r="AE1015" s="5">
        <v>6303</v>
      </c>
      <c r="AF1015" s="5">
        <v>8150</v>
      </c>
      <c r="AG1015" s="5">
        <v>0</v>
      </c>
      <c r="AH1015" s="5">
        <v>0</v>
      </c>
      <c r="AI1015" s="5">
        <v>0</v>
      </c>
      <c r="AJ1015" s="5">
        <v>9000</v>
      </c>
      <c r="AK1015" s="5">
        <v>987</v>
      </c>
      <c r="AL1015" s="5">
        <v>308</v>
      </c>
      <c r="AM1015" s="5">
        <v>0</v>
      </c>
      <c r="AN1015" s="5">
        <v>510</v>
      </c>
      <c r="AO1015" s="5">
        <v>0</v>
      </c>
      <c r="AP1015" s="5">
        <v>0</v>
      </c>
      <c r="AQ1015" s="5">
        <v>1262</v>
      </c>
      <c r="AR1015" s="5">
        <v>0</v>
      </c>
      <c r="AS1015" s="5">
        <v>1069</v>
      </c>
      <c r="AT1015" s="5">
        <v>733</v>
      </c>
      <c r="AU1015" s="5">
        <v>960</v>
      </c>
      <c r="AV1015" s="5">
        <v>0</v>
      </c>
      <c r="AW1015" s="5">
        <v>32</v>
      </c>
      <c r="AX1015" s="5">
        <v>37</v>
      </c>
      <c r="AY1015" s="5">
        <v>12</v>
      </c>
      <c r="AZ1015" s="5">
        <v>0</v>
      </c>
      <c r="BA1015" s="5">
        <v>0</v>
      </c>
      <c r="BB1015" s="5">
        <v>300</v>
      </c>
      <c r="BC1015" s="5">
        <v>7398</v>
      </c>
      <c r="BD1015" s="5">
        <v>0</v>
      </c>
      <c r="BE1015" s="5">
        <v>0</v>
      </c>
      <c r="BF1015" s="5">
        <v>44</v>
      </c>
      <c r="BG1015" s="5">
        <v>17</v>
      </c>
      <c r="BH1015" s="5">
        <v>0</v>
      </c>
      <c r="BI1015" s="5">
        <v>0</v>
      </c>
      <c r="BJ1015" s="5">
        <v>0</v>
      </c>
      <c r="BK1015" s="5">
        <v>0</v>
      </c>
      <c r="BL1015" s="5">
        <v>0</v>
      </c>
      <c r="BM1015" s="5">
        <v>0</v>
      </c>
      <c r="BN1015" s="5">
        <v>0</v>
      </c>
      <c r="BO1015" s="5">
        <v>0</v>
      </c>
      <c r="BP1015" s="5">
        <v>0</v>
      </c>
      <c r="BQ1015" s="5">
        <v>0</v>
      </c>
      <c r="BR1015" s="5">
        <v>0</v>
      </c>
    </row>
    <row r="1016" spans="1:70">
      <c r="A1016" t="s">
        <v>2462</v>
      </c>
      <c r="B1016" t="s">
        <v>2463</v>
      </c>
      <c r="C1016" t="s">
        <v>1298</v>
      </c>
      <c r="D1016" t="s">
        <v>2471</v>
      </c>
      <c r="E1016" t="str">
        <f t="shared" si="15"/>
        <v>和歌山県串本町</v>
      </c>
      <c r="F1016" s="5">
        <v>16784</v>
      </c>
      <c r="G1016" s="5">
        <v>13</v>
      </c>
      <c r="H1016" s="5">
        <v>2</v>
      </c>
      <c r="I1016" s="5">
        <v>2</v>
      </c>
      <c r="J1016" s="5">
        <v>3</v>
      </c>
      <c r="K1016" s="5">
        <v>1</v>
      </c>
      <c r="L1016" s="5">
        <v>1198</v>
      </c>
      <c r="M1016" s="5">
        <v>18466</v>
      </c>
      <c r="N1016" s="5">
        <v>181982</v>
      </c>
      <c r="O1016" s="5">
        <v>29766</v>
      </c>
      <c r="P1016" s="5">
        <v>444370</v>
      </c>
      <c r="Q1016" s="5">
        <v>1629300</v>
      </c>
      <c r="R1016" s="5">
        <v>130544</v>
      </c>
      <c r="S1016" s="5">
        <v>11</v>
      </c>
      <c r="T1016" s="5">
        <v>2383</v>
      </c>
      <c r="U1016" s="5">
        <v>0</v>
      </c>
      <c r="V1016" s="5">
        <v>0</v>
      </c>
      <c r="W1016" s="5">
        <v>4</v>
      </c>
      <c r="X1016" s="5">
        <v>8</v>
      </c>
      <c r="Y1016" s="5">
        <v>17149</v>
      </c>
      <c r="Z1016" s="5">
        <v>0</v>
      </c>
      <c r="AA1016" s="5">
        <v>264</v>
      </c>
      <c r="AB1016" s="5">
        <v>151</v>
      </c>
      <c r="AC1016" s="5">
        <v>0</v>
      </c>
      <c r="AD1016" s="5">
        <v>644</v>
      </c>
      <c r="AE1016" s="5">
        <v>20552</v>
      </c>
      <c r="AF1016" s="5">
        <v>7147</v>
      </c>
      <c r="AG1016" s="5">
        <v>14740</v>
      </c>
      <c r="AH1016" s="5">
        <v>13497</v>
      </c>
      <c r="AI1016" s="5">
        <v>2859</v>
      </c>
      <c r="AJ1016" s="5">
        <v>0</v>
      </c>
      <c r="AK1016" s="5">
        <v>5657</v>
      </c>
      <c r="AL1016" s="5">
        <v>4308</v>
      </c>
      <c r="AM1016" s="5">
        <v>0</v>
      </c>
      <c r="AN1016" s="5">
        <v>0</v>
      </c>
      <c r="AO1016" s="5">
        <v>0</v>
      </c>
      <c r="AP1016" s="5">
        <v>0</v>
      </c>
      <c r="AQ1016" s="5">
        <v>0</v>
      </c>
      <c r="AR1016" s="5">
        <v>598</v>
      </c>
      <c r="AS1016" s="5">
        <v>615</v>
      </c>
      <c r="AT1016" s="5">
        <v>215</v>
      </c>
      <c r="AU1016" s="5">
        <v>0</v>
      </c>
      <c r="AV1016" s="5">
        <v>0</v>
      </c>
      <c r="AW1016" s="5">
        <v>0</v>
      </c>
      <c r="AX1016" s="5">
        <v>0</v>
      </c>
      <c r="AY1016" s="5">
        <v>0</v>
      </c>
      <c r="AZ1016" s="5">
        <v>0</v>
      </c>
      <c r="BA1016" s="5">
        <v>0</v>
      </c>
      <c r="BB1016" s="5">
        <v>10496</v>
      </c>
      <c r="BC1016" s="5">
        <v>917</v>
      </c>
      <c r="BD1016" s="5">
        <v>0</v>
      </c>
      <c r="BE1016" s="5">
        <v>0</v>
      </c>
      <c r="BF1016" s="5">
        <v>0</v>
      </c>
      <c r="BG1016" s="5">
        <v>0</v>
      </c>
      <c r="BH1016" s="5">
        <v>449710</v>
      </c>
      <c r="BI1016" s="5">
        <v>85456</v>
      </c>
      <c r="BJ1016" s="5">
        <v>482707</v>
      </c>
      <c r="BK1016" s="5">
        <v>39402</v>
      </c>
      <c r="BL1016" s="5">
        <v>137</v>
      </c>
      <c r="BM1016" s="5">
        <v>0</v>
      </c>
      <c r="BN1016" s="5">
        <v>6654</v>
      </c>
      <c r="BO1016" s="5">
        <v>69858</v>
      </c>
      <c r="BP1016" s="5">
        <v>853859</v>
      </c>
      <c r="BQ1016" s="5">
        <v>186875</v>
      </c>
      <c r="BR1016" s="5">
        <v>0</v>
      </c>
    </row>
    <row r="1017" spans="1:70">
      <c r="A1017" t="s">
        <v>2462</v>
      </c>
      <c r="B1017" t="s">
        <v>2463</v>
      </c>
      <c r="C1017" t="s">
        <v>1300</v>
      </c>
      <c r="D1017" t="s">
        <v>2472</v>
      </c>
      <c r="E1017" t="str">
        <f t="shared" si="15"/>
        <v>和歌山県有田市</v>
      </c>
      <c r="F1017" s="5">
        <v>27905</v>
      </c>
      <c r="G1017" s="5">
        <v>10</v>
      </c>
      <c r="H1017" s="5">
        <v>5</v>
      </c>
      <c r="I1017" s="5">
        <v>0</v>
      </c>
      <c r="J1017" s="5">
        <v>0</v>
      </c>
      <c r="K1017" s="5">
        <v>0</v>
      </c>
      <c r="L1017" s="5">
        <v>395</v>
      </c>
      <c r="M1017" s="5">
        <v>2842</v>
      </c>
      <c r="N1017" s="5">
        <v>27561</v>
      </c>
      <c r="O1017" s="5">
        <v>199397</v>
      </c>
      <c r="P1017" s="5">
        <v>497009</v>
      </c>
      <c r="Q1017" s="5">
        <v>1618522</v>
      </c>
      <c r="R1017" s="5">
        <v>100435</v>
      </c>
      <c r="S1017" s="5">
        <v>7</v>
      </c>
      <c r="T1017" s="5">
        <v>3929</v>
      </c>
      <c r="U1017" s="5">
        <v>0</v>
      </c>
      <c r="V1017" s="5">
        <v>0</v>
      </c>
      <c r="W1017" s="5">
        <v>4</v>
      </c>
      <c r="X1017" s="5">
        <v>9</v>
      </c>
      <c r="Y1017" s="5">
        <v>22000</v>
      </c>
      <c r="Z1017" s="5">
        <v>0</v>
      </c>
      <c r="AA1017" s="5">
        <v>65</v>
      </c>
      <c r="AB1017" s="5">
        <v>12</v>
      </c>
      <c r="AC1017" s="5">
        <v>13</v>
      </c>
      <c r="AD1017" s="5">
        <v>1349</v>
      </c>
      <c r="AE1017" s="5">
        <v>14450</v>
      </c>
      <c r="AF1017" s="5">
        <v>22571</v>
      </c>
      <c r="AG1017" s="5">
        <v>20800</v>
      </c>
      <c r="AH1017" s="5">
        <v>0</v>
      </c>
      <c r="AI1017" s="5">
        <v>22000</v>
      </c>
      <c r="AJ1017" s="5">
        <v>0</v>
      </c>
      <c r="AK1017" s="5">
        <v>5800</v>
      </c>
      <c r="AL1017" s="5">
        <v>0</v>
      </c>
      <c r="AM1017" s="5">
        <v>46</v>
      </c>
      <c r="AN1017" s="5">
        <v>0</v>
      </c>
      <c r="AO1017" s="5">
        <v>0</v>
      </c>
      <c r="AP1017" s="5">
        <v>0</v>
      </c>
      <c r="AQ1017" s="5">
        <v>0</v>
      </c>
      <c r="AR1017" s="5">
        <v>333</v>
      </c>
      <c r="AS1017" s="5">
        <v>0</v>
      </c>
      <c r="AT1017" s="5">
        <v>3326</v>
      </c>
      <c r="AU1017" s="5">
        <v>2886</v>
      </c>
      <c r="AV1017" s="5">
        <v>0</v>
      </c>
      <c r="AW1017" s="5">
        <v>0</v>
      </c>
      <c r="AX1017" s="5">
        <v>0</v>
      </c>
      <c r="AY1017" s="5">
        <v>0</v>
      </c>
      <c r="AZ1017" s="5">
        <v>0</v>
      </c>
      <c r="BA1017" s="5">
        <v>25</v>
      </c>
      <c r="BB1017" s="5">
        <v>16</v>
      </c>
      <c r="BC1017" s="5">
        <v>3469</v>
      </c>
      <c r="BD1017" s="5">
        <v>0</v>
      </c>
      <c r="BE1017" s="5">
        <v>0</v>
      </c>
      <c r="BF1017" s="5">
        <v>0</v>
      </c>
      <c r="BG1017" s="5">
        <v>0</v>
      </c>
      <c r="BH1017" s="5">
        <v>503232</v>
      </c>
      <c r="BI1017" s="5">
        <v>21546</v>
      </c>
      <c r="BJ1017" s="5">
        <v>370552</v>
      </c>
      <c r="BK1017" s="5">
        <v>37049</v>
      </c>
      <c r="BL1017" s="5">
        <v>4958</v>
      </c>
      <c r="BM1017" s="5">
        <v>1050</v>
      </c>
      <c r="BN1017" s="5">
        <v>0</v>
      </c>
      <c r="BO1017" s="5">
        <v>13863</v>
      </c>
      <c r="BP1017" s="5">
        <v>516166</v>
      </c>
      <c r="BQ1017" s="5">
        <v>225779</v>
      </c>
      <c r="BR1017" s="5">
        <v>0</v>
      </c>
    </row>
    <row r="1018" spans="1:70">
      <c r="A1018" t="s">
        <v>2462</v>
      </c>
      <c r="B1018" t="s">
        <v>2463</v>
      </c>
      <c r="C1018" t="s">
        <v>1302</v>
      </c>
      <c r="D1018" t="s">
        <v>2473</v>
      </c>
      <c r="E1018" t="str">
        <f t="shared" si="15"/>
        <v>和歌山県海南市（海南）</v>
      </c>
      <c r="F1018" s="5">
        <v>38844</v>
      </c>
      <c r="G1018" s="5">
        <v>29</v>
      </c>
      <c r="H1018" s="5">
        <v>0</v>
      </c>
      <c r="I1018" s="5">
        <v>0</v>
      </c>
      <c r="J1018" s="5">
        <v>1</v>
      </c>
      <c r="K1018" s="5">
        <v>0</v>
      </c>
      <c r="L1018" s="5">
        <v>10763</v>
      </c>
      <c r="M1018" s="5">
        <v>18505</v>
      </c>
      <c r="N1018" s="5">
        <v>37946</v>
      </c>
      <c r="O1018" s="5">
        <v>333601</v>
      </c>
      <c r="P1018" s="5">
        <v>919754</v>
      </c>
      <c r="Q1018" s="5">
        <v>5371537</v>
      </c>
      <c r="R1018" s="5">
        <v>260750</v>
      </c>
      <c r="S1018" s="5">
        <v>16</v>
      </c>
      <c r="T1018" s="5">
        <v>4581</v>
      </c>
      <c r="U1018" s="5">
        <v>0</v>
      </c>
      <c r="V1018" s="5">
        <v>0</v>
      </c>
      <c r="W1018" s="5">
        <v>17</v>
      </c>
      <c r="X1018" s="5">
        <v>6</v>
      </c>
      <c r="Y1018" s="5">
        <v>21500</v>
      </c>
      <c r="Z1018" s="5">
        <v>21500</v>
      </c>
      <c r="AA1018" s="5">
        <v>18</v>
      </c>
      <c r="AB1018" s="5">
        <v>5</v>
      </c>
      <c r="AC1018" s="5">
        <v>8124</v>
      </c>
      <c r="AD1018" s="5">
        <v>502</v>
      </c>
      <c r="AE1018" s="5">
        <v>6336</v>
      </c>
      <c r="AF1018" s="5">
        <v>80504</v>
      </c>
      <c r="AG1018" s="5">
        <v>0</v>
      </c>
      <c r="AH1018" s="5">
        <v>0</v>
      </c>
      <c r="AI1018" s="5">
        <v>0</v>
      </c>
      <c r="AJ1018" s="5">
        <v>22204</v>
      </c>
      <c r="AK1018" s="5">
        <v>4540</v>
      </c>
      <c r="AL1018" s="5">
        <v>0</v>
      </c>
      <c r="AM1018" s="5">
        <v>0</v>
      </c>
      <c r="AN1018" s="5">
        <v>2917</v>
      </c>
      <c r="AO1018" s="5">
        <v>0</v>
      </c>
      <c r="AP1018" s="5">
        <v>0</v>
      </c>
      <c r="AQ1018" s="5">
        <v>1582</v>
      </c>
      <c r="AR1018" s="5">
        <v>2639</v>
      </c>
      <c r="AS1018" s="5">
        <v>3658</v>
      </c>
      <c r="AT1018" s="5">
        <v>3214</v>
      </c>
      <c r="AU1018" s="5">
        <v>18713</v>
      </c>
      <c r="AV1018" s="5">
        <v>591</v>
      </c>
      <c r="AW1018" s="5">
        <v>0</v>
      </c>
      <c r="AX1018" s="5">
        <v>34</v>
      </c>
      <c r="AY1018" s="5">
        <v>0</v>
      </c>
      <c r="AZ1018" s="5">
        <v>0</v>
      </c>
      <c r="BA1018" s="5">
        <v>8197</v>
      </c>
      <c r="BB1018" s="5">
        <v>5850</v>
      </c>
      <c r="BC1018" s="5">
        <v>40142</v>
      </c>
      <c r="BD1018" s="5">
        <v>0</v>
      </c>
      <c r="BE1018" s="5">
        <v>0</v>
      </c>
      <c r="BF1018" s="5">
        <v>0</v>
      </c>
      <c r="BG1018" s="5">
        <v>179</v>
      </c>
      <c r="BH1018" s="5">
        <v>922692</v>
      </c>
      <c r="BI1018" s="5">
        <v>143339</v>
      </c>
      <c r="BJ1018" s="5">
        <v>956843</v>
      </c>
      <c r="BK1018" s="5">
        <v>81540</v>
      </c>
      <c r="BL1018" s="5">
        <v>0</v>
      </c>
      <c r="BM1018" s="5">
        <v>0</v>
      </c>
      <c r="BN1018" s="5">
        <v>0</v>
      </c>
      <c r="BO1018" s="5">
        <v>100096</v>
      </c>
      <c r="BP1018" s="5">
        <v>1359568</v>
      </c>
      <c r="BQ1018" s="5">
        <v>750166</v>
      </c>
      <c r="BR1018" s="5">
        <v>0</v>
      </c>
    </row>
    <row r="1019" spans="1:70">
      <c r="A1019" t="s">
        <v>2462</v>
      </c>
      <c r="B1019" t="s">
        <v>2463</v>
      </c>
      <c r="C1019" t="s">
        <v>1304</v>
      </c>
      <c r="D1019" t="s">
        <v>2474</v>
      </c>
      <c r="E1019" t="str">
        <f t="shared" si="15"/>
        <v>和歌山県御坊市</v>
      </c>
      <c r="F1019" s="5">
        <v>23303</v>
      </c>
      <c r="G1019" s="5">
        <v>19</v>
      </c>
      <c r="H1019" s="5">
        <v>0</v>
      </c>
      <c r="I1019" s="5">
        <v>0</v>
      </c>
      <c r="J1019" s="5">
        <v>2</v>
      </c>
      <c r="K1019" s="5">
        <v>1</v>
      </c>
      <c r="L1019" s="5">
        <v>87</v>
      </c>
      <c r="M1019" s="5">
        <v>3922</v>
      </c>
      <c r="N1019" s="5">
        <v>9719</v>
      </c>
      <c r="O1019" s="5">
        <v>216077</v>
      </c>
      <c r="P1019" s="5">
        <v>439346</v>
      </c>
      <c r="Q1019" s="5">
        <v>1556568</v>
      </c>
      <c r="R1019" s="5">
        <v>114402</v>
      </c>
      <c r="S1019" s="5">
        <v>11</v>
      </c>
      <c r="T1019" s="5">
        <v>2980</v>
      </c>
      <c r="U1019" s="5">
        <v>0</v>
      </c>
      <c r="V1019" s="5">
        <v>0</v>
      </c>
      <c r="W1019" s="5">
        <v>8</v>
      </c>
      <c r="X1019" s="5">
        <v>10</v>
      </c>
      <c r="Y1019" s="5">
        <v>21000</v>
      </c>
      <c r="Z1019" s="5">
        <v>0</v>
      </c>
      <c r="AA1019" s="5">
        <v>109</v>
      </c>
      <c r="AB1019" s="5">
        <v>43</v>
      </c>
      <c r="AC1019" s="5">
        <v>87</v>
      </c>
      <c r="AD1019" s="5">
        <v>3380</v>
      </c>
      <c r="AE1019" s="5">
        <v>6685</v>
      </c>
      <c r="AF1019" s="5">
        <v>31423</v>
      </c>
      <c r="AG1019" s="5">
        <v>4800</v>
      </c>
      <c r="AH1019" s="5">
        <v>1800</v>
      </c>
      <c r="AI1019" s="5">
        <v>0</v>
      </c>
      <c r="AJ1019" s="5">
        <v>0</v>
      </c>
      <c r="AK1019" s="5">
        <v>9700</v>
      </c>
      <c r="AL1019" s="5">
        <v>0</v>
      </c>
      <c r="AM1019" s="5">
        <v>0</v>
      </c>
      <c r="AN1019" s="5">
        <v>0</v>
      </c>
      <c r="AO1019" s="5">
        <v>0</v>
      </c>
      <c r="AP1019" s="5">
        <v>0</v>
      </c>
      <c r="AQ1019" s="5">
        <v>530</v>
      </c>
      <c r="AR1019" s="5">
        <v>0</v>
      </c>
      <c r="AS1019" s="5">
        <v>506</v>
      </c>
      <c r="AT1019" s="5">
        <v>851</v>
      </c>
      <c r="AU1019" s="5">
        <v>7144</v>
      </c>
      <c r="AV1019" s="5">
        <v>0</v>
      </c>
      <c r="AW1019" s="5">
        <v>85</v>
      </c>
      <c r="AX1019" s="5">
        <v>165</v>
      </c>
      <c r="AY1019" s="5">
        <v>0</v>
      </c>
      <c r="AZ1019" s="5">
        <v>0</v>
      </c>
      <c r="BA1019" s="5">
        <v>0</v>
      </c>
      <c r="BB1019" s="5">
        <v>0</v>
      </c>
      <c r="BC1019" s="5">
        <v>20092</v>
      </c>
      <c r="BD1019" s="5">
        <v>0</v>
      </c>
      <c r="BE1019" s="5">
        <v>0</v>
      </c>
      <c r="BF1019" s="5">
        <v>0</v>
      </c>
      <c r="BG1019" s="5">
        <v>0</v>
      </c>
      <c r="BH1019" s="5">
        <v>439813</v>
      </c>
      <c r="BI1019" s="5">
        <v>32136</v>
      </c>
      <c r="BJ1019" s="5">
        <v>362126</v>
      </c>
      <c r="BK1019" s="5">
        <v>34921</v>
      </c>
      <c r="BL1019" s="5">
        <v>0</v>
      </c>
      <c r="BM1019" s="5">
        <v>0</v>
      </c>
      <c r="BN1019" s="5">
        <v>0</v>
      </c>
      <c r="BO1019" s="5">
        <v>25277</v>
      </c>
      <c r="BP1019" s="5">
        <v>712876</v>
      </c>
      <c r="BQ1019" s="5">
        <v>319808</v>
      </c>
      <c r="BR1019" s="5">
        <v>0</v>
      </c>
    </row>
    <row r="1020" spans="1:70">
      <c r="A1020" t="s">
        <v>2462</v>
      </c>
      <c r="B1020" t="s">
        <v>2463</v>
      </c>
      <c r="C1020" t="s">
        <v>1306</v>
      </c>
      <c r="D1020" t="s">
        <v>2475</v>
      </c>
      <c r="E1020" t="str">
        <f t="shared" si="15"/>
        <v>和歌山県那智勝浦町</v>
      </c>
      <c r="F1020" s="5">
        <v>14549</v>
      </c>
      <c r="G1020" s="5">
        <v>16</v>
      </c>
      <c r="H1020" s="5">
        <v>0</v>
      </c>
      <c r="I1020" s="5">
        <v>2</v>
      </c>
      <c r="J1020" s="5">
        <v>0</v>
      </c>
      <c r="K1020" s="5">
        <v>1</v>
      </c>
      <c r="L1020" s="5">
        <v>907</v>
      </c>
      <c r="M1020" s="5">
        <v>23858</v>
      </c>
      <c r="N1020" s="5">
        <v>147259</v>
      </c>
      <c r="O1020" s="5">
        <v>0</v>
      </c>
      <c r="P1020" s="5">
        <v>382586</v>
      </c>
      <c r="Q1020" s="5">
        <v>3755704</v>
      </c>
      <c r="R1020" s="5">
        <v>176227</v>
      </c>
      <c r="S1020" s="5">
        <v>16</v>
      </c>
      <c r="T1020" s="5">
        <v>2153</v>
      </c>
      <c r="U1020" s="5">
        <v>0</v>
      </c>
      <c r="V1020" s="5">
        <v>0</v>
      </c>
      <c r="W1020" s="5">
        <v>5</v>
      </c>
      <c r="X1020" s="5">
        <v>7</v>
      </c>
      <c r="Y1020" s="5">
        <v>16040</v>
      </c>
      <c r="Z1020" s="5">
        <v>0</v>
      </c>
      <c r="AA1020" s="5">
        <v>52</v>
      </c>
      <c r="AB1020" s="5">
        <v>17</v>
      </c>
      <c r="AC1020" s="5">
        <v>0</v>
      </c>
      <c r="AD1020" s="5">
        <v>673</v>
      </c>
      <c r="AE1020" s="5">
        <v>34417</v>
      </c>
      <c r="AF1020" s="5">
        <v>0</v>
      </c>
      <c r="AG1020" s="5">
        <v>1700</v>
      </c>
      <c r="AH1020" s="5">
        <v>13700</v>
      </c>
      <c r="AI1020" s="5">
        <v>102336</v>
      </c>
      <c r="AJ1020" s="5">
        <v>0</v>
      </c>
      <c r="AK1020" s="5">
        <v>1481</v>
      </c>
      <c r="AL1020" s="5">
        <v>0</v>
      </c>
      <c r="AM1020" s="5">
        <v>6473</v>
      </c>
      <c r="AN1020" s="5">
        <v>0</v>
      </c>
      <c r="AO1020" s="5">
        <v>0</v>
      </c>
      <c r="AP1020" s="5">
        <v>0</v>
      </c>
      <c r="AQ1020" s="5">
        <v>0</v>
      </c>
      <c r="AR1020" s="5">
        <v>187</v>
      </c>
      <c r="AS1020" s="5">
        <v>1839</v>
      </c>
      <c r="AT1020" s="5">
        <v>8492</v>
      </c>
      <c r="AU1020" s="5">
        <v>0</v>
      </c>
      <c r="AV1020" s="5">
        <v>79</v>
      </c>
      <c r="AW1020" s="5">
        <v>497</v>
      </c>
      <c r="AX1020" s="5">
        <v>171</v>
      </c>
      <c r="AY1020" s="5">
        <v>0</v>
      </c>
      <c r="AZ1020" s="5">
        <v>0</v>
      </c>
      <c r="BA1020" s="5">
        <v>3267</v>
      </c>
      <c r="BB1020" s="5">
        <v>8860</v>
      </c>
      <c r="BC1020" s="5">
        <v>0</v>
      </c>
      <c r="BD1020" s="5">
        <v>0</v>
      </c>
      <c r="BE1020" s="5">
        <v>0</v>
      </c>
      <c r="BF1020" s="5">
        <v>0</v>
      </c>
      <c r="BG1020" s="5">
        <v>0</v>
      </c>
      <c r="BH1020" s="5">
        <v>382597</v>
      </c>
      <c r="BI1020" s="5">
        <v>49217</v>
      </c>
      <c r="BJ1020" s="5">
        <v>444975</v>
      </c>
      <c r="BK1020" s="5">
        <v>49042</v>
      </c>
      <c r="BL1020" s="5">
        <v>0</v>
      </c>
      <c r="BM1020" s="5">
        <v>0</v>
      </c>
      <c r="BN1020" s="5">
        <v>0</v>
      </c>
      <c r="BO1020" s="5">
        <v>40594</v>
      </c>
      <c r="BP1020" s="5">
        <v>593249</v>
      </c>
      <c r="BQ1020" s="5">
        <v>193145</v>
      </c>
      <c r="BR1020" s="5">
        <v>0</v>
      </c>
    </row>
    <row r="1021" spans="1:70">
      <c r="A1021" t="s">
        <v>2462</v>
      </c>
      <c r="B1021" t="s">
        <v>2463</v>
      </c>
      <c r="C1021" t="s">
        <v>1312</v>
      </c>
      <c r="D1021" t="s">
        <v>2034</v>
      </c>
      <c r="E1021" t="str">
        <f t="shared" si="15"/>
        <v>和歌山県美浜町</v>
      </c>
      <c r="F1021" s="5">
        <v>7153</v>
      </c>
      <c r="G1021" s="5">
        <v>6</v>
      </c>
      <c r="H1021" s="5">
        <v>0</v>
      </c>
      <c r="I1021" s="5">
        <v>0</v>
      </c>
      <c r="J1021" s="5">
        <v>1</v>
      </c>
      <c r="K1021" s="5">
        <v>0</v>
      </c>
      <c r="L1021" s="5">
        <v>3806</v>
      </c>
      <c r="M1021" s="5">
        <v>2165</v>
      </c>
      <c r="N1021" s="5">
        <v>788</v>
      </c>
      <c r="O1021" s="5">
        <v>56248</v>
      </c>
      <c r="P1021" s="5">
        <v>108116</v>
      </c>
      <c r="Q1021" s="5">
        <v>294533</v>
      </c>
      <c r="R1021" s="5">
        <v>28132</v>
      </c>
      <c r="S1021" s="5">
        <v>4</v>
      </c>
      <c r="T1021" s="5">
        <v>845</v>
      </c>
      <c r="U1021" s="5">
        <v>0</v>
      </c>
      <c r="V1021" s="5">
        <v>0</v>
      </c>
      <c r="W1021" s="5">
        <v>2</v>
      </c>
      <c r="X1021" s="5">
        <v>4</v>
      </c>
      <c r="Y1021" s="5">
        <v>5000</v>
      </c>
      <c r="Z1021" s="5">
        <v>0</v>
      </c>
      <c r="AA1021" s="5">
        <v>38</v>
      </c>
      <c r="AB1021" s="5">
        <v>13</v>
      </c>
      <c r="AC1021" s="5">
        <v>0</v>
      </c>
      <c r="AD1021" s="5">
        <v>2111</v>
      </c>
      <c r="AE1021" s="5">
        <v>788</v>
      </c>
      <c r="AF1021" s="5">
        <v>5077</v>
      </c>
      <c r="AG1021" s="5">
        <v>0</v>
      </c>
      <c r="AH1021" s="5">
        <v>750</v>
      </c>
      <c r="AI1021" s="5">
        <v>0</v>
      </c>
      <c r="AJ1021" s="5">
        <v>0</v>
      </c>
      <c r="AK1021" s="5">
        <v>2200</v>
      </c>
      <c r="AL1021" s="5">
        <v>2000</v>
      </c>
      <c r="AM1021" s="5">
        <v>0</v>
      </c>
      <c r="AN1021" s="5">
        <v>0</v>
      </c>
      <c r="AO1021" s="5">
        <v>0</v>
      </c>
      <c r="AP1021" s="5">
        <v>0</v>
      </c>
      <c r="AQ1021" s="5">
        <v>0</v>
      </c>
      <c r="AR1021" s="5">
        <v>0</v>
      </c>
      <c r="AS1021" s="5">
        <v>0</v>
      </c>
      <c r="AT1021" s="5">
        <v>0</v>
      </c>
      <c r="AU1021" s="5">
        <v>0</v>
      </c>
      <c r="AV1021" s="5">
        <v>0</v>
      </c>
      <c r="AW1021" s="5">
        <v>0</v>
      </c>
      <c r="AX1021" s="5">
        <v>0</v>
      </c>
      <c r="AY1021" s="5">
        <v>0</v>
      </c>
      <c r="AZ1021" s="5">
        <v>0</v>
      </c>
      <c r="BA1021" s="5">
        <v>42</v>
      </c>
      <c r="BB1021" s="5">
        <v>0</v>
      </c>
      <c r="BC1021" s="5">
        <v>307</v>
      </c>
      <c r="BD1021" s="5">
        <v>0</v>
      </c>
      <c r="BE1021" s="5">
        <v>0</v>
      </c>
      <c r="BF1021" s="5">
        <v>0</v>
      </c>
      <c r="BG1021" s="5">
        <v>0</v>
      </c>
      <c r="BH1021" s="5">
        <v>108221</v>
      </c>
      <c r="BI1021" s="5">
        <v>21006</v>
      </c>
      <c r="BJ1021" s="5">
        <v>111857</v>
      </c>
      <c r="BK1021" s="5">
        <v>6820</v>
      </c>
      <c r="BL1021" s="5">
        <v>0</v>
      </c>
      <c r="BM1021" s="5">
        <v>0</v>
      </c>
      <c r="BN1021" s="5">
        <v>0</v>
      </c>
      <c r="BO1021" s="5">
        <v>14037</v>
      </c>
      <c r="BP1021" s="5">
        <v>189508</v>
      </c>
      <c r="BQ1021" s="5">
        <v>33431</v>
      </c>
      <c r="BR1021" s="5">
        <v>0</v>
      </c>
    </row>
    <row r="1022" spans="1:70">
      <c r="A1022" t="s">
        <v>2462</v>
      </c>
      <c r="B1022" t="s">
        <v>2463</v>
      </c>
      <c r="C1022" t="s">
        <v>1314</v>
      </c>
      <c r="D1022" t="s">
        <v>2476</v>
      </c>
      <c r="E1022" t="str">
        <f t="shared" si="15"/>
        <v>和歌山県かつらぎ町</v>
      </c>
      <c r="F1022" s="5">
        <v>12271</v>
      </c>
      <c r="G1022" s="5">
        <v>6</v>
      </c>
      <c r="H1022" s="5">
        <v>2</v>
      </c>
      <c r="I1022" s="5">
        <v>0</v>
      </c>
      <c r="J1022" s="5">
        <v>0</v>
      </c>
      <c r="K1022" s="5">
        <v>0</v>
      </c>
      <c r="L1022" s="5">
        <v>812</v>
      </c>
      <c r="M1022" s="5">
        <v>9839</v>
      </c>
      <c r="N1022" s="5">
        <v>22634</v>
      </c>
      <c r="O1022" s="5">
        <v>89216</v>
      </c>
      <c r="P1022" s="5">
        <v>232041</v>
      </c>
      <c r="Q1022" s="5">
        <v>597888</v>
      </c>
      <c r="R1022" s="5">
        <v>19700</v>
      </c>
      <c r="S1022" s="5">
        <v>7</v>
      </c>
      <c r="T1022" s="5">
        <v>1249</v>
      </c>
      <c r="U1022" s="5">
        <v>0</v>
      </c>
      <c r="V1022" s="5">
        <v>0</v>
      </c>
      <c r="W1022" s="5">
        <v>3</v>
      </c>
      <c r="X1022" s="5">
        <v>3</v>
      </c>
      <c r="Y1022" s="5">
        <v>6600</v>
      </c>
      <c r="Z1022" s="5">
        <v>0</v>
      </c>
      <c r="AA1022" s="5">
        <v>6</v>
      </c>
      <c r="AB1022" s="5">
        <v>0</v>
      </c>
      <c r="AC1022" s="5">
        <v>0</v>
      </c>
      <c r="AD1022" s="5">
        <v>12</v>
      </c>
      <c r="AE1022" s="5">
        <v>0</v>
      </c>
      <c r="AF1022" s="5">
        <v>1416</v>
      </c>
      <c r="AG1022" s="5">
        <v>5500</v>
      </c>
      <c r="AH1022" s="5">
        <v>7473</v>
      </c>
      <c r="AI1022" s="5">
        <v>0</v>
      </c>
      <c r="AJ1022" s="5">
        <v>0</v>
      </c>
      <c r="AK1022" s="5">
        <v>2391</v>
      </c>
      <c r="AL1022" s="5">
        <v>864</v>
      </c>
      <c r="AM1022" s="5">
        <v>115</v>
      </c>
      <c r="AN1022" s="5">
        <v>0</v>
      </c>
      <c r="AO1022" s="5">
        <v>0</v>
      </c>
      <c r="AP1022" s="5">
        <v>0</v>
      </c>
      <c r="AQ1022" s="5">
        <v>0</v>
      </c>
      <c r="AR1022" s="5">
        <v>0</v>
      </c>
      <c r="AS1022" s="5">
        <v>76</v>
      </c>
      <c r="AT1022" s="5">
        <v>1295</v>
      </c>
      <c r="AU1022" s="5">
        <v>5454</v>
      </c>
      <c r="AV1022" s="5">
        <v>0</v>
      </c>
      <c r="AW1022" s="5">
        <v>112</v>
      </c>
      <c r="AX1022" s="5">
        <v>7403</v>
      </c>
      <c r="AY1022" s="5">
        <v>1222</v>
      </c>
      <c r="AZ1022" s="5">
        <v>0</v>
      </c>
      <c r="BA1022" s="5">
        <v>0</v>
      </c>
      <c r="BB1022" s="5">
        <v>19</v>
      </c>
      <c r="BC1022" s="5">
        <v>259</v>
      </c>
      <c r="BD1022" s="5">
        <v>0</v>
      </c>
      <c r="BE1022" s="5">
        <v>0</v>
      </c>
      <c r="BF1022" s="5">
        <v>0</v>
      </c>
      <c r="BG1022" s="5">
        <v>0</v>
      </c>
      <c r="BH1022" s="5">
        <v>233610</v>
      </c>
      <c r="BI1022" s="5">
        <v>35420</v>
      </c>
      <c r="BJ1022" s="5">
        <v>208719</v>
      </c>
      <c r="BK1022" s="5">
        <v>5582</v>
      </c>
      <c r="BL1022" s="5">
        <v>91</v>
      </c>
      <c r="BM1022" s="5">
        <v>0</v>
      </c>
      <c r="BN1022" s="5">
        <v>0</v>
      </c>
      <c r="BO1022" s="5">
        <v>24965</v>
      </c>
      <c r="BP1022" s="5">
        <v>739890</v>
      </c>
      <c r="BQ1022" s="5">
        <v>26622</v>
      </c>
      <c r="BR1022" s="5">
        <v>6600</v>
      </c>
    </row>
    <row r="1023" spans="1:70">
      <c r="A1023" t="s">
        <v>2462</v>
      </c>
      <c r="B1023" t="s">
        <v>2463</v>
      </c>
      <c r="C1023" t="s">
        <v>1316</v>
      </c>
      <c r="D1023" t="s">
        <v>2477</v>
      </c>
      <c r="E1023" t="str">
        <f t="shared" si="15"/>
        <v>和歌山県すさみ町</v>
      </c>
      <c r="F1023" s="5">
        <v>2537</v>
      </c>
      <c r="G1023" s="5">
        <v>3</v>
      </c>
      <c r="H1023" s="5">
        <v>1</v>
      </c>
      <c r="I1023" s="5">
        <v>0</v>
      </c>
      <c r="J1023" s="5">
        <v>0</v>
      </c>
      <c r="K1023" s="5">
        <v>0</v>
      </c>
      <c r="L1023" s="5">
        <v>231</v>
      </c>
      <c r="M1023" s="5">
        <v>740</v>
      </c>
      <c r="N1023" s="5">
        <v>451</v>
      </c>
      <c r="O1023" s="5">
        <v>22777</v>
      </c>
      <c r="P1023" s="5">
        <v>57136</v>
      </c>
      <c r="Q1023" s="5">
        <v>10117</v>
      </c>
      <c r="R1023" s="5">
        <v>3408</v>
      </c>
      <c r="S1023" s="5">
        <v>2</v>
      </c>
      <c r="T1023" s="5">
        <v>372</v>
      </c>
      <c r="U1023" s="5">
        <v>0</v>
      </c>
      <c r="V1023" s="5">
        <v>0</v>
      </c>
      <c r="W1023" s="5">
        <v>1</v>
      </c>
      <c r="X1023" s="5">
        <v>12</v>
      </c>
      <c r="Y1023" s="5">
        <v>3800</v>
      </c>
      <c r="Z1023" s="5">
        <v>0</v>
      </c>
      <c r="AA1023" s="5">
        <v>3</v>
      </c>
      <c r="AB1023" s="5">
        <v>0</v>
      </c>
      <c r="AC1023" s="5">
        <v>231</v>
      </c>
      <c r="AD1023" s="5">
        <v>740</v>
      </c>
      <c r="AE1023" s="5">
        <v>451</v>
      </c>
      <c r="AF1023" s="5">
        <v>12449</v>
      </c>
      <c r="AG1023" s="5">
        <v>0</v>
      </c>
      <c r="AH1023" s="5">
        <v>0</v>
      </c>
      <c r="AI1023" s="5">
        <v>0</v>
      </c>
      <c r="AJ1023" s="5">
        <v>7500</v>
      </c>
      <c r="AK1023" s="5">
        <v>1200</v>
      </c>
      <c r="AL1023" s="5">
        <v>0</v>
      </c>
      <c r="AM1023" s="5">
        <v>0</v>
      </c>
      <c r="AN1023" s="5">
        <v>0</v>
      </c>
      <c r="AO1023" s="5">
        <v>0</v>
      </c>
      <c r="AP1023" s="5">
        <v>0</v>
      </c>
      <c r="AQ1023" s="5">
        <v>0</v>
      </c>
      <c r="AR1023" s="5">
        <v>0</v>
      </c>
      <c r="AS1023" s="5">
        <v>0</v>
      </c>
      <c r="AT1023" s="5">
        <v>0</v>
      </c>
      <c r="AU1023" s="5">
        <v>460</v>
      </c>
      <c r="AV1023" s="5">
        <v>0</v>
      </c>
      <c r="AW1023" s="5">
        <v>0</v>
      </c>
      <c r="AX1023" s="5">
        <v>451</v>
      </c>
      <c r="AY1023" s="5">
        <v>0</v>
      </c>
      <c r="AZ1023" s="5">
        <v>0</v>
      </c>
      <c r="BA1023" s="5">
        <v>0</v>
      </c>
      <c r="BB1023" s="5">
        <v>0</v>
      </c>
      <c r="BC1023" s="5">
        <v>1417</v>
      </c>
      <c r="BD1023" s="5">
        <v>0</v>
      </c>
      <c r="BE1023" s="5">
        <v>0</v>
      </c>
      <c r="BF1023" s="5">
        <v>0</v>
      </c>
      <c r="BG1023" s="5">
        <v>0</v>
      </c>
      <c r="BH1023" s="5">
        <v>57158</v>
      </c>
      <c r="BI1023" s="5">
        <v>11205</v>
      </c>
      <c r="BJ1023" s="5">
        <v>59481</v>
      </c>
      <c r="BK1023" s="5">
        <v>763</v>
      </c>
      <c r="BL1023" s="5">
        <v>0</v>
      </c>
      <c r="BM1023" s="5">
        <v>0</v>
      </c>
      <c r="BN1023" s="5">
        <v>13312</v>
      </c>
      <c r="BO1023" s="5">
        <v>11068</v>
      </c>
      <c r="BP1023" s="5">
        <v>168857</v>
      </c>
      <c r="BQ1023" s="5">
        <v>6916</v>
      </c>
      <c r="BR1023" s="5">
        <v>0</v>
      </c>
    </row>
    <row r="1024" spans="1:70">
      <c r="A1024" t="s">
        <v>2462</v>
      </c>
      <c r="B1024" t="s">
        <v>2463</v>
      </c>
      <c r="C1024" t="s">
        <v>1318</v>
      </c>
      <c r="D1024" t="s">
        <v>2478</v>
      </c>
      <c r="E1024" t="str">
        <f t="shared" si="15"/>
        <v>和歌山県紀美野町</v>
      </c>
      <c r="F1024" s="5">
        <v>4756</v>
      </c>
      <c r="G1024" s="5">
        <v>4</v>
      </c>
      <c r="H1024" s="5">
        <v>0</v>
      </c>
      <c r="I1024" s="5">
        <v>1</v>
      </c>
      <c r="J1024" s="5">
        <v>0</v>
      </c>
      <c r="K1024" s="5">
        <v>0</v>
      </c>
      <c r="L1024" s="5">
        <v>142</v>
      </c>
      <c r="M1024" s="5">
        <v>6610</v>
      </c>
      <c r="N1024" s="5">
        <v>31955</v>
      </c>
      <c r="O1024" s="5">
        <v>0</v>
      </c>
      <c r="P1024" s="5">
        <v>94096</v>
      </c>
      <c r="Q1024" s="5">
        <v>174874</v>
      </c>
      <c r="R1024" s="5">
        <v>15622</v>
      </c>
      <c r="S1024" s="5">
        <v>4</v>
      </c>
      <c r="T1024" s="5">
        <v>563</v>
      </c>
      <c r="U1024" s="5">
        <v>0</v>
      </c>
      <c r="V1024" s="5">
        <v>0</v>
      </c>
      <c r="W1024" s="5">
        <v>2</v>
      </c>
      <c r="X1024" s="5">
        <v>8</v>
      </c>
      <c r="Y1024" s="5">
        <v>1890</v>
      </c>
      <c r="Z1024" s="5">
        <v>0</v>
      </c>
      <c r="AA1024" s="5">
        <v>2</v>
      </c>
      <c r="AB1024" s="5">
        <v>0</v>
      </c>
      <c r="AC1024" s="5">
        <v>0</v>
      </c>
      <c r="AD1024" s="5">
        <v>0</v>
      </c>
      <c r="AE1024" s="5">
        <v>0</v>
      </c>
      <c r="AF1024" s="5">
        <v>0</v>
      </c>
      <c r="AG1024" s="5">
        <v>0</v>
      </c>
      <c r="AH1024" s="5">
        <v>0</v>
      </c>
      <c r="AI1024" s="5">
        <v>1890</v>
      </c>
      <c r="AJ1024" s="5">
        <v>0</v>
      </c>
      <c r="AK1024" s="5">
        <v>0</v>
      </c>
      <c r="AL1024" s="5">
        <v>950</v>
      </c>
      <c r="AM1024" s="5">
        <v>0</v>
      </c>
      <c r="AN1024" s="5">
        <v>0</v>
      </c>
      <c r="AO1024" s="5">
        <v>0</v>
      </c>
      <c r="AP1024" s="5">
        <v>0</v>
      </c>
      <c r="AQ1024" s="5">
        <v>0</v>
      </c>
      <c r="AR1024" s="5">
        <v>0</v>
      </c>
      <c r="AS1024" s="5">
        <v>47</v>
      </c>
      <c r="AT1024" s="5">
        <v>0</v>
      </c>
      <c r="AU1024" s="5">
        <v>0</v>
      </c>
      <c r="AV1024" s="5">
        <v>0</v>
      </c>
      <c r="AW1024" s="5">
        <v>0</v>
      </c>
      <c r="AX1024" s="5">
        <v>0</v>
      </c>
      <c r="AY1024" s="5">
        <v>0</v>
      </c>
      <c r="AZ1024" s="5">
        <v>0</v>
      </c>
      <c r="BA1024" s="5">
        <v>986</v>
      </c>
      <c r="BB1024" s="5">
        <v>1681</v>
      </c>
      <c r="BC1024" s="5">
        <v>0</v>
      </c>
      <c r="BD1024" s="5">
        <v>0</v>
      </c>
      <c r="BE1024" s="5">
        <v>0</v>
      </c>
      <c r="BF1024" s="5">
        <v>0</v>
      </c>
      <c r="BG1024" s="5">
        <v>0</v>
      </c>
      <c r="BH1024" s="5">
        <v>94637</v>
      </c>
      <c r="BI1024" s="5">
        <v>4384</v>
      </c>
      <c r="BJ1024" s="5">
        <v>90063</v>
      </c>
      <c r="BK1024" s="5">
        <v>4302</v>
      </c>
      <c r="BL1024" s="5">
        <v>0</v>
      </c>
      <c r="BM1024" s="5">
        <v>0</v>
      </c>
      <c r="BN1024" s="5">
        <v>0</v>
      </c>
      <c r="BO1024" s="5">
        <v>3772</v>
      </c>
      <c r="BP1024" s="5">
        <v>256512</v>
      </c>
      <c r="BQ1024" s="5">
        <v>21011</v>
      </c>
      <c r="BR1024" s="5">
        <v>0</v>
      </c>
    </row>
    <row r="1025" spans="1:70">
      <c r="A1025" t="s">
        <v>2462</v>
      </c>
      <c r="B1025" t="s">
        <v>2463</v>
      </c>
      <c r="C1025" t="s">
        <v>1531</v>
      </c>
      <c r="D1025" t="s">
        <v>2479</v>
      </c>
      <c r="E1025" t="str">
        <f t="shared" si="15"/>
        <v>和歌山県岩出市</v>
      </c>
      <c r="F1025" s="5">
        <v>53711</v>
      </c>
      <c r="G1025" s="5">
        <v>17</v>
      </c>
      <c r="H1025" s="5">
        <v>3</v>
      </c>
      <c r="I1025" s="5">
        <v>1</v>
      </c>
      <c r="J1025" s="5">
        <v>0</v>
      </c>
      <c r="K1025" s="5">
        <v>0</v>
      </c>
      <c r="L1025" s="5">
        <v>1974</v>
      </c>
      <c r="M1025" s="5">
        <v>31410</v>
      </c>
      <c r="N1025" s="5">
        <v>2693</v>
      </c>
      <c r="O1025" s="5">
        <v>352712</v>
      </c>
      <c r="P1025" s="5">
        <v>739464</v>
      </c>
      <c r="Q1025" s="5">
        <v>294563</v>
      </c>
      <c r="R1025" s="5">
        <v>61697</v>
      </c>
      <c r="S1025" s="5">
        <v>17</v>
      </c>
      <c r="T1025" s="5">
        <v>5854</v>
      </c>
      <c r="U1025" s="5">
        <v>0</v>
      </c>
      <c r="V1025" s="5">
        <v>0</v>
      </c>
      <c r="W1025" s="5">
        <v>6</v>
      </c>
      <c r="X1025" s="5">
        <v>6</v>
      </c>
      <c r="Y1025" s="5">
        <v>39000</v>
      </c>
      <c r="Z1025" s="5">
        <v>0</v>
      </c>
      <c r="AA1025" s="5">
        <v>91</v>
      </c>
      <c r="AB1025" s="5">
        <v>49</v>
      </c>
      <c r="AC1025" s="5">
        <v>196</v>
      </c>
      <c r="AD1025" s="5">
        <v>9904</v>
      </c>
      <c r="AE1025" s="5">
        <v>1039</v>
      </c>
      <c r="AF1025" s="5">
        <v>91072</v>
      </c>
      <c r="AG1025" s="5">
        <v>8800</v>
      </c>
      <c r="AH1025" s="5">
        <v>0</v>
      </c>
      <c r="AI1025" s="5">
        <v>27677</v>
      </c>
      <c r="AJ1025" s="5">
        <v>0</v>
      </c>
      <c r="AK1025" s="5">
        <v>18857</v>
      </c>
      <c r="AL1025" s="5">
        <v>0</v>
      </c>
      <c r="AM1025" s="5">
        <v>0</v>
      </c>
      <c r="AN1025" s="5">
        <v>0</v>
      </c>
      <c r="AO1025" s="5">
        <v>0</v>
      </c>
      <c r="AP1025" s="5">
        <v>0</v>
      </c>
      <c r="AQ1025" s="5">
        <v>0</v>
      </c>
      <c r="AR1025" s="5">
        <v>594</v>
      </c>
      <c r="AS1025" s="5">
        <v>2931</v>
      </c>
      <c r="AT1025" s="5">
        <v>0</v>
      </c>
      <c r="AU1025" s="5">
        <v>47771</v>
      </c>
      <c r="AV1025" s="5">
        <v>0</v>
      </c>
      <c r="AW1025" s="5">
        <v>0</v>
      </c>
      <c r="AX1025" s="5">
        <v>0</v>
      </c>
      <c r="AY1025" s="5">
        <v>0</v>
      </c>
      <c r="AZ1025" s="5">
        <v>0</v>
      </c>
      <c r="BA1025" s="5">
        <v>3487</v>
      </c>
      <c r="BB1025" s="5">
        <v>1359</v>
      </c>
      <c r="BC1025" s="5">
        <v>23274</v>
      </c>
      <c r="BD1025" s="5">
        <v>0</v>
      </c>
      <c r="BE1025" s="5">
        <v>0</v>
      </c>
      <c r="BF1025" s="5">
        <v>0</v>
      </c>
      <c r="BG1025" s="5">
        <v>0</v>
      </c>
      <c r="BH1025" s="5">
        <v>744506</v>
      </c>
      <c r="BI1025" s="5">
        <v>163905</v>
      </c>
      <c r="BJ1025" s="5">
        <v>725217</v>
      </c>
      <c r="BK1025" s="5">
        <v>20003</v>
      </c>
      <c r="BL1025" s="5">
        <v>0</v>
      </c>
      <c r="BM1025" s="5">
        <v>0</v>
      </c>
      <c r="BN1025" s="5">
        <v>0</v>
      </c>
      <c r="BO1025" s="5">
        <v>162141</v>
      </c>
      <c r="BP1025" s="5">
        <v>2635368</v>
      </c>
      <c r="BQ1025" s="5">
        <v>244526</v>
      </c>
      <c r="BR1025" s="5">
        <v>21212</v>
      </c>
    </row>
    <row r="1026" spans="1:70">
      <c r="A1026" t="s">
        <v>2462</v>
      </c>
      <c r="B1026" t="s">
        <v>2463</v>
      </c>
      <c r="C1026" t="s">
        <v>1324</v>
      </c>
      <c r="D1026" t="s">
        <v>2480</v>
      </c>
      <c r="E1026" t="str">
        <f t="shared" si="15"/>
        <v>和歌山県紀の川市（河北）</v>
      </c>
      <c r="F1026" s="5">
        <v>30441</v>
      </c>
      <c r="G1026" s="5">
        <v>10</v>
      </c>
      <c r="H1026" s="5">
        <v>0</v>
      </c>
      <c r="I1026" s="5">
        <v>1</v>
      </c>
      <c r="J1026" s="5">
        <v>2</v>
      </c>
      <c r="K1026" s="5">
        <v>0</v>
      </c>
      <c r="L1026" s="5">
        <v>9352</v>
      </c>
      <c r="M1026" s="5">
        <v>24047</v>
      </c>
      <c r="N1026" s="5">
        <v>86609</v>
      </c>
      <c r="O1026" s="5">
        <v>241552</v>
      </c>
      <c r="P1026" s="5">
        <v>1040759</v>
      </c>
      <c r="Q1026" s="5">
        <v>6590601</v>
      </c>
      <c r="R1026" s="5">
        <v>490213</v>
      </c>
      <c r="S1026" s="5">
        <v>9</v>
      </c>
      <c r="T1026" s="5">
        <v>3402</v>
      </c>
      <c r="U1026" s="5">
        <v>0</v>
      </c>
      <c r="V1026" s="5">
        <v>0</v>
      </c>
      <c r="W1026" s="5">
        <v>7</v>
      </c>
      <c r="X1026" s="5">
        <v>11</v>
      </c>
      <c r="Y1026" s="5">
        <v>28791</v>
      </c>
      <c r="Z1026" s="5">
        <v>0</v>
      </c>
      <c r="AA1026" s="5">
        <v>42</v>
      </c>
      <c r="AB1026" s="5">
        <v>0</v>
      </c>
      <c r="AC1026" s="5">
        <v>2103</v>
      </c>
      <c r="AD1026" s="5">
        <v>5657</v>
      </c>
      <c r="AE1026" s="5">
        <v>25766</v>
      </c>
      <c r="AF1026" s="5">
        <v>36912</v>
      </c>
      <c r="AG1026" s="5">
        <v>0</v>
      </c>
      <c r="AH1026" s="5">
        <v>14500</v>
      </c>
      <c r="AI1026" s="5">
        <v>28791</v>
      </c>
      <c r="AJ1026" s="5">
        <v>0</v>
      </c>
      <c r="AK1026" s="5">
        <v>6488</v>
      </c>
      <c r="AL1026" s="5">
        <v>11840</v>
      </c>
      <c r="AM1026" s="5">
        <v>0</v>
      </c>
      <c r="AN1026" s="5">
        <v>0</v>
      </c>
      <c r="AO1026" s="5">
        <v>0</v>
      </c>
      <c r="AP1026" s="5">
        <v>0</v>
      </c>
      <c r="AQ1026" s="5">
        <v>0</v>
      </c>
      <c r="AR1026" s="5">
        <v>0</v>
      </c>
      <c r="AS1026" s="5">
        <v>1584</v>
      </c>
      <c r="AT1026" s="5">
        <v>1207</v>
      </c>
      <c r="AU1026" s="5">
        <v>2872</v>
      </c>
      <c r="AV1026" s="5">
        <v>0</v>
      </c>
      <c r="AW1026" s="5">
        <v>0</v>
      </c>
      <c r="AX1026" s="5">
        <v>0</v>
      </c>
      <c r="AY1026" s="5">
        <v>0</v>
      </c>
      <c r="AZ1026" s="5">
        <v>0</v>
      </c>
      <c r="BA1026" s="5">
        <v>0</v>
      </c>
      <c r="BB1026" s="5">
        <v>0</v>
      </c>
      <c r="BC1026" s="5">
        <v>1129</v>
      </c>
      <c r="BD1026" s="5">
        <v>0</v>
      </c>
      <c r="BE1026" s="5">
        <v>0</v>
      </c>
      <c r="BF1026" s="5">
        <v>0</v>
      </c>
      <c r="BG1026" s="5">
        <v>0</v>
      </c>
      <c r="BH1026" s="5">
        <v>1093476</v>
      </c>
      <c r="BI1026" s="5">
        <v>223357</v>
      </c>
      <c r="BJ1026" s="5">
        <v>1112800</v>
      </c>
      <c r="BK1026" s="5">
        <v>110410</v>
      </c>
      <c r="BL1026" s="5">
        <v>13255</v>
      </c>
      <c r="BM1026" s="5">
        <v>40399</v>
      </c>
      <c r="BN1026" s="5">
        <v>2920</v>
      </c>
      <c r="BO1026" s="5">
        <v>127319</v>
      </c>
      <c r="BP1026" s="5">
        <v>2240977</v>
      </c>
      <c r="BQ1026" s="5">
        <v>626609</v>
      </c>
      <c r="BR1026" s="5">
        <v>0</v>
      </c>
    </row>
    <row r="1027" spans="1:70">
      <c r="A1027" t="s">
        <v>2462</v>
      </c>
      <c r="B1027" t="s">
        <v>2463</v>
      </c>
      <c r="C1027" t="s">
        <v>1326</v>
      </c>
      <c r="D1027" t="s">
        <v>2481</v>
      </c>
      <c r="E1027" t="str">
        <f t="shared" si="15"/>
        <v>和歌山県みなべ町</v>
      </c>
      <c r="F1027" s="5">
        <v>7171</v>
      </c>
      <c r="G1027" s="5">
        <v>4</v>
      </c>
      <c r="H1027" s="5">
        <v>1</v>
      </c>
      <c r="I1027" s="5">
        <v>0</v>
      </c>
      <c r="J1027" s="5">
        <v>1</v>
      </c>
      <c r="K1027" s="5">
        <v>0</v>
      </c>
      <c r="L1027" s="5">
        <v>1266</v>
      </c>
      <c r="M1027" s="5">
        <v>3311</v>
      </c>
      <c r="N1027" s="5">
        <v>0</v>
      </c>
      <c r="O1027" s="5">
        <v>83656</v>
      </c>
      <c r="P1027" s="5">
        <v>139392</v>
      </c>
      <c r="Q1027" s="5">
        <v>309160</v>
      </c>
      <c r="R1027" s="5">
        <v>16145</v>
      </c>
      <c r="S1027" s="5">
        <v>4</v>
      </c>
      <c r="T1027" s="5">
        <v>1102</v>
      </c>
      <c r="U1027" s="5">
        <v>0</v>
      </c>
      <c r="V1027" s="5">
        <v>0</v>
      </c>
      <c r="W1027" s="5">
        <v>2</v>
      </c>
      <c r="X1027" s="5">
        <v>3</v>
      </c>
      <c r="Y1027" s="5">
        <v>5625</v>
      </c>
      <c r="Z1027" s="5">
        <v>0</v>
      </c>
      <c r="AA1027" s="5">
        <v>21</v>
      </c>
      <c r="AB1027" s="5">
        <v>6</v>
      </c>
      <c r="AC1027" s="5">
        <v>0</v>
      </c>
      <c r="AD1027" s="5">
        <v>2401</v>
      </c>
      <c r="AE1027" s="5">
        <v>0</v>
      </c>
      <c r="AF1027" s="5">
        <v>51846</v>
      </c>
      <c r="AG1027" s="5">
        <v>0</v>
      </c>
      <c r="AH1027" s="5">
        <v>0</v>
      </c>
      <c r="AI1027" s="5">
        <v>5625</v>
      </c>
      <c r="AJ1027" s="5">
        <v>0</v>
      </c>
      <c r="AK1027" s="5">
        <v>2500</v>
      </c>
      <c r="AL1027" s="5">
        <v>0</v>
      </c>
      <c r="AM1027" s="5">
        <v>800</v>
      </c>
      <c r="AN1027" s="5">
        <v>0</v>
      </c>
      <c r="AO1027" s="5">
        <v>0</v>
      </c>
      <c r="AP1027" s="5">
        <v>0</v>
      </c>
      <c r="AQ1027" s="5">
        <v>0</v>
      </c>
      <c r="AR1027" s="5">
        <v>656</v>
      </c>
      <c r="AS1027" s="5">
        <v>910</v>
      </c>
      <c r="AT1027" s="5">
        <v>0</v>
      </c>
      <c r="AU1027" s="5">
        <v>6922</v>
      </c>
      <c r="AV1027" s="5">
        <v>0</v>
      </c>
      <c r="AW1027" s="5">
        <v>0</v>
      </c>
      <c r="AX1027" s="5">
        <v>0</v>
      </c>
      <c r="AY1027" s="5">
        <v>0</v>
      </c>
      <c r="AZ1027" s="5">
        <v>0</v>
      </c>
      <c r="BA1027" s="5">
        <v>0</v>
      </c>
      <c r="BB1027" s="5">
        <v>0</v>
      </c>
      <c r="BC1027" s="5">
        <v>3057</v>
      </c>
      <c r="BD1027" s="5">
        <v>0</v>
      </c>
      <c r="BE1027" s="5">
        <v>0</v>
      </c>
      <c r="BF1027" s="5">
        <v>0</v>
      </c>
      <c r="BG1027" s="5">
        <v>0</v>
      </c>
      <c r="BH1027" s="5">
        <v>142708</v>
      </c>
      <c r="BI1027" s="5">
        <v>15960</v>
      </c>
      <c r="BJ1027" s="5">
        <v>121542</v>
      </c>
      <c r="BK1027" s="5">
        <v>5187</v>
      </c>
      <c r="BL1027" s="5">
        <v>0</v>
      </c>
      <c r="BM1027" s="5">
        <v>1456</v>
      </c>
      <c r="BN1027" s="5">
        <v>0</v>
      </c>
      <c r="BO1027" s="5">
        <v>14312</v>
      </c>
      <c r="BP1027" s="5">
        <v>368141</v>
      </c>
      <c r="BQ1027" s="5">
        <v>67126</v>
      </c>
      <c r="BR1027" s="5">
        <v>5625</v>
      </c>
    </row>
    <row r="1028" spans="1:70">
      <c r="A1028" t="s">
        <v>2462</v>
      </c>
      <c r="B1028" t="s">
        <v>2463</v>
      </c>
      <c r="C1028" t="s">
        <v>1328</v>
      </c>
      <c r="D1028" t="s">
        <v>2482</v>
      </c>
      <c r="E1028" t="str">
        <f t="shared" ref="E1028:E1091" si="16">+B1028&amp;D1028</f>
        <v>和歌山県上富田町</v>
      </c>
      <c r="F1028" s="5">
        <v>15502</v>
      </c>
      <c r="G1028" s="5">
        <v>9</v>
      </c>
      <c r="H1028" s="5">
        <v>2</v>
      </c>
      <c r="I1028" s="5">
        <v>0</v>
      </c>
      <c r="J1028" s="5">
        <v>0</v>
      </c>
      <c r="K1028" s="5">
        <v>0</v>
      </c>
      <c r="L1028" s="5">
        <v>2300</v>
      </c>
      <c r="M1028" s="5">
        <v>3450</v>
      </c>
      <c r="N1028" s="5">
        <v>75728</v>
      </c>
      <c r="O1028" s="5">
        <v>0</v>
      </c>
      <c r="P1028" s="5">
        <v>431536</v>
      </c>
      <c r="Q1028" s="5">
        <v>694713</v>
      </c>
      <c r="R1028" s="5">
        <v>147507</v>
      </c>
      <c r="S1028" s="5">
        <v>7</v>
      </c>
      <c r="T1028" s="5">
        <v>2108</v>
      </c>
      <c r="U1028" s="5">
        <v>0</v>
      </c>
      <c r="V1028" s="5">
        <v>0</v>
      </c>
      <c r="W1028" s="5">
        <v>3</v>
      </c>
      <c r="X1028" s="5">
        <v>7</v>
      </c>
      <c r="Y1028" s="5">
        <v>26400</v>
      </c>
      <c r="Z1028" s="5">
        <v>0</v>
      </c>
      <c r="AA1028" s="5">
        <v>8</v>
      </c>
      <c r="AB1028" s="5">
        <v>2</v>
      </c>
      <c r="AC1028" s="5">
        <v>1134</v>
      </c>
      <c r="AD1028" s="5">
        <v>1806</v>
      </c>
      <c r="AE1028" s="5">
        <v>9263</v>
      </c>
      <c r="AF1028" s="5">
        <v>0</v>
      </c>
      <c r="AG1028" s="5">
        <v>0</v>
      </c>
      <c r="AH1028" s="5">
        <v>0</v>
      </c>
      <c r="AI1028" s="5">
        <v>0</v>
      </c>
      <c r="AJ1028" s="5">
        <v>4636</v>
      </c>
      <c r="AK1028" s="5">
        <v>13700</v>
      </c>
      <c r="AL1028" s="5">
        <v>0</v>
      </c>
      <c r="AM1028" s="5">
        <v>0</v>
      </c>
      <c r="AN1028" s="5">
        <v>0</v>
      </c>
      <c r="AO1028" s="5">
        <v>0</v>
      </c>
      <c r="AP1028" s="5">
        <v>0</v>
      </c>
      <c r="AQ1028" s="5">
        <v>4292</v>
      </c>
      <c r="AR1028" s="5">
        <v>0</v>
      </c>
      <c r="AS1028" s="5">
        <v>0</v>
      </c>
      <c r="AT1028" s="5">
        <v>788</v>
      </c>
      <c r="AU1028" s="5">
        <v>0</v>
      </c>
      <c r="AV1028" s="5">
        <v>0</v>
      </c>
      <c r="AW1028" s="5">
        <v>0</v>
      </c>
      <c r="AX1028" s="5">
        <v>0</v>
      </c>
      <c r="AY1028" s="5">
        <v>0</v>
      </c>
      <c r="AZ1028" s="5">
        <v>0</v>
      </c>
      <c r="BA1028" s="5">
        <v>0</v>
      </c>
      <c r="BB1028" s="5">
        <v>2177</v>
      </c>
      <c r="BC1028" s="5">
        <v>0</v>
      </c>
      <c r="BD1028" s="5">
        <v>0</v>
      </c>
      <c r="BE1028" s="5">
        <v>0</v>
      </c>
      <c r="BF1028" s="5">
        <v>0</v>
      </c>
      <c r="BG1028" s="5">
        <v>0</v>
      </c>
      <c r="BH1028" s="5">
        <v>440276</v>
      </c>
      <c r="BI1028" s="5">
        <v>57876</v>
      </c>
      <c r="BJ1028" s="5">
        <v>319782</v>
      </c>
      <c r="BK1028" s="5">
        <v>20865</v>
      </c>
      <c r="BL1028" s="5">
        <v>803</v>
      </c>
      <c r="BM1028" s="5">
        <v>0</v>
      </c>
      <c r="BN1028" s="5">
        <v>0</v>
      </c>
      <c r="BO1028" s="5">
        <v>56806</v>
      </c>
      <c r="BP1028" s="5">
        <v>759308</v>
      </c>
      <c r="BQ1028" s="5">
        <v>239937</v>
      </c>
      <c r="BR1028" s="5">
        <v>26400</v>
      </c>
    </row>
    <row r="1029" spans="1:70">
      <c r="A1029" t="s">
        <v>2462</v>
      </c>
      <c r="B1029" t="s">
        <v>2463</v>
      </c>
      <c r="C1029" t="s">
        <v>1535</v>
      </c>
      <c r="D1029" t="s">
        <v>2483</v>
      </c>
      <c r="E1029" t="str">
        <f t="shared" si="16"/>
        <v>和歌山県由良町</v>
      </c>
      <c r="F1029" s="5">
        <v>5733</v>
      </c>
      <c r="G1029" s="5">
        <v>4</v>
      </c>
      <c r="H1029" s="5">
        <v>0</v>
      </c>
      <c r="I1029" s="5">
        <v>0</v>
      </c>
      <c r="J1029" s="5">
        <v>1</v>
      </c>
      <c r="K1029" s="5">
        <v>0</v>
      </c>
      <c r="L1029" s="5">
        <v>18982</v>
      </c>
      <c r="M1029" s="5">
        <v>6450</v>
      </c>
      <c r="N1029" s="5">
        <v>0</v>
      </c>
      <c r="O1029" s="5">
        <v>84155</v>
      </c>
      <c r="P1029" s="5">
        <v>197705</v>
      </c>
      <c r="Q1029" s="5">
        <v>205407</v>
      </c>
      <c r="R1029" s="5">
        <v>6540</v>
      </c>
      <c r="S1029" s="5">
        <v>4</v>
      </c>
      <c r="T1029" s="5">
        <v>791</v>
      </c>
      <c r="U1029" s="5">
        <v>0</v>
      </c>
      <c r="V1029" s="5">
        <v>0</v>
      </c>
      <c r="W1029" s="5">
        <v>2</v>
      </c>
      <c r="X1029" s="5">
        <v>22</v>
      </c>
      <c r="Y1029" s="5">
        <v>4340</v>
      </c>
      <c r="Z1029" s="5">
        <v>0</v>
      </c>
      <c r="AA1029" s="5">
        <v>16</v>
      </c>
      <c r="AB1029" s="5">
        <v>2</v>
      </c>
      <c r="AC1029" s="5">
        <v>15320</v>
      </c>
      <c r="AD1029" s="5">
        <v>3041</v>
      </c>
      <c r="AE1029" s="5">
        <v>0</v>
      </c>
      <c r="AF1029" s="5">
        <v>29507</v>
      </c>
      <c r="AG1029" s="5">
        <v>0</v>
      </c>
      <c r="AH1029" s="5">
        <v>0</v>
      </c>
      <c r="AI1029" s="5">
        <v>4340</v>
      </c>
      <c r="AJ1029" s="5">
        <v>0</v>
      </c>
      <c r="AK1029" s="5">
        <v>2000</v>
      </c>
      <c r="AL1029" s="5">
        <v>0</v>
      </c>
      <c r="AM1029" s="5">
        <v>0</v>
      </c>
      <c r="AN1029" s="5">
        <v>96</v>
      </c>
      <c r="AO1029" s="5">
        <v>0</v>
      </c>
      <c r="AP1029" s="5">
        <v>600</v>
      </c>
      <c r="AQ1029" s="5">
        <v>0</v>
      </c>
      <c r="AR1029" s="5">
        <v>0</v>
      </c>
      <c r="AS1029" s="5">
        <v>1755</v>
      </c>
      <c r="AT1029" s="5">
        <v>0</v>
      </c>
      <c r="AU1029" s="5">
        <v>2383</v>
      </c>
      <c r="AV1029" s="5">
        <v>536</v>
      </c>
      <c r="AW1029" s="5">
        <v>0</v>
      </c>
      <c r="AX1029" s="5">
        <v>0</v>
      </c>
      <c r="AY1029" s="5">
        <v>0</v>
      </c>
      <c r="AZ1029" s="5">
        <v>0</v>
      </c>
      <c r="BA1029" s="5">
        <v>0</v>
      </c>
      <c r="BB1029" s="5">
        <v>0</v>
      </c>
      <c r="BC1029" s="5">
        <v>3156</v>
      </c>
      <c r="BD1029" s="5">
        <v>0</v>
      </c>
      <c r="BE1029" s="5">
        <v>0</v>
      </c>
      <c r="BF1029" s="5">
        <v>0</v>
      </c>
      <c r="BG1029" s="5">
        <v>0</v>
      </c>
      <c r="BH1029" s="5">
        <v>200104</v>
      </c>
      <c r="BI1029" s="5">
        <v>8087</v>
      </c>
      <c r="BJ1029" s="5">
        <v>185203</v>
      </c>
      <c r="BK1029" s="5">
        <v>3299</v>
      </c>
      <c r="BL1029" s="5">
        <v>0</v>
      </c>
      <c r="BM1029" s="5">
        <v>0</v>
      </c>
      <c r="BN1029" s="5">
        <v>0</v>
      </c>
      <c r="BO1029" s="5">
        <v>6493</v>
      </c>
      <c r="BP1029" s="5">
        <v>629259</v>
      </c>
      <c r="BQ1029" s="5">
        <v>45099</v>
      </c>
      <c r="BR1029" s="5">
        <v>0</v>
      </c>
    </row>
    <row r="1030" spans="1:70">
      <c r="A1030" t="s">
        <v>2462</v>
      </c>
      <c r="B1030" t="s">
        <v>2463</v>
      </c>
      <c r="C1030" t="s">
        <v>1332</v>
      </c>
      <c r="D1030" t="s">
        <v>2484</v>
      </c>
      <c r="E1030" t="str">
        <f t="shared" si="16"/>
        <v>和歌山県有田川町</v>
      </c>
      <c r="F1030" s="5">
        <v>16319</v>
      </c>
      <c r="G1030" s="5">
        <v>6</v>
      </c>
      <c r="H1030" s="5">
        <v>1</v>
      </c>
      <c r="I1030" s="5">
        <v>0</v>
      </c>
      <c r="J1030" s="5">
        <v>0</v>
      </c>
      <c r="K1030" s="5">
        <v>0</v>
      </c>
      <c r="L1030" s="5">
        <v>7924</v>
      </c>
      <c r="M1030" s="5">
        <v>12823</v>
      </c>
      <c r="N1030" s="5">
        <v>6962</v>
      </c>
      <c r="O1030" s="5">
        <v>205946</v>
      </c>
      <c r="P1030" s="5">
        <v>340393</v>
      </c>
      <c r="Q1030" s="5">
        <v>514065</v>
      </c>
      <c r="R1030" s="5">
        <v>35835</v>
      </c>
      <c r="S1030" s="5">
        <v>6</v>
      </c>
      <c r="T1030" s="5">
        <v>2015</v>
      </c>
      <c r="U1030" s="5">
        <v>0</v>
      </c>
      <c r="V1030" s="5">
        <v>23</v>
      </c>
      <c r="W1030" s="5">
        <v>4</v>
      </c>
      <c r="X1030" s="5">
        <v>8</v>
      </c>
      <c r="Y1030" s="5">
        <v>12520</v>
      </c>
      <c r="Z1030" s="5">
        <v>0</v>
      </c>
      <c r="AA1030" s="5">
        <v>9</v>
      </c>
      <c r="AB1030" s="5">
        <v>8</v>
      </c>
      <c r="AC1030" s="5">
        <v>1163</v>
      </c>
      <c r="AD1030" s="5">
        <v>1728</v>
      </c>
      <c r="AE1030" s="5">
        <v>2898</v>
      </c>
      <c r="AF1030" s="5">
        <v>44003</v>
      </c>
      <c r="AG1030" s="5">
        <v>12520</v>
      </c>
      <c r="AH1030" s="5">
        <v>26784</v>
      </c>
      <c r="AI1030" s="5">
        <v>0</v>
      </c>
      <c r="AJ1030" s="5">
        <v>17280</v>
      </c>
      <c r="AK1030" s="5">
        <v>5100</v>
      </c>
      <c r="AL1030" s="5">
        <v>1500</v>
      </c>
      <c r="AM1030" s="5">
        <v>0</v>
      </c>
      <c r="AN1030" s="5">
        <v>1800</v>
      </c>
      <c r="AO1030" s="5">
        <v>420</v>
      </c>
      <c r="AP1030" s="5">
        <v>0</v>
      </c>
      <c r="AQ1030" s="5">
        <v>472</v>
      </c>
      <c r="AR1030" s="5">
        <v>113</v>
      </c>
      <c r="AS1030" s="5">
        <v>3717</v>
      </c>
      <c r="AT1030" s="5">
        <v>1697</v>
      </c>
      <c r="AU1030" s="5">
        <v>4938</v>
      </c>
      <c r="AV1030" s="5">
        <v>40</v>
      </c>
      <c r="AW1030" s="5">
        <v>343</v>
      </c>
      <c r="AX1030" s="5">
        <v>20</v>
      </c>
      <c r="AY1030" s="5">
        <v>724</v>
      </c>
      <c r="AZ1030" s="5">
        <v>0</v>
      </c>
      <c r="BA1030" s="5">
        <v>1166</v>
      </c>
      <c r="BB1030" s="5">
        <v>0</v>
      </c>
      <c r="BC1030" s="5">
        <v>1190</v>
      </c>
      <c r="BD1030" s="5">
        <v>0</v>
      </c>
      <c r="BE1030" s="5">
        <v>120</v>
      </c>
      <c r="BF1030" s="5">
        <v>72</v>
      </c>
      <c r="BG1030" s="5">
        <v>59</v>
      </c>
      <c r="BH1030" s="5">
        <v>372284</v>
      </c>
      <c r="BI1030" s="5">
        <v>80341</v>
      </c>
      <c r="BJ1030" s="5">
        <v>330215</v>
      </c>
      <c r="BK1030" s="5">
        <v>12755</v>
      </c>
      <c r="BL1030" s="5">
        <v>1828</v>
      </c>
      <c r="BM1030" s="5">
        <v>0</v>
      </c>
      <c r="BN1030" s="5">
        <v>0</v>
      </c>
      <c r="BO1030" s="5">
        <v>64754</v>
      </c>
      <c r="BP1030" s="5">
        <v>1140357</v>
      </c>
      <c r="BQ1030" s="5">
        <v>266302</v>
      </c>
      <c r="BR1030" s="5">
        <v>0</v>
      </c>
    </row>
    <row r="1031" spans="1:70">
      <c r="A1031" t="s">
        <v>2462</v>
      </c>
      <c r="B1031" t="s">
        <v>2463</v>
      </c>
      <c r="C1031" t="s">
        <v>1334</v>
      </c>
      <c r="D1031" t="s">
        <v>2485</v>
      </c>
      <c r="E1031" t="str">
        <f t="shared" si="16"/>
        <v>和歌山県湯浅町</v>
      </c>
      <c r="F1031" s="5">
        <v>14334</v>
      </c>
      <c r="G1031" s="5">
        <v>9</v>
      </c>
      <c r="H1031" s="5">
        <v>1</v>
      </c>
      <c r="I1031" s="5">
        <v>0</v>
      </c>
      <c r="J1031" s="5">
        <v>2</v>
      </c>
      <c r="K1031" s="5">
        <v>0</v>
      </c>
      <c r="L1031" s="5">
        <v>351</v>
      </c>
      <c r="M1031" s="5">
        <v>3643</v>
      </c>
      <c r="N1031" s="5">
        <v>43589</v>
      </c>
      <c r="O1031" s="5">
        <v>18280</v>
      </c>
      <c r="P1031" s="5">
        <v>231265</v>
      </c>
      <c r="Q1031" s="5">
        <v>574824</v>
      </c>
      <c r="R1031" s="5">
        <v>39945</v>
      </c>
      <c r="S1031" s="5">
        <v>9</v>
      </c>
      <c r="T1031" s="5">
        <v>1653</v>
      </c>
      <c r="U1031" s="5">
        <v>0</v>
      </c>
      <c r="V1031" s="5">
        <v>0</v>
      </c>
      <c r="W1031" s="5">
        <v>2</v>
      </c>
      <c r="X1031" s="5">
        <v>15</v>
      </c>
      <c r="Y1031" s="5">
        <v>8580</v>
      </c>
      <c r="Z1031" s="5">
        <v>0</v>
      </c>
      <c r="AA1031" s="5">
        <v>18</v>
      </c>
      <c r="AB1031" s="5">
        <v>7</v>
      </c>
      <c r="AC1031" s="5">
        <v>351</v>
      </c>
      <c r="AD1031" s="5">
        <v>0</v>
      </c>
      <c r="AE1031" s="5">
        <v>5103</v>
      </c>
      <c r="AF1031" s="5">
        <v>0</v>
      </c>
      <c r="AG1031" s="5">
        <v>5184</v>
      </c>
      <c r="AH1031" s="5">
        <v>0</v>
      </c>
      <c r="AI1031" s="5">
        <v>0</v>
      </c>
      <c r="AJ1031" s="5">
        <v>0</v>
      </c>
      <c r="AK1031" s="5">
        <v>0</v>
      </c>
      <c r="AL1031" s="5">
        <v>0</v>
      </c>
      <c r="AM1031" s="5">
        <v>0</v>
      </c>
      <c r="AN1031" s="5">
        <v>406</v>
      </c>
      <c r="AO1031" s="5">
        <v>0</v>
      </c>
      <c r="AP1031" s="5">
        <v>0</v>
      </c>
      <c r="AQ1031" s="5">
        <v>1364</v>
      </c>
      <c r="AR1031" s="5">
        <v>0</v>
      </c>
      <c r="AS1031" s="5">
        <v>0</v>
      </c>
      <c r="AT1031" s="5">
        <v>0</v>
      </c>
      <c r="AU1031" s="5">
        <v>0</v>
      </c>
      <c r="AV1031" s="5">
        <v>0</v>
      </c>
      <c r="AW1031" s="5">
        <v>0</v>
      </c>
      <c r="AX1031" s="5">
        <v>0</v>
      </c>
      <c r="AY1031" s="5">
        <v>0</v>
      </c>
      <c r="AZ1031" s="5">
        <v>0</v>
      </c>
      <c r="BA1031" s="5">
        <v>0</v>
      </c>
      <c r="BB1031" s="5">
        <v>1267</v>
      </c>
      <c r="BC1031" s="5">
        <v>0</v>
      </c>
      <c r="BD1031" s="5">
        <v>0</v>
      </c>
      <c r="BE1031" s="5">
        <v>0</v>
      </c>
      <c r="BF1031" s="5">
        <v>0</v>
      </c>
      <c r="BG1031" s="5">
        <v>0</v>
      </c>
      <c r="BH1031" s="5">
        <v>231612</v>
      </c>
      <c r="BI1031" s="5">
        <v>5453</v>
      </c>
      <c r="BJ1031" s="5">
        <v>203860</v>
      </c>
      <c r="BK1031" s="5">
        <v>10242</v>
      </c>
      <c r="BL1031" s="5">
        <v>0</v>
      </c>
      <c r="BM1031" s="5">
        <v>0</v>
      </c>
      <c r="BN1031" s="5">
        <v>0</v>
      </c>
      <c r="BO1031" s="5">
        <v>2056</v>
      </c>
      <c r="BP1031" s="5">
        <v>226847</v>
      </c>
      <c r="BQ1031" s="5">
        <v>157457</v>
      </c>
      <c r="BR1031" s="5">
        <v>3000</v>
      </c>
    </row>
    <row r="1032" spans="1:70">
      <c r="A1032" t="s">
        <v>2462</v>
      </c>
      <c r="B1032" t="s">
        <v>2463</v>
      </c>
      <c r="C1032" t="s">
        <v>1609</v>
      </c>
      <c r="D1032" t="s">
        <v>2486</v>
      </c>
      <c r="E1032" t="str">
        <f t="shared" si="16"/>
        <v>和歌山県紀の川市（河南）</v>
      </c>
      <c r="F1032" s="5">
        <v>26187</v>
      </c>
      <c r="G1032" s="5">
        <v>10</v>
      </c>
      <c r="H1032" s="5">
        <v>3</v>
      </c>
      <c r="I1032" s="5">
        <v>1</v>
      </c>
      <c r="J1032" s="5">
        <v>3</v>
      </c>
      <c r="K1032" s="5">
        <v>0</v>
      </c>
      <c r="L1032" s="5">
        <v>4733</v>
      </c>
      <c r="M1032" s="5">
        <v>44182</v>
      </c>
      <c r="N1032" s="5">
        <v>72148</v>
      </c>
      <c r="O1032" s="5">
        <v>251949</v>
      </c>
      <c r="P1032" s="5">
        <v>0</v>
      </c>
      <c r="Q1032" s="5">
        <v>0</v>
      </c>
      <c r="R1032" s="5">
        <v>0</v>
      </c>
      <c r="S1032" s="5">
        <v>9</v>
      </c>
      <c r="T1032" s="5">
        <v>3017</v>
      </c>
      <c r="U1032" s="5">
        <v>0</v>
      </c>
      <c r="V1032" s="5">
        <v>0</v>
      </c>
      <c r="W1032" s="5">
        <v>5</v>
      </c>
      <c r="X1032" s="5">
        <v>5</v>
      </c>
      <c r="Y1032" s="5">
        <v>15584</v>
      </c>
      <c r="Z1032" s="5">
        <v>0</v>
      </c>
      <c r="AA1032" s="5">
        <v>27</v>
      </c>
      <c r="AB1032" s="5">
        <v>0</v>
      </c>
      <c r="AC1032" s="5">
        <v>1138</v>
      </c>
      <c r="AD1032" s="5">
        <v>4757</v>
      </c>
      <c r="AE1032" s="5">
        <v>36887</v>
      </c>
      <c r="AF1032" s="5">
        <v>79531</v>
      </c>
      <c r="AG1032" s="5">
        <v>0</v>
      </c>
      <c r="AH1032" s="5">
        <v>0</v>
      </c>
      <c r="AI1032" s="5">
        <v>23694</v>
      </c>
      <c r="AJ1032" s="5">
        <v>0</v>
      </c>
      <c r="AK1032" s="5">
        <v>5395</v>
      </c>
      <c r="AL1032" s="5">
        <v>6724</v>
      </c>
      <c r="AM1032" s="5">
        <v>0</v>
      </c>
      <c r="AN1032" s="5">
        <v>0</v>
      </c>
      <c r="AO1032" s="5">
        <v>0</v>
      </c>
      <c r="AP1032" s="5">
        <v>0</v>
      </c>
      <c r="AQ1032" s="5">
        <v>0</v>
      </c>
      <c r="AR1032" s="5">
        <v>0</v>
      </c>
      <c r="AS1032" s="5">
        <v>3298</v>
      </c>
      <c r="AT1032" s="5">
        <v>1286</v>
      </c>
      <c r="AU1032" s="5">
        <v>15946</v>
      </c>
      <c r="AV1032" s="5">
        <v>0</v>
      </c>
      <c r="AW1032" s="5">
        <v>0</v>
      </c>
      <c r="AX1032" s="5">
        <v>0</v>
      </c>
      <c r="AY1032" s="5">
        <v>0</v>
      </c>
      <c r="AZ1032" s="5">
        <v>0</v>
      </c>
      <c r="BA1032" s="5">
        <v>4736</v>
      </c>
      <c r="BB1032" s="5">
        <v>281</v>
      </c>
      <c r="BC1032" s="5">
        <v>18077</v>
      </c>
      <c r="BD1032" s="5">
        <v>0</v>
      </c>
      <c r="BE1032" s="5">
        <v>0</v>
      </c>
      <c r="BF1032" s="5">
        <v>0</v>
      </c>
      <c r="BG1032" s="5">
        <v>0</v>
      </c>
      <c r="BH1032" s="5">
        <v>0</v>
      </c>
      <c r="BI1032" s="5">
        <v>0</v>
      </c>
      <c r="BJ1032" s="5">
        <v>0</v>
      </c>
      <c r="BK1032" s="5">
        <v>0</v>
      </c>
      <c r="BL1032" s="5">
        <v>0</v>
      </c>
      <c r="BM1032" s="5">
        <v>0</v>
      </c>
      <c r="BN1032" s="5">
        <v>0</v>
      </c>
      <c r="BO1032" s="5">
        <v>0</v>
      </c>
      <c r="BP1032" s="5">
        <v>0</v>
      </c>
      <c r="BQ1032" s="5">
        <v>0</v>
      </c>
      <c r="BR1032" s="5">
        <v>0</v>
      </c>
    </row>
    <row r="1033" spans="1:70">
      <c r="A1033" t="s">
        <v>2462</v>
      </c>
      <c r="B1033" t="s">
        <v>2463</v>
      </c>
      <c r="C1033" t="s">
        <v>1336</v>
      </c>
      <c r="D1033" t="s">
        <v>1405</v>
      </c>
      <c r="E1033" t="str">
        <f t="shared" si="16"/>
        <v>和歌山県日高町</v>
      </c>
      <c r="F1033" s="5">
        <v>7930</v>
      </c>
      <c r="G1033" s="5">
        <v>3</v>
      </c>
      <c r="H1033" s="5">
        <v>0</v>
      </c>
      <c r="I1033" s="5">
        <v>0</v>
      </c>
      <c r="J1033" s="5">
        <v>0</v>
      </c>
      <c r="K1033" s="5">
        <v>1</v>
      </c>
      <c r="L1033" s="5">
        <v>565</v>
      </c>
      <c r="M1033" s="5">
        <v>8536</v>
      </c>
      <c r="N1033" s="5">
        <v>25030</v>
      </c>
      <c r="O1033" s="5">
        <v>55138</v>
      </c>
      <c r="P1033" s="5">
        <v>180084</v>
      </c>
      <c r="Q1033" s="5">
        <v>731875</v>
      </c>
      <c r="R1033" s="5">
        <v>52012</v>
      </c>
      <c r="S1033" s="5">
        <v>2</v>
      </c>
      <c r="T1033" s="5">
        <v>802</v>
      </c>
      <c r="U1033" s="5">
        <v>0</v>
      </c>
      <c r="V1033" s="5">
        <v>0</v>
      </c>
      <c r="W1033" s="5">
        <v>1</v>
      </c>
      <c r="X1033" s="5">
        <v>9</v>
      </c>
      <c r="Y1033" s="5">
        <v>3570</v>
      </c>
      <c r="Z1033" s="5">
        <v>0</v>
      </c>
      <c r="AA1033" s="5">
        <v>11</v>
      </c>
      <c r="AB1033" s="5">
        <v>3</v>
      </c>
      <c r="AC1033" s="5">
        <v>190</v>
      </c>
      <c r="AD1033" s="5">
        <v>3075</v>
      </c>
      <c r="AE1033" s="5">
        <v>16010</v>
      </c>
      <c r="AF1033" s="5">
        <v>2844</v>
      </c>
      <c r="AG1033" s="5">
        <v>0</v>
      </c>
      <c r="AH1033" s="5">
        <v>0</v>
      </c>
      <c r="AI1033" s="5">
        <v>0</v>
      </c>
      <c r="AJ1033" s="5">
        <v>1740</v>
      </c>
      <c r="AK1033" s="5">
        <v>3500</v>
      </c>
      <c r="AL1033" s="5">
        <v>0</v>
      </c>
      <c r="AM1033" s="5">
        <v>0</v>
      </c>
      <c r="AN1033" s="5">
        <v>0</v>
      </c>
      <c r="AO1033" s="5">
        <v>0</v>
      </c>
      <c r="AP1033" s="5">
        <v>0</v>
      </c>
      <c r="AQ1033" s="5">
        <v>0</v>
      </c>
      <c r="AR1033" s="5">
        <v>142</v>
      </c>
      <c r="AS1033" s="5">
        <v>481</v>
      </c>
      <c r="AT1033" s="5">
        <v>630</v>
      </c>
      <c r="AU1033" s="5">
        <v>0</v>
      </c>
      <c r="AV1033" s="5">
        <v>0</v>
      </c>
      <c r="AW1033" s="5">
        <v>0</v>
      </c>
      <c r="AX1033" s="5">
        <v>0</v>
      </c>
      <c r="AY1033" s="5">
        <v>0</v>
      </c>
      <c r="AZ1033" s="5">
        <v>0</v>
      </c>
      <c r="BA1033" s="5">
        <v>35</v>
      </c>
      <c r="BB1033" s="5">
        <v>35</v>
      </c>
      <c r="BC1033" s="5">
        <v>62</v>
      </c>
      <c r="BD1033" s="5">
        <v>0</v>
      </c>
      <c r="BE1033" s="5">
        <v>0</v>
      </c>
      <c r="BF1033" s="5">
        <v>0</v>
      </c>
      <c r="BG1033" s="5">
        <v>0</v>
      </c>
      <c r="BH1033" s="5">
        <v>183888</v>
      </c>
      <c r="BI1033" s="5">
        <v>42522</v>
      </c>
      <c r="BJ1033" s="5">
        <v>226124</v>
      </c>
      <c r="BK1033" s="5">
        <v>16497</v>
      </c>
      <c r="BL1033" s="5">
        <v>0</v>
      </c>
      <c r="BM1033" s="5">
        <v>0</v>
      </c>
      <c r="BN1033" s="5">
        <v>0</v>
      </c>
      <c r="BO1033" s="5">
        <v>32864</v>
      </c>
      <c r="BP1033" s="5">
        <v>282419</v>
      </c>
      <c r="BQ1033" s="5">
        <v>80034</v>
      </c>
      <c r="BR1033" s="5">
        <v>3570</v>
      </c>
    </row>
    <row r="1034" spans="1:70">
      <c r="A1034" t="s">
        <v>2462</v>
      </c>
      <c r="B1034" t="s">
        <v>2463</v>
      </c>
      <c r="C1034" t="s">
        <v>1338</v>
      </c>
      <c r="D1034" t="s">
        <v>2487</v>
      </c>
      <c r="E1034" t="str">
        <f t="shared" si="16"/>
        <v>和歌山県日高川町</v>
      </c>
      <c r="F1034" s="5">
        <v>9411</v>
      </c>
      <c r="G1034" s="5">
        <v>6</v>
      </c>
      <c r="H1034" s="5">
        <v>2</v>
      </c>
      <c r="I1034" s="5">
        <v>0</v>
      </c>
      <c r="J1034" s="5">
        <v>0</v>
      </c>
      <c r="K1034" s="5">
        <v>0</v>
      </c>
      <c r="L1034" s="5">
        <v>437</v>
      </c>
      <c r="M1034" s="5">
        <v>9017</v>
      </c>
      <c r="N1034" s="5">
        <v>89416</v>
      </c>
      <c r="O1034" s="5">
        <v>118634</v>
      </c>
      <c r="P1034" s="5">
        <v>153104</v>
      </c>
      <c r="Q1034" s="5">
        <v>2712995</v>
      </c>
      <c r="R1034" s="5">
        <v>198602</v>
      </c>
      <c r="S1034" s="5">
        <v>2</v>
      </c>
      <c r="T1034" s="5">
        <v>1221</v>
      </c>
      <c r="U1034" s="5">
        <v>0</v>
      </c>
      <c r="V1034" s="5">
        <v>0</v>
      </c>
      <c r="W1034" s="5">
        <v>3</v>
      </c>
      <c r="X1034" s="5">
        <v>11</v>
      </c>
      <c r="Y1034" s="5">
        <v>4939</v>
      </c>
      <c r="Z1034" s="5">
        <v>0</v>
      </c>
      <c r="AA1034" s="5">
        <v>114</v>
      </c>
      <c r="AB1034" s="5">
        <v>9</v>
      </c>
      <c r="AC1034" s="5">
        <v>103</v>
      </c>
      <c r="AD1034" s="5">
        <v>780</v>
      </c>
      <c r="AE1034" s="5">
        <v>12858</v>
      </c>
      <c r="AF1034" s="5">
        <v>22957</v>
      </c>
      <c r="AG1034" s="5">
        <v>4939</v>
      </c>
      <c r="AH1034" s="5">
        <v>20160</v>
      </c>
      <c r="AI1034" s="5">
        <v>0</v>
      </c>
      <c r="AJ1034" s="5">
        <v>0</v>
      </c>
      <c r="AK1034" s="5">
        <v>2575</v>
      </c>
      <c r="AL1034" s="5">
        <v>731</v>
      </c>
      <c r="AM1034" s="5">
        <v>0</v>
      </c>
      <c r="AN1034" s="5">
        <v>0</v>
      </c>
      <c r="AO1034" s="5">
        <v>0</v>
      </c>
      <c r="AP1034" s="5">
        <v>0</v>
      </c>
      <c r="AQ1034" s="5">
        <v>0</v>
      </c>
      <c r="AR1034" s="5">
        <v>0</v>
      </c>
      <c r="AS1034" s="5">
        <v>0</v>
      </c>
      <c r="AT1034" s="5">
        <v>0</v>
      </c>
      <c r="AU1034" s="5">
        <v>0</v>
      </c>
      <c r="AV1034" s="5">
        <v>0</v>
      </c>
      <c r="AW1034" s="5">
        <v>19</v>
      </c>
      <c r="AX1034" s="5">
        <v>2246</v>
      </c>
      <c r="AY1034" s="5">
        <v>93</v>
      </c>
      <c r="AZ1034" s="5">
        <v>186</v>
      </c>
      <c r="BA1034" s="5">
        <v>438</v>
      </c>
      <c r="BB1034" s="5">
        <v>27038</v>
      </c>
      <c r="BC1034" s="5">
        <v>7587</v>
      </c>
      <c r="BD1034" s="5">
        <v>0</v>
      </c>
      <c r="BE1034" s="5">
        <v>0</v>
      </c>
      <c r="BF1034" s="5">
        <v>18</v>
      </c>
      <c r="BG1034" s="5">
        <v>11</v>
      </c>
      <c r="BH1034" s="5">
        <v>153246</v>
      </c>
      <c r="BI1034" s="5">
        <v>77132</v>
      </c>
      <c r="BJ1034" s="5">
        <v>319104</v>
      </c>
      <c r="BK1034" s="5">
        <v>48748</v>
      </c>
      <c r="BL1034" s="5">
        <v>0</v>
      </c>
      <c r="BM1034" s="5">
        <v>0</v>
      </c>
      <c r="BN1034" s="5">
        <v>0</v>
      </c>
      <c r="BO1034" s="5">
        <v>42810</v>
      </c>
      <c r="BP1034" s="5">
        <v>315527</v>
      </c>
      <c r="BQ1034" s="5">
        <v>229112</v>
      </c>
      <c r="BR1034" s="5">
        <v>0</v>
      </c>
    </row>
    <row r="1035" spans="1:70">
      <c r="A1035" t="s">
        <v>2462</v>
      </c>
      <c r="B1035" t="s">
        <v>2463</v>
      </c>
      <c r="C1035" t="s">
        <v>1340</v>
      </c>
      <c r="D1035" t="s">
        <v>2488</v>
      </c>
      <c r="E1035" t="str">
        <f t="shared" si="16"/>
        <v>和歌山県印南町</v>
      </c>
      <c r="F1035" s="5">
        <v>8151</v>
      </c>
      <c r="G1035" s="5">
        <v>2</v>
      </c>
      <c r="H1035" s="5">
        <v>1</v>
      </c>
      <c r="I1035" s="5">
        <v>1</v>
      </c>
      <c r="J1035" s="5">
        <v>2</v>
      </c>
      <c r="K1035" s="5">
        <v>0</v>
      </c>
      <c r="L1035" s="5">
        <v>8289</v>
      </c>
      <c r="M1035" s="5">
        <v>21643</v>
      </c>
      <c r="N1035" s="5">
        <v>0</v>
      </c>
      <c r="O1035" s="5">
        <v>141673</v>
      </c>
      <c r="P1035" s="5">
        <v>122926</v>
      </c>
      <c r="Q1035" s="5">
        <v>1174059</v>
      </c>
      <c r="R1035" s="5">
        <v>87812</v>
      </c>
      <c r="S1035" s="5">
        <v>2</v>
      </c>
      <c r="T1035" s="5">
        <v>978</v>
      </c>
      <c r="U1035" s="5">
        <v>0</v>
      </c>
      <c r="V1035" s="5">
        <v>0</v>
      </c>
      <c r="W1035" s="5">
        <v>2</v>
      </c>
      <c r="X1035" s="5">
        <v>3</v>
      </c>
      <c r="Y1035" s="5">
        <v>4880</v>
      </c>
      <c r="Z1035" s="5">
        <v>0</v>
      </c>
      <c r="AA1035" s="5">
        <v>37</v>
      </c>
      <c r="AB1035" s="5">
        <v>0</v>
      </c>
      <c r="AC1035" s="5">
        <v>0</v>
      </c>
      <c r="AD1035" s="5">
        <v>5417</v>
      </c>
      <c r="AE1035" s="5">
        <v>0</v>
      </c>
      <c r="AF1035" s="5">
        <v>51100</v>
      </c>
      <c r="AG1035" s="5">
        <v>0</v>
      </c>
      <c r="AH1035" s="5">
        <v>0</v>
      </c>
      <c r="AI1035" s="5">
        <v>0</v>
      </c>
      <c r="AJ1035" s="5">
        <v>10037</v>
      </c>
      <c r="AK1035" s="5">
        <v>0</v>
      </c>
      <c r="AL1035" s="5">
        <v>0</v>
      </c>
      <c r="AM1035" s="5">
        <v>4238</v>
      </c>
      <c r="AN1035" s="5">
        <v>0</v>
      </c>
      <c r="AO1035" s="5">
        <v>0</v>
      </c>
      <c r="AP1035" s="5">
        <v>0</v>
      </c>
      <c r="AQ1035" s="5">
        <v>0</v>
      </c>
      <c r="AR1035" s="5">
        <v>3350</v>
      </c>
      <c r="AS1035" s="5">
        <v>2161</v>
      </c>
      <c r="AT1035" s="5">
        <v>0</v>
      </c>
      <c r="AU1035" s="5">
        <v>42</v>
      </c>
      <c r="AV1035" s="5">
        <v>0</v>
      </c>
      <c r="AW1035" s="5">
        <v>0</v>
      </c>
      <c r="AX1035" s="5">
        <v>0</v>
      </c>
      <c r="AY1035" s="5">
        <v>0</v>
      </c>
      <c r="AZ1035" s="5">
        <v>1962</v>
      </c>
      <c r="BA1035" s="5">
        <v>334</v>
      </c>
      <c r="BB1035" s="5">
        <v>0</v>
      </c>
      <c r="BC1035" s="5">
        <v>25176</v>
      </c>
      <c r="BD1035" s="5">
        <v>0</v>
      </c>
      <c r="BE1035" s="5">
        <v>0</v>
      </c>
      <c r="BF1035" s="5">
        <v>0</v>
      </c>
      <c r="BG1035" s="5">
        <v>0</v>
      </c>
      <c r="BH1035" s="5">
        <v>126682</v>
      </c>
      <c r="BI1035" s="5">
        <v>67470</v>
      </c>
      <c r="BJ1035" s="5">
        <v>201793</v>
      </c>
      <c r="BK1035" s="5">
        <v>21491</v>
      </c>
      <c r="BL1035" s="5">
        <v>0</v>
      </c>
      <c r="BM1035" s="5">
        <v>1195</v>
      </c>
      <c r="BN1035" s="5">
        <v>0</v>
      </c>
      <c r="BO1035" s="5">
        <v>53604</v>
      </c>
      <c r="BP1035" s="5">
        <v>210015</v>
      </c>
      <c r="BQ1035" s="5">
        <v>104553</v>
      </c>
      <c r="BR1035" s="5">
        <v>0</v>
      </c>
    </row>
    <row r="1036" spans="1:70">
      <c r="A1036" t="s">
        <v>2462</v>
      </c>
      <c r="B1036" t="s">
        <v>2463</v>
      </c>
      <c r="C1036" t="s">
        <v>1468</v>
      </c>
      <c r="D1036" t="s">
        <v>2482</v>
      </c>
      <c r="E1036" t="str">
        <f t="shared" si="16"/>
        <v>和歌山県上富田町</v>
      </c>
      <c r="F1036" s="5">
        <v>0</v>
      </c>
      <c r="G1036" s="5">
        <v>0</v>
      </c>
      <c r="H1036" s="5">
        <v>1</v>
      </c>
      <c r="I1036" s="5">
        <v>0</v>
      </c>
      <c r="J1036" s="5">
        <v>0</v>
      </c>
      <c r="K1036" s="5">
        <v>0</v>
      </c>
      <c r="L1036" s="5">
        <v>966</v>
      </c>
      <c r="M1036" s="5">
        <v>1455</v>
      </c>
      <c r="N1036" s="5">
        <v>0</v>
      </c>
      <c r="O1036" s="5">
        <v>0</v>
      </c>
      <c r="P1036" s="5">
        <v>0</v>
      </c>
      <c r="Q1036" s="5">
        <v>0</v>
      </c>
      <c r="R1036" s="5">
        <v>0</v>
      </c>
      <c r="S1036" s="5">
        <v>0</v>
      </c>
      <c r="T1036" s="5">
        <v>0</v>
      </c>
      <c r="U1036" s="5">
        <v>3437</v>
      </c>
      <c r="V1036" s="5">
        <v>0</v>
      </c>
      <c r="W1036" s="5">
        <v>0</v>
      </c>
      <c r="X1036" s="5">
        <v>0</v>
      </c>
      <c r="Y1036" s="5">
        <v>20000</v>
      </c>
      <c r="Z1036" s="5">
        <v>0</v>
      </c>
      <c r="AA1036" s="5">
        <v>5</v>
      </c>
      <c r="AB1036" s="5">
        <v>2</v>
      </c>
      <c r="AC1036" s="5">
        <v>966</v>
      </c>
      <c r="AD1036" s="5">
        <v>1455</v>
      </c>
      <c r="AE1036" s="5">
        <v>0</v>
      </c>
      <c r="AF1036" s="5">
        <v>0</v>
      </c>
      <c r="AG1036" s="5">
        <v>0</v>
      </c>
      <c r="AH1036" s="5">
        <v>0</v>
      </c>
      <c r="AI1036" s="5">
        <v>0</v>
      </c>
      <c r="AJ1036" s="5">
        <v>0</v>
      </c>
      <c r="AK1036" s="5">
        <v>6200</v>
      </c>
      <c r="AL1036" s="5">
        <v>0</v>
      </c>
      <c r="AM1036" s="5">
        <v>0</v>
      </c>
      <c r="AN1036" s="5">
        <v>0</v>
      </c>
      <c r="AO1036" s="5">
        <v>0</v>
      </c>
      <c r="AP1036" s="5">
        <v>0</v>
      </c>
      <c r="AQ1036" s="5">
        <v>0</v>
      </c>
      <c r="AR1036" s="5">
        <v>0</v>
      </c>
      <c r="AS1036" s="5">
        <v>0</v>
      </c>
      <c r="AT1036" s="5">
        <v>0</v>
      </c>
      <c r="AU1036" s="5">
        <v>0</v>
      </c>
      <c r="AV1036" s="5">
        <v>0</v>
      </c>
      <c r="AW1036" s="5">
        <v>0</v>
      </c>
      <c r="AX1036" s="5">
        <v>0</v>
      </c>
      <c r="AY1036" s="5">
        <v>0</v>
      </c>
      <c r="AZ1036" s="5">
        <v>0</v>
      </c>
      <c r="BA1036" s="5">
        <v>0</v>
      </c>
      <c r="BB1036" s="5">
        <v>0</v>
      </c>
      <c r="BC1036" s="5">
        <v>0</v>
      </c>
      <c r="BD1036" s="5">
        <v>0</v>
      </c>
      <c r="BE1036" s="5">
        <v>0</v>
      </c>
      <c r="BF1036" s="5">
        <v>0</v>
      </c>
      <c r="BG1036" s="5">
        <v>0</v>
      </c>
      <c r="BH1036" s="5">
        <v>0</v>
      </c>
      <c r="BI1036" s="5">
        <v>0</v>
      </c>
      <c r="BJ1036" s="5">
        <v>0</v>
      </c>
      <c r="BK1036" s="5">
        <v>0</v>
      </c>
      <c r="BL1036" s="5">
        <v>0</v>
      </c>
      <c r="BM1036" s="5">
        <v>0</v>
      </c>
      <c r="BN1036" s="5">
        <v>0</v>
      </c>
      <c r="BO1036" s="5">
        <v>0</v>
      </c>
      <c r="BP1036" s="5">
        <v>0</v>
      </c>
      <c r="BQ1036" s="5">
        <v>0</v>
      </c>
      <c r="BR1036" s="5">
        <v>20000</v>
      </c>
    </row>
    <row r="1037" spans="1:70">
      <c r="A1037" t="s">
        <v>2462</v>
      </c>
      <c r="B1037" t="s">
        <v>2463</v>
      </c>
      <c r="C1037" t="s">
        <v>1470</v>
      </c>
      <c r="D1037" t="s">
        <v>2469</v>
      </c>
      <c r="E1037" t="str">
        <f t="shared" si="16"/>
        <v>和歌山県白浜町</v>
      </c>
      <c r="F1037" s="5">
        <v>0</v>
      </c>
      <c r="G1037" s="5">
        <v>0</v>
      </c>
      <c r="H1037" s="5">
        <v>1</v>
      </c>
      <c r="I1037" s="5">
        <v>0</v>
      </c>
      <c r="J1037" s="5">
        <v>0</v>
      </c>
      <c r="K1037" s="5">
        <v>0</v>
      </c>
      <c r="L1037" s="5">
        <v>2847</v>
      </c>
      <c r="M1037" s="5">
        <v>8851</v>
      </c>
      <c r="N1037" s="5">
        <v>0</v>
      </c>
      <c r="O1037" s="5">
        <v>0</v>
      </c>
      <c r="P1037" s="5">
        <v>0</v>
      </c>
      <c r="Q1037" s="5">
        <v>0</v>
      </c>
      <c r="R1037" s="5">
        <v>0</v>
      </c>
      <c r="S1037" s="5">
        <v>0</v>
      </c>
      <c r="T1037" s="5">
        <v>0</v>
      </c>
      <c r="U1037" s="5">
        <v>4820</v>
      </c>
      <c r="V1037" s="5">
        <v>0</v>
      </c>
      <c r="W1037" s="5">
        <v>0</v>
      </c>
      <c r="X1037" s="5">
        <v>0</v>
      </c>
      <c r="Y1037" s="5">
        <v>25000</v>
      </c>
      <c r="Z1037" s="5">
        <v>0</v>
      </c>
      <c r="AA1037" s="5">
        <v>7</v>
      </c>
      <c r="AB1037" s="5">
        <v>6</v>
      </c>
      <c r="AC1037" s="5">
        <v>1462</v>
      </c>
      <c r="AD1037" s="5">
        <v>2732</v>
      </c>
      <c r="AE1037" s="5">
        <v>0</v>
      </c>
      <c r="AF1037" s="5">
        <v>0</v>
      </c>
      <c r="AG1037" s="5">
        <v>0</v>
      </c>
      <c r="AH1037" s="5">
        <v>0</v>
      </c>
      <c r="AI1037" s="5">
        <v>25000</v>
      </c>
      <c r="AJ1037" s="5">
        <v>0</v>
      </c>
      <c r="AK1037" s="5">
        <v>1200</v>
      </c>
      <c r="AL1037" s="5">
        <v>0</v>
      </c>
      <c r="AM1037" s="5">
        <v>0</v>
      </c>
      <c r="AN1037" s="5">
        <v>0</v>
      </c>
      <c r="AO1037" s="5">
        <v>0</v>
      </c>
      <c r="AP1037" s="5">
        <v>0</v>
      </c>
      <c r="AQ1037" s="5">
        <v>0</v>
      </c>
      <c r="AR1037" s="5">
        <v>95</v>
      </c>
      <c r="AS1037" s="5">
        <v>118</v>
      </c>
      <c r="AT1037" s="5">
        <v>0</v>
      </c>
      <c r="AU1037" s="5">
        <v>0</v>
      </c>
      <c r="AV1037" s="5">
        <v>0</v>
      </c>
      <c r="AW1037" s="5">
        <v>165</v>
      </c>
      <c r="AX1037" s="5">
        <v>0</v>
      </c>
      <c r="AY1037" s="5">
        <v>0</v>
      </c>
      <c r="AZ1037" s="5">
        <v>0</v>
      </c>
      <c r="BA1037" s="5">
        <v>0</v>
      </c>
      <c r="BB1037" s="5">
        <v>0</v>
      </c>
      <c r="BC1037" s="5">
        <v>0</v>
      </c>
      <c r="BD1037" s="5">
        <v>0</v>
      </c>
      <c r="BE1037" s="5">
        <v>0</v>
      </c>
      <c r="BF1037" s="5">
        <v>0</v>
      </c>
      <c r="BG1037" s="5">
        <v>0</v>
      </c>
      <c r="BH1037" s="5">
        <v>0</v>
      </c>
      <c r="BI1037" s="5">
        <v>0</v>
      </c>
      <c r="BJ1037" s="5">
        <v>0</v>
      </c>
      <c r="BK1037" s="5">
        <v>0</v>
      </c>
      <c r="BL1037" s="5">
        <v>0</v>
      </c>
      <c r="BM1037" s="5">
        <v>0</v>
      </c>
      <c r="BN1037" s="5">
        <v>0</v>
      </c>
      <c r="BO1037" s="5">
        <v>0</v>
      </c>
      <c r="BP1037" s="5">
        <v>0</v>
      </c>
      <c r="BQ1037" s="5">
        <v>0</v>
      </c>
      <c r="BR1037" s="5">
        <v>0</v>
      </c>
    </row>
    <row r="1038" spans="1:70">
      <c r="A1038" t="s">
        <v>2489</v>
      </c>
      <c r="B1038" t="s">
        <v>2490</v>
      </c>
      <c r="C1038" t="s">
        <v>1280</v>
      </c>
      <c r="D1038" t="s">
        <v>2491</v>
      </c>
      <c r="E1038" t="str">
        <f t="shared" si="16"/>
        <v>鳥取県鳥取市</v>
      </c>
      <c r="F1038" s="5">
        <v>185264</v>
      </c>
      <c r="G1038" s="5">
        <v>116</v>
      </c>
      <c r="H1038" s="5">
        <v>74</v>
      </c>
      <c r="I1038" s="5">
        <v>4</v>
      </c>
      <c r="J1038" s="5">
        <v>4</v>
      </c>
      <c r="K1038" s="5">
        <v>7</v>
      </c>
      <c r="L1038" s="5">
        <v>26246</v>
      </c>
      <c r="M1038" s="5">
        <v>171405</v>
      </c>
      <c r="N1038" s="5">
        <v>38249</v>
      </c>
      <c r="O1038" s="5">
        <v>1514030</v>
      </c>
      <c r="P1038" s="5">
        <v>3283734</v>
      </c>
      <c r="Q1038" s="5">
        <v>20040380</v>
      </c>
      <c r="R1038" s="5">
        <v>1204065</v>
      </c>
      <c r="S1038" s="5">
        <v>87</v>
      </c>
      <c r="T1038" s="5">
        <v>20997</v>
      </c>
      <c r="U1038" s="5">
        <v>0</v>
      </c>
      <c r="V1038" s="5">
        <v>0</v>
      </c>
      <c r="W1038" s="5">
        <v>64</v>
      </c>
      <c r="X1038" s="5">
        <v>22</v>
      </c>
      <c r="Y1038" s="5">
        <v>101110</v>
      </c>
      <c r="Z1038" s="5">
        <v>0</v>
      </c>
      <c r="AA1038" s="5">
        <v>433</v>
      </c>
      <c r="AB1038" s="5">
        <v>234</v>
      </c>
      <c r="AC1038" s="5">
        <v>6298</v>
      </c>
      <c r="AD1038" s="5">
        <v>30649</v>
      </c>
      <c r="AE1038" s="5">
        <v>7646</v>
      </c>
      <c r="AF1038" s="5">
        <v>246745</v>
      </c>
      <c r="AG1038" s="5">
        <v>89197</v>
      </c>
      <c r="AH1038" s="5">
        <v>317995</v>
      </c>
      <c r="AI1038" s="5">
        <v>105840</v>
      </c>
      <c r="AJ1038" s="5">
        <v>71822</v>
      </c>
      <c r="AK1038" s="5">
        <v>56377</v>
      </c>
      <c r="AL1038" s="5">
        <v>2200</v>
      </c>
      <c r="AM1038" s="5">
        <v>20955</v>
      </c>
      <c r="AN1038" s="5">
        <v>0</v>
      </c>
      <c r="AO1038" s="5">
        <v>0</v>
      </c>
      <c r="AP1038" s="5">
        <v>0</v>
      </c>
      <c r="AQ1038" s="5">
        <v>0</v>
      </c>
      <c r="AR1038" s="5">
        <v>6217</v>
      </c>
      <c r="AS1038" s="5">
        <v>54842</v>
      </c>
      <c r="AT1038" s="5">
        <v>15524</v>
      </c>
      <c r="AU1038" s="5">
        <v>365540</v>
      </c>
      <c r="AV1038" s="5">
        <v>535</v>
      </c>
      <c r="AW1038" s="5">
        <v>10996</v>
      </c>
      <c r="AX1038" s="5">
        <v>1169</v>
      </c>
      <c r="AY1038" s="5">
        <v>15714</v>
      </c>
      <c r="AZ1038" s="5">
        <v>117</v>
      </c>
      <c r="BA1038" s="5">
        <v>3675</v>
      </c>
      <c r="BB1038" s="5">
        <v>0</v>
      </c>
      <c r="BC1038" s="5">
        <v>16397</v>
      </c>
      <c r="BD1038" s="5">
        <v>186</v>
      </c>
      <c r="BE1038" s="5">
        <v>555</v>
      </c>
      <c r="BF1038" s="5">
        <v>76</v>
      </c>
      <c r="BG1038" s="5">
        <v>1188</v>
      </c>
      <c r="BH1038" s="5">
        <v>3462136</v>
      </c>
      <c r="BI1038" s="5">
        <v>1289748</v>
      </c>
      <c r="BJ1038" s="5">
        <v>4032891</v>
      </c>
      <c r="BK1038" s="5">
        <v>393872</v>
      </c>
      <c r="BL1038" s="5">
        <v>0</v>
      </c>
      <c r="BM1038" s="5">
        <v>6863</v>
      </c>
      <c r="BN1038" s="5">
        <v>0</v>
      </c>
      <c r="BO1038" s="5">
        <v>660370</v>
      </c>
      <c r="BP1038" s="5">
        <v>2817567</v>
      </c>
      <c r="BQ1038" s="5">
        <v>1870685</v>
      </c>
      <c r="BR1038" s="5">
        <v>0</v>
      </c>
    </row>
    <row r="1039" spans="1:70">
      <c r="A1039" t="s">
        <v>2489</v>
      </c>
      <c r="B1039" t="s">
        <v>2490</v>
      </c>
      <c r="C1039" t="s">
        <v>1282</v>
      </c>
      <c r="D1039" t="s">
        <v>2492</v>
      </c>
      <c r="E1039" t="str">
        <f t="shared" si="16"/>
        <v>鳥取県米子市</v>
      </c>
      <c r="F1039" s="5">
        <v>183487</v>
      </c>
      <c r="G1039" s="5">
        <v>116</v>
      </c>
      <c r="H1039" s="5">
        <v>10</v>
      </c>
      <c r="I1039" s="5">
        <v>0</v>
      </c>
      <c r="J1039" s="5">
        <v>0</v>
      </c>
      <c r="K1039" s="5">
        <v>0</v>
      </c>
      <c r="L1039" s="5">
        <v>7035</v>
      </c>
      <c r="M1039" s="5">
        <v>21691</v>
      </c>
      <c r="N1039" s="5">
        <v>41261</v>
      </c>
      <c r="O1039" s="5">
        <v>1285446</v>
      </c>
      <c r="P1039" s="5">
        <v>2859937</v>
      </c>
      <c r="Q1039" s="5">
        <v>12304395</v>
      </c>
      <c r="R1039" s="5">
        <v>497507</v>
      </c>
      <c r="S1039" s="5">
        <v>93</v>
      </c>
      <c r="T1039" s="5">
        <v>20782</v>
      </c>
      <c r="U1039" s="5">
        <v>0</v>
      </c>
      <c r="V1039" s="5">
        <v>0</v>
      </c>
      <c r="W1039" s="5">
        <v>74</v>
      </c>
      <c r="X1039" s="5">
        <v>24</v>
      </c>
      <c r="Y1039" s="5">
        <v>107800</v>
      </c>
      <c r="Z1039" s="5">
        <v>0</v>
      </c>
      <c r="AA1039" s="5">
        <v>352</v>
      </c>
      <c r="AB1039" s="5">
        <v>213</v>
      </c>
      <c r="AC1039" s="5">
        <v>484</v>
      </c>
      <c r="AD1039" s="5">
        <v>461</v>
      </c>
      <c r="AE1039" s="5">
        <v>31134</v>
      </c>
      <c r="AF1039" s="5">
        <v>57419</v>
      </c>
      <c r="AG1039" s="5">
        <v>29204</v>
      </c>
      <c r="AH1039" s="5">
        <v>1080</v>
      </c>
      <c r="AI1039" s="5">
        <v>24835</v>
      </c>
      <c r="AJ1039" s="5">
        <v>0</v>
      </c>
      <c r="AK1039" s="5">
        <v>26293</v>
      </c>
      <c r="AL1039" s="5">
        <v>45800</v>
      </c>
      <c r="AM1039" s="5">
        <v>193</v>
      </c>
      <c r="AN1039" s="5">
        <v>0</v>
      </c>
      <c r="AO1039" s="5">
        <v>0</v>
      </c>
      <c r="AP1039" s="5">
        <v>0</v>
      </c>
      <c r="AQ1039" s="5">
        <v>0</v>
      </c>
      <c r="AR1039" s="5">
        <v>771</v>
      </c>
      <c r="AS1039" s="5">
        <v>2506</v>
      </c>
      <c r="AT1039" s="5">
        <v>4808</v>
      </c>
      <c r="AU1039" s="5">
        <v>131742</v>
      </c>
      <c r="AV1039" s="5">
        <v>46</v>
      </c>
      <c r="AW1039" s="5">
        <v>851</v>
      </c>
      <c r="AX1039" s="5">
        <v>8263</v>
      </c>
      <c r="AY1039" s="5">
        <v>2780</v>
      </c>
      <c r="AZ1039" s="5">
        <v>313</v>
      </c>
      <c r="BA1039" s="5">
        <v>0</v>
      </c>
      <c r="BB1039" s="5">
        <v>0</v>
      </c>
      <c r="BC1039" s="5">
        <v>67424</v>
      </c>
      <c r="BD1039" s="5">
        <v>23</v>
      </c>
      <c r="BE1039" s="5">
        <v>20</v>
      </c>
      <c r="BF1039" s="5">
        <v>132</v>
      </c>
      <c r="BG1039" s="5">
        <v>511</v>
      </c>
      <c r="BH1039" s="5">
        <v>3068505</v>
      </c>
      <c r="BI1039" s="5">
        <v>355799</v>
      </c>
      <c r="BJ1039" s="5">
        <v>2833882</v>
      </c>
      <c r="BK1039" s="5">
        <v>180345</v>
      </c>
      <c r="BL1039" s="5">
        <v>0</v>
      </c>
      <c r="BM1039" s="5">
        <v>69046</v>
      </c>
      <c r="BN1039" s="5">
        <v>0</v>
      </c>
      <c r="BO1039" s="5">
        <v>333041</v>
      </c>
      <c r="BP1039" s="5">
        <v>4427743</v>
      </c>
      <c r="BQ1039" s="5">
        <v>978613</v>
      </c>
      <c r="BR1039" s="5">
        <v>0</v>
      </c>
    </row>
    <row r="1040" spans="1:70">
      <c r="A1040" t="s">
        <v>2489</v>
      </c>
      <c r="B1040" t="s">
        <v>2490</v>
      </c>
      <c r="C1040" t="s">
        <v>1284</v>
      </c>
      <c r="D1040" t="s">
        <v>2493</v>
      </c>
      <c r="E1040" t="str">
        <f t="shared" si="16"/>
        <v>鳥取県倉吉市</v>
      </c>
      <c r="F1040" s="5">
        <v>39817</v>
      </c>
      <c r="G1040" s="5">
        <v>31</v>
      </c>
      <c r="H1040" s="5">
        <v>8</v>
      </c>
      <c r="I1040" s="5">
        <v>0</v>
      </c>
      <c r="J1040" s="5">
        <v>0</v>
      </c>
      <c r="K1040" s="5">
        <v>0</v>
      </c>
      <c r="L1040" s="5">
        <v>0</v>
      </c>
      <c r="M1040" s="5">
        <v>13055</v>
      </c>
      <c r="N1040" s="5">
        <v>0</v>
      </c>
      <c r="O1040" s="5">
        <v>365624</v>
      </c>
      <c r="P1040" s="5">
        <v>654409</v>
      </c>
      <c r="Q1040" s="5">
        <v>1909941</v>
      </c>
      <c r="R1040" s="5">
        <v>173478</v>
      </c>
      <c r="S1040" s="5">
        <v>28</v>
      </c>
      <c r="T1040" s="5">
        <v>4905</v>
      </c>
      <c r="U1040" s="5">
        <v>0</v>
      </c>
      <c r="V1040" s="5">
        <v>0</v>
      </c>
      <c r="W1040" s="5">
        <v>19</v>
      </c>
      <c r="X1040" s="5">
        <v>21</v>
      </c>
      <c r="Y1040" s="5">
        <v>31100</v>
      </c>
      <c r="Z1040" s="5">
        <v>6500</v>
      </c>
      <c r="AA1040" s="5">
        <v>60</v>
      </c>
      <c r="AB1040" s="5">
        <v>25</v>
      </c>
      <c r="AC1040" s="5">
        <v>0</v>
      </c>
      <c r="AD1040" s="5">
        <v>8959</v>
      </c>
      <c r="AE1040" s="5">
        <v>0</v>
      </c>
      <c r="AF1040" s="5">
        <v>141812</v>
      </c>
      <c r="AG1040" s="5">
        <v>0</v>
      </c>
      <c r="AH1040" s="5">
        <v>0</v>
      </c>
      <c r="AI1040" s="5">
        <v>0</v>
      </c>
      <c r="AJ1040" s="5">
        <v>31100</v>
      </c>
      <c r="AK1040" s="5">
        <v>0</v>
      </c>
      <c r="AL1040" s="5">
        <v>0</v>
      </c>
      <c r="AM1040" s="5">
        <v>13185</v>
      </c>
      <c r="AN1040" s="5">
        <v>0</v>
      </c>
      <c r="AO1040" s="5">
        <v>0</v>
      </c>
      <c r="AP1040" s="5">
        <v>0</v>
      </c>
      <c r="AQ1040" s="5">
        <v>0</v>
      </c>
      <c r="AR1040" s="5">
        <v>0</v>
      </c>
      <c r="AS1040" s="5">
        <v>70</v>
      </c>
      <c r="AT1040" s="5">
        <v>0</v>
      </c>
      <c r="AU1040" s="5">
        <v>24100</v>
      </c>
      <c r="AV1040" s="5">
        <v>0</v>
      </c>
      <c r="AW1040" s="5">
        <v>0</v>
      </c>
      <c r="AX1040" s="5">
        <v>0</v>
      </c>
      <c r="AY1040" s="5">
        <v>0</v>
      </c>
      <c r="AZ1040" s="5">
        <v>0</v>
      </c>
      <c r="BA1040" s="5">
        <v>0</v>
      </c>
      <c r="BB1040" s="5">
        <v>0</v>
      </c>
      <c r="BC1040" s="5">
        <v>1754</v>
      </c>
      <c r="BD1040" s="5">
        <v>0</v>
      </c>
      <c r="BE1040" s="5">
        <v>0</v>
      </c>
      <c r="BF1040" s="5">
        <v>0</v>
      </c>
      <c r="BG1040" s="5">
        <v>0</v>
      </c>
      <c r="BH1040" s="5">
        <v>743919</v>
      </c>
      <c r="BI1040" s="5">
        <v>47055</v>
      </c>
      <c r="BJ1040" s="5">
        <v>696504</v>
      </c>
      <c r="BK1040" s="5">
        <v>42078</v>
      </c>
      <c r="BL1040" s="5">
        <v>509</v>
      </c>
      <c r="BM1040" s="5">
        <v>15</v>
      </c>
      <c r="BN1040" s="5">
        <v>0</v>
      </c>
      <c r="BO1040" s="5">
        <v>38710</v>
      </c>
      <c r="BP1040" s="5">
        <v>1182432</v>
      </c>
      <c r="BQ1040" s="5">
        <v>326348</v>
      </c>
      <c r="BR1040" s="5">
        <v>0</v>
      </c>
    </row>
    <row r="1041" spans="1:70">
      <c r="A1041" t="s">
        <v>2489</v>
      </c>
      <c r="B1041" t="s">
        <v>2490</v>
      </c>
      <c r="C1041" t="s">
        <v>1286</v>
      </c>
      <c r="D1041" t="s">
        <v>2494</v>
      </c>
      <c r="E1041" t="str">
        <f t="shared" si="16"/>
        <v>鳥取県智頭町</v>
      </c>
      <c r="F1041" s="5">
        <v>2432</v>
      </c>
      <c r="G1041" s="5">
        <v>2</v>
      </c>
      <c r="H1041" s="5">
        <v>3</v>
      </c>
      <c r="I1041" s="5">
        <v>0</v>
      </c>
      <c r="J1041" s="5">
        <v>0</v>
      </c>
      <c r="K1041" s="5">
        <v>0</v>
      </c>
      <c r="L1041" s="5">
        <v>98</v>
      </c>
      <c r="M1041" s="5">
        <v>2836</v>
      </c>
      <c r="N1041" s="5">
        <v>1169</v>
      </c>
      <c r="O1041" s="5">
        <v>23010</v>
      </c>
      <c r="P1041" s="5">
        <v>60775</v>
      </c>
      <c r="Q1041" s="5">
        <v>25126</v>
      </c>
      <c r="R1041" s="5">
        <v>8714</v>
      </c>
      <c r="S1041" s="5">
        <v>1</v>
      </c>
      <c r="T1041" s="5">
        <v>262</v>
      </c>
      <c r="U1041" s="5">
        <v>0</v>
      </c>
      <c r="V1041" s="5">
        <v>0</v>
      </c>
      <c r="W1041" s="5">
        <v>1</v>
      </c>
      <c r="X1041" s="5">
        <v>5</v>
      </c>
      <c r="Y1041" s="5">
        <v>2550</v>
      </c>
      <c r="Z1041" s="5">
        <v>0</v>
      </c>
      <c r="AA1041" s="5">
        <v>23</v>
      </c>
      <c r="AB1041" s="5">
        <v>20</v>
      </c>
      <c r="AC1041" s="5">
        <v>14</v>
      </c>
      <c r="AD1041" s="5">
        <v>370</v>
      </c>
      <c r="AE1041" s="5">
        <v>87</v>
      </c>
      <c r="AF1041" s="5">
        <v>3625</v>
      </c>
      <c r="AG1041" s="5">
        <v>0</v>
      </c>
      <c r="AH1041" s="5">
        <v>0</v>
      </c>
      <c r="AI1041" s="5">
        <v>0</v>
      </c>
      <c r="AJ1041" s="5">
        <v>2550</v>
      </c>
      <c r="AK1041" s="5">
        <v>0</v>
      </c>
      <c r="AL1041" s="5">
        <v>0</v>
      </c>
      <c r="AM1041" s="5">
        <v>956</v>
      </c>
      <c r="AN1041" s="5">
        <v>0</v>
      </c>
      <c r="AO1041" s="5">
        <v>0</v>
      </c>
      <c r="AP1041" s="5">
        <v>0</v>
      </c>
      <c r="AQ1041" s="5">
        <v>0</v>
      </c>
      <c r="AR1041" s="5">
        <v>0</v>
      </c>
      <c r="AS1041" s="5">
        <v>252</v>
      </c>
      <c r="AT1041" s="5">
        <v>0</v>
      </c>
      <c r="AU1041" s="5">
        <v>0</v>
      </c>
      <c r="AV1041" s="5">
        <v>0</v>
      </c>
      <c r="AW1041" s="5">
        <v>0</v>
      </c>
      <c r="AX1041" s="5">
        <v>0</v>
      </c>
      <c r="AY1041" s="5">
        <v>0</v>
      </c>
      <c r="AZ1041" s="5">
        <v>0</v>
      </c>
      <c r="BA1041" s="5">
        <v>1071</v>
      </c>
      <c r="BB1041" s="5">
        <v>530</v>
      </c>
      <c r="BC1041" s="5">
        <v>0</v>
      </c>
      <c r="BD1041" s="5">
        <v>0</v>
      </c>
      <c r="BE1041" s="5">
        <v>0</v>
      </c>
      <c r="BF1041" s="5">
        <v>0</v>
      </c>
      <c r="BG1041" s="5">
        <v>0</v>
      </c>
      <c r="BH1041" s="5">
        <v>60979</v>
      </c>
      <c r="BI1041" s="5">
        <v>17427</v>
      </c>
      <c r="BJ1041" s="5">
        <v>72357</v>
      </c>
      <c r="BK1041" s="5">
        <v>3668</v>
      </c>
      <c r="BL1041" s="5">
        <v>0</v>
      </c>
      <c r="BM1041" s="5">
        <v>0</v>
      </c>
      <c r="BN1041" s="5">
        <v>0</v>
      </c>
      <c r="BO1041" s="5">
        <v>16869</v>
      </c>
      <c r="BP1041" s="5">
        <v>240400</v>
      </c>
      <c r="BQ1041" s="5">
        <v>10504</v>
      </c>
      <c r="BR1041" s="5">
        <v>0</v>
      </c>
    </row>
    <row r="1042" spans="1:70">
      <c r="A1042" t="s">
        <v>2489</v>
      </c>
      <c r="B1042" t="s">
        <v>2490</v>
      </c>
      <c r="C1042" t="s">
        <v>1290</v>
      </c>
      <c r="D1042" t="s">
        <v>2495</v>
      </c>
      <c r="E1042" t="str">
        <f t="shared" si="16"/>
        <v>鳥取県琴浦町</v>
      </c>
      <c r="F1042" s="5">
        <v>15874</v>
      </c>
      <c r="G1042" s="5">
        <v>4</v>
      </c>
      <c r="H1042" s="5">
        <v>12</v>
      </c>
      <c r="I1042" s="5">
        <v>0</v>
      </c>
      <c r="J1042" s="5">
        <v>0</v>
      </c>
      <c r="K1042" s="5">
        <v>0</v>
      </c>
      <c r="L1042" s="5">
        <v>1077</v>
      </c>
      <c r="M1042" s="5">
        <v>5162</v>
      </c>
      <c r="N1042" s="5">
        <v>0</v>
      </c>
      <c r="O1042" s="5">
        <v>160773</v>
      </c>
      <c r="P1042" s="5">
        <v>275179</v>
      </c>
      <c r="Q1042" s="5">
        <v>1308660</v>
      </c>
      <c r="R1042" s="5">
        <v>112363</v>
      </c>
      <c r="S1042" s="5">
        <v>4</v>
      </c>
      <c r="T1042" s="5">
        <v>1529</v>
      </c>
      <c r="U1042" s="5">
        <v>0</v>
      </c>
      <c r="V1042" s="5">
        <v>0</v>
      </c>
      <c r="W1042" s="5">
        <v>1</v>
      </c>
      <c r="X1042" s="5">
        <v>3</v>
      </c>
      <c r="Y1042" s="5">
        <v>18183</v>
      </c>
      <c r="Z1042" s="5">
        <v>0</v>
      </c>
      <c r="AA1042" s="5">
        <v>19</v>
      </c>
      <c r="AB1042" s="5">
        <v>0</v>
      </c>
      <c r="AC1042" s="5">
        <v>794</v>
      </c>
      <c r="AD1042" s="5">
        <v>60</v>
      </c>
      <c r="AE1042" s="5">
        <v>0</v>
      </c>
      <c r="AF1042" s="5">
        <v>10231</v>
      </c>
      <c r="AG1042" s="5">
        <v>0</v>
      </c>
      <c r="AH1042" s="5">
        <v>0</v>
      </c>
      <c r="AI1042" s="5">
        <v>0</v>
      </c>
      <c r="AJ1042" s="5">
        <v>18183</v>
      </c>
      <c r="AK1042" s="5">
        <v>820</v>
      </c>
      <c r="AL1042" s="5">
        <v>0</v>
      </c>
      <c r="AM1042" s="5">
        <v>4920</v>
      </c>
      <c r="AN1042" s="5">
        <v>0</v>
      </c>
      <c r="AO1042" s="5">
        <v>0</v>
      </c>
      <c r="AP1042" s="5">
        <v>0</v>
      </c>
      <c r="AQ1042" s="5">
        <v>0</v>
      </c>
      <c r="AR1042" s="5">
        <v>0</v>
      </c>
      <c r="AS1042" s="5">
        <v>0</v>
      </c>
      <c r="AT1042" s="5">
        <v>0</v>
      </c>
      <c r="AU1042" s="5">
        <v>265</v>
      </c>
      <c r="AV1042" s="5">
        <v>0</v>
      </c>
      <c r="AW1042" s="5">
        <v>0</v>
      </c>
      <c r="AX1042" s="5">
        <v>0</v>
      </c>
      <c r="AY1042" s="5">
        <v>0</v>
      </c>
      <c r="AZ1042" s="5">
        <v>0</v>
      </c>
      <c r="BA1042" s="5">
        <v>0</v>
      </c>
      <c r="BB1042" s="5">
        <v>0</v>
      </c>
      <c r="BC1042" s="5">
        <v>2170</v>
      </c>
      <c r="BD1042" s="5">
        <v>0</v>
      </c>
      <c r="BE1042" s="5">
        <v>0</v>
      </c>
      <c r="BF1042" s="5">
        <v>0</v>
      </c>
      <c r="BG1042" s="5">
        <v>0</v>
      </c>
      <c r="BH1042" s="5">
        <v>281777</v>
      </c>
      <c r="BI1042" s="5">
        <v>28846</v>
      </c>
      <c r="BJ1042" s="5">
        <v>234295</v>
      </c>
      <c r="BK1042" s="5">
        <v>29135</v>
      </c>
      <c r="BL1042" s="5">
        <v>18</v>
      </c>
      <c r="BM1042" s="5">
        <v>270</v>
      </c>
      <c r="BN1042" s="5">
        <v>0</v>
      </c>
      <c r="BO1042" s="5">
        <v>28635</v>
      </c>
      <c r="BP1042" s="5">
        <v>327359</v>
      </c>
      <c r="BQ1042" s="5">
        <v>142732</v>
      </c>
      <c r="BR1042" s="5">
        <v>0</v>
      </c>
    </row>
    <row r="1043" spans="1:70">
      <c r="A1043" t="s">
        <v>2489</v>
      </c>
      <c r="B1043" t="s">
        <v>2490</v>
      </c>
      <c r="C1043" t="s">
        <v>1298</v>
      </c>
      <c r="D1043" t="s">
        <v>2496</v>
      </c>
      <c r="E1043" t="str">
        <f t="shared" si="16"/>
        <v>鳥取県三朝町</v>
      </c>
      <c r="F1043" s="5">
        <v>4559</v>
      </c>
      <c r="G1043" s="5">
        <v>5</v>
      </c>
      <c r="H1043" s="5">
        <v>2</v>
      </c>
      <c r="I1043" s="5">
        <v>0</v>
      </c>
      <c r="J1043" s="5">
        <v>0</v>
      </c>
      <c r="K1043" s="5">
        <v>0</v>
      </c>
      <c r="L1043" s="5">
        <v>999</v>
      </c>
      <c r="M1043" s="5">
        <v>4754</v>
      </c>
      <c r="N1043" s="5">
        <v>5561</v>
      </c>
      <c r="O1043" s="5">
        <v>46061</v>
      </c>
      <c r="P1043" s="5">
        <v>99261</v>
      </c>
      <c r="Q1043" s="5">
        <v>60715</v>
      </c>
      <c r="R1043" s="5">
        <v>2931</v>
      </c>
      <c r="S1043" s="5">
        <v>5</v>
      </c>
      <c r="T1043" s="5">
        <v>758</v>
      </c>
      <c r="U1043" s="5">
        <v>0</v>
      </c>
      <c r="V1043" s="5">
        <v>0</v>
      </c>
      <c r="W1043" s="5">
        <v>3</v>
      </c>
      <c r="X1043" s="5">
        <v>22</v>
      </c>
      <c r="Y1043" s="5">
        <v>7200</v>
      </c>
      <c r="Z1043" s="5">
        <v>0</v>
      </c>
      <c r="AA1043" s="5">
        <v>13</v>
      </c>
      <c r="AB1043" s="5">
        <v>10</v>
      </c>
      <c r="AC1043" s="5">
        <v>0</v>
      </c>
      <c r="AD1043" s="5">
        <v>0</v>
      </c>
      <c r="AE1043" s="5">
        <v>0</v>
      </c>
      <c r="AF1043" s="5">
        <v>0</v>
      </c>
      <c r="AG1043" s="5">
        <v>5700</v>
      </c>
      <c r="AH1043" s="5">
        <v>0</v>
      </c>
      <c r="AI1043" s="5">
        <v>0</v>
      </c>
      <c r="AJ1043" s="5">
        <v>0</v>
      </c>
      <c r="AK1043" s="5">
        <v>0</v>
      </c>
      <c r="AL1043" s="5">
        <v>0</v>
      </c>
      <c r="AM1043" s="5">
        <v>3255</v>
      </c>
      <c r="AN1043" s="5">
        <v>0</v>
      </c>
      <c r="AO1043" s="5">
        <v>0</v>
      </c>
      <c r="AP1043" s="5">
        <v>0</v>
      </c>
      <c r="AQ1043" s="5">
        <v>0</v>
      </c>
      <c r="AR1043" s="5">
        <v>0</v>
      </c>
      <c r="AS1043" s="5">
        <v>0</v>
      </c>
      <c r="AT1043" s="5">
        <v>0</v>
      </c>
      <c r="AU1043" s="5">
        <v>0</v>
      </c>
      <c r="AV1043" s="5">
        <v>0</v>
      </c>
      <c r="AW1043" s="5">
        <v>0</v>
      </c>
      <c r="AX1043" s="5">
        <v>0</v>
      </c>
      <c r="AY1043" s="5">
        <v>0</v>
      </c>
      <c r="AZ1043" s="5">
        <v>0</v>
      </c>
      <c r="BA1043" s="5">
        <v>357</v>
      </c>
      <c r="BB1043" s="5">
        <v>1477</v>
      </c>
      <c r="BC1043" s="5">
        <v>4</v>
      </c>
      <c r="BD1043" s="5">
        <v>0</v>
      </c>
      <c r="BE1043" s="5">
        <v>0</v>
      </c>
      <c r="BF1043" s="5">
        <v>0</v>
      </c>
      <c r="BG1043" s="5">
        <v>0</v>
      </c>
      <c r="BH1043" s="5">
        <v>105985</v>
      </c>
      <c r="BI1043" s="5">
        <v>2314</v>
      </c>
      <c r="BJ1043" s="5">
        <v>97509</v>
      </c>
      <c r="BK1043" s="5">
        <v>1442</v>
      </c>
      <c r="BL1043" s="5">
        <v>0</v>
      </c>
      <c r="BM1043" s="5">
        <v>0</v>
      </c>
      <c r="BN1043" s="5">
        <v>0</v>
      </c>
      <c r="BO1043" s="5">
        <v>1984</v>
      </c>
      <c r="BP1043" s="5">
        <v>249754</v>
      </c>
      <c r="BQ1043" s="5">
        <v>8260</v>
      </c>
      <c r="BR1043" s="5">
        <v>0</v>
      </c>
    </row>
    <row r="1044" spans="1:70">
      <c r="A1044" t="s">
        <v>2489</v>
      </c>
      <c r="B1044" t="s">
        <v>2490</v>
      </c>
      <c r="C1044" t="s">
        <v>1304</v>
      </c>
      <c r="D1044" t="s">
        <v>2497</v>
      </c>
      <c r="E1044" t="str">
        <f t="shared" si="16"/>
        <v>鳥取県岩美町</v>
      </c>
      <c r="F1044" s="5">
        <v>11394</v>
      </c>
      <c r="G1044" s="5">
        <v>5</v>
      </c>
      <c r="H1044" s="5">
        <v>8</v>
      </c>
      <c r="I1044" s="5">
        <v>1</v>
      </c>
      <c r="J1044" s="5">
        <v>0</v>
      </c>
      <c r="K1044" s="5">
        <v>1</v>
      </c>
      <c r="L1044" s="5">
        <v>1472</v>
      </c>
      <c r="M1044" s="5">
        <v>11778</v>
      </c>
      <c r="N1044" s="5">
        <v>37415</v>
      </c>
      <c r="O1044" s="5">
        <v>71563</v>
      </c>
      <c r="P1044" s="5">
        <v>194281</v>
      </c>
      <c r="Q1044" s="5">
        <v>1640365</v>
      </c>
      <c r="R1044" s="5">
        <v>116778</v>
      </c>
      <c r="S1044" s="5">
        <v>2</v>
      </c>
      <c r="T1044" s="5">
        <v>1128</v>
      </c>
      <c r="U1044" s="5">
        <v>0</v>
      </c>
      <c r="V1044" s="5">
        <v>0</v>
      </c>
      <c r="W1044" s="5">
        <v>0</v>
      </c>
      <c r="X1044" s="5">
        <v>6</v>
      </c>
      <c r="Y1044" s="5">
        <v>6281</v>
      </c>
      <c r="Z1044" s="5">
        <v>1200</v>
      </c>
      <c r="AA1044" s="5">
        <v>11</v>
      </c>
      <c r="AB1044" s="5">
        <v>5</v>
      </c>
      <c r="AC1044" s="5">
        <v>0</v>
      </c>
      <c r="AD1044" s="5">
        <v>453</v>
      </c>
      <c r="AE1044" s="5">
        <v>0</v>
      </c>
      <c r="AF1044" s="5">
        <v>105</v>
      </c>
      <c r="AG1044" s="5">
        <v>3590</v>
      </c>
      <c r="AH1044" s="5">
        <v>0</v>
      </c>
      <c r="AI1044" s="5">
        <v>0</v>
      </c>
      <c r="AJ1044" s="5">
        <v>8606</v>
      </c>
      <c r="AK1044" s="5">
        <v>1350</v>
      </c>
      <c r="AL1044" s="5">
        <v>0</v>
      </c>
      <c r="AM1044" s="5">
        <v>4062</v>
      </c>
      <c r="AN1044" s="5">
        <v>0</v>
      </c>
      <c r="AO1044" s="5">
        <v>0</v>
      </c>
      <c r="AP1044" s="5">
        <v>0</v>
      </c>
      <c r="AQ1044" s="5">
        <v>0</v>
      </c>
      <c r="AR1044" s="5">
        <v>0</v>
      </c>
      <c r="AS1044" s="5">
        <v>2800</v>
      </c>
      <c r="AT1044" s="5">
        <v>8196</v>
      </c>
      <c r="AU1044" s="5">
        <v>5782</v>
      </c>
      <c r="AV1044" s="5">
        <v>0</v>
      </c>
      <c r="AW1044" s="5">
        <v>0</v>
      </c>
      <c r="AX1044" s="5">
        <v>44</v>
      </c>
      <c r="AY1044" s="5">
        <v>0</v>
      </c>
      <c r="AZ1044" s="5">
        <v>37</v>
      </c>
      <c r="BA1044" s="5">
        <v>2025</v>
      </c>
      <c r="BB1044" s="5">
        <v>3941</v>
      </c>
      <c r="BC1044" s="5">
        <v>1962</v>
      </c>
      <c r="BD1044" s="5">
        <v>0</v>
      </c>
      <c r="BE1044" s="5">
        <v>0</v>
      </c>
      <c r="BF1044" s="5">
        <v>0</v>
      </c>
      <c r="BG1044" s="5">
        <v>21</v>
      </c>
      <c r="BH1044" s="5">
        <v>196023</v>
      </c>
      <c r="BI1044" s="5">
        <v>42622</v>
      </c>
      <c r="BJ1044" s="5">
        <v>199946</v>
      </c>
      <c r="BK1044" s="5">
        <v>33722</v>
      </c>
      <c r="BL1044" s="5">
        <v>1639</v>
      </c>
      <c r="BM1044" s="5">
        <v>74</v>
      </c>
      <c r="BN1044" s="5">
        <v>0</v>
      </c>
      <c r="BO1044" s="5">
        <v>34201</v>
      </c>
      <c r="BP1044" s="5">
        <v>286075</v>
      </c>
      <c r="BQ1044" s="5">
        <v>120626</v>
      </c>
      <c r="BR1044" s="5">
        <v>0</v>
      </c>
    </row>
    <row r="1045" spans="1:70">
      <c r="A1045" t="s">
        <v>2489</v>
      </c>
      <c r="B1045" t="s">
        <v>2490</v>
      </c>
      <c r="C1045" t="s">
        <v>1310</v>
      </c>
      <c r="D1045" t="s">
        <v>2498</v>
      </c>
      <c r="E1045" t="str">
        <f t="shared" si="16"/>
        <v>鳥取県南部町</v>
      </c>
      <c r="F1045" s="5">
        <v>10821</v>
      </c>
      <c r="G1045" s="5">
        <v>1</v>
      </c>
      <c r="H1045" s="5">
        <v>5</v>
      </c>
      <c r="I1045" s="5">
        <v>0</v>
      </c>
      <c r="J1045" s="5">
        <v>0</v>
      </c>
      <c r="K1045" s="5">
        <v>0</v>
      </c>
      <c r="L1045" s="5">
        <v>2493</v>
      </c>
      <c r="M1045" s="5">
        <v>29695</v>
      </c>
      <c r="N1045" s="5">
        <v>0</v>
      </c>
      <c r="O1045" s="5">
        <v>95545</v>
      </c>
      <c r="P1045" s="5">
        <v>143731</v>
      </c>
      <c r="Q1045" s="5">
        <v>848147</v>
      </c>
      <c r="R1045" s="5">
        <v>100144</v>
      </c>
      <c r="S1045" s="5">
        <v>1</v>
      </c>
      <c r="T1045" s="5">
        <v>1146</v>
      </c>
      <c r="U1045" s="5">
        <v>0</v>
      </c>
      <c r="V1045" s="5">
        <v>0</v>
      </c>
      <c r="W1045" s="5">
        <v>0</v>
      </c>
      <c r="X1045" s="5">
        <v>3</v>
      </c>
      <c r="Y1045" s="5">
        <v>5104</v>
      </c>
      <c r="Z1045" s="5">
        <v>0</v>
      </c>
      <c r="AA1045" s="5">
        <v>21</v>
      </c>
      <c r="AB1045" s="5">
        <v>6</v>
      </c>
      <c r="AC1045" s="5">
        <v>0</v>
      </c>
      <c r="AD1045" s="5">
        <v>2157</v>
      </c>
      <c r="AE1045" s="5">
        <v>0</v>
      </c>
      <c r="AF1045" s="5">
        <v>36394</v>
      </c>
      <c r="AG1045" s="5">
        <v>0</v>
      </c>
      <c r="AH1045" s="5">
        <v>0</v>
      </c>
      <c r="AI1045" s="5">
        <v>0</v>
      </c>
      <c r="AJ1045" s="5">
        <v>5104</v>
      </c>
      <c r="AK1045" s="5">
        <v>1460</v>
      </c>
      <c r="AL1045" s="5">
        <v>0</v>
      </c>
      <c r="AM1045" s="5">
        <v>3859</v>
      </c>
      <c r="AN1045" s="5">
        <v>0</v>
      </c>
      <c r="AO1045" s="5">
        <v>0</v>
      </c>
      <c r="AP1045" s="5">
        <v>0</v>
      </c>
      <c r="AQ1045" s="5">
        <v>0</v>
      </c>
      <c r="AR1045" s="5">
        <v>0</v>
      </c>
      <c r="AS1045" s="5">
        <v>0</v>
      </c>
      <c r="AT1045" s="5">
        <v>0</v>
      </c>
      <c r="AU1045" s="5">
        <v>0</v>
      </c>
      <c r="AV1045" s="5">
        <v>0</v>
      </c>
      <c r="AW1045" s="5">
        <v>0</v>
      </c>
      <c r="AX1045" s="5">
        <v>0</v>
      </c>
      <c r="AY1045" s="5">
        <v>0</v>
      </c>
      <c r="AZ1045" s="5">
        <v>0</v>
      </c>
      <c r="BA1045" s="5">
        <v>511</v>
      </c>
      <c r="BB1045" s="5">
        <v>0</v>
      </c>
      <c r="BC1045" s="5">
        <v>305</v>
      </c>
      <c r="BD1045" s="5">
        <v>0</v>
      </c>
      <c r="BE1045" s="5">
        <v>0</v>
      </c>
      <c r="BF1045" s="5">
        <v>0</v>
      </c>
      <c r="BG1045" s="5">
        <v>0</v>
      </c>
      <c r="BH1045" s="5">
        <v>144789</v>
      </c>
      <c r="BI1045" s="5">
        <v>38198</v>
      </c>
      <c r="BJ1045" s="5">
        <v>189574</v>
      </c>
      <c r="BK1045" s="5">
        <v>21633</v>
      </c>
      <c r="BL1045" s="5">
        <v>0</v>
      </c>
      <c r="BM1045" s="5">
        <v>0</v>
      </c>
      <c r="BN1045" s="5">
        <v>0</v>
      </c>
      <c r="BO1045" s="5">
        <v>32485</v>
      </c>
      <c r="BP1045" s="5">
        <v>130300</v>
      </c>
      <c r="BQ1045" s="5">
        <v>143144</v>
      </c>
      <c r="BR1045" s="5">
        <v>0</v>
      </c>
    </row>
    <row r="1046" spans="1:70">
      <c r="A1046" t="s">
        <v>2489</v>
      </c>
      <c r="B1046" t="s">
        <v>2490</v>
      </c>
      <c r="C1046" t="s">
        <v>1314</v>
      </c>
      <c r="D1046" t="s">
        <v>2499</v>
      </c>
      <c r="E1046" t="str">
        <f t="shared" si="16"/>
        <v>鳥取県伯耆町</v>
      </c>
      <c r="F1046" s="5">
        <v>10371</v>
      </c>
      <c r="G1046" s="5">
        <v>1</v>
      </c>
      <c r="H1046" s="5">
        <v>24</v>
      </c>
      <c r="I1046" s="5">
        <v>0</v>
      </c>
      <c r="J1046" s="5">
        <v>0</v>
      </c>
      <c r="K1046" s="5">
        <v>0</v>
      </c>
      <c r="L1046" s="5">
        <v>15384</v>
      </c>
      <c r="M1046" s="5">
        <v>40389</v>
      </c>
      <c r="N1046" s="5">
        <v>1327</v>
      </c>
      <c r="O1046" s="5">
        <v>136648</v>
      </c>
      <c r="P1046" s="5">
        <v>117202</v>
      </c>
      <c r="Q1046" s="5">
        <v>1429831</v>
      </c>
      <c r="R1046" s="5">
        <v>110088</v>
      </c>
      <c r="S1046" s="5">
        <v>1</v>
      </c>
      <c r="T1046" s="5">
        <v>1108</v>
      </c>
      <c r="U1046" s="5">
        <v>0</v>
      </c>
      <c r="V1046" s="5">
        <v>0</v>
      </c>
      <c r="W1046" s="5">
        <v>0</v>
      </c>
      <c r="X1046" s="5">
        <v>2</v>
      </c>
      <c r="Y1046" s="5">
        <v>11148</v>
      </c>
      <c r="Z1046" s="5">
        <v>0</v>
      </c>
      <c r="AA1046" s="5">
        <v>46</v>
      </c>
      <c r="AB1046" s="5">
        <v>16</v>
      </c>
      <c r="AC1046" s="5">
        <v>0</v>
      </c>
      <c r="AD1046" s="5">
        <v>149</v>
      </c>
      <c r="AE1046" s="5">
        <v>0</v>
      </c>
      <c r="AF1046" s="5">
        <v>1580</v>
      </c>
      <c r="AG1046" s="5">
        <v>4276</v>
      </c>
      <c r="AH1046" s="5">
        <v>0</v>
      </c>
      <c r="AI1046" s="5">
        <v>0</v>
      </c>
      <c r="AJ1046" s="5">
        <v>0</v>
      </c>
      <c r="AK1046" s="5">
        <v>1682</v>
      </c>
      <c r="AL1046" s="5">
        <v>0</v>
      </c>
      <c r="AM1046" s="5">
        <v>0</v>
      </c>
      <c r="AN1046" s="5">
        <v>0</v>
      </c>
      <c r="AO1046" s="5">
        <v>0</v>
      </c>
      <c r="AP1046" s="5">
        <v>0</v>
      </c>
      <c r="AQ1046" s="5">
        <v>3725</v>
      </c>
      <c r="AR1046" s="5">
        <v>0</v>
      </c>
      <c r="AS1046" s="5">
        <v>0</v>
      </c>
      <c r="AT1046" s="5">
        <v>0</v>
      </c>
      <c r="AU1046" s="5">
        <v>0</v>
      </c>
      <c r="AV1046" s="5">
        <v>0</v>
      </c>
      <c r="AW1046" s="5">
        <v>0</v>
      </c>
      <c r="AX1046" s="5">
        <v>0</v>
      </c>
      <c r="AY1046" s="5">
        <v>0</v>
      </c>
      <c r="AZ1046" s="5">
        <v>112</v>
      </c>
      <c r="BA1046" s="5">
        <v>0</v>
      </c>
      <c r="BB1046" s="5">
        <v>383</v>
      </c>
      <c r="BC1046" s="5">
        <v>2698</v>
      </c>
      <c r="BD1046" s="5">
        <v>0</v>
      </c>
      <c r="BE1046" s="5">
        <v>0</v>
      </c>
      <c r="BF1046" s="5">
        <v>0</v>
      </c>
      <c r="BG1046" s="5">
        <v>0</v>
      </c>
      <c r="BH1046" s="5">
        <v>127649</v>
      </c>
      <c r="BI1046" s="5">
        <v>108032</v>
      </c>
      <c r="BJ1046" s="5">
        <v>247938</v>
      </c>
      <c r="BK1046" s="5">
        <v>30739</v>
      </c>
      <c r="BL1046" s="5">
        <v>0</v>
      </c>
      <c r="BM1046" s="5">
        <v>457</v>
      </c>
      <c r="BN1046" s="5">
        <v>0</v>
      </c>
      <c r="BO1046" s="5">
        <v>86244</v>
      </c>
      <c r="BP1046" s="5">
        <v>283206</v>
      </c>
      <c r="BQ1046" s="5">
        <v>290482</v>
      </c>
      <c r="BR1046" s="5">
        <v>0</v>
      </c>
    </row>
    <row r="1047" spans="1:70">
      <c r="A1047" t="s">
        <v>2489</v>
      </c>
      <c r="B1047" t="s">
        <v>2490</v>
      </c>
      <c r="C1047" t="s">
        <v>1318</v>
      </c>
      <c r="D1047" t="s">
        <v>2500</v>
      </c>
      <c r="E1047" t="str">
        <f t="shared" si="16"/>
        <v>鳥取県湯梨浜町</v>
      </c>
      <c r="F1047" s="5">
        <v>13898</v>
      </c>
      <c r="G1047" s="5">
        <v>4</v>
      </c>
      <c r="H1047" s="5">
        <v>5</v>
      </c>
      <c r="I1047" s="5">
        <v>1</v>
      </c>
      <c r="J1047" s="5">
        <v>1</v>
      </c>
      <c r="K1047" s="5">
        <v>0</v>
      </c>
      <c r="L1047" s="5">
        <v>2736</v>
      </c>
      <c r="M1047" s="5">
        <v>6018</v>
      </c>
      <c r="N1047" s="5">
        <v>23612</v>
      </c>
      <c r="O1047" s="5">
        <v>75598</v>
      </c>
      <c r="P1047" s="5">
        <v>165205</v>
      </c>
      <c r="Q1047" s="5">
        <v>122561</v>
      </c>
      <c r="R1047" s="5">
        <v>13964</v>
      </c>
      <c r="S1047" s="5">
        <v>4</v>
      </c>
      <c r="T1047" s="5">
        <v>1601</v>
      </c>
      <c r="U1047" s="5">
        <v>0</v>
      </c>
      <c r="V1047" s="5">
        <v>0</v>
      </c>
      <c r="W1047" s="5">
        <v>0</v>
      </c>
      <c r="X1047" s="5">
        <v>19</v>
      </c>
      <c r="Y1047" s="5">
        <v>10113</v>
      </c>
      <c r="Z1047" s="5">
        <v>0</v>
      </c>
      <c r="AA1047" s="5">
        <v>25</v>
      </c>
      <c r="AB1047" s="5">
        <v>0</v>
      </c>
      <c r="AC1047" s="5">
        <v>460</v>
      </c>
      <c r="AD1047" s="5">
        <v>0</v>
      </c>
      <c r="AE1047" s="5">
        <v>263</v>
      </c>
      <c r="AF1047" s="5">
        <v>18701</v>
      </c>
      <c r="AG1047" s="5">
        <v>5950</v>
      </c>
      <c r="AH1047" s="5">
        <v>0</v>
      </c>
      <c r="AI1047" s="5">
        <v>0</v>
      </c>
      <c r="AJ1047" s="5">
        <v>0</v>
      </c>
      <c r="AK1047" s="5">
        <v>2000</v>
      </c>
      <c r="AL1047" s="5">
        <v>0</v>
      </c>
      <c r="AM1047" s="5">
        <v>3059</v>
      </c>
      <c r="AN1047" s="5">
        <v>0</v>
      </c>
      <c r="AO1047" s="5">
        <v>0</v>
      </c>
      <c r="AP1047" s="5">
        <v>0</v>
      </c>
      <c r="AQ1047" s="5">
        <v>0</v>
      </c>
      <c r="AR1047" s="5">
        <v>1810</v>
      </c>
      <c r="AS1047" s="5">
        <v>444</v>
      </c>
      <c r="AT1047" s="5">
        <v>572</v>
      </c>
      <c r="AU1047" s="5">
        <v>16</v>
      </c>
      <c r="AV1047" s="5">
        <v>0</v>
      </c>
      <c r="AW1047" s="5">
        <v>0</v>
      </c>
      <c r="AX1047" s="5">
        <v>0</v>
      </c>
      <c r="AY1047" s="5">
        <v>0</v>
      </c>
      <c r="AZ1047" s="5">
        <v>0</v>
      </c>
      <c r="BA1047" s="5">
        <v>487</v>
      </c>
      <c r="BB1047" s="5">
        <v>6018</v>
      </c>
      <c r="BC1047" s="5">
        <v>296</v>
      </c>
      <c r="BD1047" s="5">
        <v>0</v>
      </c>
      <c r="BE1047" s="5">
        <v>0</v>
      </c>
      <c r="BF1047" s="5">
        <v>22</v>
      </c>
      <c r="BG1047" s="5">
        <v>0</v>
      </c>
      <c r="BH1047" s="5">
        <v>171870</v>
      </c>
      <c r="BI1047" s="5">
        <v>7259</v>
      </c>
      <c r="BJ1047" s="5">
        <v>169815</v>
      </c>
      <c r="BK1047" s="5">
        <v>3412</v>
      </c>
      <c r="BL1047" s="5">
        <v>0</v>
      </c>
      <c r="BM1047" s="5">
        <v>0</v>
      </c>
      <c r="BN1047" s="5">
        <v>0</v>
      </c>
      <c r="BO1047" s="5">
        <v>6612</v>
      </c>
      <c r="BP1047" s="5">
        <v>473885</v>
      </c>
      <c r="BQ1047" s="5">
        <v>44000</v>
      </c>
      <c r="BR1047" s="5">
        <v>0</v>
      </c>
    </row>
    <row r="1048" spans="1:70">
      <c r="A1048" t="s">
        <v>2489</v>
      </c>
      <c r="B1048" t="s">
        <v>2490</v>
      </c>
      <c r="C1048" t="s">
        <v>1320</v>
      </c>
      <c r="D1048" t="s">
        <v>2501</v>
      </c>
      <c r="E1048" t="str">
        <f t="shared" si="16"/>
        <v>鳥取県北栄町</v>
      </c>
      <c r="F1048" s="5">
        <v>14960</v>
      </c>
      <c r="G1048" s="5">
        <v>3</v>
      </c>
      <c r="H1048" s="5">
        <v>6</v>
      </c>
      <c r="I1048" s="5">
        <v>0</v>
      </c>
      <c r="J1048" s="5">
        <v>0</v>
      </c>
      <c r="K1048" s="5">
        <v>0</v>
      </c>
      <c r="L1048" s="5">
        <v>915</v>
      </c>
      <c r="M1048" s="5">
        <v>5261</v>
      </c>
      <c r="N1048" s="5">
        <v>0</v>
      </c>
      <c r="O1048" s="5">
        <v>183563</v>
      </c>
      <c r="P1048" s="5">
        <v>230741</v>
      </c>
      <c r="Q1048" s="5">
        <v>917087</v>
      </c>
      <c r="R1048" s="5">
        <v>71653</v>
      </c>
      <c r="S1048" s="5">
        <v>2</v>
      </c>
      <c r="T1048" s="5">
        <v>1513</v>
      </c>
      <c r="U1048" s="5">
        <v>0</v>
      </c>
      <c r="V1048" s="5">
        <v>0</v>
      </c>
      <c r="W1048" s="5">
        <v>1</v>
      </c>
      <c r="X1048" s="5">
        <v>3</v>
      </c>
      <c r="Y1048" s="5">
        <v>9018</v>
      </c>
      <c r="Z1048" s="5">
        <v>200</v>
      </c>
      <c r="AA1048" s="5">
        <v>57</v>
      </c>
      <c r="AB1048" s="5">
        <v>33</v>
      </c>
      <c r="AC1048" s="5">
        <v>0</v>
      </c>
      <c r="AD1048" s="5">
        <v>266</v>
      </c>
      <c r="AE1048" s="5">
        <v>0</v>
      </c>
      <c r="AF1048" s="5">
        <v>7530</v>
      </c>
      <c r="AG1048" s="5">
        <v>0</v>
      </c>
      <c r="AH1048" s="5">
        <v>0</v>
      </c>
      <c r="AI1048" s="5">
        <v>5721</v>
      </c>
      <c r="AJ1048" s="5">
        <v>3297</v>
      </c>
      <c r="AK1048" s="5">
        <v>1909</v>
      </c>
      <c r="AL1048" s="5">
        <v>1200</v>
      </c>
      <c r="AM1048" s="5">
        <v>2759</v>
      </c>
      <c r="AN1048" s="5">
        <v>0</v>
      </c>
      <c r="AO1048" s="5">
        <v>0</v>
      </c>
      <c r="AP1048" s="5">
        <v>0</v>
      </c>
      <c r="AQ1048" s="5">
        <v>0</v>
      </c>
      <c r="AR1048" s="5">
        <v>0</v>
      </c>
      <c r="AS1048" s="5">
        <v>821</v>
      </c>
      <c r="AT1048" s="5">
        <v>0</v>
      </c>
      <c r="AU1048" s="5">
        <v>9704</v>
      </c>
      <c r="AV1048" s="5">
        <v>0</v>
      </c>
      <c r="AW1048" s="5">
        <v>0</v>
      </c>
      <c r="AX1048" s="5">
        <v>0</v>
      </c>
      <c r="AY1048" s="5">
        <v>0</v>
      </c>
      <c r="AZ1048" s="5">
        <v>484</v>
      </c>
      <c r="BA1048" s="5">
        <v>284</v>
      </c>
      <c r="BB1048" s="5">
        <v>0</v>
      </c>
      <c r="BC1048" s="5">
        <v>12869</v>
      </c>
      <c r="BD1048" s="5">
        <v>0</v>
      </c>
      <c r="BE1048" s="5">
        <v>0</v>
      </c>
      <c r="BF1048" s="5">
        <v>0</v>
      </c>
      <c r="BG1048" s="5">
        <v>0</v>
      </c>
      <c r="BH1048" s="5">
        <v>233951</v>
      </c>
      <c r="BI1048" s="5">
        <v>33083</v>
      </c>
      <c r="BJ1048" s="5">
        <v>193856</v>
      </c>
      <c r="BK1048" s="5">
        <v>20712</v>
      </c>
      <c r="BL1048" s="5">
        <v>4</v>
      </c>
      <c r="BM1048" s="5">
        <v>1833</v>
      </c>
      <c r="BN1048" s="5">
        <v>0</v>
      </c>
      <c r="BO1048" s="5">
        <v>32598</v>
      </c>
      <c r="BP1048" s="5">
        <v>189495</v>
      </c>
      <c r="BQ1048" s="5">
        <v>101785</v>
      </c>
      <c r="BR1048" s="5">
        <v>0</v>
      </c>
    </row>
    <row r="1049" spans="1:70">
      <c r="A1049" t="s">
        <v>2489</v>
      </c>
      <c r="B1049" t="s">
        <v>2490</v>
      </c>
      <c r="C1049" t="s">
        <v>1531</v>
      </c>
      <c r="D1049" t="s">
        <v>2502</v>
      </c>
      <c r="E1049" t="str">
        <f t="shared" si="16"/>
        <v>鳥取県大山町</v>
      </c>
      <c r="F1049" s="5">
        <v>14532</v>
      </c>
      <c r="G1049" s="5">
        <v>4</v>
      </c>
      <c r="H1049" s="5">
        <v>22</v>
      </c>
      <c r="I1049" s="5">
        <v>0</v>
      </c>
      <c r="J1049" s="5">
        <v>0</v>
      </c>
      <c r="K1049" s="5">
        <v>0</v>
      </c>
      <c r="L1049" s="5">
        <v>854</v>
      </c>
      <c r="M1049" s="5">
        <v>29197</v>
      </c>
      <c r="N1049" s="5">
        <v>0</v>
      </c>
      <c r="O1049" s="5">
        <v>182433</v>
      </c>
      <c r="P1049" s="5">
        <v>201681</v>
      </c>
      <c r="Q1049" s="5">
        <v>796285</v>
      </c>
      <c r="R1049" s="5">
        <v>104835</v>
      </c>
      <c r="S1049" s="5">
        <v>3</v>
      </c>
      <c r="T1049" s="5">
        <v>1451</v>
      </c>
      <c r="U1049" s="5">
        <v>0</v>
      </c>
      <c r="V1049" s="5">
        <v>0</v>
      </c>
      <c r="W1049" s="5">
        <v>0</v>
      </c>
      <c r="X1049" s="5">
        <v>3</v>
      </c>
      <c r="Y1049" s="5">
        <v>9330</v>
      </c>
      <c r="Z1049" s="5">
        <v>0</v>
      </c>
      <c r="AA1049" s="5">
        <v>57</v>
      </c>
      <c r="AB1049" s="5">
        <v>46</v>
      </c>
      <c r="AC1049" s="5">
        <v>0</v>
      </c>
      <c r="AD1049" s="5">
        <v>6055</v>
      </c>
      <c r="AE1049" s="5">
        <v>0</v>
      </c>
      <c r="AF1049" s="5">
        <v>3776</v>
      </c>
      <c r="AG1049" s="5">
        <v>0</v>
      </c>
      <c r="AH1049" s="5">
        <v>0</v>
      </c>
      <c r="AI1049" s="5">
        <v>0</v>
      </c>
      <c r="AJ1049" s="5">
        <v>9338</v>
      </c>
      <c r="AK1049" s="5">
        <v>0</v>
      </c>
      <c r="AL1049" s="5">
        <v>0</v>
      </c>
      <c r="AM1049" s="5">
        <v>8008</v>
      </c>
      <c r="AN1049" s="5">
        <v>0</v>
      </c>
      <c r="AO1049" s="5">
        <v>0</v>
      </c>
      <c r="AP1049" s="5">
        <v>0</v>
      </c>
      <c r="AQ1049" s="5">
        <v>0</v>
      </c>
      <c r="AR1049" s="5">
        <v>0</v>
      </c>
      <c r="AS1049" s="5">
        <v>0</v>
      </c>
      <c r="AT1049" s="5">
        <v>0</v>
      </c>
      <c r="AU1049" s="5">
        <v>0</v>
      </c>
      <c r="AV1049" s="5">
        <v>0</v>
      </c>
      <c r="AW1049" s="5">
        <v>0</v>
      </c>
      <c r="AX1049" s="5">
        <v>0</v>
      </c>
      <c r="AY1049" s="5">
        <v>0</v>
      </c>
      <c r="AZ1049" s="5">
        <v>0</v>
      </c>
      <c r="BA1049" s="5">
        <v>652</v>
      </c>
      <c r="BB1049" s="5">
        <v>0</v>
      </c>
      <c r="BC1049" s="5">
        <v>3347</v>
      </c>
      <c r="BD1049" s="5">
        <v>0</v>
      </c>
      <c r="BE1049" s="5">
        <v>0</v>
      </c>
      <c r="BF1049" s="5">
        <v>0</v>
      </c>
      <c r="BG1049" s="5">
        <v>0</v>
      </c>
      <c r="BH1049" s="5">
        <v>210812</v>
      </c>
      <c r="BI1049" s="5">
        <v>78109</v>
      </c>
      <c r="BJ1049" s="5">
        <v>244741</v>
      </c>
      <c r="BK1049" s="5">
        <v>21762</v>
      </c>
      <c r="BL1049" s="5">
        <v>0</v>
      </c>
      <c r="BM1049" s="5">
        <v>0</v>
      </c>
      <c r="BN1049" s="5">
        <v>0</v>
      </c>
      <c r="BO1049" s="5">
        <v>72825</v>
      </c>
      <c r="BP1049" s="5">
        <v>236805</v>
      </c>
      <c r="BQ1049" s="5">
        <v>113673</v>
      </c>
      <c r="BR1049" s="5">
        <v>0</v>
      </c>
    </row>
    <row r="1050" spans="1:70">
      <c r="A1050" t="s">
        <v>2503</v>
      </c>
      <c r="B1050" t="s">
        <v>2504</v>
      </c>
      <c r="C1050" t="s">
        <v>1280</v>
      </c>
      <c r="D1050" t="s">
        <v>2505</v>
      </c>
      <c r="E1050" t="str">
        <f t="shared" si="16"/>
        <v>島根県松江市（松江）</v>
      </c>
      <c r="F1050" s="5">
        <v>190217</v>
      </c>
      <c r="G1050" s="5">
        <v>111</v>
      </c>
      <c r="H1050" s="5">
        <v>2</v>
      </c>
      <c r="I1050" s="5">
        <v>11</v>
      </c>
      <c r="J1050" s="5">
        <v>4</v>
      </c>
      <c r="K1050" s="5">
        <v>0</v>
      </c>
      <c r="L1050" s="5">
        <v>16841</v>
      </c>
      <c r="M1050" s="5">
        <v>140630</v>
      </c>
      <c r="N1050" s="5">
        <v>0</v>
      </c>
      <c r="O1050" s="5">
        <v>1402024</v>
      </c>
      <c r="P1050" s="5">
        <v>4326471</v>
      </c>
      <c r="Q1050" s="5">
        <v>16536887</v>
      </c>
      <c r="R1050" s="5">
        <v>1234512</v>
      </c>
      <c r="S1050" s="5">
        <v>67</v>
      </c>
      <c r="T1050" s="5">
        <v>20096</v>
      </c>
      <c r="U1050" s="5">
        <v>0</v>
      </c>
      <c r="V1050" s="5">
        <v>0</v>
      </c>
      <c r="W1050" s="5">
        <v>49</v>
      </c>
      <c r="X1050" s="5">
        <v>23</v>
      </c>
      <c r="Y1050" s="5">
        <v>38065</v>
      </c>
      <c r="Z1050" s="5">
        <v>25693</v>
      </c>
      <c r="AA1050" s="5">
        <v>62</v>
      </c>
      <c r="AB1050" s="5">
        <v>5</v>
      </c>
      <c r="AC1050" s="5">
        <v>3872</v>
      </c>
      <c r="AD1050" s="5">
        <v>32099</v>
      </c>
      <c r="AE1050" s="5">
        <v>0</v>
      </c>
      <c r="AF1050" s="5">
        <v>333655</v>
      </c>
      <c r="AG1050" s="5">
        <v>6272</v>
      </c>
      <c r="AH1050" s="5">
        <v>0</v>
      </c>
      <c r="AI1050" s="5">
        <v>0</v>
      </c>
      <c r="AJ1050" s="5">
        <v>0</v>
      </c>
      <c r="AK1050" s="5">
        <v>45715</v>
      </c>
      <c r="AL1050" s="5">
        <v>2777</v>
      </c>
      <c r="AM1050" s="5">
        <v>0</v>
      </c>
      <c r="AN1050" s="5">
        <v>946</v>
      </c>
      <c r="AO1050" s="5">
        <v>0</v>
      </c>
      <c r="AP1050" s="5">
        <v>1166</v>
      </c>
      <c r="AQ1050" s="5">
        <v>0</v>
      </c>
      <c r="AR1050" s="5">
        <v>4240</v>
      </c>
      <c r="AS1050" s="5">
        <v>41861</v>
      </c>
      <c r="AT1050" s="5">
        <v>0</v>
      </c>
      <c r="AU1050" s="5">
        <v>237410</v>
      </c>
      <c r="AV1050" s="5">
        <v>878</v>
      </c>
      <c r="AW1050" s="5">
        <v>1457</v>
      </c>
      <c r="AX1050" s="5">
        <v>0</v>
      </c>
      <c r="AY1050" s="5">
        <v>0</v>
      </c>
      <c r="AZ1050" s="5">
        <v>1583</v>
      </c>
      <c r="BA1050" s="5">
        <v>22330</v>
      </c>
      <c r="BB1050" s="5">
        <v>0</v>
      </c>
      <c r="BC1050" s="5">
        <v>187306</v>
      </c>
      <c r="BD1050" s="5">
        <v>91</v>
      </c>
      <c r="BE1050" s="5">
        <v>210</v>
      </c>
      <c r="BF1050" s="5">
        <v>0</v>
      </c>
      <c r="BG1050" s="5">
        <v>0</v>
      </c>
      <c r="BH1050" s="5">
        <v>4487848</v>
      </c>
      <c r="BI1050" s="5">
        <v>1094768</v>
      </c>
      <c r="BJ1050" s="5">
        <v>4688551</v>
      </c>
      <c r="BK1050" s="5">
        <v>340811</v>
      </c>
      <c r="BL1050" s="5">
        <v>0</v>
      </c>
      <c r="BM1050" s="5">
        <v>19204</v>
      </c>
      <c r="BN1050" s="5">
        <v>0</v>
      </c>
      <c r="BO1050" s="5">
        <v>575369</v>
      </c>
      <c r="BP1050" s="5">
        <v>7346907</v>
      </c>
      <c r="BQ1050" s="5">
        <v>2392872</v>
      </c>
      <c r="BR1050" s="5">
        <v>70747</v>
      </c>
    </row>
    <row r="1051" spans="1:70">
      <c r="A1051" t="s">
        <v>2503</v>
      </c>
      <c r="B1051" t="s">
        <v>2504</v>
      </c>
      <c r="C1051" t="s">
        <v>1282</v>
      </c>
      <c r="D1051" t="s">
        <v>2506</v>
      </c>
      <c r="E1051" t="str">
        <f t="shared" si="16"/>
        <v>島根県益田市</v>
      </c>
      <c r="F1051" s="5">
        <v>44476</v>
      </c>
      <c r="G1051" s="5">
        <v>32</v>
      </c>
      <c r="H1051" s="5">
        <v>11</v>
      </c>
      <c r="I1051" s="5">
        <v>8</v>
      </c>
      <c r="J1051" s="5">
        <v>2</v>
      </c>
      <c r="K1051" s="5">
        <v>1</v>
      </c>
      <c r="L1051" s="5">
        <v>2740</v>
      </c>
      <c r="M1051" s="5">
        <v>49488</v>
      </c>
      <c r="N1051" s="5">
        <v>149456</v>
      </c>
      <c r="O1051" s="5">
        <v>496573</v>
      </c>
      <c r="P1051" s="5">
        <v>829312</v>
      </c>
      <c r="Q1051" s="5">
        <v>3532476</v>
      </c>
      <c r="R1051" s="5">
        <v>343900</v>
      </c>
      <c r="S1051" s="5">
        <v>23</v>
      </c>
      <c r="T1051" s="5">
        <v>5124</v>
      </c>
      <c r="U1051" s="5">
        <v>0</v>
      </c>
      <c r="V1051" s="5">
        <v>0</v>
      </c>
      <c r="W1051" s="5">
        <v>17</v>
      </c>
      <c r="X1051" s="5">
        <v>6</v>
      </c>
      <c r="Y1051" s="5">
        <v>22565</v>
      </c>
      <c r="Z1051" s="5">
        <v>0</v>
      </c>
      <c r="AA1051" s="5">
        <v>434</v>
      </c>
      <c r="AB1051" s="5">
        <v>282</v>
      </c>
      <c r="AC1051" s="5">
        <v>120</v>
      </c>
      <c r="AD1051" s="5">
        <v>5545</v>
      </c>
      <c r="AE1051" s="5">
        <v>45368</v>
      </c>
      <c r="AF1051" s="5">
        <v>160355</v>
      </c>
      <c r="AG1051" s="5">
        <v>2558</v>
      </c>
      <c r="AH1051" s="5">
        <v>0</v>
      </c>
      <c r="AI1051" s="5">
        <v>14100</v>
      </c>
      <c r="AJ1051" s="5">
        <v>0</v>
      </c>
      <c r="AK1051" s="5">
        <v>0</v>
      </c>
      <c r="AL1051" s="5">
        <v>0</v>
      </c>
      <c r="AM1051" s="5">
        <v>8713</v>
      </c>
      <c r="AN1051" s="5">
        <v>201</v>
      </c>
      <c r="AO1051" s="5">
        <v>0</v>
      </c>
      <c r="AP1051" s="5">
        <v>0</v>
      </c>
      <c r="AQ1051" s="5">
        <v>5474</v>
      </c>
      <c r="AR1051" s="5">
        <v>376</v>
      </c>
      <c r="AS1051" s="5">
        <v>4255</v>
      </c>
      <c r="AT1051" s="5">
        <v>9660</v>
      </c>
      <c r="AU1051" s="5">
        <v>983</v>
      </c>
      <c r="AV1051" s="5">
        <v>0</v>
      </c>
      <c r="AW1051" s="5">
        <v>0</v>
      </c>
      <c r="AX1051" s="5">
        <v>0</v>
      </c>
      <c r="AY1051" s="5">
        <v>0</v>
      </c>
      <c r="AZ1051" s="5">
        <v>0</v>
      </c>
      <c r="BA1051" s="5">
        <v>6817</v>
      </c>
      <c r="BB1051" s="5">
        <v>3591</v>
      </c>
      <c r="BC1051" s="5">
        <v>43407</v>
      </c>
      <c r="BD1051" s="5">
        <v>0</v>
      </c>
      <c r="BE1051" s="5">
        <v>98</v>
      </c>
      <c r="BF1051" s="5">
        <v>0</v>
      </c>
      <c r="BG1051" s="5">
        <v>0</v>
      </c>
      <c r="BH1051" s="5">
        <v>868756</v>
      </c>
      <c r="BI1051" s="5">
        <v>209472</v>
      </c>
      <c r="BJ1051" s="5">
        <v>955150</v>
      </c>
      <c r="BK1051" s="5">
        <v>81278</v>
      </c>
      <c r="BL1051" s="5">
        <v>0</v>
      </c>
      <c r="BM1051" s="5">
        <v>7832</v>
      </c>
      <c r="BN1051" s="5">
        <v>0</v>
      </c>
      <c r="BO1051" s="5">
        <v>116807</v>
      </c>
      <c r="BP1051" s="5">
        <v>1704913</v>
      </c>
      <c r="BQ1051" s="5">
        <v>474250</v>
      </c>
      <c r="BR1051" s="5">
        <v>0</v>
      </c>
    </row>
    <row r="1052" spans="1:70">
      <c r="A1052" t="s">
        <v>2503</v>
      </c>
      <c r="B1052" t="s">
        <v>2504</v>
      </c>
      <c r="C1052" t="s">
        <v>1284</v>
      </c>
      <c r="D1052" t="s">
        <v>2507</v>
      </c>
      <c r="E1052" t="str">
        <f t="shared" si="16"/>
        <v>島根県浜田市</v>
      </c>
      <c r="F1052" s="5">
        <v>52491</v>
      </c>
      <c r="G1052" s="5">
        <v>36</v>
      </c>
      <c r="H1052" s="5">
        <v>5</v>
      </c>
      <c r="I1052" s="5">
        <v>3</v>
      </c>
      <c r="J1052" s="5">
        <v>1</v>
      </c>
      <c r="K1052" s="5">
        <v>5</v>
      </c>
      <c r="L1052" s="5">
        <v>4325</v>
      </c>
      <c r="M1052" s="5">
        <v>112877</v>
      </c>
      <c r="N1052" s="5">
        <v>123985</v>
      </c>
      <c r="O1052" s="5">
        <v>923961</v>
      </c>
      <c r="P1052" s="5">
        <v>1069216</v>
      </c>
      <c r="Q1052" s="5">
        <v>8528310</v>
      </c>
      <c r="R1052" s="5">
        <v>767195</v>
      </c>
      <c r="S1052" s="5">
        <v>32</v>
      </c>
      <c r="T1052" s="5">
        <v>6400</v>
      </c>
      <c r="U1052" s="5">
        <v>0</v>
      </c>
      <c r="V1052" s="5">
        <v>0</v>
      </c>
      <c r="W1052" s="5">
        <v>14</v>
      </c>
      <c r="X1052" s="5">
        <v>24</v>
      </c>
      <c r="Y1052" s="5">
        <v>37398</v>
      </c>
      <c r="Z1052" s="5">
        <v>0</v>
      </c>
      <c r="AA1052" s="5">
        <v>105</v>
      </c>
      <c r="AB1052" s="5">
        <v>60</v>
      </c>
      <c r="AC1052" s="5">
        <v>147</v>
      </c>
      <c r="AD1052" s="5">
        <v>8112</v>
      </c>
      <c r="AE1052" s="5">
        <v>20495</v>
      </c>
      <c r="AF1052" s="5">
        <v>124722</v>
      </c>
      <c r="AG1052" s="5">
        <v>12890</v>
      </c>
      <c r="AH1052" s="5">
        <v>10110</v>
      </c>
      <c r="AI1052" s="5">
        <v>42856</v>
      </c>
      <c r="AJ1052" s="5">
        <v>0</v>
      </c>
      <c r="AK1052" s="5">
        <v>13060</v>
      </c>
      <c r="AL1052" s="5">
        <v>13958</v>
      </c>
      <c r="AM1052" s="5">
        <v>0</v>
      </c>
      <c r="AN1052" s="5">
        <v>5381</v>
      </c>
      <c r="AO1052" s="5">
        <v>3609</v>
      </c>
      <c r="AP1052" s="5">
        <v>1548</v>
      </c>
      <c r="AQ1052" s="5">
        <v>0</v>
      </c>
      <c r="AR1052" s="5">
        <v>590</v>
      </c>
      <c r="AS1052" s="5">
        <v>8408</v>
      </c>
      <c r="AT1052" s="5">
        <v>8735</v>
      </c>
      <c r="AU1052" s="5">
        <v>7415</v>
      </c>
      <c r="AV1052" s="5">
        <v>0</v>
      </c>
      <c r="AW1052" s="5">
        <v>0</v>
      </c>
      <c r="AX1052" s="5">
        <v>0</v>
      </c>
      <c r="AY1052" s="5">
        <v>0</v>
      </c>
      <c r="AZ1052" s="5">
        <v>302</v>
      </c>
      <c r="BA1052" s="5">
        <v>14428</v>
      </c>
      <c r="BB1052" s="5">
        <v>962</v>
      </c>
      <c r="BC1052" s="5">
        <v>21559</v>
      </c>
      <c r="BD1052" s="5">
        <v>0</v>
      </c>
      <c r="BE1052" s="5">
        <v>0</v>
      </c>
      <c r="BF1052" s="5">
        <v>0</v>
      </c>
      <c r="BG1052" s="5">
        <v>0</v>
      </c>
      <c r="BH1052" s="5">
        <v>1111318</v>
      </c>
      <c r="BI1052" s="5">
        <v>937324</v>
      </c>
      <c r="BJ1052" s="5">
        <v>1614786</v>
      </c>
      <c r="BK1052" s="5">
        <v>210246</v>
      </c>
      <c r="BL1052" s="5">
        <v>0</v>
      </c>
      <c r="BM1052" s="5">
        <v>0</v>
      </c>
      <c r="BN1052" s="5">
        <v>0</v>
      </c>
      <c r="BO1052" s="5">
        <v>464839</v>
      </c>
      <c r="BP1052" s="5">
        <v>999051</v>
      </c>
      <c r="BQ1052" s="5">
        <v>931643</v>
      </c>
      <c r="BR1052" s="5">
        <v>0</v>
      </c>
    </row>
    <row r="1053" spans="1:70">
      <c r="A1053" t="s">
        <v>2503</v>
      </c>
      <c r="B1053" t="s">
        <v>2504</v>
      </c>
      <c r="C1053" t="s">
        <v>1286</v>
      </c>
      <c r="D1053" t="s">
        <v>2508</v>
      </c>
      <c r="E1053" t="str">
        <f t="shared" si="16"/>
        <v>島根県安来市</v>
      </c>
      <c r="F1053" s="5">
        <v>37282</v>
      </c>
      <c r="G1053" s="5">
        <v>21</v>
      </c>
      <c r="H1053" s="5">
        <v>1</v>
      </c>
      <c r="I1053" s="5">
        <v>4</v>
      </c>
      <c r="J1053" s="5">
        <v>2</v>
      </c>
      <c r="K1053" s="5">
        <v>2</v>
      </c>
      <c r="L1053" s="5">
        <v>6049</v>
      </c>
      <c r="M1053" s="5">
        <v>19269</v>
      </c>
      <c r="N1053" s="5">
        <v>416229</v>
      </c>
      <c r="O1053" s="5">
        <v>194436</v>
      </c>
      <c r="P1053" s="5">
        <v>754103</v>
      </c>
      <c r="Q1053" s="5">
        <v>5819599</v>
      </c>
      <c r="R1053" s="5">
        <v>347978</v>
      </c>
      <c r="S1053" s="5">
        <v>13</v>
      </c>
      <c r="T1053" s="5">
        <v>4149</v>
      </c>
      <c r="U1053" s="5">
        <v>0</v>
      </c>
      <c r="V1053" s="5">
        <v>0</v>
      </c>
      <c r="W1053" s="5">
        <v>9</v>
      </c>
      <c r="X1053" s="5">
        <v>7</v>
      </c>
      <c r="Y1053" s="5">
        <v>7134</v>
      </c>
      <c r="Z1053" s="5">
        <v>0</v>
      </c>
      <c r="AA1053" s="5">
        <v>90</v>
      </c>
      <c r="AB1053" s="5">
        <v>39</v>
      </c>
      <c r="AC1053" s="5">
        <v>71</v>
      </c>
      <c r="AD1053" s="5">
        <v>524</v>
      </c>
      <c r="AE1053" s="5">
        <v>13774</v>
      </c>
      <c r="AF1053" s="5">
        <v>14430</v>
      </c>
      <c r="AG1053" s="5">
        <v>0</v>
      </c>
      <c r="AH1053" s="5">
        <v>0</v>
      </c>
      <c r="AI1053" s="5">
        <v>0</v>
      </c>
      <c r="AJ1053" s="5">
        <v>0</v>
      </c>
      <c r="AK1053" s="5">
        <v>5729</v>
      </c>
      <c r="AL1053" s="5">
        <v>3750</v>
      </c>
      <c r="AM1053" s="5">
        <v>0</v>
      </c>
      <c r="AN1053" s="5">
        <v>231</v>
      </c>
      <c r="AO1053" s="5">
        <v>0</v>
      </c>
      <c r="AP1053" s="5">
        <v>1055</v>
      </c>
      <c r="AQ1053" s="5">
        <v>0</v>
      </c>
      <c r="AR1053" s="5">
        <v>286</v>
      </c>
      <c r="AS1053" s="5">
        <v>123</v>
      </c>
      <c r="AT1053" s="5">
        <v>4343</v>
      </c>
      <c r="AU1053" s="5">
        <v>0</v>
      </c>
      <c r="AV1053" s="5">
        <v>0</v>
      </c>
      <c r="AW1053" s="5">
        <v>0</v>
      </c>
      <c r="AX1053" s="5">
        <v>0</v>
      </c>
      <c r="AY1053" s="5">
        <v>0</v>
      </c>
      <c r="AZ1053" s="5">
        <v>627</v>
      </c>
      <c r="BA1053" s="5">
        <v>2935</v>
      </c>
      <c r="BB1053" s="5">
        <v>44572</v>
      </c>
      <c r="BC1053" s="5">
        <v>6903</v>
      </c>
      <c r="BD1053" s="5">
        <v>0</v>
      </c>
      <c r="BE1053" s="5">
        <v>0</v>
      </c>
      <c r="BF1053" s="5">
        <v>0</v>
      </c>
      <c r="BG1053" s="5">
        <v>0</v>
      </c>
      <c r="BH1053" s="5">
        <v>803175</v>
      </c>
      <c r="BI1053" s="5">
        <v>269368</v>
      </c>
      <c r="BJ1053" s="5">
        <v>1016878</v>
      </c>
      <c r="BK1053" s="5">
        <v>73700</v>
      </c>
      <c r="BL1053" s="5">
        <v>0</v>
      </c>
      <c r="BM1053" s="5">
        <v>24699</v>
      </c>
      <c r="BN1053" s="5">
        <v>0</v>
      </c>
      <c r="BO1053" s="5">
        <v>168255</v>
      </c>
      <c r="BP1053" s="5">
        <v>1321556</v>
      </c>
      <c r="BQ1053" s="5">
        <v>718334</v>
      </c>
      <c r="BR1053" s="5">
        <v>12000</v>
      </c>
    </row>
    <row r="1054" spans="1:70">
      <c r="A1054" t="s">
        <v>2503</v>
      </c>
      <c r="B1054" t="s">
        <v>2504</v>
      </c>
      <c r="C1054" t="s">
        <v>1288</v>
      </c>
      <c r="D1054" t="s">
        <v>2509</v>
      </c>
      <c r="E1054" t="str">
        <f t="shared" si="16"/>
        <v>島根県大田市</v>
      </c>
      <c r="F1054" s="5">
        <v>30087</v>
      </c>
      <c r="G1054" s="5">
        <v>22</v>
      </c>
      <c r="H1054" s="5">
        <v>6</v>
      </c>
      <c r="I1054" s="5">
        <v>4</v>
      </c>
      <c r="J1054" s="5">
        <v>2</v>
      </c>
      <c r="K1054" s="5">
        <v>0</v>
      </c>
      <c r="L1054" s="5">
        <v>10332</v>
      </c>
      <c r="M1054" s="5">
        <v>61730</v>
      </c>
      <c r="N1054" s="5">
        <v>162910</v>
      </c>
      <c r="O1054" s="5">
        <v>343522</v>
      </c>
      <c r="P1054" s="5">
        <v>783799</v>
      </c>
      <c r="Q1054" s="5">
        <v>5617942</v>
      </c>
      <c r="R1054" s="5">
        <v>551327</v>
      </c>
      <c r="S1054" s="5">
        <v>17</v>
      </c>
      <c r="T1054" s="5">
        <v>3075</v>
      </c>
      <c r="U1054" s="5">
        <v>0</v>
      </c>
      <c r="V1054" s="5">
        <v>0</v>
      </c>
      <c r="W1054" s="5">
        <v>9</v>
      </c>
      <c r="X1054" s="5">
        <v>16</v>
      </c>
      <c r="Y1054" s="5">
        <v>11106</v>
      </c>
      <c r="Z1054" s="5">
        <v>3601</v>
      </c>
      <c r="AA1054" s="5">
        <v>74</v>
      </c>
      <c r="AB1054" s="5">
        <v>20</v>
      </c>
      <c r="AC1054" s="5">
        <v>2815</v>
      </c>
      <c r="AD1054" s="5">
        <v>4771</v>
      </c>
      <c r="AE1054" s="5">
        <v>12437</v>
      </c>
      <c r="AF1054" s="5">
        <v>93319</v>
      </c>
      <c r="AG1054" s="5">
        <v>0</v>
      </c>
      <c r="AH1054" s="5">
        <v>0</v>
      </c>
      <c r="AI1054" s="5">
        <v>0</v>
      </c>
      <c r="AJ1054" s="5">
        <v>0</v>
      </c>
      <c r="AK1054" s="5">
        <v>1000</v>
      </c>
      <c r="AL1054" s="5">
        <v>0</v>
      </c>
      <c r="AM1054" s="5">
        <v>8608</v>
      </c>
      <c r="AN1054" s="5">
        <v>0</v>
      </c>
      <c r="AO1054" s="5">
        <v>0</v>
      </c>
      <c r="AP1054" s="5">
        <v>0</v>
      </c>
      <c r="AQ1054" s="5">
        <v>177</v>
      </c>
      <c r="AR1054" s="5">
        <v>0</v>
      </c>
      <c r="AS1054" s="5">
        <v>6115</v>
      </c>
      <c r="AT1054" s="5">
        <v>21494</v>
      </c>
      <c r="AU1054" s="5">
        <v>184</v>
      </c>
      <c r="AV1054" s="5">
        <v>0</v>
      </c>
      <c r="AW1054" s="5">
        <v>353</v>
      </c>
      <c r="AX1054" s="5">
        <v>0</v>
      </c>
      <c r="AY1054" s="5">
        <v>0</v>
      </c>
      <c r="AZ1054" s="5">
        <v>0</v>
      </c>
      <c r="BA1054" s="5">
        <v>2620</v>
      </c>
      <c r="BB1054" s="5">
        <v>23082</v>
      </c>
      <c r="BC1054" s="5">
        <v>24309</v>
      </c>
      <c r="BD1054" s="5">
        <v>0</v>
      </c>
      <c r="BE1054" s="5">
        <v>0</v>
      </c>
      <c r="BF1054" s="5">
        <v>0</v>
      </c>
      <c r="BG1054" s="5">
        <v>0</v>
      </c>
      <c r="BH1054" s="5">
        <v>801526</v>
      </c>
      <c r="BI1054" s="5">
        <v>349492</v>
      </c>
      <c r="BJ1054" s="5">
        <v>1012400</v>
      </c>
      <c r="BK1054" s="5">
        <v>118002</v>
      </c>
      <c r="BL1054" s="5">
        <v>39</v>
      </c>
      <c r="BM1054" s="5">
        <v>0</v>
      </c>
      <c r="BN1054" s="5">
        <v>0</v>
      </c>
      <c r="BO1054" s="5">
        <v>208186</v>
      </c>
      <c r="BP1054" s="5">
        <v>766000</v>
      </c>
      <c r="BQ1054" s="5">
        <v>670358</v>
      </c>
      <c r="BR1054" s="5">
        <v>9500</v>
      </c>
    </row>
    <row r="1055" spans="1:70">
      <c r="A1055" t="s">
        <v>2503</v>
      </c>
      <c r="B1055" t="s">
        <v>2504</v>
      </c>
      <c r="C1055" t="s">
        <v>1292</v>
      </c>
      <c r="D1055" t="s">
        <v>2510</v>
      </c>
      <c r="E1055" t="str">
        <f t="shared" si="16"/>
        <v>島根県津和野町</v>
      </c>
      <c r="F1055" s="5">
        <v>6819</v>
      </c>
      <c r="G1055" s="5">
        <v>6</v>
      </c>
      <c r="H1055" s="5">
        <v>8</v>
      </c>
      <c r="I1055" s="5">
        <v>10</v>
      </c>
      <c r="J1055" s="5">
        <v>2</v>
      </c>
      <c r="K1055" s="5">
        <v>0</v>
      </c>
      <c r="L1055" s="5">
        <v>5711</v>
      </c>
      <c r="M1055" s="5">
        <v>29318</v>
      </c>
      <c r="N1055" s="5">
        <v>108151</v>
      </c>
      <c r="O1055" s="5">
        <v>52310</v>
      </c>
      <c r="P1055" s="5">
        <v>158010</v>
      </c>
      <c r="Q1055" s="5">
        <v>1820730</v>
      </c>
      <c r="R1055" s="5">
        <v>144642</v>
      </c>
      <c r="S1055" s="5">
        <v>6</v>
      </c>
      <c r="T1055" s="5">
        <v>828</v>
      </c>
      <c r="U1055" s="5">
        <v>0</v>
      </c>
      <c r="V1055" s="5">
        <v>0</v>
      </c>
      <c r="W1055" s="5">
        <v>3</v>
      </c>
      <c r="X1055" s="5">
        <v>5</v>
      </c>
      <c r="Y1055" s="5">
        <v>4315</v>
      </c>
      <c r="Z1055" s="5">
        <v>0</v>
      </c>
      <c r="AA1055" s="5">
        <v>82</v>
      </c>
      <c r="AB1055" s="5">
        <v>58</v>
      </c>
      <c r="AC1055" s="5">
        <v>141</v>
      </c>
      <c r="AD1055" s="5">
        <v>4463</v>
      </c>
      <c r="AE1055" s="5">
        <v>16166</v>
      </c>
      <c r="AF1055" s="5">
        <v>17643</v>
      </c>
      <c r="AG1055" s="5">
        <v>2035</v>
      </c>
      <c r="AH1055" s="5">
        <v>0</v>
      </c>
      <c r="AI1055" s="5">
        <v>0</v>
      </c>
      <c r="AJ1055" s="5">
        <v>1633</v>
      </c>
      <c r="AK1055" s="5">
        <v>1702</v>
      </c>
      <c r="AL1055" s="5">
        <v>1961</v>
      </c>
      <c r="AM1055" s="5">
        <v>669</v>
      </c>
      <c r="AN1055" s="5">
        <v>30</v>
      </c>
      <c r="AO1055" s="5">
        <v>0</v>
      </c>
      <c r="AP1055" s="5">
        <v>661</v>
      </c>
      <c r="AQ1055" s="5">
        <v>13</v>
      </c>
      <c r="AR1055" s="5">
        <v>104</v>
      </c>
      <c r="AS1055" s="5">
        <v>2018</v>
      </c>
      <c r="AT1055" s="5">
        <v>0</v>
      </c>
      <c r="AU1055" s="5">
        <v>750</v>
      </c>
      <c r="AV1055" s="5">
        <v>18</v>
      </c>
      <c r="AW1055" s="5">
        <v>131</v>
      </c>
      <c r="AX1055" s="5">
        <v>1902</v>
      </c>
      <c r="AY1055" s="5">
        <v>1077</v>
      </c>
      <c r="AZ1055" s="5">
        <v>1722</v>
      </c>
      <c r="BA1055" s="5">
        <v>4397</v>
      </c>
      <c r="BB1055" s="5">
        <v>2229</v>
      </c>
      <c r="BC1055" s="5">
        <v>8411</v>
      </c>
      <c r="BD1055" s="5">
        <v>0</v>
      </c>
      <c r="BE1055" s="5">
        <v>0</v>
      </c>
      <c r="BF1055" s="5">
        <v>28</v>
      </c>
      <c r="BG1055" s="5">
        <v>41</v>
      </c>
      <c r="BH1055" s="5">
        <v>159248</v>
      </c>
      <c r="BI1055" s="5">
        <v>191847</v>
      </c>
      <c r="BJ1055" s="5">
        <v>300505</v>
      </c>
      <c r="BK1055" s="5">
        <v>34962</v>
      </c>
      <c r="BL1055" s="5">
        <v>0</v>
      </c>
      <c r="BM1055" s="5">
        <v>0</v>
      </c>
      <c r="BN1055" s="5">
        <v>0</v>
      </c>
      <c r="BO1055" s="5">
        <v>107917</v>
      </c>
      <c r="BP1055" s="5">
        <v>151101</v>
      </c>
      <c r="BQ1055" s="5">
        <v>232285</v>
      </c>
      <c r="BR1055" s="5">
        <v>0</v>
      </c>
    </row>
    <row r="1056" spans="1:70">
      <c r="A1056" t="s">
        <v>2503</v>
      </c>
      <c r="B1056" t="s">
        <v>2504</v>
      </c>
      <c r="C1056" t="s">
        <v>1296</v>
      </c>
      <c r="D1056" t="s">
        <v>2511</v>
      </c>
      <c r="E1056" t="str">
        <f t="shared" si="16"/>
        <v>島根県隠岐の島町</v>
      </c>
      <c r="F1056" s="5">
        <v>13843</v>
      </c>
      <c r="G1056" s="5">
        <v>7</v>
      </c>
      <c r="H1056" s="5">
        <v>8</v>
      </c>
      <c r="I1056" s="5">
        <v>5</v>
      </c>
      <c r="J1056" s="5">
        <v>6</v>
      </c>
      <c r="K1056" s="5">
        <v>2</v>
      </c>
      <c r="L1056" s="5">
        <v>25731</v>
      </c>
      <c r="M1056" s="5">
        <v>26245</v>
      </c>
      <c r="N1056" s="5">
        <v>24109</v>
      </c>
      <c r="O1056" s="5">
        <v>183565</v>
      </c>
      <c r="P1056" s="5">
        <v>421287</v>
      </c>
      <c r="Q1056" s="5">
        <v>2906601</v>
      </c>
      <c r="R1056" s="5">
        <v>238554</v>
      </c>
      <c r="S1056" s="5">
        <v>7</v>
      </c>
      <c r="T1056" s="5">
        <v>1633</v>
      </c>
      <c r="U1056" s="5">
        <v>0</v>
      </c>
      <c r="V1056" s="5">
        <v>0</v>
      </c>
      <c r="W1056" s="5">
        <v>2</v>
      </c>
      <c r="X1056" s="5">
        <v>9</v>
      </c>
      <c r="Y1056" s="5">
        <v>9956</v>
      </c>
      <c r="Z1056" s="5">
        <v>0</v>
      </c>
      <c r="AA1056" s="5">
        <v>210</v>
      </c>
      <c r="AB1056" s="5">
        <v>20</v>
      </c>
      <c r="AC1056" s="5">
        <v>9756</v>
      </c>
      <c r="AD1056" s="5">
        <v>778</v>
      </c>
      <c r="AE1056" s="5">
        <v>85</v>
      </c>
      <c r="AF1056" s="5">
        <v>29180</v>
      </c>
      <c r="AG1056" s="5">
        <v>8183</v>
      </c>
      <c r="AH1056" s="5">
        <v>691</v>
      </c>
      <c r="AI1056" s="5">
        <v>432</v>
      </c>
      <c r="AJ1056" s="5">
        <v>0</v>
      </c>
      <c r="AK1056" s="5">
        <v>1386</v>
      </c>
      <c r="AL1056" s="5">
        <v>6181</v>
      </c>
      <c r="AM1056" s="5">
        <v>0</v>
      </c>
      <c r="AN1056" s="5">
        <v>0</v>
      </c>
      <c r="AO1056" s="5">
        <v>252</v>
      </c>
      <c r="AP1056" s="5">
        <v>0</v>
      </c>
      <c r="AQ1056" s="5">
        <v>0</v>
      </c>
      <c r="AR1056" s="5">
        <v>0</v>
      </c>
      <c r="AS1056" s="5">
        <v>0</v>
      </c>
      <c r="AT1056" s="5">
        <v>0</v>
      </c>
      <c r="AU1056" s="5">
        <v>0</v>
      </c>
      <c r="AV1056" s="5">
        <v>0</v>
      </c>
      <c r="AW1056" s="5">
        <v>0</v>
      </c>
      <c r="AX1056" s="5">
        <v>0</v>
      </c>
      <c r="AY1056" s="5">
        <v>0</v>
      </c>
      <c r="AZ1056" s="5">
        <v>3102</v>
      </c>
      <c r="BA1056" s="5">
        <v>2043</v>
      </c>
      <c r="BB1056" s="5">
        <v>1671</v>
      </c>
      <c r="BC1056" s="5">
        <v>6474</v>
      </c>
      <c r="BD1056" s="5">
        <v>0</v>
      </c>
      <c r="BE1056" s="5">
        <v>0</v>
      </c>
      <c r="BF1056" s="5">
        <v>0</v>
      </c>
      <c r="BG1056" s="5">
        <v>0</v>
      </c>
      <c r="BH1056" s="5">
        <v>422385</v>
      </c>
      <c r="BI1056" s="5">
        <v>200654</v>
      </c>
      <c r="BJ1056" s="5">
        <v>541810</v>
      </c>
      <c r="BK1056" s="5">
        <v>77137</v>
      </c>
      <c r="BL1056" s="5">
        <v>0</v>
      </c>
      <c r="BM1056" s="5">
        <v>0</v>
      </c>
      <c r="BN1056" s="5">
        <v>0</v>
      </c>
      <c r="BO1056" s="5">
        <v>146501</v>
      </c>
      <c r="BP1056" s="5">
        <v>559392</v>
      </c>
      <c r="BQ1056" s="5">
        <v>592718</v>
      </c>
      <c r="BR1056" s="5">
        <v>0</v>
      </c>
    </row>
    <row r="1057" spans="1:70">
      <c r="A1057" t="s">
        <v>2503</v>
      </c>
      <c r="B1057" t="s">
        <v>2504</v>
      </c>
      <c r="C1057" t="s">
        <v>1302</v>
      </c>
      <c r="D1057" t="s">
        <v>2512</v>
      </c>
      <c r="E1057" t="str">
        <f t="shared" si="16"/>
        <v>島根県出雲市</v>
      </c>
      <c r="F1057" s="5">
        <v>142798</v>
      </c>
      <c r="G1057" s="5">
        <v>50</v>
      </c>
      <c r="H1057" s="5">
        <v>3</v>
      </c>
      <c r="I1057" s="5">
        <v>0</v>
      </c>
      <c r="J1057" s="5">
        <v>5</v>
      </c>
      <c r="K1057" s="5">
        <v>4</v>
      </c>
      <c r="L1057" s="5">
        <v>24862</v>
      </c>
      <c r="M1057" s="5">
        <v>86296</v>
      </c>
      <c r="N1057" s="5">
        <v>27979</v>
      </c>
      <c r="O1057" s="5">
        <v>1637699</v>
      </c>
      <c r="P1057" s="5">
        <v>2502051</v>
      </c>
      <c r="Q1057" s="5">
        <v>13545270</v>
      </c>
      <c r="R1057" s="5">
        <v>826940</v>
      </c>
      <c r="S1057" s="5">
        <v>38</v>
      </c>
      <c r="T1057" s="5">
        <v>15618</v>
      </c>
      <c r="U1057" s="5">
        <v>0</v>
      </c>
      <c r="V1057" s="5">
        <v>0</v>
      </c>
      <c r="W1057" s="5">
        <v>23</v>
      </c>
      <c r="X1057" s="5">
        <v>21</v>
      </c>
      <c r="Y1057" s="5">
        <v>79376</v>
      </c>
      <c r="Z1057" s="5">
        <v>0</v>
      </c>
      <c r="AA1057" s="5">
        <v>444</v>
      </c>
      <c r="AB1057" s="5">
        <v>169</v>
      </c>
      <c r="AC1057" s="5">
        <v>6768</v>
      </c>
      <c r="AD1057" s="5">
        <v>9289</v>
      </c>
      <c r="AE1057" s="5">
        <v>11056</v>
      </c>
      <c r="AF1057" s="5">
        <v>415804</v>
      </c>
      <c r="AG1057" s="5">
        <v>61901</v>
      </c>
      <c r="AH1057" s="5">
        <v>60192</v>
      </c>
      <c r="AI1057" s="5">
        <v>0</v>
      </c>
      <c r="AJ1057" s="5">
        <v>15630</v>
      </c>
      <c r="AK1057" s="5">
        <v>33847</v>
      </c>
      <c r="AL1057" s="5">
        <v>0</v>
      </c>
      <c r="AM1057" s="5">
        <v>7819</v>
      </c>
      <c r="AN1057" s="5">
        <v>233</v>
      </c>
      <c r="AO1057" s="5">
        <v>0</v>
      </c>
      <c r="AP1057" s="5">
        <v>0</v>
      </c>
      <c r="AQ1057" s="5">
        <v>2157</v>
      </c>
      <c r="AR1057" s="5">
        <v>2580</v>
      </c>
      <c r="AS1057" s="5">
        <v>24686</v>
      </c>
      <c r="AT1057" s="5">
        <v>7709</v>
      </c>
      <c r="AU1057" s="5">
        <v>47395</v>
      </c>
      <c r="AV1057" s="5">
        <v>0</v>
      </c>
      <c r="AW1057" s="5">
        <v>0</v>
      </c>
      <c r="AX1057" s="5">
        <v>0</v>
      </c>
      <c r="AY1057" s="5">
        <v>0</v>
      </c>
      <c r="AZ1057" s="5">
        <v>3075</v>
      </c>
      <c r="BA1057" s="5">
        <v>13095</v>
      </c>
      <c r="BB1057" s="5">
        <v>0</v>
      </c>
      <c r="BC1057" s="5">
        <v>93563</v>
      </c>
      <c r="BD1057" s="5">
        <v>0</v>
      </c>
      <c r="BE1057" s="5">
        <v>0</v>
      </c>
      <c r="BF1057" s="5">
        <v>0</v>
      </c>
      <c r="BG1057" s="5">
        <v>0</v>
      </c>
      <c r="BH1057" s="5">
        <v>2632545</v>
      </c>
      <c r="BI1057" s="5">
        <v>618194</v>
      </c>
      <c r="BJ1057" s="5">
        <v>2825045</v>
      </c>
      <c r="BK1057" s="5">
        <v>260062</v>
      </c>
      <c r="BL1057" s="5">
        <v>0</v>
      </c>
      <c r="BM1057" s="5">
        <v>85842</v>
      </c>
      <c r="BN1057" s="5">
        <v>0</v>
      </c>
      <c r="BO1057" s="5">
        <v>414129</v>
      </c>
      <c r="BP1057" s="5">
        <v>3208752</v>
      </c>
      <c r="BQ1057" s="5">
        <v>2388568</v>
      </c>
      <c r="BR1057" s="5">
        <v>2890</v>
      </c>
    </row>
    <row r="1058" spans="1:70">
      <c r="A1058" t="s">
        <v>2503</v>
      </c>
      <c r="B1058" t="s">
        <v>2504</v>
      </c>
      <c r="C1058" t="s">
        <v>1523</v>
      </c>
      <c r="D1058" t="s">
        <v>2513</v>
      </c>
      <c r="E1058" t="str">
        <f t="shared" si="16"/>
        <v>島根県江津市</v>
      </c>
      <c r="F1058" s="5">
        <v>21983</v>
      </c>
      <c r="G1058" s="5">
        <v>12</v>
      </c>
      <c r="H1058" s="5">
        <v>3</v>
      </c>
      <c r="I1058" s="5">
        <v>0</v>
      </c>
      <c r="J1058" s="5">
        <v>0</v>
      </c>
      <c r="K1058" s="5">
        <v>3</v>
      </c>
      <c r="L1058" s="5">
        <v>1364</v>
      </c>
      <c r="M1058" s="5">
        <v>14297</v>
      </c>
      <c r="N1058" s="5">
        <v>14293</v>
      </c>
      <c r="O1058" s="5">
        <v>366664</v>
      </c>
      <c r="P1058" s="5">
        <v>530468</v>
      </c>
      <c r="Q1058" s="5">
        <v>3008155</v>
      </c>
      <c r="R1058" s="5">
        <v>206226</v>
      </c>
      <c r="S1058" s="5">
        <v>8</v>
      </c>
      <c r="T1058" s="5">
        <v>2237</v>
      </c>
      <c r="U1058" s="5">
        <v>0</v>
      </c>
      <c r="V1058" s="5">
        <v>0</v>
      </c>
      <c r="W1058" s="5">
        <v>6</v>
      </c>
      <c r="X1058" s="5">
        <v>7</v>
      </c>
      <c r="Y1058" s="5">
        <v>1020</v>
      </c>
      <c r="Z1058" s="5">
        <v>0</v>
      </c>
      <c r="AA1058" s="5">
        <v>57</v>
      </c>
      <c r="AB1058" s="5">
        <v>27</v>
      </c>
      <c r="AC1058" s="5">
        <v>0</v>
      </c>
      <c r="AD1058" s="5">
        <v>135</v>
      </c>
      <c r="AE1058" s="5">
        <v>0</v>
      </c>
      <c r="AF1058" s="5">
        <v>47528</v>
      </c>
      <c r="AG1058" s="5">
        <v>922</v>
      </c>
      <c r="AH1058" s="5">
        <v>0</v>
      </c>
      <c r="AI1058" s="5">
        <v>0</v>
      </c>
      <c r="AJ1058" s="5">
        <v>0</v>
      </c>
      <c r="AK1058" s="5">
        <v>3590</v>
      </c>
      <c r="AL1058" s="5">
        <v>995</v>
      </c>
      <c r="AM1058" s="5">
        <v>17</v>
      </c>
      <c r="AN1058" s="5">
        <v>129</v>
      </c>
      <c r="AO1058" s="5">
        <v>1778</v>
      </c>
      <c r="AP1058" s="5">
        <v>304</v>
      </c>
      <c r="AQ1058" s="5">
        <v>0</v>
      </c>
      <c r="AR1058" s="5">
        <v>5</v>
      </c>
      <c r="AS1058" s="5">
        <v>68</v>
      </c>
      <c r="AT1058" s="5">
        <v>938</v>
      </c>
      <c r="AU1058" s="5">
        <v>12825</v>
      </c>
      <c r="AV1058" s="5">
        <v>0</v>
      </c>
      <c r="AW1058" s="5">
        <v>0</v>
      </c>
      <c r="AX1058" s="5">
        <v>0</v>
      </c>
      <c r="AY1058" s="5">
        <v>0</v>
      </c>
      <c r="AZ1058" s="5">
        <v>0</v>
      </c>
      <c r="BA1058" s="5">
        <v>0</v>
      </c>
      <c r="BB1058" s="5">
        <v>230</v>
      </c>
      <c r="BC1058" s="5">
        <v>10120</v>
      </c>
      <c r="BD1058" s="5">
        <v>0</v>
      </c>
      <c r="BE1058" s="5">
        <v>0</v>
      </c>
      <c r="BF1058" s="5">
        <v>0</v>
      </c>
      <c r="BG1058" s="5">
        <v>0</v>
      </c>
      <c r="BH1058" s="5">
        <v>532283</v>
      </c>
      <c r="BI1058" s="5">
        <v>334225</v>
      </c>
      <c r="BJ1058" s="5">
        <v>756819</v>
      </c>
      <c r="BK1058" s="5">
        <v>67327</v>
      </c>
      <c r="BL1058" s="5">
        <v>0</v>
      </c>
      <c r="BM1058" s="5">
        <v>0</v>
      </c>
      <c r="BN1058" s="5">
        <v>0</v>
      </c>
      <c r="BO1058" s="5">
        <v>175091</v>
      </c>
      <c r="BP1058" s="5">
        <v>622411</v>
      </c>
      <c r="BQ1058" s="5">
        <v>399890</v>
      </c>
      <c r="BR1058" s="5">
        <v>8100</v>
      </c>
    </row>
    <row r="1059" spans="1:70">
      <c r="A1059" t="s">
        <v>2503</v>
      </c>
      <c r="B1059" t="s">
        <v>2504</v>
      </c>
      <c r="C1059" t="s">
        <v>1306</v>
      </c>
      <c r="D1059" t="s">
        <v>2514</v>
      </c>
      <c r="E1059" t="str">
        <f t="shared" si="16"/>
        <v>島根県斐川宍道水道企業団</v>
      </c>
      <c r="F1059" s="5">
        <v>37898</v>
      </c>
      <c r="G1059" s="5">
        <v>13</v>
      </c>
      <c r="H1059" s="5">
        <v>3</v>
      </c>
      <c r="I1059" s="5">
        <v>0</v>
      </c>
      <c r="J1059" s="5">
        <v>0</v>
      </c>
      <c r="K1059" s="5">
        <v>0</v>
      </c>
      <c r="L1059" s="5">
        <v>899</v>
      </c>
      <c r="M1059" s="5">
        <v>27575</v>
      </c>
      <c r="N1059" s="5">
        <v>51669</v>
      </c>
      <c r="O1059" s="5">
        <v>395236</v>
      </c>
      <c r="P1059" s="5">
        <v>585281</v>
      </c>
      <c r="Q1059" s="5">
        <v>3412646</v>
      </c>
      <c r="R1059" s="5">
        <v>296785</v>
      </c>
      <c r="S1059" s="5">
        <v>6</v>
      </c>
      <c r="T1059" s="5">
        <v>4070</v>
      </c>
      <c r="U1059" s="5">
        <v>0</v>
      </c>
      <c r="V1059" s="5">
        <v>0</v>
      </c>
      <c r="W1059" s="5">
        <v>4</v>
      </c>
      <c r="X1059" s="5">
        <v>8</v>
      </c>
      <c r="Y1059" s="5">
        <v>20230</v>
      </c>
      <c r="Z1059" s="5">
        <v>0</v>
      </c>
      <c r="AA1059" s="5">
        <v>15</v>
      </c>
      <c r="AB1059" s="5">
        <v>4</v>
      </c>
      <c r="AC1059" s="5">
        <v>0</v>
      </c>
      <c r="AD1059" s="5">
        <v>1364</v>
      </c>
      <c r="AE1059" s="5">
        <v>6731</v>
      </c>
      <c r="AF1059" s="5">
        <v>32057</v>
      </c>
      <c r="AG1059" s="5">
        <v>20000</v>
      </c>
      <c r="AH1059" s="5">
        <v>30000</v>
      </c>
      <c r="AI1059" s="5">
        <v>0</v>
      </c>
      <c r="AJ1059" s="5">
        <v>0</v>
      </c>
      <c r="AK1059" s="5">
        <v>22000</v>
      </c>
      <c r="AL1059" s="5">
        <v>0</v>
      </c>
      <c r="AM1059" s="5">
        <v>0</v>
      </c>
      <c r="AN1059" s="5">
        <v>400</v>
      </c>
      <c r="AO1059" s="5">
        <v>0</v>
      </c>
      <c r="AP1059" s="5">
        <v>0</v>
      </c>
      <c r="AQ1059" s="5">
        <v>523</v>
      </c>
      <c r="AR1059" s="5">
        <v>0</v>
      </c>
      <c r="AS1059" s="5">
        <v>90</v>
      </c>
      <c r="AT1059" s="5">
        <v>502</v>
      </c>
      <c r="AU1059" s="5">
        <v>1491</v>
      </c>
      <c r="AV1059" s="5">
        <v>0</v>
      </c>
      <c r="AW1059" s="5">
        <v>0</v>
      </c>
      <c r="AX1059" s="5">
        <v>0</v>
      </c>
      <c r="AY1059" s="5">
        <v>0</v>
      </c>
      <c r="AZ1059" s="5">
        <v>161</v>
      </c>
      <c r="BA1059" s="5">
        <v>5146</v>
      </c>
      <c r="BB1059" s="5">
        <v>0</v>
      </c>
      <c r="BC1059" s="5">
        <v>15523</v>
      </c>
      <c r="BD1059" s="5">
        <v>0</v>
      </c>
      <c r="BE1059" s="5">
        <v>0</v>
      </c>
      <c r="BF1059" s="5">
        <v>0</v>
      </c>
      <c r="BG1059" s="5">
        <v>0</v>
      </c>
      <c r="BH1059" s="5">
        <v>661536</v>
      </c>
      <c r="BI1059" s="5">
        <v>89327</v>
      </c>
      <c r="BJ1059" s="5">
        <v>582774</v>
      </c>
      <c r="BK1059" s="5">
        <v>83953</v>
      </c>
      <c r="BL1059" s="5">
        <v>0</v>
      </c>
      <c r="BM1059" s="5">
        <v>0</v>
      </c>
      <c r="BN1059" s="5">
        <v>0</v>
      </c>
      <c r="BO1059" s="5">
        <v>72156</v>
      </c>
      <c r="BP1059" s="5">
        <v>810371</v>
      </c>
      <c r="BQ1059" s="5">
        <v>425934</v>
      </c>
      <c r="BR1059" s="5">
        <v>33</v>
      </c>
    </row>
    <row r="1060" spans="1:70">
      <c r="A1060" t="s">
        <v>2503</v>
      </c>
      <c r="B1060" t="s">
        <v>2504</v>
      </c>
      <c r="C1060" t="s">
        <v>1316</v>
      </c>
      <c r="D1060" t="s">
        <v>2515</v>
      </c>
      <c r="E1060" t="str">
        <f t="shared" si="16"/>
        <v>島根県雲南市</v>
      </c>
      <c r="F1060" s="5">
        <v>34850</v>
      </c>
      <c r="G1060" s="5">
        <v>21</v>
      </c>
      <c r="H1060" s="5">
        <v>17</v>
      </c>
      <c r="I1060" s="5">
        <v>10</v>
      </c>
      <c r="J1060" s="5">
        <v>0</v>
      </c>
      <c r="K1060" s="5">
        <v>7</v>
      </c>
      <c r="L1060" s="5">
        <v>23079</v>
      </c>
      <c r="M1060" s="5">
        <v>20031</v>
      </c>
      <c r="N1060" s="5">
        <v>189953</v>
      </c>
      <c r="O1060" s="5">
        <v>686718</v>
      </c>
      <c r="P1060" s="5">
        <v>820552</v>
      </c>
      <c r="Q1060" s="5">
        <v>6497968</v>
      </c>
      <c r="R1060" s="5">
        <v>474278</v>
      </c>
      <c r="S1060" s="5">
        <v>14</v>
      </c>
      <c r="T1060" s="5">
        <v>3456</v>
      </c>
      <c r="U1060" s="5">
        <v>0</v>
      </c>
      <c r="V1060" s="5">
        <v>0</v>
      </c>
      <c r="W1060" s="5">
        <v>4</v>
      </c>
      <c r="X1060" s="5">
        <v>8</v>
      </c>
      <c r="Y1060" s="5">
        <v>19140</v>
      </c>
      <c r="Z1060" s="5">
        <v>0</v>
      </c>
      <c r="AA1060" s="5">
        <v>188</v>
      </c>
      <c r="AB1060" s="5">
        <v>0</v>
      </c>
      <c r="AC1060" s="5">
        <v>507</v>
      </c>
      <c r="AD1060" s="5">
        <v>3381</v>
      </c>
      <c r="AE1060" s="5">
        <v>9276</v>
      </c>
      <c r="AF1060" s="5">
        <v>76295</v>
      </c>
      <c r="AG1060" s="5">
        <v>12293</v>
      </c>
      <c r="AH1060" s="5">
        <v>0</v>
      </c>
      <c r="AI1060" s="5">
        <v>0</v>
      </c>
      <c r="AJ1060" s="5">
        <v>0</v>
      </c>
      <c r="AK1060" s="5">
        <v>5300</v>
      </c>
      <c r="AL1060" s="5">
        <v>4075</v>
      </c>
      <c r="AM1060" s="5">
        <v>0</v>
      </c>
      <c r="AN1060" s="5">
        <v>1183</v>
      </c>
      <c r="AO1060" s="5">
        <v>942</v>
      </c>
      <c r="AP1060" s="5">
        <v>0</v>
      </c>
      <c r="AQ1060" s="5">
        <v>4909</v>
      </c>
      <c r="AR1060" s="5">
        <v>1218</v>
      </c>
      <c r="AS1060" s="5">
        <v>3931</v>
      </c>
      <c r="AT1060" s="5">
        <v>8224</v>
      </c>
      <c r="AU1060" s="5">
        <v>1783</v>
      </c>
      <c r="AV1060" s="5">
        <v>0</v>
      </c>
      <c r="AW1060" s="5">
        <v>0</v>
      </c>
      <c r="AX1060" s="5">
        <v>0</v>
      </c>
      <c r="AY1060" s="5">
        <v>0</v>
      </c>
      <c r="AZ1060" s="5">
        <v>0</v>
      </c>
      <c r="BA1060" s="5">
        <v>0</v>
      </c>
      <c r="BB1060" s="5">
        <v>13850</v>
      </c>
      <c r="BC1060" s="5">
        <v>0</v>
      </c>
      <c r="BD1060" s="5">
        <v>0</v>
      </c>
      <c r="BE1060" s="5">
        <v>0</v>
      </c>
      <c r="BF1060" s="5">
        <v>0</v>
      </c>
      <c r="BG1060" s="5">
        <v>0</v>
      </c>
      <c r="BH1060" s="5">
        <v>832853</v>
      </c>
      <c r="BI1060" s="5">
        <v>542349</v>
      </c>
      <c r="BJ1060" s="5">
        <v>1168845</v>
      </c>
      <c r="BK1060" s="5">
        <v>135461</v>
      </c>
      <c r="BL1060" s="5">
        <v>0</v>
      </c>
      <c r="BM1060" s="5">
        <v>281</v>
      </c>
      <c r="BN1060" s="5">
        <v>0</v>
      </c>
      <c r="BO1060" s="5">
        <v>203292</v>
      </c>
      <c r="BP1060" s="5">
        <v>1747474</v>
      </c>
      <c r="BQ1060" s="5">
        <v>537991</v>
      </c>
      <c r="BR1060" s="5">
        <v>800</v>
      </c>
    </row>
    <row r="1061" spans="1:70">
      <c r="A1061" t="s">
        <v>2503</v>
      </c>
      <c r="B1061" t="s">
        <v>2504</v>
      </c>
      <c r="C1061" t="s">
        <v>1485</v>
      </c>
      <c r="D1061" t="s">
        <v>2516</v>
      </c>
      <c r="E1061" t="str">
        <f t="shared" si="16"/>
        <v>島根県奥出雲町</v>
      </c>
      <c r="F1061" s="5">
        <v>11838</v>
      </c>
      <c r="G1061" s="5">
        <v>8</v>
      </c>
      <c r="H1061" s="5">
        <v>7</v>
      </c>
      <c r="I1061" s="5">
        <v>18</v>
      </c>
      <c r="J1061" s="5">
        <v>2</v>
      </c>
      <c r="K1061" s="5">
        <v>2</v>
      </c>
      <c r="L1061" s="5">
        <v>14709</v>
      </c>
      <c r="M1061" s="5">
        <v>41583</v>
      </c>
      <c r="N1061" s="5">
        <v>214236</v>
      </c>
      <c r="O1061" s="5">
        <v>207487</v>
      </c>
      <c r="P1061" s="5">
        <v>213441</v>
      </c>
      <c r="Q1061" s="5">
        <v>3873618</v>
      </c>
      <c r="R1061" s="5">
        <v>364920</v>
      </c>
      <c r="S1061" s="5">
        <v>4</v>
      </c>
      <c r="T1061" s="5">
        <v>1217</v>
      </c>
      <c r="U1061" s="5">
        <v>0</v>
      </c>
      <c r="V1061" s="5">
        <v>0</v>
      </c>
      <c r="W1061" s="5">
        <v>1</v>
      </c>
      <c r="X1061" s="5">
        <v>21</v>
      </c>
      <c r="Y1061" s="5">
        <v>6280</v>
      </c>
      <c r="Z1061" s="5">
        <v>0</v>
      </c>
      <c r="AA1061" s="5">
        <v>648</v>
      </c>
      <c r="AB1061" s="5">
        <v>42</v>
      </c>
      <c r="AC1061" s="5">
        <v>1368</v>
      </c>
      <c r="AD1061" s="5">
        <v>1197</v>
      </c>
      <c r="AE1061" s="5">
        <v>580</v>
      </c>
      <c r="AF1061" s="5">
        <v>14500</v>
      </c>
      <c r="AG1061" s="5">
        <v>0</v>
      </c>
      <c r="AH1061" s="5">
        <v>0</v>
      </c>
      <c r="AI1061" s="5">
        <v>0</v>
      </c>
      <c r="AJ1061" s="5">
        <v>17568</v>
      </c>
      <c r="AK1061" s="5">
        <v>0</v>
      </c>
      <c r="AL1061" s="5">
        <v>0</v>
      </c>
      <c r="AM1061" s="5">
        <v>7321</v>
      </c>
      <c r="AN1061" s="5">
        <v>0</v>
      </c>
      <c r="AO1061" s="5">
        <v>0</v>
      </c>
      <c r="AP1061" s="5">
        <v>0</v>
      </c>
      <c r="AQ1061" s="5">
        <v>217</v>
      </c>
      <c r="AR1061" s="5">
        <v>0</v>
      </c>
      <c r="AS1061" s="5">
        <v>0</v>
      </c>
      <c r="AT1061" s="5">
        <v>0</v>
      </c>
      <c r="AU1061" s="5">
        <v>0</v>
      </c>
      <c r="AV1061" s="5">
        <v>0</v>
      </c>
      <c r="AW1061" s="5">
        <v>0</v>
      </c>
      <c r="AX1061" s="5">
        <v>0</v>
      </c>
      <c r="AY1061" s="5">
        <v>0</v>
      </c>
      <c r="AZ1061" s="5">
        <v>5339</v>
      </c>
      <c r="BA1061" s="5">
        <v>11044</v>
      </c>
      <c r="BB1061" s="5">
        <v>76456</v>
      </c>
      <c r="BC1061" s="5">
        <v>42107</v>
      </c>
      <c r="BD1061" s="5">
        <v>0</v>
      </c>
      <c r="BE1061" s="5">
        <v>0</v>
      </c>
      <c r="BF1061" s="5">
        <v>0</v>
      </c>
      <c r="BG1061" s="5">
        <v>0</v>
      </c>
      <c r="BH1061" s="5">
        <v>215212</v>
      </c>
      <c r="BI1061" s="5">
        <v>479362</v>
      </c>
      <c r="BJ1061" s="5">
        <v>608272</v>
      </c>
      <c r="BK1061" s="5">
        <v>86984</v>
      </c>
      <c r="BL1061" s="5">
        <v>0</v>
      </c>
      <c r="BM1061" s="5">
        <v>0</v>
      </c>
      <c r="BN1061" s="5">
        <v>0</v>
      </c>
      <c r="BO1061" s="5">
        <v>307471</v>
      </c>
      <c r="BP1061" s="5">
        <v>119378</v>
      </c>
      <c r="BQ1061" s="5">
        <v>398448</v>
      </c>
      <c r="BR1061" s="5">
        <v>0</v>
      </c>
    </row>
    <row r="1062" spans="1:70">
      <c r="A1062" t="s">
        <v>2503</v>
      </c>
      <c r="B1062" t="s">
        <v>2504</v>
      </c>
      <c r="C1062" t="s">
        <v>1324</v>
      </c>
      <c r="D1062" t="s">
        <v>2517</v>
      </c>
      <c r="E1062" t="str">
        <f t="shared" si="16"/>
        <v>島根県吉賀町</v>
      </c>
      <c r="F1062" s="5">
        <v>5882</v>
      </c>
      <c r="G1062" s="5">
        <v>2</v>
      </c>
      <c r="H1062" s="5">
        <v>4</v>
      </c>
      <c r="I1062" s="5">
        <v>7</v>
      </c>
      <c r="J1062" s="5">
        <v>3</v>
      </c>
      <c r="K1062" s="5">
        <v>2</v>
      </c>
      <c r="L1062" s="5">
        <v>2140</v>
      </c>
      <c r="M1062" s="5">
        <v>8632</v>
      </c>
      <c r="N1062" s="5">
        <v>155797</v>
      </c>
      <c r="O1062" s="5">
        <v>3644</v>
      </c>
      <c r="P1062" s="5">
        <v>102597</v>
      </c>
      <c r="Q1062" s="5">
        <v>1323374</v>
      </c>
      <c r="R1062" s="5">
        <v>113658</v>
      </c>
      <c r="S1062" s="5">
        <v>2</v>
      </c>
      <c r="T1062" s="5">
        <v>667</v>
      </c>
      <c r="U1062" s="5">
        <v>0</v>
      </c>
      <c r="V1062" s="5">
        <v>0</v>
      </c>
      <c r="W1062" s="5">
        <v>0</v>
      </c>
      <c r="X1062" s="5">
        <v>7</v>
      </c>
      <c r="Y1062" s="5">
        <v>3070</v>
      </c>
      <c r="Z1062" s="5">
        <v>0</v>
      </c>
      <c r="AA1062" s="5">
        <v>0</v>
      </c>
      <c r="AB1062" s="5">
        <v>0</v>
      </c>
      <c r="AC1062" s="5">
        <v>0</v>
      </c>
      <c r="AD1062" s="5">
        <v>252</v>
      </c>
      <c r="AE1062" s="5">
        <v>15595</v>
      </c>
      <c r="AF1062" s="5">
        <v>671</v>
      </c>
      <c r="AG1062" s="5">
        <v>1089</v>
      </c>
      <c r="AH1062" s="5">
        <v>0</v>
      </c>
      <c r="AI1062" s="5">
        <v>0</v>
      </c>
      <c r="AJ1062" s="5">
        <v>2169</v>
      </c>
      <c r="AK1062" s="5">
        <v>0</v>
      </c>
      <c r="AL1062" s="5">
        <v>0</v>
      </c>
      <c r="AM1062" s="5">
        <v>2615</v>
      </c>
      <c r="AN1062" s="5">
        <v>0</v>
      </c>
      <c r="AO1062" s="5">
        <v>0</v>
      </c>
      <c r="AP1062" s="5">
        <v>0</v>
      </c>
      <c r="AQ1062" s="5">
        <v>0</v>
      </c>
      <c r="AR1062" s="5">
        <v>0</v>
      </c>
      <c r="AS1062" s="5">
        <v>0</v>
      </c>
      <c r="AT1062" s="5">
        <v>0</v>
      </c>
      <c r="AU1062" s="5">
        <v>0</v>
      </c>
      <c r="AV1062" s="5">
        <v>0</v>
      </c>
      <c r="AW1062" s="5">
        <v>0</v>
      </c>
      <c r="AX1062" s="5">
        <v>0</v>
      </c>
      <c r="AY1062" s="5">
        <v>0</v>
      </c>
      <c r="AZ1062" s="5">
        <v>485</v>
      </c>
      <c r="BA1062" s="5">
        <v>991</v>
      </c>
      <c r="BB1062" s="5">
        <v>4291</v>
      </c>
      <c r="BC1062" s="5">
        <v>0</v>
      </c>
      <c r="BD1062" s="5">
        <v>0</v>
      </c>
      <c r="BE1062" s="5">
        <v>0</v>
      </c>
      <c r="BF1062" s="5">
        <v>0</v>
      </c>
      <c r="BG1062" s="5">
        <v>0</v>
      </c>
      <c r="BH1062" s="5">
        <v>102599</v>
      </c>
      <c r="BI1062" s="5">
        <v>137365</v>
      </c>
      <c r="BJ1062" s="5">
        <v>207299</v>
      </c>
      <c r="BK1062" s="5">
        <v>24641</v>
      </c>
      <c r="BL1062" s="5">
        <v>0</v>
      </c>
      <c r="BM1062" s="5">
        <v>0</v>
      </c>
      <c r="BN1062" s="5">
        <v>0</v>
      </c>
      <c r="BO1062" s="5">
        <v>44732</v>
      </c>
      <c r="BP1062" s="5">
        <v>174135</v>
      </c>
      <c r="BQ1062" s="5">
        <v>116558</v>
      </c>
      <c r="BR1062" s="5">
        <v>0</v>
      </c>
    </row>
    <row r="1063" spans="1:70">
      <c r="A1063" t="s">
        <v>2503</v>
      </c>
      <c r="B1063" t="s">
        <v>2504</v>
      </c>
      <c r="C1063" t="s">
        <v>1326</v>
      </c>
      <c r="D1063" t="s">
        <v>2518</v>
      </c>
      <c r="E1063" t="str">
        <f t="shared" si="16"/>
        <v>島根県邑南町</v>
      </c>
      <c r="F1063" s="5">
        <v>9278</v>
      </c>
      <c r="G1063" s="5">
        <v>9</v>
      </c>
      <c r="H1063" s="5">
        <v>10</v>
      </c>
      <c r="I1063" s="5">
        <v>8</v>
      </c>
      <c r="J1063" s="5">
        <v>2</v>
      </c>
      <c r="K1063" s="5">
        <v>1</v>
      </c>
      <c r="L1063" s="5">
        <v>7225</v>
      </c>
      <c r="M1063" s="5">
        <v>18321</v>
      </c>
      <c r="N1063" s="5">
        <v>18094</v>
      </c>
      <c r="O1063" s="5">
        <v>297747</v>
      </c>
      <c r="P1063" s="5">
        <v>202938</v>
      </c>
      <c r="Q1063" s="5">
        <v>2890834</v>
      </c>
      <c r="R1063" s="5">
        <v>269594</v>
      </c>
      <c r="S1063" s="5">
        <v>8</v>
      </c>
      <c r="T1063" s="5">
        <v>943</v>
      </c>
      <c r="U1063" s="5">
        <v>0</v>
      </c>
      <c r="V1063" s="5">
        <v>0</v>
      </c>
      <c r="W1063" s="5">
        <v>0</v>
      </c>
      <c r="X1063" s="5">
        <v>5</v>
      </c>
      <c r="Y1063" s="5">
        <v>5353</v>
      </c>
      <c r="Z1063" s="5">
        <v>0</v>
      </c>
      <c r="AA1063" s="5">
        <v>6</v>
      </c>
      <c r="AB1063" s="5">
        <v>0</v>
      </c>
      <c r="AC1063" s="5">
        <v>0</v>
      </c>
      <c r="AD1063" s="5">
        <v>0</v>
      </c>
      <c r="AE1063" s="5">
        <v>0</v>
      </c>
      <c r="AF1063" s="5">
        <v>0</v>
      </c>
      <c r="AG1063" s="5">
        <v>0</v>
      </c>
      <c r="AH1063" s="5">
        <v>0</v>
      </c>
      <c r="AI1063" s="5">
        <v>0</v>
      </c>
      <c r="AJ1063" s="5">
        <v>0</v>
      </c>
      <c r="AK1063" s="5">
        <v>0</v>
      </c>
      <c r="AL1063" s="5">
        <v>0</v>
      </c>
      <c r="AM1063" s="5">
        <v>1937</v>
      </c>
      <c r="AN1063" s="5">
        <v>0</v>
      </c>
      <c r="AO1063" s="5">
        <v>0</v>
      </c>
      <c r="AP1063" s="5">
        <v>0</v>
      </c>
      <c r="AQ1063" s="5">
        <v>3326</v>
      </c>
      <c r="AR1063" s="5">
        <v>0</v>
      </c>
      <c r="AS1063" s="5">
        <v>0</v>
      </c>
      <c r="AT1063" s="5">
        <v>0</v>
      </c>
      <c r="AU1063" s="5">
        <v>0</v>
      </c>
      <c r="AV1063" s="5">
        <v>0</v>
      </c>
      <c r="AW1063" s="5">
        <v>0</v>
      </c>
      <c r="AX1063" s="5">
        <v>0</v>
      </c>
      <c r="AY1063" s="5">
        <v>0</v>
      </c>
      <c r="AZ1063" s="5">
        <v>2193</v>
      </c>
      <c r="BA1063" s="5">
        <v>3218</v>
      </c>
      <c r="BB1063" s="5">
        <v>0</v>
      </c>
      <c r="BC1063" s="5">
        <v>18004</v>
      </c>
      <c r="BD1063" s="5">
        <v>0</v>
      </c>
      <c r="BE1063" s="5">
        <v>0</v>
      </c>
      <c r="BF1063" s="5">
        <v>0</v>
      </c>
      <c r="BG1063" s="5">
        <v>0</v>
      </c>
      <c r="BH1063" s="5">
        <v>204707</v>
      </c>
      <c r="BI1063" s="5">
        <v>183219</v>
      </c>
      <c r="BJ1063" s="5">
        <v>381225</v>
      </c>
      <c r="BK1063" s="5">
        <v>59651</v>
      </c>
      <c r="BL1063" s="5">
        <v>0</v>
      </c>
      <c r="BM1063" s="5">
        <v>0</v>
      </c>
      <c r="BN1063" s="5">
        <v>0</v>
      </c>
      <c r="BO1063" s="5">
        <v>50123</v>
      </c>
      <c r="BP1063" s="5">
        <v>141822</v>
      </c>
      <c r="BQ1063" s="5">
        <v>355942</v>
      </c>
      <c r="BR1063" s="5">
        <v>0</v>
      </c>
    </row>
    <row r="1064" spans="1:70">
      <c r="A1064" t="s">
        <v>2503</v>
      </c>
      <c r="B1064" t="s">
        <v>2504</v>
      </c>
      <c r="C1064" t="s">
        <v>1466</v>
      </c>
      <c r="D1064" t="s">
        <v>2519</v>
      </c>
      <c r="E1064" t="str">
        <f t="shared" si="16"/>
        <v>島根県島根県（島根県）</v>
      </c>
      <c r="F1064" s="5">
        <v>0</v>
      </c>
      <c r="G1064" s="5">
        <v>32</v>
      </c>
      <c r="H1064" s="5">
        <v>0</v>
      </c>
      <c r="I1064" s="5">
        <v>2</v>
      </c>
      <c r="J1064" s="5">
        <v>0</v>
      </c>
      <c r="K1064" s="5">
        <v>0</v>
      </c>
      <c r="L1064" s="5">
        <v>370</v>
      </c>
      <c r="M1064" s="5">
        <v>122771</v>
      </c>
      <c r="N1064" s="5">
        <v>0</v>
      </c>
      <c r="O1064" s="5">
        <v>0</v>
      </c>
      <c r="P1064" s="5">
        <v>1611844</v>
      </c>
      <c r="Q1064" s="5">
        <v>7295238</v>
      </c>
      <c r="R1064" s="5">
        <v>621691</v>
      </c>
      <c r="S1064" s="5">
        <v>21</v>
      </c>
      <c r="T1064" s="5">
        <v>0</v>
      </c>
      <c r="U1064" s="5">
        <v>20067</v>
      </c>
      <c r="V1064" s="5">
        <v>0</v>
      </c>
      <c r="W1064" s="5">
        <v>16</v>
      </c>
      <c r="X1064" s="5">
        <v>12</v>
      </c>
      <c r="Y1064" s="5">
        <v>87400</v>
      </c>
      <c r="Z1064" s="5">
        <v>0</v>
      </c>
      <c r="AA1064" s="5">
        <v>376</v>
      </c>
      <c r="AB1064" s="5">
        <v>55</v>
      </c>
      <c r="AC1064" s="5">
        <v>71</v>
      </c>
      <c r="AD1064" s="5">
        <v>0</v>
      </c>
      <c r="AE1064" s="5">
        <v>0</v>
      </c>
      <c r="AF1064" s="5">
        <v>0</v>
      </c>
      <c r="AG1064" s="5">
        <v>35400</v>
      </c>
      <c r="AH1064" s="5">
        <v>0</v>
      </c>
      <c r="AI1064" s="5">
        <v>0</v>
      </c>
      <c r="AJ1064" s="5">
        <v>0</v>
      </c>
      <c r="AK1064" s="5">
        <v>10800</v>
      </c>
      <c r="AL1064" s="5">
        <v>0</v>
      </c>
      <c r="AM1064" s="5">
        <v>0</v>
      </c>
      <c r="AN1064" s="5">
        <v>0</v>
      </c>
      <c r="AO1064" s="5">
        <v>0</v>
      </c>
      <c r="AP1064" s="5">
        <v>0</v>
      </c>
      <c r="AQ1064" s="5">
        <v>0</v>
      </c>
      <c r="AR1064" s="5">
        <v>280</v>
      </c>
      <c r="AS1064" s="5">
        <v>49752</v>
      </c>
      <c r="AT1064" s="5">
        <v>0</v>
      </c>
      <c r="AU1064" s="5">
        <v>0</v>
      </c>
      <c r="AV1064" s="5">
        <v>9</v>
      </c>
      <c r="AW1064" s="5">
        <v>5715</v>
      </c>
      <c r="AX1064" s="5">
        <v>0</v>
      </c>
      <c r="AY1064" s="5">
        <v>0</v>
      </c>
      <c r="AZ1064" s="5">
        <v>0</v>
      </c>
      <c r="BA1064" s="5">
        <v>0</v>
      </c>
      <c r="BB1064" s="5">
        <v>0</v>
      </c>
      <c r="BC1064" s="5">
        <v>0</v>
      </c>
      <c r="BD1064" s="5">
        <v>0</v>
      </c>
      <c r="BE1064" s="5">
        <v>10</v>
      </c>
      <c r="BF1064" s="5">
        <v>0</v>
      </c>
      <c r="BG1064" s="5">
        <v>0</v>
      </c>
      <c r="BH1064" s="5">
        <v>1612701</v>
      </c>
      <c r="BI1064" s="5">
        <v>341257</v>
      </c>
      <c r="BJ1064" s="5">
        <v>1766715</v>
      </c>
      <c r="BK1064" s="5">
        <v>151900</v>
      </c>
      <c r="BL1064" s="5">
        <v>0</v>
      </c>
      <c r="BM1064" s="5">
        <v>0</v>
      </c>
      <c r="BN1064" s="5">
        <v>0</v>
      </c>
      <c r="BO1064" s="5">
        <v>320495</v>
      </c>
      <c r="BP1064" s="5">
        <v>2185769</v>
      </c>
      <c r="BQ1064" s="5">
        <v>1079341</v>
      </c>
      <c r="BR1064" s="5">
        <v>0</v>
      </c>
    </row>
    <row r="1065" spans="1:70">
      <c r="A1065" t="s">
        <v>2503</v>
      </c>
      <c r="B1065" t="s">
        <v>2504</v>
      </c>
      <c r="C1065" t="s">
        <v>1468</v>
      </c>
      <c r="D1065" t="s">
        <v>2520</v>
      </c>
      <c r="E1065" t="str">
        <f t="shared" si="16"/>
        <v>島根県島根県（江の川）</v>
      </c>
      <c r="F1065" s="5">
        <v>0</v>
      </c>
      <c r="G1065" s="5">
        <v>0</v>
      </c>
      <c r="H1065" s="5">
        <v>0</v>
      </c>
      <c r="I1065" s="5">
        <v>1</v>
      </c>
      <c r="J1065" s="5">
        <v>0</v>
      </c>
      <c r="K1065" s="5">
        <v>0</v>
      </c>
      <c r="L1065" s="5">
        <v>5571</v>
      </c>
      <c r="M1065" s="5">
        <v>10181</v>
      </c>
      <c r="N1065" s="5">
        <v>0</v>
      </c>
      <c r="O1065" s="5">
        <v>0</v>
      </c>
      <c r="P1065" s="5">
        <v>0</v>
      </c>
      <c r="Q1065" s="5">
        <v>0</v>
      </c>
      <c r="R1065" s="5">
        <v>0</v>
      </c>
      <c r="S1065" s="5">
        <v>0</v>
      </c>
      <c r="T1065" s="5">
        <v>0</v>
      </c>
      <c r="U1065" s="5">
        <v>4059</v>
      </c>
      <c r="V1065" s="5">
        <v>0</v>
      </c>
      <c r="W1065" s="5">
        <v>0</v>
      </c>
      <c r="X1065" s="5">
        <v>0</v>
      </c>
      <c r="Y1065" s="5">
        <v>27000</v>
      </c>
      <c r="Z1065" s="5">
        <v>0</v>
      </c>
      <c r="AA1065" s="5">
        <v>276</v>
      </c>
      <c r="AB1065" s="5">
        <v>208</v>
      </c>
      <c r="AC1065" s="5">
        <v>0</v>
      </c>
      <c r="AD1065" s="5">
        <v>0</v>
      </c>
      <c r="AE1065" s="5">
        <v>0</v>
      </c>
      <c r="AF1065" s="5">
        <v>0</v>
      </c>
      <c r="AG1065" s="5">
        <v>27000</v>
      </c>
      <c r="AH1065" s="5">
        <v>27000</v>
      </c>
      <c r="AI1065" s="5">
        <v>0</v>
      </c>
      <c r="AJ1065" s="5">
        <v>0</v>
      </c>
      <c r="AK1065" s="5">
        <v>3000</v>
      </c>
      <c r="AL1065" s="5">
        <v>0</v>
      </c>
      <c r="AM1065" s="5">
        <v>0</v>
      </c>
      <c r="AN1065" s="5">
        <v>0</v>
      </c>
      <c r="AO1065" s="5">
        <v>0</v>
      </c>
      <c r="AP1065" s="5">
        <v>0</v>
      </c>
      <c r="AQ1065" s="5">
        <v>0</v>
      </c>
      <c r="AR1065" s="5">
        <v>195</v>
      </c>
      <c r="AS1065" s="5">
        <v>990</v>
      </c>
      <c r="AT1065" s="5">
        <v>0</v>
      </c>
      <c r="AU1065" s="5">
        <v>0</v>
      </c>
      <c r="AV1065" s="5">
        <v>199</v>
      </c>
      <c r="AW1065" s="5">
        <v>98</v>
      </c>
      <c r="AX1065" s="5">
        <v>0</v>
      </c>
      <c r="AY1065" s="5">
        <v>0</v>
      </c>
      <c r="AZ1065" s="5">
        <v>0</v>
      </c>
      <c r="BA1065" s="5">
        <v>0</v>
      </c>
      <c r="BB1065" s="5">
        <v>0</v>
      </c>
      <c r="BC1065" s="5">
        <v>0</v>
      </c>
      <c r="BD1065" s="5">
        <v>0</v>
      </c>
      <c r="BE1065" s="5">
        <v>0</v>
      </c>
      <c r="BF1065" s="5">
        <v>0</v>
      </c>
      <c r="BG1065" s="5">
        <v>0</v>
      </c>
      <c r="BH1065" s="5">
        <v>0</v>
      </c>
      <c r="BI1065" s="5">
        <v>0</v>
      </c>
      <c r="BJ1065" s="5">
        <v>0</v>
      </c>
      <c r="BK1065" s="5">
        <v>0</v>
      </c>
      <c r="BL1065" s="5">
        <v>0</v>
      </c>
      <c r="BM1065" s="5">
        <v>0</v>
      </c>
      <c r="BN1065" s="5">
        <v>0</v>
      </c>
      <c r="BO1065" s="5">
        <v>0</v>
      </c>
      <c r="BP1065" s="5">
        <v>0</v>
      </c>
      <c r="BQ1065" s="5">
        <v>0</v>
      </c>
      <c r="BR1065" s="5">
        <v>0</v>
      </c>
    </row>
    <row r="1066" spans="1:70">
      <c r="A1066" t="s">
        <v>2521</v>
      </c>
      <c r="B1066" t="s">
        <v>2522</v>
      </c>
      <c r="C1066" t="s">
        <v>1282</v>
      </c>
      <c r="D1066" t="s">
        <v>2523</v>
      </c>
      <c r="E1066" t="str">
        <f t="shared" si="16"/>
        <v>岡山県和気町</v>
      </c>
      <c r="F1066" s="5">
        <v>4938</v>
      </c>
      <c r="G1066" s="5">
        <v>3</v>
      </c>
      <c r="H1066" s="5">
        <v>3</v>
      </c>
      <c r="I1066" s="5">
        <v>0</v>
      </c>
      <c r="J1066" s="5">
        <v>0</v>
      </c>
      <c r="K1066" s="5">
        <v>0</v>
      </c>
      <c r="L1066" s="5">
        <v>0</v>
      </c>
      <c r="M1066" s="5">
        <v>6713</v>
      </c>
      <c r="N1066" s="5">
        <v>0</v>
      </c>
      <c r="O1066" s="5">
        <v>52431</v>
      </c>
      <c r="P1066" s="5">
        <v>74524</v>
      </c>
      <c r="Q1066" s="5">
        <v>18572</v>
      </c>
      <c r="R1066" s="5">
        <v>6293</v>
      </c>
      <c r="S1066" s="5">
        <v>2</v>
      </c>
      <c r="T1066" s="5">
        <v>570</v>
      </c>
      <c r="U1066" s="5">
        <v>0</v>
      </c>
      <c r="V1066" s="5">
        <v>0</v>
      </c>
      <c r="W1066" s="5">
        <v>2</v>
      </c>
      <c r="X1066" s="5">
        <v>5</v>
      </c>
      <c r="Y1066" s="5">
        <v>2780</v>
      </c>
      <c r="Z1066" s="5">
        <v>0</v>
      </c>
      <c r="AA1066" s="5">
        <v>16</v>
      </c>
      <c r="AB1066" s="5">
        <v>0</v>
      </c>
      <c r="AC1066" s="5">
        <v>0</v>
      </c>
      <c r="AD1066" s="5">
        <v>0</v>
      </c>
      <c r="AE1066" s="5">
        <v>0</v>
      </c>
      <c r="AF1066" s="5">
        <v>0</v>
      </c>
      <c r="AG1066" s="5">
        <v>0</v>
      </c>
      <c r="AH1066" s="5">
        <v>0</v>
      </c>
      <c r="AI1066" s="5">
        <v>0</v>
      </c>
      <c r="AJ1066" s="5">
        <v>0</v>
      </c>
      <c r="AK1066" s="5">
        <v>0</v>
      </c>
      <c r="AL1066" s="5">
        <v>0</v>
      </c>
      <c r="AM1066" s="5">
        <v>708</v>
      </c>
      <c r="AN1066" s="5">
        <v>0</v>
      </c>
      <c r="AO1066" s="5">
        <v>0</v>
      </c>
      <c r="AP1066" s="5">
        <v>0</v>
      </c>
      <c r="AQ1066" s="5">
        <v>0</v>
      </c>
      <c r="AR1066" s="5">
        <v>0</v>
      </c>
      <c r="AS1066" s="5">
        <v>4365</v>
      </c>
      <c r="AT1066" s="5">
        <v>0</v>
      </c>
      <c r="AU1066" s="5">
        <v>2312</v>
      </c>
      <c r="AV1066" s="5">
        <v>0</v>
      </c>
      <c r="AW1066" s="5">
        <v>0</v>
      </c>
      <c r="AX1066" s="5">
        <v>0</v>
      </c>
      <c r="AY1066" s="5">
        <v>0</v>
      </c>
      <c r="AZ1066" s="5">
        <v>0</v>
      </c>
      <c r="BA1066" s="5">
        <v>0</v>
      </c>
      <c r="BB1066" s="5">
        <v>0</v>
      </c>
      <c r="BC1066" s="5">
        <v>0</v>
      </c>
      <c r="BD1066" s="5">
        <v>0</v>
      </c>
      <c r="BE1066" s="5">
        <v>0</v>
      </c>
      <c r="BF1066" s="5">
        <v>0</v>
      </c>
      <c r="BG1066" s="5">
        <v>0</v>
      </c>
      <c r="BH1066" s="5">
        <v>74849</v>
      </c>
      <c r="BI1066" s="5">
        <v>17270</v>
      </c>
      <c r="BJ1066" s="5">
        <v>66792</v>
      </c>
      <c r="BK1066" s="5">
        <v>1105</v>
      </c>
      <c r="BL1066" s="5">
        <v>0</v>
      </c>
      <c r="BM1066" s="5">
        <v>0</v>
      </c>
      <c r="BN1066" s="5">
        <v>0</v>
      </c>
      <c r="BO1066" s="5">
        <v>14927</v>
      </c>
      <c r="BP1066" s="5">
        <v>438074</v>
      </c>
      <c r="BQ1066" s="5">
        <v>11324</v>
      </c>
      <c r="BR1066" s="5">
        <v>0</v>
      </c>
    </row>
    <row r="1067" spans="1:70">
      <c r="A1067" t="s">
        <v>2521</v>
      </c>
      <c r="B1067" t="s">
        <v>2522</v>
      </c>
      <c r="C1067" t="s">
        <v>1288</v>
      </c>
      <c r="D1067" t="s">
        <v>2524</v>
      </c>
      <c r="E1067" t="str">
        <f t="shared" si="16"/>
        <v>岡山県新見市</v>
      </c>
      <c r="F1067" s="5">
        <v>13501</v>
      </c>
      <c r="G1067" s="5">
        <v>5</v>
      </c>
      <c r="H1067" s="5">
        <v>0</v>
      </c>
      <c r="I1067" s="5">
        <v>0</v>
      </c>
      <c r="J1067" s="5">
        <v>1</v>
      </c>
      <c r="K1067" s="5">
        <v>0</v>
      </c>
      <c r="L1067" s="5">
        <v>0</v>
      </c>
      <c r="M1067" s="5">
        <v>10281</v>
      </c>
      <c r="N1067" s="5">
        <v>19072</v>
      </c>
      <c r="O1067" s="5">
        <v>97752</v>
      </c>
      <c r="P1067" s="5">
        <v>293277</v>
      </c>
      <c r="Q1067" s="5">
        <v>385862</v>
      </c>
      <c r="R1067" s="5">
        <v>62154</v>
      </c>
      <c r="S1067" s="5">
        <v>5</v>
      </c>
      <c r="T1067" s="5">
        <v>1498</v>
      </c>
      <c r="U1067" s="5">
        <v>0</v>
      </c>
      <c r="V1067" s="5">
        <v>0</v>
      </c>
      <c r="W1067" s="5">
        <v>2</v>
      </c>
      <c r="X1067" s="5">
        <v>2</v>
      </c>
      <c r="Y1067" s="5">
        <v>8930</v>
      </c>
      <c r="Z1067" s="5">
        <v>0</v>
      </c>
      <c r="AA1067" s="5">
        <v>8</v>
      </c>
      <c r="AB1067" s="5">
        <v>0</v>
      </c>
      <c r="AC1067" s="5">
        <v>0</v>
      </c>
      <c r="AD1067" s="5">
        <v>1509</v>
      </c>
      <c r="AE1067" s="5">
        <v>0</v>
      </c>
      <c r="AF1067" s="5">
        <v>3296</v>
      </c>
      <c r="AG1067" s="5">
        <v>0</v>
      </c>
      <c r="AH1067" s="5">
        <v>0</v>
      </c>
      <c r="AI1067" s="5">
        <v>0</v>
      </c>
      <c r="AJ1067" s="5">
        <v>8000</v>
      </c>
      <c r="AK1067" s="5">
        <v>0</v>
      </c>
      <c r="AL1067" s="5">
        <v>0</v>
      </c>
      <c r="AM1067" s="5">
        <v>0</v>
      </c>
      <c r="AN1067" s="5">
        <v>0</v>
      </c>
      <c r="AO1067" s="5">
        <v>0</v>
      </c>
      <c r="AP1067" s="5">
        <v>0</v>
      </c>
      <c r="AQ1067" s="5">
        <v>5041</v>
      </c>
      <c r="AR1067" s="5">
        <v>0</v>
      </c>
      <c r="AS1067" s="5">
        <v>1038</v>
      </c>
      <c r="AT1067" s="5">
        <v>3276</v>
      </c>
      <c r="AU1067" s="5">
        <v>0</v>
      </c>
      <c r="AV1067" s="5">
        <v>0</v>
      </c>
      <c r="AW1067" s="5">
        <v>0</v>
      </c>
      <c r="AX1067" s="5">
        <v>0</v>
      </c>
      <c r="AY1067" s="5">
        <v>0</v>
      </c>
      <c r="AZ1067" s="5">
        <v>0</v>
      </c>
      <c r="BA1067" s="5">
        <v>0</v>
      </c>
      <c r="BB1067" s="5">
        <v>72</v>
      </c>
      <c r="BC1067" s="5">
        <v>0</v>
      </c>
      <c r="BD1067" s="5">
        <v>0</v>
      </c>
      <c r="BE1067" s="5">
        <v>0</v>
      </c>
      <c r="BF1067" s="5">
        <v>0</v>
      </c>
      <c r="BG1067" s="5">
        <v>0</v>
      </c>
      <c r="BH1067" s="5">
        <v>294293</v>
      </c>
      <c r="BI1067" s="5">
        <v>85402</v>
      </c>
      <c r="BJ1067" s="5">
        <v>292676</v>
      </c>
      <c r="BK1067" s="5">
        <v>14061</v>
      </c>
      <c r="BL1067" s="5">
        <v>0</v>
      </c>
      <c r="BM1067" s="5">
        <v>0</v>
      </c>
      <c r="BN1067" s="5">
        <v>0</v>
      </c>
      <c r="BO1067" s="5">
        <v>64343</v>
      </c>
      <c r="BP1067" s="5">
        <v>1059214</v>
      </c>
      <c r="BQ1067" s="5">
        <v>93480</v>
      </c>
      <c r="BR1067" s="5">
        <v>0</v>
      </c>
    </row>
    <row r="1068" spans="1:70">
      <c r="A1068" t="s">
        <v>2521</v>
      </c>
      <c r="B1068" t="s">
        <v>2522</v>
      </c>
      <c r="C1068" t="s">
        <v>1292</v>
      </c>
      <c r="D1068" t="s">
        <v>2525</v>
      </c>
      <c r="E1068" t="str">
        <f t="shared" si="16"/>
        <v>岡山県早島町</v>
      </c>
      <c r="F1068" s="5">
        <v>12453</v>
      </c>
      <c r="G1068" s="5">
        <v>3</v>
      </c>
      <c r="H1068" s="5">
        <v>0</v>
      </c>
      <c r="I1068" s="5">
        <v>0</v>
      </c>
      <c r="J1068" s="5">
        <v>0</v>
      </c>
      <c r="K1068" s="5">
        <v>0</v>
      </c>
      <c r="L1068" s="5">
        <v>0</v>
      </c>
      <c r="M1068" s="5">
        <v>89</v>
      </c>
      <c r="N1068" s="5">
        <v>5353</v>
      </c>
      <c r="O1068" s="5">
        <v>67903</v>
      </c>
      <c r="P1068" s="5">
        <v>145294</v>
      </c>
      <c r="Q1068" s="5">
        <v>286116</v>
      </c>
      <c r="R1068" s="5">
        <v>16970</v>
      </c>
      <c r="S1068" s="5">
        <v>3</v>
      </c>
      <c r="T1068" s="5">
        <v>1422</v>
      </c>
      <c r="U1068" s="5">
        <v>0</v>
      </c>
      <c r="V1068" s="5">
        <v>0</v>
      </c>
      <c r="W1068" s="5">
        <v>0</v>
      </c>
      <c r="X1068" s="5">
        <v>3</v>
      </c>
      <c r="Y1068" s="5">
        <v>0</v>
      </c>
      <c r="Z1068" s="5">
        <v>0</v>
      </c>
      <c r="AA1068" s="5">
        <v>0</v>
      </c>
      <c r="AB1068" s="5">
        <v>0</v>
      </c>
      <c r="AC1068" s="5">
        <v>0</v>
      </c>
      <c r="AD1068" s="5">
        <v>0</v>
      </c>
      <c r="AE1068" s="5">
        <v>0</v>
      </c>
      <c r="AF1068" s="5">
        <v>9497</v>
      </c>
      <c r="AG1068" s="5">
        <v>0</v>
      </c>
      <c r="AH1068" s="5">
        <v>0</v>
      </c>
      <c r="AI1068" s="5">
        <v>2880</v>
      </c>
      <c r="AJ1068" s="5">
        <v>0</v>
      </c>
      <c r="AK1068" s="5">
        <v>0</v>
      </c>
      <c r="AL1068" s="5">
        <v>1820</v>
      </c>
      <c r="AM1068" s="5">
        <v>0</v>
      </c>
      <c r="AN1068" s="5">
        <v>0</v>
      </c>
      <c r="AO1068" s="5">
        <v>0</v>
      </c>
      <c r="AP1068" s="5">
        <v>0</v>
      </c>
      <c r="AQ1068" s="5">
        <v>0</v>
      </c>
      <c r="AR1068" s="5">
        <v>0</v>
      </c>
      <c r="AS1068" s="5">
        <v>0</v>
      </c>
      <c r="AT1068" s="5">
        <v>1706</v>
      </c>
      <c r="AU1068" s="5">
        <v>2246</v>
      </c>
      <c r="AV1068" s="5">
        <v>0</v>
      </c>
      <c r="AW1068" s="5">
        <v>0</v>
      </c>
      <c r="AX1068" s="5">
        <v>0</v>
      </c>
      <c r="AY1068" s="5">
        <v>0</v>
      </c>
      <c r="AZ1068" s="5">
        <v>0</v>
      </c>
      <c r="BA1068" s="5">
        <v>89</v>
      </c>
      <c r="BB1068" s="5">
        <v>0</v>
      </c>
      <c r="BC1068" s="5">
        <v>2263</v>
      </c>
      <c r="BD1068" s="5">
        <v>0</v>
      </c>
      <c r="BE1068" s="5">
        <v>0</v>
      </c>
      <c r="BF1068" s="5">
        <v>0</v>
      </c>
      <c r="BG1068" s="5">
        <v>0</v>
      </c>
      <c r="BH1068" s="5">
        <v>175603</v>
      </c>
      <c r="BI1068" s="5">
        <v>9798</v>
      </c>
      <c r="BJ1068" s="5">
        <v>159520</v>
      </c>
      <c r="BK1068" s="5">
        <v>5412</v>
      </c>
      <c r="BL1068" s="5">
        <v>0</v>
      </c>
      <c r="BM1068" s="5">
        <v>1143</v>
      </c>
      <c r="BN1068" s="5">
        <v>0</v>
      </c>
      <c r="BO1068" s="5">
        <v>9576</v>
      </c>
      <c r="BP1068" s="5">
        <v>186228</v>
      </c>
      <c r="BQ1068" s="5">
        <v>53734</v>
      </c>
      <c r="BR1068" s="5">
        <v>8750</v>
      </c>
    </row>
    <row r="1069" spans="1:70">
      <c r="A1069" t="s">
        <v>2521</v>
      </c>
      <c r="B1069" t="s">
        <v>2522</v>
      </c>
      <c r="C1069" t="s">
        <v>1302</v>
      </c>
      <c r="D1069" t="s">
        <v>2526</v>
      </c>
      <c r="E1069" t="str">
        <f t="shared" si="16"/>
        <v>岡山県総社市</v>
      </c>
      <c r="F1069" s="5">
        <v>65897</v>
      </c>
      <c r="G1069" s="5">
        <v>19</v>
      </c>
      <c r="H1069" s="5">
        <v>5</v>
      </c>
      <c r="I1069" s="5">
        <v>0</v>
      </c>
      <c r="J1069" s="5">
        <v>0</v>
      </c>
      <c r="K1069" s="5">
        <v>0</v>
      </c>
      <c r="L1069" s="5">
        <v>8942</v>
      </c>
      <c r="M1069" s="5">
        <v>36249</v>
      </c>
      <c r="N1069" s="5">
        <v>39156</v>
      </c>
      <c r="O1069" s="5">
        <v>592622</v>
      </c>
      <c r="P1069" s="5">
        <v>972761</v>
      </c>
      <c r="Q1069" s="5">
        <v>2740995</v>
      </c>
      <c r="R1069" s="5">
        <v>224481</v>
      </c>
      <c r="S1069" s="5">
        <v>11</v>
      </c>
      <c r="T1069" s="5">
        <v>6964</v>
      </c>
      <c r="U1069" s="5">
        <v>0</v>
      </c>
      <c r="V1069" s="5">
        <v>0</v>
      </c>
      <c r="W1069" s="5">
        <v>7</v>
      </c>
      <c r="X1069" s="5">
        <v>7</v>
      </c>
      <c r="Y1069" s="5">
        <v>33239</v>
      </c>
      <c r="Z1069" s="5">
        <v>0</v>
      </c>
      <c r="AA1069" s="5">
        <v>215</v>
      </c>
      <c r="AB1069" s="5">
        <v>113</v>
      </c>
      <c r="AC1069" s="5">
        <v>682</v>
      </c>
      <c r="AD1069" s="5">
        <v>2898</v>
      </c>
      <c r="AE1069" s="5">
        <v>16888</v>
      </c>
      <c r="AF1069" s="5">
        <v>85633</v>
      </c>
      <c r="AG1069" s="5">
        <v>0</v>
      </c>
      <c r="AH1069" s="5">
        <v>0</v>
      </c>
      <c r="AI1069" s="5">
        <v>0</v>
      </c>
      <c r="AJ1069" s="5">
        <v>0</v>
      </c>
      <c r="AK1069" s="5">
        <v>0</v>
      </c>
      <c r="AL1069" s="5">
        <v>0</v>
      </c>
      <c r="AM1069" s="5">
        <v>0</v>
      </c>
      <c r="AN1069" s="5">
        <v>0</v>
      </c>
      <c r="AO1069" s="5">
        <v>1000</v>
      </c>
      <c r="AP1069" s="5">
        <v>22550</v>
      </c>
      <c r="AQ1069" s="5">
        <v>0</v>
      </c>
      <c r="AR1069" s="5">
        <v>0</v>
      </c>
      <c r="AS1069" s="5">
        <v>29</v>
      </c>
      <c r="AT1069" s="5">
        <v>5701</v>
      </c>
      <c r="AU1069" s="5">
        <v>74761</v>
      </c>
      <c r="AV1069" s="5">
        <v>0</v>
      </c>
      <c r="AW1069" s="5">
        <v>0</v>
      </c>
      <c r="AX1069" s="5">
        <v>0</v>
      </c>
      <c r="AY1069" s="5">
        <v>0</v>
      </c>
      <c r="AZ1069" s="5">
        <v>0</v>
      </c>
      <c r="BA1069" s="5">
        <v>0</v>
      </c>
      <c r="BB1069" s="5">
        <v>0</v>
      </c>
      <c r="BC1069" s="5">
        <v>25</v>
      </c>
      <c r="BD1069" s="5">
        <v>0</v>
      </c>
      <c r="BE1069" s="5">
        <v>0</v>
      </c>
      <c r="BF1069" s="5">
        <v>0</v>
      </c>
      <c r="BG1069" s="5">
        <v>0</v>
      </c>
      <c r="BH1069" s="5">
        <v>1013646</v>
      </c>
      <c r="BI1069" s="5">
        <v>360204</v>
      </c>
      <c r="BJ1069" s="5">
        <v>996626</v>
      </c>
      <c r="BK1069" s="5">
        <v>69994</v>
      </c>
      <c r="BL1069" s="5">
        <v>2999</v>
      </c>
      <c r="BM1069" s="5">
        <v>0</v>
      </c>
      <c r="BN1069" s="5">
        <v>0</v>
      </c>
      <c r="BO1069" s="5">
        <v>203611</v>
      </c>
      <c r="BP1069" s="5">
        <v>1955524</v>
      </c>
      <c r="BQ1069" s="5">
        <v>661796</v>
      </c>
      <c r="BR1069" s="5">
        <v>10000</v>
      </c>
    </row>
    <row r="1070" spans="1:70">
      <c r="A1070" t="s">
        <v>2521</v>
      </c>
      <c r="B1070" t="s">
        <v>2522</v>
      </c>
      <c r="C1070" t="s">
        <v>1523</v>
      </c>
      <c r="D1070" t="s">
        <v>2527</v>
      </c>
      <c r="E1070" t="str">
        <f t="shared" si="16"/>
        <v>岡山県高梁市</v>
      </c>
      <c r="F1070" s="5">
        <v>11888</v>
      </c>
      <c r="G1070" s="5">
        <v>5</v>
      </c>
      <c r="H1070" s="5">
        <v>3</v>
      </c>
      <c r="I1070" s="5">
        <v>0</v>
      </c>
      <c r="J1070" s="5">
        <v>0</v>
      </c>
      <c r="K1070" s="5">
        <v>0</v>
      </c>
      <c r="L1070" s="5">
        <v>904</v>
      </c>
      <c r="M1070" s="5">
        <v>11174</v>
      </c>
      <c r="N1070" s="5">
        <v>65534</v>
      </c>
      <c r="O1070" s="5">
        <v>35971</v>
      </c>
      <c r="P1070" s="5">
        <v>249246</v>
      </c>
      <c r="Q1070" s="5">
        <v>253498</v>
      </c>
      <c r="R1070" s="5">
        <v>10180</v>
      </c>
      <c r="S1070" s="5">
        <v>5</v>
      </c>
      <c r="T1070" s="5">
        <v>1510</v>
      </c>
      <c r="U1070" s="5">
        <v>0</v>
      </c>
      <c r="V1070" s="5">
        <v>0</v>
      </c>
      <c r="W1070" s="5">
        <v>1</v>
      </c>
      <c r="X1070" s="5">
        <v>3</v>
      </c>
      <c r="Y1070" s="5">
        <v>6100</v>
      </c>
      <c r="Z1070" s="5">
        <v>0</v>
      </c>
      <c r="AA1070" s="5">
        <v>27</v>
      </c>
      <c r="AB1070" s="5">
        <v>8</v>
      </c>
      <c r="AC1070" s="5">
        <v>0</v>
      </c>
      <c r="AD1070" s="5">
        <v>648</v>
      </c>
      <c r="AE1070" s="5">
        <v>7055</v>
      </c>
      <c r="AF1070" s="5">
        <v>0</v>
      </c>
      <c r="AG1070" s="5">
        <v>2700</v>
      </c>
      <c r="AH1070" s="5">
        <v>0</v>
      </c>
      <c r="AI1070" s="5">
        <v>0</v>
      </c>
      <c r="AJ1070" s="5">
        <v>0</v>
      </c>
      <c r="AK1070" s="5">
        <v>2000</v>
      </c>
      <c r="AL1070" s="5">
        <v>0</v>
      </c>
      <c r="AM1070" s="5">
        <v>3000</v>
      </c>
      <c r="AN1070" s="5">
        <v>8</v>
      </c>
      <c r="AO1070" s="5">
        <v>0</v>
      </c>
      <c r="AP1070" s="5">
        <v>0</v>
      </c>
      <c r="AQ1070" s="5">
        <v>1639</v>
      </c>
      <c r="AR1070" s="5">
        <v>0</v>
      </c>
      <c r="AS1070" s="5">
        <v>241</v>
      </c>
      <c r="AT1070" s="5">
        <v>48637</v>
      </c>
      <c r="AU1070" s="5">
        <v>0</v>
      </c>
      <c r="AV1070" s="5">
        <v>0</v>
      </c>
      <c r="AW1070" s="5">
        <v>0</v>
      </c>
      <c r="AX1070" s="5">
        <v>0</v>
      </c>
      <c r="AY1070" s="5">
        <v>0</v>
      </c>
      <c r="AZ1070" s="5">
        <v>0</v>
      </c>
      <c r="BA1070" s="5">
        <v>0</v>
      </c>
      <c r="BB1070" s="5">
        <v>0</v>
      </c>
      <c r="BC1070" s="5">
        <v>369</v>
      </c>
      <c r="BD1070" s="5">
        <v>0</v>
      </c>
      <c r="BE1070" s="5">
        <v>0</v>
      </c>
      <c r="BF1070" s="5">
        <v>0</v>
      </c>
      <c r="BG1070" s="5">
        <v>0</v>
      </c>
      <c r="BH1070" s="5">
        <v>254609</v>
      </c>
      <c r="BI1070" s="5">
        <v>40601</v>
      </c>
      <c r="BJ1070" s="5">
        <v>310002</v>
      </c>
      <c r="BK1070" s="5">
        <v>15017</v>
      </c>
      <c r="BL1070" s="5">
        <v>0</v>
      </c>
      <c r="BM1070" s="5">
        <v>5343</v>
      </c>
      <c r="BN1070" s="5">
        <v>0</v>
      </c>
      <c r="BO1070" s="5">
        <v>35997</v>
      </c>
      <c r="BP1070" s="5">
        <v>750829</v>
      </c>
      <c r="BQ1070" s="5">
        <v>36792</v>
      </c>
      <c r="BR1070" s="5">
        <v>1500</v>
      </c>
    </row>
    <row r="1071" spans="1:70">
      <c r="A1071" t="s">
        <v>2521</v>
      </c>
      <c r="B1071" t="s">
        <v>2522</v>
      </c>
      <c r="C1071" t="s">
        <v>1308</v>
      </c>
      <c r="D1071" t="s">
        <v>2528</v>
      </c>
      <c r="E1071" t="str">
        <f t="shared" si="16"/>
        <v>岡山県備前市</v>
      </c>
      <c r="F1071" s="5">
        <v>32888</v>
      </c>
      <c r="G1071" s="5">
        <v>12</v>
      </c>
      <c r="H1071" s="5">
        <v>3</v>
      </c>
      <c r="I1071" s="5">
        <v>0</v>
      </c>
      <c r="J1071" s="5">
        <v>0</v>
      </c>
      <c r="K1071" s="5">
        <v>0</v>
      </c>
      <c r="L1071" s="5">
        <v>1893</v>
      </c>
      <c r="M1071" s="5">
        <v>39453</v>
      </c>
      <c r="N1071" s="5">
        <v>111054</v>
      </c>
      <c r="O1071" s="5">
        <v>266133</v>
      </c>
      <c r="P1071" s="5">
        <v>727463</v>
      </c>
      <c r="Q1071" s="5">
        <v>1139683</v>
      </c>
      <c r="R1071" s="5">
        <v>98090</v>
      </c>
      <c r="S1071" s="5">
        <v>10</v>
      </c>
      <c r="T1071" s="5">
        <v>4854</v>
      </c>
      <c r="U1071" s="5">
        <v>0</v>
      </c>
      <c r="V1071" s="5">
        <v>29</v>
      </c>
      <c r="W1071" s="5">
        <v>8</v>
      </c>
      <c r="X1071" s="5">
        <v>8</v>
      </c>
      <c r="Y1071" s="5">
        <v>21650</v>
      </c>
      <c r="Z1071" s="5">
        <v>0</v>
      </c>
      <c r="AA1071" s="5">
        <v>353</v>
      </c>
      <c r="AB1071" s="5">
        <v>179</v>
      </c>
      <c r="AC1071" s="5">
        <v>0</v>
      </c>
      <c r="AD1071" s="5">
        <v>18156</v>
      </c>
      <c r="AE1071" s="5">
        <v>12837</v>
      </c>
      <c r="AF1071" s="5">
        <v>3852</v>
      </c>
      <c r="AG1071" s="5">
        <v>0</v>
      </c>
      <c r="AH1071" s="5">
        <v>0</v>
      </c>
      <c r="AI1071" s="5">
        <v>0</v>
      </c>
      <c r="AJ1071" s="5">
        <v>21650</v>
      </c>
      <c r="AK1071" s="5">
        <v>12865</v>
      </c>
      <c r="AL1071" s="5">
        <v>0</v>
      </c>
      <c r="AM1071" s="5">
        <v>10661</v>
      </c>
      <c r="AN1071" s="5">
        <v>0</v>
      </c>
      <c r="AO1071" s="5">
        <v>0</v>
      </c>
      <c r="AP1071" s="5">
        <v>0</v>
      </c>
      <c r="AQ1071" s="5">
        <v>2352</v>
      </c>
      <c r="AR1071" s="5">
        <v>0</v>
      </c>
      <c r="AS1071" s="5">
        <v>3816</v>
      </c>
      <c r="AT1071" s="5">
        <v>7729</v>
      </c>
      <c r="AU1071" s="5">
        <v>840</v>
      </c>
      <c r="AV1071" s="5">
        <v>0</v>
      </c>
      <c r="AW1071" s="5">
        <v>0</v>
      </c>
      <c r="AX1071" s="5">
        <v>0</v>
      </c>
      <c r="AY1071" s="5">
        <v>0</v>
      </c>
      <c r="AZ1071" s="5">
        <v>0</v>
      </c>
      <c r="BA1071" s="5">
        <v>2944</v>
      </c>
      <c r="BB1071" s="5">
        <v>3906</v>
      </c>
      <c r="BC1071" s="5">
        <v>7037</v>
      </c>
      <c r="BD1071" s="5">
        <v>0</v>
      </c>
      <c r="BE1071" s="5">
        <v>0</v>
      </c>
      <c r="BF1071" s="5">
        <v>0</v>
      </c>
      <c r="BG1071" s="5">
        <v>0</v>
      </c>
      <c r="BH1071" s="5">
        <v>750009</v>
      </c>
      <c r="BI1071" s="5">
        <v>28144</v>
      </c>
      <c r="BJ1071" s="5">
        <v>705677</v>
      </c>
      <c r="BK1071" s="5">
        <v>28337</v>
      </c>
      <c r="BL1071" s="5">
        <v>0</v>
      </c>
      <c r="BM1071" s="5">
        <v>0</v>
      </c>
      <c r="BN1071" s="5">
        <v>0</v>
      </c>
      <c r="BO1071" s="5">
        <v>15692</v>
      </c>
      <c r="BP1071" s="5">
        <v>2453446</v>
      </c>
      <c r="BQ1071" s="5">
        <v>258359</v>
      </c>
      <c r="BR1071" s="5">
        <v>0</v>
      </c>
    </row>
    <row r="1072" spans="1:70">
      <c r="A1072" t="s">
        <v>2521</v>
      </c>
      <c r="B1072" t="s">
        <v>2522</v>
      </c>
      <c r="C1072" t="s">
        <v>1312</v>
      </c>
      <c r="D1072" t="s">
        <v>2529</v>
      </c>
      <c r="E1072" t="str">
        <f t="shared" si="16"/>
        <v>岡山県岡山市</v>
      </c>
      <c r="F1072" s="5">
        <v>718649</v>
      </c>
      <c r="G1072" s="5">
        <v>369</v>
      </c>
      <c r="H1072" s="5">
        <v>5</v>
      </c>
      <c r="I1072" s="5">
        <v>0</v>
      </c>
      <c r="J1072" s="5">
        <v>4</v>
      </c>
      <c r="K1072" s="5">
        <v>0</v>
      </c>
      <c r="L1072" s="5">
        <v>6925</v>
      </c>
      <c r="M1072" s="5">
        <v>12385</v>
      </c>
      <c r="N1072" s="5">
        <v>200616</v>
      </c>
      <c r="O1072" s="5">
        <v>4148730</v>
      </c>
      <c r="P1072" s="5">
        <v>12610717</v>
      </c>
      <c r="Q1072" s="5">
        <v>21764913</v>
      </c>
      <c r="R1072" s="5">
        <v>1867563</v>
      </c>
      <c r="S1072" s="5">
        <v>268</v>
      </c>
      <c r="T1072" s="5">
        <v>80805</v>
      </c>
      <c r="U1072" s="5">
        <v>0</v>
      </c>
      <c r="V1072" s="5">
        <v>0</v>
      </c>
      <c r="W1072" s="5">
        <v>205</v>
      </c>
      <c r="X1072" s="5">
        <v>22</v>
      </c>
      <c r="Y1072" s="5">
        <v>296475</v>
      </c>
      <c r="Z1072" s="5">
        <v>30000</v>
      </c>
      <c r="AA1072" s="5">
        <v>1508</v>
      </c>
      <c r="AB1072" s="5">
        <v>860</v>
      </c>
      <c r="AC1072" s="5">
        <v>4133</v>
      </c>
      <c r="AD1072" s="5">
        <v>5476</v>
      </c>
      <c r="AE1072" s="5">
        <v>90569</v>
      </c>
      <c r="AF1072" s="5">
        <v>997386</v>
      </c>
      <c r="AG1072" s="5">
        <v>25000</v>
      </c>
      <c r="AH1072" s="5">
        <v>785633</v>
      </c>
      <c r="AI1072" s="5">
        <v>731522</v>
      </c>
      <c r="AJ1072" s="5">
        <v>0</v>
      </c>
      <c r="AK1072" s="5">
        <v>86790</v>
      </c>
      <c r="AL1072" s="5">
        <v>51210</v>
      </c>
      <c r="AM1072" s="5">
        <v>0</v>
      </c>
      <c r="AN1072" s="5">
        <v>850</v>
      </c>
      <c r="AO1072" s="5">
        <v>7959</v>
      </c>
      <c r="AP1072" s="5">
        <v>3036</v>
      </c>
      <c r="AQ1072" s="5">
        <v>0</v>
      </c>
      <c r="AR1072" s="5">
        <v>216</v>
      </c>
      <c r="AS1072" s="5">
        <v>62</v>
      </c>
      <c r="AT1072" s="5">
        <v>55616</v>
      </c>
      <c r="AU1072" s="5">
        <v>436188</v>
      </c>
      <c r="AV1072" s="5">
        <v>410</v>
      </c>
      <c r="AW1072" s="5">
        <v>560</v>
      </c>
      <c r="AX1072" s="5">
        <v>19980</v>
      </c>
      <c r="AY1072" s="5">
        <v>18862</v>
      </c>
      <c r="AZ1072" s="5">
        <v>0</v>
      </c>
      <c r="BA1072" s="5">
        <v>0</v>
      </c>
      <c r="BB1072" s="5">
        <v>0</v>
      </c>
      <c r="BC1072" s="5">
        <v>181441</v>
      </c>
      <c r="BD1072" s="5">
        <v>0</v>
      </c>
      <c r="BE1072" s="5">
        <v>0</v>
      </c>
      <c r="BF1072" s="5">
        <v>0</v>
      </c>
      <c r="BG1072" s="5">
        <v>0</v>
      </c>
      <c r="BH1072" s="5">
        <v>13376219</v>
      </c>
      <c r="BI1072" s="5">
        <v>1928932</v>
      </c>
      <c r="BJ1072" s="5">
        <v>13050822</v>
      </c>
      <c r="BK1072" s="5">
        <v>514644</v>
      </c>
      <c r="BL1072" s="5">
        <v>149</v>
      </c>
      <c r="BM1072" s="5">
        <v>27307</v>
      </c>
      <c r="BN1072" s="5">
        <v>1979</v>
      </c>
      <c r="BO1072" s="5">
        <v>1846885</v>
      </c>
      <c r="BP1072" s="5">
        <v>14931232</v>
      </c>
      <c r="BQ1072" s="5">
        <v>5813446</v>
      </c>
      <c r="BR1072" s="5">
        <v>48100</v>
      </c>
    </row>
    <row r="1073" spans="1:70">
      <c r="A1073" t="s">
        <v>2521</v>
      </c>
      <c r="B1073" t="s">
        <v>2522</v>
      </c>
      <c r="C1073" t="s">
        <v>1314</v>
      </c>
      <c r="D1073" t="s">
        <v>2530</v>
      </c>
      <c r="E1073" t="str">
        <f t="shared" si="16"/>
        <v>岡山県津山市</v>
      </c>
      <c r="F1073" s="5">
        <v>100091</v>
      </c>
      <c r="G1073" s="5">
        <v>38</v>
      </c>
      <c r="H1073" s="5">
        <v>8</v>
      </c>
      <c r="I1073" s="5">
        <v>0</v>
      </c>
      <c r="J1073" s="5">
        <v>2</v>
      </c>
      <c r="K1073" s="5">
        <v>1</v>
      </c>
      <c r="L1073" s="5">
        <v>3638</v>
      </c>
      <c r="M1073" s="5">
        <v>10517</v>
      </c>
      <c r="N1073" s="5">
        <v>34644</v>
      </c>
      <c r="O1073" s="5">
        <v>1091564</v>
      </c>
      <c r="P1073" s="5">
        <v>2277108</v>
      </c>
      <c r="Q1073" s="5">
        <v>6143865</v>
      </c>
      <c r="R1073" s="5">
        <v>658606</v>
      </c>
      <c r="S1073" s="5">
        <v>23</v>
      </c>
      <c r="T1073" s="5">
        <v>11096</v>
      </c>
      <c r="U1073" s="5">
        <v>0</v>
      </c>
      <c r="V1073" s="5">
        <v>0</v>
      </c>
      <c r="W1073" s="5">
        <v>22</v>
      </c>
      <c r="X1073" s="5">
        <v>8</v>
      </c>
      <c r="Y1073" s="5">
        <v>52049</v>
      </c>
      <c r="Z1073" s="5">
        <v>0</v>
      </c>
      <c r="AA1073" s="5">
        <v>57</v>
      </c>
      <c r="AB1073" s="5">
        <v>9</v>
      </c>
      <c r="AC1073" s="5">
        <v>3467</v>
      </c>
      <c r="AD1073" s="5">
        <v>663</v>
      </c>
      <c r="AE1073" s="5">
        <v>12225</v>
      </c>
      <c r="AF1073" s="5">
        <v>255881</v>
      </c>
      <c r="AG1073" s="5">
        <v>27504</v>
      </c>
      <c r="AH1073" s="5">
        <v>10080</v>
      </c>
      <c r="AI1073" s="5">
        <v>0</v>
      </c>
      <c r="AJ1073" s="5">
        <v>0</v>
      </c>
      <c r="AK1073" s="5">
        <v>3500</v>
      </c>
      <c r="AL1073" s="5">
        <v>0</v>
      </c>
      <c r="AM1073" s="5">
        <v>33810</v>
      </c>
      <c r="AN1073" s="5">
        <v>0</v>
      </c>
      <c r="AO1073" s="5">
        <v>0</v>
      </c>
      <c r="AP1073" s="5">
        <v>0</v>
      </c>
      <c r="AQ1073" s="5">
        <v>0</v>
      </c>
      <c r="AR1073" s="5">
        <v>134</v>
      </c>
      <c r="AS1073" s="5">
        <v>5953</v>
      </c>
      <c r="AT1073" s="5">
        <v>11022</v>
      </c>
      <c r="AU1073" s="5">
        <v>14441</v>
      </c>
      <c r="AV1073" s="5">
        <v>0</v>
      </c>
      <c r="AW1073" s="5">
        <v>0</v>
      </c>
      <c r="AX1073" s="5">
        <v>0</v>
      </c>
      <c r="AY1073" s="5">
        <v>1352</v>
      </c>
      <c r="AZ1073" s="5">
        <v>0</v>
      </c>
      <c r="BA1073" s="5">
        <v>0</v>
      </c>
      <c r="BB1073" s="5">
        <v>0</v>
      </c>
      <c r="BC1073" s="5">
        <v>13724</v>
      </c>
      <c r="BD1073" s="5">
        <v>0</v>
      </c>
      <c r="BE1073" s="5">
        <v>0</v>
      </c>
      <c r="BF1073" s="5">
        <v>0</v>
      </c>
      <c r="BG1073" s="5">
        <v>2439</v>
      </c>
      <c r="BH1073" s="5">
        <v>2526099</v>
      </c>
      <c r="BI1073" s="5">
        <v>574341</v>
      </c>
      <c r="BJ1073" s="5">
        <v>2529838</v>
      </c>
      <c r="BK1073" s="5">
        <v>128544</v>
      </c>
      <c r="BL1073" s="5">
        <v>0</v>
      </c>
      <c r="BM1073" s="5">
        <v>27979</v>
      </c>
      <c r="BN1073" s="5">
        <v>0</v>
      </c>
      <c r="BO1073" s="5">
        <v>386021</v>
      </c>
      <c r="BP1073" s="5">
        <v>4587937</v>
      </c>
      <c r="BQ1073" s="5">
        <v>1123188</v>
      </c>
      <c r="BR1073" s="5">
        <v>8000</v>
      </c>
    </row>
    <row r="1074" spans="1:70">
      <c r="A1074" t="s">
        <v>2521</v>
      </c>
      <c r="B1074" t="s">
        <v>2522</v>
      </c>
      <c r="C1074" t="s">
        <v>1318</v>
      </c>
      <c r="D1074" t="s">
        <v>2531</v>
      </c>
      <c r="E1074" t="str">
        <f t="shared" si="16"/>
        <v>岡山県笠岡市</v>
      </c>
      <c r="F1074" s="5">
        <v>46978</v>
      </c>
      <c r="G1074" s="5">
        <v>22</v>
      </c>
      <c r="H1074" s="5">
        <v>0</v>
      </c>
      <c r="I1074" s="5">
        <v>0</v>
      </c>
      <c r="J1074" s="5">
        <v>0</v>
      </c>
      <c r="K1074" s="5">
        <v>0</v>
      </c>
      <c r="L1074" s="5">
        <v>0</v>
      </c>
      <c r="M1074" s="5">
        <v>30979</v>
      </c>
      <c r="N1074" s="5">
        <v>96242</v>
      </c>
      <c r="O1074" s="5">
        <v>372707</v>
      </c>
      <c r="P1074" s="5">
        <v>1094606</v>
      </c>
      <c r="Q1074" s="5">
        <v>133972</v>
      </c>
      <c r="R1074" s="5">
        <v>25367</v>
      </c>
      <c r="S1074" s="5">
        <v>22</v>
      </c>
      <c r="T1074" s="5">
        <v>4757</v>
      </c>
      <c r="U1074" s="5">
        <v>0</v>
      </c>
      <c r="V1074" s="5">
        <v>0</v>
      </c>
      <c r="W1074" s="5">
        <v>9</v>
      </c>
      <c r="X1074" s="5">
        <v>8</v>
      </c>
      <c r="Y1074" s="5">
        <v>0</v>
      </c>
      <c r="Z1074" s="5">
        <v>0</v>
      </c>
      <c r="AA1074" s="5">
        <v>0</v>
      </c>
      <c r="AB1074" s="5">
        <v>0</v>
      </c>
      <c r="AC1074" s="5">
        <v>0</v>
      </c>
      <c r="AD1074" s="5">
        <v>11308</v>
      </c>
      <c r="AE1074" s="5">
        <v>52041</v>
      </c>
      <c r="AF1074" s="5">
        <v>126117</v>
      </c>
      <c r="AG1074" s="5">
        <v>0</v>
      </c>
      <c r="AH1074" s="5">
        <v>10195</v>
      </c>
      <c r="AI1074" s="5">
        <v>0</v>
      </c>
      <c r="AJ1074" s="5">
        <v>0</v>
      </c>
      <c r="AK1074" s="5">
        <v>4878</v>
      </c>
      <c r="AL1074" s="5">
        <v>0</v>
      </c>
      <c r="AM1074" s="5">
        <v>0</v>
      </c>
      <c r="AN1074" s="5">
        <v>446</v>
      </c>
      <c r="AO1074" s="5">
        <v>825</v>
      </c>
      <c r="AP1074" s="5">
        <v>0</v>
      </c>
      <c r="AQ1074" s="5">
        <v>161</v>
      </c>
      <c r="AR1074" s="5">
        <v>0</v>
      </c>
      <c r="AS1074" s="5">
        <v>165</v>
      </c>
      <c r="AT1074" s="5">
        <v>9955</v>
      </c>
      <c r="AU1074" s="5">
        <v>12473</v>
      </c>
      <c r="AV1074" s="5">
        <v>0</v>
      </c>
      <c r="AW1074" s="5">
        <v>4546</v>
      </c>
      <c r="AX1074" s="5">
        <v>698</v>
      </c>
      <c r="AY1074" s="5">
        <v>235</v>
      </c>
      <c r="AZ1074" s="5">
        <v>0</v>
      </c>
      <c r="BA1074" s="5">
        <v>228</v>
      </c>
      <c r="BB1074" s="5">
        <v>608</v>
      </c>
      <c r="BC1074" s="5">
        <v>20780</v>
      </c>
      <c r="BD1074" s="5">
        <v>0</v>
      </c>
      <c r="BE1074" s="5">
        <v>0</v>
      </c>
      <c r="BF1074" s="5">
        <v>0</v>
      </c>
      <c r="BG1074" s="5">
        <v>0</v>
      </c>
      <c r="BH1074" s="5">
        <v>1129626</v>
      </c>
      <c r="BI1074" s="5">
        <v>159910</v>
      </c>
      <c r="BJ1074" s="5">
        <v>1171341</v>
      </c>
      <c r="BK1074" s="5">
        <v>10840</v>
      </c>
      <c r="BL1074" s="5">
        <v>0</v>
      </c>
      <c r="BM1074" s="5">
        <v>0</v>
      </c>
      <c r="BN1074" s="5">
        <v>0</v>
      </c>
      <c r="BO1074" s="5">
        <v>150236</v>
      </c>
      <c r="BP1074" s="5">
        <v>2320734</v>
      </c>
      <c r="BQ1074" s="5">
        <v>327536</v>
      </c>
      <c r="BR1074" s="5">
        <v>40000</v>
      </c>
    </row>
    <row r="1075" spans="1:70">
      <c r="A1075" t="s">
        <v>2521</v>
      </c>
      <c r="B1075" t="s">
        <v>2522</v>
      </c>
      <c r="C1075" t="s">
        <v>1485</v>
      </c>
      <c r="D1075" t="s">
        <v>2532</v>
      </c>
      <c r="E1075" t="str">
        <f t="shared" si="16"/>
        <v>岡山県瀬戸内市</v>
      </c>
      <c r="F1075" s="5">
        <v>35980</v>
      </c>
      <c r="G1075" s="5">
        <v>28</v>
      </c>
      <c r="H1075" s="5">
        <v>1</v>
      </c>
      <c r="I1075" s="5">
        <v>0</v>
      </c>
      <c r="J1075" s="5">
        <v>2</v>
      </c>
      <c r="K1075" s="5">
        <v>0</v>
      </c>
      <c r="L1075" s="5">
        <v>1049</v>
      </c>
      <c r="M1075" s="5">
        <v>9170</v>
      </c>
      <c r="N1075" s="5">
        <v>71514</v>
      </c>
      <c r="O1075" s="5">
        <v>290753</v>
      </c>
      <c r="P1075" s="5">
        <v>770283</v>
      </c>
      <c r="Q1075" s="5">
        <v>3160154</v>
      </c>
      <c r="R1075" s="5">
        <v>106007</v>
      </c>
      <c r="S1075" s="5">
        <v>20</v>
      </c>
      <c r="T1075" s="5">
        <v>4053</v>
      </c>
      <c r="U1075" s="5">
        <v>0</v>
      </c>
      <c r="V1075" s="5">
        <v>0</v>
      </c>
      <c r="W1075" s="5">
        <v>18</v>
      </c>
      <c r="X1075" s="5">
        <v>11</v>
      </c>
      <c r="Y1075" s="5">
        <v>19500</v>
      </c>
      <c r="Z1075" s="5">
        <v>0</v>
      </c>
      <c r="AA1075" s="5">
        <v>282</v>
      </c>
      <c r="AB1075" s="5">
        <v>139</v>
      </c>
      <c r="AC1075" s="5">
        <v>1002</v>
      </c>
      <c r="AD1075" s="5">
        <v>2830</v>
      </c>
      <c r="AE1075" s="5">
        <v>22038</v>
      </c>
      <c r="AF1075" s="5">
        <v>46841</v>
      </c>
      <c r="AG1075" s="5">
        <v>5000</v>
      </c>
      <c r="AH1075" s="5">
        <v>6872</v>
      </c>
      <c r="AI1075" s="5">
        <v>18100</v>
      </c>
      <c r="AJ1075" s="5">
        <v>0</v>
      </c>
      <c r="AK1075" s="5">
        <v>8785</v>
      </c>
      <c r="AL1075" s="5">
        <v>3262</v>
      </c>
      <c r="AM1075" s="5">
        <v>0</v>
      </c>
      <c r="AN1075" s="5">
        <v>40</v>
      </c>
      <c r="AO1075" s="5">
        <v>238</v>
      </c>
      <c r="AP1075" s="5">
        <v>0</v>
      </c>
      <c r="AQ1075" s="5">
        <v>1014</v>
      </c>
      <c r="AR1075" s="5">
        <v>0</v>
      </c>
      <c r="AS1075" s="5">
        <v>6223</v>
      </c>
      <c r="AT1075" s="5">
        <v>20984</v>
      </c>
      <c r="AU1075" s="5">
        <v>7488</v>
      </c>
      <c r="AV1075" s="5">
        <v>0</v>
      </c>
      <c r="AW1075" s="5">
        <v>0</v>
      </c>
      <c r="AX1075" s="5">
        <v>0</v>
      </c>
      <c r="AY1075" s="5">
        <v>0</v>
      </c>
      <c r="AZ1075" s="5">
        <v>0</v>
      </c>
      <c r="BA1075" s="5">
        <v>0</v>
      </c>
      <c r="BB1075" s="5">
        <v>65</v>
      </c>
      <c r="BC1075" s="5">
        <v>14423</v>
      </c>
      <c r="BD1075" s="5">
        <v>47</v>
      </c>
      <c r="BE1075" s="5">
        <v>117</v>
      </c>
      <c r="BF1075" s="5">
        <v>295</v>
      </c>
      <c r="BG1075" s="5">
        <v>0</v>
      </c>
      <c r="BH1075" s="5">
        <v>787240</v>
      </c>
      <c r="BI1075" s="5">
        <v>103571</v>
      </c>
      <c r="BJ1075" s="5">
        <v>743499</v>
      </c>
      <c r="BK1075" s="5">
        <v>49167</v>
      </c>
      <c r="BL1075" s="5">
        <v>559</v>
      </c>
      <c r="BM1075" s="5">
        <v>0</v>
      </c>
      <c r="BN1075" s="5">
        <v>0</v>
      </c>
      <c r="BO1075" s="5">
        <v>85304</v>
      </c>
      <c r="BP1075" s="5">
        <v>1982753</v>
      </c>
      <c r="BQ1075" s="5">
        <v>925638</v>
      </c>
      <c r="BR1075" s="5">
        <v>5200</v>
      </c>
    </row>
    <row r="1076" spans="1:70">
      <c r="A1076" t="s">
        <v>2521</v>
      </c>
      <c r="B1076" t="s">
        <v>2522</v>
      </c>
      <c r="C1076" t="s">
        <v>1326</v>
      </c>
      <c r="D1076" t="s">
        <v>2533</v>
      </c>
      <c r="E1076" t="str">
        <f t="shared" si="16"/>
        <v>岡山県玉野市</v>
      </c>
      <c r="F1076" s="5">
        <v>57608</v>
      </c>
      <c r="G1076" s="5">
        <v>25</v>
      </c>
      <c r="H1076" s="5">
        <v>1</v>
      </c>
      <c r="I1076" s="5">
        <v>0</v>
      </c>
      <c r="J1076" s="5">
        <v>0</v>
      </c>
      <c r="K1076" s="5">
        <v>0</v>
      </c>
      <c r="L1076" s="5">
        <v>0</v>
      </c>
      <c r="M1076" s="5">
        <v>60289</v>
      </c>
      <c r="N1076" s="5">
        <v>834</v>
      </c>
      <c r="O1076" s="5">
        <v>381973</v>
      </c>
      <c r="P1076" s="5">
        <v>1340943</v>
      </c>
      <c r="Q1076" s="5">
        <v>109668</v>
      </c>
      <c r="R1076" s="5">
        <v>22805</v>
      </c>
      <c r="S1076" s="5">
        <v>25</v>
      </c>
      <c r="T1076" s="5">
        <v>9760</v>
      </c>
      <c r="U1076" s="5">
        <v>0</v>
      </c>
      <c r="V1076" s="5">
        <v>1588</v>
      </c>
      <c r="W1076" s="5">
        <v>8</v>
      </c>
      <c r="X1076" s="5">
        <v>5</v>
      </c>
      <c r="Y1076" s="5">
        <v>600</v>
      </c>
      <c r="Z1076" s="5">
        <v>0</v>
      </c>
      <c r="AA1076" s="5">
        <v>0</v>
      </c>
      <c r="AB1076" s="5">
        <v>0</v>
      </c>
      <c r="AC1076" s="5">
        <v>0</v>
      </c>
      <c r="AD1076" s="5">
        <v>31255</v>
      </c>
      <c r="AE1076" s="5">
        <v>0</v>
      </c>
      <c r="AF1076" s="5">
        <v>75566</v>
      </c>
      <c r="AG1076" s="5">
        <v>0</v>
      </c>
      <c r="AH1076" s="5">
        <v>0</v>
      </c>
      <c r="AI1076" s="5">
        <v>58012</v>
      </c>
      <c r="AJ1076" s="5">
        <v>0</v>
      </c>
      <c r="AK1076" s="5">
        <v>20100</v>
      </c>
      <c r="AL1076" s="5">
        <v>4460</v>
      </c>
      <c r="AM1076" s="5">
        <v>0</v>
      </c>
      <c r="AN1076" s="5">
        <v>0</v>
      </c>
      <c r="AO1076" s="5">
        <v>0</v>
      </c>
      <c r="AP1076" s="5">
        <v>0</v>
      </c>
      <c r="AQ1076" s="5">
        <v>0</v>
      </c>
      <c r="AR1076" s="5">
        <v>0</v>
      </c>
      <c r="AS1076" s="5">
        <v>11067</v>
      </c>
      <c r="AT1076" s="5">
        <v>834</v>
      </c>
      <c r="AU1076" s="5">
        <v>29222</v>
      </c>
      <c r="AV1076" s="5">
        <v>0</v>
      </c>
      <c r="AW1076" s="5">
        <v>0</v>
      </c>
      <c r="AX1076" s="5">
        <v>0</v>
      </c>
      <c r="AY1076" s="5">
        <v>0</v>
      </c>
      <c r="AZ1076" s="5">
        <v>0</v>
      </c>
      <c r="BA1076" s="5">
        <v>1495</v>
      </c>
      <c r="BB1076" s="5">
        <v>0</v>
      </c>
      <c r="BC1076" s="5">
        <v>0</v>
      </c>
      <c r="BD1076" s="5">
        <v>0</v>
      </c>
      <c r="BE1076" s="5">
        <v>0</v>
      </c>
      <c r="BF1076" s="5">
        <v>0</v>
      </c>
      <c r="BG1076" s="5">
        <v>0</v>
      </c>
      <c r="BH1076" s="5">
        <v>1367394</v>
      </c>
      <c r="BI1076" s="5">
        <v>110933</v>
      </c>
      <c r="BJ1076" s="5">
        <v>1294729</v>
      </c>
      <c r="BK1076" s="5">
        <v>14917</v>
      </c>
      <c r="BL1076" s="5">
        <v>0</v>
      </c>
      <c r="BM1076" s="5">
        <v>851</v>
      </c>
      <c r="BN1076" s="5">
        <v>0</v>
      </c>
      <c r="BO1076" s="5">
        <v>89153</v>
      </c>
      <c r="BP1076" s="5">
        <v>1788789</v>
      </c>
      <c r="BQ1076" s="5">
        <v>211695</v>
      </c>
      <c r="BR1076" s="5">
        <v>40000</v>
      </c>
    </row>
    <row r="1077" spans="1:70">
      <c r="A1077" t="s">
        <v>2521</v>
      </c>
      <c r="B1077" t="s">
        <v>2522</v>
      </c>
      <c r="C1077" t="s">
        <v>1330</v>
      </c>
      <c r="D1077" t="s">
        <v>2534</v>
      </c>
      <c r="E1077" t="str">
        <f t="shared" si="16"/>
        <v>岡山県美作市</v>
      </c>
      <c r="F1077" s="5">
        <v>19282</v>
      </c>
      <c r="G1077" s="5">
        <v>13</v>
      </c>
      <c r="H1077" s="5">
        <v>5</v>
      </c>
      <c r="I1077" s="5">
        <v>0</v>
      </c>
      <c r="J1077" s="5">
        <v>4</v>
      </c>
      <c r="K1077" s="5">
        <v>0</v>
      </c>
      <c r="L1077" s="5">
        <v>1120</v>
      </c>
      <c r="M1077" s="5">
        <v>86769</v>
      </c>
      <c r="N1077" s="5">
        <v>106809</v>
      </c>
      <c r="O1077" s="5">
        <v>388434</v>
      </c>
      <c r="P1077" s="5">
        <v>496499</v>
      </c>
      <c r="Q1077" s="5">
        <v>363789</v>
      </c>
      <c r="R1077" s="5">
        <v>64775</v>
      </c>
      <c r="S1077" s="5">
        <v>13</v>
      </c>
      <c r="T1077" s="5">
        <v>2400</v>
      </c>
      <c r="U1077" s="5">
        <v>0</v>
      </c>
      <c r="V1077" s="5">
        <v>0</v>
      </c>
      <c r="W1077" s="5">
        <v>5</v>
      </c>
      <c r="X1077" s="5">
        <v>3</v>
      </c>
      <c r="Y1077" s="5">
        <v>20300</v>
      </c>
      <c r="Z1077" s="5">
        <v>0</v>
      </c>
      <c r="AA1077" s="5">
        <v>359</v>
      </c>
      <c r="AB1077" s="5">
        <v>227</v>
      </c>
      <c r="AC1077" s="5">
        <v>0</v>
      </c>
      <c r="AD1077" s="5">
        <v>8065</v>
      </c>
      <c r="AE1077" s="5">
        <v>0</v>
      </c>
      <c r="AF1077" s="5">
        <v>7338</v>
      </c>
      <c r="AG1077" s="5">
        <v>0</v>
      </c>
      <c r="AH1077" s="5">
        <v>0</v>
      </c>
      <c r="AI1077" s="5">
        <v>0</v>
      </c>
      <c r="AJ1077" s="5">
        <v>9402</v>
      </c>
      <c r="AK1077" s="5">
        <v>4700</v>
      </c>
      <c r="AL1077" s="5">
        <v>0</v>
      </c>
      <c r="AM1077" s="5">
        <v>7004</v>
      </c>
      <c r="AN1077" s="5">
        <v>0</v>
      </c>
      <c r="AO1077" s="5">
        <v>0</v>
      </c>
      <c r="AP1077" s="5">
        <v>0</v>
      </c>
      <c r="AQ1077" s="5">
        <v>0</v>
      </c>
      <c r="AR1077" s="5">
        <v>0</v>
      </c>
      <c r="AS1077" s="5">
        <v>2303</v>
      </c>
      <c r="AT1077" s="5">
        <v>947</v>
      </c>
      <c r="AU1077" s="5">
        <v>0</v>
      </c>
      <c r="AV1077" s="5">
        <v>0</v>
      </c>
      <c r="AW1077" s="5">
        <v>1393</v>
      </c>
      <c r="AX1077" s="5">
        <v>1161</v>
      </c>
      <c r="AY1077" s="5">
        <v>3497</v>
      </c>
      <c r="AZ1077" s="5">
        <v>0</v>
      </c>
      <c r="BA1077" s="5">
        <v>2401</v>
      </c>
      <c r="BB1077" s="5">
        <v>1385</v>
      </c>
      <c r="BC1077" s="5">
        <v>1188</v>
      </c>
      <c r="BD1077" s="5">
        <v>0</v>
      </c>
      <c r="BE1077" s="5">
        <v>0</v>
      </c>
      <c r="BF1077" s="5">
        <v>0</v>
      </c>
      <c r="BG1077" s="5">
        <v>0</v>
      </c>
      <c r="BH1077" s="5">
        <v>523553</v>
      </c>
      <c r="BI1077" s="5">
        <v>27151</v>
      </c>
      <c r="BJ1077" s="5">
        <v>500283</v>
      </c>
      <c r="BK1077" s="5">
        <v>16212</v>
      </c>
      <c r="BL1077" s="5">
        <v>617</v>
      </c>
      <c r="BM1077" s="5">
        <v>9350</v>
      </c>
      <c r="BN1077" s="5">
        <v>0</v>
      </c>
      <c r="BO1077" s="5">
        <v>23739</v>
      </c>
      <c r="BP1077" s="5">
        <v>1184119</v>
      </c>
      <c r="BQ1077" s="5">
        <v>226591</v>
      </c>
      <c r="BR1077" s="5">
        <v>0</v>
      </c>
    </row>
    <row r="1078" spans="1:70">
      <c r="A1078" t="s">
        <v>2521</v>
      </c>
      <c r="B1078" t="s">
        <v>2522</v>
      </c>
      <c r="C1078" t="s">
        <v>1535</v>
      </c>
      <c r="D1078" t="s">
        <v>2535</v>
      </c>
      <c r="E1078" t="str">
        <f t="shared" si="16"/>
        <v>岡山県井原市</v>
      </c>
      <c r="F1078" s="5">
        <v>31029</v>
      </c>
      <c r="G1078" s="5">
        <v>11</v>
      </c>
      <c r="H1078" s="5">
        <v>3</v>
      </c>
      <c r="I1078" s="5">
        <v>0</v>
      </c>
      <c r="J1078" s="5">
        <v>0</v>
      </c>
      <c r="K1078" s="5">
        <v>0</v>
      </c>
      <c r="L1078" s="5">
        <v>5553</v>
      </c>
      <c r="M1078" s="5">
        <v>22690</v>
      </c>
      <c r="N1078" s="5">
        <v>35492</v>
      </c>
      <c r="O1078" s="5">
        <v>304500</v>
      </c>
      <c r="P1078" s="5">
        <v>443540</v>
      </c>
      <c r="Q1078" s="5">
        <v>2505968</v>
      </c>
      <c r="R1078" s="5">
        <v>174832</v>
      </c>
      <c r="S1078" s="5">
        <v>10</v>
      </c>
      <c r="T1078" s="5">
        <v>2853</v>
      </c>
      <c r="U1078" s="5">
        <v>0</v>
      </c>
      <c r="V1078" s="5">
        <v>0</v>
      </c>
      <c r="W1078" s="5">
        <v>5</v>
      </c>
      <c r="X1078" s="5">
        <v>6</v>
      </c>
      <c r="Y1078" s="5">
        <v>16840</v>
      </c>
      <c r="Z1078" s="5">
        <v>0</v>
      </c>
      <c r="AA1078" s="5">
        <v>61</v>
      </c>
      <c r="AB1078" s="5">
        <v>19</v>
      </c>
      <c r="AC1078" s="5">
        <v>0</v>
      </c>
      <c r="AD1078" s="5">
        <v>0</v>
      </c>
      <c r="AE1078" s="5">
        <v>0</v>
      </c>
      <c r="AF1078" s="5">
        <v>0</v>
      </c>
      <c r="AG1078" s="5">
        <v>4400</v>
      </c>
      <c r="AH1078" s="5">
        <v>0</v>
      </c>
      <c r="AI1078" s="5">
        <v>0</v>
      </c>
      <c r="AJ1078" s="5">
        <v>16840</v>
      </c>
      <c r="AK1078" s="5">
        <v>3867</v>
      </c>
      <c r="AL1078" s="5">
        <v>0</v>
      </c>
      <c r="AM1078" s="5">
        <v>4812</v>
      </c>
      <c r="AN1078" s="5">
        <v>0</v>
      </c>
      <c r="AO1078" s="5">
        <v>0</v>
      </c>
      <c r="AP1078" s="5">
        <v>0</v>
      </c>
      <c r="AQ1078" s="5">
        <v>289</v>
      </c>
      <c r="AR1078" s="5">
        <v>1191</v>
      </c>
      <c r="AS1078" s="5">
        <v>648</v>
      </c>
      <c r="AT1078" s="5">
        <v>2476</v>
      </c>
      <c r="AU1078" s="5">
        <v>0</v>
      </c>
      <c r="AV1078" s="5">
        <v>0</v>
      </c>
      <c r="AW1078" s="5">
        <v>0</v>
      </c>
      <c r="AX1078" s="5">
        <v>0</v>
      </c>
      <c r="AY1078" s="5">
        <v>0</v>
      </c>
      <c r="AZ1078" s="5">
        <v>120</v>
      </c>
      <c r="BA1078" s="5">
        <v>0</v>
      </c>
      <c r="BB1078" s="5">
        <v>0</v>
      </c>
      <c r="BC1078" s="5">
        <v>0</v>
      </c>
      <c r="BD1078" s="5">
        <v>0</v>
      </c>
      <c r="BE1078" s="5">
        <v>0</v>
      </c>
      <c r="BF1078" s="5">
        <v>0</v>
      </c>
      <c r="BG1078" s="5">
        <v>10</v>
      </c>
      <c r="BH1078" s="5">
        <v>448570</v>
      </c>
      <c r="BI1078" s="5">
        <v>114657</v>
      </c>
      <c r="BJ1078" s="5">
        <v>441836</v>
      </c>
      <c r="BK1078" s="5">
        <v>51570</v>
      </c>
      <c r="BL1078" s="5">
        <v>0</v>
      </c>
      <c r="BM1078" s="5">
        <v>0</v>
      </c>
      <c r="BN1078" s="5">
        <v>0</v>
      </c>
      <c r="BO1078" s="5">
        <v>74678</v>
      </c>
      <c r="BP1078" s="5">
        <v>1246254</v>
      </c>
      <c r="BQ1078" s="5">
        <v>256887</v>
      </c>
      <c r="BR1078" s="5">
        <v>0</v>
      </c>
    </row>
    <row r="1079" spans="1:70">
      <c r="A1079" t="s">
        <v>2521</v>
      </c>
      <c r="B1079" t="s">
        <v>2522</v>
      </c>
      <c r="C1079" t="s">
        <v>1609</v>
      </c>
      <c r="D1079" t="s">
        <v>2536</v>
      </c>
      <c r="E1079" t="str">
        <f t="shared" si="16"/>
        <v>岡山県勝央町</v>
      </c>
      <c r="F1079" s="5">
        <v>10956</v>
      </c>
      <c r="G1079" s="5">
        <v>4</v>
      </c>
      <c r="H1079" s="5">
        <v>0</v>
      </c>
      <c r="I1079" s="5">
        <v>0</v>
      </c>
      <c r="J1079" s="5">
        <v>0</v>
      </c>
      <c r="K1079" s="5">
        <v>0</v>
      </c>
      <c r="L1079" s="5">
        <v>0</v>
      </c>
      <c r="M1079" s="5">
        <v>0</v>
      </c>
      <c r="N1079" s="5">
        <v>80108</v>
      </c>
      <c r="O1079" s="5">
        <v>110221</v>
      </c>
      <c r="P1079" s="5">
        <v>316039</v>
      </c>
      <c r="Q1079" s="5">
        <v>736729</v>
      </c>
      <c r="R1079" s="5">
        <v>48855</v>
      </c>
      <c r="S1079" s="5">
        <v>3</v>
      </c>
      <c r="T1079" s="5">
        <v>1360</v>
      </c>
      <c r="U1079" s="5">
        <v>0</v>
      </c>
      <c r="V1079" s="5">
        <v>0</v>
      </c>
      <c r="W1079" s="5">
        <v>2</v>
      </c>
      <c r="X1079" s="5">
        <v>12</v>
      </c>
      <c r="Y1079" s="5">
        <v>0</v>
      </c>
      <c r="Z1079" s="5">
        <v>0</v>
      </c>
      <c r="AA1079" s="5">
        <v>0</v>
      </c>
      <c r="AB1079" s="5">
        <v>0</v>
      </c>
      <c r="AC1079" s="5">
        <v>0</v>
      </c>
      <c r="AD1079" s="5">
        <v>0</v>
      </c>
      <c r="AE1079" s="5">
        <v>8855</v>
      </c>
      <c r="AF1079" s="5">
        <v>0</v>
      </c>
      <c r="AG1079" s="5">
        <v>0</v>
      </c>
      <c r="AH1079" s="5">
        <v>0</v>
      </c>
      <c r="AI1079" s="5">
        <v>0</v>
      </c>
      <c r="AJ1079" s="5">
        <v>0</v>
      </c>
      <c r="AK1079" s="5">
        <v>0</v>
      </c>
      <c r="AL1079" s="5">
        <v>0</v>
      </c>
      <c r="AM1079" s="5">
        <v>3000</v>
      </c>
      <c r="AN1079" s="5">
        <v>0</v>
      </c>
      <c r="AO1079" s="5">
        <v>0</v>
      </c>
      <c r="AP1079" s="5">
        <v>0</v>
      </c>
      <c r="AQ1079" s="5">
        <v>4344</v>
      </c>
      <c r="AR1079" s="5">
        <v>0</v>
      </c>
      <c r="AS1079" s="5">
        <v>0</v>
      </c>
      <c r="AT1079" s="5">
        <v>1116</v>
      </c>
      <c r="AU1079" s="5">
        <v>0</v>
      </c>
      <c r="AV1079" s="5">
        <v>0</v>
      </c>
      <c r="AW1079" s="5">
        <v>0</v>
      </c>
      <c r="AX1079" s="5">
        <v>0</v>
      </c>
      <c r="AY1079" s="5">
        <v>0</v>
      </c>
      <c r="AZ1079" s="5">
        <v>0</v>
      </c>
      <c r="BA1079" s="5">
        <v>0</v>
      </c>
      <c r="BB1079" s="5">
        <v>3465</v>
      </c>
      <c r="BC1079" s="5">
        <v>1728</v>
      </c>
      <c r="BD1079" s="5">
        <v>0</v>
      </c>
      <c r="BE1079" s="5">
        <v>0</v>
      </c>
      <c r="BF1079" s="5">
        <v>0</v>
      </c>
      <c r="BG1079" s="5">
        <v>0</v>
      </c>
      <c r="BH1079" s="5">
        <v>324910</v>
      </c>
      <c r="BI1079" s="5">
        <v>81619</v>
      </c>
      <c r="BJ1079" s="5">
        <v>405054</v>
      </c>
      <c r="BK1079" s="5">
        <v>18048</v>
      </c>
      <c r="BL1079" s="5">
        <v>0</v>
      </c>
      <c r="BM1079" s="5">
        <v>0</v>
      </c>
      <c r="BN1079" s="5">
        <v>0</v>
      </c>
      <c r="BO1079" s="5">
        <v>25130</v>
      </c>
      <c r="BP1079" s="5">
        <v>220743</v>
      </c>
      <c r="BQ1079" s="5">
        <v>93279</v>
      </c>
      <c r="BR1079" s="5">
        <v>7200</v>
      </c>
    </row>
    <row r="1080" spans="1:70">
      <c r="A1080" t="s">
        <v>2521</v>
      </c>
      <c r="B1080" t="s">
        <v>2522</v>
      </c>
      <c r="C1080" t="s">
        <v>1336</v>
      </c>
      <c r="D1080" t="s">
        <v>2537</v>
      </c>
      <c r="E1080" t="str">
        <f t="shared" si="16"/>
        <v>岡山県真庭市</v>
      </c>
      <c r="F1080" s="5">
        <v>20058</v>
      </c>
      <c r="G1080" s="5">
        <v>7</v>
      </c>
      <c r="H1080" s="5">
        <v>0</v>
      </c>
      <c r="I1080" s="5">
        <v>4</v>
      </c>
      <c r="J1080" s="5">
        <v>3</v>
      </c>
      <c r="K1080" s="5">
        <v>0</v>
      </c>
      <c r="L1080" s="5">
        <v>5085</v>
      </c>
      <c r="M1080" s="5">
        <v>32678</v>
      </c>
      <c r="N1080" s="5">
        <v>41008</v>
      </c>
      <c r="O1080" s="5">
        <v>230152</v>
      </c>
      <c r="P1080" s="5">
        <v>468703</v>
      </c>
      <c r="Q1080" s="5">
        <v>3916944</v>
      </c>
      <c r="R1080" s="5">
        <v>296267</v>
      </c>
      <c r="S1080" s="5">
        <v>5</v>
      </c>
      <c r="T1080" s="5">
        <v>2211</v>
      </c>
      <c r="U1080" s="5">
        <v>0</v>
      </c>
      <c r="V1080" s="5">
        <v>0</v>
      </c>
      <c r="W1080" s="5">
        <v>4</v>
      </c>
      <c r="X1080" s="5">
        <v>7</v>
      </c>
      <c r="Y1080" s="5">
        <v>14725</v>
      </c>
      <c r="Z1080" s="5">
        <v>0</v>
      </c>
      <c r="AA1080" s="5">
        <v>129</v>
      </c>
      <c r="AB1080" s="5">
        <v>64</v>
      </c>
      <c r="AC1080" s="5">
        <v>61</v>
      </c>
      <c r="AD1080" s="5">
        <v>2317</v>
      </c>
      <c r="AE1080" s="5">
        <v>748</v>
      </c>
      <c r="AF1080" s="5">
        <v>20449</v>
      </c>
      <c r="AG1080" s="5">
        <v>5592</v>
      </c>
      <c r="AH1080" s="5">
        <v>5592</v>
      </c>
      <c r="AI1080" s="5">
        <v>0</v>
      </c>
      <c r="AJ1080" s="5">
        <v>9133</v>
      </c>
      <c r="AK1080" s="5">
        <v>2110</v>
      </c>
      <c r="AL1080" s="5">
        <v>0</v>
      </c>
      <c r="AM1080" s="5">
        <v>8670</v>
      </c>
      <c r="AN1080" s="5">
        <v>0</v>
      </c>
      <c r="AO1080" s="5">
        <v>0</v>
      </c>
      <c r="AP1080" s="5">
        <v>0</v>
      </c>
      <c r="AQ1080" s="5">
        <v>0</v>
      </c>
      <c r="AR1080" s="5">
        <v>2376</v>
      </c>
      <c r="AS1080" s="5">
        <v>391</v>
      </c>
      <c r="AT1080" s="5">
        <v>1412</v>
      </c>
      <c r="AU1080" s="5">
        <v>230</v>
      </c>
      <c r="AV1080" s="5">
        <v>0</v>
      </c>
      <c r="AW1080" s="5">
        <v>0</v>
      </c>
      <c r="AX1080" s="5">
        <v>0</v>
      </c>
      <c r="AY1080" s="5">
        <v>0</v>
      </c>
      <c r="AZ1080" s="5">
        <v>0</v>
      </c>
      <c r="BA1080" s="5">
        <v>0</v>
      </c>
      <c r="BB1080" s="5">
        <v>2144</v>
      </c>
      <c r="BC1080" s="5">
        <v>6732</v>
      </c>
      <c r="BD1080" s="5">
        <v>0</v>
      </c>
      <c r="BE1080" s="5">
        <v>0</v>
      </c>
      <c r="BF1080" s="5">
        <v>171</v>
      </c>
      <c r="BG1080" s="5">
        <v>138</v>
      </c>
      <c r="BH1080" s="5">
        <v>471157</v>
      </c>
      <c r="BI1080" s="5">
        <v>168426</v>
      </c>
      <c r="BJ1080" s="5">
        <v>515119</v>
      </c>
      <c r="BK1080" s="5">
        <v>82772</v>
      </c>
      <c r="BL1080" s="5">
        <v>9163</v>
      </c>
      <c r="BM1080" s="5">
        <v>0</v>
      </c>
      <c r="BN1080" s="5">
        <v>0</v>
      </c>
      <c r="BO1080" s="5">
        <v>76905</v>
      </c>
      <c r="BP1080" s="5">
        <v>1227285</v>
      </c>
      <c r="BQ1080" s="5">
        <v>410324</v>
      </c>
      <c r="BR1080" s="5">
        <v>0</v>
      </c>
    </row>
    <row r="1081" spans="1:70">
      <c r="A1081" t="s">
        <v>2521</v>
      </c>
      <c r="B1081" t="s">
        <v>2522</v>
      </c>
      <c r="C1081" t="s">
        <v>1338</v>
      </c>
      <c r="D1081" t="s">
        <v>2538</v>
      </c>
      <c r="E1081" t="str">
        <f t="shared" si="16"/>
        <v>岡山県赤磐市</v>
      </c>
      <c r="F1081" s="5">
        <v>42449</v>
      </c>
      <c r="G1081" s="5">
        <v>11</v>
      </c>
      <c r="H1081" s="5">
        <v>6</v>
      </c>
      <c r="I1081" s="5">
        <v>0</v>
      </c>
      <c r="J1081" s="5">
        <v>0</v>
      </c>
      <c r="K1081" s="5">
        <v>0</v>
      </c>
      <c r="L1081" s="5">
        <v>9019</v>
      </c>
      <c r="M1081" s="5">
        <v>17822</v>
      </c>
      <c r="N1081" s="5">
        <v>62534</v>
      </c>
      <c r="O1081" s="5">
        <v>324450</v>
      </c>
      <c r="P1081" s="5">
        <v>863541</v>
      </c>
      <c r="Q1081" s="5">
        <v>889894</v>
      </c>
      <c r="R1081" s="5">
        <v>115468</v>
      </c>
      <c r="S1081" s="5">
        <v>9</v>
      </c>
      <c r="T1081" s="5">
        <v>4605</v>
      </c>
      <c r="U1081" s="5">
        <v>0</v>
      </c>
      <c r="V1081" s="5">
        <v>0</v>
      </c>
      <c r="W1081" s="5">
        <v>5</v>
      </c>
      <c r="X1081" s="5">
        <v>7</v>
      </c>
      <c r="Y1081" s="5">
        <v>7980</v>
      </c>
      <c r="Z1081" s="5">
        <v>0</v>
      </c>
      <c r="AA1081" s="5">
        <v>29</v>
      </c>
      <c r="AB1081" s="5">
        <v>25</v>
      </c>
      <c r="AC1081" s="5">
        <v>0</v>
      </c>
      <c r="AD1081" s="5">
        <v>0</v>
      </c>
      <c r="AE1081" s="5">
        <v>0</v>
      </c>
      <c r="AF1081" s="5">
        <v>0</v>
      </c>
      <c r="AG1081" s="5">
        <v>0</v>
      </c>
      <c r="AH1081" s="5">
        <v>0</v>
      </c>
      <c r="AI1081" s="5">
        <v>0</v>
      </c>
      <c r="AJ1081" s="5">
        <v>0</v>
      </c>
      <c r="AK1081" s="5">
        <v>395</v>
      </c>
      <c r="AL1081" s="5">
        <v>21012</v>
      </c>
      <c r="AM1081" s="5">
        <v>0</v>
      </c>
      <c r="AN1081" s="5">
        <v>400</v>
      </c>
      <c r="AO1081" s="5">
        <v>0</v>
      </c>
      <c r="AP1081" s="5">
        <v>0</v>
      </c>
      <c r="AQ1081" s="5">
        <v>0</v>
      </c>
      <c r="AR1081" s="5">
        <v>0</v>
      </c>
      <c r="AS1081" s="5">
        <v>0</v>
      </c>
      <c r="AT1081" s="5">
        <v>259</v>
      </c>
      <c r="AU1081" s="5">
        <v>944</v>
      </c>
      <c r="AV1081" s="5">
        <v>49</v>
      </c>
      <c r="AW1081" s="5">
        <v>17</v>
      </c>
      <c r="AX1081" s="5">
        <v>2620</v>
      </c>
      <c r="AY1081" s="5">
        <v>1433</v>
      </c>
      <c r="AZ1081" s="5">
        <v>0</v>
      </c>
      <c r="BA1081" s="5">
        <v>0</v>
      </c>
      <c r="BB1081" s="5">
        <v>2295</v>
      </c>
      <c r="BC1081" s="5">
        <v>7557</v>
      </c>
      <c r="BD1081" s="5">
        <v>0</v>
      </c>
      <c r="BE1081" s="5">
        <v>0</v>
      </c>
      <c r="BF1081" s="5">
        <v>0</v>
      </c>
      <c r="BG1081" s="5">
        <v>0</v>
      </c>
      <c r="BH1081" s="5">
        <v>865903</v>
      </c>
      <c r="BI1081" s="5">
        <v>177416</v>
      </c>
      <c r="BJ1081" s="5">
        <v>924221</v>
      </c>
      <c r="BK1081" s="5">
        <v>34980</v>
      </c>
      <c r="BL1081" s="5">
        <v>0</v>
      </c>
      <c r="BM1081" s="5">
        <v>0</v>
      </c>
      <c r="BN1081" s="5">
        <v>0</v>
      </c>
      <c r="BO1081" s="5">
        <v>85447</v>
      </c>
      <c r="BP1081" s="5">
        <v>2698410</v>
      </c>
      <c r="BQ1081" s="5">
        <v>248745</v>
      </c>
      <c r="BR1081" s="5">
        <v>18750</v>
      </c>
    </row>
    <row r="1082" spans="1:70">
      <c r="A1082" t="s">
        <v>2521</v>
      </c>
      <c r="B1082" t="s">
        <v>2522</v>
      </c>
      <c r="C1082" t="s">
        <v>1340</v>
      </c>
      <c r="D1082" t="s">
        <v>2539</v>
      </c>
      <c r="E1082" t="str">
        <f t="shared" si="16"/>
        <v>岡山県浅口市</v>
      </c>
      <c r="F1082" s="5">
        <v>32264</v>
      </c>
      <c r="G1082" s="5">
        <v>7</v>
      </c>
      <c r="H1082" s="5">
        <v>0</v>
      </c>
      <c r="I1082" s="5">
        <v>0</v>
      </c>
      <c r="J1082" s="5">
        <v>0</v>
      </c>
      <c r="K1082" s="5">
        <v>0</v>
      </c>
      <c r="L1082" s="5">
        <v>0</v>
      </c>
      <c r="M1082" s="5">
        <v>10014</v>
      </c>
      <c r="N1082" s="5">
        <v>8269</v>
      </c>
      <c r="O1082" s="5">
        <v>245149</v>
      </c>
      <c r="P1082" s="5">
        <v>531995</v>
      </c>
      <c r="Q1082" s="5">
        <v>521037</v>
      </c>
      <c r="R1082" s="5">
        <v>75202</v>
      </c>
      <c r="S1082" s="5">
        <v>1</v>
      </c>
      <c r="T1082" s="5">
        <v>3277</v>
      </c>
      <c r="U1082" s="5">
        <v>0</v>
      </c>
      <c r="V1082" s="5">
        <v>0</v>
      </c>
      <c r="W1082" s="5">
        <v>2</v>
      </c>
      <c r="X1082" s="5">
        <v>4</v>
      </c>
      <c r="Y1082" s="5">
        <v>0</v>
      </c>
      <c r="Z1082" s="5">
        <v>0</v>
      </c>
      <c r="AA1082" s="5">
        <v>0</v>
      </c>
      <c r="AB1082" s="5">
        <v>0</v>
      </c>
      <c r="AC1082" s="5">
        <v>0</v>
      </c>
      <c r="AD1082" s="5">
        <v>0</v>
      </c>
      <c r="AE1082" s="5">
        <v>0</v>
      </c>
      <c r="AF1082" s="5">
        <v>0</v>
      </c>
      <c r="AG1082" s="5">
        <v>0</v>
      </c>
      <c r="AH1082" s="5">
        <v>0</v>
      </c>
      <c r="AI1082" s="5">
        <v>9814</v>
      </c>
      <c r="AJ1082" s="5">
        <v>0</v>
      </c>
      <c r="AK1082" s="5">
        <v>0</v>
      </c>
      <c r="AL1082" s="5">
        <v>5260</v>
      </c>
      <c r="AM1082" s="5">
        <v>0</v>
      </c>
      <c r="AN1082" s="5">
        <v>0</v>
      </c>
      <c r="AO1082" s="5">
        <v>0</v>
      </c>
      <c r="AP1082" s="5">
        <v>0</v>
      </c>
      <c r="AQ1082" s="5">
        <v>0</v>
      </c>
      <c r="AR1082" s="5">
        <v>0</v>
      </c>
      <c r="AS1082" s="5">
        <v>0</v>
      </c>
      <c r="AT1082" s="5">
        <v>0</v>
      </c>
      <c r="AU1082" s="5">
        <v>0</v>
      </c>
      <c r="AV1082" s="5">
        <v>0</v>
      </c>
      <c r="AW1082" s="5">
        <v>0</v>
      </c>
      <c r="AX1082" s="5">
        <v>0</v>
      </c>
      <c r="AY1082" s="5">
        <v>6470</v>
      </c>
      <c r="AZ1082" s="5">
        <v>0</v>
      </c>
      <c r="BA1082" s="5">
        <v>0</v>
      </c>
      <c r="BB1082" s="5">
        <v>0</v>
      </c>
      <c r="BC1082" s="5">
        <v>3926</v>
      </c>
      <c r="BD1082" s="5">
        <v>0</v>
      </c>
      <c r="BE1082" s="5">
        <v>0</v>
      </c>
      <c r="BF1082" s="5">
        <v>0</v>
      </c>
      <c r="BG1082" s="5">
        <v>0</v>
      </c>
      <c r="BH1082" s="5">
        <v>563695</v>
      </c>
      <c r="BI1082" s="5">
        <v>39138</v>
      </c>
      <c r="BJ1082" s="5">
        <v>589104</v>
      </c>
      <c r="BK1082" s="5">
        <v>19666</v>
      </c>
      <c r="BL1082" s="5">
        <v>0</v>
      </c>
      <c r="BM1082" s="5">
        <v>4987</v>
      </c>
      <c r="BN1082" s="5">
        <v>0</v>
      </c>
      <c r="BO1082" s="5">
        <v>21915</v>
      </c>
      <c r="BP1082" s="5">
        <v>1565631</v>
      </c>
      <c r="BQ1082" s="5">
        <v>320701</v>
      </c>
      <c r="BR1082" s="5">
        <v>19000</v>
      </c>
    </row>
    <row r="1083" spans="1:70">
      <c r="A1083" t="s">
        <v>2521</v>
      </c>
      <c r="B1083" t="s">
        <v>2522</v>
      </c>
      <c r="C1083" t="s">
        <v>1489</v>
      </c>
      <c r="D1083" t="s">
        <v>2540</v>
      </c>
      <c r="E1083" t="str">
        <f t="shared" si="16"/>
        <v>岡山県里庄町</v>
      </c>
      <c r="F1083" s="5">
        <v>10520</v>
      </c>
      <c r="G1083" s="5">
        <v>2</v>
      </c>
      <c r="H1083" s="5">
        <v>0</v>
      </c>
      <c r="I1083" s="5">
        <v>0</v>
      </c>
      <c r="J1083" s="5">
        <v>0</v>
      </c>
      <c r="K1083" s="5">
        <v>0</v>
      </c>
      <c r="L1083" s="5">
        <v>0</v>
      </c>
      <c r="M1083" s="5">
        <v>1537</v>
      </c>
      <c r="N1083" s="5">
        <v>31764</v>
      </c>
      <c r="O1083" s="5">
        <v>67700</v>
      </c>
      <c r="P1083" s="5">
        <v>233482</v>
      </c>
      <c r="Q1083" s="5">
        <v>39180</v>
      </c>
      <c r="R1083" s="5">
        <v>22879</v>
      </c>
      <c r="S1083" s="5">
        <v>1</v>
      </c>
      <c r="T1083" s="5">
        <v>1391</v>
      </c>
      <c r="U1083" s="5">
        <v>0</v>
      </c>
      <c r="V1083" s="5">
        <v>0</v>
      </c>
      <c r="W1083" s="5">
        <v>1</v>
      </c>
      <c r="X1083" s="5">
        <v>3</v>
      </c>
      <c r="Y1083" s="5">
        <v>0</v>
      </c>
      <c r="Z1083" s="5">
        <v>0</v>
      </c>
      <c r="AA1083" s="5">
        <v>0</v>
      </c>
      <c r="AB1083" s="5">
        <v>0</v>
      </c>
      <c r="AC1083" s="5">
        <v>0</v>
      </c>
      <c r="AD1083" s="5">
        <v>0</v>
      </c>
      <c r="AE1083" s="5">
        <v>7845</v>
      </c>
      <c r="AF1083" s="5">
        <v>11362</v>
      </c>
      <c r="AG1083" s="5">
        <v>0</v>
      </c>
      <c r="AH1083" s="5">
        <v>0</v>
      </c>
      <c r="AI1083" s="5">
        <v>0</v>
      </c>
      <c r="AJ1083" s="5">
        <v>0</v>
      </c>
      <c r="AK1083" s="5">
        <v>0</v>
      </c>
      <c r="AL1083" s="5">
        <v>0</v>
      </c>
      <c r="AM1083" s="5">
        <v>0</v>
      </c>
      <c r="AN1083" s="5">
        <v>0</v>
      </c>
      <c r="AO1083" s="5">
        <v>0</v>
      </c>
      <c r="AP1083" s="5">
        <v>0</v>
      </c>
      <c r="AQ1083" s="5">
        <v>850</v>
      </c>
      <c r="AR1083" s="5">
        <v>0</v>
      </c>
      <c r="AS1083" s="5">
        <v>0</v>
      </c>
      <c r="AT1083" s="5">
        <v>3447</v>
      </c>
      <c r="AU1083" s="5">
        <v>6</v>
      </c>
      <c r="AV1083" s="5">
        <v>0</v>
      </c>
      <c r="AW1083" s="5">
        <v>0</v>
      </c>
      <c r="AX1083" s="5">
        <v>65</v>
      </c>
      <c r="AY1083" s="5">
        <v>0</v>
      </c>
      <c r="AZ1083" s="5">
        <v>0</v>
      </c>
      <c r="BA1083" s="5">
        <v>0</v>
      </c>
      <c r="BB1083" s="5">
        <v>3258</v>
      </c>
      <c r="BC1083" s="5">
        <v>3657</v>
      </c>
      <c r="BD1083" s="5">
        <v>0</v>
      </c>
      <c r="BE1083" s="5">
        <v>0</v>
      </c>
      <c r="BF1083" s="5">
        <v>0</v>
      </c>
      <c r="BG1083" s="5">
        <v>0</v>
      </c>
      <c r="BH1083" s="5">
        <v>247240</v>
      </c>
      <c r="BI1083" s="5">
        <v>15278</v>
      </c>
      <c r="BJ1083" s="5">
        <v>224533</v>
      </c>
      <c r="BK1083" s="5">
        <v>4338</v>
      </c>
      <c r="BL1083" s="5">
        <v>1583</v>
      </c>
      <c r="BM1083" s="5">
        <v>10564</v>
      </c>
      <c r="BN1083" s="5">
        <v>0</v>
      </c>
      <c r="BO1083" s="5">
        <v>14805</v>
      </c>
      <c r="BP1083" s="5">
        <v>321392</v>
      </c>
      <c r="BQ1083" s="5">
        <v>79748</v>
      </c>
      <c r="BR1083" s="5">
        <v>6000</v>
      </c>
    </row>
    <row r="1084" spans="1:70">
      <c r="A1084" t="s">
        <v>2521</v>
      </c>
      <c r="B1084" t="s">
        <v>2522</v>
      </c>
      <c r="C1084" t="s">
        <v>1346</v>
      </c>
      <c r="D1084" t="s">
        <v>2541</v>
      </c>
      <c r="E1084" t="str">
        <f t="shared" si="16"/>
        <v>岡山県鏡野町</v>
      </c>
      <c r="F1084" s="5">
        <v>11998</v>
      </c>
      <c r="G1084" s="5">
        <v>9</v>
      </c>
      <c r="H1084" s="5">
        <v>4</v>
      </c>
      <c r="I1084" s="5">
        <v>0</v>
      </c>
      <c r="J1084" s="5">
        <v>0</v>
      </c>
      <c r="K1084" s="5">
        <v>0</v>
      </c>
      <c r="L1084" s="5">
        <v>6726</v>
      </c>
      <c r="M1084" s="5">
        <v>19960</v>
      </c>
      <c r="N1084" s="5">
        <v>149049</v>
      </c>
      <c r="O1084" s="5">
        <v>194519</v>
      </c>
      <c r="P1084" s="5">
        <v>288834</v>
      </c>
      <c r="Q1084" s="5">
        <v>3146576</v>
      </c>
      <c r="R1084" s="5">
        <v>178598</v>
      </c>
      <c r="S1084" s="5">
        <v>9</v>
      </c>
      <c r="T1084" s="5">
        <v>1340</v>
      </c>
      <c r="U1084" s="5">
        <v>0</v>
      </c>
      <c r="V1084" s="5">
        <v>0</v>
      </c>
      <c r="W1084" s="5">
        <v>3</v>
      </c>
      <c r="X1084" s="5">
        <v>10</v>
      </c>
      <c r="Y1084" s="5">
        <v>4000</v>
      </c>
      <c r="Z1084" s="5">
        <v>0</v>
      </c>
      <c r="AA1084" s="5">
        <v>53</v>
      </c>
      <c r="AB1084" s="5">
        <v>9</v>
      </c>
      <c r="AC1084" s="5">
        <v>32</v>
      </c>
      <c r="AD1084" s="5">
        <v>0</v>
      </c>
      <c r="AE1084" s="5">
        <v>7125</v>
      </c>
      <c r="AF1084" s="5">
        <v>30014</v>
      </c>
      <c r="AG1084" s="5">
        <v>0</v>
      </c>
      <c r="AH1084" s="5">
        <v>0</v>
      </c>
      <c r="AI1084" s="5">
        <v>0</v>
      </c>
      <c r="AJ1084" s="5">
        <v>0</v>
      </c>
      <c r="AK1084" s="5">
        <v>0</v>
      </c>
      <c r="AL1084" s="5">
        <v>2000</v>
      </c>
      <c r="AM1084" s="5">
        <v>0</v>
      </c>
      <c r="AN1084" s="5">
        <v>0</v>
      </c>
      <c r="AO1084" s="5">
        <v>0</v>
      </c>
      <c r="AP1084" s="5">
        <v>0</v>
      </c>
      <c r="AQ1084" s="5">
        <v>0</v>
      </c>
      <c r="AR1084" s="5">
        <v>0</v>
      </c>
      <c r="AS1084" s="5">
        <v>0</v>
      </c>
      <c r="AT1084" s="5">
        <v>0</v>
      </c>
      <c r="AU1084" s="5">
        <v>0</v>
      </c>
      <c r="AV1084" s="5">
        <v>0</v>
      </c>
      <c r="AW1084" s="5">
        <v>0</v>
      </c>
      <c r="AX1084" s="5">
        <v>0</v>
      </c>
      <c r="AY1084" s="5">
        <v>0</v>
      </c>
      <c r="AZ1084" s="5">
        <v>3178</v>
      </c>
      <c r="BA1084" s="5">
        <v>6088</v>
      </c>
      <c r="BB1084" s="5">
        <v>75462</v>
      </c>
      <c r="BC1084" s="5">
        <v>38287</v>
      </c>
      <c r="BD1084" s="5">
        <v>0</v>
      </c>
      <c r="BE1084" s="5">
        <v>0</v>
      </c>
      <c r="BF1084" s="5">
        <v>0</v>
      </c>
      <c r="BG1084" s="5">
        <v>0</v>
      </c>
      <c r="BH1084" s="5">
        <v>309386</v>
      </c>
      <c r="BI1084" s="5">
        <v>295680</v>
      </c>
      <c r="BJ1084" s="5">
        <v>579954</v>
      </c>
      <c r="BK1084" s="5">
        <v>42918</v>
      </c>
      <c r="BL1084" s="5">
        <v>0</v>
      </c>
      <c r="BM1084" s="5">
        <v>287</v>
      </c>
      <c r="BN1084" s="5">
        <v>0</v>
      </c>
      <c r="BO1084" s="5">
        <v>139434</v>
      </c>
      <c r="BP1084" s="5">
        <v>921273</v>
      </c>
      <c r="BQ1084" s="5">
        <v>222155</v>
      </c>
      <c r="BR1084" s="5">
        <v>3000</v>
      </c>
    </row>
    <row r="1085" spans="1:70">
      <c r="A1085" t="s">
        <v>2521</v>
      </c>
      <c r="B1085" t="s">
        <v>2522</v>
      </c>
      <c r="C1085" t="s">
        <v>1348</v>
      </c>
      <c r="D1085" t="s">
        <v>2542</v>
      </c>
      <c r="E1085" t="str">
        <f t="shared" si="16"/>
        <v>岡山県倉敷市</v>
      </c>
      <c r="F1085" s="5">
        <v>474780</v>
      </c>
      <c r="G1085" s="5">
        <v>129</v>
      </c>
      <c r="H1085" s="5">
        <v>4</v>
      </c>
      <c r="I1085" s="5">
        <v>0</v>
      </c>
      <c r="J1085" s="5">
        <v>1</v>
      </c>
      <c r="K1085" s="5">
        <v>0</v>
      </c>
      <c r="L1085" s="5">
        <v>13429</v>
      </c>
      <c r="M1085" s="5">
        <v>26548</v>
      </c>
      <c r="N1085" s="5">
        <v>124508</v>
      </c>
      <c r="O1085" s="5">
        <v>3115031</v>
      </c>
      <c r="P1085" s="5">
        <v>6037059</v>
      </c>
      <c r="Q1085" s="5">
        <v>14797187</v>
      </c>
      <c r="R1085" s="5">
        <v>1117519</v>
      </c>
      <c r="S1085" s="5">
        <v>91</v>
      </c>
      <c r="T1085" s="5">
        <v>53837</v>
      </c>
      <c r="U1085" s="5">
        <v>0</v>
      </c>
      <c r="V1085" s="5">
        <v>1399</v>
      </c>
      <c r="W1085" s="5">
        <v>82</v>
      </c>
      <c r="X1085" s="5">
        <v>9</v>
      </c>
      <c r="Y1085" s="5">
        <v>110190</v>
      </c>
      <c r="Z1085" s="5">
        <v>0</v>
      </c>
      <c r="AA1085" s="5">
        <v>838</v>
      </c>
      <c r="AB1085" s="5">
        <v>325</v>
      </c>
      <c r="AC1085" s="5">
        <v>8703</v>
      </c>
      <c r="AD1085" s="5">
        <v>7733</v>
      </c>
      <c r="AE1085" s="5">
        <v>42363</v>
      </c>
      <c r="AF1085" s="5">
        <v>450818</v>
      </c>
      <c r="AG1085" s="5">
        <v>30000</v>
      </c>
      <c r="AH1085" s="5">
        <v>78000</v>
      </c>
      <c r="AI1085" s="5">
        <v>100580</v>
      </c>
      <c r="AJ1085" s="5">
        <v>0</v>
      </c>
      <c r="AK1085" s="5">
        <v>63739</v>
      </c>
      <c r="AL1085" s="5">
        <v>31410</v>
      </c>
      <c r="AM1085" s="5">
        <v>0</v>
      </c>
      <c r="AN1085" s="5">
        <v>5004</v>
      </c>
      <c r="AO1085" s="5">
        <v>0</v>
      </c>
      <c r="AP1085" s="5">
        <v>7891</v>
      </c>
      <c r="AQ1085" s="5">
        <v>0</v>
      </c>
      <c r="AR1085" s="5">
        <v>29</v>
      </c>
      <c r="AS1085" s="5">
        <v>7450</v>
      </c>
      <c r="AT1085" s="5">
        <v>47494</v>
      </c>
      <c r="AU1085" s="5">
        <v>425846</v>
      </c>
      <c r="AV1085" s="5">
        <v>180</v>
      </c>
      <c r="AW1085" s="5">
        <v>1312</v>
      </c>
      <c r="AX1085" s="5">
        <v>2139</v>
      </c>
      <c r="AY1085" s="5">
        <v>924</v>
      </c>
      <c r="AZ1085" s="5">
        <v>0</v>
      </c>
      <c r="BA1085" s="5">
        <v>0</v>
      </c>
      <c r="BB1085" s="5">
        <v>0</v>
      </c>
      <c r="BC1085" s="5">
        <v>140434</v>
      </c>
      <c r="BD1085" s="5">
        <v>0</v>
      </c>
      <c r="BE1085" s="5">
        <v>0</v>
      </c>
      <c r="BF1085" s="5">
        <v>0</v>
      </c>
      <c r="BG1085" s="5">
        <v>0</v>
      </c>
      <c r="BH1085" s="5">
        <v>6826229</v>
      </c>
      <c r="BI1085" s="5">
        <v>1128823</v>
      </c>
      <c r="BJ1085" s="5">
        <v>6758298</v>
      </c>
      <c r="BK1085" s="5">
        <v>323195</v>
      </c>
      <c r="BL1085" s="5">
        <v>0</v>
      </c>
      <c r="BM1085" s="5">
        <v>84009</v>
      </c>
      <c r="BN1085" s="5">
        <v>0</v>
      </c>
      <c r="BO1085" s="5">
        <v>1024065</v>
      </c>
      <c r="BP1085" s="5">
        <v>6902258</v>
      </c>
      <c r="BQ1085" s="5">
        <v>2835858</v>
      </c>
      <c r="BR1085" s="5">
        <v>144340</v>
      </c>
    </row>
    <row r="1086" spans="1:70">
      <c r="A1086" t="s">
        <v>2521</v>
      </c>
      <c r="B1086" t="s">
        <v>2522</v>
      </c>
      <c r="C1086" t="s">
        <v>1354</v>
      </c>
      <c r="D1086" t="s">
        <v>2543</v>
      </c>
      <c r="E1086" t="str">
        <f t="shared" si="16"/>
        <v>岡山県矢掛町</v>
      </c>
      <c r="F1086" s="5">
        <v>13506</v>
      </c>
      <c r="G1086" s="5">
        <v>6</v>
      </c>
      <c r="H1086" s="5">
        <v>3</v>
      </c>
      <c r="I1086" s="5">
        <v>0</v>
      </c>
      <c r="J1086" s="5">
        <v>1</v>
      </c>
      <c r="K1086" s="5">
        <v>0</v>
      </c>
      <c r="L1086" s="5">
        <v>2003</v>
      </c>
      <c r="M1086" s="5">
        <v>11695</v>
      </c>
      <c r="N1086" s="5">
        <v>40138</v>
      </c>
      <c r="O1086" s="5">
        <v>218191</v>
      </c>
      <c r="P1086" s="5">
        <v>231660</v>
      </c>
      <c r="Q1086" s="5">
        <v>1760518</v>
      </c>
      <c r="R1086" s="5">
        <v>81622</v>
      </c>
      <c r="S1086" s="5">
        <v>5</v>
      </c>
      <c r="T1086" s="5">
        <v>1405</v>
      </c>
      <c r="U1086" s="5">
        <v>0</v>
      </c>
      <c r="V1086" s="5">
        <v>0</v>
      </c>
      <c r="W1086" s="5">
        <v>2</v>
      </c>
      <c r="X1086" s="5">
        <v>3</v>
      </c>
      <c r="Y1086" s="5">
        <v>8400</v>
      </c>
      <c r="Z1086" s="5">
        <v>0</v>
      </c>
      <c r="AA1086" s="5">
        <v>30</v>
      </c>
      <c r="AB1086" s="5">
        <v>24</v>
      </c>
      <c r="AC1086" s="5">
        <v>0</v>
      </c>
      <c r="AD1086" s="5">
        <v>1170</v>
      </c>
      <c r="AE1086" s="5">
        <v>5089</v>
      </c>
      <c r="AF1086" s="5">
        <v>66422</v>
      </c>
      <c r="AG1086" s="5">
        <v>0</v>
      </c>
      <c r="AH1086" s="5">
        <v>0</v>
      </c>
      <c r="AI1086" s="5">
        <v>0</v>
      </c>
      <c r="AJ1086" s="5">
        <v>8400</v>
      </c>
      <c r="AK1086" s="5">
        <v>1000</v>
      </c>
      <c r="AL1086" s="5">
        <v>2000</v>
      </c>
      <c r="AM1086" s="5">
        <v>1000</v>
      </c>
      <c r="AN1086" s="5">
        <v>0</v>
      </c>
      <c r="AO1086" s="5">
        <v>0</v>
      </c>
      <c r="AP1086" s="5">
        <v>0</v>
      </c>
      <c r="AQ1086" s="5">
        <v>1100</v>
      </c>
      <c r="AR1086" s="5">
        <v>0</v>
      </c>
      <c r="AS1086" s="5">
        <v>846</v>
      </c>
      <c r="AT1086" s="5">
        <v>6467</v>
      </c>
      <c r="AU1086" s="5">
        <v>2826</v>
      </c>
      <c r="AV1086" s="5">
        <v>0</v>
      </c>
      <c r="AW1086" s="5">
        <v>0</v>
      </c>
      <c r="AX1086" s="5">
        <v>191</v>
      </c>
      <c r="AY1086" s="5">
        <v>82</v>
      </c>
      <c r="AZ1086" s="5">
        <v>0</v>
      </c>
      <c r="BA1086" s="5">
        <v>0</v>
      </c>
      <c r="BB1086" s="5">
        <v>135</v>
      </c>
      <c r="BC1086" s="5">
        <v>1226</v>
      </c>
      <c r="BD1086" s="5">
        <v>0</v>
      </c>
      <c r="BE1086" s="5">
        <v>0</v>
      </c>
      <c r="BF1086" s="5">
        <v>15</v>
      </c>
      <c r="BG1086" s="5">
        <v>0</v>
      </c>
      <c r="BH1086" s="5">
        <v>235631</v>
      </c>
      <c r="BI1086" s="5">
        <v>72851</v>
      </c>
      <c r="BJ1086" s="5">
        <v>255072</v>
      </c>
      <c r="BK1086" s="5">
        <v>15896</v>
      </c>
      <c r="BL1086" s="5">
        <v>0</v>
      </c>
      <c r="BM1086" s="5">
        <v>0</v>
      </c>
      <c r="BN1086" s="5">
        <v>0</v>
      </c>
      <c r="BO1086" s="5">
        <v>59789</v>
      </c>
      <c r="BP1086" s="5">
        <v>594578</v>
      </c>
      <c r="BQ1086" s="5">
        <v>207624</v>
      </c>
      <c r="BR1086" s="5">
        <v>0</v>
      </c>
    </row>
    <row r="1087" spans="1:70">
      <c r="A1087" t="s">
        <v>2521</v>
      </c>
      <c r="B1087" t="s">
        <v>2522</v>
      </c>
      <c r="C1087" t="s">
        <v>1356</v>
      </c>
      <c r="D1087" t="s">
        <v>2544</v>
      </c>
      <c r="E1087" t="str">
        <f t="shared" si="16"/>
        <v>岡山県奈義町</v>
      </c>
      <c r="F1087" s="5">
        <v>5542</v>
      </c>
      <c r="G1087" s="5">
        <v>3</v>
      </c>
      <c r="H1087" s="5">
        <v>0</v>
      </c>
      <c r="I1087" s="5">
        <v>0</v>
      </c>
      <c r="J1087" s="5">
        <v>0</v>
      </c>
      <c r="K1087" s="5">
        <v>0</v>
      </c>
      <c r="L1087" s="5">
        <v>428</v>
      </c>
      <c r="M1087" s="5">
        <v>4650</v>
      </c>
      <c r="N1087" s="5">
        <v>105592</v>
      </c>
      <c r="O1087" s="5">
        <v>34063</v>
      </c>
      <c r="P1087" s="5">
        <v>141404</v>
      </c>
      <c r="Q1087" s="5">
        <v>558653</v>
      </c>
      <c r="R1087" s="5">
        <v>27303</v>
      </c>
      <c r="S1087" s="5">
        <v>1</v>
      </c>
      <c r="T1087" s="5">
        <v>613</v>
      </c>
      <c r="U1087" s="5">
        <v>0</v>
      </c>
      <c r="V1087" s="5">
        <v>0</v>
      </c>
      <c r="W1087" s="5">
        <v>2</v>
      </c>
      <c r="X1087" s="5">
        <v>3</v>
      </c>
      <c r="Y1087" s="5">
        <v>0</v>
      </c>
      <c r="Z1087" s="5">
        <v>0</v>
      </c>
      <c r="AA1087" s="5">
        <v>0</v>
      </c>
      <c r="AB1087" s="5">
        <v>0</v>
      </c>
      <c r="AC1087" s="5">
        <v>0</v>
      </c>
      <c r="AD1087" s="5">
        <v>0</v>
      </c>
      <c r="AE1087" s="5">
        <v>0</v>
      </c>
      <c r="AF1087" s="5">
        <v>0</v>
      </c>
      <c r="AG1087" s="5">
        <v>0</v>
      </c>
      <c r="AH1087" s="5">
        <v>0</v>
      </c>
      <c r="AI1087" s="5">
        <v>0</v>
      </c>
      <c r="AJ1087" s="5">
        <v>0</v>
      </c>
      <c r="AK1087" s="5">
        <v>0</v>
      </c>
      <c r="AL1087" s="5">
        <v>0</v>
      </c>
      <c r="AM1087" s="5">
        <v>0</v>
      </c>
      <c r="AN1087" s="5">
        <v>0</v>
      </c>
      <c r="AO1087" s="5">
        <v>0</v>
      </c>
      <c r="AP1087" s="5">
        <v>1442</v>
      </c>
      <c r="AQ1087" s="5">
        <v>0</v>
      </c>
      <c r="AR1087" s="5">
        <v>0</v>
      </c>
      <c r="AS1087" s="5">
        <v>0</v>
      </c>
      <c r="AT1087" s="5">
        <v>0</v>
      </c>
      <c r="AU1087" s="5">
        <v>0</v>
      </c>
      <c r="AV1087" s="5">
        <v>0</v>
      </c>
      <c r="AW1087" s="5">
        <v>0</v>
      </c>
      <c r="AX1087" s="5">
        <v>0</v>
      </c>
      <c r="AY1087" s="5">
        <v>0</v>
      </c>
      <c r="AZ1087" s="5">
        <v>0</v>
      </c>
      <c r="BA1087" s="5">
        <v>0</v>
      </c>
      <c r="BB1087" s="5">
        <v>10349</v>
      </c>
      <c r="BC1087" s="5">
        <v>4</v>
      </c>
      <c r="BD1087" s="5">
        <v>0</v>
      </c>
      <c r="BE1087" s="5">
        <v>0</v>
      </c>
      <c r="BF1087" s="5">
        <v>0</v>
      </c>
      <c r="BG1087" s="5">
        <v>0</v>
      </c>
      <c r="BH1087" s="5">
        <v>141991</v>
      </c>
      <c r="BI1087" s="5">
        <v>73712</v>
      </c>
      <c r="BJ1087" s="5">
        <v>192519</v>
      </c>
      <c r="BK1087" s="5">
        <v>14976</v>
      </c>
      <c r="BL1087" s="5">
        <v>0</v>
      </c>
      <c r="BM1087" s="5">
        <v>0</v>
      </c>
      <c r="BN1087" s="5">
        <v>0</v>
      </c>
      <c r="BO1087" s="5">
        <v>42551</v>
      </c>
      <c r="BP1087" s="5">
        <v>493546</v>
      </c>
      <c r="BQ1087" s="5">
        <v>174015</v>
      </c>
      <c r="BR1087" s="5">
        <v>4000</v>
      </c>
    </row>
    <row r="1088" spans="1:70">
      <c r="A1088" t="s">
        <v>2521</v>
      </c>
      <c r="B1088" t="s">
        <v>2522</v>
      </c>
      <c r="C1088" t="s">
        <v>1362</v>
      </c>
      <c r="D1088" t="s">
        <v>2545</v>
      </c>
      <c r="E1088" t="str">
        <f t="shared" si="16"/>
        <v>岡山県吉備中央町</v>
      </c>
      <c r="F1088" s="5">
        <v>10942</v>
      </c>
      <c r="G1088" s="5">
        <v>7</v>
      </c>
      <c r="H1088" s="5">
        <v>0</v>
      </c>
      <c r="I1088" s="5">
        <v>0</v>
      </c>
      <c r="J1088" s="5">
        <v>2</v>
      </c>
      <c r="K1088" s="5">
        <v>1</v>
      </c>
      <c r="L1088" s="5">
        <v>11389</v>
      </c>
      <c r="M1088" s="5">
        <v>61103</v>
      </c>
      <c r="N1088" s="5">
        <v>321852</v>
      </c>
      <c r="O1088" s="5">
        <v>148293</v>
      </c>
      <c r="P1088" s="5">
        <v>341724</v>
      </c>
      <c r="Q1088" s="5">
        <v>1509233</v>
      </c>
      <c r="R1088" s="5">
        <v>172397</v>
      </c>
      <c r="S1088" s="5">
        <v>7</v>
      </c>
      <c r="T1088" s="5">
        <v>1402</v>
      </c>
      <c r="U1088" s="5">
        <v>0</v>
      </c>
      <c r="V1088" s="5">
        <v>0</v>
      </c>
      <c r="W1088" s="5">
        <v>0</v>
      </c>
      <c r="X1088" s="5">
        <v>7</v>
      </c>
      <c r="Y1088" s="5">
        <v>7570</v>
      </c>
      <c r="Z1088" s="5">
        <v>0</v>
      </c>
      <c r="AA1088" s="5">
        <v>0</v>
      </c>
      <c r="AB1088" s="5">
        <v>0</v>
      </c>
      <c r="AC1088" s="5">
        <v>0</v>
      </c>
      <c r="AD1088" s="5">
        <v>0</v>
      </c>
      <c r="AE1088" s="5">
        <v>0</v>
      </c>
      <c r="AF1088" s="5">
        <v>0</v>
      </c>
      <c r="AG1088" s="5">
        <v>0</v>
      </c>
      <c r="AH1088" s="5">
        <v>0</v>
      </c>
      <c r="AI1088" s="5">
        <v>0</v>
      </c>
      <c r="AJ1088" s="5">
        <v>0</v>
      </c>
      <c r="AK1088" s="5">
        <v>0</v>
      </c>
      <c r="AL1088" s="5">
        <v>0</v>
      </c>
      <c r="AM1088" s="5">
        <v>2458</v>
      </c>
      <c r="AN1088" s="5">
        <v>0</v>
      </c>
      <c r="AO1088" s="5">
        <v>0</v>
      </c>
      <c r="AP1088" s="5">
        <v>0</v>
      </c>
      <c r="AQ1088" s="5">
        <v>216</v>
      </c>
      <c r="AR1088" s="5">
        <v>0</v>
      </c>
      <c r="AS1088" s="5">
        <v>0</v>
      </c>
      <c r="AT1088" s="5">
        <v>0</v>
      </c>
      <c r="AU1088" s="5">
        <v>0</v>
      </c>
      <c r="AV1088" s="5">
        <v>16</v>
      </c>
      <c r="AW1088" s="5">
        <v>0</v>
      </c>
      <c r="AX1088" s="5">
        <v>0</v>
      </c>
      <c r="AY1088" s="5">
        <v>0</v>
      </c>
      <c r="AZ1088" s="5">
        <v>0</v>
      </c>
      <c r="BA1088" s="5">
        <v>0</v>
      </c>
      <c r="BB1088" s="5">
        <v>5516</v>
      </c>
      <c r="BC1088" s="5">
        <v>0</v>
      </c>
      <c r="BD1088" s="5">
        <v>0</v>
      </c>
      <c r="BE1088" s="5">
        <v>0</v>
      </c>
      <c r="BF1088" s="5">
        <v>0</v>
      </c>
      <c r="BG1088" s="5">
        <v>0</v>
      </c>
      <c r="BH1088" s="5">
        <v>342136</v>
      </c>
      <c r="BI1088" s="5">
        <v>546549</v>
      </c>
      <c r="BJ1088" s="5">
        <v>703295</v>
      </c>
      <c r="BK1088" s="5">
        <v>62141</v>
      </c>
      <c r="BL1088" s="5">
        <v>6598</v>
      </c>
      <c r="BM1088" s="5">
        <v>0</v>
      </c>
      <c r="BN1088" s="5">
        <v>0</v>
      </c>
      <c r="BO1088" s="5">
        <v>206294</v>
      </c>
      <c r="BP1088" s="5">
        <v>833724</v>
      </c>
      <c r="BQ1088" s="5">
        <v>224960</v>
      </c>
      <c r="BR1088" s="5">
        <v>11700</v>
      </c>
    </row>
    <row r="1089" spans="1:70">
      <c r="A1089" t="s">
        <v>2521</v>
      </c>
      <c r="B1089" t="s">
        <v>2522</v>
      </c>
      <c r="C1089" t="s">
        <v>1466</v>
      </c>
      <c r="D1089" t="s">
        <v>2546</v>
      </c>
      <c r="E1089" t="str">
        <f t="shared" si="16"/>
        <v>岡山県岡山県南部水道企業団</v>
      </c>
      <c r="F1089" s="5">
        <v>0</v>
      </c>
      <c r="G1089" s="5">
        <v>31</v>
      </c>
      <c r="H1089" s="5">
        <v>2</v>
      </c>
      <c r="I1089" s="5">
        <v>0</v>
      </c>
      <c r="J1089" s="5">
        <v>1</v>
      </c>
      <c r="K1089" s="5">
        <v>0</v>
      </c>
      <c r="L1089" s="5">
        <v>2324</v>
      </c>
      <c r="M1089" s="5">
        <v>90955</v>
      </c>
      <c r="N1089" s="5">
        <v>0</v>
      </c>
      <c r="O1089" s="5">
        <v>0</v>
      </c>
      <c r="P1089" s="5">
        <v>1537237</v>
      </c>
      <c r="Q1089" s="5">
        <v>2708778</v>
      </c>
      <c r="R1089" s="5">
        <v>245880</v>
      </c>
      <c r="S1089" s="5">
        <v>26</v>
      </c>
      <c r="T1089" s="5">
        <v>0</v>
      </c>
      <c r="U1089" s="5">
        <v>27451</v>
      </c>
      <c r="V1089" s="5">
        <v>0</v>
      </c>
      <c r="W1089" s="5">
        <v>24</v>
      </c>
      <c r="X1089" s="5">
        <v>15</v>
      </c>
      <c r="Y1089" s="5">
        <v>120000</v>
      </c>
      <c r="Z1089" s="5">
        <v>30000</v>
      </c>
      <c r="AA1089" s="5">
        <v>133</v>
      </c>
      <c r="AB1089" s="5">
        <v>100</v>
      </c>
      <c r="AC1089" s="5">
        <v>842</v>
      </c>
      <c r="AD1089" s="5">
        <v>68017</v>
      </c>
      <c r="AE1089" s="5">
        <v>0</v>
      </c>
      <c r="AF1089" s="5">
        <v>0</v>
      </c>
      <c r="AG1089" s="5">
        <v>20000</v>
      </c>
      <c r="AH1089" s="5">
        <v>136569</v>
      </c>
      <c r="AI1089" s="5">
        <v>0</v>
      </c>
      <c r="AJ1089" s="5">
        <v>497103</v>
      </c>
      <c r="AK1089" s="5">
        <v>27690</v>
      </c>
      <c r="AL1089" s="5">
        <v>0</v>
      </c>
      <c r="AM1089" s="5">
        <v>16000</v>
      </c>
      <c r="AN1089" s="5">
        <v>0</v>
      </c>
      <c r="AO1089" s="5">
        <v>0</v>
      </c>
      <c r="AP1089" s="5">
        <v>0</v>
      </c>
      <c r="AQ1089" s="5">
        <v>0</v>
      </c>
      <c r="AR1089" s="5">
        <v>1009</v>
      </c>
      <c r="AS1089" s="5">
        <v>4915</v>
      </c>
      <c r="AT1089" s="5">
        <v>0</v>
      </c>
      <c r="AU1089" s="5">
        <v>0</v>
      </c>
      <c r="AV1089" s="5">
        <v>108</v>
      </c>
      <c r="AW1089" s="5">
        <v>44244</v>
      </c>
      <c r="AX1089" s="5">
        <v>0</v>
      </c>
      <c r="AY1089" s="5">
        <v>0</v>
      </c>
      <c r="AZ1089" s="5">
        <v>0</v>
      </c>
      <c r="BA1089" s="5">
        <v>0</v>
      </c>
      <c r="BB1089" s="5">
        <v>0</v>
      </c>
      <c r="BC1089" s="5">
        <v>0</v>
      </c>
      <c r="BD1089" s="5">
        <v>0</v>
      </c>
      <c r="BE1089" s="5">
        <v>0</v>
      </c>
      <c r="BF1089" s="5">
        <v>0</v>
      </c>
      <c r="BG1089" s="5">
        <v>0</v>
      </c>
      <c r="BH1089" s="5">
        <v>1537274</v>
      </c>
      <c r="BI1089" s="5">
        <v>12316</v>
      </c>
      <c r="BJ1089" s="5">
        <v>1166462</v>
      </c>
      <c r="BK1089" s="5">
        <v>66689</v>
      </c>
      <c r="BL1089" s="5">
        <v>0</v>
      </c>
      <c r="BM1089" s="5">
        <v>0</v>
      </c>
      <c r="BN1089" s="5">
        <v>0</v>
      </c>
      <c r="BO1089" s="5">
        <v>7294</v>
      </c>
      <c r="BP1089" s="5">
        <v>4492367</v>
      </c>
      <c r="BQ1089" s="5">
        <v>534580</v>
      </c>
      <c r="BR1089" s="5">
        <v>0</v>
      </c>
    </row>
    <row r="1090" spans="1:70">
      <c r="A1090" t="s">
        <v>2521</v>
      </c>
      <c r="B1090" t="s">
        <v>2522</v>
      </c>
      <c r="C1090" t="s">
        <v>1468</v>
      </c>
      <c r="D1090" t="s">
        <v>2547</v>
      </c>
      <c r="E1090" t="str">
        <f t="shared" si="16"/>
        <v>岡山県備南水道企業団</v>
      </c>
      <c r="F1090" s="5">
        <v>0</v>
      </c>
      <c r="G1090" s="5">
        <v>13</v>
      </c>
      <c r="H1090" s="5">
        <v>1</v>
      </c>
      <c r="I1090" s="5">
        <v>0</v>
      </c>
      <c r="J1090" s="5">
        <v>0</v>
      </c>
      <c r="K1090" s="5">
        <v>0</v>
      </c>
      <c r="L1090" s="5">
        <v>2203</v>
      </c>
      <c r="M1090" s="5">
        <v>22420</v>
      </c>
      <c r="N1090" s="5">
        <v>0</v>
      </c>
      <c r="O1090" s="5">
        <v>0</v>
      </c>
      <c r="P1090" s="5">
        <v>743309</v>
      </c>
      <c r="Q1090" s="5">
        <v>2876572</v>
      </c>
      <c r="R1090" s="5">
        <v>144182</v>
      </c>
      <c r="S1090" s="5">
        <v>10</v>
      </c>
      <c r="T1090" s="5">
        <v>0</v>
      </c>
      <c r="U1090" s="5">
        <v>26547</v>
      </c>
      <c r="V1090" s="5">
        <v>0</v>
      </c>
      <c r="W1090" s="5">
        <v>8</v>
      </c>
      <c r="X1090" s="5">
        <v>19</v>
      </c>
      <c r="Y1090" s="5">
        <v>102250</v>
      </c>
      <c r="Z1090" s="5">
        <v>0</v>
      </c>
      <c r="AA1090" s="5">
        <v>66</v>
      </c>
      <c r="AB1090" s="5">
        <v>41</v>
      </c>
      <c r="AC1090" s="5">
        <v>1152</v>
      </c>
      <c r="AD1090" s="5">
        <v>16429</v>
      </c>
      <c r="AE1090" s="5">
        <v>0</v>
      </c>
      <c r="AF1090" s="5">
        <v>0</v>
      </c>
      <c r="AG1090" s="5">
        <v>102250</v>
      </c>
      <c r="AH1090" s="5">
        <v>102250</v>
      </c>
      <c r="AI1090" s="5">
        <v>0</v>
      </c>
      <c r="AJ1090" s="5">
        <v>0</v>
      </c>
      <c r="AK1090" s="5">
        <v>32800</v>
      </c>
      <c r="AL1090" s="5">
        <v>8200</v>
      </c>
      <c r="AM1090" s="5">
        <v>0</v>
      </c>
      <c r="AN1090" s="5">
        <v>0</v>
      </c>
      <c r="AO1090" s="5">
        <v>0</v>
      </c>
      <c r="AP1090" s="5">
        <v>0</v>
      </c>
      <c r="AQ1090" s="5">
        <v>0</v>
      </c>
      <c r="AR1090" s="5">
        <v>403</v>
      </c>
      <c r="AS1090" s="5">
        <v>3287</v>
      </c>
      <c r="AT1090" s="5">
        <v>0</v>
      </c>
      <c r="AU1090" s="5">
        <v>0</v>
      </c>
      <c r="AV1090" s="5">
        <v>184</v>
      </c>
      <c r="AW1090" s="5">
        <v>904</v>
      </c>
      <c r="AX1090" s="5">
        <v>0</v>
      </c>
      <c r="AY1090" s="5">
        <v>0</v>
      </c>
      <c r="AZ1090" s="5">
        <v>0</v>
      </c>
      <c r="BA1090" s="5">
        <v>0</v>
      </c>
      <c r="BB1090" s="5">
        <v>0</v>
      </c>
      <c r="BC1090" s="5">
        <v>0</v>
      </c>
      <c r="BD1090" s="5">
        <v>0</v>
      </c>
      <c r="BE1090" s="5">
        <v>0</v>
      </c>
      <c r="BF1090" s="5">
        <v>0</v>
      </c>
      <c r="BG1090" s="5">
        <v>0</v>
      </c>
      <c r="BH1090" s="5">
        <v>743513</v>
      </c>
      <c r="BI1090" s="5">
        <v>6385</v>
      </c>
      <c r="BJ1090" s="5">
        <v>504337</v>
      </c>
      <c r="BK1090" s="5">
        <v>46664</v>
      </c>
      <c r="BL1090" s="5">
        <v>0</v>
      </c>
      <c r="BM1090" s="5">
        <v>149</v>
      </c>
      <c r="BN1090" s="5">
        <v>0</v>
      </c>
      <c r="BO1090" s="5">
        <v>3749</v>
      </c>
      <c r="BP1090" s="5">
        <v>2550448</v>
      </c>
      <c r="BQ1090" s="5">
        <v>195999</v>
      </c>
      <c r="BR1090" s="5">
        <v>0</v>
      </c>
    </row>
    <row r="1091" spans="1:70">
      <c r="A1091" t="s">
        <v>2521</v>
      </c>
      <c r="B1091" t="s">
        <v>2522</v>
      </c>
      <c r="C1091" t="s">
        <v>1470</v>
      </c>
      <c r="D1091" t="s">
        <v>2548</v>
      </c>
      <c r="E1091" t="str">
        <f t="shared" si="16"/>
        <v>岡山県岡山県西南水道企業団</v>
      </c>
      <c r="F1091" s="5">
        <v>0</v>
      </c>
      <c r="G1091" s="5">
        <v>17</v>
      </c>
      <c r="H1091" s="5">
        <v>0</v>
      </c>
      <c r="I1091" s="5">
        <v>0</v>
      </c>
      <c r="J1091" s="5">
        <v>2</v>
      </c>
      <c r="K1091" s="5">
        <v>0</v>
      </c>
      <c r="L1091" s="5">
        <v>1650</v>
      </c>
      <c r="M1091" s="5">
        <v>28092</v>
      </c>
      <c r="N1091" s="5">
        <v>0</v>
      </c>
      <c r="O1091" s="5">
        <v>0</v>
      </c>
      <c r="P1091" s="5">
        <v>890798</v>
      </c>
      <c r="Q1091" s="5">
        <v>567102</v>
      </c>
      <c r="R1091" s="5">
        <v>41851</v>
      </c>
      <c r="S1091" s="5">
        <v>17</v>
      </c>
      <c r="T1091" s="5">
        <v>0</v>
      </c>
      <c r="U1091" s="5">
        <v>8908</v>
      </c>
      <c r="V1091" s="5">
        <v>0</v>
      </c>
      <c r="W1091" s="5">
        <v>10</v>
      </c>
      <c r="X1091" s="5">
        <v>10</v>
      </c>
      <c r="Y1091" s="5">
        <v>60000</v>
      </c>
      <c r="Z1091" s="5">
        <v>0</v>
      </c>
      <c r="AA1091" s="5">
        <v>23</v>
      </c>
      <c r="AB1091" s="5">
        <v>17</v>
      </c>
      <c r="AC1091" s="5">
        <v>816</v>
      </c>
      <c r="AD1091" s="5">
        <v>11531</v>
      </c>
      <c r="AE1091" s="5">
        <v>0</v>
      </c>
      <c r="AF1091" s="5">
        <v>0</v>
      </c>
      <c r="AG1091" s="5">
        <v>30000</v>
      </c>
      <c r="AH1091" s="5">
        <v>60000</v>
      </c>
      <c r="AI1091" s="5">
        <v>0</v>
      </c>
      <c r="AJ1091" s="5">
        <v>0</v>
      </c>
      <c r="AK1091" s="5">
        <v>34800</v>
      </c>
      <c r="AL1091" s="5">
        <v>2700</v>
      </c>
      <c r="AM1091" s="5">
        <v>0</v>
      </c>
      <c r="AN1091" s="5">
        <v>0</v>
      </c>
      <c r="AO1091" s="5">
        <v>0</v>
      </c>
      <c r="AP1091" s="5">
        <v>0</v>
      </c>
      <c r="AQ1091" s="5">
        <v>0</v>
      </c>
      <c r="AR1091" s="5">
        <v>0</v>
      </c>
      <c r="AS1091" s="5">
        <v>3838</v>
      </c>
      <c r="AT1091" s="5">
        <v>0</v>
      </c>
      <c r="AU1091" s="5">
        <v>0</v>
      </c>
      <c r="AV1091" s="5">
        <v>1614</v>
      </c>
      <c r="AW1091" s="5">
        <v>333</v>
      </c>
      <c r="AX1091" s="5">
        <v>0</v>
      </c>
      <c r="AY1091" s="5">
        <v>0</v>
      </c>
      <c r="AZ1091" s="5">
        <v>0</v>
      </c>
      <c r="BA1091" s="5">
        <v>0</v>
      </c>
      <c r="BB1091" s="5">
        <v>0</v>
      </c>
      <c r="BC1091" s="5">
        <v>0</v>
      </c>
      <c r="BD1091" s="5">
        <v>0</v>
      </c>
      <c r="BE1091" s="5">
        <v>0</v>
      </c>
      <c r="BF1091" s="5">
        <v>0</v>
      </c>
      <c r="BG1091" s="5">
        <v>0</v>
      </c>
      <c r="BH1091" s="5">
        <v>890798</v>
      </c>
      <c r="BI1091" s="5">
        <v>14097</v>
      </c>
      <c r="BJ1091" s="5">
        <v>523023</v>
      </c>
      <c r="BK1091" s="5">
        <v>15172</v>
      </c>
      <c r="BL1091" s="5">
        <v>1316</v>
      </c>
      <c r="BM1091" s="5">
        <v>0</v>
      </c>
      <c r="BN1091" s="5">
        <v>0</v>
      </c>
      <c r="BO1091" s="5">
        <v>10074</v>
      </c>
      <c r="BP1091" s="5">
        <v>1429245</v>
      </c>
      <c r="BQ1091" s="5">
        <v>313093</v>
      </c>
      <c r="BR1091" s="5">
        <v>0</v>
      </c>
    </row>
    <row r="1092" spans="1:70">
      <c r="A1092" t="s">
        <v>2521</v>
      </c>
      <c r="B1092" t="s">
        <v>2522</v>
      </c>
      <c r="C1092" t="s">
        <v>1472</v>
      </c>
      <c r="D1092" t="s">
        <v>2549</v>
      </c>
      <c r="E1092" t="str">
        <f t="shared" ref="E1092:E1155" si="17">+B1092&amp;D1092</f>
        <v>岡山県岡山県広域水道企業団</v>
      </c>
      <c r="F1092" s="5">
        <v>0</v>
      </c>
      <c r="G1092" s="5">
        <v>64</v>
      </c>
      <c r="H1092" s="5">
        <v>0</v>
      </c>
      <c r="I1092" s="5">
        <v>1</v>
      </c>
      <c r="J1092" s="5">
        <v>3</v>
      </c>
      <c r="K1092" s="5">
        <v>0</v>
      </c>
      <c r="L1092" s="5">
        <v>0</v>
      </c>
      <c r="M1092" s="5">
        <v>315542</v>
      </c>
      <c r="N1092" s="5">
        <v>0</v>
      </c>
      <c r="O1092" s="5">
        <v>0</v>
      </c>
      <c r="P1092" s="5">
        <v>4376159</v>
      </c>
      <c r="Q1092" s="5">
        <v>23295039</v>
      </c>
      <c r="R1092" s="5">
        <v>2817741</v>
      </c>
      <c r="S1092" s="5">
        <v>34</v>
      </c>
      <c r="T1092" s="5">
        <v>0</v>
      </c>
      <c r="U1092" s="5">
        <v>35217</v>
      </c>
      <c r="V1092" s="5">
        <v>0</v>
      </c>
      <c r="W1092" s="5">
        <v>31</v>
      </c>
      <c r="X1092" s="5">
        <v>13</v>
      </c>
      <c r="Y1092" s="5">
        <v>141282</v>
      </c>
      <c r="Z1092" s="5">
        <v>0</v>
      </c>
      <c r="AA1092" s="5">
        <v>941</v>
      </c>
      <c r="AB1092" s="5">
        <v>425</v>
      </c>
      <c r="AC1092" s="5">
        <v>0</v>
      </c>
      <c r="AD1092" s="5">
        <v>0</v>
      </c>
      <c r="AE1092" s="5">
        <v>0</v>
      </c>
      <c r="AF1092" s="5">
        <v>0</v>
      </c>
      <c r="AG1092" s="5">
        <v>68915</v>
      </c>
      <c r="AH1092" s="5">
        <v>138208</v>
      </c>
      <c r="AI1092" s="5">
        <v>260543</v>
      </c>
      <c r="AJ1092" s="5">
        <v>0</v>
      </c>
      <c r="AK1092" s="5">
        <v>91015</v>
      </c>
      <c r="AL1092" s="5">
        <v>11735</v>
      </c>
      <c r="AM1092" s="5">
        <v>0</v>
      </c>
      <c r="AN1092" s="5">
        <v>0</v>
      </c>
      <c r="AO1092" s="5">
        <v>0</v>
      </c>
      <c r="AP1092" s="5">
        <v>0</v>
      </c>
      <c r="AQ1092" s="5">
        <v>0</v>
      </c>
      <c r="AR1092" s="5">
        <v>0</v>
      </c>
      <c r="AS1092" s="5">
        <v>46239</v>
      </c>
      <c r="AT1092" s="5">
        <v>0</v>
      </c>
      <c r="AU1092" s="5">
        <v>0</v>
      </c>
      <c r="AV1092" s="5">
        <v>0</v>
      </c>
      <c r="AW1092" s="5">
        <v>7084</v>
      </c>
      <c r="AX1092" s="5">
        <v>0</v>
      </c>
      <c r="AY1092" s="5">
        <v>0</v>
      </c>
      <c r="AZ1092" s="5">
        <v>0</v>
      </c>
      <c r="BA1092" s="5">
        <v>0</v>
      </c>
      <c r="BB1092" s="5">
        <v>0</v>
      </c>
      <c r="BC1092" s="5">
        <v>0</v>
      </c>
      <c r="BD1092" s="5">
        <v>0</v>
      </c>
      <c r="BE1092" s="5">
        <v>1500</v>
      </c>
      <c r="BF1092" s="5">
        <v>0</v>
      </c>
      <c r="BG1092" s="5">
        <v>0</v>
      </c>
      <c r="BH1092" s="5">
        <v>4443890</v>
      </c>
      <c r="BI1092" s="5">
        <v>2081493</v>
      </c>
      <c r="BJ1092" s="5">
        <v>6842036</v>
      </c>
      <c r="BK1092" s="5">
        <v>616741</v>
      </c>
      <c r="BL1092" s="5">
        <v>0</v>
      </c>
      <c r="BM1092" s="5">
        <v>0</v>
      </c>
      <c r="BN1092" s="5">
        <v>32629</v>
      </c>
      <c r="BO1092" s="5">
        <v>1624272</v>
      </c>
      <c r="BP1092" s="5">
        <v>4802708</v>
      </c>
      <c r="BQ1092" s="5">
        <v>3957216</v>
      </c>
      <c r="BR1092" s="5">
        <v>0</v>
      </c>
    </row>
    <row r="1093" spans="1:70">
      <c r="A1093" t="s">
        <v>2550</v>
      </c>
      <c r="B1093" t="s">
        <v>2551</v>
      </c>
      <c r="C1093" t="s">
        <v>1280</v>
      </c>
      <c r="D1093" t="s">
        <v>2552</v>
      </c>
      <c r="E1093" t="str">
        <f t="shared" si="17"/>
        <v>広島県東広島市</v>
      </c>
      <c r="F1093" s="5">
        <v>160962</v>
      </c>
      <c r="G1093" s="5">
        <v>49</v>
      </c>
      <c r="H1093" s="5">
        <v>1</v>
      </c>
      <c r="I1093" s="5">
        <v>7</v>
      </c>
      <c r="J1093" s="5">
        <v>0</v>
      </c>
      <c r="K1093" s="5">
        <v>1</v>
      </c>
      <c r="L1093" s="5">
        <v>16244</v>
      </c>
      <c r="M1093" s="5">
        <v>63900</v>
      </c>
      <c r="N1093" s="5">
        <v>13833</v>
      </c>
      <c r="O1093" s="5">
        <v>1215258</v>
      </c>
      <c r="P1093" s="5">
        <v>4129123</v>
      </c>
      <c r="Q1093" s="5">
        <v>4212072</v>
      </c>
      <c r="R1093" s="5">
        <v>415057</v>
      </c>
      <c r="S1093" s="5">
        <v>31</v>
      </c>
      <c r="T1093" s="5">
        <v>16837</v>
      </c>
      <c r="U1093" s="5">
        <v>0</v>
      </c>
      <c r="V1093" s="5">
        <v>0</v>
      </c>
      <c r="W1093" s="5">
        <v>19</v>
      </c>
      <c r="X1093" s="5">
        <v>6</v>
      </c>
      <c r="Y1093" s="5">
        <v>9960</v>
      </c>
      <c r="Z1093" s="5">
        <v>1200</v>
      </c>
      <c r="AA1093" s="5">
        <v>82</v>
      </c>
      <c r="AB1093" s="5">
        <v>66</v>
      </c>
      <c r="AC1093" s="5">
        <v>8570</v>
      </c>
      <c r="AD1093" s="5">
        <v>4539</v>
      </c>
      <c r="AE1093" s="5">
        <v>0</v>
      </c>
      <c r="AF1093" s="5">
        <v>53346</v>
      </c>
      <c r="AG1093" s="5">
        <v>400</v>
      </c>
      <c r="AH1093" s="5">
        <v>24000</v>
      </c>
      <c r="AI1093" s="5">
        <v>0</v>
      </c>
      <c r="AJ1093" s="5">
        <v>32234</v>
      </c>
      <c r="AK1093" s="5">
        <v>22942</v>
      </c>
      <c r="AL1093" s="5">
        <v>0</v>
      </c>
      <c r="AM1093" s="5">
        <v>8124</v>
      </c>
      <c r="AN1093" s="5">
        <v>433</v>
      </c>
      <c r="AO1093" s="5">
        <v>0</v>
      </c>
      <c r="AP1093" s="5">
        <v>0</v>
      </c>
      <c r="AQ1093" s="5">
        <v>9539</v>
      </c>
      <c r="AR1093" s="5">
        <v>0</v>
      </c>
      <c r="AS1093" s="5">
        <v>3267</v>
      </c>
      <c r="AT1093" s="5">
        <v>107</v>
      </c>
      <c r="AU1093" s="5">
        <v>22349</v>
      </c>
      <c r="AV1093" s="5">
        <v>0</v>
      </c>
      <c r="AW1093" s="5">
        <v>31</v>
      </c>
      <c r="AX1093" s="5">
        <v>0</v>
      </c>
      <c r="AY1093" s="5">
        <v>1651</v>
      </c>
      <c r="AZ1093" s="5">
        <v>126</v>
      </c>
      <c r="BA1093" s="5">
        <v>500</v>
      </c>
      <c r="BB1093" s="5">
        <v>0</v>
      </c>
      <c r="BC1093" s="5">
        <v>117804</v>
      </c>
      <c r="BD1093" s="5">
        <v>0</v>
      </c>
      <c r="BE1093" s="5">
        <v>0</v>
      </c>
      <c r="BF1093" s="5">
        <v>0</v>
      </c>
      <c r="BG1093" s="5">
        <v>177</v>
      </c>
      <c r="BH1093" s="5">
        <v>4135034</v>
      </c>
      <c r="BI1093" s="5">
        <v>711322</v>
      </c>
      <c r="BJ1093" s="5">
        <v>4036456</v>
      </c>
      <c r="BK1093" s="5">
        <v>105337</v>
      </c>
      <c r="BL1093" s="5">
        <v>0</v>
      </c>
      <c r="BM1093" s="5">
        <v>0</v>
      </c>
      <c r="BN1093" s="5">
        <v>0</v>
      </c>
      <c r="BO1093" s="5">
        <v>321996</v>
      </c>
      <c r="BP1093" s="5">
        <v>7067278</v>
      </c>
      <c r="BQ1093" s="5">
        <v>1264559</v>
      </c>
      <c r="BR1093" s="5">
        <v>62775</v>
      </c>
    </row>
    <row r="1094" spans="1:70">
      <c r="A1094" t="s">
        <v>2550</v>
      </c>
      <c r="B1094" t="s">
        <v>2551</v>
      </c>
      <c r="C1094" t="s">
        <v>1282</v>
      </c>
      <c r="D1094" t="s">
        <v>2553</v>
      </c>
      <c r="E1094" t="str">
        <f t="shared" si="17"/>
        <v>広島県大竹市</v>
      </c>
      <c r="F1094" s="5">
        <v>26448</v>
      </c>
      <c r="G1094" s="5">
        <v>11</v>
      </c>
      <c r="H1094" s="5">
        <v>0</v>
      </c>
      <c r="I1094" s="5">
        <v>1</v>
      </c>
      <c r="J1094" s="5">
        <v>0</v>
      </c>
      <c r="K1094" s="5">
        <v>0</v>
      </c>
      <c r="L1094" s="5">
        <v>330</v>
      </c>
      <c r="M1094" s="5">
        <v>10780</v>
      </c>
      <c r="N1094" s="5">
        <v>13842</v>
      </c>
      <c r="O1094" s="5">
        <v>178511</v>
      </c>
      <c r="P1094" s="5">
        <v>430822</v>
      </c>
      <c r="Q1094" s="5">
        <v>615706</v>
      </c>
      <c r="R1094" s="5">
        <v>47491</v>
      </c>
      <c r="S1094" s="5">
        <v>7</v>
      </c>
      <c r="T1094" s="5">
        <v>3281</v>
      </c>
      <c r="U1094" s="5">
        <v>0</v>
      </c>
      <c r="V1094" s="5">
        <v>0</v>
      </c>
      <c r="W1094" s="5">
        <v>6</v>
      </c>
      <c r="X1094" s="5">
        <v>4</v>
      </c>
      <c r="Y1094" s="5">
        <v>14700</v>
      </c>
      <c r="Z1094" s="5">
        <v>0</v>
      </c>
      <c r="AA1094" s="5">
        <v>8</v>
      </c>
      <c r="AB1094" s="5">
        <v>3</v>
      </c>
      <c r="AC1094" s="5">
        <v>272</v>
      </c>
      <c r="AD1094" s="5">
        <v>2454</v>
      </c>
      <c r="AE1094" s="5">
        <v>11833</v>
      </c>
      <c r="AF1094" s="5">
        <v>80514</v>
      </c>
      <c r="AG1094" s="5">
        <v>0</v>
      </c>
      <c r="AH1094" s="5">
        <v>0</v>
      </c>
      <c r="AI1094" s="5">
        <v>0</v>
      </c>
      <c r="AJ1094" s="5">
        <v>0</v>
      </c>
      <c r="AK1094" s="5">
        <v>2900</v>
      </c>
      <c r="AL1094" s="5">
        <v>0</v>
      </c>
      <c r="AM1094" s="5">
        <v>0</v>
      </c>
      <c r="AN1094" s="5">
        <v>5184</v>
      </c>
      <c r="AO1094" s="5">
        <v>0</v>
      </c>
      <c r="AP1094" s="5">
        <v>4112</v>
      </c>
      <c r="AQ1094" s="5">
        <v>0</v>
      </c>
      <c r="AR1094" s="5">
        <v>0</v>
      </c>
      <c r="AS1094" s="5">
        <v>55</v>
      </c>
      <c r="AT1094" s="5">
        <v>0</v>
      </c>
      <c r="AU1094" s="5">
        <v>3463</v>
      </c>
      <c r="AV1094" s="5">
        <v>0</v>
      </c>
      <c r="AW1094" s="5">
        <v>7537</v>
      </c>
      <c r="AX1094" s="5">
        <v>20</v>
      </c>
      <c r="AY1094" s="5">
        <v>0</v>
      </c>
      <c r="AZ1094" s="5">
        <v>0</v>
      </c>
      <c r="BA1094" s="5">
        <v>0</v>
      </c>
      <c r="BB1094" s="5">
        <v>0</v>
      </c>
      <c r="BC1094" s="5">
        <v>17448</v>
      </c>
      <c r="BD1094" s="5">
        <v>0</v>
      </c>
      <c r="BE1094" s="5">
        <v>0</v>
      </c>
      <c r="BF1094" s="5">
        <v>0</v>
      </c>
      <c r="BG1094" s="5">
        <v>0</v>
      </c>
      <c r="BH1094" s="5">
        <v>450623</v>
      </c>
      <c r="BI1094" s="5">
        <v>74912</v>
      </c>
      <c r="BJ1094" s="5">
        <v>451606</v>
      </c>
      <c r="BK1094" s="5">
        <v>14845</v>
      </c>
      <c r="BL1094" s="5">
        <v>0</v>
      </c>
      <c r="BM1094" s="5">
        <v>0</v>
      </c>
      <c r="BN1094" s="5">
        <v>0</v>
      </c>
      <c r="BO1094" s="5">
        <v>48870</v>
      </c>
      <c r="BP1094" s="5">
        <v>1489676</v>
      </c>
      <c r="BQ1094" s="5">
        <v>244400</v>
      </c>
      <c r="BR1094" s="5">
        <v>7000</v>
      </c>
    </row>
    <row r="1095" spans="1:70">
      <c r="A1095" t="s">
        <v>2550</v>
      </c>
      <c r="B1095" t="s">
        <v>2551</v>
      </c>
      <c r="C1095" t="s">
        <v>1284</v>
      </c>
      <c r="D1095" t="s">
        <v>2554</v>
      </c>
      <c r="E1095" t="str">
        <f t="shared" si="17"/>
        <v>広島県海田町</v>
      </c>
      <c r="F1095" s="5">
        <v>29654</v>
      </c>
      <c r="G1095" s="5">
        <v>19</v>
      </c>
      <c r="H1095" s="5">
        <v>2</v>
      </c>
      <c r="I1095" s="5">
        <v>1</v>
      </c>
      <c r="J1095" s="5">
        <v>1</v>
      </c>
      <c r="K1095" s="5">
        <v>0</v>
      </c>
      <c r="L1095" s="5">
        <v>506</v>
      </c>
      <c r="M1095" s="5">
        <v>1477</v>
      </c>
      <c r="N1095" s="5">
        <v>3580</v>
      </c>
      <c r="O1095" s="5">
        <v>83980</v>
      </c>
      <c r="P1095" s="5">
        <v>349395</v>
      </c>
      <c r="Q1095" s="5">
        <v>698811</v>
      </c>
      <c r="R1095" s="5">
        <v>53452</v>
      </c>
      <c r="S1095" s="5">
        <v>6</v>
      </c>
      <c r="T1095" s="5">
        <v>2948</v>
      </c>
      <c r="U1095" s="5">
        <v>0</v>
      </c>
      <c r="V1095" s="5">
        <v>0</v>
      </c>
      <c r="W1095" s="5">
        <v>3</v>
      </c>
      <c r="X1095" s="5">
        <v>8</v>
      </c>
      <c r="Y1095" s="5">
        <v>17000</v>
      </c>
      <c r="Z1095" s="5">
        <v>0</v>
      </c>
      <c r="AA1095" s="5">
        <v>37</v>
      </c>
      <c r="AB1095" s="5">
        <v>2</v>
      </c>
      <c r="AC1095" s="5">
        <v>239</v>
      </c>
      <c r="AD1095" s="5">
        <v>431</v>
      </c>
      <c r="AE1095" s="5">
        <v>2010</v>
      </c>
      <c r="AF1095" s="5">
        <v>7007</v>
      </c>
      <c r="AG1095" s="5">
        <v>0</v>
      </c>
      <c r="AH1095" s="5">
        <v>0</v>
      </c>
      <c r="AI1095" s="5">
        <v>0</v>
      </c>
      <c r="AJ1095" s="5">
        <v>15500</v>
      </c>
      <c r="AK1095" s="5">
        <v>6410</v>
      </c>
      <c r="AL1095" s="5">
        <v>0</v>
      </c>
      <c r="AM1095" s="5">
        <v>0</v>
      </c>
      <c r="AN1095" s="5">
        <v>0</v>
      </c>
      <c r="AO1095" s="5">
        <v>0</v>
      </c>
      <c r="AP1095" s="5">
        <v>0</v>
      </c>
      <c r="AQ1095" s="5">
        <v>0</v>
      </c>
      <c r="AR1095" s="5">
        <v>130</v>
      </c>
      <c r="AS1095" s="5">
        <v>360</v>
      </c>
      <c r="AT1095" s="5">
        <v>312</v>
      </c>
      <c r="AU1095" s="5">
        <v>18043</v>
      </c>
      <c r="AV1095" s="5">
        <v>41</v>
      </c>
      <c r="AW1095" s="5">
        <v>10</v>
      </c>
      <c r="AX1095" s="5">
        <v>0</v>
      </c>
      <c r="AY1095" s="5">
        <v>0</v>
      </c>
      <c r="AZ1095" s="5">
        <v>0</v>
      </c>
      <c r="BA1095" s="5">
        <v>125</v>
      </c>
      <c r="BB1095" s="5">
        <v>0</v>
      </c>
      <c r="BC1095" s="5">
        <v>311</v>
      </c>
      <c r="BD1095" s="5">
        <v>0</v>
      </c>
      <c r="BE1095" s="5">
        <v>0</v>
      </c>
      <c r="BF1095" s="5">
        <v>0</v>
      </c>
      <c r="BG1095" s="5">
        <v>0</v>
      </c>
      <c r="BH1095" s="5">
        <v>379235</v>
      </c>
      <c r="BI1095" s="5">
        <v>29332</v>
      </c>
      <c r="BJ1095" s="5">
        <v>355639</v>
      </c>
      <c r="BK1095" s="5">
        <v>15545</v>
      </c>
      <c r="BL1095" s="5">
        <v>20</v>
      </c>
      <c r="BM1095" s="5">
        <v>0</v>
      </c>
      <c r="BN1095" s="5">
        <v>0</v>
      </c>
      <c r="BO1095" s="5">
        <v>9697</v>
      </c>
      <c r="BP1095" s="5">
        <v>468129</v>
      </c>
      <c r="BQ1095" s="5">
        <v>142907</v>
      </c>
      <c r="BR1095" s="5">
        <v>248</v>
      </c>
    </row>
    <row r="1096" spans="1:70">
      <c r="A1096" t="s">
        <v>2550</v>
      </c>
      <c r="B1096" t="s">
        <v>2551</v>
      </c>
      <c r="C1096" t="s">
        <v>1286</v>
      </c>
      <c r="D1096" t="s">
        <v>2555</v>
      </c>
      <c r="E1096" t="str">
        <f t="shared" si="17"/>
        <v>広島県廿日市市</v>
      </c>
      <c r="F1096" s="5">
        <v>109263</v>
      </c>
      <c r="G1096" s="5">
        <v>25</v>
      </c>
      <c r="H1096" s="5">
        <v>2</v>
      </c>
      <c r="I1096" s="5">
        <v>3</v>
      </c>
      <c r="J1096" s="5">
        <v>0</v>
      </c>
      <c r="K1096" s="5">
        <v>0</v>
      </c>
      <c r="L1096" s="5">
        <v>8565</v>
      </c>
      <c r="M1096" s="5">
        <v>35963</v>
      </c>
      <c r="N1096" s="5">
        <v>0</v>
      </c>
      <c r="O1096" s="5">
        <v>639292</v>
      </c>
      <c r="P1096" s="5">
        <v>2115359</v>
      </c>
      <c r="Q1096" s="5">
        <v>4554447</v>
      </c>
      <c r="R1096" s="5">
        <v>183450</v>
      </c>
      <c r="S1096" s="5">
        <v>17</v>
      </c>
      <c r="T1096" s="5">
        <v>11968</v>
      </c>
      <c r="U1096" s="5">
        <v>0</v>
      </c>
      <c r="V1096" s="5">
        <v>0</v>
      </c>
      <c r="W1096" s="5">
        <v>17</v>
      </c>
      <c r="X1096" s="5">
        <v>20</v>
      </c>
      <c r="Y1096" s="5">
        <v>11130</v>
      </c>
      <c r="Z1096" s="5">
        <v>0</v>
      </c>
      <c r="AA1096" s="5">
        <v>332</v>
      </c>
      <c r="AB1096" s="5">
        <v>23</v>
      </c>
      <c r="AC1096" s="5">
        <v>969</v>
      </c>
      <c r="AD1096" s="5">
        <v>8749</v>
      </c>
      <c r="AE1096" s="5">
        <v>0</v>
      </c>
      <c r="AF1096" s="5">
        <v>121390</v>
      </c>
      <c r="AG1096" s="5">
        <v>6990</v>
      </c>
      <c r="AH1096" s="5">
        <v>98957</v>
      </c>
      <c r="AI1096" s="5">
        <v>17726</v>
      </c>
      <c r="AJ1096" s="5">
        <v>288</v>
      </c>
      <c r="AK1096" s="5">
        <v>32158</v>
      </c>
      <c r="AL1096" s="5">
        <v>3224</v>
      </c>
      <c r="AM1096" s="5">
        <v>10</v>
      </c>
      <c r="AN1096" s="5">
        <v>0</v>
      </c>
      <c r="AO1096" s="5">
        <v>0</v>
      </c>
      <c r="AP1096" s="5">
        <v>0</v>
      </c>
      <c r="AQ1096" s="5">
        <v>0</v>
      </c>
      <c r="AR1096" s="5">
        <v>1872</v>
      </c>
      <c r="AS1096" s="5">
        <v>8510</v>
      </c>
      <c r="AT1096" s="5">
        <v>0</v>
      </c>
      <c r="AU1096" s="5">
        <v>9045</v>
      </c>
      <c r="AV1096" s="5">
        <v>0</v>
      </c>
      <c r="AW1096" s="5">
        <v>0</v>
      </c>
      <c r="AX1096" s="5">
        <v>0</v>
      </c>
      <c r="AY1096" s="5">
        <v>0</v>
      </c>
      <c r="AZ1096" s="5">
        <v>2142</v>
      </c>
      <c r="BA1096" s="5">
        <v>6158</v>
      </c>
      <c r="BB1096" s="5">
        <v>0</v>
      </c>
      <c r="BC1096" s="5">
        <v>126753</v>
      </c>
      <c r="BD1096" s="5">
        <v>0</v>
      </c>
      <c r="BE1096" s="5">
        <v>0</v>
      </c>
      <c r="BF1096" s="5">
        <v>0</v>
      </c>
      <c r="BG1096" s="5">
        <v>745</v>
      </c>
      <c r="BH1096" s="5">
        <v>2180945</v>
      </c>
      <c r="BI1096" s="5">
        <v>587920</v>
      </c>
      <c r="BJ1096" s="5">
        <v>2563494</v>
      </c>
      <c r="BK1096" s="5">
        <v>47518</v>
      </c>
      <c r="BL1096" s="5">
        <v>0</v>
      </c>
      <c r="BM1096" s="5">
        <v>4417</v>
      </c>
      <c r="BN1096" s="5">
        <v>0</v>
      </c>
      <c r="BO1096" s="5">
        <v>329465</v>
      </c>
      <c r="BP1096" s="5">
        <v>3746123</v>
      </c>
      <c r="BQ1096" s="5">
        <v>830047</v>
      </c>
      <c r="BR1096" s="5">
        <v>33300</v>
      </c>
    </row>
    <row r="1097" spans="1:70">
      <c r="A1097" t="s">
        <v>2550</v>
      </c>
      <c r="B1097" t="s">
        <v>2551</v>
      </c>
      <c r="C1097" t="s">
        <v>1296</v>
      </c>
      <c r="D1097" t="s">
        <v>2556</v>
      </c>
      <c r="E1097" t="str">
        <f t="shared" si="17"/>
        <v>広島県広島市</v>
      </c>
      <c r="F1097" s="5">
        <v>1232014</v>
      </c>
      <c r="G1097" s="5">
        <v>717</v>
      </c>
      <c r="H1097" s="5">
        <v>3</v>
      </c>
      <c r="I1097" s="5">
        <v>2</v>
      </c>
      <c r="J1097" s="5">
        <v>3</v>
      </c>
      <c r="K1097" s="5">
        <v>1</v>
      </c>
      <c r="L1097" s="5">
        <v>24165</v>
      </c>
      <c r="M1097" s="5">
        <v>167383</v>
      </c>
      <c r="N1097" s="5">
        <v>557455</v>
      </c>
      <c r="O1097" s="5">
        <v>4090996</v>
      </c>
      <c r="P1097" s="5">
        <v>19040445</v>
      </c>
      <c r="Q1097" s="5">
        <v>64077731</v>
      </c>
      <c r="R1097" s="5">
        <v>5587544</v>
      </c>
      <c r="S1097" s="5">
        <v>537</v>
      </c>
      <c r="T1097" s="5">
        <v>127237</v>
      </c>
      <c r="U1097" s="5">
        <v>0</v>
      </c>
      <c r="V1097" s="5">
        <v>0</v>
      </c>
      <c r="W1097" s="5">
        <v>457</v>
      </c>
      <c r="X1097" s="5">
        <v>22</v>
      </c>
      <c r="Y1097" s="5">
        <v>592001</v>
      </c>
      <c r="Z1097" s="5">
        <v>0</v>
      </c>
      <c r="AA1097" s="5">
        <v>922</v>
      </c>
      <c r="AB1097" s="5">
        <v>553</v>
      </c>
      <c r="AC1097" s="5">
        <v>10951</v>
      </c>
      <c r="AD1097" s="5">
        <v>39249</v>
      </c>
      <c r="AE1097" s="5">
        <v>250714</v>
      </c>
      <c r="AF1097" s="5">
        <v>785923</v>
      </c>
      <c r="AG1097" s="5">
        <v>0</v>
      </c>
      <c r="AH1097" s="5">
        <v>1026648</v>
      </c>
      <c r="AI1097" s="5">
        <v>11664</v>
      </c>
      <c r="AJ1097" s="5">
        <v>148810</v>
      </c>
      <c r="AK1097" s="5">
        <v>279630</v>
      </c>
      <c r="AL1097" s="5">
        <v>32550</v>
      </c>
      <c r="AM1097" s="5">
        <v>53321</v>
      </c>
      <c r="AN1097" s="5">
        <v>27637</v>
      </c>
      <c r="AO1097" s="5">
        <v>0</v>
      </c>
      <c r="AP1097" s="5">
        <v>1760</v>
      </c>
      <c r="AQ1097" s="5">
        <v>6126</v>
      </c>
      <c r="AR1097" s="5">
        <v>2594</v>
      </c>
      <c r="AS1097" s="5">
        <v>64971</v>
      </c>
      <c r="AT1097" s="5">
        <v>162998</v>
      </c>
      <c r="AU1097" s="5">
        <v>997415</v>
      </c>
      <c r="AV1097" s="5">
        <v>5434</v>
      </c>
      <c r="AW1097" s="5">
        <v>13338</v>
      </c>
      <c r="AX1097" s="5">
        <v>22208</v>
      </c>
      <c r="AY1097" s="5">
        <v>12867</v>
      </c>
      <c r="AZ1097" s="5">
        <v>552</v>
      </c>
      <c r="BA1097" s="5">
        <v>0</v>
      </c>
      <c r="BB1097" s="5">
        <v>0</v>
      </c>
      <c r="BC1097" s="5">
        <v>31380</v>
      </c>
      <c r="BD1097" s="5">
        <v>0</v>
      </c>
      <c r="BE1097" s="5">
        <v>0</v>
      </c>
      <c r="BF1097" s="5">
        <v>0</v>
      </c>
      <c r="BG1097" s="5">
        <v>0</v>
      </c>
      <c r="BH1097" s="5">
        <v>20773934</v>
      </c>
      <c r="BI1097" s="5">
        <v>3122729</v>
      </c>
      <c r="BJ1097" s="5">
        <v>20582990</v>
      </c>
      <c r="BK1097" s="5">
        <v>1355884</v>
      </c>
      <c r="BL1097" s="5">
        <v>969</v>
      </c>
      <c r="BM1097" s="5">
        <v>384567</v>
      </c>
      <c r="BN1097" s="5">
        <v>1693312</v>
      </c>
      <c r="BO1097" s="5">
        <v>1915119</v>
      </c>
      <c r="BP1097" s="5">
        <v>14241616</v>
      </c>
      <c r="BQ1097" s="5">
        <v>9705574</v>
      </c>
      <c r="BR1097" s="5">
        <v>80700</v>
      </c>
    </row>
    <row r="1098" spans="1:70">
      <c r="A1098" t="s">
        <v>2550</v>
      </c>
      <c r="B1098" t="s">
        <v>2551</v>
      </c>
      <c r="C1098" t="s">
        <v>1300</v>
      </c>
      <c r="D1098" t="s">
        <v>2557</v>
      </c>
      <c r="E1098" t="str">
        <f t="shared" si="17"/>
        <v>広島県庄原市</v>
      </c>
      <c r="F1098" s="5">
        <v>26444</v>
      </c>
      <c r="G1098" s="5">
        <v>20</v>
      </c>
      <c r="H1098" s="5">
        <v>2</v>
      </c>
      <c r="I1098" s="5">
        <v>5</v>
      </c>
      <c r="J1098" s="5">
        <v>3</v>
      </c>
      <c r="K1098" s="5">
        <v>0</v>
      </c>
      <c r="L1098" s="5">
        <v>8233</v>
      </c>
      <c r="M1098" s="5">
        <v>51532</v>
      </c>
      <c r="N1098" s="5">
        <v>196610</v>
      </c>
      <c r="O1098" s="5">
        <v>287262</v>
      </c>
      <c r="P1098" s="5">
        <v>677485</v>
      </c>
      <c r="Q1098" s="5">
        <v>3594739</v>
      </c>
      <c r="R1098" s="5">
        <v>287078</v>
      </c>
      <c r="S1098" s="5">
        <v>17</v>
      </c>
      <c r="T1098" s="5">
        <v>2915</v>
      </c>
      <c r="U1098" s="5">
        <v>0</v>
      </c>
      <c r="V1098" s="5">
        <v>0</v>
      </c>
      <c r="W1098" s="5">
        <v>11</v>
      </c>
      <c r="X1098" s="5">
        <v>8</v>
      </c>
      <c r="Y1098" s="5">
        <v>19320</v>
      </c>
      <c r="Z1098" s="5">
        <v>0</v>
      </c>
      <c r="AA1098" s="5">
        <v>135</v>
      </c>
      <c r="AB1098" s="5">
        <v>47</v>
      </c>
      <c r="AC1098" s="5">
        <v>0</v>
      </c>
      <c r="AD1098" s="5">
        <v>755</v>
      </c>
      <c r="AE1098" s="5">
        <v>497</v>
      </c>
      <c r="AF1098" s="5">
        <v>6143</v>
      </c>
      <c r="AG1098" s="5">
        <v>0</v>
      </c>
      <c r="AH1098" s="5">
        <v>15592</v>
      </c>
      <c r="AI1098" s="5">
        <v>0</v>
      </c>
      <c r="AJ1098" s="5">
        <v>42937</v>
      </c>
      <c r="AK1098" s="5">
        <v>2131</v>
      </c>
      <c r="AL1098" s="5">
        <v>0</v>
      </c>
      <c r="AM1098" s="5">
        <v>9814</v>
      </c>
      <c r="AN1098" s="5">
        <v>2172</v>
      </c>
      <c r="AO1098" s="5">
        <v>0</v>
      </c>
      <c r="AP1098" s="5">
        <v>0</v>
      </c>
      <c r="AQ1098" s="5">
        <v>2602</v>
      </c>
      <c r="AR1098" s="5">
        <v>0</v>
      </c>
      <c r="AS1098" s="5">
        <v>3530</v>
      </c>
      <c r="AT1098" s="5">
        <v>482</v>
      </c>
      <c r="AU1098" s="5">
        <v>5864</v>
      </c>
      <c r="AV1098" s="5">
        <v>0</v>
      </c>
      <c r="AW1098" s="5">
        <v>0</v>
      </c>
      <c r="AX1098" s="5">
        <v>0</v>
      </c>
      <c r="AY1098" s="5">
        <v>46</v>
      </c>
      <c r="AZ1098" s="5">
        <v>0</v>
      </c>
      <c r="BA1098" s="5">
        <v>7231</v>
      </c>
      <c r="BB1098" s="5">
        <v>0</v>
      </c>
      <c r="BC1098" s="5">
        <v>53843</v>
      </c>
      <c r="BD1098" s="5">
        <v>0</v>
      </c>
      <c r="BE1098" s="5">
        <v>0</v>
      </c>
      <c r="BF1098" s="5">
        <v>0</v>
      </c>
      <c r="BG1098" s="5">
        <v>0</v>
      </c>
      <c r="BH1098" s="5">
        <v>678302</v>
      </c>
      <c r="BI1098" s="5">
        <v>468039</v>
      </c>
      <c r="BJ1098" s="5">
        <v>941181</v>
      </c>
      <c r="BK1098" s="5">
        <v>82828</v>
      </c>
      <c r="BL1098" s="5">
        <v>0</v>
      </c>
      <c r="BM1098" s="5">
        <v>0</v>
      </c>
      <c r="BN1098" s="5">
        <v>0</v>
      </c>
      <c r="BO1098" s="5">
        <v>269904</v>
      </c>
      <c r="BP1098" s="5">
        <v>1501514</v>
      </c>
      <c r="BQ1098" s="5">
        <v>371856</v>
      </c>
      <c r="BR1098" s="5">
        <v>0</v>
      </c>
    </row>
    <row r="1099" spans="1:70">
      <c r="A1099" t="s">
        <v>2550</v>
      </c>
      <c r="B1099" t="s">
        <v>2551</v>
      </c>
      <c r="C1099" t="s">
        <v>1302</v>
      </c>
      <c r="D1099" t="s">
        <v>2558</v>
      </c>
      <c r="E1099" t="str">
        <f t="shared" si="17"/>
        <v>広島県呉市</v>
      </c>
      <c r="F1099" s="5">
        <v>222099</v>
      </c>
      <c r="G1099" s="5">
        <v>111</v>
      </c>
      <c r="H1099" s="5">
        <v>0</v>
      </c>
      <c r="I1099" s="5">
        <v>0</v>
      </c>
      <c r="J1099" s="5">
        <v>1</v>
      </c>
      <c r="K1099" s="5">
        <v>0</v>
      </c>
      <c r="L1099" s="5">
        <v>37515</v>
      </c>
      <c r="M1099" s="5">
        <v>77228</v>
      </c>
      <c r="N1099" s="5">
        <v>87823</v>
      </c>
      <c r="O1099" s="5">
        <v>1213999</v>
      </c>
      <c r="P1099" s="5">
        <v>4604249</v>
      </c>
      <c r="Q1099" s="5">
        <v>17180099</v>
      </c>
      <c r="R1099" s="5">
        <v>1302977</v>
      </c>
      <c r="S1099" s="5">
        <v>71</v>
      </c>
      <c r="T1099" s="5">
        <v>21651</v>
      </c>
      <c r="U1099" s="5">
        <v>0</v>
      </c>
      <c r="V1099" s="5">
        <v>0</v>
      </c>
      <c r="W1099" s="5">
        <v>69</v>
      </c>
      <c r="X1099" s="5">
        <v>27</v>
      </c>
      <c r="Y1099" s="5">
        <v>82000</v>
      </c>
      <c r="Z1099" s="5">
        <v>0</v>
      </c>
      <c r="AA1099" s="5">
        <v>58</v>
      </c>
      <c r="AB1099" s="5">
        <v>7</v>
      </c>
      <c r="AC1099" s="5">
        <v>23208</v>
      </c>
      <c r="AD1099" s="5">
        <v>9421</v>
      </c>
      <c r="AE1099" s="5">
        <v>39252</v>
      </c>
      <c r="AF1099" s="5">
        <v>116132</v>
      </c>
      <c r="AG1099" s="5">
        <v>82000</v>
      </c>
      <c r="AH1099" s="5">
        <v>255499</v>
      </c>
      <c r="AI1099" s="5">
        <v>52747</v>
      </c>
      <c r="AJ1099" s="5">
        <v>0</v>
      </c>
      <c r="AK1099" s="5">
        <v>32240</v>
      </c>
      <c r="AL1099" s="5">
        <v>52356</v>
      </c>
      <c r="AM1099" s="5">
        <v>0</v>
      </c>
      <c r="AN1099" s="5">
        <v>800</v>
      </c>
      <c r="AO1099" s="5">
        <v>7171</v>
      </c>
      <c r="AP1099" s="5">
        <v>7678</v>
      </c>
      <c r="AQ1099" s="5">
        <v>0</v>
      </c>
      <c r="AR1099" s="5">
        <v>6599</v>
      </c>
      <c r="AS1099" s="5">
        <v>3665</v>
      </c>
      <c r="AT1099" s="5">
        <v>14123</v>
      </c>
      <c r="AU1099" s="5">
        <v>47549</v>
      </c>
      <c r="AV1099" s="5">
        <v>1020</v>
      </c>
      <c r="AW1099" s="5">
        <v>5006</v>
      </c>
      <c r="AX1099" s="5">
        <v>1568</v>
      </c>
      <c r="AY1099" s="5">
        <v>19385</v>
      </c>
      <c r="AZ1099" s="5">
        <v>0</v>
      </c>
      <c r="BA1099" s="5">
        <v>4609</v>
      </c>
      <c r="BB1099" s="5">
        <v>0</v>
      </c>
      <c r="BC1099" s="5">
        <v>42982</v>
      </c>
      <c r="BD1099" s="5">
        <v>0</v>
      </c>
      <c r="BE1099" s="5">
        <v>0</v>
      </c>
      <c r="BF1099" s="5">
        <v>0</v>
      </c>
      <c r="BG1099" s="5">
        <v>0</v>
      </c>
      <c r="BH1099" s="5">
        <v>4953155</v>
      </c>
      <c r="BI1099" s="5">
        <v>427809</v>
      </c>
      <c r="BJ1099" s="5">
        <v>5127339</v>
      </c>
      <c r="BK1099" s="5">
        <v>257928</v>
      </c>
      <c r="BL1099" s="5">
        <v>0</v>
      </c>
      <c r="BM1099" s="5">
        <v>112939</v>
      </c>
      <c r="BN1099" s="5">
        <v>0</v>
      </c>
      <c r="BO1099" s="5">
        <v>282152</v>
      </c>
      <c r="BP1099" s="5">
        <v>2632993</v>
      </c>
      <c r="BQ1099" s="5">
        <v>2081239</v>
      </c>
      <c r="BR1099" s="5">
        <v>36920</v>
      </c>
    </row>
    <row r="1100" spans="1:70">
      <c r="A1100" t="s">
        <v>2550</v>
      </c>
      <c r="B1100" t="s">
        <v>2551</v>
      </c>
      <c r="C1100" t="s">
        <v>1523</v>
      </c>
      <c r="D1100" t="s">
        <v>2559</v>
      </c>
      <c r="E1100" t="str">
        <f t="shared" si="17"/>
        <v>広島県江田島市</v>
      </c>
      <c r="F1100" s="5">
        <v>22205</v>
      </c>
      <c r="G1100" s="5">
        <v>16</v>
      </c>
      <c r="H1100" s="5">
        <v>0</v>
      </c>
      <c r="I1100" s="5">
        <v>6</v>
      </c>
      <c r="J1100" s="5">
        <v>0</v>
      </c>
      <c r="K1100" s="5">
        <v>0</v>
      </c>
      <c r="L1100" s="5">
        <v>4925</v>
      </c>
      <c r="M1100" s="5">
        <v>12803</v>
      </c>
      <c r="N1100" s="5">
        <v>0</v>
      </c>
      <c r="O1100" s="5">
        <v>384539</v>
      </c>
      <c r="P1100" s="5">
        <v>650547</v>
      </c>
      <c r="Q1100" s="5">
        <v>1186485</v>
      </c>
      <c r="R1100" s="5">
        <v>116109</v>
      </c>
      <c r="S1100" s="5">
        <v>12</v>
      </c>
      <c r="T1100" s="5">
        <v>2361</v>
      </c>
      <c r="U1100" s="5">
        <v>0</v>
      </c>
      <c r="V1100" s="5">
        <v>0</v>
      </c>
      <c r="W1100" s="5">
        <v>6</v>
      </c>
      <c r="X1100" s="5">
        <v>30</v>
      </c>
      <c r="Y1100" s="5">
        <v>12500</v>
      </c>
      <c r="Z1100" s="5">
        <v>0</v>
      </c>
      <c r="AA1100" s="5">
        <v>32</v>
      </c>
      <c r="AB1100" s="5">
        <v>12</v>
      </c>
      <c r="AC1100" s="5">
        <v>2417</v>
      </c>
      <c r="AD1100" s="5">
        <v>5451</v>
      </c>
      <c r="AE1100" s="5">
        <v>0</v>
      </c>
      <c r="AF1100" s="5">
        <v>36577</v>
      </c>
      <c r="AG1100" s="5">
        <v>0</v>
      </c>
      <c r="AH1100" s="5">
        <v>0</v>
      </c>
      <c r="AI1100" s="5">
        <v>0</v>
      </c>
      <c r="AJ1100" s="5">
        <v>50112</v>
      </c>
      <c r="AK1100" s="5">
        <v>0</v>
      </c>
      <c r="AL1100" s="5">
        <v>0</v>
      </c>
      <c r="AM1100" s="5">
        <v>10065</v>
      </c>
      <c r="AN1100" s="5">
        <v>0</v>
      </c>
      <c r="AO1100" s="5">
        <v>0</v>
      </c>
      <c r="AP1100" s="5">
        <v>0</v>
      </c>
      <c r="AQ1100" s="5">
        <v>0</v>
      </c>
      <c r="AR1100" s="5">
        <v>48</v>
      </c>
      <c r="AS1100" s="5">
        <v>0</v>
      </c>
      <c r="AT1100" s="5">
        <v>0</v>
      </c>
      <c r="AU1100" s="5">
        <v>9813</v>
      </c>
      <c r="AV1100" s="5">
        <v>0</v>
      </c>
      <c r="AW1100" s="5">
        <v>0</v>
      </c>
      <c r="AX1100" s="5">
        <v>0</v>
      </c>
      <c r="AY1100" s="5">
        <v>0</v>
      </c>
      <c r="AZ1100" s="5">
        <v>0</v>
      </c>
      <c r="BA1100" s="5">
        <v>0</v>
      </c>
      <c r="BB1100" s="5">
        <v>0</v>
      </c>
      <c r="BC1100" s="5">
        <v>4369</v>
      </c>
      <c r="BD1100" s="5">
        <v>0</v>
      </c>
      <c r="BE1100" s="5">
        <v>0</v>
      </c>
      <c r="BF1100" s="5">
        <v>0</v>
      </c>
      <c r="BG1100" s="5">
        <v>0</v>
      </c>
      <c r="BH1100" s="5">
        <v>696588</v>
      </c>
      <c r="BI1100" s="5">
        <v>75824</v>
      </c>
      <c r="BJ1100" s="5">
        <v>580128</v>
      </c>
      <c r="BK1100" s="5">
        <v>29100</v>
      </c>
      <c r="BL1100" s="5">
        <v>0</v>
      </c>
      <c r="BM1100" s="5">
        <v>7959</v>
      </c>
      <c r="BN1100" s="5">
        <v>0</v>
      </c>
      <c r="BO1100" s="5">
        <v>73956</v>
      </c>
      <c r="BP1100" s="5">
        <v>1640473</v>
      </c>
      <c r="BQ1100" s="5">
        <v>335935</v>
      </c>
      <c r="BR1100" s="5">
        <v>5000</v>
      </c>
    </row>
    <row r="1101" spans="1:70">
      <c r="A1101" t="s">
        <v>2550</v>
      </c>
      <c r="B1101" t="s">
        <v>2551</v>
      </c>
      <c r="C1101" t="s">
        <v>1304</v>
      </c>
      <c r="D1101" t="s">
        <v>2560</v>
      </c>
      <c r="E1101" t="str">
        <f t="shared" si="17"/>
        <v>広島県安芸高田市</v>
      </c>
      <c r="F1101" s="5">
        <v>21947</v>
      </c>
      <c r="G1101" s="5">
        <v>5</v>
      </c>
      <c r="H1101" s="5">
        <v>2</v>
      </c>
      <c r="I1101" s="5">
        <v>17</v>
      </c>
      <c r="J1101" s="5">
        <v>2</v>
      </c>
      <c r="K1101" s="5">
        <v>6</v>
      </c>
      <c r="L1101" s="5">
        <v>16214</v>
      </c>
      <c r="M1101" s="5">
        <v>39482</v>
      </c>
      <c r="N1101" s="5">
        <v>0</v>
      </c>
      <c r="O1101" s="5">
        <v>502898</v>
      </c>
      <c r="P1101" s="5">
        <v>418419</v>
      </c>
      <c r="Q1101" s="5">
        <v>4029974</v>
      </c>
      <c r="R1101" s="5">
        <v>269807</v>
      </c>
      <c r="S1101" s="5">
        <v>5</v>
      </c>
      <c r="T1101" s="5">
        <v>2164</v>
      </c>
      <c r="U1101" s="5">
        <v>0</v>
      </c>
      <c r="V1101" s="5">
        <v>0</v>
      </c>
      <c r="W1101" s="5">
        <v>0</v>
      </c>
      <c r="X1101" s="5">
        <v>10</v>
      </c>
      <c r="Y1101" s="5">
        <v>13118</v>
      </c>
      <c r="Z1101" s="5">
        <v>0</v>
      </c>
      <c r="AA1101" s="5">
        <v>408</v>
      </c>
      <c r="AB1101" s="5">
        <v>20</v>
      </c>
      <c r="AC1101" s="5">
        <v>420</v>
      </c>
      <c r="AD1101" s="5">
        <v>2180</v>
      </c>
      <c r="AE1101" s="5">
        <v>0</v>
      </c>
      <c r="AF1101" s="5">
        <v>110652</v>
      </c>
      <c r="AG1101" s="5">
        <v>1756</v>
      </c>
      <c r="AH1101" s="5">
        <v>1756</v>
      </c>
      <c r="AI1101" s="5">
        <v>11362</v>
      </c>
      <c r="AJ1101" s="5">
        <v>0</v>
      </c>
      <c r="AK1101" s="5">
        <v>1152</v>
      </c>
      <c r="AL1101" s="5">
        <v>7652</v>
      </c>
      <c r="AM1101" s="5">
        <v>0</v>
      </c>
      <c r="AN1101" s="5">
        <v>0</v>
      </c>
      <c r="AO1101" s="5">
        <v>0</v>
      </c>
      <c r="AP1101" s="5">
        <v>0</v>
      </c>
      <c r="AQ1101" s="5">
        <v>0</v>
      </c>
      <c r="AR1101" s="5">
        <v>4241</v>
      </c>
      <c r="AS1101" s="5">
        <v>2694</v>
      </c>
      <c r="AT1101" s="5">
        <v>0</v>
      </c>
      <c r="AU1101" s="5">
        <v>12814</v>
      </c>
      <c r="AV1101" s="5">
        <v>0</v>
      </c>
      <c r="AW1101" s="5">
        <v>23</v>
      </c>
      <c r="AX1101" s="5">
        <v>0</v>
      </c>
      <c r="AY1101" s="5">
        <v>42</v>
      </c>
      <c r="AZ1101" s="5">
        <v>4330</v>
      </c>
      <c r="BA1101" s="5">
        <v>4462</v>
      </c>
      <c r="BB1101" s="5">
        <v>0</v>
      </c>
      <c r="BC1101" s="5">
        <v>68125</v>
      </c>
      <c r="BD1101" s="5">
        <v>0</v>
      </c>
      <c r="BE1101" s="5">
        <v>0</v>
      </c>
      <c r="BF1101" s="5">
        <v>0</v>
      </c>
      <c r="BG1101" s="5">
        <v>0</v>
      </c>
      <c r="BH1101" s="5">
        <v>419081</v>
      </c>
      <c r="BI1101" s="5">
        <v>543068</v>
      </c>
      <c r="BJ1101" s="5">
        <v>863072</v>
      </c>
      <c r="BK1101" s="5">
        <v>78692</v>
      </c>
      <c r="BL1101" s="5">
        <v>0</v>
      </c>
      <c r="BM1101" s="5">
        <v>0</v>
      </c>
      <c r="BN1101" s="5">
        <v>0</v>
      </c>
      <c r="BO1101" s="5">
        <v>182511</v>
      </c>
      <c r="BP1101" s="5">
        <v>564697</v>
      </c>
      <c r="BQ1101" s="5">
        <v>443428</v>
      </c>
      <c r="BR1101" s="5" t="s">
        <v>2903</v>
      </c>
    </row>
    <row r="1102" spans="1:70">
      <c r="A1102" t="s">
        <v>2550</v>
      </c>
      <c r="B1102" t="s">
        <v>2551</v>
      </c>
      <c r="C1102" t="s">
        <v>1306</v>
      </c>
      <c r="D1102" t="s">
        <v>2561</v>
      </c>
      <c r="E1102" t="str">
        <f t="shared" si="17"/>
        <v>広島県府中市</v>
      </c>
      <c r="F1102" s="5">
        <v>29068</v>
      </c>
      <c r="G1102" s="5">
        <v>14</v>
      </c>
      <c r="H1102" s="5">
        <v>1</v>
      </c>
      <c r="I1102" s="5">
        <v>3</v>
      </c>
      <c r="J1102" s="5">
        <v>2</v>
      </c>
      <c r="K1102" s="5">
        <v>0</v>
      </c>
      <c r="L1102" s="5">
        <v>1718</v>
      </c>
      <c r="M1102" s="5">
        <v>16143</v>
      </c>
      <c r="N1102" s="5">
        <v>0</v>
      </c>
      <c r="O1102" s="5">
        <v>231545</v>
      </c>
      <c r="P1102" s="5">
        <v>597783</v>
      </c>
      <c r="Q1102" s="5">
        <v>2536828</v>
      </c>
      <c r="R1102" s="5">
        <v>154943</v>
      </c>
      <c r="S1102" s="5">
        <v>14</v>
      </c>
      <c r="T1102" s="5">
        <v>2547</v>
      </c>
      <c r="U1102" s="5">
        <v>0</v>
      </c>
      <c r="V1102" s="5">
        <v>0</v>
      </c>
      <c r="W1102" s="5">
        <v>8</v>
      </c>
      <c r="X1102" s="5">
        <v>24</v>
      </c>
      <c r="Y1102" s="5">
        <v>21702</v>
      </c>
      <c r="Z1102" s="5">
        <v>0</v>
      </c>
      <c r="AA1102" s="5">
        <v>165</v>
      </c>
      <c r="AB1102" s="5">
        <v>115</v>
      </c>
      <c r="AC1102" s="5">
        <v>1196</v>
      </c>
      <c r="AD1102" s="5">
        <v>2401</v>
      </c>
      <c r="AE1102" s="5">
        <v>0</v>
      </c>
      <c r="AF1102" s="5">
        <v>43898</v>
      </c>
      <c r="AG1102" s="5">
        <v>0</v>
      </c>
      <c r="AH1102" s="5">
        <v>0</v>
      </c>
      <c r="AI1102" s="5">
        <v>0</v>
      </c>
      <c r="AJ1102" s="5">
        <v>7704</v>
      </c>
      <c r="AK1102" s="5">
        <v>0</v>
      </c>
      <c r="AL1102" s="5">
        <v>0</v>
      </c>
      <c r="AM1102" s="5">
        <v>2443</v>
      </c>
      <c r="AN1102" s="5">
        <v>0</v>
      </c>
      <c r="AO1102" s="5">
        <v>300</v>
      </c>
      <c r="AP1102" s="5">
        <v>0</v>
      </c>
      <c r="AQ1102" s="5">
        <v>4360</v>
      </c>
      <c r="AR1102" s="5">
        <v>0</v>
      </c>
      <c r="AS1102" s="5">
        <v>0</v>
      </c>
      <c r="AT1102" s="5">
        <v>0</v>
      </c>
      <c r="AU1102" s="5">
        <v>12</v>
      </c>
      <c r="AV1102" s="5">
        <v>87</v>
      </c>
      <c r="AW1102" s="5">
        <v>123</v>
      </c>
      <c r="AX1102" s="5">
        <v>0</v>
      </c>
      <c r="AY1102" s="5">
        <v>0</v>
      </c>
      <c r="AZ1102" s="5">
        <v>0</v>
      </c>
      <c r="BA1102" s="5">
        <v>1580</v>
      </c>
      <c r="BB1102" s="5">
        <v>0</v>
      </c>
      <c r="BC1102" s="5">
        <v>16849</v>
      </c>
      <c r="BD1102" s="5">
        <v>0</v>
      </c>
      <c r="BE1102" s="5">
        <v>0</v>
      </c>
      <c r="BF1102" s="5">
        <v>0</v>
      </c>
      <c r="BG1102" s="5">
        <v>0</v>
      </c>
      <c r="BH1102" s="5">
        <v>615097</v>
      </c>
      <c r="BI1102" s="5">
        <v>62957</v>
      </c>
      <c r="BJ1102" s="5">
        <v>610148</v>
      </c>
      <c r="BK1102" s="5">
        <v>49171</v>
      </c>
      <c r="BL1102" s="5">
        <v>317</v>
      </c>
      <c r="BM1102" s="5">
        <v>0</v>
      </c>
      <c r="BN1102" s="5">
        <v>0</v>
      </c>
      <c r="BO1102" s="5">
        <v>46797</v>
      </c>
      <c r="BP1102" s="5">
        <v>1262890</v>
      </c>
      <c r="BQ1102" s="5">
        <v>430015</v>
      </c>
      <c r="BR1102" s="5">
        <v>0</v>
      </c>
    </row>
    <row r="1103" spans="1:70">
      <c r="A1103" t="s">
        <v>2550</v>
      </c>
      <c r="B1103" t="s">
        <v>2551</v>
      </c>
      <c r="C1103" t="s">
        <v>1314</v>
      </c>
      <c r="D1103" t="s">
        <v>2562</v>
      </c>
      <c r="E1103" t="str">
        <f t="shared" si="17"/>
        <v>広島県福山市</v>
      </c>
      <c r="F1103" s="5">
        <v>448069</v>
      </c>
      <c r="G1103" s="5">
        <v>115</v>
      </c>
      <c r="H1103" s="5">
        <v>0</v>
      </c>
      <c r="I1103" s="5">
        <v>1</v>
      </c>
      <c r="J1103" s="5">
        <v>6</v>
      </c>
      <c r="K1103" s="5">
        <v>0</v>
      </c>
      <c r="L1103" s="5">
        <v>6781</v>
      </c>
      <c r="M1103" s="5">
        <v>4610</v>
      </c>
      <c r="N1103" s="5">
        <v>133507</v>
      </c>
      <c r="O1103" s="5">
        <v>2667384</v>
      </c>
      <c r="P1103" s="5">
        <v>7540862</v>
      </c>
      <c r="Q1103" s="5">
        <v>35051819</v>
      </c>
      <c r="R1103" s="5">
        <v>2485095</v>
      </c>
      <c r="S1103" s="5">
        <v>71</v>
      </c>
      <c r="T1103" s="5">
        <v>47322</v>
      </c>
      <c r="U1103" s="5">
        <v>0</v>
      </c>
      <c r="V1103" s="5">
        <v>2</v>
      </c>
      <c r="W1103" s="5">
        <v>86</v>
      </c>
      <c r="X1103" s="5">
        <v>11</v>
      </c>
      <c r="Y1103" s="5">
        <v>193770</v>
      </c>
      <c r="Z1103" s="5">
        <v>0</v>
      </c>
      <c r="AA1103" s="5">
        <v>559</v>
      </c>
      <c r="AB1103" s="5">
        <v>199</v>
      </c>
      <c r="AC1103" s="5">
        <v>1107</v>
      </c>
      <c r="AD1103" s="5">
        <v>3464</v>
      </c>
      <c r="AE1103" s="5">
        <v>34128</v>
      </c>
      <c r="AF1103" s="5">
        <v>767088</v>
      </c>
      <c r="AG1103" s="5">
        <v>85200</v>
      </c>
      <c r="AH1103" s="5">
        <v>227236</v>
      </c>
      <c r="AI1103" s="5">
        <v>224381</v>
      </c>
      <c r="AJ1103" s="5">
        <v>75383</v>
      </c>
      <c r="AK1103" s="5">
        <v>93027</v>
      </c>
      <c r="AL1103" s="5">
        <v>24402</v>
      </c>
      <c r="AM1103" s="5">
        <v>50345</v>
      </c>
      <c r="AN1103" s="5">
        <v>0</v>
      </c>
      <c r="AO1103" s="5">
        <v>0</v>
      </c>
      <c r="AP1103" s="5">
        <v>0</v>
      </c>
      <c r="AQ1103" s="5">
        <v>0</v>
      </c>
      <c r="AR1103" s="5">
        <v>0</v>
      </c>
      <c r="AS1103" s="5">
        <v>0</v>
      </c>
      <c r="AT1103" s="5">
        <v>46356</v>
      </c>
      <c r="AU1103" s="5">
        <v>54978</v>
      </c>
      <c r="AV1103" s="5">
        <v>6128</v>
      </c>
      <c r="AW1103" s="5">
        <v>4154</v>
      </c>
      <c r="AX1103" s="5">
        <v>46197</v>
      </c>
      <c r="AY1103" s="5">
        <v>29417</v>
      </c>
      <c r="AZ1103" s="5">
        <v>0</v>
      </c>
      <c r="BA1103" s="5">
        <v>0</v>
      </c>
      <c r="BB1103" s="5">
        <v>420</v>
      </c>
      <c r="BC1103" s="5">
        <v>475595</v>
      </c>
      <c r="BD1103" s="5">
        <v>0</v>
      </c>
      <c r="BE1103" s="5">
        <v>0</v>
      </c>
      <c r="BF1103" s="5">
        <v>0</v>
      </c>
      <c r="BG1103" s="5">
        <v>0</v>
      </c>
      <c r="BH1103" s="5">
        <v>7882612</v>
      </c>
      <c r="BI1103" s="5">
        <v>626283</v>
      </c>
      <c r="BJ1103" s="5">
        <v>5991281</v>
      </c>
      <c r="BK1103" s="5">
        <v>744554</v>
      </c>
      <c r="BL1103" s="5">
        <v>0</v>
      </c>
      <c r="BM1103" s="5">
        <v>0</v>
      </c>
      <c r="BN1103" s="5">
        <v>0</v>
      </c>
      <c r="BO1103" s="5">
        <v>525041</v>
      </c>
      <c r="BP1103" s="5">
        <v>5020213</v>
      </c>
      <c r="BQ1103" s="5">
        <v>3665939</v>
      </c>
      <c r="BR1103" s="5">
        <v>13200</v>
      </c>
    </row>
    <row r="1104" spans="1:70">
      <c r="A1104" t="s">
        <v>2550</v>
      </c>
      <c r="B1104" t="s">
        <v>2551</v>
      </c>
      <c r="C1104" t="s">
        <v>1326</v>
      </c>
      <c r="D1104" t="s">
        <v>2563</v>
      </c>
      <c r="E1104" t="str">
        <f t="shared" si="17"/>
        <v>広島県尾道市</v>
      </c>
      <c r="F1104" s="5">
        <v>127751</v>
      </c>
      <c r="G1104" s="5">
        <v>58</v>
      </c>
      <c r="H1104" s="5">
        <v>0</v>
      </c>
      <c r="I1104" s="5">
        <v>2</v>
      </c>
      <c r="J1104" s="5">
        <v>0</v>
      </c>
      <c r="K1104" s="5">
        <v>0</v>
      </c>
      <c r="L1104" s="5">
        <v>14199</v>
      </c>
      <c r="M1104" s="5">
        <v>96985</v>
      </c>
      <c r="N1104" s="5">
        <v>81304</v>
      </c>
      <c r="O1104" s="5">
        <v>951094</v>
      </c>
      <c r="P1104" s="5">
        <v>3258259</v>
      </c>
      <c r="Q1104" s="5">
        <v>4526533</v>
      </c>
      <c r="R1104" s="5">
        <v>283610</v>
      </c>
      <c r="S1104" s="5">
        <v>44</v>
      </c>
      <c r="T1104" s="5">
        <v>13253</v>
      </c>
      <c r="U1104" s="5">
        <v>0</v>
      </c>
      <c r="V1104" s="5">
        <v>0</v>
      </c>
      <c r="W1104" s="5">
        <v>40</v>
      </c>
      <c r="X1104" s="5">
        <v>12</v>
      </c>
      <c r="Y1104" s="5">
        <v>4500</v>
      </c>
      <c r="Z1104" s="5">
        <v>4500</v>
      </c>
      <c r="AA1104" s="5">
        <v>454</v>
      </c>
      <c r="AB1104" s="5">
        <v>91</v>
      </c>
      <c r="AC1104" s="5">
        <v>8949</v>
      </c>
      <c r="AD1104" s="5">
        <v>14633</v>
      </c>
      <c r="AE1104" s="5">
        <v>43681</v>
      </c>
      <c r="AF1104" s="5">
        <v>288249</v>
      </c>
      <c r="AG1104" s="5">
        <v>4500</v>
      </c>
      <c r="AH1104" s="5">
        <v>40893</v>
      </c>
      <c r="AI1104" s="5">
        <v>8208</v>
      </c>
      <c r="AJ1104" s="5">
        <v>12509</v>
      </c>
      <c r="AK1104" s="5">
        <v>29127</v>
      </c>
      <c r="AL1104" s="5">
        <v>748</v>
      </c>
      <c r="AM1104" s="5">
        <v>4006</v>
      </c>
      <c r="AN1104" s="5">
        <v>1535</v>
      </c>
      <c r="AO1104" s="5">
        <v>0</v>
      </c>
      <c r="AP1104" s="5">
        <v>400</v>
      </c>
      <c r="AQ1104" s="5">
        <v>688</v>
      </c>
      <c r="AR1104" s="5">
        <v>2673</v>
      </c>
      <c r="AS1104" s="5">
        <v>47430</v>
      </c>
      <c r="AT1104" s="5">
        <v>17905</v>
      </c>
      <c r="AU1104" s="5">
        <v>29831</v>
      </c>
      <c r="AV1104" s="5">
        <v>0</v>
      </c>
      <c r="AW1104" s="5">
        <v>1879</v>
      </c>
      <c r="AX1104" s="5">
        <v>1212</v>
      </c>
      <c r="AY1104" s="5">
        <v>1164</v>
      </c>
      <c r="AZ1104" s="5">
        <v>104</v>
      </c>
      <c r="BA1104" s="5">
        <v>3403</v>
      </c>
      <c r="BB1104" s="5">
        <v>1</v>
      </c>
      <c r="BC1104" s="5">
        <v>166130</v>
      </c>
      <c r="BD1104" s="5">
        <v>11</v>
      </c>
      <c r="BE1104" s="5">
        <v>404</v>
      </c>
      <c r="BF1104" s="5">
        <v>62</v>
      </c>
      <c r="BG1104" s="5">
        <v>417</v>
      </c>
      <c r="BH1104" s="5">
        <v>3457582</v>
      </c>
      <c r="BI1104" s="5">
        <v>319247</v>
      </c>
      <c r="BJ1104" s="5">
        <v>3394147</v>
      </c>
      <c r="BK1104" s="5">
        <v>98421</v>
      </c>
      <c r="BL1104" s="5">
        <v>0</v>
      </c>
      <c r="BM1104" s="5">
        <v>112296</v>
      </c>
      <c r="BN1104" s="5">
        <v>0</v>
      </c>
      <c r="BO1104" s="5">
        <v>292176</v>
      </c>
      <c r="BP1104" s="5">
        <v>3746569</v>
      </c>
      <c r="BQ1104" s="5">
        <v>946062</v>
      </c>
      <c r="BR1104" s="5">
        <v>56050</v>
      </c>
    </row>
    <row r="1105" spans="1:70">
      <c r="A1105" t="s">
        <v>2550</v>
      </c>
      <c r="B1105" t="s">
        <v>2551</v>
      </c>
      <c r="C1105" t="s">
        <v>1328</v>
      </c>
      <c r="D1105" t="s">
        <v>2564</v>
      </c>
      <c r="E1105" t="str">
        <f t="shared" si="17"/>
        <v>広島県三原市</v>
      </c>
      <c r="F1105" s="5">
        <v>83980</v>
      </c>
      <c r="G1105" s="5">
        <v>41</v>
      </c>
      <c r="H1105" s="5">
        <v>4</v>
      </c>
      <c r="I1105" s="5">
        <v>1</v>
      </c>
      <c r="J1105" s="5">
        <v>3</v>
      </c>
      <c r="K1105" s="5">
        <v>0</v>
      </c>
      <c r="L1105" s="5">
        <v>14780</v>
      </c>
      <c r="M1105" s="5">
        <v>75455</v>
      </c>
      <c r="N1105" s="5">
        <v>61398</v>
      </c>
      <c r="O1105" s="5">
        <v>770133</v>
      </c>
      <c r="P1105" s="5">
        <v>2300759</v>
      </c>
      <c r="Q1105" s="5">
        <v>13028658</v>
      </c>
      <c r="R1105" s="5">
        <v>961692</v>
      </c>
      <c r="S1105" s="5">
        <v>30</v>
      </c>
      <c r="T1105" s="5">
        <v>9397</v>
      </c>
      <c r="U1105" s="5">
        <v>0</v>
      </c>
      <c r="V1105" s="5">
        <v>0</v>
      </c>
      <c r="W1105" s="5">
        <v>26</v>
      </c>
      <c r="X1105" s="5">
        <v>6</v>
      </c>
      <c r="Y1105" s="5">
        <v>43835</v>
      </c>
      <c r="Z1105" s="5">
        <v>0</v>
      </c>
      <c r="AA1105" s="5">
        <v>236</v>
      </c>
      <c r="AB1105" s="5">
        <v>114</v>
      </c>
      <c r="AC1105" s="5">
        <v>1095</v>
      </c>
      <c r="AD1105" s="5">
        <v>27963</v>
      </c>
      <c r="AE1105" s="5">
        <v>13589</v>
      </c>
      <c r="AF1105" s="5">
        <v>262079</v>
      </c>
      <c r="AG1105" s="5">
        <v>32750</v>
      </c>
      <c r="AH1105" s="5">
        <v>36873</v>
      </c>
      <c r="AI1105" s="5">
        <v>29962</v>
      </c>
      <c r="AJ1105" s="5">
        <v>0</v>
      </c>
      <c r="AK1105" s="5">
        <v>30914</v>
      </c>
      <c r="AL1105" s="5">
        <v>5470</v>
      </c>
      <c r="AM1105" s="5">
        <v>0</v>
      </c>
      <c r="AN1105" s="5">
        <v>0</v>
      </c>
      <c r="AO1105" s="5">
        <v>0</v>
      </c>
      <c r="AP1105" s="5">
        <v>0</v>
      </c>
      <c r="AQ1105" s="5">
        <v>8878</v>
      </c>
      <c r="AR1105" s="5">
        <v>9635</v>
      </c>
      <c r="AS1105" s="5">
        <v>21972</v>
      </c>
      <c r="AT1105" s="5">
        <v>28501</v>
      </c>
      <c r="AU1105" s="5">
        <v>51176</v>
      </c>
      <c r="AV1105" s="5">
        <v>113</v>
      </c>
      <c r="AW1105" s="5">
        <v>8144</v>
      </c>
      <c r="AX1105" s="5">
        <v>1243</v>
      </c>
      <c r="AY1105" s="5">
        <v>45620</v>
      </c>
      <c r="AZ1105" s="5">
        <v>285</v>
      </c>
      <c r="BA1105" s="5">
        <v>7771</v>
      </c>
      <c r="BB1105" s="5">
        <v>16</v>
      </c>
      <c r="BC1105" s="5">
        <v>103082</v>
      </c>
      <c r="BD1105" s="5">
        <v>145</v>
      </c>
      <c r="BE1105" s="5">
        <v>302</v>
      </c>
      <c r="BF1105" s="5">
        <v>367</v>
      </c>
      <c r="BG1105" s="5">
        <v>1902</v>
      </c>
      <c r="BH1105" s="5">
        <v>2307162</v>
      </c>
      <c r="BI1105" s="5">
        <v>554462</v>
      </c>
      <c r="BJ1105" s="5">
        <v>2293525</v>
      </c>
      <c r="BK1105" s="5">
        <v>225864</v>
      </c>
      <c r="BL1105" s="5">
        <v>3269</v>
      </c>
      <c r="BM1105" s="5">
        <v>0</v>
      </c>
      <c r="BN1105" s="5">
        <v>0</v>
      </c>
      <c r="BO1105" s="5">
        <v>270082</v>
      </c>
      <c r="BP1105" s="5">
        <v>2470020</v>
      </c>
      <c r="BQ1105" s="5">
        <v>1594000</v>
      </c>
      <c r="BR1105" s="5">
        <v>15900</v>
      </c>
    </row>
    <row r="1106" spans="1:70">
      <c r="A1106" t="s">
        <v>2550</v>
      </c>
      <c r="B1106" t="s">
        <v>2551</v>
      </c>
      <c r="C1106" t="s">
        <v>1332</v>
      </c>
      <c r="D1106" t="s">
        <v>2565</v>
      </c>
      <c r="E1106" t="str">
        <f t="shared" si="17"/>
        <v>広島県竹原市</v>
      </c>
      <c r="F1106" s="5">
        <v>25309</v>
      </c>
      <c r="G1106" s="5">
        <v>16</v>
      </c>
      <c r="H1106" s="5">
        <v>3</v>
      </c>
      <c r="I1106" s="5">
        <v>2</v>
      </c>
      <c r="J1106" s="5">
        <v>2</v>
      </c>
      <c r="K1106" s="5">
        <v>0</v>
      </c>
      <c r="L1106" s="5">
        <v>6479</v>
      </c>
      <c r="M1106" s="5">
        <v>21331</v>
      </c>
      <c r="N1106" s="5">
        <v>0</v>
      </c>
      <c r="O1106" s="5">
        <v>252909</v>
      </c>
      <c r="P1106" s="5">
        <v>816208</v>
      </c>
      <c r="Q1106" s="5">
        <v>382641</v>
      </c>
      <c r="R1106" s="5">
        <v>75714</v>
      </c>
      <c r="S1106" s="5">
        <v>16</v>
      </c>
      <c r="T1106" s="5">
        <v>4636</v>
      </c>
      <c r="U1106" s="5">
        <v>0</v>
      </c>
      <c r="V1106" s="5">
        <v>0</v>
      </c>
      <c r="W1106" s="5">
        <v>6</v>
      </c>
      <c r="X1106" s="5">
        <v>8</v>
      </c>
      <c r="Y1106" s="5">
        <v>17130</v>
      </c>
      <c r="Z1106" s="5">
        <v>0</v>
      </c>
      <c r="AA1106" s="5">
        <v>61</v>
      </c>
      <c r="AB1106" s="5">
        <v>51</v>
      </c>
      <c r="AC1106" s="5">
        <v>4601</v>
      </c>
      <c r="AD1106" s="5">
        <v>2780</v>
      </c>
      <c r="AE1106" s="5">
        <v>0</v>
      </c>
      <c r="AF1106" s="5">
        <v>100288</v>
      </c>
      <c r="AG1106" s="5">
        <v>0</v>
      </c>
      <c r="AH1106" s="5">
        <v>0</v>
      </c>
      <c r="AI1106" s="5">
        <v>0</v>
      </c>
      <c r="AJ1106" s="5">
        <v>0</v>
      </c>
      <c r="AK1106" s="5">
        <v>0</v>
      </c>
      <c r="AL1106" s="5">
        <v>0</v>
      </c>
      <c r="AM1106" s="5">
        <v>0</v>
      </c>
      <c r="AN1106" s="5">
        <v>0</v>
      </c>
      <c r="AO1106" s="5">
        <v>0</v>
      </c>
      <c r="AP1106" s="5">
        <v>0</v>
      </c>
      <c r="AQ1106" s="5">
        <v>11173</v>
      </c>
      <c r="AR1106" s="5">
        <v>0</v>
      </c>
      <c r="AS1106" s="5">
        <v>0</v>
      </c>
      <c r="AT1106" s="5">
        <v>0</v>
      </c>
      <c r="AU1106" s="5">
        <v>0</v>
      </c>
      <c r="AV1106" s="5">
        <v>6</v>
      </c>
      <c r="AW1106" s="5">
        <v>139</v>
      </c>
      <c r="AX1106" s="5">
        <v>0</v>
      </c>
      <c r="AY1106" s="5">
        <v>1899</v>
      </c>
      <c r="AZ1106" s="5">
        <v>0</v>
      </c>
      <c r="BA1106" s="5">
        <v>180</v>
      </c>
      <c r="BB1106" s="5">
        <v>0</v>
      </c>
      <c r="BC1106" s="5">
        <v>20563</v>
      </c>
      <c r="BD1106" s="5">
        <v>0</v>
      </c>
      <c r="BE1106" s="5">
        <v>0</v>
      </c>
      <c r="BF1106" s="5">
        <v>0</v>
      </c>
      <c r="BG1106" s="5">
        <v>0</v>
      </c>
      <c r="BH1106" s="5">
        <v>826398</v>
      </c>
      <c r="BI1106" s="5">
        <v>40568</v>
      </c>
      <c r="BJ1106" s="5">
        <v>713284</v>
      </c>
      <c r="BK1106" s="5">
        <v>15284</v>
      </c>
      <c r="BL1106" s="5">
        <v>0</v>
      </c>
      <c r="BM1106" s="5">
        <v>0</v>
      </c>
      <c r="BN1106" s="5">
        <v>0</v>
      </c>
      <c r="BO1106" s="5">
        <v>31280</v>
      </c>
      <c r="BP1106" s="5">
        <v>1217851</v>
      </c>
      <c r="BQ1106" s="5">
        <v>233087</v>
      </c>
      <c r="BR1106" s="5">
        <v>6500</v>
      </c>
    </row>
    <row r="1107" spans="1:70">
      <c r="A1107" t="s">
        <v>2550</v>
      </c>
      <c r="B1107" t="s">
        <v>2551</v>
      </c>
      <c r="C1107" t="s">
        <v>1336</v>
      </c>
      <c r="D1107" t="s">
        <v>2566</v>
      </c>
      <c r="E1107" t="str">
        <f t="shared" si="17"/>
        <v>広島県三次市</v>
      </c>
      <c r="F1107" s="5">
        <v>45812</v>
      </c>
      <c r="G1107" s="5">
        <v>15</v>
      </c>
      <c r="H1107" s="5">
        <v>1</v>
      </c>
      <c r="I1107" s="5">
        <v>17</v>
      </c>
      <c r="J1107" s="5">
        <v>4</v>
      </c>
      <c r="K1107" s="5">
        <v>2</v>
      </c>
      <c r="L1107" s="5">
        <v>18027</v>
      </c>
      <c r="M1107" s="5">
        <v>55871</v>
      </c>
      <c r="N1107" s="5">
        <v>233185</v>
      </c>
      <c r="O1107" s="5">
        <v>613400</v>
      </c>
      <c r="P1107" s="5">
        <v>971724</v>
      </c>
      <c r="Q1107" s="5">
        <v>8756654</v>
      </c>
      <c r="R1107" s="5">
        <v>718398</v>
      </c>
      <c r="S1107" s="5">
        <v>13</v>
      </c>
      <c r="T1107" s="5">
        <v>4768</v>
      </c>
      <c r="U1107" s="5">
        <v>0</v>
      </c>
      <c r="V1107" s="5">
        <v>0</v>
      </c>
      <c r="W1107" s="5">
        <v>7</v>
      </c>
      <c r="X1107" s="5">
        <v>23</v>
      </c>
      <c r="Y1107" s="5">
        <v>29838</v>
      </c>
      <c r="Z1107" s="5">
        <v>0</v>
      </c>
      <c r="AA1107" s="5">
        <v>542</v>
      </c>
      <c r="AB1107" s="5">
        <v>431</v>
      </c>
      <c r="AC1107" s="5">
        <v>1</v>
      </c>
      <c r="AD1107" s="5">
        <v>7552</v>
      </c>
      <c r="AE1107" s="5">
        <v>10211</v>
      </c>
      <c r="AF1107" s="5">
        <v>78042</v>
      </c>
      <c r="AG1107" s="5">
        <v>503</v>
      </c>
      <c r="AH1107" s="5">
        <v>6432</v>
      </c>
      <c r="AI1107" s="5">
        <v>0</v>
      </c>
      <c r="AJ1107" s="5">
        <v>11511</v>
      </c>
      <c r="AK1107" s="5">
        <v>2103</v>
      </c>
      <c r="AL1107" s="5">
        <v>0</v>
      </c>
      <c r="AM1107" s="5">
        <v>14399</v>
      </c>
      <c r="AN1107" s="5">
        <v>0</v>
      </c>
      <c r="AO1107" s="5">
        <v>0</v>
      </c>
      <c r="AP1107" s="5">
        <v>0</v>
      </c>
      <c r="AQ1107" s="5">
        <v>0</v>
      </c>
      <c r="AR1107" s="5">
        <v>0</v>
      </c>
      <c r="AS1107" s="5">
        <v>2566</v>
      </c>
      <c r="AT1107" s="5">
        <v>0</v>
      </c>
      <c r="AU1107" s="5">
        <v>0</v>
      </c>
      <c r="AV1107" s="5">
        <v>26</v>
      </c>
      <c r="AW1107" s="5">
        <v>501</v>
      </c>
      <c r="AX1107" s="5">
        <v>206</v>
      </c>
      <c r="AY1107" s="5">
        <v>0</v>
      </c>
      <c r="AZ1107" s="5">
        <v>2861</v>
      </c>
      <c r="BA1107" s="5">
        <v>5228</v>
      </c>
      <c r="BB1107" s="5">
        <v>42277</v>
      </c>
      <c r="BC1107" s="5">
        <v>86007</v>
      </c>
      <c r="BD1107" s="5">
        <v>0</v>
      </c>
      <c r="BE1107" s="5">
        <v>0</v>
      </c>
      <c r="BF1107" s="5">
        <v>0</v>
      </c>
      <c r="BG1107" s="5">
        <v>0</v>
      </c>
      <c r="BH1107" s="5">
        <v>997260</v>
      </c>
      <c r="BI1107" s="5">
        <v>726218</v>
      </c>
      <c r="BJ1107" s="5">
        <v>1555703</v>
      </c>
      <c r="BK1107" s="5">
        <v>127647</v>
      </c>
      <c r="BL1107" s="5">
        <v>0</v>
      </c>
      <c r="BM1107" s="5">
        <v>0</v>
      </c>
      <c r="BN1107" s="5">
        <v>0</v>
      </c>
      <c r="BO1107" s="5">
        <v>414558</v>
      </c>
      <c r="BP1107" s="5">
        <v>1633559</v>
      </c>
      <c r="BQ1107" s="5">
        <v>1064872</v>
      </c>
      <c r="BR1107" s="5">
        <v>0</v>
      </c>
    </row>
    <row r="1108" spans="1:70">
      <c r="A1108" t="s">
        <v>2550</v>
      </c>
      <c r="B1108" t="s">
        <v>2551</v>
      </c>
      <c r="C1108" t="s">
        <v>1338</v>
      </c>
      <c r="D1108" t="s">
        <v>2567</v>
      </c>
      <c r="E1108" t="str">
        <f t="shared" si="17"/>
        <v>広島県熊野町</v>
      </c>
      <c r="F1108" s="5">
        <v>21401</v>
      </c>
      <c r="G1108" s="5">
        <v>8</v>
      </c>
      <c r="H1108" s="5">
        <v>0</v>
      </c>
      <c r="I1108" s="5">
        <v>0</v>
      </c>
      <c r="J1108" s="5">
        <v>1</v>
      </c>
      <c r="K1108" s="5">
        <v>0</v>
      </c>
      <c r="L1108" s="5">
        <v>0</v>
      </c>
      <c r="M1108" s="5">
        <v>5552</v>
      </c>
      <c r="N1108" s="5">
        <v>0</v>
      </c>
      <c r="O1108" s="5">
        <v>144957</v>
      </c>
      <c r="P1108" s="5">
        <v>422225</v>
      </c>
      <c r="Q1108" s="5">
        <v>0</v>
      </c>
      <c r="R1108" s="5">
        <v>0</v>
      </c>
      <c r="S1108" s="5">
        <v>8</v>
      </c>
      <c r="T1108" s="5">
        <v>1779</v>
      </c>
      <c r="U1108" s="5">
        <v>0</v>
      </c>
      <c r="V1108" s="5">
        <v>0</v>
      </c>
      <c r="W1108" s="5">
        <v>5</v>
      </c>
      <c r="X1108" s="5">
        <v>5</v>
      </c>
      <c r="Y1108" s="5">
        <v>0</v>
      </c>
      <c r="Z1108" s="5">
        <v>0</v>
      </c>
      <c r="AA1108" s="5">
        <v>8</v>
      </c>
      <c r="AB1108" s="5">
        <v>8</v>
      </c>
      <c r="AC1108" s="5">
        <v>0</v>
      </c>
      <c r="AD1108" s="5">
        <v>0</v>
      </c>
      <c r="AE1108" s="5">
        <v>0</v>
      </c>
      <c r="AF1108" s="5">
        <v>30542</v>
      </c>
      <c r="AG1108" s="5">
        <v>0</v>
      </c>
      <c r="AH1108" s="5">
        <v>0</v>
      </c>
      <c r="AI1108" s="5">
        <v>0</v>
      </c>
      <c r="AJ1108" s="5">
        <v>0</v>
      </c>
      <c r="AK1108" s="5">
        <v>20</v>
      </c>
      <c r="AL1108" s="5">
        <v>0</v>
      </c>
      <c r="AM1108" s="5">
        <v>5550</v>
      </c>
      <c r="AN1108" s="5">
        <v>0</v>
      </c>
      <c r="AO1108" s="5">
        <v>0</v>
      </c>
      <c r="AP1108" s="5">
        <v>0</v>
      </c>
      <c r="AQ1108" s="5">
        <v>0</v>
      </c>
      <c r="AR1108" s="5">
        <v>0</v>
      </c>
      <c r="AS1108" s="5">
        <v>0</v>
      </c>
      <c r="AT1108" s="5">
        <v>0</v>
      </c>
      <c r="AU1108" s="5">
        <v>0</v>
      </c>
      <c r="AV1108" s="5">
        <v>0</v>
      </c>
      <c r="AW1108" s="5">
        <v>22</v>
      </c>
      <c r="AX1108" s="5">
        <v>0</v>
      </c>
      <c r="AY1108" s="5">
        <v>158</v>
      </c>
      <c r="AZ1108" s="5">
        <v>0</v>
      </c>
      <c r="BA1108" s="5">
        <v>1222</v>
      </c>
      <c r="BB1108" s="5">
        <v>0</v>
      </c>
      <c r="BC1108" s="5">
        <v>12993</v>
      </c>
      <c r="BD1108" s="5">
        <v>0</v>
      </c>
      <c r="BE1108" s="5">
        <v>0</v>
      </c>
      <c r="BF1108" s="5">
        <v>0</v>
      </c>
      <c r="BG1108" s="5">
        <v>0</v>
      </c>
      <c r="BH1108" s="5">
        <v>444565</v>
      </c>
      <c r="BI1108" s="5">
        <v>42521</v>
      </c>
      <c r="BJ1108" s="5">
        <v>441708</v>
      </c>
      <c r="BK1108" s="5">
        <v>27</v>
      </c>
      <c r="BL1108" s="5">
        <v>0</v>
      </c>
      <c r="BM1108" s="5">
        <v>3821</v>
      </c>
      <c r="BN1108" s="5">
        <v>0</v>
      </c>
      <c r="BO1108" s="5">
        <v>40816</v>
      </c>
      <c r="BP1108" s="5">
        <v>1025121</v>
      </c>
      <c r="BQ1108" s="5">
        <v>107363</v>
      </c>
      <c r="BR1108" s="5">
        <v>6570</v>
      </c>
    </row>
    <row r="1109" spans="1:70">
      <c r="A1109" t="s">
        <v>2550</v>
      </c>
      <c r="B1109" t="s">
        <v>2551</v>
      </c>
      <c r="C1109" t="s">
        <v>1720</v>
      </c>
      <c r="D1109" t="s">
        <v>2568</v>
      </c>
      <c r="E1109" t="str">
        <f t="shared" si="17"/>
        <v>広島県世羅町</v>
      </c>
      <c r="F1109" s="5">
        <v>8558</v>
      </c>
      <c r="G1109" s="5">
        <v>6</v>
      </c>
      <c r="H1109" s="5">
        <v>3</v>
      </c>
      <c r="I1109" s="5">
        <v>5</v>
      </c>
      <c r="J1109" s="5">
        <v>1</v>
      </c>
      <c r="K1109" s="5">
        <v>0</v>
      </c>
      <c r="L1109" s="5">
        <v>15915</v>
      </c>
      <c r="M1109" s="5">
        <v>18899</v>
      </c>
      <c r="N1109" s="5">
        <v>647</v>
      </c>
      <c r="O1109" s="5">
        <v>238311</v>
      </c>
      <c r="P1109" s="5">
        <v>199294</v>
      </c>
      <c r="Q1109" s="5">
        <v>1853514</v>
      </c>
      <c r="R1109" s="5">
        <v>106701</v>
      </c>
      <c r="S1109" s="5">
        <v>6</v>
      </c>
      <c r="T1109" s="5">
        <v>950</v>
      </c>
      <c r="U1109" s="5">
        <v>0</v>
      </c>
      <c r="V1109" s="5">
        <v>0</v>
      </c>
      <c r="W1109" s="5">
        <v>0</v>
      </c>
      <c r="X1109" s="5">
        <v>8</v>
      </c>
      <c r="Y1109" s="5">
        <v>5100</v>
      </c>
      <c r="Z1109" s="5">
        <v>0</v>
      </c>
      <c r="AA1109" s="5">
        <v>16</v>
      </c>
      <c r="AB1109" s="5">
        <v>12</v>
      </c>
      <c r="AC1109" s="5">
        <v>0</v>
      </c>
      <c r="AD1109" s="5">
        <v>0</v>
      </c>
      <c r="AE1109" s="5">
        <v>0</v>
      </c>
      <c r="AF1109" s="5">
        <v>0</v>
      </c>
      <c r="AG1109" s="5">
        <v>0</v>
      </c>
      <c r="AH1109" s="5">
        <v>0</v>
      </c>
      <c r="AI1109" s="5">
        <v>0</v>
      </c>
      <c r="AJ1109" s="5">
        <v>4619</v>
      </c>
      <c r="AK1109" s="5">
        <v>2770</v>
      </c>
      <c r="AL1109" s="5">
        <v>0</v>
      </c>
      <c r="AM1109" s="5">
        <v>1967</v>
      </c>
      <c r="AN1109" s="5">
        <v>0</v>
      </c>
      <c r="AO1109" s="5">
        <v>0</v>
      </c>
      <c r="AP1109" s="5">
        <v>0</v>
      </c>
      <c r="AQ1109" s="5">
        <v>0</v>
      </c>
      <c r="AR1109" s="5">
        <v>0</v>
      </c>
      <c r="AS1109" s="5">
        <v>194</v>
      </c>
      <c r="AT1109" s="5">
        <v>495</v>
      </c>
      <c r="AU1109" s="5">
        <v>34397</v>
      </c>
      <c r="AV1109" s="5">
        <v>0</v>
      </c>
      <c r="AW1109" s="5">
        <v>0</v>
      </c>
      <c r="AX1109" s="5">
        <v>0</v>
      </c>
      <c r="AY1109" s="5">
        <v>0</v>
      </c>
      <c r="AZ1109" s="5">
        <v>0</v>
      </c>
      <c r="BA1109" s="5">
        <v>0</v>
      </c>
      <c r="BB1109" s="5">
        <v>152</v>
      </c>
      <c r="BC1109" s="5">
        <v>115</v>
      </c>
      <c r="BD1109" s="5">
        <v>0</v>
      </c>
      <c r="BE1109" s="5">
        <v>0</v>
      </c>
      <c r="BF1109" s="5">
        <v>0</v>
      </c>
      <c r="BG1109" s="5">
        <v>0</v>
      </c>
      <c r="BH1109" s="5">
        <v>200073</v>
      </c>
      <c r="BI1109" s="5">
        <v>196531</v>
      </c>
      <c r="BJ1109" s="5">
        <v>386336</v>
      </c>
      <c r="BK1109" s="5">
        <v>38148</v>
      </c>
      <c r="BL1109" s="5">
        <v>475</v>
      </c>
      <c r="BM1109" s="5">
        <v>0</v>
      </c>
      <c r="BN1109" s="5">
        <v>0</v>
      </c>
      <c r="BO1109" s="5">
        <v>87771</v>
      </c>
      <c r="BP1109" s="5">
        <v>1413572</v>
      </c>
      <c r="BQ1109" s="5">
        <v>120342</v>
      </c>
      <c r="BR1109" s="5">
        <v>0</v>
      </c>
    </row>
    <row r="1110" spans="1:70">
      <c r="A1110" t="s">
        <v>2550</v>
      </c>
      <c r="B1110" t="s">
        <v>2551</v>
      </c>
      <c r="C1110" t="s">
        <v>1362</v>
      </c>
      <c r="D1110" t="s">
        <v>2569</v>
      </c>
      <c r="E1110" t="str">
        <f t="shared" si="17"/>
        <v>広島県北広島町</v>
      </c>
      <c r="F1110" s="5">
        <v>8754</v>
      </c>
      <c r="G1110" s="5">
        <v>5</v>
      </c>
      <c r="H1110" s="5">
        <v>2</v>
      </c>
      <c r="I1110" s="5">
        <v>14</v>
      </c>
      <c r="J1110" s="5">
        <v>0</v>
      </c>
      <c r="K1110" s="5">
        <v>0</v>
      </c>
      <c r="L1110" s="5">
        <v>5393</v>
      </c>
      <c r="M1110" s="5">
        <v>23386</v>
      </c>
      <c r="N1110" s="5">
        <v>0</v>
      </c>
      <c r="O1110" s="5">
        <v>290128</v>
      </c>
      <c r="P1110" s="5">
        <v>229373</v>
      </c>
      <c r="Q1110" s="5">
        <v>1875283</v>
      </c>
      <c r="R1110" s="5">
        <v>220751</v>
      </c>
      <c r="S1110" s="5">
        <v>3</v>
      </c>
      <c r="T1110" s="5">
        <v>1332</v>
      </c>
      <c r="U1110" s="5">
        <v>0</v>
      </c>
      <c r="V1110" s="5">
        <v>0</v>
      </c>
      <c r="W1110" s="5">
        <v>0</v>
      </c>
      <c r="X1110" s="5">
        <v>6</v>
      </c>
      <c r="Y1110" s="5">
        <v>7457</v>
      </c>
      <c r="Z1110" s="5">
        <v>0</v>
      </c>
      <c r="AA1110" s="5">
        <v>107</v>
      </c>
      <c r="AB1110" s="5">
        <v>68</v>
      </c>
      <c r="AC1110" s="5">
        <v>0</v>
      </c>
      <c r="AD1110" s="5">
        <v>2386</v>
      </c>
      <c r="AE1110" s="5">
        <v>0</v>
      </c>
      <c r="AF1110" s="5">
        <v>22995</v>
      </c>
      <c r="AG1110" s="5">
        <v>0</v>
      </c>
      <c r="AH1110" s="5">
        <v>0</v>
      </c>
      <c r="AI1110" s="5">
        <v>0</v>
      </c>
      <c r="AJ1110" s="5">
        <v>7457</v>
      </c>
      <c r="AK1110" s="5">
        <v>0</v>
      </c>
      <c r="AL1110" s="5">
        <v>0</v>
      </c>
      <c r="AM1110" s="5">
        <v>6949</v>
      </c>
      <c r="AN1110" s="5">
        <v>0</v>
      </c>
      <c r="AO1110" s="5">
        <v>0</v>
      </c>
      <c r="AP1110" s="5">
        <v>0</v>
      </c>
      <c r="AQ1110" s="5">
        <v>0</v>
      </c>
      <c r="AR1110" s="5">
        <v>0</v>
      </c>
      <c r="AS1110" s="5">
        <v>0</v>
      </c>
      <c r="AT1110" s="5">
        <v>0</v>
      </c>
      <c r="AU1110" s="5">
        <v>0</v>
      </c>
      <c r="AV1110" s="5">
        <v>0</v>
      </c>
      <c r="AW1110" s="5">
        <v>0</v>
      </c>
      <c r="AX1110" s="5">
        <v>0</v>
      </c>
      <c r="AY1110" s="5">
        <v>0</v>
      </c>
      <c r="AZ1110" s="5">
        <v>0</v>
      </c>
      <c r="BA1110" s="5">
        <v>442</v>
      </c>
      <c r="BB1110" s="5">
        <v>0</v>
      </c>
      <c r="BC1110" s="5">
        <v>7470</v>
      </c>
      <c r="BD1110" s="5">
        <v>0</v>
      </c>
      <c r="BE1110" s="5">
        <v>0</v>
      </c>
      <c r="BF1110" s="5">
        <v>0</v>
      </c>
      <c r="BG1110" s="5">
        <v>0</v>
      </c>
      <c r="BH1110" s="5">
        <v>238510</v>
      </c>
      <c r="BI1110" s="5">
        <v>316503</v>
      </c>
      <c r="BJ1110" s="5">
        <v>445925</v>
      </c>
      <c r="BK1110" s="5">
        <v>54880</v>
      </c>
      <c r="BL1110" s="5">
        <v>0</v>
      </c>
      <c r="BM1110" s="5">
        <v>0</v>
      </c>
      <c r="BN1110" s="5">
        <v>0</v>
      </c>
      <c r="BO1110" s="5">
        <v>87401</v>
      </c>
      <c r="BP1110" s="5">
        <v>443385</v>
      </c>
      <c r="BQ1110" s="5">
        <v>257187</v>
      </c>
      <c r="BR1110" s="5">
        <v>0</v>
      </c>
    </row>
    <row r="1111" spans="1:70">
      <c r="A1111" t="s">
        <v>2550</v>
      </c>
      <c r="B1111" t="s">
        <v>2551</v>
      </c>
      <c r="C1111" t="s">
        <v>1364</v>
      </c>
      <c r="D1111" t="s">
        <v>2570</v>
      </c>
      <c r="E1111" t="str">
        <f t="shared" si="17"/>
        <v>広島県大崎上島町</v>
      </c>
      <c r="F1111" s="5">
        <v>7352</v>
      </c>
      <c r="G1111" s="5">
        <v>3</v>
      </c>
      <c r="H1111" s="5">
        <v>0</v>
      </c>
      <c r="I1111" s="5">
        <v>0</v>
      </c>
      <c r="J1111" s="5">
        <v>0</v>
      </c>
      <c r="K1111" s="5">
        <v>0</v>
      </c>
      <c r="L1111" s="5">
        <v>7627</v>
      </c>
      <c r="M1111" s="5">
        <v>11368</v>
      </c>
      <c r="N1111" s="5">
        <v>6666</v>
      </c>
      <c r="O1111" s="5">
        <v>136972</v>
      </c>
      <c r="P1111" s="5">
        <v>270629</v>
      </c>
      <c r="Q1111" s="5">
        <v>864926</v>
      </c>
      <c r="R1111" s="5">
        <v>55300</v>
      </c>
      <c r="S1111" s="5">
        <v>3</v>
      </c>
      <c r="T1111" s="5">
        <v>1183</v>
      </c>
      <c r="U1111" s="5">
        <v>0</v>
      </c>
      <c r="V1111" s="5">
        <v>0</v>
      </c>
      <c r="W1111" s="5">
        <v>0</v>
      </c>
      <c r="X1111" s="5">
        <v>1</v>
      </c>
      <c r="Y1111" s="5">
        <v>0</v>
      </c>
      <c r="Z1111" s="5">
        <v>0</v>
      </c>
      <c r="AA1111" s="5">
        <v>0</v>
      </c>
      <c r="AB1111" s="5">
        <v>0</v>
      </c>
      <c r="AC1111" s="5">
        <v>357</v>
      </c>
      <c r="AD1111" s="5">
        <v>340</v>
      </c>
      <c r="AE1111" s="5">
        <v>0</v>
      </c>
      <c r="AF1111" s="5">
        <v>38390</v>
      </c>
      <c r="AG1111" s="5">
        <v>0</v>
      </c>
      <c r="AH1111" s="5">
        <v>0</v>
      </c>
      <c r="AI1111" s="5">
        <v>0</v>
      </c>
      <c r="AJ1111" s="5">
        <v>8826</v>
      </c>
      <c r="AK1111" s="5">
        <v>0</v>
      </c>
      <c r="AL1111" s="5">
        <v>0</v>
      </c>
      <c r="AM1111" s="5">
        <v>6948</v>
      </c>
      <c r="AN1111" s="5">
        <v>0</v>
      </c>
      <c r="AO1111" s="5">
        <v>0</v>
      </c>
      <c r="AP1111" s="5">
        <v>0</v>
      </c>
      <c r="AQ1111" s="5">
        <v>19</v>
      </c>
      <c r="AR1111" s="5">
        <v>22</v>
      </c>
      <c r="AS1111" s="5">
        <v>0</v>
      </c>
      <c r="AT1111" s="5">
        <v>0</v>
      </c>
      <c r="AU1111" s="5">
        <v>0</v>
      </c>
      <c r="AV1111" s="5">
        <v>0</v>
      </c>
      <c r="AW1111" s="5">
        <v>0</v>
      </c>
      <c r="AX1111" s="5">
        <v>0</v>
      </c>
      <c r="AY1111" s="5">
        <v>0</v>
      </c>
      <c r="AZ1111" s="5">
        <v>0</v>
      </c>
      <c r="BA1111" s="5">
        <v>0</v>
      </c>
      <c r="BB1111" s="5">
        <v>0</v>
      </c>
      <c r="BC1111" s="5">
        <v>0</v>
      </c>
      <c r="BD1111" s="5">
        <v>0</v>
      </c>
      <c r="BE1111" s="5">
        <v>0</v>
      </c>
      <c r="BF1111" s="5">
        <v>0</v>
      </c>
      <c r="BG1111" s="5">
        <v>0</v>
      </c>
      <c r="BH1111" s="5">
        <v>273697</v>
      </c>
      <c r="BI1111" s="5">
        <v>186080</v>
      </c>
      <c r="BJ1111" s="5">
        <v>434757</v>
      </c>
      <c r="BK1111" s="5">
        <v>20577</v>
      </c>
      <c r="BL1111" s="5">
        <v>0</v>
      </c>
      <c r="BM1111" s="5">
        <v>0</v>
      </c>
      <c r="BN1111" s="5">
        <v>0</v>
      </c>
      <c r="BO1111" s="5">
        <v>148015</v>
      </c>
      <c r="BP1111" s="5">
        <v>101784</v>
      </c>
      <c r="BQ1111" s="5">
        <v>94559</v>
      </c>
      <c r="BR1111" s="5">
        <v>5663</v>
      </c>
    </row>
    <row r="1112" spans="1:70">
      <c r="A1112" t="s">
        <v>2550</v>
      </c>
      <c r="B1112" t="s">
        <v>2551</v>
      </c>
      <c r="C1112" t="s">
        <v>1468</v>
      </c>
      <c r="D1112" t="s">
        <v>2571</v>
      </c>
      <c r="E1112" t="str">
        <f t="shared" si="17"/>
        <v>広島県広島県（広島）</v>
      </c>
      <c r="F1112" s="5">
        <v>0</v>
      </c>
      <c r="G1112" s="5">
        <v>44</v>
      </c>
      <c r="H1112" s="5">
        <v>0</v>
      </c>
      <c r="I1112" s="5">
        <v>0</v>
      </c>
      <c r="J1112" s="5">
        <v>2</v>
      </c>
      <c r="K1112" s="5">
        <v>0</v>
      </c>
      <c r="L1112" s="5">
        <v>3199</v>
      </c>
      <c r="M1112" s="5">
        <v>196334</v>
      </c>
      <c r="N1112" s="5">
        <v>0</v>
      </c>
      <c r="O1112" s="5">
        <v>0</v>
      </c>
      <c r="P1112" s="5">
        <v>9533113</v>
      </c>
      <c r="Q1112" s="5">
        <v>20364812</v>
      </c>
      <c r="R1112" s="5">
        <v>2086273</v>
      </c>
      <c r="S1112" s="5">
        <v>46</v>
      </c>
      <c r="T1112" s="5">
        <v>0</v>
      </c>
      <c r="U1112" s="5">
        <v>42978</v>
      </c>
      <c r="V1112" s="5">
        <v>0</v>
      </c>
      <c r="W1112" s="5">
        <v>20</v>
      </c>
      <c r="X1112" s="5">
        <v>23</v>
      </c>
      <c r="Y1112" s="5">
        <v>233000</v>
      </c>
      <c r="Z1112" s="5">
        <v>0</v>
      </c>
      <c r="AA1112" s="5">
        <v>151</v>
      </c>
      <c r="AB1112" s="5">
        <v>111</v>
      </c>
      <c r="AC1112" s="5">
        <v>2589</v>
      </c>
      <c r="AD1112" s="5">
        <v>57809</v>
      </c>
      <c r="AE1112" s="5">
        <v>0</v>
      </c>
      <c r="AF1112" s="5">
        <v>0</v>
      </c>
      <c r="AG1112" s="5">
        <v>0</v>
      </c>
      <c r="AH1112" s="5">
        <v>0</v>
      </c>
      <c r="AI1112" s="5">
        <v>610848</v>
      </c>
      <c r="AJ1112" s="5">
        <v>0</v>
      </c>
      <c r="AK1112" s="5">
        <v>21300</v>
      </c>
      <c r="AL1112" s="5">
        <v>48120</v>
      </c>
      <c r="AM1112" s="5">
        <v>0</v>
      </c>
      <c r="AN1112" s="5">
        <v>0</v>
      </c>
      <c r="AO1112" s="5">
        <v>0</v>
      </c>
      <c r="AP1112" s="5">
        <v>0</v>
      </c>
      <c r="AQ1112" s="5">
        <v>0</v>
      </c>
      <c r="AR1112" s="5">
        <v>610</v>
      </c>
      <c r="AS1112" s="5">
        <v>14842</v>
      </c>
      <c r="AT1112" s="5">
        <v>0</v>
      </c>
      <c r="AU1112" s="5">
        <v>0</v>
      </c>
      <c r="AV1112" s="5">
        <v>2589</v>
      </c>
      <c r="AW1112" s="5">
        <v>43665</v>
      </c>
      <c r="AX1112" s="5">
        <v>0</v>
      </c>
      <c r="AY1112" s="5">
        <v>0</v>
      </c>
      <c r="AZ1112" s="5">
        <v>0</v>
      </c>
      <c r="BA1112" s="5">
        <v>0</v>
      </c>
      <c r="BB1112" s="5">
        <v>0</v>
      </c>
      <c r="BC1112" s="5">
        <v>0</v>
      </c>
      <c r="BD1112" s="5">
        <v>0</v>
      </c>
      <c r="BE1112" s="5">
        <v>0</v>
      </c>
      <c r="BF1112" s="5">
        <v>0</v>
      </c>
      <c r="BG1112" s="5">
        <v>0</v>
      </c>
      <c r="BH1112" s="5">
        <v>9581972</v>
      </c>
      <c r="BI1112" s="5">
        <v>1286204</v>
      </c>
      <c r="BJ1112" s="5">
        <v>8491828</v>
      </c>
      <c r="BK1112" s="5">
        <v>533034</v>
      </c>
      <c r="BL1112" s="5">
        <v>0</v>
      </c>
      <c r="BM1112" s="5">
        <v>0</v>
      </c>
      <c r="BN1112" s="5">
        <v>0</v>
      </c>
      <c r="BO1112" s="5">
        <v>858823</v>
      </c>
      <c r="BP1112" s="5">
        <v>20558371</v>
      </c>
      <c r="BQ1112" s="5">
        <v>4624657</v>
      </c>
      <c r="BR1112" s="5">
        <v>0</v>
      </c>
    </row>
    <row r="1113" spans="1:70">
      <c r="A1113" t="s">
        <v>2550</v>
      </c>
      <c r="B1113" t="s">
        <v>2551</v>
      </c>
      <c r="C1113" t="s">
        <v>1470</v>
      </c>
      <c r="D1113" t="s">
        <v>2572</v>
      </c>
      <c r="E1113" t="str">
        <f t="shared" si="17"/>
        <v>広島県広島県（広島西部）</v>
      </c>
      <c r="F1113" s="5">
        <v>0</v>
      </c>
      <c r="G1113" s="5">
        <v>6</v>
      </c>
      <c r="H1113" s="5">
        <v>0</v>
      </c>
      <c r="I1113" s="5">
        <v>0</v>
      </c>
      <c r="J1113" s="5">
        <v>2</v>
      </c>
      <c r="K1113" s="5">
        <v>0</v>
      </c>
      <c r="L1113" s="5">
        <v>1230</v>
      </c>
      <c r="M1113" s="5">
        <v>39831</v>
      </c>
      <c r="N1113" s="5">
        <v>0</v>
      </c>
      <c r="O1113" s="5">
        <v>0</v>
      </c>
      <c r="P1113" s="5">
        <v>0</v>
      </c>
      <c r="Q1113" s="5">
        <v>0</v>
      </c>
      <c r="R1113" s="5">
        <v>0</v>
      </c>
      <c r="S1113" s="5">
        <v>6</v>
      </c>
      <c r="T1113" s="5">
        <v>0</v>
      </c>
      <c r="U1113" s="5">
        <v>20117</v>
      </c>
      <c r="V1113" s="5">
        <v>0</v>
      </c>
      <c r="W1113" s="5">
        <v>4</v>
      </c>
      <c r="X1113" s="5">
        <v>18</v>
      </c>
      <c r="Y1113" s="5">
        <v>123000</v>
      </c>
      <c r="Z1113" s="5">
        <v>0</v>
      </c>
      <c r="AA1113" s="5">
        <v>125</v>
      </c>
      <c r="AB1113" s="5">
        <v>35</v>
      </c>
      <c r="AC1113" s="5">
        <v>0</v>
      </c>
      <c r="AD1113" s="5">
        <v>19109</v>
      </c>
      <c r="AE1113" s="5">
        <v>0</v>
      </c>
      <c r="AF1113" s="5">
        <v>0</v>
      </c>
      <c r="AG1113" s="5">
        <v>0</v>
      </c>
      <c r="AH1113" s="5">
        <v>0</v>
      </c>
      <c r="AI1113" s="5">
        <v>183485</v>
      </c>
      <c r="AJ1113" s="5">
        <v>0</v>
      </c>
      <c r="AK1113" s="5">
        <v>8550</v>
      </c>
      <c r="AL1113" s="5">
        <v>5450</v>
      </c>
      <c r="AM1113" s="5">
        <v>0</v>
      </c>
      <c r="AN1113" s="5">
        <v>0</v>
      </c>
      <c r="AO1113" s="5">
        <v>0</v>
      </c>
      <c r="AP1113" s="5">
        <v>0</v>
      </c>
      <c r="AQ1113" s="5">
        <v>0</v>
      </c>
      <c r="AR1113" s="5">
        <v>0</v>
      </c>
      <c r="AS1113" s="5">
        <v>100</v>
      </c>
      <c r="AT1113" s="5">
        <v>0</v>
      </c>
      <c r="AU1113" s="5">
        <v>0</v>
      </c>
      <c r="AV1113" s="5">
        <v>1230</v>
      </c>
      <c r="AW1113" s="5">
        <v>15272</v>
      </c>
      <c r="AX1113" s="5">
        <v>0</v>
      </c>
      <c r="AY1113" s="5">
        <v>0</v>
      </c>
      <c r="AZ1113" s="5">
        <v>0</v>
      </c>
      <c r="BA1113" s="5">
        <v>0</v>
      </c>
      <c r="BB1113" s="5">
        <v>0</v>
      </c>
      <c r="BC1113" s="5">
        <v>0</v>
      </c>
      <c r="BD1113" s="5">
        <v>0</v>
      </c>
      <c r="BE1113" s="5">
        <v>0</v>
      </c>
      <c r="BF1113" s="5">
        <v>0</v>
      </c>
      <c r="BG1113" s="5">
        <v>0</v>
      </c>
      <c r="BH1113" s="5">
        <v>0</v>
      </c>
      <c r="BI1113" s="5">
        <v>0</v>
      </c>
      <c r="BJ1113" s="5">
        <v>0</v>
      </c>
      <c r="BK1113" s="5">
        <v>0</v>
      </c>
      <c r="BL1113" s="5">
        <v>0</v>
      </c>
      <c r="BM1113" s="5">
        <v>0</v>
      </c>
      <c r="BN1113" s="5">
        <v>0</v>
      </c>
      <c r="BO1113" s="5">
        <v>0</v>
      </c>
      <c r="BP1113" s="5">
        <v>0</v>
      </c>
      <c r="BQ1113" s="5">
        <v>0</v>
      </c>
      <c r="BR1113" s="5">
        <v>0</v>
      </c>
    </row>
    <row r="1114" spans="1:70">
      <c r="A1114" t="s">
        <v>2550</v>
      </c>
      <c r="B1114" t="s">
        <v>2551</v>
      </c>
      <c r="C1114" t="s">
        <v>1472</v>
      </c>
      <c r="D1114" t="s">
        <v>2573</v>
      </c>
      <c r="E1114" t="str">
        <f t="shared" si="17"/>
        <v>広島県広島県（沼田川）</v>
      </c>
      <c r="F1114" s="5">
        <v>0</v>
      </c>
      <c r="G1114" s="5">
        <v>5</v>
      </c>
      <c r="H1114" s="5">
        <v>0</v>
      </c>
      <c r="I1114" s="5">
        <v>2</v>
      </c>
      <c r="J1114" s="5">
        <v>1</v>
      </c>
      <c r="K1114" s="5">
        <v>0</v>
      </c>
      <c r="L1114" s="5">
        <v>30010</v>
      </c>
      <c r="M1114" s="5">
        <v>90995</v>
      </c>
      <c r="N1114" s="5">
        <v>0</v>
      </c>
      <c r="O1114" s="5">
        <v>0</v>
      </c>
      <c r="P1114" s="5">
        <v>0</v>
      </c>
      <c r="Q1114" s="5">
        <v>0</v>
      </c>
      <c r="R1114" s="5">
        <v>0</v>
      </c>
      <c r="S1114" s="5">
        <v>3</v>
      </c>
      <c r="T1114" s="5">
        <v>0</v>
      </c>
      <c r="U1114" s="5">
        <v>18585</v>
      </c>
      <c r="V1114" s="5">
        <v>0</v>
      </c>
      <c r="W1114" s="5">
        <v>2</v>
      </c>
      <c r="X1114" s="5">
        <v>27</v>
      </c>
      <c r="Y1114" s="5">
        <v>98600</v>
      </c>
      <c r="Z1114" s="5">
        <v>0</v>
      </c>
      <c r="AA1114" s="5">
        <v>127</v>
      </c>
      <c r="AB1114" s="5">
        <v>42</v>
      </c>
      <c r="AC1114" s="5">
        <v>20110</v>
      </c>
      <c r="AD1114" s="5">
        <v>49999</v>
      </c>
      <c r="AE1114" s="5">
        <v>0</v>
      </c>
      <c r="AF1114" s="5">
        <v>0</v>
      </c>
      <c r="AG1114" s="5">
        <v>5500</v>
      </c>
      <c r="AH1114" s="5">
        <v>0</v>
      </c>
      <c r="AI1114" s="5">
        <v>308016</v>
      </c>
      <c r="AJ1114" s="5">
        <v>0</v>
      </c>
      <c r="AK1114" s="5">
        <v>14750</v>
      </c>
      <c r="AL1114" s="5">
        <v>3151</v>
      </c>
      <c r="AM1114" s="5">
        <v>0</v>
      </c>
      <c r="AN1114" s="5">
        <v>0</v>
      </c>
      <c r="AO1114" s="5">
        <v>0</v>
      </c>
      <c r="AP1114" s="5">
        <v>0</v>
      </c>
      <c r="AQ1114" s="5">
        <v>0</v>
      </c>
      <c r="AR1114" s="5">
        <v>2985</v>
      </c>
      <c r="AS1114" s="5">
        <v>5766</v>
      </c>
      <c r="AT1114" s="5">
        <v>0</v>
      </c>
      <c r="AU1114" s="5">
        <v>0</v>
      </c>
      <c r="AV1114" s="5">
        <v>12563</v>
      </c>
      <c r="AW1114" s="5">
        <v>11079</v>
      </c>
      <c r="AX1114" s="5">
        <v>0</v>
      </c>
      <c r="AY1114" s="5">
        <v>0</v>
      </c>
      <c r="AZ1114" s="5">
        <v>0</v>
      </c>
      <c r="BA1114" s="5">
        <v>0</v>
      </c>
      <c r="BB1114" s="5">
        <v>0</v>
      </c>
      <c r="BC1114" s="5">
        <v>0</v>
      </c>
      <c r="BD1114" s="5">
        <v>0</v>
      </c>
      <c r="BE1114" s="5">
        <v>0</v>
      </c>
      <c r="BF1114" s="5">
        <v>0</v>
      </c>
      <c r="BG1114" s="5">
        <v>0</v>
      </c>
      <c r="BH1114" s="5">
        <v>0</v>
      </c>
      <c r="BI1114" s="5">
        <v>0</v>
      </c>
      <c r="BJ1114" s="5">
        <v>0</v>
      </c>
      <c r="BK1114" s="5">
        <v>0</v>
      </c>
      <c r="BL1114" s="5">
        <v>0</v>
      </c>
      <c r="BM1114" s="5">
        <v>0</v>
      </c>
      <c r="BN1114" s="5">
        <v>0</v>
      </c>
      <c r="BO1114" s="5">
        <v>0</v>
      </c>
      <c r="BP1114" s="5">
        <v>0</v>
      </c>
      <c r="BQ1114" s="5">
        <v>0</v>
      </c>
      <c r="BR1114" s="5">
        <v>0</v>
      </c>
    </row>
    <row r="1115" spans="1:70">
      <c r="A1115" t="s">
        <v>2574</v>
      </c>
      <c r="B1115" t="s">
        <v>2575</v>
      </c>
      <c r="C1115" t="s">
        <v>1280</v>
      </c>
      <c r="D1115" t="s">
        <v>2576</v>
      </c>
      <c r="E1115" t="str">
        <f t="shared" si="17"/>
        <v>山口県下関市</v>
      </c>
      <c r="F1115" s="5">
        <v>249792</v>
      </c>
      <c r="G1115" s="5">
        <v>168</v>
      </c>
      <c r="H1115" s="5">
        <v>3</v>
      </c>
      <c r="I1115" s="5">
        <v>0</v>
      </c>
      <c r="J1115" s="5">
        <v>0</v>
      </c>
      <c r="K1115" s="5">
        <v>0</v>
      </c>
      <c r="L1115" s="5">
        <v>64030</v>
      </c>
      <c r="M1115" s="5">
        <v>88173</v>
      </c>
      <c r="N1115" s="5">
        <v>54857</v>
      </c>
      <c r="O1115" s="5">
        <v>1589141</v>
      </c>
      <c r="P1115" s="5">
        <v>5523103</v>
      </c>
      <c r="Q1115" s="5">
        <v>11422001</v>
      </c>
      <c r="R1115" s="5">
        <v>1095665</v>
      </c>
      <c r="S1115" s="5">
        <v>135</v>
      </c>
      <c r="T1115" s="5">
        <v>28125</v>
      </c>
      <c r="U1115" s="5">
        <v>0</v>
      </c>
      <c r="V1115" s="5">
        <v>0</v>
      </c>
      <c r="W1115" s="5">
        <v>101</v>
      </c>
      <c r="X1115" s="5">
        <v>19</v>
      </c>
      <c r="Y1115" s="5">
        <v>163831</v>
      </c>
      <c r="Z1115" s="5">
        <v>145600</v>
      </c>
      <c r="AA1115" s="5">
        <v>742</v>
      </c>
      <c r="AB1115" s="5">
        <v>446</v>
      </c>
      <c r="AC1115" s="5">
        <v>19287</v>
      </c>
      <c r="AD1115" s="5">
        <v>29617</v>
      </c>
      <c r="AE1115" s="5">
        <v>28794</v>
      </c>
      <c r="AF1115" s="5">
        <v>513015</v>
      </c>
      <c r="AG1115" s="5">
        <v>0</v>
      </c>
      <c r="AH1115" s="5">
        <v>14501</v>
      </c>
      <c r="AI1115" s="5">
        <v>0</v>
      </c>
      <c r="AJ1115" s="5">
        <v>73891</v>
      </c>
      <c r="AK1115" s="5">
        <v>28045</v>
      </c>
      <c r="AL1115" s="5">
        <v>12000</v>
      </c>
      <c r="AM1115" s="5">
        <v>69043</v>
      </c>
      <c r="AN1115" s="5">
        <v>74</v>
      </c>
      <c r="AO1115" s="5">
        <v>0</v>
      </c>
      <c r="AP1115" s="5">
        <v>0</v>
      </c>
      <c r="AQ1115" s="5">
        <v>963</v>
      </c>
      <c r="AR1115" s="5">
        <v>19061</v>
      </c>
      <c r="AS1115" s="5">
        <v>13831</v>
      </c>
      <c r="AT1115" s="5">
        <v>3184</v>
      </c>
      <c r="AU1115" s="5">
        <v>38231</v>
      </c>
      <c r="AV1115" s="5">
        <v>9450</v>
      </c>
      <c r="AW1115" s="5">
        <v>7579</v>
      </c>
      <c r="AX1115" s="5">
        <v>1049</v>
      </c>
      <c r="AY1115" s="5">
        <v>231</v>
      </c>
      <c r="AZ1115" s="5">
        <v>0</v>
      </c>
      <c r="BA1115" s="5">
        <v>302</v>
      </c>
      <c r="BB1115" s="5">
        <v>0</v>
      </c>
      <c r="BC1115" s="5">
        <v>32465</v>
      </c>
      <c r="BD1115" s="5">
        <v>101</v>
      </c>
      <c r="BE1115" s="5">
        <v>0</v>
      </c>
      <c r="BF1115" s="5">
        <v>30</v>
      </c>
      <c r="BG1115" s="5">
        <v>191</v>
      </c>
      <c r="BH1115" s="5">
        <v>5707871</v>
      </c>
      <c r="BI1115" s="5">
        <v>818394</v>
      </c>
      <c r="BJ1115" s="5">
        <v>5479655</v>
      </c>
      <c r="BK1115" s="5">
        <v>197238</v>
      </c>
      <c r="BL1115" s="5">
        <v>3479</v>
      </c>
      <c r="BM1115" s="5">
        <v>8537</v>
      </c>
      <c r="BN1115" s="5">
        <v>0</v>
      </c>
      <c r="BO1115" s="5">
        <v>479854</v>
      </c>
      <c r="BP1115" s="5">
        <v>5854877</v>
      </c>
      <c r="BQ1115" s="5">
        <v>2252780</v>
      </c>
      <c r="BR1115" s="5">
        <v>0</v>
      </c>
    </row>
    <row r="1116" spans="1:70">
      <c r="A1116" t="s">
        <v>2574</v>
      </c>
      <c r="B1116" t="s">
        <v>2575</v>
      </c>
      <c r="C1116" t="s">
        <v>1284</v>
      </c>
      <c r="D1116" t="s">
        <v>2577</v>
      </c>
      <c r="E1116" t="str">
        <f t="shared" si="17"/>
        <v>山口県宇部市</v>
      </c>
      <c r="F1116" s="5">
        <v>163794</v>
      </c>
      <c r="G1116" s="5">
        <v>128</v>
      </c>
      <c r="H1116" s="5">
        <v>0</v>
      </c>
      <c r="I1116" s="5">
        <v>1</v>
      </c>
      <c r="J1116" s="5">
        <v>2</v>
      </c>
      <c r="K1116" s="5">
        <v>0</v>
      </c>
      <c r="L1116" s="5">
        <v>12390</v>
      </c>
      <c r="M1116" s="5">
        <v>4664</v>
      </c>
      <c r="N1116" s="5">
        <v>57220</v>
      </c>
      <c r="O1116" s="5">
        <v>1039714</v>
      </c>
      <c r="P1116" s="5">
        <v>3460048</v>
      </c>
      <c r="Q1116" s="5">
        <v>9082268</v>
      </c>
      <c r="R1116" s="5">
        <v>834197</v>
      </c>
      <c r="S1116" s="5">
        <v>107</v>
      </c>
      <c r="T1116" s="5">
        <v>18395</v>
      </c>
      <c r="U1116" s="5">
        <v>0</v>
      </c>
      <c r="V1116" s="5">
        <v>0</v>
      </c>
      <c r="W1116" s="5">
        <v>69</v>
      </c>
      <c r="X1116" s="5">
        <v>25</v>
      </c>
      <c r="Y1116" s="5">
        <v>120000</v>
      </c>
      <c r="Z1116" s="5">
        <v>38000</v>
      </c>
      <c r="AA1116" s="5">
        <v>324</v>
      </c>
      <c r="AB1116" s="5">
        <v>161</v>
      </c>
      <c r="AC1116" s="5">
        <v>9137</v>
      </c>
      <c r="AD1116" s="5">
        <v>3098</v>
      </c>
      <c r="AE1116" s="5">
        <v>17533</v>
      </c>
      <c r="AF1116" s="5">
        <v>146213</v>
      </c>
      <c r="AG1116" s="5">
        <v>0</v>
      </c>
      <c r="AH1116" s="5">
        <v>93312</v>
      </c>
      <c r="AI1116" s="5">
        <v>0</v>
      </c>
      <c r="AJ1116" s="5">
        <v>215510</v>
      </c>
      <c r="AK1116" s="5">
        <v>26000</v>
      </c>
      <c r="AL1116" s="5">
        <v>37000</v>
      </c>
      <c r="AM1116" s="5">
        <v>6000</v>
      </c>
      <c r="AN1116" s="5">
        <v>2411</v>
      </c>
      <c r="AO1116" s="5">
        <v>500</v>
      </c>
      <c r="AP1116" s="5">
        <v>1600</v>
      </c>
      <c r="AQ1116" s="5">
        <v>1605</v>
      </c>
      <c r="AR1116" s="5">
        <v>0</v>
      </c>
      <c r="AS1116" s="5">
        <v>258</v>
      </c>
      <c r="AT1116" s="5">
        <v>15864</v>
      </c>
      <c r="AU1116" s="5">
        <v>156824</v>
      </c>
      <c r="AV1116" s="5">
        <v>278</v>
      </c>
      <c r="AW1116" s="5">
        <v>1655</v>
      </c>
      <c r="AX1116" s="5">
        <v>2297</v>
      </c>
      <c r="AY1116" s="5">
        <v>751</v>
      </c>
      <c r="AZ1116" s="5">
        <v>0</v>
      </c>
      <c r="BA1116" s="5">
        <v>0</v>
      </c>
      <c r="BB1116" s="5">
        <v>741</v>
      </c>
      <c r="BC1116" s="5">
        <v>24673</v>
      </c>
      <c r="BD1116" s="5">
        <v>0</v>
      </c>
      <c r="BE1116" s="5">
        <v>0</v>
      </c>
      <c r="BF1116" s="5">
        <v>0</v>
      </c>
      <c r="BG1116" s="5">
        <v>0</v>
      </c>
      <c r="BH1116" s="5">
        <v>3541587</v>
      </c>
      <c r="BI1116" s="5">
        <v>304348</v>
      </c>
      <c r="BJ1116" s="5">
        <v>3087733</v>
      </c>
      <c r="BK1116" s="5">
        <v>163884</v>
      </c>
      <c r="BL1116" s="5">
        <v>1446</v>
      </c>
      <c r="BM1116" s="5">
        <v>0</v>
      </c>
      <c r="BN1116" s="5">
        <v>0</v>
      </c>
      <c r="BO1116" s="5">
        <v>115865</v>
      </c>
      <c r="BP1116" s="5">
        <v>5012680</v>
      </c>
      <c r="BQ1116" s="5">
        <v>1890514</v>
      </c>
      <c r="BR1116" s="5">
        <v>0</v>
      </c>
    </row>
    <row r="1117" spans="1:70">
      <c r="A1117" t="s">
        <v>2574</v>
      </c>
      <c r="B1117" t="s">
        <v>2575</v>
      </c>
      <c r="C1117" t="s">
        <v>1286</v>
      </c>
      <c r="D1117" t="s">
        <v>2578</v>
      </c>
      <c r="E1117" t="str">
        <f t="shared" si="17"/>
        <v>山口県山口市</v>
      </c>
      <c r="F1117" s="5">
        <v>173407</v>
      </c>
      <c r="G1117" s="5">
        <v>82</v>
      </c>
      <c r="H1117" s="5">
        <v>4</v>
      </c>
      <c r="I1117" s="5">
        <v>0</v>
      </c>
      <c r="J1117" s="5">
        <v>1</v>
      </c>
      <c r="K1117" s="5">
        <v>0</v>
      </c>
      <c r="L1117" s="5">
        <v>8460</v>
      </c>
      <c r="M1117" s="5">
        <v>62559</v>
      </c>
      <c r="N1117" s="5">
        <v>0</v>
      </c>
      <c r="O1117" s="5">
        <v>1162826</v>
      </c>
      <c r="P1117" s="5">
        <v>3151895</v>
      </c>
      <c r="Q1117" s="5">
        <v>13724788</v>
      </c>
      <c r="R1117" s="5">
        <v>957671</v>
      </c>
      <c r="S1117" s="5">
        <v>52</v>
      </c>
      <c r="T1117" s="5">
        <v>18385</v>
      </c>
      <c r="U1117" s="5">
        <v>0</v>
      </c>
      <c r="V1117" s="5">
        <v>0</v>
      </c>
      <c r="W1117" s="5">
        <v>46</v>
      </c>
      <c r="X1117" s="5">
        <v>23</v>
      </c>
      <c r="Y1117" s="5">
        <v>88200</v>
      </c>
      <c r="Z1117" s="5">
        <v>0</v>
      </c>
      <c r="AA1117" s="5">
        <v>247</v>
      </c>
      <c r="AB1117" s="5">
        <v>137</v>
      </c>
      <c r="AC1117" s="5">
        <v>1503</v>
      </c>
      <c r="AD1117" s="5">
        <v>5054</v>
      </c>
      <c r="AE1117" s="5">
        <v>0</v>
      </c>
      <c r="AF1117" s="5">
        <v>115187</v>
      </c>
      <c r="AG1117" s="5">
        <v>41475</v>
      </c>
      <c r="AH1117" s="5">
        <v>36400</v>
      </c>
      <c r="AI1117" s="5">
        <v>106400</v>
      </c>
      <c r="AJ1117" s="5">
        <v>94600</v>
      </c>
      <c r="AK1117" s="5">
        <v>24220</v>
      </c>
      <c r="AL1117" s="5">
        <v>0</v>
      </c>
      <c r="AM1117" s="5">
        <v>17600</v>
      </c>
      <c r="AN1117" s="5">
        <v>0</v>
      </c>
      <c r="AO1117" s="5">
        <v>0</v>
      </c>
      <c r="AP1117" s="5">
        <v>0</v>
      </c>
      <c r="AQ1117" s="5">
        <v>1080</v>
      </c>
      <c r="AR1117" s="5">
        <v>222</v>
      </c>
      <c r="AS1117" s="5">
        <v>7213</v>
      </c>
      <c r="AT1117" s="5">
        <v>0</v>
      </c>
      <c r="AU1117" s="5">
        <v>73529</v>
      </c>
      <c r="AV1117" s="5">
        <v>5227</v>
      </c>
      <c r="AW1117" s="5">
        <v>15599</v>
      </c>
      <c r="AX1117" s="5">
        <v>0</v>
      </c>
      <c r="AY1117" s="5">
        <v>1436</v>
      </c>
      <c r="AZ1117" s="5">
        <v>0</v>
      </c>
      <c r="BA1117" s="5">
        <v>692</v>
      </c>
      <c r="BB1117" s="5">
        <v>0</v>
      </c>
      <c r="BC1117" s="5">
        <v>58549</v>
      </c>
      <c r="BD1117" s="5">
        <v>0</v>
      </c>
      <c r="BE1117" s="5">
        <v>0</v>
      </c>
      <c r="BF1117" s="5">
        <v>0</v>
      </c>
      <c r="BG1117" s="5">
        <v>7</v>
      </c>
      <c r="BH1117" s="5">
        <v>3178349</v>
      </c>
      <c r="BI1117" s="5">
        <v>585101</v>
      </c>
      <c r="BJ1117" s="5">
        <v>3086427</v>
      </c>
      <c r="BK1117" s="5">
        <v>269546</v>
      </c>
      <c r="BL1117" s="5">
        <v>0</v>
      </c>
      <c r="BM1117" s="5">
        <v>92536</v>
      </c>
      <c r="BN1117" s="5">
        <v>0</v>
      </c>
      <c r="BO1117" s="5">
        <v>347848</v>
      </c>
      <c r="BP1117" s="5">
        <v>3469849</v>
      </c>
      <c r="BQ1117" s="5">
        <v>1477564</v>
      </c>
      <c r="BR1117" s="5">
        <v>0</v>
      </c>
    </row>
    <row r="1118" spans="1:70">
      <c r="A1118" t="s">
        <v>2574</v>
      </c>
      <c r="B1118" t="s">
        <v>2575</v>
      </c>
      <c r="C1118" t="s">
        <v>1288</v>
      </c>
      <c r="D1118" t="s">
        <v>2579</v>
      </c>
      <c r="E1118" t="str">
        <f t="shared" si="17"/>
        <v>山口県萩市</v>
      </c>
      <c r="F1118" s="5">
        <v>43874</v>
      </c>
      <c r="G1118" s="5">
        <v>20</v>
      </c>
      <c r="H1118" s="5">
        <v>31</v>
      </c>
      <c r="I1118" s="5">
        <v>0</v>
      </c>
      <c r="J1118" s="5">
        <v>0</v>
      </c>
      <c r="K1118" s="5">
        <v>0</v>
      </c>
      <c r="L1118" s="5">
        <v>24321</v>
      </c>
      <c r="M1118" s="5">
        <v>74554</v>
      </c>
      <c r="N1118" s="5">
        <v>13992</v>
      </c>
      <c r="O1118" s="5">
        <v>557434</v>
      </c>
      <c r="P1118" s="5">
        <v>670651</v>
      </c>
      <c r="Q1118" s="5">
        <v>4142134</v>
      </c>
      <c r="R1118" s="5">
        <v>271347</v>
      </c>
      <c r="S1118" s="5">
        <v>20</v>
      </c>
      <c r="T1118" s="5">
        <v>5355</v>
      </c>
      <c r="U1118" s="5">
        <v>0</v>
      </c>
      <c r="V1118" s="5">
        <v>0</v>
      </c>
      <c r="W1118" s="5">
        <v>12</v>
      </c>
      <c r="X1118" s="5">
        <v>26</v>
      </c>
      <c r="Y1118" s="5">
        <v>30367</v>
      </c>
      <c r="Z1118" s="5">
        <v>0</v>
      </c>
      <c r="AA1118" s="5">
        <v>1084</v>
      </c>
      <c r="AB1118" s="5">
        <v>543</v>
      </c>
      <c r="AC1118" s="5">
        <v>0</v>
      </c>
      <c r="AD1118" s="5">
        <v>10179</v>
      </c>
      <c r="AE1118" s="5">
        <v>13055</v>
      </c>
      <c r="AF1118" s="5">
        <v>78569</v>
      </c>
      <c r="AG1118" s="5">
        <v>492</v>
      </c>
      <c r="AH1118" s="5">
        <v>0</v>
      </c>
      <c r="AI1118" s="5">
        <v>0</v>
      </c>
      <c r="AJ1118" s="5">
        <v>0</v>
      </c>
      <c r="AK1118" s="5">
        <v>456</v>
      </c>
      <c r="AL1118" s="5">
        <v>0</v>
      </c>
      <c r="AM1118" s="5">
        <v>9278</v>
      </c>
      <c r="AN1118" s="5">
        <v>0</v>
      </c>
      <c r="AO1118" s="5">
        <v>0</v>
      </c>
      <c r="AP1118" s="5">
        <v>0</v>
      </c>
      <c r="AQ1118" s="5">
        <v>6078</v>
      </c>
      <c r="AR1118" s="5">
        <v>0</v>
      </c>
      <c r="AS1118" s="5">
        <v>168</v>
      </c>
      <c r="AT1118" s="5">
        <v>0</v>
      </c>
      <c r="AU1118" s="5">
        <v>335</v>
      </c>
      <c r="AV1118" s="5">
        <v>0</v>
      </c>
      <c r="AW1118" s="5">
        <v>0</v>
      </c>
      <c r="AX1118" s="5">
        <v>0</v>
      </c>
      <c r="AY1118" s="5">
        <v>0</v>
      </c>
      <c r="AZ1118" s="5">
        <v>5851</v>
      </c>
      <c r="BA1118" s="5">
        <v>17886</v>
      </c>
      <c r="BB1118" s="5">
        <v>0</v>
      </c>
      <c r="BC1118" s="5">
        <v>56453</v>
      </c>
      <c r="BD1118" s="5">
        <v>0</v>
      </c>
      <c r="BE1118" s="5">
        <v>0</v>
      </c>
      <c r="BF1118" s="5">
        <v>0</v>
      </c>
      <c r="BG1118" s="5">
        <v>0</v>
      </c>
      <c r="BH1118" s="5">
        <v>680861</v>
      </c>
      <c r="BI1118" s="5">
        <v>443382</v>
      </c>
      <c r="BJ1118" s="5">
        <v>1001423</v>
      </c>
      <c r="BK1118" s="5">
        <v>70320</v>
      </c>
      <c r="BL1118" s="5">
        <v>42</v>
      </c>
      <c r="BM1118" s="5">
        <v>11</v>
      </c>
      <c r="BN1118" s="5">
        <v>0</v>
      </c>
      <c r="BO1118" s="5">
        <v>162152</v>
      </c>
      <c r="BP1118" s="5">
        <v>1854462</v>
      </c>
      <c r="BQ1118" s="5">
        <v>462640</v>
      </c>
      <c r="BR1118" s="5">
        <v>0</v>
      </c>
    </row>
    <row r="1119" spans="1:70">
      <c r="A1119" t="s">
        <v>2574</v>
      </c>
      <c r="B1119" t="s">
        <v>2575</v>
      </c>
      <c r="C1119" t="s">
        <v>1290</v>
      </c>
      <c r="D1119" t="s">
        <v>2580</v>
      </c>
      <c r="E1119" t="str">
        <f t="shared" si="17"/>
        <v>山口県周南市</v>
      </c>
      <c r="F1119" s="5">
        <v>129857</v>
      </c>
      <c r="G1119" s="5">
        <v>62</v>
      </c>
      <c r="H1119" s="5">
        <v>1</v>
      </c>
      <c r="I1119" s="5">
        <v>4</v>
      </c>
      <c r="J1119" s="5">
        <v>5</v>
      </c>
      <c r="K1119" s="5">
        <v>1</v>
      </c>
      <c r="L1119" s="5">
        <v>12215</v>
      </c>
      <c r="M1119" s="5">
        <v>23376</v>
      </c>
      <c r="N1119" s="5">
        <v>8885</v>
      </c>
      <c r="O1119" s="5">
        <v>801826</v>
      </c>
      <c r="P1119" s="5">
        <v>2616493</v>
      </c>
      <c r="Q1119" s="5">
        <v>13173748</v>
      </c>
      <c r="R1119" s="5">
        <v>1272750</v>
      </c>
      <c r="S1119" s="5">
        <v>51</v>
      </c>
      <c r="T1119" s="5">
        <v>15550</v>
      </c>
      <c r="U1119" s="5">
        <v>0</v>
      </c>
      <c r="V1119" s="5">
        <v>1</v>
      </c>
      <c r="W1119" s="5">
        <v>45</v>
      </c>
      <c r="X1119" s="5">
        <v>17</v>
      </c>
      <c r="Y1119" s="5">
        <v>89948</v>
      </c>
      <c r="Z1119" s="5">
        <v>0</v>
      </c>
      <c r="AA1119" s="5">
        <v>563</v>
      </c>
      <c r="AB1119" s="5">
        <v>312</v>
      </c>
      <c r="AC1119" s="5">
        <v>7182</v>
      </c>
      <c r="AD1119" s="5">
        <v>2986</v>
      </c>
      <c r="AE1119" s="5">
        <v>3034</v>
      </c>
      <c r="AF1119" s="5">
        <v>195547</v>
      </c>
      <c r="AG1119" s="5">
        <v>2178</v>
      </c>
      <c r="AH1119" s="5">
        <v>98617</v>
      </c>
      <c r="AI1119" s="5">
        <v>95760</v>
      </c>
      <c r="AJ1119" s="5">
        <v>61136</v>
      </c>
      <c r="AK1119" s="5">
        <v>29389</v>
      </c>
      <c r="AL1119" s="5">
        <v>23020</v>
      </c>
      <c r="AM1119" s="5">
        <v>3281</v>
      </c>
      <c r="AN1119" s="5">
        <v>800</v>
      </c>
      <c r="AO1119" s="5">
        <v>385</v>
      </c>
      <c r="AP1119" s="5">
        <v>0</v>
      </c>
      <c r="AQ1119" s="5">
        <v>2415</v>
      </c>
      <c r="AR1119" s="5">
        <v>1743</v>
      </c>
      <c r="AS1119" s="5">
        <v>10919</v>
      </c>
      <c r="AT1119" s="5">
        <v>2107</v>
      </c>
      <c r="AU1119" s="5">
        <v>61229</v>
      </c>
      <c r="AV1119" s="5">
        <v>44</v>
      </c>
      <c r="AW1119" s="5">
        <v>944</v>
      </c>
      <c r="AX1119" s="5">
        <v>227</v>
      </c>
      <c r="AY1119" s="5">
        <v>6932</v>
      </c>
      <c r="AZ1119" s="5">
        <v>539</v>
      </c>
      <c r="BA1119" s="5">
        <v>0</v>
      </c>
      <c r="BB1119" s="5">
        <v>0</v>
      </c>
      <c r="BC1119" s="5">
        <v>165277</v>
      </c>
      <c r="BD1119" s="5">
        <v>0</v>
      </c>
      <c r="BE1119" s="5">
        <v>49</v>
      </c>
      <c r="BF1119" s="5">
        <v>0</v>
      </c>
      <c r="BG1119" s="5">
        <v>456</v>
      </c>
      <c r="BH1119" s="5">
        <v>2757877</v>
      </c>
      <c r="BI1119" s="5">
        <v>552293</v>
      </c>
      <c r="BJ1119" s="5">
        <v>2810152</v>
      </c>
      <c r="BK1119" s="5">
        <v>264652</v>
      </c>
      <c r="BL1119" s="5">
        <v>741</v>
      </c>
      <c r="BM1119" s="5">
        <v>58806</v>
      </c>
      <c r="BN1119" s="5">
        <v>0</v>
      </c>
      <c r="BO1119" s="5">
        <v>282235</v>
      </c>
      <c r="BP1119" s="5">
        <v>3057724</v>
      </c>
      <c r="BQ1119" s="5">
        <v>1670513</v>
      </c>
      <c r="BR1119" s="5">
        <v>0</v>
      </c>
    </row>
    <row r="1120" spans="1:70">
      <c r="A1120" t="s">
        <v>2574</v>
      </c>
      <c r="B1120" t="s">
        <v>2575</v>
      </c>
      <c r="C1120" t="s">
        <v>1292</v>
      </c>
      <c r="D1120" t="s">
        <v>2581</v>
      </c>
      <c r="E1120" t="str">
        <f t="shared" si="17"/>
        <v>山口県防府市</v>
      </c>
      <c r="F1120" s="5">
        <v>107107</v>
      </c>
      <c r="G1120" s="5">
        <v>40</v>
      </c>
      <c r="H1120" s="5">
        <v>5</v>
      </c>
      <c r="I1120" s="5">
        <v>0</v>
      </c>
      <c r="J1120" s="5">
        <v>0</v>
      </c>
      <c r="K1120" s="5">
        <v>0</v>
      </c>
      <c r="L1120" s="5">
        <v>1818</v>
      </c>
      <c r="M1120" s="5">
        <v>16473</v>
      </c>
      <c r="N1120" s="5">
        <v>26101</v>
      </c>
      <c r="O1120" s="5">
        <v>609940</v>
      </c>
      <c r="P1120" s="5">
        <v>1902083</v>
      </c>
      <c r="Q1120" s="5">
        <v>7659215</v>
      </c>
      <c r="R1120" s="5">
        <v>740191</v>
      </c>
      <c r="S1120" s="5">
        <v>26</v>
      </c>
      <c r="T1120" s="5">
        <v>11943</v>
      </c>
      <c r="U1120" s="5">
        <v>0</v>
      </c>
      <c r="V1120" s="5">
        <v>0</v>
      </c>
      <c r="W1120" s="5">
        <v>14</v>
      </c>
      <c r="X1120" s="5">
        <v>13</v>
      </c>
      <c r="Y1120" s="5">
        <v>60500</v>
      </c>
      <c r="Z1120" s="5">
        <v>0</v>
      </c>
      <c r="AA1120" s="5">
        <v>390</v>
      </c>
      <c r="AB1120" s="5">
        <v>116</v>
      </c>
      <c r="AC1120" s="5">
        <v>46</v>
      </c>
      <c r="AD1120" s="5">
        <v>0</v>
      </c>
      <c r="AE1120" s="5">
        <v>9908</v>
      </c>
      <c r="AF1120" s="5">
        <v>78615</v>
      </c>
      <c r="AG1120" s="5">
        <v>34700</v>
      </c>
      <c r="AH1120" s="5">
        <v>52500</v>
      </c>
      <c r="AI1120" s="5">
        <v>8000</v>
      </c>
      <c r="AJ1120" s="5">
        <v>0</v>
      </c>
      <c r="AK1120" s="5">
        <v>30090</v>
      </c>
      <c r="AL1120" s="5">
        <v>0</v>
      </c>
      <c r="AM1120" s="5">
        <v>0</v>
      </c>
      <c r="AN1120" s="5">
        <v>2450</v>
      </c>
      <c r="AO1120" s="5">
        <v>3636</v>
      </c>
      <c r="AP1120" s="5">
        <v>0</v>
      </c>
      <c r="AQ1120" s="5">
        <v>300</v>
      </c>
      <c r="AR1120" s="5">
        <v>0</v>
      </c>
      <c r="AS1120" s="5">
        <v>154</v>
      </c>
      <c r="AT1120" s="5">
        <v>740</v>
      </c>
      <c r="AU1120" s="5">
        <v>9100</v>
      </c>
      <c r="AV1120" s="5">
        <v>0</v>
      </c>
      <c r="AW1120" s="5">
        <v>0</v>
      </c>
      <c r="AX1120" s="5">
        <v>2130</v>
      </c>
      <c r="AY1120" s="5">
        <v>334</v>
      </c>
      <c r="AZ1120" s="5">
        <v>0</v>
      </c>
      <c r="BA1120" s="5">
        <v>12717</v>
      </c>
      <c r="BB1120" s="5">
        <v>0</v>
      </c>
      <c r="BC1120" s="5">
        <v>120652</v>
      </c>
      <c r="BD1120" s="5">
        <v>0</v>
      </c>
      <c r="BE1120" s="5">
        <v>0</v>
      </c>
      <c r="BF1120" s="5">
        <v>0</v>
      </c>
      <c r="BG1120" s="5">
        <v>0</v>
      </c>
      <c r="BH1120" s="5">
        <v>1987497</v>
      </c>
      <c r="BI1120" s="5">
        <v>183043</v>
      </c>
      <c r="BJ1120" s="5">
        <v>1565866</v>
      </c>
      <c r="BK1120" s="5">
        <v>189710</v>
      </c>
      <c r="BL1120" s="5">
        <v>1040</v>
      </c>
      <c r="BM1120" s="5">
        <v>0</v>
      </c>
      <c r="BN1120" s="5">
        <v>0</v>
      </c>
      <c r="BO1120" s="5">
        <v>153116</v>
      </c>
      <c r="BP1120" s="5">
        <v>2694115</v>
      </c>
      <c r="BQ1120" s="5">
        <v>909100</v>
      </c>
      <c r="BR1120" s="5">
        <v>0</v>
      </c>
    </row>
    <row r="1121" spans="1:70">
      <c r="A1121" t="s">
        <v>2574</v>
      </c>
      <c r="B1121" t="s">
        <v>2575</v>
      </c>
      <c r="C1121" t="s">
        <v>1294</v>
      </c>
      <c r="D1121" t="s">
        <v>2582</v>
      </c>
      <c r="E1121" t="str">
        <f t="shared" si="17"/>
        <v>山口県下松市</v>
      </c>
      <c r="F1121" s="5">
        <v>55300</v>
      </c>
      <c r="G1121" s="5">
        <v>25</v>
      </c>
      <c r="H1121" s="5">
        <v>0</v>
      </c>
      <c r="I1121" s="5">
        <v>0</v>
      </c>
      <c r="J1121" s="5">
        <v>1</v>
      </c>
      <c r="K1121" s="5">
        <v>0</v>
      </c>
      <c r="L1121" s="5">
        <v>178</v>
      </c>
      <c r="M1121" s="5">
        <v>0</v>
      </c>
      <c r="N1121" s="5">
        <v>13281</v>
      </c>
      <c r="O1121" s="5">
        <v>276864</v>
      </c>
      <c r="P1121" s="5">
        <v>1051391</v>
      </c>
      <c r="Q1121" s="5">
        <v>2797981</v>
      </c>
      <c r="R1121" s="5">
        <v>258648</v>
      </c>
      <c r="S1121" s="5">
        <v>20</v>
      </c>
      <c r="T1121" s="5">
        <v>13034</v>
      </c>
      <c r="U1121" s="5">
        <v>0</v>
      </c>
      <c r="V1121" s="5">
        <v>0</v>
      </c>
      <c r="W1121" s="5">
        <v>14</v>
      </c>
      <c r="X1121" s="5">
        <v>21</v>
      </c>
      <c r="Y1121" s="5">
        <v>60000</v>
      </c>
      <c r="Z1121" s="5">
        <v>0</v>
      </c>
      <c r="AA1121" s="5">
        <v>64</v>
      </c>
      <c r="AB1121" s="5">
        <v>42</v>
      </c>
      <c r="AC1121" s="5">
        <v>178</v>
      </c>
      <c r="AD1121" s="5">
        <v>0</v>
      </c>
      <c r="AE1121" s="5">
        <v>5106</v>
      </c>
      <c r="AF1121" s="5">
        <v>86407</v>
      </c>
      <c r="AG1121" s="5">
        <v>0</v>
      </c>
      <c r="AH1121" s="5">
        <v>0</v>
      </c>
      <c r="AI1121" s="5">
        <v>0</v>
      </c>
      <c r="AJ1121" s="5">
        <v>20462</v>
      </c>
      <c r="AK1121" s="5">
        <v>14316</v>
      </c>
      <c r="AL1121" s="5">
        <v>7600</v>
      </c>
      <c r="AM1121" s="5">
        <v>0</v>
      </c>
      <c r="AN1121" s="5">
        <v>0</v>
      </c>
      <c r="AO1121" s="5">
        <v>0</v>
      </c>
      <c r="AP1121" s="5">
        <v>0</v>
      </c>
      <c r="AQ1121" s="5">
        <v>0</v>
      </c>
      <c r="AR1121" s="5">
        <v>0</v>
      </c>
      <c r="AS1121" s="5">
        <v>0</v>
      </c>
      <c r="AT1121" s="5">
        <v>2911</v>
      </c>
      <c r="AU1121" s="5">
        <v>29488</v>
      </c>
      <c r="AV1121" s="5">
        <v>10</v>
      </c>
      <c r="AW1121" s="5">
        <v>0</v>
      </c>
      <c r="AX1121" s="5">
        <v>0</v>
      </c>
      <c r="AY1121" s="5">
        <v>688</v>
      </c>
      <c r="AZ1121" s="5">
        <v>0</v>
      </c>
      <c r="BA1121" s="5">
        <v>0</v>
      </c>
      <c r="BB1121" s="5">
        <v>0</v>
      </c>
      <c r="BC1121" s="5">
        <v>3553</v>
      </c>
      <c r="BD1121" s="5">
        <v>0</v>
      </c>
      <c r="BE1121" s="5">
        <v>0</v>
      </c>
      <c r="BF1121" s="5">
        <v>35</v>
      </c>
      <c r="BG1121" s="5">
        <v>0</v>
      </c>
      <c r="BH1121" s="5">
        <v>1052223</v>
      </c>
      <c r="BI1121" s="5">
        <v>334987</v>
      </c>
      <c r="BJ1121" s="5">
        <v>1053327</v>
      </c>
      <c r="BK1121" s="5">
        <v>63135</v>
      </c>
      <c r="BL1121" s="5">
        <v>0</v>
      </c>
      <c r="BM1121" s="5">
        <v>0</v>
      </c>
      <c r="BN1121" s="5">
        <v>0</v>
      </c>
      <c r="BO1121" s="5">
        <v>185021</v>
      </c>
      <c r="BP1121" s="5">
        <v>1566879</v>
      </c>
      <c r="BQ1121" s="5">
        <v>464154</v>
      </c>
      <c r="BR1121" s="5">
        <v>0</v>
      </c>
    </row>
    <row r="1122" spans="1:70">
      <c r="A1122" t="s">
        <v>2574</v>
      </c>
      <c r="B1122" t="s">
        <v>2575</v>
      </c>
      <c r="C1122" t="s">
        <v>1296</v>
      </c>
      <c r="D1122" t="s">
        <v>2583</v>
      </c>
      <c r="E1122" t="str">
        <f t="shared" si="17"/>
        <v>山口県岩国市</v>
      </c>
      <c r="F1122" s="5">
        <v>114275</v>
      </c>
      <c r="G1122" s="5">
        <v>97</v>
      </c>
      <c r="H1122" s="5">
        <v>2</v>
      </c>
      <c r="I1122" s="5">
        <v>6</v>
      </c>
      <c r="J1122" s="5">
        <v>9</v>
      </c>
      <c r="K1122" s="5">
        <v>1</v>
      </c>
      <c r="L1122" s="5">
        <v>14254</v>
      </c>
      <c r="M1122" s="5">
        <v>45937</v>
      </c>
      <c r="N1122" s="5">
        <v>14213</v>
      </c>
      <c r="O1122" s="5">
        <v>835759</v>
      </c>
      <c r="P1122" s="5">
        <v>1835190</v>
      </c>
      <c r="Q1122" s="5">
        <v>5574178</v>
      </c>
      <c r="R1122" s="5">
        <v>294582</v>
      </c>
      <c r="S1122" s="5">
        <v>78</v>
      </c>
      <c r="T1122" s="5">
        <v>14363</v>
      </c>
      <c r="U1122" s="5">
        <v>0</v>
      </c>
      <c r="V1122" s="5">
        <v>0</v>
      </c>
      <c r="W1122" s="5">
        <v>63</v>
      </c>
      <c r="X1122" s="5">
        <v>22</v>
      </c>
      <c r="Y1122" s="5">
        <v>89396</v>
      </c>
      <c r="Z1122" s="5">
        <v>0</v>
      </c>
      <c r="AA1122" s="5">
        <v>340</v>
      </c>
      <c r="AB1122" s="5">
        <v>183</v>
      </c>
      <c r="AC1122" s="5">
        <v>4740</v>
      </c>
      <c r="AD1122" s="5">
        <v>11630</v>
      </c>
      <c r="AE1122" s="5">
        <v>12723</v>
      </c>
      <c r="AF1122" s="5">
        <v>288371</v>
      </c>
      <c r="AG1122" s="5">
        <v>3451</v>
      </c>
      <c r="AH1122" s="5">
        <v>94021</v>
      </c>
      <c r="AI1122" s="5">
        <v>45367</v>
      </c>
      <c r="AJ1122" s="5">
        <v>0</v>
      </c>
      <c r="AK1122" s="5">
        <v>13977</v>
      </c>
      <c r="AL1122" s="5">
        <v>38726</v>
      </c>
      <c r="AM1122" s="5">
        <v>0</v>
      </c>
      <c r="AN1122" s="5">
        <v>515</v>
      </c>
      <c r="AO1122" s="5">
        <v>1000</v>
      </c>
      <c r="AP1122" s="5">
        <v>0</v>
      </c>
      <c r="AQ1122" s="5">
        <v>0</v>
      </c>
      <c r="AR1122" s="5">
        <v>686</v>
      </c>
      <c r="AS1122" s="5">
        <v>10626</v>
      </c>
      <c r="AT1122" s="5">
        <v>244</v>
      </c>
      <c r="AU1122" s="5">
        <v>94456</v>
      </c>
      <c r="AV1122" s="5">
        <v>452</v>
      </c>
      <c r="AW1122" s="5">
        <v>0</v>
      </c>
      <c r="AX1122" s="5">
        <v>17</v>
      </c>
      <c r="AY1122" s="5">
        <v>582</v>
      </c>
      <c r="AZ1122" s="5">
        <v>3213</v>
      </c>
      <c r="BA1122" s="5">
        <v>6924</v>
      </c>
      <c r="BB1122" s="5">
        <v>0</v>
      </c>
      <c r="BC1122" s="5">
        <v>25224</v>
      </c>
      <c r="BD1122" s="5">
        <v>1</v>
      </c>
      <c r="BE1122" s="5">
        <v>1</v>
      </c>
      <c r="BF1122" s="5">
        <v>0</v>
      </c>
      <c r="BG1122" s="5">
        <v>602</v>
      </c>
      <c r="BH1122" s="5">
        <v>1850683</v>
      </c>
      <c r="BI1122" s="5">
        <v>326871</v>
      </c>
      <c r="BJ1122" s="5">
        <v>1886653</v>
      </c>
      <c r="BK1122" s="5">
        <v>75400</v>
      </c>
      <c r="BL1122" s="5">
        <v>0</v>
      </c>
      <c r="BM1122" s="5">
        <v>0</v>
      </c>
      <c r="BN1122" s="5">
        <v>0</v>
      </c>
      <c r="BO1122" s="5">
        <v>138649</v>
      </c>
      <c r="BP1122" s="5">
        <v>2856846</v>
      </c>
      <c r="BQ1122" s="5">
        <v>1151043</v>
      </c>
      <c r="BR1122" s="5">
        <v>330</v>
      </c>
    </row>
    <row r="1123" spans="1:70">
      <c r="A1123" t="s">
        <v>2574</v>
      </c>
      <c r="B1123" t="s">
        <v>2575</v>
      </c>
      <c r="C1123" t="s">
        <v>1298</v>
      </c>
      <c r="D1123" t="s">
        <v>2584</v>
      </c>
      <c r="E1123" t="str">
        <f t="shared" si="17"/>
        <v>山口県山陽小野田市</v>
      </c>
      <c r="F1123" s="5">
        <v>60546</v>
      </c>
      <c r="G1123" s="5">
        <v>56</v>
      </c>
      <c r="H1123" s="5">
        <v>2</v>
      </c>
      <c r="I1123" s="5">
        <v>0</v>
      </c>
      <c r="J1123" s="5">
        <v>2</v>
      </c>
      <c r="K1123" s="5">
        <v>0</v>
      </c>
      <c r="L1123" s="5">
        <v>12168</v>
      </c>
      <c r="M1123" s="5">
        <v>19554</v>
      </c>
      <c r="N1123" s="5">
        <v>9270</v>
      </c>
      <c r="O1123" s="5">
        <v>384162</v>
      </c>
      <c r="P1123" s="5">
        <v>1316341</v>
      </c>
      <c r="Q1123" s="5">
        <v>4688657</v>
      </c>
      <c r="R1123" s="5">
        <v>358656</v>
      </c>
      <c r="S1123" s="5">
        <v>48</v>
      </c>
      <c r="T1123" s="5">
        <v>7416</v>
      </c>
      <c r="U1123" s="5">
        <v>0</v>
      </c>
      <c r="V1123" s="5">
        <v>0</v>
      </c>
      <c r="W1123" s="5">
        <v>33</v>
      </c>
      <c r="X1123" s="5">
        <v>21</v>
      </c>
      <c r="Y1123" s="5">
        <v>48230</v>
      </c>
      <c r="Z1123" s="5">
        <v>0</v>
      </c>
      <c r="AA1123" s="5">
        <v>261</v>
      </c>
      <c r="AB1123" s="5">
        <v>92</v>
      </c>
      <c r="AC1123" s="5">
        <v>8614</v>
      </c>
      <c r="AD1123" s="5">
        <v>7410</v>
      </c>
      <c r="AE1123" s="5">
        <v>4702</v>
      </c>
      <c r="AF1123" s="5">
        <v>126741</v>
      </c>
      <c r="AG1123" s="5">
        <v>0</v>
      </c>
      <c r="AH1123" s="5">
        <v>0</v>
      </c>
      <c r="AI1123" s="5">
        <v>0</v>
      </c>
      <c r="AJ1123" s="5">
        <v>209808</v>
      </c>
      <c r="AK1123" s="5">
        <v>5000</v>
      </c>
      <c r="AL1123" s="5">
        <v>0</v>
      </c>
      <c r="AM1123" s="5">
        <v>29650</v>
      </c>
      <c r="AN1123" s="5">
        <v>0</v>
      </c>
      <c r="AO1123" s="5">
        <v>0</v>
      </c>
      <c r="AP1123" s="5">
        <v>0</v>
      </c>
      <c r="AQ1123" s="5">
        <v>0</v>
      </c>
      <c r="AR1123" s="5">
        <v>76</v>
      </c>
      <c r="AS1123" s="5">
        <v>3907</v>
      </c>
      <c r="AT1123" s="5">
        <v>1399</v>
      </c>
      <c r="AU1123" s="5">
        <v>6690</v>
      </c>
      <c r="AV1123" s="5">
        <v>5811</v>
      </c>
      <c r="AW1123" s="5">
        <v>5650</v>
      </c>
      <c r="AX1123" s="5">
        <v>2060</v>
      </c>
      <c r="AY1123" s="5">
        <v>2334</v>
      </c>
      <c r="AZ1123" s="5">
        <v>353</v>
      </c>
      <c r="BA1123" s="5">
        <v>0</v>
      </c>
      <c r="BB1123" s="5">
        <v>0</v>
      </c>
      <c r="BC1123" s="5">
        <v>15077</v>
      </c>
      <c r="BD1123" s="5">
        <v>14</v>
      </c>
      <c r="BE1123" s="5">
        <v>0</v>
      </c>
      <c r="BF1123" s="5">
        <v>0</v>
      </c>
      <c r="BG1123" s="5">
        <v>300</v>
      </c>
      <c r="BH1123" s="5">
        <v>1356123</v>
      </c>
      <c r="BI1123" s="5">
        <v>83086</v>
      </c>
      <c r="BJ1123" s="5">
        <v>1294741</v>
      </c>
      <c r="BK1123" s="5">
        <v>71594</v>
      </c>
      <c r="BL1123" s="5">
        <v>0</v>
      </c>
      <c r="BM1123" s="5">
        <v>270</v>
      </c>
      <c r="BN1123" s="5">
        <v>0</v>
      </c>
      <c r="BO1123" s="5">
        <v>73819</v>
      </c>
      <c r="BP1123" s="5">
        <v>1802121</v>
      </c>
      <c r="BQ1123" s="5">
        <v>643371</v>
      </c>
      <c r="BR1123" s="5">
        <v>0</v>
      </c>
    </row>
    <row r="1124" spans="1:70">
      <c r="A1124" t="s">
        <v>2574</v>
      </c>
      <c r="B1124" t="s">
        <v>2575</v>
      </c>
      <c r="C1124" t="s">
        <v>1300</v>
      </c>
      <c r="D1124" t="s">
        <v>2585</v>
      </c>
      <c r="E1124" t="str">
        <f t="shared" si="17"/>
        <v>山口県光市</v>
      </c>
      <c r="F1124" s="5">
        <v>46888</v>
      </c>
      <c r="G1124" s="5">
        <v>39</v>
      </c>
      <c r="H1124" s="5">
        <v>1</v>
      </c>
      <c r="I1124" s="5">
        <v>0</v>
      </c>
      <c r="J1124" s="5">
        <v>1</v>
      </c>
      <c r="K1124" s="5">
        <v>0</v>
      </c>
      <c r="L1124" s="5">
        <v>844</v>
      </c>
      <c r="M1124" s="5">
        <v>18801</v>
      </c>
      <c r="N1124" s="5">
        <v>21120</v>
      </c>
      <c r="O1124" s="5">
        <v>318091</v>
      </c>
      <c r="P1124" s="5">
        <v>1030436</v>
      </c>
      <c r="Q1124" s="5">
        <v>5097447</v>
      </c>
      <c r="R1124" s="5">
        <v>286410</v>
      </c>
      <c r="S1124" s="5">
        <v>37</v>
      </c>
      <c r="T1124" s="5">
        <v>8400</v>
      </c>
      <c r="U1124" s="5">
        <v>0</v>
      </c>
      <c r="V1124" s="5">
        <v>0</v>
      </c>
      <c r="W1124" s="5">
        <v>20</v>
      </c>
      <c r="X1124" s="5">
        <v>17</v>
      </c>
      <c r="Y1124" s="5">
        <v>41800</v>
      </c>
      <c r="Z1124" s="5">
        <v>0</v>
      </c>
      <c r="AA1124" s="5">
        <v>5</v>
      </c>
      <c r="AB1124" s="5">
        <v>1</v>
      </c>
      <c r="AC1124" s="5">
        <v>0</v>
      </c>
      <c r="AD1124" s="5">
        <v>9241</v>
      </c>
      <c r="AE1124" s="5">
        <v>4938</v>
      </c>
      <c r="AF1124" s="5">
        <v>42740</v>
      </c>
      <c r="AG1124" s="5">
        <v>0</v>
      </c>
      <c r="AH1124" s="5">
        <v>0</v>
      </c>
      <c r="AI1124" s="5">
        <v>41800</v>
      </c>
      <c r="AJ1124" s="5">
        <v>0</v>
      </c>
      <c r="AK1124" s="5">
        <v>13900</v>
      </c>
      <c r="AL1124" s="5">
        <v>15000</v>
      </c>
      <c r="AM1124" s="5">
        <v>1785</v>
      </c>
      <c r="AN1124" s="5">
        <v>0</v>
      </c>
      <c r="AO1124" s="5">
        <v>0</v>
      </c>
      <c r="AP1124" s="5">
        <v>0</v>
      </c>
      <c r="AQ1124" s="5">
        <v>0</v>
      </c>
      <c r="AR1124" s="5">
        <v>0</v>
      </c>
      <c r="AS1124" s="5">
        <v>4597</v>
      </c>
      <c r="AT1124" s="5">
        <v>2481</v>
      </c>
      <c r="AU1124" s="5">
        <v>23066</v>
      </c>
      <c r="AV1124" s="5">
        <v>0</v>
      </c>
      <c r="AW1124" s="5">
        <v>6278</v>
      </c>
      <c r="AX1124" s="5">
        <v>240</v>
      </c>
      <c r="AY1124" s="5">
        <v>1085</v>
      </c>
      <c r="AZ1124" s="5">
        <v>0</v>
      </c>
      <c r="BA1124" s="5">
        <v>2493</v>
      </c>
      <c r="BB1124" s="5">
        <v>192</v>
      </c>
      <c r="BC1124" s="5">
        <v>89715</v>
      </c>
      <c r="BD1124" s="5">
        <v>0</v>
      </c>
      <c r="BE1124" s="5">
        <v>0</v>
      </c>
      <c r="BF1124" s="5">
        <v>21</v>
      </c>
      <c r="BG1124" s="5">
        <v>101</v>
      </c>
      <c r="BH1124" s="5">
        <v>1123675</v>
      </c>
      <c r="BI1124" s="5">
        <v>85583</v>
      </c>
      <c r="BJ1124" s="5">
        <v>925150</v>
      </c>
      <c r="BK1124" s="5">
        <v>108266</v>
      </c>
      <c r="BL1124" s="5">
        <v>2</v>
      </c>
      <c r="BM1124" s="5">
        <v>0</v>
      </c>
      <c r="BN1124" s="5">
        <v>0</v>
      </c>
      <c r="BO1124" s="5">
        <v>57369</v>
      </c>
      <c r="BP1124" s="5">
        <v>1475882</v>
      </c>
      <c r="BQ1124" s="5">
        <v>540417</v>
      </c>
      <c r="BR1124" s="5">
        <v>0</v>
      </c>
    </row>
    <row r="1125" spans="1:70">
      <c r="A1125" t="s">
        <v>2574</v>
      </c>
      <c r="B1125" t="s">
        <v>2575</v>
      </c>
      <c r="C1125" t="s">
        <v>1302</v>
      </c>
      <c r="D1125" t="s">
        <v>2586</v>
      </c>
      <c r="E1125" t="str">
        <f t="shared" si="17"/>
        <v>山口県長門市（長門）</v>
      </c>
      <c r="F1125" s="5">
        <v>31300</v>
      </c>
      <c r="G1125" s="5">
        <v>16</v>
      </c>
      <c r="H1125" s="5">
        <v>8</v>
      </c>
      <c r="I1125" s="5">
        <v>2</v>
      </c>
      <c r="J1125" s="5">
        <v>4</v>
      </c>
      <c r="K1125" s="5">
        <v>1</v>
      </c>
      <c r="L1125" s="5">
        <v>5063</v>
      </c>
      <c r="M1125" s="5">
        <v>21907</v>
      </c>
      <c r="N1125" s="5">
        <v>409</v>
      </c>
      <c r="O1125" s="5">
        <v>455917</v>
      </c>
      <c r="P1125" s="5">
        <v>510329</v>
      </c>
      <c r="Q1125" s="5">
        <v>3146229</v>
      </c>
      <c r="R1125" s="5">
        <v>214939</v>
      </c>
      <c r="S1125" s="5">
        <v>14</v>
      </c>
      <c r="T1125" s="5">
        <v>3737</v>
      </c>
      <c r="U1125" s="5">
        <v>0</v>
      </c>
      <c r="V1125" s="5">
        <v>0</v>
      </c>
      <c r="W1125" s="5">
        <v>7</v>
      </c>
      <c r="X1125" s="5">
        <v>7</v>
      </c>
      <c r="Y1125" s="5">
        <v>17607</v>
      </c>
      <c r="Z1125" s="5">
        <v>0</v>
      </c>
      <c r="AA1125" s="5">
        <v>206</v>
      </c>
      <c r="AB1125" s="5">
        <v>62</v>
      </c>
      <c r="AC1125" s="5">
        <v>555</v>
      </c>
      <c r="AD1125" s="5">
        <v>2146</v>
      </c>
      <c r="AE1125" s="5">
        <v>0</v>
      </c>
      <c r="AF1125" s="5">
        <v>148099</v>
      </c>
      <c r="AG1125" s="5">
        <v>9667</v>
      </c>
      <c r="AH1125" s="5">
        <v>76954</v>
      </c>
      <c r="AI1125" s="5">
        <v>2866</v>
      </c>
      <c r="AJ1125" s="5">
        <v>71041</v>
      </c>
      <c r="AK1125" s="5">
        <v>5657</v>
      </c>
      <c r="AL1125" s="5">
        <v>0</v>
      </c>
      <c r="AM1125" s="5">
        <v>5211</v>
      </c>
      <c r="AN1125" s="5">
        <v>0</v>
      </c>
      <c r="AO1125" s="5">
        <v>0</v>
      </c>
      <c r="AP1125" s="5">
        <v>0</v>
      </c>
      <c r="AQ1125" s="5">
        <v>0</v>
      </c>
      <c r="AR1125" s="5">
        <v>0</v>
      </c>
      <c r="AS1125" s="5">
        <v>3046</v>
      </c>
      <c r="AT1125" s="5">
        <v>0</v>
      </c>
      <c r="AU1125" s="5">
        <v>4904</v>
      </c>
      <c r="AV1125" s="5">
        <v>0</v>
      </c>
      <c r="AW1125" s="5">
        <v>0</v>
      </c>
      <c r="AX1125" s="5">
        <v>0</v>
      </c>
      <c r="AY1125" s="5">
        <v>0</v>
      </c>
      <c r="AZ1125" s="5">
        <v>75</v>
      </c>
      <c r="BA1125" s="5">
        <v>138</v>
      </c>
      <c r="BB1125" s="5">
        <v>0</v>
      </c>
      <c r="BC1125" s="5">
        <v>60854</v>
      </c>
      <c r="BD1125" s="5">
        <v>23</v>
      </c>
      <c r="BE1125" s="5">
        <v>6</v>
      </c>
      <c r="BF1125" s="5">
        <v>0</v>
      </c>
      <c r="BG1125" s="5">
        <v>270</v>
      </c>
      <c r="BH1125" s="5">
        <v>516389</v>
      </c>
      <c r="BI1125" s="5">
        <v>159509</v>
      </c>
      <c r="BJ1125" s="5">
        <v>596872</v>
      </c>
      <c r="BK1125" s="5">
        <v>65768</v>
      </c>
      <c r="BL1125" s="5">
        <v>0</v>
      </c>
      <c r="BM1125" s="5">
        <v>0</v>
      </c>
      <c r="BN1125" s="5">
        <v>0</v>
      </c>
      <c r="BO1125" s="5">
        <v>27389</v>
      </c>
      <c r="BP1125" s="5">
        <v>646920</v>
      </c>
      <c r="BQ1125" s="5">
        <v>373292</v>
      </c>
      <c r="BR1125" s="5">
        <v>0</v>
      </c>
    </row>
    <row r="1126" spans="1:70">
      <c r="A1126" t="s">
        <v>2574</v>
      </c>
      <c r="B1126" t="s">
        <v>2575</v>
      </c>
      <c r="C1126" t="s">
        <v>1523</v>
      </c>
      <c r="D1126" t="s">
        <v>2587</v>
      </c>
      <c r="E1126" t="str">
        <f t="shared" si="17"/>
        <v>山口県柳井市</v>
      </c>
      <c r="F1126" s="5">
        <v>23970</v>
      </c>
      <c r="G1126" s="5">
        <v>10</v>
      </c>
      <c r="H1126" s="5">
        <v>0</v>
      </c>
      <c r="I1126" s="5">
        <v>0</v>
      </c>
      <c r="J1126" s="5">
        <v>0</v>
      </c>
      <c r="K1126" s="5">
        <v>0</v>
      </c>
      <c r="L1126" s="5">
        <v>0</v>
      </c>
      <c r="M1126" s="5">
        <v>0</v>
      </c>
      <c r="N1126" s="5">
        <v>5019</v>
      </c>
      <c r="O1126" s="5">
        <v>156901</v>
      </c>
      <c r="P1126" s="5">
        <v>661917</v>
      </c>
      <c r="Q1126" s="5">
        <v>2810541</v>
      </c>
      <c r="R1126" s="5">
        <v>148867</v>
      </c>
      <c r="S1126" s="5">
        <v>10</v>
      </c>
      <c r="T1126" s="5">
        <v>2784</v>
      </c>
      <c r="U1126" s="5">
        <v>0</v>
      </c>
      <c r="V1126" s="5">
        <v>0</v>
      </c>
      <c r="W1126" s="5">
        <v>6</v>
      </c>
      <c r="X1126" s="5">
        <v>6</v>
      </c>
      <c r="Y1126" s="5">
        <v>0</v>
      </c>
      <c r="Z1126" s="5">
        <v>0</v>
      </c>
      <c r="AA1126" s="5">
        <v>0</v>
      </c>
      <c r="AB1126" s="5">
        <v>0</v>
      </c>
      <c r="AC1126" s="5">
        <v>0</v>
      </c>
      <c r="AD1126" s="5">
        <v>0</v>
      </c>
      <c r="AE1126" s="5">
        <v>0</v>
      </c>
      <c r="AF1126" s="5">
        <v>25157</v>
      </c>
      <c r="AG1126" s="5">
        <v>0</v>
      </c>
      <c r="AH1126" s="5">
        <v>0</v>
      </c>
      <c r="AI1126" s="5">
        <v>0</v>
      </c>
      <c r="AJ1126" s="5">
        <v>0</v>
      </c>
      <c r="AK1126" s="5">
        <v>9667</v>
      </c>
      <c r="AL1126" s="5">
        <v>0</v>
      </c>
      <c r="AM1126" s="5">
        <v>0</v>
      </c>
      <c r="AN1126" s="5">
        <v>520</v>
      </c>
      <c r="AO1126" s="5">
        <v>0</v>
      </c>
      <c r="AP1126" s="5">
        <v>0</v>
      </c>
      <c r="AQ1126" s="5">
        <v>0</v>
      </c>
      <c r="AR1126" s="5">
        <v>0</v>
      </c>
      <c r="AS1126" s="5">
        <v>0</v>
      </c>
      <c r="AT1126" s="5">
        <v>1591</v>
      </c>
      <c r="AU1126" s="5">
        <v>862</v>
      </c>
      <c r="AV1126" s="5">
        <v>0</v>
      </c>
      <c r="AW1126" s="5">
        <v>0</v>
      </c>
      <c r="AX1126" s="5">
        <v>0</v>
      </c>
      <c r="AY1126" s="5">
        <v>3043</v>
      </c>
      <c r="AZ1126" s="5">
        <v>0</v>
      </c>
      <c r="BA1126" s="5">
        <v>0</v>
      </c>
      <c r="BB1126" s="5">
        <v>0</v>
      </c>
      <c r="BC1126" s="5">
        <v>18679</v>
      </c>
      <c r="BD1126" s="5">
        <v>0</v>
      </c>
      <c r="BE1126" s="5">
        <v>0</v>
      </c>
      <c r="BF1126" s="5">
        <v>0</v>
      </c>
      <c r="BG1126" s="5">
        <v>11</v>
      </c>
      <c r="BH1126" s="5">
        <v>680052</v>
      </c>
      <c r="BI1126" s="5">
        <v>278858</v>
      </c>
      <c r="BJ1126" s="5">
        <v>874688</v>
      </c>
      <c r="BK1126" s="5">
        <v>48241</v>
      </c>
      <c r="BL1126" s="5">
        <v>0</v>
      </c>
      <c r="BM1126" s="5">
        <v>0</v>
      </c>
      <c r="BN1126" s="5">
        <v>0</v>
      </c>
      <c r="BO1126" s="5">
        <v>52033</v>
      </c>
      <c r="BP1126" s="5">
        <v>1357723</v>
      </c>
      <c r="BQ1126" s="5">
        <v>318918</v>
      </c>
      <c r="BR1126" s="5">
        <v>20812</v>
      </c>
    </row>
    <row r="1127" spans="1:70">
      <c r="A1127" t="s">
        <v>2574</v>
      </c>
      <c r="B1127" t="s">
        <v>2575</v>
      </c>
      <c r="C1127" t="s">
        <v>1304</v>
      </c>
      <c r="D1127" t="s">
        <v>2588</v>
      </c>
      <c r="E1127" t="str">
        <f t="shared" si="17"/>
        <v>山口県美祢市</v>
      </c>
      <c r="F1127" s="5">
        <v>21971</v>
      </c>
      <c r="G1127" s="5">
        <v>13</v>
      </c>
      <c r="H1127" s="5">
        <v>6</v>
      </c>
      <c r="I1127" s="5">
        <v>0</v>
      </c>
      <c r="J1127" s="5">
        <v>0</v>
      </c>
      <c r="K1127" s="5">
        <v>0</v>
      </c>
      <c r="L1127" s="5">
        <v>8179</v>
      </c>
      <c r="M1127" s="5">
        <v>31629</v>
      </c>
      <c r="N1127" s="5">
        <v>0</v>
      </c>
      <c r="O1127" s="5">
        <v>496044</v>
      </c>
      <c r="P1127" s="5">
        <v>382156</v>
      </c>
      <c r="Q1127" s="5">
        <v>3403794</v>
      </c>
      <c r="R1127" s="5">
        <v>204792</v>
      </c>
      <c r="S1127" s="5">
        <v>12</v>
      </c>
      <c r="T1127" s="5">
        <v>2646</v>
      </c>
      <c r="U1127" s="5">
        <v>0</v>
      </c>
      <c r="V1127" s="5">
        <v>0</v>
      </c>
      <c r="W1127" s="5">
        <v>4</v>
      </c>
      <c r="X1127" s="5">
        <v>2</v>
      </c>
      <c r="Y1127" s="5">
        <v>21974</v>
      </c>
      <c r="Z1127" s="5">
        <v>12161</v>
      </c>
      <c r="AA1127" s="5">
        <v>104</v>
      </c>
      <c r="AB1127" s="5">
        <v>44</v>
      </c>
      <c r="AC1127" s="5">
        <v>1010</v>
      </c>
      <c r="AD1127" s="5">
        <v>12130</v>
      </c>
      <c r="AE1127" s="5">
        <v>0</v>
      </c>
      <c r="AF1127" s="5">
        <v>220240</v>
      </c>
      <c r="AG1127" s="5">
        <v>352</v>
      </c>
      <c r="AH1127" s="5">
        <v>0</v>
      </c>
      <c r="AI1127" s="5">
        <v>0</v>
      </c>
      <c r="AJ1127" s="5">
        <v>21622</v>
      </c>
      <c r="AK1127" s="5">
        <v>2425</v>
      </c>
      <c r="AL1127" s="5">
        <v>0</v>
      </c>
      <c r="AM1127" s="5">
        <v>8083</v>
      </c>
      <c r="AN1127" s="5">
        <v>0</v>
      </c>
      <c r="AO1127" s="5">
        <v>0</v>
      </c>
      <c r="AP1127" s="5">
        <v>0</v>
      </c>
      <c r="AQ1127" s="5">
        <v>0</v>
      </c>
      <c r="AR1127" s="5">
        <v>0</v>
      </c>
      <c r="AS1127" s="5">
        <v>2278</v>
      </c>
      <c r="AT1127" s="5">
        <v>0</v>
      </c>
      <c r="AU1127" s="5">
        <v>4163</v>
      </c>
      <c r="AV1127" s="5">
        <v>0</v>
      </c>
      <c r="AW1127" s="5">
        <v>0</v>
      </c>
      <c r="AX1127" s="5">
        <v>0</v>
      </c>
      <c r="AY1127" s="5">
        <v>0</v>
      </c>
      <c r="AZ1127" s="5">
        <v>1255</v>
      </c>
      <c r="BA1127" s="5">
        <v>4205</v>
      </c>
      <c r="BB1127" s="5">
        <v>0</v>
      </c>
      <c r="BC1127" s="5">
        <v>23050</v>
      </c>
      <c r="BD1127" s="5">
        <v>0</v>
      </c>
      <c r="BE1127" s="5">
        <v>0</v>
      </c>
      <c r="BF1127" s="5">
        <v>0</v>
      </c>
      <c r="BG1127" s="5">
        <v>0</v>
      </c>
      <c r="BH1127" s="5">
        <v>388012</v>
      </c>
      <c r="BI1127" s="5">
        <v>320451</v>
      </c>
      <c r="BJ1127" s="5">
        <v>669929</v>
      </c>
      <c r="BK1127" s="5">
        <v>47055</v>
      </c>
      <c r="BL1127" s="5">
        <v>693</v>
      </c>
      <c r="BM1127" s="5">
        <v>0</v>
      </c>
      <c r="BN1127" s="5">
        <v>0</v>
      </c>
      <c r="BO1127" s="5">
        <v>136853</v>
      </c>
      <c r="BP1127" s="5">
        <v>643792</v>
      </c>
      <c r="BQ1127" s="5">
        <v>428381</v>
      </c>
      <c r="BR1127" s="5">
        <v>0</v>
      </c>
    </row>
    <row r="1128" spans="1:70">
      <c r="A1128" t="s">
        <v>2574</v>
      </c>
      <c r="B1128" t="s">
        <v>2575</v>
      </c>
      <c r="C1128" t="s">
        <v>1316</v>
      </c>
      <c r="D1128" t="s">
        <v>2589</v>
      </c>
      <c r="E1128" t="str">
        <f t="shared" si="17"/>
        <v>山口県田布施・平生水道企業団</v>
      </c>
      <c r="F1128" s="5">
        <v>18997</v>
      </c>
      <c r="G1128" s="5">
        <v>6</v>
      </c>
      <c r="H1128" s="5">
        <v>0</v>
      </c>
      <c r="I1128" s="5">
        <v>0</v>
      </c>
      <c r="J1128" s="5">
        <v>1</v>
      </c>
      <c r="K1128" s="5">
        <v>0</v>
      </c>
      <c r="L1128" s="5">
        <v>1724</v>
      </c>
      <c r="M1128" s="5">
        <v>4434</v>
      </c>
      <c r="N1128" s="5">
        <v>0</v>
      </c>
      <c r="O1128" s="5">
        <v>257551</v>
      </c>
      <c r="P1128" s="5">
        <v>536625</v>
      </c>
      <c r="Q1128" s="5">
        <v>2436104</v>
      </c>
      <c r="R1128" s="5">
        <v>206188</v>
      </c>
      <c r="S1128" s="5">
        <v>6</v>
      </c>
      <c r="T1128" s="5">
        <v>2468</v>
      </c>
      <c r="U1128" s="5">
        <v>0</v>
      </c>
      <c r="V1128" s="5">
        <v>0</v>
      </c>
      <c r="W1128" s="5">
        <v>3</v>
      </c>
      <c r="X1128" s="5">
        <v>9</v>
      </c>
      <c r="Y1128" s="5">
        <v>9700</v>
      </c>
      <c r="Z1128" s="5">
        <v>0</v>
      </c>
      <c r="AA1128" s="5">
        <v>40</v>
      </c>
      <c r="AB1128" s="5">
        <v>0</v>
      </c>
      <c r="AC1128" s="5">
        <v>0</v>
      </c>
      <c r="AD1128" s="5">
        <v>0</v>
      </c>
      <c r="AE1128" s="5">
        <v>0</v>
      </c>
      <c r="AF1128" s="5">
        <v>0</v>
      </c>
      <c r="AG1128" s="5">
        <v>0</v>
      </c>
      <c r="AH1128" s="5">
        <v>14118</v>
      </c>
      <c r="AI1128" s="5">
        <v>0</v>
      </c>
      <c r="AJ1128" s="5">
        <v>0</v>
      </c>
      <c r="AK1128" s="5">
        <v>6956</v>
      </c>
      <c r="AL1128" s="5">
        <v>2177</v>
      </c>
      <c r="AM1128" s="5">
        <v>0</v>
      </c>
      <c r="AN1128" s="5">
        <v>0</v>
      </c>
      <c r="AO1128" s="5">
        <v>0</v>
      </c>
      <c r="AP1128" s="5">
        <v>0</v>
      </c>
      <c r="AQ1128" s="5">
        <v>0</v>
      </c>
      <c r="AR1128" s="5">
        <v>0</v>
      </c>
      <c r="AS1128" s="5">
        <v>549</v>
      </c>
      <c r="AT1128" s="5">
        <v>0</v>
      </c>
      <c r="AU1128" s="5">
        <v>751</v>
      </c>
      <c r="AV1128" s="5">
        <v>0</v>
      </c>
      <c r="AW1128" s="5">
        <v>0</v>
      </c>
      <c r="AX1128" s="5">
        <v>0</v>
      </c>
      <c r="AY1128" s="5">
        <v>0</v>
      </c>
      <c r="AZ1128" s="5">
        <v>97</v>
      </c>
      <c r="BA1128" s="5">
        <v>735</v>
      </c>
      <c r="BB1128" s="5">
        <v>0</v>
      </c>
      <c r="BC1128" s="5">
        <v>11515</v>
      </c>
      <c r="BD1128" s="5">
        <v>0</v>
      </c>
      <c r="BE1128" s="5">
        <v>0</v>
      </c>
      <c r="BF1128" s="5">
        <v>0</v>
      </c>
      <c r="BG1128" s="5">
        <v>0</v>
      </c>
      <c r="BH1128" s="5">
        <v>555669</v>
      </c>
      <c r="BI1128" s="5">
        <v>226586</v>
      </c>
      <c r="BJ1128" s="5">
        <v>645008</v>
      </c>
      <c r="BK1128" s="5">
        <v>56364</v>
      </c>
      <c r="BL1128" s="5">
        <v>0</v>
      </c>
      <c r="BM1128" s="5">
        <v>0</v>
      </c>
      <c r="BN1128" s="5">
        <v>0</v>
      </c>
      <c r="BO1128" s="5">
        <v>37056</v>
      </c>
      <c r="BP1128" s="5">
        <v>286763</v>
      </c>
      <c r="BQ1128" s="5">
        <v>247136</v>
      </c>
      <c r="BR1128" s="5">
        <v>5650</v>
      </c>
    </row>
    <row r="1129" spans="1:70">
      <c r="A1129" t="s">
        <v>2574</v>
      </c>
      <c r="B1129" t="s">
        <v>2575</v>
      </c>
      <c r="C1129" t="s">
        <v>1535</v>
      </c>
      <c r="D1129" t="s">
        <v>2590</v>
      </c>
      <c r="E1129" t="str">
        <f t="shared" si="17"/>
        <v>山口県周防大島町</v>
      </c>
      <c r="F1129" s="5">
        <v>14289</v>
      </c>
      <c r="G1129" s="5">
        <v>13</v>
      </c>
      <c r="H1129" s="5">
        <v>1</v>
      </c>
      <c r="I1129" s="5">
        <v>0</v>
      </c>
      <c r="J1129" s="5">
        <v>1</v>
      </c>
      <c r="K1129" s="5">
        <v>0</v>
      </c>
      <c r="L1129" s="5">
        <v>0</v>
      </c>
      <c r="M1129" s="5">
        <v>30044</v>
      </c>
      <c r="N1129" s="5">
        <v>30536</v>
      </c>
      <c r="O1129" s="5">
        <v>245993</v>
      </c>
      <c r="P1129" s="5">
        <v>302140</v>
      </c>
      <c r="Q1129" s="5">
        <v>1646025</v>
      </c>
      <c r="R1129" s="5">
        <v>179166</v>
      </c>
      <c r="S1129" s="5">
        <v>13</v>
      </c>
      <c r="T1129" s="5">
        <v>1333</v>
      </c>
      <c r="U1129" s="5">
        <v>0</v>
      </c>
      <c r="V1129" s="5">
        <v>0</v>
      </c>
      <c r="W1129" s="5">
        <v>0</v>
      </c>
      <c r="X1129" s="5">
        <v>3</v>
      </c>
      <c r="Y1129" s="5">
        <v>68</v>
      </c>
      <c r="Z1129" s="5">
        <v>0</v>
      </c>
      <c r="AA1129" s="5">
        <v>2</v>
      </c>
      <c r="AB1129" s="5">
        <v>0</v>
      </c>
      <c r="AC1129" s="5">
        <v>0</v>
      </c>
      <c r="AD1129" s="5">
        <v>5699</v>
      </c>
      <c r="AE1129" s="5">
        <v>0</v>
      </c>
      <c r="AF1129" s="5">
        <v>37085</v>
      </c>
      <c r="AG1129" s="5">
        <v>0</v>
      </c>
      <c r="AH1129" s="5">
        <v>0</v>
      </c>
      <c r="AI1129" s="5">
        <v>923</v>
      </c>
      <c r="AJ1129" s="5">
        <v>0</v>
      </c>
      <c r="AK1129" s="5">
        <v>62</v>
      </c>
      <c r="AL1129" s="5">
        <v>6242</v>
      </c>
      <c r="AM1129" s="5">
        <v>0</v>
      </c>
      <c r="AN1129" s="5">
        <v>0</v>
      </c>
      <c r="AO1129" s="5">
        <v>0</v>
      </c>
      <c r="AP1129" s="5">
        <v>902</v>
      </c>
      <c r="AQ1129" s="5">
        <v>0</v>
      </c>
      <c r="AR1129" s="5">
        <v>0</v>
      </c>
      <c r="AS1129" s="5">
        <v>0</v>
      </c>
      <c r="AT1129" s="5">
        <v>0</v>
      </c>
      <c r="AU1129" s="5">
        <v>0</v>
      </c>
      <c r="AV1129" s="5">
        <v>0</v>
      </c>
      <c r="AW1129" s="5">
        <v>0</v>
      </c>
      <c r="AX1129" s="5">
        <v>0</v>
      </c>
      <c r="AY1129" s="5">
        <v>0</v>
      </c>
      <c r="AZ1129" s="5">
        <v>0</v>
      </c>
      <c r="BA1129" s="5">
        <v>0</v>
      </c>
      <c r="BB1129" s="5">
        <v>0</v>
      </c>
      <c r="BC1129" s="5">
        <v>8712</v>
      </c>
      <c r="BD1129" s="5">
        <v>0</v>
      </c>
      <c r="BE1129" s="5">
        <v>0</v>
      </c>
      <c r="BF1129" s="5">
        <v>0</v>
      </c>
      <c r="BG1129" s="5">
        <v>0</v>
      </c>
      <c r="BH1129" s="5">
        <v>325117</v>
      </c>
      <c r="BI1129" s="5">
        <v>523505</v>
      </c>
      <c r="BJ1129" s="5">
        <v>744101</v>
      </c>
      <c r="BK1129" s="5">
        <v>56061</v>
      </c>
      <c r="BL1129" s="5">
        <v>0</v>
      </c>
      <c r="BM1129" s="5">
        <v>0</v>
      </c>
      <c r="BN1129" s="5">
        <v>0</v>
      </c>
      <c r="BO1129" s="5">
        <v>59681</v>
      </c>
      <c r="BP1129" s="5">
        <v>330266</v>
      </c>
      <c r="BQ1129" s="5">
        <v>402151</v>
      </c>
      <c r="BR1129" s="5">
        <v>8146</v>
      </c>
    </row>
    <row r="1130" spans="1:70">
      <c r="A1130" t="s">
        <v>2574</v>
      </c>
      <c r="B1130" t="s">
        <v>2575</v>
      </c>
      <c r="C1130" t="s">
        <v>1468</v>
      </c>
      <c r="D1130" t="s">
        <v>2591</v>
      </c>
      <c r="E1130" t="str">
        <f t="shared" si="17"/>
        <v>山口県柳井地域広域水道企業団</v>
      </c>
      <c r="F1130" s="5">
        <v>0</v>
      </c>
      <c r="G1130" s="5">
        <v>7</v>
      </c>
      <c r="H1130" s="5">
        <v>0</v>
      </c>
      <c r="I1130" s="5">
        <v>0</v>
      </c>
      <c r="J1130" s="5">
        <v>1</v>
      </c>
      <c r="K1130" s="5">
        <v>0</v>
      </c>
      <c r="L1130" s="5">
        <v>10901</v>
      </c>
      <c r="M1130" s="5">
        <v>101217</v>
      </c>
      <c r="N1130" s="5">
        <v>0</v>
      </c>
      <c r="O1130" s="5">
        <v>0</v>
      </c>
      <c r="P1130" s="5">
        <v>1113202</v>
      </c>
      <c r="Q1130" s="5">
        <v>4950917</v>
      </c>
      <c r="R1130" s="5">
        <v>744761</v>
      </c>
      <c r="S1130" s="5">
        <v>7</v>
      </c>
      <c r="T1130" s="5">
        <v>0</v>
      </c>
      <c r="U1130" s="5">
        <v>7238</v>
      </c>
      <c r="V1130" s="5">
        <v>0</v>
      </c>
      <c r="W1130" s="5">
        <v>3</v>
      </c>
      <c r="X1130" s="5">
        <v>23</v>
      </c>
      <c r="Y1130" s="5">
        <v>30000</v>
      </c>
      <c r="Z1130" s="5">
        <v>0</v>
      </c>
      <c r="AA1130" s="5">
        <v>12</v>
      </c>
      <c r="AB1130" s="5">
        <v>10</v>
      </c>
      <c r="AC1130" s="5">
        <v>0</v>
      </c>
      <c r="AD1130" s="5">
        <v>0</v>
      </c>
      <c r="AE1130" s="5">
        <v>0</v>
      </c>
      <c r="AF1130" s="5">
        <v>0</v>
      </c>
      <c r="AG1130" s="5">
        <v>0</v>
      </c>
      <c r="AH1130" s="5">
        <v>0</v>
      </c>
      <c r="AI1130" s="5">
        <v>0</v>
      </c>
      <c r="AJ1130" s="5">
        <v>67780</v>
      </c>
      <c r="AK1130" s="5">
        <v>0</v>
      </c>
      <c r="AL1130" s="5">
        <v>0</v>
      </c>
      <c r="AM1130" s="5">
        <v>0</v>
      </c>
      <c r="AN1130" s="5">
        <v>0</v>
      </c>
      <c r="AO1130" s="5">
        <v>0</v>
      </c>
      <c r="AP1130" s="5">
        <v>0</v>
      </c>
      <c r="AQ1130" s="5">
        <v>0</v>
      </c>
      <c r="AR1130" s="5">
        <v>0</v>
      </c>
      <c r="AS1130" s="5">
        <v>0</v>
      </c>
      <c r="AT1130" s="5">
        <v>0</v>
      </c>
      <c r="AU1130" s="5">
        <v>0</v>
      </c>
      <c r="AV1130" s="5">
        <v>2022</v>
      </c>
      <c r="AW1130" s="5">
        <v>5437</v>
      </c>
      <c r="AX1130" s="5">
        <v>0</v>
      </c>
      <c r="AY1130" s="5">
        <v>0</v>
      </c>
      <c r="AZ1130" s="5">
        <v>0</v>
      </c>
      <c r="BA1130" s="5">
        <v>3052</v>
      </c>
      <c r="BB1130" s="5">
        <v>0</v>
      </c>
      <c r="BC1130" s="5">
        <v>0</v>
      </c>
      <c r="BD1130" s="5">
        <v>0</v>
      </c>
      <c r="BE1130" s="5">
        <v>0</v>
      </c>
      <c r="BF1130" s="5">
        <v>0</v>
      </c>
      <c r="BG1130" s="5">
        <v>0</v>
      </c>
      <c r="BH1130" s="5">
        <v>1120445</v>
      </c>
      <c r="BI1130" s="5">
        <v>519329</v>
      </c>
      <c r="BJ1130" s="5">
        <v>1476992</v>
      </c>
      <c r="BK1130" s="5">
        <v>155447</v>
      </c>
      <c r="BL1130" s="5">
        <v>0</v>
      </c>
      <c r="BM1130" s="5">
        <v>0</v>
      </c>
      <c r="BN1130" s="5">
        <v>0</v>
      </c>
      <c r="BO1130" s="5">
        <v>454808</v>
      </c>
      <c r="BP1130" s="5">
        <v>2125009</v>
      </c>
      <c r="BQ1130" s="5">
        <v>1107846</v>
      </c>
      <c r="BR1130" s="5">
        <v>0</v>
      </c>
    </row>
    <row r="1131" spans="1:70">
      <c r="A1131" t="s">
        <v>2592</v>
      </c>
      <c r="B1131" t="s">
        <v>2593</v>
      </c>
      <c r="C1131" t="s">
        <v>1280</v>
      </c>
      <c r="D1131" t="s">
        <v>2594</v>
      </c>
      <c r="E1131" t="str">
        <f t="shared" si="17"/>
        <v>徳島県三好市</v>
      </c>
      <c r="F1131" s="5">
        <v>21674</v>
      </c>
      <c r="G1131" s="5">
        <v>12</v>
      </c>
      <c r="H1131" s="5">
        <v>0</v>
      </c>
      <c r="I1131" s="5">
        <v>6</v>
      </c>
      <c r="J1131" s="5">
        <v>14</v>
      </c>
      <c r="K1131" s="5">
        <v>4</v>
      </c>
      <c r="L1131" s="5">
        <v>25119</v>
      </c>
      <c r="M1131" s="5">
        <v>66691</v>
      </c>
      <c r="N1131" s="5">
        <v>3127</v>
      </c>
      <c r="O1131" s="5">
        <v>327509</v>
      </c>
      <c r="P1131" s="5">
        <v>462300</v>
      </c>
      <c r="Q1131" s="5">
        <v>4267827</v>
      </c>
      <c r="R1131" s="5">
        <v>316085</v>
      </c>
      <c r="S1131" s="5">
        <v>12</v>
      </c>
      <c r="T1131" s="5">
        <v>2591</v>
      </c>
      <c r="U1131" s="5">
        <v>0</v>
      </c>
      <c r="V1131" s="5">
        <v>0</v>
      </c>
      <c r="W1131" s="5">
        <v>2</v>
      </c>
      <c r="X1131" s="5">
        <v>10</v>
      </c>
      <c r="Y1131" s="5">
        <v>16114</v>
      </c>
      <c r="Z1131" s="5">
        <v>0</v>
      </c>
      <c r="AA1131" s="5">
        <v>404</v>
      </c>
      <c r="AB1131" s="5">
        <v>255</v>
      </c>
      <c r="AC1131" s="5">
        <v>1385</v>
      </c>
      <c r="AD1131" s="5">
        <v>0</v>
      </c>
      <c r="AE1131" s="5">
        <v>0</v>
      </c>
      <c r="AF1131" s="5">
        <v>11881</v>
      </c>
      <c r="AG1131" s="5">
        <v>0</v>
      </c>
      <c r="AH1131" s="5">
        <v>0</v>
      </c>
      <c r="AI1131" s="5">
        <v>0</v>
      </c>
      <c r="AJ1131" s="5">
        <v>0</v>
      </c>
      <c r="AK1131" s="5">
        <v>0</v>
      </c>
      <c r="AL1131" s="5">
        <v>0</v>
      </c>
      <c r="AM1131" s="5">
        <v>15618</v>
      </c>
      <c r="AN1131" s="5">
        <v>0</v>
      </c>
      <c r="AO1131" s="5">
        <v>0</v>
      </c>
      <c r="AP1131" s="5">
        <v>0</v>
      </c>
      <c r="AQ1131" s="5">
        <v>0</v>
      </c>
      <c r="AR1131" s="5">
        <v>657</v>
      </c>
      <c r="AS1131" s="5">
        <v>8197</v>
      </c>
      <c r="AT1131" s="5">
        <v>2842</v>
      </c>
      <c r="AU1131" s="5">
        <v>14946</v>
      </c>
      <c r="AV1131" s="5">
        <v>0</v>
      </c>
      <c r="AW1131" s="5">
        <v>0</v>
      </c>
      <c r="AX1131" s="5">
        <v>0</v>
      </c>
      <c r="AY1131" s="5">
        <v>0</v>
      </c>
      <c r="AZ1131" s="5">
        <v>485</v>
      </c>
      <c r="BA1131" s="5">
        <v>5082</v>
      </c>
      <c r="BB1131" s="5">
        <v>0</v>
      </c>
      <c r="BC1131" s="5">
        <v>11379</v>
      </c>
      <c r="BD1131" s="5">
        <v>0</v>
      </c>
      <c r="BE1131" s="5">
        <v>0</v>
      </c>
      <c r="BF1131" s="5">
        <v>0</v>
      </c>
      <c r="BG1131" s="5">
        <v>0</v>
      </c>
      <c r="BH1131" s="5">
        <v>465217</v>
      </c>
      <c r="BI1131" s="5">
        <v>84929</v>
      </c>
      <c r="BJ1131" s="5">
        <v>658518</v>
      </c>
      <c r="BK1131" s="5">
        <v>84035</v>
      </c>
      <c r="BL1131" s="5">
        <v>0</v>
      </c>
      <c r="BM1131" s="5">
        <v>0</v>
      </c>
      <c r="BN1131" s="5">
        <v>0</v>
      </c>
      <c r="BO1131" s="5">
        <v>57412</v>
      </c>
      <c r="BP1131" s="5">
        <v>556573</v>
      </c>
      <c r="BQ1131" s="5">
        <v>428098</v>
      </c>
      <c r="BR1131" s="5">
        <v>17109</v>
      </c>
    </row>
    <row r="1132" spans="1:70">
      <c r="A1132" t="s">
        <v>2592</v>
      </c>
      <c r="B1132" t="s">
        <v>2593</v>
      </c>
      <c r="C1132" t="s">
        <v>1282</v>
      </c>
      <c r="D1132" t="s">
        <v>2595</v>
      </c>
      <c r="E1132" t="str">
        <f t="shared" si="17"/>
        <v>徳島県徳島市</v>
      </c>
      <c r="F1132" s="5">
        <v>238510</v>
      </c>
      <c r="G1132" s="5">
        <v>141</v>
      </c>
      <c r="H1132" s="5">
        <v>5</v>
      </c>
      <c r="I1132" s="5">
        <v>0</v>
      </c>
      <c r="J1132" s="5">
        <v>1</v>
      </c>
      <c r="K1132" s="5">
        <v>0</v>
      </c>
      <c r="L1132" s="5">
        <v>4259</v>
      </c>
      <c r="M1132" s="5">
        <v>62818</v>
      </c>
      <c r="N1132" s="5">
        <v>63184</v>
      </c>
      <c r="O1132" s="5">
        <v>1050786</v>
      </c>
      <c r="P1132" s="5">
        <v>4208972</v>
      </c>
      <c r="Q1132" s="5">
        <v>18328731</v>
      </c>
      <c r="R1132" s="5">
        <v>1475419</v>
      </c>
      <c r="S1132" s="5">
        <v>107</v>
      </c>
      <c r="T1132" s="5">
        <v>29936</v>
      </c>
      <c r="U1132" s="5">
        <v>0</v>
      </c>
      <c r="V1132" s="5">
        <v>2688</v>
      </c>
      <c r="W1132" s="5">
        <v>86</v>
      </c>
      <c r="X1132" s="5">
        <v>22</v>
      </c>
      <c r="Y1132" s="5">
        <v>169050</v>
      </c>
      <c r="Z1132" s="5">
        <v>5000</v>
      </c>
      <c r="AA1132" s="5">
        <v>16</v>
      </c>
      <c r="AB1132" s="5">
        <v>2</v>
      </c>
      <c r="AC1132" s="5">
        <v>2681</v>
      </c>
      <c r="AD1132" s="5">
        <v>31649</v>
      </c>
      <c r="AE1132" s="5">
        <v>19079</v>
      </c>
      <c r="AF1132" s="5">
        <v>146156</v>
      </c>
      <c r="AG1132" s="5">
        <v>47850</v>
      </c>
      <c r="AH1132" s="5">
        <v>357077</v>
      </c>
      <c r="AI1132" s="5">
        <v>160560</v>
      </c>
      <c r="AJ1132" s="5">
        <v>0</v>
      </c>
      <c r="AK1132" s="5">
        <v>12660</v>
      </c>
      <c r="AL1132" s="5">
        <v>48770</v>
      </c>
      <c r="AM1132" s="5">
        <v>0</v>
      </c>
      <c r="AN1132" s="5">
        <v>285</v>
      </c>
      <c r="AO1132" s="5">
        <v>0</v>
      </c>
      <c r="AP1132" s="5">
        <v>0</v>
      </c>
      <c r="AQ1132" s="5">
        <v>2680</v>
      </c>
      <c r="AR1132" s="5">
        <v>1478</v>
      </c>
      <c r="AS1132" s="5">
        <v>25063</v>
      </c>
      <c r="AT1132" s="5">
        <v>31232</v>
      </c>
      <c r="AU1132" s="5">
        <v>353901</v>
      </c>
      <c r="AV1132" s="5">
        <v>0</v>
      </c>
      <c r="AW1132" s="5">
        <v>1692</v>
      </c>
      <c r="AX1132" s="5">
        <v>0</v>
      </c>
      <c r="AY1132" s="5">
        <v>0</v>
      </c>
      <c r="AZ1132" s="5">
        <v>48</v>
      </c>
      <c r="BA1132" s="5">
        <v>0</v>
      </c>
      <c r="BB1132" s="5">
        <v>0</v>
      </c>
      <c r="BC1132" s="5">
        <v>218</v>
      </c>
      <c r="BD1132" s="5">
        <v>2</v>
      </c>
      <c r="BE1132" s="5">
        <v>391</v>
      </c>
      <c r="BF1132" s="5">
        <v>1105</v>
      </c>
      <c r="BG1132" s="5">
        <v>648</v>
      </c>
      <c r="BH1132" s="5">
        <v>4447499</v>
      </c>
      <c r="BI1132" s="5">
        <v>628867</v>
      </c>
      <c r="BJ1132" s="5">
        <v>3931529</v>
      </c>
      <c r="BK1132" s="5">
        <v>449271</v>
      </c>
      <c r="BL1132" s="5">
        <v>1349</v>
      </c>
      <c r="BM1132" s="5">
        <v>0</v>
      </c>
      <c r="BN1132" s="5">
        <v>292903</v>
      </c>
      <c r="BO1132" s="5">
        <v>478936</v>
      </c>
      <c r="BP1132" s="5">
        <v>6343509</v>
      </c>
      <c r="BQ1132" s="5">
        <v>2133286</v>
      </c>
      <c r="BR1132" s="5">
        <v>0</v>
      </c>
    </row>
    <row r="1133" spans="1:70">
      <c r="A1133" t="s">
        <v>2592</v>
      </c>
      <c r="B1133" t="s">
        <v>2593</v>
      </c>
      <c r="C1133" t="s">
        <v>1284</v>
      </c>
      <c r="D1133" t="s">
        <v>2596</v>
      </c>
      <c r="E1133" t="str">
        <f t="shared" si="17"/>
        <v>徳島県鳴門市</v>
      </c>
      <c r="F1133" s="5">
        <v>56190</v>
      </c>
      <c r="G1133" s="5">
        <v>23</v>
      </c>
      <c r="H1133" s="5">
        <v>0</v>
      </c>
      <c r="I1133" s="5">
        <v>0</v>
      </c>
      <c r="J1133" s="5">
        <v>1</v>
      </c>
      <c r="K1133" s="5">
        <v>0</v>
      </c>
      <c r="L1133" s="5">
        <v>217</v>
      </c>
      <c r="M1133" s="5">
        <v>30852</v>
      </c>
      <c r="N1133" s="5">
        <v>45896</v>
      </c>
      <c r="O1133" s="5">
        <v>482896</v>
      </c>
      <c r="P1133" s="5">
        <v>1059935</v>
      </c>
      <c r="Q1133" s="5">
        <v>3149786</v>
      </c>
      <c r="R1133" s="5">
        <v>137749</v>
      </c>
      <c r="S1133" s="5">
        <v>19</v>
      </c>
      <c r="T1133" s="5">
        <v>8393</v>
      </c>
      <c r="U1133" s="5">
        <v>0</v>
      </c>
      <c r="V1133" s="5">
        <v>0</v>
      </c>
      <c r="W1133" s="5">
        <v>13</v>
      </c>
      <c r="X1133" s="5">
        <v>11</v>
      </c>
      <c r="Y1133" s="5">
        <v>56850</v>
      </c>
      <c r="Z1133" s="5">
        <v>0</v>
      </c>
      <c r="AA1133" s="5">
        <v>226</v>
      </c>
      <c r="AB1133" s="5">
        <v>65</v>
      </c>
      <c r="AC1133" s="5">
        <v>69</v>
      </c>
      <c r="AD1133" s="5">
        <v>16997</v>
      </c>
      <c r="AE1133" s="5">
        <v>29168</v>
      </c>
      <c r="AF1133" s="5">
        <v>166529</v>
      </c>
      <c r="AG1133" s="5">
        <v>0</v>
      </c>
      <c r="AH1133" s="5">
        <v>0</v>
      </c>
      <c r="AI1133" s="5">
        <v>0</v>
      </c>
      <c r="AJ1133" s="5">
        <v>77250</v>
      </c>
      <c r="AK1133" s="5">
        <v>6455</v>
      </c>
      <c r="AL1133" s="5">
        <v>18000</v>
      </c>
      <c r="AM1133" s="5">
        <v>1430</v>
      </c>
      <c r="AN1133" s="5">
        <v>0</v>
      </c>
      <c r="AO1133" s="5">
        <v>0</v>
      </c>
      <c r="AP1133" s="5">
        <v>0</v>
      </c>
      <c r="AQ1133" s="5">
        <v>0</v>
      </c>
      <c r="AR1133" s="5">
        <v>83</v>
      </c>
      <c r="AS1133" s="5">
        <v>4467</v>
      </c>
      <c r="AT1133" s="5">
        <v>7172</v>
      </c>
      <c r="AU1133" s="5">
        <v>84101</v>
      </c>
      <c r="AV1133" s="5">
        <v>134</v>
      </c>
      <c r="AW1133" s="5">
        <v>868</v>
      </c>
      <c r="AX1133" s="5">
        <v>6243</v>
      </c>
      <c r="AY1133" s="5">
        <v>4271</v>
      </c>
      <c r="AZ1133" s="5">
        <v>0</v>
      </c>
      <c r="BA1133" s="5">
        <v>0</v>
      </c>
      <c r="BB1133" s="5">
        <v>51</v>
      </c>
      <c r="BC1133" s="5">
        <v>355</v>
      </c>
      <c r="BD1133" s="5">
        <v>0</v>
      </c>
      <c r="BE1133" s="5">
        <v>74</v>
      </c>
      <c r="BF1133" s="5">
        <v>170</v>
      </c>
      <c r="BG1133" s="5">
        <v>454</v>
      </c>
      <c r="BH1133" s="5">
        <v>1087616</v>
      </c>
      <c r="BI1133" s="5">
        <v>94201</v>
      </c>
      <c r="BJ1133" s="5">
        <v>1091950</v>
      </c>
      <c r="BK1133" s="5">
        <v>49166</v>
      </c>
      <c r="BL1133" s="5">
        <v>2271</v>
      </c>
      <c r="BM1133" s="5">
        <v>1976</v>
      </c>
      <c r="BN1133" s="5">
        <v>0</v>
      </c>
      <c r="BO1133" s="5">
        <v>86656</v>
      </c>
      <c r="BP1133" s="5">
        <v>1785541</v>
      </c>
      <c r="BQ1133" s="5">
        <v>528583</v>
      </c>
      <c r="BR1133" s="5">
        <v>0</v>
      </c>
    </row>
    <row r="1134" spans="1:70">
      <c r="A1134" t="s">
        <v>2592</v>
      </c>
      <c r="B1134" t="s">
        <v>2593</v>
      </c>
      <c r="C1134" t="s">
        <v>1288</v>
      </c>
      <c r="D1134" t="s">
        <v>2597</v>
      </c>
      <c r="E1134" t="str">
        <f t="shared" si="17"/>
        <v>徳島県小松島市</v>
      </c>
      <c r="F1134" s="5">
        <v>36003</v>
      </c>
      <c r="G1134" s="5">
        <v>24</v>
      </c>
      <c r="H1134" s="5">
        <v>1</v>
      </c>
      <c r="I1134" s="5">
        <v>0</v>
      </c>
      <c r="J1134" s="5">
        <v>0</v>
      </c>
      <c r="K1134" s="5">
        <v>0</v>
      </c>
      <c r="L1134" s="5">
        <v>423</v>
      </c>
      <c r="M1134" s="5">
        <v>1244</v>
      </c>
      <c r="N1134" s="5">
        <v>101445</v>
      </c>
      <c r="O1134" s="5">
        <v>159898</v>
      </c>
      <c r="P1134" s="5">
        <v>717245</v>
      </c>
      <c r="Q1134" s="5">
        <v>2873923</v>
      </c>
      <c r="R1134" s="5">
        <v>203401</v>
      </c>
      <c r="S1134" s="5">
        <v>13</v>
      </c>
      <c r="T1134" s="5">
        <v>5165</v>
      </c>
      <c r="U1134" s="5">
        <v>0</v>
      </c>
      <c r="V1134" s="5">
        <v>0</v>
      </c>
      <c r="W1134" s="5">
        <v>9</v>
      </c>
      <c r="X1134" s="5">
        <v>20</v>
      </c>
      <c r="Y1134" s="5">
        <v>30000</v>
      </c>
      <c r="Z1134" s="5">
        <v>0</v>
      </c>
      <c r="AA1134" s="5">
        <v>0</v>
      </c>
      <c r="AB1134" s="5">
        <v>0</v>
      </c>
      <c r="AC1134" s="5">
        <v>237</v>
      </c>
      <c r="AD1134" s="5">
        <v>1244</v>
      </c>
      <c r="AE1134" s="5">
        <v>0</v>
      </c>
      <c r="AF1134" s="5">
        <v>0</v>
      </c>
      <c r="AG1134" s="5">
        <v>30000</v>
      </c>
      <c r="AH1134" s="5">
        <v>0</v>
      </c>
      <c r="AI1134" s="5">
        <v>30000</v>
      </c>
      <c r="AJ1134" s="5">
        <v>0</v>
      </c>
      <c r="AK1134" s="5">
        <v>0</v>
      </c>
      <c r="AL1134" s="5">
        <v>6000</v>
      </c>
      <c r="AM1134" s="5">
        <v>0</v>
      </c>
      <c r="AN1134" s="5">
        <v>0</v>
      </c>
      <c r="AO1134" s="5">
        <v>0</v>
      </c>
      <c r="AP1134" s="5">
        <v>0</v>
      </c>
      <c r="AQ1134" s="5">
        <v>0</v>
      </c>
      <c r="AR1134" s="5">
        <v>186</v>
      </c>
      <c r="AS1134" s="5">
        <v>0</v>
      </c>
      <c r="AT1134" s="5">
        <v>23470</v>
      </c>
      <c r="AU1134" s="5">
        <v>8329</v>
      </c>
      <c r="AV1134" s="5">
        <v>0</v>
      </c>
      <c r="AW1134" s="5">
        <v>0</v>
      </c>
      <c r="AX1134" s="5">
        <v>0</v>
      </c>
      <c r="AY1134" s="5">
        <v>0</v>
      </c>
      <c r="AZ1134" s="5">
        <v>0</v>
      </c>
      <c r="BA1134" s="5">
        <v>0</v>
      </c>
      <c r="BB1134" s="5">
        <v>0</v>
      </c>
      <c r="BC1134" s="5">
        <v>8454</v>
      </c>
      <c r="BD1134" s="5">
        <v>0</v>
      </c>
      <c r="BE1134" s="5">
        <v>0</v>
      </c>
      <c r="BF1134" s="5">
        <v>109</v>
      </c>
      <c r="BG1134" s="5">
        <v>71</v>
      </c>
      <c r="BH1134" s="5">
        <v>734929</v>
      </c>
      <c r="BI1134" s="5">
        <v>45960</v>
      </c>
      <c r="BJ1134" s="5">
        <v>555140</v>
      </c>
      <c r="BK1134" s="5">
        <v>61875</v>
      </c>
      <c r="BL1134" s="5">
        <v>320</v>
      </c>
      <c r="BM1134" s="5">
        <v>20532</v>
      </c>
      <c r="BN1134" s="5">
        <v>0</v>
      </c>
      <c r="BO1134" s="5">
        <v>43444</v>
      </c>
      <c r="BP1134" s="5">
        <v>382932</v>
      </c>
      <c r="BQ1134" s="5">
        <v>266730</v>
      </c>
      <c r="BR1134" s="5">
        <v>0</v>
      </c>
    </row>
    <row r="1135" spans="1:70">
      <c r="A1135" t="s">
        <v>2592</v>
      </c>
      <c r="B1135" t="s">
        <v>2593</v>
      </c>
      <c r="C1135" t="s">
        <v>1290</v>
      </c>
      <c r="D1135" t="s">
        <v>2598</v>
      </c>
      <c r="E1135" t="str">
        <f t="shared" si="17"/>
        <v>徳島県美波町</v>
      </c>
      <c r="F1135" s="5">
        <v>3248</v>
      </c>
      <c r="G1135" s="5">
        <v>4</v>
      </c>
      <c r="H1135" s="5">
        <v>1</v>
      </c>
      <c r="I1135" s="5">
        <v>0</v>
      </c>
      <c r="J1135" s="5">
        <v>0</v>
      </c>
      <c r="K1135" s="5">
        <v>0</v>
      </c>
      <c r="L1135" s="5">
        <v>152</v>
      </c>
      <c r="M1135" s="5">
        <v>968</v>
      </c>
      <c r="N1135" s="5">
        <v>11359</v>
      </c>
      <c r="O1135" s="5">
        <v>29262</v>
      </c>
      <c r="P1135" s="5">
        <v>64279</v>
      </c>
      <c r="Q1135" s="5">
        <v>163715</v>
      </c>
      <c r="R1135" s="5">
        <v>11643</v>
      </c>
      <c r="S1135" s="5">
        <v>4</v>
      </c>
      <c r="T1135" s="5">
        <v>407</v>
      </c>
      <c r="U1135" s="5">
        <v>0</v>
      </c>
      <c r="V1135" s="5">
        <v>0</v>
      </c>
      <c r="W1135" s="5">
        <v>1</v>
      </c>
      <c r="X1135" s="5">
        <v>4</v>
      </c>
      <c r="Y1135" s="5">
        <v>4550</v>
      </c>
      <c r="Z1135" s="5">
        <v>0</v>
      </c>
      <c r="AA1135" s="5">
        <v>26</v>
      </c>
      <c r="AB1135" s="5">
        <v>0</v>
      </c>
      <c r="AC1135" s="5">
        <v>0</v>
      </c>
      <c r="AD1135" s="5">
        <v>0</v>
      </c>
      <c r="AE1135" s="5">
        <v>0</v>
      </c>
      <c r="AF1135" s="5">
        <v>0</v>
      </c>
      <c r="AG1135" s="5">
        <v>0</v>
      </c>
      <c r="AH1135" s="5">
        <v>0</v>
      </c>
      <c r="AI1135" s="5">
        <v>0</v>
      </c>
      <c r="AJ1135" s="5">
        <v>0</v>
      </c>
      <c r="AK1135" s="5">
        <v>0</v>
      </c>
      <c r="AL1135" s="5">
        <v>0</v>
      </c>
      <c r="AM1135" s="5">
        <v>0</v>
      </c>
      <c r="AN1135" s="5">
        <v>0</v>
      </c>
      <c r="AO1135" s="5">
        <v>0</v>
      </c>
      <c r="AP1135" s="5">
        <v>0</v>
      </c>
      <c r="AQ1135" s="5">
        <v>2144</v>
      </c>
      <c r="AR1135" s="5">
        <v>0</v>
      </c>
      <c r="AS1135" s="5">
        <v>0</v>
      </c>
      <c r="AT1135" s="5">
        <v>0</v>
      </c>
      <c r="AU1135" s="5">
        <v>582</v>
      </c>
      <c r="AV1135" s="5">
        <v>0</v>
      </c>
      <c r="AW1135" s="5">
        <v>0</v>
      </c>
      <c r="AX1135" s="5">
        <v>0</v>
      </c>
      <c r="AY1135" s="5">
        <v>0</v>
      </c>
      <c r="AZ1135" s="5">
        <v>0</v>
      </c>
      <c r="BA1135" s="5">
        <v>0</v>
      </c>
      <c r="BB1135" s="5">
        <v>0</v>
      </c>
      <c r="BC1135" s="5">
        <v>78</v>
      </c>
      <c r="BD1135" s="5">
        <v>0</v>
      </c>
      <c r="BE1135" s="5">
        <v>0</v>
      </c>
      <c r="BF1135" s="5">
        <v>0</v>
      </c>
      <c r="BG1135" s="5">
        <v>0</v>
      </c>
      <c r="BH1135" s="5">
        <v>64369</v>
      </c>
      <c r="BI1135" s="5">
        <v>15384</v>
      </c>
      <c r="BJ1135" s="5">
        <v>75881</v>
      </c>
      <c r="BK1135" s="5">
        <v>2206</v>
      </c>
      <c r="BL1135" s="5">
        <v>0</v>
      </c>
      <c r="BM1135" s="5">
        <v>0</v>
      </c>
      <c r="BN1135" s="5">
        <v>0</v>
      </c>
      <c r="BO1135" s="5">
        <v>9150</v>
      </c>
      <c r="BP1135" s="5">
        <v>188540</v>
      </c>
      <c r="BQ1135" s="5">
        <v>19991</v>
      </c>
      <c r="BR1135" s="5">
        <v>0</v>
      </c>
    </row>
    <row r="1136" spans="1:70">
      <c r="A1136" t="s">
        <v>2592</v>
      </c>
      <c r="B1136" t="s">
        <v>2593</v>
      </c>
      <c r="C1136" t="s">
        <v>1296</v>
      </c>
      <c r="D1136" t="s">
        <v>2599</v>
      </c>
      <c r="E1136" t="str">
        <f t="shared" si="17"/>
        <v>徳島県北島町</v>
      </c>
      <c r="F1136" s="5">
        <v>22591</v>
      </c>
      <c r="G1136" s="5">
        <v>12</v>
      </c>
      <c r="H1136" s="5">
        <v>0</v>
      </c>
      <c r="I1136" s="5">
        <v>0</v>
      </c>
      <c r="J1136" s="5">
        <v>1</v>
      </c>
      <c r="K1136" s="5">
        <v>0</v>
      </c>
      <c r="L1136" s="5">
        <v>120</v>
      </c>
      <c r="M1136" s="5">
        <v>0</v>
      </c>
      <c r="N1136" s="5">
        <v>1108</v>
      </c>
      <c r="O1136" s="5">
        <v>109719</v>
      </c>
      <c r="P1136" s="5">
        <v>379062</v>
      </c>
      <c r="Q1136" s="5">
        <v>787096</v>
      </c>
      <c r="R1136" s="5">
        <v>66773</v>
      </c>
      <c r="S1136" s="5">
        <v>12</v>
      </c>
      <c r="T1136" s="5">
        <v>2879</v>
      </c>
      <c r="U1136" s="5">
        <v>0</v>
      </c>
      <c r="V1136" s="5">
        <v>0</v>
      </c>
      <c r="W1136" s="5">
        <v>1</v>
      </c>
      <c r="X1136" s="5">
        <v>4</v>
      </c>
      <c r="Y1136" s="5">
        <v>13900</v>
      </c>
      <c r="Z1136" s="5">
        <v>0</v>
      </c>
      <c r="AA1136" s="5">
        <v>34</v>
      </c>
      <c r="AB1136" s="5">
        <v>31</v>
      </c>
      <c r="AC1136" s="5">
        <v>0</v>
      </c>
      <c r="AD1136" s="5">
        <v>0</v>
      </c>
      <c r="AE1136" s="5">
        <v>0</v>
      </c>
      <c r="AF1136" s="5">
        <v>25623</v>
      </c>
      <c r="AG1136" s="5">
        <v>0</v>
      </c>
      <c r="AH1136" s="5">
        <v>13900</v>
      </c>
      <c r="AI1136" s="5">
        <v>17280</v>
      </c>
      <c r="AJ1136" s="5">
        <v>0</v>
      </c>
      <c r="AK1136" s="5">
        <v>4400</v>
      </c>
      <c r="AL1136" s="5">
        <v>5000</v>
      </c>
      <c r="AM1136" s="5">
        <v>0</v>
      </c>
      <c r="AN1136" s="5">
        <v>0</v>
      </c>
      <c r="AO1136" s="5">
        <v>0</v>
      </c>
      <c r="AP1136" s="5">
        <v>0</v>
      </c>
      <c r="AQ1136" s="5">
        <v>0</v>
      </c>
      <c r="AR1136" s="5">
        <v>0</v>
      </c>
      <c r="AS1136" s="5">
        <v>0</v>
      </c>
      <c r="AT1136" s="5">
        <v>1108</v>
      </c>
      <c r="AU1136" s="5">
        <v>12665</v>
      </c>
      <c r="AV1136" s="5">
        <v>120</v>
      </c>
      <c r="AW1136" s="5">
        <v>0</v>
      </c>
      <c r="AX1136" s="5">
        <v>0</v>
      </c>
      <c r="AY1136" s="5">
        <v>2</v>
      </c>
      <c r="AZ1136" s="5">
        <v>0</v>
      </c>
      <c r="BA1136" s="5">
        <v>0</v>
      </c>
      <c r="BB1136" s="5">
        <v>0</v>
      </c>
      <c r="BC1136" s="5">
        <v>398</v>
      </c>
      <c r="BD1136" s="5">
        <v>0</v>
      </c>
      <c r="BE1136" s="5">
        <v>0</v>
      </c>
      <c r="BF1136" s="5">
        <v>0</v>
      </c>
      <c r="BG1136" s="5">
        <v>0</v>
      </c>
      <c r="BH1136" s="5">
        <v>403402</v>
      </c>
      <c r="BI1136" s="5">
        <v>21867</v>
      </c>
      <c r="BJ1136" s="5">
        <v>355583</v>
      </c>
      <c r="BK1136" s="5">
        <v>20513</v>
      </c>
      <c r="BL1136" s="5">
        <v>1542</v>
      </c>
      <c r="BM1136" s="5">
        <v>0</v>
      </c>
      <c r="BN1136" s="5">
        <v>0</v>
      </c>
      <c r="BO1136" s="5">
        <v>20772</v>
      </c>
      <c r="BP1136" s="5">
        <v>634181</v>
      </c>
      <c r="BQ1136" s="5">
        <v>98235</v>
      </c>
      <c r="BR1136" s="5">
        <v>0</v>
      </c>
    </row>
    <row r="1137" spans="1:70">
      <c r="A1137" t="s">
        <v>2592</v>
      </c>
      <c r="B1137" t="s">
        <v>2593</v>
      </c>
      <c r="C1137" t="s">
        <v>1298</v>
      </c>
      <c r="D1137" t="s">
        <v>2600</v>
      </c>
      <c r="E1137" t="str">
        <f t="shared" si="17"/>
        <v>徳島県松茂町</v>
      </c>
      <c r="F1137" s="5">
        <v>14826</v>
      </c>
      <c r="G1137" s="5">
        <v>7</v>
      </c>
      <c r="H1137" s="5">
        <v>0</v>
      </c>
      <c r="I1137" s="5">
        <v>0</v>
      </c>
      <c r="J1137" s="5">
        <v>1</v>
      </c>
      <c r="K1137" s="5">
        <v>0</v>
      </c>
      <c r="L1137" s="5">
        <v>950</v>
      </c>
      <c r="M1137" s="5">
        <v>185</v>
      </c>
      <c r="N1137" s="5">
        <v>29296</v>
      </c>
      <c r="O1137" s="5">
        <v>76375</v>
      </c>
      <c r="P1137" s="5">
        <v>291415</v>
      </c>
      <c r="Q1137" s="5">
        <v>1038141</v>
      </c>
      <c r="R1137" s="5">
        <v>31200</v>
      </c>
      <c r="S1137" s="5">
        <v>5</v>
      </c>
      <c r="T1137" s="5">
        <v>2251</v>
      </c>
      <c r="U1137" s="5">
        <v>0</v>
      </c>
      <c r="V1137" s="5">
        <v>0</v>
      </c>
      <c r="W1137" s="5">
        <v>2</v>
      </c>
      <c r="X1137" s="5">
        <v>13</v>
      </c>
      <c r="Y1137" s="5">
        <v>13000</v>
      </c>
      <c r="Z1137" s="5">
        <v>0</v>
      </c>
      <c r="AA1137" s="5">
        <v>48</v>
      </c>
      <c r="AB1137" s="5">
        <v>18</v>
      </c>
      <c r="AC1137" s="5">
        <v>0</v>
      </c>
      <c r="AD1137" s="5">
        <v>0</v>
      </c>
      <c r="AE1137" s="5">
        <v>190</v>
      </c>
      <c r="AF1137" s="5">
        <v>560</v>
      </c>
      <c r="AG1137" s="5">
        <v>7000</v>
      </c>
      <c r="AH1137" s="5">
        <v>7000</v>
      </c>
      <c r="AI1137" s="5">
        <v>6000</v>
      </c>
      <c r="AJ1137" s="5">
        <v>0</v>
      </c>
      <c r="AK1137" s="5">
        <v>9500</v>
      </c>
      <c r="AL1137" s="5">
        <v>0</v>
      </c>
      <c r="AM1137" s="5">
        <v>0</v>
      </c>
      <c r="AN1137" s="5">
        <v>0</v>
      </c>
      <c r="AO1137" s="5">
        <v>0</v>
      </c>
      <c r="AP1137" s="5">
        <v>0</v>
      </c>
      <c r="AQ1137" s="5">
        <v>0</v>
      </c>
      <c r="AR1137" s="5">
        <v>950</v>
      </c>
      <c r="AS1137" s="5">
        <v>185</v>
      </c>
      <c r="AT1137" s="5">
        <v>7559</v>
      </c>
      <c r="AU1137" s="5">
        <v>19881</v>
      </c>
      <c r="AV1137" s="5">
        <v>0</v>
      </c>
      <c r="AW1137" s="5">
        <v>0</v>
      </c>
      <c r="AX1137" s="5">
        <v>0</v>
      </c>
      <c r="AY1137" s="5">
        <v>0</v>
      </c>
      <c r="AZ1137" s="5">
        <v>0</v>
      </c>
      <c r="BA1137" s="5">
        <v>0</v>
      </c>
      <c r="BB1137" s="5">
        <v>215</v>
      </c>
      <c r="BC1137" s="5">
        <v>4354</v>
      </c>
      <c r="BD1137" s="5">
        <v>0</v>
      </c>
      <c r="BE1137" s="5">
        <v>0</v>
      </c>
      <c r="BF1137" s="5">
        <v>0</v>
      </c>
      <c r="BG1137" s="5">
        <v>154</v>
      </c>
      <c r="BH1137" s="5">
        <v>294520</v>
      </c>
      <c r="BI1137" s="5">
        <v>88560</v>
      </c>
      <c r="BJ1137" s="5">
        <v>332450</v>
      </c>
      <c r="BK1137" s="5">
        <v>15978</v>
      </c>
      <c r="BL1137" s="5">
        <v>1474</v>
      </c>
      <c r="BM1137" s="5">
        <v>0</v>
      </c>
      <c r="BN1137" s="5">
        <v>0</v>
      </c>
      <c r="BO1137" s="5">
        <v>80623</v>
      </c>
      <c r="BP1137" s="5">
        <v>815605</v>
      </c>
      <c r="BQ1137" s="5">
        <v>38556</v>
      </c>
      <c r="BR1137" s="5">
        <v>0</v>
      </c>
    </row>
    <row r="1138" spans="1:70">
      <c r="A1138" t="s">
        <v>2592</v>
      </c>
      <c r="B1138" t="s">
        <v>2593</v>
      </c>
      <c r="C1138" t="s">
        <v>1308</v>
      </c>
      <c r="D1138" t="s">
        <v>2601</v>
      </c>
      <c r="E1138" t="str">
        <f t="shared" si="17"/>
        <v>徳島県藍住町</v>
      </c>
      <c r="F1138" s="5">
        <v>35013</v>
      </c>
      <c r="G1138" s="5">
        <v>7</v>
      </c>
      <c r="H1138" s="5">
        <v>0</v>
      </c>
      <c r="I1138" s="5">
        <v>0</v>
      </c>
      <c r="J1138" s="5">
        <v>2</v>
      </c>
      <c r="K1138" s="5">
        <v>0</v>
      </c>
      <c r="L1138" s="5">
        <v>2740</v>
      </c>
      <c r="M1138" s="5">
        <v>0</v>
      </c>
      <c r="N1138" s="5">
        <v>78190</v>
      </c>
      <c r="O1138" s="5">
        <v>165048</v>
      </c>
      <c r="P1138" s="5">
        <v>447450</v>
      </c>
      <c r="Q1138" s="5">
        <v>322218</v>
      </c>
      <c r="R1138" s="5">
        <v>33032</v>
      </c>
      <c r="S1138" s="5">
        <v>5</v>
      </c>
      <c r="T1138" s="5">
        <v>4278</v>
      </c>
      <c r="U1138" s="5">
        <v>0</v>
      </c>
      <c r="V1138" s="5">
        <v>0</v>
      </c>
      <c r="W1138" s="5">
        <v>2</v>
      </c>
      <c r="X1138" s="5">
        <v>6</v>
      </c>
      <c r="Y1138" s="5">
        <v>26208</v>
      </c>
      <c r="Z1138" s="5">
        <v>0</v>
      </c>
      <c r="AA1138" s="5">
        <v>8</v>
      </c>
      <c r="AB1138" s="5">
        <v>0</v>
      </c>
      <c r="AC1138" s="5">
        <v>12</v>
      </c>
      <c r="AD1138" s="5">
        <v>0</v>
      </c>
      <c r="AE1138" s="5">
        <v>13894</v>
      </c>
      <c r="AF1138" s="5">
        <v>69200</v>
      </c>
      <c r="AG1138" s="5">
        <v>12672</v>
      </c>
      <c r="AH1138" s="5">
        <v>24768</v>
      </c>
      <c r="AI1138" s="5">
        <v>0</v>
      </c>
      <c r="AJ1138" s="5">
        <v>24768</v>
      </c>
      <c r="AK1138" s="5">
        <v>10850</v>
      </c>
      <c r="AL1138" s="5">
        <v>0</v>
      </c>
      <c r="AM1138" s="5">
        <v>3200</v>
      </c>
      <c r="AN1138" s="5">
        <v>0</v>
      </c>
      <c r="AO1138" s="5">
        <v>0</v>
      </c>
      <c r="AP1138" s="5">
        <v>0</v>
      </c>
      <c r="AQ1138" s="5">
        <v>0</v>
      </c>
      <c r="AR1138" s="5">
        <v>900</v>
      </c>
      <c r="AS1138" s="5">
        <v>0</v>
      </c>
      <c r="AT1138" s="5">
        <v>6987</v>
      </c>
      <c r="AU1138" s="5">
        <v>388</v>
      </c>
      <c r="AV1138" s="5">
        <v>3</v>
      </c>
      <c r="AW1138" s="5">
        <v>0</v>
      </c>
      <c r="AX1138" s="5">
        <v>23</v>
      </c>
      <c r="AY1138" s="5">
        <v>116</v>
      </c>
      <c r="AZ1138" s="5">
        <v>0</v>
      </c>
      <c r="BA1138" s="5">
        <v>0</v>
      </c>
      <c r="BB1138" s="5">
        <v>0</v>
      </c>
      <c r="BC1138" s="5">
        <v>0</v>
      </c>
      <c r="BD1138" s="5">
        <v>0</v>
      </c>
      <c r="BE1138" s="5">
        <v>0</v>
      </c>
      <c r="BF1138" s="5">
        <v>0</v>
      </c>
      <c r="BG1138" s="5">
        <v>0</v>
      </c>
      <c r="BH1138" s="5">
        <v>467253</v>
      </c>
      <c r="BI1138" s="5">
        <v>18760</v>
      </c>
      <c r="BJ1138" s="5">
        <v>391631</v>
      </c>
      <c r="BK1138" s="5">
        <v>6075</v>
      </c>
      <c r="BL1138" s="5">
        <v>0</v>
      </c>
      <c r="BM1138" s="5">
        <v>11940</v>
      </c>
      <c r="BN1138" s="5">
        <v>0</v>
      </c>
      <c r="BO1138" s="5">
        <v>17777</v>
      </c>
      <c r="BP1138" s="5">
        <v>1220064</v>
      </c>
      <c r="BQ1138" s="5">
        <v>104743</v>
      </c>
      <c r="BR1138" s="5">
        <v>0</v>
      </c>
    </row>
    <row r="1139" spans="1:70">
      <c r="A1139" t="s">
        <v>2592</v>
      </c>
      <c r="B1139" t="s">
        <v>2593</v>
      </c>
      <c r="C1139" t="s">
        <v>1310</v>
      </c>
      <c r="D1139" t="s">
        <v>2602</v>
      </c>
      <c r="E1139" t="str">
        <f t="shared" si="17"/>
        <v>徳島県阿南市</v>
      </c>
      <c r="F1139" s="5">
        <v>66235</v>
      </c>
      <c r="G1139" s="5">
        <v>23</v>
      </c>
      <c r="H1139" s="5">
        <v>12</v>
      </c>
      <c r="I1139" s="5">
        <v>0</v>
      </c>
      <c r="J1139" s="5">
        <v>0</v>
      </c>
      <c r="K1139" s="5">
        <v>0</v>
      </c>
      <c r="L1139" s="5">
        <v>6439</v>
      </c>
      <c r="M1139" s="5">
        <v>29591</v>
      </c>
      <c r="N1139" s="5">
        <v>126661</v>
      </c>
      <c r="O1139" s="5">
        <v>538536</v>
      </c>
      <c r="P1139" s="5">
        <v>1365863</v>
      </c>
      <c r="Q1139" s="5">
        <v>6215922</v>
      </c>
      <c r="R1139" s="5">
        <v>0</v>
      </c>
      <c r="S1139" s="5">
        <v>17</v>
      </c>
      <c r="T1139" s="5">
        <v>9032</v>
      </c>
      <c r="U1139" s="5">
        <v>0</v>
      </c>
      <c r="V1139" s="5">
        <v>0</v>
      </c>
      <c r="W1139" s="5">
        <v>6</v>
      </c>
      <c r="X1139" s="5">
        <v>4</v>
      </c>
      <c r="Y1139" s="5">
        <v>46345</v>
      </c>
      <c r="Z1139" s="5">
        <v>0</v>
      </c>
      <c r="AA1139" s="5">
        <v>45</v>
      </c>
      <c r="AB1139" s="5">
        <v>0</v>
      </c>
      <c r="AC1139" s="5">
        <v>0</v>
      </c>
      <c r="AD1139" s="5">
        <v>0</v>
      </c>
      <c r="AE1139" s="5">
        <v>0</v>
      </c>
      <c r="AF1139" s="5">
        <v>0</v>
      </c>
      <c r="AG1139" s="5">
        <v>10189</v>
      </c>
      <c r="AH1139" s="5">
        <v>29870</v>
      </c>
      <c r="AI1139" s="5">
        <v>17280</v>
      </c>
      <c r="AJ1139" s="5">
        <v>21049</v>
      </c>
      <c r="AK1139" s="5">
        <v>16808</v>
      </c>
      <c r="AL1139" s="5">
        <v>4204</v>
      </c>
      <c r="AM1139" s="5">
        <v>870</v>
      </c>
      <c r="AN1139" s="5">
        <v>0</v>
      </c>
      <c r="AO1139" s="5">
        <v>0</v>
      </c>
      <c r="AP1139" s="5">
        <v>0</v>
      </c>
      <c r="AQ1139" s="5">
        <v>0</v>
      </c>
      <c r="AR1139" s="5">
        <v>0</v>
      </c>
      <c r="AS1139" s="5">
        <v>5339</v>
      </c>
      <c r="AT1139" s="5">
        <v>11830</v>
      </c>
      <c r="AU1139" s="5">
        <v>18549</v>
      </c>
      <c r="AV1139" s="5">
        <v>0</v>
      </c>
      <c r="AW1139" s="5">
        <v>212</v>
      </c>
      <c r="AX1139" s="5">
        <v>557</v>
      </c>
      <c r="AY1139" s="5">
        <v>533</v>
      </c>
      <c r="AZ1139" s="5">
        <v>0</v>
      </c>
      <c r="BA1139" s="5">
        <v>0</v>
      </c>
      <c r="BB1139" s="5">
        <v>0</v>
      </c>
      <c r="BC1139" s="5">
        <v>0</v>
      </c>
      <c r="BD1139" s="5">
        <v>0</v>
      </c>
      <c r="BE1139" s="5">
        <v>0</v>
      </c>
      <c r="BF1139" s="5">
        <v>9</v>
      </c>
      <c r="BG1139" s="5">
        <v>0</v>
      </c>
      <c r="BH1139" s="5">
        <v>1497654</v>
      </c>
      <c r="BI1139" s="5">
        <v>128376</v>
      </c>
      <c r="BJ1139" s="5">
        <v>1111709</v>
      </c>
      <c r="BK1139" s="5">
        <v>157806</v>
      </c>
      <c r="BL1139" s="5">
        <v>11887</v>
      </c>
      <c r="BM1139" s="5">
        <v>80868</v>
      </c>
      <c r="BN1139" s="5">
        <v>0</v>
      </c>
      <c r="BO1139" s="5">
        <v>117400</v>
      </c>
      <c r="BP1139" s="5">
        <v>1770184</v>
      </c>
      <c r="BQ1139" s="5">
        <v>709306</v>
      </c>
      <c r="BR1139" s="5">
        <v>65400</v>
      </c>
    </row>
    <row r="1140" spans="1:70">
      <c r="A1140" t="s">
        <v>2592</v>
      </c>
      <c r="B1140" t="s">
        <v>2593</v>
      </c>
      <c r="C1140" t="s">
        <v>1531</v>
      </c>
      <c r="D1140" t="s">
        <v>2603</v>
      </c>
      <c r="E1140" t="str">
        <f t="shared" si="17"/>
        <v>徳島県石井町</v>
      </c>
      <c r="F1140" s="5">
        <v>23244</v>
      </c>
      <c r="G1140" s="5">
        <v>7</v>
      </c>
      <c r="H1140" s="5">
        <v>0</v>
      </c>
      <c r="I1140" s="5">
        <v>0</v>
      </c>
      <c r="J1140" s="5">
        <v>0</v>
      </c>
      <c r="K1140" s="5">
        <v>0</v>
      </c>
      <c r="L1140" s="5">
        <v>0</v>
      </c>
      <c r="M1140" s="5">
        <v>7078</v>
      </c>
      <c r="N1140" s="5">
        <v>10328</v>
      </c>
      <c r="O1140" s="5">
        <v>186771</v>
      </c>
      <c r="P1140" s="5">
        <v>501415</v>
      </c>
      <c r="Q1140" s="5">
        <v>876355</v>
      </c>
      <c r="R1140" s="5">
        <v>188322</v>
      </c>
      <c r="S1140" s="5">
        <v>7</v>
      </c>
      <c r="T1140" s="5">
        <v>2317</v>
      </c>
      <c r="U1140" s="5">
        <v>0</v>
      </c>
      <c r="V1140" s="5">
        <v>0</v>
      </c>
      <c r="W1140" s="5">
        <v>3</v>
      </c>
      <c r="X1140" s="5">
        <v>4</v>
      </c>
      <c r="Y1140" s="5">
        <v>0</v>
      </c>
      <c r="Z1140" s="5">
        <v>0</v>
      </c>
      <c r="AA1140" s="5">
        <v>0</v>
      </c>
      <c r="AB1140" s="5">
        <v>0</v>
      </c>
      <c r="AC1140" s="5">
        <v>0</v>
      </c>
      <c r="AD1140" s="5">
        <v>0</v>
      </c>
      <c r="AE1140" s="5">
        <v>7843</v>
      </c>
      <c r="AF1140" s="5">
        <v>115338</v>
      </c>
      <c r="AG1140" s="5">
        <v>0</v>
      </c>
      <c r="AH1140" s="5">
        <v>0</v>
      </c>
      <c r="AI1140" s="5">
        <v>0</v>
      </c>
      <c r="AJ1140" s="5">
        <v>0</v>
      </c>
      <c r="AK1140" s="5">
        <v>7500</v>
      </c>
      <c r="AL1140" s="5">
        <v>0</v>
      </c>
      <c r="AM1140" s="5">
        <v>0</v>
      </c>
      <c r="AN1140" s="5">
        <v>0</v>
      </c>
      <c r="AO1140" s="5">
        <v>0</v>
      </c>
      <c r="AP1140" s="5">
        <v>0</v>
      </c>
      <c r="AQ1140" s="5">
        <v>0</v>
      </c>
      <c r="AR1140" s="5">
        <v>0</v>
      </c>
      <c r="AS1140" s="5">
        <v>0</v>
      </c>
      <c r="AT1140" s="5">
        <v>351</v>
      </c>
      <c r="AU1140" s="5">
        <v>1672</v>
      </c>
      <c r="AV1140" s="5">
        <v>0</v>
      </c>
      <c r="AW1140" s="5">
        <v>84</v>
      </c>
      <c r="AX1140" s="5">
        <v>60</v>
      </c>
      <c r="AY1140" s="5">
        <v>0</v>
      </c>
      <c r="AZ1140" s="5">
        <v>0</v>
      </c>
      <c r="BA1140" s="5">
        <v>0</v>
      </c>
      <c r="BB1140" s="5">
        <v>0</v>
      </c>
      <c r="BC1140" s="5">
        <v>0</v>
      </c>
      <c r="BD1140" s="5">
        <v>0</v>
      </c>
      <c r="BE1140" s="5">
        <v>0</v>
      </c>
      <c r="BF1140" s="5">
        <v>0</v>
      </c>
      <c r="BG1140" s="5">
        <v>137</v>
      </c>
      <c r="BH1140" s="5">
        <v>542035</v>
      </c>
      <c r="BI1140" s="5">
        <v>17365</v>
      </c>
      <c r="BJ1140" s="5">
        <v>358501</v>
      </c>
      <c r="BK1140" s="5">
        <v>43744</v>
      </c>
      <c r="BL1140" s="5">
        <v>0</v>
      </c>
      <c r="BM1140" s="5">
        <v>25511</v>
      </c>
      <c r="BN1140" s="5">
        <v>0</v>
      </c>
      <c r="BO1140" s="5">
        <v>16349</v>
      </c>
      <c r="BP1140" s="5">
        <v>350683</v>
      </c>
      <c r="BQ1140" s="5">
        <v>224409</v>
      </c>
      <c r="BR1140" s="5">
        <v>15000</v>
      </c>
    </row>
    <row r="1141" spans="1:70">
      <c r="A1141" t="s">
        <v>2592</v>
      </c>
      <c r="B1141" t="s">
        <v>2593</v>
      </c>
      <c r="C1141" t="s">
        <v>1485</v>
      </c>
      <c r="D1141" t="s">
        <v>2604</v>
      </c>
      <c r="E1141" t="str">
        <f t="shared" si="17"/>
        <v>徳島県板野町</v>
      </c>
      <c r="F1141" s="5">
        <v>12929</v>
      </c>
      <c r="G1141" s="5">
        <v>4</v>
      </c>
      <c r="H1141" s="5">
        <v>1</v>
      </c>
      <c r="I1141" s="5">
        <v>0</v>
      </c>
      <c r="J1141" s="5">
        <v>0</v>
      </c>
      <c r="K1141" s="5">
        <v>0</v>
      </c>
      <c r="L1141" s="5">
        <v>5011</v>
      </c>
      <c r="M1141" s="5">
        <v>5807</v>
      </c>
      <c r="N1141" s="5">
        <v>2911</v>
      </c>
      <c r="O1141" s="5">
        <v>124953</v>
      </c>
      <c r="P1141" s="5">
        <v>223860</v>
      </c>
      <c r="Q1141" s="5">
        <v>789973</v>
      </c>
      <c r="R1141" s="5">
        <v>56501</v>
      </c>
      <c r="S1141" s="5">
        <v>3</v>
      </c>
      <c r="T1141" s="5">
        <v>1895</v>
      </c>
      <c r="U1141" s="5">
        <v>0</v>
      </c>
      <c r="V1141" s="5">
        <v>0</v>
      </c>
      <c r="W1141" s="5">
        <v>0</v>
      </c>
      <c r="X1141" s="5">
        <v>6</v>
      </c>
      <c r="Y1141" s="5">
        <v>12800</v>
      </c>
      <c r="Z1141" s="5">
        <v>0</v>
      </c>
      <c r="AA1141" s="5">
        <v>62</v>
      </c>
      <c r="AB1141" s="5">
        <v>9</v>
      </c>
      <c r="AC1141" s="5">
        <v>0</v>
      </c>
      <c r="AD1141" s="5">
        <v>0</v>
      </c>
      <c r="AE1141" s="5">
        <v>0</v>
      </c>
      <c r="AF1141" s="5">
        <v>0</v>
      </c>
      <c r="AG1141" s="5">
        <v>6800</v>
      </c>
      <c r="AH1141" s="5">
        <v>0</v>
      </c>
      <c r="AI1141" s="5">
        <v>0</v>
      </c>
      <c r="AJ1141" s="5">
        <v>0</v>
      </c>
      <c r="AK1141" s="5">
        <v>0</v>
      </c>
      <c r="AL1141" s="5">
        <v>0</v>
      </c>
      <c r="AM1141" s="5">
        <v>0</v>
      </c>
      <c r="AN1141" s="5">
        <v>6000</v>
      </c>
      <c r="AO1141" s="5">
        <v>0</v>
      </c>
      <c r="AP1141" s="5">
        <v>0</v>
      </c>
      <c r="AQ1141" s="5">
        <v>2000</v>
      </c>
      <c r="AR1141" s="5">
        <v>0</v>
      </c>
      <c r="AS1141" s="5">
        <v>0</v>
      </c>
      <c r="AT1141" s="5">
        <v>1587</v>
      </c>
      <c r="AU1141" s="5">
        <v>12472</v>
      </c>
      <c r="AV1141" s="5">
        <v>0</v>
      </c>
      <c r="AW1141" s="5">
        <v>0</v>
      </c>
      <c r="AX1141" s="5">
        <v>0</v>
      </c>
      <c r="AY1141" s="5">
        <v>0</v>
      </c>
      <c r="AZ1141" s="5">
        <v>0</v>
      </c>
      <c r="BA1141" s="5">
        <v>0</v>
      </c>
      <c r="BB1141" s="5">
        <v>0</v>
      </c>
      <c r="BC1141" s="5">
        <v>0</v>
      </c>
      <c r="BD1141" s="5">
        <v>0</v>
      </c>
      <c r="BE1141" s="5">
        <v>0</v>
      </c>
      <c r="BF1141" s="5">
        <v>0</v>
      </c>
      <c r="BG1141" s="5">
        <v>0</v>
      </c>
      <c r="BH1141" s="5">
        <v>225817</v>
      </c>
      <c r="BI1141" s="5">
        <v>26731</v>
      </c>
      <c r="BJ1141" s="5">
        <v>213385</v>
      </c>
      <c r="BK1141" s="5">
        <v>16116</v>
      </c>
      <c r="BL1141" s="5">
        <v>0</v>
      </c>
      <c r="BM1141" s="5">
        <v>0</v>
      </c>
      <c r="BN1141" s="5">
        <v>0</v>
      </c>
      <c r="BO1141" s="5">
        <v>26611</v>
      </c>
      <c r="BP1141" s="5">
        <v>534859</v>
      </c>
      <c r="BQ1141" s="5">
        <v>94859</v>
      </c>
      <c r="BR1141" s="5">
        <v>0</v>
      </c>
    </row>
    <row r="1142" spans="1:70">
      <c r="A1142" t="s">
        <v>2592</v>
      </c>
      <c r="B1142" t="s">
        <v>2593</v>
      </c>
      <c r="C1142" t="s">
        <v>1330</v>
      </c>
      <c r="D1142" t="s">
        <v>2605</v>
      </c>
      <c r="E1142" t="str">
        <f t="shared" si="17"/>
        <v>徳島県上板町</v>
      </c>
      <c r="F1142" s="5">
        <v>11007</v>
      </c>
      <c r="G1142" s="5">
        <v>7</v>
      </c>
      <c r="H1142" s="5">
        <v>1</v>
      </c>
      <c r="I1142" s="5">
        <v>0</v>
      </c>
      <c r="J1142" s="5">
        <v>0</v>
      </c>
      <c r="K1142" s="5">
        <v>0</v>
      </c>
      <c r="L1142" s="5">
        <v>6113</v>
      </c>
      <c r="M1142" s="5">
        <v>3121</v>
      </c>
      <c r="N1142" s="5">
        <v>17148</v>
      </c>
      <c r="O1142" s="5">
        <v>126992</v>
      </c>
      <c r="P1142" s="5">
        <v>186514</v>
      </c>
      <c r="Q1142" s="5">
        <v>511808</v>
      </c>
      <c r="R1142" s="5">
        <v>43083</v>
      </c>
      <c r="S1142" s="5">
        <v>8</v>
      </c>
      <c r="T1142" s="5">
        <v>1431</v>
      </c>
      <c r="U1142" s="5">
        <v>0</v>
      </c>
      <c r="V1142" s="5">
        <v>0</v>
      </c>
      <c r="W1142" s="5">
        <v>0</v>
      </c>
      <c r="X1142" s="5">
        <v>6</v>
      </c>
      <c r="Y1142" s="5">
        <v>7800</v>
      </c>
      <c r="Z1142" s="5">
        <v>1100</v>
      </c>
      <c r="AA1142" s="5">
        <v>4</v>
      </c>
      <c r="AB1142" s="5">
        <v>0</v>
      </c>
      <c r="AC1142" s="5">
        <v>1351</v>
      </c>
      <c r="AD1142" s="5">
        <v>2660</v>
      </c>
      <c r="AE1142" s="5">
        <v>4180</v>
      </c>
      <c r="AF1142" s="5">
        <v>60889</v>
      </c>
      <c r="AG1142" s="5">
        <v>0</v>
      </c>
      <c r="AH1142" s="5">
        <v>0</v>
      </c>
      <c r="AI1142" s="5">
        <v>0</v>
      </c>
      <c r="AJ1142" s="5">
        <v>0</v>
      </c>
      <c r="AK1142" s="5">
        <v>0</v>
      </c>
      <c r="AL1142" s="5">
        <v>1100</v>
      </c>
      <c r="AM1142" s="5">
        <v>1200</v>
      </c>
      <c r="AN1142" s="5">
        <v>0</v>
      </c>
      <c r="AO1142" s="5">
        <v>600</v>
      </c>
      <c r="AP1142" s="5">
        <v>0</v>
      </c>
      <c r="AQ1142" s="5">
        <v>0</v>
      </c>
      <c r="AR1142" s="5">
        <v>524</v>
      </c>
      <c r="AS1142" s="5">
        <v>61</v>
      </c>
      <c r="AT1142" s="5">
        <v>2742</v>
      </c>
      <c r="AU1142" s="5">
        <v>727</v>
      </c>
      <c r="AV1142" s="5">
        <v>0</v>
      </c>
      <c r="AW1142" s="5">
        <v>21</v>
      </c>
      <c r="AX1142" s="5">
        <v>0</v>
      </c>
      <c r="AY1142" s="5">
        <v>0</v>
      </c>
      <c r="AZ1142" s="5">
        <v>0</v>
      </c>
      <c r="BA1142" s="5">
        <v>0</v>
      </c>
      <c r="BB1142" s="5">
        <v>30</v>
      </c>
      <c r="BC1142" s="5">
        <v>0</v>
      </c>
      <c r="BD1142" s="5">
        <v>0</v>
      </c>
      <c r="BE1142" s="5">
        <v>0</v>
      </c>
      <c r="BF1142" s="5">
        <v>0</v>
      </c>
      <c r="BG1142" s="5">
        <v>0</v>
      </c>
      <c r="BH1142" s="5">
        <v>193289</v>
      </c>
      <c r="BI1142" s="5">
        <v>9677</v>
      </c>
      <c r="BJ1142" s="5">
        <v>152823</v>
      </c>
      <c r="BK1142" s="5">
        <v>12511</v>
      </c>
      <c r="BL1142" s="5">
        <v>0</v>
      </c>
      <c r="BM1142" s="5">
        <v>6110</v>
      </c>
      <c r="BN1142" s="5">
        <v>0</v>
      </c>
      <c r="BO1142" s="5">
        <v>9634</v>
      </c>
      <c r="BP1142" s="5">
        <v>371657</v>
      </c>
      <c r="BQ1142" s="5">
        <v>77754</v>
      </c>
      <c r="BR1142" s="5">
        <v>0</v>
      </c>
    </row>
    <row r="1143" spans="1:70">
      <c r="A1143" t="s">
        <v>2592</v>
      </c>
      <c r="B1143" t="s">
        <v>2593</v>
      </c>
      <c r="C1143" t="s">
        <v>1332</v>
      </c>
      <c r="D1143" t="s">
        <v>2606</v>
      </c>
      <c r="E1143" t="str">
        <f t="shared" si="17"/>
        <v>徳島県東みよし町</v>
      </c>
      <c r="F1143" s="5">
        <v>11964</v>
      </c>
      <c r="G1143" s="5">
        <v>11</v>
      </c>
      <c r="H1143" s="5">
        <v>1</v>
      </c>
      <c r="I1143" s="5">
        <v>2</v>
      </c>
      <c r="J1143" s="5">
        <v>3</v>
      </c>
      <c r="K1143" s="5">
        <v>0</v>
      </c>
      <c r="L1143" s="5">
        <v>11222</v>
      </c>
      <c r="M1143" s="5">
        <v>1735</v>
      </c>
      <c r="N1143" s="5">
        <v>21936</v>
      </c>
      <c r="O1143" s="5">
        <v>106565</v>
      </c>
      <c r="P1143" s="5">
        <v>215300</v>
      </c>
      <c r="Q1143" s="5">
        <v>1181718</v>
      </c>
      <c r="R1143" s="5">
        <v>56909</v>
      </c>
      <c r="S1143" s="5">
        <v>5</v>
      </c>
      <c r="T1143" s="5">
        <v>1435</v>
      </c>
      <c r="U1143" s="5">
        <v>0</v>
      </c>
      <c r="V1143" s="5">
        <v>0</v>
      </c>
      <c r="W1143" s="5">
        <v>0</v>
      </c>
      <c r="X1143" s="5">
        <v>10</v>
      </c>
      <c r="Y1143" s="5">
        <v>8588</v>
      </c>
      <c r="Z1143" s="5">
        <v>0</v>
      </c>
      <c r="AA1143" s="5">
        <v>71</v>
      </c>
      <c r="AB1143" s="5">
        <v>28</v>
      </c>
      <c r="AC1143" s="5">
        <v>7809</v>
      </c>
      <c r="AD1143" s="5">
        <v>0</v>
      </c>
      <c r="AE1143" s="5">
        <v>8054</v>
      </c>
      <c r="AF1143" s="5">
        <v>43008</v>
      </c>
      <c r="AG1143" s="5">
        <v>0</v>
      </c>
      <c r="AH1143" s="5">
        <v>0</v>
      </c>
      <c r="AI1143" s="5">
        <v>0</v>
      </c>
      <c r="AJ1143" s="5">
        <v>0</v>
      </c>
      <c r="AK1143" s="5">
        <v>0</v>
      </c>
      <c r="AL1143" s="5">
        <v>0</v>
      </c>
      <c r="AM1143" s="5">
        <v>4516</v>
      </c>
      <c r="AN1143" s="5">
        <v>0</v>
      </c>
      <c r="AO1143" s="5">
        <v>0</v>
      </c>
      <c r="AP1143" s="5">
        <v>0</v>
      </c>
      <c r="AQ1143" s="5">
        <v>0</v>
      </c>
      <c r="AR1143" s="5">
        <v>0</v>
      </c>
      <c r="AS1143" s="5">
        <v>0</v>
      </c>
      <c r="AT1143" s="5">
        <v>1352</v>
      </c>
      <c r="AU1143" s="5">
        <v>472</v>
      </c>
      <c r="AV1143" s="5">
        <v>0</v>
      </c>
      <c r="AW1143" s="5">
        <v>0</v>
      </c>
      <c r="AX1143" s="5">
        <v>0</v>
      </c>
      <c r="AY1143" s="5">
        <v>0</v>
      </c>
      <c r="AZ1143" s="5">
        <v>0</v>
      </c>
      <c r="BA1143" s="5">
        <v>0</v>
      </c>
      <c r="BB1143" s="5">
        <v>0</v>
      </c>
      <c r="BC1143" s="5">
        <v>0</v>
      </c>
      <c r="BD1143" s="5">
        <v>0</v>
      </c>
      <c r="BE1143" s="5">
        <v>0</v>
      </c>
      <c r="BF1143" s="5">
        <v>0</v>
      </c>
      <c r="BG1143" s="5">
        <v>0</v>
      </c>
      <c r="BH1143" s="5">
        <v>215363</v>
      </c>
      <c r="BI1143" s="5">
        <v>19094</v>
      </c>
      <c r="BJ1143" s="5">
        <v>179956</v>
      </c>
      <c r="BK1143" s="5">
        <v>16740</v>
      </c>
      <c r="BL1143" s="5">
        <v>1412</v>
      </c>
      <c r="BM1143" s="5">
        <v>0</v>
      </c>
      <c r="BN1143" s="5">
        <v>0</v>
      </c>
      <c r="BO1143" s="5">
        <v>12815</v>
      </c>
      <c r="BP1143" s="5">
        <v>643093</v>
      </c>
      <c r="BQ1143" s="5">
        <v>77570</v>
      </c>
      <c r="BR1143" s="5">
        <v>0</v>
      </c>
    </row>
    <row r="1144" spans="1:70">
      <c r="A1144" t="s">
        <v>2592</v>
      </c>
      <c r="B1144" t="s">
        <v>2593</v>
      </c>
      <c r="C1144" t="s">
        <v>1334</v>
      </c>
      <c r="D1144" t="s">
        <v>2607</v>
      </c>
      <c r="E1144" t="str">
        <f t="shared" si="17"/>
        <v>徳島県吉野川市</v>
      </c>
      <c r="F1144" s="5">
        <v>37111</v>
      </c>
      <c r="G1144" s="5">
        <v>12</v>
      </c>
      <c r="H1144" s="5">
        <v>4</v>
      </c>
      <c r="I1144" s="5">
        <v>4</v>
      </c>
      <c r="J1144" s="5">
        <v>0</v>
      </c>
      <c r="K1144" s="5">
        <v>0</v>
      </c>
      <c r="L1144" s="5">
        <v>4054</v>
      </c>
      <c r="M1144" s="5">
        <v>34002</v>
      </c>
      <c r="N1144" s="5">
        <v>8791</v>
      </c>
      <c r="O1144" s="5">
        <v>424875</v>
      </c>
      <c r="P1144" s="5">
        <v>477306</v>
      </c>
      <c r="Q1144" s="5">
        <v>2787364</v>
      </c>
      <c r="R1144" s="5">
        <v>93879</v>
      </c>
      <c r="S1144" s="5">
        <v>8</v>
      </c>
      <c r="T1144" s="5">
        <v>3639</v>
      </c>
      <c r="U1144" s="5">
        <v>0</v>
      </c>
      <c r="V1144" s="5">
        <v>0</v>
      </c>
      <c r="W1144" s="5">
        <v>8</v>
      </c>
      <c r="X1144" s="5">
        <v>6</v>
      </c>
      <c r="Y1144" s="5">
        <v>30176</v>
      </c>
      <c r="Z1144" s="5">
        <v>0</v>
      </c>
      <c r="AA1144" s="5">
        <v>94</v>
      </c>
      <c r="AB1144" s="5">
        <v>60</v>
      </c>
      <c r="AC1144" s="5">
        <v>0</v>
      </c>
      <c r="AD1144" s="5">
        <v>3805</v>
      </c>
      <c r="AE1144" s="5">
        <v>1874</v>
      </c>
      <c r="AF1144" s="5">
        <v>99575</v>
      </c>
      <c r="AG1144" s="5">
        <v>9100</v>
      </c>
      <c r="AH1144" s="5">
        <v>0</v>
      </c>
      <c r="AI1144" s="5">
        <v>0</v>
      </c>
      <c r="AJ1144" s="5">
        <v>0</v>
      </c>
      <c r="AK1144" s="5">
        <v>12680</v>
      </c>
      <c r="AL1144" s="5">
        <v>556</v>
      </c>
      <c r="AM1144" s="5">
        <v>0</v>
      </c>
      <c r="AN1144" s="5">
        <v>1221</v>
      </c>
      <c r="AO1144" s="5">
        <v>0</v>
      </c>
      <c r="AP1144" s="5">
        <v>184</v>
      </c>
      <c r="AQ1144" s="5">
        <v>0</v>
      </c>
      <c r="AR1144" s="5">
        <v>86</v>
      </c>
      <c r="AS1144" s="5">
        <v>4141</v>
      </c>
      <c r="AT1144" s="5">
        <v>4248</v>
      </c>
      <c r="AU1144" s="5">
        <v>16382</v>
      </c>
      <c r="AV1144" s="5">
        <v>0</v>
      </c>
      <c r="AW1144" s="5">
        <v>0</v>
      </c>
      <c r="AX1144" s="5">
        <v>0</v>
      </c>
      <c r="AY1144" s="5">
        <v>0</v>
      </c>
      <c r="AZ1144" s="5">
        <v>0</v>
      </c>
      <c r="BA1144" s="5">
        <v>0</v>
      </c>
      <c r="BB1144" s="5">
        <v>0</v>
      </c>
      <c r="BC1144" s="5">
        <v>0</v>
      </c>
      <c r="BD1144" s="5">
        <v>0</v>
      </c>
      <c r="BE1144" s="5">
        <v>0</v>
      </c>
      <c r="BF1144" s="5">
        <v>0</v>
      </c>
      <c r="BG1144" s="5">
        <v>0</v>
      </c>
      <c r="BH1144" s="5">
        <v>502851</v>
      </c>
      <c r="BI1144" s="5">
        <v>98874</v>
      </c>
      <c r="BJ1144" s="5">
        <v>536450</v>
      </c>
      <c r="BK1144" s="5">
        <v>34898</v>
      </c>
      <c r="BL1144" s="5">
        <v>0</v>
      </c>
      <c r="BM1144" s="5">
        <v>0</v>
      </c>
      <c r="BN1144" s="5">
        <v>0</v>
      </c>
      <c r="BO1144" s="5">
        <v>80384</v>
      </c>
      <c r="BP1144" s="5">
        <v>702317</v>
      </c>
      <c r="BQ1144" s="5">
        <v>161431</v>
      </c>
      <c r="BR1144" s="5">
        <v>0</v>
      </c>
    </row>
    <row r="1145" spans="1:70">
      <c r="A1145" t="s">
        <v>2592</v>
      </c>
      <c r="B1145" t="s">
        <v>2593</v>
      </c>
      <c r="C1145" t="s">
        <v>1609</v>
      </c>
      <c r="D1145" t="s">
        <v>2608</v>
      </c>
      <c r="E1145" t="str">
        <f t="shared" si="17"/>
        <v>徳島県美馬市</v>
      </c>
      <c r="F1145" s="5">
        <v>27431</v>
      </c>
      <c r="G1145" s="5">
        <v>13</v>
      </c>
      <c r="H1145" s="5">
        <v>9</v>
      </c>
      <c r="I1145" s="5">
        <v>0</v>
      </c>
      <c r="J1145" s="5">
        <v>0</v>
      </c>
      <c r="K1145" s="5">
        <v>0</v>
      </c>
      <c r="L1145" s="5">
        <v>10805</v>
      </c>
      <c r="M1145" s="5">
        <v>66215</v>
      </c>
      <c r="N1145" s="5">
        <v>15280</v>
      </c>
      <c r="O1145" s="5">
        <v>392932</v>
      </c>
      <c r="P1145" s="5">
        <v>560076</v>
      </c>
      <c r="Q1145" s="5">
        <v>2979745</v>
      </c>
      <c r="R1145" s="5">
        <v>255699</v>
      </c>
      <c r="S1145" s="5">
        <v>12</v>
      </c>
      <c r="T1145" s="5">
        <v>3131</v>
      </c>
      <c r="U1145" s="5">
        <v>0</v>
      </c>
      <c r="V1145" s="5">
        <v>0</v>
      </c>
      <c r="W1145" s="5">
        <v>6</v>
      </c>
      <c r="X1145" s="5">
        <v>3</v>
      </c>
      <c r="Y1145" s="5">
        <v>22812</v>
      </c>
      <c r="Z1145" s="5">
        <v>0</v>
      </c>
      <c r="AA1145" s="5">
        <v>0</v>
      </c>
      <c r="AB1145" s="5">
        <v>0</v>
      </c>
      <c r="AC1145" s="5">
        <v>0</v>
      </c>
      <c r="AD1145" s="5">
        <v>643</v>
      </c>
      <c r="AE1145" s="5">
        <v>0</v>
      </c>
      <c r="AF1145" s="5">
        <v>5079</v>
      </c>
      <c r="AG1145" s="5">
        <v>4913</v>
      </c>
      <c r="AH1145" s="5">
        <v>0</v>
      </c>
      <c r="AI1145" s="5">
        <v>0</v>
      </c>
      <c r="AJ1145" s="5">
        <v>0</v>
      </c>
      <c r="AK1145" s="5">
        <v>7502</v>
      </c>
      <c r="AL1145" s="5">
        <v>3200</v>
      </c>
      <c r="AM1145" s="5">
        <v>1532</v>
      </c>
      <c r="AN1145" s="5">
        <v>431</v>
      </c>
      <c r="AO1145" s="5">
        <v>917</v>
      </c>
      <c r="AP1145" s="5">
        <v>0</v>
      </c>
      <c r="AQ1145" s="5">
        <v>1823</v>
      </c>
      <c r="AR1145" s="5">
        <v>42</v>
      </c>
      <c r="AS1145" s="5">
        <v>8203</v>
      </c>
      <c r="AT1145" s="5">
        <v>2257</v>
      </c>
      <c r="AU1145" s="5">
        <v>6379</v>
      </c>
      <c r="AV1145" s="5">
        <v>0</v>
      </c>
      <c r="AW1145" s="5">
        <v>0</v>
      </c>
      <c r="AX1145" s="5">
        <v>0</v>
      </c>
      <c r="AY1145" s="5">
        <v>0</v>
      </c>
      <c r="AZ1145" s="5">
        <v>0</v>
      </c>
      <c r="BA1145" s="5">
        <v>0</v>
      </c>
      <c r="BB1145" s="5">
        <v>0</v>
      </c>
      <c r="BC1145" s="5">
        <v>1067</v>
      </c>
      <c r="BD1145" s="5">
        <v>0</v>
      </c>
      <c r="BE1145" s="5">
        <v>0</v>
      </c>
      <c r="BF1145" s="5">
        <v>0</v>
      </c>
      <c r="BG1145" s="5">
        <v>0</v>
      </c>
      <c r="BH1145" s="5">
        <v>576307</v>
      </c>
      <c r="BI1145" s="5">
        <v>76538</v>
      </c>
      <c r="BJ1145" s="5">
        <v>544484</v>
      </c>
      <c r="BK1145" s="5">
        <v>66480</v>
      </c>
      <c r="BL1145" s="5">
        <v>0</v>
      </c>
      <c r="BM1145" s="5">
        <v>7879</v>
      </c>
      <c r="BN1145" s="5">
        <v>0</v>
      </c>
      <c r="BO1145" s="5">
        <v>65899</v>
      </c>
      <c r="BP1145" s="5">
        <v>798926</v>
      </c>
      <c r="BQ1145" s="5">
        <v>378271</v>
      </c>
      <c r="BR1145" s="5">
        <v>0</v>
      </c>
    </row>
    <row r="1146" spans="1:70">
      <c r="A1146" t="s">
        <v>2592</v>
      </c>
      <c r="B1146" t="s">
        <v>2593</v>
      </c>
      <c r="C1146" t="s">
        <v>1336</v>
      </c>
      <c r="D1146" t="s">
        <v>2609</v>
      </c>
      <c r="E1146" t="str">
        <f t="shared" si="17"/>
        <v>徳島県つるぎ町</v>
      </c>
      <c r="F1146" s="5">
        <v>6811</v>
      </c>
      <c r="G1146" s="5">
        <v>10</v>
      </c>
      <c r="H1146" s="5">
        <v>3</v>
      </c>
      <c r="I1146" s="5">
        <v>8</v>
      </c>
      <c r="J1146" s="5">
        <v>0</v>
      </c>
      <c r="K1146" s="5">
        <v>0</v>
      </c>
      <c r="L1146" s="5">
        <v>12135</v>
      </c>
      <c r="M1146" s="5">
        <v>6505</v>
      </c>
      <c r="N1146" s="5">
        <v>66689</v>
      </c>
      <c r="O1146" s="5">
        <v>54465</v>
      </c>
      <c r="P1146" s="5">
        <v>122953</v>
      </c>
      <c r="Q1146" s="5">
        <v>209592</v>
      </c>
      <c r="R1146" s="5">
        <v>21793</v>
      </c>
      <c r="S1146" s="5">
        <v>10</v>
      </c>
      <c r="T1146" s="5">
        <v>818</v>
      </c>
      <c r="U1146" s="5">
        <v>0</v>
      </c>
      <c r="V1146" s="5">
        <v>0</v>
      </c>
      <c r="W1146" s="5">
        <v>0</v>
      </c>
      <c r="X1146" s="5">
        <v>6</v>
      </c>
      <c r="Y1146" s="5">
        <v>8152</v>
      </c>
      <c r="Z1146" s="5">
        <v>0</v>
      </c>
      <c r="AA1146" s="5">
        <v>58</v>
      </c>
      <c r="AB1146" s="5">
        <v>37</v>
      </c>
      <c r="AC1146" s="5">
        <v>1636</v>
      </c>
      <c r="AD1146" s="5">
        <v>2105</v>
      </c>
      <c r="AE1146" s="5">
        <v>22745</v>
      </c>
      <c r="AF1146" s="5">
        <v>33167</v>
      </c>
      <c r="AG1146" s="5">
        <v>0</v>
      </c>
      <c r="AH1146" s="5">
        <v>0</v>
      </c>
      <c r="AI1146" s="5">
        <v>0</v>
      </c>
      <c r="AJ1146" s="5">
        <v>5760</v>
      </c>
      <c r="AK1146" s="5">
        <v>2000</v>
      </c>
      <c r="AL1146" s="5">
        <v>0</v>
      </c>
      <c r="AM1146" s="5">
        <v>924</v>
      </c>
      <c r="AN1146" s="5">
        <v>0</v>
      </c>
      <c r="AO1146" s="5">
        <v>0</v>
      </c>
      <c r="AP1146" s="5">
        <v>0</v>
      </c>
      <c r="AQ1146" s="5">
        <v>1060</v>
      </c>
      <c r="AR1146" s="5">
        <v>0</v>
      </c>
      <c r="AS1146" s="5">
        <v>253</v>
      </c>
      <c r="AT1146" s="5">
        <v>679</v>
      </c>
      <c r="AU1146" s="5">
        <v>0</v>
      </c>
      <c r="AV1146" s="5">
        <v>0</v>
      </c>
      <c r="AW1146" s="5">
        <v>0</v>
      </c>
      <c r="AX1146" s="5">
        <v>0</v>
      </c>
      <c r="AY1146" s="5">
        <v>0</v>
      </c>
      <c r="AZ1146" s="5">
        <v>0</v>
      </c>
      <c r="BA1146" s="5">
        <v>0</v>
      </c>
      <c r="BB1146" s="5">
        <v>0</v>
      </c>
      <c r="BC1146" s="5">
        <v>0</v>
      </c>
      <c r="BD1146" s="5">
        <v>0</v>
      </c>
      <c r="BE1146" s="5">
        <v>0</v>
      </c>
      <c r="BF1146" s="5">
        <v>0</v>
      </c>
      <c r="BG1146" s="5">
        <v>0</v>
      </c>
      <c r="BH1146" s="5">
        <v>126414</v>
      </c>
      <c r="BI1146" s="5">
        <v>67798</v>
      </c>
      <c r="BJ1146" s="5">
        <v>195812</v>
      </c>
      <c r="BK1146" s="5">
        <v>6024</v>
      </c>
      <c r="BL1146" s="5">
        <v>3374</v>
      </c>
      <c r="BM1146" s="5">
        <v>2476</v>
      </c>
      <c r="BN1146" s="5">
        <v>0</v>
      </c>
      <c r="BO1146" s="5">
        <v>23589</v>
      </c>
      <c r="BP1146" s="5">
        <v>120478</v>
      </c>
      <c r="BQ1146" s="5">
        <v>41823</v>
      </c>
      <c r="BR1146" s="5">
        <v>0</v>
      </c>
    </row>
    <row r="1147" spans="1:70">
      <c r="A1147" t="s">
        <v>2592</v>
      </c>
      <c r="B1147" t="s">
        <v>2593</v>
      </c>
      <c r="C1147" t="s">
        <v>1338</v>
      </c>
      <c r="D1147" t="s">
        <v>2610</v>
      </c>
      <c r="E1147" t="str">
        <f t="shared" si="17"/>
        <v>徳島県阿波市</v>
      </c>
      <c r="F1147" s="5">
        <v>34284</v>
      </c>
      <c r="G1147" s="5">
        <v>11</v>
      </c>
      <c r="H1147" s="5">
        <v>5</v>
      </c>
      <c r="I1147" s="5">
        <v>0</v>
      </c>
      <c r="J1147" s="5">
        <v>1</v>
      </c>
      <c r="K1147" s="5">
        <v>0</v>
      </c>
      <c r="L1147" s="5">
        <v>5752</v>
      </c>
      <c r="M1147" s="5">
        <v>20853</v>
      </c>
      <c r="N1147" s="5">
        <v>83487</v>
      </c>
      <c r="O1147" s="5">
        <v>373224</v>
      </c>
      <c r="P1147" s="5">
        <v>572617</v>
      </c>
      <c r="Q1147" s="5">
        <v>1695684</v>
      </c>
      <c r="R1147" s="5">
        <v>81886</v>
      </c>
      <c r="S1147" s="5">
        <v>8</v>
      </c>
      <c r="T1147" s="5">
        <v>4502</v>
      </c>
      <c r="U1147" s="5">
        <v>0</v>
      </c>
      <c r="V1147" s="5">
        <v>0</v>
      </c>
      <c r="W1147" s="5">
        <v>0</v>
      </c>
      <c r="X1147" s="5">
        <v>7</v>
      </c>
      <c r="Y1147" s="5">
        <v>32200</v>
      </c>
      <c r="Z1147" s="5">
        <v>0</v>
      </c>
      <c r="AA1147" s="5">
        <v>20</v>
      </c>
      <c r="AB1147" s="5">
        <v>13</v>
      </c>
      <c r="AC1147" s="5">
        <v>3867</v>
      </c>
      <c r="AD1147" s="5">
        <v>4020</v>
      </c>
      <c r="AE1147" s="5">
        <v>22308</v>
      </c>
      <c r="AF1147" s="5">
        <v>91958</v>
      </c>
      <c r="AG1147" s="5">
        <v>0</v>
      </c>
      <c r="AH1147" s="5">
        <v>0</v>
      </c>
      <c r="AI1147" s="5">
        <v>0</v>
      </c>
      <c r="AJ1147" s="5">
        <v>0</v>
      </c>
      <c r="AK1147" s="5">
        <v>1500</v>
      </c>
      <c r="AL1147" s="5">
        <v>0</v>
      </c>
      <c r="AM1147" s="5">
        <v>9801</v>
      </c>
      <c r="AN1147" s="5">
        <v>0</v>
      </c>
      <c r="AO1147" s="5">
        <v>0</v>
      </c>
      <c r="AP1147" s="5">
        <v>0</v>
      </c>
      <c r="AQ1147" s="5">
        <v>0</v>
      </c>
      <c r="AR1147" s="5">
        <v>1336</v>
      </c>
      <c r="AS1147" s="5">
        <v>7074</v>
      </c>
      <c r="AT1147" s="5">
        <v>17855</v>
      </c>
      <c r="AU1147" s="5">
        <v>6329</v>
      </c>
      <c r="AV1147" s="5">
        <v>0</v>
      </c>
      <c r="AW1147" s="5">
        <v>0</v>
      </c>
      <c r="AX1147" s="5">
        <v>0</v>
      </c>
      <c r="AY1147" s="5">
        <v>0</v>
      </c>
      <c r="AZ1147" s="5">
        <v>0</v>
      </c>
      <c r="BA1147" s="5">
        <v>0</v>
      </c>
      <c r="BB1147" s="5">
        <v>0</v>
      </c>
      <c r="BC1147" s="5">
        <v>746</v>
      </c>
      <c r="BD1147" s="5">
        <v>0</v>
      </c>
      <c r="BE1147" s="5">
        <v>0</v>
      </c>
      <c r="BF1147" s="5">
        <v>0</v>
      </c>
      <c r="BG1147" s="5">
        <v>0</v>
      </c>
      <c r="BH1147" s="5">
        <v>586165</v>
      </c>
      <c r="BI1147" s="5">
        <v>40266</v>
      </c>
      <c r="BJ1147" s="5">
        <v>564968</v>
      </c>
      <c r="BK1147" s="5">
        <v>27565</v>
      </c>
      <c r="BL1147" s="5">
        <v>1046</v>
      </c>
      <c r="BM1147" s="5">
        <v>5455</v>
      </c>
      <c r="BN1147" s="5">
        <v>0</v>
      </c>
      <c r="BO1147" s="5">
        <v>31030</v>
      </c>
      <c r="BP1147" s="5">
        <v>1497102</v>
      </c>
      <c r="BQ1147" s="5">
        <v>113663</v>
      </c>
      <c r="BR1147" s="5">
        <v>0</v>
      </c>
    </row>
    <row r="1148" spans="1:70">
      <c r="A1148" t="s">
        <v>2592</v>
      </c>
      <c r="B1148" t="s">
        <v>2593</v>
      </c>
      <c r="C1148" t="s">
        <v>1340</v>
      </c>
      <c r="D1148" t="s">
        <v>2611</v>
      </c>
      <c r="E1148" t="str">
        <f t="shared" si="17"/>
        <v>徳島県海陽町</v>
      </c>
      <c r="F1148" s="5">
        <v>6326</v>
      </c>
      <c r="G1148" s="5">
        <v>1</v>
      </c>
      <c r="H1148" s="5">
        <v>2</v>
      </c>
      <c r="I1148" s="5">
        <v>0</v>
      </c>
      <c r="J1148" s="5">
        <v>0</v>
      </c>
      <c r="K1148" s="5">
        <v>0</v>
      </c>
      <c r="L1148" s="5">
        <v>0</v>
      </c>
      <c r="M1148" s="5">
        <v>3522</v>
      </c>
      <c r="N1148" s="5">
        <v>14544</v>
      </c>
      <c r="O1148" s="5">
        <v>68691</v>
      </c>
      <c r="P1148" s="5">
        <v>114662</v>
      </c>
      <c r="Q1148" s="5">
        <v>349090</v>
      </c>
      <c r="R1148" s="5">
        <v>31769</v>
      </c>
      <c r="S1148" s="5">
        <v>1</v>
      </c>
      <c r="T1148" s="5">
        <v>885</v>
      </c>
      <c r="U1148" s="5">
        <v>0</v>
      </c>
      <c r="V1148" s="5">
        <v>0</v>
      </c>
      <c r="W1148" s="5">
        <v>0</v>
      </c>
      <c r="X1148" s="5">
        <v>12</v>
      </c>
      <c r="Y1148" s="5">
        <v>7215</v>
      </c>
      <c r="Z1148" s="5">
        <v>0</v>
      </c>
      <c r="AA1148" s="5">
        <v>20</v>
      </c>
      <c r="AB1148" s="5">
        <v>8</v>
      </c>
      <c r="AC1148" s="5">
        <v>0</v>
      </c>
      <c r="AD1148" s="5">
        <v>0</v>
      </c>
      <c r="AE1148" s="5">
        <v>0</v>
      </c>
      <c r="AF1148" s="5">
        <v>0</v>
      </c>
      <c r="AG1148" s="5">
        <v>0</v>
      </c>
      <c r="AH1148" s="5">
        <v>0</v>
      </c>
      <c r="AI1148" s="5">
        <v>0</v>
      </c>
      <c r="AJ1148" s="5">
        <v>7215</v>
      </c>
      <c r="AK1148" s="5">
        <v>3305</v>
      </c>
      <c r="AL1148" s="5">
        <v>0</v>
      </c>
      <c r="AM1148" s="5">
        <v>0</v>
      </c>
      <c r="AN1148" s="5">
        <v>0</v>
      </c>
      <c r="AO1148" s="5">
        <v>0</v>
      </c>
      <c r="AP1148" s="5">
        <v>0</v>
      </c>
      <c r="AQ1148" s="5">
        <v>0</v>
      </c>
      <c r="AR1148" s="5">
        <v>0</v>
      </c>
      <c r="AS1148" s="5">
        <v>0</v>
      </c>
      <c r="AT1148" s="5">
        <v>2982</v>
      </c>
      <c r="AU1148" s="5">
        <v>3726</v>
      </c>
      <c r="AV1148" s="5">
        <v>0</v>
      </c>
      <c r="AW1148" s="5">
        <v>0</v>
      </c>
      <c r="AX1148" s="5">
        <v>0</v>
      </c>
      <c r="AY1148" s="5">
        <v>0</v>
      </c>
      <c r="AZ1148" s="5">
        <v>0</v>
      </c>
      <c r="BA1148" s="5">
        <v>0</v>
      </c>
      <c r="BB1148" s="5">
        <v>22</v>
      </c>
      <c r="BC1148" s="5">
        <v>0</v>
      </c>
      <c r="BD1148" s="5">
        <v>0</v>
      </c>
      <c r="BE1148" s="5">
        <v>0</v>
      </c>
      <c r="BF1148" s="5">
        <v>0</v>
      </c>
      <c r="BG1148" s="5">
        <v>0</v>
      </c>
      <c r="BH1148" s="5">
        <v>115285</v>
      </c>
      <c r="BI1148" s="5">
        <v>7808</v>
      </c>
      <c r="BJ1148" s="5">
        <v>98164</v>
      </c>
      <c r="BK1148" s="5">
        <v>8730</v>
      </c>
      <c r="BL1148" s="5">
        <v>0</v>
      </c>
      <c r="BM1148" s="5">
        <v>0</v>
      </c>
      <c r="BN1148" s="5">
        <v>0</v>
      </c>
      <c r="BO1148" s="5">
        <v>6583</v>
      </c>
      <c r="BP1148" s="5">
        <v>582408</v>
      </c>
      <c r="BQ1148" s="5">
        <v>35824</v>
      </c>
      <c r="BR1148" s="5">
        <v>0</v>
      </c>
    </row>
    <row r="1149" spans="1:70">
      <c r="A1149" t="s">
        <v>2612</v>
      </c>
      <c r="B1149" t="s">
        <v>2613</v>
      </c>
      <c r="C1149" t="s">
        <v>1356</v>
      </c>
      <c r="D1149" t="s">
        <v>2614</v>
      </c>
      <c r="E1149" t="str">
        <f t="shared" si="17"/>
        <v>香川県香川県広域水道企業団</v>
      </c>
      <c r="F1149" s="5">
        <v>948267</v>
      </c>
      <c r="G1149" s="5">
        <v>542</v>
      </c>
      <c r="H1149" s="5">
        <v>26</v>
      </c>
      <c r="I1149" s="5">
        <v>9</v>
      </c>
      <c r="J1149" s="5">
        <v>52</v>
      </c>
      <c r="K1149" s="5">
        <v>1</v>
      </c>
      <c r="L1149" s="5">
        <v>220664</v>
      </c>
      <c r="M1149" s="5">
        <v>597136</v>
      </c>
      <c r="N1149" s="5">
        <v>189626</v>
      </c>
      <c r="O1149" s="5">
        <v>6979513</v>
      </c>
      <c r="P1149" s="5">
        <v>20151323</v>
      </c>
      <c r="Q1149" s="5">
        <v>51893069</v>
      </c>
      <c r="R1149" s="5">
        <v>3492410</v>
      </c>
      <c r="S1149" s="5">
        <v>399</v>
      </c>
      <c r="T1149" s="5">
        <v>113042</v>
      </c>
      <c r="U1149" s="5">
        <v>0</v>
      </c>
      <c r="V1149" s="5">
        <v>0</v>
      </c>
      <c r="W1149" s="5">
        <v>257</v>
      </c>
      <c r="X1149" s="5">
        <v>8</v>
      </c>
      <c r="Y1149" s="5">
        <v>581876</v>
      </c>
      <c r="Z1149" s="5">
        <v>11410</v>
      </c>
      <c r="AA1149" s="5">
        <v>2369</v>
      </c>
      <c r="AB1149" s="5">
        <v>1057</v>
      </c>
      <c r="AC1149" s="5">
        <v>63468</v>
      </c>
      <c r="AD1149" s="5">
        <v>100196</v>
      </c>
      <c r="AE1149" s="5">
        <v>162616</v>
      </c>
      <c r="AF1149" s="5">
        <v>1589927</v>
      </c>
      <c r="AG1149" s="5">
        <v>205112</v>
      </c>
      <c r="AH1149" s="5">
        <v>7495</v>
      </c>
      <c r="AI1149" s="5">
        <v>393401</v>
      </c>
      <c r="AJ1149" s="5">
        <v>492833</v>
      </c>
      <c r="AK1149" s="5">
        <v>246057</v>
      </c>
      <c r="AL1149" s="5">
        <v>131006</v>
      </c>
      <c r="AM1149" s="5">
        <v>27499</v>
      </c>
      <c r="AN1149" s="5">
        <v>5157</v>
      </c>
      <c r="AO1149" s="5">
        <v>6377</v>
      </c>
      <c r="AP1149" s="5">
        <v>2818</v>
      </c>
      <c r="AQ1149" s="5">
        <v>14937</v>
      </c>
      <c r="AR1149" s="5">
        <v>19396</v>
      </c>
      <c r="AS1149" s="5">
        <v>86819</v>
      </c>
      <c r="AT1149" s="5">
        <v>33975</v>
      </c>
      <c r="AU1149" s="5">
        <v>435026</v>
      </c>
      <c r="AV1149" s="5">
        <v>14748</v>
      </c>
      <c r="AW1149" s="5">
        <v>11792</v>
      </c>
      <c r="AX1149" s="5">
        <v>765</v>
      </c>
      <c r="AY1149" s="5">
        <v>731</v>
      </c>
      <c r="AZ1149" s="5">
        <v>5182</v>
      </c>
      <c r="BA1149" s="5">
        <v>45045</v>
      </c>
      <c r="BB1149" s="5">
        <v>0</v>
      </c>
      <c r="BC1149" s="5">
        <v>193889</v>
      </c>
      <c r="BD1149" s="5">
        <v>0</v>
      </c>
      <c r="BE1149" s="5">
        <v>1236</v>
      </c>
      <c r="BF1149" s="5">
        <v>29</v>
      </c>
      <c r="BG1149" s="5">
        <v>432</v>
      </c>
      <c r="BH1149" s="5">
        <v>20277943</v>
      </c>
      <c r="BI1149" s="5">
        <v>2309193</v>
      </c>
      <c r="BJ1149" s="5">
        <v>19027500</v>
      </c>
      <c r="BK1149" s="5">
        <v>1038336</v>
      </c>
      <c r="BL1149" s="5">
        <v>2246</v>
      </c>
      <c r="BM1149" s="5">
        <v>145837</v>
      </c>
      <c r="BN1149" s="5">
        <v>0</v>
      </c>
      <c r="BO1149" s="5">
        <v>1647136</v>
      </c>
      <c r="BP1149" s="5">
        <v>40341739</v>
      </c>
      <c r="BQ1149" s="5">
        <v>10989931</v>
      </c>
      <c r="BR1149" s="5">
        <v>296381</v>
      </c>
    </row>
    <row r="1150" spans="1:70">
      <c r="A1150" t="s">
        <v>2615</v>
      </c>
      <c r="B1150" t="s">
        <v>2616</v>
      </c>
      <c r="C1150" t="s">
        <v>1280</v>
      </c>
      <c r="D1150" t="s">
        <v>2617</v>
      </c>
      <c r="E1150" t="str">
        <f t="shared" si="17"/>
        <v>愛媛県宇和島市</v>
      </c>
      <c r="F1150" s="5">
        <v>75600</v>
      </c>
      <c r="G1150" s="5">
        <v>46</v>
      </c>
      <c r="H1150" s="5">
        <v>4</v>
      </c>
      <c r="I1150" s="5">
        <v>6</v>
      </c>
      <c r="J1150" s="5">
        <v>1</v>
      </c>
      <c r="K1150" s="5">
        <v>0</v>
      </c>
      <c r="L1150" s="5">
        <v>4393</v>
      </c>
      <c r="M1150" s="5">
        <v>185982</v>
      </c>
      <c r="N1150" s="5">
        <v>46164</v>
      </c>
      <c r="O1150" s="5">
        <v>627342</v>
      </c>
      <c r="P1150" s="5">
        <v>2122907</v>
      </c>
      <c r="Q1150" s="5">
        <v>4269606</v>
      </c>
      <c r="R1150" s="5">
        <v>437893</v>
      </c>
      <c r="S1150" s="5">
        <v>40</v>
      </c>
      <c r="T1150" s="5">
        <v>8052</v>
      </c>
      <c r="U1150" s="5">
        <v>0</v>
      </c>
      <c r="V1150" s="5">
        <v>0</v>
      </c>
      <c r="W1150" s="5">
        <v>19</v>
      </c>
      <c r="X1150" s="5">
        <v>23</v>
      </c>
      <c r="Y1150" s="5">
        <v>23850</v>
      </c>
      <c r="Z1150" s="5">
        <v>0</v>
      </c>
      <c r="AA1150" s="5">
        <v>51</v>
      </c>
      <c r="AB1150" s="5">
        <v>10</v>
      </c>
      <c r="AC1150" s="5">
        <v>2254</v>
      </c>
      <c r="AD1150" s="5">
        <v>27717</v>
      </c>
      <c r="AE1150" s="5">
        <v>20068</v>
      </c>
      <c r="AF1150" s="5">
        <v>120969</v>
      </c>
      <c r="AG1150" s="5">
        <v>22690</v>
      </c>
      <c r="AH1150" s="5">
        <v>25702</v>
      </c>
      <c r="AI1150" s="5">
        <v>3040</v>
      </c>
      <c r="AJ1150" s="5">
        <v>25895</v>
      </c>
      <c r="AK1150" s="5">
        <v>7886</v>
      </c>
      <c r="AL1150" s="5">
        <v>1130</v>
      </c>
      <c r="AM1150" s="5">
        <v>8441</v>
      </c>
      <c r="AN1150" s="5">
        <v>0</v>
      </c>
      <c r="AO1150" s="5">
        <v>3038</v>
      </c>
      <c r="AP1150" s="5">
        <v>416</v>
      </c>
      <c r="AQ1150" s="5">
        <v>6215</v>
      </c>
      <c r="AR1150" s="5">
        <v>567</v>
      </c>
      <c r="AS1150" s="5">
        <v>1500</v>
      </c>
      <c r="AT1150" s="5">
        <v>1963</v>
      </c>
      <c r="AU1150" s="5">
        <v>5409</v>
      </c>
      <c r="AV1150" s="5">
        <v>0</v>
      </c>
      <c r="AW1150" s="5">
        <v>3500</v>
      </c>
      <c r="AX1150" s="5">
        <v>0</v>
      </c>
      <c r="AY1150" s="5">
        <v>4799</v>
      </c>
      <c r="AZ1150" s="5">
        <v>223</v>
      </c>
      <c r="BA1150" s="5">
        <v>31991</v>
      </c>
      <c r="BB1150" s="5">
        <v>107</v>
      </c>
      <c r="BC1150" s="5">
        <v>66910</v>
      </c>
      <c r="BD1150" s="5">
        <v>0</v>
      </c>
      <c r="BE1150" s="5">
        <v>2</v>
      </c>
      <c r="BF1150" s="5">
        <v>0</v>
      </c>
      <c r="BG1150" s="5">
        <v>52</v>
      </c>
      <c r="BH1150" s="5">
        <v>2202568</v>
      </c>
      <c r="BI1150" s="5">
        <v>211548</v>
      </c>
      <c r="BJ1150" s="5">
        <v>2029929</v>
      </c>
      <c r="BK1150" s="5">
        <v>77681</v>
      </c>
      <c r="BL1150" s="5">
        <v>117</v>
      </c>
      <c r="BM1150" s="5">
        <v>219</v>
      </c>
      <c r="BN1150" s="5">
        <v>0</v>
      </c>
      <c r="BO1150" s="5">
        <v>203455</v>
      </c>
      <c r="BP1150" s="5">
        <v>2609501</v>
      </c>
      <c r="BQ1150" s="5">
        <v>691531</v>
      </c>
      <c r="BR1150" s="5">
        <v>26655</v>
      </c>
    </row>
    <row r="1151" spans="1:70">
      <c r="A1151" t="s">
        <v>2615</v>
      </c>
      <c r="B1151" t="s">
        <v>2616</v>
      </c>
      <c r="C1151" t="s">
        <v>1286</v>
      </c>
      <c r="D1151" t="s">
        <v>2618</v>
      </c>
      <c r="E1151" t="str">
        <f t="shared" si="17"/>
        <v>愛媛県松山市</v>
      </c>
      <c r="F1151" s="5">
        <v>480293</v>
      </c>
      <c r="G1151" s="5">
        <v>154</v>
      </c>
      <c r="H1151" s="5">
        <v>2</v>
      </c>
      <c r="I1151" s="5">
        <v>1</v>
      </c>
      <c r="J1151" s="5">
        <v>2</v>
      </c>
      <c r="K1151" s="5">
        <v>3</v>
      </c>
      <c r="L1151" s="5">
        <v>37949</v>
      </c>
      <c r="M1151" s="5">
        <v>99998</v>
      </c>
      <c r="N1151" s="5">
        <v>118584</v>
      </c>
      <c r="O1151" s="5">
        <v>1983173</v>
      </c>
      <c r="P1151" s="5">
        <v>7754914</v>
      </c>
      <c r="Q1151" s="5">
        <v>9434393</v>
      </c>
      <c r="R1151" s="5">
        <v>848596</v>
      </c>
      <c r="S1151" s="5">
        <v>103</v>
      </c>
      <c r="T1151" s="5">
        <v>47679</v>
      </c>
      <c r="U1151" s="5">
        <v>0</v>
      </c>
      <c r="V1151" s="5">
        <v>0</v>
      </c>
      <c r="W1151" s="5">
        <v>100</v>
      </c>
      <c r="X1151" s="5">
        <v>12</v>
      </c>
      <c r="Y1151" s="5">
        <v>204517</v>
      </c>
      <c r="Z1151" s="5">
        <v>0</v>
      </c>
      <c r="AA1151" s="5">
        <v>373</v>
      </c>
      <c r="AB1151" s="5">
        <v>182</v>
      </c>
      <c r="AC1151" s="5">
        <v>3999</v>
      </c>
      <c r="AD1151" s="5">
        <v>35016</v>
      </c>
      <c r="AE1151" s="5">
        <v>57130</v>
      </c>
      <c r="AF1151" s="5">
        <v>167004</v>
      </c>
      <c r="AG1151" s="5">
        <v>184517</v>
      </c>
      <c r="AH1151" s="5">
        <v>409647</v>
      </c>
      <c r="AI1151" s="5">
        <v>58522</v>
      </c>
      <c r="AJ1151" s="5">
        <v>159725</v>
      </c>
      <c r="AK1151" s="5">
        <v>98825</v>
      </c>
      <c r="AL1151" s="5">
        <v>24460</v>
      </c>
      <c r="AM1151" s="5">
        <v>950</v>
      </c>
      <c r="AN1151" s="5">
        <v>0</v>
      </c>
      <c r="AO1151" s="5">
        <v>0</v>
      </c>
      <c r="AP1151" s="5">
        <v>0</v>
      </c>
      <c r="AQ1151" s="5">
        <v>0</v>
      </c>
      <c r="AR1151" s="5">
        <v>19510</v>
      </c>
      <c r="AS1151" s="5">
        <v>23735</v>
      </c>
      <c r="AT1151" s="5">
        <v>17384</v>
      </c>
      <c r="AU1151" s="5">
        <v>389533</v>
      </c>
      <c r="AV1151" s="5">
        <v>127</v>
      </c>
      <c r="AW1151" s="5">
        <v>3930</v>
      </c>
      <c r="AX1151" s="5">
        <v>3029</v>
      </c>
      <c r="AY1151" s="5">
        <v>8705</v>
      </c>
      <c r="AZ1151" s="5">
        <v>0</v>
      </c>
      <c r="BA1151" s="5">
        <v>0</v>
      </c>
      <c r="BB1151" s="5">
        <v>0</v>
      </c>
      <c r="BC1151" s="5">
        <v>14453</v>
      </c>
      <c r="BD1151" s="5">
        <v>69</v>
      </c>
      <c r="BE1151" s="5">
        <v>278</v>
      </c>
      <c r="BF1151" s="5">
        <v>494</v>
      </c>
      <c r="BG1151" s="5">
        <v>1691</v>
      </c>
      <c r="BH1151" s="5">
        <v>7966769</v>
      </c>
      <c r="BI1151" s="5">
        <v>511754</v>
      </c>
      <c r="BJ1151" s="5">
        <v>6533105</v>
      </c>
      <c r="BK1151" s="5">
        <v>234782</v>
      </c>
      <c r="BL1151" s="5">
        <v>25</v>
      </c>
      <c r="BM1151" s="5">
        <v>0</v>
      </c>
      <c r="BN1151" s="5">
        <v>0</v>
      </c>
      <c r="BO1151" s="5">
        <v>401665</v>
      </c>
      <c r="BP1151" s="5">
        <v>13023623</v>
      </c>
      <c r="BQ1151" s="5">
        <v>2266729</v>
      </c>
      <c r="BR1151" s="5">
        <v>0</v>
      </c>
    </row>
    <row r="1152" spans="1:70">
      <c r="A1152" t="s">
        <v>2615</v>
      </c>
      <c r="B1152" t="s">
        <v>2616</v>
      </c>
      <c r="C1152" t="s">
        <v>1288</v>
      </c>
      <c r="D1152" t="s">
        <v>3227</v>
      </c>
      <c r="E1152" t="str">
        <f t="shared" si="17"/>
        <v>愛媛県今治市（今治）</v>
      </c>
      <c r="F1152" s="5">
        <v>108518</v>
      </c>
      <c r="G1152" s="5">
        <v>39</v>
      </c>
      <c r="H1152" s="5">
        <v>0</v>
      </c>
      <c r="I1152" s="5">
        <v>0</v>
      </c>
      <c r="J1152" s="5">
        <v>1</v>
      </c>
      <c r="K1152" s="5">
        <v>2</v>
      </c>
      <c r="L1152" s="5">
        <v>19163</v>
      </c>
      <c r="M1152" s="5">
        <v>15180</v>
      </c>
      <c r="N1152" s="5">
        <v>58270</v>
      </c>
      <c r="O1152" s="5">
        <v>830717</v>
      </c>
      <c r="P1152" s="5">
        <v>2076608</v>
      </c>
      <c r="Q1152" s="5">
        <v>4150559</v>
      </c>
      <c r="R1152" s="5">
        <v>298207</v>
      </c>
      <c r="S1152" s="5">
        <v>29</v>
      </c>
      <c r="T1152" s="5">
        <v>12077</v>
      </c>
      <c r="U1152" s="5">
        <v>0</v>
      </c>
      <c r="V1152" s="5">
        <v>2644</v>
      </c>
      <c r="W1152" s="5">
        <v>21</v>
      </c>
      <c r="X1152" s="5">
        <v>12</v>
      </c>
      <c r="Y1152" s="5">
        <v>67500</v>
      </c>
      <c r="Z1152" s="5">
        <v>0</v>
      </c>
      <c r="AA1152" s="5">
        <v>131</v>
      </c>
      <c r="AB1152" s="5">
        <v>27</v>
      </c>
      <c r="AC1152" s="5">
        <v>9896</v>
      </c>
      <c r="AD1152" s="5">
        <v>534</v>
      </c>
      <c r="AE1152" s="5">
        <v>6669</v>
      </c>
      <c r="AF1152" s="5">
        <v>132340</v>
      </c>
      <c r="AG1152" s="5">
        <v>28900</v>
      </c>
      <c r="AH1152" s="5">
        <v>38789</v>
      </c>
      <c r="AI1152" s="5">
        <v>30379</v>
      </c>
      <c r="AJ1152" s="5">
        <v>56418</v>
      </c>
      <c r="AK1152" s="5">
        <v>24371</v>
      </c>
      <c r="AL1152" s="5">
        <v>1837</v>
      </c>
      <c r="AM1152" s="5">
        <v>6043</v>
      </c>
      <c r="AN1152" s="5">
        <v>0</v>
      </c>
      <c r="AO1152" s="5">
        <v>0</v>
      </c>
      <c r="AP1152" s="5">
        <v>0</v>
      </c>
      <c r="AQ1152" s="5">
        <v>0</v>
      </c>
      <c r="AR1152" s="5">
        <v>4454</v>
      </c>
      <c r="AS1152" s="5">
        <v>6391</v>
      </c>
      <c r="AT1152" s="5">
        <v>17304</v>
      </c>
      <c r="AU1152" s="5">
        <v>44570</v>
      </c>
      <c r="AV1152" s="5">
        <v>0</v>
      </c>
      <c r="AW1152" s="5">
        <v>0</v>
      </c>
      <c r="AX1152" s="5">
        <v>0</v>
      </c>
      <c r="AY1152" s="5">
        <v>0</v>
      </c>
      <c r="AZ1152" s="5">
        <v>0</v>
      </c>
      <c r="BA1152" s="5">
        <v>2992</v>
      </c>
      <c r="BB1152" s="5">
        <v>0</v>
      </c>
      <c r="BC1152" s="5">
        <v>43778</v>
      </c>
      <c r="BD1152" s="5">
        <v>0</v>
      </c>
      <c r="BE1152" s="5">
        <v>0</v>
      </c>
      <c r="BF1152" s="5">
        <v>0</v>
      </c>
      <c r="BG1152" s="5">
        <v>0</v>
      </c>
      <c r="BH1152" s="5">
        <v>2122113</v>
      </c>
      <c r="BI1152" s="5">
        <v>175671</v>
      </c>
      <c r="BJ1152" s="5">
        <v>1565807</v>
      </c>
      <c r="BK1152" s="5">
        <v>132755</v>
      </c>
      <c r="BL1152" s="5">
        <v>134</v>
      </c>
      <c r="BM1152" s="5">
        <v>35894</v>
      </c>
      <c r="BN1152" s="5">
        <v>14357</v>
      </c>
      <c r="BO1152" s="5">
        <v>62452</v>
      </c>
      <c r="BP1152" s="5">
        <v>3265966</v>
      </c>
      <c r="BQ1152" s="5">
        <v>1427652</v>
      </c>
      <c r="BR1152" s="5">
        <v>0</v>
      </c>
    </row>
    <row r="1153" spans="1:70">
      <c r="A1153" t="s">
        <v>2615</v>
      </c>
      <c r="B1153" t="s">
        <v>2616</v>
      </c>
      <c r="C1153" t="s">
        <v>1292</v>
      </c>
      <c r="D1153" t="s">
        <v>2619</v>
      </c>
      <c r="E1153" t="str">
        <f t="shared" si="17"/>
        <v>愛媛県四国中央市（四国中央）</v>
      </c>
      <c r="F1153" s="5">
        <v>69574</v>
      </c>
      <c r="G1153" s="5">
        <v>27</v>
      </c>
      <c r="H1153" s="5">
        <v>0</v>
      </c>
      <c r="I1153" s="5">
        <v>0</v>
      </c>
      <c r="J1153" s="5">
        <v>1</v>
      </c>
      <c r="K1153" s="5">
        <v>0</v>
      </c>
      <c r="L1153" s="5">
        <v>4237</v>
      </c>
      <c r="M1153" s="5">
        <v>6296</v>
      </c>
      <c r="N1153" s="5">
        <v>10541</v>
      </c>
      <c r="O1153" s="5">
        <v>544575</v>
      </c>
      <c r="P1153" s="5">
        <v>1613914</v>
      </c>
      <c r="Q1153" s="5">
        <v>8196822</v>
      </c>
      <c r="R1153" s="5">
        <v>687869</v>
      </c>
      <c r="S1153" s="5">
        <v>27</v>
      </c>
      <c r="T1153" s="5">
        <v>8396</v>
      </c>
      <c r="U1153" s="5">
        <v>0</v>
      </c>
      <c r="V1153" s="5">
        <v>0</v>
      </c>
      <c r="W1153" s="5">
        <v>14</v>
      </c>
      <c r="X1153" s="5">
        <v>16</v>
      </c>
      <c r="Y1153" s="5">
        <v>40000</v>
      </c>
      <c r="Z1153" s="5">
        <v>0</v>
      </c>
      <c r="AA1153" s="5">
        <v>101</v>
      </c>
      <c r="AB1153" s="5">
        <v>92</v>
      </c>
      <c r="AC1153" s="5">
        <v>3256</v>
      </c>
      <c r="AD1153" s="5">
        <v>1446</v>
      </c>
      <c r="AE1153" s="5">
        <v>5393</v>
      </c>
      <c r="AF1153" s="5">
        <v>107354</v>
      </c>
      <c r="AG1153" s="5">
        <v>0</v>
      </c>
      <c r="AH1153" s="5">
        <v>64397</v>
      </c>
      <c r="AI1153" s="5">
        <v>32037</v>
      </c>
      <c r="AJ1153" s="5">
        <v>26769</v>
      </c>
      <c r="AK1153" s="5">
        <v>14022</v>
      </c>
      <c r="AL1153" s="5">
        <v>3971</v>
      </c>
      <c r="AM1153" s="5">
        <v>5453</v>
      </c>
      <c r="AN1153" s="5">
        <v>0</v>
      </c>
      <c r="AO1153" s="5">
        <v>0</v>
      </c>
      <c r="AP1153" s="5">
        <v>0</v>
      </c>
      <c r="AQ1153" s="5">
        <v>0</v>
      </c>
      <c r="AR1153" s="5">
        <v>0</v>
      </c>
      <c r="AS1153" s="5">
        <v>799</v>
      </c>
      <c r="AT1153" s="5">
        <v>2707</v>
      </c>
      <c r="AU1153" s="5">
        <v>20184</v>
      </c>
      <c r="AV1153" s="5">
        <v>24</v>
      </c>
      <c r="AW1153" s="5">
        <v>20</v>
      </c>
      <c r="AX1153" s="5">
        <v>34</v>
      </c>
      <c r="AY1153" s="5">
        <v>0</v>
      </c>
      <c r="AZ1153" s="5">
        <v>0</v>
      </c>
      <c r="BA1153" s="5">
        <v>0</v>
      </c>
      <c r="BB1153" s="5">
        <v>0</v>
      </c>
      <c r="BC1153" s="5">
        <v>356</v>
      </c>
      <c r="BD1153" s="5">
        <v>0</v>
      </c>
      <c r="BE1153" s="5">
        <v>0</v>
      </c>
      <c r="BF1153" s="5">
        <v>0</v>
      </c>
      <c r="BG1153" s="5">
        <v>136</v>
      </c>
      <c r="BH1153" s="5">
        <v>1641080</v>
      </c>
      <c r="BI1153" s="5">
        <v>232250</v>
      </c>
      <c r="BJ1153" s="5">
        <v>1550318</v>
      </c>
      <c r="BK1153" s="5">
        <v>153859</v>
      </c>
      <c r="BL1153" s="5">
        <v>0</v>
      </c>
      <c r="BM1153" s="5">
        <v>23001</v>
      </c>
      <c r="BN1153" s="5">
        <v>0</v>
      </c>
      <c r="BO1153" s="5">
        <v>185772</v>
      </c>
      <c r="BP1153" s="5">
        <v>1925769</v>
      </c>
      <c r="BQ1153" s="5">
        <v>818276</v>
      </c>
      <c r="BR1153" s="5">
        <v>0</v>
      </c>
    </row>
    <row r="1154" spans="1:70">
      <c r="A1154" t="s">
        <v>2615</v>
      </c>
      <c r="B1154" t="s">
        <v>2616</v>
      </c>
      <c r="C1154" t="s">
        <v>1294</v>
      </c>
      <c r="D1154" t="s">
        <v>1357</v>
      </c>
      <c r="E1154" t="str">
        <f t="shared" si="17"/>
        <v>愛媛県松前町</v>
      </c>
      <c r="F1154" s="5">
        <v>30197</v>
      </c>
      <c r="G1154" s="5">
        <v>5</v>
      </c>
      <c r="H1154" s="5">
        <v>1</v>
      </c>
      <c r="I1154" s="5">
        <v>0</v>
      </c>
      <c r="J1154" s="5">
        <v>0</v>
      </c>
      <c r="K1154" s="5">
        <v>2</v>
      </c>
      <c r="L1154" s="5">
        <v>5776</v>
      </c>
      <c r="M1154" s="5">
        <v>64</v>
      </c>
      <c r="N1154" s="5">
        <v>38929</v>
      </c>
      <c r="O1154" s="5">
        <v>143107</v>
      </c>
      <c r="P1154" s="5">
        <v>371062</v>
      </c>
      <c r="Q1154" s="5">
        <v>2798426</v>
      </c>
      <c r="R1154" s="5">
        <v>144503</v>
      </c>
      <c r="S1154" s="5">
        <v>5</v>
      </c>
      <c r="T1154" s="5">
        <v>3191</v>
      </c>
      <c r="U1154" s="5">
        <v>0</v>
      </c>
      <c r="V1154" s="5">
        <v>0</v>
      </c>
      <c r="W1154" s="5">
        <v>2</v>
      </c>
      <c r="X1154" s="5">
        <v>3</v>
      </c>
      <c r="Y1154" s="5">
        <v>15000</v>
      </c>
      <c r="Z1154" s="5">
        <v>0</v>
      </c>
      <c r="AA1154" s="5">
        <v>100</v>
      </c>
      <c r="AB1154" s="5">
        <v>0</v>
      </c>
      <c r="AC1154" s="5">
        <v>0</v>
      </c>
      <c r="AD1154" s="5">
        <v>20</v>
      </c>
      <c r="AE1154" s="5">
        <v>0</v>
      </c>
      <c r="AF1154" s="5">
        <v>1611</v>
      </c>
      <c r="AG1154" s="5">
        <v>8140</v>
      </c>
      <c r="AH1154" s="5">
        <v>8680</v>
      </c>
      <c r="AI1154" s="5">
        <v>0</v>
      </c>
      <c r="AJ1154" s="5">
        <v>6650</v>
      </c>
      <c r="AK1154" s="5">
        <v>5029</v>
      </c>
      <c r="AL1154" s="5">
        <v>0</v>
      </c>
      <c r="AM1154" s="5">
        <v>900</v>
      </c>
      <c r="AN1154" s="5">
        <v>0</v>
      </c>
      <c r="AO1154" s="5">
        <v>0</v>
      </c>
      <c r="AP1154" s="5">
        <v>0</v>
      </c>
      <c r="AQ1154" s="5">
        <v>0</v>
      </c>
      <c r="AR1154" s="5">
        <v>5729</v>
      </c>
      <c r="AS1154" s="5">
        <v>36</v>
      </c>
      <c r="AT1154" s="5">
        <v>8373</v>
      </c>
      <c r="AU1154" s="5">
        <v>11977</v>
      </c>
      <c r="AV1154" s="5">
        <v>0</v>
      </c>
      <c r="AW1154" s="5">
        <v>0</v>
      </c>
      <c r="AX1154" s="5">
        <v>0</v>
      </c>
      <c r="AY1154" s="5">
        <v>0</v>
      </c>
      <c r="AZ1154" s="5">
        <v>0</v>
      </c>
      <c r="BA1154" s="5">
        <v>0</v>
      </c>
      <c r="BB1154" s="5">
        <v>301</v>
      </c>
      <c r="BC1154" s="5">
        <v>12298</v>
      </c>
      <c r="BD1154" s="5">
        <v>44</v>
      </c>
      <c r="BE1154" s="5">
        <v>8</v>
      </c>
      <c r="BF1154" s="5">
        <v>171</v>
      </c>
      <c r="BG1154" s="5">
        <v>285</v>
      </c>
      <c r="BH1154" s="5">
        <v>378918</v>
      </c>
      <c r="BI1154" s="5">
        <v>39381</v>
      </c>
      <c r="BJ1154" s="5">
        <v>367707</v>
      </c>
      <c r="BK1154" s="5">
        <v>53007</v>
      </c>
      <c r="BL1154" s="5">
        <v>0</v>
      </c>
      <c r="BM1154" s="5">
        <v>0</v>
      </c>
      <c r="BN1154" s="5">
        <v>0</v>
      </c>
      <c r="BO1154" s="5">
        <v>31761</v>
      </c>
      <c r="BP1154" s="5">
        <v>1124772</v>
      </c>
      <c r="BQ1154" s="5">
        <v>223290</v>
      </c>
      <c r="BR1154" s="5">
        <v>0</v>
      </c>
    </row>
    <row r="1155" spans="1:70">
      <c r="A1155" t="s">
        <v>2615</v>
      </c>
      <c r="B1155" t="s">
        <v>2616</v>
      </c>
      <c r="C1155" t="s">
        <v>1298</v>
      </c>
      <c r="D1155" t="s">
        <v>2620</v>
      </c>
      <c r="E1155" t="str">
        <f t="shared" si="17"/>
        <v>愛媛県新居浜市</v>
      </c>
      <c r="F1155" s="5">
        <v>114483</v>
      </c>
      <c r="G1155" s="5">
        <v>39</v>
      </c>
      <c r="H1155" s="5">
        <v>5</v>
      </c>
      <c r="I1155" s="5">
        <v>0</v>
      </c>
      <c r="J1155" s="5">
        <v>0</v>
      </c>
      <c r="K1155" s="5">
        <v>0</v>
      </c>
      <c r="L1155" s="5">
        <v>12805</v>
      </c>
      <c r="M1155" s="5">
        <v>15559</v>
      </c>
      <c r="N1155" s="5">
        <v>6511</v>
      </c>
      <c r="O1155" s="5">
        <v>581821</v>
      </c>
      <c r="P1155" s="5">
        <v>1489996</v>
      </c>
      <c r="Q1155" s="5">
        <v>5679509</v>
      </c>
      <c r="R1155" s="5">
        <v>366135</v>
      </c>
      <c r="S1155" s="5">
        <v>27</v>
      </c>
      <c r="T1155" s="5">
        <v>13293</v>
      </c>
      <c r="U1155" s="5">
        <v>0</v>
      </c>
      <c r="V1155" s="5">
        <v>0</v>
      </c>
      <c r="W1155" s="5">
        <v>19</v>
      </c>
      <c r="X1155" s="5">
        <v>6</v>
      </c>
      <c r="Y1155" s="5">
        <v>76700</v>
      </c>
      <c r="Z1155" s="5">
        <v>0</v>
      </c>
      <c r="AA1155" s="5">
        <v>93</v>
      </c>
      <c r="AB1155" s="5">
        <v>24</v>
      </c>
      <c r="AC1155" s="5">
        <v>3626</v>
      </c>
      <c r="AD1155" s="5">
        <v>7045</v>
      </c>
      <c r="AE1155" s="5">
        <v>2699</v>
      </c>
      <c r="AF1155" s="5">
        <v>117473</v>
      </c>
      <c r="AG1155" s="5">
        <v>6600</v>
      </c>
      <c r="AH1155" s="5">
        <v>10008</v>
      </c>
      <c r="AI1155" s="5">
        <v>64428</v>
      </c>
      <c r="AJ1155" s="5">
        <v>80840</v>
      </c>
      <c r="AK1155" s="5">
        <v>15160</v>
      </c>
      <c r="AL1155" s="5">
        <v>12940</v>
      </c>
      <c r="AM1155" s="5">
        <v>0</v>
      </c>
      <c r="AN1155" s="5">
        <v>0</v>
      </c>
      <c r="AO1155" s="5">
        <v>0</v>
      </c>
      <c r="AP1155" s="5">
        <v>0</v>
      </c>
      <c r="AQ1155" s="5">
        <v>0</v>
      </c>
      <c r="AR1155" s="5">
        <v>4978</v>
      </c>
      <c r="AS1155" s="5">
        <v>3487</v>
      </c>
      <c r="AT1155" s="5">
        <v>1850</v>
      </c>
      <c r="AU1155" s="5">
        <v>32066</v>
      </c>
      <c r="AV1155" s="5">
        <v>72</v>
      </c>
      <c r="AW1155" s="5">
        <v>82</v>
      </c>
      <c r="AX1155" s="5">
        <v>23</v>
      </c>
      <c r="AY1155" s="5">
        <v>601</v>
      </c>
      <c r="AZ1155" s="5">
        <v>0</v>
      </c>
      <c r="BA1155" s="5">
        <v>0</v>
      </c>
      <c r="BB1155" s="5">
        <v>0</v>
      </c>
      <c r="BC1155" s="5">
        <v>63536</v>
      </c>
      <c r="BD1155" s="5">
        <v>0</v>
      </c>
      <c r="BE1155" s="5">
        <v>57</v>
      </c>
      <c r="BF1155" s="5">
        <v>42</v>
      </c>
      <c r="BG1155" s="5">
        <v>141</v>
      </c>
      <c r="BH1155" s="5">
        <v>1504370</v>
      </c>
      <c r="BI1155" s="5">
        <v>331215</v>
      </c>
      <c r="BJ1155" s="5">
        <v>1483471</v>
      </c>
      <c r="BK1155" s="5">
        <v>111771</v>
      </c>
      <c r="BL1155" s="5">
        <v>0</v>
      </c>
      <c r="BM1155" s="5">
        <v>17895</v>
      </c>
      <c r="BN1155" s="5">
        <v>0</v>
      </c>
      <c r="BO1155" s="5">
        <v>155625</v>
      </c>
      <c r="BP1155" s="5">
        <v>2383690</v>
      </c>
      <c r="BQ1155" s="5">
        <v>769938</v>
      </c>
      <c r="BR1155" s="5">
        <v>0</v>
      </c>
    </row>
    <row r="1156" spans="1:70">
      <c r="A1156" t="s">
        <v>2615</v>
      </c>
      <c r="B1156" t="s">
        <v>2616</v>
      </c>
      <c r="C1156" t="s">
        <v>1300</v>
      </c>
      <c r="D1156" t="s">
        <v>2621</v>
      </c>
      <c r="E1156" t="str">
        <f t="shared" ref="E1156:E1219" si="18">+B1156&amp;D1156</f>
        <v>愛媛県今治市（大西）</v>
      </c>
      <c r="F1156" s="5">
        <v>7961</v>
      </c>
      <c r="G1156" s="5">
        <v>0</v>
      </c>
      <c r="H1156" s="5">
        <v>0</v>
      </c>
      <c r="I1156" s="5">
        <v>0</v>
      </c>
      <c r="J1156" s="5">
        <v>0</v>
      </c>
      <c r="K1156" s="5">
        <v>0</v>
      </c>
      <c r="L1156" s="5">
        <v>0</v>
      </c>
      <c r="M1156" s="5">
        <v>11343</v>
      </c>
      <c r="N1156" s="5">
        <v>256</v>
      </c>
      <c r="O1156" s="5">
        <v>91020</v>
      </c>
      <c r="P1156" s="5">
        <v>172325</v>
      </c>
      <c r="Q1156" s="5">
        <v>898833</v>
      </c>
      <c r="R1156" s="5">
        <v>30588</v>
      </c>
      <c r="S1156" s="5">
        <v>0</v>
      </c>
      <c r="T1156" s="5">
        <v>1128</v>
      </c>
      <c r="U1156" s="5">
        <v>0</v>
      </c>
      <c r="V1156" s="5">
        <v>0</v>
      </c>
      <c r="W1156" s="5">
        <v>0</v>
      </c>
      <c r="X1156" s="5">
        <v>0</v>
      </c>
      <c r="Y1156" s="5">
        <v>0</v>
      </c>
      <c r="Z1156" s="5">
        <v>0</v>
      </c>
      <c r="AA1156" s="5">
        <v>0</v>
      </c>
      <c r="AB1156" s="5">
        <v>0</v>
      </c>
      <c r="AC1156" s="5">
        <v>0</v>
      </c>
      <c r="AD1156" s="5">
        <v>124</v>
      </c>
      <c r="AE1156" s="5">
        <v>0</v>
      </c>
      <c r="AF1156" s="5">
        <v>28384</v>
      </c>
      <c r="AG1156" s="5">
        <v>0</v>
      </c>
      <c r="AH1156" s="5">
        <v>0</v>
      </c>
      <c r="AI1156" s="5">
        <v>4464</v>
      </c>
      <c r="AJ1156" s="5">
        <v>7589</v>
      </c>
      <c r="AK1156" s="5">
        <v>3225</v>
      </c>
      <c r="AL1156" s="5">
        <v>0</v>
      </c>
      <c r="AM1156" s="5">
        <v>248</v>
      </c>
      <c r="AN1156" s="5">
        <v>0</v>
      </c>
      <c r="AO1156" s="5">
        <v>0</v>
      </c>
      <c r="AP1156" s="5">
        <v>0</v>
      </c>
      <c r="AQ1156" s="5">
        <v>0</v>
      </c>
      <c r="AR1156" s="5">
        <v>0</v>
      </c>
      <c r="AS1156" s="5">
        <v>10247</v>
      </c>
      <c r="AT1156" s="5">
        <v>256</v>
      </c>
      <c r="AU1156" s="5">
        <v>6757</v>
      </c>
      <c r="AV1156" s="5">
        <v>0</v>
      </c>
      <c r="AW1156" s="5">
        <v>0</v>
      </c>
      <c r="AX1156" s="5">
        <v>0</v>
      </c>
      <c r="AY1156" s="5">
        <v>0</v>
      </c>
      <c r="AZ1156" s="5">
        <v>0</v>
      </c>
      <c r="BA1156" s="5">
        <v>0</v>
      </c>
      <c r="BB1156" s="5">
        <v>0</v>
      </c>
      <c r="BC1156" s="5">
        <v>6502</v>
      </c>
      <c r="BD1156" s="5">
        <v>0</v>
      </c>
      <c r="BE1156" s="5">
        <v>0</v>
      </c>
      <c r="BF1156" s="5">
        <v>0</v>
      </c>
      <c r="BG1156" s="5">
        <v>0</v>
      </c>
      <c r="BH1156" s="5">
        <v>174335</v>
      </c>
      <c r="BI1156" s="5">
        <v>9588</v>
      </c>
      <c r="BJ1156" s="5">
        <v>185512</v>
      </c>
      <c r="BK1156" s="5">
        <v>11922</v>
      </c>
      <c r="BL1156" s="5">
        <v>0</v>
      </c>
      <c r="BM1156" s="5">
        <v>0</v>
      </c>
      <c r="BN1156" s="5">
        <v>0</v>
      </c>
      <c r="BO1156" s="5">
        <v>7483</v>
      </c>
      <c r="BP1156" s="5">
        <v>371427</v>
      </c>
      <c r="BQ1156" s="5">
        <v>293072</v>
      </c>
      <c r="BR1156" s="5">
        <v>4315</v>
      </c>
    </row>
    <row r="1157" spans="1:70">
      <c r="A1157" t="s">
        <v>2615</v>
      </c>
      <c r="B1157" t="s">
        <v>2616</v>
      </c>
      <c r="C1157" t="s">
        <v>1523</v>
      </c>
      <c r="D1157" t="s">
        <v>2622</v>
      </c>
      <c r="E1157" t="str">
        <f t="shared" si="18"/>
        <v>愛媛県大洲市</v>
      </c>
      <c r="F1157" s="5">
        <v>35479</v>
      </c>
      <c r="G1157" s="5">
        <v>17</v>
      </c>
      <c r="H1157" s="5">
        <v>7</v>
      </c>
      <c r="I1157" s="5">
        <v>0</v>
      </c>
      <c r="J1157" s="5">
        <v>1</v>
      </c>
      <c r="K1157" s="5">
        <v>0</v>
      </c>
      <c r="L1157" s="5">
        <v>5409</v>
      </c>
      <c r="M1157" s="5">
        <v>49698</v>
      </c>
      <c r="N1157" s="5">
        <v>53664</v>
      </c>
      <c r="O1157" s="5">
        <v>258071</v>
      </c>
      <c r="P1157" s="5">
        <v>701948</v>
      </c>
      <c r="Q1157" s="5">
        <v>3004847</v>
      </c>
      <c r="R1157" s="5">
        <v>296666</v>
      </c>
      <c r="S1157" s="5">
        <v>11</v>
      </c>
      <c r="T1157" s="5">
        <v>4270</v>
      </c>
      <c r="U1157" s="5">
        <v>0</v>
      </c>
      <c r="V1157" s="5">
        <v>0</v>
      </c>
      <c r="W1157" s="5">
        <v>6</v>
      </c>
      <c r="X1157" s="5">
        <v>5</v>
      </c>
      <c r="Y1157" s="5">
        <v>35050</v>
      </c>
      <c r="Z1157" s="5">
        <v>0</v>
      </c>
      <c r="AA1157" s="5">
        <v>174</v>
      </c>
      <c r="AB1157" s="5">
        <v>105</v>
      </c>
      <c r="AC1157" s="5">
        <v>0</v>
      </c>
      <c r="AD1157" s="5">
        <v>0</v>
      </c>
      <c r="AE1157" s="5">
        <v>8021</v>
      </c>
      <c r="AF1157" s="5">
        <v>109744</v>
      </c>
      <c r="AG1157" s="5">
        <v>0</v>
      </c>
      <c r="AH1157" s="5">
        <v>0</v>
      </c>
      <c r="AI1157" s="5">
        <v>0</v>
      </c>
      <c r="AJ1157" s="5">
        <v>30614</v>
      </c>
      <c r="AK1157" s="5">
        <v>14765</v>
      </c>
      <c r="AL1157" s="5">
        <v>1500</v>
      </c>
      <c r="AM1157" s="5">
        <v>0</v>
      </c>
      <c r="AN1157" s="5">
        <v>2966</v>
      </c>
      <c r="AO1157" s="5">
        <v>3488</v>
      </c>
      <c r="AP1157" s="5">
        <v>672</v>
      </c>
      <c r="AQ1157" s="5">
        <v>0</v>
      </c>
      <c r="AR1157" s="5">
        <v>0</v>
      </c>
      <c r="AS1157" s="5">
        <v>845</v>
      </c>
      <c r="AT1157" s="5">
        <v>7999</v>
      </c>
      <c r="AU1157" s="5">
        <v>5487</v>
      </c>
      <c r="AV1157" s="5">
        <v>0</v>
      </c>
      <c r="AW1157" s="5">
        <v>0</v>
      </c>
      <c r="AX1157" s="5">
        <v>0</v>
      </c>
      <c r="AY1157" s="5">
        <v>13</v>
      </c>
      <c r="AZ1157" s="5">
        <v>0</v>
      </c>
      <c r="BA1157" s="5">
        <v>570</v>
      </c>
      <c r="BB1157" s="5">
        <v>4688</v>
      </c>
      <c r="BC1157" s="5">
        <v>31762</v>
      </c>
      <c r="BD1157" s="5">
        <v>0</v>
      </c>
      <c r="BE1157" s="5">
        <v>26</v>
      </c>
      <c r="BF1157" s="5">
        <v>12</v>
      </c>
      <c r="BG1157" s="5">
        <v>0</v>
      </c>
      <c r="BH1157" s="5">
        <v>713182</v>
      </c>
      <c r="BI1157" s="5">
        <v>167339</v>
      </c>
      <c r="BJ1157" s="5">
        <v>767303</v>
      </c>
      <c r="BK1157" s="5">
        <v>68864</v>
      </c>
      <c r="BL1157" s="5">
        <v>0</v>
      </c>
      <c r="BM1157" s="5">
        <v>0</v>
      </c>
      <c r="BN1157" s="5">
        <v>0</v>
      </c>
      <c r="BO1157" s="5">
        <v>140144</v>
      </c>
      <c r="BP1157" s="5">
        <v>1207486</v>
      </c>
      <c r="BQ1157" s="5">
        <v>439918</v>
      </c>
      <c r="BR1157" s="5">
        <v>0</v>
      </c>
    </row>
    <row r="1158" spans="1:70">
      <c r="A1158" t="s">
        <v>2615</v>
      </c>
      <c r="B1158" t="s">
        <v>2616</v>
      </c>
      <c r="C1158" t="s">
        <v>1304</v>
      </c>
      <c r="D1158" t="s">
        <v>2623</v>
      </c>
      <c r="E1158" t="str">
        <f t="shared" si="18"/>
        <v>愛媛県伊予市</v>
      </c>
      <c r="F1158" s="5">
        <v>31994</v>
      </c>
      <c r="G1158" s="5">
        <v>10</v>
      </c>
      <c r="H1158" s="5">
        <v>0</v>
      </c>
      <c r="I1158" s="5">
        <v>0</v>
      </c>
      <c r="J1158" s="5">
        <v>1</v>
      </c>
      <c r="K1158" s="5">
        <v>4</v>
      </c>
      <c r="L1158" s="5">
        <v>14382</v>
      </c>
      <c r="M1158" s="5">
        <v>32811</v>
      </c>
      <c r="N1158" s="5">
        <v>20936</v>
      </c>
      <c r="O1158" s="5">
        <v>200816</v>
      </c>
      <c r="P1158" s="5">
        <v>575936</v>
      </c>
      <c r="Q1158" s="5">
        <v>3766512</v>
      </c>
      <c r="R1158" s="5">
        <v>293341</v>
      </c>
      <c r="S1158" s="5">
        <v>10</v>
      </c>
      <c r="T1158" s="5">
        <v>3593</v>
      </c>
      <c r="U1158" s="5">
        <v>0</v>
      </c>
      <c r="V1158" s="5">
        <v>0</v>
      </c>
      <c r="W1158" s="5">
        <v>5</v>
      </c>
      <c r="X1158" s="5">
        <v>9</v>
      </c>
      <c r="Y1158" s="5">
        <v>18100</v>
      </c>
      <c r="Z1158" s="5">
        <v>0</v>
      </c>
      <c r="AA1158" s="5">
        <v>41</v>
      </c>
      <c r="AB1158" s="5">
        <v>0</v>
      </c>
      <c r="AC1158" s="5">
        <v>710</v>
      </c>
      <c r="AD1158" s="5">
        <v>0</v>
      </c>
      <c r="AE1158" s="5">
        <v>342</v>
      </c>
      <c r="AF1158" s="5">
        <v>5441</v>
      </c>
      <c r="AG1158" s="5">
        <v>15180</v>
      </c>
      <c r="AH1158" s="5">
        <v>258</v>
      </c>
      <c r="AI1158" s="5">
        <v>0</v>
      </c>
      <c r="AJ1158" s="5">
        <v>3052</v>
      </c>
      <c r="AK1158" s="5">
        <v>6112</v>
      </c>
      <c r="AL1158" s="5">
        <v>1000</v>
      </c>
      <c r="AM1158" s="5">
        <v>1663</v>
      </c>
      <c r="AN1158" s="5">
        <v>0</v>
      </c>
      <c r="AO1158" s="5">
        <v>0</v>
      </c>
      <c r="AP1158" s="5">
        <v>0</v>
      </c>
      <c r="AQ1158" s="5">
        <v>0</v>
      </c>
      <c r="AR1158" s="5">
        <v>2110</v>
      </c>
      <c r="AS1158" s="5">
        <v>3191</v>
      </c>
      <c r="AT1158" s="5">
        <v>1932</v>
      </c>
      <c r="AU1158" s="5">
        <v>5158</v>
      </c>
      <c r="AV1158" s="5">
        <v>240</v>
      </c>
      <c r="AW1158" s="5">
        <v>83</v>
      </c>
      <c r="AX1158" s="5">
        <v>146</v>
      </c>
      <c r="AY1158" s="5">
        <v>338</v>
      </c>
      <c r="AZ1158" s="5">
        <v>8204</v>
      </c>
      <c r="BA1158" s="5">
        <v>8721</v>
      </c>
      <c r="BB1158" s="5">
        <v>0</v>
      </c>
      <c r="BC1158" s="5">
        <v>60698</v>
      </c>
      <c r="BD1158" s="5">
        <v>0</v>
      </c>
      <c r="BE1158" s="5">
        <v>0</v>
      </c>
      <c r="BF1158" s="5">
        <v>0</v>
      </c>
      <c r="BG1158" s="5">
        <v>0</v>
      </c>
      <c r="BH1158" s="5">
        <v>576853</v>
      </c>
      <c r="BI1158" s="5">
        <v>104661</v>
      </c>
      <c r="BJ1158" s="5">
        <v>544927</v>
      </c>
      <c r="BK1158" s="5">
        <v>76454</v>
      </c>
      <c r="BL1158" s="5">
        <v>0</v>
      </c>
      <c r="BM1158" s="5">
        <v>0</v>
      </c>
      <c r="BN1158" s="5">
        <v>1364</v>
      </c>
      <c r="BO1158" s="5">
        <v>73451</v>
      </c>
      <c r="BP1158" s="5">
        <v>1042437</v>
      </c>
      <c r="BQ1158" s="5">
        <v>321642</v>
      </c>
      <c r="BR1158" s="5">
        <v>0</v>
      </c>
    </row>
    <row r="1159" spans="1:70">
      <c r="A1159" t="s">
        <v>2615</v>
      </c>
      <c r="B1159" t="s">
        <v>2616</v>
      </c>
      <c r="C1159" t="s">
        <v>1310</v>
      </c>
      <c r="D1159" t="s">
        <v>2624</v>
      </c>
      <c r="E1159" t="str">
        <f t="shared" si="18"/>
        <v>愛媛県内子町</v>
      </c>
      <c r="F1159" s="5">
        <v>14415</v>
      </c>
      <c r="G1159" s="5">
        <v>3</v>
      </c>
      <c r="H1159" s="5">
        <v>7</v>
      </c>
      <c r="I1159" s="5">
        <v>15</v>
      </c>
      <c r="J1159" s="5">
        <v>2</v>
      </c>
      <c r="K1159" s="5">
        <v>2</v>
      </c>
      <c r="L1159" s="5">
        <v>17677</v>
      </c>
      <c r="M1159" s="5">
        <v>73350</v>
      </c>
      <c r="N1159" s="5">
        <v>103963</v>
      </c>
      <c r="O1159" s="5">
        <v>175981</v>
      </c>
      <c r="P1159" s="5">
        <v>253609</v>
      </c>
      <c r="Q1159" s="5">
        <v>2423365</v>
      </c>
      <c r="R1159" s="5">
        <v>178781</v>
      </c>
      <c r="S1159" s="5">
        <v>3</v>
      </c>
      <c r="T1159" s="5">
        <v>1630</v>
      </c>
      <c r="U1159" s="5">
        <v>0</v>
      </c>
      <c r="V1159" s="5">
        <v>0</v>
      </c>
      <c r="W1159" s="5">
        <v>0</v>
      </c>
      <c r="X1159" s="5">
        <v>7</v>
      </c>
      <c r="Y1159" s="5">
        <v>9665</v>
      </c>
      <c r="Z1159" s="5">
        <v>0</v>
      </c>
      <c r="AA1159" s="5">
        <v>228</v>
      </c>
      <c r="AB1159" s="5">
        <v>144</v>
      </c>
      <c r="AC1159" s="5">
        <v>9951</v>
      </c>
      <c r="AD1159" s="5">
        <v>4012</v>
      </c>
      <c r="AE1159" s="5">
        <v>20125</v>
      </c>
      <c r="AF1159" s="5">
        <v>30519</v>
      </c>
      <c r="AG1159" s="5">
        <v>1599</v>
      </c>
      <c r="AH1159" s="5">
        <v>1901</v>
      </c>
      <c r="AI1159" s="5">
        <v>0</v>
      </c>
      <c r="AJ1159" s="5">
        <v>9367</v>
      </c>
      <c r="AK1159" s="5">
        <v>1504</v>
      </c>
      <c r="AL1159" s="5">
        <v>240</v>
      </c>
      <c r="AM1159" s="5">
        <v>5961</v>
      </c>
      <c r="AN1159" s="5">
        <v>0</v>
      </c>
      <c r="AO1159" s="5">
        <v>0</v>
      </c>
      <c r="AP1159" s="5">
        <v>0</v>
      </c>
      <c r="AQ1159" s="5">
        <v>0</v>
      </c>
      <c r="AR1159" s="5">
        <v>0</v>
      </c>
      <c r="AS1159" s="5">
        <v>0</v>
      </c>
      <c r="AT1159" s="5">
        <v>4209</v>
      </c>
      <c r="AU1159" s="5">
        <v>0</v>
      </c>
      <c r="AV1159" s="5">
        <v>0</v>
      </c>
      <c r="AW1159" s="5">
        <v>0</v>
      </c>
      <c r="AX1159" s="5">
        <v>0</v>
      </c>
      <c r="AY1159" s="5">
        <v>0</v>
      </c>
      <c r="AZ1159" s="5">
        <v>0</v>
      </c>
      <c r="BA1159" s="5">
        <v>5361</v>
      </c>
      <c r="BB1159" s="5">
        <v>44207</v>
      </c>
      <c r="BC1159" s="5">
        <v>5756</v>
      </c>
      <c r="BD1159" s="5">
        <v>0</v>
      </c>
      <c r="BE1159" s="5">
        <v>0</v>
      </c>
      <c r="BF1159" s="5">
        <v>0</v>
      </c>
      <c r="BG1159" s="5">
        <v>0</v>
      </c>
      <c r="BH1159" s="5">
        <v>255004</v>
      </c>
      <c r="BI1159" s="5">
        <v>177657</v>
      </c>
      <c r="BJ1159" s="5">
        <v>356747</v>
      </c>
      <c r="BK1159" s="5">
        <v>45746</v>
      </c>
      <c r="BL1159" s="5">
        <v>60</v>
      </c>
      <c r="BM1159" s="5">
        <v>99</v>
      </c>
      <c r="BN1159" s="5">
        <v>0</v>
      </c>
      <c r="BO1159" s="5">
        <v>92225</v>
      </c>
      <c r="BP1159" s="5">
        <v>866498</v>
      </c>
      <c r="BQ1159" s="5">
        <v>363108</v>
      </c>
      <c r="BR1159" s="5">
        <v>0</v>
      </c>
    </row>
    <row r="1160" spans="1:70">
      <c r="A1160" t="s">
        <v>2615</v>
      </c>
      <c r="B1160" t="s">
        <v>2616</v>
      </c>
      <c r="C1160" t="s">
        <v>1312</v>
      </c>
      <c r="D1160" t="s">
        <v>2625</v>
      </c>
      <c r="E1160" t="str">
        <f t="shared" si="18"/>
        <v>愛媛県西条市（東予）</v>
      </c>
      <c r="F1160" s="5">
        <v>21063</v>
      </c>
      <c r="G1160" s="5">
        <v>6</v>
      </c>
      <c r="H1160" s="5">
        <v>1</v>
      </c>
      <c r="I1160" s="5">
        <v>1</v>
      </c>
      <c r="J1160" s="5">
        <v>0</v>
      </c>
      <c r="K1160" s="5">
        <v>0</v>
      </c>
      <c r="L1160" s="5">
        <v>2201</v>
      </c>
      <c r="M1160" s="5">
        <v>9951</v>
      </c>
      <c r="N1160" s="5">
        <v>0</v>
      </c>
      <c r="O1160" s="5">
        <v>181448</v>
      </c>
      <c r="P1160" s="5">
        <v>780592</v>
      </c>
      <c r="Q1160" s="5">
        <v>5320365</v>
      </c>
      <c r="R1160" s="5">
        <v>361022</v>
      </c>
      <c r="S1160" s="5">
        <v>5</v>
      </c>
      <c r="T1160" s="5">
        <v>2184</v>
      </c>
      <c r="U1160" s="5">
        <v>0</v>
      </c>
      <c r="V1160" s="5">
        <v>0</v>
      </c>
      <c r="W1160" s="5">
        <v>3</v>
      </c>
      <c r="X1160" s="5">
        <v>5</v>
      </c>
      <c r="Y1160" s="5">
        <v>16400</v>
      </c>
      <c r="Z1160" s="5">
        <v>0</v>
      </c>
      <c r="AA1160" s="5">
        <v>4</v>
      </c>
      <c r="AB1160" s="5">
        <v>2</v>
      </c>
      <c r="AC1160" s="5">
        <v>0</v>
      </c>
      <c r="AD1160" s="5">
        <v>6192</v>
      </c>
      <c r="AE1160" s="5">
        <v>0</v>
      </c>
      <c r="AF1160" s="5">
        <v>72780</v>
      </c>
      <c r="AG1160" s="5">
        <v>2900</v>
      </c>
      <c r="AH1160" s="5">
        <v>0</v>
      </c>
      <c r="AI1160" s="5">
        <v>12500</v>
      </c>
      <c r="AJ1160" s="5">
        <v>0</v>
      </c>
      <c r="AK1160" s="5">
        <v>6830</v>
      </c>
      <c r="AL1160" s="5">
        <v>5360</v>
      </c>
      <c r="AM1160" s="5">
        <v>0</v>
      </c>
      <c r="AN1160" s="5">
        <v>0</v>
      </c>
      <c r="AO1160" s="5">
        <v>0</v>
      </c>
      <c r="AP1160" s="5">
        <v>0</v>
      </c>
      <c r="AQ1160" s="5">
        <v>0</v>
      </c>
      <c r="AR1160" s="5">
        <v>2201</v>
      </c>
      <c r="AS1160" s="5">
        <v>867</v>
      </c>
      <c r="AT1160" s="5">
        <v>0</v>
      </c>
      <c r="AU1160" s="5">
        <v>11485</v>
      </c>
      <c r="AV1160" s="5">
        <v>0</v>
      </c>
      <c r="AW1160" s="5">
        <v>128</v>
      </c>
      <c r="AX1160" s="5">
        <v>0</v>
      </c>
      <c r="AY1160" s="5">
        <v>42</v>
      </c>
      <c r="AZ1160" s="5">
        <v>0</v>
      </c>
      <c r="BA1160" s="5">
        <v>0</v>
      </c>
      <c r="BB1160" s="5">
        <v>0</v>
      </c>
      <c r="BC1160" s="5">
        <v>11763</v>
      </c>
      <c r="BD1160" s="5">
        <v>0</v>
      </c>
      <c r="BE1160" s="5">
        <v>0</v>
      </c>
      <c r="BF1160" s="5">
        <v>0</v>
      </c>
      <c r="BG1160" s="5">
        <v>21</v>
      </c>
      <c r="BH1160" s="5">
        <v>782526</v>
      </c>
      <c r="BI1160" s="5">
        <v>116781</v>
      </c>
      <c r="BJ1160" s="5">
        <v>684754</v>
      </c>
      <c r="BK1160" s="5">
        <v>118754</v>
      </c>
      <c r="BL1160" s="5">
        <v>0</v>
      </c>
      <c r="BM1160" s="5">
        <v>0</v>
      </c>
      <c r="BN1160" s="5">
        <v>0</v>
      </c>
      <c r="BO1160" s="5">
        <v>92652</v>
      </c>
      <c r="BP1160" s="5">
        <v>1706232</v>
      </c>
      <c r="BQ1160" s="5">
        <v>496954</v>
      </c>
      <c r="BR1160" s="5">
        <v>0</v>
      </c>
    </row>
    <row r="1161" spans="1:70">
      <c r="A1161" t="s">
        <v>2615</v>
      </c>
      <c r="B1161" t="s">
        <v>2616</v>
      </c>
      <c r="C1161" t="s">
        <v>1314</v>
      </c>
      <c r="D1161" t="s">
        <v>2626</v>
      </c>
      <c r="E1161" t="str">
        <f t="shared" si="18"/>
        <v>愛媛県西条市（丹原）</v>
      </c>
      <c r="F1161" s="5">
        <v>7143</v>
      </c>
      <c r="G1161" s="5">
        <v>2</v>
      </c>
      <c r="H1161" s="5">
        <v>1</v>
      </c>
      <c r="I1161" s="5">
        <v>0</v>
      </c>
      <c r="J1161" s="5">
        <v>0</v>
      </c>
      <c r="K1161" s="5">
        <v>0</v>
      </c>
      <c r="L1161" s="5">
        <v>0</v>
      </c>
      <c r="M1161" s="5">
        <v>5599</v>
      </c>
      <c r="N1161" s="5">
        <v>0</v>
      </c>
      <c r="O1161" s="5">
        <v>100657</v>
      </c>
      <c r="P1161" s="5">
        <v>0</v>
      </c>
      <c r="Q1161" s="5">
        <v>0</v>
      </c>
      <c r="R1161" s="5">
        <v>0</v>
      </c>
      <c r="S1161" s="5">
        <v>2</v>
      </c>
      <c r="T1161" s="5">
        <v>762</v>
      </c>
      <c r="U1161" s="5">
        <v>0</v>
      </c>
      <c r="V1161" s="5">
        <v>0</v>
      </c>
      <c r="W1161" s="5">
        <v>0</v>
      </c>
      <c r="X1161" s="5">
        <v>8</v>
      </c>
      <c r="Y1161" s="5">
        <v>6000</v>
      </c>
      <c r="Z1161" s="5">
        <v>0</v>
      </c>
      <c r="AA1161" s="5">
        <v>2</v>
      </c>
      <c r="AB1161" s="5">
        <v>2</v>
      </c>
      <c r="AC1161" s="5">
        <v>0</v>
      </c>
      <c r="AD1161" s="5">
        <v>0</v>
      </c>
      <c r="AE1161" s="5">
        <v>0</v>
      </c>
      <c r="AF1161" s="5">
        <v>1190</v>
      </c>
      <c r="AG1161" s="5">
        <v>2000</v>
      </c>
      <c r="AH1161" s="5">
        <v>2000</v>
      </c>
      <c r="AI1161" s="5">
        <v>2500</v>
      </c>
      <c r="AJ1161" s="5">
        <v>0</v>
      </c>
      <c r="AK1161" s="5">
        <v>3050</v>
      </c>
      <c r="AL1161" s="5">
        <v>0</v>
      </c>
      <c r="AM1161" s="5">
        <v>0</v>
      </c>
      <c r="AN1161" s="5">
        <v>0</v>
      </c>
      <c r="AO1161" s="5">
        <v>0</v>
      </c>
      <c r="AP1161" s="5">
        <v>0</v>
      </c>
      <c r="AQ1161" s="5">
        <v>0</v>
      </c>
      <c r="AR1161" s="5">
        <v>0</v>
      </c>
      <c r="AS1161" s="5">
        <v>0</v>
      </c>
      <c r="AT1161" s="5">
        <v>0</v>
      </c>
      <c r="AU1161" s="5">
        <v>699</v>
      </c>
      <c r="AV1161" s="5">
        <v>0</v>
      </c>
      <c r="AW1161" s="5">
        <v>0</v>
      </c>
      <c r="AX1161" s="5">
        <v>0</v>
      </c>
      <c r="AY1161" s="5">
        <v>0</v>
      </c>
      <c r="AZ1161" s="5">
        <v>0</v>
      </c>
      <c r="BA1161" s="5">
        <v>121</v>
      </c>
      <c r="BB1161" s="5">
        <v>0</v>
      </c>
      <c r="BC1161" s="5">
        <v>15659</v>
      </c>
      <c r="BD1161" s="5">
        <v>0</v>
      </c>
      <c r="BE1161" s="5">
        <v>0</v>
      </c>
      <c r="BF1161" s="5">
        <v>0</v>
      </c>
      <c r="BG1161" s="5">
        <v>0</v>
      </c>
      <c r="BH1161" s="5">
        <v>0</v>
      </c>
      <c r="BI1161" s="5">
        <v>0</v>
      </c>
      <c r="BJ1161" s="5">
        <v>0</v>
      </c>
      <c r="BK1161" s="5">
        <v>0</v>
      </c>
      <c r="BL1161" s="5">
        <v>0</v>
      </c>
      <c r="BM1161" s="5">
        <v>0</v>
      </c>
      <c r="BN1161" s="5">
        <v>0</v>
      </c>
      <c r="BO1161" s="5">
        <v>0</v>
      </c>
      <c r="BP1161" s="5">
        <v>0</v>
      </c>
      <c r="BQ1161" s="5">
        <v>0</v>
      </c>
      <c r="BR1161" s="5">
        <v>0</v>
      </c>
    </row>
    <row r="1162" spans="1:70">
      <c r="A1162" t="s">
        <v>2615</v>
      </c>
      <c r="B1162" t="s">
        <v>2616</v>
      </c>
      <c r="C1162" t="s">
        <v>1320</v>
      </c>
      <c r="D1162" t="s">
        <v>2627</v>
      </c>
      <c r="E1162" t="str">
        <f t="shared" si="18"/>
        <v>愛媛県今治市（朝倉）</v>
      </c>
      <c r="F1162" s="5">
        <v>4191</v>
      </c>
      <c r="G1162" s="5">
        <v>0</v>
      </c>
      <c r="H1162" s="5">
        <v>0</v>
      </c>
      <c r="I1162" s="5">
        <v>0</v>
      </c>
      <c r="J1162" s="5">
        <v>1</v>
      </c>
      <c r="K1162" s="5">
        <v>1</v>
      </c>
      <c r="L1162" s="5">
        <v>415</v>
      </c>
      <c r="M1162" s="5">
        <v>1335</v>
      </c>
      <c r="N1162" s="5">
        <v>0</v>
      </c>
      <c r="O1162" s="5">
        <v>79766</v>
      </c>
      <c r="P1162" s="5">
        <v>67036</v>
      </c>
      <c r="Q1162" s="5">
        <v>689240</v>
      </c>
      <c r="R1162" s="5">
        <v>54738</v>
      </c>
      <c r="S1162" s="5">
        <v>0</v>
      </c>
      <c r="T1162" s="5">
        <v>427</v>
      </c>
      <c r="U1162" s="5">
        <v>0</v>
      </c>
      <c r="V1162" s="5">
        <v>0</v>
      </c>
      <c r="W1162" s="5">
        <v>0</v>
      </c>
      <c r="X1162" s="5">
        <v>0</v>
      </c>
      <c r="Y1162" s="5">
        <v>3000</v>
      </c>
      <c r="Z1162" s="5">
        <v>0</v>
      </c>
      <c r="AA1162" s="5">
        <v>51</v>
      </c>
      <c r="AB1162" s="5">
        <v>6</v>
      </c>
      <c r="AC1162" s="5">
        <v>318</v>
      </c>
      <c r="AD1162" s="5">
        <v>0</v>
      </c>
      <c r="AE1162" s="5">
        <v>0</v>
      </c>
      <c r="AF1162" s="5">
        <v>7805</v>
      </c>
      <c r="AG1162" s="5">
        <v>570</v>
      </c>
      <c r="AH1162" s="5">
        <v>1230</v>
      </c>
      <c r="AI1162" s="5">
        <v>450</v>
      </c>
      <c r="AJ1162" s="5">
        <v>0</v>
      </c>
      <c r="AK1162" s="5">
        <v>3200</v>
      </c>
      <c r="AL1162" s="5">
        <v>0</v>
      </c>
      <c r="AM1162" s="5">
        <v>461</v>
      </c>
      <c r="AN1162" s="5">
        <v>0</v>
      </c>
      <c r="AO1162" s="5">
        <v>0</v>
      </c>
      <c r="AP1162" s="5">
        <v>0</v>
      </c>
      <c r="AQ1162" s="5">
        <v>0</v>
      </c>
      <c r="AR1162" s="5">
        <v>0</v>
      </c>
      <c r="AS1162" s="5">
        <v>246</v>
      </c>
      <c r="AT1162" s="5">
        <v>0</v>
      </c>
      <c r="AU1162" s="5">
        <v>5621</v>
      </c>
      <c r="AV1162" s="5">
        <v>0</v>
      </c>
      <c r="AW1162" s="5">
        <v>0</v>
      </c>
      <c r="AX1162" s="5">
        <v>0</v>
      </c>
      <c r="AY1162" s="5">
        <v>0</v>
      </c>
      <c r="AZ1162" s="5">
        <v>0</v>
      </c>
      <c r="BA1162" s="5">
        <v>0</v>
      </c>
      <c r="BB1162" s="5">
        <v>0</v>
      </c>
      <c r="BC1162" s="5">
        <v>1265</v>
      </c>
      <c r="BD1162" s="5">
        <v>0</v>
      </c>
      <c r="BE1162" s="5">
        <v>0</v>
      </c>
      <c r="BF1162" s="5">
        <v>0</v>
      </c>
      <c r="BG1162" s="5">
        <v>0</v>
      </c>
      <c r="BH1162" s="5">
        <v>67136</v>
      </c>
      <c r="BI1162" s="5">
        <v>14640</v>
      </c>
      <c r="BJ1162" s="5">
        <v>114377</v>
      </c>
      <c r="BK1162" s="5">
        <v>16829</v>
      </c>
      <c r="BL1162" s="5">
        <v>0</v>
      </c>
      <c r="BM1162" s="5">
        <v>0</v>
      </c>
      <c r="BN1162" s="5">
        <v>0</v>
      </c>
      <c r="BO1162" s="5">
        <v>1248</v>
      </c>
      <c r="BP1162" s="5">
        <v>-270851</v>
      </c>
      <c r="BQ1162" s="5">
        <v>79367</v>
      </c>
      <c r="BR1162" s="5">
        <v>0</v>
      </c>
    </row>
    <row r="1163" spans="1:70">
      <c r="A1163" t="s">
        <v>2615</v>
      </c>
      <c r="B1163" t="s">
        <v>2616</v>
      </c>
      <c r="C1163" t="s">
        <v>1322</v>
      </c>
      <c r="D1163" t="s">
        <v>2628</v>
      </c>
      <c r="E1163" t="str">
        <f t="shared" si="18"/>
        <v>愛媛県伊方町</v>
      </c>
      <c r="F1163" s="5">
        <v>9094</v>
      </c>
      <c r="G1163" s="5">
        <v>5</v>
      </c>
      <c r="H1163" s="5">
        <v>2</v>
      </c>
      <c r="I1163" s="5">
        <v>2</v>
      </c>
      <c r="J1163" s="5">
        <v>1</v>
      </c>
      <c r="K1163" s="5">
        <v>0</v>
      </c>
      <c r="L1163" s="5">
        <v>2547</v>
      </c>
      <c r="M1163" s="5">
        <v>80324</v>
      </c>
      <c r="N1163" s="5">
        <v>0</v>
      </c>
      <c r="O1163" s="5">
        <v>141544</v>
      </c>
      <c r="P1163" s="5">
        <v>226278</v>
      </c>
      <c r="Q1163" s="5">
        <v>385218</v>
      </c>
      <c r="R1163" s="5">
        <v>713</v>
      </c>
      <c r="S1163" s="5">
        <v>5</v>
      </c>
      <c r="T1163" s="5">
        <v>1092</v>
      </c>
      <c r="U1163" s="5">
        <v>0</v>
      </c>
      <c r="V1163" s="5">
        <v>0</v>
      </c>
      <c r="W1163" s="5">
        <v>2</v>
      </c>
      <c r="X1163" s="5">
        <v>8</v>
      </c>
      <c r="Y1163" s="5">
        <v>3579</v>
      </c>
      <c r="Z1163" s="5">
        <v>0</v>
      </c>
      <c r="AA1163" s="5">
        <v>20</v>
      </c>
      <c r="AB1163" s="5">
        <v>7</v>
      </c>
      <c r="AC1163" s="5">
        <v>332</v>
      </c>
      <c r="AD1163" s="5">
        <v>0</v>
      </c>
      <c r="AE1163" s="5">
        <v>0</v>
      </c>
      <c r="AF1163" s="5">
        <v>0</v>
      </c>
      <c r="AG1163" s="5">
        <v>0</v>
      </c>
      <c r="AH1163" s="5">
        <v>0</v>
      </c>
      <c r="AI1163" s="5">
        <v>0</v>
      </c>
      <c r="AJ1163" s="5">
        <v>0</v>
      </c>
      <c r="AK1163" s="5">
        <v>0</v>
      </c>
      <c r="AL1163" s="5">
        <v>0</v>
      </c>
      <c r="AM1163" s="5">
        <v>5136</v>
      </c>
      <c r="AN1163" s="5">
        <v>0</v>
      </c>
      <c r="AO1163" s="5">
        <v>0</v>
      </c>
      <c r="AP1163" s="5">
        <v>0</v>
      </c>
      <c r="AQ1163" s="5">
        <v>0</v>
      </c>
      <c r="AR1163" s="5">
        <v>0</v>
      </c>
      <c r="AS1163" s="5">
        <v>76</v>
      </c>
      <c r="AT1163" s="5">
        <v>0</v>
      </c>
      <c r="AU1163" s="5">
        <v>507</v>
      </c>
      <c r="AV1163" s="5">
        <v>0</v>
      </c>
      <c r="AW1163" s="5">
        <v>0</v>
      </c>
      <c r="AX1163" s="5">
        <v>0</v>
      </c>
      <c r="AY1163" s="5">
        <v>0</v>
      </c>
      <c r="AZ1163" s="5">
        <v>249</v>
      </c>
      <c r="BA1163" s="5">
        <v>68</v>
      </c>
      <c r="BB1163" s="5">
        <v>0</v>
      </c>
      <c r="BC1163" s="5">
        <v>2630</v>
      </c>
      <c r="BD1163" s="5">
        <v>0</v>
      </c>
      <c r="BE1163" s="5">
        <v>0</v>
      </c>
      <c r="BF1163" s="5">
        <v>0</v>
      </c>
      <c r="BG1163" s="5">
        <v>0</v>
      </c>
      <c r="BH1163" s="5">
        <v>226966</v>
      </c>
      <c r="BI1163" s="5">
        <v>146386</v>
      </c>
      <c r="BJ1163" s="5">
        <v>354931</v>
      </c>
      <c r="BK1163" s="5">
        <v>10816</v>
      </c>
      <c r="BL1163" s="5">
        <v>0</v>
      </c>
      <c r="BM1163" s="5">
        <v>0</v>
      </c>
      <c r="BN1163" s="5">
        <v>0</v>
      </c>
      <c r="BO1163" s="5">
        <v>60889</v>
      </c>
      <c r="BP1163" s="5">
        <v>168264</v>
      </c>
      <c r="BQ1163" s="5">
        <v>50593</v>
      </c>
      <c r="BR1163" s="5">
        <v>4870</v>
      </c>
    </row>
    <row r="1164" spans="1:70">
      <c r="A1164" t="s">
        <v>2615</v>
      </c>
      <c r="B1164" t="s">
        <v>2616</v>
      </c>
      <c r="C1164" t="s">
        <v>1485</v>
      </c>
      <c r="D1164" t="s">
        <v>2629</v>
      </c>
      <c r="E1164" t="str">
        <f t="shared" si="18"/>
        <v>愛媛県西条市（小松）</v>
      </c>
      <c r="F1164" s="5">
        <v>8438</v>
      </c>
      <c r="G1164" s="5">
        <v>4</v>
      </c>
      <c r="H1164" s="5">
        <v>2</v>
      </c>
      <c r="I1164" s="5">
        <v>0</v>
      </c>
      <c r="J1164" s="5">
        <v>0</v>
      </c>
      <c r="K1164" s="5">
        <v>0</v>
      </c>
      <c r="L1164" s="5">
        <v>0</v>
      </c>
      <c r="M1164" s="5">
        <v>3917</v>
      </c>
      <c r="N1164" s="5">
        <v>0</v>
      </c>
      <c r="O1164" s="5">
        <v>61671</v>
      </c>
      <c r="P1164" s="5">
        <v>0</v>
      </c>
      <c r="Q1164" s="5">
        <v>0</v>
      </c>
      <c r="R1164" s="5">
        <v>0</v>
      </c>
      <c r="S1164" s="5">
        <v>3</v>
      </c>
      <c r="T1164" s="5">
        <v>768</v>
      </c>
      <c r="U1164" s="5">
        <v>0</v>
      </c>
      <c r="V1164" s="5">
        <v>0</v>
      </c>
      <c r="W1164" s="5">
        <v>0</v>
      </c>
      <c r="X1164" s="5">
        <v>4</v>
      </c>
      <c r="Y1164" s="5">
        <v>5030</v>
      </c>
      <c r="Z1164" s="5">
        <v>0</v>
      </c>
      <c r="AA1164" s="5">
        <v>5</v>
      </c>
      <c r="AB1164" s="5">
        <v>2</v>
      </c>
      <c r="AC1164" s="5">
        <v>0</v>
      </c>
      <c r="AD1164" s="5">
        <v>0</v>
      </c>
      <c r="AE1164" s="5">
        <v>0</v>
      </c>
      <c r="AF1164" s="5">
        <v>1128</v>
      </c>
      <c r="AG1164" s="5">
        <v>0</v>
      </c>
      <c r="AH1164" s="5">
        <v>0</v>
      </c>
      <c r="AI1164" s="5">
        <v>5030</v>
      </c>
      <c r="AJ1164" s="5">
        <v>0</v>
      </c>
      <c r="AK1164" s="5">
        <v>190</v>
      </c>
      <c r="AL1164" s="5">
        <v>0</v>
      </c>
      <c r="AM1164" s="5">
        <v>0</v>
      </c>
      <c r="AN1164" s="5">
        <v>0</v>
      </c>
      <c r="AO1164" s="5">
        <v>0</v>
      </c>
      <c r="AP1164" s="5">
        <v>1839</v>
      </c>
      <c r="AQ1164" s="5">
        <v>0</v>
      </c>
      <c r="AR1164" s="5">
        <v>0</v>
      </c>
      <c r="AS1164" s="5">
        <v>297</v>
      </c>
      <c r="AT1164" s="5">
        <v>0</v>
      </c>
      <c r="AU1164" s="5">
        <v>0</v>
      </c>
      <c r="AV1164" s="5">
        <v>0</v>
      </c>
      <c r="AW1164" s="5">
        <v>0</v>
      </c>
      <c r="AX1164" s="5">
        <v>0</v>
      </c>
      <c r="AY1164" s="5">
        <v>0</v>
      </c>
      <c r="AZ1164" s="5">
        <v>0</v>
      </c>
      <c r="BA1164" s="5">
        <v>0</v>
      </c>
      <c r="BB1164" s="5">
        <v>0</v>
      </c>
      <c r="BC1164" s="5">
        <v>3941</v>
      </c>
      <c r="BD1164" s="5">
        <v>0</v>
      </c>
      <c r="BE1164" s="5">
        <v>0</v>
      </c>
      <c r="BF1164" s="5">
        <v>0</v>
      </c>
      <c r="BG1164" s="5">
        <v>6</v>
      </c>
      <c r="BH1164" s="5">
        <v>0</v>
      </c>
      <c r="BI1164" s="5">
        <v>0</v>
      </c>
      <c r="BJ1164" s="5">
        <v>0</v>
      </c>
      <c r="BK1164" s="5">
        <v>0</v>
      </c>
      <c r="BL1164" s="5">
        <v>0</v>
      </c>
      <c r="BM1164" s="5">
        <v>0</v>
      </c>
      <c r="BN1164" s="5">
        <v>0</v>
      </c>
      <c r="BO1164" s="5">
        <v>0</v>
      </c>
      <c r="BP1164" s="5">
        <v>0</v>
      </c>
      <c r="BQ1164" s="5">
        <v>0</v>
      </c>
      <c r="BR1164" s="5">
        <v>0</v>
      </c>
    </row>
    <row r="1165" spans="1:70">
      <c r="A1165" t="s">
        <v>2615</v>
      </c>
      <c r="B1165" t="s">
        <v>2616</v>
      </c>
      <c r="C1165" t="s">
        <v>1328</v>
      </c>
      <c r="D1165" t="s">
        <v>2630</v>
      </c>
      <c r="E1165" t="str">
        <f t="shared" si="18"/>
        <v>愛媛県上島町</v>
      </c>
      <c r="F1165" s="5">
        <v>6107</v>
      </c>
      <c r="G1165" s="5">
        <v>2</v>
      </c>
      <c r="H1165" s="5">
        <v>0</v>
      </c>
      <c r="I1165" s="5">
        <v>0</v>
      </c>
      <c r="J1165" s="5">
        <v>0</v>
      </c>
      <c r="K1165" s="5">
        <v>0</v>
      </c>
      <c r="L1165" s="5">
        <v>3186</v>
      </c>
      <c r="M1165" s="5">
        <v>12376</v>
      </c>
      <c r="N1165" s="5">
        <v>0</v>
      </c>
      <c r="O1165" s="5">
        <v>104218</v>
      </c>
      <c r="P1165" s="5">
        <v>176960</v>
      </c>
      <c r="Q1165" s="5">
        <v>0</v>
      </c>
      <c r="R1165" s="5">
        <v>0</v>
      </c>
      <c r="S1165" s="5">
        <v>2</v>
      </c>
      <c r="T1165" s="5">
        <v>613</v>
      </c>
      <c r="U1165" s="5">
        <v>0</v>
      </c>
      <c r="V1165" s="5">
        <v>0</v>
      </c>
      <c r="W1165" s="5">
        <v>1</v>
      </c>
      <c r="X1165" s="5">
        <v>4</v>
      </c>
      <c r="Y1165" s="5">
        <v>0</v>
      </c>
      <c r="Z1165" s="5">
        <v>0</v>
      </c>
      <c r="AA1165" s="5">
        <v>0</v>
      </c>
      <c r="AB1165" s="5">
        <v>0</v>
      </c>
      <c r="AC1165" s="5">
        <v>0</v>
      </c>
      <c r="AD1165" s="5">
        <v>0</v>
      </c>
      <c r="AE1165" s="5">
        <v>0</v>
      </c>
      <c r="AF1165" s="5">
        <v>0</v>
      </c>
      <c r="AG1165" s="5">
        <v>0</v>
      </c>
      <c r="AH1165" s="5">
        <v>0</v>
      </c>
      <c r="AI1165" s="5">
        <v>0</v>
      </c>
      <c r="AJ1165" s="5">
        <v>0</v>
      </c>
      <c r="AK1165" s="5">
        <v>2300</v>
      </c>
      <c r="AL1165" s="5">
        <v>0</v>
      </c>
      <c r="AM1165" s="5">
        <v>0</v>
      </c>
      <c r="AN1165" s="5">
        <v>200</v>
      </c>
      <c r="AO1165" s="5">
        <v>0</v>
      </c>
      <c r="AP1165" s="5">
        <v>88</v>
      </c>
      <c r="AQ1165" s="5">
        <v>0</v>
      </c>
      <c r="AR1165" s="5">
        <v>0</v>
      </c>
      <c r="AS1165" s="5">
        <v>0</v>
      </c>
      <c r="AT1165" s="5">
        <v>0</v>
      </c>
      <c r="AU1165" s="5">
        <v>0</v>
      </c>
      <c r="AV1165" s="5">
        <v>886</v>
      </c>
      <c r="AW1165" s="5">
        <v>1961</v>
      </c>
      <c r="AX1165" s="5">
        <v>0</v>
      </c>
      <c r="AY1165" s="5">
        <v>75</v>
      </c>
      <c r="AZ1165" s="5">
        <v>0</v>
      </c>
      <c r="BA1165" s="5">
        <v>541</v>
      </c>
      <c r="BB1165" s="5">
        <v>0</v>
      </c>
      <c r="BC1165" s="5">
        <v>0</v>
      </c>
      <c r="BD1165" s="5">
        <v>0</v>
      </c>
      <c r="BE1165" s="5">
        <v>0</v>
      </c>
      <c r="BF1165" s="5">
        <v>0</v>
      </c>
      <c r="BG1165" s="5">
        <v>0</v>
      </c>
      <c r="BH1165" s="5">
        <v>177065</v>
      </c>
      <c r="BI1165" s="5">
        <v>62466</v>
      </c>
      <c r="BJ1165" s="5">
        <v>216594</v>
      </c>
      <c r="BK1165" s="5">
        <v>312</v>
      </c>
      <c r="BL1165" s="5">
        <v>0</v>
      </c>
      <c r="BM1165" s="5">
        <v>0</v>
      </c>
      <c r="BN1165" s="5">
        <v>0</v>
      </c>
      <c r="BO1165" s="5">
        <v>60065</v>
      </c>
      <c r="BP1165" s="5">
        <v>612288</v>
      </c>
      <c r="BQ1165" s="5">
        <v>68000</v>
      </c>
      <c r="BR1165" s="5">
        <v>4600</v>
      </c>
    </row>
    <row r="1166" spans="1:70">
      <c r="A1166" t="s">
        <v>2615</v>
      </c>
      <c r="B1166" t="s">
        <v>2616</v>
      </c>
      <c r="C1166" t="s">
        <v>1330</v>
      </c>
      <c r="D1166" t="s">
        <v>2631</v>
      </c>
      <c r="E1166" t="str">
        <f t="shared" si="18"/>
        <v>愛媛県砥部町</v>
      </c>
      <c r="F1166" s="5">
        <v>19919</v>
      </c>
      <c r="G1166" s="5">
        <v>5</v>
      </c>
      <c r="H1166" s="5">
        <v>1</v>
      </c>
      <c r="I1166" s="5">
        <v>0</v>
      </c>
      <c r="J1166" s="5">
        <v>0</v>
      </c>
      <c r="K1166" s="5">
        <v>0</v>
      </c>
      <c r="L1166" s="5">
        <v>4465</v>
      </c>
      <c r="M1166" s="5">
        <v>15475</v>
      </c>
      <c r="N1166" s="5">
        <v>12965</v>
      </c>
      <c r="O1166" s="5">
        <v>129806</v>
      </c>
      <c r="P1166" s="5">
        <v>269691</v>
      </c>
      <c r="Q1166" s="5">
        <v>1570750</v>
      </c>
      <c r="R1166" s="5">
        <v>93314</v>
      </c>
      <c r="S1166" s="5">
        <v>3</v>
      </c>
      <c r="T1166" s="5">
        <v>2250</v>
      </c>
      <c r="U1166" s="5">
        <v>0</v>
      </c>
      <c r="V1166" s="5">
        <v>0</v>
      </c>
      <c r="W1166" s="5">
        <v>2</v>
      </c>
      <c r="X1166" s="5">
        <v>7</v>
      </c>
      <c r="Y1166" s="5">
        <v>9600</v>
      </c>
      <c r="Z1166" s="5">
        <v>0</v>
      </c>
      <c r="AA1166" s="5">
        <v>31</v>
      </c>
      <c r="AB1166" s="5">
        <v>11</v>
      </c>
      <c r="AC1166" s="5">
        <v>0</v>
      </c>
      <c r="AD1166" s="5">
        <v>0</v>
      </c>
      <c r="AE1166" s="5">
        <v>0</v>
      </c>
      <c r="AF1166" s="5">
        <v>0</v>
      </c>
      <c r="AG1166" s="5">
        <v>0</v>
      </c>
      <c r="AH1166" s="5">
        <v>4038</v>
      </c>
      <c r="AI1166" s="5">
        <v>223</v>
      </c>
      <c r="AJ1166" s="5">
        <v>0</v>
      </c>
      <c r="AK1166" s="5">
        <v>5150</v>
      </c>
      <c r="AL1166" s="5">
        <v>4796</v>
      </c>
      <c r="AM1166" s="5">
        <v>0</v>
      </c>
      <c r="AN1166" s="5">
        <v>340</v>
      </c>
      <c r="AO1166" s="5">
        <v>91</v>
      </c>
      <c r="AP1166" s="5">
        <v>53</v>
      </c>
      <c r="AQ1166" s="5">
        <v>0</v>
      </c>
      <c r="AR1166" s="5">
        <v>598</v>
      </c>
      <c r="AS1166" s="5">
        <v>804</v>
      </c>
      <c r="AT1166" s="5">
        <v>443</v>
      </c>
      <c r="AU1166" s="5">
        <v>1105</v>
      </c>
      <c r="AV1166" s="5">
        <v>0</v>
      </c>
      <c r="AW1166" s="5">
        <v>0</v>
      </c>
      <c r="AX1166" s="5">
        <v>0</v>
      </c>
      <c r="AY1166" s="5">
        <v>0</v>
      </c>
      <c r="AZ1166" s="5">
        <v>0</v>
      </c>
      <c r="BA1166" s="5">
        <v>0</v>
      </c>
      <c r="BB1166" s="5">
        <v>0</v>
      </c>
      <c r="BC1166" s="5">
        <v>17375</v>
      </c>
      <c r="BD1166" s="5">
        <v>0</v>
      </c>
      <c r="BE1166" s="5">
        <v>0</v>
      </c>
      <c r="BF1166" s="5">
        <v>0</v>
      </c>
      <c r="BG1166" s="5">
        <v>0</v>
      </c>
      <c r="BH1166" s="5">
        <v>287097</v>
      </c>
      <c r="BI1166" s="5">
        <v>27395</v>
      </c>
      <c r="BJ1166" s="5">
        <v>282353</v>
      </c>
      <c r="BK1166" s="5">
        <v>24241</v>
      </c>
      <c r="BL1166" s="5">
        <v>0</v>
      </c>
      <c r="BM1166" s="5">
        <v>13895</v>
      </c>
      <c r="BN1166" s="5">
        <v>0</v>
      </c>
      <c r="BO1166" s="5">
        <v>24927</v>
      </c>
      <c r="BP1166" s="5">
        <v>526668</v>
      </c>
      <c r="BQ1166" s="5">
        <v>168881</v>
      </c>
      <c r="BR1166" s="5">
        <v>0</v>
      </c>
    </row>
    <row r="1167" spans="1:70">
      <c r="A1167" t="s">
        <v>2615</v>
      </c>
      <c r="B1167" t="s">
        <v>2616</v>
      </c>
      <c r="C1167" t="s">
        <v>1332</v>
      </c>
      <c r="D1167" t="s">
        <v>2632</v>
      </c>
      <c r="E1167" t="str">
        <f t="shared" si="18"/>
        <v>愛媛県今治市（波方）</v>
      </c>
      <c r="F1167" s="5">
        <v>7964</v>
      </c>
      <c r="G1167" s="5">
        <v>0</v>
      </c>
      <c r="H1167" s="5">
        <v>0</v>
      </c>
      <c r="I1167" s="5">
        <v>0</v>
      </c>
      <c r="J1167" s="5">
        <v>0</v>
      </c>
      <c r="K1167" s="5">
        <v>0</v>
      </c>
      <c r="L1167" s="5">
        <v>0</v>
      </c>
      <c r="M1167" s="5">
        <v>2401</v>
      </c>
      <c r="N1167" s="5">
        <v>0</v>
      </c>
      <c r="O1167" s="5">
        <v>83159</v>
      </c>
      <c r="P1167" s="5">
        <v>145097</v>
      </c>
      <c r="Q1167" s="5">
        <v>63769</v>
      </c>
      <c r="R1167" s="5">
        <v>17703</v>
      </c>
      <c r="S1167" s="5">
        <v>0</v>
      </c>
      <c r="T1167" s="5">
        <v>895</v>
      </c>
      <c r="U1167" s="5">
        <v>0</v>
      </c>
      <c r="V1167" s="5">
        <v>0</v>
      </c>
      <c r="W1167" s="5">
        <v>0</v>
      </c>
      <c r="X1167" s="5">
        <v>0</v>
      </c>
      <c r="Y1167" s="5">
        <v>0</v>
      </c>
      <c r="Z1167" s="5">
        <v>0</v>
      </c>
      <c r="AA1167" s="5">
        <v>0</v>
      </c>
      <c r="AB1167" s="5">
        <v>0</v>
      </c>
      <c r="AC1167" s="5">
        <v>0</v>
      </c>
      <c r="AD1167" s="5">
        <v>928</v>
      </c>
      <c r="AE1167" s="5">
        <v>0</v>
      </c>
      <c r="AF1167" s="5">
        <v>9050</v>
      </c>
      <c r="AG1167" s="5">
        <v>0</v>
      </c>
      <c r="AH1167" s="5">
        <v>1526</v>
      </c>
      <c r="AI1167" s="5">
        <v>5999</v>
      </c>
      <c r="AJ1167" s="5">
        <v>0</v>
      </c>
      <c r="AK1167" s="5">
        <v>2955</v>
      </c>
      <c r="AL1167" s="5">
        <v>0</v>
      </c>
      <c r="AM1167" s="5">
        <v>0</v>
      </c>
      <c r="AN1167" s="5">
        <v>0</v>
      </c>
      <c r="AO1167" s="5">
        <v>0</v>
      </c>
      <c r="AP1167" s="5">
        <v>0</v>
      </c>
      <c r="AQ1167" s="5">
        <v>0</v>
      </c>
      <c r="AR1167" s="5">
        <v>0</v>
      </c>
      <c r="AS1167" s="5">
        <v>0</v>
      </c>
      <c r="AT1167" s="5">
        <v>0</v>
      </c>
      <c r="AU1167" s="5">
        <v>11073</v>
      </c>
      <c r="AV1167" s="5">
        <v>0</v>
      </c>
      <c r="AW1167" s="5">
        <v>0</v>
      </c>
      <c r="AX1167" s="5">
        <v>0</v>
      </c>
      <c r="AY1167" s="5">
        <v>0</v>
      </c>
      <c r="AZ1167" s="5">
        <v>0</v>
      </c>
      <c r="BA1167" s="5">
        <v>0</v>
      </c>
      <c r="BB1167" s="5">
        <v>0</v>
      </c>
      <c r="BC1167" s="5">
        <v>1631</v>
      </c>
      <c r="BD1167" s="5">
        <v>0</v>
      </c>
      <c r="BE1167" s="5">
        <v>0</v>
      </c>
      <c r="BF1167" s="5">
        <v>0</v>
      </c>
      <c r="BG1167" s="5">
        <v>0</v>
      </c>
      <c r="BH1167" s="5">
        <v>145416</v>
      </c>
      <c r="BI1167" s="5">
        <v>13813</v>
      </c>
      <c r="BJ1167" s="5">
        <v>141136</v>
      </c>
      <c r="BK1167" s="5">
        <v>4080</v>
      </c>
      <c r="BL1167" s="5">
        <v>0</v>
      </c>
      <c r="BM1167" s="5">
        <v>0</v>
      </c>
      <c r="BN1167" s="5">
        <v>0</v>
      </c>
      <c r="BO1167" s="5">
        <v>8911</v>
      </c>
      <c r="BP1167" s="5">
        <v>16317</v>
      </c>
      <c r="BQ1167" s="5">
        <v>33563</v>
      </c>
      <c r="BR1167" s="5">
        <v>3000</v>
      </c>
    </row>
    <row r="1168" spans="1:70">
      <c r="A1168" t="s">
        <v>2615</v>
      </c>
      <c r="B1168" t="s">
        <v>2616</v>
      </c>
      <c r="C1168" t="s">
        <v>1334</v>
      </c>
      <c r="D1168" t="s">
        <v>2633</v>
      </c>
      <c r="E1168" t="str">
        <f t="shared" si="18"/>
        <v>愛媛県今治市（菊間）</v>
      </c>
      <c r="F1168" s="5">
        <v>5100</v>
      </c>
      <c r="G1168" s="5">
        <v>0</v>
      </c>
      <c r="H1168" s="5">
        <v>4</v>
      </c>
      <c r="I1168" s="5">
        <v>0</v>
      </c>
      <c r="J1168" s="5">
        <v>0</v>
      </c>
      <c r="K1168" s="5">
        <v>0</v>
      </c>
      <c r="L1168" s="5">
        <v>898</v>
      </c>
      <c r="M1168" s="5">
        <v>11070</v>
      </c>
      <c r="N1168" s="5">
        <v>0</v>
      </c>
      <c r="O1168" s="5">
        <v>70668</v>
      </c>
      <c r="P1168" s="5">
        <v>89434</v>
      </c>
      <c r="Q1168" s="5">
        <v>391373</v>
      </c>
      <c r="R1168" s="5">
        <v>14694</v>
      </c>
      <c r="S1168" s="5">
        <v>0</v>
      </c>
      <c r="T1168" s="5">
        <v>547</v>
      </c>
      <c r="U1168" s="5">
        <v>0</v>
      </c>
      <c r="V1168" s="5">
        <v>0</v>
      </c>
      <c r="W1168" s="5">
        <v>0</v>
      </c>
      <c r="X1168" s="5">
        <v>0</v>
      </c>
      <c r="Y1168" s="5">
        <v>2862</v>
      </c>
      <c r="Z1168" s="5">
        <v>0</v>
      </c>
      <c r="AA1168" s="5">
        <v>114</v>
      </c>
      <c r="AB1168" s="5">
        <v>105</v>
      </c>
      <c r="AC1168" s="5">
        <v>0</v>
      </c>
      <c r="AD1168" s="5">
        <v>2915</v>
      </c>
      <c r="AE1168" s="5">
        <v>0</v>
      </c>
      <c r="AF1168" s="5">
        <v>16236</v>
      </c>
      <c r="AG1168" s="5">
        <v>0</v>
      </c>
      <c r="AH1168" s="5">
        <v>0</v>
      </c>
      <c r="AI1168" s="5">
        <v>0</v>
      </c>
      <c r="AJ1168" s="5">
        <v>3344</v>
      </c>
      <c r="AK1168" s="5">
        <v>1653</v>
      </c>
      <c r="AL1168" s="5">
        <v>0</v>
      </c>
      <c r="AM1168" s="5">
        <v>31</v>
      </c>
      <c r="AN1168" s="5">
        <v>0</v>
      </c>
      <c r="AO1168" s="5">
        <v>0</v>
      </c>
      <c r="AP1168" s="5">
        <v>0</v>
      </c>
      <c r="AQ1168" s="5">
        <v>0</v>
      </c>
      <c r="AR1168" s="5">
        <v>0</v>
      </c>
      <c r="AS1168" s="5">
        <v>7021</v>
      </c>
      <c r="AT1168" s="5">
        <v>0</v>
      </c>
      <c r="AU1168" s="5">
        <v>4335</v>
      </c>
      <c r="AV1168" s="5">
        <v>0</v>
      </c>
      <c r="AW1168" s="5">
        <v>0</v>
      </c>
      <c r="AX1168" s="5">
        <v>0</v>
      </c>
      <c r="AY1168" s="5">
        <v>0</v>
      </c>
      <c r="AZ1168" s="5">
        <v>0</v>
      </c>
      <c r="BA1168" s="5">
        <v>0</v>
      </c>
      <c r="BB1168" s="5">
        <v>0</v>
      </c>
      <c r="BC1168" s="5">
        <v>3459</v>
      </c>
      <c r="BD1168" s="5">
        <v>0</v>
      </c>
      <c r="BE1168" s="5">
        <v>0</v>
      </c>
      <c r="BF1168" s="5">
        <v>0</v>
      </c>
      <c r="BG1168" s="5">
        <v>0</v>
      </c>
      <c r="BH1168" s="5">
        <v>89892</v>
      </c>
      <c r="BI1168" s="5">
        <v>9502</v>
      </c>
      <c r="BJ1168" s="5">
        <v>96770</v>
      </c>
      <c r="BK1168" s="5">
        <v>5107</v>
      </c>
      <c r="BL1168" s="5">
        <v>0</v>
      </c>
      <c r="BM1168" s="5">
        <v>0</v>
      </c>
      <c r="BN1168" s="5">
        <v>0</v>
      </c>
      <c r="BO1168" s="5">
        <v>7859</v>
      </c>
      <c r="BP1168" s="5">
        <v>432527</v>
      </c>
      <c r="BQ1168" s="5">
        <v>131639</v>
      </c>
      <c r="BR1168" s="5">
        <v>0</v>
      </c>
    </row>
    <row r="1169" spans="1:70">
      <c r="A1169" t="s">
        <v>2615</v>
      </c>
      <c r="B1169" t="s">
        <v>2616</v>
      </c>
      <c r="C1169" t="s">
        <v>1340</v>
      </c>
      <c r="D1169" t="s">
        <v>2634</v>
      </c>
      <c r="E1169" t="str">
        <f t="shared" si="18"/>
        <v>愛媛県今治市（越智諸島）</v>
      </c>
      <c r="F1169" s="5">
        <v>15784</v>
      </c>
      <c r="G1169" s="5">
        <v>6</v>
      </c>
      <c r="H1169" s="5">
        <v>2</v>
      </c>
      <c r="I1169" s="5">
        <v>1</v>
      </c>
      <c r="J1169" s="5">
        <v>0</v>
      </c>
      <c r="K1169" s="5">
        <v>0</v>
      </c>
      <c r="L1169" s="5">
        <v>4324</v>
      </c>
      <c r="M1169" s="5">
        <v>44131</v>
      </c>
      <c r="N1169" s="5">
        <v>0</v>
      </c>
      <c r="O1169" s="5">
        <v>417926</v>
      </c>
      <c r="P1169" s="5">
        <v>270495</v>
      </c>
      <c r="Q1169" s="5">
        <v>1589808</v>
      </c>
      <c r="R1169" s="5">
        <v>285036</v>
      </c>
      <c r="S1169" s="5">
        <v>6</v>
      </c>
      <c r="T1169" s="5">
        <v>1628</v>
      </c>
      <c r="U1169" s="5">
        <v>0</v>
      </c>
      <c r="V1169" s="5">
        <v>0</v>
      </c>
      <c r="W1169" s="5">
        <v>6</v>
      </c>
      <c r="X1169" s="5">
        <v>20</v>
      </c>
      <c r="Y1169" s="5">
        <v>7074</v>
      </c>
      <c r="Z1169" s="5">
        <v>0</v>
      </c>
      <c r="AA1169" s="5">
        <v>176</v>
      </c>
      <c r="AB1169" s="5">
        <v>163</v>
      </c>
      <c r="AC1169" s="5">
        <v>1323</v>
      </c>
      <c r="AD1169" s="5">
        <v>52</v>
      </c>
      <c r="AE1169" s="5">
        <v>0</v>
      </c>
      <c r="AF1169" s="5">
        <v>49136</v>
      </c>
      <c r="AG1169" s="5">
        <v>0</v>
      </c>
      <c r="AH1169" s="5">
        <v>3532</v>
      </c>
      <c r="AI1169" s="5">
        <v>605</v>
      </c>
      <c r="AJ1169" s="5">
        <v>9659</v>
      </c>
      <c r="AK1169" s="5">
        <v>3647</v>
      </c>
      <c r="AL1169" s="5">
        <v>1707</v>
      </c>
      <c r="AM1169" s="5">
        <v>1464</v>
      </c>
      <c r="AN1169" s="5">
        <v>0</v>
      </c>
      <c r="AO1169" s="5">
        <v>0</v>
      </c>
      <c r="AP1169" s="5">
        <v>0</v>
      </c>
      <c r="AQ1169" s="5">
        <v>0</v>
      </c>
      <c r="AR1169" s="5">
        <v>663</v>
      </c>
      <c r="AS1169" s="5">
        <v>23170</v>
      </c>
      <c r="AT1169" s="5">
        <v>0</v>
      </c>
      <c r="AU1169" s="5">
        <v>13714</v>
      </c>
      <c r="AV1169" s="5">
        <v>0</v>
      </c>
      <c r="AW1169" s="5">
        <v>0</v>
      </c>
      <c r="AX1169" s="5">
        <v>0</v>
      </c>
      <c r="AY1169" s="5">
        <v>0</v>
      </c>
      <c r="AZ1169" s="5">
        <v>0</v>
      </c>
      <c r="BA1169" s="5">
        <v>5990</v>
      </c>
      <c r="BB1169" s="5">
        <v>0</v>
      </c>
      <c r="BC1169" s="5">
        <v>9190</v>
      </c>
      <c r="BD1169" s="5">
        <v>0</v>
      </c>
      <c r="BE1169" s="5">
        <v>0</v>
      </c>
      <c r="BF1169" s="5">
        <v>0</v>
      </c>
      <c r="BG1169" s="5">
        <v>0</v>
      </c>
      <c r="BH1169" s="5">
        <v>279358</v>
      </c>
      <c r="BI1169" s="5">
        <v>317294</v>
      </c>
      <c r="BJ1169" s="5">
        <v>693564</v>
      </c>
      <c r="BK1169" s="5">
        <v>33021</v>
      </c>
      <c r="BL1169" s="5">
        <v>0</v>
      </c>
      <c r="BM1169" s="5">
        <v>4361</v>
      </c>
      <c r="BN1169" s="5">
        <v>0</v>
      </c>
      <c r="BO1169" s="5">
        <v>44811</v>
      </c>
      <c r="BP1169" s="5">
        <v>1062470</v>
      </c>
      <c r="BQ1169" s="5">
        <v>518932</v>
      </c>
      <c r="BR1169" s="5">
        <v>3000</v>
      </c>
    </row>
    <row r="1170" spans="1:70">
      <c r="A1170" t="s">
        <v>2615</v>
      </c>
      <c r="B1170" t="s">
        <v>2616</v>
      </c>
      <c r="C1170" t="s">
        <v>1342</v>
      </c>
      <c r="D1170" t="s">
        <v>2635</v>
      </c>
      <c r="E1170" t="str">
        <f t="shared" si="18"/>
        <v>愛媛県今治市（玉川）</v>
      </c>
      <c r="F1170" s="5">
        <v>4757</v>
      </c>
      <c r="G1170" s="5">
        <v>0</v>
      </c>
      <c r="H1170" s="5">
        <v>1</v>
      </c>
      <c r="I1170" s="5">
        <v>2</v>
      </c>
      <c r="J1170" s="5">
        <v>0</v>
      </c>
      <c r="K1170" s="5">
        <v>0</v>
      </c>
      <c r="L1170" s="5">
        <v>0</v>
      </c>
      <c r="M1170" s="5">
        <v>9884</v>
      </c>
      <c r="N1170" s="5">
        <v>0</v>
      </c>
      <c r="O1170" s="5">
        <v>90958</v>
      </c>
      <c r="P1170" s="5">
        <v>71124</v>
      </c>
      <c r="Q1170" s="5">
        <v>160065</v>
      </c>
      <c r="R1170" s="5">
        <v>1263</v>
      </c>
      <c r="S1170" s="5">
        <v>0</v>
      </c>
      <c r="T1170" s="5">
        <v>459</v>
      </c>
      <c r="U1170" s="5">
        <v>0</v>
      </c>
      <c r="V1170" s="5">
        <v>0</v>
      </c>
      <c r="W1170" s="5">
        <v>0</v>
      </c>
      <c r="X1170" s="5">
        <v>0</v>
      </c>
      <c r="Y1170" s="5">
        <v>2493</v>
      </c>
      <c r="Z1170" s="5">
        <v>0</v>
      </c>
      <c r="AA1170" s="5">
        <v>17</v>
      </c>
      <c r="AB1170" s="5">
        <v>11</v>
      </c>
      <c r="AC1170" s="5">
        <v>0</v>
      </c>
      <c r="AD1170" s="5">
        <v>301</v>
      </c>
      <c r="AE1170" s="5">
        <v>0</v>
      </c>
      <c r="AF1170" s="5">
        <v>29423</v>
      </c>
      <c r="AG1170" s="5">
        <v>0</v>
      </c>
      <c r="AH1170" s="5">
        <v>0</v>
      </c>
      <c r="AI1170" s="5">
        <v>0</v>
      </c>
      <c r="AJ1170" s="5">
        <v>5080</v>
      </c>
      <c r="AK1170" s="5">
        <v>601</v>
      </c>
      <c r="AL1170" s="5">
        <v>991</v>
      </c>
      <c r="AM1170" s="5">
        <v>370</v>
      </c>
      <c r="AN1170" s="5">
        <v>0</v>
      </c>
      <c r="AO1170" s="5">
        <v>0</v>
      </c>
      <c r="AP1170" s="5">
        <v>0</v>
      </c>
      <c r="AQ1170" s="5">
        <v>0</v>
      </c>
      <c r="AR1170" s="5">
        <v>0</v>
      </c>
      <c r="AS1170" s="5">
        <v>2667</v>
      </c>
      <c r="AT1170" s="5">
        <v>0</v>
      </c>
      <c r="AU1170" s="5">
        <v>3627</v>
      </c>
      <c r="AV1170" s="5">
        <v>0</v>
      </c>
      <c r="AW1170" s="5">
        <v>0</v>
      </c>
      <c r="AX1170" s="5">
        <v>0</v>
      </c>
      <c r="AY1170" s="5">
        <v>0</v>
      </c>
      <c r="AZ1170" s="5">
        <v>0</v>
      </c>
      <c r="BA1170" s="5">
        <v>1249</v>
      </c>
      <c r="BB1170" s="5">
        <v>0</v>
      </c>
      <c r="BC1170" s="5">
        <v>2197</v>
      </c>
      <c r="BD1170" s="5">
        <v>0</v>
      </c>
      <c r="BE1170" s="5">
        <v>0</v>
      </c>
      <c r="BF1170" s="5">
        <v>0</v>
      </c>
      <c r="BG1170" s="5">
        <v>0</v>
      </c>
      <c r="BH1170" s="5">
        <v>72064</v>
      </c>
      <c r="BI1170" s="5">
        <v>4614</v>
      </c>
      <c r="BJ1170" s="5">
        <v>78082</v>
      </c>
      <c r="BK1170" s="5">
        <v>1621</v>
      </c>
      <c r="BL1170" s="5">
        <v>0</v>
      </c>
      <c r="BM1170" s="5">
        <v>0</v>
      </c>
      <c r="BN1170" s="5">
        <v>0</v>
      </c>
      <c r="BO1170" s="5">
        <v>2053</v>
      </c>
      <c r="BP1170" s="5">
        <v>183159</v>
      </c>
      <c r="BQ1170" s="5">
        <v>89505</v>
      </c>
      <c r="BR1170" s="5">
        <v>0</v>
      </c>
    </row>
    <row r="1171" spans="1:70">
      <c r="A1171" t="s">
        <v>2615</v>
      </c>
      <c r="B1171" t="s">
        <v>2616</v>
      </c>
      <c r="C1171" t="s">
        <v>1489</v>
      </c>
      <c r="D1171" t="s">
        <v>2636</v>
      </c>
      <c r="E1171" t="str">
        <f t="shared" si="18"/>
        <v>愛媛県鬼北町</v>
      </c>
      <c r="F1171" s="5">
        <v>9976</v>
      </c>
      <c r="G1171" s="5">
        <v>7</v>
      </c>
      <c r="H1171" s="5">
        <v>0</v>
      </c>
      <c r="I1171" s="5">
        <v>4</v>
      </c>
      <c r="J1171" s="5">
        <v>7</v>
      </c>
      <c r="K1171" s="5">
        <v>0</v>
      </c>
      <c r="L1171" s="5">
        <v>13931</v>
      </c>
      <c r="M1171" s="5">
        <v>41020</v>
      </c>
      <c r="N1171" s="5">
        <v>0</v>
      </c>
      <c r="O1171" s="5">
        <v>180078</v>
      </c>
      <c r="P1171" s="5">
        <v>265996</v>
      </c>
      <c r="Q1171" s="5">
        <v>1974667</v>
      </c>
      <c r="R1171" s="5">
        <v>213207</v>
      </c>
      <c r="S1171" s="5">
        <v>3</v>
      </c>
      <c r="T1171" s="5">
        <v>995</v>
      </c>
      <c r="U1171" s="5">
        <v>0</v>
      </c>
      <c r="V1171" s="5">
        <v>0</v>
      </c>
      <c r="W1171" s="5">
        <v>2</v>
      </c>
      <c r="X1171" s="5">
        <v>6</v>
      </c>
      <c r="Y1171" s="5">
        <v>5715</v>
      </c>
      <c r="Z1171" s="5">
        <v>0</v>
      </c>
      <c r="AA1171" s="5">
        <v>63</v>
      </c>
      <c r="AB1171" s="5">
        <v>0</v>
      </c>
      <c r="AC1171" s="5">
        <v>0</v>
      </c>
      <c r="AD1171" s="5">
        <v>2</v>
      </c>
      <c r="AE1171" s="5">
        <v>0</v>
      </c>
      <c r="AF1171" s="5">
        <v>0</v>
      </c>
      <c r="AG1171" s="5">
        <v>0</v>
      </c>
      <c r="AH1171" s="5">
        <v>0</v>
      </c>
      <c r="AI1171" s="5">
        <v>10494</v>
      </c>
      <c r="AJ1171" s="5">
        <v>0</v>
      </c>
      <c r="AK1171" s="5">
        <v>1942</v>
      </c>
      <c r="AL1171" s="5">
        <v>0</v>
      </c>
      <c r="AM1171" s="5">
        <v>0</v>
      </c>
      <c r="AN1171" s="5">
        <v>1824</v>
      </c>
      <c r="AO1171" s="5">
        <v>2666</v>
      </c>
      <c r="AP1171" s="5">
        <v>0</v>
      </c>
      <c r="AQ1171" s="5">
        <v>0</v>
      </c>
      <c r="AR1171" s="5">
        <v>0</v>
      </c>
      <c r="AS1171" s="5">
        <v>0</v>
      </c>
      <c r="AT1171" s="5">
        <v>0</v>
      </c>
      <c r="AU1171" s="5">
        <v>300</v>
      </c>
      <c r="AV1171" s="5">
        <v>0</v>
      </c>
      <c r="AW1171" s="5">
        <v>0</v>
      </c>
      <c r="AX1171" s="5">
        <v>0</v>
      </c>
      <c r="AY1171" s="5">
        <v>0</v>
      </c>
      <c r="AZ1171" s="5">
        <v>1939</v>
      </c>
      <c r="BA1171" s="5">
        <v>412</v>
      </c>
      <c r="BB1171" s="5">
        <v>0</v>
      </c>
      <c r="BC1171" s="5">
        <v>1779</v>
      </c>
      <c r="BD1171" s="5">
        <v>0</v>
      </c>
      <c r="BE1171" s="5">
        <v>0</v>
      </c>
      <c r="BF1171" s="5">
        <v>0</v>
      </c>
      <c r="BG1171" s="5">
        <v>0</v>
      </c>
      <c r="BH1171" s="5">
        <v>266259</v>
      </c>
      <c r="BI1171" s="5">
        <v>141907</v>
      </c>
      <c r="BJ1171" s="5">
        <v>269329</v>
      </c>
      <c r="BK1171" s="5">
        <v>52313</v>
      </c>
      <c r="BL1171" s="5">
        <v>0</v>
      </c>
      <c r="BM1171" s="5">
        <v>0</v>
      </c>
      <c r="BN1171" s="5">
        <v>0</v>
      </c>
      <c r="BO1171" s="5">
        <v>101907</v>
      </c>
      <c r="BP1171" s="5">
        <v>208039</v>
      </c>
      <c r="BQ1171" s="5">
        <v>223235</v>
      </c>
      <c r="BR1171" s="5">
        <v>0</v>
      </c>
    </row>
    <row r="1172" spans="1:70">
      <c r="A1172" t="s">
        <v>2615</v>
      </c>
      <c r="B1172" t="s">
        <v>2616</v>
      </c>
      <c r="C1172" t="s">
        <v>1344</v>
      </c>
      <c r="D1172" t="s">
        <v>2637</v>
      </c>
      <c r="E1172" t="str">
        <f t="shared" si="18"/>
        <v>愛媛県四国中央市（小富士長津）</v>
      </c>
      <c r="F1172" s="5">
        <v>6800</v>
      </c>
      <c r="G1172" s="5">
        <v>2</v>
      </c>
      <c r="H1172" s="5">
        <v>2</v>
      </c>
      <c r="I1172" s="5">
        <v>0</v>
      </c>
      <c r="J1172" s="5">
        <v>0</v>
      </c>
      <c r="K1172" s="5">
        <v>0</v>
      </c>
      <c r="L1172" s="5">
        <v>4032</v>
      </c>
      <c r="M1172" s="5">
        <v>646</v>
      </c>
      <c r="N1172" s="5">
        <v>13720</v>
      </c>
      <c r="O1172" s="5">
        <v>66877</v>
      </c>
      <c r="P1172" s="5">
        <v>75908</v>
      </c>
      <c r="Q1172" s="5">
        <v>1467990</v>
      </c>
      <c r="R1172" s="5">
        <v>53023</v>
      </c>
      <c r="S1172" s="5">
        <v>2</v>
      </c>
      <c r="T1172" s="5">
        <v>672</v>
      </c>
      <c r="U1172" s="5">
        <v>0</v>
      </c>
      <c r="V1172" s="5">
        <v>0</v>
      </c>
      <c r="W1172" s="5">
        <v>1</v>
      </c>
      <c r="X1172" s="5">
        <v>7</v>
      </c>
      <c r="Y1172" s="5">
        <v>2720</v>
      </c>
      <c r="Z1172" s="5">
        <v>0</v>
      </c>
      <c r="AA1172" s="5">
        <v>2</v>
      </c>
      <c r="AB1172" s="5">
        <v>0</v>
      </c>
      <c r="AC1172" s="5">
        <v>0</v>
      </c>
      <c r="AD1172" s="5">
        <v>0</v>
      </c>
      <c r="AE1172" s="5">
        <v>0</v>
      </c>
      <c r="AF1172" s="5">
        <v>0</v>
      </c>
      <c r="AG1172" s="5">
        <v>0</v>
      </c>
      <c r="AH1172" s="5">
        <v>0</v>
      </c>
      <c r="AI1172" s="5">
        <v>0</v>
      </c>
      <c r="AJ1172" s="5">
        <v>0</v>
      </c>
      <c r="AK1172" s="5">
        <v>1695</v>
      </c>
      <c r="AL1172" s="5">
        <v>0</v>
      </c>
      <c r="AM1172" s="5">
        <v>0</v>
      </c>
      <c r="AN1172" s="5">
        <v>0</v>
      </c>
      <c r="AO1172" s="5">
        <v>0</v>
      </c>
      <c r="AP1172" s="5">
        <v>0</v>
      </c>
      <c r="AQ1172" s="5">
        <v>0</v>
      </c>
      <c r="AR1172" s="5">
        <v>645</v>
      </c>
      <c r="AS1172" s="5">
        <v>0</v>
      </c>
      <c r="AT1172" s="5">
        <v>6238</v>
      </c>
      <c r="AU1172" s="5">
        <v>2427</v>
      </c>
      <c r="AV1172" s="5">
        <v>0</v>
      </c>
      <c r="AW1172" s="5">
        <v>0</v>
      </c>
      <c r="AX1172" s="5">
        <v>0</v>
      </c>
      <c r="AY1172" s="5">
        <v>0</v>
      </c>
      <c r="AZ1172" s="5">
        <v>0</v>
      </c>
      <c r="BA1172" s="5">
        <v>0</v>
      </c>
      <c r="BB1172" s="5">
        <v>2711</v>
      </c>
      <c r="BC1172" s="5">
        <v>32899</v>
      </c>
      <c r="BD1172" s="5">
        <v>0</v>
      </c>
      <c r="BE1172" s="5">
        <v>0</v>
      </c>
      <c r="BF1172" s="5">
        <v>0</v>
      </c>
      <c r="BG1172" s="5">
        <v>0</v>
      </c>
      <c r="BH1172" s="5">
        <v>78502</v>
      </c>
      <c r="BI1172" s="5">
        <v>53859</v>
      </c>
      <c r="BJ1172" s="5">
        <v>119818</v>
      </c>
      <c r="BK1172" s="5">
        <v>24518</v>
      </c>
      <c r="BL1172" s="5">
        <v>0</v>
      </c>
      <c r="BM1172" s="5">
        <v>0</v>
      </c>
      <c r="BN1172" s="5">
        <v>0</v>
      </c>
      <c r="BO1172" s="5">
        <v>29154</v>
      </c>
      <c r="BP1172" s="5">
        <v>184508</v>
      </c>
      <c r="BQ1172" s="5">
        <v>65489</v>
      </c>
      <c r="BR1172" s="5">
        <v>0</v>
      </c>
    </row>
    <row r="1173" spans="1:70">
      <c r="A1173" t="s">
        <v>2615</v>
      </c>
      <c r="B1173" t="s">
        <v>2616</v>
      </c>
      <c r="C1173" t="s">
        <v>1346</v>
      </c>
      <c r="D1173" t="s">
        <v>2638</v>
      </c>
      <c r="E1173" t="str">
        <f t="shared" si="18"/>
        <v>愛媛県西条市（西部）</v>
      </c>
      <c r="F1173" s="5">
        <v>5734</v>
      </c>
      <c r="G1173" s="5">
        <v>1</v>
      </c>
      <c r="H1173" s="5">
        <v>2</v>
      </c>
      <c r="I1173" s="5">
        <v>0</v>
      </c>
      <c r="J1173" s="5">
        <v>0</v>
      </c>
      <c r="K1173" s="5">
        <v>0</v>
      </c>
      <c r="L1173" s="5">
        <v>0</v>
      </c>
      <c r="M1173" s="5">
        <v>5658</v>
      </c>
      <c r="N1173" s="5">
        <v>0</v>
      </c>
      <c r="O1173" s="5">
        <v>50278</v>
      </c>
      <c r="P1173" s="5">
        <v>0</v>
      </c>
      <c r="Q1173" s="5">
        <v>0</v>
      </c>
      <c r="R1173" s="5">
        <v>0</v>
      </c>
      <c r="S1173" s="5">
        <v>1</v>
      </c>
      <c r="T1173" s="5">
        <v>743</v>
      </c>
      <c r="U1173" s="5">
        <v>0</v>
      </c>
      <c r="V1173" s="5">
        <v>0</v>
      </c>
      <c r="W1173" s="5">
        <v>1</v>
      </c>
      <c r="X1173" s="5">
        <v>3</v>
      </c>
      <c r="Y1173" s="5">
        <v>4282</v>
      </c>
      <c r="Z1173" s="5">
        <v>0</v>
      </c>
      <c r="AA1173" s="5">
        <v>3</v>
      </c>
      <c r="AB1173" s="5">
        <v>2</v>
      </c>
      <c r="AC1173" s="5">
        <v>0</v>
      </c>
      <c r="AD1173" s="5">
        <v>0</v>
      </c>
      <c r="AE1173" s="5">
        <v>0</v>
      </c>
      <c r="AF1173" s="5">
        <v>3309</v>
      </c>
      <c r="AG1173" s="5">
        <v>3019</v>
      </c>
      <c r="AH1173" s="5">
        <v>3019</v>
      </c>
      <c r="AI1173" s="5">
        <v>1263</v>
      </c>
      <c r="AJ1173" s="5">
        <v>0</v>
      </c>
      <c r="AK1173" s="5">
        <v>1540</v>
      </c>
      <c r="AL1173" s="5">
        <v>0</v>
      </c>
      <c r="AM1173" s="5">
        <v>0</v>
      </c>
      <c r="AN1173" s="5">
        <v>0</v>
      </c>
      <c r="AO1173" s="5">
        <v>0</v>
      </c>
      <c r="AP1173" s="5">
        <v>769</v>
      </c>
      <c r="AQ1173" s="5">
        <v>0</v>
      </c>
      <c r="AR1173" s="5">
        <v>0</v>
      </c>
      <c r="AS1173" s="5">
        <v>0</v>
      </c>
      <c r="AT1173" s="5">
        <v>0</v>
      </c>
      <c r="AU1173" s="5">
        <v>0</v>
      </c>
      <c r="AV1173" s="5">
        <v>0</v>
      </c>
      <c r="AW1173" s="5">
        <v>0</v>
      </c>
      <c r="AX1173" s="5">
        <v>0</v>
      </c>
      <c r="AY1173" s="5">
        <v>0</v>
      </c>
      <c r="AZ1173" s="5">
        <v>0</v>
      </c>
      <c r="BA1173" s="5">
        <v>0</v>
      </c>
      <c r="BB1173" s="5">
        <v>0</v>
      </c>
      <c r="BC1173" s="5">
        <v>6608</v>
      </c>
      <c r="BD1173" s="5">
        <v>0</v>
      </c>
      <c r="BE1173" s="5">
        <v>0</v>
      </c>
      <c r="BF1173" s="5">
        <v>0</v>
      </c>
      <c r="BG1173" s="5">
        <v>0</v>
      </c>
      <c r="BH1173" s="5">
        <v>0</v>
      </c>
      <c r="BI1173" s="5">
        <v>0</v>
      </c>
      <c r="BJ1173" s="5">
        <v>0</v>
      </c>
      <c r="BK1173" s="5">
        <v>0</v>
      </c>
      <c r="BL1173" s="5">
        <v>0</v>
      </c>
      <c r="BM1173" s="5">
        <v>0</v>
      </c>
      <c r="BN1173" s="5">
        <v>0</v>
      </c>
      <c r="BO1173" s="5">
        <v>0</v>
      </c>
      <c r="BP1173" s="5">
        <v>0</v>
      </c>
      <c r="BQ1173" s="5">
        <v>0</v>
      </c>
      <c r="BR1173" s="5">
        <v>0</v>
      </c>
    </row>
    <row r="1174" spans="1:70">
      <c r="A1174" t="s">
        <v>2615</v>
      </c>
      <c r="B1174" t="s">
        <v>2616</v>
      </c>
      <c r="C1174" t="s">
        <v>1539</v>
      </c>
      <c r="D1174" t="s">
        <v>2639</v>
      </c>
      <c r="E1174" t="str">
        <f t="shared" si="18"/>
        <v>愛媛県愛南町</v>
      </c>
      <c r="F1174" s="5">
        <v>20325</v>
      </c>
      <c r="G1174" s="5">
        <v>12</v>
      </c>
      <c r="H1174" s="5">
        <v>2</v>
      </c>
      <c r="I1174" s="5">
        <v>4</v>
      </c>
      <c r="J1174" s="5">
        <v>5</v>
      </c>
      <c r="K1174" s="5">
        <v>3</v>
      </c>
      <c r="L1174" s="5">
        <v>10654</v>
      </c>
      <c r="M1174" s="5">
        <v>85095</v>
      </c>
      <c r="N1174" s="5">
        <v>0</v>
      </c>
      <c r="O1174" s="5">
        <v>273404</v>
      </c>
      <c r="P1174" s="5">
        <v>456267</v>
      </c>
      <c r="Q1174" s="5">
        <v>3418874</v>
      </c>
      <c r="R1174" s="5">
        <v>199452</v>
      </c>
      <c r="S1174" s="5">
        <v>12</v>
      </c>
      <c r="T1174" s="5">
        <v>2358</v>
      </c>
      <c r="U1174" s="5">
        <v>0</v>
      </c>
      <c r="V1174" s="5">
        <v>0</v>
      </c>
      <c r="W1174" s="5">
        <v>7</v>
      </c>
      <c r="X1174" s="5">
        <v>9</v>
      </c>
      <c r="Y1174" s="5">
        <v>14869</v>
      </c>
      <c r="Z1174" s="5">
        <v>0</v>
      </c>
      <c r="AA1174" s="5">
        <v>151</v>
      </c>
      <c r="AB1174" s="5">
        <v>82</v>
      </c>
      <c r="AC1174" s="5">
        <v>557</v>
      </c>
      <c r="AD1174" s="5">
        <v>18845</v>
      </c>
      <c r="AE1174" s="5">
        <v>0</v>
      </c>
      <c r="AF1174" s="5">
        <v>48695</v>
      </c>
      <c r="AG1174" s="5">
        <v>10498</v>
      </c>
      <c r="AH1174" s="5">
        <v>26269</v>
      </c>
      <c r="AI1174" s="5">
        <v>53977</v>
      </c>
      <c r="AJ1174" s="5">
        <v>27418</v>
      </c>
      <c r="AK1174" s="5">
        <v>8365</v>
      </c>
      <c r="AL1174" s="5">
        <v>2668</v>
      </c>
      <c r="AM1174" s="5">
        <v>300</v>
      </c>
      <c r="AN1174" s="5">
        <v>1520</v>
      </c>
      <c r="AO1174" s="5">
        <v>1435</v>
      </c>
      <c r="AP1174" s="5">
        <v>1636</v>
      </c>
      <c r="AQ1174" s="5">
        <v>217</v>
      </c>
      <c r="AR1174" s="5">
        <v>1247</v>
      </c>
      <c r="AS1174" s="5">
        <v>3143</v>
      </c>
      <c r="AT1174" s="5">
        <v>0</v>
      </c>
      <c r="AU1174" s="5">
        <v>42</v>
      </c>
      <c r="AV1174" s="5">
        <v>0</v>
      </c>
      <c r="AW1174" s="5">
        <v>33</v>
      </c>
      <c r="AX1174" s="5">
        <v>0</v>
      </c>
      <c r="AY1174" s="5">
        <v>33</v>
      </c>
      <c r="AZ1174" s="5">
        <v>0</v>
      </c>
      <c r="BA1174" s="5">
        <v>6644</v>
      </c>
      <c r="BB1174" s="5">
        <v>0</v>
      </c>
      <c r="BC1174" s="5">
        <v>41633</v>
      </c>
      <c r="BD1174" s="5">
        <v>0</v>
      </c>
      <c r="BE1174" s="5">
        <v>139</v>
      </c>
      <c r="BF1174" s="5">
        <v>0</v>
      </c>
      <c r="BG1174" s="5">
        <v>97</v>
      </c>
      <c r="BH1174" s="5">
        <v>464995</v>
      </c>
      <c r="BI1174" s="5">
        <v>244368</v>
      </c>
      <c r="BJ1174" s="5">
        <v>646265</v>
      </c>
      <c r="BK1174" s="5">
        <v>54370</v>
      </c>
      <c r="BL1174" s="5">
        <v>202</v>
      </c>
      <c r="BM1174" s="5">
        <v>0</v>
      </c>
      <c r="BN1174" s="5">
        <v>0</v>
      </c>
      <c r="BO1174" s="5">
        <v>87739</v>
      </c>
      <c r="BP1174" s="5">
        <v>704355</v>
      </c>
      <c r="BQ1174" s="5">
        <v>230016</v>
      </c>
      <c r="BR1174" s="5">
        <v>0</v>
      </c>
    </row>
    <row r="1175" spans="1:70">
      <c r="A1175" t="s">
        <v>2615</v>
      </c>
      <c r="B1175" t="s">
        <v>2616</v>
      </c>
      <c r="C1175" t="s">
        <v>1350</v>
      </c>
      <c r="D1175" t="s">
        <v>2640</v>
      </c>
      <c r="E1175" t="str">
        <f t="shared" si="18"/>
        <v>愛媛県八幡浜市</v>
      </c>
      <c r="F1175" s="5">
        <v>32022</v>
      </c>
      <c r="G1175" s="5">
        <v>15</v>
      </c>
      <c r="H1175" s="5">
        <v>6</v>
      </c>
      <c r="I1175" s="5">
        <v>1</v>
      </c>
      <c r="J1175" s="5">
        <v>0</v>
      </c>
      <c r="K1175" s="5">
        <v>0</v>
      </c>
      <c r="L1175" s="5">
        <v>7055</v>
      </c>
      <c r="M1175" s="5">
        <v>35925</v>
      </c>
      <c r="N1175" s="5">
        <v>58430</v>
      </c>
      <c r="O1175" s="5">
        <v>190145</v>
      </c>
      <c r="P1175" s="5">
        <v>731090</v>
      </c>
      <c r="Q1175" s="5">
        <v>1628897</v>
      </c>
      <c r="R1175" s="5">
        <v>133967</v>
      </c>
      <c r="S1175" s="5">
        <v>15</v>
      </c>
      <c r="T1175" s="5">
        <v>3483</v>
      </c>
      <c r="U1175" s="5">
        <v>0</v>
      </c>
      <c r="V1175" s="5">
        <v>0</v>
      </c>
      <c r="W1175" s="5">
        <v>7</v>
      </c>
      <c r="X1175" s="5">
        <v>6</v>
      </c>
      <c r="Y1175" s="5">
        <v>11749</v>
      </c>
      <c r="Z1175" s="5">
        <v>0</v>
      </c>
      <c r="AA1175" s="5">
        <v>85</v>
      </c>
      <c r="AB1175" s="5">
        <v>16</v>
      </c>
      <c r="AC1175" s="5">
        <v>615</v>
      </c>
      <c r="AD1175" s="5">
        <v>5205</v>
      </c>
      <c r="AE1175" s="5">
        <v>22305</v>
      </c>
      <c r="AF1175" s="5">
        <v>40057</v>
      </c>
      <c r="AG1175" s="5">
        <v>172</v>
      </c>
      <c r="AH1175" s="5">
        <v>3074</v>
      </c>
      <c r="AI1175" s="5">
        <v>2866</v>
      </c>
      <c r="AJ1175" s="5">
        <v>0</v>
      </c>
      <c r="AK1175" s="5">
        <v>2880</v>
      </c>
      <c r="AL1175" s="5">
        <v>6100</v>
      </c>
      <c r="AM1175" s="5">
        <v>0</v>
      </c>
      <c r="AN1175" s="5">
        <v>0</v>
      </c>
      <c r="AO1175" s="5">
        <v>0</v>
      </c>
      <c r="AP1175" s="5">
        <v>4839</v>
      </c>
      <c r="AQ1175" s="5">
        <v>0</v>
      </c>
      <c r="AR1175" s="5">
        <v>0</v>
      </c>
      <c r="AS1175" s="5">
        <v>2035</v>
      </c>
      <c r="AT1175" s="5">
        <v>6890</v>
      </c>
      <c r="AU1175" s="5">
        <v>120</v>
      </c>
      <c r="AV1175" s="5">
        <v>0</v>
      </c>
      <c r="AW1175" s="5">
        <v>0</v>
      </c>
      <c r="AX1175" s="5">
        <v>0</v>
      </c>
      <c r="AY1175" s="5">
        <v>0</v>
      </c>
      <c r="AZ1175" s="5">
        <v>2840</v>
      </c>
      <c r="BA1175" s="5">
        <v>3235</v>
      </c>
      <c r="BB1175" s="5">
        <v>1500</v>
      </c>
      <c r="BC1175" s="5">
        <v>20</v>
      </c>
      <c r="BD1175" s="5">
        <v>0</v>
      </c>
      <c r="BE1175" s="5">
        <v>0</v>
      </c>
      <c r="BF1175" s="5">
        <v>0</v>
      </c>
      <c r="BG1175" s="5">
        <v>0</v>
      </c>
      <c r="BH1175" s="5">
        <v>735287</v>
      </c>
      <c r="BI1175" s="5">
        <v>156988</v>
      </c>
      <c r="BJ1175" s="5">
        <v>773216</v>
      </c>
      <c r="BK1175" s="5">
        <v>36533</v>
      </c>
      <c r="BL1175" s="5">
        <v>0</v>
      </c>
      <c r="BM1175" s="5">
        <v>0</v>
      </c>
      <c r="BN1175" s="5">
        <v>0</v>
      </c>
      <c r="BO1175" s="5">
        <v>69859</v>
      </c>
      <c r="BP1175" s="5">
        <v>1212200</v>
      </c>
      <c r="BQ1175" s="5">
        <v>228039</v>
      </c>
      <c r="BR1175" s="5">
        <v>5490</v>
      </c>
    </row>
    <row r="1176" spans="1:70">
      <c r="A1176" t="s">
        <v>2615</v>
      </c>
      <c r="B1176" t="s">
        <v>2616</v>
      </c>
      <c r="C1176" t="s">
        <v>1354</v>
      </c>
      <c r="D1176" t="s">
        <v>2641</v>
      </c>
      <c r="E1176" t="str">
        <f t="shared" si="18"/>
        <v>愛媛県西条市（東部）</v>
      </c>
      <c r="F1176" s="5">
        <v>7043</v>
      </c>
      <c r="G1176" s="5">
        <v>2</v>
      </c>
      <c r="H1176" s="5">
        <v>2</v>
      </c>
      <c r="I1176" s="5">
        <v>0</v>
      </c>
      <c r="J1176" s="5">
        <v>0</v>
      </c>
      <c r="K1176" s="5">
        <v>0</v>
      </c>
      <c r="L1176" s="5">
        <v>0</v>
      </c>
      <c r="M1176" s="5">
        <v>13487</v>
      </c>
      <c r="N1176" s="5">
        <v>0</v>
      </c>
      <c r="O1176" s="5">
        <v>58906</v>
      </c>
      <c r="P1176" s="5">
        <v>0</v>
      </c>
      <c r="Q1176" s="5">
        <v>0</v>
      </c>
      <c r="R1176" s="5">
        <v>0</v>
      </c>
      <c r="S1176" s="5">
        <v>2</v>
      </c>
      <c r="T1176" s="5">
        <v>867</v>
      </c>
      <c r="U1176" s="5">
        <v>0</v>
      </c>
      <c r="V1176" s="5">
        <v>0</v>
      </c>
      <c r="W1176" s="5">
        <v>0</v>
      </c>
      <c r="X1176" s="5">
        <v>3</v>
      </c>
      <c r="Y1176" s="5">
        <v>6480</v>
      </c>
      <c r="Z1176" s="5">
        <v>0</v>
      </c>
      <c r="AA1176" s="5">
        <v>2</v>
      </c>
      <c r="AB1176" s="5">
        <v>1</v>
      </c>
      <c r="AC1176" s="5">
        <v>0</v>
      </c>
      <c r="AD1176" s="5">
        <v>3032</v>
      </c>
      <c r="AE1176" s="5">
        <v>0</v>
      </c>
      <c r="AF1176" s="5">
        <v>18030</v>
      </c>
      <c r="AG1176" s="5">
        <v>3980</v>
      </c>
      <c r="AH1176" s="5">
        <v>3980</v>
      </c>
      <c r="AI1176" s="5">
        <v>2500</v>
      </c>
      <c r="AJ1176" s="5">
        <v>0</v>
      </c>
      <c r="AK1176" s="5">
        <v>3230</v>
      </c>
      <c r="AL1176" s="5">
        <v>0</v>
      </c>
      <c r="AM1176" s="5">
        <v>512</v>
      </c>
      <c r="AN1176" s="5">
        <v>0</v>
      </c>
      <c r="AO1176" s="5">
        <v>0</v>
      </c>
      <c r="AP1176" s="5">
        <v>0</v>
      </c>
      <c r="AQ1176" s="5">
        <v>43</v>
      </c>
      <c r="AR1176" s="5">
        <v>0</v>
      </c>
      <c r="AS1176" s="5">
        <v>10915</v>
      </c>
      <c r="AT1176" s="5">
        <v>0</v>
      </c>
      <c r="AU1176" s="5">
        <v>4624</v>
      </c>
      <c r="AV1176" s="5">
        <v>0</v>
      </c>
      <c r="AW1176" s="5">
        <v>0</v>
      </c>
      <c r="AX1176" s="5">
        <v>0</v>
      </c>
      <c r="AY1176" s="5">
        <v>0</v>
      </c>
      <c r="AZ1176" s="5">
        <v>0</v>
      </c>
      <c r="BA1176" s="5">
        <v>375</v>
      </c>
      <c r="BB1176" s="5">
        <v>0</v>
      </c>
      <c r="BC1176" s="5">
        <v>23606</v>
      </c>
      <c r="BD1176" s="5">
        <v>0</v>
      </c>
      <c r="BE1176" s="5">
        <v>0</v>
      </c>
      <c r="BF1176" s="5">
        <v>0</v>
      </c>
      <c r="BG1176" s="5">
        <v>0</v>
      </c>
      <c r="BH1176" s="5">
        <v>0</v>
      </c>
      <c r="BI1176" s="5">
        <v>0</v>
      </c>
      <c r="BJ1176" s="5">
        <v>0</v>
      </c>
      <c r="BK1176" s="5">
        <v>0</v>
      </c>
      <c r="BL1176" s="5">
        <v>0</v>
      </c>
      <c r="BM1176" s="5">
        <v>0</v>
      </c>
      <c r="BN1176" s="5">
        <v>0</v>
      </c>
      <c r="BO1176" s="5">
        <v>0</v>
      </c>
      <c r="BP1176" s="5">
        <v>0</v>
      </c>
      <c r="BQ1176" s="5">
        <v>0</v>
      </c>
      <c r="BR1176" s="5">
        <v>0</v>
      </c>
    </row>
    <row r="1177" spans="1:70">
      <c r="A1177" t="s">
        <v>2615</v>
      </c>
      <c r="B1177" t="s">
        <v>2616</v>
      </c>
      <c r="C1177" t="s">
        <v>1356</v>
      </c>
      <c r="D1177" t="s">
        <v>2642</v>
      </c>
      <c r="E1177" t="str">
        <f t="shared" si="18"/>
        <v>愛媛県西予市</v>
      </c>
      <c r="F1177" s="5">
        <v>30372</v>
      </c>
      <c r="G1177" s="5">
        <v>22</v>
      </c>
      <c r="H1177" s="5">
        <v>4</v>
      </c>
      <c r="I1177" s="5">
        <v>5</v>
      </c>
      <c r="J1177" s="5">
        <v>2</v>
      </c>
      <c r="K1177" s="5">
        <v>2</v>
      </c>
      <c r="L1177" s="5">
        <v>18703</v>
      </c>
      <c r="M1177" s="5">
        <v>65490</v>
      </c>
      <c r="N1177" s="5">
        <v>0</v>
      </c>
      <c r="O1177" s="5">
        <v>434989</v>
      </c>
      <c r="P1177" s="5">
        <v>558139</v>
      </c>
      <c r="Q1177" s="5">
        <v>1962627</v>
      </c>
      <c r="R1177" s="5">
        <v>99099</v>
      </c>
      <c r="S1177" s="5">
        <v>15</v>
      </c>
      <c r="T1177" s="5">
        <v>3271</v>
      </c>
      <c r="U1177" s="5">
        <v>0</v>
      </c>
      <c r="V1177" s="5">
        <v>0</v>
      </c>
      <c r="W1177" s="5">
        <v>7</v>
      </c>
      <c r="X1177" s="5">
        <v>13</v>
      </c>
      <c r="Y1177" s="5">
        <v>16483</v>
      </c>
      <c r="Z1177" s="5">
        <v>0</v>
      </c>
      <c r="AA1177" s="5">
        <v>137</v>
      </c>
      <c r="AB1177" s="5">
        <v>65</v>
      </c>
      <c r="AC1177" s="5">
        <v>3126</v>
      </c>
      <c r="AD1177" s="5">
        <v>10273</v>
      </c>
      <c r="AE1177" s="5">
        <v>0</v>
      </c>
      <c r="AF1177" s="5">
        <v>120852</v>
      </c>
      <c r="AG1177" s="5">
        <v>6520</v>
      </c>
      <c r="AH1177" s="5">
        <v>13634</v>
      </c>
      <c r="AI1177" s="5">
        <v>425</v>
      </c>
      <c r="AJ1177" s="5">
        <v>31521</v>
      </c>
      <c r="AK1177" s="5">
        <v>3280</v>
      </c>
      <c r="AL1177" s="5">
        <v>2147</v>
      </c>
      <c r="AM1177" s="5">
        <v>9060</v>
      </c>
      <c r="AN1177" s="5">
        <v>0</v>
      </c>
      <c r="AO1177" s="5">
        <v>0</v>
      </c>
      <c r="AP1177" s="5">
        <v>0</v>
      </c>
      <c r="AQ1177" s="5">
        <v>0</v>
      </c>
      <c r="AR1177" s="5">
        <v>52</v>
      </c>
      <c r="AS1177" s="5">
        <v>182</v>
      </c>
      <c r="AT1177" s="5">
        <v>0</v>
      </c>
      <c r="AU1177" s="5">
        <v>6593</v>
      </c>
      <c r="AV1177" s="5">
        <v>0</v>
      </c>
      <c r="AW1177" s="5">
        <v>0</v>
      </c>
      <c r="AX1177" s="5">
        <v>0</v>
      </c>
      <c r="AY1177" s="5">
        <v>0</v>
      </c>
      <c r="AZ1177" s="5">
        <v>4550</v>
      </c>
      <c r="BA1177" s="5">
        <v>1471</v>
      </c>
      <c r="BB1177" s="5">
        <v>0</v>
      </c>
      <c r="BC1177" s="5">
        <v>21343</v>
      </c>
      <c r="BD1177" s="5">
        <v>0</v>
      </c>
      <c r="BE1177" s="5">
        <v>0</v>
      </c>
      <c r="BF1177" s="5">
        <v>0</v>
      </c>
      <c r="BG1177" s="5">
        <v>0</v>
      </c>
      <c r="BH1177" s="5">
        <v>565386</v>
      </c>
      <c r="BI1177" s="5">
        <v>85999</v>
      </c>
      <c r="BJ1177" s="5">
        <v>638564</v>
      </c>
      <c r="BK1177" s="5">
        <v>31512</v>
      </c>
      <c r="BL1177" s="5">
        <v>0</v>
      </c>
      <c r="BM1177" s="5">
        <v>0</v>
      </c>
      <c r="BN1177" s="5">
        <v>0</v>
      </c>
      <c r="BO1177" s="5">
        <v>67153</v>
      </c>
      <c r="BP1177" s="5">
        <v>817565</v>
      </c>
      <c r="BQ1177" s="5">
        <v>140101</v>
      </c>
      <c r="BR1177" s="5">
        <v>2620</v>
      </c>
    </row>
    <row r="1178" spans="1:70">
      <c r="A1178" t="s">
        <v>2615</v>
      </c>
      <c r="B1178" t="s">
        <v>2616</v>
      </c>
      <c r="C1178" t="s">
        <v>1544</v>
      </c>
      <c r="D1178" t="s">
        <v>2643</v>
      </c>
      <c r="E1178" t="str">
        <f t="shared" si="18"/>
        <v>愛媛県東温市</v>
      </c>
      <c r="F1178" s="5">
        <v>33054</v>
      </c>
      <c r="G1178" s="5">
        <v>9</v>
      </c>
      <c r="H1178" s="5">
        <v>2</v>
      </c>
      <c r="I1178" s="5">
        <v>4</v>
      </c>
      <c r="J1178" s="5">
        <v>0</v>
      </c>
      <c r="K1178" s="5">
        <v>4</v>
      </c>
      <c r="L1178" s="5">
        <v>18662</v>
      </c>
      <c r="M1178" s="5">
        <v>44209</v>
      </c>
      <c r="N1178" s="5">
        <v>16966</v>
      </c>
      <c r="O1178" s="5">
        <v>325319</v>
      </c>
      <c r="P1178" s="5">
        <v>519265</v>
      </c>
      <c r="Q1178" s="5">
        <v>9256838</v>
      </c>
      <c r="R1178" s="5">
        <v>480500</v>
      </c>
      <c r="S1178" s="5">
        <v>8</v>
      </c>
      <c r="T1178" s="5">
        <v>3549</v>
      </c>
      <c r="U1178" s="5">
        <v>0</v>
      </c>
      <c r="V1178" s="5">
        <v>0</v>
      </c>
      <c r="W1178" s="5">
        <v>4</v>
      </c>
      <c r="X1178" s="5">
        <v>9</v>
      </c>
      <c r="Y1178" s="5">
        <v>17630</v>
      </c>
      <c r="Z1178" s="5">
        <v>0</v>
      </c>
      <c r="AA1178" s="5">
        <v>32</v>
      </c>
      <c r="AB1178" s="5">
        <v>0</v>
      </c>
      <c r="AC1178" s="5">
        <v>0</v>
      </c>
      <c r="AD1178" s="5">
        <v>0</v>
      </c>
      <c r="AE1178" s="5">
        <v>0</v>
      </c>
      <c r="AF1178" s="5">
        <v>1742</v>
      </c>
      <c r="AG1178" s="5">
        <v>16630</v>
      </c>
      <c r="AH1178" s="5">
        <v>7670</v>
      </c>
      <c r="AI1178" s="5">
        <v>0</v>
      </c>
      <c r="AJ1178" s="5">
        <v>0</v>
      </c>
      <c r="AK1178" s="5">
        <v>16490</v>
      </c>
      <c r="AL1178" s="5">
        <v>1921</v>
      </c>
      <c r="AM1178" s="5">
        <v>0</v>
      </c>
      <c r="AN1178" s="5">
        <v>0</v>
      </c>
      <c r="AO1178" s="5">
        <v>0</v>
      </c>
      <c r="AP1178" s="5">
        <v>0</v>
      </c>
      <c r="AQ1178" s="5">
        <v>0</v>
      </c>
      <c r="AR1178" s="5">
        <v>5455</v>
      </c>
      <c r="AS1178" s="5">
        <v>7958</v>
      </c>
      <c r="AT1178" s="5">
        <v>15839</v>
      </c>
      <c r="AU1178" s="5">
        <v>0</v>
      </c>
      <c r="AV1178" s="5">
        <v>52</v>
      </c>
      <c r="AW1178" s="5">
        <v>0</v>
      </c>
      <c r="AX1178" s="5">
        <v>0</v>
      </c>
      <c r="AY1178" s="5">
        <v>0</v>
      </c>
      <c r="AZ1178" s="5">
        <v>10635</v>
      </c>
      <c r="BA1178" s="5">
        <v>23090</v>
      </c>
      <c r="BB1178" s="5">
        <v>0</v>
      </c>
      <c r="BC1178" s="5">
        <v>228834</v>
      </c>
      <c r="BD1178" s="5">
        <v>0</v>
      </c>
      <c r="BE1178" s="5">
        <v>0</v>
      </c>
      <c r="BF1178" s="5">
        <v>0</v>
      </c>
      <c r="BG1178" s="5">
        <v>0</v>
      </c>
      <c r="BH1178" s="5">
        <v>527589</v>
      </c>
      <c r="BI1178" s="5">
        <v>262866</v>
      </c>
      <c r="BJ1178" s="5">
        <v>787406</v>
      </c>
      <c r="BK1178" s="5">
        <v>183809</v>
      </c>
      <c r="BL1178" s="5">
        <v>0</v>
      </c>
      <c r="BM1178" s="5">
        <v>0</v>
      </c>
      <c r="BN1178" s="5">
        <v>0</v>
      </c>
      <c r="BO1178" s="5">
        <v>155422</v>
      </c>
      <c r="BP1178" s="5">
        <v>2199116</v>
      </c>
      <c r="BQ1178" s="5">
        <v>553308</v>
      </c>
      <c r="BR1178" s="5">
        <v>0</v>
      </c>
    </row>
    <row r="1179" spans="1:70">
      <c r="A1179" t="s">
        <v>2615</v>
      </c>
      <c r="B1179" t="s">
        <v>2616</v>
      </c>
      <c r="C1179" t="s">
        <v>1466</v>
      </c>
      <c r="D1179" t="s">
        <v>2644</v>
      </c>
      <c r="E1179" t="str">
        <f t="shared" si="18"/>
        <v>愛媛県南予水道企業団</v>
      </c>
      <c r="F1179" s="5">
        <v>0</v>
      </c>
      <c r="G1179" s="5">
        <v>37</v>
      </c>
      <c r="H1179" s="5">
        <v>0</v>
      </c>
      <c r="I1179" s="5">
        <v>0</v>
      </c>
      <c r="J1179" s="5">
        <v>9</v>
      </c>
      <c r="K1179" s="5">
        <v>0</v>
      </c>
      <c r="L1179" s="5">
        <v>55863</v>
      </c>
      <c r="M1179" s="5">
        <v>5423</v>
      </c>
      <c r="N1179" s="5">
        <v>0</v>
      </c>
      <c r="O1179" s="5">
        <v>0</v>
      </c>
      <c r="P1179" s="5">
        <v>690875</v>
      </c>
      <c r="Q1179" s="5">
        <v>0</v>
      </c>
      <c r="R1179" s="5">
        <v>0</v>
      </c>
      <c r="S1179" s="5">
        <v>37</v>
      </c>
      <c r="T1179" s="5">
        <v>0</v>
      </c>
      <c r="U1179" s="5">
        <v>5765</v>
      </c>
      <c r="V1179" s="5">
        <v>0</v>
      </c>
      <c r="W1179" s="5">
        <v>30</v>
      </c>
      <c r="X1179" s="5">
        <v>26</v>
      </c>
      <c r="Y1179" s="5">
        <v>37020</v>
      </c>
      <c r="Z1179" s="5">
        <v>0</v>
      </c>
      <c r="AA1179" s="5">
        <v>44</v>
      </c>
      <c r="AB1179" s="5">
        <v>36</v>
      </c>
      <c r="AC1179" s="5">
        <v>0</v>
      </c>
      <c r="AD1179" s="5">
        <v>0</v>
      </c>
      <c r="AE1179" s="5">
        <v>0</v>
      </c>
      <c r="AF1179" s="5">
        <v>0</v>
      </c>
      <c r="AG1179" s="5">
        <v>32420</v>
      </c>
      <c r="AH1179" s="5">
        <v>13860</v>
      </c>
      <c r="AI1179" s="5">
        <v>0</v>
      </c>
      <c r="AJ1179" s="5">
        <v>6870</v>
      </c>
      <c r="AK1179" s="5">
        <v>1412</v>
      </c>
      <c r="AL1179" s="5">
        <v>0</v>
      </c>
      <c r="AM1179" s="5">
        <v>160</v>
      </c>
      <c r="AN1179" s="5">
        <v>0</v>
      </c>
      <c r="AO1179" s="5">
        <v>0</v>
      </c>
      <c r="AP1179" s="5">
        <v>0</v>
      </c>
      <c r="AQ1179" s="5">
        <v>0</v>
      </c>
      <c r="AR1179" s="5">
        <v>54</v>
      </c>
      <c r="AS1179" s="5">
        <v>400</v>
      </c>
      <c r="AT1179" s="5">
        <v>0</v>
      </c>
      <c r="AU1179" s="5">
        <v>0</v>
      </c>
      <c r="AV1179" s="5">
        <v>1997</v>
      </c>
      <c r="AW1179" s="5">
        <v>118</v>
      </c>
      <c r="AX1179" s="5">
        <v>0</v>
      </c>
      <c r="AY1179" s="5">
        <v>0</v>
      </c>
      <c r="AZ1179" s="5">
        <v>0</v>
      </c>
      <c r="BA1179" s="5">
        <v>0</v>
      </c>
      <c r="BB1179" s="5">
        <v>0</v>
      </c>
      <c r="BC1179" s="5">
        <v>0</v>
      </c>
      <c r="BD1179" s="5">
        <v>0</v>
      </c>
      <c r="BE1179" s="5">
        <v>0</v>
      </c>
      <c r="BF1179" s="5">
        <v>0</v>
      </c>
      <c r="BG1179" s="5">
        <v>0</v>
      </c>
      <c r="BH1179" s="5">
        <v>690875</v>
      </c>
      <c r="BI1179" s="5">
        <v>175284</v>
      </c>
      <c r="BJ1179" s="5">
        <v>822047</v>
      </c>
      <c r="BK1179" s="5">
        <v>517</v>
      </c>
      <c r="BL1179" s="5">
        <v>0</v>
      </c>
      <c r="BM1179" s="5">
        <v>0</v>
      </c>
      <c r="BN1179" s="5">
        <v>0</v>
      </c>
      <c r="BO1179" s="5">
        <v>139724</v>
      </c>
      <c r="BP1179" s="5">
        <v>863587</v>
      </c>
      <c r="BQ1179" s="5">
        <v>504094</v>
      </c>
      <c r="BR1179" s="5">
        <v>0</v>
      </c>
    </row>
    <row r="1180" spans="1:70">
      <c r="A1180" t="s">
        <v>2615</v>
      </c>
      <c r="B1180" t="s">
        <v>2616</v>
      </c>
      <c r="C1180" t="s">
        <v>1468</v>
      </c>
      <c r="D1180" t="s">
        <v>2645</v>
      </c>
      <c r="E1180" t="str">
        <f t="shared" si="18"/>
        <v>愛媛県津島水道企業団</v>
      </c>
      <c r="F1180" s="5">
        <v>0</v>
      </c>
      <c r="G1180" s="5">
        <v>5</v>
      </c>
      <c r="H1180" s="5">
        <v>1</v>
      </c>
      <c r="I1180" s="5">
        <v>0</v>
      </c>
      <c r="J1180" s="5">
        <v>0</v>
      </c>
      <c r="K1180" s="5">
        <v>0</v>
      </c>
      <c r="L1180" s="5">
        <v>31655</v>
      </c>
      <c r="M1180" s="5">
        <v>0</v>
      </c>
      <c r="N1180" s="5">
        <v>0</v>
      </c>
      <c r="O1180" s="5">
        <v>0</v>
      </c>
      <c r="P1180" s="5">
        <v>143960</v>
      </c>
      <c r="Q1180" s="5">
        <v>0</v>
      </c>
      <c r="R1180" s="5">
        <v>0</v>
      </c>
      <c r="S1180" s="5">
        <v>5</v>
      </c>
      <c r="T1180" s="5">
        <v>0</v>
      </c>
      <c r="U1180" s="5">
        <v>1856</v>
      </c>
      <c r="V1180" s="5">
        <v>0</v>
      </c>
      <c r="W1180" s="5">
        <v>1</v>
      </c>
      <c r="X1180" s="5">
        <v>34</v>
      </c>
      <c r="Y1180" s="5">
        <v>11430</v>
      </c>
      <c r="Z1180" s="5">
        <v>0</v>
      </c>
      <c r="AA1180" s="5">
        <v>53</v>
      </c>
      <c r="AB1180" s="5">
        <v>17</v>
      </c>
      <c r="AC1180" s="5">
        <v>0</v>
      </c>
      <c r="AD1180" s="5">
        <v>0</v>
      </c>
      <c r="AE1180" s="5">
        <v>0</v>
      </c>
      <c r="AF1180" s="5">
        <v>0</v>
      </c>
      <c r="AG1180" s="5">
        <v>10400</v>
      </c>
      <c r="AH1180" s="5">
        <v>0</v>
      </c>
      <c r="AI1180" s="5">
        <v>0</v>
      </c>
      <c r="AJ1180" s="5">
        <v>0</v>
      </c>
      <c r="AK1180" s="5">
        <v>0</v>
      </c>
      <c r="AL1180" s="5">
        <v>0</v>
      </c>
      <c r="AM1180" s="5">
        <v>0</v>
      </c>
      <c r="AN1180" s="5">
        <v>0</v>
      </c>
      <c r="AO1180" s="5">
        <v>0</v>
      </c>
      <c r="AP1180" s="5">
        <v>0</v>
      </c>
      <c r="AQ1180" s="5">
        <v>0</v>
      </c>
      <c r="AR1180" s="5">
        <v>567</v>
      </c>
      <c r="AS1180" s="5">
        <v>0</v>
      </c>
      <c r="AT1180" s="5">
        <v>0</v>
      </c>
      <c r="AU1180" s="5">
        <v>0</v>
      </c>
      <c r="AV1180" s="5">
        <v>0</v>
      </c>
      <c r="AW1180" s="5">
        <v>0</v>
      </c>
      <c r="AX1180" s="5">
        <v>0</v>
      </c>
      <c r="AY1180" s="5">
        <v>0</v>
      </c>
      <c r="AZ1180" s="5">
        <v>0</v>
      </c>
      <c r="BA1180" s="5">
        <v>0</v>
      </c>
      <c r="BB1180" s="5">
        <v>0</v>
      </c>
      <c r="BC1180" s="5">
        <v>0</v>
      </c>
      <c r="BD1180" s="5">
        <v>0</v>
      </c>
      <c r="BE1180" s="5">
        <v>0</v>
      </c>
      <c r="BF1180" s="5">
        <v>0</v>
      </c>
      <c r="BG1180" s="5">
        <v>0</v>
      </c>
      <c r="BH1180" s="5">
        <v>144632</v>
      </c>
      <c r="BI1180" s="5">
        <v>37600</v>
      </c>
      <c r="BJ1180" s="5">
        <v>162981</v>
      </c>
      <c r="BK1180" s="5">
        <v>0</v>
      </c>
      <c r="BL1180" s="5">
        <v>0</v>
      </c>
      <c r="BM1180" s="5">
        <v>0</v>
      </c>
      <c r="BN1180" s="5">
        <v>0</v>
      </c>
      <c r="BO1180" s="5">
        <v>37539</v>
      </c>
      <c r="BP1180" s="5">
        <v>300577</v>
      </c>
      <c r="BQ1180" s="5">
        <v>23220</v>
      </c>
      <c r="BR1180" s="5">
        <v>0</v>
      </c>
    </row>
    <row r="1181" spans="1:70">
      <c r="A1181" t="s">
        <v>2646</v>
      </c>
      <c r="B1181" t="s">
        <v>2647</v>
      </c>
      <c r="C1181" t="s">
        <v>1280</v>
      </c>
      <c r="D1181" t="s">
        <v>2648</v>
      </c>
      <c r="E1181" t="str">
        <f t="shared" si="18"/>
        <v>高知県四万十市</v>
      </c>
      <c r="F1181" s="5">
        <v>24707</v>
      </c>
      <c r="G1181" s="5">
        <v>10</v>
      </c>
      <c r="H1181" s="5">
        <v>2</v>
      </c>
      <c r="I1181" s="5">
        <v>0</v>
      </c>
      <c r="J1181" s="5">
        <v>0</v>
      </c>
      <c r="K1181" s="5">
        <v>0</v>
      </c>
      <c r="L1181" s="5">
        <v>2382</v>
      </c>
      <c r="M1181" s="5">
        <v>4623</v>
      </c>
      <c r="N1181" s="5">
        <v>18495</v>
      </c>
      <c r="O1181" s="5">
        <v>213791</v>
      </c>
      <c r="P1181" s="5">
        <v>442285</v>
      </c>
      <c r="Q1181" s="5">
        <v>2108533</v>
      </c>
      <c r="R1181" s="5">
        <v>140099</v>
      </c>
      <c r="S1181" s="5">
        <v>8</v>
      </c>
      <c r="T1181" s="5">
        <v>3283</v>
      </c>
      <c r="U1181" s="5">
        <v>0</v>
      </c>
      <c r="V1181" s="5">
        <v>0</v>
      </c>
      <c r="W1181" s="5">
        <v>4</v>
      </c>
      <c r="X1181" s="5">
        <v>8</v>
      </c>
      <c r="Y1181" s="5">
        <v>24500</v>
      </c>
      <c r="Z1181" s="5">
        <v>0</v>
      </c>
      <c r="AA1181" s="5">
        <v>38</v>
      </c>
      <c r="AB1181" s="5">
        <v>12</v>
      </c>
      <c r="AC1181" s="5">
        <v>0</v>
      </c>
      <c r="AD1181" s="5">
        <v>0</v>
      </c>
      <c r="AE1181" s="5">
        <v>0</v>
      </c>
      <c r="AF1181" s="5">
        <v>0</v>
      </c>
      <c r="AG1181" s="5">
        <v>0</v>
      </c>
      <c r="AH1181" s="5">
        <v>0</v>
      </c>
      <c r="AI1181" s="5">
        <v>0</v>
      </c>
      <c r="AJ1181" s="5">
        <v>24500</v>
      </c>
      <c r="AK1181" s="5">
        <v>0</v>
      </c>
      <c r="AL1181" s="5">
        <v>6158</v>
      </c>
      <c r="AM1181" s="5">
        <v>0</v>
      </c>
      <c r="AN1181" s="5">
        <v>0</v>
      </c>
      <c r="AO1181" s="5">
        <v>0</v>
      </c>
      <c r="AP1181" s="5">
        <v>0</v>
      </c>
      <c r="AQ1181" s="5">
        <v>0</v>
      </c>
      <c r="AR1181" s="5">
        <v>0</v>
      </c>
      <c r="AS1181" s="5">
        <v>0</v>
      </c>
      <c r="AT1181" s="5">
        <v>8152</v>
      </c>
      <c r="AU1181" s="5">
        <v>510</v>
      </c>
      <c r="AV1181" s="5">
        <v>0</v>
      </c>
      <c r="AW1181" s="5">
        <v>0</v>
      </c>
      <c r="AX1181" s="5">
        <v>0</v>
      </c>
      <c r="AY1181" s="5">
        <v>0</v>
      </c>
      <c r="AZ1181" s="5">
        <v>0</v>
      </c>
      <c r="BA1181" s="5">
        <v>0</v>
      </c>
      <c r="BB1181" s="5">
        <v>1096</v>
      </c>
      <c r="BC1181" s="5">
        <v>2322</v>
      </c>
      <c r="BD1181" s="5">
        <v>0</v>
      </c>
      <c r="BE1181" s="5">
        <v>0</v>
      </c>
      <c r="BF1181" s="5">
        <v>0</v>
      </c>
      <c r="BG1181" s="5">
        <v>0</v>
      </c>
      <c r="BH1181" s="5">
        <v>453153</v>
      </c>
      <c r="BI1181" s="5">
        <v>31830</v>
      </c>
      <c r="BJ1181" s="5">
        <v>336018</v>
      </c>
      <c r="BK1181" s="5">
        <v>41840</v>
      </c>
      <c r="BL1181" s="5">
        <v>0</v>
      </c>
      <c r="BM1181" s="5">
        <v>0</v>
      </c>
      <c r="BN1181" s="5">
        <v>0</v>
      </c>
      <c r="BO1181" s="5">
        <v>27516</v>
      </c>
      <c r="BP1181" s="5">
        <v>654300</v>
      </c>
      <c r="BQ1181" s="5">
        <v>318239</v>
      </c>
      <c r="BR1181" s="5">
        <v>0</v>
      </c>
    </row>
    <row r="1182" spans="1:70">
      <c r="A1182" t="s">
        <v>2646</v>
      </c>
      <c r="B1182" t="s">
        <v>2647</v>
      </c>
      <c r="C1182" t="s">
        <v>1282</v>
      </c>
      <c r="D1182" t="s">
        <v>2649</v>
      </c>
      <c r="E1182" t="str">
        <f t="shared" si="18"/>
        <v>高知県高知市</v>
      </c>
      <c r="F1182" s="5">
        <v>312958</v>
      </c>
      <c r="G1182" s="5">
        <v>148</v>
      </c>
      <c r="H1182" s="5">
        <v>4</v>
      </c>
      <c r="I1182" s="5">
        <v>5</v>
      </c>
      <c r="J1182" s="5">
        <v>2</v>
      </c>
      <c r="K1182" s="5">
        <v>0</v>
      </c>
      <c r="L1182" s="5">
        <v>10000</v>
      </c>
      <c r="M1182" s="5">
        <v>56108</v>
      </c>
      <c r="N1182" s="5">
        <v>74965</v>
      </c>
      <c r="O1182" s="5">
        <v>1424605</v>
      </c>
      <c r="P1182" s="5">
        <v>6174149</v>
      </c>
      <c r="Q1182" s="5">
        <v>28383840</v>
      </c>
      <c r="R1182" s="5">
        <v>1449547</v>
      </c>
      <c r="S1182" s="5">
        <v>119</v>
      </c>
      <c r="T1182" s="5">
        <v>36223</v>
      </c>
      <c r="U1182" s="5">
        <v>0</v>
      </c>
      <c r="V1182" s="5">
        <v>0</v>
      </c>
      <c r="W1182" s="5">
        <v>107</v>
      </c>
      <c r="X1182" s="5">
        <v>16</v>
      </c>
      <c r="Y1182" s="5">
        <v>195832</v>
      </c>
      <c r="Z1182" s="5">
        <v>0</v>
      </c>
      <c r="AA1182" s="5">
        <v>52</v>
      </c>
      <c r="AB1182" s="5">
        <v>35</v>
      </c>
      <c r="AC1182" s="5">
        <v>5412</v>
      </c>
      <c r="AD1182" s="5">
        <v>20432</v>
      </c>
      <c r="AE1182" s="5">
        <v>35130</v>
      </c>
      <c r="AF1182" s="5">
        <v>326239</v>
      </c>
      <c r="AG1182" s="5">
        <v>67645</v>
      </c>
      <c r="AH1182" s="5">
        <v>317664</v>
      </c>
      <c r="AI1182" s="5">
        <v>75312</v>
      </c>
      <c r="AJ1182" s="5">
        <v>23890</v>
      </c>
      <c r="AK1182" s="5">
        <v>88250</v>
      </c>
      <c r="AL1182" s="5">
        <v>16000</v>
      </c>
      <c r="AM1182" s="5">
        <v>3620</v>
      </c>
      <c r="AN1182" s="5">
        <v>244</v>
      </c>
      <c r="AO1182" s="5">
        <v>0</v>
      </c>
      <c r="AP1182" s="5">
        <v>0</v>
      </c>
      <c r="AQ1182" s="5">
        <v>4760</v>
      </c>
      <c r="AR1182" s="5">
        <v>4504</v>
      </c>
      <c r="AS1182" s="5">
        <v>12367</v>
      </c>
      <c r="AT1182" s="5">
        <v>24407</v>
      </c>
      <c r="AU1182" s="5">
        <v>214143</v>
      </c>
      <c r="AV1182" s="5">
        <v>310</v>
      </c>
      <c r="AW1182" s="5">
        <v>2667</v>
      </c>
      <c r="AX1182" s="5">
        <v>2333</v>
      </c>
      <c r="AY1182" s="5">
        <v>3780</v>
      </c>
      <c r="AZ1182" s="5">
        <v>0</v>
      </c>
      <c r="BA1182" s="5">
        <v>0</v>
      </c>
      <c r="BB1182" s="5">
        <v>0</v>
      </c>
      <c r="BC1182" s="5">
        <v>19609</v>
      </c>
      <c r="BD1182" s="5">
        <v>128</v>
      </c>
      <c r="BE1182" s="5">
        <v>33</v>
      </c>
      <c r="BF1182" s="5">
        <v>89</v>
      </c>
      <c r="BG1182" s="5">
        <v>400</v>
      </c>
      <c r="BH1182" s="5">
        <v>6240550</v>
      </c>
      <c r="BI1182" s="5">
        <v>516218</v>
      </c>
      <c r="BJ1182" s="5">
        <v>4784375</v>
      </c>
      <c r="BK1182" s="5">
        <v>512105</v>
      </c>
      <c r="BL1182" s="5">
        <v>0</v>
      </c>
      <c r="BM1182" s="5">
        <v>39798</v>
      </c>
      <c r="BN1182" s="5">
        <v>0</v>
      </c>
      <c r="BO1182" s="5">
        <v>255507</v>
      </c>
      <c r="BP1182" s="5">
        <v>14047707</v>
      </c>
      <c r="BQ1182" s="5">
        <v>3814103</v>
      </c>
      <c r="BR1182" s="5">
        <v>0</v>
      </c>
    </row>
    <row r="1183" spans="1:70">
      <c r="A1183" t="s">
        <v>2646</v>
      </c>
      <c r="B1183" t="s">
        <v>2647</v>
      </c>
      <c r="C1183" t="s">
        <v>1284</v>
      </c>
      <c r="D1183" t="s">
        <v>2650</v>
      </c>
      <c r="E1183" t="str">
        <f t="shared" si="18"/>
        <v>高知県須崎市</v>
      </c>
      <c r="F1183" s="5">
        <v>18910</v>
      </c>
      <c r="G1183" s="5">
        <v>12</v>
      </c>
      <c r="H1183" s="5">
        <v>9</v>
      </c>
      <c r="I1183" s="5">
        <v>1</v>
      </c>
      <c r="J1183" s="5">
        <v>0</v>
      </c>
      <c r="K1183" s="5">
        <v>0</v>
      </c>
      <c r="L1183" s="5">
        <v>0</v>
      </c>
      <c r="M1183" s="5">
        <v>21482</v>
      </c>
      <c r="N1183" s="5">
        <v>14975</v>
      </c>
      <c r="O1183" s="5">
        <v>244072</v>
      </c>
      <c r="P1183" s="5">
        <v>514689</v>
      </c>
      <c r="Q1183" s="5">
        <v>2757566</v>
      </c>
      <c r="R1183" s="5">
        <v>175846</v>
      </c>
      <c r="S1183" s="5">
        <v>12</v>
      </c>
      <c r="T1183" s="5">
        <v>3159</v>
      </c>
      <c r="U1183" s="5">
        <v>0</v>
      </c>
      <c r="V1183" s="5">
        <v>0</v>
      </c>
      <c r="W1183" s="5">
        <v>5</v>
      </c>
      <c r="X1183" s="5">
        <v>5</v>
      </c>
      <c r="Y1183" s="5">
        <v>15513</v>
      </c>
      <c r="Z1183" s="5">
        <v>350</v>
      </c>
      <c r="AA1183" s="5">
        <v>147</v>
      </c>
      <c r="AB1183" s="5">
        <v>90</v>
      </c>
      <c r="AC1183" s="5">
        <v>0</v>
      </c>
      <c r="AD1183" s="5">
        <v>2389</v>
      </c>
      <c r="AE1183" s="5">
        <v>3095</v>
      </c>
      <c r="AF1183" s="5">
        <v>27527</v>
      </c>
      <c r="AG1183" s="5">
        <v>0</v>
      </c>
      <c r="AH1183" s="5">
        <v>0</v>
      </c>
      <c r="AI1183" s="5">
        <v>0</v>
      </c>
      <c r="AJ1183" s="5">
        <v>27360</v>
      </c>
      <c r="AK1183" s="5">
        <v>11230</v>
      </c>
      <c r="AL1183" s="5">
        <v>350</v>
      </c>
      <c r="AM1183" s="5">
        <v>0</v>
      </c>
      <c r="AN1183" s="5">
        <v>0</v>
      </c>
      <c r="AO1183" s="5">
        <v>3495</v>
      </c>
      <c r="AP1183" s="5">
        <v>0</v>
      </c>
      <c r="AQ1183" s="5">
        <v>0</v>
      </c>
      <c r="AR1183" s="5">
        <v>0</v>
      </c>
      <c r="AS1183" s="5">
        <v>2286</v>
      </c>
      <c r="AT1183" s="5">
        <v>7129</v>
      </c>
      <c r="AU1183" s="5">
        <v>27554</v>
      </c>
      <c r="AV1183" s="5">
        <v>0</v>
      </c>
      <c r="AW1183" s="5">
        <v>0</v>
      </c>
      <c r="AX1183" s="5">
        <v>0</v>
      </c>
      <c r="AY1183" s="5">
        <v>0</v>
      </c>
      <c r="AZ1183" s="5">
        <v>0</v>
      </c>
      <c r="BA1183" s="5">
        <v>0</v>
      </c>
      <c r="BB1183" s="5">
        <v>0</v>
      </c>
      <c r="BC1183" s="5">
        <v>1297</v>
      </c>
      <c r="BD1183" s="5">
        <v>0</v>
      </c>
      <c r="BE1183" s="5">
        <v>0</v>
      </c>
      <c r="BF1183" s="5">
        <v>0</v>
      </c>
      <c r="BG1183" s="5">
        <v>0</v>
      </c>
      <c r="BH1183" s="5">
        <v>517026</v>
      </c>
      <c r="BI1183" s="5">
        <v>85643</v>
      </c>
      <c r="BJ1183" s="5">
        <v>450499</v>
      </c>
      <c r="BK1183" s="5">
        <v>52072</v>
      </c>
      <c r="BL1183" s="5">
        <v>709</v>
      </c>
      <c r="BM1183" s="5">
        <v>1898</v>
      </c>
      <c r="BN1183" s="5">
        <v>0</v>
      </c>
      <c r="BO1183" s="5">
        <v>55481</v>
      </c>
      <c r="BP1183" s="5">
        <v>648969</v>
      </c>
      <c r="BQ1183" s="5">
        <v>268238</v>
      </c>
      <c r="BR1183" s="5">
        <v>0</v>
      </c>
    </row>
    <row r="1184" spans="1:70">
      <c r="A1184" t="s">
        <v>2646</v>
      </c>
      <c r="B1184" t="s">
        <v>2647</v>
      </c>
      <c r="C1184" t="s">
        <v>1286</v>
      </c>
      <c r="D1184" t="s">
        <v>2651</v>
      </c>
      <c r="E1184" t="str">
        <f t="shared" si="18"/>
        <v>高知県土佐清水市</v>
      </c>
      <c r="F1184" s="5">
        <v>7403</v>
      </c>
      <c r="G1184" s="5">
        <v>3</v>
      </c>
      <c r="H1184" s="5">
        <v>3</v>
      </c>
      <c r="I1184" s="5">
        <v>0</v>
      </c>
      <c r="J1184" s="5">
        <v>0</v>
      </c>
      <c r="K1184" s="5">
        <v>0</v>
      </c>
      <c r="L1184" s="5">
        <v>517</v>
      </c>
      <c r="M1184" s="5">
        <v>2158</v>
      </c>
      <c r="N1184" s="5">
        <v>9785</v>
      </c>
      <c r="O1184" s="5">
        <v>70864</v>
      </c>
      <c r="P1184" s="5">
        <v>140575</v>
      </c>
      <c r="Q1184" s="5">
        <v>68032</v>
      </c>
      <c r="R1184" s="5">
        <v>68032</v>
      </c>
      <c r="S1184" s="5">
        <v>3</v>
      </c>
      <c r="T1184" s="5">
        <v>1031</v>
      </c>
      <c r="U1184" s="5">
        <v>0</v>
      </c>
      <c r="V1184" s="5">
        <v>0</v>
      </c>
      <c r="W1184" s="5">
        <v>1</v>
      </c>
      <c r="X1184" s="5">
        <v>3</v>
      </c>
      <c r="Y1184" s="5">
        <v>6400</v>
      </c>
      <c r="Z1184" s="5">
        <v>0</v>
      </c>
      <c r="AA1184" s="5">
        <v>17</v>
      </c>
      <c r="AB1184" s="5">
        <v>5</v>
      </c>
      <c r="AC1184" s="5">
        <v>0</v>
      </c>
      <c r="AD1184" s="5">
        <v>812</v>
      </c>
      <c r="AE1184" s="5">
        <v>2888</v>
      </c>
      <c r="AF1184" s="5">
        <v>1209</v>
      </c>
      <c r="AG1184" s="5">
        <v>3600</v>
      </c>
      <c r="AH1184" s="5">
        <v>3600</v>
      </c>
      <c r="AI1184" s="5">
        <v>0</v>
      </c>
      <c r="AJ1184" s="5">
        <v>2800</v>
      </c>
      <c r="AK1184" s="5">
        <v>2000</v>
      </c>
      <c r="AL1184" s="5">
        <v>0</v>
      </c>
      <c r="AM1184" s="5">
        <v>1750</v>
      </c>
      <c r="AN1184" s="5">
        <v>0</v>
      </c>
      <c r="AO1184" s="5">
        <v>0</v>
      </c>
      <c r="AP1184" s="5">
        <v>0</v>
      </c>
      <c r="AQ1184" s="5">
        <v>200</v>
      </c>
      <c r="AR1184" s="5">
        <v>0</v>
      </c>
      <c r="AS1184" s="5">
        <v>480</v>
      </c>
      <c r="AT1184" s="5">
        <v>1380</v>
      </c>
      <c r="AU1184" s="5">
        <v>0</v>
      </c>
      <c r="AV1184" s="5">
        <v>0</v>
      </c>
      <c r="AW1184" s="5">
        <v>0</v>
      </c>
      <c r="AX1184" s="5">
        <v>0</v>
      </c>
      <c r="AY1184" s="5">
        <v>0</v>
      </c>
      <c r="AZ1184" s="5">
        <v>0</v>
      </c>
      <c r="BA1184" s="5">
        <v>0</v>
      </c>
      <c r="BB1184" s="5">
        <v>0</v>
      </c>
      <c r="BC1184" s="5">
        <v>3125</v>
      </c>
      <c r="BD1184" s="5">
        <v>0</v>
      </c>
      <c r="BE1184" s="5">
        <v>0</v>
      </c>
      <c r="BF1184" s="5">
        <v>0</v>
      </c>
      <c r="BG1184" s="5">
        <v>0</v>
      </c>
      <c r="BH1184" s="5">
        <v>140757</v>
      </c>
      <c r="BI1184" s="5">
        <v>23251</v>
      </c>
      <c r="BJ1184" s="5">
        <v>116169</v>
      </c>
      <c r="BK1184" s="5">
        <v>9078</v>
      </c>
      <c r="BL1184" s="5">
        <v>0</v>
      </c>
      <c r="BM1184" s="5">
        <v>0</v>
      </c>
      <c r="BN1184" s="5">
        <v>0</v>
      </c>
      <c r="BO1184" s="5">
        <v>23238</v>
      </c>
      <c r="BP1184" s="5">
        <v>277297</v>
      </c>
      <c r="BQ1184" s="5">
        <v>119404</v>
      </c>
      <c r="BR1184" s="5">
        <v>0</v>
      </c>
    </row>
    <row r="1185" spans="1:70">
      <c r="A1185" t="s">
        <v>2646</v>
      </c>
      <c r="B1185" t="s">
        <v>2647</v>
      </c>
      <c r="C1185" t="s">
        <v>1288</v>
      </c>
      <c r="D1185" t="s">
        <v>2652</v>
      </c>
      <c r="E1185" t="str">
        <f t="shared" si="18"/>
        <v>高知県越知町</v>
      </c>
      <c r="F1185" s="5">
        <v>4041</v>
      </c>
      <c r="G1185" s="5">
        <v>1</v>
      </c>
      <c r="H1185" s="5">
        <v>1</v>
      </c>
      <c r="I1185" s="5">
        <v>0</v>
      </c>
      <c r="J1185" s="5">
        <v>0</v>
      </c>
      <c r="K1185" s="5">
        <v>0</v>
      </c>
      <c r="L1185" s="5">
        <v>0</v>
      </c>
      <c r="M1185" s="5">
        <v>747</v>
      </c>
      <c r="N1185" s="5">
        <v>1062</v>
      </c>
      <c r="O1185" s="5">
        <v>26737</v>
      </c>
      <c r="P1185" s="5">
        <v>41916</v>
      </c>
      <c r="Q1185" s="5">
        <v>15475</v>
      </c>
      <c r="R1185" s="5">
        <v>566</v>
      </c>
      <c r="S1185" s="5">
        <v>1</v>
      </c>
      <c r="T1185" s="5">
        <v>582</v>
      </c>
      <c r="U1185" s="5">
        <v>0</v>
      </c>
      <c r="V1185" s="5">
        <v>0</v>
      </c>
      <c r="W1185" s="5">
        <v>1</v>
      </c>
      <c r="X1185" s="5">
        <v>12</v>
      </c>
      <c r="Y1185" s="5">
        <v>5600</v>
      </c>
      <c r="Z1185" s="5">
        <v>0</v>
      </c>
      <c r="AA1185" s="5">
        <v>10</v>
      </c>
      <c r="AB1185" s="5">
        <v>9</v>
      </c>
      <c r="AC1185" s="5">
        <v>0</v>
      </c>
      <c r="AD1185" s="5">
        <v>0</v>
      </c>
      <c r="AE1185" s="5">
        <v>0</v>
      </c>
      <c r="AF1185" s="5">
        <v>2148</v>
      </c>
      <c r="AG1185" s="5">
        <v>0</v>
      </c>
      <c r="AH1185" s="5">
        <v>0</v>
      </c>
      <c r="AI1185" s="5">
        <v>0</v>
      </c>
      <c r="AJ1185" s="5">
        <v>5600</v>
      </c>
      <c r="AK1185" s="5">
        <v>0</v>
      </c>
      <c r="AL1185" s="5">
        <v>0</v>
      </c>
      <c r="AM1185" s="5">
        <v>3000</v>
      </c>
      <c r="AN1185" s="5">
        <v>0</v>
      </c>
      <c r="AO1185" s="5">
        <v>0</v>
      </c>
      <c r="AP1185" s="5">
        <v>0</v>
      </c>
      <c r="AQ1185" s="5">
        <v>0</v>
      </c>
      <c r="AR1185" s="5">
        <v>0</v>
      </c>
      <c r="AS1185" s="5">
        <v>0</v>
      </c>
      <c r="AT1185" s="5">
        <v>0</v>
      </c>
      <c r="AU1185" s="5">
        <v>11</v>
      </c>
      <c r="AV1185" s="5">
        <v>0</v>
      </c>
      <c r="AW1185" s="5">
        <v>0</v>
      </c>
      <c r="AX1185" s="5">
        <v>319</v>
      </c>
      <c r="AY1185" s="5">
        <v>0</v>
      </c>
      <c r="AZ1185" s="5">
        <v>0</v>
      </c>
      <c r="BA1185" s="5">
        <v>0</v>
      </c>
      <c r="BB1185" s="5">
        <v>0</v>
      </c>
      <c r="BC1185" s="5">
        <v>793</v>
      </c>
      <c r="BD1185" s="5">
        <v>0</v>
      </c>
      <c r="BE1185" s="5">
        <v>0</v>
      </c>
      <c r="BF1185" s="5">
        <v>0</v>
      </c>
      <c r="BG1185" s="5">
        <v>0</v>
      </c>
      <c r="BH1185" s="5">
        <v>42092</v>
      </c>
      <c r="BI1185" s="5">
        <v>12268</v>
      </c>
      <c r="BJ1185" s="5">
        <v>43815</v>
      </c>
      <c r="BK1185" s="5">
        <v>231</v>
      </c>
      <c r="BL1185" s="5">
        <v>1</v>
      </c>
      <c r="BM1185" s="5">
        <v>0</v>
      </c>
      <c r="BN1185" s="5">
        <v>0</v>
      </c>
      <c r="BO1185" s="5">
        <v>10413</v>
      </c>
      <c r="BP1185" s="5">
        <v>160622</v>
      </c>
      <c r="BQ1185" s="5">
        <v>3641</v>
      </c>
      <c r="BR1185" s="5">
        <v>0</v>
      </c>
    </row>
    <row r="1186" spans="1:70">
      <c r="A1186" t="s">
        <v>2646</v>
      </c>
      <c r="B1186" t="s">
        <v>2647</v>
      </c>
      <c r="C1186" t="s">
        <v>1290</v>
      </c>
      <c r="D1186" t="s">
        <v>2653</v>
      </c>
      <c r="E1186" t="str">
        <f t="shared" si="18"/>
        <v>高知県宿毛市（宿毛）</v>
      </c>
      <c r="F1186" s="5">
        <v>11891</v>
      </c>
      <c r="G1186" s="5">
        <v>12</v>
      </c>
      <c r="H1186" s="5">
        <v>1</v>
      </c>
      <c r="I1186" s="5">
        <v>0</v>
      </c>
      <c r="J1186" s="5">
        <v>0</v>
      </c>
      <c r="K1186" s="5">
        <v>0</v>
      </c>
      <c r="L1186" s="5">
        <v>0</v>
      </c>
      <c r="M1186" s="5">
        <v>1358</v>
      </c>
      <c r="N1186" s="5">
        <v>13344</v>
      </c>
      <c r="O1186" s="5">
        <v>120961</v>
      </c>
      <c r="P1186" s="5">
        <v>386147</v>
      </c>
      <c r="Q1186" s="5">
        <v>2100984</v>
      </c>
      <c r="R1186" s="5">
        <v>78336</v>
      </c>
      <c r="S1186" s="5">
        <v>11</v>
      </c>
      <c r="T1186" s="5">
        <v>1641</v>
      </c>
      <c r="U1186" s="5">
        <v>0</v>
      </c>
      <c r="V1186" s="5">
        <v>0</v>
      </c>
      <c r="W1186" s="5">
        <v>4</v>
      </c>
      <c r="X1186" s="5">
        <v>4</v>
      </c>
      <c r="Y1186" s="5">
        <v>13500</v>
      </c>
      <c r="Z1186" s="5">
        <v>0</v>
      </c>
      <c r="AA1186" s="5">
        <v>9</v>
      </c>
      <c r="AB1186" s="5">
        <v>4</v>
      </c>
      <c r="AC1186" s="5">
        <v>0</v>
      </c>
      <c r="AD1186" s="5">
        <v>0</v>
      </c>
      <c r="AE1186" s="5">
        <v>1962</v>
      </c>
      <c r="AF1186" s="5">
        <v>14285</v>
      </c>
      <c r="AG1186" s="5">
        <v>13500</v>
      </c>
      <c r="AH1186" s="5">
        <v>0</v>
      </c>
      <c r="AI1186" s="5">
        <v>0</v>
      </c>
      <c r="AJ1186" s="5">
        <v>13500</v>
      </c>
      <c r="AK1186" s="5">
        <v>4800</v>
      </c>
      <c r="AL1186" s="5">
        <v>0</v>
      </c>
      <c r="AM1186" s="5">
        <v>0</v>
      </c>
      <c r="AN1186" s="5">
        <v>1340</v>
      </c>
      <c r="AO1186" s="5">
        <v>0</v>
      </c>
      <c r="AP1186" s="5">
        <v>0</v>
      </c>
      <c r="AQ1186" s="5">
        <v>0</v>
      </c>
      <c r="AR1186" s="5">
        <v>0</v>
      </c>
      <c r="AS1186" s="5">
        <v>0</v>
      </c>
      <c r="AT1186" s="5">
        <v>834</v>
      </c>
      <c r="AU1186" s="5">
        <v>339</v>
      </c>
      <c r="AV1186" s="5">
        <v>0</v>
      </c>
      <c r="AW1186" s="5">
        <v>336</v>
      </c>
      <c r="AX1186" s="5">
        <v>168</v>
      </c>
      <c r="AY1186" s="5">
        <v>0</v>
      </c>
      <c r="AZ1186" s="5">
        <v>0</v>
      </c>
      <c r="BA1186" s="5">
        <v>0</v>
      </c>
      <c r="BB1186" s="5">
        <v>1599</v>
      </c>
      <c r="BC1186" s="5">
        <v>6691</v>
      </c>
      <c r="BD1186" s="5">
        <v>0</v>
      </c>
      <c r="BE1186" s="5">
        <v>0</v>
      </c>
      <c r="BF1186" s="5">
        <v>0</v>
      </c>
      <c r="BG1186" s="5">
        <v>272</v>
      </c>
      <c r="BH1186" s="5">
        <v>386832</v>
      </c>
      <c r="BI1186" s="5">
        <v>60736</v>
      </c>
      <c r="BJ1186" s="5">
        <v>359466</v>
      </c>
      <c r="BK1186" s="5">
        <v>26079</v>
      </c>
      <c r="BL1186" s="5">
        <v>3669</v>
      </c>
      <c r="BM1186" s="5">
        <v>0</v>
      </c>
      <c r="BN1186" s="5">
        <v>0</v>
      </c>
      <c r="BO1186" s="5">
        <v>49626</v>
      </c>
      <c r="BP1186" s="5">
        <v>1003016</v>
      </c>
      <c r="BQ1186" s="5">
        <v>208222</v>
      </c>
      <c r="BR1186" s="5">
        <v>761</v>
      </c>
    </row>
    <row r="1187" spans="1:70">
      <c r="A1187" t="s">
        <v>2646</v>
      </c>
      <c r="B1187" t="s">
        <v>2647</v>
      </c>
      <c r="C1187" t="s">
        <v>1292</v>
      </c>
      <c r="D1187" t="s">
        <v>2654</v>
      </c>
      <c r="E1187" t="str">
        <f t="shared" si="18"/>
        <v>高知県安芸市</v>
      </c>
      <c r="F1187" s="5">
        <v>15225</v>
      </c>
      <c r="G1187" s="5">
        <v>9</v>
      </c>
      <c r="H1187" s="5">
        <v>6</v>
      </c>
      <c r="I1187" s="5">
        <v>0</v>
      </c>
      <c r="J1187" s="5">
        <v>0</v>
      </c>
      <c r="K1187" s="5">
        <v>0</v>
      </c>
      <c r="L1187" s="5">
        <v>0</v>
      </c>
      <c r="M1187" s="5">
        <v>8357</v>
      </c>
      <c r="N1187" s="5">
        <v>2890</v>
      </c>
      <c r="O1187" s="5">
        <v>120899</v>
      </c>
      <c r="P1187" s="5">
        <v>247264</v>
      </c>
      <c r="Q1187" s="5">
        <v>187683</v>
      </c>
      <c r="R1187" s="5">
        <v>37029</v>
      </c>
      <c r="S1187" s="5">
        <v>6</v>
      </c>
      <c r="T1187" s="5">
        <v>1984</v>
      </c>
      <c r="U1187" s="5">
        <v>0</v>
      </c>
      <c r="V1187" s="5">
        <v>0</v>
      </c>
      <c r="W1187" s="5">
        <v>1</v>
      </c>
      <c r="X1187" s="5">
        <v>24</v>
      </c>
      <c r="Y1187" s="5">
        <v>15200</v>
      </c>
      <c r="Z1187" s="5">
        <v>0</v>
      </c>
      <c r="AA1187" s="5">
        <v>45</v>
      </c>
      <c r="AB1187" s="5">
        <v>32</v>
      </c>
      <c r="AC1187" s="5">
        <v>0</v>
      </c>
      <c r="AD1187" s="5">
        <v>1050</v>
      </c>
      <c r="AE1187" s="5">
        <v>200</v>
      </c>
      <c r="AF1187" s="5">
        <v>9650</v>
      </c>
      <c r="AG1187" s="5">
        <v>0</v>
      </c>
      <c r="AH1187" s="5">
        <v>0</v>
      </c>
      <c r="AI1187" s="5">
        <v>15200</v>
      </c>
      <c r="AJ1187" s="5">
        <v>0</v>
      </c>
      <c r="AK1187" s="5">
        <v>180</v>
      </c>
      <c r="AL1187" s="5">
        <v>2200</v>
      </c>
      <c r="AM1187" s="5">
        <v>0</v>
      </c>
      <c r="AN1187" s="5">
        <v>0</v>
      </c>
      <c r="AO1187" s="5">
        <v>250</v>
      </c>
      <c r="AP1187" s="5">
        <v>0</v>
      </c>
      <c r="AQ1187" s="5">
        <v>0</v>
      </c>
      <c r="AR1187" s="5">
        <v>0</v>
      </c>
      <c r="AS1187" s="5">
        <v>5257</v>
      </c>
      <c r="AT1187" s="5">
        <v>1909</v>
      </c>
      <c r="AU1187" s="5">
        <v>10557</v>
      </c>
      <c r="AV1187" s="5">
        <v>0</v>
      </c>
      <c r="AW1187" s="5">
        <v>0</v>
      </c>
      <c r="AX1187" s="5">
        <v>0</v>
      </c>
      <c r="AY1187" s="5">
        <v>0</v>
      </c>
      <c r="AZ1187" s="5">
        <v>0</v>
      </c>
      <c r="BA1187" s="5">
        <v>497</v>
      </c>
      <c r="BB1187" s="5">
        <v>658</v>
      </c>
      <c r="BC1187" s="5">
        <v>6</v>
      </c>
      <c r="BD1187" s="5">
        <v>0</v>
      </c>
      <c r="BE1187" s="5">
        <v>0</v>
      </c>
      <c r="BF1187" s="5">
        <v>0</v>
      </c>
      <c r="BG1187" s="5">
        <v>0</v>
      </c>
      <c r="BH1187" s="5">
        <v>258841</v>
      </c>
      <c r="BI1187" s="5">
        <v>32709</v>
      </c>
      <c r="BJ1187" s="5">
        <v>250712</v>
      </c>
      <c r="BK1187" s="5">
        <v>9934</v>
      </c>
      <c r="BL1187" s="5">
        <v>0</v>
      </c>
      <c r="BM1187" s="5">
        <v>0</v>
      </c>
      <c r="BN1187" s="5">
        <v>0</v>
      </c>
      <c r="BO1187" s="5">
        <v>30413</v>
      </c>
      <c r="BP1187" s="5">
        <v>271587</v>
      </c>
      <c r="BQ1187" s="5">
        <v>64650</v>
      </c>
      <c r="BR1187" s="5">
        <v>0</v>
      </c>
    </row>
    <row r="1188" spans="1:70">
      <c r="A1188" t="s">
        <v>2646</v>
      </c>
      <c r="B1188" t="s">
        <v>2647</v>
      </c>
      <c r="C1188" t="s">
        <v>1294</v>
      </c>
      <c r="D1188" t="s">
        <v>2655</v>
      </c>
      <c r="E1188" t="str">
        <f t="shared" si="18"/>
        <v>高知県室戸市</v>
      </c>
      <c r="F1188" s="5">
        <v>11881</v>
      </c>
      <c r="G1188" s="5">
        <v>8</v>
      </c>
      <c r="H1188" s="5">
        <v>12</v>
      </c>
      <c r="I1188" s="5">
        <v>2</v>
      </c>
      <c r="J1188" s="5">
        <v>0</v>
      </c>
      <c r="K1188" s="5">
        <v>0</v>
      </c>
      <c r="L1188" s="5">
        <v>6230</v>
      </c>
      <c r="M1188" s="5">
        <v>16399</v>
      </c>
      <c r="N1188" s="5">
        <v>17407</v>
      </c>
      <c r="O1188" s="5">
        <v>150817</v>
      </c>
      <c r="P1188" s="5">
        <v>257003</v>
      </c>
      <c r="Q1188" s="5">
        <v>1530713</v>
      </c>
      <c r="R1188" s="5">
        <v>89771</v>
      </c>
      <c r="S1188" s="5">
        <v>7</v>
      </c>
      <c r="T1188" s="5">
        <v>1603</v>
      </c>
      <c r="U1188" s="5">
        <v>0</v>
      </c>
      <c r="V1188" s="5">
        <v>0</v>
      </c>
      <c r="W1188" s="5">
        <v>3</v>
      </c>
      <c r="X1188" s="5">
        <v>4</v>
      </c>
      <c r="Y1188" s="5">
        <v>16125</v>
      </c>
      <c r="Z1188" s="5">
        <v>0</v>
      </c>
      <c r="AA1188" s="5">
        <v>39</v>
      </c>
      <c r="AB1188" s="5">
        <v>16</v>
      </c>
      <c r="AC1188" s="5">
        <v>0</v>
      </c>
      <c r="AD1188" s="5">
        <v>4417</v>
      </c>
      <c r="AE1188" s="5">
        <v>0</v>
      </c>
      <c r="AF1188" s="5">
        <v>23291</v>
      </c>
      <c r="AG1188" s="5">
        <v>7165</v>
      </c>
      <c r="AH1188" s="5">
        <v>7165</v>
      </c>
      <c r="AI1188" s="5">
        <v>0</v>
      </c>
      <c r="AJ1188" s="5">
        <v>8960</v>
      </c>
      <c r="AK1188" s="5">
        <v>250</v>
      </c>
      <c r="AL1188" s="5">
        <v>0</v>
      </c>
      <c r="AM1188" s="5">
        <v>3113</v>
      </c>
      <c r="AN1188" s="5">
        <v>0</v>
      </c>
      <c r="AO1188" s="5">
        <v>0</v>
      </c>
      <c r="AP1188" s="5">
        <v>0</v>
      </c>
      <c r="AQ1188" s="5">
        <v>0</v>
      </c>
      <c r="AR1188" s="5">
        <v>0</v>
      </c>
      <c r="AS1188" s="5">
        <v>1432</v>
      </c>
      <c r="AT1188" s="5">
        <v>2388</v>
      </c>
      <c r="AU1188" s="5">
        <v>4642</v>
      </c>
      <c r="AV1188" s="5">
        <v>0</v>
      </c>
      <c r="AW1188" s="5">
        <v>566</v>
      </c>
      <c r="AX1188" s="5">
        <v>0</v>
      </c>
      <c r="AY1188" s="5">
        <v>0</v>
      </c>
      <c r="AZ1188" s="5">
        <v>1127</v>
      </c>
      <c r="BA1188" s="5">
        <v>273</v>
      </c>
      <c r="BB1188" s="5">
        <v>3464</v>
      </c>
      <c r="BC1188" s="5">
        <v>1700</v>
      </c>
      <c r="BD1188" s="5">
        <v>0</v>
      </c>
      <c r="BE1188" s="5">
        <v>30</v>
      </c>
      <c r="BF1188" s="5">
        <v>40</v>
      </c>
      <c r="BG1188" s="5">
        <v>0</v>
      </c>
      <c r="BH1188" s="5">
        <v>257447</v>
      </c>
      <c r="BI1188" s="5">
        <v>35988</v>
      </c>
      <c r="BJ1188" s="5">
        <v>229326</v>
      </c>
      <c r="BK1188" s="5">
        <v>25593</v>
      </c>
      <c r="BL1188" s="5">
        <v>0</v>
      </c>
      <c r="BM1188" s="5">
        <v>0</v>
      </c>
      <c r="BN1188" s="5">
        <v>0</v>
      </c>
      <c r="BO1188" s="5">
        <v>21959</v>
      </c>
      <c r="BP1188" s="5">
        <v>458968</v>
      </c>
      <c r="BQ1188" s="5">
        <v>102182</v>
      </c>
      <c r="BR1188" s="5">
        <v>0</v>
      </c>
    </row>
    <row r="1189" spans="1:70">
      <c r="A1189" t="s">
        <v>2646</v>
      </c>
      <c r="B1189" t="s">
        <v>2647</v>
      </c>
      <c r="C1189" t="s">
        <v>1296</v>
      </c>
      <c r="D1189" t="s">
        <v>2656</v>
      </c>
      <c r="E1189" t="str">
        <f t="shared" si="18"/>
        <v>高知県香美市</v>
      </c>
      <c r="F1189" s="5">
        <v>13847</v>
      </c>
      <c r="G1189" s="5">
        <v>5</v>
      </c>
      <c r="H1189" s="5">
        <v>2</v>
      </c>
      <c r="I1189" s="5">
        <v>0</v>
      </c>
      <c r="J1189" s="5">
        <v>0</v>
      </c>
      <c r="K1189" s="5">
        <v>0</v>
      </c>
      <c r="L1189" s="5">
        <v>30</v>
      </c>
      <c r="M1189" s="5">
        <v>4097</v>
      </c>
      <c r="N1189" s="5">
        <v>9751</v>
      </c>
      <c r="O1189" s="5">
        <v>87505</v>
      </c>
      <c r="P1189" s="5">
        <v>179995</v>
      </c>
      <c r="Q1189" s="5">
        <v>155315</v>
      </c>
      <c r="R1189" s="5">
        <v>15474</v>
      </c>
      <c r="S1189" s="5">
        <v>5</v>
      </c>
      <c r="T1189" s="5">
        <v>1765</v>
      </c>
      <c r="U1189" s="5">
        <v>0</v>
      </c>
      <c r="V1189" s="5">
        <v>0</v>
      </c>
      <c r="W1189" s="5">
        <v>1</v>
      </c>
      <c r="X1189" s="5">
        <v>4</v>
      </c>
      <c r="Y1189" s="5">
        <v>6300</v>
      </c>
      <c r="Z1189" s="5">
        <v>0</v>
      </c>
      <c r="AA1189" s="5">
        <v>0</v>
      </c>
      <c r="AB1189" s="5">
        <v>0</v>
      </c>
      <c r="AC1189" s="5">
        <v>0</v>
      </c>
      <c r="AD1189" s="5">
        <v>2635</v>
      </c>
      <c r="AE1189" s="5">
        <v>2370</v>
      </c>
      <c r="AF1189" s="5">
        <v>16804</v>
      </c>
      <c r="AG1189" s="5">
        <v>0</v>
      </c>
      <c r="AH1189" s="5">
        <v>0</v>
      </c>
      <c r="AI1189" s="5">
        <v>0</v>
      </c>
      <c r="AJ1189" s="5">
        <v>6300</v>
      </c>
      <c r="AK1189" s="5">
        <v>2850</v>
      </c>
      <c r="AL1189" s="5">
        <v>0</v>
      </c>
      <c r="AM1189" s="5">
        <v>0</v>
      </c>
      <c r="AN1189" s="5">
        <v>0</v>
      </c>
      <c r="AO1189" s="5">
        <v>0</v>
      </c>
      <c r="AP1189" s="5">
        <v>0</v>
      </c>
      <c r="AQ1189" s="5">
        <v>0</v>
      </c>
      <c r="AR1189" s="5">
        <v>0</v>
      </c>
      <c r="AS1189" s="5">
        <v>140</v>
      </c>
      <c r="AT1189" s="5">
        <v>35</v>
      </c>
      <c r="AU1189" s="5">
        <v>0</v>
      </c>
      <c r="AV1189" s="5">
        <v>0</v>
      </c>
      <c r="AW1189" s="5">
        <v>0</v>
      </c>
      <c r="AX1189" s="5">
        <v>0</v>
      </c>
      <c r="AY1189" s="5">
        <v>0</v>
      </c>
      <c r="AZ1189" s="5">
        <v>0</v>
      </c>
      <c r="BA1189" s="5">
        <v>0</v>
      </c>
      <c r="BB1189" s="5">
        <v>0</v>
      </c>
      <c r="BC1189" s="5">
        <v>129</v>
      </c>
      <c r="BD1189" s="5">
        <v>0</v>
      </c>
      <c r="BE1189" s="5">
        <v>0</v>
      </c>
      <c r="BF1189" s="5">
        <v>0</v>
      </c>
      <c r="BG1189" s="5">
        <v>0</v>
      </c>
      <c r="BH1189" s="5">
        <v>187532</v>
      </c>
      <c r="BI1189" s="5">
        <v>26688</v>
      </c>
      <c r="BJ1189" s="5">
        <v>179487</v>
      </c>
      <c r="BK1189" s="5">
        <v>4427</v>
      </c>
      <c r="BL1189" s="5">
        <v>127</v>
      </c>
      <c r="BM1189" s="5">
        <v>0</v>
      </c>
      <c r="BN1189" s="5">
        <v>0</v>
      </c>
      <c r="BO1189" s="5">
        <v>21949</v>
      </c>
      <c r="BP1189" s="5">
        <v>457414</v>
      </c>
      <c r="BQ1189" s="5">
        <v>227145</v>
      </c>
      <c r="BR1189" s="5">
        <v>0</v>
      </c>
    </row>
    <row r="1190" spans="1:70">
      <c r="A1190" t="s">
        <v>2646</v>
      </c>
      <c r="B1190" t="s">
        <v>2647</v>
      </c>
      <c r="C1190" t="s">
        <v>1298</v>
      </c>
      <c r="D1190" t="s">
        <v>2657</v>
      </c>
      <c r="E1190" t="str">
        <f t="shared" si="18"/>
        <v>高知県四万十町</v>
      </c>
      <c r="F1190" s="5">
        <v>4941</v>
      </c>
      <c r="G1190" s="5">
        <v>2</v>
      </c>
      <c r="H1190" s="5">
        <v>0</v>
      </c>
      <c r="I1190" s="5">
        <v>0</v>
      </c>
      <c r="J1190" s="5">
        <v>0</v>
      </c>
      <c r="K1190" s="5">
        <v>1</v>
      </c>
      <c r="L1190" s="5">
        <v>1917</v>
      </c>
      <c r="M1190" s="5">
        <v>737</v>
      </c>
      <c r="N1190" s="5">
        <v>48105</v>
      </c>
      <c r="O1190" s="5">
        <v>0</v>
      </c>
      <c r="P1190" s="5">
        <v>84196</v>
      </c>
      <c r="Q1190" s="5">
        <v>994234</v>
      </c>
      <c r="R1190" s="5">
        <v>55075</v>
      </c>
      <c r="S1190" s="5">
        <v>2</v>
      </c>
      <c r="T1190" s="5">
        <v>641</v>
      </c>
      <c r="U1190" s="5">
        <v>0</v>
      </c>
      <c r="V1190" s="5">
        <v>0</v>
      </c>
      <c r="W1190" s="5">
        <v>1</v>
      </c>
      <c r="X1190" s="5">
        <v>31</v>
      </c>
      <c r="Y1190" s="5">
        <v>3000</v>
      </c>
      <c r="Z1190" s="5">
        <v>0</v>
      </c>
      <c r="AA1190" s="5">
        <v>6</v>
      </c>
      <c r="AB1190" s="5">
        <v>0</v>
      </c>
      <c r="AC1190" s="5">
        <v>0</v>
      </c>
      <c r="AD1190" s="5">
        <v>0</v>
      </c>
      <c r="AE1190" s="5">
        <v>0</v>
      </c>
      <c r="AF1190" s="5">
        <v>0</v>
      </c>
      <c r="AG1190" s="5">
        <v>3000</v>
      </c>
      <c r="AH1190" s="5">
        <v>3000</v>
      </c>
      <c r="AI1190" s="5">
        <v>0</v>
      </c>
      <c r="AJ1190" s="5">
        <v>0</v>
      </c>
      <c r="AK1190" s="5">
        <v>1560</v>
      </c>
      <c r="AL1190" s="5">
        <v>0</v>
      </c>
      <c r="AM1190" s="5">
        <v>0</v>
      </c>
      <c r="AN1190" s="5">
        <v>0</v>
      </c>
      <c r="AO1190" s="5">
        <v>0</v>
      </c>
      <c r="AP1190" s="5">
        <v>0</v>
      </c>
      <c r="AQ1190" s="5">
        <v>0</v>
      </c>
      <c r="AR1190" s="5">
        <v>683</v>
      </c>
      <c r="AS1190" s="5">
        <v>730</v>
      </c>
      <c r="AT1190" s="5">
        <v>7965</v>
      </c>
      <c r="AU1190" s="5">
        <v>0</v>
      </c>
      <c r="AV1190" s="5">
        <v>7</v>
      </c>
      <c r="AW1190" s="5">
        <v>7</v>
      </c>
      <c r="AX1190" s="5">
        <v>1762</v>
      </c>
      <c r="AY1190" s="5">
        <v>0</v>
      </c>
      <c r="AZ1190" s="5">
        <v>0</v>
      </c>
      <c r="BA1190" s="5">
        <v>0</v>
      </c>
      <c r="BB1190" s="5">
        <v>620</v>
      </c>
      <c r="BC1190" s="5">
        <v>0</v>
      </c>
      <c r="BD1190" s="5">
        <v>0</v>
      </c>
      <c r="BE1190" s="5">
        <v>0</v>
      </c>
      <c r="BF1190" s="5">
        <v>0</v>
      </c>
      <c r="BG1190" s="5">
        <v>0</v>
      </c>
      <c r="BH1190" s="5">
        <v>84693</v>
      </c>
      <c r="BI1190" s="5">
        <v>31654</v>
      </c>
      <c r="BJ1190" s="5">
        <v>84843</v>
      </c>
      <c r="BK1190" s="5">
        <v>19518</v>
      </c>
      <c r="BL1190" s="5">
        <v>0</v>
      </c>
      <c r="BM1190" s="5">
        <v>0</v>
      </c>
      <c r="BN1190" s="5">
        <v>0</v>
      </c>
      <c r="BO1190" s="5">
        <v>8857</v>
      </c>
      <c r="BP1190" s="5">
        <v>362058</v>
      </c>
      <c r="BQ1190" s="5">
        <v>59761</v>
      </c>
      <c r="BR1190" s="5">
        <v>3000</v>
      </c>
    </row>
    <row r="1191" spans="1:70">
      <c r="A1191" t="s">
        <v>2646</v>
      </c>
      <c r="B1191" t="s">
        <v>2647</v>
      </c>
      <c r="C1191" t="s">
        <v>1300</v>
      </c>
      <c r="D1191" t="s">
        <v>2658</v>
      </c>
      <c r="E1191" t="str">
        <f t="shared" si="18"/>
        <v>高知県いの町（伊野）</v>
      </c>
      <c r="F1191" s="5">
        <v>20908</v>
      </c>
      <c r="G1191" s="5">
        <v>9</v>
      </c>
      <c r="H1191" s="5">
        <v>11</v>
      </c>
      <c r="I1191" s="5">
        <v>0</v>
      </c>
      <c r="J1191" s="5">
        <v>0</v>
      </c>
      <c r="K1191" s="5">
        <v>0</v>
      </c>
      <c r="L1191" s="5">
        <v>6473</v>
      </c>
      <c r="M1191" s="5">
        <v>22237</v>
      </c>
      <c r="N1191" s="5">
        <v>29590</v>
      </c>
      <c r="O1191" s="5">
        <v>202299</v>
      </c>
      <c r="P1191" s="5">
        <v>250797</v>
      </c>
      <c r="Q1191" s="5">
        <v>2027281</v>
      </c>
      <c r="R1191" s="5">
        <v>139461</v>
      </c>
      <c r="S1191" s="5">
        <v>3</v>
      </c>
      <c r="T1191" s="5">
        <v>2666</v>
      </c>
      <c r="U1191" s="5">
        <v>0</v>
      </c>
      <c r="V1191" s="5">
        <v>0</v>
      </c>
      <c r="W1191" s="5">
        <v>2</v>
      </c>
      <c r="X1191" s="5">
        <v>4</v>
      </c>
      <c r="Y1191" s="5">
        <v>14821</v>
      </c>
      <c r="Z1191" s="5">
        <v>0</v>
      </c>
      <c r="AA1191" s="5">
        <v>117</v>
      </c>
      <c r="AB1191" s="5">
        <v>27</v>
      </c>
      <c r="AC1191" s="5">
        <v>2297</v>
      </c>
      <c r="AD1191" s="5">
        <v>3642</v>
      </c>
      <c r="AE1191" s="5">
        <v>6811</v>
      </c>
      <c r="AF1191" s="5">
        <v>25408</v>
      </c>
      <c r="AG1191" s="5">
        <v>0</v>
      </c>
      <c r="AH1191" s="5">
        <v>0</v>
      </c>
      <c r="AI1191" s="5">
        <v>0</v>
      </c>
      <c r="AJ1191" s="5">
        <v>14600</v>
      </c>
      <c r="AK1191" s="5">
        <v>0</v>
      </c>
      <c r="AL1191" s="5">
        <v>0</v>
      </c>
      <c r="AM1191" s="5">
        <v>8383</v>
      </c>
      <c r="AN1191" s="5">
        <v>0</v>
      </c>
      <c r="AO1191" s="5">
        <v>0</v>
      </c>
      <c r="AP1191" s="5">
        <v>0</v>
      </c>
      <c r="AQ1191" s="5">
        <v>0</v>
      </c>
      <c r="AR1191" s="5">
        <v>0</v>
      </c>
      <c r="AS1191" s="5">
        <v>4475</v>
      </c>
      <c r="AT1191" s="5">
        <v>2118</v>
      </c>
      <c r="AU1191" s="5">
        <v>229</v>
      </c>
      <c r="AV1191" s="5">
        <v>0</v>
      </c>
      <c r="AW1191" s="5">
        <v>0</v>
      </c>
      <c r="AX1191" s="5">
        <v>0</v>
      </c>
      <c r="AY1191" s="5">
        <v>0</v>
      </c>
      <c r="AZ1191" s="5">
        <v>193</v>
      </c>
      <c r="BA1191" s="5">
        <v>1717</v>
      </c>
      <c r="BB1191" s="5">
        <v>746</v>
      </c>
      <c r="BC1191" s="5">
        <v>181</v>
      </c>
      <c r="BD1191" s="5">
        <v>0</v>
      </c>
      <c r="BE1191" s="5">
        <v>0</v>
      </c>
      <c r="BF1191" s="5">
        <v>0</v>
      </c>
      <c r="BG1191" s="5">
        <v>0</v>
      </c>
      <c r="BH1191" s="5">
        <v>251297</v>
      </c>
      <c r="BI1191" s="5">
        <v>96336</v>
      </c>
      <c r="BJ1191" s="5">
        <v>346342</v>
      </c>
      <c r="BK1191" s="5">
        <v>42281</v>
      </c>
      <c r="BL1191" s="5">
        <v>11</v>
      </c>
      <c r="BM1191" s="5">
        <v>0</v>
      </c>
      <c r="BN1191" s="5">
        <v>0</v>
      </c>
      <c r="BO1191" s="5">
        <v>71594</v>
      </c>
      <c r="BP1191" s="5">
        <v>601683</v>
      </c>
      <c r="BQ1191" s="5">
        <v>214522</v>
      </c>
      <c r="BR1191" s="5">
        <v>0</v>
      </c>
    </row>
    <row r="1192" spans="1:70">
      <c r="A1192" t="s">
        <v>2646</v>
      </c>
      <c r="B1192" t="s">
        <v>2647</v>
      </c>
      <c r="C1192" t="s">
        <v>1523</v>
      </c>
      <c r="D1192" t="s">
        <v>2659</v>
      </c>
      <c r="E1192" t="str">
        <f t="shared" si="18"/>
        <v>高知県土佐市</v>
      </c>
      <c r="F1192" s="5">
        <v>25321</v>
      </c>
      <c r="G1192" s="5">
        <v>11</v>
      </c>
      <c r="H1192" s="5">
        <v>5</v>
      </c>
      <c r="I1192" s="5">
        <v>0</v>
      </c>
      <c r="J1192" s="5">
        <v>0</v>
      </c>
      <c r="K1192" s="5">
        <v>0</v>
      </c>
      <c r="L1192" s="5">
        <v>0</v>
      </c>
      <c r="M1192" s="5">
        <v>9009</v>
      </c>
      <c r="N1192" s="5">
        <v>66008</v>
      </c>
      <c r="O1192" s="5">
        <v>208873</v>
      </c>
      <c r="P1192" s="5">
        <v>378075</v>
      </c>
      <c r="Q1192" s="5">
        <v>2366102</v>
      </c>
      <c r="R1192" s="5">
        <v>123547</v>
      </c>
      <c r="S1192" s="5">
        <v>9</v>
      </c>
      <c r="T1192" s="5">
        <v>3019</v>
      </c>
      <c r="U1192" s="5">
        <v>0</v>
      </c>
      <c r="V1192" s="5">
        <v>0</v>
      </c>
      <c r="W1192" s="5">
        <v>2</v>
      </c>
      <c r="X1192" s="5">
        <v>6</v>
      </c>
      <c r="Y1192" s="5">
        <v>19600</v>
      </c>
      <c r="Z1192" s="5">
        <v>0</v>
      </c>
      <c r="AA1192" s="5">
        <v>63</v>
      </c>
      <c r="AB1192" s="5">
        <v>41</v>
      </c>
      <c r="AC1192" s="5">
        <v>0</v>
      </c>
      <c r="AD1192" s="5">
        <v>3775</v>
      </c>
      <c r="AE1192" s="5">
        <v>0</v>
      </c>
      <c r="AF1192" s="5">
        <v>0</v>
      </c>
      <c r="AG1192" s="5">
        <v>15320</v>
      </c>
      <c r="AH1192" s="5">
        <v>15320</v>
      </c>
      <c r="AI1192" s="5">
        <v>0</v>
      </c>
      <c r="AJ1192" s="5">
        <v>4280</v>
      </c>
      <c r="AK1192" s="5">
        <v>5660</v>
      </c>
      <c r="AL1192" s="5">
        <v>0</v>
      </c>
      <c r="AM1192" s="5">
        <v>2135</v>
      </c>
      <c r="AN1192" s="5">
        <v>0</v>
      </c>
      <c r="AO1192" s="5">
        <v>0</v>
      </c>
      <c r="AP1192" s="5">
        <v>0</v>
      </c>
      <c r="AQ1192" s="5">
        <v>0</v>
      </c>
      <c r="AR1192" s="5">
        <v>0</v>
      </c>
      <c r="AS1192" s="5">
        <v>1730</v>
      </c>
      <c r="AT1192" s="5">
        <v>13714</v>
      </c>
      <c r="AU1192" s="5">
        <v>9777</v>
      </c>
      <c r="AV1192" s="5">
        <v>0</v>
      </c>
      <c r="AW1192" s="5">
        <v>2591</v>
      </c>
      <c r="AX1192" s="5">
        <v>0</v>
      </c>
      <c r="AY1192" s="5">
        <v>0</v>
      </c>
      <c r="AZ1192" s="5">
        <v>0</v>
      </c>
      <c r="BA1192" s="5">
        <v>119</v>
      </c>
      <c r="BB1192" s="5">
        <v>0</v>
      </c>
      <c r="BC1192" s="5">
        <v>575</v>
      </c>
      <c r="BD1192" s="5">
        <v>0</v>
      </c>
      <c r="BE1192" s="5">
        <v>0</v>
      </c>
      <c r="BF1192" s="5">
        <v>928</v>
      </c>
      <c r="BG1192" s="5">
        <v>0</v>
      </c>
      <c r="BH1192" s="5">
        <v>380864</v>
      </c>
      <c r="BI1192" s="5">
        <v>28211</v>
      </c>
      <c r="BJ1192" s="5">
        <v>305080</v>
      </c>
      <c r="BK1192" s="5">
        <v>44107</v>
      </c>
      <c r="BL1192" s="5">
        <v>0</v>
      </c>
      <c r="BM1192" s="5">
        <v>0</v>
      </c>
      <c r="BN1192" s="5">
        <v>0</v>
      </c>
      <c r="BO1192" s="5">
        <v>27058</v>
      </c>
      <c r="BP1192" s="5">
        <v>1773389</v>
      </c>
      <c r="BQ1192" s="5">
        <v>192021</v>
      </c>
      <c r="BR1192" s="5">
        <v>0</v>
      </c>
    </row>
    <row r="1193" spans="1:70">
      <c r="A1193" t="s">
        <v>2646</v>
      </c>
      <c r="B1193" t="s">
        <v>2647</v>
      </c>
      <c r="C1193" t="s">
        <v>1304</v>
      </c>
      <c r="D1193" t="s">
        <v>2660</v>
      </c>
      <c r="E1193" t="str">
        <f t="shared" si="18"/>
        <v>高知県佐川町</v>
      </c>
      <c r="F1193" s="5">
        <v>11263</v>
      </c>
      <c r="G1193" s="5">
        <v>4</v>
      </c>
      <c r="H1193" s="5">
        <v>5</v>
      </c>
      <c r="I1193" s="5">
        <v>0</v>
      </c>
      <c r="J1193" s="5">
        <v>0</v>
      </c>
      <c r="K1193" s="5">
        <v>0</v>
      </c>
      <c r="L1193" s="5">
        <v>0</v>
      </c>
      <c r="M1193" s="5">
        <v>4896</v>
      </c>
      <c r="N1193" s="5">
        <v>18866</v>
      </c>
      <c r="O1193" s="5">
        <v>112809</v>
      </c>
      <c r="P1193" s="5">
        <v>144081</v>
      </c>
      <c r="Q1193" s="5">
        <v>861757</v>
      </c>
      <c r="R1193" s="5">
        <v>65586</v>
      </c>
      <c r="S1193" s="5">
        <v>4</v>
      </c>
      <c r="T1193" s="5">
        <v>1397</v>
      </c>
      <c r="U1193" s="5">
        <v>0</v>
      </c>
      <c r="V1193" s="5">
        <v>0</v>
      </c>
      <c r="W1193" s="5">
        <v>2</v>
      </c>
      <c r="X1193" s="5">
        <v>12</v>
      </c>
      <c r="Y1193" s="5">
        <v>6681</v>
      </c>
      <c r="Z1193" s="5">
        <v>0</v>
      </c>
      <c r="AA1193" s="5">
        <v>12</v>
      </c>
      <c r="AB1193" s="5">
        <v>9</v>
      </c>
      <c r="AC1193" s="5">
        <v>0</v>
      </c>
      <c r="AD1193" s="5">
        <v>380</v>
      </c>
      <c r="AE1193" s="5">
        <v>3720</v>
      </c>
      <c r="AF1193" s="5">
        <v>22291</v>
      </c>
      <c r="AG1193" s="5">
        <v>6516</v>
      </c>
      <c r="AH1193" s="5">
        <v>6516</v>
      </c>
      <c r="AI1193" s="5">
        <v>0</v>
      </c>
      <c r="AJ1193" s="5">
        <v>165</v>
      </c>
      <c r="AK1193" s="5">
        <v>4940</v>
      </c>
      <c r="AL1193" s="5">
        <v>0</v>
      </c>
      <c r="AM1193" s="5">
        <v>840</v>
      </c>
      <c r="AN1193" s="5">
        <v>0</v>
      </c>
      <c r="AO1193" s="5">
        <v>0</v>
      </c>
      <c r="AP1193" s="5">
        <v>0</v>
      </c>
      <c r="AQ1193" s="5">
        <v>0</v>
      </c>
      <c r="AR1193" s="5">
        <v>0</v>
      </c>
      <c r="AS1193" s="5">
        <v>2998</v>
      </c>
      <c r="AT1193" s="5">
        <v>5701</v>
      </c>
      <c r="AU1193" s="5">
        <v>273</v>
      </c>
      <c r="AV1193" s="5">
        <v>0</v>
      </c>
      <c r="AW1193" s="5">
        <v>0</v>
      </c>
      <c r="AX1193" s="5">
        <v>0</v>
      </c>
      <c r="AY1193" s="5">
        <v>0</v>
      </c>
      <c r="AZ1193" s="5">
        <v>0</v>
      </c>
      <c r="BA1193" s="5">
        <v>0</v>
      </c>
      <c r="BB1193" s="5">
        <v>1163</v>
      </c>
      <c r="BC1193" s="5">
        <v>9220</v>
      </c>
      <c r="BD1193" s="5">
        <v>0</v>
      </c>
      <c r="BE1193" s="5">
        <v>0</v>
      </c>
      <c r="BF1193" s="5">
        <v>0</v>
      </c>
      <c r="BG1193" s="5">
        <v>0</v>
      </c>
      <c r="BH1193" s="5">
        <v>144277</v>
      </c>
      <c r="BI1193" s="5">
        <v>30693</v>
      </c>
      <c r="BJ1193" s="5">
        <v>134693</v>
      </c>
      <c r="BK1193" s="5">
        <v>16214</v>
      </c>
      <c r="BL1193" s="5">
        <v>0</v>
      </c>
      <c r="BM1193" s="5">
        <v>0</v>
      </c>
      <c r="BN1193" s="5">
        <v>0</v>
      </c>
      <c r="BO1193" s="5">
        <v>22781</v>
      </c>
      <c r="BP1193" s="5">
        <v>317684</v>
      </c>
      <c r="BQ1193" s="5">
        <v>75752</v>
      </c>
      <c r="BR1193" s="5">
        <v>0</v>
      </c>
    </row>
    <row r="1194" spans="1:70">
      <c r="A1194" t="s">
        <v>2646</v>
      </c>
      <c r="B1194" t="s">
        <v>2647</v>
      </c>
      <c r="C1194" t="s">
        <v>1308</v>
      </c>
      <c r="D1194" t="s">
        <v>2661</v>
      </c>
      <c r="E1194" t="str">
        <f t="shared" si="18"/>
        <v>高知県香南市</v>
      </c>
      <c r="F1194" s="5">
        <v>25192</v>
      </c>
      <c r="G1194" s="5">
        <v>4</v>
      </c>
      <c r="H1194" s="5">
        <v>11</v>
      </c>
      <c r="I1194" s="5">
        <v>0</v>
      </c>
      <c r="J1194" s="5">
        <v>0</v>
      </c>
      <c r="K1194" s="5">
        <v>0</v>
      </c>
      <c r="L1194" s="5">
        <v>0</v>
      </c>
      <c r="M1194" s="5">
        <v>17830</v>
      </c>
      <c r="N1194" s="5">
        <v>0</v>
      </c>
      <c r="O1194" s="5">
        <v>242084</v>
      </c>
      <c r="P1194" s="5">
        <v>354107</v>
      </c>
      <c r="Q1194" s="5">
        <v>1212489</v>
      </c>
      <c r="R1194" s="5">
        <v>158037</v>
      </c>
      <c r="S1194" s="5">
        <v>4</v>
      </c>
      <c r="T1194" s="5">
        <v>3090</v>
      </c>
      <c r="U1194" s="5">
        <v>0</v>
      </c>
      <c r="V1194" s="5">
        <v>0</v>
      </c>
      <c r="W1194" s="5">
        <v>0</v>
      </c>
      <c r="X1194" s="5">
        <v>9</v>
      </c>
      <c r="Y1194" s="5">
        <v>15800</v>
      </c>
      <c r="Z1194" s="5">
        <v>0</v>
      </c>
      <c r="AA1194" s="5">
        <v>360</v>
      </c>
      <c r="AB1194" s="5">
        <v>51</v>
      </c>
      <c r="AC1194" s="5">
        <v>0</v>
      </c>
      <c r="AD1194" s="5">
        <v>0</v>
      </c>
      <c r="AE1194" s="5">
        <v>0</v>
      </c>
      <c r="AF1194" s="5">
        <v>0</v>
      </c>
      <c r="AG1194" s="5">
        <v>250</v>
      </c>
      <c r="AH1194" s="5">
        <v>0</v>
      </c>
      <c r="AI1194" s="5">
        <v>0</v>
      </c>
      <c r="AJ1194" s="5">
        <v>15800</v>
      </c>
      <c r="AK1194" s="5">
        <v>250</v>
      </c>
      <c r="AL1194" s="5">
        <v>5650</v>
      </c>
      <c r="AM1194" s="5">
        <v>1315</v>
      </c>
      <c r="AN1194" s="5">
        <v>0</v>
      </c>
      <c r="AO1194" s="5">
        <v>0</v>
      </c>
      <c r="AP1194" s="5">
        <v>0</v>
      </c>
      <c r="AQ1194" s="5">
        <v>0</v>
      </c>
      <c r="AR1194" s="5">
        <v>0</v>
      </c>
      <c r="AS1194" s="5">
        <v>2099</v>
      </c>
      <c r="AT1194" s="5">
        <v>0</v>
      </c>
      <c r="AU1194" s="5">
        <v>1445</v>
      </c>
      <c r="AV1194" s="5">
        <v>0</v>
      </c>
      <c r="AW1194" s="5">
        <v>0</v>
      </c>
      <c r="AX1194" s="5">
        <v>0</v>
      </c>
      <c r="AY1194" s="5">
        <v>0</v>
      </c>
      <c r="AZ1194" s="5">
        <v>0</v>
      </c>
      <c r="BA1194" s="5">
        <v>409</v>
      </c>
      <c r="BB1194" s="5">
        <v>0</v>
      </c>
      <c r="BC1194" s="5">
        <v>430</v>
      </c>
      <c r="BD1194" s="5">
        <v>0</v>
      </c>
      <c r="BE1194" s="5">
        <v>0</v>
      </c>
      <c r="BF1194" s="5">
        <v>0</v>
      </c>
      <c r="BG1194" s="5">
        <v>0</v>
      </c>
      <c r="BH1194" s="5">
        <v>357334</v>
      </c>
      <c r="BI1194" s="5">
        <v>40233</v>
      </c>
      <c r="BJ1194" s="5">
        <v>299547</v>
      </c>
      <c r="BK1194" s="5">
        <v>33108</v>
      </c>
      <c r="BL1194" s="5">
        <v>7001</v>
      </c>
      <c r="BM1194" s="5">
        <v>0</v>
      </c>
      <c r="BN1194" s="5">
        <v>0</v>
      </c>
      <c r="BO1194" s="5">
        <v>39752</v>
      </c>
      <c r="BP1194" s="5">
        <v>277689</v>
      </c>
      <c r="BQ1194" s="5">
        <v>217771</v>
      </c>
      <c r="BR1194" s="5">
        <v>0</v>
      </c>
    </row>
    <row r="1195" spans="1:70">
      <c r="A1195" t="s">
        <v>2646</v>
      </c>
      <c r="B1195" t="s">
        <v>2647</v>
      </c>
      <c r="C1195" t="s">
        <v>1310</v>
      </c>
      <c r="D1195" t="s">
        <v>2662</v>
      </c>
      <c r="E1195" t="str">
        <f t="shared" si="18"/>
        <v>高知県南国市</v>
      </c>
      <c r="F1195" s="5">
        <v>40746</v>
      </c>
      <c r="G1195" s="5">
        <v>19</v>
      </c>
      <c r="H1195" s="5">
        <v>12</v>
      </c>
      <c r="I1195" s="5">
        <v>0</v>
      </c>
      <c r="J1195" s="5">
        <v>0</v>
      </c>
      <c r="K1195" s="5">
        <v>0</v>
      </c>
      <c r="L1195" s="5">
        <v>0</v>
      </c>
      <c r="M1195" s="5">
        <v>8522</v>
      </c>
      <c r="N1195" s="5">
        <v>0</v>
      </c>
      <c r="O1195" s="5">
        <v>352685</v>
      </c>
      <c r="P1195" s="5">
        <v>585413</v>
      </c>
      <c r="Q1195" s="5">
        <v>4014217</v>
      </c>
      <c r="R1195" s="5">
        <v>200379</v>
      </c>
      <c r="S1195" s="5">
        <v>14</v>
      </c>
      <c r="T1195" s="5">
        <v>5282</v>
      </c>
      <c r="U1195" s="5">
        <v>0</v>
      </c>
      <c r="V1195" s="5">
        <v>0</v>
      </c>
      <c r="W1195" s="5">
        <v>4</v>
      </c>
      <c r="X1195" s="5">
        <v>5</v>
      </c>
      <c r="Y1195" s="5">
        <v>25570</v>
      </c>
      <c r="Z1195" s="5">
        <v>0</v>
      </c>
      <c r="AA1195" s="5">
        <v>0</v>
      </c>
      <c r="AB1195" s="5">
        <v>0</v>
      </c>
      <c r="AC1195" s="5">
        <v>0</v>
      </c>
      <c r="AD1195" s="5">
        <v>0</v>
      </c>
      <c r="AE1195" s="5">
        <v>0</v>
      </c>
      <c r="AF1195" s="5">
        <v>0</v>
      </c>
      <c r="AG1195" s="5">
        <v>0</v>
      </c>
      <c r="AH1195" s="5">
        <v>0</v>
      </c>
      <c r="AI1195" s="5">
        <v>0</v>
      </c>
      <c r="AJ1195" s="5">
        <v>25570</v>
      </c>
      <c r="AK1195" s="5">
        <v>10500</v>
      </c>
      <c r="AL1195" s="5">
        <v>130</v>
      </c>
      <c r="AM1195" s="5">
        <v>0</v>
      </c>
      <c r="AN1195" s="5">
        <v>704</v>
      </c>
      <c r="AO1195" s="5">
        <v>0</v>
      </c>
      <c r="AP1195" s="5">
        <v>0</v>
      </c>
      <c r="AQ1195" s="5">
        <v>0</v>
      </c>
      <c r="AR1195" s="5">
        <v>0</v>
      </c>
      <c r="AS1195" s="5">
        <v>1384</v>
      </c>
      <c r="AT1195" s="5">
        <v>0</v>
      </c>
      <c r="AU1195" s="5">
        <v>29294</v>
      </c>
      <c r="AV1195" s="5">
        <v>0</v>
      </c>
      <c r="AW1195" s="5">
        <v>0</v>
      </c>
      <c r="AX1195" s="5">
        <v>0</v>
      </c>
      <c r="AY1195" s="5">
        <v>0</v>
      </c>
      <c r="AZ1195" s="5">
        <v>0</v>
      </c>
      <c r="BA1195" s="5">
        <v>0</v>
      </c>
      <c r="BB1195" s="5">
        <v>0</v>
      </c>
      <c r="BC1195" s="5">
        <v>4497</v>
      </c>
      <c r="BD1195" s="5">
        <v>0</v>
      </c>
      <c r="BE1195" s="5">
        <v>0</v>
      </c>
      <c r="BF1195" s="5">
        <v>0</v>
      </c>
      <c r="BG1195" s="5">
        <v>0</v>
      </c>
      <c r="BH1195" s="5">
        <v>589026</v>
      </c>
      <c r="BI1195" s="5">
        <v>95050</v>
      </c>
      <c r="BJ1195" s="5">
        <v>506617</v>
      </c>
      <c r="BK1195" s="5">
        <v>72779</v>
      </c>
      <c r="BL1195" s="5">
        <v>71</v>
      </c>
      <c r="BM1195" s="5">
        <v>0</v>
      </c>
      <c r="BN1195" s="5">
        <v>0</v>
      </c>
      <c r="BO1195" s="5">
        <v>61558</v>
      </c>
      <c r="BP1195" s="5">
        <v>678904</v>
      </c>
      <c r="BQ1195" s="5">
        <v>373858</v>
      </c>
      <c r="BR1195" s="5">
        <v>0</v>
      </c>
    </row>
    <row r="1196" spans="1:70">
      <c r="A1196" t="s">
        <v>2646</v>
      </c>
      <c r="B1196" t="s">
        <v>2647</v>
      </c>
      <c r="C1196" t="s">
        <v>1314</v>
      </c>
      <c r="D1196" t="s">
        <v>2663</v>
      </c>
      <c r="E1196" t="str">
        <f t="shared" si="18"/>
        <v>高知県黒潮町</v>
      </c>
      <c r="F1196" s="5">
        <v>7028</v>
      </c>
      <c r="G1196" s="5">
        <v>3</v>
      </c>
      <c r="H1196" s="5">
        <v>3</v>
      </c>
      <c r="I1196" s="5">
        <v>0</v>
      </c>
      <c r="J1196" s="5">
        <v>0</v>
      </c>
      <c r="K1196" s="5">
        <v>0</v>
      </c>
      <c r="L1196" s="5">
        <v>2846</v>
      </c>
      <c r="M1196" s="5">
        <v>9767</v>
      </c>
      <c r="N1196" s="5">
        <v>13075</v>
      </c>
      <c r="O1196" s="5">
        <v>78774</v>
      </c>
      <c r="P1196" s="5">
        <v>198277</v>
      </c>
      <c r="Q1196" s="5">
        <v>1457417</v>
      </c>
      <c r="R1196" s="5">
        <v>89727</v>
      </c>
      <c r="S1196" s="5">
        <v>3</v>
      </c>
      <c r="T1196" s="5">
        <v>847</v>
      </c>
      <c r="U1196" s="5">
        <v>0</v>
      </c>
      <c r="V1196" s="5">
        <v>0</v>
      </c>
      <c r="W1196" s="5">
        <v>0</v>
      </c>
      <c r="X1196" s="5">
        <v>9</v>
      </c>
      <c r="Y1196" s="5">
        <v>7820</v>
      </c>
      <c r="Z1196" s="5">
        <v>0</v>
      </c>
      <c r="AA1196" s="5">
        <v>105</v>
      </c>
      <c r="AB1196" s="5">
        <v>45</v>
      </c>
      <c r="AC1196" s="5">
        <v>0</v>
      </c>
      <c r="AD1196" s="5">
        <v>0</v>
      </c>
      <c r="AE1196" s="5">
        <v>0</v>
      </c>
      <c r="AF1196" s="5">
        <v>0</v>
      </c>
      <c r="AG1196" s="5">
        <v>0</v>
      </c>
      <c r="AH1196" s="5">
        <v>0</v>
      </c>
      <c r="AI1196" s="5">
        <v>7820</v>
      </c>
      <c r="AJ1196" s="5">
        <v>0</v>
      </c>
      <c r="AK1196" s="5">
        <v>1600</v>
      </c>
      <c r="AL1196" s="5">
        <v>900</v>
      </c>
      <c r="AM1196" s="5">
        <v>90</v>
      </c>
      <c r="AN1196" s="5">
        <v>0</v>
      </c>
      <c r="AO1196" s="5">
        <v>0</v>
      </c>
      <c r="AP1196" s="5">
        <v>0</v>
      </c>
      <c r="AQ1196" s="5">
        <v>801</v>
      </c>
      <c r="AR1196" s="5">
        <v>0</v>
      </c>
      <c r="AS1196" s="5">
        <v>0</v>
      </c>
      <c r="AT1196" s="5">
        <v>2059</v>
      </c>
      <c r="AU1196" s="5">
        <v>476</v>
      </c>
      <c r="AV1196" s="5">
        <v>0</v>
      </c>
      <c r="AW1196" s="5">
        <v>0</v>
      </c>
      <c r="AX1196" s="5">
        <v>0</v>
      </c>
      <c r="AY1196" s="5">
        <v>0</v>
      </c>
      <c r="AZ1196" s="5">
        <v>0</v>
      </c>
      <c r="BA1196" s="5">
        <v>0</v>
      </c>
      <c r="BB1196" s="5">
        <v>0</v>
      </c>
      <c r="BC1196" s="5">
        <v>2620</v>
      </c>
      <c r="BD1196" s="5">
        <v>0</v>
      </c>
      <c r="BE1196" s="5">
        <v>0</v>
      </c>
      <c r="BF1196" s="5">
        <v>0</v>
      </c>
      <c r="BG1196" s="5">
        <v>0</v>
      </c>
      <c r="BH1196" s="5">
        <v>200227</v>
      </c>
      <c r="BI1196" s="5">
        <v>65787</v>
      </c>
      <c r="BJ1196" s="5">
        <v>235666</v>
      </c>
      <c r="BK1196" s="5">
        <v>24955</v>
      </c>
      <c r="BL1196" s="5">
        <v>0</v>
      </c>
      <c r="BM1196" s="5">
        <v>0</v>
      </c>
      <c r="BN1196" s="5">
        <v>0</v>
      </c>
      <c r="BO1196" s="5">
        <v>60259</v>
      </c>
      <c r="BP1196" s="5">
        <v>496904</v>
      </c>
      <c r="BQ1196" s="5">
        <v>269426</v>
      </c>
      <c r="BR1196" s="5">
        <v>0</v>
      </c>
    </row>
    <row r="1197" spans="1:70">
      <c r="A1197" t="s">
        <v>2646</v>
      </c>
      <c r="B1197" t="s">
        <v>2647</v>
      </c>
      <c r="C1197" t="s">
        <v>1531</v>
      </c>
      <c r="D1197" t="s">
        <v>2664</v>
      </c>
      <c r="E1197" t="str">
        <f t="shared" si="18"/>
        <v>高知県宿毛市（東部広域）</v>
      </c>
      <c r="F1197" s="5">
        <v>5128</v>
      </c>
      <c r="G1197" s="5">
        <v>12</v>
      </c>
      <c r="H1197" s="5">
        <v>1</v>
      </c>
      <c r="I1197" s="5">
        <v>0</v>
      </c>
      <c r="J1197" s="5">
        <v>0</v>
      </c>
      <c r="K1197" s="5">
        <v>0</v>
      </c>
      <c r="L1197" s="5">
        <v>0</v>
      </c>
      <c r="M1197" s="5">
        <v>886</v>
      </c>
      <c r="N1197" s="5">
        <v>1283</v>
      </c>
      <c r="O1197" s="5">
        <v>76736</v>
      </c>
      <c r="P1197" s="5">
        <v>0</v>
      </c>
      <c r="Q1197" s="5">
        <v>0</v>
      </c>
      <c r="R1197" s="5">
        <v>0</v>
      </c>
      <c r="S1197" s="5">
        <v>11</v>
      </c>
      <c r="T1197" s="5">
        <v>1005</v>
      </c>
      <c r="U1197" s="5">
        <v>0</v>
      </c>
      <c r="V1197" s="5">
        <v>0</v>
      </c>
      <c r="W1197" s="5">
        <v>4</v>
      </c>
      <c r="X1197" s="5">
        <v>4</v>
      </c>
      <c r="Y1197" s="5">
        <v>6919</v>
      </c>
      <c r="Z1197" s="5">
        <v>0</v>
      </c>
      <c r="AA1197" s="5">
        <v>6</v>
      </c>
      <c r="AB1197" s="5">
        <v>4</v>
      </c>
      <c r="AC1197" s="5">
        <v>0</v>
      </c>
      <c r="AD1197" s="5">
        <v>0</v>
      </c>
      <c r="AE1197" s="5">
        <v>0</v>
      </c>
      <c r="AF1197" s="5">
        <v>0</v>
      </c>
      <c r="AG1197" s="5">
        <v>6919</v>
      </c>
      <c r="AH1197" s="5">
        <v>0</v>
      </c>
      <c r="AI1197" s="5">
        <v>0</v>
      </c>
      <c r="AJ1197" s="5">
        <v>6919</v>
      </c>
      <c r="AK1197" s="5">
        <v>1330</v>
      </c>
      <c r="AL1197" s="5">
        <v>0</v>
      </c>
      <c r="AM1197" s="5">
        <v>50</v>
      </c>
      <c r="AN1197" s="5">
        <v>0</v>
      </c>
      <c r="AO1197" s="5">
        <v>0</v>
      </c>
      <c r="AP1197" s="5">
        <v>0</v>
      </c>
      <c r="AQ1197" s="5">
        <v>28</v>
      </c>
      <c r="AR1197" s="5">
        <v>0</v>
      </c>
      <c r="AS1197" s="5">
        <v>55</v>
      </c>
      <c r="AT1197" s="5">
        <v>0</v>
      </c>
      <c r="AU1197" s="5">
        <v>1078</v>
      </c>
      <c r="AV1197" s="5">
        <v>0</v>
      </c>
      <c r="AW1197" s="5">
        <v>469</v>
      </c>
      <c r="AX1197" s="5">
        <v>0</v>
      </c>
      <c r="AY1197" s="5">
        <v>0</v>
      </c>
      <c r="AZ1197" s="5">
        <v>0</v>
      </c>
      <c r="BA1197" s="5">
        <v>0</v>
      </c>
      <c r="BB1197" s="5">
        <v>0</v>
      </c>
      <c r="BC1197" s="5">
        <v>4718</v>
      </c>
      <c r="BD1197" s="5">
        <v>0</v>
      </c>
      <c r="BE1197" s="5">
        <v>0</v>
      </c>
      <c r="BF1197" s="5">
        <v>0</v>
      </c>
      <c r="BG1197" s="5">
        <v>4</v>
      </c>
      <c r="BH1197" s="5">
        <v>0</v>
      </c>
      <c r="BI1197" s="5">
        <v>0</v>
      </c>
      <c r="BJ1197" s="5">
        <v>0</v>
      </c>
      <c r="BK1197" s="5">
        <v>0</v>
      </c>
      <c r="BL1197" s="5">
        <v>0</v>
      </c>
      <c r="BM1197" s="5">
        <v>0</v>
      </c>
      <c r="BN1197" s="5">
        <v>0</v>
      </c>
      <c r="BO1197" s="5">
        <v>0</v>
      </c>
      <c r="BP1197" s="5">
        <v>0</v>
      </c>
      <c r="BQ1197" s="5">
        <v>0</v>
      </c>
      <c r="BR1197" s="5">
        <v>0</v>
      </c>
    </row>
    <row r="1198" spans="1:70">
      <c r="A1198" t="s">
        <v>2665</v>
      </c>
      <c r="B1198" t="s">
        <v>2666</v>
      </c>
      <c r="C1198" t="s">
        <v>1280</v>
      </c>
      <c r="D1198" t="s">
        <v>2667</v>
      </c>
      <c r="E1198" t="str">
        <f t="shared" si="18"/>
        <v>福岡県北九州市</v>
      </c>
      <c r="F1198" s="5">
        <v>976480</v>
      </c>
      <c r="G1198" s="5">
        <v>343</v>
      </c>
      <c r="H1198" s="5">
        <v>0</v>
      </c>
      <c r="I1198" s="5">
        <v>1</v>
      </c>
      <c r="J1198" s="5">
        <v>4</v>
      </c>
      <c r="K1198" s="5">
        <v>0</v>
      </c>
      <c r="L1198" s="5">
        <v>135888</v>
      </c>
      <c r="M1198" s="5">
        <v>234863</v>
      </c>
      <c r="N1198" s="5">
        <v>252471</v>
      </c>
      <c r="O1198" s="5">
        <v>3919342</v>
      </c>
      <c r="P1198" s="5">
        <v>14410468</v>
      </c>
      <c r="Q1198" s="5">
        <v>54457283</v>
      </c>
      <c r="R1198" s="5">
        <v>3257855</v>
      </c>
      <c r="S1198" s="5">
        <v>289</v>
      </c>
      <c r="T1198" s="5">
        <v>99130</v>
      </c>
      <c r="U1198" s="5">
        <v>0</v>
      </c>
      <c r="V1198" s="5">
        <v>214</v>
      </c>
      <c r="W1198" s="5">
        <v>259</v>
      </c>
      <c r="X1198" s="5">
        <v>20</v>
      </c>
      <c r="Y1198" s="5">
        <v>769000</v>
      </c>
      <c r="Z1198" s="5">
        <v>307800</v>
      </c>
      <c r="AA1198" s="5">
        <v>82</v>
      </c>
      <c r="AB1198" s="5">
        <v>57</v>
      </c>
      <c r="AC1198" s="5">
        <v>82686</v>
      </c>
      <c r="AD1198" s="5">
        <v>89292</v>
      </c>
      <c r="AE1198" s="5">
        <v>98729</v>
      </c>
      <c r="AF1198" s="5">
        <v>805165</v>
      </c>
      <c r="AG1198" s="5">
        <v>255200</v>
      </c>
      <c r="AH1198" s="5">
        <v>922652</v>
      </c>
      <c r="AI1198" s="5">
        <v>0</v>
      </c>
      <c r="AJ1198" s="5">
        <v>1520148</v>
      </c>
      <c r="AK1198" s="5">
        <v>141080</v>
      </c>
      <c r="AL1198" s="5">
        <v>0</v>
      </c>
      <c r="AM1198" s="5">
        <v>150740</v>
      </c>
      <c r="AN1198" s="5">
        <v>1091</v>
      </c>
      <c r="AO1198" s="5">
        <v>0</v>
      </c>
      <c r="AP1198" s="5">
        <v>0</v>
      </c>
      <c r="AQ1198" s="5">
        <v>1020</v>
      </c>
      <c r="AR1198" s="5">
        <v>1317</v>
      </c>
      <c r="AS1198" s="5">
        <v>48261</v>
      </c>
      <c r="AT1198" s="5">
        <v>33800</v>
      </c>
      <c r="AU1198" s="5">
        <v>293900</v>
      </c>
      <c r="AV1198" s="5">
        <v>34214</v>
      </c>
      <c r="AW1198" s="5">
        <v>50818</v>
      </c>
      <c r="AX1198" s="5">
        <v>2401</v>
      </c>
      <c r="AY1198" s="5">
        <v>15100</v>
      </c>
      <c r="AZ1198" s="5">
        <v>0</v>
      </c>
      <c r="BA1198" s="5">
        <v>0</v>
      </c>
      <c r="BB1198" s="5">
        <v>0</v>
      </c>
      <c r="BC1198" s="5">
        <v>0</v>
      </c>
      <c r="BD1198" s="5">
        <v>0</v>
      </c>
      <c r="BE1198" s="5">
        <v>640</v>
      </c>
      <c r="BF1198" s="5">
        <v>0</v>
      </c>
      <c r="BG1198" s="5">
        <v>0</v>
      </c>
      <c r="BH1198" s="5">
        <v>15900517</v>
      </c>
      <c r="BI1198" s="5">
        <v>2483220</v>
      </c>
      <c r="BJ1198" s="5">
        <v>15419031</v>
      </c>
      <c r="BK1198" s="5">
        <v>1934814</v>
      </c>
      <c r="BL1198" s="5">
        <v>54118</v>
      </c>
      <c r="BM1198" s="5">
        <v>131346</v>
      </c>
      <c r="BN1198" s="5">
        <v>943364</v>
      </c>
      <c r="BO1198" s="5">
        <v>1225799</v>
      </c>
      <c r="BP1198" s="5">
        <v>10720461</v>
      </c>
      <c r="BQ1198" s="5">
        <v>5869120</v>
      </c>
      <c r="BR1198" s="5">
        <v>0</v>
      </c>
    </row>
    <row r="1199" spans="1:70">
      <c r="A1199" t="s">
        <v>2665</v>
      </c>
      <c r="B1199" t="s">
        <v>2666</v>
      </c>
      <c r="C1199" t="s">
        <v>1282</v>
      </c>
      <c r="D1199" t="s">
        <v>2668</v>
      </c>
      <c r="E1199" t="str">
        <f t="shared" si="18"/>
        <v>福岡県福岡市</v>
      </c>
      <c r="F1199" s="5">
        <v>1574500</v>
      </c>
      <c r="G1199" s="5">
        <v>618</v>
      </c>
      <c r="H1199" s="5">
        <v>0</v>
      </c>
      <c r="I1199" s="5">
        <v>0</v>
      </c>
      <c r="J1199" s="5">
        <v>5</v>
      </c>
      <c r="K1199" s="5">
        <v>0</v>
      </c>
      <c r="L1199" s="5">
        <v>126795</v>
      </c>
      <c r="M1199" s="5">
        <v>21237</v>
      </c>
      <c r="N1199" s="5">
        <v>338578</v>
      </c>
      <c r="O1199" s="5">
        <v>3685586</v>
      </c>
      <c r="P1199" s="5">
        <v>31874409</v>
      </c>
      <c r="Q1199" s="5">
        <v>103702350</v>
      </c>
      <c r="R1199" s="5">
        <v>8314505</v>
      </c>
      <c r="S1199" s="5">
        <v>394</v>
      </c>
      <c r="T1199" s="5">
        <v>145403</v>
      </c>
      <c r="U1199" s="5">
        <v>0</v>
      </c>
      <c r="V1199" s="5">
        <v>3</v>
      </c>
      <c r="W1199" s="5">
        <v>397</v>
      </c>
      <c r="X1199" s="5">
        <v>21</v>
      </c>
      <c r="Y1199" s="5">
        <v>598500</v>
      </c>
      <c r="Z1199" s="5">
        <v>0</v>
      </c>
      <c r="AA1199" s="5">
        <v>140</v>
      </c>
      <c r="AB1199" s="5">
        <v>67</v>
      </c>
      <c r="AC1199" s="5">
        <v>70205</v>
      </c>
      <c r="AD1199" s="5">
        <v>7539</v>
      </c>
      <c r="AE1199" s="5">
        <v>142802</v>
      </c>
      <c r="AF1199" s="5">
        <v>814785</v>
      </c>
      <c r="AG1199" s="5">
        <v>299500</v>
      </c>
      <c r="AH1199" s="5">
        <v>0</v>
      </c>
      <c r="AI1199" s="5">
        <v>0</v>
      </c>
      <c r="AJ1199" s="5">
        <v>0</v>
      </c>
      <c r="AK1199" s="5">
        <v>377160</v>
      </c>
      <c r="AL1199" s="5">
        <v>14330</v>
      </c>
      <c r="AM1199" s="5">
        <v>0</v>
      </c>
      <c r="AN1199" s="5">
        <v>0</v>
      </c>
      <c r="AO1199" s="5">
        <v>0</v>
      </c>
      <c r="AP1199" s="5">
        <v>0</v>
      </c>
      <c r="AQ1199" s="5">
        <v>0</v>
      </c>
      <c r="AR1199" s="5">
        <v>6842</v>
      </c>
      <c r="AS1199" s="5">
        <v>3669</v>
      </c>
      <c r="AT1199" s="5">
        <v>57062</v>
      </c>
      <c r="AU1199" s="5">
        <v>654185</v>
      </c>
      <c r="AV1199" s="5">
        <v>31095</v>
      </c>
      <c r="AW1199" s="5">
        <v>3274</v>
      </c>
      <c r="AX1199" s="5">
        <v>14619</v>
      </c>
      <c r="AY1199" s="5">
        <v>14214</v>
      </c>
      <c r="AZ1199" s="5">
        <v>0</v>
      </c>
      <c r="BA1199" s="5">
        <v>0</v>
      </c>
      <c r="BB1199" s="5">
        <v>0</v>
      </c>
      <c r="BC1199" s="5">
        <v>1573</v>
      </c>
      <c r="BD1199" s="5">
        <v>0</v>
      </c>
      <c r="BE1199" s="5">
        <v>0</v>
      </c>
      <c r="BF1199" s="5">
        <v>1762</v>
      </c>
      <c r="BG1199" s="5">
        <v>7763</v>
      </c>
      <c r="BH1199" s="5">
        <v>32213265</v>
      </c>
      <c r="BI1199" s="5">
        <v>3664161</v>
      </c>
      <c r="BJ1199" s="5">
        <v>26812445</v>
      </c>
      <c r="BK1199" s="5">
        <v>1995011</v>
      </c>
      <c r="BL1199" s="5">
        <v>0</v>
      </c>
      <c r="BM1199" s="5">
        <v>90951</v>
      </c>
      <c r="BN1199" s="5">
        <v>0</v>
      </c>
      <c r="BO1199" s="5">
        <v>1831734</v>
      </c>
      <c r="BP1199" s="5">
        <v>15740463</v>
      </c>
      <c r="BQ1199" s="5">
        <v>15878343</v>
      </c>
      <c r="BR1199" s="5">
        <v>179200</v>
      </c>
    </row>
    <row r="1200" spans="1:70">
      <c r="A1200" t="s">
        <v>2665</v>
      </c>
      <c r="B1200" t="s">
        <v>2666</v>
      </c>
      <c r="C1200" t="s">
        <v>1284</v>
      </c>
      <c r="D1200" t="s">
        <v>2669</v>
      </c>
      <c r="E1200" t="str">
        <f t="shared" si="18"/>
        <v>福岡県大牟田市</v>
      </c>
      <c r="F1200" s="5">
        <v>111097</v>
      </c>
      <c r="G1200" s="5">
        <v>39</v>
      </c>
      <c r="H1200" s="5">
        <v>1</v>
      </c>
      <c r="I1200" s="5">
        <v>0</v>
      </c>
      <c r="J1200" s="5">
        <v>0</v>
      </c>
      <c r="K1200" s="5">
        <v>1</v>
      </c>
      <c r="L1200" s="5">
        <v>24639</v>
      </c>
      <c r="M1200" s="5">
        <v>20273</v>
      </c>
      <c r="N1200" s="5">
        <v>37914</v>
      </c>
      <c r="O1200" s="5">
        <v>583016</v>
      </c>
      <c r="P1200" s="5">
        <v>2364999</v>
      </c>
      <c r="Q1200" s="5">
        <v>7869386</v>
      </c>
      <c r="R1200" s="5">
        <v>566308</v>
      </c>
      <c r="S1200" s="5">
        <v>30</v>
      </c>
      <c r="T1200" s="5">
        <v>10550</v>
      </c>
      <c r="U1200" s="5">
        <v>0</v>
      </c>
      <c r="V1200" s="5">
        <v>0</v>
      </c>
      <c r="W1200" s="5">
        <v>16</v>
      </c>
      <c r="X1200" s="5">
        <v>13</v>
      </c>
      <c r="Y1200" s="5">
        <v>32500</v>
      </c>
      <c r="Z1200" s="5">
        <v>6400</v>
      </c>
      <c r="AA1200" s="5">
        <v>221</v>
      </c>
      <c r="AB1200" s="5">
        <v>60</v>
      </c>
      <c r="AC1200" s="5">
        <v>15148</v>
      </c>
      <c r="AD1200" s="5">
        <v>15494</v>
      </c>
      <c r="AE1200" s="5">
        <v>11628</v>
      </c>
      <c r="AF1200" s="5">
        <v>100121</v>
      </c>
      <c r="AG1200" s="5">
        <v>26100</v>
      </c>
      <c r="AH1200" s="5">
        <v>1152</v>
      </c>
      <c r="AI1200" s="5">
        <v>0</v>
      </c>
      <c r="AJ1200" s="5">
        <v>0</v>
      </c>
      <c r="AK1200" s="5">
        <v>13400</v>
      </c>
      <c r="AL1200" s="5">
        <v>7000</v>
      </c>
      <c r="AM1200" s="5">
        <v>0</v>
      </c>
      <c r="AN1200" s="5">
        <v>0</v>
      </c>
      <c r="AO1200" s="5">
        <v>0</v>
      </c>
      <c r="AP1200" s="5">
        <v>0</v>
      </c>
      <c r="AQ1200" s="5">
        <v>0</v>
      </c>
      <c r="AR1200" s="5">
        <v>2554</v>
      </c>
      <c r="AS1200" s="5">
        <v>740</v>
      </c>
      <c r="AT1200" s="5">
        <v>9884</v>
      </c>
      <c r="AU1200" s="5">
        <v>9689</v>
      </c>
      <c r="AV1200" s="5">
        <v>6068</v>
      </c>
      <c r="AW1200" s="5">
        <v>0</v>
      </c>
      <c r="AX1200" s="5">
        <v>0</v>
      </c>
      <c r="AY1200" s="5">
        <v>0</v>
      </c>
      <c r="AZ1200" s="5">
        <v>0</v>
      </c>
      <c r="BA1200" s="5">
        <v>6</v>
      </c>
      <c r="BB1200" s="5">
        <v>0</v>
      </c>
      <c r="BC1200" s="5">
        <v>63833</v>
      </c>
      <c r="BD1200" s="5">
        <v>0</v>
      </c>
      <c r="BE1200" s="5">
        <v>0</v>
      </c>
      <c r="BF1200" s="5">
        <v>0</v>
      </c>
      <c r="BG1200" s="5">
        <v>0</v>
      </c>
      <c r="BH1200" s="5">
        <v>2423780</v>
      </c>
      <c r="BI1200" s="5">
        <v>254487</v>
      </c>
      <c r="BJ1200" s="5">
        <v>2089899</v>
      </c>
      <c r="BK1200" s="5">
        <v>145157</v>
      </c>
      <c r="BL1200" s="5">
        <v>3477</v>
      </c>
      <c r="BM1200" s="5">
        <v>0</v>
      </c>
      <c r="BN1200" s="5">
        <v>0</v>
      </c>
      <c r="BO1200" s="5">
        <v>159853</v>
      </c>
      <c r="BP1200" s="5">
        <v>3069139</v>
      </c>
      <c r="BQ1200" s="5">
        <v>1243767</v>
      </c>
      <c r="BR1200" s="5">
        <v>21500</v>
      </c>
    </row>
    <row r="1201" spans="1:70">
      <c r="A1201" t="s">
        <v>2665</v>
      </c>
      <c r="B1201" t="s">
        <v>2666</v>
      </c>
      <c r="C1201" t="s">
        <v>1286</v>
      </c>
      <c r="D1201" t="s">
        <v>2670</v>
      </c>
      <c r="E1201" t="str">
        <f t="shared" si="18"/>
        <v>福岡県久留米市</v>
      </c>
      <c r="F1201" s="5">
        <v>274939</v>
      </c>
      <c r="G1201" s="5">
        <v>87</v>
      </c>
      <c r="H1201" s="5">
        <v>0</v>
      </c>
      <c r="I1201" s="5">
        <v>0</v>
      </c>
      <c r="J1201" s="5">
        <v>1</v>
      </c>
      <c r="K1201" s="5">
        <v>0</v>
      </c>
      <c r="L1201" s="5">
        <v>4750</v>
      </c>
      <c r="M1201" s="5">
        <v>5404</v>
      </c>
      <c r="N1201" s="5">
        <v>108783</v>
      </c>
      <c r="O1201" s="5">
        <v>1329677</v>
      </c>
      <c r="P1201" s="5">
        <v>4307607</v>
      </c>
      <c r="Q1201" s="5">
        <v>8023302</v>
      </c>
      <c r="R1201" s="5">
        <v>777445</v>
      </c>
      <c r="S1201" s="5">
        <v>58</v>
      </c>
      <c r="T1201" s="5">
        <v>24859</v>
      </c>
      <c r="U1201" s="5">
        <v>0</v>
      </c>
      <c r="V1201" s="5">
        <v>34</v>
      </c>
      <c r="W1201" s="5">
        <v>55</v>
      </c>
      <c r="X1201" s="5">
        <v>6</v>
      </c>
      <c r="Y1201" s="5">
        <v>103000</v>
      </c>
      <c r="Z1201" s="5">
        <v>0</v>
      </c>
      <c r="AA1201" s="5">
        <v>135</v>
      </c>
      <c r="AB1201" s="5">
        <v>0</v>
      </c>
      <c r="AC1201" s="5">
        <v>667</v>
      </c>
      <c r="AD1201" s="5">
        <v>1157</v>
      </c>
      <c r="AE1201" s="5">
        <v>33887</v>
      </c>
      <c r="AF1201" s="5">
        <v>349807</v>
      </c>
      <c r="AG1201" s="5">
        <v>63000</v>
      </c>
      <c r="AH1201" s="5">
        <v>124497</v>
      </c>
      <c r="AI1201" s="5">
        <v>20979</v>
      </c>
      <c r="AJ1201" s="5">
        <v>0</v>
      </c>
      <c r="AK1201" s="5">
        <v>46574</v>
      </c>
      <c r="AL1201" s="5">
        <v>20000</v>
      </c>
      <c r="AM1201" s="5">
        <v>0</v>
      </c>
      <c r="AN1201" s="5">
        <v>0</v>
      </c>
      <c r="AO1201" s="5">
        <v>0</v>
      </c>
      <c r="AP1201" s="5">
        <v>0</v>
      </c>
      <c r="AQ1201" s="5">
        <v>0</v>
      </c>
      <c r="AR1201" s="5">
        <v>0</v>
      </c>
      <c r="AS1201" s="5">
        <v>1714</v>
      </c>
      <c r="AT1201" s="5">
        <v>35214</v>
      </c>
      <c r="AU1201" s="5">
        <v>274631</v>
      </c>
      <c r="AV1201" s="5">
        <v>0</v>
      </c>
      <c r="AW1201" s="5">
        <v>0</v>
      </c>
      <c r="AX1201" s="5">
        <v>581</v>
      </c>
      <c r="AY1201" s="5">
        <v>4367</v>
      </c>
      <c r="AZ1201" s="5">
        <v>0</v>
      </c>
      <c r="BA1201" s="5">
        <v>0</v>
      </c>
      <c r="BB1201" s="5">
        <v>0</v>
      </c>
      <c r="BC1201" s="5">
        <v>23833</v>
      </c>
      <c r="BD1201" s="5">
        <v>0</v>
      </c>
      <c r="BE1201" s="5">
        <v>0</v>
      </c>
      <c r="BF1201" s="5">
        <v>0</v>
      </c>
      <c r="BG1201" s="5">
        <v>0</v>
      </c>
      <c r="BH1201" s="5">
        <v>4357804</v>
      </c>
      <c r="BI1201" s="5">
        <v>252105</v>
      </c>
      <c r="BJ1201" s="5">
        <v>3895086</v>
      </c>
      <c r="BK1201" s="5">
        <v>106797</v>
      </c>
      <c r="BL1201" s="5">
        <v>0</v>
      </c>
      <c r="BM1201" s="5">
        <v>0</v>
      </c>
      <c r="BN1201" s="5">
        <v>0</v>
      </c>
      <c r="BO1201" s="5">
        <v>233690</v>
      </c>
      <c r="BP1201" s="5">
        <v>5250939</v>
      </c>
      <c r="BQ1201" s="5">
        <v>1690985</v>
      </c>
      <c r="BR1201" s="5">
        <v>46000</v>
      </c>
    </row>
    <row r="1202" spans="1:70">
      <c r="A1202" t="s">
        <v>2665</v>
      </c>
      <c r="B1202" t="s">
        <v>2666</v>
      </c>
      <c r="C1202" t="s">
        <v>1288</v>
      </c>
      <c r="D1202" t="s">
        <v>2671</v>
      </c>
      <c r="E1202" t="str">
        <f t="shared" si="18"/>
        <v>福岡県直方市</v>
      </c>
      <c r="F1202" s="5">
        <v>55459</v>
      </c>
      <c r="G1202" s="5">
        <v>27</v>
      </c>
      <c r="H1202" s="5">
        <v>0</v>
      </c>
      <c r="I1202" s="5">
        <v>0</v>
      </c>
      <c r="J1202" s="5">
        <v>4</v>
      </c>
      <c r="K1202" s="5">
        <v>0</v>
      </c>
      <c r="L1202" s="5">
        <v>7964</v>
      </c>
      <c r="M1202" s="5">
        <v>8253</v>
      </c>
      <c r="N1202" s="5">
        <v>53831</v>
      </c>
      <c r="O1202" s="5">
        <v>419274</v>
      </c>
      <c r="P1202" s="5">
        <v>1261531</v>
      </c>
      <c r="Q1202" s="5">
        <v>6845004</v>
      </c>
      <c r="R1202" s="5">
        <v>409607</v>
      </c>
      <c r="S1202" s="5">
        <v>17</v>
      </c>
      <c r="T1202" s="5">
        <v>5674</v>
      </c>
      <c r="U1202" s="5">
        <v>0</v>
      </c>
      <c r="V1202" s="5">
        <v>0</v>
      </c>
      <c r="W1202" s="5">
        <v>15</v>
      </c>
      <c r="X1202" s="5">
        <v>14</v>
      </c>
      <c r="Y1202" s="5">
        <v>35100</v>
      </c>
      <c r="Z1202" s="5">
        <v>0</v>
      </c>
      <c r="AA1202" s="5">
        <v>147</v>
      </c>
      <c r="AB1202" s="5">
        <v>0</v>
      </c>
      <c r="AC1202" s="5">
        <v>4524</v>
      </c>
      <c r="AD1202" s="5">
        <v>1833</v>
      </c>
      <c r="AE1202" s="5">
        <v>26280</v>
      </c>
      <c r="AF1202" s="5">
        <v>71129</v>
      </c>
      <c r="AG1202" s="5">
        <v>11300</v>
      </c>
      <c r="AH1202" s="5">
        <v>114090</v>
      </c>
      <c r="AI1202" s="5">
        <v>19584</v>
      </c>
      <c r="AJ1202" s="5">
        <v>0</v>
      </c>
      <c r="AK1202" s="5">
        <v>9600</v>
      </c>
      <c r="AL1202" s="5">
        <v>9268</v>
      </c>
      <c r="AM1202" s="5">
        <v>0</v>
      </c>
      <c r="AN1202" s="5">
        <v>0</v>
      </c>
      <c r="AO1202" s="5">
        <v>327</v>
      </c>
      <c r="AP1202" s="5">
        <v>0</v>
      </c>
      <c r="AQ1202" s="5">
        <v>0</v>
      </c>
      <c r="AR1202" s="5">
        <v>0</v>
      </c>
      <c r="AS1202" s="5">
        <v>0</v>
      </c>
      <c r="AT1202" s="5">
        <v>6118</v>
      </c>
      <c r="AU1202" s="5">
        <v>33459</v>
      </c>
      <c r="AV1202" s="5">
        <v>1803</v>
      </c>
      <c r="AW1202" s="5">
        <v>0</v>
      </c>
      <c r="AX1202" s="5">
        <v>2711</v>
      </c>
      <c r="AY1202" s="5">
        <v>514</v>
      </c>
      <c r="AZ1202" s="5">
        <v>1144</v>
      </c>
      <c r="BA1202" s="5">
        <v>0</v>
      </c>
      <c r="BB1202" s="5">
        <v>352</v>
      </c>
      <c r="BC1202" s="5">
        <v>0</v>
      </c>
      <c r="BD1202" s="5">
        <v>0</v>
      </c>
      <c r="BE1202" s="5">
        <v>0</v>
      </c>
      <c r="BF1202" s="5">
        <v>0</v>
      </c>
      <c r="BG1202" s="5">
        <v>0</v>
      </c>
      <c r="BH1202" s="5">
        <v>1494774</v>
      </c>
      <c r="BI1202" s="5">
        <v>86896</v>
      </c>
      <c r="BJ1202" s="5">
        <v>1440127</v>
      </c>
      <c r="BK1202" s="5">
        <v>136996</v>
      </c>
      <c r="BL1202" s="5">
        <v>0</v>
      </c>
      <c r="BM1202" s="5">
        <v>278472</v>
      </c>
      <c r="BN1202" s="5">
        <v>0</v>
      </c>
      <c r="BO1202" s="5">
        <v>79033</v>
      </c>
      <c r="BP1202" s="5">
        <v>2110075</v>
      </c>
      <c r="BQ1202" s="5">
        <v>661218</v>
      </c>
      <c r="BR1202" s="5">
        <v>0</v>
      </c>
    </row>
    <row r="1203" spans="1:70">
      <c r="A1203" t="s">
        <v>2665</v>
      </c>
      <c r="B1203" t="s">
        <v>2666</v>
      </c>
      <c r="C1203" t="s">
        <v>1290</v>
      </c>
      <c r="D1203" t="s">
        <v>2672</v>
      </c>
      <c r="E1203" t="str">
        <f t="shared" si="18"/>
        <v>福岡県飯塚市</v>
      </c>
      <c r="F1203" s="5">
        <v>122420</v>
      </c>
      <c r="G1203" s="5">
        <v>32</v>
      </c>
      <c r="H1203" s="5">
        <v>0</v>
      </c>
      <c r="I1203" s="5">
        <v>1</v>
      </c>
      <c r="J1203" s="5">
        <v>9</v>
      </c>
      <c r="K1203" s="5">
        <v>1</v>
      </c>
      <c r="L1203" s="5">
        <v>30416</v>
      </c>
      <c r="M1203" s="5">
        <v>70394</v>
      </c>
      <c r="N1203" s="5">
        <v>100359</v>
      </c>
      <c r="O1203" s="5">
        <v>725681</v>
      </c>
      <c r="P1203" s="5">
        <v>1790520</v>
      </c>
      <c r="Q1203" s="5">
        <v>7943922</v>
      </c>
      <c r="R1203" s="5">
        <v>443101</v>
      </c>
      <c r="S1203" s="5">
        <v>20</v>
      </c>
      <c r="T1203" s="5">
        <v>12660</v>
      </c>
      <c r="U1203" s="5">
        <v>0</v>
      </c>
      <c r="V1203" s="5">
        <v>0</v>
      </c>
      <c r="W1203" s="5">
        <v>14</v>
      </c>
      <c r="X1203" s="5">
        <v>6</v>
      </c>
      <c r="Y1203" s="5">
        <v>62840</v>
      </c>
      <c r="Z1203" s="5">
        <v>0</v>
      </c>
      <c r="AA1203" s="5">
        <v>655</v>
      </c>
      <c r="AB1203" s="5">
        <v>288</v>
      </c>
      <c r="AC1203" s="5">
        <v>7090</v>
      </c>
      <c r="AD1203" s="5">
        <v>22772</v>
      </c>
      <c r="AE1203" s="5">
        <v>49617</v>
      </c>
      <c r="AF1203" s="5">
        <v>392537</v>
      </c>
      <c r="AG1203" s="5">
        <v>7830</v>
      </c>
      <c r="AH1203" s="5">
        <v>0</v>
      </c>
      <c r="AI1203" s="5">
        <v>13279</v>
      </c>
      <c r="AJ1203" s="5">
        <v>0</v>
      </c>
      <c r="AK1203" s="5">
        <v>14480</v>
      </c>
      <c r="AL1203" s="5">
        <v>23556</v>
      </c>
      <c r="AM1203" s="5">
        <v>0</v>
      </c>
      <c r="AN1203" s="5">
        <v>0</v>
      </c>
      <c r="AO1203" s="5">
        <v>0</v>
      </c>
      <c r="AP1203" s="5">
        <v>0</v>
      </c>
      <c r="AQ1203" s="5">
        <v>0</v>
      </c>
      <c r="AR1203" s="5">
        <v>2580</v>
      </c>
      <c r="AS1203" s="5">
        <v>7432</v>
      </c>
      <c r="AT1203" s="5">
        <v>12451</v>
      </c>
      <c r="AU1203" s="5">
        <v>0</v>
      </c>
      <c r="AV1203" s="5">
        <v>0</v>
      </c>
      <c r="AW1203" s="5">
        <v>0</v>
      </c>
      <c r="AX1203" s="5">
        <v>0</v>
      </c>
      <c r="AY1203" s="5">
        <v>0</v>
      </c>
      <c r="AZ1203" s="5">
        <v>0</v>
      </c>
      <c r="BA1203" s="5">
        <v>0</v>
      </c>
      <c r="BB1203" s="5">
        <v>0</v>
      </c>
      <c r="BC1203" s="5">
        <v>0</v>
      </c>
      <c r="BD1203" s="5">
        <v>0</v>
      </c>
      <c r="BE1203" s="5">
        <v>0</v>
      </c>
      <c r="BF1203" s="5">
        <v>0</v>
      </c>
      <c r="BG1203" s="5">
        <v>0</v>
      </c>
      <c r="BH1203" s="5">
        <v>1867032</v>
      </c>
      <c r="BI1203" s="5">
        <v>188099</v>
      </c>
      <c r="BJ1203" s="5">
        <v>1944789</v>
      </c>
      <c r="BK1203" s="5">
        <v>181605</v>
      </c>
      <c r="BL1203" s="5">
        <v>0</v>
      </c>
      <c r="BM1203" s="5">
        <v>29059</v>
      </c>
      <c r="BN1203" s="5">
        <v>47025</v>
      </c>
      <c r="BO1203" s="5">
        <v>170333</v>
      </c>
      <c r="BP1203" s="5">
        <v>2196493</v>
      </c>
      <c r="BQ1203" s="5">
        <v>1205228</v>
      </c>
      <c r="BR1203" s="5">
        <v>0</v>
      </c>
    </row>
    <row r="1204" spans="1:70">
      <c r="A1204" t="s">
        <v>2665</v>
      </c>
      <c r="B1204" t="s">
        <v>2666</v>
      </c>
      <c r="C1204" t="s">
        <v>1292</v>
      </c>
      <c r="D1204" t="s">
        <v>2673</v>
      </c>
      <c r="E1204" t="str">
        <f t="shared" si="18"/>
        <v>福岡県田川市</v>
      </c>
      <c r="F1204" s="5">
        <v>46450</v>
      </c>
      <c r="G1204" s="5">
        <v>40</v>
      </c>
      <c r="H1204" s="5">
        <v>0</v>
      </c>
      <c r="I1204" s="5">
        <v>0</v>
      </c>
      <c r="J1204" s="5">
        <v>0</v>
      </c>
      <c r="K1204" s="5">
        <v>0</v>
      </c>
      <c r="L1204" s="5">
        <v>19950</v>
      </c>
      <c r="M1204" s="5">
        <v>25260</v>
      </c>
      <c r="N1204" s="5">
        <v>7479</v>
      </c>
      <c r="O1204" s="5">
        <v>399069</v>
      </c>
      <c r="P1204" s="5">
        <v>977987</v>
      </c>
      <c r="Q1204" s="5">
        <v>1419946</v>
      </c>
      <c r="R1204" s="5">
        <v>111830</v>
      </c>
      <c r="S1204" s="5">
        <v>15</v>
      </c>
      <c r="T1204" s="5">
        <v>5361</v>
      </c>
      <c r="U1204" s="5">
        <v>0</v>
      </c>
      <c r="V1204" s="5">
        <v>0</v>
      </c>
      <c r="W1204" s="5">
        <v>4</v>
      </c>
      <c r="X1204" s="5">
        <v>7</v>
      </c>
      <c r="Y1204" s="5">
        <v>24330</v>
      </c>
      <c r="Z1204" s="5">
        <v>0</v>
      </c>
      <c r="AA1204" s="5">
        <v>200</v>
      </c>
      <c r="AB1204" s="5">
        <v>170</v>
      </c>
      <c r="AC1204" s="5">
        <v>9399</v>
      </c>
      <c r="AD1204" s="5">
        <v>6514</v>
      </c>
      <c r="AE1204" s="5">
        <v>391</v>
      </c>
      <c r="AF1204" s="5">
        <v>137568</v>
      </c>
      <c r="AG1204" s="5">
        <v>0</v>
      </c>
      <c r="AH1204" s="5">
        <v>0</v>
      </c>
      <c r="AI1204" s="5">
        <v>0</v>
      </c>
      <c r="AJ1204" s="5">
        <v>0</v>
      </c>
      <c r="AK1204" s="5">
        <v>0</v>
      </c>
      <c r="AL1204" s="5">
        <v>4770</v>
      </c>
      <c r="AM1204" s="5">
        <v>11940</v>
      </c>
      <c r="AN1204" s="5">
        <v>0</v>
      </c>
      <c r="AO1204" s="5">
        <v>0</v>
      </c>
      <c r="AP1204" s="5">
        <v>0</v>
      </c>
      <c r="AQ1204" s="5">
        <v>0</v>
      </c>
      <c r="AR1204" s="5">
        <v>3418</v>
      </c>
      <c r="AS1204" s="5">
        <v>1638</v>
      </c>
      <c r="AT1204" s="5">
        <v>397</v>
      </c>
      <c r="AU1204" s="5">
        <v>13596</v>
      </c>
      <c r="AV1204" s="5">
        <v>0</v>
      </c>
      <c r="AW1204" s="5">
        <v>75</v>
      </c>
      <c r="AX1204" s="5">
        <v>0</v>
      </c>
      <c r="AY1204" s="5">
        <v>0</v>
      </c>
      <c r="AZ1204" s="5">
        <v>0</v>
      </c>
      <c r="BA1204" s="5">
        <v>0</v>
      </c>
      <c r="BB1204" s="5">
        <v>0</v>
      </c>
      <c r="BC1204" s="5">
        <v>5997</v>
      </c>
      <c r="BD1204" s="5">
        <v>0</v>
      </c>
      <c r="BE1204" s="5">
        <v>60</v>
      </c>
      <c r="BF1204" s="5">
        <v>0</v>
      </c>
      <c r="BG1204" s="5">
        <v>174</v>
      </c>
      <c r="BH1204" s="5">
        <v>980850</v>
      </c>
      <c r="BI1204" s="5">
        <v>103555</v>
      </c>
      <c r="BJ1204" s="5">
        <v>995310</v>
      </c>
      <c r="BK1204" s="5">
        <v>27744</v>
      </c>
      <c r="BL1204" s="5">
        <v>0</v>
      </c>
      <c r="BM1204" s="5">
        <v>0</v>
      </c>
      <c r="BN1204" s="5">
        <v>0</v>
      </c>
      <c r="BO1204" s="5">
        <v>97387</v>
      </c>
      <c r="BP1204" s="5">
        <v>1481136</v>
      </c>
      <c r="BQ1204" s="5">
        <v>1087912</v>
      </c>
      <c r="BR1204" s="5">
        <v>6500</v>
      </c>
    </row>
    <row r="1205" spans="1:70">
      <c r="A1205" t="s">
        <v>2665</v>
      </c>
      <c r="B1205" t="s">
        <v>2666</v>
      </c>
      <c r="C1205" t="s">
        <v>1294</v>
      </c>
      <c r="D1205" t="s">
        <v>2674</v>
      </c>
      <c r="E1205" t="str">
        <f t="shared" si="18"/>
        <v>福岡県柳川市</v>
      </c>
      <c r="F1205" s="5">
        <v>61176</v>
      </c>
      <c r="G1205" s="5">
        <v>10</v>
      </c>
      <c r="H1205" s="5">
        <v>2</v>
      </c>
      <c r="I1205" s="5">
        <v>0</v>
      </c>
      <c r="J1205" s="5">
        <v>0</v>
      </c>
      <c r="K1205" s="5">
        <v>0</v>
      </c>
      <c r="L1205" s="5">
        <v>2055</v>
      </c>
      <c r="M1205" s="5">
        <v>419</v>
      </c>
      <c r="N1205" s="5">
        <v>8616</v>
      </c>
      <c r="O1205" s="5">
        <v>437351</v>
      </c>
      <c r="P1205" s="5">
        <v>1162825</v>
      </c>
      <c r="Q1205" s="5">
        <v>3599342</v>
      </c>
      <c r="R1205" s="5">
        <v>230137</v>
      </c>
      <c r="S1205" s="5">
        <v>9</v>
      </c>
      <c r="T1205" s="5">
        <v>6391</v>
      </c>
      <c r="U1205" s="5">
        <v>0</v>
      </c>
      <c r="V1205" s="5">
        <v>0</v>
      </c>
      <c r="W1205" s="5">
        <v>3</v>
      </c>
      <c r="X1205" s="5">
        <v>6</v>
      </c>
      <c r="Y1205" s="5">
        <v>8000</v>
      </c>
      <c r="Z1205" s="5">
        <v>5000</v>
      </c>
      <c r="AA1205" s="5">
        <v>13</v>
      </c>
      <c r="AB1205" s="5">
        <v>2</v>
      </c>
      <c r="AC1205" s="5">
        <v>477</v>
      </c>
      <c r="AD1205" s="5">
        <v>0</v>
      </c>
      <c r="AE1205" s="5">
        <v>0</v>
      </c>
      <c r="AF1205" s="5">
        <v>74790</v>
      </c>
      <c r="AG1205" s="5">
        <v>0</v>
      </c>
      <c r="AH1205" s="5">
        <v>7900</v>
      </c>
      <c r="AI1205" s="5">
        <v>24300</v>
      </c>
      <c r="AJ1205" s="5">
        <v>0</v>
      </c>
      <c r="AK1205" s="5">
        <v>9000</v>
      </c>
      <c r="AL1205" s="5">
        <v>8000</v>
      </c>
      <c r="AM1205" s="5">
        <v>0</v>
      </c>
      <c r="AN1205" s="5">
        <v>0</v>
      </c>
      <c r="AO1205" s="5">
        <v>0</v>
      </c>
      <c r="AP1205" s="5">
        <v>0</v>
      </c>
      <c r="AQ1205" s="5">
        <v>0</v>
      </c>
      <c r="AR1205" s="5">
        <v>74</v>
      </c>
      <c r="AS1205" s="5">
        <v>325</v>
      </c>
      <c r="AT1205" s="5">
        <v>6243</v>
      </c>
      <c r="AU1205" s="5">
        <v>68291</v>
      </c>
      <c r="AV1205" s="5">
        <v>24</v>
      </c>
      <c r="AW1205" s="5">
        <v>0</v>
      </c>
      <c r="AX1205" s="5">
        <v>0</v>
      </c>
      <c r="AY1205" s="5">
        <v>450</v>
      </c>
      <c r="AZ1205" s="5">
        <v>0</v>
      </c>
      <c r="BA1205" s="5">
        <v>0</v>
      </c>
      <c r="BB1205" s="5">
        <v>0</v>
      </c>
      <c r="BC1205" s="5">
        <v>8404</v>
      </c>
      <c r="BD1205" s="5">
        <v>0</v>
      </c>
      <c r="BE1205" s="5">
        <v>0</v>
      </c>
      <c r="BF1205" s="5">
        <v>0</v>
      </c>
      <c r="BG1205" s="5">
        <v>0</v>
      </c>
      <c r="BH1205" s="5">
        <v>1193258</v>
      </c>
      <c r="BI1205" s="5">
        <v>91220</v>
      </c>
      <c r="BJ1205" s="5">
        <v>1048185</v>
      </c>
      <c r="BK1205" s="5">
        <v>72736</v>
      </c>
      <c r="BL1205" s="5">
        <v>26</v>
      </c>
      <c r="BM1205" s="5">
        <v>7008</v>
      </c>
      <c r="BN1205" s="5">
        <v>0</v>
      </c>
      <c r="BO1205" s="5">
        <v>59196</v>
      </c>
      <c r="BP1205" s="5">
        <v>2183462</v>
      </c>
      <c r="BQ1205" s="5">
        <v>415673</v>
      </c>
      <c r="BR1205" s="5" t="s">
        <v>2903</v>
      </c>
    </row>
    <row r="1206" spans="1:70">
      <c r="A1206" t="s">
        <v>2665</v>
      </c>
      <c r="B1206" t="s">
        <v>2666</v>
      </c>
      <c r="C1206" t="s">
        <v>1296</v>
      </c>
      <c r="D1206" t="s">
        <v>2675</v>
      </c>
      <c r="E1206" t="str">
        <f t="shared" si="18"/>
        <v>福岡県嘉麻市</v>
      </c>
      <c r="F1206" s="5">
        <v>32587</v>
      </c>
      <c r="G1206" s="5">
        <v>41</v>
      </c>
      <c r="H1206" s="5">
        <v>0</v>
      </c>
      <c r="I1206" s="5">
        <v>2</v>
      </c>
      <c r="J1206" s="5">
        <v>5</v>
      </c>
      <c r="K1206" s="5">
        <v>0</v>
      </c>
      <c r="L1206" s="5">
        <v>6116</v>
      </c>
      <c r="M1206" s="5">
        <v>11529</v>
      </c>
      <c r="N1206" s="5">
        <v>182829</v>
      </c>
      <c r="O1206" s="5">
        <v>151086</v>
      </c>
      <c r="P1206" s="5">
        <v>538609</v>
      </c>
      <c r="Q1206" s="5">
        <v>1780663</v>
      </c>
      <c r="R1206" s="5">
        <v>184609</v>
      </c>
      <c r="S1206" s="5">
        <v>13</v>
      </c>
      <c r="T1206" s="5">
        <v>3664</v>
      </c>
      <c r="U1206" s="5">
        <v>0</v>
      </c>
      <c r="V1206" s="5">
        <v>0</v>
      </c>
      <c r="W1206" s="5">
        <v>5</v>
      </c>
      <c r="X1206" s="5">
        <v>21</v>
      </c>
      <c r="Y1206" s="5">
        <v>22110</v>
      </c>
      <c r="Z1206" s="5">
        <v>0</v>
      </c>
      <c r="AA1206" s="5">
        <v>430</v>
      </c>
      <c r="AB1206" s="5">
        <v>206</v>
      </c>
      <c r="AC1206" s="5">
        <v>814</v>
      </c>
      <c r="AD1206" s="5">
        <v>0</v>
      </c>
      <c r="AE1206" s="5">
        <v>14585</v>
      </c>
      <c r="AF1206" s="5">
        <v>18530</v>
      </c>
      <c r="AG1206" s="5">
        <v>6000</v>
      </c>
      <c r="AH1206" s="5">
        <v>0</v>
      </c>
      <c r="AI1206" s="5">
        <v>0</v>
      </c>
      <c r="AJ1206" s="5">
        <v>0</v>
      </c>
      <c r="AK1206" s="5">
        <v>3702</v>
      </c>
      <c r="AL1206" s="5">
        <v>5786</v>
      </c>
      <c r="AM1206" s="5">
        <v>0</v>
      </c>
      <c r="AN1206" s="5">
        <v>0</v>
      </c>
      <c r="AO1206" s="5">
        <v>0</v>
      </c>
      <c r="AP1206" s="5">
        <v>0</v>
      </c>
      <c r="AQ1206" s="5">
        <v>0</v>
      </c>
      <c r="AR1206" s="5">
        <v>0</v>
      </c>
      <c r="AS1206" s="5">
        <v>0</v>
      </c>
      <c r="AT1206" s="5">
        <v>0</v>
      </c>
      <c r="AU1206" s="5">
        <v>0</v>
      </c>
      <c r="AV1206" s="5">
        <v>0</v>
      </c>
      <c r="AW1206" s="5">
        <v>0</v>
      </c>
      <c r="AX1206" s="5">
        <v>0</v>
      </c>
      <c r="AY1206" s="5">
        <v>0</v>
      </c>
      <c r="AZ1206" s="5">
        <v>0</v>
      </c>
      <c r="BA1206" s="5">
        <v>130</v>
      </c>
      <c r="BB1206" s="5">
        <v>9647</v>
      </c>
      <c r="BC1206" s="5">
        <v>50</v>
      </c>
      <c r="BD1206" s="5">
        <v>0</v>
      </c>
      <c r="BE1206" s="5">
        <v>0</v>
      </c>
      <c r="BF1206" s="5">
        <v>0</v>
      </c>
      <c r="BG1206" s="5">
        <v>0</v>
      </c>
      <c r="BH1206" s="5">
        <v>545274</v>
      </c>
      <c r="BI1206" s="5">
        <v>166745</v>
      </c>
      <c r="BJ1206" s="5">
        <v>561979</v>
      </c>
      <c r="BK1206" s="5">
        <v>44236</v>
      </c>
      <c r="BL1206" s="5">
        <v>0</v>
      </c>
      <c r="BM1206" s="5">
        <v>0</v>
      </c>
      <c r="BN1206" s="5">
        <v>0</v>
      </c>
      <c r="BO1206" s="5">
        <v>136101</v>
      </c>
      <c r="BP1206" s="5">
        <v>1713337</v>
      </c>
      <c r="BQ1206" s="5">
        <v>315734</v>
      </c>
      <c r="BR1206" s="5">
        <v>0</v>
      </c>
    </row>
    <row r="1207" spans="1:70">
      <c r="A1207" t="s">
        <v>2665</v>
      </c>
      <c r="B1207" t="s">
        <v>2666</v>
      </c>
      <c r="C1207" t="s">
        <v>1298</v>
      </c>
      <c r="D1207" t="s">
        <v>2676</v>
      </c>
      <c r="E1207" t="str">
        <f t="shared" si="18"/>
        <v>福岡県朝倉市</v>
      </c>
      <c r="F1207" s="5">
        <v>24356</v>
      </c>
      <c r="G1207" s="5">
        <v>7</v>
      </c>
      <c r="H1207" s="5">
        <v>0</v>
      </c>
      <c r="I1207" s="5">
        <v>1</v>
      </c>
      <c r="J1207" s="5">
        <v>1</v>
      </c>
      <c r="K1207" s="5">
        <v>0</v>
      </c>
      <c r="L1207" s="5">
        <v>5436</v>
      </c>
      <c r="M1207" s="5">
        <v>10436</v>
      </c>
      <c r="N1207" s="5">
        <v>2468</v>
      </c>
      <c r="O1207" s="5">
        <v>222823</v>
      </c>
      <c r="P1207" s="5">
        <v>433089</v>
      </c>
      <c r="Q1207" s="5">
        <v>1864307</v>
      </c>
      <c r="R1207" s="5">
        <v>148640</v>
      </c>
      <c r="S1207" s="5">
        <v>7</v>
      </c>
      <c r="T1207" s="5">
        <v>2485</v>
      </c>
      <c r="U1207" s="5">
        <v>0</v>
      </c>
      <c r="V1207" s="5">
        <v>0</v>
      </c>
      <c r="W1207" s="5">
        <v>3</v>
      </c>
      <c r="X1207" s="5">
        <v>3</v>
      </c>
      <c r="Y1207" s="5">
        <v>9300</v>
      </c>
      <c r="Z1207" s="5">
        <v>0</v>
      </c>
      <c r="AA1207" s="5">
        <v>65</v>
      </c>
      <c r="AB1207" s="5">
        <v>0</v>
      </c>
      <c r="AC1207" s="5">
        <v>0</v>
      </c>
      <c r="AD1207" s="5">
        <v>0</v>
      </c>
      <c r="AE1207" s="5">
        <v>2442</v>
      </c>
      <c r="AF1207" s="5">
        <v>41134</v>
      </c>
      <c r="AG1207" s="5">
        <v>979</v>
      </c>
      <c r="AH1207" s="5">
        <v>0</v>
      </c>
      <c r="AI1207" s="5">
        <v>0</v>
      </c>
      <c r="AJ1207" s="5">
        <v>0</v>
      </c>
      <c r="AK1207" s="5">
        <v>5307</v>
      </c>
      <c r="AL1207" s="5">
        <v>394</v>
      </c>
      <c r="AM1207" s="5">
        <v>830</v>
      </c>
      <c r="AN1207" s="5">
        <v>0</v>
      </c>
      <c r="AO1207" s="5">
        <v>0</v>
      </c>
      <c r="AP1207" s="5">
        <v>0</v>
      </c>
      <c r="AQ1207" s="5">
        <v>0</v>
      </c>
      <c r="AR1207" s="5">
        <v>0</v>
      </c>
      <c r="AS1207" s="5">
        <v>0</v>
      </c>
      <c r="AT1207" s="5">
        <v>0</v>
      </c>
      <c r="AU1207" s="5">
        <v>0</v>
      </c>
      <c r="AV1207" s="5">
        <v>134</v>
      </c>
      <c r="AW1207" s="5">
        <v>0</v>
      </c>
      <c r="AX1207" s="5">
        <v>0</v>
      </c>
      <c r="AY1207" s="5">
        <v>756</v>
      </c>
      <c r="AZ1207" s="5">
        <v>0</v>
      </c>
      <c r="BA1207" s="5">
        <v>12</v>
      </c>
      <c r="BB1207" s="5">
        <v>0</v>
      </c>
      <c r="BC1207" s="5">
        <v>71192</v>
      </c>
      <c r="BD1207" s="5">
        <v>0</v>
      </c>
      <c r="BE1207" s="5">
        <v>0</v>
      </c>
      <c r="BF1207" s="5">
        <v>0</v>
      </c>
      <c r="BG1207" s="5">
        <v>0</v>
      </c>
      <c r="BH1207" s="5">
        <v>455621</v>
      </c>
      <c r="BI1207" s="5">
        <v>113826</v>
      </c>
      <c r="BJ1207" s="5">
        <v>407124</v>
      </c>
      <c r="BK1207" s="5">
        <v>40602</v>
      </c>
      <c r="BL1207" s="5">
        <v>0</v>
      </c>
      <c r="BM1207" s="5">
        <v>0</v>
      </c>
      <c r="BN1207" s="5">
        <v>0</v>
      </c>
      <c r="BO1207" s="5">
        <v>98814</v>
      </c>
      <c r="BP1207" s="5">
        <v>1441095</v>
      </c>
      <c r="BQ1207" s="5">
        <v>181440</v>
      </c>
      <c r="BR1207" s="5">
        <v>2100</v>
      </c>
    </row>
    <row r="1208" spans="1:70">
      <c r="A1208" t="s">
        <v>2665</v>
      </c>
      <c r="B1208" t="s">
        <v>2666</v>
      </c>
      <c r="C1208" t="s">
        <v>1300</v>
      </c>
      <c r="D1208" t="s">
        <v>2677</v>
      </c>
      <c r="E1208" t="str">
        <f t="shared" si="18"/>
        <v>福岡県八女市</v>
      </c>
      <c r="F1208" s="5">
        <v>35852</v>
      </c>
      <c r="G1208" s="5">
        <v>11</v>
      </c>
      <c r="H1208" s="5">
        <v>1</v>
      </c>
      <c r="I1208" s="5">
        <v>0</v>
      </c>
      <c r="J1208" s="5">
        <v>0</v>
      </c>
      <c r="K1208" s="5">
        <v>0</v>
      </c>
      <c r="L1208" s="5">
        <v>375</v>
      </c>
      <c r="M1208" s="5">
        <v>5289</v>
      </c>
      <c r="N1208" s="5">
        <v>3613</v>
      </c>
      <c r="O1208" s="5">
        <v>367733</v>
      </c>
      <c r="P1208" s="5">
        <v>623672</v>
      </c>
      <c r="Q1208" s="5">
        <v>1099180</v>
      </c>
      <c r="R1208" s="5">
        <v>122146</v>
      </c>
      <c r="S1208" s="5">
        <v>6</v>
      </c>
      <c r="T1208" s="5">
        <v>2545</v>
      </c>
      <c r="U1208" s="5">
        <v>0</v>
      </c>
      <c r="V1208" s="5">
        <v>0</v>
      </c>
      <c r="W1208" s="5">
        <v>3</v>
      </c>
      <c r="X1208" s="5">
        <v>22</v>
      </c>
      <c r="Y1208" s="5">
        <v>540</v>
      </c>
      <c r="Z1208" s="5">
        <v>0</v>
      </c>
      <c r="AA1208" s="5">
        <v>51</v>
      </c>
      <c r="AB1208" s="5">
        <v>0</v>
      </c>
      <c r="AC1208" s="5">
        <v>0</v>
      </c>
      <c r="AD1208" s="5">
        <v>0</v>
      </c>
      <c r="AE1208" s="5">
        <v>0</v>
      </c>
      <c r="AF1208" s="5">
        <v>0</v>
      </c>
      <c r="AG1208" s="5">
        <v>0</v>
      </c>
      <c r="AH1208" s="5">
        <v>1386</v>
      </c>
      <c r="AI1208" s="5">
        <v>0</v>
      </c>
      <c r="AJ1208" s="5">
        <v>540</v>
      </c>
      <c r="AK1208" s="5">
        <v>720</v>
      </c>
      <c r="AL1208" s="5">
        <v>0</v>
      </c>
      <c r="AM1208" s="5">
        <v>440</v>
      </c>
      <c r="AN1208" s="5">
        <v>0</v>
      </c>
      <c r="AO1208" s="5">
        <v>0</v>
      </c>
      <c r="AP1208" s="5">
        <v>0</v>
      </c>
      <c r="AQ1208" s="5">
        <v>0</v>
      </c>
      <c r="AR1208" s="5">
        <v>0</v>
      </c>
      <c r="AS1208" s="5">
        <v>0</v>
      </c>
      <c r="AT1208" s="5">
        <v>0</v>
      </c>
      <c r="AU1208" s="5">
        <v>0</v>
      </c>
      <c r="AV1208" s="5">
        <v>0</v>
      </c>
      <c r="AW1208" s="5">
        <v>0</v>
      </c>
      <c r="AX1208" s="5">
        <v>0</v>
      </c>
      <c r="AY1208" s="5">
        <v>390</v>
      </c>
      <c r="AZ1208" s="5">
        <v>0</v>
      </c>
      <c r="BA1208" s="5">
        <v>2322</v>
      </c>
      <c r="BB1208" s="5">
        <v>0</v>
      </c>
      <c r="BC1208" s="5">
        <v>12365</v>
      </c>
      <c r="BD1208" s="5">
        <v>0</v>
      </c>
      <c r="BE1208" s="5">
        <v>0</v>
      </c>
      <c r="BF1208" s="5">
        <v>0</v>
      </c>
      <c r="BG1208" s="5">
        <v>0</v>
      </c>
      <c r="BH1208" s="5">
        <v>625877</v>
      </c>
      <c r="BI1208" s="5">
        <v>121830</v>
      </c>
      <c r="BJ1208" s="5">
        <v>591435</v>
      </c>
      <c r="BK1208" s="5">
        <v>34804</v>
      </c>
      <c r="BL1208" s="5">
        <v>0</v>
      </c>
      <c r="BM1208" s="5">
        <v>0</v>
      </c>
      <c r="BN1208" s="5">
        <v>0</v>
      </c>
      <c r="BO1208" s="5">
        <v>85938</v>
      </c>
      <c r="BP1208" s="5">
        <v>1924847</v>
      </c>
      <c r="BQ1208" s="5">
        <v>198074</v>
      </c>
      <c r="BR1208" s="5">
        <v>8900</v>
      </c>
    </row>
    <row r="1209" spans="1:70">
      <c r="A1209" t="s">
        <v>2665</v>
      </c>
      <c r="B1209" t="s">
        <v>2666</v>
      </c>
      <c r="C1209" t="s">
        <v>1302</v>
      </c>
      <c r="D1209" t="s">
        <v>2678</v>
      </c>
      <c r="E1209" t="str">
        <f t="shared" si="18"/>
        <v>福岡県筑後市</v>
      </c>
      <c r="F1209" s="5">
        <v>39739</v>
      </c>
      <c r="G1209" s="5">
        <v>10</v>
      </c>
      <c r="H1209" s="5">
        <v>2</v>
      </c>
      <c r="I1209" s="5">
        <v>0</v>
      </c>
      <c r="J1209" s="5">
        <v>0</v>
      </c>
      <c r="K1209" s="5">
        <v>0</v>
      </c>
      <c r="L1209" s="5">
        <v>3471</v>
      </c>
      <c r="M1209" s="5">
        <v>45</v>
      </c>
      <c r="N1209" s="5">
        <v>10215</v>
      </c>
      <c r="O1209" s="5">
        <v>237756</v>
      </c>
      <c r="P1209" s="5">
        <v>705692</v>
      </c>
      <c r="Q1209" s="5">
        <v>276973</v>
      </c>
      <c r="R1209" s="5">
        <v>44720</v>
      </c>
      <c r="S1209" s="5">
        <v>10</v>
      </c>
      <c r="T1209" s="5">
        <v>3869</v>
      </c>
      <c r="U1209" s="5">
        <v>0</v>
      </c>
      <c r="V1209" s="5">
        <v>0</v>
      </c>
      <c r="W1209" s="5">
        <v>4</v>
      </c>
      <c r="X1209" s="5">
        <v>4</v>
      </c>
      <c r="Y1209" s="5">
        <v>5500</v>
      </c>
      <c r="Z1209" s="5">
        <v>0</v>
      </c>
      <c r="AA1209" s="5">
        <v>40</v>
      </c>
      <c r="AB1209" s="5">
        <v>12</v>
      </c>
      <c r="AC1209" s="5">
        <v>40</v>
      </c>
      <c r="AD1209" s="5">
        <v>45</v>
      </c>
      <c r="AE1209" s="5">
        <v>2255</v>
      </c>
      <c r="AF1209" s="5">
        <v>76339</v>
      </c>
      <c r="AG1209" s="5">
        <v>0</v>
      </c>
      <c r="AH1209" s="5">
        <v>0</v>
      </c>
      <c r="AI1209" s="5">
        <v>0</v>
      </c>
      <c r="AJ1209" s="5">
        <v>0</v>
      </c>
      <c r="AK1209" s="5">
        <v>1100</v>
      </c>
      <c r="AL1209" s="5">
        <v>6920</v>
      </c>
      <c r="AM1209" s="5">
        <v>0</v>
      </c>
      <c r="AN1209" s="5">
        <v>0</v>
      </c>
      <c r="AO1209" s="5">
        <v>0</v>
      </c>
      <c r="AP1209" s="5">
        <v>0</v>
      </c>
      <c r="AQ1209" s="5">
        <v>0</v>
      </c>
      <c r="AR1209" s="5">
        <v>0</v>
      </c>
      <c r="AS1209" s="5">
        <v>0</v>
      </c>
      <c r="AT1209" s="5">
        <v>4086</v>
      </c>
      <c r="AU1209" s="5">
        <v>82</v>
      </c>
      <c r="AV1209" s="5">
        <v>27</v>
      </c>
      <c r="AW1209" s="5">
        <v>0</v>
      </c>
      <c r="AX1209" s="5">
        <v>38</v>
      </c>
      <c r="AY1209" s="5">
        <v>0</v>
      </c>
      <c r="AZ1209" s="5">
        <v>34</v>
      </c>
      <c r="BA1209" s="5">
        <v>0</v>
      </c>
      <c r="BB1209" s="5">
        <v>35</v>
      </c>
      <c r="BC1209" s="5">
        <v>7148</v>
      </c>
      <c r="BD1209" s="5">
        <v>0</v>
      </c>
      <c r="BE1209" s="5">
        <v>0</v>
      </c>
      <c r="BF1209" s="5">
        <v>0</v>
      </c>
      <c r="BG1209" s="5">
        <v>0</v>
      </c>
      <c r="BH1209" s="5">
        <v>710284</v>
      </c>
      <c r="BI1209" s="5">
        <v>90918</v>
      </c>
      <c r="BJ1209" s="5">
        <v>590261</v>
      </c>
      <c r="BK1209" s="5">
        <v>12514</v>
      </c>
      <c r="BL1209" s="5">
        <v>0</v>
      </c>
      <c r="BM1209" s="5">
        <v>1312</v>
      </c>
      <c r="BN1209" s="5">
        <v>0</v>
      </c>
      <c r="BO1209" s="5">
        <v>88034</v>
      </c>
      <c r="BP1209" s="5">
        <v>2599705</v>
      </c>
      <c r="BQ1209" s="5">
        <v>379234</v>
      </c>
      <c r="BR1209" s="5">
        <v>8500</v>
      </c>
    </row>
    <row r="1210" spans="1:70">
      <c r="A1210" t="s">
        <v>2665</v>
      </c>
      <c r="B1210" t="s">
        <v>2666</v>
      </c>
      <c r="C1210" t="s">
        <v>1523</v>
      </c>
      <c r="D1210" t="s">
        <v>2679</v>
      </c>
      <c r="E1210" t="str">
        <f t="shared" si="18"/>
        <v>福岡県大川市</v>
      </c>
      <c r="F1210" s="5">
        <v>32989</v>
      </c>
      <c r="G1210" s="5">
        <v>12</v>
      </c>
      <c r="H1210" s="5">
        <v>0</v>
      </c>
      <c r="I1210" s="5">
        <v>0</v>
      </c>
      <c r="J1210" s="5">
        <v>0</v>
      </c>
      <c r="K1210" s="5">
        <v>0</v>
      </c>
      <c r="L1210" s="5">
        <v>0</v>
      </c>
      <c r="M1210" s="5">
        <v>2878</v>
      </c>
      <c r="N1210" s="5">
        <v>1698</v>
      </c>
      <c r="O1210" s="5">
        <v>208509</v>
      </c>
      <c r="P1210" s="5">
        <v>698538</v>
      </c>
      <c r="Q1210" s="5">
        <v>1500212</v>
      </c>
      <c r="R1210" s="5">
        <v>202388</v>
      </c>
      <c r="S1210" s="5">
        <v>13</v>
      </c>
      <c r="T1210" s="5">
        <v>3301</v>
      </c>
      <c r="U1210" s="5">
        <v>0</v>
      </c>
      <c r="V1210" s="5">
        <v>0</v>
      </c>
      <c r="W1210" s="5">
        <v>4</v>
      </c>
      <c r="X1210" s="5">
        <v>20</v>
      </c>
      <c r="Y1210" s="5">
        <v>0</v>
      </c>
      <c r="Z1210" s="5">
        <v>0</v>
      </c>
      <c r="AA1210" s="5">
        <v>0</v>
      </c>
      <c r="AB1210" s="5">
        <v>0</v>
      </c>
      <c r="AC1210" s="5">
        <v>0</v>
      </c>
      <c r="AD1210" s="5">
        <v>1458</v>
      </c>
      <c r="AE1210" s="5">
        <v>306</v>
      </c>
      <c r="AF1210" s="5">
        <v>58983</v>
      </c>
      <c r="AG1210" s="5">
        <v>0</v>
      </c>
      <c r="AH1210" s="5">
        <v>16170</v>
      </c>
      <c r="AI1210" s="5">
        <v>0</v>
      </c>
      <c r="AJ1210" s="5">
        <v>0</v>
      </c>
      <c r="AK1210" s="5">
        <v>0</v>
      </c>
      <c r="AL1210" s="5">
        <v>8650</v>
      </c>
      <c r="AM1210" s="5">
        <v>0</v>
      </c>
      <c r="AN1210" s="5">
        <v>0</v>
      </c>
      <c r="AO1210" s="5">
        <v>0</v>
      </c>
      <c r="AP1210" s="5">
        <v>0</v>
      </c>
      <c r="AQ1210" s="5">
        <v>0</v>
      </c>
      <c r="AR1210" s="5">
        <v>0</v>
      </c>
      <c r="AS1210" s="5">
        <v>0</v>
      </c>
      <c r="AT1210" s="5">
        <v>0</v>
      </c>
      <c r="AU1210" s="5">
        <v>3074</v>
      </c>
      <c r="AV1210" s="5">
        <v>0</v>
      </c>
      <c r="AW1210" s="5">
        <v>8</v>
      </c>
      <c r="AX1210" s="5">
        <v>6</v>
      </c>
      <c r="AY1210" s="5">
        <v>0</v>
      </c>
      <c r="AZ1210" s="5">
        <v>0</v>
      </c>
      <c r="BA1210" s="5">
        <v>0</v>
      </c>
      <c r="BB1210" s="5">
        <v>0</v>
      </c>
      <c r="BC1210" s="5">
        <v>9665</v>
      </c>
      <c r="BD1210" s="5">
        <v>0</v>
      </c>
      <c r="BE1210" s="5">
        <v>0</v>
      </c>
      <c r="BF1210" s="5">
        <v>0</v>
      </c>
      <c r="BG1210" s="5">
        <v>0</v>
      </c>
      <c r="BH1210" s="5">
        <v>705733</v>
      </c>
      <c r="BI1210" s="5">
        <v>34695</v>
      </c>
      <c r="BJ1210" s="5">
        <v>659771</v>
      </c>
      <c r="BK1210" s="5">
        <v>47192</v>
      </c>
      <c r="BL1210" s="5">
        <v>0</v>
      </c>
      <c r="BM1210" s="5">
        <v>0</v>
      </c>
      <c r="BN1210" s="5">
        <v>0</v>
      </c>
      <c r="BO1210" s="5">
        <v>32383</v>
      </c>
      <c r="BP1210" s="5">
        <v>940522</v>
      </c>
      <c r="BQ1210" s="5">
        <v>284379</v>
      </c>
      <c r="BR1210" s="5">
        <v>16170</v>
      </c>
    </row>
    <row r="1211" spans="1:70">
      <c r="A1211" t="s">
        <v>2665</v>
      </c>
      <c r="B1211" t="s">
        <v>2666</v>
      </c>
      <c r="C1211" t="s">
        <v>1304</v>
      </c>
      <c r="D1211" t="s">
        <v>2680</v>
      </c>
      <c r="E1211" t="str">
        <f t="shared" si="18"/>
        <v>福岡県行橋市</v>
      </c>
      <c r="F1211" s="5">
        <v>56059</v>
      </c>
      <c r="G1211" s="5">
        <v>16</v>
      </c>
      <c r="H1211" s="5">
        <v>0</v>
      </c>
      <c r="I1211" s="5">
        <v>0</v>
      </c>
      <c r="J1211" s="5">
        <v>3</v>
      </c>
      <c r="K1211" s="5">
        <v>0</v>
      </c>
      <c r="L1211" s="5">
        <v>3085</v>
      </c>
      <c r="M1211" s="5">
        <v>803</v>
      </c>
      <c r="N1211" s="5">
        <v>144245</v>
      </c>
      <c r="O1211" s="5">
        <v>194140</v>
      </c>
      <c r="P1211" s="5">
        <v>1150656</v>
      </c>
      <c r="Q1211" s="5">
        <v>1726894</v>
      </c>
      <c r="R1211" s="5">
        <v>63062</v>
      </c>
      <c r="S1211" s="5">
        <v>11</v>
      </c>
      <c r="T1211" s="5">
        <v>5575</v>
      </c>
      <c r="U1211" s="5">
        <v>0</v>
      </c>
      <c r="V1211" s="5">
        <v>0</v>
      </c>
      <c r="W1211" s="5">
        <v>6</v>
      </c>
      <c r="X1211" s="5">
        <v>4</v>
      </c>
      <c r="Y1211" s="5">
        <v>20000</v>
      </c>
      <c r="Z1211" s="5">
        <v>0</v>
      </c>
      <c r="AA1211" s="5">
        <v>623</v>
      </c>
      <c r="AB1211" s="5">
        <v>279</v>
      </c>
      <c r="AC1211" s="5">
        <v>637</v>
      </c>
      <c r="AD1211" s="5">
        <v>241</v>
      </c>
      <c r="AE1211" s="5">
        <v>16076</v>
      </c>
      <c r="AF1211" s="5">
        <v>43400</v>
      </c>
      <c r="AG1211" s="5">
        <v>0</v>
      </c>
      <c r="AH1211" s="5">
        <v>0</v>
      </c>
      <c r="AI1211" s="5">
        <v>0</v>
      </c>
      <c r="AJ1211" s="5">
        <v>0</v>
      </c>
      <c r="AK1211" s="5">
        <v>6000</v>
      </c>
      <c r="AL1211" s="5">
        <v>8139</v>
      </c>
      <c r="AM1211" s="5">
        <v>0</v>
      </c>
      <c r="AN1211" s="5">
        <v>0</v>
      </c>
      <c r="AO1211" s="5">
        <v>0</v>
      </c>
      <c r="AP1211" s="5">
        <v>0</v>
      </c>
      <c r="AQ1211" s="5">
        <v>0</v>
      </c>
      <c r="AR1211" s="5">
        <v>0</v>
      </c>
      <c r="AS1211" s="5">
        <v>0</v>
      </c>
      <c r="AT1211" s="5">
        <v>13830</v>
      </c>
      <c r="AU1211" s="5">
        <v>3519</v>
      </c>
      <c r="AV1211" s="5">
        <v>0</v>
      </c>
      <c r="AW1211" s="5">
        <v>0</v>
      </c>
      <c r="AX1211" s="5">
        <v>0</v>
      </c>
      <c r="AY1211" s="5">
        <v>0</v>
      </c>
      <c r="AZ1211" s="5">
        <v>0</v>
      </c>
      <c r="BA1211" s="5">
        <v>0</v>
      </c>
      <c r="BB1211" s="5">
        <v>3329</v>
      </c>
      <c r="BC1211" s="5">
        <v>12535</v>
      </c>
      <c r="BD1211" s="5">
        <v>0</v>
      </c>
      <c r="BE1211" s="5">
        <v>0</v>
      </c>
      <c r="BF1211" s="5">
        <v>0</v>
      </c>
      <c r="BG1211" s="5">
        <v>0</v>
      </c>
      <c r="BH1211" s="5">
        <v>1214185</v>
      </c>
      <c r="BI1211" s="5">
        <v>189971</v>
      </c>
      <c r="BJ1211" s="5">
        <v>960127</v>
      </c>
      <c r="BK1211" s="5">
        <v>26386</v>
      </c>
      <c r="BL1211" s="5">
        <v>0</v>
      </c>
      <c r="BM1211" s="5">
        <v>0</v>
      </c>
      <c r="BN1211" s="5">
        <v>0</v>
      </c>
      <c r="BO1211" s="5">
        <v>172505</v>
      </c>
      <c r="BP1211" s="5">
        <v>3392593</v>
      </c>
      <c r="BQ1211" s="5">
        <v>660013</v>
      </c>
      <c r="BR1211" s="5">
        <v>1800</v>
      </c>
    </row>
    <row r="1212" spans="1:70">
      <c r="A1212" t="s">
        <v>2665</v>
      </c>
      <c r="B1212" t="s">
        <v>2666</v>
      </c>
      <c r="C1212" t="s">
        <v>1306</v>
      </c>
      <c r="D1212" t="s">
        <v>2681</v>
      </c>
      <c r="E1212" t="str">
        <f t="shared" si="18"/>
        <v>福岡県豊前市</v>
      </c>
      <c r="F1212" s="5">
        <v>18009</v>
      </c>
      <c r="G1212" s="5">
        <v>3</v>
      </c>
      <c r="H1212" s="5">
        <v>2</v>
      </c>
      <c r="I1212" s="5">
        <v>0</v>
      </c>
      <c r="J1212" s="5">
        <v>0</v>
      </c>
      <c r="K1212" s="5">
        <v>0</v>
      </c>
      <c r="L1212" s="5">
        <v>9717</v>
      </c>
      <c r="M1212" s="5">
        <v>0</v>
      </c>
      <c r="N1212" s="5">
        <v>2730</v>
      </c>
      <c r="O1212" s="5">
        <v>160850</v>
      </c>
      <c r="P1212" s="5">
        <v>392368</v>
      </c>
      <c r="Q1212" s="5">
        <v>890332</v>
      </c>
      <c r="R1212" s="5">
        <v>68090</v>
      </c>
      <c r="S1212" s="5">
        <v>3</v>
      </c>
      <c r="T1212" s="5">
        <v>1653</v>
      </c>
      <c r="U1212" s="5">
        <v>0</v>
      </c>
      <c r="V1212" s="5">
        <v>0</v>
      </c>
      <c r="W1212" s="5">
        <v>1</v>
      </c>
      <c r="X1212" s="5">
        <v>14</v>
      </c>
      <c r="Y1212" s="5">
        <v>4360</v>
      </c>
      <c r="Z1212" s="5">
        <v>0</v>
      </c>
      <c r="AA1212" s="5">
        <v>155</v>
      </c>
      <c r="AB1212" s="5">
        <v>113</v>
      </c>
      <c r="AC1212" s="5">
        <v>2120</v>
      </c>
      <c r="AD1212" s="5">
        <v>0</v>
      </c>
      <c r="AE1212" s="5">
        <v>0</v>
      </c>
      <c r="AF1212" s="5">
        <v>14797</v>
      </c>
      <c r="AG1212" s="5">
        <v>0</v>
      </c>
      <c r="AH1212" s="5">
        <v>0</v>
      </c>
      <c r="AI1212" s="5">
        <v>0</v>
      </c>
      <c r="AJ1212" s="5">
        <v>0</v>
      </c>
      <c r="AK1212" s="5">
        <v>1600</v>
      </c>
      <c r="AL1212" s="5">
        <v>0</v>
      </c>
      <c r="AM1212" s="5">
        <v>3700</v>
      </c>
      <c r="AN1212" s="5">
        <v>0</v>
      </c>
      <c r="AO1212" s="5">
        <v>0</v>
      </c>
      <c r="AP1212" s="5">
        <v>0</v>
      </c>
      <c r="AQ1212" s="5">
        <v>300</v>
      </c>
      <c r="AR1212" s="5">
        <v>0</v>
      </c>
      <c r="AS1212" s="5">
        <v>0</v>
      </c>
      <c r="AT1212" s="5">
        <v>0</v>
      </c>
      <c r="AU1212" s="5">
        <v>5769</v>
      </c>
      <c r="AV1212" s="5">
        <v>0</v>
      </c>
      <c r="AW1212" s="5">
        <v>0</v>
      </c>
      <c r="AX1212" s="5">
        <v>0</v>
      </c>
      <c r="AY1212" s="5">
        <v>0</v>
      </c>
      <c r="AZ1212" s="5">
        <v>0</v>
      </c>
      <c r="BA1212" s="5">
        <v>0</v>
      </c>
      <c r="BB1212" s="5">
        <v>0</v>
      </c>
      <c r="BC1212" s="5">
        <v>1022</v>
      </c>
      <c r="BD1212" s="5">
        <v>0</v>
      </c>
      <c r="BE1212" s="5">
        <v>0</v>
      </c>
      <c r="BF1212" s="5">
        <v>0</v>
      </c>
      <c r="BG1212" s="5">
        <v>0</v>
      </c>
      <c r="BH1212" s="5">
        <v>410300</v>
      </c>
      <c r="BI1212" s="5">
        <v>98087</v>
      </c>
      <c r="BJ1212" s="5">
        <v>501141</v>
      </c>
      <c r="BK1212" s="5">
        <v>19533</v>
      </c>
      <c r="BL1212" s="5">
        <v>0</v>
      </c>
      <c r="BM1212" s="5">
        <v>0</v>
      </c>
      <c r="BN1212" s="5">
        <v>0</v>
      </c>
      <c r="BO1212" s="5">
        <v>67731</v>
      </c>
      <c r="BP1212" s="5">
        <v>147408</v>
      </c>
      <c r="BQ1212" s="5">
        <v>102789</v>
      </c>
      <c r="BR1212" s="5">
        <v>3800</v>
      </c>
    </row>
    <row r="1213" spans="1:70">
      <c r="A1213" t="s">
        <v>2665</v>
      </c>
      <c r="B1213" t="s">
        <v>2666</v>
      </c>
      <c r="C1213" t="s">
        <v>1308</v>
      </c>
      <c r="D1213" t="s">
        <v>2682</v>
      </c>
      <c r="E1213" t="str">
        <f t="shared" si="18"/>
        <v>福岡県中間市</v>
      </c>
      <c r="F1213" s="5">
        <v>58781</v>
      </c>
      <c r="G1213" s="5">
        <v>26</v>
      </c>
      <c r="H1213" s="5">
        <v>0</v>
      </c>
      <c r="I1213" s="5">
        <v>0</v>
      </c>
      <c r="J1213" s="5">
        <v>2</v>
      </c>
      <c r="K1213" s="5">
        <v>0</v>
      </c>
      <c r="L1213" s="5">
        <v>5346</v>
      </c>
      <c r="M1213" s="5">
        <v>13794</v>
      </c>
      <c r="N1213" s="5">
        <v>109201</v>
      </c>
      <c r="O1213" s="5">
        <v>193511</v>
      </c>
      <c r="P1213" s="5">
        <v>842499</v>
      </c>
      <c r="Q1213" s="5">
        <v>3942385</v>
      </c>
      <c r="R1213" s="5">
        <v>221141</v>
      </c>
      <c r="S1213" s="5">
        <v>17</v>
      </c>
      <c r="T1213" s="5">
        <v>5595</v>
      </c>
      <c r="U1213" s="5">
        <v>0</v>
      </c>
      <c r="V1213" s="5">
        <v>0</v>
      </c>
      <c r="W1213" s="5">
        <v>13</v>
      </c>
      <c r="X1213" s="5">
        <v>24</v>
      </c>
      <c r="Y1213" s="5">
        <v>32600</v>
      </c>
      <c r="Z1213" s="5">
        <v>19700</v>
      </c>
      <c r="AA1213" s="5">
        <v>26</v>
      </c>
      <c r="AB1213" s="5">
        <v>24</v>
      </c>
      <c r="AC1213" s="5">
        <v>0</v>
      </c>
      <c r="AD1213" s="5">
        <v>5047</v>
      </c>
      <c r="AE1213" s="5">
        <v>18720</v>
      </c>
      <c r="AF1213" s="5">
        <v>58608</v>
      </c>
      <c r="AG1213" s="5">
        <v>0</v>
      </c>
      <c r="AH1213" s="5">
        <v>10200</v>
      </c>
      <c r="AI1213" s="5">
        <v>107950</v>
      </c>
      <c r="AJ1213" s="5">
        <v>0</v>
      </c>
      <c r="AK1213" s="5">
        <v>11300</v>
      </c>
      <c r="AL1213" s="5">
        <v>2360</v>
      </c>
      <c r="AM1213" s="5">
        <v>0</v>
      </c>
      <c r="AN1213" s="5">
        <v>0</v>
      </c>
      <c r="AO1213" s="5">
        <v>0</v>
      </c>
      <c r="AP1213" s="5">
        <v>0</v>
      </c>
      <c r="AQ1213" s="5">
        <v>0</v>
      </c>
      <c r="AR1213" s="5">
        <v>0</v>
      </c>
      <c r="AS1213" s="5">
        <v>753</v>
      </c>
      <c r="AT1213" s="5">
        <v>15944</v>
      </c>
      <c r="AU1213" s="5">
        <v>1601</v>
      </c>
      <c r="AV1213" s="5">
        <v>368</v>
      </c>
      <c r="AW1213" s="5">
        <v>338</v>
      </c>
      <c r="AX1213" s="5">
        <v>3275</v>
      </c>
      <c r="AY1213" s="5">
        <v>2503</v>
      </c>
      <c r="AZ1213" s="5">
        <v>0</v>
      </c>
      <c r="BA1213" s="5">
        <v>0</v>
      </c>
      <c r="BB1213" s="5">
        <v>0</v>
      </c>
      <c r="BC1213" s="5">
        <v>0</v>
      </c>
      <c r="BD1213" s="5">
        <v>0</v>
      </c>
      <c r="BE1213" s="5">
        <v>0</v>
      </c>
      <c r="BF1213" s="5">
        <v>173</v>
      </c>
      <c r="BG1213" s="5">
        <v>0</v>
      </c>
      <c r="BH1213" s="5">
        <v>869364</v>
      </c>
      <c r="BI1213" s="5">
        <v>135747</v>
      </c>
      <c r="BJ1213" s="5">
        <v>838632</v>
      </c>
      <c r="BK1213" s="5">
        <v>91149</v>
      </c>
      <c r="BL1213" s="5">
        <v>0</v>
      </c>
      <c r="BM1213" s="5">
        <v>19187</v>
      </c>
      <c r="BN1213" s="5">
        <v>0</v>
      </c>
      <c r="BO1213" s="5">
        <v>84276</v>
      </c>
      <c r="BP1213" s="5">
        <v>1847127</v>
      </c>
      <c r="BQ1213" s="5">
        <v>434808</v>
      </c>
      <c r="BR1213" s="5">
        <v>0</v>
      </c>
    </row>
    <row r="1214" spans="1:70">
      <c r="A1214" t="s">
        <v>2665</v>
      </c>
      <c r="B1214" t="s">
        <v>2666</v>
      </c>
      <c r="C1214" t="s">
        <v>1310</v>
      </c>
      <c r="D1214" t="s">
        <v>2683</v>
      </c>
      <c r="E1214" t="str">
        <f t="shared" si="18"/>
        <v>福岡県三井水道企業団</v>
      </c>
      <c r="F1214" s="5">
        <v>74513</v>
      </c>
      <c r="G1214" s="5">
        <v>15</v>
      </c>
      <c r="H1214" s="5">
        <v>0</v>
      </c>
      <c r="I1214" s="5">
        <v>0</v>
      </c>
      <c r="J1214" s="5">
        <v>0</v>
      </c>
      <c r="K1214" s="5">
        <v>0</v>
      </c>
      <c r="L1214" s="5">
        <v>0</v>
      </c>
      <c r="M1214" s="5">
        <v>17150</v>
      </c>
      <c r="N1214" s="5">
        <v>7483</v>
      </c>
      <c r="O1214" s="5">
        <v>434500</v>
      </c>
      <c r="P1214" s="5">
        <v>1245229</v>
      </c>
      <c r="Q1214" s="5">
        <v>213285</v>
      </c>
      <c r="R1214" s="5">
        <v>30195</v>
      </c>
      <c r="S1214" s="5">
        <v>15</v>
      </c>
      <c r="T1214" s="5">
        <v>6204</v>
      </c>
      <c r="U1214" s="5">
        <v>0</v>
      </c>
      <c r="V1214" s="5">
        <v>0</v>
      </c>
      <c r="W1214" s="5">
        <v>7</v>
      </c>
      <c r="X1214" s="5">
        <v>26</v>
      </c>
      <c r="Y1214" s="5">
        <v>0</v>
      </c>
      <c r="Z1214" s="5">
        <v>0</v>
      </c>
      <c r="AA1214" s="5">
        <v>16</v>
      </c>
      <c r="AB1214" s="5">
        <v>6</v>
      </c>
      <c r="AC1214" s="5">
        <v>0</v>
      </c>
      <c r="AD1214" s="5">
        <v>0</v>
      </c>
      <c r="AE1214" s="5">
        <v>2635</v>
      </c>
      <c r="AF1214" s="5">
        <v>89737</v>
      </c>
      <c r="AG1214" s="5">
        <v>0</v>
      </c>
      <c r="AH1214" s="5">
        <v>7000</v>
      </c>
      <c r="AI1214" s="5">
        <v>0</v>
      </c>
      <c r="AJ1214" s="5">
        <v>10000</v>
      </c>
      <c r="AK1214" s="5">
        <v>7200</v>
      </c>
      <c r="AL1214" s="5">
        <v>5500</v>
      </c>
      <c r="AM1214" s="5">
        <v>0</v>
      </c>
      <c r="AN1214" s="5">
        <v>0</v>
      </c>
      <c r="AO1214" s="5">
        <v>0</v>
      </c>
      <c r="AP1214" s="5">
        <v>0</v>
      </c>
      <c r="AQ1214" s="5">
        <v>0</v>
      </c>
      <c r="AR1214" s="5">
        <v>0</v>
      </c>
      <c r="AS1214" s="5">
        <v>348</v>
      </c>
      <c r="AT1214" s="5">
        <v>112</v>
      </c>
      <c r="AU1214" s="5">
        <v>9766</v>
      </c>
      <c r="AV1214" s="5">
        <v>0</v>
      </c>
      <c r="AW1214" s="5">
        <v>173</v>
      </c>
      <c r="AX1214" s="5">
        <v>27</v>
      </c>
      <c r="AY1214" s="5">
        <v>0</v>
      </c>
      <c r="AZ1214" s="5">
        <v>0</v>
      </c>
      <c r="BA1214" s="5">
        <v>0</v>
      </c>
      <c r="BB1214" s="5">
        <v>0</v>
      </c>
      <c r="BC1214" s="5">
        <v>21700</v>
      </c>
      <c r="BD1214" s="5">
        <v>0</v>
      </c>
      <c r="BE1214" s="5">
        <v>0</v>
      </c>
      <c r="BF1214" s="5">
        <v>0</v>
      </c>
      <c r="BG1214" s="5">
        <v>0</v>
      </c>
      <c r="BH1214" s="5">
        <v>1369394</v>
      </c>
      <c r="BI1214" s="5">
        <v>159051</v>
      </c>
      <c r="BJ1214" s="5">
        <v>1282559</v>
      </c>
      <c r="BK1214" s="5">
        <v>40334</v>
      </c>
      <c r="BL1214" s="5">
        <v>0</v>
      </c>
      <c r="BM1214" s="5">
        <v>69785</v>
      </c>
      <c r="BN1214" s="5">
        <v>0</v>
      </c>
      <c r="BO1214" s="5">
        <v>146694</v>
      </c>
      <c r="BP1214" s="5">
        <v>2221255</v>
      </c>
      <c r="BQ1214" s="5">
        <v>255165</v>
      </c>
      <c r="BR1214" s="5">
        <v>25100</v>
      </c>
    </row>
    <row r="1215" spans="1:70">
      <c r="A1215" t="s">
        <v>2665</v>
      </c>
      <c r="B1215" t="s">
        <v>2666</v>
      </c>
      <c r="C1215" t="s">
        <v>1312</v>
      </c>
      <c r="D1215" t="s">
        <v>2684</v>
      </c>
      <c r="E1215" t="str">
        <f t="shared" si="18"/>
        <v>福岡県筑紫野市</v>
      </c>
      <c r="F1215" s="5">
        <v>87497</v>
      </c>
      <c r="G1215" s="5">
        <v>18</v>
      </c>
      <c r="H1215" s="5">
        <v>0</v>
      </c>
      <c r="I1215" s="5">
        <v>1</v>
      </c>
      <c r="J1215" s="5">
        <v>1</v>
      </c>
      <c r="K1215" s="5">
        <v>0</v>
      </c>
      <c r="L1215" s="5">
        <v>3546</v>
      </c>
      <c r="M1215" s="5">
        <v>47682</v>
      </c>
      <c r="N1215" s="5">
        <v>8720</v>
      </c>
      <c r="O1215" s="5">
        <v>384156</v>
      </c>
      <c r="P1215" s="5">
        <v>1621119</v>
      </c>
      <c r="Q1215" s="5">
        <v>4585103</v>
      </c>
      <c r="R1215" s="5">
        <v>407566</v>
      </c>
      <c r="S1215" s="5">
        <v>8</v>
      </c>
      <c r="T1215" s="5">
        <v>7444</v>
      </c>
      <c r="U1215" s="5">
        <v>0</v>
      </c>
      <c r="V1215" s="5">
        <v>0</v>
      </c>
      <c r="W1215" s="5">
        <v>5</v>
      </c>
      <c r="X1215" s="5">
        <v>4</v>
      </c>
      <c r="Y1215" s="5">
        <v>9900</v>
      </c>
      <c r="Z1215" s="5">
        <v>0</v>
      </c>
      <c r="AA1215" s="5">
        <v>38</v>
      </c>
      <c r="AB1215" s="5">
        <v>24</v>
      </c>
      <c r="AC1215" s="5">
        <v>7</v>
      </c>
      <c r="AD1215" s="5">
        <v>0</v>
      </c>
      <c r="AE1215" s="5">
        <v>0</v>
      </c>
      <c r="AF1215" s="5">
        <v>6037</v>
      </c>
      <c r="AG1215" s="5">
        <v>0</v>
      </c>
      <c r="AH1215" s="5">
        <v>0</v>
      </c>
      <c r="AI1215" s="5">
        <v>0</v>
      </c>
      <c r="AJ1215" s="5">
        <v>2030</v>
      </c>
      <c r="AK1215" s="5">
        <v>0</v>
      </c>
      <c r="AL1215" s="5">
        <v>0</v>
      </c>
      <c r="AM1215" s="5">
        <v>17738</v>
      </c>
      <c r="AN1215" s="5">
        <v>0</v>
      </c>
      <c r="AO1215" s="5">
        <v>0</v>
      </c>
      <c r="AP1215" s="5">
        <v>0</v>
      </c>
      <c r="AQ1215" s="5">
        <v>0</v>
      </c>
      <c r="AR1215" s="5">
        <v>0</v>
      </c>
      <c r="AS1215" s="5">
        <v>309</v>
      </c>
      <c r="AT1215" s="5">
        <v>650</v>
      </c>
      <c r="AU1215" s="5">
        <v>46652</v>
      </c>
      <c r="AV1215" s="5">
        <v>0</v>
      </c>
      <c r="AW1215" s="5">
        <v>0</v>
      </c>
      <c r="AX1215" s="5">
        <v>0</v>
      </c>
      <c r="AY1215" s="5">
        <v>0</v>
      </c>
      <c r="AZ1215" s="5">
        <v>0</v>
      </c>
      <c r="BA1215" s="5">
        <v>0</v>
      </c>
      <c r="BB1215" s="5">
        <v>0</v>
      </c>
      <c r="BC1215" s="5">
        <v>16182</v>
      </c>
      <c r="BD1215" s="5">
        <v>0</v>
      </c>
      <c r="BE1215" s="5">
        <v>0</v>
      </c>
      <c r="BF1215" s="5">
        <v>0</v>
      </c>
      <c r="BG1215" s="5">
        <v>412</v>
      </c>
      <c r="BH1215" s="5">
        <v>1781985</v>
      </c>
      <c r="BI1215" s="5">
        <v>176256</v>
      </c>
      <c r="BJ1215" s="5">
        <v>1505202</v>
      </c>
      <c r="BK1215" s="5">
        <v>109713</v>
      </c>
      <c r="BL1215" s="5">
        <v>0</v>
      </c>
      <c r="BM1215" s="5">
        <v>0</v>
      </c>
      <c r="BN1215" s="5">
        <v>0</v>
      </c>
      <c r="BO1215" s="5">
        <v>175840</v>
      </c>
      <c r="BP1215" s="5">
        <v>2581038</v>
      </c>
      <c r="BQ1215" s="5">
        <v>632433</v>
      </c>
      <c r="BR1215" s="5">
        <v>28900</v>
      </c>
    </row>
    <row r="1216" spans="1:70">
      <c r="A1216" t="s">
        <v>2665</v>
      </c>
      <c r="B1216" t="s">
        <v>2666</v>
      </c>
      <c r="C1216" t="s">
        <v>1314</v>
      </c>
      <c r="D1216" t="s">
        <v>2685</v>
      </c>
      <c r="E1216" t="str">
        <f t="shared" si="18"/>
        <v>福岡県春日那珂川水道企業団</v>
      </c>
      <c r="F1216" s="5">
        <v>150727</v>
      </c>
      <c r="G1216" s="5">
        <v>48</v>
      </c>
      <c r="H1216" s="5">
        <v>0</v>
      </c>
      <c r="I1216" s="5">
        <v>0</v>
      </c>
      <c r="J1216" s="5">
        <v>1</v>
      </c>
      <c r="K1216" s="5">
        <v>2</v>
      </c>
      <c r="L1216" s="5">
        <v>6780</v>
      </c>
      <c r="M1216" s="5">
        <v>14553</v>
      </c>
      <c r="N1216" s="5">
        <v>38514</v>
      </c>
      <c r="O1216" s="5">
        <v>412347</v>
      </c>
      <c r="P1216" s="5">
        <v>2266619</v>
      </c>
      <c r="Q1216" s="5">
        <v>5996136</v>
      </c>
      <c r="R1216" s="5">
        <v>477058</v>
      </c>
      <c r="S1216" s="5">
        <v>43</v>
      </c>
      <c r="T1216" s="5">
        <v>12389</v>
      </c>
      <c r="U1216" s="5">
        <v>0</v>
      </c>
      <c r="V1216" s="5">
        <v>0</v>
      </c>
      <c r="W1216" s="5">
        <v>20</v>
      </c>
      <c r="X1216" s="5">
        <v>24</v>
      </c>
      <c r="Y1216" s="5">
        <v>30375</v>
      </c>
      <c r="Z1216" s="5">
        <v>0</v>
      </c>
      <c r="AA1216" s="5">
        <v>58</v>
      </c>
      <c r="AB1216" s="5">
        <v>17</v>
      </c>
      <c r="AC1216" s="5">
        <v>846</v>
      </c>
      <c r="AD1216" s="5">
        <v>5639</v>
      </c>
      <c r="AE1216" s="5">
        <v>4756</v>
      </c>
      <c r="AF1216" s="5">
        <v>22330</v>
      </c>
      <c r="AG1216" s="5">
        <v>25375</v>
      </c>
      <c r="AH1216" s="5">
        <v>5000</v>
      </c>
      <c r="AI1216" s="5">
        <v>0</v>
      </c>
      <c r="AJ1216" s="5">
        <v>0</v>
      </c>
      <c r="AK1216" s="5">
        <v>19000</v>
      </c>
      <c r="AL1216" s="5">
        <v>0</v>
      </c>
      <c r="AM1216" s="5">
        <v>0</v>
      </c>
      <c r="AN1216" s="5">
        <v>468</v>
      </c>
      <c r="AO1216" s="5">
        <v>0</v>
      </c>
      <c r="AP1216" s="5">
        <v>0</v>
      </c>
      <c r="AQ1216" s="5">
        <v>382</v>
      </c>
      <c r="AR1216" s="5">
        <v>108</v>
      </c>
      <c r="AS1216" s="5">
        <v>2134</v>
      </c>
      <c r="AT1216" s="5">
        <v>3819</v>
      </c>
      <c r="AU1216" s="5">
        <v>36648</v>
      </c>
      <c r="AV1216" s="5">
        <v>0</v>
      </c>
      <c r="AW1216" s="5">
        <v>0</v>
      </c>
      <c r="AX1216" s="5">
        <v>0</v>
      </c>
      <c r="AY1216" s="5">
        <v>0</v>
      </c>
      <c r="AZ1216" s="5">
        <v>0</v>
      </c>
      <c r="BA1216" s="5">
        <v>0</v>
      </c>
      <c r="BB1216" s="5">
        <v>0</v>
      </c>
      <c r="BC1216" s="5">
        <v>8280</v>
      </c>
      <c r="BD1216" s="5">
        <v>0</v>
      </c>
      <c r="BE1216" s="5">
        <v>0</v>
      </c>
      <c r="BF1216" s="5">
        <v>0</v>
      </c>
      <c r="BG1216" s="5">
        <v>0</v>
      </c>
      <c r="BH1216" s="5">
        <v>2364708</v>
      </c>
      <c r="BI1216" s="5">
        <v>505657</v>
      </c>
      <c r="BJ1216" s="5">
        <v>2506457</v>
      </c>
      <c r="BK1216" s="5">
        <v>127248</v>
      </c>
      <c r="BL1216" s="5">
        <v>0</v>
      </c>
      <c r="BM1216" s="5">
        <v>0</v>
      </c>
      <c r="BN1216" s="5">
        <v>0</v>
      </c>
      <c r="BO1216" s="5">
        <v>304692</v>
      </c>
      <c r="BP1216" s="5">
        <v>5061384</v>
      </c>
      <c r="BQ1216" s="5">
        <v>1372922</v>
      </c>
      <c r="BR1216" s="5">
        <v>14975</v>
      </c>
    </row>
    <row r="1217" spans="1:70">
      <c r="A1217" t="s">
        <v>2665</v>
      </c>
      <c r="B1217" t="s">
        <v>2666</v>
      </c>
      <c r="C1217" t="s">
        <v>1316</v>
      </c>
      <c r="D1217" t="s">
        <v>2686</v>
      </c>
      <c r="E1217" t="str">
        <f t="shared" si="18"/>
        <v>福岡県大野城市</v>
      </c>
      <c r="F1217" s="5">
        <v>98991</v>
      </c>
      <c r="G1217" s="5">
        <v>22</v>
      </c>
      <c r="H1217" s="5">
        <v>0</v>
      </c>
      <c r="I1217" s="5">
        <v>0</v>
      </c>
      <c r="J1217" s="5">
        <v>2</v>
      </c>
      <c r="K1217" s="5">
        <v>0</v>
      </c>
      <c r="L1217" s="5">
        <v>17589</v>
      </c>
      <c r="M1217" s="5">
        <v>16655</v>
      </c>
      <c r="N1217" s="5">
        <v>45763</v>
      </c>
      <c r="O1217" s="5">
        <v>361691</v>
      </c>
      <c r="P1217" s="5">
        <v>1638673</v>
      </c>
      <c r="Q1217" s="5">
        <v>6417080</v>
      </c>
      <c r="R1217" s="5">
        <v>559433</v>
      </c>
      <c r="S1217" s="5">
        <v>13</v>
      </c>
      <c r="T1217" s="5">
        <v>8250</v>
      </c>
      <c r="U1217" s="5">
        <v>0</v>
      </c>
      <c r="V1217" s="5">
        <v>0</v>
      </c>
      <c r="W1217" s="5">
        <v>9</v>
      </c>
      <c r="X1217" s="5">
        <v>13</v>
      </c>
      <c r="Y1217" s="5">
        <v>16600</v>
      </c>
      <c r="Z1217" s="5">
        <v>0</v>
      </c>
      <c r="AA1217" s="5">
        <v>16</v>
      </c>
      <c r="AB1217" s="5">
        <v>13</v>
      </c>
      <c r="AC1217" s="5">
        <v>5465</v>
      </c>
      <c r="AD1217" s="5">
        <v>4516</v>
      </c>
      <c r="AE1217" s="5">
        <v>5387</v>
      </c>
      <c r="AF1217" s="5">
        <v>19340</v>
      </c>
      <c r="AG1217" s="5">
        <v>0</v>
      </c>
      <c r="AH1217" s="5">
        <v>9700</v>
      </c>
      <c r="AI1217" s="5">
        <v>0</v>
      </c>
      <c r="AJ1217" s="5">
        <v>21700</v>
      </c>
      <c r="AK1217" s="5">
        <v>22058</v>
      </c>
      <c r="AL1217" s="5">
        <v>2000</v>
      </c>
      <c r="AM1217" s="5">
        <v>0</v>
      </c>
      <c r="AN1217" s="5">
        <v>0</v>
      </c>
      <c r="AO1217" s="5">
        <v>0</v>
      </c>
      <c r="AP1217" s="5">
        <v>0</v>
      </c>
      <c r="AQ1217" s="5">
        <v>0</v>
      </c>
      <c r="AR1217" s="5">
        <v>0</v>
      </c>
      <c r="AS1217" s="5">
        <v>428</v>
      </c>
      <c r="AT1217" s="5">
        <v>6107</v>
      </c>
      <c r="AU1217" s="5">
        <v>59630</v>
      </c>
      <c r="AV1217" s="5">
        <v>0</v>
      </c>
      <c r="AW1217" s="5">
        <v>0</v>
      </c>
      <c r="AX1217" s="5">
        <v>0</v>
      </c>
      <c r="AY1217" s="5">
        <v>0</v>
      </c>
      <c r="AZ1217" s="5">
        <v>0</v>
      </c>
      <c r="BA1217" s="5">
        <v>0</v>
      </c>
      <c r="BB1217" s="5">
        <v>0</v>
      </c>
      <c r="BC1217" s="5">
        <v>1527</v>
      </c>
      <c r="BD1217" s="5">
        <v>0</v>
      </c>
      <c r="BE1217" s="5">
        <v>0</v>
      </c>
      <c r="BF1217" s="5">
        <v>0</v>
      </c>
      <c r="BG1217" s="5">
        <v>0</v>
      </c>
      <c r="BH1217" s="5">
        <v>1746997</v>
      </c>
      <c r="BI1217" s="5">
        <v>364320</v>
      </c>
      <c r="BJ1217" s="5">
        <v>1757097</v>
      </c>
      <c r="BK1217" s="5">
        <v>139468</v>
      </c>
      <c r="BL1217" s="5">
        <v>0</v>
      </c>
      <c r="BM1217" s="5">
        <v>0</v>
      </c>
      <c r="BN1217" s="5">
        <v>0</v>
      </c>
      <c r="BO1217" s="5">
        <v>184685</v>
      </c>
      <c r="BP1217" s="5">
        <v>2755258</v>
      </c>
      <c r="BQ1217" s="5">
        <v>967087</v>
      </c>
      <c r="BR1217" s="5">
        <v>15550</v>
      </c>
    </row>
    <row r="1218" spans="1:70">
      <c r="A1218" t="s">
        <v>2665</v>
      </c>
      <c r="B1218" t="s">
        <v>2666</v>
      </c>
      <c r="C1218" t="s">
        <v>1318</v>
      </c>
      <c r="D1218" t="s">
        <v>2687</v>
      </c>
      <c r="E1218" t="str">
        <f t="shared" si="18"/>
        <v>福岡県太宰府市</v>
      </c>
      <c r="F1218" s="5">
        <v>60091</v>
      </c>
      <c r="G1218" s="5">
        <v>12</v>
      </c>
      <c r="H1218" s="5">
        <v>0</v>
      </c>
      <c r="I1218" s="5">
        <v>0</v>
      </c>
      <c r="J1218" s="5">
        <v>0</v>
      </c>
      <c r="K1218" s="5">
        <v>0</v>
      </c>
      <c r="L1218" s="5">
        <v>5561</v>
      </c>
      <c r="M1218" s="5">
        <v>4017</v>
      </c>
      <c r="N1218" s="5">
        <v>13967</v>
      </c>
      <c r="O1218" s="5">
        <v>311001</v>
      </c>
      <c r="P1218" s="5">
        <v>1107970</v>
      </c>
      <c r="Q1218" s="5">
        <v>804316</v>
      </c>
      <c r="R1218" s="5">
        <v>124272</v>
      </c>
      <c r="S1218" s="5">
        <v>7</v>
      </c>
      <c r="T1218" s="5">
        <v>5226</v>
      </c>
      <c r="U1218" s="5">
        <v>0</v>
      </c>
      <c r="V1218" s="5">
        <v>0</v>
      </c>
      <c r="W1218" s="5">
        <v>4</v>
      </c>
      <c r="X1218" s="5">
        <v>13</v>
      </c>
      <c r="Y1218" s="5">
        <v>8400</v>
      </c>
      <c r="Z1218" s="5">
        <v>0</v>
      </c>
      <c r="AA1218" s="5">
        <v>55</v>
      </c>
      <c r="AB1218" s="5">
        <v>33</v>
      </c>
      <c r="AC1218" s="5">
        <v>1784</v>
      </c>
      <c r="AD1218" s="5">
        <v>679</v>
      </c>
      <c r="AE1218" s="5">
        <v>0</v>
      </c>
      <c r="AF1218" s="5">
        <v>28894</v>
      </c>
      <c r="AG1218" s="5">
        <v>1000</v>
      </c>
      <c r="AH1218" s="5">
        <v>6336</v>
      </c>
      <c r="AI1218" s="5">
        <v>0</v>
      </c>
      <c r="AJ1218" s="5">
        <v>7856</v>
      </c>
      <c r="AK1218" s="5">
        <v>11050</v>
      </c>
      <c r="AL1218" s="5">
        <v>0</v>
      </c>
      <c r="AM1218" s="5">
        <v>819</v>
      </c>
      <c r="AN1218" s="5">
        <v>562</v>
      </c>
      <c r="AO1218" s="5">
        <v>0</v>
      </c>
      <c r="AP1218" s="5">
        <v>0</v>
      </c>
      <c r="AQ1218" s="5">
        <v>75</v>
      </c>
      <c r="AR1218" s="5">
        <v>60</v>
      </c>
      <c r="AS1218" s="5">
        <v>408</v>
      </c>
      <c r="AT1218" s="5">
        <v>10582</v>
      </c>
      <c r="AU1218" s="5">
        <v>20913</v>
      </c>
      <c r="AV1218" s="5">
        <v>0</v>
      </c>
      <c r="AW1218" s="5">
        <v>0</v>
      </c>
      <c r="AX1218" s="5">
        <v>0</v>
      </c>
      <c r="AY1218" s="5">
        <v>0</v>
      </c>
      <c r="AZ1218" s="5">
        <v>0</v>
      </c>
      <c r="BA1218" s="5">
        <v>0</v>
      </c>
      <c r="BB1218" s="5">
        <v>0</v>
      </c>
      <c r="BC1218" s="5">
        <v>0</v>
      </c>
      <c r="BD1218" s="5">
        <v>0</v>
      </c>
      <c r="BE1218" s="5">
        <v>0</v>
      </c>
      <c r="BF1218" s="5">
        <v>0</v>
      </c>
      <c r="BG1218" s="5">
        <v>0</v>
      </c>
      <c r="BH1218" s="5">
        <v>1128800</v>
      </c>
      <c r="BI1218" s="5">
        <v>242851</v>
      </c>
      <c r="BJ1218" s="5">
        <v>1146315</v>
      </c>
      <c r="BK1218" s="5">
        <v>19639</v>
      </c>
      <c r="BL1218" s="5">
        <v>0</v>
      </c>
      <c r="BM1218" s="5">
        <v>0</v>
      </c>
      <c r="BN1218" s="5">
        <v>0</v>
      </c>
      <c r="BO1218" s="5">
        <v>160389</v>
      </c>
      <c r="BP1218" s="5">
        <v>2175670</v>
      </c>
      <c r="BQ1218" s="5">
        <v>401821</v>
      </c>
      <c r="BR1218" s="5">
        <v>15200</v>
      </c>
    </row>
    <row r="1219" spans="1:70">
      <c r="A1219" t="s">
        <v>2665</v>
      </c>
      <c r="B1219" t="s">
        <v>2666</v>
      </c>
      <c r="C1219" t="s">
        <v>1531</v>
      </c>
      <c r="D1219" t="s">
        <v>2688</v>
      </c>
      <c r="E1219" t="str">
        <f t="shared" si="18"/>
        <v>福岡県宇美町</v>
      </c>
      <c r="F1219" s="5">
        <v>36003</v>
      </c>
      <c r="G1219" s="5">
        <v>12</v>
      </c>
      <c r="H1219" s="5">
        <v>1</v>
      </c>
      <c r="I1219" s="5">
        <v>0</v>
      </c>
      <c r="J1219" s="5">
        <v>0</v>
      </c>
      <c r="K1219" s="5">
        <v>0</v>
      </c>
      <c r="L1219" s="5">
        <v>16307</v>
      </c>
      <c r="M1219" s="5">
        <v>1934</v>
      </c>
      <c r="N1219" s="5">
        <v>4714</v>
      </c>
      <c r="O1219" s="5">
        <v>219282</v>
      </c>
      <c r="P1219" s="5">
        <v>665408</v>
      </c>
      <c r="Q1219" s="5">
        <v>901002</v>
      </c>
      <c r="R1219" s="5">
        <v>112003</v>
      </c>
      <c r="S1219" s="5">
        <v>12</v>
      </c>
      <c r="T1219" s="5">
        <v>2862</v>
      </c>
      <c r="U1219" s="5">
        <v>0</v>
      </c>
      <c r="V1219" s="5">
        <v>0</v>
      </c>
      <c r="W1219" s="5">
        <v>3</v>
      </c>
      <c r="X1219" s="5">
        <v>11</v>
      </c>
      <c r="Y1219" s="5">
        <v>10400</v>
      </c>
      <c r="Z1219" s="5">
        <v>0</v>
      </c>
      <c r="AA1219" s="5">
        <v>147</v>
      </c>
      <c r="AB1219" s="5">
        <v>62</v>
      </c>
      <c r="AC1219" s="5">
        <v>2088</v>
      </c>
      <c r="AD1219" s="5">
        <v>0</v>
      </c>
      <c r="AE1219" s="5">
        <v>65</v>
      </c>
      <c r="AF1219" s="5">
        <v>22221</v>
      </c>
      <c r="AG1219" s="5">
        <v>0</v>
      </c>
      <c r="AH1219" s="5">
        <v>0</v>
      </c>
      <c r="AI1219" s="5">
        <v>0</v>
      </c>
      <c r="AJ1219" s="5">
        <v>0</v>
      </c>
      <c r="AK1219" s="5">
        <v>0</v>
      </c>
      <c r="AL1219" s="5">
        <v>0</v>
      </c>
      <c r="AM1219" s="5">
        <v>0</v>
      </c>
      <c r="AN1219" s="5">
        <v>4400</v>
      </c>
      <c r="AO1219" s="5">
        <v>0</v>
      </c>
      <c r="AP1219" s="5">
        <v>0</v>
      </c>
      <c r="AQ1219" s="5">
        <v>0</v>
      </c>
      <c r="AR1219" s="5">
        <v>623</v>
      </c>
      <c r="AS1219" s="5">
        <v>760</v>
      </c>
      <c r="AT1219" s="5">
        <v>809</v>
      </c>
      <c r="AU1219" s="5">
        <v>21632</v>
      </c>
      <c r="AV1219" s="5">
        <v>0</v>
      </c>
      <c r="AW1219" s="5">
        <v>0</v>
      </c>
      <c r="AX1219" s="5">
        <v>18</v>
      </c>
      <c r="AY1219" s="5">
        <v>0</v>
      </c>
      <c r="AZ1219" s="5">
        <v>242</v>
      </c>
      <c r="BA1219" s="5">
        <v>0</v>
      </c>
      <c r="BB1219" s="5">
        <v>0</v>
      </c>
      <c r="BC1219" s="5">
        <v>1700</v>
      </c>
      <c r="BD1219" s="5">
        <v>0</v>
      </c>
      <c r="BE1219" s="5">
        <v>0</v>
      </c>
      <c r="BF1219" s="5">
        <v>0</v>
      </c>
      <c r="BG1219" s="5">
        <v>0</v>
      </c>
      <c r="BH1219" s="5">
        <v>700758</v>
      </c>
      <c r="BI1219" s="5">
        <v>4246</v>
      </c>
      <c r="BJ1219" s="5">
        <v>630279</v>
      </c>
      <c r="BK1219" s="5">
        <v>27536</v>
      </c>
      <c r="BL1219" s="5">
        <v>0</v>
      </c>
      <c r="BM1219" s="5">
        <v>0</v>
      </c>
      <c r="BN1219" s="5">
        <v>0</v>
      </c>
      <c r="BO1219" s="5">
        <v>2766</v>
      </c>
      <c r="BP1219" s="5">
        <v>597006</v>
      </c>
      <c r="BQ1219" s="5">
        <v>220393</v>
      </c>
      <c r="BR1219" s="5">
        <v>7125</v>
      </c>
    </row>
    <row r="1220" spans="1:70">
      <c r="A1220" t="s">
        <v>2665</v>
      </c>
      <c r="B1220" t="s">
        <v>2666</v>
      </c>
      <c r="C1220" t="s">
        <v>1322</v>
      </c>
      <c r="D1220" t="s">
        <v>2689</v>
      </c>
      <c r="E1220" t="str">
        <f t="shared" ref="E1220:E1283" si="19">+B1220&amp;D1220</f>
        <v>福岡県篠栗町</v>
      </c>
      <c r="F1220" s="5">
        <v>30409</v>
      </c>
      <c r="G1220" s="5">
        <v>6</v>
      </c>
      <c r="H1220" s="5">
        <v>0</v>
      </c>
      <c r="I1220" s="5">
        <v>1</v>
      </c>
      <c r="J1220" s="5">
        <v>2</v>
      </c>
      <c r="K1220" s="5">
        <v>0</v>
      </c>
      <c r="L1220" s="5">
        <v>2636</v>
      </c>
      <c r="M1220" s="5">
        <v>3128</v>
      </c>
      <c r="N1220" s="5">
        <v>1345</v>
      </c>
      <c r="O1220" s="5">
        <v>94658</v>
      </c>
      <c r="P1220" s="5">
        <v>416660</v>
      </c>
      <c r="Q1220" s="5">
        <v>805978</v>
      </c>
      <c r="R1220" s="5">
        <v>102422</v>
      </c>
      <c r="S1220" s="5">
        <v>6</v>
      </c>
      <c r="T1220" s="5">
        <v>2630</v>
      </c>
      <c r="U1220" s="5">
        <v>0</v>
      </c>
      <c r="V1220" s="5">
        <v>0</v>
      </c>
      <c r="W1220" s="5">
        <v>0</v>
      </c>
      <c r="X1220" s="5">
        <v>20</v>
      </c>
      <c r="Y1220" s="5">
        <v>10526</v>
      </c>
      <c r="Z1220" s="5">
        <v>0</v>
      </c>
      <c r="AA1220" s="5">
        <v>28</v>
      </c>
      <c r="AB1220" s="5">
        <v>15</v>
      </c>
      <c r="AC1220" s="5">
        <v>605</v>
      </c>
      <c r="AD1220" s="5">
        <v>0</v>
      </c>
      <c r="AE1220" s="5">
        <v>0</v>
      </c>
      <c r="AF1220" s="5">
        <v>1189</v>
      </c>
      <c r="AG1220" s="5">
        <v>0</v>
      </c>
      <c r="AH1220" s="5">
        <v>0</v>
      </c>
      <c r="AI1220" s="5">
        <v>0</v>
      </c>
      <c r="AJ1220" s="5">
        <v>0</v>
      </c>
      <c r="AK1220" s="5">
        <v>0</v>
      </c>
      <c r="AL1220" s="5">
        <v>7408</v>
      </c>
      <c r="AM1220" s="5">
        <v>0</v>
      </c>
      <c r="AN1220" s="5">
        <v>0</v>
      </c>
      <c r="AO1220" s="5">
        <v>0</v>
      </c>
      <c r="AP1220" s="5">
        <v>0</v>
      </c>
      <c r="AQ1220" s="5">
        <v>0</v>
      </c>
      <c r="AR1220" s="5">
        <v>0</v>
      </c>
      <c r="AS1220" s="5">
        <v>0</v>
      </c>
      <c r="AT1220" s="5">
        <v>0</v>
      </c>
      <c r="AU1220" s="5">
        <v>830</v>
      </c>
      <c r="AV1220" s="5">
        <v>0</v>
      </c>
      <c r="AW1220" s="5">
        <v>0</v>
      </c>
      <c r="AX1220" s="5">
        <v>0</v>
      </c>
      <c r="AY1220" s="5">
        <v>0</v>
      </c>
      <c r="AZ1220" s="5">
        <v>0</v>
      </c>
      <c r="BA1220" s="5">
        <v>147</v>
      </c>
      <c r="BB1220" s="5">
        <v>0</v>
      </c>
      <c r="BC1220" s="5">
        <v>2948</v>
      </c>
      <c r="BD1220" s="5">
        <v>0</v>
      </c>
      <c r="BE1220" s="5">
        <v>0</v>
      </c>
      <c r="BF1220" s="5">
        <v>0</v>
      </c>
      <c r="BG1220" s="5">
        <v>0</v>
      </c>
      <c r="BH1220" s="5">
        <v>463944</v>
      </c>
      <c r="BI1220" s="5">
        <v>16231</v>
      </c>
      <c r="BJ1220" s="5">
        <v>503961</v>
      </c>
      <c r="BK1220" s="5">
        <v>23745</v>
      </c>
      <c r="BL1220" s="5">
        <v>0</v>
      </c>
      <c r="BM1220" s="5">
        <v>0</v>
      </c>
      <c r="BN1220" s="5">
        <v>0</v>
      </c>
      <c r="BO1220" s="5">
        <v>9320</v>
      </c>
      <c r="BP1220" s="5">
        <v>552026</v>
      </c>
      <c r="BQ1220" s="5">
        <v>131148</v>
      </c>
      <c r="BR1220" s="5">
        <v>4700</v>
      </c>
    </row>
    <row r="1221" spans="1:70">
      <c r="A1221" t="s">
        <v>2665</v>
      </c>
      <c r="B1221" t="s">
        <v>2666</v>
      </c>
      <c r="C1221" t="s">
        <v>1485</v>
      </c>
      <c r="D1221" t="s">
        <v>2690</v>
      </c>
      <c r="E1221" t="str">
        <f t="shared" si="19"/>
        <v>福岡県志免町</v>
      </c>
      <c r="F1221" s="5">
        <v>45600</v>
      </c>
      <c r="G1221" s="5">
        <v>15</v>
      </c>
      <c r="H1221" s="5">
        <v>0</v>
      </c>
      <c r="I1221" s="5">
        <v>4</v>
      </c>
      <c r="J1221" s="5">
        <v>1</v>
      </c>
      <c r="K1221" s="5">
        <v>0</v>
      </c>
      <c r="L1221" s="5">
        <v>16033</v>
      </c>
      <c r="M1221" s="5">
        <v>6050</v>
      </c>
      <c r="N1221" s="5">
        <v>47827</v>
      </c>
      <c r="O1221" s="5">
        <v>127947</v>
      </c>
      <c r="P1221" s="5">
        <v>880062</v>
      </c>
      <c r="Q1221" s="5">
        <v>1515998</v>
      </c>
      <c r="R1221" s="5">
        <v>161026</v>
      </c>
      <c r="S1221" s="5">
        <v>15</v>
      </c>
      <c r="T1221" s="5">
        <v>3828</v>
      </c>
      <c r="U1221" s="5">
        <v>0</v>
      </c>
      <c r="V1221" s="5">
        <v>0</v>
      </c>
      <c r="W1221" s="5">
        <v>2</v>
      </c>
      <c r="X1221" s="5">
        <v>22</v>
      </c>
      <c r="Y1221" s="5">
        <v>8000</v>
      </c>
      <c r="Z1221" s="5">
        <v>0</v>
      </c>
      <c r="AA1221" s="5">
        <v>40</v>
      </c>
      <c r="AB1221" s="5">
        <v>0</v>
      </c>
      <c r="AC1221" s="5">
        <v>0</v>
      </c>
      <c r="AD1221" s="5">
        <v>0</v>
      </c>
      <c r="AE1221" s="5">
        <v>0</v>
      </c>
      <c r="AF1221" s="5">
        <v>0</v>
      </c>
      <c r="AG1221" s="5">
        <v>0</v>
      </c>
      <c r="AH1221" s="5">
        <v>763</v>
      </c>
      <c r="AI1221" s="5">
        <v>0</v>
      </c>
      <c r="AJ1221" s="5">
        <v>2592</v>
      </c>
      <c r="AK1221" s="5">
        <v>4000</v>
      </c>
      <c r="AL1221" s="5">
        <v>0</v>
      </c>
      <c r="AM1221" s="5">
        <v>5300</v>
      </c>
      <c r="AN1221" s="5">
        <v>500</v>
      </c>
      <c r="AO1221" s="5">
        <v>0</v>
      </c>
      <c r="AP1221" s="5">
        <v>0</v>
      </c>
      <c r="AQ1221" s="5">
        <v>0</v>
      </c>
      <c r="AR1221" s="5">
        <v>0</v>
      </c>
      <c r="AS1221" s="5">
        <v>733</v>
      </c>
      <c r="AT1221" s="5">
        <v>4216</v>
      </c>
      <c r="AU1221" s="5">
        <v>219</v>
      </c>
      <c r="AV1221" s="5">
        <v>0</v>
      </c>
      <c r="AW1221" s="5">
        <v>0</v>
      </c>
      <c r="AX1221" s="5">
        <v>0</v>
      </c>
      <c r="AY1221" s="5">
        <v>12</v>
      </c>
      <c r="AZ1221" s="5">
        <v>0</v>
      </c>
      <c r="BA1221" s="5">
        <v>0</v>
      </c>
      <c r="BB1221" s="5">
        <v>0</v>
      </c>
      <c r="BC1221" s="5">
        <v>3552</v>
      </c>
      <c r="BD1221" s="5">
        <v>23</v>
      </c>
      <c r="BE1221" s="5">
        <v>0</v>
      </c>
      <c r="BF1221" s="5">
        <v>23</v>
      </c>
      <c r="BG1221" s="5">
        <v>6</v>
      </c>
      <c r="BH1221" s="5">
        <v>952447</v>
      </c>
      <c r="BI1221" s="5">
        <v>45456</v>
      </c>
      <c r="BJ1221" s="5">
        <v>733294</v>
      </c>
      <c r="BK1221" s="5">
        <v>44763</v>
      </c>
      <c r="BL1221" s="5">
        <v>118</v>
      </c>
      <c r="BM1221" s="5">
        <v>0</v>
      </c>
      <c r="BN1221" s="5">
        <v>0</v>
      </c>
      <c r="BO1221" s="5">
        <v>27753</v>
      </c>
      <c r="BP1221" s="5">
        <v>2045656</v>
      </c>
      <c r="BQ1221" s="5">
        <v>304833</v>
      </c>
      <c r="BR1221" s="5">
        <v>6000</v>
      </c>
    </row>
    <row r="1222" spans="1:70">
      <c r="A1222" t="s">
        <v>2665</v>
      </c>
      <c r="B1222" t="s">
        <v>2666</v>
      </c>
      <c r="C1222" t="s">
        <v>1324</v>
      </c>
      <c r="D1222" t="s">
        <v>2691</v>
      </c>
      <c r="E1222" t="str">
        <f t="shared" si="19"/>
        <v>福岡県須恵町</v>
      </c>
      <c r="F1222" s="5">
        <v>27963</v>
      </c>
      <c r="G1222" s="5">
        <v>15</v>
      </c>
      <c r="H1222" s="5">
        <v>0</v>
      </c>
      <c r="I1222" s="5">
        <v>2</v>
      </c>
      <c r="J1222" s="5">
        <v>0</v>
      </c>
      <c r="K1222" s="5">
        <v>0</v>
      </c>
      <c r="L1222" s="5">
        <v>8619</v>
      </c>
      <c r="M1222" s="5">
        <v>2358</v>
      </c>
      <c r="N1222" s="5">
        <v>2841</v>
      </c>
      <c r="O1222" s="5">
        <v>177394</v>
      </c>
      <c r="P1222" s="5">
        <v>550701</v>
      </c>
      <c r="Q1222" s="5">
        <v>1458164</v>
      </c>
      <c r="R1222" s="5">
        <v>67181</v>
      </c>
      <c r="S1222" s="5">
        <v>15</v>
      </c>
      <c r="T1222" s="5">
        <v>2535</v>
      </c>
      <c r="U1222" s="5">
        <v>0</v>
      </c>
      <c r="V1222" s="5">
        <v>0</v>
      </c>
      <c r="W1222" s="5">
        <v>5</v>
      </c>
      <c r="X1222" s="5">
        <v>15</v>
      </c>
      <c r="Y1222" s="5">
        <v>7490</v>
      </c>
      <c r="Z1222" s="5">
        <v>0</v>
      </c>
      <c r="AA1222" s="5">
        <v>0</v>
      </c>
      <c r="AB1222" s="5">
        <v>0</v>
      </c>
      <c r="AC1222" s="5">
        <v>4594</v>
      </c>
      <c r="AD1222" s="5">
        <v>0</v>
      </c>
      <c r="AE1222" s="5">
        <v>0</v>
      </c>
      <c r="AF1222" s="5">
        <v>0</v>
      </c>
      <c r="AG1222" s="5">
        <v>0</v>
      </c>
      <c r="AH1222" s="5">
        <v>1000</v>
      </c>
      <c r="AI1222" s="5">
        <v>0</v>
      </c>
      <c r="AJ1222" s="5">
        <v>0</v>
      </c>
      <c r="AK1222" s="5">
        <v>5000</v>
      </c>
      <c r="AL1222" s="5">
        <v>1500</v>
      </c>
      <c r="AM1222" s="5">
        <v>0</v>
      </c>
      <c r="AN1222" s="5">
        <v>0</v>
      </c>
      <c r="AO1222" s="5">
        <v>0</v>
      </c>
      <c r="AP1222" s="5">
        <v>0</v>
      </c>
      <c r="AQ1222" s="5">
        <v>0</v>
      </c>
      <c r="AR1222" s="5">
        <v>0</v>
      </c>
      <c r="AS1222" s="5">
        <v>498</v>
      </c>
      <c r="AT1222" s="5">
        <v>0</v>
      </c>
      <c r="AU1222" s="5">
        <v>273</v>
      </c>
      <c r="AV1222" s="5">
        <v>0</v>
      </c>
      <c r="AW1222" s="5">
        <v>0</v>
      </c>
      <c r="AX1222" s="5">
        <v>0</v>
      </c>
      <c r="AY1222" s="5">
        <v>0</v>
      </c>
      <c r="AZ1222" s="5">
        <v>0</v>
      </c>
      <c r="BA1222" s="5">
        <v>1860</v>
      </c>
      <c r="BB1222" s="5">
        <v>0</v>
      </c>
      <c r="BC1222" s="5">
        <v>5496</v>
      </c>
      <c r="BD1222" s="5">
        <v>0</v>
      </c>
      <c r="BE1222" s="5">
        <v>0</v>
      </c>
      <c r="BF1222" s="5">
        <v>0</v>
      </c>
      <c r="BG1222" s="5">
        <v>0</v>
      </c>
      <c r="BH1222" s="5">
        <v>590111</v>
      </c>
      <c r="BI1222" s="5">
        <v>23757</v>
      </c>
      <c r="BJ1222" s="5">
        <v>512850</v>
      </c>
      <c r="BK1222" s="5">
        <v>28293</v>
      </c>
      <c r="BL1222" s="5">
        <v>0</v>
      </c>
      <c r="BM1222" s="5">
        <v>0</v>
      </c>
      <c r="BN1222" s="5">
        <v>0</v>
      </c>
      <c r="BO1222" s="5">
        <v>22348</v>
      </c>
      <c r="BP1222" s="5">
        <v>543135</v>
      </c>
      <c r="BQ1222" s="5">
        <v>176350</v>
      </c>
      <c r="BR1222" s="5">
        <v>4810</v>
      </c>
    </row>
    <row r="1223" spans="1:70">
      <c r="A1223" t="s">
        <v>2665</v>
      </c>
      <c r="B1223" t="s">
        <v>2666</v>
      </c>
      <c r="C1223" t="s">
        <v>1326</v>
      </c>
      <c r="D1223" t="s">
        <v>2692</v>
      </c>
      <c r="E1223" t="str">
        <f t="shared" si="19"/>
        <v>福岡県新宮町</v>
      </c>
      <c r="F1223" s="5">
        <v>31605</v>
      </c>
      <c r="G1223" s="5">
        <v>7</v>
      </c>
      <c r="H1223" s="5">
        <v>0</v>
      </c>
      <c r="I1223" s="5">
        <v>0</v>
      </c>
      <c r="J1223" s="5">
        <v>1</v>
      </c>
      <c r="K1223" s="5">
        <v>0</v>
      </c>
      <c r="L1223" s="5">
        <v>8163</v>
      </c>
      <c r="M1223" s="5">
        <v>2014</v>
      </c>
      <c r="N1223" s="5">
        <v>11337</v>
      </c>
      <c r="O1223" s="5">
        <v>146616</v>
      </c>
      <c r="P1223" s="5">
        <v>587670</v>
      </c>
      <c r="Q1223" s="5">
        <v>1416018</v>
      </c>
      <c r="R1223" s="5">
        <v>129795</v>
      </c>
      <c r="S1223" s="5">
        <v>7</v>
      </c>
      <c r="T1223" s="5">
        <v>2778</v>
      </c>
      <c r="U1223" s="5">
        <v>0</v>
      </c>
      <c r="V1223" s="5">
        <v>0</v>
      </c>
      <c r="W1223" s="5">
        <v>1</v>
      </c>
      <c r="X1223" s="5">
        <v>23</v>
      </c>
      <c r="Y1223" s="5">
        <v>2550</v>
      </c>
      <c r="Z1223" s="5">
        <v>0</v>
      </c>
      <c r="AA1223" s="5">
        <v>40</v>
      </c>
      <c r="AB1223" s="5">
        <v>1</v>
      </c>
      <c r="AC1223" s="5">
        <v>0</v>
      </c>
      <c r="AD1223" s="5">
        <v>0</v>
      </c>
      <c r="AE1223" s="5">
        <v>1705</v>
      </c>
      <c r="AF1223" s="5">
        <v>0</v>
      </c>
      <c r="AG1223" s="5">
        <v>0</v>
      </c>
      <c r="AH1223" s="5">
        <v>0</v>
      </c>
      <c r="AI1223" s="5">
        <v>0</v>
      </c>
      <c r="AJ1223" s="5">
        <v>0</v>
      </c>
      <c r="AK1223" s="5">
        <v>5900</v>
      </c>
      <c r="AL1223" s="5">
        <v>2000</v>
      </c>
      <c r="AM1223" s="5">
        <v>0</v>
      </c>
      <c r="AN1223" s="5">
        <v>0</v>
      </c>
      <c r="AO1223" s="5">
        <v>0</v>
      </c>
      <c r="AP1223" s="5">
        <v>0</v>
      </c>
      <c r="AQ1223" s="5">
        <v>0</v>
      </c>
      <c r="AR1223" s="5">
        <v>0</v>
      </c>
      <c r="AS1223" s="5">
        <v>0</v>
      </c>
      <c r="AT1223" s="5">
        <v>3212</v>
      </c>
      <c r="AU1223" s="5">
        <v>9189</v>
      </c>
      <c r="AV1223" s="5">
        <v>0</v>
      </c>
      <c r="AW1223" s="5">
        <v>0</v>
      </c>
      <c r="AX1223" s="5">
        <v>0</v>
      </c>
      <c r="AY1223" s="5">
        <v>0</v>
      </c>
      <c r="AZ1223" s="5">
        <v>0</v>
      </c>
      <c r="BA1223" s="5">
        <v>2014</v>
      </c>
      <c r="BB1223" s="5">
        <v>0</v>
      </c>
      <c r="BC1223" s="5">
        <v>43487</v>
      </c>
      <c r="BD1223" s="5">
        <v>0</v>
      </c>
      <c r="BE1223" s="5">
        <v>0</v>
      </c>
      <c r="BF1223" s="5">
        <v>0</v>
      </c>
      <c r="BG1223" s="5">
        <v>0</v>
      </c>
      <c r="BH1223" s="5">
        <v>592572</v>
      </c>
      <c r="BI1223" s="5">
        <v>161197</v>
      </c>
      <c r="BJ1223" s="5">
        <v>580332</v>
      </c>
      <c r="BK1223" s="5">
        <v>37615</v>
      </c>
      <c r="BL1223" s="5">
        <v>0</v>
      </c>
      <c r="BM1223" s="5">
        <v>0</v>
      </c>
      <c r="BN1223" s="5">
        <v>0</v>
      </c>
      <c r="BO1223" s="5">
        <v>36495</v>
      </c>
      <c r="BP1223" s="5">
        <v>1083312</v>
      </c>
      <c r="BQ1223" s="5">
        <v>171828</v>
      </c>
      <c r="BR1223" s="5">
        <v>8475</v>
      </c>
    </row>
    <row r="1224" spans="1:70">
      <c r="A1224" t="s">
        <v>2665</v>
      </c>
      <c r="B1224" t="s">
        <v>2666</v>
      </c>
      <c r="C1224" t="s">
        <v>1328</v>
      </c>
      <c r="D1224" t="s">
        <v>2693</v>
      </c>
      <c r="E1224" t="str">
        <f t="shared" si="19"/>
        <v>福岡県古賀市</v>
      </c>
      <c r="F1224" s="5">
        <v>45398</v>
      </c>
      <c r="G1224" s="5">
        <v>15</v>
      </c>
      <c r="H1224" s="5">
        <v>0</v>
      </c>
      <c r="I1224" s="5">
        <v>0</v>
      </c>
      <c r="J1224" s="5">
        <v>1</v>
      </c>
      <c r="K1224" s="5">
        <v>0</v>
      </c>
      <c r="L1224" s="5">
        <v>14152</v>
      </c>
      <c r="M1224" s="5">
        <v>1402</v>
      </c>
      <c r="N1224" s="5">
        <v>6443</v>
      </c>
      <c r="O1224" s="5">
        <v>184463</v>
      </c>
      <c r="P1224" s="5">
        <v>946013</v>
      </c>
      <c r="Q1224" s="5">
        <v>2263254</v>
      </c>
      <c r="R1224" s="5">
        <v>199909</v>
      </c>
      <c r="S1224" s="5">
        <v>12</v>
      </c>
      <c r="T1224" s="5">
        <v>4369</v>
      </c>
      <c r="U1224" s="5">
        <v>0</v>
      </c>
      <c r="V1224" s="5">
        <v>0</v>
      </c>
      <c r="W1224" s="5">
        <v>0</v>
      </c>
      <c r="X1224" s="5">
        <v>5</v>
      </c>
      <c r="Y1224" s="5">
        <v>14400</v>
      </c>
      <c r="Z1224" s="5">
        <v>0</v>
      </c>
      <c r="AA1224" s="5">
        <v>17</v>
      </c>
      <c r="AB1224" s="5">
        <v>3</v>
      </c>
      <c r="AC1224" s="5">
        <v>4715</v>
      </c>
      <c r="AD1224" s="5">
        <v>893</v>
      </c>
      <c r="AE1224" s="5">
        <v>3828</v>
      </c>
      <c r="AF1224" s="5">
        <v>29250</v>
      </c>
      <c r="AG1224" s="5">
        <v>0</v>
      </c>
      <c r="AH1224" s="5">
        <v>0</v>
      </c>
      <c r="AI1224" s="5">
        <v>0</v>
      </c>
      <c r="AJ1224" s="5">
        <v>16850</v>
      </c>
      <c r="AK1224" s="5">
        <v>13800</v>
      </c>
      <c r="AL1224" s="5">
        <v>0</v>
      </c>
      <c r="AM1224" s="5">
        <v>0</v>
      </c>
      <c r="AN1224" s="5">
        <v>0</v>
      </c>
      <c r="AO1224" s="5">
        <v>0</v>
      </c>
      <c r="AP1224" s="5">
        <v>0</v>
      </c>
      <c r="AQ1224" s="5">
        <v>0</v>
      </c>
      <c r="AR1224" s="5">
        <v>0</v>
      </c>
      <c r="AS1224" s="5">
        <v>0</v>
      </c>
      <c r="AT1224" s="5">
        <v>0</v>
      </c>
      <c r="AU1224" s="5">
        <v>2780</v>
      </c>
      <c r="AV1224" s="5">
        <v>0</v>
      </c>
      <c r="AW1224" s="5">
        <v>0</v>
      </c>
      <c r="AX1224" s="5">
        <v>0</v>
      </c>
      <c r="AY1224" s="5">
        <v>0</v>
      </c>
      <c r="AZ1224" s="5">
        <v>0</v>
      </c>
      <c r="BA1224" s="5">
        <v>0</v>
      </c>
      <c r="BB1224" s="5">
        <v>0</v>
      </c>
      <c r="BC1224" s="5">
        <v>0</v>
      </c>
      <c r="BD1224" s="5">
        <v>0</v>
      </c>
      <c r="BE1224" s="5">
        <v>0</v>
      </c>
      <c r="BF1224" s="5">
        <v>0</v>
      </c>
      <c r="BG1224" s="5">
        <v>0</v>
      </c>
      <c r="BH1224" s="5">
        <v>958292</v>
      </c>
      <c r="BI1224" s="5">
        <v>134971</v>
      </c>
      <c r="BJ1224" s="5">
        <v>883444</v>
      </c>
      <c r="BK1224" s="5">
        <v>52256</v>
      </c>
      <c r="BL1224" s="5">
        <v>0</v>
      </c>
      <c r="BM1224" s="5">
        <v>514</v>
      </c>
      <c r="BN1224" s="5">
        <v>0</v>
      </c>
      <c r="BO1224" s="5">
        <v>50487</v>
      </c>
      <c r="BP1224" s="5">
        <v>2705145</v>
      </c>
      <c r="BQ1224" s="5">
        <v>454871</v>
      </c>
      <c r="BR1224" s="5">
        <v>9099</v>
      </c>
    </row>
    <row r="1225" spans="1:70">
      <c r="A1225" t="s">
        <v>2665</v>
      </c>
      <c r="B1225" t="s">
        <v>2666</v>
      </c>
      <c r="C1225" t="s">
        <v>1330</v>
      </c>
      <c r="D1225" t="s">
        <v>2694</v>
      </c>
      <c r="E1225" t="str">
        <f t="shared" si="19"/>
        <v>福岡県久山町</v>
      </c>
      <c r="F1225" s="5">
        <v>8669</v>
      </c>
      <c r="G1225" s="5">
        <v>5</v>
      </c>
      <c r="H1225" s="5">
        <v>0</v>
      </c>
      <c r="I1225" s="5">
        <v>1</v>
      </c>
      <c r="J1225" s="5">
        <v>0</v>
      </c>
      <c r="K1225" s="5">
        <v>0</v>
      </c>
      <c r="L1225" s="5">
        <v>10706</v>
      </c>
      <c r="M1225" s="5">
        <v>690</v>
      </c>
      <c r="N1225" s="5">
        <v>11523</v>
      </c>
      <c r="O1225" s="5">
        <v>75932</v>
      </c>
      <c r="P1225" s="5">
        <v>212089</v>
      </c>
      <c r="Q1225" s="5">
        <v>1011685</v>
      </c>
      <c r="R1225" s="5">
        <v>102291</v>
      </c>
      <c r="S1225" s="5">
        <v>5</v>
      </c>
      <c r="T1225" s="5">
        <v>1046</v>
      </c>
      <c r="U1225" s="5">
        <v>0</v>
      </c>
      <c r="V1225" s="5">
        <v>0</v>
      </c>
      <c r="W1225" s="5">
        <v>2</v>
      </c>
      <c r="X1225" s="5">
        <v>5</v>
      </c>
      <c r="Y1225" s="5">
        <v>3750</v>
      </c>
      <c r="Z1225" s="5">
        <v>0</v>
      </c>
      <c r="AA1225" s="5">
        <v>15</v>
      </c>
      <c r="AB1225" s="5">
        <v>0</v>
      </c>
      <c r="AC1225" s="5">
        <v>0</v>
      </c>
      <c r="AD1225" s="5">
        <v>0</v>
      </c>
      <c r="AE1225" s="5">
        <v>0</v>
      </c>
      <c r="AF1225" s="5">
        <v>0</v>
      </c>
      <c r="AG1225" s="5">
        <v>0</v>
      </c>
      <c r="AH1225" s="5">
        <v>0</v>
      </c>
      <c r="AI1225" s="5">
        <v>0</v>
      </c>
      <c r="AJ1225" s="5">
        <v>3750</v>
      </c>
      <c r="AK1225" s="5">
        <v>0</v>
      </c>
      <c r="AL1225" s="5">
        <v>0</v>
      </c>
      <c r="AM1225" s="5">
        <v>2526</v>
      </c>
      <c r="AN1225" s="5">
        <v>0</v>
      </c>
      <c r="AO1225" s="5">
        <v>0</v>
      </c>
      <c r="AP1225" s="5">
        <v>0</v>
      </c>
      <c r="AQ1225" s="5">
        <v>0</v>
      </c>
      <c r="AR1225" s="5">
        <v>0</v>
      </c>
      <c r="AS1225" s="5">
        <v>0</v>
      </c>
      <c r="AT1225" s="5">
        <v>0</v>
      </c>
      <c r="AU1225" s="5">
        <v>1594</v>
      </c>
      <c r="AV1225" s="5">
        <v>0</v>
      </c>
      <c r="AW1225" s="5">
        <v>0</v>
      </c>
      <c r="AX1225" s="5">
        <v>0</v>
      </c>
      <c r="AY1225" s="5">
        <v>0</v>
      </c>
      <c r="AZ1225" s="5">
        <v>0</v>
      </c>
      <c r="BA1225" s="5">
        <v>0</v>
      </c>
      <c r="BB1225" s="5">
        <v>0</v>
      </c>
      <c r="BC1225" s="5">
        <v>0</v>
      </c>
      <c r="BD1225" s="5">
        <v>0</v>
      </c>
      <c r="BE1225" s="5">
        <v>0</v>
      </c>
      <c r="BF1225" s="5">
        <v>40</v>
      </c>
      <c r="BG1225" s="5">
        <v>76</v>
      </c>
      <c r="BH1225" s="5">
        <v>228197</v>
      </c>
      <c r="BI1225" s="5">
        <v>30205</v>
      </c>
      <c r="BJ1225" s="5">
        <v>163819</v>
      </c>
      <c r="BK1225" s="5">
        <v>25249</v>
      </c>
      <c r="BL1225" s="5">
        <v>0</v>
      </c>
      <c r="BM1225" s="5">
        <v>0</v>
      </c>
      <c r="BN1225" s="5">
        <v>0</v>
      </c>
      <c r="BO1225" s="5">
        <v>15964</v>
      </c>
      <c r="BP1225" s="5">
        <v>496332</v>
      </c>
      <c r="BQ1225" s="5">
        <v>111198</v>
      </c>
      <c r="BR1225" s="5">
        <v>0</v>
      </c>
    </row>
    <row r="1226" spans="1:70">
      <c r="A1226" t="s">
        <v>2665</v>
      </c>
      <c r="B1226" t="s">
        <v>2666</v>
      </c>
      <c r="C1226" t="s">
        <v>1535</v>
      </c>
      <c r="D1226" t="s">
        <v>2695</v>
      </c>
      <c r="E1226" t="str">
        <f t="shared" si="19"/>
        <v>福岡県粕屋町</v>
      </c>
      <c r="F1226" s="5">
        <v>45923</v>
      </c>
      <c r="G1226" s="5">
        <v>9</v>
      </c>
      <c r="H1226" s="5">
        <v>0</v>
      </c>
      <c r="I1226" s="5">
        <v>0</v>
      </c>
      <c r="J1226" s="5">
        <v>2</v>
      </c>
      <c r="K1226" s="5">
        <v>0</v>
      </c>
      <c r="L1226" s="5">
        <v>15747</v>
      </c>
      <c r="M1226" s="5">
        <v>3363</v>
      </c>
      <c r="N1226" s="5">
        <v>0</v>
      </c>
      <c r="O1226" s="5">
        <v>163327</v>
      </c>
      <c r="P1226" s="5">
        <v>862144</v>
      </c>
      <c r="Q1226" s="5">
        <v>885463</v>
      </c>
      <c r="R1226" s="5">
        <v>140255</v>
      </c>
      <c r="S1226" s="5">
        <v>9</v>
      </c>
      <c r="T1226" s="5">
        <v>3961</v>
      </c>
      <c r="U1226" s="5">
        <v>0</v>
      </c>
      <c r="V1226" s="5">
        <v>0</v>
      </c>
      <c r="W1226" s="5">
        <v>4</v>
      </c>
      <c r="X1226" s="5">
        <v>5</v>
      </c>
      <c r="Y1226" s="5">
        <v>7200</v>
      </c>
      <c r="Z1226" s="5">
        <v>0</v>
      </c>
      <c r="AA1226" s="5">
        <v>120</v>
      </c>
      <c r="AB1226" s="5">
        <v>49</v>
      </c>
      <c r="AC1226" s="5">
        <v>3870</v>
      </c>
      <c r="AD1226" s="5">
        <v>0</v>
      </c>
      <c r="AE1226" s="5">
        <v>0</v>
      </c>
      <c r="AF1226" s="5">
        <v>7902</v>
      </c>
      <c r="AG1226" s="5">
        <v>4800</v>
      </c>
      <c r="AH1226" s="5">
        <v>0</v>
      </c>
      <c r="AI1226" s="5">
        <v>0</v>
      </c>
      <c r="AJ1226" s="5">
        <v>0</v>
      </c>
      <c r="AK1226" s="5">
        <v>6000</v>
      </c>
      <c r="AL1226" s="5">
        <v>1700</v>
      </c>
      <c r="AM1226" s="5">
        <v>0</v>
      </c>
      <c r="AN1226" s="5">
        <v>0</v>
      </c>
      <c r="AO1226" s="5">
        <v>0</v>
      </c>
      <c r="AP1226" s="5">
        <v>0</v>
      </c>
      <c r="AQ1226" s="5">
        <v>0</v>
      </c>
      <c r="AR1226" s="5">
        <v>257</v>
      </c>
      <c r="AS1226" s="5">
        <v>77</v>
      </c>
      <c r="AT1226" s="5">
        <v>0</v>
      </c>
      <c r="AU1226" s="5">
        <v>2847</v>
      </c>
      <c r="AV1226" s="5">
        <v>0</v>
      </c>
      <c r="AW1226" s="5">
        <v>0</v>
      </c>
      <c r="AX1226" s="5">
        <v>0</v>
      </c>
      <c r="AY1226" s="5">
        <v>0</v>
      </c>
      <c r="AZ1226" s="5">
        <v>839</v>
      </c>
      <c r="BA1226" s="5">
        <v>0</v>
      </c>
      <c r="BB1226" s="5">
        <v>0</v>
      </c>
      <c r="BC1226" s="5">
        <v>7124</v>
      </c>
      <c r="BD1226" s="5">
        <v>0</v>
      </c>
      <c r="BE1226" s="5">
        <v>0</v>
      </c>
      <c r="BF1226" s="5">
        <v>0</v>
      </c>
      <c r="BG1226" s="5">
        <v>0</v>
      </c>
      <c r="BH1226" s="5">
        <v>943470</v>
      </c>
      <c r="BI1226" s="5">
        <v>62949</v>
      </c>
      <c r="BJ1226" s="5">
        <v>791864</v>
      </c>
      <c r="BK1226" s="5">
        <v>35159</v>
      </c>
      <c r="BL1226" s="5">
        <v>0</v>
      </c>
      <c r="BM1226" s="5">
        <v>1400</v>
      </c>
      <c r="BN1226" s="5">
        <v>0</v>
      </c>
      <c r="BO1226" s="5">
        <v>61379</v>
      </c>
      <c r="BP1226" s="5">
        <v>1479514</v>
      </c>
      <c r="BQ1226" s="5">
        <v>221794</v>
      </c>
      <c r="BR1226" s="5">
        <v>8575</v>
      </c>
    </row>
    <row r="1227" spans="1:70">
      <c r="A1227" t="s">
        <v>2665</v>
      </c>
      <c r="B1227" t="s">
        <v>2666</v>
      </c>
      <c r="C1227" t="s">
        <v>1489</v>
      </c>
      <c r="D1227" t="s">
        <v>2696</v>
      </c>
      <c r="E1227" t="str">
        <f t="shared" si="19"/>
        <v>福岡県岡垣町</v>
      </c>
      <c r="F1227" s="5">
        <v>30285</v>
      </c>
      <c r="G1227" s="5">
        <v>5</v>
      </c>
      <c r="H1227" s="5">
        <v>1</v>
      </c>
      <c r="I1227" s="5">
        <v>0</v>
      </c>
      <c r="J1227" s="5">
        <v>1</v>
      </c>
      <c r="K1227" s="5">
        <v>0</v>
      </c>
      <c r="L1227" s="5">
        <v>12706</v>
      </c>
      <c r="M1227" s="5">
        <v>11057</v>
      </c>
      <c r="N1227" s="5">
        <v>24431</v>
      </c>
      <c r="O1227" s="5">
        <v>190638</v>
      </c>
      <c r="P1227" s="5">
        <v>415383</v>
      </c>
      <c r="Q1227" s="5">
        <v>2374172</v>
      </c>
      <c r="R1227" s="5">
        <v>150088</v>
      </c>
      <c r="S1227" s="5">
        <v>3</v>
      </c>
      <c r="T1227" s="5">
        <v>2794</v>
      </c>
      <c r="U1227" s="5">
        <v>0</v>
      </c>
      <c r="V1227" s="5">
        <v>0</v>
      </c>
      <c r="W1227" s="5">
        <v>3</v>
      </c>
      <c r="X1227" s="5">
        <v>19</v>
      </c>
      <c r="Y1227" s="5">
        <v>9400</v>
      </c>
      <c r="Z1227" s="5">
        <v>0</v>
      </c>
      <c r="AA1227" s="5">
        <v>65</v>
      </c>
      <c r="AB1227" s="5">
        <v>0</v>
      </c>
      <c r="AC1227" s="5">
        <v>0</v>
      </c>
      <c r="AD1227" s="5">
        <v>0</v>
      </c>
      <c r="AE1227" s="5">
        <v>0</v>
      </c>
      <c r="AF1227" s="5">
        <v>54961</v>
      </c>
      <c r="AG1227" s="5">
        <v>9400</v>
      </c>
      <c r="AH1227" s="5">
        <v>0</v>
      </c>
      <c r="AI1227" s="5">
        <v>25780</v>
      </c>
      <c r="AJ1227" s="5">
        <v>0</v>
      </c>
      <c r="AK1227" s="5">
        <v>0</v>
      </c>
      <c r="AL1227" s="5">
        <v>9000</v>
      </c>
      <c r="AM1227" s="5">
        <v>0</v>
      </c>
      <c r="AN1227" s="5">
        <v>0</v>
      </c>
      <c r="AO1227" s="5">
        <v>0</v>
      </c>
      <c r="AP1227" s="5">
        <v>0</v>
      </c>
      <c r="AQ1227" s="5">
        <v>0</v>
      </c>
      <c r="AR1227" s="5">
        <v>0</v>
      </c>
      <c r="AS1227" s="5">
        <v>0</v>
      </c>
      <c r="AT1227" s="5">
        <v>0</v>
      </c>
      <c r="AU1227" s="5">
        <v>0</v>
      </c>
      <c r="AV1227" s="5">
        <v>0</v>
      </c>
      <c r="AW1227" s="5">
        <v>0</v>
      </c>
      <c r="AX1227" s="5">
        <v>0</v>
      </c>
      <c r="AY1227" s="5">
        <v>0</v>
      </c>
      <c r="AZ1227" s="5">
        <v>59</v>
      </c>
      <c r="BA1227" s="5">
        <v>0</v>
      </c>
      <c r="BB1227" s="5">
        <v>0</v>
      </c>
      <c r="BC1227" s="5">
        <v>1687</v>
      </c>
      <c r="BD1227" s="5">
        <v>0</v>
      </c>
      <c r="BE1227" s="5">
        <v>0</v>
      </c>
      <c r="BF1227" s="5">
        <v>0</v>
      </c>
      <c r="BG1227" s="5">
        <v>0</v>
      </c>
      <c r="BH1227" s="5">
        <v>446005</v>
      </c>
      <c r="BI1227" s="5">
        <v>32935</v>
      </c>
      <c r="BJ1227" s="5">
        <v>410631</v>
      </c>
      <c r="BK1227" s="5">
        <v>43539</v>
      </c>
      <c r="BL1227" s="5">
        <v>0</v>
      </c>
      <c r="BM1227" s="5">
        <v>0</v>
      </c>
      <c r="BN1227" s="5">
        <v>0</v>
      </c>
      <c r="BO1227" s="5">
        <v>30330</v>
      </c>
      <c r="BP1227" s="5">
        <v>474307</v>
      </c>
      <c r="BQ1227" s="5">
        <v>196322</v>
      </c>
      <c r="BR1227" s="5">
        <v>1300</v>
      </c>
    </row>
    <row r="1228" spans="1:70">
      <c r="A1228" t="s">
        <v>2665</v>
      </c>
      <c r="B1228" t="s">
        <v>2666</v>
      </c>
      <c r="C1228" t="s">
        <v>1346</v>
      </c>
      <c r="D1228" t="s">
        <v>2697</v>
      </c>
      <c r="E1228" t="str">
        <f t="shared" si="19"/>
        <v>福岡県小竹町</v>
      </c>
      <c r="F1228" s="5">
        <v>7321</v>
      </c>
      <c r="G1228" s="5">
        <v>6</v>
      </c>
      <c r="H1228" s="5">
        <v>0</v>
      </c>
      <c r="I1228" s="5">
        <v>0</v>
      </c>
      <c r="J1228" s="5">
        <v>1</v>
      </c>
      <c r="K1228" s="5">
        <v>0</v>
      </c>
      <c r="L1228" s="5">
        <v>6396</v>
      </c>
      <c r="M1228" s="5">
        <v>789</v>
      </c>
      <c r="N1228" s="5">
        <v>37771</v>
      </c>
      <c r="O1228" s="5">
        <v>35936</v>
      </c>
      <c r="P1228" s="5">
        <v>153335</v>
      </c>
      <c r="Q1228" s="5">
        <v>317258</v>
      </c>
      <c r="R1228" s="5">
        <v>23249</v>
      </c>
      <c r="S1228" s="5">
        <v>6</v>
      </c>
      <c r="T1228" s="5">
        <v>711</v>
      </c>
      <c r="U1228" s="5">
        <v>0</v>
      </c>
      <c r="V1228" s="5">
        <v>0</v>
      </c>
      <c r="W1228" s="5">
        <v>3</v>
      </c>
      <c r="X1228" s="5">
        <v>4</v>
      </c>
      <c r="Y1228" s="5">
        <v>6140</v>
      </c>
      <c r="Z1228" s="5">
        <v>0</v>
      </c>
      <c r="AA1228" s="5">
        <v>45</v>
      </c>
      <c r="AB1228" s="5">
        <v>30</v>
      </c>
      <c r="AC1228" s="5">
        <v>0</v>
      </c>
      <c r="AD1228" s="5">
        <v>0</v>
      </c>
      <c r="AE1228" s="5">
        <v>0</v>
      </c>
      <c r="AF1228" s="5">
        <v>0</v>
      </c>
      <c r="AG1228" s="5">
        <v>0</v>
      </c>
      <c r="AH1228" s="5">
        <v>0</v>
      </c>
      <c r="AI1228" s="5">
        <v>0</v>
      </c>
      <c r="AJ1228" s="5">
        <v>0</v>
      </c>
      <c r="AK1228" s="5">
        <v>0</v>
      </c>
      <c r="AL1228" s="5">
        <v>860</v>
      </c>
      <c r="AM1228" s="5">
        <v>2400</v>
      </c>
      <c r="AN1228" s="5">
        <v>0</v>
      </c>
      <c r="AO1228" s="5">
        <v>0</v>
      </c>
      <c r="AP1228" s="5">
        <v>0</v>
      </c>
      <c r="AQ1228" s="5">
        <v>0</v>
      </c>
      <c r="AR1228" s="5">
        <v>0</v>
      </c>
      <c r="AS1228" s="5">
        <v>0</v>
      </c>
      <c r="AT1228" s="5">
        <v>0</v>
      </c>
      <c r="AU1228" s="5">
        <v>0</v>
      </c>
      <c r="AV1228" s="5">
        <v>303</v>
      </c>
      <c r="AW1228" s="5">
        <v>0</v>
      </c>
      <c r="AX1228" s="5">
        <v>280</v>
      </c>
      <c r="AY1228" s="5">
        <v>330</v>
      </c>
      <c r="AZ1228" s="5">
        <v>0</v>
      </c>
      <c r="BA1228" s="5">
        <v>0</v>
      </c>
      <c r="BB1228" s="5">
        <v>0</v>
      </c>
      <c r="BC1228" s="5">
        <v>0</v>
      </c>
      <c r="BD1228" s="5">
        <v>0</v>
      </c>
      <c r="BE1228" s="5">
        <v>0</v>
      </c>
      <c r="BF1228" s="5">
        <v>0</v>
      </c>
      <c r="BG1228" s="5">
        <v>0</v>
      </c>
      <c r="BH1228" s="5">
        <v>154272</v>
      </c>
      <c r="BI1228" s="5">
        <v>30263</v>
      </c>
      <c r="BJ1228" s="5">
        <v>183460</v>
      </c>
      <c r="BK1228" s="5">
        <v>23039</v>
      </c>
      <c r="BL1228" s="5">
        <v>394</v>
      </c>
      <c r="BM1228" s="5">
        <v>15287</v>
      </c>
      <c r="BN1228" s="5">
        <v>0</v>
      </c>
      <c r="BO1228" s="5">
        <v>8880</v>
      </c>
      <c r="BP1228" s="5">
        <v>143288</v>
      </c>
      <c r="BQ1228" s="5">
        <v>45880</v>
      </c>
      <c r="BR1228" s="5">
        <v>0</v>
      </c>
    </row>
    <row r="1229" spans="1:70">
      <c r="A1229" t="s">
        <v>2665</v>
      </c>
      <c r="B1229" t="s">
        <v>2666</v>
      </c>
      <c r="C1229" t="s">
        <v>1348</v>
      </c>
      <c r="D1229" t="s">
        <v>2698</v>
      </c>
      <c r="E1229" t="str">
        <f t="shared" si="19"/>
        <v>福岡県鞍手町</v>
      </c>
      <c r="F1229" s="5">
        <v>13506</v>
      </c>
      <c r="G1229" s="5">
        <v>7</v>
      </c>
      <c r="H1229" s="5">
        <v>0</v>
      </c>
      <c r="I1229" s="5">
        <v>0</v>
      </c>
      <c r="J1229" s="5">
        <v>1</v>
      </c>
      <c r="K1229" s="5">
        <v>0</v>
      </c>
      <c r="L1229" s="5">
        <v>5041</v>
      </c>
      <c r="M1229" s="5">
        <v>10145</v>
      </c>
      <c r="N1229" s="5">
        <v>1850</v>
      </c>
      <c r="O1229" s="5">
        <v>126260</v>
      </c>
      <c r="P1229" s="5">
        <v>272448</v>
      </c>
      <c r="Q1229" s="5">
        <v>890820</v>
      </c>
      <c r="R1229" s="5">
        <v>56782</v>
      </c>
      <c r="S1229" s="5">
        <v>7</v>
      </c>
      <c r="T1229" s="5">
        <v>1499</v>
      </c>
      <c r="U1229" s="5">
        <v>0</v>
      </c>
      <c r="V1229" s="5">
        <v>0</v>
      </c>
      <c r="W1229" s="5">
        <v>3</v>
      </c>
      <c r="X1229" s="5">
        <v>7</v>
      </c>
      <c r="Y1229" s="5">
        <v>8800</v>
      </c>
      <c r="Z1229" s="5">
        <v>0</v>
      </c>
      <c r="AA1229" s="5">
        <v>36</v>
      </c>
      <c r="AB1229" s="5">
        <v>10</v>
      </c>
      <c r="AC1229" s="5">
        <v>882</v>
      </c>
      <c r="AD1229" s="5">
        <v>1317</v>
      </c>
      <c r="AE1229" s="5">
        <v>1105</v>
      </c>
      <c r="AF1229" s="5">
        <v>0</v>
      </c>
      <c r="AG1229" s="5">
        <v>0</v>
      </c>
      <c r="AH1229" s="5">
        <v>0</v>
      </c>
      <c r="AI1229" s="5">
        <v>0</v>
      </c>
      <c r="AJ1229" s="5">
        <v>0</v>
      </c>
      <c r="AK1229" s="5">
        <v>0</v>
      </c>
      <c r="AL1229" s="5">
        <v>3078</v>
      </c>
      <c r="AM1229" s="5">
        <v>0</v>
      </c>
      <c r="AN1229" s="5">
        <v>0</v>
      </c>
      <c r="AO1229" s="5">
        <v>0</v>
      </c>
      <c r="AP1229" s="5">
        <v>0</v>
      </c>
      <c r="AQ1229" s="5">
        <v>0</v>
      </c>
      <c r="AR1229" s="5">
        <v>1254</v>
      </c>
      <c r="AS1229" s="5">
        <v>0</v>
      </c>
      <c r="AT1229" s="5">
        <v>0</v>
      </c>
      <c r="AU1229" s="5">
        <v>3224</v>
      </c>
      <c r="AV1229" s="5">
        <v>0</v>
      </c>
      <c r="AW1229" s="5">
        <v>0</v>
      </c>
      <c r="AX1229" s="5">
        <v>0</v>
      </c>
      <c r="AY1229" s="5">
        <v>0</v>
      </c>
      <c r="AZ1229" s="5">
        <v>0</v>
      </c>
      <c r="BA1229" s="5">
        <v>0</v>
      </c>
      <c r="BB1229" s="5">
        <v>0</v>
      </c>
      <c r="BC1229" s="5">
        <v>8171</v>
      </c>
      <c r="BD1229" s="5">
        <v>0</v>
      </c>
      <c r="BE1229" s="5">
        <v>0</v>
      </c>
      <c r="BF1229" s="5">
        <v>0</v>
      </c>
      <c r="BG1229" s="5">
        <v>0</v>
      </c>
      <c r="BH1229" s="5">
        <v>286704</v>
      </c>
      <c r="BI1229" s="5">
        <v>28646</v>
      </c>
      <c r="BJ1229" s="5">
        <v>297767</v>
      </c>
      <c r="BK1229" s="5">
        <v>20454</v>
      </c>
      <c r="BL1229" s="5">
        <v>0</v>
      </c>
      <c r="BM1229" s="5">
        <v>8802</v>
      </c>
      <c r="BN1229" s="5">
        <v>0</v>
      </c>
      <c r="BO1229" s="5">
        <v>25225</v>
      </c>
      <c r="BP1229" s="5">
        <v>519062</v>
      </c>
      <c r="BQ1229" s="5">
        <v>164338</v>
      </c>
      <c r="BR1229" s="5">
        <v>8800</v>
      </c>
    </row>
    <row r="1230" spans="1:70">
      <c r="A1230" t="s">
        <v>2665</v>
      </c>
      <c r="B1230" t="s">
        <v>2666</v>
      </c>
      <c r="C1230" t="s">
        <v>1539</v>
      </c>
      <c r="D1230" t="s">
        <v>2699</v>
      </c>
      <c r="E1230" t="str">
        <f t="shared" si="19"/>
        <v>福岡県宮若市</v>
      </c>
      <c r="F1230" s="5">
        <v>17921</v>
      </c>
      <c r="G1230" s="5">
        <v>11</v>
      </c>
      <c r="H1230" s="5">
        <v>1</v>
      </c>
      <c r="I1230" s="5">
        <v>0</v>
      </c>
      <c r="J1230" s="5">
        <v>1</v>
      </c>
      <c r="K1230" s="5">
        <v>1</v>
      </c>
      <c r="L1230" s="5">
        <v>11120</v>
      </c>
      <c r="M1230" s="5">
        <v>6061</v>
      </c>
      <c r="N1230" s="5">
        <v>20567</v>
      </c>
      <c r="O1230" s="5">
        <v>110852</v>
      </c>
      <c r="P1230" s="5">
        <v>380747</v>
      </c>
      <c r="Q1230" s="5">
        <v>2054140</v>
      </c>
      <c r="R1230" s="5">
        <v>102463</v>
      </c>
      <c r="S1230" s="5">
        <v>11</v>
      </c>
      <c r="T1230" s="5">
        <v>1905</v>
      </c>
      <c r="U1230" s="5">
        <v>0</v>
      </c>
      <c r="V1230" s="5">
        <v>0</v>
      </c>
      <c r="W1230" s="5">
        <v>0</v>
      </c>
      <c r="X1230" s="5">
        <v>33</v>
      </c>
      <c r="Y1230" s="5">
        <v>12700</v>
      </c>
      <c r="Z1230" s="5">
        <v>0</v>
      </c>
      <c r="AA1230" s="5">
        <v>47</v>
      </c>
      <c r="AB1230" s="5">
        <v>0</v>
      </c>
      <c r="AC1230" s="5">
        <v>981</v>
      </c>
      <c r="AD1230" s="5">
        <v>1406</v>
      </c>
      <c r="AE1230" s="5">
        <v>7739</v>
      </c>
      <c r="AF1230" s="5">
        <v>6950</v>
      </c>
      <c r="AG1230" s="5">
        <v>0</v>
      </c>
      <c r="AH1230" s="5">
        <v>0</v>
      </c>
      <c r="AI1230" s="5">
        <v>0</v>
      </c>
      <c r="AJ1230" s="5">
        <v>0</v>
      </c>
      <c r="AK1230" s="5">
        <v>0</v>
      </c>
      <c r="AL1230" s="5">
        <v>0</v>
      </c>
      <c r="AM1230" s="5">
        <v>7756</v>
      </c>
      <c r="AN1230" s="5">
        <v>0</v>
      </c>
      <c r="AO1230" s="5">
        <v>0</v>
      </c>
      <c r="AP1230" s="5">
        <v>0</v>
      </c>
      <c r="AQ1230" s="5">
        <v>0</v>
      </c>
      <c r="AR1230" s="5">
        <v>0</v>
      </c>
      <c r="AS1230" s="5">
        <v>0</v>
      </c>
      <c r="AT1230" s="5">
        <v>0</v>
      </c>
      <c r="AU1230" s="5">
        <v>0</v>
      </c>
      <c r="AV1230" s="5">
        <v>0</v>
      </c>
      <c r="AW1230" s="5">
        <v>0</v>
      </c>
      <c r="AX1230" s="5">
        <v>0</v>
      </c>
      <c r="AY1230" s="5">
        <v>0</v>
      </c>
      <c r="AZ1230" s="5">
        <v>260</v>
      </c>
      <c r="BA1230" s="5">
        <v>0</v>
      </c>
      <c r="BB1230" s="5">
        <v>1075</v>
      </c>
      <c r="BC1230" s="5">
        <v>6021</v>
      </c>
      <c r="BD1230" s="5">
        <v>0</v>
      </c>
      <c r="BE1230" s="5">
        <v>0</v>
      </c>
      <c r="BF1230" s="5">
        <v>0</v>
      </c>
      <c r="BG1230" s="5">
        <v>0</v>
      </c>
      <c r="BH1230" s="5">
        <v>404126</v>
      </c>
      <c r="BI1230" s="5">
        <v>77492</v>
      </c>
      <c r="BJ1230" s="5">
        <v>418970</v>
      </c>
      <c r="BK1230" s="5">
        <v>31771</v>
      </c>
      <c r="BL1230" s="5">
        <v>0</v>
      </c>
      <c r="BM1230" s="5">
        <v>6932</v>
      </c>
      <c r="BN1230" s="5">
        <v>0</v>
      </c>
      <c r="BO1230" s="5">
        <v>66426</v>
      </c>
      <c r="BP1230" s="5">
        <v>320940</v>
      </c>
      <c r="BQ1230" s="5">
        <v>153428</v>
      </c>
      <c r="BR1230" s="5">
        <v>0</v>
      </c>
    </row>
    <row r="1231" spans="1:70">
      <c r="A1231" t="s">
        <v>2665</v>
      </c>
      <c r="B1231" t="s">
        <v>2666</v>
      </c>
      <c r="C1231" t="s">
        <v>1352</v>
      </c>
      <c r="D1231" t="s">
        <v>2700</v>
      </c>
      <c r="E1231" t="str">
        <f t="shared" si="19"/>
        <v>福岡県桂川町</v>
      </c>
      <c r="F1231" s="5">
        <v>12272</v>
      </c>
      <c r="G1231" s="5">
        <v>13</v>
      </c>
      <c r="H1231" s="5">
        <v>2</v>
      </c>
      <c r="I1231" s="5">
        <v>2</v>
      </c>
      <c r="J1231" s="5">
        <v>1</v>
      </c>
      <c r="K1231" s="5">
        <v>0</v>
      </c>
      <c r="L1231" s="5">
        <v>2563</v>
      </c>
      <c r="M1231" s="5">
        <v>1717</v>
      </c>
      <c r="N1231" s="5">
        <v>18039</v>
      </c>
      <c r="O1231" s="5">
        <v>99168</v>
      </c>
      <c r="P1231" s="5">
        <v>196151</v>
      </c>
      <c r="Q1231" s="5">
        <v>232567</v>
      </c>
      <c r="R1231" s="5">
        <v>16267</v>
      </c>
      <c r="S1231" s="5">
        <v>13</v>
      </c>
      <c r="T1231" s="5">
        <v>1319</v>
      </c>
      <c r="U1231" s="5">
        <v>0</v>
      </c>
      <c r="V1231" s="5">
        <v>0</v>
      </c>
      <c r="W1231" s="5">
        <v>3</v>
      </c>
      <c r="X1231" s="5">
        <v>13</v>
      </c>
      <c r="Y1231" s="5">
        <v>5250</v>
      </c>
      <c r="Z1231" s="5">
        <v>0</v>
      </c>
      <c r="AA1231" s="5">
        <v>139</v>
      </c>
      <c r="AB1231" s="5">
        <v>69</v>
      </c>
      <c r="AC1231" s="5">
        <v>0</v>
      </c>
      <c r="AD1231" s="5">
        <v>0</v>
      </c>
      <c r="AE1231" s="5">
        <v>0</v>
      </c>
      <c r="AF1231" s="5">
        <v>61717</v>
      </c>
      <c r="AG1231" s="5">
        <v>0</v>
      </c>
      <c r="AH1231" s="5">
        <v>0</v>
      </c>
      <c r="AI1231" s="5">
        <v>0</v>
      </c>
      <c r="AJ1231" s="5">
        <v>5780</v>
      </c>
      <c r="AK1231" s="5">
        <v>943</v>
      </c>
      <c r="AL1231" s="5">
        <v>0</v>
      </c>
      <c r="AM1231" s="5">
        <v>0</v>
      </c>
      <c r="AN1231" s="5">
        <v>0</v>
      </c>
      <c r="AO1231" s="5">
        <v>0</v>
      </c>
      <c r="AP1231" s="5">
        <v>0</v>
      </c>
      <c r="AQ1231" s="5">
        <v>0</v>
      </c>
      <c r="AR1231" s="5">
        <v>0</v>
      </c>
      <c r="AS1231" s="5">
        <v>0</v>
      </c>
      <c r="AT1231" s="5">
        <v>0</v>
      </c>
      <c r="AU1231" s="5">
        <v>0</v>
      </c>
      <c r="AV1231" s="5">
        <v>0</v>
      </c>
      <c r="AW1231" s="5">
        <v>0</v>
      </c>
      <c r="AX1231" s="5">
        <v>0</v>
      </c>
      <c r="AY1231" s="5">
        <v>0</v>
      </c>
      <c r="AZ1231" s="5">
        <v>0</v>
      </c>
      <c r="BA1231" s="5">
        <v>0</v>
      </c>
      <c r="BB1231" s="5">
        <v>0</v>
      </c>
      <c r="BC1231" s="5">
        <v>0</v>
      </c>
      <c r="BD1231" s="5">
        <v>0</v>
      </c>
      <c r="BE1231" s="5">
        <v>0</v>
      </c>
      <c r="BF1231" s="5">
        <v>0</v>
      </c>
      <c r="BG1231" s="5">
        <v>0</v>
      </c>
      <c r="BH1231" s="5">
        <v>199194</v>
      </c>
      <c r="BI1231" s="5">
        <v>9682</v>
      </c>
      <c r="BJ1231" s="5">
        <v>181016</v>
      </c>
      <c r="BK1231" s="5">
        <v>5036</v>
      </c>
      <c r="BL1231" s="5">
        <v>0</v>
      </c>
      <c r="BM1231" s="5">
        <v>0</v>
      </c>
      <c r="BN1231" s="5">
        <v>0</v>
      </c>
      <c r="BO1231" s="5">
        <v>9227</v>
      </c>
      <c r="BP1231" s="5">
        <v>516092</v>
      </c>
      <c r="BQ1231" s="5">
        <v>39355</v>
      </c>
      <c r="BR1231" s="5">
        <v>0</v>
      </c>
    </row>
    <row r="1232" spans="1:70">
      <c r="A1232" t="s">
        <v>2665</v>
      </c>
      <c r="B1232" t="s">
        <v>2666</v>
      </c>
      <c r="C1232" t="s">
        <v>1677</v>
      </c>
      <c r="D1232" t="s">
        <v>2701</v>
      </c>
      <c r="E1232" t="str">
        <f t="shared" si="19"/>
        <v>福岡県筑前町</v>
      </c>
      <c r="F1232" s="5">
        <v>16281</v>
      </c>
      <c r="G1232" s="5">
        <v>8</v>
      </c>
      <c r="H1232" s="5">
        <v>0</v>
      </c>
      <c r="I1232" s="5">
        <v>0</v>
      </c>
      <c r="J1232" s="5">
        <v>0</v>
      </c>
      <c r="K1232" s="5">
        <v>0</v>
      </c>
      <c r="L1232" s="5">
        <v>270</v>
      </c>
      <c r="M1232" s="5">
        <v>1939</v>
      </c>
      <c r="N1232" s="5">
        <v>4802</v>
      </c>
      <c r="O1232" s="5">
        <v>202898</v>
      </c>
      <c r="P1232" s="5">
        <v>248008</v>
      </c>
      <c r="Q1232" s="5">
        <v>2485298</v>
      </c>
      <c r="R1232" s="5">
        <v>82601</v>
      </c>
      <c r="S1232" s="5">
        <v>7</v>
      </c>
      <c r="T1232" s="5">
        <v>964</v>
      </c>
      <c r="U1232" s="5">
        <v>0</v>
      </c>
      <c r="V1232" s="5">
        <v>0</v>
      </c>
      <c r="W1232" s="5">
        <v>3</v>
      </c>
      <c r="X1232" s="5">
        <v>4</v>
      </c>
      <c r="Y1232" s="5">
        <v>0</v>
      </c>
      <c r="Z1232" s="5">
        <v>0</v>
      </c>
      <c r="AA1232" s="5">
        <v>0</v>
      </c>
      <c r="AB1232" s="5">
        <v>0</v>
      </c>
      <c r="AC1232" s="5">
        <v>0</v>
      </c>
      <c r="AD1232" s="5">
        <v>0</v>
      </c>
      <c r="AE1232" s="5">
        <v>0</v>
      </c>
      <c r="AF1232" s="5">
        <v>0</v>
      </c>
      <c r="AG1232" s="5">
        <v>0</v>
      </c>
      <c r="AH1232" s="5">
        <v>5140</v>
      </c>
      <c r="AI1232" s="5">
        <v>0</v>
      </c>
      <c r="AJ1232" s="5">
        <v>0</v>
      </c>
      <c r="AK1232" s="5">
        <v>2900</v>
      </c>
      <c r="AL1232" s="5">
        <v>0</v>
      </c>
      <c r="AM1232" s="5">
        <v>0</v>
      </c>
      <c r="AN1232" s="5">
        <v>0</v>
      </c>
      <c r="AO1232" s="5">
        <v>0</v>
      </c>
      <c r="AP1232" s="5">
        <v>0</v>
      </c>
      <c r="AQ1232" s="5">
        <v>0</v>
      </c>
      <c r="AR1232" s="5">
        <v>270</v>
      </c>
      <c r="AS1232" s="5">
        <v>1939</v>
      </c>
      <c r="AT1232" s="5">
        <v>4802</v>
      </c>
      <c r="AU1232" s="5">
        <v>36281</v>
      </c>
      <c r="AV1232" s="5">
        <v>0</v>
      </c>
      <c r="AW1232" s="5">
        <v>0</v>
      </c>
      <c r="AX1232" s="5">
        <v>0</v>
      </c>
      <c r="AY1232" s="5">
        <v>41</v>
      </c>
      <c r="AZ1232" s="5">
        <v>0</v>
      </c>
      <c r="BA1232" s="5">
        <v>0</v>
      </c>
      <c r="BB1232" s="5">
        <v>0</v>
      </c>
      <c r="BC1232" s="5">
        <v>130047</v>
      </c>
      <c r="BD1232" s="5">
        <v>0</v>
      </c>
      <c r="BE1232" s="5">
        <v>0</v>
      </c>
      <c r="BF1232" s="5">
        <v>0</v>
      </c>
      <c r="BG1232" s="5">
        <v>0</v>
      </c>
      <c r="BH1232" s="5">
        <v>278227</v>
      </c>
      <c r="BI1232" s="5">
        <v>154887</v>
      </c>
      <c r="BJ1232" s="5">
        <v>369125</v>
      </c>
      <c r="BK1232" s="5">
        <v>46066</v>
      </c>
      <c r="BL1232" s="5">
        <v>0</v>
      </c>
      <c r="BM1232" s="5">
        <v>0</v>
      </c>
      <c r="BN1232" s="5">
        <v>0</v>
      </c>
      <c r="BO1232" s="5">
        <v>57220</v>
      </c>
      <c r="BP1232" s="5">
        <v>351408</v>
      </c>
      <c r="BQ1232" s="5">
        <v>108376</v>
      </c>
      <c r="BR1232" s="5">
        <v>5140</v>
      </c>
    </row>
    <row r="1233" spans="1:70">
      <c r="A1233" t="s">
        <v>2665</v>
      </c>
      <c r="B1233" t="s">
        <v>2666</v>
      </c>
      <c r="C1233" t="s">
        <v>1372</v>
      </c>
      <c r="D1233" t="s">
        <v>2702</v>
      </c>
      <c r="E1233" t="str">
        <f t="shared" si="19"/>
        <v>福岡県糸島市</v>
      </c>
      <c r="F1233" s="5">
        <v>74514</v>
      </c>
      <c r="G1233" s="5">
        <v>14</v>
      </c>
      <c r="H1233" s="5">
        <v>10</v>
      </c>
      <c r="I1233" s="5">
        <v>0</v>
      </c>
      <c r="J1233" s="5">
        <v>0</v>
      </c>
      <c r="K1233" s="5">
        <v>0</v>
      </c>
      <c r="L1233" s="5">
        <v>7915</v>
      </c>
      <c r="M1233" s="5">
        <v>30993</v>
      </c>
      <c r="N1233" s="5">
        <v>122596</v>
      </c>
      <c r="O1233" s="5">
        <v>473770</v>
      </c>
      <c r="P1233" s="5">
        <v>1382483</v>
      </c>
      <c r="Q1233" s="5">
        <v>3275121</v>
      </c>
      <c r="R1233" s="5">
        <v>269777</v>
      </c>
      <c r="S1233" s="5">
        <v>8</v>
      </c>
      <c r="T1233" s="5">
        <v>6242</v>
      </c>
      <c r="U1233" s="5">
        <v>0</v>
      </c>
      <c r="V1233" s="5">
        <v>0</v>
      </c>
      <c r="W1233" s="5">
        <v>11</v>
      </c>
      <c r="X1233" s="5">
        <v>24</v>
      </c>
      <c r="Y1233" s="5">
        <v>14891</v>
      </c>
      <c r="Z1233" s="5">
        <v>0</v>
      </c>
      <c r="AA1233" s="5">
        <v>156</v>
      </c>
      <c r="AB1233" s="5">
        <v>31</v>
      </c>
      <c r="AC1233" s="5">
        <v>3558</v>
      </c>
      <c r="AD1233" s="5">
        <v>5757</v>
      </c>
      <c r="AE1233" s="5">
        <v>24398</v>
      </c>
      <c r="AF1233" s="5">
        <v>63294</v>
      </c>
      <c r="AG1233" s="5">
        <v>7000</v>
      </c>
      <c r="AH1233" s="5">
        <v>0</v>
      </c>
      <c r="AI1233" s="5">
        <v>0</v>
      </c>
      <c r="AJ1233" s="5">
        <v>0</v>
      </c>
      <c r="AK1233" s="5">
        <v>11129</v>
      </c>
      <c r="AL1233" s="5">
        <v>6883</v>
      </c>
      <c r="AM1233" s="5">
        <v>554</v>
      </c>
      <c r="AN1233" s="5">
        <v>0</v>
      </c>
      <c r="AO1233" s="5">
        <v>0</v>
      </c>
      <c r="AP1233" s="5">
        <v>0</v>
      </c>
      <c r="AQ1233" s="5">
        <v>0</v>
      </c>
      <c r="AR1233" s="5">
        <v>118</v>
      </c>
      <c r="AS1233" s="5">
        <v>36</v>
      </c>
      <c r="AT1233" s="5">
        <v>16552</v>
      </c>
      <c r="AU1233" s="5">
        <v>6430</v>
      </c>
      <c r="AV1233" s="5">
        <v>0</v>
      </c>
      <c r="AW1233" s="5">
        <v>0</v>
      </c>
      <c r="AX1233" s="5">
        <v>0</v>
      </c>
      <c r="AY1233" s="5">
        <v>0</v>
      </c>
      <c r="AZ1233" s="5">
        <v>0</v>
      </c>
      <c r="BA1233" s="5">
        <v>0</v>
      </c>
      <c r="BB1233" s="5">
        <v>0</v>
      </c>
      <c r="BC1233" s="5">
        <v>0</v>
      </c>
      <c r="BD1233" s="5">
        <v>0</v>
      </c>
      <c r="BE1233" s="5">
        <v>0</v>
      </c>
      <c r="BF1233" s="5">
        <v>0</v>
      </c>
      <c r="BG1233" s="5">
        <v>0</v>
      </c>
      <c r="BH1233" s="5">
        <v>1389014</v>
      </c>
      <c r="BI1233" s="5">
        <v>263677</v>
      </c>
      <c r="BJ1233" s="5">
        <v>1409039</v>
      </c>
      <c r="BK1233" s="5">
        <v>70324</v>
      </c>
      <c r="BL1233" s="5">
        <v>0</v>
      </c>
      <c r="BM1233" s="5">
        <v>0</v>
      </c>
      <c r="BN1233" s="5">
        <v>0</v>
      </c>
      <c r="BO1233" s="5">
        <v>169668</v>
      </c>
      <c r="BP1233" s="5">
        <v>2339869</v>
      </c>
      <c r="BQ1233" s="5">
        <v>588564</v>
      </c>
      <c r="BR1233" s="5">
        <v>15175</v>
      </c>
    </row>
    <row r="1234" spans="1:70">
      <c r="A1234" t="s">
        <v>2665</v>
      </c>
      <c r="B1234" t="s">
        <v>2666</v>
      </c>
      <c r="C1234" t="s">
        <v>1682</v>
      </c>
      <c r="D1234" t="s">
        <v>2703</v>
      </c>
      <c r="E1234" t="str">
        <f t="shared" si="19"/>
        <v>福岡県大木町</v>
      </c>
      <c r="F1234" s="5">
        <v>14065</v>
      </c>
      <c r="G1234" s="5">
        <v>3</v>
      </c>
      <c r="H1234" s="5">
        <v>0</v>
      </c>
      <c r="I1234" s="5">
        <v>0</v>
      </c>
      <c r="J1234" s="5">
        <v>0</v>
      </c>
      <c r="K1234" s="5">
        <v>0</v>
      </c>
      <c r="L1234" s="5">
        <v>0</v>
      </c>
      <c r="M1234" s="5">
        <v>0</v>
      </c>
      <c r="N1234" s="5">
        <v>30687</v>
      </c>
      <c r="O1234" s="5">
        <v>83150</v>
      </c>
      <c r="P1234" s="5">
        <v>212346</v>
      </c>
      <c r="Q1234" s="5">
        <v>584460</v>
      </c>
      <c r="R1234" s="5">
        <v>14121</v>
      </c>
      <c r="S1234" s="5">
        <v>1</v>
      </c>
      <c r="T1234" s="5">
        <v>1116</v>
      </c>
      <c r="U1234" s="5">
        <v>0</v>
      </c>
      <c r="V1234" s="5">
        <v>0</v>
      </c>
      <c r="W1234" s="5">
        <v>1</v>
      </c>
      <c r="X1234" s="5">
        <v>14</v>
      </c>
      <c r="Y1234" s="5">
        <v>0</v>
      </c>
      <c r="Z1234" s="5">
        <v>0</v>
      </c>
      <c r="AA1234" s="5">
        <v>0</v>
      </c>
      <c r="AB1234" s="5">
        <v>0</v>
      </c>
      <c r="AC1234" s="5">
        <v>0</v>
      </c>
      <c r="AD1234" s="5">
        <v>0</v>
      </c>
      <c r="AE1234" s="5">
        <v>0</v>
      </c>
      <c r="AF1234" s="5">
        <v>0</v>
      </c>
      <c r="AG1234" s="5">
        <v>0</v>
      </c>
      <c r="AH1234" s="5">
        <v>0</v>
      </c>
      <c r="AI1234" s="5">
        <v>0</v>
      </c>
      <c r="AJ1234" s="5">
        <v>0</v>
      </c>
      <c r="AK1234" s="5">
        <v>8000</v>
      </c>
      <c r="AL1234" s="5">
        <v>0</v>
      </c>
      <c r="AM1234" s="5">
        <v>0</v>
      </c>
      <c r="AN1234" s="5">
        <v>0</v>
      </c>
      <c r="AO1234" s="5">
        <v>0</v>
      </c>
      <c r="AP1234" s="5">
        <v>0</v>
      </c>
      <c r="AQ1234" s="5">
        <v>0</v>
      </c>
      <c r="AR1234" s="5">
        <v>0</v>
      </c>
      <c r="AS1234" s="5">
        <v>0</v>
      </c>
      <c r="AT1234" s="5">
        <v>9281</v>
      </c>
      <c r="AU1234" s="5">
        <v>435</v>
      </c>
      <c r="AV1234" s="5">
        <v>0</v>
      </c>
      <c r="AW1234" s="5">
        <v>0</v>
      </c>
      <c r="AX1234" s="5">
        <v>0</v>
      </c>
      <c r="AY1234" s="5">
        <v>0</v>
      </c>
      <c r="AZ1234" s="5">
        <v>0</v>
      </c>
      <c r="BA1234" s="5">
        <v>0</v>
      </c>
      <c r="BB1234" s="5">
        <v>0</v>
      </c>
      <c r="BC1234" s="5">
        <v>875</v>
      </c>
      <c r="BD1234" s="5">
        <v>0</v>
      </c>
      <c r="BE1234" s="5">
        <v>0</v>
      </c>
      <c r="BF1234" s="5">
        <v>0</v>
      </c>
      <c r="BG1234" s="5">
        <v>0</v>
      </c>
      <c r="BH1234" s="5">
        <v>212665</v>
      </c>
      <c r="BI1234" s="5">
        <v>12705</v>
      </c>
      <c r="BJ1234" s="5">
        <v>183397</v>
      </c>
      <c r="BK1234" s="5">
        <v>7851</v>
      </c>
      <c r="BL1234" s="5">
        <v>0</v>
      </c>
      <c r="BM1234" s="5">
        <v>0</v>
      </c>
      <c r="BN1234" s="5">
        <v>0</v>
      </c>
      <c r="BO1234" s="5">
        <v>11647</v>
      </c>
      <c r="BP1234" s="5">
        <v>943400</v>
      </c>
      <c r="BQ1234" s="5">
        <v>31573</v>
      </c>
      <c r="BR1234" s="5">
        <v>3897</v>
      </c>
    </row>
    <row r="1235" spans="1:70">
      <c r="A1235" t="s">
        <v>2665</v>
      </c>
      <c r="B1235" t="s">
        <v>2666</v>
      </c>
      <c r="C1235" t="s">
        <v>1396</v>
      </c>
      <c r="D1235" t="s">
        <v>2704</v>
      </c>
      <c r="E1235" t="str">
        <f t="shared" si="19"/>
        <v>福岡県広川町</v>
      </c>
      <c r="F1235" s="5">
        <v>14208</v>
      </c>
      <c r="G1235" s="5">
        <v>5</v>
      </c>
      <c r="H1235" s="5">
        <v>0</v>
      </c>
      <c r="I1235" s="5">
        <v>0</v>
      </c>
      <c r="J1235" s="5">
        <v>0</v>
      </c>
      <c r="K1235" s="5">
        <v>0</v>
      </c>
      <c r="L1235" s="5">
        <v>0</v>
      </c>
      <c r="M1235" s="5">
        <v>2156</v>
      </c>
      <c r="N1235" s="5">
        <v>1097</v>
      </c>
      <c r="O1235" s="5">
        <v>126819</v>
      </c>
      <c r="P1235" s="5">
        <v>314976</v>
      </c>
      <c r="Q1235" s="5">
        <v>376216</v>
      </c>
      <c r="R1235" s="5">
        <v>45874</v>
      </c>
      <c r="S1235" s="5">
        <v>3</v>
      </c>
      <c r="T1235" s="5">
        <v>1451</v>
      </c>
      <c r="U1235" s="5">
        <v>0</v>
      </c>
      <c r="V1235" s="5">
        <v>0</v>
      </c>
      <c r="W1235" s="5">
        <v>1</v>
      </c>
      <c r="X1235" s="5">
        <v>3</v>
      </c>
      <c r="Y1235" s="5">
        <v>0</v>
      </c>
      <c r="Z1235" s="5">
        <v>0</v>
      </c>
      <c r="AA1235" s="5">
        <v>0</v>
      </c>
      <c r="AB1235" s="5">
        <v>0</v>
      </c>
      <c r="AC1235" s="5">
        <v>0</v>
      </c>
      <c r="AD1235" s="5">
        <v>0</v>
      </c>
      <c r="AE1235" s="5">
        <v>0</v>
      </c>
      <c r="AF1235" s="5">
        <v>0</v>
      </c>
      <c r="AG1235" s="5">
        <v>0</v>
      </c>
      <c r="AH1235" s="5">
        <v>0</v>
      </c>
      <c r="AI1235" s="5">
        <v>0</v>
      </c>
      <c r="AJ1235" s="5">
        <v>0</v>
      </c>
      <c r="AK1235" s="5">
        <v>0</v>
      </c>
      <c r="AL1235" s="5">
        <v>134</v>
      </c>
      <c r="AM1235" s="5">
        <v>134</v>
      </c>
      <c r="AN1235" s="5">
        <v>0</v>
      </c>
      <c r="AO1235" s="5">
        <v>0</v>
      </c>
      <c r="AP1235" s="5">
        <v>0</v>
      </c>
      <c r="AQ1235" s="5">
        <v>0</v>
      </c>
      <c r="AR1235" s="5">
        <v>0</v>
      </c>
      <c r="AS1235" s="5">
        <v>0</v>
      </c>
      <c r="AT1235" s="5">
        <v>1097</v>
      </c>
      <c r="AU1235" s="5">
        <v>3905</v>
      </c>
      <c r="AV1235" s="5">
        <v>0</v>
      </c>
      <c r="AW1235" s="5">
        <v>0</v>
      </c>
      <c r="AX1235" s="5">
        <v>0</v>
      </c>
      <c r="AY1235" s="5">
        <v>0</v>
      </c>
      <c r="AZ1235" s="5">
        <v>0</v>
      </c>
      <c r="BA1235" s="5">
        <v>0</v>
      </c>
      <c r="BB1235" s="5">
        <v>0</v>
      </c>
      <c r="BC1235" s="5">
        <v>0</v>
      </c>
      <c r="BD1235" s="5">
        <v>0</v>
      </c>
      <c r="BE1235" s="5">
        <v>0</v>
      </c>
      <c r="BF1235" s="5">
        <v>0</v>
      </c>
      <c r="BG1235" s="5">
        <v>0</v>
      </c>
      <c r="BH1235" s="5">
        <v>315487</v>
      </c>
      <c r="BI1235" s="5">
        <v>36896</v>
      </c>
      <c r="BJ1235" s="5">
        <v>276349</v>
      </c>
      <c r="BK1235" s="5">
        <v>11422</v>
      </c>
      <c r="BL1235" s="5">
        <v>0</v>
      </c>
      <c r="BM1235" s="5">
        <v>0</v>
      </c>
      <c r="BN1235" s="5">
        <v>0</v>
      </c>
      <c r="BO1235" s="5">
        <v>34645</v>
      </c>
      <c r="BP1235" s="5">
        <v>939750</v>
      </c>
      <c r="BQ1235" s="5">
        <v>82285</v>
      </c>
      <c r="BR1235" s="5">
        <v>5720</v>
      </c>
    </row>
    <row r="1236" spans="1:70">
      <c r="A1236" t="s">
        <v>2665</v>
      </c>
      <c r="B1236" t="s">
        <v>2666</v>
      </c>
      <c r="C1236" t="s">
        <v>1579</v>
      </c>
      <c r="D1236" t="s">
        <v>2705</v>
      </c>
      <c r="E1236" t="str">
        <f t="shared" si="19"/>
        <v>福岡県みやま市</v>
      </c>
      <c r="F1236" s="5">
        <v>29514</v>
      </c>
      <c r="G1236" s="5">
        <v>14</v>
      </c>
      <c r="H1236" s="5">
        <v>2</v>
      </c>
      <c r="I1236" s="5">
        <v>0</v>
      </c>
      <c r="J1236" s="5">
        <v>0</v>
      </c>
      <c r="K1236" s="5">
        <v>0</v>
      </c>
      <c r="L1236" s="5">
        <v>2850</v>
      </c>
      <c r="M1236" s="5">
        <v>7634</v>
      </c>
      <c r="N1236" s="5">
        <v>70279</v>
      </c>
      <c r="O1236" s="5">
        <v>270084</v>
      </c>
      <c r="P1236" s="5">
        <v>467262</v>
      </c>
      <c r="Q1236" s="5">
        <v>1314476</v>
      </c>
      <c r="R1236" s="5">
        <v>84801</v>
      </c>
      <c r="S1236" s="5">
        <v>14</v>
      </c>
      <c r="T1236" s="5">
        <v>2512</v>
      </c>
      <c r="U1236" s="5">
        <v>0</v>
      </c>
      <c r="V1236" s="5">
        <v>0</v>
      </c>
      <c r="W1236" s="5">
        <v>5</v>
      </c>
      <c r="X1236" s="5">
        <v>6</v>
      </c>
      <c r="Y1236" s="5">
        <v>9400</v>
      </c>
      <c r="Z1236" s="5">
        <v>0</v>
      </c>
      <c r="AA1236" s="5">
        <v>35</v>
      </c>
      <c r="AB1236" s="5">
        <v>11</v>
      </c>
      <c r="AC1236" s="5">
        <v>60</v>
      </c>
      <c r="AD1236" s="5">
        <v>3115</v>
      </c>
      <c r="AE1236" s="5">
        <v>23865</v>
      </c>
      <c r="AF1236" s="5">
        <v>87627</v>
      </c>
      <c r="AG1236" s="5">
        <v>0</v>
      </c>
      <c r="AH1236" s="5">
        <v>0</v>
      </c>
      <c r="AI1236" s="5">
        <v>0</v>
      </c>
      <c r="AJ1236" s="5">
        <v>9400</v>
      </c>
      <c r="AK1236" s="5">
        <v>0</v>
      </c>
      <c r="AL1236" s="5">
        <v>0</v>
      </c>
      <c r="AM1236" s="5">
        <v>5568</v>
      </c>
      <c r="AN1236" s="5">
        <v>0</v>
      </c>
      <c r="AO1236" s="5">
        <v>0</v>
      </c>
      <c r="AP1236" s="5">
        <v>0</v>
      </c>
      <c r="AQ1236" s="5">
        <v>0</v>
      </c>
      <c r="AR1236" s="5">
        <v>0</v>
      </c>
      <c r="AS1236" s="5">
        <v>0</v>
      </c>
      <c r="AT1236" s="5">
        <v>10130</v>
      </c>
      <c r="AU1236" s="5">
        <v>97</v>
      </c>
      <c r="AV1236" s="5">
        <v>0</v>
      </c>
      <c r="AW1236" s="5">
        <v>0</v>
      </c>
      <c r="AX1236" s="5">
        <v>0</v>
      </c>
      <c r="AY1236" s="5">
        <v>0</v>
      </c>
      <c r="AZ1236" s="5">
        <v>0</v>
      </c>
      <c r="BA1236" s="5">
        <v>0</v>
      </c>
      <c r="BB1236" s="5">
        <v>7734</v>
      </c>
      <c r="BC1236" s="5">
        <v>18630</v>
      </c>
      <c r="BD1236" s="5">
        <v>0</v>
      </c>
      <c r="BE1236" s="5">
        <v>0</v>
      </c>
      <c r="BF1236" s="5">
        <v>0</v>
      </c>
      <c r="BG1236" s="5">
        <v>0</v>
      </c>
      <c r="BH1236" s="5">
        <v>473861</v>
      </c>
      <c r="BI1236" s="5">
        <v>51000</v>
      </c>
      <c r="BJ1236" s="5">
        <v>439795</v>
      </c>
      <c r="BK1236" s="5">
        <v>28701</v>
      </c>
      <c r="BL1236" s="5">
        <v>0</v>
      </c>
      <c r="BM1236" s="5">
        <v>47</v>
      </c>
      <c r="BN1236" s="5">
        <v>0</v>
      </c>
      <c r="BO1236" s="5">
        <v>18621</v>
      </c>
      <c r="BP1236" s="5">
        <v>836498</v>
      </c>
      <c r="BQ1236" s="5">
        <v>193113</v>
      </c>
      <c r="BR1236" s="5">
        <v>5000</v>
      </c>
    </row>
    <row r="1237" spans="1:70">
      <c r="A1237" t="s">
        <v>2665</v>
      </c>
      <c r="B1237" t="s">
        <v>2666</v>
      </c>
      <c r="C1237" t="s">
        <v>1402</v>
      </c>
      <c r="D1237" t="s">
        <v>2706</v>
      </c>
      <c r="E1237" t="str">
        <f t="shared" si="19"/>
        <v>福岡県香春町</v>
      </c>
      <c r="F1237" s="5">
        <v>9576</v>
      </c>
      <c r="G1237" s="5">
        <v>10</v>
      </c>
      <c r="H1237" s="5">
        <v>0</v>
      </c>
      <c r="I1237" s="5">
        <v>1</v>
      </c>
      <c r="J1237" s="5">
        <v>0</v>
      </c>
      <c r="K1237" s="5">
        <v>0</v>
      </c>
      <c r="L1237" s="5">
        <v>9050</v>
      </c>
      <c r="M1237" s="5">
        <v>4557</v>
      </c>
      <c r="N1237" s="5">
        <v>101453</v>
      </c>
      <c r="O1237" s="5">
        <v>22039</v>
      </c>
      <c r="P1237" s="5">
        <v>185307</v>
      </c>
      <c r="Q1237" s="5">
        <v>590732</v>
      </c>
      <c r="R1237" s="5">
        <v>29222</v>
      </c>
      <c r="S1237" s="5">
        <v>4</v>
      </c>
      <c r="T1237" s="5">
        <v>878</v>
      </c>
      <c r="U1237" s="5">
        <v>0</v>
      </c>
      <c r="V1237" s="5">
        <v>0</v>
      </c>
      <c r="W1237" s="5">
        <v>2</v>
      </c>
      <c r="X1237" s="5">
        <v>3</v>
      </c>
      <c r="Y1237" s="5">
        <v>3630</v>
      </c>
      <c r="Z1237" s="5">
        <v>0</v>
      </c>
      <c r="AA1237" s="5">
        <v>1</v>
      </c>
      <c r="AB1237" s="5">
        <v>0</v>
      </c>
      <c r="AC1237" s="5">
        <v>4383</v>
      </c>
      <c r="AD1237" s="5">
        <v>323</v>
      </c>
      <c r="AE1237" s="5">
        <v>33152</v>
      </c>
      <c r="AF1237" s="5">
        <v>11682</v>
      </c>
      <c r="AG1237" s="5">
        <v>0</v>
      </c>
      <c r="AH1237" s="5">
        <v>0</v>
      </c>
      <c r="AI1237" s="5">
        <v>0</v>
      </c>
      <c r="AJ1237" s="5">
        <v>0</v>
      </c>
      <c r="AK1237" s="5">
        <v>280</v>
      </c>
      <c r="AL1237" s="5">
        <v>0</v>
      </c>
      <c r="AM1237" s="5">
        <v>1940</v>
      </c>
      <c r="AN1237" s="5">
        <v>0</v>
      </c>
      <c r="AO1237" s="5">
        <v>0</v>
      </c>
      <c r="AP1237" s="5">
        <v>0</v>
      </c>
      <c r="AQ1237" s="5">
        <v>0</v>
      </c>
      <c r="AR1237" s="5">
        <v>97</v>
      </c>
      <c r="AS1237" s="5">
        <v>3040</v>
      </c>
      <c r="AT1237" s="5">
        <v>2529</v>
      </c>
      <c r="AU1237" s="5">
        <v>0</v>
      </c>
      <c r="AV1237" s="5">
        <v>0</v>
      </c>
      <c r="AW1237" s="5">
        <v>0</v>
      </c>
      <c r="AX1237" s="5">
        <v>0</v>
      </c>
      <c r="AY1237" s="5">
        <v>0</v>
      </c>
      <c r="AZ1237" s="5">
        <v>29</v>
      </c>
      <c r="BA1237" s="5">
        <v>95</v>
      </c>
      <c r="BB1237" s="5">
        <v>268</v>
      </c>
      <c r="BC1237" s="5">
        <v>0</v>
      </c>
      <c r="BD1237" s="5">
        <v>0</v>
      </c>
      <c r="BE1237" s="5">
        <v>0</v>
      </c>
      <c r="BF1237" s="5">
        <v>0</v>
      </c>
      <c r="BG1237" s="5">
        <v>0</v>
      </c>
      <c r="BH1237" s="5">
        <v>187709</v>
      </c>
      <c r="BI1237" s="5">
        <v>15931</v>
      </c>
      <c r="BJ1237" s="5">
        <v>193182</v>
      </c>
      <c r="BK1237" s="5">
        <v>24497</v>
      </c>
      <c r="BL1237" s="5">
        <v>0</v>
      </c>
      <c r="BM1237" s="5">
        <v>445</v>
      </c>
      <c r="BN1237" s="5">
        <v>0</v>
      </c>
      <c r="BO1237" s="5">
        <v>15419</v>
      </c>
      <c r="BP1237" s="5">
        <v>387525</v>
      </c>
      <c r="BQ1237" s="5">
        <v>33505</v>
      </c>
      <c r="BR1237" s="5">
        <v>1000</v>
      </c>
    </row>
    <row r="1238" spans="1:70">
      <c r="A1238" t="s">
        <v>2665</v>
      </c>
      <c r="B1238" t="s">
        <v>2666</v>
      </c>
      <c r="C1238" t="s">
        <v>2113</v>
      </c>
      <c r="D1238" t="s">
        <v>2707</v>
      </c>
      <c r="E1238" t="str">
        <f t="shared" si="19"/>
        <v>福岡県添田町</v>
      </c>
      <c r="F1238" s="5">
        <v>7611</v>
      </c>
      <c r="G1238" s="5">
        <v>9</v>
      </c>
      <c r="H1238" s="5">
        <v>0</v>
      </c>
      <c r="I1238" s="5">
        <v>1</v>
      </c>
      <c r="J1238" s="5">
        <v>0</v>
      </c>
      <c r="K1238" s="5">
        <v>0</v>
      </c>
      <c r="L1238" s="5">
        <v>1672</v>
      </c>
      <c r="M1238" s="5">
        <v>1855</v>
      </c>
      <c r="N1238" s="5">
        <v>416</v>
      </c>
      <c r="O1238" s="5">
        <v>46753</v>
      </c>
      <c r="P1238" s="5">
        <v>145125</v>
      </c>
      <c r="Q1238" s="5">
        <v>346118</v>
      </c>
      <c r="R1238" s="5">
        <v>0</v>
      </c>
      <c r="S1238" s="5">
        <v>9</v>
      </c>
      <c r="T1238" s="5">
        <v>714</v>
      </c>
      <c r="U1238" s="5">
        <v>0</v>
      </c>
      <c r="V1238" s="5">
        <v>0</v>
      </c>
      <c r="W1238" s="5">
        <v>3</v>
      </c>
      <c r="X1238" s="5">
        <v>18</v>
      </c>
      <c r="Y1238" s="5">
        <v>4500</v>
      </c>
      <c r="Z1238" s="5">
        <v>0</v>
      </c>
      <c r="AA1238" s="5">
        <v>46</v>
      </c>
      <c r="AB1238" s="5">
        <v>27</v>
      </c>
      <c r="AC1238" s="5">
        <v>0</v>
      </c>
      <c r="AD1238" s="5">
        <v>0</v>
      </c>
      <c r="AE1238" s="5">
        <v>0</v>
      </c>
      <c r="AF1238" s="5">
        <v>0</v>
      </c>
      <c r="AG1238" s="5">
        <v>2000</v>
      </c>
      <c r="AH1238" s="5">
        <v>0</v>
      </c>
      <c r="AI1238" s="5">
        <v>0</v>
      </c>
      <c r="AJ1238" s="5">
        <v>12730</v>
      </c>
      <c r="AK1238" s="5">
        <v>0</v>
      </c>
      <c r="AL1238" s="5">
        <v>0</v>
      </c>
      <c r="AM1238" s="5">
        <v>1596</v>
      </c>
      <c r="AN1238" s="5">
        <v>0</v>
      </c>
      <c r="AO1238" s="5">
        <v>0</v>
      </c>
      <c r="AP1238" s="5">
        <v>0</v>
      </c>
      <c r="AQ1238" s="5">
        <v>446</v>
      </c>
      <c r="AR1238" s="5">
        <v>0</v>
      </c>
      <c r="AS1238" s="5">
        <v>200</v>
      </c>
      <c r="AT1238" s="5">
        <v>416</v>
      </c>
      <c r="AU1238" s="5">
        <v>0</v>
      </c>
      <c r="AV1238" s="5">
        <v>0</v>
      </c>
      <c r="AW1238" s="5">
        <v>0</v>
      </c>
      <c r="AX1238" s="5">
        <v>0</v>
      </c>
      <c r="AY1238" s="5">
        <v>544</v>
      </c>
      <c r="AZ1238" s="5">
        <v>0</v>
      </c>
      <c r="BA1238" s="5">
        <v>0</v>
      </c>
      <c r="BB1238" s="5">
        <v>0</v>
      </c>
      <c r="BC1238" s="5">
        <v>15867</v>
      </c>
      <c r="BD1238" s="5">
        <v>0</v>
      </c>
      <c r="BE1238" s="5">
        <v>0</v>
      </c>
      <c r="BF1238" s="5">
        <v>0</v>
      </c>
      <c r="BG1238" s="5">
        <v>0</v>
      </c>
      <c r="BH1238" s="5">
        <v>148748</v>
      </c>
      <c r="BI1238" s="5">
        <v>3825</v>
      </c>
      <c r="BJ1238" s="5">
        <v>150061</v>
      </c>
      <c r="BK1238" s="5">
        <v>5623</v>
      </c>
      <c r="BL1238" s="5">
        <v>0</v>
      </c>
      <c r="BM1238" s="5">
        <v>0</v>
      </c>
      <c r="BN1238" s="5">
        <v>0</v>
      </c>
      <c r="BO1238" s="5">
        <v>3408</v>
      </c>
      <c r="BP1238" s="5">
        <v>403566</v>
      </c>
      <c r="BQ1238" s="5">
        <v>40860</v>
      </c>
      <c r="BR1238" s="5">
        <v>4500</v>
      </c>
    </row>
    <row r="1239" spans="1:70">
      <c r="A1239" t="s">
        <v>2665</v>
      </c>
      <c r="B1239" t="s">
        <v>2666</v>
      </c>
      <c r="C1239" t="s">
        <v>1728</v>
      </c>
      <c r="D1239" t="s">
        <v>2708</v>
      </c>
      <c r="E1239" t="str">
        <f t="shared" si="19"/>
        <v>福岡県福智町</v>
      </c>
      <c r="F1239" s="5">
        <v>21203</v>
      </c>
      <c r="G1239" s="5">
        <v>13</v>
      </c>
      <c r="H1239" s="5">
        <v>1</v>
      </c>
      <c r="I1239" s="5">
        <v>6</v>
      </c>
      <c r="J1239" s="5">
        <v>5</v>
      </c>
      <c r="K1239" s="5">
        <v>0</v>
      </c>
      <c r="L1239" s="5">
        <v>7824</v>
      </c>
      <c r="M1239" s="5">
        <v>22374</v>
      </c>
      <c r="N1239" s="5">
        <v>15834</v>
      </c>
      <c r="O1239" s="5">
        <v>188630</v>
      </c>
      <c r="P1239" s="5">
        <v>461953</v>
      </c>
      <c r="Q1239" s="5">
        <v>1320139</v>
      </c>
      <c r="R1239" s="5">
        <v>77015</v>
      </c>
      <c r="S1239" s="5">
        <v>13</v>
      </c>
      <c r="T1239" s="5">
        <v>2086</v>
      </c>
      <c r="U1239" s="5">
        <v>0</v>
      </c>
      <c r="V1239" s="5">
        <v>0</v>
      </c>
      <c r="W1239" s="5">
        <v>4</v>
      </c>
      <c r="X1239" s="5">
        <v>4</v>
      </c>
      <c r="Y1239" s="5">
        <v>8220</v>
      </c>
      <c r="Z1239" s="5">
        <v>0</v>
      </c>
      <c r="AA1239" s="5">
        <v>17</v>
      </c>
      <c r="AB1239" s="5">
        <v>0</v>
      </c>
      <c r="AC1239" s="5">
        <v>0</v>
      </c>
      <c r="AD1239" s="5">
        <v>0</v>
      </c>
      <c r="AE1239" s="5">
        <v>0</v>
      </c>
      <c r="AF1239" s="5">
        <v>0</v>
      </c>
      <c r="AG1239" s="5">
        <v>0</v>
      </c>
      <c r="AH1239" s="5">
        <v>0</v>
      </c>
      <c r="AI1239" s="5">
        <v>0</v>
      </c>
      <c r="AJ1239" s="5">
        <v>0</v>
      </c>
      <c r="AK1239" s="5">
        <v>0</v>
      </c>
      <c r="AL1239" s="5">
        <v>0</v>
      </c>
      <c r="AM1239" s="5">
        <v>0</v>
      </c>
      <c r="AN1239" s="5">
        <v>0</v>
      </c>
      <c r="AO1239" s="5">
        <v>0</v>
      </c>
      <c r="AP1239" s="5">
        <v>0</v>
      </c>
      <c r="AQ1239" s="5">
        <v>8664</v>
      </c>
      <c r="AR1239" s="5">
        <v>0</v>
      </c>
      <c r="AS1239" s="5">
        <v>4633</v>
      </c>
      <c r="AT1239" s="5">
        <v>0</v>
      </c>
      <c r="AU1239" s="5">
        <v>0</v>
      </c>
      <c r="AV1239" s="5">
        <v>0</v>
      </c>
      <c r="AW1239" s="5">
        <v>0</v>
      </c>
      <c r="AX1239" s="5">
        <v>0</v>
      </c>
      <c r="AY1239" s="5">
        <v>0</v>
      </c>
      <c r="AZ1239" s="5">
        <v>0</v>
      </c>
      <c r="BA1239" s="5">
        <v>0</v>
      </c>
      <c r="BB1239" s="5">
        <v>0</v>
      </c>
      <c r="BC1239" s="5">
        <v>0</v>
      </c>
      <c r="BD1239" s="5">
        <v>0</v>
      </c>
      <c r="BE1239" s="5">
        <v>326</v>
      </c>
      <c r="BF1239" s="5">
        <v>0</v>
      </c>
      <c r="BG1239" s="5">
        <v>0</v>
      </c>
      <c r="BH1239" s="5">
        <v>474797</v>
      </c>
      <c r="BI1239" s="5">
        <v>193078</v>
      </c>
      <c r="BJ1239" s="5">
        <v>542434</v>
      </c>
      <c r="BK1239" s="5">
        <v>21226</v>
      </c>
      <c r="BL1239" s="5">
        <v>0</v>
      </c>
      <c r="BM1239" s="5">
        <v>0</v>
      </c>
      <c r="BN1239" s="5">
        <v>0</v>
      </c>
      <c r="BO1239" s="5">
        <v>63017</v>
      </c>
      <c r="BP1239" s="5">
        <v>344475</v>
      </c>
      <c r="BQ1239" s="5">
        <v>153790</v>
      </c>
      <c r="BR1239" s="5">
        <v>4500</v>
      </c>
    </row>
    <row r="1240" spans="1:70">
      <c r="A1240" t="s">
        <v>2665</v>
      </c>
      <c r="B1240" t="s">
        <v>2666</v>
      </c>
      <c r="C1240" t="s">
        <v>1908</v>
      </c>
      <c r="D1240" t="s">
        <v>2709</v>
      </c>
      <c r="E1240" t="str">
        <f t="shared" si="19"/>
        <v>福岡県糸田町</v>
      </c>
      <c r="F1240" s="5">
        <v>7987</v>
      </c>
      <c r="G1240" s="5">
        <v>6</v>
      </c>
      <c r="H1240" s="5">
        <v>0</v>
      </c>
      <c r="I1240" s="5">
        <v>0</v>
      </c>
      <c r="J1240" s="5">
        <v>1</v>
      </c>
      <c r="K1240" s="5">
        <v>0</v>
      </c>
      <c r="L1240" s="5">
        <v>517</v>
      </c>
      <c r="M1240" s="5">
        <v>2047</v>
      </c>
      <c r="N1240" s="5">
        <v>3735</v>
      </c>
      <c r="O1240" s="5">
        <v>48987</v>
      </c>
      <c r="P1240" s="5">
        <v>176515</v>
      </c>
      <c r="Q1240" s="5">
        <v>0</v>
      </c>
      <c r="R1240" s="5">
        <v>0</v>
      </c>
      <c r="S1240" s="5">
        <v>6</v>
      </c>
      <c r="T1240" s="5">
        <v>701</v>
      </c>
      <c r="U1240" s="5">
        <v>0</v>
      </c>
      <c r="V1240" s="5">
        <v>0</v>
      </c>
      <c r="W1240" s="5">
        <v>0</v>
      </c>
      <c r="X1240" s="5">
        <v>24</v>
      </c>
      <c r="Y1240" s="5">
        <v>840</v>
      </c>
      <c r="Z1240" s="5">
        <v>0</v>
      </c>
      <c r="AA1240" s="5">
        <v>27</v>
      </c>
      <c r="AB1240" s="5">
        <v>27</v>
      </c>
      <c r="AC1240" s="5">
        <v>517</v>
      </c>
      <c r="AD1240" s="5">
        <v>2047</v>
      </c>
      <c r="AE1240" s="5">
        <v>290</v>
      </c>
      <c r="AF1240" s="5">
        <v>10977</v>
      </c>
      <c r="AG1240" s="5">
        <v>0</v>
      </c>
      <c r="AH1240" s="5">
        <v>0</v>
      </c>
      <c r="AI1240" s="5">
        <v>0</v>
      </c>
      <c r="AJ1240" s="5">
        <v>0</v>
      </c>
      <c r="AK1240" s="5">
        <v>0</v>
      </c>
      <c r="AL1240" s="5">
        <v>0</v>
      </c>
      <c r="AM1240" s="5">
        <v>1417</v>
      </c>
      <c r="AN1240" s="5">
        <v>0</v>
      </c>
      <c r="AO1240" s="5">
        <v>1756</v>
      </c>
      <c r="AP1240" s="5">
        <v>0</v>
      </c>
      <c r="AQ1240" s="5">
        <v>0</v>
      </c>
      <c r="AR1240" s="5">
        <v>0</v>
      </c>
      <c r="AS1240" s="5">
        <v>0</v>
      </c>
      <c r="AT1240" s="5">
        <v>0</v>
      </c>
      <c r="AU1240" s="5">
        <v>0</v>
      </c>
      <c r="AV1240" s="5">
        <v>0</v>
      </c>
      <c r="AW1240" s="5">
        <v>0</v>
      </c>
      <c r="AX1240" s="5">
        <v>0</v>
      </c>
      <c r="AY1240" s="5">
        <v>0</v>
      </c>
      <c r="AZ1240" s="5">
        <v>0</v>
      </c>
      <c r="BA1240" s="5">
        <v>0</v>
      </c>
      <c r="BB1240" s="5">
        <v>0</v>
      </c>
      <c r="BC1240" s="5">
        <v>0</v>
      </c>
      <c r="BD1240" s="5">
        <v>0</v>
      </c>
      <c r="BE1240" s="5">
        <v>0</v>
      </c>
      <c r="BF1240" s="5">
        <v>0</v>
      </c>
      <c r="BG1240" s="5">
        <v>0</v>
      </c>
      <c r="BH1240" s="5">
        <v>178464</v>
      </c>
      <c r="BI1240" s="5">
        <v>29611</v>
      </c>
      <c r="BJ1240" s="5">
        <v>202409</v>
      </c>
      <c r="BK1240" s="5">
        <v>123</v>
      </c>
      <c r="BL1240" s="5">
        <v>0</v>
      </c>
      <c r="BM1240" s="5">
        <v>735</v>
      </c>
      <c r="BN1240" s="5">
        <v>0</v>
      </c>
      <c r="BO1240" s="5">
        <v>28992</v>
      </c>
      <c r="BP1240" s="5">
        <v>589066</v>
      </c>
      <c r="BQ1240" s="5">
        <v>354450</v>
      </c>
      <c r="BR1240" s="5">
        <v>3000</v>
      </c>
    </row>
    <row r="1241" spans="1:70">
      <c r="A1241" t="s">
        <v>2665</v>
      </c>
      <c r="B1241" t="s">
        <v>2666</v>
      </c>
      <c r="C1241" t="s">
        <v>1867</v>
      </c>
      <c r="D1241" t="s">
        <v>1572</v>
      </c>
      <c r="E1241" t="str">
        <f t="shared" si="19"/>
        <v>福岡県川崎町</v>
      </c>
      <c r="F1241" s="5">
        <v>14890</v>
      </c>
      <c r="G1241" s="5">
        <v>7</v>
      </c>
      <c r="H1241" s="5">
        <v>0</v>
      </c>
      <c r="I1241" s="5">
        <v>1</v>
      </c>
      <c r="J1241" s="5">
        <v>0</v>
      </c>
      <c r="K1241" s="5">
        <v>0</v>
      </c>
      <c r="L1241" s="5">
        <v>3816</v>
      </c>
      <c r="M1241" s="5">
        <v>2040</v>
      </c>
      <c r="N1241" s="5">
        <v>9822</v>
      </c>
      <c r="O1241" s="5">
        <v>126628</v>
      </c>
      <c r="P1241" s="5">
        <v>325738</v>
      </c>
      <c r="Q1241" s="5">
        <v>289667</v>
      </c>
      <c r="R1241" s="5">
        <v>32822</v>
      </c>
      <c r="S1241" s="5">
        <v>7</v>
      </c>
      <c r="T1241" s="5">
        <v>1401</v>
      </c>
      <c r="U1241" s="5">
        <v>0</v>
      </c>
      <c r="V1241" s="5">
        <v>0</v>
      </c>
      <c r="W1241" s="5">
        <v>3</v>
      </c>
      <c r="X1241" s="5">
        <v>5</v>
      </c>
      <c r="Y1241" s="5">
        <v>5500</v>
      </c>
      <c r="Z1241" s="5">
        <v>0</v>
      </c>
      <c r="AA1241" s="5">
        <v>15</v>
      </c>
      <c r="AB1241" s="5">
        <v>9</v>
      </c>
      <c r="AC1241" s="5">
        <v>300</v>
      </c>
      <c r="AD1241" s="5">
        <v>490</v>
      </c>
      <c r="AE1241" s="5">
        <v>4688</v>
      </c>
      <c r="AF1241" s="5">
        <v>75563</v>
      </c>
      <c r="AG1241" s="5">
        <v>0</v>
      </c>
      <c r="AH1241" s="5">
        <v>0</v>
      </c>
      <c r="AI1241" s="5">
        <v>0</v>
      </c>
      <c r="AJ1241" s="5">
        <v>5552</v>
      </c>
      <c r="AK1241" s="5">
        <v>5860</v>
      </c>
      <c r="AL1241" s="5">
        <v>0</v>
      </c>
      <c r="AM1241" s="5">
        <v>1347</v>
      </c>
      <c r="AN1241" s="5">
        <v>0</v>
      </c>
      <c r="AO1241" s="5">
        <v>0</v>
      </c>
      <c r="AP1241" s="5">
        <v>0</v>
      </c>
      <c r="AQ1241" s="5">
        <v>0</v>
      </c>
      <c r="AR1241" s="5">
        <v>183</v>
      </c>
      <c r="AS1241" s="5">
        <v>605</v>
      </c>
      <c r="AT1241" s="5">
        <v>854</v>
      </c>
      <c r="AU1241" s="5">
        <v>5843</v>
      </c>
      <c r="AV1241" s="5">
        <v>0</v>
      </c>
      <c r="AW1241" s="5">
        <v>0</v>
      </c>
      <c r="AX1241" s="5">
        <v>15</v>
      </c>
      <c r="AY1241" s="5">
        <v>893</v>
      </c>
      <c r="AZ1241" s="5">
        <v>0</v>
      </c>
      <c r="BA1241" s="5">
        <v>0</v>
      </c>
      <c r="BB1241" s="5">
        <v>0</v>
      </c>
      <c r="BC1241" s="5">
        <v>0</v>
      </c>
      <c r="BD1241" s="5">
        <v>0</v>
      </c>
      <c r="BE1241" s="5">
        <v>0</v>
      </c>
      <c r="BF1241" s="5">
        <v>0</v>
      </c>
      <c r="BG1241" s="5">
        <v>0</v>
      </c>
      <c r="BH1241" s="5">
        <v>346550</v>
      </c>
      <c r="BI1241" s="5">
        <v>218645</v>
      </c>
      <c r="BJ1241" s="5">
        <v>381732</v>
      </c>
      <c r="BK1241" s="5">
        <v>12879</v>
      </c>
      <c r="BL1241" s="5">
        <v>0</v>
      </c>
      <c r="BM1241" s="5">
        <v>20198</v>
      </c>
      <c r="BN1241" s="5">
        <v>0</v>
      </c>
      <c r="BO1241" s="5">
        <v>9264</v>
      </c>
      <c r="BP1241" s="5">
        <v>231047</v>
      </c>
      <c r="BQ1241" s="5">
        <v>82893</v>
      </c>
      <c r="BR1241" s="5">
        <v>5000</v>
      </c>
    </row>
    <row r="1242" spans="1:70">
      <c r="A1242" t="s">
        <v>2665</v>
      </c>
      <c r="B1242" t="s">
        <v>2666</v>
      </c>
      <c r="C1242" t="s">
        <v>1734</v>
      </c>
      <c r="D1242" t="s">
        <v>2710</v>
      </c>
      <c r="E1242" t="str">
        <f t="shared" si="19"/>
        <v>福岡県大任町</v>
      </c>
      <c r="F1242" s="5">
        <v>5250</v>
      </c>
      <c r="G1242" s="5">
        <v>9</v>
      </c>
      <c r="H1242" s="5">
        <v>1</v>
      </c>
      <c r="I1242" s="5">
        <v>2</v>
      </c>
      <c r="J1242" s="5">
        <v>0</v>
      </c>
      <c r="K1242" s="5">
        <v>0</v>
      </c>
      <c r="L1242" s="5">
        <v>6460</v>
      </c>
      <c r="M1242" s="5">
        <v>1831</v>
      </c>
      <c r="N1242" s="5">
        <v>1531</v>
      </c>
      <c r="O1242" s="5">
        <v>40745</v>
      </c>
      <c r="P1242" s="5">
        <v>127016</v>
      </c>
      <c r="Q1242" s="5">
        <v>1360794</v>
      </c>
      <c r="R1242" s="5">
        <v>38144</v>
      </c>
      <c r="S1242" s="5">
        <v>4</v>
      </c>
      <c r="T1242" s="5">
        <v>540</v>
      </c>
      <c r="U1242" s="5">
        <v>0</v>
      </c>
      <c r="V1242" s="5">
        <v>0</v>
      </c>
      <c r="W1242" s="5">
        <v>2</v>
      </c>
      <c r="X1242" s="5">
        <v>14</v>
      </c>
      <c r="Y1242" s="5">
        <v>3260</v>
      </c>
      <c r="Z1242" s="5">
        <v>0</v>
      </c>
      <c r="AA1242" s="5">
        <v>0</v>
      </c>
      <c r="AB1242" s="5">
        <v>0</v>
      </c>
      <c r="AC1242" s="5">
        <v>0</v>
      </c>
      <c r="AD1242" s="5">
        <v>0</v>
      </c>
      <c r="AE1242" s="5">
        <v>0</v>
      </c>
      <c r="AF1242" s="5">
        <v>0</v>
      </c>
      <c r="AG1242" s="5">
        <v>0</v>
      </c>
      <c r="AH1242" s="5">
        <v>0</v>
      </c>
      <c r="AI1242" s="5">
        <v>0</v>
      </c>
      <c r="AJ1242" s="5">
        <v>0</v>
      </c>
      <c r="AK1242" s="5">
        <v>0</v>
      </c>
      <c r="AL1242" s="5">
        <v>1865</v>
      </c>
      <c r="AM1242" s="5">
        <v>0</v>
      </c>
      <c r="AN1242" s="5">
        <v>0</v>
      </c>
      <c r="AO1242" s="5">
        <v>0</v>
      </c>
      <c r="AP1242" s="5">
        <v>0</v>
      </c>
      <c r="AQ1242" s="5">
        <v>0</v>
      </c>
      <c r="AR1242" s="5">
        <v>0</v>
      </c>
      <c r="AS1242" s="5">
        <v>0</v>
      </c>
      <c r="AT1242" s="5">
        <v>0</v>
      </c>
      <c r="AU1242" s="5">
        <v>0</v>
      </c>
      <c r="AV1242" s="5">
        <v>0</v>
      </c>
      <c r="AW1242" s="5">
        <v>0</v>
      </c>
      <c r="AX1242" s="5">
        <v>0</v>
      </c>
      <c r="AY1242" s="5">
        <v>0</v>
      </c>
      <c r="AZ1242" s="5">
        <v>378</v>
      </c>
      <c r="BA1242" s="5">
        <v>0</v>
      </c>
      <c r="BB1242" s="5">
        <v>1531</v>
      </c>
      <c r="BC1242" s="5">
        <v>3694</v>
      </c>
      <c r="BD1242" s="5">
        <v>0</v>
      </c>
      <c r="BE1242" s="5">
        <v>0</v>
      </c>
      <c r="BF1242" s="5">
        <v>0</v>
      </c>
      <c r="BG1242" s="5">
        <v>0</v>
      </c>
      <c r="BH1242" s="5">
        <v>140174</v>
      </c>
      <c r="BI1242" s="5">
        <v>19833</v>
      </c>
      <c r="BJ1242" s="5">
        <v>120300</v>
      </c>
      <c r="BK1242" s="5">
        <v>19764</v>
      </c>
      <c r="BL1242" s="5">
        <v>0</v>
      </c>
      <c r="BM1242" s="5">
        <v>16590</v>
      </c>
      <c r="BN1242" s="5">
        <v>0</v>
      </c>
      <c r="BO1242" s="5">
        <v>0</v>
      </c>
      <c r="BP1242" s="5">
        <v>159347</v>
      </c>
      <c r="BQ1242" s="5">
        <v>46448</v>
      </c>
      <c r="BR1242" s="5" t="s">
        <v>2903</v>
      </c>
    </row>
    <row r="1243" spans="1:70">
      <c r="A1243" t="s">
        <v>2665</v>
      </c>
      <c r="B1243" t="s">
        <v>2666</v>
      </c>
      <c r="C1243" t="s">
        <v>1404</v>
      </c>
      <c r="D1243" t="s">
        <v>2711</v>
      </c>
      <c r="E1243" t="str">
        <f t="shared" si="19"/>
        <v>福岡県苅田町</v>
      </c>
      <c r="F1243" s="5">
        <v>36379</v>
      </c>
      <c r="G1243" s="5">
        <v>21</v>
      </c>
      <c r="H1243" s="5">
        <v>0</v>
      </c>
      <c r="I1243" s="5">
        <v>0</v>
      </c>
      <c r="J1243" s="5">
        <v>7</v>
      </c>
      <c r="K1243" s="5">
        <v>0</v>
      </c>
      <c r="L1243" s="5">
        <v>2027</v>
      </c>
      <c r="M1243" s="5">
        <v>2325</v>
      </c>
      <c r="N1243" s="5">
        <v>90602</v>
      </c>
      <c r="O1243" s="5">
        <v>147738</v>
      </c>
      <c r="P1243" s="5">
        <v>787584</v>
      </c>
      <c r="Q1243" s="5">
        <v>3409664</v>
      </c>
      <c r="R1243" s="5">
        <v>304739</v>
      </c>
      <c r="S1243" s="5">
        <v>11</v>
      </c>
      <c r="T1243" s="5">
        <v>3646</v>
      </c>
      <c r="U1243" s="5">
        <v>0</v>
      </c>
      <c r="V1243" s="5">
        <v>0</v>
      </c>
      <c r="W1243" s="5">
        <v>7</v>
      </c>
      <c r="X1243" s="5">
        <v>7</v>
      </c>
      <c r="Y1243" s="5">
        <v>21000</v>
      </c>
      <c r="Z1243" s="5">
        <v>0</v>
      </c>
      <c r="AA1243" s="5">
        <v>104</v>
      </c>
      <c r="AB1243" s="5">
        <v>12</v>
      </c>
      <c r="AC1243" s="5">
        <v>2027</v>
      </c>
      <c r="AD1243" s="5">
        <v>2325</v>
      </c>
      <c r="AE1243" s="5">
        <v>15360</v>
      </c>
      <c r="AF1243" s="5">
        <v>5670</v>
      </c>
      <c r="AG1243" s="5">
        <v>15000</v>
      </c>
      <c r="AH1243" s="5">
        <v>0</v>
      </c>
      <c r="AI1243" s="5">
        <v>0</v>
      </c>
      <c r="AJ1243" s="5">
        <v>0</v>
      </c>
      <c r="AK1243" s="5">
        <v>4000</v>
      </c>
      <c r="AL1243" s="5">
        <v>8000</v>
      </c>
      <c r="AM1243" s="5">
        <v>0</v>
      </c>
      <c r="AN1243" s="5">
        <v>0</v>
      </c>
      <c r="AO1243" s="5">
        <v>0</v>
      </c>
      <c r="AP1243" s="5">
        <v>0</v>
      </c>
      <c r="AQ1243" s="5">
        <v>0</v>
      </c>
      <c r="AR1243" s="5">
        <v>0</v>
      </c>
      <c r="AS1243" s="5">
        <v>0</v>
      </c>
      <c r="AT1243" s="5">
        <v>3342</v>
      </c>
      <c r="AU1243" s="5">
        <v>397</v>
      </c>
      <c r="AV1243" s="5">
        <v>0</v>
      </c>
      <c r="AW1243" s="5">
        <v>0</v>
      </c>
      <c r="AX1243" s="5">
        <v>0</v>
      </c>
      <c r="AY1243" s="5">
        <v>818</v>
      </c>
      <c r="AZ1243" s="5">
        <v>0</v>
      </c>
      <c r="BA1243" s="5">
        <v>0</v>
      </c>
      <c r="BB1243" s="5">
        <v>0</v>
      </c>
      <c r="BC1243" s="5">
        <v>494</v>
      </c>
      <c r="BD1243" s="5">
        <v>0</v>
      </c>
      <c r="BE1243" s="5">
        <v>0</v>
      </c>
      <c r="BF1243" s="5">
        <v>0</v>
      </c>
      <c r="BG1243" s="5">
        <v>0</v>
      </c>
      <c r="BH1243" s="5">
        <v>906619</v>
      </c>
      <c r="BI1243" s="5">
        <v>59385</v>
      </c>
      <c r="BJ1243" s="5">
        <v>747399</v>
      </c>
      <c r="BK1243" s="5">
        <v>83806</v>
      </c>
      <c r="BL1243" s="5">
        <v>0</v>
      </c>
      <c r="BM1243" s="5">
        <v>50386</v>
      </c>
      <c r="BN1243" s="5">
        <v>0</v>
      </c>
      <c r="BO1243" s="5">
        <v>54733</v>
      </c>
      <c r="BP1243" s="5">
        <v>1364207</v>
      </c>
      <c r="BQ1243" s="5">
        <v>451171</v>
      </c>
      <c r="BR1243" s="5">
        <v>2200</v>
      </c>
    </row>
    <row r="1244" spans="1:70">
      <c r="A1244" t="s">
        <v>2665</v>
      </c>
      <c r="B1244" t="s">
        <v>2666</v>
      </c>
      <c r="C1244" t="s">
        <v>1741</v>
      </c>
      <c r="D1244" t="s">
        <v>2712</v>
      </c>
      <c r="E1244" t="str">
        <f t="shared" si="19"/>
        <v>福岡県みやこ町</v>
      </c>
      <c r="F1244" s="5">
        <v>5310</v>
      </c>
      <c r="G1244" s="5">
        <v>4</v>
      </c>
      <c r="H1244" s="5">
        <v>0</v>
      </c>
      <c r="I1244" s="5">
        <v>0</v>
      </c>
      <c r="J1244" s="5">
        <v>0</v>
      </c>
      <c r="K1244" s="5">
        <v>0</v>
      </c>
      <c r="L1244" s="5">
        <v>1600</v>
      </c>
      <c r="M1244" s="5">
        <v>3270</v>
      </c>
      <c r="N1244" s="5">
        <v>56035</v>
      </c>
      <c r="O1244" s="5">
        <v>165085</v>
      </c>
      <c r="P1244" s="5">
        <v>145754</v>
      </c>
      <c r="Q1244" s="5">
        <v>2752878</v>
      </c>
      <c r="R1244" s="5">
        <v>179797</v>
      </c>
      <c r="S1244" s="5">
        <v>4</v>
      </c>
      <c r="T1244" s="5">
        <v>661</v>
      </c>
      <c r="U1244" s="5">
        <v>0</v>
      </c>
      <c r="V1244" s="5">
        <v>0</v>
      </c>
      <c r="W1244" s="5">
        <v>3</v>
      </c>
      <c r="X1244" s="5">
        <v>4</v>
      </c>
      <c r="Y1244" s="5">
        <v>2336</v>
      </c>
      <c r="Z1244" s="5">
        <v>0</v>
      </c>
      <c r="AA1244" s="5">
        <v>18</v>
      </c>
      <c r="AB1244" s="5">
        <v>0</v>
      </c>
      <c r="AC1244" s="5">
        <v>0</v>
      </c>
      <c r="AD1244" s="5">
        <v>0</v>
      </c>
      <c r="AE1244" s="5">
        <v>0</v>
      </c>
      <c r="AF1244" s="5">
        <v>0</v>
      </c>
      <c r="AG1244" s="5">
        <v>1075</v>
      </c>
      <c r="AH1244" s="5">
        <v>0</v>
      </c>
      <c r="AI1244" s="5">
        <v>0</v>
      </c>
      <c r="AJ1244" s="5">
        <v>0</v>
      </c>
      <c r="AK1244" s="5">
        <v>279</v>
      </c>
      <c r="AL1244" s="5">
        <v>1687</v>
      </c>
      <c r="AM1244" s="5">
        <v>0</v>
      </c>
      <c r="AN1244" s="5">
        <v>0</v>
      </c>
      <c r="AO1244" s="5">
        <v>0</v>
      </c>
      <c r="AP1244" s="5">
        <v>0</v>
      </c>
      <c r="AQ1244" s="5">
        <v>0</v>
      </c>
      <c r="AR1244" s="5">
        <v>0</v>
      </c>
      <c r="AS1244" s="5">
        <v>0</v>
      </c>
      <c r="AT1244" s="5">
        <v>0</v>
      </c>
      <c r="AU1244" s="5">
        <v>0</v>
      </c>
      <c r="AV1244" s="5">
        <v>0</v>
      </c>
      <c r="AW1244" s="5">
        <v>0</v>
      </c>
      <c r="AX1244" s="5">
        <v>0</v>
      </c>
      <c r="AY1244" s="5">
        <v>0</v>
      </c>
      <c r="AZ1244" s="5">
        <v>0</v>
      </c>
      <c r="BA1244" s="5">
        <v>0</v>
      </c>
      <c r="BB1244" s="5">
        <v>9457</v>
      </c>
      <c r="BC1244" s="5">
        <v>119520</v>
      </c>
      <c r="BD1244" s="5">
        <v>0</v>
      </c>
      <c r="BE1244" s="5">
        <v>0</v>
      </c>
      <c r="BF1244" s="5">
        <v>0</v>
      </c>
      <c r="BG1244" s="5">
        <v>0</v>
      </c>
      <c r="BH1244" s="5">
        <v>153751</v>
      </c>
      <c r="BI1244" s="5">
        <v>270542</v>
      </c>
      <c r="BJ1244" s="5">
        <v>368494</v>
      </c>
      <c r="BK1244" s="5">
        <v>46873</v>
      </c>
      <c r="BL1244" s="5">
        <v>0</v>
      </c>
      <c r="BM1244" s="5">
        <v>0</v>
      </c>
      <c r="BN1244" s="5">
        <v>0</v>
      </c>
      <c r="BO1244" s="5">
        <v>142233</v>
      </c>
      <c r="BP1244" s="5">
        <v>695893</v>
      </c>
      <c r="BQ1244" s="5">
        <v>327149</v>
      </c>
      <c r="BR1244" s="5">
        <v>800</v>
      </c>
    </row>
    <row r="1245" spans="1:70">
      <c r="A1245" t="s">
        <v>2665</v>
      </c>
      <c r="B1245" t="s">
        <v>2666</v>
      </c>
      <c r="C1245" t="s">
        <v>1743</v>
      </c>
      <c r="D1245" t="s">
        <v>2713</v>
      </c>
      <c r="E1245" t="str">
        <f t="shared" si="19"/>
        <v>福岡県築上町</v>
      </c>
      <c r="F1245" s="5">
        <v>12291</v>
      </c>
      <c r="G1245" s="5">
        <v>6</v>
      </c>
      <c r="H1245" s="5">
        <v>6</v>
      </c>
      <c r="I1245" s="5">
        <v>0</v>
      </c>
      <c r="J1245" s="5">
        <v>4</v>
      </c>
      <c r="K1245" s="5">
        <v>0</v>
      </c>
      <c r="L1245" s="5">
        <v>7094</v>
      </c>
      <c r="M1245" s="5">
        <v>12415</v>
      </c>
      <c r="N1245" s="5">
        <v>115247</v>
      </c>
      <c r="O1245" s="5">
        <v>21443</v>
      </c>
      <c r="P1245" s="5">
        <v>304573</v>
      </c>
      <c r="Q1245" s="5">
        <v>1073459</v>
      </c>
      <c r="R1245" s="5">
        <v>60879</v>
      </c>
      <c r="S1245" s="5">
        <v>4</v>
      </c>
      <c r="T1245" s="5">
        <v>1229</v>
      </c>
      <c r="U1245" s="5">
        <v>0</v>
      </c>
      <c r="V1245" s="5">
        <v>0</v>
      </c>
      <c r="W1245" s="5">
        <v>0</v>
      </c>
      <c r="X1245" s="5">
        <v>9</v>
      </c>
      <c r="Y1245" s="5">
        <v>4702</v>
      </c>
      <c r="Z1245" s="5">
        <v>0</v>
      </c>
      <c r="AA1245" s="5">
        <v>4</v>
      </c>
      <c r="AB1245" s="5">
        <v>0</v>
      </c>
      <c r="AC1245" s="5">
        <v>881</v>
      </c>
      <c r="AD1245" s="5">
        <v>135</v>
      </c>
      <c r="AE1245" s="5">
        <v>0</v>
      </c>
      <c r="AF1245" s="5">
        <v>5906</v>
      </c>
      <c r="AG1245" s="5">
        <v>1730</v>
      </c>
      <c r="AH1245" s="5">
        <v>1730</v>
      </c>
      <c r="AI1245" s="5">
        <v>0</v>
      </c>
      <c r="AJ1245" s="5">
        <v>3022</v>
      </c>
      <c r="AK1245" s="5">
        <v>936</v>
      </c>
      <c r="AL1245" s="5">
        <v>0</v>
      </c>
      <c r="AM1245" s="5">
        <v>2482</v>
      </c>
      <c r="AN1245" s="5">
        <v>0</v>
      </c>
      <c r="AO1245" s="5">
        <v>0</v>
      </c>
      <c r="AP1245" s="5">
        <v>0</v>
      </c>
      <c r="AQ1245" s="5">
        <v>0</v>
      </c>
      <c r="AR1245" s="5">
        <v>0</v>
      </c>
      <c r="AS1245" s="5">
        <v>0</v>
      </c>
      <c r="AT1245" s="5">
        <v>0</v>
      </c>
      <c r="AU1245" s="5">
        <v>0</v>
      </c>
      <c r="AV1245" s="5">
        <v>0</v>
      </c>
      <c r="AW1245" s="5">
        <v>0</v>
      </c>
      <c r="AX1245" s="5">
        <v>0</v>
      </c>
      <c r="AY1245" s="5">
        <v>0</v>
      </c>
      <c r="AZ1245" s="5">
        <v>1009</v>
      </c>
      <c r="BA1245" s="5">
        <v>5352</v>
      </c>
      <c r="BB1245" s="5">
        <v>17157</v>
      </c>
      <c r="BC1245" s="5">
        <v>746</v>
      </c>
      <c r="BD1245" s="5">
        <v>0</v>
      </c>
      <c r="BE1245" s="5">
        <v>0</v>
      </c>
      <c r="BF1245" s="5">
        <v>0</v>
      </c>
      <c r="BG1245" s="5">
        <v>0</v>
      </c>
      <c r="BH1245" s="5">
        <v>311725</v>
      </c>
      <c r="BI1245" s="5">
        <v>84995</v>
      </c>
      <c r="BJ1245" s="5">
        <v>330564</v>
      </c>
      <c r="BK1245" s="5">
        <v>20936</v>
      </c>
      <c r="BL1245" s="5">
        <v>0</v>
      </c>
      <c r="BM1245" s="5">
        <v>7472</v>
      </c>
      <c r="BN1245" s="5">
        <v>0</v>
      </c>
      <c r="BO1245" s="5">
        <v>60663</v>
      </c>
      <c r="BP1245" s="5">
        <v>304552</v>
      </c>
      <c r="BQ1245" s="5">
        <v>135940</v>
      </c>
      <c r="BR1245" s="5">
        <v>1400</v>
      </c>
    </row>
    <row r="1246" spans="1:70">
      <c r="A1246" t="s">
        <v>2665</v>
      </c>
      <c r="B1246" t="s">
        <v>2666</v>
      </c>
      <c r="C1246" t="s">
        <v>1745</v>
      </c>
      <c r="D1246" t="s">
        <v>2714</v>
      </c>
      <c r="E1246" t="str">
        <f t="shared" si="19"/>
        <v>福岡県吉富町</v>
      </c>
      <c r="F1246" s="5">
        <v>6217</v>
      </c>
      <c r="G1246" s="5">
        <v>4</v>
      </c>
      <c r="H1246" s="5">
        <v>1</v>
      </c>
      <c r="I1246" s="5">
        <v>0</v>
      </c>
      <c r="J1246" s="5">
        <v>1</v>
      </c>
      <c r="K1246" s="5">
        <v>0</v>
      </c>
      <c r="L1246" s="5">
        <v>34</v>
      </c>
      <c r="M1246" s="5">
        <v>3252</v>
      </c>
      <c r="N1246" s="5">
        <v>13231</v>
      </c>
      <c r="O1246" s="5">
        <v>36802</v>
      </c>
      <c r="P1246" s="5">
        <v>123174</v>
      </c>
      <c r="Q1246" s="5">
        <v>541435</v>
      </c>
      <c r="R1246" s="5">
        <v>25756</v>
      </c>
      <c r="S1246" s="5">
        <v>4</v>
      </c>
      <c r="T1246" s="5">
        <v>611</v>
      </c>
      <c r="U1246" s="5">
        <v>0</v>
      </c>
      <c r="V1246" s="5">
        <v>0</v>
      </c>
      <c r="W1246" s="5">
        <v>2</v>
      </c>
      <c r="X1246" s="5">
        <v>20</v>
      </c>
      <c r="Y1246" s="5">
        <v>1800</v>
      </c>
      <c r="Z1246" s="5">
        <v>0</v>
      </c>
      <c r="AA1246" s="5">
        <v>27</v>
      </c>
      <c r="AB1246" s="5">
        <v>14</v>
      </c>
      <c r="AC1246" s="5">
        <v>0</v>
      </c>
      <c r="AD1246" s="5">
        <v>118</v>
      </c>
      <c r="AE1246" s="5">
        <v>997</v>
      </c>
      <c r="AF1246" s="5">
        <v>0</v>
      </c>
      <c r="AG1246" s="5">
        <v>0</v>
      </c>
      <c r="AH1246" s="5">
        <v>0</v>
      </c>
      <c r="AI1246" s="5">
        <v>0</v>
      </c>
      <c r="AJ1246" s="5">
        <v>0</v>
      </c>
      <c r="AK1246" s="5">
        <v>1200</v>
      </c>
      <c r="AL1246" s="5">
        <v>261</v>
      </c>
      <c r="AM1246" s="5">
        <v>0</v>
      </c>
      <c r="AN1246" s="5">
        <v>0</v>
      </c>
      <c r="AO1246" s="5">
        <v>0</v>
      </c>
      <c r="AP1246" s="5">
        <v>200</v>
      </c>
      <c r="AQ1246" s="5">
        <v>0</v>
      </c>
      <c r="AR1246" s="5">
        <v>34</v>
      </c>
      <c r="AS1246" s="5">
        <v>0</v>
      </c>
      <c r="AT1246" s="5">
        <v>0</v>
      </c>
      <c r="AU1246" s="5">
        <v>0</v>
      </c>
      <c r="AV1246" s="5">
        <v>0</v>
      </c>
      <c r="AW1246" s="5">
        <v>0</v>
      </c>
      <c r="AX1246" s="5">
        <v>0</v>
      </c>
      <c r="AY1246" s="5">
        <v>0</v>
      </c>
      <c r="AZ1246" s="5">
        <v>0</v>
      </c>
      <c r="BA1246" s="5">
        <v>61</v>
      </c>
      <c r="BB1246" s="5">
        <v>1485</v>
      </c>
      <c r="BC1246" s="5">
        <v>566</v>
      </c>
      <c r="BD1246" s="5">
        <v>0</v>
      </c>
      <c r="BE1246" s="5">
        <v>0</v>
      </c>
      <c r="BF1246" s="5">
        <v>0</v>
      </c>
      <c r="BG1246" s="5">
        <v>0</v>
      </c>
      <c r="BH1246" s="5">
        <v>124826</v>
      </c>
      <c r="BI1246" s="5">
        <v>13085</v>
      </c>
      <c r="BJ1246" s="5">
        <v>115285</v>
      </c>
      <c r="BK1246" s="5">
        <v>7897</v>
      </c>
      <c r="BL1246" s="5">
        <v>0</v>
      </c>
      <c r="BM1246" s="5">
        <v>0</v>
      </c>
      <c r="BN1246" s="5">
        <v>0</v>
      </c>
      <c r="BO1246" s="5">
        <v>8050</v>
      </c>
      <c r="BP1246" s="5">
        <v>197219</v>
      </c>
      <c r="BQ1246" s="5">
        <v>68599</v>
      </c>
      <c r="BR1246" s="5">
        <v>500</v>
      </c>
    </row>
    <row r="1247" spans="1:70">
      <c r="A1247" t="s">
        <v>2665</v>
      </c>
      <c r="B1247" t="s">
        <v>2666</v>
      </c>
      <c r="C1247" t="s">
        <v>1749</v>
      </c>
      <c r="D1247" t="s">
        <v>2715</v>
      </c>
      <c r="E1247" t="str">
        <f t="shared" si="19"/>
        <v>福岡県宗像地区事務組合</v>
      </c>
      <c r="F1247" s="5">
        <v>139746</v>
      </c>
      <c r="G1247" s="5">
        <v>13</v>
      </c>
      <c r="H1247" s="5">
        <v>0</v>
      </c>
      <c r="I1247" s="5">
        <v>0</v>
      </c>
      <c r="J1247" s="5">
        <v>2</v>
      </c>
      <c r="K1247" s="5">
        <v>0</v>
      </c>
      <c r="L1247" s="5">
        <v>11571</v>
      </c>
      <c r="M1247" s="5">
        <v>30382</v>
      </c>
      <c r="N1247" s="5">
        <v>239876</v>
      </c>
      <c r="O1247" s="5">
        <v>695273</v>
      </c>
      <c r="P1247" s="5">
        <v>2497160</v>
      </c>
      <c r="Q1247" s="5">
        <v>3159419</v>
      </c>
      <c r="R1247" s="5">
        <v>358834</v>
      </c>
      <c r="S1247" s="5">
        <v>5</v>
      </c>
      <c r="T1247" s="5">
        <v>12105</v>
      </c>
      <c r="U1247" s="5">
        <v>0</v>
      </c>
      <c r="V1247" s="5">
        <v>0</v>
      </c>
      <c r="W1247" s="5">
        <v>5</v>
      </c>
      <c r="X1247" s="5">
        <v>6</v>
      </c>
      <c r="Y1247" s="5">
        <v>40150</v>
      </c>
      <c r="Z1247" s="5">
        <v>0</v>
      </c>
      <c r="AA1247" s="5">
        <v>55</v>
      </c>
      <c r="AB1247" s="5">
        <v>24</v>
      </c>
      <c r="AC1247" s="5">
        <v>32</v>
      </c>
      <c r="AD1247" s="5">
        <v>297</v>
      </c>
      <c r="AE1247" s="5">
        <v>18705</v>
      </c>
      <c r="AF1247" s="5">
        <v>70318</v>
      </c>
      <c r="AG1247" s="5">
        <v>0</v>
      </c>
      <c r="AH1247" s="5">
        <v>0</v>
      </c>
      <c r="AI1247" s="5">
        <v>40150</v>
      </c>
      <c r="AJ1247" s="5">
        <v>0</v>
      </c>
      <c r="AK1247" s="5">
        <v>6200</v>
      </c>
      <c r="AL1247" s="5">
        <v>21590</v>
      </c>
      <c r="AM1247" s="5">
        <v>0</v>
      </c>
      <c r="AN1247" s="5">
        <v>0</v>
      </c>
      <c r="AO1247" s="5">
        <v>0</v>
      </c>
      <c r="AP1247" s="5">
        <v>0</v>
      </c>
      <c r="AQ1247" s="5">
        <v>0</v>
      </c>
      <c r="AR1247" s="5">
        <v>727</v>
      </c>
      <c r="AS1247" s="5">
        <v>1978</v>
      </c>
      <c r="AT1247" s="5">
        <v>50542</v>
      </c>
      <c r="AU1247" s="5">
        <v>34150</v>
      </c>
      <c r="AV1247" s="5">
        <v>9</v>
      </c>
      <c r="AW1247" s="5">
        <v>0</v>
      </c>
      <c r="AX1247" s="5">
        <v>506</v>
      </c>
      <c r="AY1247" s="5">
        <v>140</v>
      </c>
      <c r="AZ1247" s="5">
        <v>0</v>
      </c>
      <c r="BA1247" s="5">
        <v>0</v>
      </c>
      <c r="BB1247" s="5">
        <v>496</v>
      </c>
      <c r="BC1247" s="5">
        <v>573</v>
      </c>
      <c r="BD1247" s="5">
        <v>0</v>
      </c>
      <c r="BE1247" s="5">
        <v>0</v>
      </c>
      <c r="BF1247" s="5">
        <v>0</v>
      </c>
      <c r="BG1247" s="5">
        <v>0</v>
      </c>
      <c r="BH1247" s="5">
        <v>2709947</v>
      </c>
      <c r="BI1247" s="5">
        <v>564567</v>
      </c>
      <c r="BJ1247" s="5">
        <v>2706170</v>
      </c>
      <c r="BK1247" s="5">
        <v>72409</v>
      </c>
      <c r="BL1247" s="5">
        <v>747</v>
      </c>
      <c r="BM1247" s="5">
        <v>63889</v>
      </c>
      <c r="BN1247" s="5">
        <v>0</v>
      </c>
      <c r="BO1247" s="5">
        <v>396649</v>
      </c>
      <c r="BP1247" s="5">
        <v>6252015</v>
      </c>
      <c r="BQ1247" s="5">
        <v>1479374</v>
      </c>
      <c r="BR1247" s="5">
        <v>15400</v>
      </c>
    </row>
    <row r="1248" spans="1:70">
      <c r="A1248" t="s">
        <v>2665</v>
      </c>
      <c r="B1248" t="s">
        <v>2666</v>
      </c>
      <c r="C1248" t="s">
        <v>1466</v>
      </c>
      <c r="D1248" t="s">
        <v>2716</v>
      </c>
      <c r="E1248" t="str">
        <f t="shared" si="19"/>
        <v>福岡県山神水道企業団</v>
      </c>
      <c r="F1248" s="5">
        <v>0</v>
      </c>
      <c r="G1248" s="5">
        <v>10</v>
      </c>
      <c r="H1248" s="5">
        <v>0</v>
      </c>
      <c r="I1248" s="5">
        <v>0</v>
      </c>
      <c r="J1248" s="5">
        <v>1</v>
      </c>
      <c r="K1248" s="5">
        <v>0</v>
      </c>
      <c r="L1248" s="5">
        <v>1126</v>
      </c>
      <c r="M1248" s="5">
        <v>16893</v>
      </c>
      <c r="N1248" s="5">
        <v>0</v>
      </c>
      <c r="O1248" s="5">
        <v>0</v>
      </c>
      <c r="P1248" s="5">
        <v>505339</v>
      </c>
      <c r="Q1248" s="5">
        <v>2119233</v>
      </c>
      <c r="R1248" s="5">
        <v>101974</v>
      </c>
      <c r="S1248" s="5">
        <v>7</v>
      </c>
      <c r="T1248" s="5">
        <v>0</v>
      </c>
      <c r="U1248" s="5">
        <v>6402</v>
      </c>
      <c r="V1248" s="5">
        <v>0</v>
      </c>
      <c r="W1248" s="5">
        <v>5</v>
      </c>
      <c r="X1248" s="5">
        <v>24</v>
      </c>
      <c r="Y1248" s="5">
        <v>23200</v>
      </c>
      <c r="Z1248" s="5">
        <v>0</v>
      </c>
      <c r="AA1248" s="5">
        <v>38</v>
      </c>
      <c r="AB1248" s="5">
        <v>21</v>
      </c>
      <c r="AC1248" s="5">
        <v>0</v>
      </c>
      <c r="AD1248" s="5">
        <v>16893</v>
      </c>
      <c r="AE1248" s="5">
        <v>0</v>
      </c>
      <c r="AF1248" s="5">
        <v>0</v>
      </c>
      <c r="AG1248" s="5">
        <v>20000</v>
      </c>
      <c r="AH1248" s="5">
        <v>0</v>
      </c>
      <c r="AI1248" s="5">
        <v>0</v>
      </c>
      <c r="AJ1248" s="5">
        <v>0</v>
      </c>
      <c r="AK1248" s="5">
        <v>7900</v>
      </c>
      <c r="AL1248" s="5">
        <v>0</v>
      </c>
      <c r="AM1248" s="5">
        <v>0</v>
      </c>
      <c r="AN1248" s="5">
        <v>0</v>
      </c>
      <c r="AO1248" s="5">
        <v>0</v>
      </c>
      <c r="AP1248" s="5">
        <v>0</v>
      </c>
      <c r="AQ1248" s="5">
        <v>0</v>
      </c>
      <c r="AR1248" s="5">
        <v>0</v>
      </c>
      <c r="AS1248" s="5">
        <v>0</v>
      </c>
      <c r="AT1248" s="5">
        <v>0</v>
      </c>
      <c r="AU1248" s="5">
        <v>0</v>
      </c>
      <c r="AV1248" s="5">
        <v>0</v>
      </c>
      <c r="AW1248" s="5">
        <v>0</v>
      </c>
      <c r="AX1248" s="5">
        <v>0</v>
      </c>
      <c r="AY1248" s="5">
        <v>0</v>
      </c>
      <c r="AZ1248" s="5">
        <v>0</v>
      </c>
      <c r="BA1248" s="5">
        <v>0</v>
      </c>
      <c r="BB1248" s="5">
        <v>0</v>
      </c>
      <c r="BC1248" s="5">
        <v>0</v>
      </c>
      <c r="BD1248" s="5">
        <v>0</v>
      </c>
      <c r="BE1248" s="5">
        <v>0</v>
      </c>
      <c r="BF1248" s="5">
        <v>0</v>
      </c>
      <c r="BG1248" s="5">
        <v>0</v>
      </c>
      <c r="BH1248" s="5">
        <v>505339</v>
      </c>
      <c r="BI1248" s="5">
        <v>35339</v>
      </c>
      <c r="BJ1248" s="5">
        <v>454543</v>
      </c>
      <c r="BK1248" s="5">
        <v>45519</v>
      </c>
      <c r="BL1248" s="5">
        <v>0</v>
      </c>
      <c r="BM1248" s="5">
        <v>0</v>
      </c>
      <c r="BN1248" s="5">
        <v>0</v>
      </c>
      <c r="BO1248" s="5">
        <v>33246</v>
      </c>
      <c r="BP1248" s="5">
        <v>1553558</v>
      </c>
      <c r="BQ1248" s="5">
        <v>298426</v>
      </c>
      <c r="BR1248" s="5">
        <v>0</v>
      </c>
    </row>
    <row r="1249" spans="1:70">
      <c r="A1249" t="s">
        <v>2665</v>
      </c>
      <c r="B1249" t="s">
        <v>2666</v>
      </c>
      <c r="C1249" t="s">
        <v>1468</v>
      </c>
      <c r="D1249" t="s">
        <v>2717</v>
      </c>
      <c r="E1249" t="str">
        <f t="shared" si="19"/>
        <v>福岡県福岡県南広域水道企業団</v>
      </c>
      <c r="F1249" s="5">
        <v>0</v>
      </c>
      <c r="G1249" s="5">
        <v>57</v>
      </c>
      <c r="H1249" s="5">
        <v>0</v>
      </c>
      <c r="I1249" s="5">
        <v>0</v>
      </c>
      <c r="J1249" s="5">
        <v>1</v>
      </c>
      <c r="K1249" s="5">
        <v>0</v>
      </c>
      <c r="L1249" s="5">
        <v>35406</v>
      </c>
      <c r="M1249" s="5">
        <v>121526</v>
      </c>
      <c r="N1249" s="5">
        <v>0</v>
      </c>
      <c r="O1249" s="5">
        <v>0</v>
      </c>
      <c r="P1249" s="5">
        <v>2880183</v>
      </c>
      <c r="Q1249" s="5">
        <v>7024039</v>
      </c>
      <c r="R1249" s="5">
        <v>1202081</v>
      </c>
      <c r="S1249" s="5">
        <v>24</v>
      </c>
      <c r="T1249" s="5">
        <v>0</v>
      </c>
      <c r="U1249" s="5">
        <v>36422</v>
      </c>
      <c r="V1249" s="5">
        <v>0</v>
      </c>
      <c r="W1249" s="5">
        <v>17</v>
      </c>
      <c r="X1249" s="5">
        <v>17</v>
      </c>
      <c r="Y1249" s="5">
        <v>157640</v>
      </c>
      <c r="Z1249" s="5">
        <v>0</v>
      </c>
      <c r="AA1249" s="5">
        <v>41</v>
      </c>
      <c r="AB1249" s="5">
        <v>16</v>
      </c>
      <c r="AC1249" s="5">
        <v>6313</v>
      </c>
      <c r="AD1249" s="5">
        <v>18133</v>
      </c>
      <c r="AE1249" s="5">
        <v>0</v>
      </c>
      <c r="AF1249" s="5">
        <v>0</v>
      </c>
      <c r="AG1249" s="5">
        <v>78820</v>
      </c>
      <c r="AH1249" s="5">
        <v>346061</v>
      </c>
      <c r="AI1249" s="5">
        <v>0</v>
      </c>
      <c r="AJ1249" s="5">
        <v>0</v>
      </c>
      <c r="AK1249" s="5">
        <v>55846</v>
      </c>
      <c r="AL1249" s="5">
        <v>10960</v>
      </c>
      <c r="AM1249" s="5">
        <v>0</v>
      </c>
      <c r="AN1249" s="5">
        <v>0</v>
      </c>
      <c r="AO1249" s="5">
        <v>0</v>
      </c>
      <c r="AP1249" s="5">
        <v>0</v>
      </c>
      <c r="AQ1249" s="5">
        <v>0</v>
      </c>
      <c r="AR1249" s="5">
        <v>67</v>
      </c>
      <c r="AS1249" s="5">
        <v>10664</v>
      </c>
      <c r="AT1249" s="5">
        <v>0</v>
      </c>
      <c r="AU1249" s="5">
        <v>0</v>
      </c>
      <c r="AV1249" s="5">
        <v>4789</v>
      </c>
      <c r="AW1249" s="5">
        <v>2879</v>
      </c>
      <c r="AX1249" s="5">
        <v>0</v>
      </c>
      <c r="AY1249" s="5">
        <v>0</v>
      </c>
      <c r="AZ1249" s="5">
        <v>0</v>
      </c>
      <c r="BA1249" s="5">
        <v>0</v>
      </c>
      <c r="BB1249" s="5">
        <v>0</v>
      </c>
      <c r="BC1249" s="5">
        <v>0</v>
      </c>
      <c r="BD1249" s="5">
        <v>0</v>
      </c>
      <c r="BE1249" s="5">
        <v>0</v>
      </c>
      <c r="BF1249" s="5">
        <v>0</v>
      </c>
      <c r="BG1249" s="5">
        <v>0</v>
      </c>
      <c r="BH1249" s="5">
        <v>3169945</v>
      </c>
      <c r="BI1249" s="5">
        <v>660496</v>
      </c>
      <c r="BJ1249" s="5">
        <v>3039205</v>
      </c>
      <c r="BK1249" s="5">
        <v>347194</v>
      </c>
      <c r="BL1249" s="5">
        <v>0</v>
      </c>
      <c r="BM1249" s="5">
        <v>0</v>
      </c>
      <c r="BN1249" s="5">
        <v>0</v>
      </c>
      <c r="BO1249" s="5">
        <v>317018</v>
      </c>
      <c r="BP1249" s="5">
        <v>2368225</v>
      </c>
      <c r="BQ1249" s="5">
        <v>1883169</v>
      </c>
      <c r="BR1249" s="5" t="s">
        <v>2903</v>
      </c>
    </row>
    <row r="1250" spans="1:70">
      <c r="A1250" t="s">
        <v>2665</v>
      </c>
      <c r="B1250" t="s">
        <v>2666</v>
      </c>
      <c r="C1250" t="s">
        <v>1470</v>
      </c>
      <c r="D1250" t="s">
        <v>2718</v>
      </c>
      <c r="E1250" t="str">
        <f t="shared" si="19"/>
        <v>福岡県福岡地区水道企業団</v>
      </c>
      <c r="F1250" s="5">
        <v>0</v>
      </c>
      <c r="G1250" s="5">
        <v>105</v>
      </c>
      <c r="H1250" s="5">
        <v>0</v>
      </c>
      <c r="I1250" s="5">
        <v>0</v>
      </c>
      <c r="J1250" s="5">
        <v>1</v>
      </c>
      <c r="K1250" s="5">
        <v>0</v>
      </c>
      <c r="L1250" s="5">
        <v>22098</v>
      </c>
      <c r="M1250" s="5">
        <v>156862</v>
      </c>
      <c r="N1250" s="5">
        <v>0</v>
      </c>
      <c r="O1250" s="5">
        <v>0</v>
      </c>
      <c r="P1250" s="5">
        <v>10299847</v>
      </c>
      <c r="Q1250" s="5">
        <v>13554584</v>
      </c>
      <c r="R1250" s="5">
        <v>2090169</v>
      </c>
      <c r="S1250" s="5">
        <v>69</v>
      </c>
      <c r="T1250" s="5">
        <v>0</v>
      </c>
      <c r="U1250" s="5">
        <v>89092</v>
      </c>
      <c r="V1250" s="5">
        <v>0</v>
      </c>
      <c r="W1250" s="5">
        <v>52</v>
      </c>
      <c r="X1250" s="5">
        <v>3</v>
      </c>
      <c r="Y1250" s="5">
        <v>280800</v>
      </c>
      <c r="Z1250" s="5">
        <v>0</v>
      </c>
      <c r="AA1250" s="5">
        <v>3151</v>
      </c>
      <c r="AB1250" s="5">
        <v>0</v>
      </c>
      <c r="AC1250" s="5">
        <v>0</v>
      </c>
      <c r="AD1250" s="5">
        <v>39637</v>
      </c>
      <c r="AE1250" s="5">
        <v>0</v>
      </c>
      <c r="AF1250" s="5">
        <v>0</v>
      </c>
      <c r="AG1250" s="5">
        <v>280800</v>
      </c>
      <c r="AH1250" s="5">
        <v>0</v>
      </c>
      <c r="AI1250" s="5">
        <v>0</v>
      </c>
      <c r="AJ1250" s="5">
        <v>0</v>
      </c>
      <c r="AK1250" s="5">
        <v>0</v>
      </c>
      <c r="AL1250" s="5">
        <v>0</v>
      </c>
      <c r="AM1250" s="5">
        <v>0</v>
      </c>
      <c r="AN1250" s="5">
        <v>70852</v>
      </c>
      <c r="AO1250" s="5">
        <v>0</v>
      </c>
      <c r="AP1250" s="5">
        <v>0</v>
      </c>
      <c r="AQ1250" s="5">
        <v>0</v>
      </c>
      <c r="AR1250" s="5">
        <v>5069</v>
      </c>
      <c r="AS1250" s="5">
        <v>10979</v>
      </c>
      <c r="AT1250" s="5">
        <v>0</v>
      </c>
      <c r="AU1250" s="5">
        <v>0</v>
      </c>
      <c r="AV1250" s="5">
        <v>244</v>
      </c>
      <c r="AW1250" s="5">
        <v>16004</v>
      </c>
      <c r="AX1250" s="5">
        <v>0</v>
      </c>
      <c r="AY1250" s="5">
        <v>0</v>
      </c>
      <c r="AZ1250" s="5">
        <v>0</v>
      </c>
      <c r="BA1250" s="5">
        <v>0</v>
      </c>
      <c r="BB1250" s="5">
        <v>0</v>
      </c>
      <c r="BC1250" s="5">
        <v>0</v>
      </c>
      <c r="BD1250" s="5">
        <v>702</v>
      </c>
      <c r="BE1250" s="5">
        <v>0</v>
      </c>
      <c r="BF1250" s="5">
        <v>0</v>
      </c>
      <c r="BG1250" s="5">
        <v>0</v>
      </c>
      <c r="BH1250" s="5">
        <v>10300607</v>
      </c>
      <c r="BI1250" s="5">
        <v>1276751</v>
      </c>
      <c r="BJ1250" s="5">
        <v>9447183</v>
      </c>
      <c r="BK1250" s="5">
        <v>486832</v>
      </c>
      <c r="BL1250" s="5">
        <v>0</v>
      </c>
      <c r="BM1250" s="5">
        <v>0</v>
      </c>
      <c r="BN1250" s="5">
        <v>0</v>
      </c>
      <c r="BO1250" s="5">
        <v>991962</v>
      </c>
      <c r="BP1250" s="5">
        <v>11597771</v>
      </c>
      <c r="BQ1250" s="5">
        <v>6253230</v>
      </c>
      <c r="BR1250" s="5">
        <v>230800</v>
      </c>
    </row>
    <row r="1251" spans="1:70">
      <c r="A1251" t="s">
        <v>2665</v>
      </c>
      <c r="B1251" t="s">
        <v>2666</v>
      </c>
      <c r="C1251" t="s">
        <v>1693</v>
      </c>
      <c r="D1251" t="s">
        <v>2719</v>
      </c>
      <c r="E1251" t="str">
        <f t="shared" si="19"/>
        <v>福岡県田川地区水道企業団</v>
      </c>
      <c r="F1251" s="5">
        <v>0</v>
      </c>
      <c r="G1251" s="5">
        <v>8</v>
      </c>
      <c r="H1251" s="5">
        <v>0</v>
      </c>
      <c r="I1251" s="5">
        <v>0</v>
      </c>
      <c r="J1251" s="5">
        <v>1</v>
      </c>
      <c r="K1251" s="5">
        <v>0</v>
      </c>
      <c r="L1251" s="5">
        <v>10084</v>
      </c>
      <c r="M1251" s="5">
        <v>50320</v>
      </c>
      <c r="N1251" s="5">
        <v>0</v>
      </c>
      <c r="O1251" s="5">
        <v>0</v>
      </c>
      <c r="P1251" s="5">
        <v>609733</v>
      </c>
      <c r="Q1251" s="5">
        <v>1967567</v>
      </c>
      <c r="R1251" s="5">
        <v>99785</v>
      </c>
      <c r="S1251" s="5">
        <v>7</v>
      </c>
      <c r="T1251" s="5">
        <v>0</v>
      </c>
      <c r="U1251" s="5">
        <v>7380</v>
      </c>
      <c r="V1251" s="5">
        <v>0</v>
      </c>
      <c r="W1251" s="5">
        <v>1</v>
      </c>
      <c r="X1251" s="5">
        <v>3</v>
      </c>
      <c r="Y1251" s="5">
        <v>25700</v>
      </c>
      <c r="Z1251" s="5">
        <v>0</v>
      </c>
      <c r="AA1251" s="5">
        <v>84</v>
      </c>
      <c r="AB1251" s="5">
        <v>45</v>
      </c>
      <c r="AC1251" s="5">
        <v>0</v>
      </c>
      <c r="AD1251" s="5">
        <v>0</v>
      </c>
      <c r="AE1251" s="5">
        <v>0</v>
      </c>
      <c r="AF1251" s="5">
        <v>0</v>
      </c>
      <c r="AG1251" s="5">
        <v>0</v>
      </c>
      <c r="AH1251" s="5">
        <v>0</v>
      </c>
      <c r="AI1251" s="5">
        <v>25700</v>
      </c>
      <c r="AJ1251" s="5">
        <v>0</v>
      </c>
      <c r="AK1251" s="5">
        <v>0</v>
      </c>
      <c r="AL1251" s="5">
        <v>8600</v>
      </c>
      <c r="AM1251" s="5">
        <v>0</v>
      </c>
      <c r="AN1251" s="5">
        <v>0</v>
      </c>
      <c r="AO1251" s="5">
        <v>0</v>
      </c>
      <c r="AP1251" s="5">
        <v>0</v>
      </c>
      <c r="AQ1251" s="5">
        <v>0</v>
      </c>
      <c r="AR1251" s="5">
        <v>2654</v>
      </c>
      <c r="AS1251" s="5">
        <v>0</v>
      </c>
      <c r="AT1251" s="5">
        <v>0</v>
      </c>
      <c r="AU1251" s="5">
        <v>0</v>
      </c>
      <c r="AV1251" s="5">
        <v>20</v>
      </c>
      <c r="AW1251" s="5">
        <v>0</v>
      </c>
      <c r="AX1251" s="5">
        <v>0</v>
      </c>
      <c r="AY1251" s="5">
        <v>0</v>
      </c>
      <c r="AZ1251" s="5">
        <v>0</v>
      </c>
      <c r="BA1251" s="5">
        <v>0</v>
      </c>
      <c r="BB1251" s="5">
        <v>0</v>
      </c>
      <c r="BC1251" s="5">
        <v>0</v>
      </c>
      <c r="BD1251" s="5">
        <v>0</v>
      </c>
      <c r="BE1251" s="5">
        <v>0</v>
      </c>
      <c r="BF1251" s="5">
        <v>0</v>
      </c>
      <c r="BG1251" s="5">
        <v>0</v>
      </c>
      <c r="BH1251" s="5">
        <v>609733</v>
      </c>
      <c r="BI1251" s="5">
        <v>445652</v>
      </c>
      <c r="BJ1251" s="5">
        <v>1066759</v>
      </c>
      <c r="BK1251" s="5">
        <v>36796</v>
      </c>
      <c r="BL1251" s="5">
        <v>0</v>
      </c>
      <c r="BM1251" s="5">
        <v>0</v>
      </c>
      <c r="BN1251" s="5">
        <v>0</v>
      </c>
      <c r="BO1251" s="5">
        <v>413182</v>
      </c>
      <c r="BP1251" s="5">
        <v>2260440</v>
      </c>
      <c r="BQ1251" s="5">
        <v>400939</v>
      </c>
      <c r="BR1251" s="5">
        <v>0</v>
      </c>
    </row>
    <row r="1252" spans="1:70">
      <c r="A1252" t="s">
        <v>2665</v>
      </c>
      <c r="B1252" t="s">
        <v>2666</v>
      </c>
      <c r="C1252" t="s">
        <v>1474</v>
      </c>
      <c r="D1252" t="s">
        <v>2720</v>
      </c>
      <c r="E1252" t="str">
        <f t="shared" si="19"/>
        <v>福岡県京築地区水道企業団</v>
      </c>
      <c r="F1252" s="5">
        <v>0</v>
      </c>
      <c r="G1252" s="5">
        <v>7</v>
      </c>
      <c r="H1252" s="5">
        <v>0</v>
      </c>
      <c r="I1252" s="5">
        <v>0</v>
      </c>
      <c r="J1252" s="5">
        <v>1</v>
      </c>
      <c r="K1252" s="5">
        <v>0</v>
      </c>
      <c r="L1252" s="5">
        <v>438</v>
      </c>
      <c r="M1252" s="5">
        <v>69540</v>
      </c>
      <c r="N1252" s="5">
        <v>0</v>
      </c>
      <c r="O1252" s="5">
        <v>0</v>
      </c>
      <c r="P1252" s="5">
        <v>638176</v>
      </c>
      <c r="Q1252" s="5">
        <v>3853124</v>
      </c>
      <c r="R1252" s="5">
        <v>338960</v>
      </c>
      <c r="S1252" s="5">
        <v>4</v>
      </c>
      <c r="T1252" s="5">
        <v>0</v>
      </c>
      <c r="U1252" s="5">
        <v>3586</v>
      </c>
      <c r="V1252" s="5">
        <v>0</v>
      </c>
      <c r="W1252" s="5">
        <v>4</v>
      </c>
      <c r="X1252" s="5">
        <v>20</v>
      </c>
      <c r="Y1252" s="5">
        <v>10000</v>
      </c>
      <c r="Z1252" s="5">
        <v>0</v>
      </c>
      <c r="AA1252" s="5">
        <v>56</v>
      </c>
      <c r="AB1252" s="5">
        <v>44</v>
      </c>
      <c r="AC1252" s="5">
        <v>0</v>
      </c>
      <c r="AD1252" s="5">
        <v>0</v>
      </c>
      <c r="AE1252" s="5">
        <v>0</v>
      </c>
      <c r="AF1252" s="5">
        <v>0</v>
      </c>
      <c r="AG1252" s="5">
        <v>0</v>
      </c>
      <c r="AH1252" s="5">
        <v>0</v>
      </c>
      <c r="AI1252" s="5">
        <v>0</v>
      </c>
      <c r="AJ1252" s="5">
        <v>0</v>
      </c>
      <c r="AK1252" s="5">
        <v>0</v>
      </c>
      <c r="AL1252" s="5">
        <v>0</v>
      </c>
      <c r="AM1252" s="5">
        <v>0</v>
      </c>
      <c r="AN1252" s="5">
        <v>0</v>
      </c>
      <c r="AO1252" s="5">
        <v>0</v>
      </c>
      <c r="AP1252" s="5">
        <v>0</v>
      </c>
      <c r="AQ1252" s="5">
        <v>0</v>
      </c>
      <c r="AR1252" s="5">
        <v>231</v>
      </c>
      <c r="AS1252" s="5">
        <v>653</v>
      </c>
      <c r="AT1252" s="5">
        <v>0</v>
      </c>
      <c r="AU1252" s="5">
        <v>0</v>
      </c>
      <c r="AV1252" s="5">
        <v>0</v>
      </c>
      <c r="AW1252" s="5">
        <v>978</v>
      </c>
      <c r="AX1252" s="5">
        <v>0</v>
      </c>
      <c r="AY1252" s="5">
        <v>0</v>
      </c>
      <c r="AZ1252" s="5">
        <v>0</v>
      </c>
      <c r="BA1252" s="5">
        <v>0</v>
      </c>
      <c r="BB1252" s="5">
        <v>0</v>
      </c>
      <c r="BC1252" s="5">
        <v>0</v>
      </c>
      <c r="BD1252" s="5">
        <v>54</v>
      </c>
      <c r="BE1252" s="5">
        <v>340</v>
      </c>
      <c r="BF1252" s="5">
        <v>0</v>
      </c>
      <c r="BG1252" s="5">
        <v>0</v>
      </c>
      <c r="BH1252" s="5">
        <v>638176</v>
      </c>
      <c r="BI1252" s="5">
        <v>57142</v>
      </c>
      <c r="BJ1252" s="5">
        <v>427541</v>
      </c>
      <c r="BK1252" s="5">
        <v>66206</v>
      </c>
      <c r="BL1252" s="5">
        <v>0</v>
      </c>
      <c r="BM1252" s="5">
        <v>0</v>
      </c>
      <c r="BN1252" s="5">
        <v>0</v>
      </c>
      <c r="BO1252" s="5">
        <v>56839</v>
      </c>
      <c r="BP1252" s="5">
        <v>1905882</v>
      </c>
      <c r="BQ1252" s="5">
        <v>1044576</v>
      </c>
      <c r="BR1252" s="5">
        <v>0</v>
      </c>
    </row>
    <row r="1253" spans="1:70">
      <c r="A1253" t="s">
        <v>2665</v>
      </c>
      <c r="B1253" t="s">
        <v>2666</v>
      </c>
      <c r="C1253" t="s">
        <v>2430</v>
      </c>
      <c r="D1253" t="s">
        <v>2667</v>
      </c>
      <c r="E1253" t="str">
        <f t="shared" si="19"/>
        <v>福岡県北九州市</v>
      </c>
      <c r="F1253" s="5">
        <v>0</v>
      </c>
      <c r="G1253" s="5">
        <v>8</v>
      </c>
      <c r="H1253" s="5">
        <v>0</v>
      </c>
      <c r="I1253" s="5">
        <v>0</v>
      </c>
      <c r="J1253" s="5">
        <v>0</v>
      </c>
      <c r="K1253" s="5">
        <v>0</v>
      </c>
      <c r="L1253" s="5">
        <v>5135</v>
      </c>
      <c r="M1253" s="5">
        <v>54044</v>
      </c>
      <c r="N1253" s="5">
        <v>0</v>
      </c>
      <c r="O1253" s="5">
        <v>0</v>
      </c>
      <c r="P1253" s="5">
        <v>617140</v>
      </c>
      <c r="Q1253" s="5">
        <v>3864089</v>
      </c>
      <c r="R1253" s="5">
        <v>171506</v>
      </c>
      <c r="S1253" s="5">
        <v>8</v>
      </c>
      <c r="T1253" s="5">
        <v>0</v>
      </c>
      <c r="U1253" s="5">
        <v>6916</v>
      </c>
      <c r="V1253" s="5">
        <v>0</v>
      </c>
      <c r="W1253" s="5">
        <v>7</v>
      </c>
      <c r="X1253" s="5">
        <v>4</v>
      </c>
      <c r="Y1253" s="5">
        <v>23000</v>
      </c>
      <c r="Z1253" s="5">
        <v>0</v>
      </c>
      <c r="AA1253" s="5">
        <v>0</v>
      </c>
      <c r="AB1253" s="5">
        <v>0</v>
      </c>
      <c r="AC1253" s="5">
        <v>0</v>
      </c>
      <c r="AD1253" s="5">
        <v>0</v>
      </c>
      <c r="AE1253" s="5">
        <v>0</v>
      </c>
      <c r="AF1253" s="5">
        <v>0</v>
      </c>
      <c r="AG1253" s="5">
        <v>1000</v>
      </c>
      <c r="AH1253" s="5">
        <v>0</v>
      </c>
      <c r="AI1253" s="5">
        <v>0</v>
      </c>
      <c r="AJ1253" s="5">
        <v>0</v>
      </c>
      <c r="AK1253" s="5">
        <v>4000</v>
      </c>
      <c r="AL1253" s="5">
        <v>0</v>
      </c>
      <c r="AM1253" s="5">
        <v>0</v>
      </c>
      <c r="AN1253" s="5">
        <v>0</v>
      </c>
      <c r="AO1253" s="5">
        <v>0</v>
      </c>
      <c r="AP1253" s="5">
        <v>0</v>
      </c>
      <c r="AQ1253" s="5">
        <v>0</v>
      </c>
      <c r="AR1253" s="5">
        <v>0</v>
      </c>
      <c r="AS1253" s="5">
        <v>25684</v>
      </c>
      <c r="AT1253" s="5">
        <v>0</v>
      </c>
      <c r="AU1253" s="5">
        <v>0</v>
      </c>
      <c r="AV1253" s="5">
        <v>5135</v>
      </c>
      <c r="AW1253" s="5">
        <v>28360</v>
      </c>
      <c r="AX1253" s="5">
        <v>0</v>
      </c>
      <c r="AY1253" s="5">
        <v>0</v>
      </c>
      <c r="AZ1253" s="5">
        <v>0</v>
      </c>
      <c r="BA1253" s="5">
        <v>0</v>
      </c>
      <c r="BB1253" s="5">
        <v>0</v>
      </c>
      <c r="BC1253" s="5">
        <v>0</v>
      </c>
      <c r="BD1253" s="5">
        <v>0</v>
      </c>
      <c r="BE1253" s="5">
        <v>0</v>
      </c>
      <c r="BF1253" s="5">
        <v>0</v>
      </c>
      <c r="BG1253" s="5">
        <v>0</v>
      </c>
      <c r="BH1253" s="5">
        <v>617176</v>
      </c>
      <c r="BI1253" s="5">
        <v>97965</v>
      </c>
      <c r="BJ1253" s="5">
        <v>614310</v>
      </c>
      <c r="BK1253" s="5">
        <v>82737</v>
      </c>
      <c r="BL1253" s="5">
        <v>0</v>
      </c>
      <c r="BM1253" s="5">
        <v>36</v>
      </c>
      <c r="BN1253" s="5">
        <v>0</v>
      </c>
      <c r="BO1253" s="5">
        <v>95889</v>
      </c>
      <c r="BP1253" s="5">
        <v>-99723</v>
      </c>
      <c r="BQ1253" s="5">
        <v>268331</v>
      </c>
      <c r="BR1253" s="5">
        <v>0</v>
      </c>
    </row>
    <row r="1254" spans="1:70">
      <c r="A1254" t="s">
        <v>2721</v>
      </c>
      <c r="B1254" t="s">
        <v>2722</v>
      </c>
      <c r="C1254" t="s">
        <v>1280</v>
      </c>
      <c r="D1254" t="s">
        <v>2723</v>
      </c>
      <c r="E1254" t="str">
        <f t="shared" si="19"/>
        <v>佐賀県佐賀市</v>
      </c>
      <c r="F1254" s="5">
        <v>189847</v>
      </c>
      <c r="G1254" s="5">
        <v>78</v>
      </c>
      <c r="H1254" s="5">
        <v>7</v>
      </c>
      <c r="I1254" s="5">
        <v>0</v>
      </c>
      <c r="J1254" s="5">
        <v>3</v>
      </c>
      <c r="K1254" s="5">
        <v>1</v>
      </c>
      <c r="L1254" s="5">
        <v>3125</v>
      </c>
      <c r="M1254" s="5">
        <v>8534</v>
      </c>
      <c r="N1254" s="5">
        <v>4903</v>
      </c>
      <c r="O1254" s="5">
        <v>977299</v>
      </c>
      <c r="P1254" s="5">
        <v>3639562</v>
      </c>
      <c r="Q1254" s="5">
        <v>4424923</v>
      </c>
      <c r="R1254" s="5">
        <v>473317</v>
      </c>
      <c r="S1254" s="5">
        <v>62</v>
      </c>
      <c r="T1254" s="5">
        <v>19693</v>
      </c>
      <c r="U1254" s="5">
        <v>0</v>
      </c>
      <c r="V1254" s="5">
        <v>0</v>
      </c>
      <c r="W1254" s="5">
        <v>34</v>
      </c>
      <c r="X1254" s="5">
        <v>22</v>
      </c>
      <c r="Y1254" s="5">
        <v>93520</v>
      </c>
      <c r="Z1254" s="5">
        <v>0</v>
      </c>
      <c r="AA1254" s="5">
        <v>88</v>
      </c>
      <c r="AB1254" s="5">
        <v>64</v>
      </c>
      <c r="AC1254" s="5">
        <v>0</v>
      </c>
      <c r="AD1254" s="5">
        <v>364</v>
      </c>
      <c r="AE1254" s="5">
        <v>2202</v>
      </c>
      <c r="AF1254" s="5">
        <v>134529</v>
      </c>
      <c r="AG1254" s="5">
        <v>2895</v>
      </c>
      <c r="AH1254" s="5">
        <v>81252</v>
      </c>
      <c r="AI1254" s="5">
        <v>192600</v>
      </c>
      <c r="AJ1254" s="5">
        <v>1590</v>
      </c>
      <c r="AK1254" s="5">
        <v>3101</v>
      </c>
      <c r="AL1254" s="5">
        <v>35313</v>
      </c>
      <c r="AM1254" s="5">
        <v>418</v>
      </c>
      <c r="AN1254" s="5">
        <v>0</v>
      </c>
      <c r="AO1254" s="5">
        <v>0</v>
      </c>
      <c r="AP1254" s="5">
        <v>0</v>
      </c>
      <c r="AQ1254" s="5">
        <v>0</v>
      </c>
      <c r="AR1254" s="5">
        <v>808</v>
      </c>
      <c r="AS1254" s="5">
        <v>1031</v>
      </c>
      <c r="AT1254" s="5">
        <v>2668</v>
      </c>
      <c r="AU1254" s="5">
        <v>119700</v>
      </c>
      <c r="AV1254" s="5">
        <v>0</v>
      </c>
      <c r="AW1254" s="5">
        <v>0</v>
      </c>
      <c r="AX1254" s="5">
        <v>461</v>
      </c>
      <c r="AY1254" s="5">
        <v>2309</v>
      </c>
      <c r="AZ1254" s="5">
        <v>0</v>
      </c>
      <c r="BA1254" s="5">
        <v>1020</v>
      </c>
      <c r="BB1254" s="5">
        <v>0</v>
      </c>
      <c r="BC1254" s="5">
        <v>1585</v>
      </c>
      <c r="BD1254" s="5">
        <v>0</v>
      </c>
      <c r="BE1254" s="5">
        <v>0</v>
      </c>
      <c r="BF1254" s="5">
        <v>0</v>
      </c>
      <c r="BG1254" s="5">
        <v>0</v>
      </c>
      <c r="BH1254" s="5">
        <v>3813529</v>
      </c>
      <c r="BI1254" s="5">
        <v>326021</v>
      </c>
      <c r="BJ1254" s="5">
        <v>3404873</v>
      </c>
      <c r="BK1254" s="5">
        <v>107135</v>
      </c>
      <c r="BL1254" s="5">
        <v>0</v>
      </c>
      <c r="BM1254" s="5">
        <v>6468</v>
      </c>
      <c r="BN1254" s="5">
        <v>0</v>
      </c>
      <c r="BO1254" s="5">
        <v>181711</v>
      </c>
      <c r="BP1254" s="5">
        <v>6382543</v>
      </c>
      <c r="BQ1254" s="5">
        <v>1335950</v>
      </c>
      <c r="BR1254" s="5">
        <v>39703</v>
      </c>
    </row>
    <row r="1255" spans="1:70">
      <c r="A1255" t="s">
        <v>2721</v>
      </c>
      <c r="B1255" t="s">
        <v>2722</v>
      </c>
      <c r="C1255" t="s">
        <v>1282</v>
      </c>
      <c r="D1255" t="s">
        <v>2724</v>
      </c>
      <c r="E1255" t="str">
        <f t="shared" si="19"/>
        <v>佐賀県唐津市</v>
      </c>
      <c r="F1255" s="5">
        <v>107834</v>
      </c>
      <c r="G1255" s="5">
        <v>27</v>
      </c>
      <c r="H1255" s="5">
        <v>3</v>
      </c>
      <c r="I1255" s="5">
        <v>8</v>
      </c>
      <c r="J1255" s="5">
        <v>8</v>
      </c>
      <c r="K1255" s="5">
        <v>1</v>
      </c>
      <c r="L1255" s="5">
        <v>21771</v>
      </c>
      <c r="M1255" s="5">
        <v>67697</v>
      </c>
      <c r="N1255" s="5">
        <v>95253</v>
      </c>
      <c r="O1255" s="5">
        <v>1113523</v>
      </c>
      <c r="P1255" s="5">
        <v>2546514</v>
      </c>
      <c r="Q1255" s="5">
        <v>11636615</v>
      </c>
      <c r="R1255" s="5">
        <v>940344</v>
      </c>
      <c r="S1255" s="5">
        <v>25</v>
      </c>
      <c r="T1255" s="5">
        <v>11298</v>
      </c>
      <c r="U1255" s="5">
        <v>0</v>
      </c>
      <c r="V1255" s="5">
        <v>0</v>
      </c>
      <c r="W1255" s="5">
        <v>14</v>
      </c>
      <c r="X1255" s="5">
        <v>10</v>
      </c>
      <c r="Y1255" s="5">
        <v>69983</v>
      </c>
      <c r="Z1255" s="5">
        <v>0</v>
      </c>
      <c r="AA1255" s="5">
        <v>1413</v>
      </c>
      <c r="AB1255" s="5">
        <v>970</v>
      </c>
      <c r="AC1255" s="5">
        <v>4281</v>
      </c>
      <c r="AD1255" s="5">
        <v>14960</v>
      </c>
      <c r="AE1255" s="5">
        <v>24060</v>
      </c>
      <c r="AF1255" s="5">
        <v>189410</v>
      </c>
      <c r="AG1255" s="5">
        <v>3490</v>
      </c>
      <c r="AH1255" s="5">
        <v>23097</v>
      </c>
      <c r="AI1255" s="5">
        <v>0</v>
      </c>
      <c r="AJ1255" s="5">
        <v>197025</v>
      </c>
      <c r="AK1255" s="5">
        <v>38464</v>
      </c>
      <c r="AL1255" s="5">
        <v>0</v>
      </c>
      <c r="AM1255" s="5">
        <v>13498</v>
      </c>
      <c r="AN1255" s="5">
        <v>0</v>
      </c>
      <c r="AO1255" s="5">
        <v>0</v>
      </c>
      <c r="AP1255" s="5">
        <v>0</v>
      </c>
      <c r="AQ1255" s="5">
        <v>0</v>
      </c>
      <c r="AR1255" s="5">
        <v>2238</v>
      </c>
      <c r="AS1255" s="5">
        <v>23416</v>
      </c>
      <c r="AT1255" s="5">
        <v>39226</v>
      </c>
      <c r="AU1255" s="5">
        <v>67122</v>
      </c>
      <c r="AV1255" s="5">
        <v>2777</v>
      </c>
      <c r="AW1255" s="5">
        <v>3543</v>
      </c>
      <c r="AX1255" s="5">
        <v>0</v>
      </c>
      <c r="AY1255" s="5">
        <v>3796</v>
      </c>
      <c r="AZ1255" s="5">
        <v>0</v>
      </c>
      <c r="BA1255" s="5">
        <v>588</v>
      </c>
      <c r="BB1255" s="5">
        <v>221</v>
      </c>
      <c r="BC1255" s="5">
        <v>74625</v>
      </c>
      <c r="BD1255" s="5">
        <v>0</v>
      </c>
      <c r="BE1255" s="5">
        <v>0</v>
      </c>
      <c r="BF1255" s="5">
        <v>0</v>
      </c>
      <c r="BG1255" s="5">
        <v>0</v>
      </c>
      <c r="BH1255" s="5">
        <v>2626126</v>
      </c>
      <c r="BI1255" s="5">
        <v>423118</v>
      </c>
      <c r="BJ1255" s="5">
        <v>2449742</v>
      </c>
      <c r="BK1255" s="5">
        <v>181417</v>
      </c>
      <c r="BL1255" s="5">
        <v>2711</v>
      </c>
      <c r="BM1255" s="5">
        <v>0</v>
      </c>
      <c r="BN1255" s="5">
        <v>0</v>
      </c>
      <c r="BO1255" s="5">
        <v>345067</v>
      </c>
      <c r="BP1255" s="5">
        <v>2544995</v>
      </c>
      <c r="BQ1255" s="5">
        <v>1749588</v>
      </c>
      <c r="BR1255" s="5">
        <v>0</v>
      </c>
    </row>
    <row r="1256" spans="1:70">
      <c r="A1256" t="s">
        <v>2721</v>
      </c>
      <c r="B1256" t="s">
        <v>2722</v>
      </c>
      <c r="C1256" t="s">
        <v>1284</v>
      </c>
      <c r="D1256" t="s">
        <v>2725</v>
      </c>
      <c r="E1256" t="str">
        <f t="shared" si="19"/>
        <v>佐賀県伊万里市</v>
      </c>
      <c r="F1256" s="5">
        <v>51781</v>
      </c>
      <c r="G1256" s="5">
        <v>31</v>
      </c>
      <c r="H1256" s="5">
        <v>0</v>
      </c>
      <c r="I1256" s="5">
        <v>5</v>
      </c>
      <c r="J1256" s="5">
        <v>1</v>
      </c>
      <c r="K1256" s="5">
        <v>3</v>
      </c>
      <c r="L1256" s="5">
        <v>25445</v>
      </c>
      <c r="M1256" s="5">
        <v>43343</v>
      </c>
      <c r="N1256" s="5">
        <v>87820</v>
      </c>
      <c r="O1256" s="5">
        <v>384454</v>
      </c>
      <c r="P1256" s="5">
        <v>1145828</v>
      </c>
      <c r="Q1256" s="5">
        <v>5312494</v>
      </c>
      <c r="R1256" s="5">
        <v>254118</v>
      </c>
      <c r="S1256" s="5">
        <v>21</v>
      </c>
      <c r="T1256" s="5">
        <v>5011</v>
      </c>
      <c r="U1256" s="5">
        <v>0</v>
      </c>
      <c r="V1256" s="5">
        <v>0</v>
      </c>
      <c r="W1256" s="5">
        <v>11</v>
      </c>
      <c r="X1256" s="5">
        <v>10</v>
      </c>
      <c r="Y1256" s="5">
        <v>26444</v>
      </c>
      <c r="Z1256" s="5">
        <v>0</v>
      </c>
      <c r="AA1256" s="5">
        <v>666</v>
      </c>
      <c r="AB1256" s="5">
        <v>338</v>
      </c>
      <c r="AC1256" s="5">
        <v>11763</v>
      </c>
      <c r="AD1256" s="5">
        <v>3573</v>
      </c>
      <c r="AE1256" s="5">
        <v>17192</v>
      </c>
      <c r="AF1256" s="5">
        <v>27191</v>
      </c>
      <c r="AG1256" s="5">
        <v>26200</v>
      </c>
      <c r="AH1256" s="5">
        <v>13572</v>
      </c>
      <c r="AI1256" s="5">
        <v>41472</v>
      </c>
      <c r="AJ1256" s="5">
        <v>10979</v>
      </c>
      <c r="AK1256" s="5">
        <v>8130</v>
      </c>
      <c r="AL1256" s="5">
        <v>10740</v>
      </c>
      <c r="AM1256" s="5">
        <v>0</v>
      </c>
      <c r="AN1256" s="5">
        <v>974</v>
      </c>
      <c r="AO1256" s="5">
        <v>0</v>
      </c>
      <c r="AP1256" s="5">
        <v>2183</v>
      </c>
      <c r="AQ1256" s="5">
        <v>0</v>
      </c>
      <c r="AR1256" s="5">
        <v>810</v>
      </c>
      <c r="AS1256" s="5">
        <v>112</v>
      </c>
      <c r="AT1256" s="5">
        <v>2046</v>
      </c>
      <c r="AU1256" s="5">
        <v>1821</v>
      </c>
      <c r="AV1256" s="5">
        <v>0</v>
      </c>
      <c r="AW1256" s="5">
        <v>0</v>
      </c>
      <c r="AX1256" s="5">
        <v>0</v>
      </c>
      <c r="AY1256" s="5">
        <v>0</v>
      </c>
      <c r="AZ1256" s="5">
        <v>5563</v>
      </c>
      <c r="BA1256" s="5">
        <v>10274</v>
      </c>
      <c r="BB1256" s="5">
        <v>4217</v>
      </c>
      <c r="BC1256" s="5">
        <v>54249</v>
      </c>
      <c r="BD1256" s="5">
        <v>0</v>
      </c>
      <c r="BE1256" s="5">
        <v>0</v>
      </c>
      <c r="BF1256" s="5">
        <v>0</v>
      </c>
      <c r="BG1256" s="5">
        <v>0</v>
      </c>
      <c r="BH1256" s="5">
        <v>1149270</v>
      </c>
      <c r="BI1256" s="5">
        <v>261712</v>
      </c>
      <c r="BJ1256" s="5">
        <v>1281733</v>
      </c>
      <c r="BK1256" s="5">
        <v>90405</v>
      </c>
      <c r="BL1256" s="5">
        <v>0</v>
      </c>
      <c r="BM1256" s="5">
        <v>8597</v>
      </c>
      <c r="BN1256" s="5">
        <v>0</v>
      </c>
      <c r="BO1256" s="5">
        <v>204750</v>
      </c>
      <c r="BP1256" s="5">
        <v>2320376</v>
      </c>
      <c r="BQ1256" s="5">
        <v>1004008</v>
      </c>
      <c r="BR1256" s="5">
        <v>0</v>
      </c>
    </row>
    <row r="1257" spans="1:70">
      <c r="A1257" t="s">
        <v>2721</v>
      </c>
      <c r="B1257" t="s">
        <v>2722</v>
      </c>
      <c r="C1257" t="s">
        <v>1286</v>
      </c>
      <c r="D1257" t="s">
        <v>2726</v>
      </c>
      <c r="E1257" t="str">
        <f t="shared" si="19"/>
        <v>佐賀県西佐賀水道企業団</v>
      </c>
      <c r="F1257" s="5">
        <v>38548</v>
      </c>
      <c r="G1257" s="5">
        <v>19</v>
      </c>
      <c r="H1257" s="5">
        <v>0</v>
      </c>
      <c r="I1257" s="5">
        <v>0</v>
      </c>
      <c r="J1257" s="5">
        <v>1</v>
      </c>
      <c r="K1257" s="5">
        <v>0</v>
      </c>
      <c r="L1257" s="5">
        <v>857</v>
      </c>
      <c r="M1257" s="5">
        <v>8165</v>
      </c>
      <c r="N1257" s="5">
        <v>1250</v>
      </c>
      <c r="O1257" s="5">
        <v>296817</v>
      </c>
      <c r="P1257" s="5">
        <v>748615</v>
      </c>
      <c r="Q1257" s="5">
        <v>839459</v>
      </c>
      <c r="R1257" s="5">
        <v>75667</v>
      </c>
      <c r="S1257" s="5">
        <v>19</v>
      </c>
      <c r="T1257" s="5">
        <v>3312</v>
      </c>
      <c r="U1257" s="5">
        <v>0</v>
      </c>
      <c r="V1257" s="5">
        <v>0</v>
      </c>
      <c r="W1257" s="5">
        <v>8</v>
      </c>
      <c r="X1257" s="5">
        <v>18</v>
      </c>
      <c r="Y1257" s="5">
        <v>9600</v>
      </c>
      <c r="Z1257" s="5">
        <v>9600</v>
      </c>
      <c r="AA1257" s="5">
        <v>80</v>
      </c>
      <c r="AB1257" s="5">
        <v>47</v>
      </c>
      <c r="AC1257" s="5">
        <v>269</v>
      </c>
      <c r="AD1257" s="5">
        <v>5867</v>
      </c>
      <c r="AE1257" s="5">
        <v>0</v>
      </c>
      <c r="AF1257" s="5">
        <v>14558</v>
      </c>
      <c r="AG1257" s="5">
        <v>0</v>
      </c>
      <c r="AH1257" s="5">
        <v>0</v>
      </c>
      <c r="AI1257" s="5">
        <v>64800</v>
      </c>
      <c r="AJ1257" s="5">
        <v>0</v>
      </c>
      <c r="AK1257" s="5">
        <v>9250</v>
      </c>
      <c r="AL1257" s="5">
        <v>0</v>
      </c>
      <c r="AM1257" s="5">
        <v>0</v>
      </c>
      <c r="AN1257" s="5">
        <v>0</v>
      </c>
      <c r="AO1257" s="5">
        <v>0</v>
      </c>
      <c r="AP1257" s="5">
        <v>0</v>
      </c>
      <c r="AQ1257" s="5">
        <v>0</v>
      </c>
      <c r="AR1257" s="5">
        <v>0</v>
      </c>
      <c r="AS1257" s="5">
        <v>1640</v>
      </c>
      <c r="AT1257" s="5">
        <v>220</v>
      </c>
      <c r="AU1257" s="5">
        <v>17503</v>
      </c>
      <c r="AV1257" s="5">
        <v>200</v>
      </c>
      <c r="AW1257" s="5">
        <v>236</v>
      </c>
      <c r="AX1257" s="5">
        <v>150</v>
      </c>
      <c r="AY1257" s="5">
        <v>171</v>
      </c>
      <c r="AZ1257" s="5">
        <v>0</v>
      </c>
      <c r="BA1257" s="5">
        <v>0</v>
      </c>
      <c r="BB1257" s="5">
        <v>0</v>
      </c>
      <c r="BC1257" s="5">
        <v>7835</v>
      </c>
      <c r="BD1257" s="5">
        <v>0</v>
      </c>
      <c r="BE1257" s="5">
        <v>0</v>
      </c>
      <c r="BF1257" s="5">
        <v>0</v>
      </c>
      <c r="BG1257" s="5">
        <v>362</v>
      </c>
      <c r="BH1257" s="5">
        <v>800397</v>
      </c>
      <c r="BI1257" s="5">
        <v>70257</v>
      </c>
      <c r="BJ1257" s="5">
        <v>761182</v>
      </c>
      <c r="BK1257" s="5">
        <v>22762</v>
      </c>
      <c r="BL1257" s="5">
        <v>0</v>
      </c>
      <c r="BM1257" s="5">
        <v>29477</v>
      </c>
      <c r="BN1257" s="5">
        <v>0</v>
      </c>
      <c r="BO1257" s="5">
        <v>44563</v>
      </c>
      <c r="BP1257" s="5">
        <v>1678368</v>
      </c>
      <c r="BQ1257" s="5">
        <v>160858</v>
      </c>
      <c r="BR1257" s="5">
        <v>0</v>
      </c>
    </row>
    <row r="1258" spans="1:70">
      <c r="A1258" t="s">
        <v>2721</v>
      </c>
      <c r="B1258" t="s">
        <v>2722</v>
      </c>
      <c r="C1258" t="s">
        <v>1288</v>
      </c>
      <c r="D1258" t="s">
        <v>2727</v>
      </c>
      <c r="E1258" t="str">
        <f t="shared" si="19"/>
        <v>佐賀県鹿島市</v>
      </c>
      <c r="F1258" s="5">
        <v>25369</v>
      </c>
      <c r="G1258" s="5">
        <v>10</v>
      </c>
      <c r="H1258" s="5">
        <v>8</v>
      </c>
      <c r="I1258" s="5">
        <v>0</v>
      </c>
      <c r="J1258" s="5">
        <v>0</v>
      </c>
      <c r="K1258" s="5">
        <v>0</v>
      </c>
      <c r="L1258" s="5">
        <v>1929</v>
      </c>
      <c r="M1258" s="5">
        <v>14419</v>
      </c>
      <c r="N1258" s="5">
        <v>5971</v>
      </c>
      <c r="O1258" s="5">
        <v>197492</v>
      </c>
      <c r="P1258" s="5">
        <v>473001</v>
      </c>
      <c r="Q1258" s="5">
        <v>1789898</v>
      </c>
      <c r="R1258" s="5">
        <v>0</v>
      </c>
      <c r="S1258" s="5">
        <v>8</v>
      </c>
      <c r="T1258" s="5">
        <v>2311</v>
      </c>
      <c r="U1258" s="5">
        <v>0</v>
      </c>
      <c r="V1258" s="5">
        <v>0</v>
      </c>
      <c r="W1258" s="5">
        <v>4</v>
      </c>
      <c r="X1258" s="5">
        <v>3</v>
      </c>
      <c r="Y1258" s="5">
        <v>13500</v>
      </c>
      <c r="Z1258" s="5">
        <v>0</v>
      </c>
      <c r="AA1258" s="5">
        <v>12</v>
      </c>
      <c r="AB1258" s="5">
        <v>0</v>
      </c>
      <c r="AC1258" s="5">
        <v>0</v>
      </c>
      <c r="AD1258" s="5">
        <v>1177</v>
      </c>
      <c r="AE1258" s="5">
        <v>1299</v>
      </c>
      <c r="AF1258" s="5">
        <v>11410</v>
      </c>
      <c r="AG1258" s="5">
        <v>0</v>
      </c>
      <c r="AH1258" s="5">
        <v>10123</v>
      </c>
      <c r="AI1258" s="5">
        <v>25560</v>
      </c>
      <c r="AJ1258" s="5">
        <v>0</v>
      </c>
      <c r="AK1258" s="5">
        <v>2000</v>
      </c>
      <c r="AL1258" s="5">
        <v>4526</v>
      </c>
      <c r="AM1258" s="5">
        <v>0</v>
      </c>
      <c r="AN1258" s="5">
        <v>0</v>
      </c>
      <c r="AO1258" s="5">
        <v>0</v>
      </c>
      <c r="AP1258" s="5">
        <v>0</v>
      </c>
      <c r="AQ1258" s="5">
        <v>0</v>
      </c>
      <c r="AR1258" s="5">
        <v>0</v>
      </c>
      <c r="AS1258" s="5">
        <v>0</v>
      </c>
      <c r="AT1258" s="5">
        <v>0</v>
      </c>
      <c r="AU1258" s="5">
        <v>0</v>
      </c>
      <c r="AV1258" s="5">
        <v>0</v>
      </c>
      <c r="AW1258" s="5">
        <v>0</v>
      </c>
      <c r="AX1258" s="5">
        <v>0</v>
      </c>
      <c r="AY1258" s="5">
        <v>0</v>
      </c>
      <c r="AZ1258" s="5">
        <v>0</v>
      </c>
      <c r="BA1258" s="5">
        <v>0</v>
      </c>
      <c r="BB1258" s="5">
        <v>0</v>
      </c>
      <c r="BC1258" s="5">
        <v>161</v>
      </c>
      <c r="BD1258" s="5">
        <v>0</v>
      </c>
      <c r="BE1258" s="5">
        <v>0</v>
      </c>
      <c r="BF1258" s="5">
        <v>0</v>
      </c>
      <c r="BG1258" s="5">
        <v>0</v>
      </c>
      <c r="BH1258" s="5">
        <v>491432</v>
      </c>
      <c r="BI1258" s="5">
        <v>51876</v>
      </c>
      <c r="BJ1258" s="5">
        <v>383918</v>
      </c>
      <c r="BK1258" s="5">
        <v>49003</v>
      </c>
      <c r="BL1258" s="5">
        <v>0</v>
      </c>
      <c r="BM1258" s="5">
        <v>290</v>
      </c>
      <c r="BN1258" s="5">
        <v>0</v>
      </c>
      <c r="BO1258" s="5">
        <v>46656</v>
      </c>
      <c r="BP1258" s="5">
        <v>624090</v>
      </c>
      <c r="BQ1258" s="5">
        <v>223864</v>
      </c>
      <c r="BR1258" s="5">
        <v>0</v>
      </c>
    </row>
    <row r="1259" spans="1:70">
      <c r="A1259" t="s">
        <v>2721</v>
      </c>
      <c r="B1259" t="s">
        <v>2722</v>
      </c>
      <c r="C1259" t="s">
        <v>1290</v>
      </c>
      <c r="D1259" t="s">
        <v>2728</v>
      </c>
      <c r="E1259" t="str">
        <f t="shared" si="19"/>
        <v>佐賀県有田町</v>
      </c>
      <c r="F1259" s="5">
        <v>19789</v>
      </c>
      <c r="G1259" s="5">
        <v>7</v>
      </c>
      <c r="H1259" s="5">
        <v>0</v>
      </c>
      <c r="I1259" s="5">
        <v>1</v>
      </c>
      <c r="J1259" s="5">
        <v>2</v>
      </c>
      <c r="K1259" s="5">
        <v>1</v>
      </c>
      <c r="L1259" s="5">
        <v>10769</v>
      </c>
      <c r="M1259" s="5">
        <v>3237</v>
      </c>
      <c r="N1259" s="5">
        <v>41622</v>
      </c>
      <c r="O1259" s="5">
        <v>119983</v>
      </c>
      <c r="P1259" s="5">
        <v>368809</v>
      </c>
      <c r="Q1259" s="5">
        <v>1217794</v>
      </c>
      <c r="R1259" s="5">
        <v>96006</v>
      </c>
      <c r="S1259" s="5">
        <v>7</v>
      </c>
      <c r="T1259" s="5">
        <v>1907</v>
      </c>
      <c r="U1259" s="5">
        <v>0</v>
      </c>
      <c r="V1259" s="5">
        <v>0</v>
      </c>
      <c r="W1259" s="5">
        <v>3</v>
      </c>
      <c r="X1259" s="5">
        <v>18</v>
      </c>
      <c r="Y1259" s="5">
        <v>10540</v>
      </c>
      <c r="Z1259" s="5">
        <v>0</v>
      </c>
      <c r="AA1259" s="5">
        <v>21</v>
      </c>
      <c r="AB1259" s="5">
        <v>4</v>
      </c>
      <c r="AC1259" s="5">
        <v>2278</v>
      </c>
      <c r="AD1259" s="5">
        <v>0</v>
      </c>
      <c r="AE1259" s="5">
        <v>6293</v>
      </c>
      <c r="AF1259" s="5">
        <v>55494</v>
      </c>
      <c r="AG1259" s="5">
        <v>9540</v>
      </c>
      <c r="AH1259" s="5">
        <v>28685</v>
      </c>
      <c r="AI1259" s="5">
        <v>0</v>
      </c>
      <c r="AJ1259" s="5">
        <v>43589</v>
      </c>
      <c r="AK1259" s="5">
        <v>4740</v>
      </c>
      <c r="AL1259" s="5">
        <v>0</v>
      </c>
      <c r="AM1259" s="5">
        <v>600</v>
      </c>
      <c r="AN1259" s="5">
        <v>0</v>
      </c>
      <c r="AO1259" s="5">
        <v>235</v>
      </c>
      <c r="AP1259" s="5">
        <v>150</v>
      </c>
      <c r="AQ1259" s="5">
        <v>0</v>
      </c>
      <c r="AR1259" s="5">
        <v>1670</v>
      </c>
      <c r="AS1259" s="5">
        <v>442</v>
      </c>
      <c r="AT1259" s="5">
        <v>3630</v>
      </c>
      <c r="AU1259" s="5">
        <v>145</v>
      </c>
      <c r="AV1259" s="5">
        <v>0</v>
      </c>
      <c r="AW1259" s="5">
        <v>0</v>
      </c>
      <c r="AX1259" s="5">
        <v>0</v>
      </c>
      <c r="AY1259" s="5">
        <v>0</v>
      </c>
      <c r="AZ1259" s="5">
        <v>0</v>
      </c>
      <c r="BA1259" s="5">
        <v>0</v>
      </c>
      <c r="BB1259" s="5">
        <v>442</v>
      </c>
      <c r="BC1259" s="5">
        <v>2778</v>
      </c>
      <c r="BD1259" s="5">
        <v>31</v>
      </c>
      <c r="BE1259" s="5">
        <v>0</v>
      </c>
      <c r="BF1259" s="5">
        <v>0</v>
      </c>
      <c r="BG1259" s="5">
        <v>0</v>
      </c>
      <c r="BH1259" s="5">
        <v>374850</v>
      </c>
      <c r="BI1259" s="5">
        <v>53810</v>
      </c>
      <c r="BJ1259" s="5">
        <v>362856</v>
      </c>
      <c r="BK1259" s="5">
        <v>28602</v>
      </c>
      <c r="BL1259" s="5">
        <v>46</v>
      </c>
      <c r="BM1259" s="5">
        <v>0</v>
      </c>
      <c r="BN1259" s="5">
        <v>0</v>
      </c>
      <c r="BO1259" s="5">
        <v>45932</v>
      </c>
      <c r="BP1259" s="5">
        <v>762120</v>
      </c>
      <c r="BQ1259" s="5">
        <v>124323</v>
      </c>
      <c r="BR1259" s="5">
        <v>0</v>
      </c>
    </row>
    <row r="1260" spans="1:70">
      <c r="A1260" t="s">
        <v>2721</v>
      </c>
      <c r="B1260" t="s">
        <v>2722</v>
      </c>
      <c r="C1260" t="s">
        <v>1294</v>
      </c>
      <c r="D1260" t="s">
        <v>2729</v>
      </c>
      <c r="E1260" t="str">
        <f t="shared" si="19"/>
        <v>佐賀県武雄市</v>
      </c>
      <c r="F1260" s="5">
        <v>48453</v>
      </c>
      <c r="G1260" s="5">
        <v>15</v>
      </c>
      <c r="H1260" s="5">
        <v>0</v>
      </c>
      <c r="I1260" s="5">
        <v>0</v>
      </c>
      <c r="J1260" s="5">
        <v>3</v>
      </c>
      <c r="K1260" s="5">
        <v>0</v>
      </c>
      <c r="L1260" s="5">
        <v>20922</v>
      </c>
      <c r="M1260" s="5">
        <v>22885</v>
      </c>
      <c r="N1260" s="5">
        <v>67522</v>
      </c>
      <c r="O1260" s="5">
        <v>390704</v>
      </c>
      <c r="P1260" s="5">
        <v>1025778</v>
      </c>
      <c r="Q1260" s="5">
        <v>1515544</v>
      </c>
      <c r="R1260" s="5">
        <v>176225</v>
      </c>
      <c r="S1260" s="5">
        <v>11</v>
      </c>
      <c r="T1260" s="5">
        <v>4569</v>
      </c>
      <c r="U1260" s="5">
        <v>0</v>
      </c>
      <c r="V1260" s="5">
        <v>0</v>
      </c>
      <c r="W1260" s="5">
        <v>5</v>
      </c>
      <c r="X1260" s="5">
        <v>6</v>
      </c>
      <c r="Y1260" s="5">
        <v>20400</v>
      </c>
      <c r="Z1260" s="5">
        <v>0</v>
      </c>
      <c r="AA1260" s="5">
        <v>147</v>
      </c>
      <c r="AB1260" s="5">
        <v>92</v>
      </c>
      <c r="AC1260" s="5">
        <v>207</v>
      </c>
      <c r="AD1260" s="5">
        <v>188</v>
      </c>
      <c r="AE1260" s="5">
        <v>30</v>
      </c>
      <c r="AF1260" s="5">
        <v>25643</v>
      </c>
      <c r="AG1260" s="5">
        <v>9000</v>
      </c>
      <c r="AH1260" s="5">
        <v>55349</v>
      </c>
      <c r="AI1260" s="5">
        <v>0</v>
      </c>
      <c r="AJ1260" s="5">
        <v>0</v>
      </c>
      <c r="AK1260" s="5">
        <v>14389</v>
      </c>
      <c r="AL1260" s="5">
        <v>0</v>
      </c>
      <c r="AM1260" s="5">
        <v>1457</v>
      </c>
      <c r="AN1260" s="5">
        <v>0</v>
      </c>
      <c r="AO1260" s="5">
        <v>0</v>
      </c>
      <c r="AP1260" s="5">
        <v>0</v>
      </c>
      <c r="AQ1260" s="5">
        <v>0</v>
      </c>
      <c r="AR1260" s="5">
        <v>0</v>
      </c>
      <c r="AS1260" s="5">
        <v>0</v>
      </c>
      <c r="AT1260" s="5">
        <v>8099</v>
      </c>
      <c r="AU1260" s="5">
        <v>0</v>
      </c>
      <c r="AV1260" s="5">
        <v>374</v>
      </c>
      <c r="AW1260" s="5">
        <v>3212</v>
      </c>
      <c r="AX1260" s="5">
        <v>161</v>
      </c>
      <c r="AY1260" s="5">
        <v>6</v>
      </c>
      <c r="AZ1260" s="5">
        <v>0</v>
      </c>
      <c r="BA1260" s="5">
        <v>1261</v>
      </c>
      <c r="BB1260" s="5">
        <v>0</v>
      </c>
      <c r="BC1260" s="5">
        <v>51065</v>
      </c>
      <c r="BD1260" s="5">
        <v>0</v>
      </c>
      <c r="BE1260" s="5">
        <v>0</v>
      </c>
      <c r="BF1260" s="5">
        <v>23</v>
      </c>
      <c r="BG1260" s="5">
        <v>0</v>
      </c>
      <c r="BH1260" s="5">
        <v>1074392</v>
      </c>
      <c r="BI1260" s="5">
        <v>199630</v>
      </c>
      <c r="BJ1260" s="5">
        <v>1134161</v>
      </c>
      <c r="BK1260" s="5">
        <v>45099</v>
      </c>
      <c r="BL1260" s="5">
        <v>0</v>
      </c>
      <c r="BM1260" s="5">
        <v>41720</v>
      </c>
      <c r="BN1260" s="5">
        <v>0</v>
      </c>
      <c r="BO1260" s="5">
        <v>159980</v>
      </c>
      <c r="BP1260" s="5">
        <v>1406429</v>
      </c>
      <c r="BQ1260" s="5">
        <v>319296</v>
      </c>
      <c r="BR1260" s="5">
        <v>9304</v>
      </c>
    </row>
    <row r="1261" spans="1:70">
      <c r="A1261" t="s">
        <v>2721</v>
      </c>
      <c r="B1261" t="s">
        <v>2722</v>
      </c>
      <c r="C1261" t="s">
        <v>1298</v>
      </c>
      <c r="D1261" t="s">
        <v>2730</v>
      </c>
      <c r="E1261" t="str">
        <f t="shared" si="19"/>
        <v>佐賀県大町町</v>
      </c>
      <c r="F1261" s="5">
        <v>6455</v>
      </c>
      <c r="G1261" s="5">
        <v>3</v>
      </c>
      <c r="H1261" s="5">
        <v>0</v>
      </c>
      <c r="I1261" s="5">
        <v>0</v>
      </c>
      <c r="J1261" s="5">
        <v>0</v>
      </c>
      <c r="K1261" s="5">
        <v>0</v>
      </c>
      <c r="L1261" s="5">
        <v>0</v>
      </c>
      <c r="M1261" s="5">
        <v>819</v>
      </c>
      <c r="N1261" s="5">
        <v>656</v>
      </c>
      <c r="O1261" s="5">
        <v>46299</v>
      </c>
      <c r="P1261" s="5">
        <v>158756</v>
      </c>
      <c r="Q1261" s="5">
        <v>89042</v>
      </c>
      <c r="R1261" s="5">
        <v>7066</v>
      </c>
      <c r="S1261" s="5">
        <v>3</v>
      </c>
      <c r="T1261" s="5">
        <v>526</v>
      </c>
      <c r="U1261" s="5">
        <v>0</v>
      </c>
      <c r="V1261" s="5">
        <v>0</v>
      </c>
      <c r="W1261" s="5">
        <v>0</v>
      </c>
      <c r="X1261" s="5">
        <v>13</v>
      </c>
      <c r="Y1261" s="5">
        <v>28</v>
      </c>
      <c r="Z1261" s="5">
        <v>0</v>
      </c>
      <c r="AA1261" s="5">
        <v>10</v>
      </c>
      <c r="AB1261" s="5">
        <v>2</v>
      </c>
      <c r="AC1261" s="5">
        <v>0</v>
      </c>
      <c r="AD1261" s="5">
        <v>0</v>
      </c>
      <c r="AE1261" s="5">
        <v>0</v>
      </c>
      <c r="AF1261" s="5">
        <v>0</v>
      </c>
      <c r="AG1261" s="5">
        <v>0</v>
      </c>
      <c r="AH1261" s="5">
        <v>27</v>
      </c>
      <c r="AI1261" s="5">
        <v>0</v>
      </c>
      <c r="AJ1261" s="5">
        <v>0</v>
      </c>
      <c r="AK1261" s="5">
        <v>1097</v>
      </c>
      <c r="AL1261" s="5">
        <v>1411</v>
      </c>
      <c r="AM1261" s="5">
        <v>0</v>
      </c>
      <c r="AN1261" s="5">
        <v>0</v>
      </c>
      <c r="AO1261" s="5">
        <v>0</v>
      </c>
      <c r="AP1261" s="5">
        <v>0</v>
      </c>
      <c r="AQ1261" s="5">
        <v>0</v>
      </c>
      <c r="AR1261" s="5">
        <v>0</v>
      </c>
      <c r="AS1261" s="5">
        <v>0</v>
      </c>
      <c r="AT1261" s="5">
        <v>0</v>
      </c>
      <c r="AU1261" s="5">
        <v>0</v>
      </c>
      <c r="AV1261" s="5">
        <v>0</v>
      </c>
      <c r="AW1261" s="5">
        <v>0</v>
      </c>
      <c r="AX1261" s="5">
        <v>0</v>
      </c>
      <c r="AY1261" s="5">
        <v>0</v>
      </c>
      <c r="AZ1261" s="5">
        <v>0</v>
      </c>
      <c r="BA1261" s="5">
        <v>0</v>
      </c>
      <c r="BB1261" s="5">
        <v>0</v>
      </c>
      <c r="BC1261" s="5">
        <v>224</v>
      </c>
      <c r="BD1261" s="5">
        <v>0</v>
      </c>
      <c r="BE1261" s="5">
        <v>0</v>
      </c>
      <c r="BF1261" s="5">
        <v>0</v>
      </c>
      <c r="BG1261" s="5">
        <v>0</v>
      </c>
      <c r="BH1261" s="5">
        <v>169922</v>
      </c>
      <c r="BI1261" s="5">
        <v>9701</v>
      </c>
      <c r="BJ1261" s="5">
        <v>172891</v>
      </c>
      <c r="BK1261" s="5">
        <v>2054</v>
      </c>
      <c r="BL1261" s="5">
        <v>0</v>
      </c>
      <c r="BM1261" s="5">
        <v>0</v>
      </c>
      <c r="BN1261" s="5">
        <v>0</v>
      </c>
      <c r="BO1261" s="5">
        <v>4381</v>
      </c>
      <c r="BP1261" s="5">
        <v>89571</v>
      </c>
      <c r="BQ1261" s="5">
        <v>8331</v>
      </c>
      <c r="BR1261" s="5">
        <v>5610</v>
      </c>
    </row>
    <row r="1262" spans="1:70">
      <c r="A1262" t="s">
        <v>2721</v>
      </c>
      <c r="B1262" t="s">
        <v>2722</v>
      </c>
      <c r="C1262" t="s">
        <v>1300</v>
      </c>
      <c r="D1262" t="s">
        <v>2731</v>
      </c>
      <c r="E1262" t="str">
        <f t="shared" si="19"/>
        <v>佐賀県江北町</v>
      </c>
      <c r="F1262" s="5">
        <v>9678</v>
      </c>
      <c r="G1262" s="5">
        <v>6</v>
      </c>
      <c r="H1262" s="5">
        <v>0</v>
      </c>
      <c r="I1262" s="5">
        <v>0</v>
      </c>
      <c r="J1262" s="5">
        <v>0</v>
      </c>
      <c r="K1262" s="5">
        <v>0</v>
      </c>
      <c r="L1262" s="5">
        <v>0</v>
      </c>
      <c r="M1262" s="5">
        <v>5860</v>
      </c>
      <c r="N1262" s="5">
        <v>53102</v>
      </c>
      <c r="O1262" s="5">
        <v>40970</v>
      </c>
      <c r="P1262" s="5">
        <v>192809</v>
      </c>
      <c r="Q1262" s="5">
        <v>56122</v>
      </c>
      <c r="R1262" s="5">
        <v>5040</v>
      </c>
      <c r="S1262" s="5">
        <v>6</v>
      </c>
      <c r="T1262" s="5">
        <v>800</v>
      </c>
      <c r="U1262" s="5">
        <v>0</v>
      </c>
      <c r="V1262" s="5">
        <v>0</v>
      </c>
      <c r="W1262" s="5">
        <v>0</v>
      </c>
      <c r="X1262" s="5">
        <v>1</v>
      </c>
      <c r="Y1262" s="5">
        <v>0</v>
      </c>
      <c r="Z1262" s="5">
        <v>0</v>
      </c>
      <c r="AA1262" s="5">
        <v>0</v>
      </c>
      <c r="AB1262" s="5">
        <v>0</v>
      </c>
      <c r="AC1262" s="5">
        <v>0</v>
      </c>
      <c r="AD1262" s="5">
        <v>3650</v>
      </c>
      <c r="AE1262" s="5">
        <v>3119</v>
      </c>
      <c r="AF1262" s="5">
        <v>10414</v>
      </c>
      <c r="AG1262" s="5">
        <v>0</v>
      </c>
      <c r="AH1262" s="5">
        <v>0</v>
      </c>
      <c r="AI1262" s="5">
        <v>0</v>
      </c>
      <c r="AJ1262" s="5">
        <v>0</v>
      </c>
      <c r="AK1262" s="5">
        <v>1000</v>
      </c>
      <c r="AL1262" s="5">
        <v>0</v>
      </c>
      <c r="AM1262" s="5">
        <v>1679</v>
      </c>
      <c r="AN1262" s="5">
        <v>0</v>
      </c>
      <c r="AO1262" s="5">
        <v>0</v>
      </c>
      <c r="AP1262" s="5">
        <v>0</v>
      </c>
      <c r="AQ1262" s="5">
        <v>0</v>
      </c>
      <c r="AR1262" s="5">
        <v>0</v>
      </c>
      <c r="AS1262" s="5">
        <v>0</v>
      </c>
      <c r="AT1262" s="5">
        <v>0</v>
      </c>
      <c r="AU1262" s="5">
        <v>0</v>
      </c>
      <c r="AV1262" s="5">
        <v>0</v>
      </c>
      <c r="AW1262" s="5">
        <v>0</v>
      </c>
      <c r="AX1262" s="5">
        <v>0</v>
      </c>
      <c r="AY1262" s="5">
        <v>0</v>
      </c>
      <c r="AZ1262" s="5">
        <v>0</v>
      </c>
      <c r="BA1262" s="5">
        <v>530</v>
      </c>
      <c r="BB1262" s="5">
        <v>13067</v>
      </c>
      <c r="BC1262" s="5">
        <v>0</v>
      </c>
      <c r="BD1262" s="5">
        <v>0</v>
      </c>
      <c r="BE1262" s="5">
        <v>0</v>
      </c>
      <c r="BF1262" s="5">
        <v>0</v>
      </c>
      <c r="BG1262" s="5">
        <v>0</v>
      </c>
      <c r="BH1262" s="5">
        <v>194652</v>
      </c>
      <c r="BI1262" s="5">
        <v>37653</v>
      </c>
      <c r="BJ1262" s="5">
        <v>298397</v>
      </c>
      <c r="BK1262" s="5">
        <v>1387</v>
      </c>
      <c r="BL1262" s="5">
        <v>0</v>
      </c>
      <c r="BM1262" s="5">
        <v>0</v>
      </c>
      <c r="BN1262" s="5">
        <v>0</v>
      </c>
      <c r="BO1262" s="5">
        <v>31776</v>
      </c>
      <c r="BP1262" s="5">
        <v>377766</v>
      </c>
      <c r="BQ1262" s="5">
        <v>25738</v>
      </c>
      <c r="BR1262" s="5">
        <v>4327</v>
      </c>
    </row>
    <row r="1263" spans="1:70">
      <c r="A1263" t="s">
        <v>2721</v>
      </c>
      <c r="B1263" t="s">
        <v>2722</v>
      </c>
      <c r="C1263" t="s">
        <v>1314</v>
      </c>
      <c r="D1263" t="s">
        <v>2732</v>
      </c>
      <c r="E1263" t="str">
        <f t="shared" si="19"/>
        <v>佐賀県鳥栖市</v>
      </c>
      <c r="F1263" s="5">
        <v>71703</v>
      </c>
      <c r="G1263" s="5">
        <v>21</v>
      </c>
      <c r="H1263" s="5">
        <v>0</v>
      </c>
      <c r="I1263" s="5">
        <v>0</v>
      </c>
      <c r="J1263" s="5">
        <v>1</v>
      </c>
      <c r="K1263" s="5">
        <v>0</v>
      </c>
      <c r="L1263" s="5">
        <v>7357</v>
      </c>
      <c r="M1263" s="5">
        <v>1090</v>
      </c>
      <c r="N1263" s="5">
        <v>7837</v>
      </c>
      <c r="O1263" s="5">
        <v>410660</v>
      </c>
      <c r="P1263" s="5">
        <v>1295489</v>
      </c>
      <c r="Q1263" s="5">
        <v>3883118</v>
      </c>
      <c r="R1263" s="5">
        <v>230542</v>
      </c>
      <c r="S1263" s="5">
        <v>19</v>
      </c>
      <c r="T1263" s="5">
        <v>7525</v>
      </c>
      <c r="U1263" s="5">
        <v>0</v>
      </c>
      <c r="V1263" s="5">
        <v>0</v>
      </c>
      <c r="W1263" s="5">
        <v>11</v>
      </c>
      <c r="X1263" s="5">
        <v>19</v>
      </c>
      <c r="Y1263" s="5">
        <v>40500</v>
      </c>
      <c r="Z1263" s="5">
        <v>0</v>
      </c>
      <c r="AA1263" s="5">
        <v>321</v>
      </c>
      <c r="AB1263" s="5">
        <v>68</v>
      </c>
      <c r="AC1263" s="5">
        <v>4488</v>
      </c>
      <c r="AD1263" s="5">
        <v>178</v>
      </c>
      <c r="AE1263" s="5">
        <v>6494</v>
      </c>
      <c r="AF1263" s="5">
        <v>11357</v>
      </c>
      <c r="AG1263" s="5">
        <v>0</v>
      </c>
      <c r="AH1263" s="5">
        <v>79020</v>
      </c>
      <c r="AI1263" s="5">
        <v>0</v>
      </c>
      <c r="AJ1263" s="5">
        <v>0</v>
      </c>
      <c r="AK1263" s="5">
        <v>6000</v>
      </c>
      <c r="AL1263" s="5">
        <v>10500</v>
      </c>
      <c r="AM1263" s="5">
        <v>0</v>
      </c>
      <c r="AN1263" s="5">
        <v>0</v>
      </c>
      <c r="AO1263" s="5">
        <v>0</v>
      </c>
      <c r="AP1263" s="5">
        <v>0</v>
      </c>
      <c r="AQ1263" s="5">
        <v>0</v>
      </c>
      <c r="AR1263" s="5">
        <v>250</v>
      </c>
      <c r="AS1263" s="5">
        <v>0</v>
      </c>
      <c r="AT1263" s="5">
        <v>749</v>
      </c>
      <c r="AU1263" s="5">
        <v>71172</v>
      </c>
      <c r="AV1263" s="5">
        <v>95</v>
      </c>
      <c r="AW1263" s="5">
        <v>0</v>
      </c>
      <c r="AX1263" s="5">
        <v>28</v>
      </c>
      <c r="AY1263" s="5">
        <v>0</v>
      </c>
      <c r="AZ1263" s="5">
        <v>0</v>
      </c>
      <c r="BA1263" s="5">
        <v>0</v>
      </c>
      <c r="BB1263" s="5">
        <v>0</v>
      </c>
      <c r="BC1263" s="5">
        <v>0</v>
      </c>
      <c r="BD1263" s="5">
        <v>0</v>
      </c>
      <c r="BE1263" s="5">
        <v>0</v>
      </c>
      <c r="BF1263" s="5">
        <v>0</v>
      </c>
      <c r="BG1263" s="5">
        <v>0</v>
      </c>
      <c r="BH1263" s="5">
        <v>1367308</v>
      </c>
      <c r="BI1263" s="5">
        <v>91098</v>
      </c>
      <c r="BJ1263" s="5">
        <v>1063302</v>
      </c>
      <c r="BK1263" s="5">
        <v>62281</v>
      </c>
      <c r="BL1263" s="5">
        <v>0</v>
      </c>
      <c r="BM1263" s="5">
        <v>3544</v>
      </c>
      <c r="BN1263" s="5">
        <v>0</v>
      </c>
      <c r="BO1263" s="5">
        <v>87497</v>
      </c>
      <c r="BP1263" s="5">
        <v>2040814</v>
      </c>
      <c r="BQ1263" s="5">
        <v>455735</v>
      </c>
      <c r="BR1263" s="5">
        <v>0</v>
      </c>
    </row>
    <row r="1264" spans="1:70">
      <c r="A1264" t="s">
        <v>2721</v>
      </c>
      <c r="B1264" t="s">
        <v>2722</v>
      </c>
      <c r="C1264" t="s">
        <v>1316</v>
      </c>
      <c r="D1264" t="s">
        <v>2733</v>
      </c>
      <c r="E1264" t="str">
        <f t="shared" si="19"/>
        <v>佐賀県多久市</v>
      </c>
      <c r="F1264" s="5">
        <v>19122</v>
      </c>
      <c r="G1264" s="5">
        <v>11</v>
      </c>
      <c r="H1264" s="5">
        <v>0</v>
      </c>
      <c r="I1264" s="5">
        <v>2</v>
      </c>
      <c r="J1264" s="5">
        <v>1</v>
      </c>
      <c r="K1264" s="5">
        <v>0</v>
      </c>
      <c r="L1264" s="5">
        <v>2345</v>
      </c>
      <c r="M1264" s="5">
        <v>28442</v>
      </c>
      <c r="N1264" s="5">
        <v>107524</v>
      </c>
      <c r="O1264" s="5">
        <v>110113</v>
      </c>
      <c r="P1264" s="5">
        <v>444078</v>
      </c>
      <c r="Q1264" s="5">
        <v>1808023</v>
      </c>
      <c r="R1264" s="5">
        <v>105196</v>
      </c>
      <c r="S1264" s="5">
        <v>11</v>
      </c>
      <c r="T1264" s="5">
        <v>1648</v>
      </c>
      <c r="U1264" s="5">
        <v>0</v>
      </c>
      <c r="V1264" s="5">
        <v>0</v>
      </c>
      <c r="W1264" s="5">
        <v>4</v>
      </c>
      <c r="X1264" s="5">
        <v>4</v>
      </c>
      <c r="Y1264" s="5">
        <v>5126</v>
      </c>
      <c r="Z1264" s="5">
        <v>0</v>
      </c>
      <c r="AA1264" s="5">
        <v>22</v>
      </c>
      <c r="AB1264" s="5">
        <v>0</v>
      </c>
      <c r="AC1264" s="5">
        <v>2345</v>
      </c>
      <c r="AD1264" s="5">
        <v>1786</v>
      </c>
      <c r="AE1264" s="5">
        <v>22989</v>
      </c>
      <c r="AF1264" s="5">
        <v>31358</v>
      </c>
      <c r="AG1264" s="5">
        <v>0</v>
      </c>
      <c r="AH1264" s="5">
        <v>0</v>
      </c>
      <c r="AI1264" s="5">
        <v>859</v>
      </c>
      <c r="AJ1264" s="5">
        <v>6296</v>
      </c>
      <c r="AK1264" s="5">
        <v>3000</v>
      </c>
      <c r="AL1264" s="5">
        <v>0</v>
      </c>
      <c r="AM1264" s="5">
        <v>3500</v>
      </c>
      <c r="AN1264" s="5">
        <v>34</v>
      </c>
      <c r="AO1264" s="5">
        <v>0</v>
      </c>
      <c r="AP1264" s="5">
        <v>0</v>
      </c>
      <c r="AQ1264" s="5">
        <v>421</v>
      </c>
      <c r="AR1264" s="5">
        <v>0</v>
      </c>
      <c r="AS1264" s="5">
        <v>243</v>
      </c>
      <c r="AT1264" s="5">
        <v>4268</v>
      </c>
      <c r="AU1264" s="5">
        <v>2488</v>
      </c>
      <c r="AV1264" s="5">
        <v>0</v>
      </c>
      <c r="AW1264" s="5">
        <v>350</v>
      </c>
      <c r="AX1264" s="5">
        <v>875</v>
      </c>
      <c r="AY1264" s="5">
        <v>0</v>
      </c>
      <c r="AZ1264" s="5">
        <v>0</v>
      </c>
      <c r="BA1264" s="5">
        <v>0</v>
      </c>
      <c r="BB1264" s="5">
        <v>222</v>
      </c>
      <c r="BC1264" s="5">
        <v>1607</v>
      </c>
      <c r="BD1264" s="5">
        <v>0</v>
      </c>
      <c r="BE1264" s="5">
        <v>0</v>
      </c>
      <c r="BF1264" s="5">
        <v>0</v>
      </c>
      <c r="BG1264" s="5">
        <v>0</v>
      </c>
      <c r="BH1264" s="5">
        <v>455901</v>
      </c>
      <c r="BI1264" s="5">
        <v>82347</v>
      </c>
      <c r="BJ1264" s="5">
        <v>484884</v>
      </c>
      <c r="BK1264" s="5">
        <v>31668</v>
      </c>
      <c r="BL1264" s="5">
        <v>1028</v>
      </c>
      <c r="BM1264" s="5">
        <v>707</v>
      </c>
      <c r="BN1264" s="5">
        <v>0</v>
      </c>
      <c r="BO1264" s="5">
        <v>32851</v>
      </c>
      <c r="BP1264" s="5">
        <v>779825</v>
      </c>
      <c r="BQ1264" s="5">
        <v>262823</v>
      </c>
      <c r="BR1264" s="5">
        <v>5185</v>
      </c>
    </row>
    <row r="1265" spans="1:70">
      <c r="A1265" t="s">
        <v>2721</v>
      </c>
      <c r="B1265" t="s">
        <v>2722</v>
      </c>
      <c r="C1265" t="s">
        <v>1318</v>
      </c>
      <c r="D1265" t="s">
        <v>2734</v>
      </c>
      <c r="E1265" t="str">
        <f t="shared" si="19"/>
        <v>佐賀県小城市</v>
      </c>
      <c r="F1265" s="5">
        <v>18030</v>
      </c>
      <c r="G1265" s="5">
        <v>7</v>
      </c>
      <c r="H1265" s="5">
        <v>2</v>
      </c>
      <c r="I1265" s="5">
        <v>2</v>
      </c>
      <c r="J1265" s="5">
        <v>1</v>
      </c>
      <c r="K1265" s="5">
        <v>0</v>
      </c>
      <c r="L1265" s="5">
        <v>1759</v>
      </c>
      <c r="M1265" s="5">
        <v>2231</v>
      </c>
      <c r="N1265" s="5">
        <v>0</v>
      </c>
      <c r="O1265" s="5">
        <v>101572</v>
      </c>
      <c r="P1265" s="5">
        <v>260927</v>
      </c>
      <c r="Q1265" s="5">
        <v>356851</v>
      </c>
      <c r="R1265" s="5">
        <v>50156</v>
      </c>
      <c r="S1265" s="5">
        <v>6</v>
      </c>
      <c r="T1265" s="5">
        <v>1571</v>
      </c>
      <c r="U1265" s="5">
        <v>0</v>
      </c>
      <c r="V1265" s="5">
        <v>0</v>
      </c>
      <c r="W1265" s="5">
        <v>1</v>
      </c>
      <c r="X1265" s="5">
        <v>4</v>
      </c>
      <c r="Y1265" s="5">
        <v>9810</v>
      </c>
      <c r="Z1265" s="5">
        <v>0</v>
      </c>
      <c r="AA1265" s="5">
        <v>20</v>
      </c>
      <c r="AB1265" s="5">
        <v>2</v>
      </c>
      <c r="AC1265" s="5">
        <v>0</v>
      </c>
      <c r="AD1265" s="5">
        <v>328</v>
      </c>
      <c r="AE1265" s="5">
        <v>0</v>
      </c>
      <c r="AF1265" s="5">
        <v>259</v>
      </c>
      <c r="AG1265" s="5">
        <v>0</v>
      </c>
      <c r="AH1265" s="5">
        <v>0</v>
      </c>
      <c r="AI1265" s="5">
        <v>0</v>
      </c>
      <c r="AJ1265" s="5">
        <v>9216</v>
      </c>
      <c r="AK1265" s="5">
        <v>0</v>
      </c>
      <c r="AL1265" s="5">
        <v>5360</v>
      </c>
      <c r="AM1265" s="5">
        <v>2126</v>
      </c>
      <c r="AN1265" s="5">
        <v>0</v>
      </c>
      <c r="AO1265" s="5">
        <v>0</v>
      </c>
      <c r="AP1265" s="5">
        <v>0</v>
      </c>
      <c r="AQ1265" s="5">
        <v>0</v>
      </c>
      <c r="AR1265" s="5">
        <v>0</v>
      </c>
      <c r="AS1265" s="5">
        <v>0</v>
      </c>
      <c r="AT1265" s="5">
        <v>0</v>
      </c>
      <c r="AU1265" s="5">
        <v>378</v>
      </c>
      <c r="AV1265" s="5">
        <v>0</v>
      </c>
      <c r="AW1265" s="5">
        <v>0</v>
      </c>
      <c r="AX1265" s="5">
        <v>0</v>
      </c>
      <c r="AY1265" s="5">
        <v>0</v>
      </c>
      <c r="AZ1265" s="5">
        <v>0</v>
      </c>
      <c r="BA1265" s="5">
        <v>0</v>
      </c>
      <c r="BB1265" s="5">
        <v>0</v>
      </c>
      <c r="BC1265" s="5">
        <v>38</v>
      </c>
      <c r="BD1265" s="5">
        <v>0</v>
      </c>
      <c r="BE1265" s="5">
        <v>0</v>
      </c>
      <c r="BF1265" s="5">
        <v>0</v>
      </c>
      <c r="BG1265" s="5">
        <v>0</v>
      </c>
      <c r="BH1265" s="5">
        <v>264637</v>
      </c>
      <c r="BI1265" s="5">
        <v>13553</v>
      </c>
      <c r="BJ1265" s="5">
        <v>229677</v>
      </c>
      <c r="BK1265" s="5">
        <v>11479</v>
      </c>
      <c r="BL1265" s="5">
        <v>0</v>
      </c>
      <c r="BM1265" s="5">
        <v>0</v>
      </c>
      <c r="BN1265" s="5">
        <v>0</v>
      </c>
      <c r="BO1265" s="5">
        <v>1519</v>
      </c>
      <c r="BP1265" s="5">
        <v>1073715</v>
      </c>
      <c r="BQ1265" s="5">
        <v>79489</v>
      </c>
      <c r="BR1265" s="5">
        <v>2331</v>
      </c>
    </row>
    <row r="1266" spans="1:70">
      <c r="A1266" t="s">
        <v>2721</v>
      </c>
      <c r="B1266" t="s">
        <v>2722</v>
      </c>
      <c r="C1266" t="s">
        <v>1326</v>
      </c>
      <c r="D1266" t="s">
        <v>2735</v>
      </c>
      <c r="E1266" t="str">
        <f t="shared" si="19"/>
        <v>佐賀県太良町</v>
      </c>
      <c r="F1266" s="5">
        <v>3687</v>
      </c>
      <c r="G1266" s="5">
        <v>2</v>
      </c>
      <c r="H1266" s="5">
        <v>3</v>
      </c>
      <c r="I1266" s="5">
        <v>0</v>
      </c>
      <c r="J1266" s="5">
        <v>0</v>
      </c>
      <c r="K1266" s="5">
        <v>0</v>
      </c>
      <c r="L1266" s="5">
        <v>60</v>
      </c>
      <c r="M1266" s="5">
        <v>1742</v>
      </c>
      <c r="N1266" s="5">
        <v>33323</v>
      </c>
      <c r="O1266" s="5">
        <v>0</v>
      </c>
      <c r="P1266" s="5">
        <v>50734</v>
      </c>
      <c r="Q1266" s="5">
        <v>70043</v>
      </c>
      <c r="R1266" s="5">
        <v>4921</v>
      </c>
      <c r="S1266" s="5">
        <v>2</v>
      </c>
      <c r="T1266" s="5">
        <v>303</v>
      </c>
      <c r="U1266" s="5">
        <v>0</v>
      </c>
      <c r="V1266" s="5">
        <v>0</v>
      </c>
      <c r="W1266" s="5">
        <v>1</v>
      </c>
      <c r="X1266" s="5">
        <v>4</v>
      </c>
      <c r="Y1266" s="5">
        <v>2200</v>
      </c>
      <c r="Z1266" s="5">
        <v>0</v>
      </c>
      <c r="AA1266" s="5">
        <v>0</v>
      </c>
      <c r="AB1266" s="5">
        <v>0</v>
      </c>
      <c r="AC1266" s="5">
        <v>0</v>
      </c>
      <c r="AD1266" s="5">
        <v>0</v>
      </c>
      <c r="AE1266" s="5">
        <v>5263</v>
      </c>
      <c r="AF1266" s="5">
        <v>0</v>
      </c>
      <c r="AG1266" s="5">
        <v>0</v>
      </c>
      <c r="AH1266" s="5">
        <v>0</v>
      </c>
      <c r="AI1266" s="5">
        <v>0</v>
      </c>
      <c r="AJ1266" s="5">
        <v>6048</v>
      </c>
      <c r="AK1266" s="5">
        <v>0</v>
      </c>
      <c r="AL1266" s="5">
        <v>0</v>
      </c>
      <c r="AM1266" s="5">
        <v>750</v>
      </c>
      <c r="AN1266" s="5">
        <v>0</v>
      </c>
      <c r="AO1266" s="5">
        <v>0</v>
      </c>
      <c r="AP1266" s="5">
        <v>0</v>
      </c>
      <c r="AQ1266" s="5">
        <v>0</v>
      </c>
      <c r="AR1266" s="5">
        <v>0</v>
      </c>
      <c r="AS1266" s="5">
        <v>0</v>
      </c>
      <c r="AT1266" s="5">
        <v>0</v>
      </c>
      <c r="AU1266" s="5">
        <v>0</v>
      </c>
      <c r="AV1266" s="5">
        <v>0</v>
      </c>
      <c r="AW1266" s="5">
        <v>0</v>
      </c>
      <c r="AX1266" s="5">
        <v>0</v>
      </c>
      <c r="AY1266" s="5">
        <v>0</v>
      </c>
      <c r="AZ1266" s="5">
        <v>0</v>
      </c>
      <c r="BA1266" s="5">
        <v>627</v>
      </c>
      <c r="BB1266" s="5">
        <v>3770</v>
      </c>
      <c r="BC1266" s="5">
        <v>0</v>
      </c>
      <c r="BD1266" s="5">
        <v>0</v>
      </c>
      <c r="BE1266" s="5">
        <v>0</v>
      </c>
      <c r="BF1266" s="5">
        <v>0</v>
      </c>
      <c r="BG1266" s="5">
        <v>0</v>
      </c>
      <c r="BH1266" s="5">
        <v>50957</v>
      </c>
      <c r="BI1266" s="5">
        <v>907</v>
      </c>
      <c r="BJ1266" s="5">
        <v>42744</v>
      </c>
      <c r="BK1266" s="5">
        <v>1442</v>
      </c>
      <c r="BL1266" s="5">
        <v>0</v>
      </c>
      <c r="BM1266" s="5">
        <v>0</v>
      </c>
      <c r="BN1266" s="5">
        <v>0</v>
      </c>
      <c r="BO1266" s="5">
        <v>882</v>
      </c>
      <c r="BP1266" s="5">
        <v>150108</v>
      </c>
      <c r="BQ1266" s="5">
        <v>9690</v>
      </c>
      <c r="BR1266" s="5">
        <v>0</v>
      </c>
    </row>
    <row r="1267" spans="1:70">
      <c r="A1267" t="s">
        <v>2721</v>
      </c>
      <c r="B1267" t="s">
        <v>2722</v>
      </c>
      <c r="C1267" t="s">
        <v>1332</v>
      </c>
      <c r="D1267" t="s">
        <v>2736</v>
      </c>
      <c r="E1267" t="str">
        <f t="shared" si="19"/>
        <v>佐賀県佐賀東部水道企業団</v>
      </c>
      <c r="F1267" s="5">
        <v>114321</v>
      </c>
      <c r="G1267" s="5">
        <v>56</v>
      </c>
      <c r="H1267" s="5">
        <v>0</v>
      </c>
      <c r="I1267" s="5">
        <v>0</v>
      </c>
      <c r="J1267" s="5">
        <v>0</v>
      </c>
      <c r="K1267" s="5">
        <v>0</v>
      </c>
      <c r="L1267" s="5">
        <v>0</v>
      </c>
      <c r="M1267" s="5">
        <v>0</v>
      </c>
      <c r="N1267" s="5">
        <v>191410</v>
      </c>
      <c r="O1267" s="5">
        <v>713735</v>
      </c>
      <c r="P1267" s="5">
        <v>2183562</v>
      </c>
      <c r="Q1267" s="5">
        <v>1204360</v>
      </c>
      <c r="R1267" s="5">
        <v>100762</v>
      </c>
      <c r="S1267" s="5">
        <v>52</v>
      </c>
      <c r="T1267" s="5">
        <v>10970</v>
      </c>
      <c r="U1267" s="5">
        <v>0</v>
      </c>
      <c r="V1267" s="5">
        <v>0</v>
      </c>
      <c r="W1267" s="5">
        <v>26</v>
      </c>
      <c r="X1267" s="5">
        <v>17</v>
      </c>
      <c r="Y1267" s="5">
        <v>0</v>
      </c>
      <c r="Z1267" s="5">
        <v>0</v>
      </c>
      <c r="AA1267" s="5">
        <v>0</v>
      </c>
      <c r="AB1267" s="5">
        <v>0</v>
      </c>
      <c r="AC1267" s="5">
        <v>0</v>
      </c>
      <c r="AD1267" s="5">
        <v>0</v>
      </c>
      <c r="AE1267" s="5">
        <v>26063</v>
      </c>
      <c r="AF1267" s="5">
        <v>89612</v>
      </c>
      <c r="AG1267" s="5">
        <v>0</v>
      </c>
      <c r="AH1267" s="5">
        <v>878</v>
      </c>
      <c r="AI1267" s="5">
        <v>0</v>
      </c>
      <c r="AJ1267" s="5">
        <v>0</v>
      </c>
      <c r="AK1267" s="5">
        <v>1606</v>
      </c>
      <c r="AL1267" s="5">
        <v>0</v>
      </c>
      <c r="AM1267" s="5">
        <v>0</v>
      </c>
      <c r="AN1267" s="5">
        <v>99</v>
      </c>
      <c r="AO1267" s="5">
        <v>120</v>
      </c>
      <c r="AP1267" s="5">
        <v>0</v>
      </c>
      <c r="AQ1267" s="5">
        <v>36</v>
      </c>
      <c r="AR1267" s="5">
        <v>0</v>
      </c>
      <c r="AS1267" s="5">
        <v>0</v>
      </c>
      <c r="AT1267" s="5">
        <v>19822</v>
      </c>
      <c r="AU1267" s="5">
        <v>3540</v>
      </c>
      <c r="AV1267" s="5">
        <v>0</v>
      </c>
      <c r="AW1267" s="5">
        <v>0</v>
      </c>
      <c r="AX1267" s="5">
        <v>1735</v>
      </c>
      <c r="AY1267" s="5">
        <v>14</v>
      </c>
      <c r="AZ1267" s="5">
        <v>0</v>
      </c>
      <c r="BA1267" s="5">
        <v>0</v>
      </c>
      <c r="BB1267" s="5">
        <v>457</v>
      </c>
      <c r="BC1267" s="5">
        <v>29049</v>
      </c>
      <c r="BD1267" s="5">
        <v>0</v>
      </c>
      <c r="BE1267" s="5">
        <v>0</v>
      </c>
      <c r="BF1267" s="5">
        <v>267</v>
      </c>
      <c r="BG1267" s="5">
        <v>212</v>
      </c>
      <c r="BH1267" s="5">
        <v>2331128</v>
      </c>
      <c r="BI1267" s="5">
        <v>235925</v>
      </c>
      <c r="BJ1267" s="5">
        <v>2364234</v>
      </c>
      <c r="BK1267" s="5">
        <v>35176</v>
      </c>
      <c r="BL1267" s="5">
        <v>0</v>
      </c>
      <c r="BM1267" s="5">
        <v>10628</v>
      </c>
      <c r="BN1267" s="5">
        <v>89051</v>
      </c>
      <c r="BO1267" s="5">
        <v>139406</v>
      </c>
      <c r="BP1267" s="5">
        <v>3113852</v>
      </c>
      <c r="BQ1267" s="5">
        <v>736353</v>
      </c>
      <c r="BR1267" s="5">
        <v>52297</v>
      </c>
    </row>
    <row r="1268" spans="1:70">
      <c r="A1268" t="s">
        <v>2721</v>
      </c>
      <c r="B1268" t="s">
        <v>2722</v>
      </c>
      <c r="C1268" t="s">
        <v>1334</v>
      </c>
      <c r="D1268" t="s">
        <v>2737</v>
      </c>
      <c r="E1268" t="str">
        <f t="shared" si="19"/>
        <v>佐賀県白石町</v>
      </c>
      <c r="F1268" s="5">
        <v>18751</v>
      </c>
      <c r="G1268" s="5">
        <v>8</v>
      </c>
      <c r="H1268" s="5">
        <v>0</v>
      </c>
      <c r="I1268" s="5">
        <v>0</v>
      </c>
      <c r="J1268" s="5">
        <v>0</v>
      </c>
      <c r="K1268" s="5">
        <v>0</v>
      </c>
      <c r="L1268" s="5">
        <v>2340</v>
      </c>
      <c r="M1268" s="5">
        <v>160</v>
      </c>
      <c r="N1268" s="5">
        <v>75841</v>
      </c>
      <c r="O1268" s="5">
        <v>187796</v>
      </c>
      <c r="P1268" s="5">
        <v>435551</v>
      </c>
      <c r="Q1268" s="5">
        <v>383476</v>
      </c>
      <c r="R1268" s="5">
        <v>40568</v>
      </c>
      <c r="S1268" s="5">
        <v>8</v>
      </c>
      <c r="T1268" s="5">
        <v>1598</v>
      </c>
      <c r="U1268" s="5">
        <v>0</v>
      </c>
      <c r="V1268" s="5">
        <v>0</v>
      </c>
      <c r="W1268" s="5">
        <v>0</v>
      </c>
      <c r="X1268" s="5">
        <v>5</v>
      </c>
      <c r="Y1268" s="5">
        <v>0</v>
      </c>
      <c r="Z1268" s="5">
        <v>0</v>
      </c>
      <c r="AA1268" s="5">
        <v>0</v>
      </c>
      <c r="AB1268" s="5">
        <v>0</v>
      </c>
      <c r="AC1268" s="5">
        <v>2340</v>
      </c>
      <c r="AD1268" s="5">
        <v>160</v>
      </c>
      <c r="AE1268" s="5">
        <v>0</v>
      </c>
      <c r="AF1268" s="5">
        <v>20528</v>
      </c>
      <c r="AG1268" s="5">
        <v>0</v>
      </c>
      <c r="AH1268" s="5">
        <v>0</v>
      </c>
      <c r="AI1268" s="5">
        <v>0</v>
      </c>
      <c r="AJ1268" s="5">
        <v>0</v>
      </c>
      <c r="AK1268" s="5">
        <v>5000</v>
      </c>
      <c r="AL1268" s="5">
        <v>27</v>
      </c>
      <c r="AM1268" s="5">
        <v>0</v>
      </c>
      <c r="AN1268" s="5">
        <v>0</v>
      </c>
      <c r="AO1268" s="5">
        <v>0</v>
      </c>
      <c r="AP1268" s="5">
        <v>0</v>
      </c>
      <c r="AQ1268" s="5">
        <v>0</v>
      </c>
      <c r="AR1268" s="5">
        <v>0</v>
      </c>
      <c r="AS1268" s="5">
        <v>0</v>
      </c>
      <c r="AT1268" s="5">
        <v>181</v>
      </c>
      <c r="AU1268" s="5">
        <v>1793</v>
      </c>
      <c r="AV1268" s="5">
        <v>0</v>
      </c>
      <c r="AW1268" s="5">
        <v>0</v>
      </c>
      <c r="AX1268" s="5">
        <v>0</v>
      </c>
      <c r="AY1268" s="5">
        <v>30</v>
      </c>
      <c r="AZ1268" s="5">
        <v>0</v>
      </c>
      <c r="BA1268" s="5">
        <v>0</v>
      </c>
      <c r="BB1268" s="5">
        <v>226</v>
      </c>
      <c r="BC1268" s="5">
        <v>4604</v>
      </c>
      <c r="BD1268" s="5">
        <v>0</v>
      </c>
      <c r="BE1268" s="5">
        <v>0</v>
      </c>
      <c r="BF1268" s="5">
        <v>0</v>
      </c>
      <c r="BG1268" s="5">
        <v>0</v>
      </c>
      <c r="BH1268" s="5">
        <v>436331</v>
      </c>
      <c r="BI1268" s="5">
        <v>71031</v>
      </c>
      <c r="BJ1268" s="5">
        <v>541123</v>
      </c>
      <c r="BK1268" s="5">
        <v>10210</v>
      </c>
      <c r="BL1268" s="5">
        <v>0</v>
      </c>
      <c r="BM1268" s="5">
        <v>0</v>
      </c>
      <c r="BN1268" s="5">
        <v>0</v>
      </c>
      <c r="BO1268" s="5">
        <v>38490</v>
      </c>
      <c r="BP1268" s="5">
        <v>1345241</v>
      </c>
      <c r="BQ1268" s="5">
        <v>79246</v>
      </c>
      <c r="BR1268" s="5">
        <v>13210</v>
      </c>
    </row>
    <row r="1269" spans="1:70">
      <c r="A1269" t="s">
        <v>2721</v>
      </c>
      <c r="B1269" t="s">
        <v>2722</v>
      </c>
      <c r="C1269" t="s">
        <v>1609</v>
      </c>
      <c r="D1269" t="s">
        <v>2738</v>
      </c>
      <c r="E1269" t="str">
        <f t="shared" si="19"/>
        <v>佐賀県玄海町</v>
      </c>
      <c r="F1269" s="5">
        <v>5485</v>
      </c>
      <c r="G1269" s="5">
        <v>3</v>
      </c>
      <c r="H1269" s="5">
        <v>0</v>
      </c>
      <c r="I1269" s="5">
        <v>3</v>
      </c>
      <c r="J1269" s="5">
        <v>1</v>
      </c>
      <c r="K1269" s="5">
        <v>0</v>
      </c>
      <c r="L1269" s="5">
        <v>1905</v>
      </c>
      <c r="M1269" s="5">
        <v>21405</v>
      </c>
      <c r="N1269" s="5">
        <v>0</v>
      </c>
      <c r="O1269" s="5">
        <v>83521</v>
      </c>
      <c r="P1269" s="5">
        <v>103379</v>
      </c>
      <c r="Q1269" s="5">
        <v>1121294</v>
      </c>
      <c r="R1269" s="5">
        <v>77898</v>
      </c>
      <c r="S1269" s="5">
        <v>3</v>
      </c>
      <c r="T1269" s="5">
        <v>487</v>
      </c>
      <c r="U1269" s="5">
        <v>0</v>
      </c>
      <c r="V1269" s="5">
        <v>0</v>
      </c>
      <c r="W1269" s="5">
        <v>1</v>
      </c>
      <c r="X1269" s="5">
        <v>3</v>
      </c>
      <c r="Y1269" s="5">
        <v>3650</v>
      </c>
      <c r="Z1269" s="5">
        <v>0</v>
      </c>
      <c r="AA1269" s="5">
        <v>4</v>
      </c>
      <c r="AB1269" s="5">
        <v>0</v>
      </c>
      <c r="AC1269" s="5">
        <v>0</v>
      </c>
      <c r="AD1269" s="5">
        <v>590</v>
      </c>
      <c r="AE1269" s="5">
        <v>0</v>
      </c>
      <c r="AF1269" s="5">
        <v>140</v>
      </c>
      <c r="AG1269" s="5">
        <v>3380</v>
      </c>
      <c r="AH1269" s="5">
        <v>22320</v>
      </c>
      <c r="AI1269" s="5">
        <v>0</v>
      </c>
      <c r="AJ1269" s="5">
        <v>0</v>
      </c>
      <c r="AK1269" s="5">
        <v>1911</v>
      </c>
      <c r="AL1269" s="5">
        <v>0</v>
      </c>
      <c r="AM1269" s="5">
        <v>678</v>
      </c>
      <c r="AN1269" s="5">
        <v>0</v>
      </c>
      <c r="AO1269" s="5">
        <v>0</v>
      </c>
      <c r="AP1269" s="5">
        <v>0</v>
      </c>
      <c r="AQ1269" s="5">
        <v>0</v>
      </c>
      <c r="AR1269" s="5">
        <v>555</v>
      </c>
      <c r="AS1269" s="5">
        <v>550</v>
      </c>
      <c r="AT1269" s="5">
        <v>0</v>
      </c>
      <c r="AU1269" s="5">
        <v>2341</v>
      </c>
      <c r="AV1269" s="5">
        <v>0</v>
      </c>
      <c r="AW1269" s="5">
        <v>0</v>
      </c>
      <c r="AX1269" s="5">
        <v>0</v>
      </c>
      <c r="AY1269" s="5">
        <v>0</v>
      </c>
      <c r="AZ1269" s="5">
        <v>0</v>
      </c>
      <c r="BA1269" s="5">
        <v>211</v>
      </c>
      <c r="BB1269" s="5">
        <v>0</v>
      </c>
      <c r="BC1269" s="5">
        <v>3966</v>
      </c>
      <c r="BD1269" s="5">
        <v>0</v>
      </c>
      <c r="BE1269" s="5">
        <v>0</v>
      </c>
      <c r="BF1269" s="5">
        <v>0</v>
      </c>
      <c r="BG1269" s="5">
        <v>0</v>
      </c>
      <c r="BH1269" s="5">
        <v>103947</v>
      </c>
      <c r="BI1269" s="5">
        <v>270970</v>
      </c>
      <c r="BJ1269" s="5">
        <v>335635</v>
      </c>
      <c r="BK1269" s="5">
        <v>29526</v>
      </c>
      <c r="BL1269" s="5">
        <v>0</v>
      </c>
      <c r="BM1269" s="5">
        <v>0</v>
      </c>
      <c r="BN1269" s="5">
        <v>0</v>
      </c>
      <c r="BO1269" s="5">
        <v>133682</v>
      </c>
      <c r="BP1269" s="5">
        <v>305195</v>
      </c>
      <c r="BQ1269" s="5">
        <v>147429</v>
      </c>
      <c r="BR1269" s="5">
        <v>0</v>
      </c>
    </row>
    <row r="1270" spans="1:70">
      <c r="A1270" t="s">
        <v>2721</v>
      </c>
      <c r="B1270" t="s">
        <v>2722</v>
      </c>
      <c r="C1270" t="s">
        <v>1344</v>
      </c>
      <c r="D1270" t="s">
        <v>2739</v>
      </c>
      <c r="E1270" t="str">
        <f t="shared" si="19"/>
        <v>佐賀県嬉野市</v>
      </c>
      <c r="F1270" s="5">
        <v>24666</v>
      </c>
      <c r="G1270" s="5">
        <v>12</v>
      </c>
      <c r="H1270" s="5">
        <v>0</v>
      </c>
      <c r="I1270" s="5">
        <v>1</v>
      </c>
      <c r="J1270" s="5">
        <v>2</v>
      </c>
      <c r="K1270" s="5">
        <v>0</v>
      </c>
      <c r="L1270" s="5">
        <v>1578</v>
      </c>
      <c r="M1270" s="5">
        <v>38985</v>
      </c>
      <c r="N1270" s="5">
        <v>131298</v>
      </c>
      <c r="O1270" s="5">
        <v>169586</v>
      </c>
      <c r="P1270" s="5">
        <v>479923</v>
      </c>
      <c r="Q1270" s="5">
        <v>934674</v>
      </c>
      <c r="R1270" s="5">
        <v>89845</v>
      </c>
      <c r="S1270" s="5">
        <v>7</v>
      </c>
      <c r="T1270" s="5">
        <v>2648</v>
      </c>
      <c r="U1270" s="5">
        <v>0</v>
      </c>
      <c r="V1270" s="5">
        <v>0</v>
      </c>
      <c r="W1270" s="5">
        <v>3</v>
      </c>
      <c r="X1270" s="5">
        <v>19</v>
      </c>
      <c r="Y1270" s="5">
        <v>7780</v>
      </c>
      <c r="Z1270" s="5">
        <v>0</v>
      </c>
      <c r="AA1270" s="5">
        <v>48</v>
      </c>
      <c r="AB1270" s="5">
        <v>22</v>
      </c>
      <c r="AC1270" s="5">
        <v>1578</v>
      </c>
      <c r="AD1270" s="5">
        <v>3220</v>
      </c>
      <c r="AE1270" s="5">
        <v>4501</v>
      </c>
      <c r="AF1270" s="5">
        <v>40566</v>
      </c>
      <c r="AG1270" s="5">
        <v>0</v>
      </c>
      <c r="AH1270" s="5">
        <v>1939</v>
      </c>
      <c r="AI1270" s="5">
        <v>0</v>
      </c>
      <c r="AJ1270" s="5">
        <v>8112</v>
      </c>
      <c r="AK1270" s="5">
        <v>2000</v>
      </c>
      <c r="AL1270" s="5">
        <v>0</v>
      </c>
      <c r="AM1270" s="5">
        <v>9097</v>
      </c>
      <c r="AN1270" s="5">
        <v>0</v>
      </c>
      <c r="AO1270" s="5">
        <v>0</v>
      </c>
      <c r="AP1270" s="5">
        <v>0</v>
      </c>
      <c r="AQ1270" s="5">
        <v>0</v>
      </c>
      <c r="AR1270" s="5">
        <v>0</v>
      </c>
      <c r="AS1270" s="5">
        <v>4902</v>
      </c>
      <c r="AT1270" s="5">
        <v>2210</v>
      </c>
      <c r="AU1270" s="5">
        <v>8298</v>
      </c>
      <c r="AV1270" s="5">
        <v>0</v>
      </c>
      <c r="AW1270" s="5">
        <v>0</v>
      </c>
      <c r="AX1270" s="5">
        <v>18</v>
      </c>
      <c r="AY1270" s="5">
        <v>0</v>
      </c>
      <c r="AZ1270" s="5">
        <v>0</v>
      </c>
      <c r="BA1270" s="5">
        <v>0</v>
      </c>
      <c r="BB1270" s="5">
        <v>0</v>
      </c>
      <c r="BC1270" s="5">
        <v>1947</v>
      </c>
      <c r="BD1270" s="5">
        <v>0</v>
      </c>
      <c r="BE1270" s="5">
        <v>0</v>
      </c>
      <c r="BF1270" s="5">
        <v>0</v>
      </c>
      <c r="BG1270" s="5">
        <v>0</v>
      </c>
      <c r="BH1270" s="5">
        <v>485980</v>
      </c>
      <c r="BI1270" s="5">
        <v>80604</v>
      </c>
      <c r="BJ1270" s="5">
        <v>575869</v>
      </c>
      <c r="BK1270" s="5">
        <v>23898</v>
      </c>
      <c r="BL1270" s="5">
        <v>0</v>
      </c>
      <c r="BM1270" s="5">
        <v>0</v>
      </c>
      <c r="BN1270" s="5">
        <v>0</v>
      </c>
      <c r="BO1270" s="5">
        <v>41687</v>
      </c>
      <c r="BP1270" s="5">
        <v>1423196</v>
      </c>
      <c r="BQ1270" s="5">
        <v>246900</v>
      </c>
      <c r="BR1270" s="5">
        <v>5890</v>
      </c>
    </row>
    <row r="1271" spans="1:70">
      <c r="A1271" t="s">
        <v>2721</v>
      </c>
      <c r="B1271" t="s">
        <v>2722</v>
      </c>
      <c r="C1271" t="s">
        <v>1466</v>
      </c>
      <c r="D1271" t="s">
        <v>2736</v>
      </c>
      <c r="E1271" t="str">
        <f t="shared" si="19"/>
        <v>佐賀県佐賀東部水道企業団</v>
      </c>
      <c r="F1271" s="5">
        <v>0</v>
      </c>
      <c r="G1271" s="5">
        <v>26</v>
      </c>
      <c r="H1271" s="5">
        <v>0</v>
      </c>
      <c r="I1271" s="5">
        <v>0</v>
      </c>
      <c r="J1271" s="5">
        <v>1</v>
      </c>
      <c r="K1271" s="5">
        <v>1</v>
      </c>
      <c r="L1271" s="5">
        <v>1519</v>
      </c>
      <c r="M1271" s="5">
        <v>119951</v>
      </c>
      <c r="N1271" s="5">
        <v>0</v>
      </c>
      <c r="O1271" s="5">
        <v>0</v>
      </c>
      <c r="P1271" s="5">
        <v>2238127</v>
      </c>
      <c r="Q1271" s="5">
        <v>5161526</v>
      </c>
      <c r="R1271" s="5">
        <v>773152</v>
      </c>
      <c r="S1271" s="5">
        <v>22</v>
      </c>
      <c r="T1271" s="5">
        <v>0</v>
      </c>
      <c r="U1271" s="5">
        <v>19969</v>
      </c>
      <c r="V1271" s="5">
        <v>0</v>
      </c>
      <c r="W1271" s="5">
        <v>15</v>
      </c>
      <c r="X1271" s="5">
        <v>19</v>
      </c>
      <c r="Y1271" s="5">
        <v>102000</v>
      </c>
      <c r="Z1271" s="5">
        <v>0</v>
      </c>
      <c r="AA1271" s="5">
        <v>175</v>
      </c>
      <c r="AB1271" s="5">
        <v>139</v>
      </c>
      <c r="AC1271" s="5">
        <v>0</v>
      </c>
      <c r="AD1271" s="5">
        <v>0</v>
      </c>
      <c r="AE1271" s="5">
        <v>0</v>
      </c>
      <c r="AF1271" s="5">
        <v>0</v>
      </c>
      <c r="AG1271" s="5">
        <v>102000</v>
      </c>
      <c r="AH1271" s="5">
        <v>279000</v>
      </c>
      <c r="AI1271" s="5">
        <v>0</v>
      </c>
      <c r="AJ1271" s="5">
        <v>0</v>
      </c>
      <c r="AK1271" s="5">
        <v>43750</v>
      </c>
      <c r="AL1271" s="5">
        <v>0</v>
      </c>
      <c r="AM1271" s="5">
        <v>0</v>
      </c>
      <c r="AN1271" s="5">
        <v>0</v>
      </c>
      <c r="AO1271" s="5">
        <v>0</v>
      </c>
      <c r="AP1271" s="5">
        <v>0</v>
      </c>
      <c r="AQ1271" s="5">
        <v>0</v>
      </c>
      <c r="AR1271" s="5">
        <v>1437</v>
      </c>
      <c r="AS1271" s="5">
        <v>3848</v>
      </c>
      <c r="AT1271" s="5">
        <v>0</v>
      </c>
      <c r="AU1271" s="5">
        <v>0</v>
      </c>
      <c r="AV1271" s="5">
        <v>82</v>
      </c>
      <c r="AW1271" s="5">
        <v>38061</v>
      </c>
      <c r="AX1271" s="5">
        <v>0</v>
      </c>
      <c r="AY1271" s="5">
        <v>0</v>
      </c>
      <c r="AZ1271" s="5">
        <v>0</v>
      </c>
      <c r="BA1271" s="5">
        <v>0</v>
      </c>
      <c r="BB1271" s="5">
        <v>0</v>
      </c>
      <c r="BC1271" s="5">
        <v>0</v>
      </c>
      <c r="BD1271" s="5">
        <v>0</v>
      </c>
      <c r="BE1271" s="5">
        <v>6</v>
      </c>
      <c r="BF1271" s="5">
        <v>0</v>
      </c>
      <c r="BG1271" s="5">
        <v>0</v>
      </c>
      <c r="BH1271" s="5">
        <v>2238127</v>
      </c>
      <c r="BI1271" s="5">
        <v>206016</v>
      </c>
      <c r="BJ1271" s="5">
        <v>2145541</v>
      </c>
      <c r="BK1271" s="5">
        <v>125686</v>
      </c>
      <c r="BL1271" s="5">
        <v>0</v>
      </c>
      <c r="BM1271" s="5">
        <v>0</v>
      </c>
      <c r="BN1271" s="5">
        <v>0</v>
      </c>
      <c r="BO1271" s="5">
        <v>165080</v>
      </c>
      <c r="BP1271" s="5">
        <v>1775672</v>
      </c>
      <c r="BQ1271" s="5">
        <v>1122708</v>
      </c>
      <c r="BR1271" s="5">
        <v>0</v>
      </c>
    </row>
    <row r="1272" spans="1:70">
      <c r="A1272" t="s">
        <v>2721</v>
      </c>
      <c r="B1272" t="s">
        <v>2722</v>
      </c>
      <c r="C1272" t="s">
        <v>1468</v>
      </c>
      <c r="D1272" t="s">
        <v>2740</v>
      </c>
      <c r="E1272" t="str">
        <f t="shared" si="19"/>
        <v>佐賀県佐賀西部広域水道企業団</v>
      </c>
      <c r="F1272" s="5">
        <v>0</v>
      </c>
      <c r="G1272" s="5">
        <v>17</v>
      </c>
      <c r="H1272" s="5">
        <v>0</v>
      </c>
      <c r="I1272" s="5">
        <v>0</v>
      </c>
      <c r="J1272" s="5">
        <v>1</v>
      </c>
      <c r="K1272" s="5">
        <v>0</v>
      </c>
      <c r="L1272" s="5">
        <v>0</v>
      </c>
      <c r="M1272" s="5">
        <v>86107</v>
      </c>
      <c r="N1272" s="5">
        <v>0</v>
      </c>
      <c r="O1272" s="5">
        <v>0</v>
      </c>
      <c r="P1272" s="5">
        <v>1218171</v>
      </c>
      <c r="Q1272" s="5">
        <v>4641771</v>
      </c>
      <c r="R1272" s="5">
        <v>582488</v>
      </c>
      <c r="S1272" s="5">
        <v>17</v>
      </c>
      <c r="T1272" s="5">
        <v>0</v>
      </c>
      <c r="U1272" s="5">
        <v>12152</v>
      </c>
      <c r="V1272" s="5">
        <v>0</v>
      </c>
      <c r="W1272" s="5">
        <v>12</v>
      </c>
      <c r="X1272" s="5">
        <v>23</v>
      </c>
      <c r="Y1272" s="5">
        <v>48460</v>
      </c>
      <c r="Z1272" s="5">
        <v>0</v>
      </c>
      <c r="AA1272" s="5">
        <v>34</v>
      </c>
      <c r="AB1272" s="5">
        <v>31</v>
      </c>
      <c r="AC1272" s="5">
        <v>0</v>
      </c>
      <c r="AD1272" s="5">
        <v>0</v>
      </c>
      <c r="AE1272" s="5">
        <v>0</v>
      </c>
      <c r="AF1272" s="5">
        <v>0</v>
      </c>
      <c r="AG1272" s="5">
        <v>48460</v>
      </c>
      <c r="AH1272" s="5">
        <v>96970</v>
      </c>
      <c r="AI1272" s="5">
        <v>0</v>
      </c>
      <c r="AJ1272" s="5">
        <v>0</v>
      </c>
      <c r="AK1272" s="5">
        <v>13100</v>
      </c>
      <c r="AL1272" s="5">
        <v>0</v>
      </c>
      <c r="AM1272" s="5">
        <v>0</v>
      </c>
      <c r="AN1272" s="5">
        <v>0</v>
      </c>
      <c r="AO1272" s="5">
        <v>0</v>
      </c>
      <c r="AP1272" s="5">
        <v>0</v>
      </c>
      <c r="AQ1272" s="5">
        <v>0</v>
      </c>
      <c r="AR1272" s="5">
        <v>0</v>
      </c>
      <c r="AS1272" s="5">
        <v>38632</v>
      </c>
      <c r="AT1272" s="5">
        <v>0</v>
      </c>
      <c r="AU1272" s="5">
        <v>0</v>
      </c>
      <c r="AV1272" s="5">
        <v>0</v>
      </c>
      <c r="AW1272" s="5">
        <v>1297</v>
      </c>
      <c r="AX1272" s="5">
        <v>0</v>
      </c>
      <c r="AY1272" s="5">
        <v>0</v>
      </c>
      <c r="AZ1272" s="5">
        <v>0</v>
      </c>
      <c r="BA1272" s="5">
        <v>0</v>
      </c>
      <c r="BB1272" s="5">
        <v>0</v>
      </c>
      <c r="BC1272" s="5">
        <v>0</v>
      </c>
      <c r="BD1272" s="5">
        <v>0</v>
      </c>
      <c r="BE1272" s="5">
        <v>0</v>
      </c>
      <c r="BF1272" s="5">
        <v>0</v>
      </c>
      <c r="BG1272" s="5">
        <v>0</v>
      </c>
      <c r="BH1272" s="5">
        <v>1222804</v>
      </c>
      <c r="BI1272" s="5">
        <v>341063</v>
      </c>
      <c r="BJ1272" s="5">
        <v>1479160</v>
      </c>
      <c r="BK1272" s="5">
        <v>132848</v>
      </c>
      <c r="BL1272" s="5">
        <v>0</v>
      </c>
      <c r="BM1272" s="5">
        <v>0</v>
      </c>
      <c r="BN1272" s="5">
        <v>0</v>
      </c>
      <c r="BO1272" s="5">
        <v>312564</v>
      </c>
      <c r="BP1272" s="5">
        <v>1411879</v>
      </c>
      <c r="BQ1272" s="5">
        <v>626822</v>
      </c>
      <c r="BR1272" s="5">
        <v>0</v>
      </c>
    </row>
    <row r="1273" spans="1:70">
      <c r="A1273" t="s">
        <v>2741</v>
      </c>
      <c r="B1273" t="s">
        <v>2742</v>
      </c>
      <c r="C1273" t="s">
        <v>1280</v>
      </c>
      <c r="D1273" t="s">
        <v>2743</v>
      </c>
      <c r="E1273" t="str">
        <f t="shared" si="19"/>
        <v>長崎県長崎市（長崎）</v>
      </c>
      <c r="F1273" s="5">
        <v>374145</v>
      </c>
      <c r="G1273" s="5">
        <v>190</v>
      </c>
      <c r="H1273" s="5">
        <v>0</v>
      </c>
      <c r="I1273" s="5">
        <v>0</v>
      </c>
      <c r="J1273" s="5">
        <v>7</v>
      </c>
      <c r="K1273" s="5">
        <v>0</v>
      </c>
      <c r="L1273" s="5">
        <v>62355</v>
      </c>
      <c r="M1273" s="5">
        <v>77314</v>
      </c>
      <c r="N1273" s="5">
        <v>85814</v>
      </c>
      <c r="O1273" s="5">
        <v>1803621</v>
      </c>
      <c r="P1273" s="5">
        <v>9153294</v>
      </c>
      <c r="Q1273" s="5">
        <v>12369865</v>
      </c>
      <c r="R1273" s="5">
        <v>1042002</v>
      </c>
      <c r="S1273" s="5">
        <v>147</v>
      </c>
      <c r="T1273" s="5">
        <v>36223</v>
      </c>
      <c r="U1273" s="5">
        <v>0</v>
      </c>
      <c r="V1273" s="5">
        <v>0</v>
      </c>
      <c r="W1273" s="5">
        <v>91</v>
      </c>
      <c r="X1273" s="5">
        <v>15</v>
      </c>
      <c r="Y1273" s="5">
        <v>176150</v>
      </c>
      <c r="Z1273" s="5">
        <v>21500</v>
      </c>
      <c r="AA1273" s="5">
        <v>127</v>
      </c>
      <c r="AB1273" s="5">
        <v>44</v>
      </c>
      <c r="AC1273" s="5">
        <v>42013</v>
      </c>
      <c r="AD1273" s="5">
        <v>14284</v>
      </c>
      <c r="AE1273" s="5">
        <v>30423</v>
      </c>
      <c r="AF1273" s="5">
        <v>271304</v>
      </c>
      <c r="AG1273" s="5">
        <v>19460</v>
      </c>
      <c r="AH1273" s="5">
        <v>30902</v>
      </c>
      <c r="AI1273" s="5">
        <v>0</v>
      </c>
      <c r="AJ1273" s="5">
        <v>236697</v>
      </c>
      <c r="AK1273" s="5">
        <v>53000</v>
      </c>
      <c r="AL1273" s="5">
        <v>7590</v>
      </c>
      <c r="AM1273" s="5">
        <v>46565</v>
      </c>
      <c r="AN1273" s="5">
        <v>6045</v>
      </c>
      <c r="AO1273" s="5">
        <v>31784</v>
      </c>
      <c r="AP1273" s="5">
        <v>860</v>
      </c>
      <c r="AQ1273" s="5">
        <v>7710</v>
      </c>
      <c r="AR1273" s="5">
        <v>365</v>
      </c>
      <c r="AS1273" s="5">
        <v>20380</v>
      </c>
      <c r="AT1273" s="5">
        <v>6962</v>
      </c>
      <c r="AU1273" s="5">
        <v>74209</v>
      </c>
      <c r="AV1273" s="5">
        <v>49262</v>
      </c>
      <c r="AW1273" s="5">
        <v>37602</v>
      </c>
      <c r="AX1273" s="5">
        <v>34308</v>
      </c>
      <c r="AY1273" s="5">
        <v>55407</v>
      </c>
      <c r="AZ1273" s="5">
        <v>350</v>
      </c>
      <c r="BA1273" s="5">
        <v>1103</v>
      </c>
      <c r="BB1273" s="5">
        <v>0</v>
      </c>
      <c r="BC1273" s="5">
        <v>28512</v>
      </c>
      <c r="BD1273" s="5">
        <v>0</v>
      </c>
      <c r="BE1273" s="5">
        <v>7</v>
      </c>
      <c r="BF1273" s="5">
        <v>1288</v>
      </c>
      <c r="BG1273" s="5">
        <v>759</v>
      </c>
      <c r="BH1273" s="5">
        <v>9480472</v>
      </c>
      <c r="BI1273" s="5">
        <v>1600767</v>
      </c>
      <c r="BJ1273" s="5">
        <v>9145016</v>
      </c>
      <c r="BK1273" s="5">
        <v>275420</v>
      </c>
      <c r="BL1273" s="5">
        <v>2526</v>
      </c>
      <c r="BM1273" s="5">
        <v>21830</v>
      </c>
      <c r="BN1273" s="5">
        <v>0</v>
      </c>
      <c r="BO1273" s="5">
        <v>1162734</v>
      </c>
      <c r="BP1273" s="5">
        <v>15903649</v>
      </c>
      <c r="BQ1273" s="5">
        <v>2866913</v>
      </c>
      <c r="BR1273" s="5">
        <v>0</v>
      </c>
    </row>
    <row r="1274" spans="1:70">
      <c r="A1274" t="s">
        <v>2741</v>
      </c>
      <c r="B1274" t="s">
        <v>2742</v>
      </c>
      <c r="C1274" t="s">
        <v>1282</v>
      </c>
      <c r="D1274" t="s">
        <v>2744</v>
      </c>
      <c r="E1274" t="str">
        <f t="shared" si="19"/>
        <v>長崎県佐世保市</v>
      </c>
      <c r="F1274" s="5">
        <v>227663</v>
      </c>
      <c r="G1274" s="5">
        <v>184</v>
      </c>
      <c r="H1274" s="5">
        <v>0</v>
      </c>
      <c r="I1274" s="5">
        <v>3</v>
      </c>
      <c r="J1274" s="5">
        <v>5</v>
      </c>
      <c r="K1274" s="5">
        <v>1</v>
      </c>
      <c r="L1274" s="5">
        <v>75107</v>
      </c>
      <c r="M1274" s="5">
        <v>151766</v>
      </c>
      <c r="N1274" s="5">
        <v>56300</v>
      </c>
      <c r="O1274" s="5">
        <v>1223199</v>
      </c>
      <c r="P1274" s="5">
        <v>5596782</v>
      </c>
      <c r="Q1274" s="5">
        <v>25725327</v>
      </c>
      <c r="R1274" s="5">
        <v>1646716</v>
      </c>
      <c r="S1274" s="5">
        <v>123</v>
      </c>
      <c r="T1274" s="5">
        <v>23772</v>
      </c>
      <c r="U1274" s="5">
        <v>0</v>
      </c>
      <c r="V1274" s="5">
        <v>0</v>
      </c>
      <c r="W1274" s="5">
        <v>135</v>
      </c>
      <c r="X1274" s="5">
        <v>17</v>
      </c>
      <c r="Y1274" s="5">
        <v>110240</v>
      </c>
      <c r="Z1274" s="5">
        <v>0</v>
      </c>
      <c r="AA1274" s="5">
        <v>345</v>
      </c>
      <c r="AB1274" s="5">
        <v>122</v>
      </c>
      <c r="AC1274" s="5">
        <v>36781</v>
      </c>
      <c r="AD1274" s="5">
        <v>53941</v>
      </c>
      <c r="AE1274" s="5">
        <v>25145</v>
      </c>
      <c r="AF1274" s="5">
        <v>266054</v>
      </c>
      <c r="AG1274" s="5">
        <v>50600</v>
      </c>
      <c r="AH1274" s="5">
        <v>70052</v>
      </c>
      <c r="AI1274" s="5">
        <v>182724</v>
      </c>
      <c r="AJ1274" s="5">
        <v>5323</v>
      </c>
      <c r="AK1274" s="5">
        <v>8876</v>
      </c>
      <c r="AL1274" s="5">
        <v>51400</v>
      </c>
      <c r="AM1274" s="5">
        <v>220</v>
      </c>
      <c r="AN1274" s="5">
        <v>2399</v>
      </c>
      <c r="AO1274" s="5">
        <v>5861</v>
      </c>
      <c r="AP1274" s="5">
        <v>6808</v>
      </c>
      <c r="AQ1274" s="5">
        <v>556</v>
      </c>
      <c r="AR1274" s="5">
        <v>3458</v>
      </c>
      <c r="AS1274" s="5">
        <v>7874</v>
      </c>
      <c r="AT1274" s="5">
        <v>1833</v>
      </c>
      <c r="AU1274" s="5">
        <v>21587</v>
      </c>
      <c r="AV1274" s="5">
        <v>16480</v>
      </c>
      <c r="AW1274" s="5">
        <v>0</v>
      </c>
      <c r="AX1274" s="5">
        <v>3816</v>
      </c>
      <c r="AY1274" s="5">
        <v>26</v>
      </c>
      <c r="AZ1274" s="5">
        <v>0</v>
      </c>
      <c r="BA1274" s="5">
        <v>2014</v>
      </c>
      <c r="BB1274" s="5">
        <v>0</v>
      </c>
      <c r="BC1274" s="5">
        <v>41657</v>
      </c>
      <c r="BD1274" s="5">
        <v>0</v>
      </c>
      <c r="BE1274" s="5">
        <v>0</v>
      </c>
      <c r="BF1274" s="5">
        <v>0</v>
      </c>
      <c r="BG1274" s="5">
        <v>39</v>
      </c>
      <c r="BH1274" s="5">
        <v>5711555</v>
      </c>
      <c r="BI1274" s="5">
        <v>697754</v>
      </c>
      <c r="BJ1274" s="5">
        <v>5208970</v>
      </c>
      <c r="BK1274" s="5">
        <v>555652</v>
      </c>
      <c r="BL1274" s="5">
        <v>0</v>
      </c>
      <c r="BM1274" s="5">
        <v>1394</v>
      </c>
      <c r="BN1274" s="5">
        <v>0</v>
      </c>
      <c r="BO1274" s="5">
        <v>584141</v>
      </c>
      <c r="BP1274" s="5">
        <v>5368512</v>
      </c>
      <c r="BQ1274" s="5">
        <v>2874069</v>
      </c>
      <c r="BR1274" s="5">
        <v>0</v>
      </c>
    </row>
    <row r="1275" spans="1:70">
      <c r="A1275" t="s">
        <v>2741</v>
      </c>
      <c r="B1275" t="s">
        <v>2742</v>
      </c>
      <c r="C1275" t="s">
        <v>1284</v>
      </c>
      <c r="D1275" t="s">
        <v>2745</v>
      </c>
      <c r="E1275" t="str">
        <f t="shared" si="19"/>
        <v>長崎県平戸市</v>
      </c>
      <c r="F1275" s="5">
        <v>29234</v>
      </c>
      <c r="G1275" s="5">
        <v>18</v>
      </c>
      <c r="H1275" s="5">
        <v>2</v>
      </c>
      <c r="I1275" s="5">
        <v>7</v>
      </c>
      <c r="J1275" s="5">
        <v>7</v>
      </c>
      <c r="K1275" s="5">
        <v>1</v>
      </c>
      <c r="L1275" s="5">
        <v>34445</v>
      </c>
      <c r="M1275" s="5">
        <v>85889</v>
      </c>
      <c r="N1275" s="5">
        <v>0</v>
      </c>
      <c r="O1275" s="5">
        <v>549194</v>
      </c>
      <c r="P1275" s="5">
        <v>755805</v>
      </c>
      <c r="Q1275" s="5">
        <v>5476689</v>
      </c>
      <c r="R1275" s="5">
        <v>315026</v>
      </c>
      <c r="S1275" s="5">
        <v>15</v>
      </c>
      <c r="T1275" s="5">
        <v>2895</v>
      </c>
      <c r="U1275" s="5">
        <v>0</v>
      </c>
      <c r="V1275" s="5">
        <v>49</v>
      </c>
      <c r="W1275" s="5">
        <v>13</v>
      </c>
      <c r="X1275" s="5">
        <v>11</v>
      </c>
      <c r="Y1275" s="5">
        <v>17531</v>
      </c>
      <c r="Z1275" s="5">
        <v>0</v>
      </c>
      <c r="AA1275" s="5">
        <v>210</v>
      </c>
      <c r="AB1275" s="5">
        <v>136</v>
      </c>
      <c r="AC1275" s="5">
        <v>9610</v>
      </c>
      <c r="AD1275" s="5">
        <v>11836</v>
      </c>
      <c r="AE1275" s="5">
        <v>0</v>
      </c>
      <c r="AF1275" s="5">
        <v>104541</v>
      </c>
      <c r="AG1275" s="5">
        <v>3144</v>
      </c>
      <c r="AH1275" s="5">
        <v>0</v>
      </c>
      <c r="AI1275" s="5">
        <v>0</v>
      </c>
      <c r="AJ1275" s="5">
        <v>8064</v>
      </c>
      <c r="AK1275" s="5">
        <v>600</v>
      </c>
      <c r="AL1275" s="5">
        <v>0</v>
      </c>
      <c r="AM1275" s="5">
        <v>14363</v>
      </c>
      <c r="AN1275" s="5">
        <v>0</v>
      </c>
      <c r="AO1275" s="5">
        <v>0</v>
      </c>
      <c r="AP1275" s="5">
        <v>0</v>
      </c>
      <c r="AQ1275" s="5">
        <v>0</v>
      </c>
      <c r="AR1275" s="5">
        <v>0</v>
      </c>
      <c r="AS1275" s="5">
        <v>0</v>
      </c>
      <c r="AT1275" s="5">
        <v>0</v>
      </c>
      <c r="AU1275" s="5">
        <v>0</v>
      </c>
      <c r="AV1275" s="5">
        <v>0</v>
      </c>
      <c r="AW1275" s="5">
        <v>0</v>
      </c>
      <c r="AX1275" s="5">
        <v>0</v>
      </c>
      <c r="AY1275" s="5">
        <v>0</v>
      </c>
      <c r="AZ1275" s="5">
        <v>0</v>
      </c>
      <c r="BA1275" s="5">
        <v>2058</v>
      </c>
      <c r="BB1275" s="5">
        <v>0</v>
      </c>
      <c r="BC1275" s="5">
        <v>0</v>
      </c>
      <c r="BD1275" s="5">
        <v>0</v>
      </c>
      <c r="BE1275" s="5">
        <v>0</v>
      </c>
      <c r="BF1275" s="5">
        <v>0</v>
      </c>
      <c r="BG1275" s="5">
        <v>0</v>
      </c>
      <c r="BH1275" s="5">
        <v>760609</v>
      </c>
      <c r="BI1275" s="5">
        <v>280776</v>
      </c>
      <c r="BJ1275" s="5">
        <v>780510</v>
      </c>
      <c r="BK1275" s="5">
        <v>127500</v>
      </c>
      <c r="BL1275" s="5">
        <v>0</v>
      </c>
      <c r="BM1275" s="5">
        <v>0</v>
      </c>
      <c r="BN1275" s="5">
        <v>0</v>
      </c>
      <c r="BO1275" s="5">
        <v>220031</v>
      </c>
      <c r="BP1275" s="5">
        <v>1188973</v>
      </c>
      <c r="BQ1275" s="5">
        <v>430884</v>
      </c>
      <c r="BR1275" s="5">
        <v>0</v>
      </c>
    </row>
    <row r="1276" spans="1:70">
      <c r="A1276" t="s">
        <v>2741</v>
      </c>
      <c r="B1276" t="s">
        <v>2742</v>
      </c>
      <c r="C1276" t="s">
        <v>1288</v>
      </c>
      <c r="D1276" t="s">
        <v>2746</v>
      </c>
      <c r="E1276" t="str">
        <f t="shared" si="19"/>
        <v>長崎県大村市</v>
      </c>
      <c r="F1276" s="5">
        <v>92771</v>
      </c>
      <c r="G1276" s="5">
        <v>30</v>
      </c>
      <c r="H1276" s="5">
        <v>26</v>
      </c>
      <c r="I1276" s="5">
        <v>0</v>
      </c>
      <c r="J1276" s="5">
        <v>1</v>
      </c>
      <c r="K1276" s="5">
        <v>0</v>
      </c>
      <c r="L1276" s="5">
        <v>35196</v>
      </c>
      <c r="M1276" s="5">
        <v>66475</v>
      </c>
      <c r="N1276" s="5">
        <v>1841</v>
      </c>
      <c r="O1276" s="5">
        <v>542243</v>
      </c>
      <c r="P1276" s="5">
        <v>1933174</v>
      </c>
      <c r="Q1276" s="5">
        <v>10176232</v>
      </c>
      <c r="R1276" s="5">
        <v>826777</v>
      </c>
      <c r="S1276" s="5">
        <v>26</v>
      </c>
      <c r="T1276" s="5">
        <v>9478</v>
      </c>
      <c r="U1276" s="5">
        <v>0</v>
      </c>
      <c r="V1276" s="5">
        <v>0</v>
      </c>
      <c r="W1276" s="5">
        <v>25</v>
      </c>
      <c r="X1276" s="5">
        <v>7</v>
      </c>
      <c r="Y1276" s="5">
        <v>44560</v>
      </c>
      <c r="Z1276" s="5">
        <v>1130</v>
      </c>
      <c r="AA1276" s="5">
        <v>278</v>
      </c>
      <c r="AB1276" s="5">
        <v>211</v>
      </c>
      <c r="AC1276" s="5">
        <v>6112</v>
      </c>
      <c r="AD1276" s="5">
        <v>63</v>
      </c>
      <c r="AE1276" s="5">
        <v>0</v>
      </c>
      <c r="AF1276" s="5">
        <v>58236</v>
      </c>
      <c r="AG1276" s="5">
        <v>0</v>
      </c>
      <c r="AH1276" s="5">
        <v>15000</v>
      </c>
      <c r="AI1276" s="5">
        <v>41370</v>
      </c>
      <c r="AJ1276" s="5">
        <v>24290</v>
      </c>
      <c r="AK1276" s="5">
        <v>18819</v>
      </c>
      <c r="AL1276" s="5">
        <v>15083</v>
      </c>
      <c r="AM1276" s="5">
        <v>0</v>
      </c>
      <c r="AN1276" s="5">
        <v>0</v>
      </c>
      <c r="AO1276" s="5">
        <v>0</v>
      </c>
      <c r="AP1276" s="5">
        <v>0</v>
      </c>
      <c r="AQ1276" s="5">
        <v>0</v>
      </c>
      <c r="AR1276" s="5">
        <v>534</v>
      </c>
      <c r="AS1276" s="5">
        <v>4668</v>
      </c>
      <c r="AT1276" s="5">
        <v>0</v>
      </c>
      <c r="AU1276" s="5">
        <v>8401</v>
      </c>
      <c r="AV1276" s="5">
        <v>338</v>
      </c>
      <c r="AW1276" s="5">
        <v>7525</v>
      </c>
      <c r="AX1276" s="5">
        <v>114</v>
      </c>
      <c r="AY1276" s="5">
        <v>510</v>
      </c>
      <c r="AZ1276" s="5">
        <v>328</v>
      </c>
      <c r="BA1276" s="5">
        <v>1103</v>
      </c>
      <c r="BB1276" s="5">
        <v>0</v>
      </c>
      <c r="BC1276" s="5">
        <v>60100</v>
      </c>
      <c r="BD1276" s="5">
        <v>0</v>
      </c>
      <c r="BE1276" s="5">
        <v>0</v>
      </c>
      <c r="BF1276" s="5">
        <v>0</v>
      </c>
      <c r="BG1276" s="5">
        <v>0</v>
      </c>
      <c r="BH1276" s="5">
        <v>1940719</v>
      </c>
      <c r="BI1276" s="5">
        <v>245289</v>
      </c>
      <c r="BJ1276" s="5">
        <v>1719680</v>
      </c>
      <c r="BK1276" s="5">
        <v>216449</v>
      </c>
      <c r="BL1276" s="5">
        <v>19</v>
      </c>
      <c r="BM1276" s="5">
        <v>0</v>
      </c>
      <c r="BN1276" s="5">
        <v>0</v>
      </c>
      <c r="BO1276" s="5">
        <v>139203</v>
      </c>
      <c r="BP1276" s="5">
        <v>1561544</v>
      </c>
      <c r="BQ1276" s="5">
        <v>1444304</v>
      </c>
      <c r="BR1276" s="5">
        <v>0</v>
      </c>
    </row>
    <row r="1277" spans="1:70">
      <c r="A1277" t="s">
        <v>2741</v>
      </c>
      <c r="B1277" t="s">
        <v>2742</v>
      </c>
      <c r="C1277" t="s">
        <v>1290</v>
      </c>
      <c r="D1277" t="s">
        <v>2747</v>
      </c>
      <c r="E1277" t="str">
        <f t="shared" si="19"/>
        <v>長崎県諫早市</v>
      </c>
      <c r="F1277" s="5">
        <v>125365</v>
      </c>
      <c r="G1277" s="5">
        <v>54</v>
      </c>
      <c r="H1277" s="5">
        <v>51</v>
      </c>
      <c r="I1277" s="5">
        <v>0</v>
      </c>
      <c r="J1277" s="5">
        <v>4</v>
      </c>
      <c r="K1277" s="5">
        <v>1</v>
      </c>
      <c r="L1277" s="5">
        <v>61736</v>
      </c>
      <c r="M1277" s="5">
        <v>89672</v>
      </c>
      <c r="N1277" s="5">
        <v>10849</v>
      </c>
      <c r="O1277" s="5">
        <v>827476</v>
      </c>
      <c r="P1277" s="5">
        <v>2279084</v>
      </c>
      <c r="Q1277" s="5">
        <v>6477381</v>
      </c>
      <c r="R1277" s="5">
        <v>420309</v>
      </c>
      <c r="S1277" s="5">
        <v>31</v>
      </c>
      <c r="T1277" s="5">
        <v>12499</v>
      </c>
      <c r="U1277" s="5">
        <v>0</v>
      </c>
      <c r="V1277" s="5">
        <v>0</v>
      </c>
      <c r="W1277" s="5">
        <v>25</v>
      </c>
      <c r="X1277" s="5">
        <v>2</v>
      </c>
      <c r="Y1277" s="5">
        <v>65939</v>
      </c>
      <c r="Z1277" s="5">
        <v>0</v>
      </c>
      <c r="AA1277" s="5">
        <v>228</v>
      </c>
      <c r="AB1277" s="5">
        <v>157</v>
      </c>
      <c r="AC1277" s="5">
        <v>8422</v>
      </c>
      <c r="AD1277" s="5">
        <v>8280</v>
      </c>
      <c r="AE1277" s="5">
        <v>0</v>
      </c>
      <c r="AF1277" s="5">
        <v>120012</v>
      </c>
      <c r="AG1277" s="5">
        <v>6127</v>
      </c>
      <c r="AH1277" s="5">
        <v>0</v>
      </c>
      <c r="AI1277" s="5">
        <v>0</v>
      </c>
      <c r="AJ1277" s="5">
        <v>0</v>
      </c>
      <c r="AK1277" s="5">
        <v>23706</v>
      </c>
      <c r="AL1277" s="5">
        <v>1181</v>
      </c>
      <c r="AM1277" s="5">
        <v>10132</v>
      </c>
      <c r="AN1277" s="5">
        <v>1480</v>
      </c>
      <c r="AO1277" s="5">
        <v>0</v>
      </c>
      <c r="AP1277" s="5">
        <v>650</v>
      </c>
      <c r="AQ1277" s="5">
        <v>3365</v>
      </c>
      <c r="AR1277" s="5">
        <v>12234</v>
      </c>
      <c r="AS1277" s="5">
        <v>17871</v>
      </c>
      <c r="AT1277" s="5">
        <v>4454</v>
      </c>
      <c r="AU1277" s="5">
        <v>108943</v>
      </c>
      <c r="AV1277" s="5">
        <v>559</v>
      </c>
      <c r="AW1277" s="5">
        <v>124</v>
      </c>
      <c r="AX1277" s="5">
        <v>0</v>
      </c>
      <c r="AY1277" s="5">
        <v>0</v>
      </c>
      <c r="AZ1277" s="5">
        <v>0</v>
      </c>
      <c r="BA1277" s="5">
        <v>943</v>
      </c>
      <c r="BB1277" s="5">
        <v>0</v>
      </c>
      <c r="BC1277" s="5">
        <v>23819</v>
      </c>
      <c r="BD1277" s="5">
        <v>50</v>
      </c>
      <c r="BE1277" s="5">
        <v>38</v>
      </c>
      <c r="BF1277" s="5">
        <v>0</v>
      </c>
      <c r="BG1277" s="5">
        <v>309</v>
      </c>
      <c r="BH1277" s="5">
        <v>2327960</v>
      </c>
      <c r="BI1277" s="5">
        <v>214351</v>
      </c>
      <c r="BJ1277" s="5">
        <v>2207202</v>
      </c>
      <c r="BK1277" s="5">
        <v>122068</v>
      </c>
      <c r="BL1277" s="5">
        <v>1309</v>
      </c>
      <c r="BM1277" s="5">
        <v>3486</v>
      </c>
      <c r="BN1277" s="5">
        <v>0</v>
      </c>
      <c r="BO1277" s="5">
        <v>121462</v>
      </c>
      <c r="BP1277" s="5">
        <v>5694644</v>
      </c>
      <c r="BQ1277" s="5">
        <v>767285</v>
      </c>
      <c r="BR1277" s="5">
        <v>0</v>
      </c>
    </row>
    <row r="1278" spans="1:70">
      <c r="A1278" t="s">
        <v>2741</v>
      </c>
      <c r="B1278" t="s">
        <v>2742</v>
      </c>
      <c r="C1278" t="s">
        <v>1298</v>
      </c>
      <c r="D1278" t="s">
        <v>2748</v>
      </c>
      <c r="E1278" t="str">
        <f t="shared" si="19"/>
        <v>長崎県松浦市</v>
      </c>
      <c r="F1278" s="5">
        <v>21890</v>
      </c>
      <c r="G1278" s="5">
        <v>16</v>
      </c>
      <c r="H1278" s="5">
        <v>0</v>
      </c>
      <c r="I1278" s="5">
        <v>4</v>
      </c>
      <c r="J1278" s="5">
        <v>25</v>
      </c>
      <c r="K1278" s="5">
        <v>0</v>
      </c>
      <c r="L1278" s="5">
        <v>38405</v>
      </c>
      <c r="M1278" s="5">
        <v>52454</v>
      </c>
      <c r="N1278" s="5">
        <v>96096</v>
      </c>
      <c r="O1278" s="5">
        <v>292754</v>
      </c>
      <c r="P1278" s="5">
        <v>437241</v>
      </c>
      <c r="Q1278" s="5">
        <v>1552469</v>
      </c>
      <c r="R1278" s="5">
        <v>206308</v>
      </c>
      <c r="S1278" s="5">
        <v>10</v>
      </c>
      <c r="T1278" s="5">
        <v>3226</v>
      </c>
      <c r="U1278" s="5">
        <v>0</v>
      </c>
      <c r="V1278" s="5">
        <v>0</v>
      </c>
      <c r="W1278" s="5">
        <v>8</v>
      </c>
      <c r="X1278" s="5">
        <v>5</v>
      </c>
      <c r="Y1278" s="5">
        <v>13800</v>
      </c>
      <c r="Z1278" s="5">
        <v>0</v>
      </c>
      <c r="AA1278" s="5">
        <v>133</v>
      </c>
      <c r="AB1278" s="5">
        <v>74</v>
      </c>
      <c r="AC1278" s="5">
        <v>10331</v>
      </c>
      <c r="AD1278" s="5">
        <v>8915</v>
      </c>
      <c r="AE1278" s="5">
        <v>24980</v>
      </c>
      <c r="AF1278" s="5">
        <v>73029</v>
      </c>
      <c r="AG1278" s="5">
        <v>0</v>
      </c>
      <c r="AH1278" s="5">
        <v>0</v>
      </c>
      <c r="AI1278" s="5">
        <v>29451</v>
      </c>
      <c r="AJ1278" s="5">
        <v>0</v>
      </c>
      <c r="AK1278" s="5">
        <v>0</v>
      </c>
      <c r="AL1278" s="5">
        <v>12102</v>
      </c>
      <c r="AM1278" s="5">
        <v>0</v>
      </c>
      <c r="AN1278" s="5">
        <v>0</v>
      </c>
      <c r="AO1278" s="5">
        <v>0</v>
      </c>
      <c r="AP1278" s="5">
        <v>0</v>
      </c>
      <c r="AQ1278" s="5">
        <v>0</v>
      </c>
      <c r="AR1278" s="5">
        <v>0</v>
      </c>
      <c r="AS1278" s="5">
        <v>0</v>
      </c>
      <c r="AT1278" s="5">
        <v>0</v>
      </c>
      <c r="AU1278" s="5">
        <v>0</v>
      </c>
      <c r="AV1278" s="5">
        <v>0</v>
      </c>
      <c r="AW1278" s="5">
        <v>0</v>
      </c>
      <c r="AX1278" s="5">
        <v>0</v>
      </c>
      <c r="AY1278" s="5">
        <v>0</v>
      </c>
      <c r="AZ1278" s="5">
        <v>0</v>
      </c>
      <c r="BA1278" s="5">
        <v>692</v>
      </c>
      <c r="BB1278" s="5">
        <v>0</v>
      </c>
      <c r="BC1278" s="5">
        <v>1292</v>
      </c>
      <c r="BD1278" s="5">
        <v>0</v>
      </c>
      <c r="BE1278" s="5">
        <v>0</v>
      </c>
      <c r="BF1278" s="5">
        <v>0</v>
      </c>
      <c r="BG1278" s="5">
        <v>0</v>
      </c>
      <c r="BH1278" s="5">
        <v>450013</v>
      </c>
      <c r="BI1278" s="5">
        <v>187215</v>
      </c>
      <c r="BJ1278" s="5">
        <v>648615</v>
      </c>
      <c r="BK1278" s="5">
        <v>49799</v>
      </c>
      <c r="BL1278" s="5">
        <v>0</v>
      </c>
      <c r="BM1278" s="5">
        <v>0</v>
      </c>
      <c r="BN1278" s="5">
        <v>0</v>
      </c>
      <c r="BO1278" s="5">
        <v>115779</v>
      </c>
      <c r="BP1278" s="5">
        <v>637716</v>
      </c>
      <c r="BQ1278" s="5">
        <v>286930</v>
      </c>
      <c r="BR1278" s="5">
        <v>0</v>
      </c>
    </row>
    <row r="1279" spans="1:70">
      <c r="A1279" t="s">
        <v>2741</v>
      </c>
      <c r="B1279" t="s">
        <v>2742</v>
      </c>
      <c r="C1279" t="s">
        <v>1302</v>
      </c>
      <c r="D1279" t="s">
        <v>2749</v>
      </c>
      <c r="E1279" t="str">
        <f t="shared" si="19"/>
        <v>長崎県佐々町</v>
      </c>
      <c r="F1279" s="5">
        <v>13797</v>
      </c>
      <c r="G1279" s="5">
        <v>8</v>
      </c>
      <c r="H1279" s="5">
        <v>0</v>
      </c>
      <c r="I1279" s="5">
        <v>0</v>
      </c>
      <c r="J1279" s="5">
        <v>1</v>
      </c>
      <c r="K1279" s="5">
        <v>0</v>
      </c>
      <c r="L1279" s="5">
        <v>2284</v>
      </c>
      <c r="M1279" s="5">
        <v>4199</v>
      </c>
      <c r="N1279" s="5">
        <v>48</v>
      </c>
      <c r="O1279" s="5">
        <v>92901</v>
      </c>
      <c r="P1279" s="5">
        <v>335022</v>
      </c>
      <c r="Q1279" s="5">
        <v>360544</v>
      </c>
      <c r="R1279" s="5">
        <v>44491</v>
      </c>
      <c r="S1279" s="5">
        <v>6</v>
      </c>
      <c r="T1279" s="5">
        <v>2118</v>
      </c>
      <c r="U1279" s="5">
        <v>0</v>
      </c>
      <c r="V1279" s="5">
        <v>0</v>
      </c>
      <c r="W1279" s="5">
        <v>3</v>
      </c>
      <c r="X1279" s="5">
        <v>5</v>
      </c>
      <c r="Y1279" s="5">
        <v>9200</v>
      </c>
      <c r="Z1279" s="5">
        <v>0</v>
      </c>
      <c r="AA1279" s="5">
        <v>78</v>
      </c>
      <c r="AB1279" s="5">
        <v>22</v>
      </c>
      <c r="AC1279" s="5">
        <v>0</v>
      </c>
      <c r="AD1279" s="5">
        <v>620</v>
      </c>
      <c r="AE1279" s="5">
        <v>0</v>
      </c>
      <c r="AF1279" s="5">
        <v>12751</v>
      </c>
      <c r="AG1279" s="5">
        <v>0</v>
      </c>
      <c r="AH1279" s="5">
        <v>3989</v>
      </c>
      <c r="AI1279" s="5">
        <v>0</v>
      </c>
      <c r="AJ1279" s="5">
        <v>0</v>
      </c>
      <c r="AK1279" s="5">
        <v>1000</v>
      </c>
      <c r="AL1279" s="5">
        <v>3986</v>
      </c>
      <c r="AM1279" s="5">
        <v>0</v>
      </c>
      <c r="AN1279" s="5">
        <v>0</v>
      </c>
      <c r="AO1279" s="5">
        <v>0</v>
      </c>
      <c r="AP1279" s="5">
        <v>0</v>
      </c>
      <c r="AQ1279" s="5">
        <v>1600</v>
      </c>
      <c r="AR1279" s="5">
        <v>129</v>
      </c>
      <c r="AS1279" s="5">
        <v>0</v>
      </c>
      <c r="AT1279" s="5">
        <v>0</v>
      </c>
      <c r="AU1279" s="5">
        <v>45</v>
      </c>
      <c r="AV1279" s="5">
        <v>0</v>
      </c>
      <c r="AW1279" s="5">
        <v>0</v>
      </c>
      <c r="AX1279" s="5">
        <v>0</v>
      </c>
      <c r="AY1279" s="5">
        <v>0</v>
      </c>
      <c r="AZ1279" s="5">
        <v>0</v>
      </c>
      <c r="BA1279" s="5">
        <v>0</v>
      </c>
      <c r="BB1279" s="5">
        <v>0</v>
      </c>
      <c r="BC1279" s="5">
        <v>4466</v>
      </c>
      <c r="BD1279" s="5">
        <v>0</v>
      </c>
      <c r="BE1279" s="5">
        <v>0</v>
      </c>
      <c r="BF1279" s="5">
        <v>0</v>
      </c>
      <c r="BG1279" s="5">
        <v>0</v>
      </c>
      <c r="BH1279" s="5">
        <v>335825</v>
      </c>
      <c r="BI1279" s="5">
        <v>5842</v>
      </c>
      <c r="BJ1279" s="5">
        <v>223939</v>
      </c>
      <c r="BK1279" s="5">
        <v>8912</v>
      </c>
      <c r="BL1279" s="5">
        <v>0</v>
      </c>
      <c r="BM1279" s="5">
        <v>0</v>
      </c>
      <c r="BN1279" s="5">
        <v>0</v>
      </c>
      <c r="BO1279" s="5">
        <v>5183</v>
      </c>
      <c r="BP1279" s="5">
        <v>951081</v>
      </c>
      <c r="BQ1279" s="5">
        <v>52087</v>
      </c>
      <c r="BR1279" s="5">
        <v>0</v>
      </c>
    </row>
    <row r="1280" spans="1:70">
      <c r="A1280" t="s">
        <v>2741</v>
      </c>
      <c r="B1280" t="s">
        <v>2742</v>
      </c>
      <c r="C1280" t="s">
        <v>1308</v>
      </c>
      <c r="D1280" t="s">
        <v>2750</v>
      </c>
      <c r="E1280" t="str">
        <f t="shared" si="19"/>
        <v>長崎県川棚町</v>
      </c>
      <c r="F1280" s="5">
        <v>13542</v>
      </c>
      <c r="G1280" s="5">
        <v>7</v>
      </c>
      <c r="H1280" s="5">
        <v>3</v>
      </c>
      <c r="I1280" s="5">
        <v>1</v>
      </c>
      <c r="J1280" s="5">
        <v>1</v>
      </c>
      <c r="K1280" s="5">
        <v>0</v>
      </c>
      <c r="L1280" s="5">
        <v>4032</v>
      </c>
      <c r="M1280" s="5">
        <v>11792</v>
      </c>
      <c r="N1280" s="5">
        <v>0</v>
      </c>
      <c r="O1280" s="5">
        <v>52769</v>
      </c>
      <c r="P1280" s="5">
        <v>289303</v>
      </c>
      <c r="Q1280" s="5">
        <v>1565552</v>
      </c>
      <c r="R1280" s="5">
        <v>34293</v>
      </c>
      <c r="S1280" s="5">
        <v>7</v>
      </c>
      <c r="T1280" s="5">
        <v>1891</v>
      </c>
      <c r="U1280" s="5">
        <v>0</v>
      </c>
      <c r="V1280" s="5">
        <v>0</v>
      </c>
      <c r="W1280" s="5">
        <v>2</v>
      </c>
      <c r="X1280" s="5">
        <v>12</v>
      </c>
      <c r="Y1280" s="5">
        <v>9295</v>
      </c>
      <c r="Z1280" s="5">
        <v>3150</v>
      </c>
      <c r="AA1280" s="5">
        <v>62</v>
      </c>
      <c r="AB1280" s="5">
        <v>15</v>
      </c>
      <c r="AC1280" s="5">
        <v>1108</v>
      </c>
      <c r="AD1280" s="5">
        <v>5731</v>
      </c>
      <c r="AE1280" s="5">
        <v>0</v>
      </c>
      <c r="AF1280" s="5">
        <v>13287</v>
      </c>
      <c r="AG1280" s="5">
        <v>2390</v>
      </c>
      <c r="AH1280" s="5">
        <v>59213</v>
      </c>
      <c r="AI1280" s="5">
        <v>0</v>
      </c>
      <c r="AJ1280" s="5">
        <v>0</v>
      </c>
      <c r="AK1280" s="5">
        <v>0</v>
      </c>
      <c r="AL1280" s="5">
        <v>0</v>
      </c>
      <c r="AM1280" s="5">
        <v>0</v>
      </c>
      <c r="AN1280" s="5">
        <v>774</v>
      </c>
      <c r="AO1280" s="5">
        <v>1800</v>
      </c>
      <c r="AP1280" s="5">
        <v>2886</v>
      </c>
      <c r="AQ1280" s="5">
        <v>0</v>
      </c>
      <c r="AR1280" s="5">
        <v>811</v>
      </c>
      <c r="AS1280" s="5">
        <v>470</v>
      </c>
      <c r="AT1280" s="5">
        <v>0</v>
      </c>
      <c r="AU1280" s="5">
        <v>1119</v>
      </c>
      <c r="AV1280" s="5">
        <v>0</v>
      </c>
      <c r="AW1280" s="5">
        <v>0</v>
      </c>
      <c r="AX1280" s="5">
        <v>0</v>
      </c>
      <c r="AY1280" s="5">
        <v>0</v>
      </c>
      <c r="AZ1280" s="5">
        <v>0</v>
      </c>
      <c r="BA1280" s="5">
        <v>2001</v>
      </c>
      <c r="BB1280" s="5">
        <v>0</v>
      </c>
      <c r="BC1280" s="5">
        <v>10535</v>
      </c>
      <c r="BD1280" s="5">
        <v>0</v>
      </c>
      <c r="BE1280" s="5">
        <v>11</v>
      </c>
      <c r="BF1280" s="5">
        <v>0</v>
      </c>
      <c r="BG1280" s="5">
        <v>9</v>
      </c>
      <c r="BH1280" s="5">
        <v>292742</v>
      </c>
      <c r="BI1280" s="5">
        <v>27747</v>
      </c>
      <c r="BJ1280" s="5">
        <v>293123</v>
      </c>
      <c r="BK1280" s="5">
        <v>18210</v>
      </c>
      <c r="BL1280" s="5">
        <v>0</v>
      </c>
      <c r="BM1280" s="5">
        <v>306</v>
      </c>
      <c r="BN1280" s="5">
        <v>0</v>
      </c>
      <c r="BO1280" s="5">
        <v>10025</v>
      </c>
      <c r="BP1280" s="5">
        <v>671044</v>
      </c>
      <c r="BQ1280" s="5">
        <v>50901</v>
      </c>
      <c r="BR1280" s="5">
        <v>9295</v>
      </c>
    </row>
    <row r="1281" spans="1:70">
      <c r="A1281" t="s">
        <v>2741</v>
      </c>
      <c r="B1281" t="s">
        <v>2742</v>
      </c>
      <c r="C1281" t="s">
        <v>1322</v>
      </c>
      <c r="D1281" t="s">
        <v>2751</v>
      </c>
      <c r="E1281" t="str">
        <f t="shared" si="19"/>
        <v>長崎県島原市</v>
      </c>
      <c r="F1281" s="5">
        <v>41501</v>
      </c>
      <c r="G1281" s="5">
        <v>21</v>
      </c>
      <c r="H1281" s="5">
        <v>16</v>
      </c>
      <c r="I1281" s="5">
        <v>0</v>
      </c>
      <c r="J1281" s="5">
        <v>0</v>
      </c>
      <c r="K1281" s="5">
        <v>0</v>
      </c>
      <c r="L1281" s="5">
        <v>5254</v>
      </c>
      <c r="M1281" s="5">
        <v>2931</v>
      </c>
      <c r="N1281" s="5">
        <v>300031</v>
      </c>
      <c r="O1281" s="5">
        <v>27523</v>
      </c>
      <c r="P1281" s="5">
        <v>675382</v>
      </c>
      <c r="Q1281" s="5">
        <v>4769899</v>
      </c>
      <c r="R1281" s="5">
        <v>192232</v>
      </c>
      <c r="S1281" s="5">
        <v>21</v>
      </c>
      <c r="T1281" s="5">
        <v>4560</v>
      </c>
      <c r="U1281" s="5">
        <v>0</v>
      </c>
      <c r="V1281" s="5">
        <v>0</v>
      </c>
      <c r="W1281" s="5">
        <v>6</v>
      </c>
      <c r="X1281" s="5">
        <v>10</v>
      </c>
      <c r="Y1281" s="5">
        <v>30500</v>
      </c>
      <c r="Z1281" s="5">
        <v>0</v>
      </c>
      <c r="AA1281" s="5">
        <v>131</v>
      </c>
      <c r="AB1281" s="5">
        <v>29</v>
      </c>
      <c r="AC1281" s="5">
        <v>43</v>
      </c>
      <c r="AD1281" s="5">
        <v>68</v>
      </c>
      <c r="AE1281" s="5">
        <v>36228</v>
      </c>
      <c r="AF1281" s="5">
        <v>0</v>
      </c>
      <c r="AG1281" s="5">
        <v>3680</v>
      </c>
      <c r="AH1281" s="5">
        <v>0</v>
      </c>
      <c r="AI1281" s="5">
        <v>0</v>
      </c>
      <c r="AJ1281" s="5">
        <v>0</v>
      </c>
      <c r="AK1281" s="5">
        <v>1170</v>
      </c>
      <c r="AL1281" s="5">
        <v>0</v>
      </c>
      <c r="AM1281" s="5">
        <v>10213</v>
      </c>
      <c r="AN1281" s="5">
        <v>0</v>
      </c>
      <c r="AO1281" s="5">
        <v>0</v>
      </c>
      <c r="AP1281" s="5">
        <v>0</v>
      </c>
      <c r="AQ1281" s="5">
        <v>0</v>
      </c>
      <c r="AR1281" s="5">
        <v>0</v>
      </c>
      <c r="AS1281" s="5">
        <v>0</v>
      </c>
      <c r="AT1281" s="5">
        <v>17920</v>
      </c>
      <c r="AU1281" s="5">
        <v>92</v>
      </c>
      <c r="AV1281" s="5">
        <v>0</v>
      </c>
      <c r="AW1281" s="5">
        <v>0</v>
      </c>
      <c r="AX1281" s="5">
        <v>0</v>
      </c>
      <c r="AY1281" s="5">
        <v>0</v>
      </c>
      <c r="AZ1281" s="5">
        <v>117</v>
      </c>
      <c r="BA1281" s="5">
        <v>66</v>
      </c>
      <c r="BB1281" s="5">
        <v>87620</v>
      </c>
      <c r="BC1281" s="5">
        <v>5811</v>
      </c>
      <c r="BD1281" s="5">
        <v>0</v>
      </c>
      <c r="BE1281" s="5">
        <v>0</v>
      </c>
      <c r="BF1281" s="5">
        <v>0</v>
      </c>
      <c r="BG1281" s="5">
        <v>0</v>
      </c>
      <c r="BH1281" s="5">
        <v>675726</v>
      </c>
      <c r="BI1281" s="5">
        <v>116029</v>
      </c>
      <c r="BJ1281" s="5">
        <v>574767</v>
      </c>
      <c r="BK1281" s="5">
        <v>78941</v>
      </c>
      <c r="BL1281" s="5">
        <v>0</v>
      </c>
      <c r="BM1281" s="5">
        <v>0</v>
      </c>
      <c r="BN1281" s="5">
        <v>0</v>
      </c>
      <c r="BO1281" s="5">
        <v>91570</v>
      </c>
      <c r="BP1281" s="5">
        <v>1169241</v>
      </c>
      <c r="BQ1281" s="5">
        <v>332166</v>
      </c>
      <c r="BR1281" s="5">
        <v>0</v>
      </c>
    </row>
    <row r="1282" spans="1:70">
      <c r="A1282" t="s">
        <v>2741</v>
      </c>
      <c r="B1282" t="s">
        <v>2742</v>
      </c>
      <c r="C1282" t="s">
        <v>1328</v>
      </c>
      <c r="D1282" t="s">
        <v>2752</v>
      </c>
      <c r="E1282" t="str">
        <f t="shared" si="19"/>
        <v>長崎県長与町</v>
      </c>
      <c r="F1282" s="5">
        <v>37519</v>
      </c>
      <c r="G1282" s="5">
        <v>16</v>
      </c>
      <c r="H1282" s="5">
        <v>1</v>
      </c>
      <c r="I1282" s="5">
        <v>0</v>
      </c>
      <c r="J1282" s="5">
        <v>4</v>
      </c>
      <c r="K1282" s="5">
        <v>0</v>
      </c>
      <c r="L1282" s="5">
        <v>11593</v>
      </c>
      <c r="M1282" s="5">
        <v>13701</v>
      </c>
      <c r="N1282" s="5">
        <v>109926</v>
      </c>
      <c r="O1282" s="5">
        <v>107080</v>
      </c>
      <c r="P1282" s="5">
        <v>638150</v>
      </c>
      <c r="Q1282" s="5">
        <v>823156</v>
      </c>
      <c r="R1282" s="5">
        <v>36916</v>
      </c>
      <c r="S1282" s="5">
        <v>12</v>
      </c>
      <c r="T1282" s="5">
        <v>3320</v>
      </c>
      <c r="U1282" s="5">
        <v>0</v>
      </c>
      <c r="V1282" s="5">
        <v>0</v>
      </c>
      <c r="W1282" s="5">
        <v>8</v>
      </c>
      <c r="X1282" s="5">
        <v>13</v>
      </c>
      <c r="Y1282" s="5">
        <v>13635</v>
      </c>
      <c r="Z1282" s="5">
        <v>0</v>
      </c>
      <c r="AA1282" s="5">
        <v>365</v>
      </c>
      <c r="AB1282" s="5">
        <v>0</v>
      </c>
      <c r="AC1282" s="5">
        <v>1578</v>
      </c>
      <c r="AD1282" s="5">
        <v>1241</v>
      </c>
      <c r="AE1282" s="5">
        <v>18877</v>
      </c>
      <c r="AF1282" s="5">
        <v>40609</v>
      </c>
      <c r="AG1282" s="5">
        <v>0</v>
      </c>
      <c r="AH1282" s="5">
        <v>0</v>
      </c>
      <c r="AI1282" s="5">
        <v>12275</v>
      </c>
      <c r="AJ1282" s="5">
        <v>0</v>
      </c>
      <c r="AK1282" s="5">
        <v>8090</v>
      </c>
      <c r="AL1282" s="5">
        <v>3457</v>
      </c>
      <c r="AM1282" s="5">
        <v>0</v>
      </c>
      <c r="AN1282" s="5">
        <v>0</v>
      </c>
      <c r="AO1282" s="5">
        <v>0</v>
      </c>
      <c r="AP1282" s="5">
        <v>0</v>
      </c>
      <c r="AQ1282" s="5">
        <v>0</v>
      </c>
      <c r="AR1282" s="5">
        <v>0</v>
      </c>
      <c r="AS1282" s="5">
        <v>2117</v>
      </c>
      <c r="AT1282" s="5">
        <v>5863</v>
      </c>
      <c r="AU1282" s="5">
        <v>150</v>
      </c>
      <c r="AV1282" s="5">
        <v>0</v>
      </c>
      <c r="AW1282" s="5">
        <v>1256</v>
      </c>
      <c r="AX1282" s="5">
        <v>533</v>
      </c>
      <c r="AY1282" s="5">
        <v>22</v>
      </c>
      <c r="AZ1282" s="5">
        <v>4148</v>
      </c>
      <c r="BA1282" s="5">
        <v>163</v>
      </c>
      <c r="BB1282" s="5">
        <v>9248</v>
      </c>
      <c r="BC1282" s="5">
        <v>6175</v>
      </c>
      <c r="BD1282" s="5">
        <v>355</v>
      </c>
      <c r="BE1282" s="5">
        <v>71</v>
      </c>
      <c r="BF1282" s="5">
        <v>554</v>
      </c>
      <c r="BG1282" s="5">
        <v>0</v>
      </c>
      <c r="BH1282" s="5">
        <v>665043</v>
      </c>
      <c r="BI1282" s="5">
        <v>77293</v>
      </c>
      <c r="BJ1282" s="5">
        <v>648493</v>
      </c>
      <c r="BK1282" s="5">
        <v>8787</v>
      </c>
      <c r="BL1282" s="5">
        <v>0</v>
      </c>
      <c r="BM1282" s="5">
        <v>0</v>
      </c>
      <c r="BN1282" s="5">
        <v>0</v>
      </c>
      <c r="BO1282" s="5">
        <v>75652</v>
      </c>
      <c r="BP1282" s="5">
        <v>337527</v>
      </c>
      <c r="BQ1282" s="5">
        <v>89293</v>
      </c>
      <c r="BR1282" s="5">
        <v>0</v>
      </c>
    </row>
    <row r="1283" spans="1:70">
      <c r="A1283" t="s">
        <v>2741</v>
      </c>
      <c r="B1283" t="s">
        <v>2742</v>
      </c>
      <c r="C1283" t="s">
        <v>1330</v>
      </c>
      <c r="D1283" t="s">
        <v>2753</v>
      </c>
      <c r="E1283" t="str">
        <f t="shared" si="19"/>
        <v>長崎県時津町</v>
      </c>
      <c r="F1283" s="5">
        <v>29428</v>
      </c>
      <c r="G1283" s="5">
        <v>7</v>
      </c>
      <c r="H1283" s="5">
        <v>0</v>
      </c>
      <c r="I1283" s="5">
        <v>0</v>
      </c>
      <c r="J1283" s="5">
        <v>0</v>
      </c>
      <c r="K1283" s="5">
        <v>0</v>
      </c>
      <c r="L1283" s="5">
        <v>16926</v>
      </c>
      <c r="M1283" s="5">
        <v>5689</v>
      </c>
      <c r="N1283" s="5">
        <v>71113</v>
      </c>
      <c r="O1283" s="5">
        <v>86932</v>
      </c>
      <c r="P1283" s="5">
        <v>574075</v>
      </c>
      <c r="Q1283" s="5">
        <v>114828</v>
      </c>
      <c r="R1283" s="5">
        <v>12221</v>
      </c>
      <c r="S1283" s="5">
        <v>5</v>
      </c>
      <c r="T1283" s="5">
        <v>2733</v>
      </c>
      <c r="U1283" s="5">
        <v>0</v>
      </c>
      <c r="V1283" s="5">
        <v>0</v>
      </c>
      <c r="W1283" s="5">
        <v>2</v>
      </c>
      <c r="X1283" s="5">
        <v>6</v>
      </c>
      <c r="Y1283" s="5">
        <v>13000</v>
      </c>
      <c r="Z1283" s="5">
        <v>0</v>
      </c>
      <c r="AA1283" s="5">
        <v>154</v>
      </c>
      <c r="AB1283" s="5">
        <v>124</v>
      </c>
      <c r="AC1283" s="5">
        <v>398</v>
      </c>
      <c r="AD1283" s="5">
        <v>0</v>
      </c>
      <c r="AE1283" s="5">
        <v>192</v>
      </c>
      <c r="AF1283" s="5">
        <v>2032</v>
      </c>
      <c r="AG1283" s="5">
        <v>0</v>
      </c>
      <c r="AH1283" s="5">
        <v>0</v>
      </c>
      <c r="AI1283" s="5">
        <v>0</v>
      </c>
      <c r="AJ1283" s="5">
        <v>0</v>
      </c>
      <c r="AK1283" s="5">
        <v>0</v>
      </c>
      <c r="AL1283" s="5">
        <v>0</v>
      </c>
      <c r="AM1283" s="5">
        <v>12000</v>
      </c>
      <c r="AN1283" s="5">
        <v>0</v>
      </c>
      <c r="AO1283" s="5">
        <v>0</v>
      </c>
      <c r="AP1283" s="5">
        <v>0</v>
      </c>
      <c r="AQ1283" s="5">
        <v>590</v>
      </c>
      <c r="AR1283" s="5">
        <v>664</v>
      </c>
      <c r="AS1283" s="5">
        <v>75</v>
      </c>
      <c r="AT1283" s="5">
        <v>7087</v>
      </c>
      <c r="AU1283" s="5">
        <v>11085</v>
      </c>
      <c r="AV1283" s="5">
        <v>0</v>
      </c>
      <c r="AW1283" s="5">
        <v>0</v>
      </c>
      <c r="AX1283" s="5">
        <v>0</v>
      </c>
      <c r="AY1283" s="5">
        <v>0</v>
      </c>
      <c r="AZ1283" s="5">
        <v>128</v>
      </c>
      <c r="BA1283" s="5">
        <v>0</v>
      </c>
      <c r="BB1283" s="5">
        <v>0</v>
      </c>
      <c r="BC1283" s="5">
        <v>157</v>
      </c>
      <c r="BD1283" s="5">
        <v>0</v>
      </c>
      <c r="BE1283" s="5">
        <v>27</v>
      </c>
      <c r="BF1283" s="5">
        <v>0</v>
      </c>
      <c r="BG1283" s="5">
        <v>9</v>
      </c>
      <c r="BH1283" s="5">
        <v>604671</v>
      </c>
      <c r="BI1283" s="5">
        <v>111522</v>
      </c>
      <c r="BJ1283" s="5">
        <v>572220</v>
      </c>
      <c r="BK1283" s="5">
        <v>3049</v>
      </c>
      <c r="BL1283" s="5">
        <v>0</v>
      </c>
      <c r="BM1283" s="5">
        <v>0</v>
      </c>
      <c r="BN1283" s="5">
        <v>0</v>
      </c>
      <c r="BO1283" s="5">
        <v>107467</v>
      </c>
      <c r="BP1283" s="5">
        <v>3260973</v>
      </c>
      <c r="BQ1283" s="5">
        <v>117723</v>
      </c>
      <c r="BR1283" s="5">
        <v>0</v>
      </c>
    </row>
    <row r="1284" spans="1:70">
      <c r="A1284" t="s">
        <v>2741</v>
      </c>
      <c r="B1284" t="s">
        <v>2742</v>
      </c>
      <c r="C1284" t="s">
        <v>1334</v>
      </c>
      <c r="D1284" t="s">
        <v>2754</v>
      </c>
      <c r="E1284" t="str">
        <f t="shared" ref="E1284:E1347" si="20">+B1284&amp;D1284</f>
        <v>長崎県壱岐市</v>
      </c>
      <c r="F1284" s="5">
        <v>25439</v>
      </c>
      <c r="G1284" s="5">
        <v>9</v>
      </c>
      <c r="H1284" s="5">
        <v>21</v>
      </c>
      <c r="I1284" s="5">
        <v>1</v>
      </c>
      <c r="J1284" s="5">
        <v>5</v>
      </c>
      <c r="K1284" s="5">
        <v>1</v>
      </c>
      <c r="L1284" s="5">
        <v>41639</v>
      </c>
      <c r="M1284" s="5">
        <v>75900</v>
      </c>
      <c r="N1284" s="5">
        <v>0</v>
      </c>
      <c r="O1284" s="5">
        <v>769596</v>
      </c>
      <c r="P1284" s="5">
        <v>508424</v>
      </c>
      <c r="Q1284" s="5">
        <v>2547359</v>
      </c>
      <c r="R1284" s="5">
        <v>203231</v>
      </c>
      <c r="S1284" s="5">
        <v>9</v>
      </c>
      <c r="T1284" s="5">
        <v>2512</v>
      </c>
      <c r="U1284" s="5">
        <v>0</v>
      </c>
      <c r="V1284" s="5">
        <v>0</v>
      </c>
      <c r="W1284" s="5">
        <v>0</v>
      </c>
      <c r="X1284" s="5">
        <v>4</v>
      </c>
      <c r="Y1284" s="5">
        <v>18587</v>
      </c>
      <c r="Z1284" s="5">
        <v>0</v>
      </c>
      <c r="AA1284" s="5">
        <v>0</v>
      </c>
      <c r="AB1284" s="5">
        <v>0</v>
      </c>
      <c r="AC1284" s="5">
        <v>746</v>
      </c>
      <c r="AD1284" s="5">
        <v>1006</v>
      </c>
      <c r="AE1284" s="5">
        <v>0</v>
      </c>
      <c r="AF1284" s="5">
        <v>8427</v>
      </c>
      <c r="AG1284" s="5">
        <v>0</v>
      </c>
      <c r="AH1284" s="5">
        <v>0</v>
      </c>
      <c r="AI1284" s="5">
        <v>0</v>
      </c>
      <c r="AJ1284" s="5">
        <v>11317</v>
      </c>
      <c r="AK1284" s="5">
        <v>60</v>
      </c>
      <c r="AL1284" s="5">
        <v>0</v>
      </c>
      <c r="AM1284" s="5">
        <v>2243</v>
      </c>
      <c r="AN1284" s="5">
        <v>0</v>
      </c>
      <c r="AO1284" s="5">
        <v>0</v>
      </c>
      <c r="AP1284" s="5">
        <v>0</v>
      </c>
      <c r="AQ1284" s="5">
        <v>9731</v>
      </c>
      <c r="AR1284" s="5">
        <v>16</v>
      </c>
      <c r="AS1284" s="5">
        <v>0</v>
      </c>
      <c r="AT1284" s="5">
        <v>0</v>
      </c>
      <c r="AU1284" s="5">
        <v>1507</v>
      </c>
      <c r="AV1284" s="5">
        <v>0</v>
      </c>
      <c r="AW1284" s="5">
        <v>0</v>
      </c>
      <c r="AX1284" s="5">
        <v>0</v>
      </c>
      <c r="AY1284" s="5">
        <v>0</v>
      </c>
      <c r="AZ1284" s="5">
        <v>0</v>
      </c>
      <c r="BA1284" s="5">
        <v>1634</v>
      </c>
      <c r="BB1284" s="5">
        <v>0</v>
      </c>
      <c r="BC1284" s="5">
        <v>1096</v>
      </c>
      <c r="BD1284" s="5">
        <v>0</v>
      </c>
      <c r="BE1284" s="5">
        <v>0</v>
      </c>
      <c r="BF1284" s="5">
        <v>0</v>
      </c>
      <c r="BG1284" s="5">
        <v>0</v>
      </c>
      <c r="BH1284" s="5">
        <v>521302</v>
      </c>
      <c r="BI1284" s="5">
        <v>374115</v>
      </c>
      <c r="BJ1284" s="5">
        <v>776597</v>
      </c>
      <c r="BK1284" s="5">
        <v>53784</v>
      </c>
      <c r="BL1284" s="5">
        <v>0</v>
      </c>
      <c r="BM1284" s="5">
        <v>0</v>
      </c>
      <c r="BN1284" s="5">
        <v>0</v>
      </c>
      <c r="BO1284" s="5">
        <v>181738</v>
      </c>
      <c r="BP1284" s="5">
        <v>920748</v>
      </c>
      <c r="BQ1284" s="5">
        <v>333322</v>
      </c>
      <c r="BR1284" s="5">
        <v>0</v>
      </c>
    </row>
    <row r="1285" spans="1:70">
      <c r="A1285" t="s">
        <v>2741</v>
      </c>
      <c r="B1285" t="s">
        <v>2742</v>
      </c>
      <c r="C1285" t="s">
        <v>1344</v>
      </c>
      <c r="D1285" t="s">
        <v>2755</v>
      </c>
      <c r="E1285" t="str">
        <f t="shared" si="20"/>
        <v>長崎県長崎市（三和）</v>
      </c>
      <c r="F1285" s="5">
        <v>9643</v>
      </c>
      <c r="G1285" s="5">
        <v>0</v>
      </c>
      <c r="H1285" s="5">
        <v>0</v>
      </c>
      <c r="I1285" s="5">
        <v>0</v>
      </c>
      <c r="J1285" s="5">
        <v>0</v>
      </c>
      <c r="K1285" s="5">
        <v>0</v>
      </c>
      <c r="L1285" s="5">
        <v>10263</v>
      </c>
      <c r="M1285" s="5">
        <v>29452</v>
      </c>
      <c r="N1285" s="5">
        <v>0</v>
      </c>
      <c r="O1285" s="5">
        <v>76446</v>
      </c>
      <c r="P1285" s="5">
        <v>0</v>
      </c>
      <c r="Q1285" s="5">
        <v>0</v>
      </c>
      <c r="R1285" s="5">
        <v>0</v>
      </c>
      <c r="S1285" s="5">
        <v>0</v>
      </c>
      <c r="T1285" s="5">
        <v>886</v>
      </c>
      <c r="U1285" s="5">
        <v>0</v>
      </c>
      <c r="V1285" s="5">
        <v>0</v>
      </c>
      <c r="W1285" s="5">
        <v>0</v>
      </c>
      <c r="X1285" s="5">
        <v>0</v>
      </c>
      <c r="Y1285" s="5">
        <v>5000</v>
      </c>
      <c r="Z1285" s="5">
        <v>0</v>
      </c>
      <c r="AA1285" s="5">
        <v>12</v>
      </c>
      <c r="AB1285" s="5">
        <v>10</v>
      </c>
      <c r="AC1285" s="5">
        <v>0</v>
      </c>
      <c r="AD1285" s="5">
        <v>0</v>
      </c>
      <c r="AE1285" s="5">
        <v>0</v>
      </c>
      <c r="AF1285" s="5">
        <v>0</v>
      </c>
      <c r="AG1285" s="5">
        <v>0</v>
      </c>
      <c r="AH1285" s="5">
        <v>0</v>
      </c>
      <c r="AI1285" s="5">
        <v>0</v>
      </c>
      <c r="AJ1285" s="5">
        <v>8827</v>
      </c>
      <c r="AK1285" s="5">
        <v>352</v>
      </c>
      <c r="AL1285" s="5">
        <v>1520</v>
      </c>
      <c r="AM1285" s="5">
        <v>379</v>
      </c>
      <c r="AN1285" s="5">
        <v>500</v>
      </c>
      <c r="AO1285" s="5">
        <v>1350</v>
      </c>
      <c r="AP1285" s="5">
        <v>0</v>
      </c>
      <c r="AQ1285" s="5">
        <v>0</v>
      </c>
      <c r="AR1285" s="5">
        <v>0</v>
      </c>
      <c r="AS1285" s="5">
        <v>14355</v>
      </c>
      <c r="AT1285" s="5">
        <v>0</v>
      </c>
      <c r="AU1285" s="5">
        <v>17144</v>
      </c>
      <c r="AV1285" s="5">
        <v>0</v>
      </c>
      <c r="AW1285" s="5">
        <v>28</v>
      </c>
      <c r="AX1285" s="5">
        <v>0</v>
      </c>
      <c r="AY1285" s="5">
        <v>0</v>
      </c>
      <c r="AZ1285" s="5">
        <v>0</v>
      </c>
      <c r="BA1285" s="5">
        <v>60</v>
      </c>
      <c r="BB1285" s="5">
        <v>0</v>
      </c>
      <c r="BC1285" s="5">
        <v>6650</v>
      </c>
      <c r="BD1285" s="5">
        <v>0</v>
      </c>
      <c r="BE1285" s="5">
        <v>0</v>
      </c>
      <c r="BF1285" s="5">
        <v>0</v>
      </c>
      <c r="BG1285" s="5">
        <v>0</v>
      </c>
      <c r="BH1285" s="5">
        <v>0</v>
      </c>
      <c r="BI1285" s="5">
        <v>0</v>
      </c>
      <c r="BJ1285" s="5">
        <v>0</v>
      </c>
      <c r="BK1285" s="5">
        <v>0</v>
      </c>
      <c r="BL1285" s="5">
        <v>0</v>
      </c>
      <c r="BM1285" s="5">
        <v>0</v>
      </c>
      <c r="BN1285" s="5">
        <v>0</v>
      </c>
      <c r="BO1285" s="5">
        <v>0</v>
      </c>
      <c r="BP1285" s="5">
        <v>0</v>
      </c>
      <c r="BQ1285" s="5">
        <v>0</v>
      </c>
      <c r="BR1285" s="5">
        <v>0</v>
      </c>
    </row>
    <row r="1286" spans="1:70">
      <c r="A1286" t="s">
        <v>2741</v>
      </c>
      <c r="B1286" t="s">
        <v>2742</v>
      </c>
      <c r="C1286" t="s">
        <v>1539</v>
      </c>
      <c r="D1286" t="s">
        <v>2756</v>
      </c>
      <c r="E1286" t="str">
        <f t="shared" si="20"/>
        <v>長崎県波佐見町</v>
      </c>
      <c r="F1286" s="5">
        <v>14509</v>
      </c>
      <c r="G1286" s="5">
        <v>7</v>
      </c>
      <c r="H1286" s="5">
        <v>0</v>
      </c>
      <c r="I1286" s="5">
        <v>0</v>
      </c>
      <c r="J1286" s="5">
        <v>0</v>
      </c>
      <c r="K1286" s="5">
        <v>0</v>
      </c>
      <c r="L1286" s="5">
        <v>9069</v>
      </c>
      <c r="M1286" s="5">
        <v>10590</v>
      </c>
      <c r="N1286" s="5">
        <v>158228</v>
      </c>
      <c r="O1286" s="5">
        <v>0</v>
      </c>
      <c r="P1286" s="5">
        <v>259064</v>
      </c>
      <c r="Q1286" s="5">
        <v>1109727</v>
      </c>
      <c r="R1286" s="5">
        <v>58231</v>
      </c>
      <c r="S1286" s="5">
        <v>6</v>
      </c>
      <c r="T1286" s="5">
        <v>1291</v>
      </c>
      <c r="U1286" s="5">
        <v>0</v>
      </c>
      <c r="V1286" s="5">
        <v>0</v>
      </c>
      <c r="W1286" s="5">
        <v>4</v>
      </c>
      <c r="X1286" s="5">
        <v>10</v>
      </c>
      <c r="Y1286" s="5">
        <v>5800</v>
      </c>
      <c r="Z1286" s="5">
        <v>0</v>
      </c>
      <c r="AA1286" s="5">
        <v>25</v>
      </c>
      <c r="AB1286" s="5">
        <v>0</v>
      </c>
      <c r="AC1286" s="5">
        <v>3070</v>
      </c>
      <c r="AD1286" s="5">
        <v>1939</v>
      </c>
      <c r="AE1286" s="5">
        <v>26055</v>
      </c>
      <c r="AF1286" s="5">
        <v>0</v>
      </c>
      <c r="AG1286" s="5">
        <v>0</v>
      </c>
      <c r="AH1286" s="5">
        <v>0</v>
      </c>
      <c r="AI1286" s="5">
        <v>0</v>
      </c>
      <c r="AJ1286" s="5">
        <v>0</v>
      </c>
      <c r="AK1286" s="5">
        <v>637</v>
      </c>
      <c r="AL1286" s="5">
        <v>0</v>
      </c>
      <c r="AM1286" s="5">
        <v>3519</v>
      </c>
      <c r="AN1286" s="5">
        <v>0</v>
      </c>
      <c r="AO1286" s="5">
        <v>0</v>
      </c>
      <c r="AP1286" s="5">
        <v>0</v>
      </c>
      <c r="AQ1286" s="5">
        <v>0</v>
      </c>
      <c r="AR1286" s="5">
        <v>0</v>
      </c>
      <c r="AS1286" s="5">
        <v>0</v>
      </c>
      <c r="AT1286" s="5">
        <v>24</v>
      </c>
      <c r="AU1286" s="5">
        <v>0</v>
      </c>
      <c r="AV1286" s="5">
        <v>0</v>
      </c>
      <c r="AW1286" s="5">
        <v>0</v>
      </c>
      <c r="AX1286" s="5">
        <v>0</v>
      </c>
      <c r="AY1286" s="5">
        <v>0</v>
      </c>
      <c r="AZ1286" s="5">
        <v>0</v>
      </c>
      <c r="BA1286" s="5">
        <v>300</v>
      </c>
      <c r="BB1286" s="5">
        <v>300</v>
      </c>
      <c r="BC1286" s="5">
        <v>0</v>
      </c>
      <c r="BD1286" s="5">
        <v>0</v>
      </c>
      <c r="BE1286" s="5">
        <v>0</v>
      </c>
      <c r="BF1286" s="5">
        <v>0</v>
      </c>
      <c r="BG1286" s="5">
        <v>0</v>
      </c>
      <c r="BH1286" s="5">
        <v>261981</v>
      </c>
      <c r="BI1286" s="5">
        <v>11811</v>
      </c>
      <c r="BJ1286" s="5">
        <v>230145</v>
      </c>
      <c r="BK1286" s="5">
        <v>20301</v>
      </c>
      <c r="BL1286" s="5">
        <v>0</v>
      </c>
      <c r="BM1286" s="5">
        <v>0</v>
      </c>
      <c r="BN1286" s="5">
        <v>0</v>
      </c>
      <c r="BO1286" s="5">
        <v>10673</v>
      </c>
      <c r="BP1286" s="5">
        <v>553307</v>
      </c>
      <c r="BQ1286" s="5">
        <v>64568</v>
      </c>
      <c r="BR1286" s="5">
        <v>0</v>
      </c>
    </row>
    <row r="1287" spans="1:70">
      <c r="A1287" t="s">
        <v>2741</v>
      </c>
      <c r="B1287" t="s">
        <v>2742</v>
      </c>
      <c r="C1287" t="s">
        <v>1360</v>
      </c>
      <c r="D1287" t="s">
        <v>2757</v>
      </c>
      <c r="E1287" t="str">
        <f t="shared" si="20"/>
        <v>長崎県長崎市（琴海）</v>
      </c>
      <c r="F1287" s="5">
        <v>11847</v>
      </c>
      <c r="G1287" s="5">
        <v>0</v>
      </c>
      <c r="H1287" s="5">
        <v>1</v>
      </c>
      <c r="I1287" s="5">
        <v>1</v>
      </c>
      <c r="J1287" s="5">
        <v>6</v>
      </c>
      <c r="K1287" s="5">
        <v>0</v>
      </c>
      <c r="L1287" s="5">
        <v>13707</v>
      </c>
      <c r="M1287" s="5">
        <v>34866</v>
      </c>
      <c r="N1287" s="5">
        <v>0</v>
      </c>
      <c r="O1287" s="5">
        <v>156579</v>
      </c>
      <c r="P1287" s="5">
        <v>0</v>
      </c>
      <c r="Q1287" s="5">
        <v>0</v>
      </c>
      <c r="R1287" s="5">
        <v>0</v>
      </c>
      <c r="S1287" s="5">
        <v>0</v>
      </c>
      <c r="T1287" s="5">
        <v>1044</v>
      </c>
      <c r="U1287" s="5">
        <v>0</v>
      </c>
      <c r="V1287" s="5">
        <v>0</v>
      </c>
      <c r="W1287" s="5">
        <v>0</v>
      </c>
      <c r="X1287" s="5">
        <v>0</v>
      </c>
      <c r="Y1287" s="5">
        <v>4440</v>
      </c>
      <c r="Z1287" s="5">
        <v>0</v>
      </c>
      <c r="AA1287" s="5">
        <v>44</v>
      </c>
      <c r="AB1287" s="5">
        <v>41</v>
      </c>
      <c r="AC1287" s="5">
        <v>0</v>
      </c>
      <c r="AD1287" s="5">
        <v>0</v>
      </c>
      <c r="AE1287" s="5">
        <v>0</v>
      </c>
      <c r="AF1287" s="5">
        <v>0</v>
      </c>
      <c r="AG1287" s="5">
        <v>0</v>
      </c>
      <c r="AH1287" s="5">
        <v>0</v>
      </c>
      <c r="AI1287" s="5">
        <v>0</v>
      </c>
      <c r="AJ1287" s="5">
        <v>0</v>
      </c>
      <c r="AK1287" s="5">
        <v>2038</v>
      </c>
      <c r="AL1287" s="5">
        <v>1674</v>
      </c>
      <c r="AM1287" s="5">
        <v>1274</v>
      </c>
      <c r="AN1287" s="5">
        <v>0</v>
      </c>
      <c r="AO1287" s="5">
        <v>568</v>
      </c>
      <c r="AP1287" s="5">
        <v>0</v>
      </c>
      <c r="AQ1287" s="5">
        <v>0</v>
      </c>
      <c r="AR1287" s="5">
        <v>0</v>
      </c>
      <c r="AS1287" s="5">
        <v>24135</v>
      </c>
      <c r="AT1287" s="5">
        <v>0</v>
      </c>
      <c r="AU1287" s="5">
        <v>17380</v>
      </c>
      <c r="AV1287" s="5">
        <v>0</v>
      </c>
      <c r="AW1287" s="5">
        <v>264</v>
      </c>
      <c r="AX1287" s="5">
        <v>0</v>
      </c>
      <c r="AY1287" s="5">
        <v>475</v>
      </c>
      <c r="AZ1287" s="5">
        <v>0</v>
      </c>
      <c r="BA1287" s="5">
        <v>0</v>
      </c>
      <c r="BB1287" s="5">
        <v>0</v>
      </c>
      <c r="BC1287" s="5">
        <v>27928</v>
      </c>
      <c r="BD1287" s="5">
        <v>0</v>
      </c>
      <c r="BE1287" s="5">
        <v>73</v>
      </c>
      <c r="BF1287" s="5">
        <v>0</v>
      </c>
      <c r="BG1287" s="5">
        <v>189</v>
      </c>
      <c r="BH1287" s="5">
        <v>0</v>
      </c>
      <c r="BI1287" s="5">
        <v>0</v>
      </c>
      <c r="BJ1287" s="5">
        <v>0</v>
      </c>
      <c r="BK1287" s="5">
        <v>0</v>
      </c>
      <c r="BL1287" s="5">
        <v>0</v>
      </c>
      <c r="BM1287" s="5">
        <v>0</v>
      </c>
      <c r="BN1287" s="5">
        <v>0</v>
      </c>
      <c r="BO1287" s="5">
        <v>0</v>
      </c>
      <c r="BP1287" s="5">
        <v>0</v>
      </c>
      <c r="BQ1287" s="5">
        <v>0</v>
      </c>
      <c r="BR1287" s="5">
        <v>0</v>
      </c>
    </row>
    <row r="1288" spans="1:70">
      <c r="A1288" t="s">
        <v>2741</v>
      </c>
      <c r="B1288" t="s">
        <v>2742</v>
      </c>
      <c r="C1288" t="s">
        <v>1725</v>
      </c>
      <c r="D1288" t="s">
        <v>2758</v>
      </c>
      <c r="E1288" t="str">
        <f t="shared" si="20"/>
        <v>長崎県南島原市</v>
      </c>
      <c r="F1288" s="5">
        <v>40031</v>
      </c>
      <c r="G1288" s="5">
        <v>25</v>
      </c>
      <c r="H1288" s="5">
        <v>30</v>
      </c>
      <c r="I1288" s="5">
        <v>1</v>
      </c>
      <c r="J1288" s="5">
        <v>12</v>
      </c>
      <c r="K1288" s="5">
        <v>0</v>
      </c>
      <c r="L1288" s="5">
        <v>18442</v>
      </c>
      <c r="M1288" s="5">
        <v>74364</v>
      </c>
      <c r="N1288" s="5">
        <v>22616</v>
      </c>
      <c r="O1288" s="5">
        <v>758162</v>
      </c>
      <c r="P1288" s="5">
        <v>636894</v>
      </c>
      <c r="Q1288" s="5">
        <v>4758228</v>
      </c>
      <c r="R1288" s="5">
        <v>330225</v>
      </c>
      <c r="S1288" s="5">
        <v>22</v>
      </c>
      <c r="T1288" s="5">
        <v>3862</v>
      </c>
      <c r="U1288" s="5">
        <v>0</v>
      </c>
      <c r="V1288" s="5">
        <v>0</v>
      </c>
      <c r="W1288" s="5">
        <v>0</v>
      </c>
      <c r="X1288" s="5">
        <v>10</v>
      </c>
      <c r="Y1288" s="5">
        <v>1063</v>
      </c>
      <c r="Z1288" s="5">
        <v>0</v>
      </c>
      <c r="AA1288" s="5">
        <v>10</v>
      </c>
      <c r="AB1288" s="5">
        <v>0</v>
      </c>
      <c r="AC1288" s="5">
        <v>3621</v>
      </c>
      <c r="AD1288" s="5">
        <v>8826</v>
      </c>
      <c r="AE1288" s="5">
        <v>4735</v>
      </c>
      <c r="AF1288" s="5">
        <v>158738</v>
      </c>
      <c r="AG1288" s="5">
        <v>155</v>
      </c>
      <c r="AH1288" s="5">
        <v>0</v>
      </c>
      <c r="AI1288" s="5">
        <v>0</v>
      </c>
      <c r="AJ1288" s="5">
        <v>21671</v>
      </c>
      <c r="AK1288" s="5">
        <v>2615</v>
      </c>
      <c r="AL1288" s="5">
        <v>0</v>
      </c>
      <c r="AM1288" s="5">
        <v>14775</v>
      </c>
      <c r="AN1288" s="5">
        <v>0</v>
      </c>
      <c r="AO1288" s="5">
        <v>0</v>
      </c>
      <c r="AP1288" s="5">
        <v>10</v>
      </c>
      <c r="AQ1288" s="5">
        <v>0</v>
      </c>
      <c r="AR1288" s="5">
        <v>253</v>
      </c>
      <c r="AS1288" s="5">
        <v>22723</v>
      </c>
      <c r="AT1288" s="5">
        <v>0</v>
      </c>
      <c r="AU1288" s="5">
        <v>12029</v>
      </c>
      <c r="AV1288" s="5">
        <v>0</v>
      </c>
      <c r="AW1288" s="5">
        <v>0</v>
      </c>
      <c r="AX1288" s="5">
        <v>0</v>
      </c>
      <c r="AY1288" s="5">
        <v>4128</v>
      </c>
      <c r="AZ1288" s="5">
        <v>201</v>
      </c>
      <c r="BA1288" s="5">
        <v>13362</v>
      </c>
      <c r="BB1288" s="5">
        <v>2183</v>
      </c>
      <c r="BC1288" s="5">
        <v>47830</v>
      </c>
      <c r="BD1288" s="5">
        <v>0</v>
      </c>
      <c r="BE1288" s="5">
        <v>0</v>
      </c>
      <c r="BF1288" s="5">
        <v>0</v>
      </c>
      <c r="BG1288" s="5">
        <v>0</v>
      </c>
      <c r="BH1288" s="5">
        <v>666955</v>
      </c>
      <c r="BI1288" s="5">
        <v>726685</v>
      </c>
      <c r="BJ1288" s="5">
        <v>1098232</v>
      </c>
      <c r="BK1288" s="5">
        <v>76293</v>
      </c>
      <c r="BL1288" s="5">
        <v>0</v>
      </c>
      <c r="BM1288" s="5">
        <v>0</v>
      </c>
      <c r="BN1288" s="5">
        <v>0</v>
      </c>
      <c r="BO1288" s="5">
        <v>211026</v>
      </c>
      <c r="BP1288" s="5">
        <v>666491</v>
      </c>
      <c r="BQ1288" s="5">
        <v>438103</v>
      </c>
      <c r="BR1288" s="5">
        <v>0</v>
      </c>
    </row>
    <row r="1289" spans="1:70">
      <c r="A1289" t="s">
        <v>2741</v>
      </c>
      <c r="B1289" t="s">
        <v>2742</v>
      </c>
      <c r="C1289" t="s">
        <v>1380</v>
      </c>
      <c r="D1289" t="s">
        <v>2759</v>
      </c>
      <c r="E1289" t="str">
        <f t="shared" si="20"/>
        <v>長崎県西海市</v>
      </c>
      <c r="F1289" s="5">
        <v>25072</v>
      </c>
      <c r="G1289" s="5">
        <v>14</v>
      </c>
      <c r="H1289" s="5">
        <v>7</v>
      </c>
      <c r="I1289" s="5">
        <v>10</v>
      </c>
      <c r="J1289" s="5">
        <v>7</v>
      </c>
      <c r="K1289" s="5">
        <v>1</v>
      </c>
      <c r="L1289" s="5">
        <v>56703</v>
      </c>
      <c r="M1289" s="5">
        <v>73497</v>
      </c>
      <c r="N1289" s="5">
        <v>76298</v>
      </c>
      <c r="O1289" s="5">
        <v>447855</v>
      </c>
      <c r="P1289" s="5">
        <v>657350</v>
      </c>
      <c r="Q1289" s="5">
        <v>4768920</v>
      </c>
      <c r="R1289" s="5">
        <v>287782</v>
      </c>
      <c r="S1289" s="5">
        <v>11</v>
      </c>
      <c r="T1289" s="5">
        <v>2850</v>
      </c>
      <c r="U1289" s="5">
        <v>0</v>
      </c>
      <c r="V1289" s="5">
        <v>0</v>
      </c>
      <c r="W1289" s="5">
        <v>3</v>
      </c>
      <c r="X1289" s="5">
        <v>20</v>
      </c>
      <c r="Y1289" s="5">
        <v>15521</v>
      </c>
      <c r="Z1289" s="5">
        <v>0</v>
      </c>
      <c r="AA1289" s="5">
        <v>386</v>
      </c>
      <c r="AB1289" s="5">
        <v>0</v>
      </c>
      <c r="AC1289" s="5">
        <v>0</v>
      </c>
      <c r="AD1289" s="5">
        <v>710</v>
      </c>
      <c r="AE1289" s="5">
        <v>925</v>
      </c>
      <c r="AF1289" s="5">
        <v>660</v>
      </c>
      <c r="AG1289" s="5">
        <v>2910</v>
      </c>
      <c r="AH1289" s="5">
        <v>0</v>
      </c>
      <c r="AI1289" s="5">
        <v>0</v>
      </c>
      <c r="AJ1289" s="5">
        <v>24585</v>
      </c>
      <c r="AK1289" s="5">
        <v>0</v>
      </c>
      <c r="AL1289" s="5">
        <v>0</v>
      </c>
      <c r="AM1289" s="5">
        <v>12815</v>
      </c>
      <c r="AN1289" s="5">
        <v>0</v>
      </c>
      <c r="AO1289" s="5">
        <v>0</v>
      </c>
      <c r="AP1289" s="5">
        <v>0</v>
      </c>
      <c r="AQ1289" s="5">
        <v>0</v>
      </c>
      <c r="AR1289" s="5">
        <v>427</v>
      </c>
      <c r="AS1289" s="5">
        <v>2305</v>
      </c>
      <c r="AT1289" s="5">
        <v>2540</v>
      </c>
      <c r="AU1289" s="5">
        <v>0</v>
      </c>
      <c r="AV1289" s="5">
        <v>0</v>
      </c>
      <c r="AW1289" s="5">
        <v>0</v>
      </c>
      <c r="AX1289" s="5">
        <v>0</v>
      </c>
      <c r="AY1289" s="5">
        <v>0</v>
      </c>
      <c r="AZ1289" s="5">
        <v>6824</v>
      </c>
      <c r="BA1289" s="5">
        <v>457</v>
      </c>
      <c r="BB1289" s="5">
        <v>984</v>
      </c>
      <c r="BC1289" s="5">
        <v>4990</v>
      </c>
      <c r="BD1289" s="5">
        <v>0</v>
      </c>
      <c r="BE1289" s="5">
        <v>0</v>
      </c>
      <c r="BF1289" s="5">
        <v>0</v>
      </c>
      <c r="BG1289" s="5">
        <v>0</v>
      </c>
      <c r="BH1289" s="5">
        <v>664373</v>
      </c>
      <c r="BI1289" s="5">
        <v>104940</v>
      </c>
      <c r="BJ1289" s="5">
        <v>855121</v>
      </c>
      <c r="BK1289" s="5">
        <v>98652</v>
      </c>
      <c r="BL1289" s="5">
        <v>0</v>
      </c>
      <c r="BM1289" s="5">
        <v>0</v>
      </c>
      <c r="BN1289" s="5">
        <v>0</v>
      </c>
      <c r="BO1289" s="5">
        <v>47847</v>
      </c>
      <c r="BP1289" s="5">
        <v>1192443</v>
      </c>
      <c r="BQ1289" s="5">
        <v>434332</v>
      </c>
      <c r="BR1289" s="5">
        <v>0</v>
      </c>
    </row>
    <row r="1290" spans="1:70">
      <c r="A1290" t="s">
        <v>2741</v>
      </c>
      <c r="B1290" t="s">
        <v>2742</v>
      </c>
      <c r="C1290" t="s">
        <v>1384</v>
      </c>
      <c r="D1290" t="s">
        <v>2760</v>
      </c>
      <c r="E1290" t="str">
        <f t="shared" si="20"/>
        <v>長崎県東彼杵町</v>
      </c>
      <c r="F1290" s="5">
        <v>7746</v>
      </c>
      <c r="G1290" s="5">
        <v>5</v>
      </c>
      <c r="H1290" s="5">
        <v>13</v>
      </c>
      <c r="I1290" s="5">
        <v>0</v>
      </c>
      <c r="J1290" s="5">
        <v>0</v>
      </c>
      <c r="K1290" s="5">
        <v>0</v>
      </c>
      <c r="L1290" s="5">
        <v>5891</v>
      </c>
      <c r="M1290" s="5">
        <v>19071</v>
      </c>
      <c r="N1290" s="5">
        <v>0</v>
      </c>
      <c r="O1290" s="5">
        <v>153281</v>
      </c>
      <c r="P1290" s="5">
        <v>127758</v>
      </c>
      <c r="Q1290" s="5">
        <v>887850</v>
      </c>
      <c r="R1290" s="5">
        <v>33230</v>
      </c>
      <c r="S1290" s="5">
        <v>5</v>
      </c>
      <c r="T1290" s="5">
        <v>799</v>
      </c>
      <c r="U1290" s="5">
        <v>0</v>
      </c>
      <c r="V1290" s="5">
        <v>0</v>
      </c>
      <c r="W1290" s="5">
        <v>0</v>
      </c>
      <c r="X1290" s="5">
        <v>2</v>
      </c>
      <c r="Y1290" s="5">
        <v>9218</v>
      </c>
      <c r="Z1290" s="5">
        <v>0</v>
      </c>
      <c r="AA1290" s="5">
        <v>0</v>
      </c>
      <c r="AB1290" s="5">
        <v>0</v>
      </c>
      <c r="AC1290" s="5">
        <v>166</v>
      </c>
      <c r="AD1290" s="5">
        <v>5071</v>
      </c>
      <c r="AE1290" s="5">
        <v>0</v>
      </c>
      <c r="AF1290" s="5">
        <v>19748</v>
      </c>
      <c r="AG1290" s="5">
        <v>0</v>
      </c>
      <c r="AH1290" s="5">
        <v>0</v>
      </c>
      <c r="AI1290" s="5">
        <v>0</v>
      </c>
      <c r="AJ1290" s="5">
        <v>0</v>
      </c>
      <c r="AK1290" s="5">
        <v>0</v>
      </c>
      <c r="AL1290" s="5">
        <v>0</v>
      </c>
      <c r="AM1290" s="5">
        <v>2072</v>
      </c>
      <c r="AN1290" s="5">
        <v>0</v>
      </c>
      <c r="AO1290" s="5">
        <v>0</v>
      </c>
      <c r="AP1290" s="5">
        <v>0</v>
      </c>
      <c r="AQ1290" s="5">
        <v>839</v>
      </c>
      <c r="AR1290" s="5">
        <v>0</v>
      </c>
      <c r="AS1290" s="5">
        <v>0</v>
      </c>
      <c r="AT1290" s="5">
        <v>0</v>
      </c>
      <c r="AU1290" s="5">
        <v>1265</v>
      </c>
      <c r="AV1290" s="5">
        <v>0</v>
      </c>
      <c r="AW1290" s="5">
        <v>0</v>
      </c>
      <c r="AX1290" s="5">
        <v>0</v>
      </c>
      <c r="AY1290" s="5">
        <v>0</v>
      </c>
      <c r="AZ1290" s="5">
        <v>0</v>
      </c>
      <c r="BA1290" s="5">
        <v>0</v>
      </c>
      <c r="BB1290" s="5">
        <v>0</v>
      </c>
      <c r="BC1290" s="5">
        <v>0</v>
      </c>
      <c r="BD1290" s="5">
        <v>0</v>
      </c>
      <c r="BE1290" s="5">
        <v>0</v>
      </c>
      <c r="BF1290" s="5">
        <v>0</v>
      </c>
      <c r="BG1290" s="5">
        <v>0</v>
      </c>
      <c r="BH1290" s="5">
        <v>128831</v>
      </c>
      <c r="BI1290" s="5">
        <v>114119</v>
      </c>
      <c r="BJ1290" s="5">
        <v>202026</v>
      </c>
      <c r="BK1290" s="5">
        <v>14124</v>
      </c>
      <c r="BL1290" s="5">
        <v>0</v>
      </c>
      <c r="BM1290" s="5">
        <v>0</v>
      </c>
      <c r="BN1290" s="5">
        <v>0</v>
      </c>
      <c r="BO1290" s="5">
        <v>75296</v>
      </c>
      <c r="BP1290" s="5">
        <v>159611</v>
      </c>
      <c r="BQ1290" s="5">
        <v>48553</v>
      </c>
      <c r="BR1290" s="5">
        <v>0</v>
      </c>
    </row>
    <row r="1291" spans="1:70">
      <c r="A1291" t="s">
        <v>2741</v>
      </c>
      <c r="B1291" t="s">
        <v>2742</v>
      </c>
      <c r="C1291" t="s">
        <v>1386</v>
      </c>
      <c r="D1291" t="s">
        <v>2761</v>
      </c>
      <c r="E1291" t="str">
        <f t="shared" si="20"/>
        <v>長崎県五島市</v>
      </c>
      <c r="F1291" s="5">
        <v>32134</v>
      </c>
      <c r="G1291" s="5">
        <v>20</v>
      </c>
      <c r="H1291" s="5">
        <v>2</v>
      </c>
      <c r="I1291" s="5">
        <v>19</v>
      </c>
      <c r="J1291" s="5">
        <v>1</v>
      </c>
      <c r="K1291" s="5">
        <v>2</v>
      </c>
      <c r="L1291" s="5">
        <v>58210</v>
      </c>
      <c r="M1291" s="5">
        <v>28377</v>
      </c>
      <c r="N1291" s="5">
        <v>0</v>
      </c>
      <c r="O1291" s="5">
        <v>439985</v>
      </c>
      <c r="P1291" s="5">
        <v>653827</v>
      </c>
      <c r="Q1291" s="5">
        <v>2976421</v>
      </c>
      <c r="R1291" s="5">
        <v>294843</v>
      </c>
      <c r="S1291" s="5">
        <v>19</v>
      </c>
      <c r="T1291" s="5">
        <v>3496</v>
      </c>
      <c r="U1291" s="5">
        <v>0</v>
      </c>
      <c r="V1291" s="5">
        <v>0</v>
      </c>
      <c r="W1291" s="5">
        <v>12</v>
      </c>
      <c r="X1291" s="5">
        <v>13</v>
      </c>
      <c r="Y1291" s="5">
        <v>16145</v>
      </c>
      <c r="Z1291" s="5">
        <v>0</v>
      </c>
      <c r="AA1291" s="5">
        <v>100</v>
      </c>
      <c r="AB1291" s="5">
        <v>75</v>
      </c>
      <c r="AC1291" s="5">
        <v>8376</v>
      </c>
      <c r="AD1291" s="5">
        <v>0</v>
      </c>
      <c r="AE1291" s="5">
        <v>0</v>
      </c>
      <c r="AF1291" s="5">
        <v>61955</v>
      </c>
      <c r="AG1291" s="5">
        <v>6185</v>
      </c>
      <c r="AH1291" s="5">
        <v>23276</v>
      </c>
      <c r="AI1291" s="5">
        <v>3912</v>
      </c>
      <c r="AJ1291" s="5">
        <v>11553</v>
      </c>
      <c r="AK1291" s="5">
        <v>3602</v>
      </c>
      <c r="AL1291" s="5">
        <v>4154</v>
      </c>
      <c r="AM1291" s="5">
        <v>984</v>
      </c>
      <c r="AN1291" s="5">
        <v>0</v>
      </c>
      <c r="AO1291" s="5">
        <v>0</v>
      </c>
      <c r="AP1291" s="5">
        <v>106</v>
      </c>
      <c r="AQ1291" s="5">
        <v>1839</v>
      </c>
      <c r="AR1291" s="5">
        <v>0</v>
      </c>
      <c r="AS1291" s="5">
        <v>0</v>
      </c>
      <c r="AT1291" s="5">
        <v>0</v>
      </c>
      <c r="AU1291" s="5">
        <v>0</v>
      </c>
      <c r="AV1291" s="5">
        <v>0</v>
      </c>
      <c r="AW1291" s="5">
        <v>0</v>
      </c>
      <c r="AX1291" s="5">
        <v>0</v>
      </c>
      <c r="AY1291" s="5">
        <v>0</v>
      </c>
      <c r="AZ1291" s="5">
        <v>4893</v>
      </c>
      <c r="BA1291" s="5">
        <v>1052</v>
      </c>
      <c r="BB1291" s="5">
        <v>0</v>
      </c>
      <c r="BC1291" s="5">
        <v>8857</v>
      </c>
      <c r="BD1291" s="5">
        <v>0</v>
      </c>
      <c r="BE1291" s="5">
        <v>0</v>
      </c>
      <c r="BF1291" s="5">
        <v>0</v>
      </c>
      <c r="BG1291" s="5">
        <v>0</v>
      </c>
      <c r="BH1291" s="5">
        <v>656426</v>
      </c>
      <c r="BI1291" s="5">
        <v>257805</v>
      </c>
      <c r="BJ1291" s="5">
        <v>775164</v>
      </c>
      <c r="BK1291" s="5">
        <v>72173</v>
      </c>
      <c r="BL1291" s="5">
        <v>2915</v>
      </c>
      <c r="BM1291" s="5">
        <v>0</v>
      </c>
      <c r="BN1291" s="5">
        <v>0</v>
      </c>
      <c r="BO1291" s="5">
        <v>241186</v>
      </c>
      <c r="BP1291" s="5">
        <v>799965</v>
      </c>
      <c r="BQ1291" s="5">
        <v>334603</v>
      </c>
      <c r="BR1291" s="5">
        <v>0</v>
      </c>
    </row>
    <row r="1292" spans="1:70">
      <c r="A1292" t="s">
        <v>2741</v>
      </c>
      <c r="B1292" t="s">
        <v>2742</v>
      </c>
      <c r="C1292" t="s">
        <v>1682</v>
      </c>
      <c r="D1292" t="s">
        <v>2762</v>
      </c>
      <c r="E1292" t="str">
        <f t="shared" si="20"/>
        <v>長崎県対馬市</v>
      </c>
      <c r="F1292" s="5">
        <v>29372</v>
      </c>
      <c r="G1292" s="5">
        <v>23</v>
      </c>
      <c r="H1292" s="5">
        <v>1</v>
      </c>
      <c r="I1292" s="5">
        <v>0</v>
      </c>
      <c r="J1292" s="5">
        <v>0</v>
      </c>
      <c r="K1292" s="5">
        <v>0</v>
      </c>
      <c r="L1292" s="5">
        <v>76848</v>
      </c>
      <c r="M1292" s="5">
        <v>123793</v>
      </c>
      <c r="N1292" s="5">
        <v>0</v>
      </c>
      <c r="O1292" s="5">
        <v>401425</v>
      </c>
      <c r="P1292" s="5">
        <v>679626</v>
      </c>
      <c r="Q1292" s="5">
        <v>4039159</v>
      </c>
      <c r="R1292" s="5">
        <v>337644</v>
      </c>
      <c r="S1292" s="5">
        <v>15</v>
      </c>
      <c r="T1292" s="5">
        <v>3199</v>
      </c>
      <c r="U1292" s="5">
        <v>0</v>
      </c>
      <c r="V1292" s="5">
        <v>0</v>
      </c>
      <c r="W1292" s="5">
        <v>12</v>
      </c>
      <c r="X1292" s="5">
        <v>24</v>
      </c>
      <c r="Y1292" s="5">
        <v>15416</v>
      </c>
      <c r="Z1292" s="5">
        <v>0</v>
      </c>
      <c r="AA1292" s="5">
        <v>22</v>
      </c>
      <c r="AB1292" s="5">
        <v>0</v>
      </c>
      <c r="AC1292" s="5">
        <v>0</v>
      </c>
      <c r="AD1292" s="5">
        <v>0</v>
      </c>
      <c r="AE1292" s="5">
        <v>0</v>
      </c>
      <c r="AF1292" s="5">
        <v>0</v>
      </c>
      <c r="AG1292" s="5">
        <v>130</v>
      </c>
      <c r="AH1292" s="5">
        <v>0</v>
      </c>
      <c r="AI1292" s="5">
        <v>0</v>
      </c>
      <c r="AJ1292" s="5">
        <v>0</v>
      </c>
      <c r="AK1292" s="5">
        <v>257</v>
      </c>
      <c r="AL1292" s="5">
        <v>1592</v>
      </c>
      <c r="AM1292" s="5">
        <v>0</v>
      </c>
      <c r="AN1292" s="5">
        <v>0</v>
      </c>
      <c r="AO1292" s="5">
        <v>0</v>
      </c>
      <c r="AP1292" s="5">
        <v>0</v>
      </c>
      <c r="AQ1292" s="5">
        <v>0</v>
      </c>
      <c r="AR1292" s="5">
        <v>0</v>
      </c>
      <c r="AS1292" s="5">
        <v>0</v>
      </c>
      <c r="AT1292" s="5">
        <v>0</v>
      </c>
      <c r="AU1292" s="5">
        <v>0</v>
      </c>
      <c r="AV1292" s="5">
        <v>0</v>
      </c>
      <c r="AW1292" s="5">
        <v>0</v>
      </c>
      <c r="AX1292" s="5">
        <v>0</v>
      </c>
      <c r="AY1292" s="5">
        <v>0</v>
      </c>
      <c r="AZ1292" s="5">
        <v>550</v>
      </c>
      <c r="BA1292" s="5">
        <v>0</v>
      </c>
      <c r="BB1292" s="5">
        <v>0</v>
      </c>
      <c r="BC1292" s="5">
        <v>0</v>
      </c>
      <c r="BD1292" s="5">
        <v>0</v>
      </c>
      <c r="BE1292" s="5">
        <v>0</v>
      </c>
      <c r="BF1292" s="5">
        <v>0</v>
      </c>
      <c r="BG1292" s="5">
        <v>0</v>
      </c>
      <c r="BH1292" s="5">
        <v>680068</v>
      </c>
      <c r="BI1292" s="5">
        <v>470874</v>
      </c>
      <c r="BJ1292" s="5">
        <v>908688</v>
      </c>
      <c r="BK1292" s="5">
        <v>84316</v>
      </c>
      <c r="BL1292" s="5">
        <v>17</v>
      </c>
      <c r="BM1292" s="5">
        <v>0</v>
      </c>
      <c r="BN1292" s="5">
        <v>0</v>
      </c>
      <c r="BO1292" s="5">
        <v>242703</v>
      </c>
      <c r="BP1292" s="5">
        <v>916438</v>
      </c>
      <c r="BQ1292" s="5">
        <v>456971</v>
      </c>
      <c r="BR1292" s="5">
        <v>0</v>
      </c>
    </row>
    <row r="1293" spans="1:70">
      <c r="A1293" t="s">
        <v>2741</v>
      </c>
      <c r="B1293" t="s">
        <v>2742</v>
      </c>
      <c r="C1293" t="s">
        <v>1388</v>
      </c>
      <c r="D1293" t="s">
        <v>2763</v>
      </c>
      <c r="E1293" t="str">
        <f t="shared" si="20"/>
        <v>長崎県新上五島町</v>
      </c>
      <c r="F1293" s="5">
        <v>18072</v>
      </c>
      <c r="G1293" s="5">
        <v>12</v>
      </c>
      <c r="H1293" s="5">
        <v>0</v>
      </c>
      <c r="I1293" s="5">
        <v>19</v>
      </c>
      <c r="J1293" s="5">
        <v>8</v>
      </c>
      <c r="K1293" s="5">
        <v>1</v>
      </c>
      <c r="L1293" s="5">
        <v>62556</v>
      </c>
      <c r="M1293" s="5">
        <v>97752</v>
      </c>
      <c r="N1293" s="5">
        <v>0</v>
      </c>
      <c r="O1293" s="5">
        <v>379409</v>
      </c>
      <c r="P1293" s="5">
        <v>426757</v>
      </c>
      <c r="Q1293" s="5">
        <v>2821342</v>
      </c>
      <c r="R1293" s="5">
        <v>282884</v>
      </c>
      <c r="S1293" s="5">
        <v>9</v>
      </c>
      <c r="T1293" s="5">
        <v>1818</v>
      </c>
      <c r="U1293" s="5">
        <v>0</v>
      </c>
      <c r="V1293" s="5">
        <v>0</v>
      </c>
      <c r="W1293" s="5">
        <v>0</v>
      </c>
      <c r="X1293" s="5">
        <v>10</v>
      </c>
      <c r="Y1293" s="5">
        <v>12129</v>
      </c>
      <c r="Z1293" s="5">
        <v>0</v>
      </c>
      <c r="AA1293" s="5">
        <v>269</v>
      </c>
      <c r="AB1293" s="5">
        <v>96</v>
      </c>
      <c r="AC1293" s="5">
        <v>0</v>
      </c>
      <c r="AD1293" s="5">
        <v>0</v>
      </c>
      <c r="AE1293" s="5">
        <v>0</v>
      </c>
      <c r="AF1293" s="5">
        <v>0</v>
      </c>
      <c r="AG1293" s="5">
        <v>1469</v>
      </c>
      <c r="AH1293" s="5">
        <v>0</v>
      </c>
      <c r="AI1293" s="5">
        <v>0</v>
      </c>
      <c r="AJ1293" s="5">
        <v>0</v>
      </c>
      <c r="AK1293" s="5">
        <v>1302</v>
      </c>
      <c r="AL1293" s="5">
        <v>0</v>
      </c>
      <c r="AM1293" s="5">
        <v>0</v>
      </c>
      <c r="AN1293" s="5">
        <v>0</v>
      </c>
      <c r="AO1293" s="5">
        <v>0</v>
      </c>
      <c r="AP1293" s="5">
        <v>0</v>
      </c>
      <c r="AQ1293" s="5">
        <v>9903</v>
      </c>
      <c r="AR1293" s="5">
        <v>0</v>
      </c>
      <c r="AS1293" s="5">
        <v>0</v>
      </c>
      <c r="AT1293" s="5">
        <v>0</v>
      </c>
      <c r="AU1293" s="5">
        <v>0</v>
      </c>
      <c r="AV1293" s="5">
        <v>0</v>
      </c>
      <c r="AW1293" s="5">
        <v>0</v>
      </c>
      <c r="AX1293" s="5">
        <v>0</v>
      </c>
      <c r="AY1293" s="5">
        <v>0</v>
      </c>
      <c r="AZ1293" s="5">
        <v>7584</v>
      </c>
      <c r="BA1293" s="5">
        <v>8847</v>
      </c>
      <c r="BB1293" s="5">
        <v>0</v>
      </c>
      <c r="BC1293" s="5">
        <v>6515</v>
      </c>
      <c r="BD1293" s="5">
        <v>0</v>
      </c>
      <c r="BE1293" s="5">
        <v>0</v>
      </c>
      <c r="BF1293" s="5">
        <v>0</v>
      </c>
      <c r="BG1293" s="5">
        <v>0</v>
      </c>
      <c r="BH1293" s="5">
        <v>447487</v>
      </c>
      <c r="BI1293" s="5">
        <v>251939</v>
      </c>
      <c r="BJ1293" s="5">
        <v>703680</v>
      </c>
      <c r="BK1293" s="5">
        <v>54132</v>
      </c>
      <c r="BL1293" s="5">
        <v>0</v>
      </c>
      <c r="BM1293" s="5">
        <v>0</v>
      </c>
      <c r="BN1293" s="5">
        <v>0</v>
      </c>
      <c r="BO1293" s="5">
        <v>218737</v>
      </c>
      <c r="BP1293" s="5">
        <v>418046</v>
      </c>
      <c r="BQ1293" s="5">
        <v>316120</v>
      </c>
      <c r="BR1293" s="5">
        <v>0</v>
      </c>
    </row>
    <row r="1294" spans="1:70">
      <c r="A1294" t="s">
        <v>2741</v>
      </c>
      <c r="B1294" t="s">
        <v>2742</v>
      </c>
      <c r="C1294" t="s">
        <v>1390</v>
      </c>
      <c r="D1294" t="s">
        <v>2764</v>
      </c>
      <c r="E1294" t="str">
        <f t="shared" si="20"/>
        <v>長崎県雲仙市</v>
      </c>
      <c r="F1294" s="5">
        <v>41756</v>
      </c>
      <c r="G1294" s="5">
        <v>23</v>
      </c>
      <c r="H1294" s="5">
        <v>47</v>
      </c>
      <c r="I1294" s="5">
        <v>0</v>
      </c>
      <c r="J1294" s="5">
        <v>2</v>
      </c>
      <c r="K1294" s="5">
        <v>3</v>
      </c>
      <c r="L1294" s="5">
        <v>4633</v>
      </c>
      <c r="M1294" s="5">
        <v>10511</v>
      </c>
      <c r="N1294" s="5">
        <v>0</v>
      </c>
      <c r="O1294" s="5">
        <v>527747</v>
      </c>
      <c r="P1294" s="5">
        <v>577078</v>
      </c>
      <c r="Q1294" s="5">
        <v>3793663</v>
      </c>
      <c r="R1294" s="5">
        <v>314749</v>
      </c>
      <c r="S1294" s="5">
        <v>23</v>
      </c>
      <c r="T1294" s="5">
        <v>4369</v>
      </c>
      <c r="U1294" s="5">
        <v>0</v>
      </c>
      <c r="V1294" s="5">
        <v>0</v>
      </c>
      <c r="W1294" s="5">
        <v>2</v>
      </c>
      <c r="X1294" s="5">
        <v>8</v>
      </c>
      <c r="Y1294" s="5">
        <v>26544</v>
      </c>
      <c r="Z1294" s="5">
        <v>0</v>
      </c>
      <c r="AA1294" s="5">
        <v>205</v>
      </c>
      <c r="AB1294" s="5">
        <v>135</v>
      </c>
      <c r="AC1294" s="5">
        <v>468</v>
      </c>
      <c r="AD1294" s="5">
        <v>107</v>
      </c>
      <c r="AE1294" s="5">
        <v>0</v>
      </c>
      <c r="AF1294" s="5">
        <v>45356</v>
      </c>
      <c r="AG1294" s="5">
        <v>5125</v>
      </c>
      <c r="AH1294" s="5">
        <v>0</v>
      </c>
      <c r="AI1294" s="5">
        <v>25459</v>
      </c>
      <c r="AJ1294" s="5">
        <v>0</v>
      </c>
      <c r="AK1294" s="5">
        <v>2304</v>
      </c>
      <c r="AL1294" s="5">
        <v>12529</v>
      </c>
      <c r="AM1294" s="5">
        <v>2506</v>
      </c>
      <c r="AN1294" s="5">
        <v>0</v>
      </c>
      <c r="AO1294" s="5">
        <v>0</v>
      </c>
      <c r="AP1294" s="5">
        <v>0</v>
      </c>
      <c r="AQ1294" s="5">
        <v>0</v>
      </c>
      <c r="AR1294" s="5">
        <v>0</v>
      </c>
      <c r="AS1294" s="5">
        <v>0</v>
      </c>
      <c r="AT1294" s="5">
        <v>0</v>
      </c>
      <c r="AU1294" s="5">
        <v>3417</v>
      </c>
      <c r="AV1294" s="5">
        <v>0</v>
      </c>
      <c r="AW1294" s="5">
        <v>0</v>
      </c>
      <c r="AX1294" s="5">
        <v>0</v>
      </c>
      <c r="AY1294" s="5">
        <v>0</v>
      </c>
      <c r="AZ1294" s="5">
        <v>0</v>
      </c>
      <c r="BA1294" s="5">
        <v>3514</v>
      </c>
      <c r="BB1294" s="5">
        <v>0</v>
      </c>
      <c r="BC1294" s="5">
        <v>26681</v>
      </c>
      <c r="BD1294" s="5">
        <v>0</v>
      </c>
      <c r="BE1294" s="5">
        <v>0</v>
      </c>
      <c r="BF1294" s="5">
        <v>0</v>
      </c>
      <c r="BG1294" s="5">
        <v>0</v>
      </c>
      <c r="BH1294" s="5">
        <v>594015</v>
      </c>
      <c r="BI1294" s="5">
        <v>417617</v>
      </c>
      <c r="BJ1294" s="5">
        <v>750360</v>
      </c>
      <c r="BK1294" s="5">
        <v>71952</v>
      </c>
      <c r="BL1294" s="5">
        <v>0</v>
      </c>
      <c r="BM1294" s="5">
        <v>0</v>
      </c>
      <c r="BN1294" s="5">
        <v>0</v>
      </c>
      <c r="BO1294" s="5">
        <v>112380</v>
      </c>
      <c r="BP1294" s="5">
        <v>1355714</v>
      </c>
      <c r="BQ1294" s="5">
        <v>373206</v>
      </c>
      <c r="BR1294" s="5">
        <v>0</v>
      </c>
    </row>
    <row r="1295" spans="1:70">
      <c r="A1295" t="s">
        <v>2765</v>
      </c>
      <c r="B1295" t="s">
        <v>2766</v>
      </c>
      <c r="C1295" t="s">
        <v>1280</v>
      </c>
      <c r="D1295" t="s">
        <v>2767</v>
      </c>
      <c r="E1295" t="str">
        <f t="shared" si="20"/>
        <v>熊本県熊本市</v>
      </c>
      <c r="F1295" s="5">
        <v>705889</v>
      </c>
      <c r="G1295" s="5">
        <v>252</v>
      </c>
      <c r="H1295" s="5">
        <v>27</v>
      </c>
      <c r="I1295" s="5">
        <v>0</v>
      </c>
      <c r="J1295" s="5">
        <v>0</v>
      </c>
      <c r="K1295" s="5">
        <v>0</v>
      </c>
      <c r="L1295" s="5">
        <v>47591</v>
      </c>
      <c r="M1295" s="5">
        <v>58346</v>
      </c>
      <c r="N1295" s="5">
        <v>199347</v>
      </c>
      <c r="O1295" s="5">
        <v>3202454</v>
      </c>
      <c r="P1295" s="5">
        <v>11694130</v>
      </c>
      <c r="Q1295" s="5">
        <v>31840832</v>
      </c>
      <c r="R1295" s="5">
        <v>1794240</v>
      </c>
      <c r="S1295" s="5">
        <v>171</v>
      </c>
      <c r="T1295" s="5">
        <v>70703</v>
      </c>
      <c r="U1295" s="5">
        <v>0</v>
      </c>
      <c r="V1295" s="5">
        <v>0</v>
      </c>
      <c r="W1295" s="5">
        <v>129</v>
      </c>
      <c r="X1295" s="5">
        <v>23</v>
      </c>
      <c r="Y1295" s="5">
        <v>317244</v>
      </c>
      <c r="Z1295" s="5">
        <v>0</v>
      </c>
      <c r="AA1295" s="5">
        <v>146</v>
      </c>
      <c r="AB1295" s="5">
        <v>82</v>
      </c>
      <c r="AC1295" s="5">
        <v>14673</v>
      </c>
      <c r="AD1295" s="5">
        <v>15563</v>
      </c>
      <c r="AE1295" s="5">
        <v>65077</v>
      </c>
      <c r="AF1295" s="5">
        <v>609945</v>
      </c>
      <c r="AG1295" s="5">
        <v>285800</v>
      </c>
      <c r="AH1295" s="5">
        <v>530765</v>
      </c>
      <c r="AI1295" s="5">
        <v>150700</v>
      </c>
      <c r="AJ1295" s="5">
        <v>22755</v>
      </c>
      <c r="AK1295" s="5">
        <v>197430</v>
      </c>
      <c r="AL1295" s="5">
        <v>6320</v>
      </c>
      <c r="AM1295" s="5">
        <v>11146</v>
      </c>
      <c r="AN1295" s="5">
        <v>108</v>
      </c>
      <c r="AO1295" s="5">
        <v>339</v>
      </c>
      <c r="AP1295" s="5">
        <v>95</v>
      </c>
      <c r="AQ1295" s="5">
        <v>988</v>
      </c>
      <c r="AR1295" s="5">
        <v>12569</v>
      </c>
      <c r="AS1295" s="5">
        <v>15046</v>
      </c>
      <c r="AT1295" s="5">
        <v>84040</v>
      </c>
      <c r="AU1295" s="5">
        <v>616930</v>
      </c>
      <c r="AV1295" s="5">
        <v>7926</v>
      </c>
      <c r="AW1295" s="5">
        <v>11385</v>
      </c>
      <c r="AX1295" s="5">
        <v>30750</v>
      </c>
      <c r="AY1295" s="5">
        <v>18245</v>
      </c>
      <c r="AZ1295" s="5">
        <v>288</v>
      </c>
      <c r="BA1295" s="5">
        <v>125</v>
      </c>
      <c r="BB1295" s="5">
        <v>1645</v>
      </c>
      <c r="BC1295" s="5">
        <v>144378</v>
      </c>
      <c r="BD1295" s="5">
        <v>42</v>
      </c>
      <c r="BE1295" s="5">
        <v>55</v>
      </c>
      <c r="BF1295" s="5">
        <v>1219</v>
      </c>
      <c r="BG1295" s="5">
        <v>5304</v>
      </c>
      <c r="BH1295" s="5">
        <v>12332450</v>
      </c>
      <c r="BI1295" s="5">
        <v>961740</v>
      </c>
      <c r="BJ1295" s="5">
        <v>10253766</v>
      </c>
      <c r="BK1295" s="5">
        <v>583292</v>
      </c>
      <c r="BL1295" s="5">
        <v>3064</v>
      </c>
      <c r="BM1295" s="5">
        <v>157944</v>
      </c>
      <c r="BN1295" s="5">
        <v>0</v>
      </c>
      <c r="BO1295" s="5">
        <v>861090</v>
      </c>
      <c r="BP1295" s="5">
        <v>15944861</v>
      </c>
      <c r="BQ1295" s="5">
        <v>4510497</v>
      </c>
      <c r="BR1295" s="5">
        <v>0</v>
      </c>
    </row>
    <row r="1296" spans="1:70">
      <c r="A1296" t="s">
        <v>2765</v>
      </c>
      <c r="B1296" t="s">
        <v>2766</v>
      </c>
      <c r="C1296" t="s">
        <v>1284</v>
      </c>
      <c r="D1296" t="s">
        <v>2768</v>
      </c>
      <c r="E1296" t="str">
        <f t="shared" si="20"/>
        <v>熊本県宇城市（三角）</v>
      </c>
      <c r="F1296" s="5">
        <v>5049</v>
      </c>
      <c r="G1296" s="5">
        <v>10</v>
      </c>
      <c r="H1296" s="5">
        <v>0</v>
      </c>
      <c r="I1296" s="5">
        <v>0</v>
      </c>
      <c r="J1296" s="5">
        <v>2</v>
      </c>
      <c r="K1296" s="5">
        <v>0</v>
      </c>
      <c r="L1296" s="5">
        <v>13361</v>
      </c>
      <c r="M1296" s="5">
        <v>8150</v>
      </c>
      <c r="N1296" s="5">
        <v>38095</v>
      </c>
      <c r="O1296" s="5">
        <v>17230</v>
      </c>
      <c r="P1296" s="5">
        <v>810547</v>
      </c>
      <c r="Q1296" s="5">
        <v>3089384</v>
      </c>
      <c r="R1296" s="5">
        <v>391105</v>
      </c>
      <c r="S1296" s="5">
        <v>5</v>
      </c>
      <c r="T1296" s="5">
        <v>512</v>
      </c>
      <c r="U1296" s="5">
        <v>0</v>
      </c>
      <c r="V1296" s="5">
        <v>0</v>
      </c>
      <c r="W1296" s="5">
        <v>0</v>
      </c>
      <c r="X1296" s="5">
        <v>3</v>
      </c>
      <c r="Y1296" s="5">
        <v>5500</v>
      </c>
      <c r="Z1296" s="5">
        <v>0</v>
      </c>
      <c r="AA1296" s="5">
        <v>10</v>
      </c>
      <c r="AB1296" s="5">
        <v>0</v>
      </c>
      <c r="AC1296" s="5">
        <v>0</v>
      </c>
      <c r="AD1296" s="5">
        <v>0</v>
      </c>
      <c r="AE1296" s="5">
        <v>0</v>
      </c>
      <c r="AF1296" s="5">
        <v>0</v>
      </c>
      <c r="AG1296" s="5">
        <v>0</v>
      </c>
      <c r="AH1296" s="5">
        <v>0</v>
      </c>
      <c r="AI1296" s="5">
        <v>0</v>
      </c>
      <c r="AJ1296" s="5">
        <v>0</v>
      </c>
      <c r="AK1296" s="5">
        <v>0</v>
      </c>
      <c r="AL1296" s="5">
        <v>2500</v>
      </c>
      <c r="AM1296" s="5">
        <v>0</v>
      </c>
      <c r="AN1296" s="5">
        <v>0</v>
      </c>
      <c r="AO1296" s="5">
        <v>0</v>
      </c>
      <c r="AP1296" s="5">
        <v>0</v>
      </c>
      <c r="AQ1296" s="5">
        <v>0</v>
      </c>
      <c r="AR1296" s="5">
        <v>6401</v>
      </c>
      <c r="AS1296" s="5">
        <v>250</v>
      </c>
      <c r="AT1296" s="5">
        <v>3077</v>
      </c>
      <c r="AU1296" s="5">
        <v>0</v>
      </c>
      <c r="AV1296" s="5">
        <v>0</v>
      </c>
      <c r="AW1296" s="5">
        <v>0</v>
      </c>
      <c r="AX1296" s="5">
        <v>0</v>
      </c>
      <c r="AY1296" s="5">
        <v>0</v>
      </c>
      <c r="AZ1296" s="5">
        <v>0</v>
      </c>
      <c r="BA1296" s="5">
        <v>2812</v>
      </c>
      <c r="BB1296" s="5">
        <v>1852</v>
      </c>
      <c r="BC1296" s="5">
        <v>133</v>
      </c>
      <c r="BD1296" s="5">
        <v>0</v>
      </c>
      <c r="BE1296" s="5">
        <v>0</v>
      </c>
      <c r="BF1296" s="5">
        <v>0</v>
      </c>
      <c r="BG1296" s="5">
        <v>0</v>
      </c>
      <c r="BH1296" s="5">
        <v>825526</v>
      </c>
      <c r="BI1296" s="5">
        <v>232958</v>
      </c>
      <c r="BJ1296" s="5">
        <v>861178</v>
      </c>
      <c r="BK1296" s="5">
        <v>79919</v>
      </c>
      <c r="BL1296" s="5">
        <v>0</v>
      </c>
      <c r="BM1296" s="5">
        <v>1506</v>
      </c>
      <c r="BN1296" s="5">
        <v>0</v>
      </c>
      <c r="BO1296" s="5">
        <v>60597</v>
      </c>
      <c r="BP1296" s="5">
        <v>454351</v>
      </c>
      <c r="BQ1296" s="5">
        <v>536565</v>
      </c>
      <c r="BR1296" s="5">
        <v>0</v>
      </c>
    </row>
    <row r="1297" spans="1:70">
      <c r="A1297" t="s">
        <v>2765</v>
      </c>
      <c r="B1297" t="s">
        <v>2766</v>
      </c>
      <c r="C1297" t="s">
        <v>1286</v>
      </c>
      <c r="D1297" t="s">
        <v>2769</v>
      </c>
      <c r="E1297" t="str">
        <f t="shared" si="20"/>
        <v>熊本県天草市</v>
      </c>
      <c r="F1297" s="5">
        <v>72707</v>
      </c>
      <c r="G1297" s="5">
        <v>21</v>
      </c>
      <c r="H1297" s="5">
        <v>4</v>
      </c>
      <c r="I1297" s="5">
        <v>0</v>
      </c>
      <c r="J1297" s="5">
        <v>1</v>
      </c>
      <c r="K1297" s="5">
        <v>0</v>
      </c>
      <c r="L1297" s="5">
        <v>68849</v>
      </c>
      <c r="M1297" s="5">
        <v>155790</v>
      </c>
      <c r="N1297" s="5">
        <v>21836</v>
      </c>
      <c r="O1297" s="5">
        <v>969577</v>
      </c>
      <c r="P1297" s="5">
        <v>1762561</v>
      </c>
      <c r="Q1297" s="5">
        <v>8268239</v>
      </c>
      <c r="R1297" s="5">
        <v>903852</v>
      </c>
      <c r="S1297" s="5">
        <v>16</v>
      </c>
      <c r="T1297" s="5">
        <v>7380</v>
      </c>
      <c r="U1297" s="5">
        <v>0</v>
      </c>
      <c r="V1297" s="5">
        <v>0</v>
      </c>
      <c r="W1297" s="5">
        <v>0</v>
      </c>
      <c r="X1297" s="5">
        <v>5</v>
      </c>
      <c r="Y1297" s="5">
        <v>44275</v>
      </c>
      <c r="Z1297" s="5">
        <v>0</v>
      </c>
      <c r="AA1297" s="5">
        <v>171</v>
      </c>
      <c r="AB1297" s="5">
        <v>6</v>
      </c>
      <c r="AC1297" s="5">
        <v>8219</v>
      </c>
      <c r="AD1297" s="5">
        <v>0</v>
      </c>
      <c r="AE1297" s="5">
        <v>4805</v>
      </c>
      <c r="AF1297" s="5">
        <v>106721</v>
      </c>
      <c r="AG1297" s="5">
        <v>0</v>
      </c>
      <c r="AH1297" s="5">
        <v>0</v>
      </c>
      <c r="AI1297" s="5">
        <v>0</v>
      </c>
      <c r="AJ1297" s="5">
        <v>0</v>
      </c>
      <c r="AK1297" s="5">
        <v>0</v>
      </c>
      <c r="AL1297" s="5">
        <v>24600</v>
      </c>
      <c r="AM1297" s="5">
        <v>0</v>
      </c>
      <c r="AN1297" s="5">
        <v>0</v>
      </c>
      <c r="AO1297" s="5">
        <v>0</v>
      </c>
      <c r="AP1297" s="5">
        <v>0</v>
      </c>
      <c r="AQ1297" s="5">
        <v>0</v>
      </c>
      <c r="AR1297" s="5">
        <v>11278</v>
      </c>
      <c r="AS1297" s="5">
        <v>375</v>
      </c>
      <c r="AT1297" s="5">
        <v>0</v>
      </c>
      <c r="AU1297" s="5">
        <v>3448</v>
      </c>
      <c r="AV1297" s="5">
        <v>0</v>
      </c>
      <c r="AW1297" s="5">
        <v>0</v>
      </c>
      <c r="AX1297" s="5">
        <v>0</v>
      </c>
      <c r="AY1297" s="5">
        <v>0</v>
      </c>
      <c r="AZ1297" s="5">
        <v>135</v>
      </c>
      <c r="BA1297" s="5">
        <v>15115</v>
      </c>
      <c r="BB1297" s="5">
        <v>0</v>
      </c>
      <c r="BC1297" s="5">
        <v>85620</v>
      </c>
      <c r="BD1297" s="5">
        <v>0</v>
      </c>
      <c r="BE1297" s="5">
        <v>0</v>
      </c>
      <c r="BF1297" s="5">
        <v>0</v>
      </c>
      <c r="BG1297" s="5">
        <v>0</v>
      </c>
      <c r="BH1297" s="5">
        <v>1776731</v>
      </c>
      <c r="BI1297" s="5">
        <v>841609</v>
      </c>
      <c r="BJ1297" s="5">
        <v>2265167</v>
      </c>
      <c r="BK1297" s="5">
        <v>200127</v>
      </c>
      <c r="BL1297" s="5">
        <v>0</v>
      </c>
      <c r="BM1297" s="5">
        <v>0</v>
      </c>
      <c r="BN1297" s="5">
        <v>0</v>
      </c>
      <c r="BO1297" s="5">
        <v>222896</v>
      </c>
      <c r="BP1297" s="5">
        <v>2590817</v>
      </c>
      <c r="BQ1297" s="5">
        <v>1226890</v>
      </c>
      <c r="BR1297" s="5">
        <v>0</v>
      </c>
    </row>
    <row r="1298" spans="1:70">
      <c r="A1298" t="s">
        <v>2765</v>
      </c>
      <c r="B1298" t="s">
        <v>2766</v>
      </c>
      <c r="C1298" t="s">
        <v>1288</v>
      </c>
      <c r="D1298" t="s">
        <v>2770</v>
      </c>
      <c r="E1298" t="str">
        <f t="shared" si="20"/>
        <v>熊本県水俣市</v>
      </c>
      <c r="F1298" s="5">
        <v>22177</v>
      </c>
      <c r="G1298" s="5">
        <v>11</v>
      </c>
      <c r="H1298" s="5">
        <v>10</v>
      </c>
      <c r="I1298" s="5">
        <v>0</v>
      </c>
      <c r="J1298" s="5">
        <v>1</v>
      </c>
      <c r="K1298" s="5">
        <v>0</v>
      </c>
      <c r="L1298" s="5">
        <v>1273</v>
      </c>
      <c r="M1298" s="5">
        <v>2781</v>
      </c>
      <c r="N1298" s="5">
        <v>0</v>
      </c>
      <c r="O1298" s="5">
        <v>159793</v>
      </c>
      <c r="P1298" s="5">
        <v>383024</v>
      </c>
      <c r="Q1298" s="5">
        <v>189412</v>
      </c>
      <c r="R1298" s="5">
        <v>37641</v>
      </c>
      <c r="S1298" s="5">
        <v>10</v>
      </c>
      <c r="T1298" s="5">
        <v>2741</v>
      </c>
      <c r="U1298" s="5">
        <v>0</v>
      </c>
      <c r="V1298" s="5">
        <v>0</v>
      </c>
      <c r="W1298" s="5">
        <v>4</v>
      </c>
      <c r="X1298" s="5">
        <v>4</v>
      </c>
      <c r="Y1298" s="5">
        <v>21683</v>
      </c>
      <c r="Z1298" s="5">
        <v>2200</v>
      </c>
      <c r="AA1298" s="5">
        <v>161</v>
      </c>
      <c r="AB1298" s="5">
        <v>65</v>
      </c>
      <c r="AC1298" s="5">
        <v>246</v>
      </c>
      <c r="AD1298" s="5">
        <v>1535</v>
      </c>
      <c r="AE1298" s="5">
        <v>0</v>
      </c>
      <c r="AF1298" s="5">
        <v>23162</v>
      </c>
      <c r="AG1298" s="5">
        <v>0</v>
      </c>
      <c r="AH1298" s="5">
        <v>7200</v>
      </c>
      <c r="AI1298" s="5">
        <v>0</v>
      </c>
      <c r="AJ1298" s="5">
        <v>25704</v>
      </c>
      <c r="AK1298" s="5">
        <v>0</v>
      </c>
      <c r="AL1298" s="5">
        <v>0</v>
      </c>
      <c r="AM1298" s="5">
        <v>5507</v>
      </c>
      <c r="AN1298" s="5">
        <v>345</v>
      </c>
      <c r="AO1298" s="5">
        <v>0</v>
      </c>
      <c r="AP1298" s="5">
        <v>0</v>
      </c>
      <c r="AQ1298" s="5">
        <v>2618</v>
      </c>
      <c r="AR1298" s="5">
        <v>73</v>
      </c>
      <c r="AS1298" s="5">
        <v>504</v>
      </c>
      <c r="AT1298" s="5">
        <v>0</v>
      </c>
      <c r="AU1298" s="5">
        <v>5365</v>
      </c>
      <c r="AV1298" s="5">
        <v>0</v>
      </c>
      <c r="AW1298" s="5">
        <v>0</v>
      </c>
      <c r="AX1298" s="5">
        <v>0</v>
      </c>
      <c r="AY1298" s="5">
        <v>359</v>
      </c>
      <c r="AZ1298" s="5">
        <v>0</v>
      </c>
      <c r="BA1298" s="5">
        <v>334</v>
      </c>
      <c r="BB1298" s="5">
        <v>0</v>
      </c>
      <c r="BC1298" s="5">
        <v>21142</v>
      </c>
      <c r="BD1298" s="5">
        <v>0</v>
      </c>
      <c r="BE1298" s="5">
        <v>0</v>
      </c>
      <c r="BF1298" s="5">
        <v>0</v>
      </c>
      <c r="BG1298" s="5">
        <v>156</v>
      </c>
      <c r="BH1298" s="5">
        <v>421739</v>
      </c>
      <c r="BI1298" s="5">
        <v>53393</v>
      </c>
      <c r="BJ1298" s="5">
        <v>353598</v>
      </c>
      <c r="BK1298" s="5">
        <v>8669</v>
      </c>
      <c r="BL1298" s="5">
        <v>0</v>
      </c>
      <c r="BM1298" s="5">
        <v>0</v>
      </c>
      <c r="BN1298" s="5">
        <v>0</v>
      </c>
      <c r="BO1298" s="5">
        <v>42808</v>
      </c>
      <c r="BP1298" s="5">
        <v>630145</v>
      </c>
      <c r="BQ1298" s="5">
        <v>184824</v>
      </c>
      <c r="BR1298" s="5">
        <v>0</v>
      </c>
    </row>
    <row r="1299" spans="1:70">
      <c r="A1299" t="s">
        <v>2765</v>
      </c>
      <c r="B1299" t="s">
        <v>2766</v>
      </c>
      <c r="C1299" t="s">
        <v>1292</v>
      </c>
      <c r="D1299" t="s">
        <v>2771</v>
      </c>
      <c r="E1299" t="str">
        <f t="shared" si="20"/>
        <v>熊本県山鹿市</v>
      </c>
      <c r="F1299" s="5">
        <v>28122</v>
      </c>
      <c r="G1299" s="5">
        <v>7</v>
      </c>
      <c r="H1299" s="5">
        <v>9</v>
      </c>
      <c r="I1299" s="5">
        <v>0</v>
      </c>
      <c r="J1299" s="5">
        <v>0</v>
      </c>
      <c r="K1299" s="5">
        <v>0</v>
      </c>
      <c r="L1299" s="5">
        <v>789</v>
      </c>
      <c r="M1299" s="5">
        <v>8847</v>
      </c>
      <c r="N1299" s="5">
        <v>0</v>
      </c>
      <c r="O1299" s="5">
        <v>204354</v>
      </c>
      <c r="P1299" s="5">
        <v>351073</v>
      </c>
      <c r="Q1299" s="5">
        <v>2338392</v>
      </c>
      <c r="R1299" s="5">
        <v>100168</v>
      </c>
      <c r="S1299" s="5">
        <v>7</v>
      </c>
      <c r="T1299" s="5">
        <v>2698</v>
      </c>
      <c r="U1299" s="5">
        <v>0</v>
      </c>
      <c r="V1299" s="5">
        <v>0</v>
      </c>
      <c r="W1299" s="5">
        <v>0</v>
      </c>
      <c r="X1299" s="5">
        <v>6</v>
      </c>
      <c r="Y1299" s="5">
        <v>10621</v>
      </c>
      <c r="Z1299" s="5">
        <v>0</v>
      </c>
      <c r="AA1299" s="5">
        <v>9</v>
      </c>
      <c r="AB1299" s="5">
        <v>3</v>
      </c>
      <c r="AC1299" s="5">
        <v>0</v>
      </c>
      <c r="AD1299" s="5">
        <v>0</v>
      </c>
      <c r="AE1299" s="5">
        <v>0</v>
      </c>
      <c r="AF1299" s="5">
        <v>48188</v>
      </c>
      <c r="AG1299" s="5">
        <v>0</v>
      </c>
      <c r="AH1299" s="5">
        <v>0</v>
      </c>
      <c r="AI1299" s="5">
        <v>0</v>
      </c>
      <c r="AJ1299" s="5">
        <v>10621</v>
      </c>
      <c r="AK1299" s="5">
        <v>0</v>
      </c>
      <c r="AL1299" s="5">
        <v>0</v>
      </c>
      <c r="AM1299" s="5">
        <v>9000</v>
      </c>
      <c r="AN1299" s="5">
        <v>0</v>
      </c>
      <c r="AO1299" s="5">
        <v>0</v>
      </c>
      <c r="AP1299" s="5">
        <v>0</v>
      </c>
      <c r="AQ1299" s="5">
        <v>0</v>
      </c>
      <c r="AR1299" s="5">
        <v>0</v>
      </c>
      <c r="AS1299" s="5">
        <v>2497</v>
      </c>
      <c r="AT1299" s="5">
        <v>0</v>
      </c>
      <c r="AU1299" s="5">
        <v>7663</v>
      </c>
      <c r="AV1299" s="5">
        <v>0</v>
      </c>
      <c r="AW1299" s="5">
        <v>0</v>
      </c>
      <c r="AX1299" s="5">
        <v>0</v>
      </c>
      <c r="AY1299" s="5">
        <v>0</v>
      </c>
      <c r="AZ1299" s="5">
        <v>0</v>
      </c>
      <c r="BA1299" s="5">
        <v>0</v>
      </c>
      <c r="BB1299" s="5">
        <v>0</v>
      </c>
      <c r="BC1299" s="5">
        <v>9741</v>
      </c>
      <c r="BD1299" s="5">
        <v>0</v>
      </c>
      <c r="BE1299" s="5">
        <v>0</v>
      </c>
      <c r="BF1299" s="5">
        <v>0</v>
      </c>
      <c r="BG1299" s="5">
        <v>0</v>
      </c>
      <c r="BH1299" s="5">
        <v>378546</v>
      </c>
      <c r="BI1299" s="5">
        <v>25001</v>
      </c>
      <c r="BJ1299" s="5">
        <v>344688</v>
      </c>
      <c r="BK1299" s="5">
        <v>39602</v>
      </c>
      <c r="BL1299" s="5">
        <v>0</v>
      </c>
      <c r="BM1299" s="5">
        <v>0</v>
      </c>
      <c r="BN1299" s="5">
        <v>0</v>
      </c>
      <c r="BO1299" s="5">
        <v>12996</v>
      </c>
      <c r="BP1299" s="5">
        <v>670671</v>
      </c>
      <c r="BQ1299" s="5">
        <v>194755</v>
      </c>
      <c r="BR1299" s="5">
        <v>0</v>
      </c>
    </row>
    <row r="1300" spans="1:70">
      <c r="A1300" t="s">
        <v>2765</v>
      </c>
      <c r="B1300" t="s">
        <v>2766</v>
      </c>
      <c r="C1300" t="s">
        <v>1294</v>
      </c>
      <c r="D1300" t="s">
        <v>2772</v>
      </c>
      <c r="E1300" t="str">
        <f t="shared" si="20"/>
        <v>熊本県八代市</v>
      </c>
      <c r="F1300" s="5">
        <v>40665</v>
      </c>
      <c r="G1300" s="5">
        <v>10</v>
      </c>
      <c r="H1300" s="5">
        <v>5</v>
      </c>
      <c r="I1300" s="5">
        <v>0</v>
      </c>
      <c r="J1300" s="5">
        <v>0</v>
      </c>
      <c r="K1300" s="5">
        <v>0</v>
      </c>
      <c r="L1300" s="5">
        <v>7196</v>
      </c>
      <c r="M1300" s="5">
        <v>9206</v>
      </c>
      <c r="N1300" s="5">
        <v>12682</v>
      </c>
      <c r="O1300" s="5">
        <v>352435</v>
      </c>
      <c r="P1300" s="5">
        <v>473880</v>
      </c>
      <c r="Q1300" s="5">
        <v>847241</v>
      </c>
      <c r="R1300" s="5">
        <v>74544</v>
      </c>
      <c r="S1300" s="5">
        <v>10</v>
      </c>
      <c r="T1300" s="5">
        <v>3781</v>
      </c>
      <c r="U1300" s="5">
        <v>0</v>
      </c>
      <c r="V1300" s="5">
        <v>0</v>
      </c>
      <c r="W1300" s="5">
        <v>7</v>
      </c>
      <c r="X1300" s="5">
        <v>10</v>
      </c>
      <c r="Y1300" s="5">
        <v>23300</v>
      </c>
      <c r="Z1300" s="5">
        <v>0</v>
      </c>
      <c r="AA1300" s="5">
        <v>41</v>
      </c>
      <c r="AB1300" s="5">
        <v>18</v>
      </c>
      <c r="AC1300" s="5">
        <v>989</v>
      </c>
      <c r="AD1300" s="5">
        <v>1582</v>
      </c>
      <c r="AE1300" s="5">
        <v>5276</v>
      </c>
      <c r="AF1300" s="5">
        <v>67479</v>
      </c>
      <c r="AG1300" s="5">
        <v>0</v>
      </c>
      <c r="AH1300" s="5">
        <v>0</v>
      </c>
      <c r="AI1300" s="5">
        <v>17436</v>
      </c>
      <c r="AJ1300" s="5">
        <v>0</v>
      </c>
      <c r="AK1300" s="5">
        <v>6775</v>
      </c>
      <c r="AL1300" s="5">
        <v>2017</v>
      </c>
      <c r="AM1300" s="5">
        <v>0</v>
      </c>
      <c r="AN1300" s="5">
        <v>0</v>
      </c>
      <c r="AO1300" s="5">
        <v>500</v>
      </c>
      <c r="AP1300" s="5">
        <v>0</v>
      </c>
      <c r="AQ1300" s="5">
        <v>0</v>
      </c>
      <c r="AR1300" s="5">
        <v>0</v>
      </c>
      <c r="AS1300" s="5">
        <v>346</v>
      </c>
      <c r="AT1300" s="5">
        <v>5926</v>
      </c>
      <c r="AU1300" s="5">
        <v>2205</v>
      </c>
      <c r="AV1300" s="5">
        <v>93</v>
      </c>
      <c r="AW1300" s="5">
        <v>0</v>
      </c>
      <c r="AX1300" s="5">
        <v>25</v>
      </c>
      <c r="AY1300" s="5">
        <v>154</v>
      </c>
      <c r="AZ1300" s="5">
        <v>0</v>
      </c>
      <c r="BA1300" s="5">
        <v>485</v>
      </c>
      <c r="BB1300" s="5">
        <v>0</v>
      </c>
      <c r="BC1300" s="5">
        <v>42750</v>
      </c>
      <c r="BD1300" s="5">
        <v>0</v>
      </c>
      <c r="BE1300" s="5">
        <v>0</v>
      </c>
      <c r="BF1300" s="5">
        <v>46</v>
      </c>
      <c r="BG1300" s="5">
        <v>0</v>
      </c>
      <c r="BH1300" s="5">
        <v>491944</v>
      </c>
      <c r="BI1300" s="5">
        <v>16178</v>
      </c>
      <c r="BJ1300" s="5">
        <v>402573</v>
      </c>
      <c r="BK1300" s="5">
        <v>22077</v>
      </c>
      <c r="BL1300" s="5">
        <v>24</v>
      </c>
      <c r="BM1300" s="5">
        <v>29406</v>
      </c>
      <c r="BN1300" s="5">
        <v>0</v>
      </c>
      <c r="BO1300" s="5">
        <v>13659</v>
      </c>
      <c r="BP1300" s="5">
        <v>540905</v>
      </c>
      <c r="BQ1300" s="5">
        <v>149704</v>
      </c>
      <c r="BR1300" s="5">
        <v>0</v>
      </c>
    </row>
    <row r="1301" spans="1:70">
      <c r="A1301" t="s">
        <v>2765</v>
      </c>
      <c r="B1301" t="s">
        <v>2766</v>
      </c>
      <c r="C1301" t="s">
        <v>1296</v>
      </c>
      <c r="D1301" t="s">
        <v>2773</v>
      </c>
      <c r="E1301" t="str">
        <f t="shared" si="20"/>
        <v>熊本県人吉市</v>
      </c>
      <c r="F1301" s="5">
        <v>31387</v>
      </c>
      <c r="G1301" s="5">
        <v>25</v>
      </c>
      <c r="H1301" s="5">
        <v>3</v>
      </c>
      <c r="I1301" s="5">
        <v>0</v>
      </c>
      <c r="J1301" s="5">
        <v>0</v>
      </c>
      <c r="K1301" s="5">
        <v>0</v>
      </c>
      <c r="L1301" s="5">
        <v>2226</v>
      </c>
      <c r="M1301" s="5">
        <v>22887</v>
      </c>
      <c r="N1301" s="5">
        <v>23432</v>
      </c>
      <c r="O1301" s="5">
        <v>236194</v>
      </c>
      <c r="P1301" s="5">
        <v>490530</v>
      </c>
      <c r="Q1301" s="5">
        <v>910422</v>
      </c>
      <c r="R1301" s="5">
        <v>72191</v>
      </c>
      <c r="S1301" s="5">
        <v>18</v>
      </c>
      <c r="T1301" s="5">
        <v>3594</v>
      </c>
      <c r="U1301" s="5">
        <v>0</v>
      </c>
      <c r="V1301" s="5">
        <v>6</v>
      </c>
      <c r="W1301" s="5">
        <v>8</v>
      </c>
      <c r="X1301" s="5">
        <v>5</v>
      </c>
      <c r="Y1301" s="5">
        <v>26000</v>
      </c>
      <c r="Z1301" s="5">
        <v>0</v>
      </c>
      <c r="AA1301" s="5">
        <v>0</v>
      </c>
      <c r="AB1301" s="5">
        <v>0</v>
      </c>
      <c r="AC1301" s="5">
        <v>0</v>
      </c>
      <c r="AD1301" s="5">
        <v>4183</v>
      </c>
      <c r="AE1301" s="5">
        <v>3282</v>
      </c>
      <c r="AF1301" s="5">
        <v>14710</v>
      </c>
      <c r="AG1301" s="5">
        <v>0</v>
      </c>
      <c r="AH1301" s="5">
        <v>0</v>
      </c>
      <c r="AI1301" s="5">
        <v>0</v>
      </c>
      <c r="AJ1301" s="5">
        <v>0</v>
      </c>
      <c r="AK1301" s="5">
        <v>0</v>
      </c>
      <c r="AL1301" s="5">
        <v>10537</v>
      </c>
      <c r="AM1301" s="5">
        <v>1736</v>
      </c>
      <c r="AN1301" s="5">
        <v>0</v>
      </c>
      <c r="AO1301" s="5">
        <v>0</v>
      </c>
      <c r="AP1301" s="5">
        <v>0</v>
      </c>
      <c r="AQ1301" s="5">
        <v>0</v>
      </c>
      <c r="AR1301" s="5">
        <v>246</v>
      </c>
      <c r="AS1301" s="5">
        <v>2703</v>
      </c>
      <c r="AT1301" s="5">
        <v>1693</v>
      </c>
      <c r="AU1301" s="5">
        <v>46934</v>
      </c>
      <c r="AV1301" s="5">
        <v>0</v>
      </c>
      <c r="AW1301" s="5">
        <v>0</v>
      </c>
      <c r="AX1301" s="5">
        <v>32</v>
      </c>
      <c r="AY1301" s="5">
        <v>0</v>
      </c>
      <c r="AZ1301" s="5">
        <v>0</v>
      </c>
      <c r="BA1301" s="5">
        <v>0</v>
      </c>
      <c r="BB1301" s="5">
        <v>518</v>
      </c>
      <c r="BC1301" s="5">
        <v>648</v>
      </c>
      <c r="BD1301" s="5">
        <v>0</v>
      </c>
      <c r="BE1301" s="5">
        <v>0</v>
      </c>
      <c r="BF1301" s="5">
        <v>0</v>
      </c>
      <c r="BG1301" s="5">
        <v>0</v>
      </c>
      <c r="BH1301" s="5">
        <v>543464</v>
      </c>
      <c r="BI1301" s="5">
        <v>24691</v>
      </c>
      <c r="BJ1301" s="5">
        <v>442162</v>
      </c>
      <c r="BK1301" s="5">
        <v>21257</v>
      </c>
      <c r="BL1301" s="5">
        <v>25</v>
      </c>
      <c r="BM1301" s="5">
        <v>2132</v>
      </c>
      <c r="BN1301" s="5">
        <v>0</v>
      </c>
      <c r="BO1301" s="5">
        <v>22322</v>
      </c>
      <c r="BP1301" s="5">
        <v>863785</v>
      </c>
      <c r="BQ1301" s="5">
        <v>165137</v>
      </c>
      <c r="BR1301" s="5">
        <v>0</v>
      </c>
    </row>
    <row r="1302" spans="1:70">
      <c r="A1302" t="s">
        <v>2765</v>
      </c>
      <c r="B1302" t="s">
        <v>2766</v>
      </c>
      <c r="C1302" t="s">
        <v>1298</v>
      </c>
      <c r="D1302" t="s">
        <v>2774</v>
      </c>
      <c r="E1302" t="str">
        <f t="shared" si="20"/>
        <v>熊本県荒尾市</v>
      </c>
      <c r="F1302" s="5">
        <v>50298</v>
      </c>
      <c r="G1302" s="5">
        <v>6</v>
      </c>
      <c r="H1302" s="5">
        <v>6</v>
      </c>
      <c r="I1302" s="5">
        <v>0</v>
      </c>
      <c r="J1302" s="5">
        <v>0</v>
      </c>
      <c r="K1302" s="5">
        <v>1</v>
      </c>
      <c r="L1302" s="5">
        <v>11826</v>
      </c>
      <c r="M1302" s="5">
        <v>11306</v>
      </c>
      <c r="N1302" s="5">
        <v>105672</v>
      </c>
      <c r="O1302" s="5">
        <v>311867</v>
      </c>
      <c r="P1302" s="5">
        <v>744474</v>
      </c>
      <c r="Q1302" s="5">
        <v>3790941</v>
      </c>
      <c r="R1302" s="5">
        <v>247716</v>
      </c>
      <c r="S1302" s="5">
        <v>6</v>
      </c>
      <c r="T1302" s="5">
        <v>5016</v>
      </c>
      <c r="U1302" s="5">
        <v>0</v>
      </c>
      <c r="V1302" s="5">
        <v>0</v>
      </c>
      <c r="W1302" s="5">
        <v>2</v>
      </c>
      <c r="X1302" s="5">
        <v>8</v>
      </c>
      <c r="Y1302" s="5">
        <v>22400</v>
      </c>
      <c r="Z1302" s="5">
        <v>0</v>
      </c>
      <c r="AA1302" s="5">
        <v>460</v>
      </c>
      <c r="AB1302" s="5">
        <v>170</v>
      </c>
      <c r="AC1302" s="5">
        <v>1725</v>
      </c>
      <c r="AD1302" s="5">
        <v>0</v>
      </c>
      <c r="AE1302" s="5">
        <v>313</v>
      </c>
      <c r="AF1302" s="5">
        <v>31519</v>
      </c>
      <c r="AG1302" s="5">
        <v>17460</v>
      </c>
      <c r="AH1302" s="5">
        <v>17460</v>
      </c>
      <c r="AI1302" s="5">
        <v>2440</v>
      </c>
      <c r="AJ1302" s="5">
        <v>0</v>
      </c>
      <c r="AK1302" s="5">
        <v>9217</v>
      </c>
      <c r="AL1302" s="5">
        <v>1500</v>
      </c>
      <c r="AM1302" s="5">
        <v>0</v>
      </c>
      <c r="AN1302" s="5">
        <v>0</v>
      </c>
      <c r="AO1302" s="5">
        <v>0</v>
      </c>
      <c r="AP1302" s="5">
        <v>0</v>
      </c>
      <c r="AQ1302" s="5">
        <v>0</v>
      </c>
      <c r="AR1302" s="5">
        <v>830</v>
      </c>
      <c r="AS1302" s="5">
        <v>5021</v>
      </c>
      <c r="AT1302" s="5">
        <v>5711</v>
      </c>
      <c r="AU1302" s="5">
        <v>1418</v>
      </c>
      <c r="AV1302" s="5">
        <v>0</v>
      </c>
      <c r="AW1302" s="5">
        <v>0</v>
      </c>
      <c r="AX1302" s="5">
        <v>0</v>
      </c>
      <c r="AY1302" s="5">
        <v>0</v>
      </c>
      <c r="AZ1302" s="5">
        <v>2244</v>
      </c>
      <c r="BA1302" s="5">
        <v>0</v>
      </c>
      <c r="BB1302" s="5">
        <v>12927</v>
      </c>
      <c r="BC1302" s="5">
        <v>50313</v>
      </c>
      <c r="BD1302" s="5">
        <v>0</v>
      </c>
      <c r="BE1302" s="5">
        <v>0</v>
      </c>
      <c r="BF1302" s="5">
        <v>0</v>
      </c>
      <c r="BG1302" s="5">
        <v>0</v>
      </c>
      <c r="BH1302" s="5">
        <v>746848</v>
      </c>
      <c r="BI1302" s="5">
        <v>297668</v>
      </c>
      <c r="BJ1302" s="5">
        <v>863439</v>
      </c>
      <c r="BK1302" s="5">
        <v>73810</v>
      </c>
      <c r="BL1302" s="5">
        <v>0</v>
      </c>
      <c r="BM1302" s="5">
        <v>0</v>
      </c>
      <c r="BN1302" s="5">
        <v>0</v>
      </c>
      <c r="BO1302" s="5">
        <v>207710</v>
      </c>
      <c r="BP1302" s="5">
        <v>969004</v>
      </c>
      <c r="BQ1302" s="5">
        <v>487800</v>
      </c>
      <c r="BR1302" s="5">
        <v>0</v>
      </c>
    </row>
    <row r="1303" spans="1:70">
      <c r="A1303" t="s">
        <v>2765</v>
      </c>
      <c r="B1303" t="s">
        <v>2766</v>
      </c>
      <c r="C1303" t="s">
        <v>1302</v>
      </c>
      <c r="D1303" t="s">
        <v>2775</v>
      </c>
      <c r="E1303" t="str">
        <f t="shared" si="20"/>
        <v>熊本県山都町</v>
      </c>
      <c r="F1303" s="5">
        <v>3959</v>
      </c>
      <c r="G1303" s="5">
        <v>2</v>
      </c>
      <c r="H1303" s="5">
        <v>2</v>
      </c>
      <c r="I1303" s="5">
        <v>0</v>
      </c>
      <c r="J1303" s="5">
        <v>0</v>
      </c>
      <c r="K1303" s="5">
        <v>0</v>
      </c>
      <c r="L1303" s="5">
        <v>3715</v>
      </c>
      <c r="M1303" s="5">
        <v>1333</v>
      </c>
      <c r="N1303" s="5">
        <v>0</v>
      </c>
      <c r="O1303" s="5">
        <v>58212</v>
      </c>
      <c r="P1303" s="5">
        <v>70084</v>
      </c>
      <c r="Q1303" s="5">
        <v>171055</v>
      </c>
      <c r="R1303" s="5">
        <v>18608</v>
      </c>
      <c r="S1303" s="5">
        <v>1</v>
      </c>
      <c r="T1303" s="5">
        <v>458</v>
      </c>
      <c r="U1303" s="5">
        <v>0</v>
      </c>
      <c r="V1303" s="5">
        <v>0</v>
      </c>
      <c r="W1303" s="5">
        <v>1</v>
      </c>
      <c r="X1303" s="5">
        <v>1</v>
      </c>
      <c r="Y1303" s="5">
        <v>5000</v>
      </c>
      <c r="Z1303" s="5">
        <v>0</v>
      </c>
      <c r="AA1303" s="5">
        <v>43</v>
      </c>
      <c r="AB1303" s="5">
        <v>20</v>
      </c>
      <c r="AC1303" s="5">
        <v>3715</v>
      </c>
      <c r="AD1303" s="5">
        <v>420</v>
      </c>
      <c r="AE1303" s="5">
        <v>0</v>
      </c>
      <c r="AF1303" s="5">
        <v>8515</v>
      </c>
      <c r="AG1303" s="5">
        <v>0</v>
      </c>
      <c r="AH1303" s="5">
        <v>0</v>
      </c>
      <c r="AI1303" s="5">
        <v>0</v>
      </c>
      <c r="AJ1303" s="5">
        <v>5000</v>
      </c>
      <c r="AK1303" s="5">
        <v>0</v>
      </c>
      <c r="AL1303" s="5">
        <v>0</v>
      </c>
      <c r="AM1303" s="5">
        <v>0</v>
      </c>
      <c r="AN1303" s="5">
        <v>0</v>
      </c>
      <c r="AO1303" s="5">
        <v>0</v>
      </c>
      <c r="AP1303" s="5">
        <v>0</v>
      </c>
      <c r="AQ1303" s="5">
        <v>0</v>
      </c>
      <c r="AR1303" s="5">
        <v>0</v>
      </c>
      <c r="AS1303" s="5">
        <v>0</v>
      </c>
      <c r="AT1303" s="5">
        <v>0</v>
      </c>
      <c r="AU1303" s="5">
        <v>0</v>
      </c>
      <c r="AV1303" s="5">
        <v>0</v>
      </c>
      <c r="AW1303" s="5">
        <v>0</v>
      </c>
      <c r="AX1303" s="5">
        <v>0</v>
      </c>
      <c r="AY1303" s="5">
        <v>0</v>
      </c>
      <c r="AZ1303" s="5">
        <v>0</v>
      </c>
      <c r="BA1303" s="5">
        <v>233</v>
      </c>
      <c r="BB1303" s="5">
        <v>0</v>
      </c>
      <c r="BC1303" s="5">
        <v>2960</v>
      </c>
      <c r="BD1303" s="5">
        <v>0</v>
      </c>
      <c r="BE1303" s="5">
        <v>0</v>
      </c>
      <c r="BF1303" s="5">
        <v>0</v>
      </c>
      <c r="BG1303" s="5">
        <v>0</v>
      </c>
      <c r="BH1303" s="5">
        <v>70287</v>
      </c>
      <c r="BI1303" s="5">
        <v>5607</v>
      </c>
      <c r="BJ1303" s="5">
        <v>62065</v>
      </c>
      <c r="BK1303" s="5">
        <v>3455</v>
      </c>
      <c r="BL1303" s="5">
        <v>38</v>
      </c>
      <c r="BM1303" s="5">
        <v>36</v>
      </c>
      <c r="BN1303" s="5">
        <v>0</v>
      </c>
      <c r="BO1303" s="5">
        <v>5527</v>
      </c>
      <c r="BP1303" s="5">
        <v>216625</v>
      </c>
      <c r="BQ1303" s="5">
        <v>27626</v>
      </c>
      <c r="BR1303" s="5">
        <v>5000</v>
      </c>
    </row>
    <row r="1304" spans="1:70">
      <c r="A1304" t="s">
        <v>2765</v>
      </c>
      <c r="B1304" t="s">
        <v>2766</v>
      </c>
      <c r="C1304" t="s">
        <v>1523</v>
      </c>
      <c r="D1304" t="s">
        <v>2776</v>
      </c>
      <c r="E1304" t="str">
        <f t="shared" si="20"/>
        <v>熊本県大津菊陽水道企業団</v>
      </c>
      <c r="F1304" s="5">
        <v>76094</v>
      </c>
      <c r="G1304" s="5">
        <v>24</v>
      </c>
      <c r="H1304" s="5">
        <v>20</v>
      </c>
      <c r="I1304" s="5">
        <v>0</v>
      </c>
      <c r="J1304" s="5">
        <v>0</v>
      </c>
      <c r="K1304" s="5">
        <v>0</v>
      </c>
      <c r="L1304" s="5">
        <v>6994</v>
      </c>
      <c r="M1304" s="5">
        <v>8889</v>
      </c>
      <c r="N1304" s="5">
        <v>0</v>
      </c>
      <c r="O1304" s="5">
        <v>382539</v>
      </c>
      <c r="P1304" s="5">
        <v>1094673</v>
      </c>
      <c r="Q1304" s="5">
        <v>179911</v>
      </c>
      <c r="R1304" s="5">
        <v>124645</v>
      </c>
      <c r="S1304" s="5">
        <v>24</v>
      </c>
      <c r="T1304" s="5">
        <v>7664</v>
      </c>
      <c r="U1304" s="5">
        <v>0</v>
      </c>
      <c r="V1304" s="5">
        <v>0</v>
      </c>
      <c r="W1304" s="5">
        <v>9</v>
      </c>
      <c r="X1304" s="5">
        <v>23</v>
      </c>
      <c r="Y1304" s="5">
        <v>31310</v>
      </c>
      <c r="Z1304" s="5">
        <v>0</v>
      </c>
      <c r="AA1304" s="5">
        <v>29</v>
      </c>
      <c r="AB1304" s="5">
        <v>5</v>
      </c>
      <c r="AC1304" s="5">
        <v>88</v>
      </c>
      <c r="AD1304" s="5">
        <v>1412</v>
      </c>
      <c r="AE1304" s="5">
        <v>0</v>
      </c>
      <c r="AF1304" s="5">
        <v>17466</v>
      </c>
      <c r="AG1304" s="5">
        <v>2010</v>
      </c>
      <c r="AH1304" s="5">
        <v>2160</v>
      </c>
      <c r="AI1304" s="5">
        <v>0</v>
      </c>
      <c r="AJ1304" s="5">
        <v>120434</v>
      </c>
      <c r="AK1304" s="5">
        <v>6620</v>
      </c>
      <c r="AL1304" s="5">
        <v>3302</v>
      </c>
      <c r="AM1304" s="5">
        <v>9680</v>
      </c>
      <c r="AN1304" s="5">
        <v>0</v>
      </c>
      <c r="AO1304" s="5">
        <v>0</v>
      </c>
      <c r="AP1304" s="5">
        <v>0</v>
      </c>
      <c r="AQ1304" s="5">
        <v>0</v>
      </c>
      <c r="AR1304" s="5">
        <v>613</v>
      </c>
      <c r="AS1304" s="5">
        <v>1468</v>
      </c>
      <c r="AT1304" s="5">
        <v>0</v>
      </c>
      <c r="AU1304" s="5">
        <v>42117</v>
      </c>
      <c r="AV1304" s="5">
        <v>0</v>
      </c>
      <c r="AW1304" s="5">
        <v>0</v>
      </c>
      <c r="AX1304" s="5">
        <v>0</v>
      </c>
      <c r="AY1304" s="5">
        <v>0</v>
      </c>
      <c r="AZ1304" s="5">
        <v>59</v>
      </c>
      <c r="BA1304" s="5">
        <v>623</v>
      </c>
      <c r="BB1304" s="5">
        <v>0</v>
      </c>
      <c r="BC1304" s="5">
        <v>30708</v>
      </c>
      <c r="BD1304" s="5">
        <v>0</v>
      </c>
      <c r="BE1304" s="5">
        <v>0</v>
      </c>
      <c r="BF1304" s="5">
        <v>0</v>
      </c>
      <c r="BG1304" s="5">
        <v>0</v>
      </c>
      <c r="BH1304" s="5">
        <v>1110583</v>
      </c>
      <c r="BI1304" s="5">
        <v>262377</v>
      </c>
      <c r="BJ1304" s="5">
        <v>1005769</v>
      </c>
      <c r="BK1304" s="5">
        <v>21822</v>
      </c>
      <c r="BL1304" s="5">
        <v>0</v>
      </c>
      <c r="BM1304" s="5">
        <v>2598</v>
      </c>
      <c r="BN1304" s="5">
        <v>0</v>
      </c>
      <c r="BO1304" s="5">
        <v>74161</v>
      </c>
      <c r="BP1304" s="5">
        <v>1391875</v>
      </c>
      <c r="BQ1304" s="5">
        <v>451674</v>
      </c>
      <c r="BR1304" s="5">
        <v>0</v>
      </c>
    </row>
    <row r="1305" spans="1:70">
      <c r="A1305" t="s">
        <v>2765</v>
      </c>
      <c r="B1305" t="s">
        <v>2766</v>
      </c>
      <c r="C1305" t="s">
        <v>1304</v>
      </c>
      <c r="D1305" t="s">
        <v>2777</v>
      </c>
      <c r="E1305" t="str">
        <f t="shared" si="20"/>
        <v>熊本県玉名市</v>
      </c>
      <c r="F1305" s="5">
        <v>50091</v>
      </c>
      <c r="G1305" s="5">
        <v>9</v>
      </c>
      <c r="H1305" s="5">
        <v>9</v>
      </c>
      <c r="I1305" s="5">
        <v>0</v>
      </c>
      <c r="J1305" s="5">
        <v>2</v>
      </c>
      <c r="K1305" s="5">
        <v>0</v>
      </c>
      <c r="L1305" s="5">
        <v>8250</v>
      </c>
      <c r="M1305" s="5">
        <v>35569</v>
      </c>
      <c r="N1305" s="5">
        <v>6840</v>
      </c>
      <c r="O1305" s="5">
        <v>468164</v>
      </c>
      <c r="P1305" s="5">
        <v>621922</v>
      </c>
      <c r="Q1305" s="5">
        <v>2796955</v>
      </c>
      <c r="R1305" s="5">
        <v>238536</v>
      </c>
      <c r="S1305" s="5">
        <v>9</v>
      </c>
      <c r="T1305" s="5">
        <v>4843</v>
      </c>
      <c r="U1305" s="5">
        <v>0</v>
      </c>
      <c r="V1305" s="5">
        <v>0</v>
      </c>
      <c r="W1305" s="5">
        <v>0</v>
      </c>
      <c r="X1305" s="5">
        <v>25</v>
      </c>
      <c r="Y1305" s="5">
        <v>28210</v>
      </c>
      <c r="Z1305" s="5">
        <v>0</v>
      </c>
      <c r="AA1305" s="5">
        <v>25</v>
      </c>
      <c r="AB1305" s="5">
        <v>0</v>
      </c>
      <c r="AC1305" s="5">
        <v>0</v>
      </c>
      <c r="AD1305" s="5">
        <v>4353</v>
      </c>
      <c r="AE1305" s="5">
        <v>265</v>
      </c>
      <c r="AF1305" s="5">
        <v>13000</v>
      </c>
      <c r="AG1305" s="5">
        <v>0</v>
      </c>
      <c r="AH1305" s="5">
        <v>0</v>
      </c>
      <c r="AI1305" s="5">
        <v>0</v>
      </c>
      <c r="AJ1305" s="5">
        <v>18592</v>
      </c>
      <c r="AK1305" s="5">
        <v>5500</v>
      </c>
      <c r="AL1305" s="5">
        <v>0</v>
      </c>
      <c r="AM1305" s="5">
        <v>9582</v>
      </c>
      <c r="AN1305" s="5">
        <v>312</v>
      </c>
      <c r="AO1305" s="5">
        <v>0</v>
      </c>
      <c r="AP1305" s="5">
        <v>0</v>
      </c>
      <c r="AQ1305" s="5">
        <v>55</v>
      </c>
      <c r="AR1305" s="5">
        <v>0</v>
      </c>
      <c r="AS1305" s="5">
        <v>2205</v>
      </c>
      <c r="AT1305" s="5">
        <v>0</v>
      </c>
      <c r="AU1305" s="5">
        <v>522</v>
      </c>
      <c r="AV1305" s="5">
        <v>0</v>
      </c>
      <c r="AW1305" s="5">
        <v>249</v>
      </c>
      <c r="AX1305" s="5">
        <v>0</v>
      </c>
      <c r="AY1305" s="5">
        <v>802</v>
      </c>
      <c r="AZ1305" s="5">
        <v>834</v>
      </c>
      <c r="BA1305" s="5">
        <v>5888</v>
      </c>
      <c r="BB1305" s="5">
        <v>0</v>
      </c>
      <c r="BC1305" s="5">
        <v>53997</v>
      </c>
      <c r="BD1305" s="5">
        <v>0</v>
      </c>
      <c r="BE1305" s="5">
        <v>0</v>
      </c>
      <c r="BF1305" s="5">
        <v>0</v>
      </c>
      <c r="BG1305" s="5">
        <v>303</v>
      </c>
      <c r="BH1305" s="5">
        <v>678831</v>
      </c>
      <c r="BI1305" s="5">
        <v>98898</v>
      </c>
      <c r="BJ1305" s="5">
        <v>656003</v>
      </c>
      <c r="BK1305" s="5">
        <v>61081</v>
      </c>
      <c r="BL1305" s="5">
        <v>0</v>
      </c>
      <c r="BM1305" s="5">
        <v>0</v>
      </c>
      <c r="BN1305" s="5">
        <v>0</v>
      </c>
      <c r="BO1305" s="5">
        <v>95620</v>
      </c>
      <c r="BP1305" s="5">
        <v>1334361</v>
      </c>
      <c r="BQ1305" s="5">
        <v>339446</v>
      </c>
      <c r="BR1305" s="5">
        <v>0</v>
      </c>
    </row>
    <row r="1306" spans="1:70">
      <c r="A1306" t="s">
        <v>2765</v>
      </c>
      <c r="B1306" t="s">
        <v>2766</v>
      </c>
      <c r="C1306" t="s">
        <v>1306</v>
      </c>
      <c r="D1306" t="s">
        <v>2778</v>
      </c>
      <c r="E1306" t="str">
        <f t="shared" si="20"/>
        <v>熊本県菊池市</v>
      </c>
      <c r="F1306" s="5">
        <v>35026</v>
      </c>
      <c r="G1306" s="5">
        <v>10</v>
      </c>
      <c r="H1306" s="5">
        <v>22</v>
      </c>
      <c r="I1306" s="5">
        <v>0</v>
      </c>
      <c r="J1306" s="5">
        <v>0</v>
      </c>
      <c r="K1306" s="5">
        <v>0</v>
      </c>
      <c r="L1306" s="5">
        <v>4358</v>
      </c>
      <c r="M1306" s="5">
        <v>6074</v>
      </c>
      <c r="N1306" s="5">
        <v>104772</v>
      </c>
      <c r="O1306" s="5">
        <v>215082</v>
      </c>
      <c r="P1306" s="5">
        <v>506505</v>
      </c>
      <c r="Q1306" s="5">
        <v>2969115</v>
      </c>
      <c r="R1306" s="5">
        <v>192414</v>
      </c>
      <c r="S1306" s="5">
        <v>10</v>
      </c>
      <c r="T1306" s="5">
        <v>3658</v>
      </c>
      <c r="U1306" s="5">
        <v>0</v>
      </c>
      <c r="V1306" s="5">
        <v>0</v>
      </c>
      <c r="W1306" s="5">
        <v>2</v>
      </c>
      <c r="X1306" s="5">
        <v>3</v>
      </c>
      <c r="Y1306" s="5">
        <v>23592</v>
      </c>
      <c r="Z1306" s="5">
        <v>0</v>
      </c>
      <c r="AA1306" s="5">
        <v>78</v>
      </c>
      <c r="AB1306" s="5">
        <v>43</v>
      </c>
      <c r="AC1306" s="5">
        <v>500</v>
      </c>
      <c r="AD1306" s="5">
        <v>0</v>
      </c>
      <c r="AE1306" s="5">
        <v>10154</v>
      </c>
      <c r="AF1306" s="5">
        <v>54014</v>
      </c>
      <c r="AG1306" s="5">
        <v>8808</v>
      </c>
      <c r="AH1306" s="5">
        <v>0</v>
      </c>
      <c r="AI1306" s="5">
        <v>0</v>
      </c>
      <c r="AJ1306" s="5">
        <v>6393</v>
      </c>
      <c r="AK1306" s="5">
        <v>4944</v>
      </c>
      <c r="AL1306" s="5">
        <v>6500</v>
      </c>
      <c r="AM1306" s="5">
        <v>2137</v>
      </c>
      <c r="AN1306" s="5">
        <v>0</v>
      </c>
      <c r="AO1306" s="5">
        <v>0</v>
      </c>
      <c r="AP1306" s="5">
        <v>0</v>
      </c>
      <c r="AQ1306" s="5">
        <v>0</v>
      </c>
      <c r="AR1306" s="5">
        <v>0</v>
      </c>
      <c r="AS1306" s="5">
        <v>0</v>
      </c>
      <c r="AT1306" s="5">
        <v>857</v>
      </c>
      <c r="AU1306" s="5">
        <v>0</v>
      </c>
      <c r="AV1306" s="5">
        <v>0</v>
      </c>
      <c r="AW1306" s="5">
        <v>0</v>
      </c>
      <c r="AX1306" s="5">
        <v>0</v>
      </c>
      <c r="AY1306" s="5">
        <v>0</v>
      </c>
      <c r="AZ1306" s="5">
        <v>476</v>
      </c>
      <c r="BA1306" s="5">
        <v>762</v>
      </c>
      <c r="BB1306" s="5">
        <v>3926</v>
      </c>
      <c r="BC1306" s="5">
        <v>7082</v>
      </c>
      <c r="BD1306" s="5">
        <v>0</v>
      </c>
      <c r="BE1306" s="5">
        <v>0</v>
      </c>
      <c r="BF1306" s="5">
        <v>0</v>
      </c>
      <c r="BG1306" s="5">
        <v>0</v>
      </c>
      <c r="BH1306" s="5">
        <v>516401</v>
      </c>
      <c r="BI1306" s="5">
        <v>129697</v>
      </c>
      <c r="BJ1306" s="5">
        <v>534613</v>
      </c>
      <c r="BK1306" s="5">
        <v>62056</v>
      </c>
      <c r="BL1306" s="5">
        <v>0</v>
      </c>
      <c r="BM1306" s="5">
        <v>0</v>
      </c>
      <c r="BN1306" s="5">
        <v>0</v>
      </c>
      <c r="BO1306" s="5">
        <v>90718</v>
      </c>
      <c r="BP1306" s="5">
        <v>710790</v>
      </c>
      <c r="BQ1306" s="5">
        <v>354398</v>
      </c>
      <c r="BR1306" s="5">
        <v>0</v>
      </c>
    </row>
    <row r="1307" spans="1:70">
      <c r="A1307" t="s">
        <v>2765</v>
      </c>
      <c r="B1307" t="s">
        <v>2766</v>
      </c>
      <c r="C1307" t="s">
        <v>1308</v>
      </c>
      <c r="D1307" t="s">
        <v>2779</v>
      </c>
      <c r="E1307" t="str">
        <f t="shared" si="20"/>
        <v>熊本県長洲町</v>
      </c>
      <c r="F1307" s="5">
        <v>15290</v>
      </c>
      <c r="G1307" s="5">
        <v>8</v>
      </c>
      <c r="H1307" s="5">
        <v>0</v>
      </c>
      <c r="I1307" s="5">
        <v>0</v>
      </c>
      <c r="J1307" s="5">
        <v>3</v>
      </c>
      <c r="K1307" s="5">
        <v>0</v>
      </c>
      <c r="L1307" s="5">
        <v>7665</v>
      </c>
      <c r="M1307" s="5">
        <v>0</v>
      </c>
      <c r="N1307" s="5">
        <v>0</v>
      </c>
      <c r="O1307" s="5">
        <v>99758</v>
      </c>
      <c r="P1307" s="5">
        <v>212628</v>
      </c>
      <c r="Q1307" s="5">
        <v>1104432</v>
      </c>
      <c r="R1307" s="5">
        <v>49003</v>
      </c>
      <c r="S1307" s="5">
        <v>5</v>
      </c>
      <c r="T1307" s="5">
        <v>1623</v>
      </c>
      <c r="U1307" s="5">
        <v>0</v>
      </c>
      <c r="V1307" s="5">
        <v>0</v>
      </c>
      <c r="W1307" s="5">
        <v>0</v>
      </c>
      <c r="X1307" s="5">
        <v>7</v>
      </c>
      <c r="Y1307" s="5">
        <v>10000</v>
      </c>
      <c r="Z1307" s="5">
        <v>0</v>
      </c>
      <c r="AA1307" s="5">
        <v>40</v>
      </c>
      <c r="AB1307" s="5">
        <v>0</v>
      </c>
      <c r="AC1307" s="5">
        <v>3292</v>
      </c>
      <c r="AD1307" s="5">
        <v>0</v>
      </c>
      <c r="AE1307" s="5">
        <v>0</v>
      </c>
      <c r="AF1307" s="5">
        <v>30631</v>
      </c>
      <c r="AG1307" s="5">
        <v>5500</v>
      </c>
      <c r="AH1307" s="5">
        <v>1320</v>
      </c>
      <c r="AI1307" s="5">
        <v>0</v>
      </c>
      <c r="AJ1307" s="5">
        <v>9680</v>
      </c>
      <c r="AK1307" s="5">
        <v>2300</v>
      </c>
      <c r="AL1307" s="5">
        <v>0</v>
      </c>
      <c r="AM1307" s="5">
        <v>2300</v>
      </c>
      <c r="AN1307" s="5">
        <v>0</v>
      </c>
      <c r="AO1307" s="5">
        <v>0</v>
      </c>
      <c r="AP1307" s="5">
        <v>0</v>
      </c>
      <c r="AQ1307" s="5">
        <v>0</v>
      </c>
      <c r="AR1307" s="5">
        <v>2330</v>
      </c>
      <c r="AS1307" s="5">
        <v>0</v>
      </c>
      <c r="AT1307" s="5">
        <v>0</v>
      </c>
      <c r="AU1307" s="5">
        <v>0</v>
      </c>
      <c r="AV1307" s="5">
        <v>0</v>
      </c>
      <c r="AW1307" s="5">
        <v>0</v>
      </c>
      <c r="AX1307" s="5">
        <v>0</v>
      </c>
      <c r="AY1307" s="5">
        <v>0</v>
      </c>
      <c r="AZ1307" s="5">
        <v>0</v>
      </c>
      <c r="BA1307" s="5">
        <v>0</v>
      </c>
      <c r="BB1307" s="5">
        <v>0</v>
      </c>
      <c r="BC1307" s="5">
        <v>13505</v>
      </c>
      <c r="BD1307" s="5">
        <v>0</v>
      </c>
      <c r="BE1307" s="5">
        <v>0</v>
      </c>
      <c r="BF1307" s="5">
        <v>0</v>
      </c>
      <c r="BG1307" s="5">
        <v>0</v>
      </c>
      <c r="BH1307" s="5">
        <v>224122</v>
      </c>
      <c r="BI1307" s="5">
        <v>7137</v>
      </c>
      <c r="BJ1307" s="5">
        <v>203038</v>
      </c>
      <c r="BK1307" s="5">
        <v>21299</v>
      </c>
      <c r="BL1307" s="5">
        <v>0</v>
      </c>
      <c r="BM1307" s="5">
        <v>195</v>
      </c>
      <c r="BN1307" s="5">
        <v>0</v>
      </c>
      <c r="BO1307" s="5">
        <v>6572</v>
      </c>
      <c r="BP1307" s="5">
        <v>474456</v>
      </c>
      <c r="BQ1307" s="5">
        <v>60467</v>
      </c>
      <c r="BR1307" s="5">
        <v>300</v>
      </c>
    </row>
    <row r="1308" spans="1:70">
      <c r="A1308" t="s">
        <v>2765</v>
      </c>
      <c r="B1308" t="s">
        <v>2766</v>
      </c>
      <c r="C1308" t="s">
        <v>1310</v>
      </c>
      <c r="D1308" t="s">
        <v>2780</v>
      </c>
      <c r="E1308" t="str">
        <f t="shared" si="20"/>
        <v>熊本県宇土市</v>
      </c>
      <c r="F1308" s="5">
        <v>26112</v>
      </c>
      <c r="G1308" s="5">
        <v>7</v>
      </c>
      <c r="H1308" s="5">
        <v>2</v>
      </c>
      <c r="I1308" s="5">
        <v>0</v>
      </c>
      <c r="J1308" s="5">
        <v>0</v>
      </c>
      <c r="K1308" s="5">
        <v>1</v>
      </c>
      <c r="L1308" s="5">
        <v>4884</v>
      </c>
      <c r="M1308" s="5">
        <v>4640</v>
      </c>
      <c r="N1308" s="5">
        <v>1777</v>
      </c>
      <c r="O1308" s="5">
        <v>130079</v>
      </c>
      <c r="P1308" s="5">
        <v>447395</v>
      </c>
      <c r="Q1308" s="5">
        <v>894723</v>
      </c>
      <c r="R1308" s="5">
        <v>77482</v>
      </c>
      <c r="S1308" s="5">
        <v>3</v>
      </c>
      <c r="T1308" s="5">
        <v>2664</v>
      </c>
      <c r="U1308" s="5">
        <v>0</v>
      </c>
      <c r="V1308" s="5">
        <v>0</v>
      </c>
      <c r="W1308" s="5">
        <v>2</v>
      </c>
      <c r="X1308" s="5">
        <v>2</v>
      </c>
      <c r="Y1308" s="5">
        <v>6470</v>
      </c>
      <c r="Z1308" s="5">
        <v>0</v>
      </c>
      <c r="AA1308" s="5">
        <v>11</v>
      </c>
      <c r="AB1308" s="5">
        <v>3</v>
      </c>
      <c r="AC1308" s="5">
        <v>0</v>
      </c>
      <c r="AD1308" s="5">
        <v>1245</v>
      </c>
      <c r="AE1308" s="5">
        <v>0</v>
      </c>
      <c r="AF1308" s="5">
        <v>0</v>
      </c>
      <c r="AG1308" s="5">
        <v>0</v>
      </c>
      <c r="AH1308" s="5">
        <v>0</v>
      </c>
      <c r="AI1308" s="5">
        <v>0</v>
      </c>
      <c r="AJ1308" s="5">
        <v>3500</v>
      </c>
      <c r="AK1308" s="5">
        <v>500</v>
      </c>
      <c r="AL1308" s="5">
        <v>0</v>
      </c>
      <c r="AM1308" s="5">
        <v>5000</v>
      </c>
      <c r="AN1308" s="5">
        <v>0</v>
      </c>
      <c r="AO1308" s="5">
        <v>0</v>
      </c>
      <c r="AP1308" s="5">
        <v>0</v>
      </c>
      <c r="AQ1308" s="5">
        <v>0</v>
      </c>
      <c r="AR1308" s="5">
        <v>0</v>
      </c>
      <c r="AS1308" s="5">
        <v>1409</v>
      </c>
      <c r="AT1308" s="5">
        <v>1393</v>
      </c>
      <c r="AU1308" s="5">
        <v>9898</v>
      </c>
      <c r="AV1308" s="5">
        <v>60</v>
      </c>
      <c r="AW1308" s="5">
        <v>0</v>
      </c>
      <c r="AX1308" s="5">
        <v>0</v>
      </c>
      <c r="AY1308" s="5">
        <v>0</v>
      </c>
      <c r="AZ1308" s="5">
        <v>0</v>
      </c>
      <c r="BA1308" s="5">
        <v>0</v>
      </c>
      <c r="BB1308" s="5">
        <v>0</v>
      </c>
      <c r="BC1308" s="5">
        <v>11995</v>
      </c>
      <c r="BD1308" s="5">
        <v>0</v>
      </c>
      <c r="BE1308" s="5">
        <v>0</v>
      </c>
      <c r="BF1308" s="5">
        <v>0</v>
      </c>
      <c r="BG1308" s="5">
        <v>0</v>
      </c>
      <c r="BH1308" s="5">
        <v>451719</v>
      </c>
      <c r="BI1308" s="5">
        <v>47134</v>
      </c>
      <c r="BJ1308" s="5">
        <v>392101</v>
      </c>
      <c r="BK1308" s="5">
        <v>21997</v>
      </c>
      <c r="BL1308" s="5">
        <v>1701</v>
      </c>
      <c r="BM1308" s="5">
        <v>0</v>
      </c>
      <c r="BN1308" s="5">
        <v>0</v>
      </c>
      <c r="BO1308" s="5">
        <v>7191</v>
      </c>
      <c r="BP1308" s="5">
        <v>676387</v>
      </c>
      <c r="BQ1308" s="5">
        <v>135875</v>
      </c>
      <c r="BR1308" s="5">
        <v>5000</v>
      </c>
    </row>
    <row r="1309" spans="1:70">
      <c r="A1309" t="s">
        <v>2765</v>
      </c>
      <c r="B1309" t="s">
        <v>2766</v>
      </c>
      <c r="C1309" t="s">
        <v>1312</v>
      </c>
      <c r="D1309" t="s">
        <v>2781</v>
      </c>
      <c r="E1309" t="str">
        <f t="shared" si="20"/>
        <v>熊本県阿蘇市</v>
      </c>
      <c r="F1309" s="5">
        <v>20479</v>
      </c>
      <c r="G1309" s="5">
        <v>18</v>
      </c>
      <c r="H1309" s="5">
        <v>16</v>
      </c>
      <c r="I1309" s="5">
        <v>0</v>
      </c>
      <c r="J1309" s="5">
        <v>0</v>
      </c>
      <c r="K1309" s="5">
        <v>0</v>
      </c>
      <c r="L1309" s="5">
        <v>8163</v>
      </c>
      <c r="M1309" s="5">
        <v>23708</v>
      </c>
      <c r="N1309" s="5">
        <v>48312</v>
      </c>
      <c r="O1309" s="5">
        <v>259217</v>
      </c>
      <c r="P1309" s="5">
        <v>389236</v>
      </c>
      <c r="Q1309" s="5">
        <v>1704490</v>
      </c>
      <c r="R1309" s="5">
        <v>151837</v>
      </c>
      <c r="S1309" s="5">
        <v>18</v>
      </c>
      <c r="T1309" s="5">
        <v>2827</v>
      </c>
      <c r="U1309" s="5">
        <v>0</v>
      </c>
      <c r="V1309" s="5">
        <v>0</v>
      </c>
      <c r="W1309" s="5">
        <v>4</v>
      </c>
      <c r="X1309" s="5">
        <v>7</v>
      </c>
      <c r="Y1309" s="5">
        <v>14705</v>
      </c>
      <c r="Z1309" s="5">
        <v>0</v>
      </c>
      <c r="AA1309" s="5">
        <v>40</v>
      </c>
      <c r="AB1309" s="5">
        <v>2</v>
      </c>
      <c r="AC1309" s="5">
        <v>0</v>
      </c>
      <c r="AD1309" s="5">
        <v>0</v>
      </c>
      <c r="AE1309" s="5">
        <v>0</v>
      </c>
      <c r="AF1309" s="5">
        <v>0</v>
      </c>
      <c r="AG1309" s="5">
        <v>0</v>
      </c>
      <c r="AH1309" s="5">
        <v>0</v>
      </c>
      <c r="AI1309" s="5">
        <v>0</v>
      </c>
      <c r="AJ1309" s="5">
        <v>14705</v>
      </c>
      <c r="AK1309" s="5">
        <v>0</v>
      </c>
      <c r="AL1309" s="5">
        <v>0</v>
      </c>
      <c r="AM1309" s="5">
        <v>7960</v>
      </c>
      <c r="AN1309" s="5">
        <v>0</v>
      </c>
      <c r="AO1309" s="5">
        <v>0</v>
      </c>
      <c r="AP1309" s="5">
        <v>0</v>
      </c>
      <c r="AQ1309" s="5">
        <v>0</v>
      </c>
      <c r="AR1309" s="5">
        <v>1841</v>
      </c>
      <c r="AS1309" s="5">
        <v>63</v>
      </c>
      <c r="AT1309" s="5">
        <v>0</v>
      </c>
      <c r="AU1309" s="5">
        <v>0</v>
      </c>
      <c r="AV1309" s="5">
        <v>0</v>
      </c>
      <c r="AW1309" s="5">
        <v>0</v>
      </c>
      <c r="AX1309" s="5">
        <v>0</v>
      </c>
      <c r="AY1309" s="5">
        <v>0</v>
      </c>
      <c r="AZ1309" s="5">
        <v>0</v>
      </c>
      <c r="BA1309" s="5">
        <v>2367</v>
      </c>
      <c r="BB1309" s="5">
        <v>7993</v>
      </c>
      <c r="BC1309" s="5">
        <v>3021</v>
      </c>
      <c r="BD1309" s="5">
        <v>0</v>
      </c>
      <c r="BE1309" s="5">
        <v>0</v>
      </c>
      <c r="BF1309" s="5">
        <v>0</v>
      </c>
      <c r="BG1309" s="5">
        <v>0</v>
      </c>
      <c r="BH1309" s="5">
        <v>415478</v>
      </c>
      <c r="BI1309" s="5">
        <v>65959</v>
      </c>
      <c r="BJ1309" s="5">
        <v>397279</v>
      </c>
      <c r="BK1309" s="5">
        <v>34977</v>
      </c>
      <c r="BL1309" s="5">
        <v>0</v>
      </c>
      <c r="BM1309" s="5">
        <v>0</v>
      </c>
      <c r="BN1309" s="5">
        <v>0</v>
      </c>
      <c r="BO1309" s="5">
        <v>51108</v>
      </c>
      <c r="BP1309" s="5">
        <v>979005</v>
      </c>
      <c r="BQ1309" s="5">
        <v>243246</v>
      </c>
      <c r="BR1309" s="5">
        <v>0</v>
      </c>
    </row>
    <row r="1310" spans="1:70">
      <c r="A1310" t="s">
        <v>2765</v>
      </c>
      <c r="B1310" t="s">
        <v>2766</v>
      </c>
      <c r="C1310" t="s">
        <v>1316</v>
      </c>
      <c r="D1310" t="s">
        <v>2782</v>
      </c>
      <c r="E1310" t="str">
        <f t="shared" si="20"/>
        <v>熊本県多良木町</v>
      </c>
      <c r="F1310" s="5">
        <v>9071</v>
      </c>
      <c r="G1310" s="5">
        <v>3</v>
      </c>
      <c r="H1310" s="5">
        <v>2</v>
      </c>
      <c r="I1310" s="5">
        <v>1</v>
      </c>
      <c r="J1310" s="5">
        <v>0</v>
      </c>
      <c r="K1310" s="5">
        <v>0</v>
      </c>
      <c r="L1310" s="5">
        <v>6200</v>
      </c>
      <c r="M1310" s="5">
        <v>5781</v>
      </c>
      <c r="N1310" s="5">
        <v>84286</v>
      </c>
      <c r="O1310" s="5">
        <v>0</v>
      </c>
      <c r="P1310" s="5">
        <v>149250</v>
      </c>
      <c r="Q1310" s="5">
        <v>278151</v>
      </c>
      <c r="R1310" s="5">
        <v>44844</v>
      </c>
      <c r="S1310" s="5">
        <v>3</v>
      </c>
      <c r="T1310" s="5">
        <v>829</v>
      </c>
      <c r="U1310" s="5">
        <v>0</v>
      </c>
      <c r="V1310" s="5">
        <v>0</v>
      </c>
      <c r="W1310" s="5">
        <v>0</v>
      </c>
      <c r="X1310" s="5">
        <v>5</v>
      </c>
      <c r="Y1310" s="5">
        <v>5345</v>
      </c>
      <c r="Z1310" s="5">
        <v>0</v>
      </c>
      <c r="AA1310" s="5">
        <v>16</v>
      </c>
      <c r="AB1310" s="5">
        <v>0</v>
      </c>
      <c r="AC1310" s="5">
        <v>430</v>
      </c>
      <c r="AD1310" s="5">
        <v>3732</v>
      </c>
      <c r="AE1310" s="5">
        <v>9045</v>
      </c>
      <c r="AF1310" s="5">
        <v>0</v>
      </c>
      <c r="AG1310" s="5">
        <v>0</v>
      </c>
      <c r="AH1310" s="5">
        <v>0</v>
      </c>
      <c r="AI1310" s="5">
        <v>0</v>
      </c>
      <c r="AJ1310" s="5">
        <v>0</v>
      </c>
      <c r="AK1310" s="5">
        <v>0</v>
      </c>
      <c r="AL1310" s="5">
        <v>0</v>
      </c>
      <c r="AM1310" s="5">
        <v>2627</v>
      </c>
      <c r="AN1310" s="5">
        <v>0</v>
      </c>
      <c r="AO1310" s="5">
        <v>0</v>
      </c>
      <c r="AP1310" s="5">
        <v>0</v>
      </c>
      <c r="AQ1310" s="5">
        <v>0</v>
      </c>
      <c r="AR1310" s="5">
        <v>0</v>
      </c>
      <c r="AS1310" s="5">
        <v>0</v>
      </c>
      <c r="AT1310" s="5">
        <v>95</v>
      </c>
      <c r="AU1310" s="5">
        <v>0</v>
      </c>
      <c r="AV1310" s="5">
        <v>0</v>
      </c>
      <c r="AW1310" s="5">
        <v>0</v>
      </c>
      <c r="AX1310" s="5">
        <v>178</v>
      </c>
      <c r="AY1310" s="5">
        <v>0</v>
      </c>
      <c r="AZ1310" s="5">
        <v>260</v>
      </c>
      <c r="BA1310" s="5">
        <v>1727</v>
      </c>
      <c r="BB1310" s="5">
        <v>7629</v>
      </c>
      <c r="BC1310" s="5">
        <v>0</v>
      </c>
      <c r="BD1310" s="5">
        <v>0</v>
      </c>
      <c r="BE1310" s="5">
        <v>0</v>
      </c>
      <c r="BF1310" s="5">
        <v>0</v>
      </c>
      <c r="BG1310" s="5">
        <v>0</v>
      </c>
      <c r="BH1310" s="5">
        <v>149724</v>
      </c>
      <c r="BI1310" s="5">
        <v>18643</v>
      </c>
      <c r="BJ1310" s="5">
        <v>139748</v>
      </c>
      <c r="BK1310" s="5">
        <v>11052</v>
      </c>
      <c r="BL1310" s="5">
        <v>0</v>
      </c>
      <c r="BM1310" s="5">
        <v>0</v>
      </c>
      <c r="BN1310" s="5">
        <v>0</v>
      </c>
      <c r="BO1310" s="5">
        <v>16019</v>
      </c>
      <c r="BP1310" s="5">
        <v>296653</v>
      </c>
      <c r="BQ1310" s="5">
        <v>75931</v>
      </c>
      <c r="BR1310" s="5">
        <v>0</v>
      </c>
    </row>
    <row r="1311" spans="1:70">
      <c r="A1311" t="s">
        <v>2765</v>
      </c>
      <c r="B1311" t="s">
        <v>2766</v>
      </c>
      <c r="C1311" t="s">
        <v>1531</v>
      </c>
      <c r="D1311" t="s">
        <v>1642</v>
      </c>
      <c r="E1311" t="str">
        <f t="shared" si="20"/>
        <v>熊本県小国町</v>
      </c>
      <c r="F1311" s="5">
        <v>6322</v>
      </c>
      <c r="G1311" s="5">
        <v>5</v>
      </c>
      <c r="H1311" s="5">
        <v>19</v>
      </c>
      <c r="I1311" s="5">
        <v>0</v>
      </c>
      <c r="J1311" s="5">
        <v>0</v>
      </c>
      <c r="K1311" s="5">
        <v>0</v>
      </c>
      <c r="L1311" s="5">
        <v>4979</v>
      </c>
      <c r="M1311" s="5">
        <v>17665</v>
      </c>
      <c r="N1311" s="5">
        <v>73129</v>
      </c>
      <c r="O1311" s="5">
        <v>44540</v>
      </c>
      <c r="P1311" s="5">
        <v>115742</v>
      </c>
      <c r="Q1311" s="5">
        <v>592030</v>
      </c>
      <c r="R1311" s="5">
        <v>35310</v>
      </c>
      <c r="S1311" s="5">
        <v>2</v>
      </c>
      <c r="T1311" s="5">
        <v>752</v>
      </c>
      <c r="U1311" s="5">
        <v>0</v>
      </c>
      <c r="V1311" s="5">
        <v>0</v>
      </c>
      <c r="W1311" s="5">
        <v>2</v>
      </c>
      <c r="X1311" s="5">
        <v>4</v>
      </c>
      <c r="Y1311" s="5">
        <v>3012</v>
      </c>
      <c r="Z1311" s="5">
        <v>3012</v>
      </c>
      <c r="AA1311" s="5">
        <v>7</v>
      </c>
      <c r="AB1311" s="5">
        <v>0</v>
      </c>
      <c r="AC1311" s="5">
        <v>0</v>
      </c>
      <c r="AD1311" s="5">
        <v>0</v>
      </c>
      <c r="AE1311" s="5">
        <v>0</v>
      </c>
      <c r="AF1311" s="5">
        <v>0</v>
      </c>
      <c r="AG1311" s="5">
        <v>0</v>
      </c>
      <c r="AH1311" s="5">
        <v>0</v>
      </c>
      <c r="AI1311" s="5">
        <v>0</v>
      </c>
      <c r="AJ1311" s="5">
        <v>3012</v>
      </c>
      <c r="AK1311" s="5">
        <v>1000</v>
      </c>
      <c r="AL1311" s="5">
        <v>0</v>
      </c>
      <c r="AM1311" s="5">
        <v>917</v>
      </c>
      <c r="AN1311" s="5">
        <v>0</v>
      </c>
      <c r="AO1311" s="5">
        <v>0</v>
      </c>
      <c r="AP1311" s="5">
        <v>0</v>
      </c>
      <c r="AQ1311" s="5">
        <v>0</v>
      </c>
      <c r="AR1311" s="5">
        <v>0</v>
      </c>
      <c r="AS1311" s="5">
        <v>320</v>
      </c>
      <c r="AT1311" s="5">
        <v>598</v>
      </c>
      <c r="AU1311" s="5">
        <v>0</v>
      </c>
      <c r="AV1311" s="5">
        <v>0</v>
      </c>
      <c r="AW1311" s="5">
        <v>0</v>
      </c>
      <c r="AX1311" s="5">
        <v>0</v>
      </c>
      <c r="AY1311" s="5">
        <v>0</v>
      </c>
      <c r="AZ1311" s="5">
        <v>736</v>
      </c>
      <c r="BA1311" s="5">
        <v>1798</v>
      </c>
      <c r="BB1311" s="5">
        <v>10240</v>
      </c>
      <c r="BC1311" s="5">
        <v>2445</v>
      </c>
      <c r="BD1311" s="5">
        <v>0</v>
      </c>
      <c r="BE1311" s="5">
        <v>0</v>
      </c>
      <c r="BF1311" s="5">
        <v>0</v>
      </c>
      <c r="BG1311" s="5">
        <v>0</v>
      </c>
      <c r="BH1311" s="5">
        <v>116121</v>
      </c>
      <c r="BI1311" s="5">
        <v>15132</v>
      </c>
      <c r="BJ1311" s="5">
        <v>110907</v>
      </c>
      <c r="BK1311" s="5">
        <v>9938</v>
      </c>
      <c r="BL1311" s="5">
        <v>0</v>
      </c>
      <c r="BM1311" s="5">
        <v>0</v>
      </c>
      <c r="BN1311" s="5">
        <v>0</v>
      </c>
      <c r="BO1311" s="5">
        <v>11894</v>
      </c>
      <c r="BP1311" s="5">
        <v>574903</v>
      </c>
      <c r="BQ1311" s="5">
        <v>36216</v>
      </c>
      <c r="BR1311" s="5">
        <v>0</v>
      </c>
    </row>
    <row r="1312" spans="1:70">
      <c r="A1312" t="s">
        <v>2765</v>
      </c>
      <c r="B1312" t="s">
        <v>2766</v>
      </c>
      <c r="C1312" t="s">
        <v>1322</v>
      </c>
      <c r="D1312" t="s">
        <v>2783</v>
      </c>
      <c r="E1312" t="str">
        <f t="shared" si="20"/>
        <v>熊本県御船町</v>
      </c>
      <c r="F1312" s="5">
        <v>15594</v>
      </c>
      <c r="G1312" s="5">
        <v>6</v>
      </c>
      <c r="H1312" s="5">
        <v>14</v>
      </c>
      <c r="I1312" s="5">
        <v>0</v>
      </c>
      <c r="J1312" s="5">
        <v>0</v>
      </c>
      <c r="K1312" s="5">
        <v>0</v>
      </c>
      <c r="L1312" s="5">
        <v>9066</v>
      </c>
      <c r="M1312" s="5">
        <v>17011</v>
      </c>
      <c r="N1312" s="5">
        <v>0</v>
      </c>
      <c r="O1312" s="5">
        <v>175050</v>
      </c>
      <c r="P1312" s="5">
        <v>255805</v>
      </c>
      <c r="Q1312" s="5">
        <v>1498057</v>
      </c>
      <c r="R1312" s="5">
        <v>112018</v>
      </c>
      <c r="S1312" s="5">
        <v>5</v>
      </c>
      <c r="T1312" s="5">
        <v>1558</v>
      </c>
      <c r="U1312" s="5">
        <v>0</v>
      </c>
      <c r="V1312" s="5">
        <v>0</v>
      </c>
      <c r="W1312" s="5">
        <v>1</v>
      </c>
      <c r="X1312" s="5">
        <v>6</v>
      </c>
      <c r="Y1312" s="5">
        <v>10355</v>
      </c>
      <c r="Z1312" s="5">
        <v>0</v>
      </c>
      <c r="AA1312" s="5">
        <v>0</v>
      </c>
      <c r="AB1312" s="5">
        <v>0</v>
      </c>
      <c r="AC1312" s="5">
        <v>0</v>
      </c>
      <c r="AD1312" s="5">
        <v>0</v>
      </c>
      <c r="AE1312" s="5">
        <v>0</v>
      </c>
      <c r="AF1312" s="5">
        <v>0</v>
      </c>
      <c r="AG1312" s="5">
        <v>0</v>
      </c>
      <c r="AH1312" s="5">
        <v>0</v>
      </c>
      <c r="AI1312" s="5">
        <v>4000</v>
      </c>
      <c r="AJ1312" s="5">
        <v>0</v>
      </c>
      <c r="AK1312" s="5">
        <v>0</v>
      </c>
      <c r="AL1312" s="5">
        <v>3000</v>
      </c>
      <c r="AM1312" s="5">
        <v>0</v>
      </c>
      <c r="AN1312" s="5">
        <v>1300</v>
      </c>
      <c r="AO1312" s="5">
        <v>0</v>
      </c>
      <c r="AP1312" s="5">
        <v>1055</v>
      </c>
      <c r="AQ1312" s="5">
        <v>0</v>
      </c>
      <c r="AR1312" s="5">
        <v>0</v>
      </c>
      <c r="AS1312" s="5">
        <v>0</v>
      </c>
      <c r="AT1312" s="5">
        <v>0</v>
      </c>
      <c r="AU1312" s="5">
        <v>0</v>
      </c>
      <c r="AV1312" s="5">
        <v>0</v>
      </c>
      <c r="AW1312" s="5">
        <v>0</v>
      </c>
      <c r="AX1312" s="5">
        <v>0</v>
      </c>
      <c r="AY1312" s="5">
        <v>0</v>
      </c>
      <c r="AZ1312" s="5">
        <v>0</v>
      </c>
      <c r="BA1312" s="5">
        <v>240</v>
      </c>
      <c r="BB1312" s="5">
        <v>0</v>
      </c>
      <c r="BC1312" s="5">
        <v>13894</v>
      </c>
      <c r="BD1312" s="5">
        <v>0</v>
      </c>
      <c r="BE1312" s="5">
        <v>0</v>
      </c>
      <c r="BF1312" s="5">
        <v>0</v>
      </c>
      <c r="BG1312" s="5">
        <v>0</v>
      </c>
      <c r="BH1312" s="5">
        <v>267565</v>
      </c>
      <c r="BI1312" s="5">
        <v>44767</v>
      </c>
      <c r="BJ1312" s="5">
        <v>271150</v>
      </c>
      <c r="BK1312" s="5">
        <v>31728</v>
      </c>
      <c r="BL1312" s="5">
        <v>0</v>
      </c>
      <c r="BM1312" s="5">
        <v>0</v>
      </c>
      <c r="BN1312" s="5">
        <v>0</v>
      </c>
      <c r="BO1312" s="5">
        <v>33232</v>
      </c>
      <c r="BP1312" s="5">
        <v>377912</v>
      </c>
      <c r="BQ1312" s="5">
        <v>241488</v>
      </c>
      <c r="BR1312" s="5">
        <v>0</v>
      </c>
    </row>
    <row r="1313" spans="1:70">
      <c r="A1313" t="s">
        <v>2765</v>
      </c>
      <c r="B1313" t="s">
        <v>2766</v>
      </c>
      <c r="C1313" t="s">
        <v>1328</v>
      </c>
      <c r="D1313" t="s">
        <v>2784</v>
      </c>
      <c r="E1313" t="str">
        <f t="shared" si="20"/>
        <v>熊本県益城町</v>
      </c>
      <c r="F1313" s="5">
        <v>31434</v>
      </c>
      <c r="G1313" s="5">
        <v>11</v>
      </c>
      <c r="H1313" s="5">
        <v>4</v>
      </c>
      <c r="I1313" s="5">
        <v>0</v>
      </c>
      <c r="J1313" s="5">
        <v>0</v>
      </c>
      <c r="K1313" s="5">
        <v>0</v>
      </c>
      <c r="L1313" s="5">
        <v>1942</v>
      </c>
      <c r="M1313" s="5">
        <v>14923</v>
      </c>
      <c r="N1313" s="5">
        <v>5975</v>
      </c>
      <c r="O1313" s="5">
        <v>220498</v>
      </c>
      <c r="P1313" s="5">
        <v>359825</v>
      </c>
      <c r="Q1313" s="5">
        <v>2512128</v>
      </c>
      <c r="R1313" s="5">
        <v>0</v>
      </c>
      <c r="S1313" s="5">
        <v>9</v>
      </c>
      <c r="T1313" s="5">
        <v>2757</v>
      </c>
      <c r="U1313" s="5">
        <v>0</v>
      </c>
      <c r="V1313" s="5">
        <v>0</v>
      </c>
      <c r="W1313" s="5">
        <v>1</v>
      </c>
      <c r="X1313" s="5">
        <v>4</v>
      </c>
      <c r="Y1313" s="5">
        <v>16000</v>
      </c>
      <c r="Z1313" s="5">
        <v>0</v>
      </c>
      <c r="AA1313" s="5">
        <v>111</v>
      </c>
      <c r="AB1313" s="5">
        <v>24</v>
      </c>
      <c r="AC1313" s="5">
        <v>397</v>
      </c>
      <c r="AD1313" s="5">
        <v>2017</v>
      </c>
      <c r="AE1313" s="5">
        <v>1181</v>
      </c>
      <c r="AF1313" s="5">
        <v>59981</v>
      </c>
      <c r="AG1313" s="5">
        <v>0</v>
      </c>
      <c r="AH1313" s="5">
        <v>0</v>
      </c>
      <c r="AI1313" s="5">
        <v>16000</v>
      </c>
      <c r="AJ1313" s="5">
        <v>0</v>
      </c>
      <c r="AK1313" s="5">
        <v>2500</v>
      </c>
      <c r="AL1313" s="5">
        <v>9016</v>
      </c>
      <c r="AM1313" s="5">
        <v>0</v>
      </c>
      <c r="AN1313" s="5">
        <v>0</v>
      </c>
      <c r="AO1313" s="5">
        <v>0</v>
      </c>
      <c r="AP1313" s="5">
        <v>0</v>
      </c>
      <c r="AQ1313" s="5">
        <v>0</v>
      </c>
      <c r="AR1313" s="5">
        <v>1114</v>
      </c>
      <c r="AS1313" s="5">
        <v>3404</v>
      </c>
      <c r="AT1313" s="5">
        <v>5975</v>
      </c>
      <c r="AU1313" s="5">
        <v>3069</v>
      </c>
      <c r="AV1313" s="5">
        <v>0</v>
      </c>
      <c r="AW1313" s="5">
        <v>0</v>
      </c>
      <c r="AX1313" s="5">
        <v>0</v>
      </c>
      <c r="AY1313" s="5">
        <v>0</v>
      </c>
      <c r="AZ1313" s="5">
        <v>0</v>
      </c>
      <c r="BA1313" s="5">
        <v>664</v>
      </c>
      <c r="BB1313" s="5">
        <v>0</v>
      </c>
      <c r="BC1313" s="5">
        <v>20707</v>
      </c>
      <c r="BD1313" s="5">
        <v>0</v>
      </c>
      <c r="BE1313" s="5">
        <v>0</v>
      </c>
      <c r="BF1313" s="5">
        <v>0</v>
      </c>
      <c r="BG1313" s="5">
        <v>0</v>
      </c>
      <c r="BH1313" s="5">
        <v>384477</v>
      </c>
      <c r="BI1313" s="5">
        <v>45730</v>
      </c>
      <c r="BJ1313" s="5">
        <v>405730</v>
      </c>
      <c r="BK1313" s="5">
        <v>36230</v>
      </c>
      <c r="BL1313" s="5">
        <v>0</v>
      </c>
      <c r="BM1313" s="5">
        <v>0</v>
      </c>
      <c r="BN1313" s="5">
        <v>0</v>
      </c>
      <c r="BO1313" s="5">
        <v>38210</v>
      </c>
      <c r="BP1313" s="5">
        <v>746452</v>
      </c>
      <c r="BQ1313" s="5">
        <v>113945</v>
      </c>
      <c r="BR1313" s="5">
        <v>0</v>
      </c>
    </row>
    <row r="1314" spans="1:70">
      <c r="A1314" t="s">
        <v>2765</v>
      </c>
      <c r="B1314" t="s">
        <v>2766</v>
      </c>
      <c r="C1314" t="s">
        <v>1330</v>
      </c>
      <c r="D1314" t="s">
        <v>2785</v>
      </c>
      <c r="E1314" t="str">
        <f t="shared" si="20"/>
        <v>熊本県八代生活環境事務組合</v>
      </c>
      <c r="F1314" s="5">
        <v>26233</v>
      </c>
      <c r="G1314" s="5">
        <v>12</v>
      </c>
      <c r="H1314" s="5">
        <v>0</v>
      </c>
      <c r="I1314" s="5">
        <v>0</v>
      </c>
      <c r="J1314" s="5">
        <v>1</v>
      </c>
      <c r="K1314" s="5">
        <v>0</v>
      </c>
      <c r="L1314" s="5">
        <v>6159</v>
      </c>
      <c r="M1314" s="5">
        <v>9175</v>
      </c>
      <c r="N1314" s="5">
        <v>0</v>
      </c>
      <c r="O1314" s="5">
        <v>228173</v>
      </c>
      <c r="P1314" s="5">
        <v>391790</v>
      </c>
      <c r="Q1314" s="5">
        <v>451872</v>
      </c>
      <c r="R1314" s="5">
        <v>23117</v>
      </c>
      <c r="S1314" s="5">
        <v>12</v>
      </c>
      <c r="T1314" s="5">
        <v>2533</v>
      </c>
      <c r="U1314" s="5">
        <v>0</v>
      </c>
      <c r="V1314" s="5">
        <v>613</v>
      </c>
      <c r="W1314" s="5">
        <v>12</v>
      </c>
      <c r="X1314" s="5">
        <v>14</v>
      </c>
      <c r="Y1314" s="5">
        <v>15200</v>
      </c>
      <c r="Z1314" s="5">
        <v>0</v>
      </c>
      <c r="AA1314" s="5">
        <v>20</v>
      </c>
      <c r="AB1314" s="5">
        <v>13</v>
      </c>
      <c r="AC1314" s="5">
        <v>6159</v>
      </c>
      <c r="AD1314" s="5">
        <v>6790</v>
      </c>
      <c r="AE1314" s="5">
        <v>0</v>
      </c>
      <c r="AF1314" s="5">
        <v>45984</v>
      </c>
      <c r="AG1314" s="5">
        <v>0</v>
      </c>
      <c r="AH1314" s="5">
        <v>0</v>
      </c>
      <c r="AI1314" s="5">
        <v>0</v>
      </c>
      <c r="AJ1314" s="5">
        <v>0</v>
      </c>
      <c r="AK1314" s="5">
        <v>8600</v>
      </c>
      <c r="AL1314" s="5">
        <v>3000</v>
      </c>
      <c r="AM1314" s="5">
        <v>0</v>
      </c>
      <c r="AN1314" s="5">
        <v>0</v>
      </c>
      <c r="AO1314" s="5">
        <v>0</v>
      </c>
      <c r="AP1314" s="5">
        <v>0</v>
      </c>
      <c r="AQ1314" s="5">
        <v>0</v>
      </c>
      <c r="AR1314" s="5">
        <v>0</v>
      </c>
      <c r="AS1314" s="5">
        <v>611</v>
      </c>
      <c r="AT1314" s="5">
        <v>0</v>
      </c>
      <c r="AU1314" s="5">
        <v>3590</v>
      </c>
      <c r="AV1314" s="5">
        <v>0</v>
      </c>
      <c r="AW1314" s="5">
        <v>6790</v>
      </c>
      <c r="AX1314" s="5">
        <v>0</v>
      </c>
      <c r="AY1314" s="5">
        <v>0</v>
      </c>
      <c r="AZ1314" s="5">
        <v>0</v>
      </c>
      <c r="BA1314" s="5">
        <v>0</v>
      </c>
      <c r="BB1314" s="5">
        <v>0</v>
      </c>
      <c r="BC1314" s="5">
        <v>6431</v>
      </c>
      <c r="BD1314" s="5">
        <v>0</v>
      </c>
      <c r="BE1314" s="5">
        <v>0</v>
      </c>
      <c r="BF1314" s="5">
        <v>0</v>
      </c>
      <c r="BG1314" s="5">
        <v>192</v>
      </c>
      <c r="BH1314" s="5">
        <v>406031</v>
      </c>
      <c r="BI1314" s="5">
        <v>4651</v>
      </c>
      <c r="BJ1314" s="5">
        <v>358865</v>
      </c>
      <c r="BK1314" s="5">
        <v>8045</v>
      </c>
      <c r="BL1314" s="5">
        <v>0</v>
      </c>
      <c r="BM1314" s="5">
        <v>14865</v>
      </c>
      <c r="BN1314" s="5">
        <v>0</v>
      </c>
      <c r="BO1314" s="5">
        <v>4122</v>
      </c>
      <c r="BP1314" s="5">
        <v>367547</v>
      </c>
      <c r="BQ1314" s="5">
        <v>108973</v>
      </c>
      <c r="BR1314" s="5">
        <v>0</v>
      </c>
    </row>
    <row r="1315" spans="1:70">
      <c r="A1315" t="s">
        <v>2765</v>
      </c>
      <c r="B1315" t="s">
        <v>2766</v>
      </c>
      <c r="C1315" t="s">
        <v>1535</v>
      </c>
      <c r="D1315" t="s">
        <v>2786</v>
      </c>
      <c r="E1315" t="str">
        <f t="shared" si="20"/>
        <v>熊本県あさぎり町</v>
      </c>
      <c r="F1315" s="5">
        <v>14512</v>
      </c>
      <c r="G1315" s="5">
        <v>5</v>
      </c>
      <c r="H1315" s="5">
        <v>5</v>
      </c>
      <c r="I1315" s="5">
        <v>1</v>
      </c>
      <c r="J1315" s="5">
        <v>9</v>
      </c>
      <c r="K1315" s="5">
        <v>1</v>
      </c>
      <c r="L1315" s="5">
        <v>5751</v>
      </c>
      <c r="M1315" s="5">
        <v>8848</v>
      </c>
      <c r="N1315" s="5">
        <v>0</v>
      </c>
      <c r="O1315" s="5">
        <v>207249</v>
      </c>
      <c r="P1315" s="5">
        <v>205201</v>
      </c>
      <c r="Q1315" s="5">
        <v>1802319</v>
      </c>
      <c r="R1315" s="5">
        <v>168615</v>
      </c>
      <c r="S1315" s="5">
        <v>5</v>
      </c>
      <c r="T1315" s="5">
        <v>1574</v>
      </c>
      <c r="U1315" s="5">
        <v>0</v>
      </c>
      <c r="V1315" s="5">
        <v>0</v>
      </c>
      <c r="W1315" s="5">
        <v>0</v>
      </c>
      <c r="X1315" s="5">
        <v>5</v>
      </c>
      <c r="Y1315" s="5">
        <v>8622</v>
      </c>
      <c r="Z1315" s="5">
        <v>0</v>
      </c>
      <c r="AA1315" s="5">
        <v>268</v>
      </c>
      <c r="AB1315" s="5">
        <v>217</v>
      </c>
      <c r="AC1315" s="5">
        <v>415</v>
      </c>
      <c r="AD1315" s="5">
        <v>0</v>
      </c>
      <c r="AE1315" s="5">
        <v>0</v>
      </c>
      <c r="AF1315" s="5">
        <v>22623</v>
      </c>
      <c r="AG1315" s="5">
        <v>0</v>
      </c>
      <c r="AH1315" s="5">
        <v>0</v>
      </c>
      <c r="AI1315" s="5">
        <v>0</v>
      </c>
      <c r="AJ1315" s="5">
        <v>10382</v>
      </c>
      <c r="AK1315" s="5">
        <v>0</v>
      </c>
      <c r="AL1315" s="5">
        <v>0</v>
      </c>
      <c r="AM1315" s="5">
        <v>4520</v>
      </c>
      <c r="AN1315" s="5">
        <v>0</v>
      </c>
      <c r="AO1315" s="5">
        <v>0</v>
      </c>
      <c r="AP1315" s="5">
        <v>0</v>
      </c>
      <c r="AQ1315" s="5">
        <v>0</v>
      </c>
      <c r="AR1315" s="5">
        <v>0</v>
      </c>
      <c r="AS1315" s="5">
        <v>0</v>
      </c>
      <c r="AT1315" s="5">
        <v>0</v>
      </c>
      <c r="AU1315" s="5">
        <v>0</v>
      </c>
      <c r="AV1315" s="5">
        <v>0</v>
      </c>
      <c r="AW1315" s="5">
        <v>0</v>
      </c>
      <c r="AX1315" s="5">
        <v>0</v>
      </c>
      <c r="AY1315" s="5">
        <v>0</v>
      </c>
      <c r="AZ1315" s="5">
        <v>0</v>
      </c>
      <c r="BA1315" s="5">
        <v>1563</v>
      </c>
      <c r="BB1315" s="5">
        <v>0</v>
      </c>
      <c r="BC1315" s="5">
        <v>25247</v>
      </c>
      <c r="BD1315" s="5">
        <v>0</v>
      </c>
      <c r="BE1315" s="5">
        <v>0</v>
      </c>
      <c r="BF1315" s="5">
        <v>0</v>
      </c>
      <c r="BG1315" s="5">
        <v>0</v>
      </c>
      <c r="BH1315" s="5">
        <v>205324</v>
      </c>
      <c r="BI1315" s="5">
        <v>114496</v>
      </c>
      <c r="BJ1315" s="5">
        <v>296660</v>
      </c>
      <c r="BK1315" s="5">
        <v>37121</v>
      </c>
      <c r="BL1315" s="5">
        <v>0</v>
      </c>
      <c r="BM1315" s="5">
        <v>0</v>
      </c>
      <c r="BN1315" s="5">
        <v>0</v>
      </c>
      <c r="BO1315" s="5">
        <v>86236</v>
      </c>
      <c r="BP1315" s="5">
        <v>435391</v>
      </c>
      <c r="BQ1315" s="5">
        <v>184200</v>
      </c>
      <c r="BR1315" s="5">
        <v>0</v>
      </c>
    </row>
    <row r="1316" spans="1:70">
      <c r="A1316" t="s">
        <v>2765</v>
      </c>
      <c r="B1316" t="s">
        <v>2766</v>
      </c>
      <c r="C1316" t="s">
        <v>1334</v>
      </c>
      <c r="D1316" t="s">
        <v>2787</v>
      </c>
      <c r="E1316" t="str">
        <f t="shared" si="20"/>
        <v>熊本県芦北町</v>
      </c>
      <c r="F1316" s="5">
        <v>11686</v>
      </c>
      <c r="G1316" s="5">
        <v>5</v>
      </c>
      <c r="H1316" s="5">
        <v>4</v>
      </c>
      <c r="I1316" s="5">
        <v>0</v>
      </c>
      <c r="J1316" s="5">
        <v>0</v>
      </c>
      <c r="K1316" s="5">
        <v>0</v>
      </c>
      <c r="L1316" s="5">
        <v>2189</v>
      </c>
      <c r="M1316" s="5">
        <v>7891</v>
      </c>
      <c r="N1316" s="5">
        <v>101401</v>
      </c>
      <c r="O1316" s="5">
        <v>0</v>
      </c>
      <c r="P1316" s="5">
        <v>215280</v>
      </c>
      <c r="Q1316" s="5">
        <v>850283</v>
      </c>
      <c r="R1316" s="5">
        <v>38187</v>
      </c>
      <c r="S1316" s="5">
        <v>5</v>
      </c>
      <c r="T1316" s="5">
        <v>1354</v>
      </c>
      <c r="U1316" s="5">
        <v>0</v>
      </c>
      <c r="V1316" s="5">
        <v>0</v>
      </c>
      <c r="W1316" s="5">
        <v>0</v>
      </c>
      <c r="X1316" s="5">
        <v>5</v>
      </c>
      <c r="Y1316" s="5">
        <v>7000</v>
      </c>
      <c r="Z1316" s="5">
        <v>0</v>
      </c>
      <c r="AA1316" s="5">
        <v>19</v>
      </c>
      <c r="AB1316" s="5">
        <v>0</v>
      </c>
      <c r="AC1316" s="5">
        <v>247</v>
      </c>
      <c r="AD1316" s="5">
        <v>1200</v>
      </c>
      <c r="AE1316" s="5">
        <v>16384</v>
      </c>
      <c r="AF1316" s="5">
        <v>0</v>
      </c>
      <c r="AG1316" s="5">
        <v>0</v>
      </c>
      <c r="AH1316" s="5">
        <v>0</v>
      </c>
      <c r="AI1316" s="5">
        <v>0</v>
      </c>
      <c r="AJ1316" s="5">
        <v>0</v>
      </c>
      <c r="AK1316" s="5">
        <v>1840</v>
      </c>
      <c r="AL1316" s="5">
        <v>2905</v>
      </c>
      <c r="AM1316" s="5">
        <v>0</v>
      </c>
      <c r="AN1316" s="5">
        <v>0</v>
      </c>
      <c r="AO1316" s="5">
        <v>0</v>
      </c>
      <c r="AP1316" s="5">
        <v>105</v>
      </c>
      <c r="AQ1316" s="5">
        <v>0</v>
      </c>
      <c r="AR1316" s="5">
        <v>0</v>
      </c>
      <c r="AS1316" s="5">
        <v>366</v>
      </c>
      <c r="AT1316" s="5">
        <v>366</v>
      </c>
      <c r="AU1316" s="5">
        <v>0</v>
      </c>
      <c r="AV1316" s="5">
        <v>0</v>
      </c>
      <c r="AW1316" s="5">
        <v>0</v>
      </c>
      <c r="AX1316" s="5">
        <v>0</v>
      </c>
      <c r="AY1316" s="5">
        <v>0</v>
      </c>
      <c r="AZ1316" s="5">
        <v>68</v>
      </c>
      <c r="BA1316" s="5">
        <v>2586</v>
      </c>
      <c r="BB1316" s="5">
        <v>5532</v>
      </c>
      <c r="BC1316" s="5">
        <v>0</v>
      </c>
      <c r="BD1316" s="5">
        <v>0</v>
      </c>
      <c r="BE1316" s="5">
        <v>0</v>
      </c>
      <c r="BF1316" s="5">
        <v>0</v>
      </c>
      <c r="BG1316" s="5">
        <v>0</v>
      </c>
      <c r="BH1316" s="5">
        <v>216428</v>
      </c>
      <c r="BI1316" s="5">
        <v>34580</v>
      </c>
      <c r="BJ1316" s="5">
        <v>196190</v>
      </c>
      <c r="BK1316" s="5">
        <v>14629</v>
      </c>
      <c r="BL1316" s="5">
        <v>0</v>
      </c>
      <c r="BM1316" s="5">
        <v>0</v>
      </c>
      <c r="BN1316" s="5">
        <v>0</v>
      </c>
      <c r="BO1316" s="5">
        <v>24767</v>
      </c>
      <c r="BP1316" s="5">
        <v>318493</v>
      </c>
      <c r="BQ1316" s="5">
        <v>42404</v>
      </c>
      <c r="BR1316" s="5">
        <v>7000</v>
      </c>
    </row>
    <row r="1317" spans="1:70">
      <c r="A1317" t="s">
        <v>2765</v>
      </c>
      <c r="B1317" t="s">
        <v>2766</v>
      </c>
      <c r="C1317" t="s">
        <v>1609</v>
      </c>
      <c r="D1317" t="s">
        <v>2788</v>
      </c>
      <c r="E1317" t="str">
        <f t="shared" si="20"/>
        <v>熊本県南阿蘇村</v>
      </c>
      <c r="F1317" s="5">
        <v>604</v>
      </c>
      <c r="G1317" s="5">
        <v>1</v>
      </c>
      <c r="H1317" s="5">
        <v>2</v>
      </c>
      <c r="I1317" s="5">
        <v>0</v>
      </c>
      <c r="J1317" s="5">
        <v>0</v>
      </c>
      <c r="K1317" s="5">
        <v>0</v>
      </c>
      <c r="L1317" s="5">
        <v>30</v>
      </c>
      <c r="M1317" s="5">
        <v>2380</v>
      </c>
      <c r="N1317" s="5">
        <v>15970</v>
      </c>
      <c r="O1317" s="5">
        <v>0</v>
      </c>
      <c r="P1317" s="5">
        <v>18939</v>
      </c>
      <c r="Q1317" s="5">
        <v>127600</v>
      </c>
      <c r="R1317" s="5">
        <v>0</v>
      </c>
      <c r="S1317" s="5">
        <v>1</v>
      </c>
      <c r="T1317" s="5">
        <v>151</v>
      </c>
      <c r="U1317" s="5">
        <v>0</v>
      </c>
      <c r="V1317" s="5">
        <v>0</v>
      </c>
      <c r="W1317" s="5">
        <v>0</v>
      </c>
      <c r="X1317" s="5">
        <v>7</v>
      </c>
      <c r="Y1317" s="5">
        <v>3500</v>
      </c>
      <c r="Z1317" s="5">
        <v>0</v>
      </c>
      <c r="AA1317" s="5">
        <v>2</v>
      </c>
      <c r="AB1317" s="5">
        <v>1</v>
      </c>
      <c r="AC1317" s="5">
        <v>0</v>
      </c>
      <c r="AD1317" s="5">
        <v>0</v>
      </c>
      <c r="AE1317" s="5">
        <v>0</v>
      </c>
      <c r="AF1317" s="5">
        <v>0</v>
      </c>
      <c r="AG1317" s="5">
        <v>0</v>
      </c>
      <c r="AH1317" s="5">
        <v>0</v>
      </c>
      <c r="AI1317" s="5">
        <v>0</v>
      </c>
      <c r="AJ1317" s="5">
        <v>1370</v>
      </c>
      <c r="AK1317" s="5">
        <v>0</v>
      </c>
      <c r="AL1317" s="5">
        <v>0</v>
      </c>
      <c r="AM1317" s="5">
        <v>1183</v>
      </c>
      <c r="AN1317" s="5">
        <v>0</v>
      </c>
      <c r="AO1317" s="5">
        <v>0</v>
      </c>
      <c r="AP1317" s="5">
        <v>0</v>
      </c>
      <c r="AQ1317" s="5">
        <v>0</v>
      </c>
      <c r="AR1317" s="5">
        <v>0</v>
      </c>
      <c r="AS1317" s="5">
        <v>715</v>
      </c>
      <c r="AT1317" s="5">
        <v>0</v>
      </c>
      <c r="AU1317" s="5">
        <v>0</v>
      </c>
      <c r="AV1317" s="5">
        <v>0</v>
      </c>
      <c r="AW1317" s="5">
        <v>0</v>
      </c>
      <c r="AX1317" s="5">
        <v>0</v>
      </c>
      <c r="AY1317" s="5">
        <v>0</v>
      </c>
      <c r="AZ1317" s="5">
        <v>0</v>
      </c>
      <c r="BA1317" s="5">
        <v>0</v>
      </c>
      <c r="BB1317" s="5">
        <v>0</v>
      </c>
      <c r="BC1317" s="5">
        <v>0</v>
      </c>
      <c r="BD1317" s="5">
        <v>0</v>
      </c>
      <c r="BE1317" s="5">
        <v>0</v>
      </c>
      <c r="BF1317" s="5">
        <v>0</v>
      </c>
      <c r="BG1317" s="5">
        <v>0</v>
      </c>
      <c r="BH1317" s="5">
        <v>18973</v>
      </c>
      <c r="BI1317" s="5">
        <v>3046</v>
      </c>
      <c r="BJ1317" s="5">
        <v>26013</v>
      </c>
      <c r="BK1317" s="5">
        <v>186</v>
      </c>
      <c r="BL1317" s="5">
        <v>0</v>
      </c>
      <c r="BM1317" s="5">
        <v>0</v>
      </c>
      <c r="BN1317" s="5">
        <v>0</v>
      </c>
      <c r="BO1317" s="5">
        <v>2606</v>
      </c>
      <c r="BP1317" s="5">
        <v>207029</v>
      </c>
      <c r="BQ1317" s="5">
        <v>392</v>
      </c>
      <c r="BR1317" s="5">
        <v>0</v>
      </c>
    </row>
    <row r="1318" spans="1:70">
      <c r="A1318" t="s">
        <v>2765</v>
      </c>
      <c r="B1318" t="s">
        <v>2766</v>
      </c>
      <c r="C1318" t="s">
        <v>1338</v>
      </c>
      <c r="D1318" t="s">
        <v>2789</v>
      </c>
      <c r="E1318" t="str">
        <f t="shared" si="20"/>
        <v>熊本県甲佐町</v>
      </c>
      <c r="F1318" s="5">
        <v>8509</v>
      </c>
      <c r="G1318" s="5">
        <v>4</v>
      </c>
      <c r="H1318" s="5">
        <v>3</v>
      </c>
      <c r="I1318" s="5">
        <v>0</v>
      </c>
      <c r="J1318" s="5">
        <v>0</v>
      </c>
      <c r="K1318" s="5">
        <v>0</v>
      </c>
      <c r="L1318" s="5">
        <v>2031</v>
      </c>
      <c r="M1318" s="5">
        <v>12657</v>
      </c>
      <c r="N1318" s="5">
        <v>0</v>
      </c>
      <c r="O1318" s="5">
        <v>107745</v>
      </c>
      <c r="P1318" s="5">
        <v>126438</v>
      </c>
      <c r="Q1318" s="5">
        <v>890507</v>
      </c>
      <c r="R1318" s="5">
        <v>51965</v>
      </c>
      <c r="S1318" s="5">
        <v>3</v>
      </c>
      <c r="T1318" s="5">
        <v>918</v>
      </c>
      <c r="U1318" s="5">
        <v>0</v>
      </c>
      <c r="V1318" s="5">
        <v>0</v>
      </c>
      <c r="W1318" s="5">
        <v>0</v>
      </c>
      <c r="X1318" s="5">
        <v>4</v>
      </c>
      <c r="Y1318" s="5">
        <v>4520</v>
      </c>
      <c r="Z1318" s="5">
        <v>0</v>
      </c>
      <c r="AA1318" s="5">
        <v>4</v>
      </c>
      <c r="AB1318" s="5">
        <v>2</v>
      </c>
      <c r="AC1318" s="5">
        <v>1831</v>
      </c>
      <c r="AD1318" s="5">
        <v>850</v>
      </c>
      <c r="AE1318" s="5">
        <v>0</v>
      </c>
      <c r="AF1318" s="5">
        <v>45202</v>
      </c>
      <c r="AG1318" s="5">
        <v>0</v>
      </c>
      <c r="AH1318" s="5">
        <v>0</v>
      </c>
      <c r="AI1318" s="5">
        <v>0</v>
      </c>
      <c r="AJ1318" s="5">
        <v>0</v>
      </c>
      <c r="AK1318" s="5">
        <v>756</v>
      </c>
      <c r="AL1318" s="5">
        <v>0</v>
      </c>
      <c r="AM1318" s="5">
        <v>1300</v>
      </c>
      <c r="AN1318" s="5">
        <v>0</v>
      </c>
      <c r="AO1318" s="5">
        <v>0</v>
      </c>
      <c r="AP1318" s="5">
        <v>0</v>
      </c>
      <c r="AQ1318" s="5">
        <v>942</v>
      </c>
      <c r="AR1318" s="5">
        <v>0</v>
      </c>
      <c r="AS1318" s="5">
        <v>0</v>
      </c>
      <c r="AT1318" s="5">
        <v>0</v>
      </c>
      <c r="AU1318" s="5">
        <v>0</v>
      </c>
      <c r="AV1318" s="5">
        <v>0</v>
      </c>
      <c r="AW1318" s="5">
        <v>0</v>
      </c>
      <c r="AX1318" s="5">
        <v>0</v>
      </c>
      <c r="AY1318" s="5">
        <v>0</v>
      </c>
      <c r="AZ1318" s="5">
        <v>32</v>
      </c>
      <c r="BA1318" s="5">
        <v>7844</v>
      </c>
      <c r="BB1318" s="5">
        <v>0</v>
      </c>
      <c r="BC1318" s="5">
        <v>16150</v>
      </c>
      <c r="BD1318" s="5">
        <v>0</v>
      </c>
      <c r="BE1318" s="5">
        <v>0</v>
      </c>
      <c r="BF1318" s="5">
        <v>0</v>
      </c>
      <c r="BG1318" s="5">
        <v>0</v>
      </c>
      <c r="BH1318" s="5">
        <v>130436</v>
      </c>
      <c r="BI1318" s="5">
        <v>10815</v>
      </c>
      <c r="BJ1318" s="5">
        <v>140636</v>
      </c>
      <c r="BK1318" s="5">
        <v>12406</v>
      </c>
      <c r="BL1318" s="5">
        <v>0</v>
      </c>
      <c r="BM1318" s="5">
        <v>2850</v>
      </c>
      <c r="BN1318" s="5">
        <v>0</v>
      </c>
      <c r="BO1318" s="5">
        <v>9911</v>
      </c>
      <c r="BP1318" s="5">
        <v>222058</v>
      </c>
      <c r="BQ1318" s="5">
        <v>171563</v>
      </c>
      <c r="BR1318" s="5">
        <v>0</v>
      </c>
    </row>
    <row r="1319" spans="1:70">
      <c r="A1319" t="s">
        <v>2765</v>
      </c>
      <c r="B1319" t="s">
        <v>2766</v>
      </c>
      <c r="C1319" t="s">
        <v>1340</v>
      </c>
      <c r="D1319" t="s">
        <v>2790</v>
      </c>
      <c r="E1319" t="str">
        <f t="shared" si="20"/>
        <v>熊本県上天草市</v>
      </c>
      <c r="F1319" s="5">
        <v>24410</v>
      </c>
      <c r="G1319" s="5">
        <v>16</v>
      </c>
      <c r="H1319" s="5">
        <v>0</v>
      </c>
      <c r="I1319" s="5">
        <v>1</v>
      </c>
      <c r="J1319" s="5">
        <v>4</v>
      </c>
      <c r="K1319" s="5">
        <v>0</v>
      </c>
      <c r="L1319" s="5">
        <v>10307</v>
      </c>
      <c r="M1319" s="5">
        <v>65271</v>
      </c>
      <c r="N1319" s="5">
        <v>276009</v>
      </c>
      <c r="O1319" s="5">
        <v>10263</v>
      </c>
      <c r="P1319" s="5">
        <v>678227</v>
      </c>
      <c r="Q1319" s="5">
        <v>2567206</v>
      </c>
      <c r="R1319" s="5">
        <v>261623</v>
      </c>
      <c r="S1319" s="5">
        <v>13</v>
      </c>
      <c r="T1319" s="5">
        <v>2325</v>
      </c>
      <c r="U1319" s="5">
        <v>0</v>
      </c>
      <c r="V1319" s="5">
        <v>0</v>
      </c>
      <c r="W1319" s="5">
        <v>3</v>
      </c>
      <c r="X1319" s="5">
        <v>4</v>
      </c>
      <c r="Y1319" s="5">
        <v>3580</v>
      </c>
      <c r="Z1319" s="5">
        <v>0</v>
      </c>
      <c r="AA1319" s="5">
        <v>209</v>
      </c>
      <c r="AB1319" s="5">
        <v>77</v>
      </c>
      <c r="AC1319" s="5">
        <v>2658</v>
      </c>
      <c r="AD1319" s="5">
        <v>10086</v>
      </c>
      <c r="AE1319" s="5">
        <v>70695</v>
      </c>
      <c r="AF1319" s="5">
        <v>336</v>
      </c>
      <c r="AG1319" s="5">
        <v>0</v>
      </c>
      <c r="AH1319" s="5">
        <v>0</v>
      </c>
      <c r="AI1319" s="5">
        <v>0</v>
      </c>
      <c r="AJ1319" s="5">
        <v>0</v>
      </c>
      <c r="AK1319" s="5">
        <v>1000</v>
      </c>
      <c r="AL1319" s="5">
        <v>0</v>
      </c>
      <c r="AM1319" s="5">
        <v>11078</v>
      </c>
      <c r="AN1319" s="5">
        <v>0</v>
      </c>
      <c r="AO1319" s="5">
        <v>0</v>
      </c>
      <c r="AP1319" s="5">
        <v>0</v>
      </c>
      <c r="AQ1319" s="5">
        <v>0</v>
      </c>
      <c r="AR1319" s="5">
        <v>423</v>
      </c>
      <c r="AS1319" s="5">
        <v>1078</v>
      </c>
      <c r="AT1319" s="5">
        <v>251</v>
      </c>
      <c r="AU1319" s="5">
        <v>0</v>
      </c>
      <c r="AV1319" s="5">
        <v>0</v>
      </c>
      <c r="AW1319" s="5">
        <v>0</v>
      </c>
      <c r="AX1319" s="5">
        <v>0</v>
      </c>
      <c r="AY1319" s="5">
        <v>0</v>
      </c>
      <c r="AZ1319" s="5">
        <v>30</v>
      </c>
      <c r="BA1319" s="5">
        <v>1383</v>
      </c>
      <c r="BB1319" s="5">
        <v>1043</v>
      </c>
      <c r="BC1319" s="5">
        <v>0</v>
      </c>
      <c r="BD1319" s="5">
        <v>0</v>
      </c>
      <c r="BE1319" s="5">
        <v>0</v>
      </c>
      <c r="BF1319" s="5">
        <v>0</v>
      </c>
      <c r="BG1319" s="5">
        <v>0</v>
      </c>
      <c r="BH1319" s="5">
        <v>713914</v>
      </c>
      <c r="BI1319" s="5">
        <v>219687</v>
      </c>
      <c r="BJ1319" s="5">
        <v>804122</v>
      </c>
      <c r="BK1319" s="5">
        <v>58278</v>
      </c>
      <c r="BL1319" s="5">
        <v>6510</v>
      </c>
      <c r="BM1319" s="5">
        <v>0</v>
      </c>
      <c r="BN1319" s="5">
        <v>0</v>
      </c>
      <c r="BO1319" s="5">
        <v>45224</v>
      </c>
      <c r="BP1319" s="5">
        <v>1420384</v>
      </c>
      <c r="BQ1319" s="5">
        <v>306834</v>
      </c>
      <c r="BR1319" s="5">
        <v>9050</v>
      </c>
    </row>
    <row r="1320" spans="1:70">
      <c r="A1320" t="s">
        <v>2765</v>
      </c>
      <c r="B1320" t="s">
        <v>2766</v>
      </c>
      <c r="C1320" t="s">
        <v>1342</v>
      </c>
      <c r="D1320" t="s">
        <v>2791</v>
      </c>
      <c r="E1320" t="str">
        <f t="shared" si="20"/>
        <v>熊本県宇城市（松橋・小川）</v>
      </c>
      <c r="F1320" s="5">
        <v>29795</v>
      </c>
      <c r="G1320" s="5">
        <v>0</v>
      </c>
      <c r="H1320" s="5">
        <v>0</v>
      </c>
      <c r="I1320" s="5">
        <v>0</v>
      </c>
      <c r="J1320" s="5">
        <v>2</v>
      </c>
      <c r="K1320" s="5">
        <v>0</v>
      </c>
      <c r="L1320" s="5">
        <v>14740</v>
      </c>
      <c r="M1320" s="5">
        <v>7789</v>
      </c>
      <c r="N1320" s="5">
        <v>11403</v>
      </c>
      <c r="O1320" s="5">
        <v>286562</v>
      </c>
      <c r="P1320" s="5">
        <v>0</v>
      </c>
      <c r="Q1320" s="5">
        <v>0</v>
      </c>
      <c r="R1320" s="5">
        <v>0</v>
      </c>
      <c r="S1320" s="5">
        <v>0</v>
      </c>
      <c r="T1320" s="5">
        <v>2966</v>
      </c>
      <c r="U1320" s="5">
        <v>0</v>
      </c>
      <c r="V1320" s="5">
        <v>0</v>
      </c>
      <c r="W1320" s="5">
        <v>0</v>
      </c>
      <c r="X1320" s="5">
        <v>0</v>
      </c>
      <c r="Y1320" s="5">
        <v>9020</v>
      </c>
      <c r="Z1320" s="5">
        <v>0</v>
      </c>
      <c r="AA1320" s="5">
        <v>8</v>
      </c>
      <c r="AB1320" s="5">
        <v>0</v>
      </c>
      <c r="AC1320" s="5">
        <v>0</v>
      </c>
      <c r="AD1320" s="5">
        <v>0</v>
      </c>
      <c r="AE1320" s="5">
        <v>0</v>
      </c>
      <c r="AF1320" s="5">
        <v>0</v>
      </c>
      <c r="AG1320" s="5">
        <v>0</v>
      </c>
      <c r="AH1320" s="5">
        <v>0</v>
      </c>
      <c r="AI1320" s="5">
        <v>0</v>
      </c>
      <c r="AJ1320" s="5">
        <v>0</v>
      </c>
      <c r="AK1320" s="5">
        <v>0</v>
      </c>
      <c r="AL1320" s="5">
        <v>5078</v>
      </c>
      <c r="AM1320" s="5">
        <v>0</v>
      </c>
      <c r="AN1320" s="5">
        <v>0</v>
      </c>
      <c r="AO1320" s="5">
        <v>0</v>
      </c>
      <c r="AP1320" s="5">
        <v>0</v>
      </c>
      <c r="AQ1320" s="5">
        <v>0</v>
      </c>
      <c r="AR1320" s="5">
        <v>0</v>
      </c>
      <c r="AS1320" s="5">
        <v>0</v>
      </c>
      <c r="AT1320" s="5">
        <v>0</v>
      </c>
      <c r="AU1320" s="5">
        <v>0</v>
      </c>
      <c r="AV1320" s="5">
        <v>0</v>
      </c>
      <c r="AW1320" s="5">
        <v>0</v>
      </c>
      <c r="AX1320" s="5">
        <v>32</v>
      </c>
      <c r="AY1320" s="5">
        <v>0</v>
      </c>
      <c r="AZ1320" s="5">
        <v>0</v>
      </c>
      <c r="BA1320" s="5">
        <v>0</v>
      </c>
      <c r="BB1320" s="5">
        <v>659</v>
      </c>
      <c r="BC1320" s="5">
        <v>641</v>
      </c>
      <c r="BD1320" s="5">
        <v>0</v>
      </c>
      <c r="BE1320" s="5">
        <v>0</v>
      </c>
      <c r="BF1320" s="5">
        <v>0</v>
      </c>
      <c r="BG1320" s="5">
        <v>0</v>
      </c>
      <c r="BH1320" s="5">
        <v>0</v>
      </c>
      <c r="BI1320" s="5">
        <v>0</v>
      </c>
      <c r="BJ1320" s="5">
        <v>0</v>
      </c>
      <c r="BK1320" s="5">
        <v>0</v>
      </c>
      <c r="BL1320" s="5">
        <v>0</v>
      </c>
      <c r="BM1320" s="5">
        <v>0</v>
      </c>
      <c r="BN1320" s="5">
        <v>0</v>
      </c>
      <c r="BO1320" s="5">
        <v>0</v>
      </c>
      <c r="BP1320" s="5">
        <v>0</v>
      </c>
      <c r="BQ1320" s="5">
        <v>0</v>
      </c>
      <c r="BR1320" s="5">
        <v>9600</v>
      </c>
    </row>
    <row r="1321" spans="1:70">
      <c r="A1321" t="s">
        <v>2765</v>
      </c>
      <c r="B1321" t="s">
        <v>2766</v>
      </c>
      <c r="C1321" t="s">
        <v>1489</v>
      </c>
      <c r="D1321" t="s">
        <v>2792</v>
      </c>
      <c r="E1321" t="str">
        <f t="shared" si="20"/>
        <v>熊本県合志市</v>
      </c>
      <c r="F1321" s="5">
        <v>61643</v>
      </c>
      <c r="G1321" s="5">
        <v>7</v>
      </c>
      <c r="H1321" s="5">
        <v>11</v>
      </c>
      <c r="I1321" s="5">
        <v>0</v>
      </c>
      <c r="J1321" s="5">
        <v>0</v>
      </c>
      <c r="K1321" s="5">
        <v>0</v>
      </c>
      <c r="L1321" s="5">
        <v>10800</v>
      </c>
      <c r="M1321" s="5">
        <v>430</v>
      </c>
      <c r="N1321" s="5">
        <v>0</v>
      </c>
      <c r="O1321" s="5">
        <v>319546</v>
      </c>
      <c r="P1321" s="5">
        <v>721351</v>
      </c>
      <c r="Q1321" s="5">
        <v>3099291</v>
      </c>
      <c r="R1321" s="5">
        <v>126707</v>
      </c>
      <c r="S1321" s="5">
        <v>7</v>
      </c>
      <c r="T1321" s="5">
        <v>5760</v>
      </c>
      <c r="U1321" s="5">
        <v>0</v>
      </c>
      <c r="V1321" s="5">
        <v>0</v>
      </c>
      <c r="W1321" s="5">
        <v>0</v>
      </c>
      <c r="X1321" s="5">
        <v>3</v>
      </c>
      <c r="Y1321" s="5">
        <v>24900</v>
      </c>
      <c r="Z1321" s="5">
        <v>0</v>
      </c>
      <c r="AA1321" s="5">
        <v>159</v>
      </c>
      <c r="AB1321" s="5">
        <v>115</v>
      </c>
      <c r="AC1321" s="5">
        <v>0</v>
      </c>
      <c r="AD1321" s="5">
        <v>0</v>
      </c>
      <c r="AE1321" s="5">
        <v>0</v>
      </c>
      <c r="AF1321" s="5">
        <v>0</v>
      </c>
      <c r="AG1321" s="5">
        <v>21672</v>
      </c>
      <c r="AH1321" s="5">
        <v>0</v>
      </c>
      <c r="AI1321" s="5">
        <v>0</v>
      </c>
      <c r="AJ1321" s="5">
        <v>0</v>
      </c>
      <c r="AK1321" s="5">
        <v>0</v>
      </c>
      <c r="AL1321" s="5">
        <v>0</v>
      </c>
      <c r="AM1321" s="5">
        <v>0</v>
      </c>
      <c r="AN1321" s="5">
        <v>10190</v>
      </c>
      <c r="AO1321" s="5">
        <v>2676</v>
      </c>
      <c r="AP1321" s="5">
        <v>0</v>
      </c>
      <c r="AQ1321" s="5">
        <v>1300</v>
      </c>
      <c r="AR1321" s="5">
        <v>1961</v>
      </c>
      <c r="AS1321" s="5">
        <v>80</v>
      </c>
      <c r="AT1321" s="5">
        <v>0</v>
      </c>
      <c r="AU1321" s="5">
        <v>25200</v>
      </c>
      <c r="AV1321" s="5">
        <v>0</v>
      </c>
      <c r="AW1321" s="5">
        <v>0</v>
      </c>
      <c r="AX1321" s="5">
        <v>0</v>
      </c>
      <c r="AY1321" s="5">
        <v>0</v>
      </c>
      <c r="AZ1321" s="5">
        <v>0</v>
      </c>
      <c r="BA1321" s="5">
        <v>0</v>
      </c>
      <c r="BB1321" s="5">
        <v>0</v>
      </c>
      <c r="BC1321" s="5">
        <v>0</v>
      </c>
      <c r="BD1321" s="5">
        <v>0</v>
      </c>
      <c r="BE1321" s="5">
        <v>0</v>
      </c>
      <c r="BF1321" s="5">
        <v>0</v>
      </c>
      <c r="BG1321" s="5">
        <v>0</v>
      </c>
      <c r="BH1321" s="5">
        <v>756939</v>
      </c>
      <c r="BI1321" s="5">
        <v>24639</v>
      </c>
      <c r="BJ1321" s="5">
        <v>529457</v>
      </c>
      <c r="BK1321" s="5">
        <v>45316</v>
      </c>
      <c r="BL1321" s="5">
        <v>0</v>
      </c>
      <c r="BM1321" s="5">
        <v>0</v>
      </c>
      <c r="BN1321" s="5">
        <v>0</v>
      </c>
      <c r="BO1321" s="5">
        <v>22563</v>
      </c>
      <c r="BP1321" s="5">
        <v>1939859</v>
      </c>
      <c r="BQ1321" s="5">
        <v>694927</v>
      </c>
      <c r="BR1321" s="5">
        <v>0</v>
      </c>
    </row>
    <row r="1322" spans="1:70">
      <c r="A1322" t="s">
        <v>2765</v>
      </c>
      <c r="B1322" t="s">
        <v>2766</v>
      </c>
      <c r="C1322" t="s">
        <v>1544</v>
      </c>
      <c r="D1322" t="s">
        <v>2793</v>
      </c>
      <c r="E1322" t="str">
        <f t="shared" si="20"/>
        <v>熊本県湯前町</v>
      </c>
      <c r="F1322" s="5">
        <v>3558</v>
      </c>
      <c r="G1322" s="5">
        <v>3</v>
      </c>
      <c r="H1322" s="5">
        <v>0</v>
      </c>
      <c r="I1322" s="5">
        <v>1</v>
      </c>
      <c r="J1322" s="5">
        <v>0</v>
      </c>
      <c r="K1322" s="5">
        <v>0</v>
      </c>
      <c r="L1322" s="5">
        <v>297</v>
      </c>
      <c r="M1322" s="5">
        <v>4522</v>
      </c>
      <c r="N1322" s="5">
        <v>46979</v>
      </c>
      <c r="O1322" s="5">
        <v>738</v>
      </c>
      <c r="P1322" s="5">
        <v>67008</v>
      </c>
      <c r="Q1322" s="5">
        <v>192211</v>
      </c>
      <c r="R1322" s="5">
        <v>4506</v>
      </c>
      <c r="S1322" s="5">
        <v>1</v>
      </c>
      <c r="T1322" s="5">
        <v>445</v>
      </c>
      <c r="U1322" s="5">
        <v>0</v>
      </c>
      <c r="V1322" s="5">
        <v>0</v>
      </c>
      <c r="W1322" s="5">
        <v>0</v>
      </c>
      <c r="X1322" s="5">
        <v>1</v>
      </c>
      <c r="Y1322" s="5">
        <v>2280</v>
      </c>
      <c r="Z1322" s="5">
        <v>0</v>
      </c>
      <c r="AA1322" s="5">
        <v>8</v>
      </c>
      <c r="AB1322" s="5">
        <v>6</v>
      </c>
      <c r="AC1322" s="5">
        <v>0</v>
      </c>
      <c r="AD1322" s="5">
        <v>0</v>
      </c>
      <c r="AE1322" s="5">
        <v>14736</v>
      </c>
      <c r="AF1322" s="5">
        <v>0</v>
      </c>
      <c r="AG1322" s="5">
        <v>2280</v>
      </c>
      <c r="AH1322" s="5">
        <v>0</v>
      </c>
      <c r="AI1322" s="5">
        <v>0</v>
      </c>
      <c r="AJ1322" s="5">
        <v>0</v>
      </c>
      <c r="AK1322" s="5">
        <v>1200</v>
      </c>
      <c r="AL1322" s="5">
        <v>0</v>
      </c>
      <c r="AM1322" s="5">
        <v>0</v>
      </c>
      <c r="AN1322" s="5">
        <v>0</v>
      </c>
      <c r="AO1322" s="5">
        <v>0</v>
      </c>
      <c r="AP1322" s="5">
        <v>0</v>
      </c>
      <c r="AQ1322" s="5">
        <v>0</v>
      </c>
      <c r="AR1322" s="5">
        <v>0</v>
      </c>
      <c r="AS1322" s="5">
        <v>0</v>
      </c>
      <c r="AT1322" s="5">
        <v>0</v>
      </c>
      <c r="AU1322" s="5">
        <v>0</v>
      </c>
      <c r="AV1322" s="5">
        <v>0</v>
      </c>
      <c r="AW1322" s="5">
        <v>0</v>
      </c>
      <c r="AX1322" s="5">
        <v>0</v>
      </c>
      <c r="AY1322" s="5">
        <v>0</v>
      </c>
      <c r="AZ1322" s="5">
        <v>0</v>
      </c>
      <c r="BA1322" s="5">
        <v>0</v>
      </c>
      <c r="BB1322" s="5">
        <v>7238</v>
      </c>
      <c r="BC1322" s="5">
        <v>0</v>
      </c>
      <c r="BD1322" s="5">
        <v>0</v>
      </c>
      <c r="BE1322" s="5">
        <v>0</v>
      </c>
      <c r="BF1322" s="5">
        <v>0</v>
      </c>
      <c r="BG1322" s="5">
        <v>0</v>
      </c>
      <c r="BH1322" s="5">
        <v>67844</v>
      </c>
      <c r="BI1322" s="5">
        <v>4526</v>
      </c>
      <c r="BJ1322" s="5">
        <v>34569</v>
      </c>
      <c r="BK1322" s="5">
        <v>1980</v>
      </c>
      <c r="BL1322" s="5">
        <v>0</v>
      </c>
      <c r="BM1322" s="5">
        <v>590</v>
      </c>
      <c r="BN1322" s="5">
        <v>0</v>
      </c>
      <c r="BO1322" s="5">
        <v>4011</v>
      </c>
      <c r="BP1322" s="5">
        <v>264454</v>
      </c>
      <c r="BQ1322" s="5">
        <v>39806</v>
      </c>
      <c r="BR1322" s="5">
        <v>0</v>
      </c>
    </row>
    <row r="1323" spans="1:70">
      <c r="A1323" t="s">
        <v>2765</v>
      </c>
      <c r="B1323" t="s">
        <v>2766</v>
      </c>
      <c r="C1323" t="s">
        <v>1362</v>
      </c>
      <c r="D1323" t="s">
        <v>2794</v>
      </c>
      <c r="E1323" t="str">
        <f t="shared" si="20"/>
        <v>熊本県錦町</v>
      </c>
      <c r="F1323" s="5">
        <v>8209</v>
      </c>
      <c r="G1323" s="5">
        <v>3</v>
      </c>
      <c r="H1323" s="5">
        <v>3</v>
      </c>
      <c r="I1323" s="5">
        <v>0</v>
      </c>
      <c r="J1323" s="5">
        <v>0</v>
      </c>
      <c r="K1323" s="5">
        <v>0</v>
      </c>
      <c r="L1323" s="5">
        <v>1457</v>
      </c>
      <c r="M1323" s="5">
        <v>10558</v>
      </c>
      <c r="N1323" s="5">
        <v>11127</v>
      </c>
      <c r="O1323" s="5">
        <v>188200</v>
      </c>
      <c r="P1323" s="5">
        <v>106191</v>
      </c>
      <c r="Q1323" s="5">
        <v>2115748</v>
      </c>
      <c r="R1323" s="5">
        <v>117114</v>
      </c>
      <c r="S1323" s="5">
        <v>2</v>
      </c>
      <c r="T1323" s="5">
        <v>880</v>
      </c>
      <c r="U1323" s="5">
        <v>0</v>
      </c>
      <c r="V1323" s="5">
        <v>0</v>
      </c>
      <c r="W1323" s="5">
        <v>0</v>
      </c>
      <c r="X1323" s="5">
        <v>4</v>
      </c>
      <c r="Y1323" s="5">
        <v>4654</v>
      </c>
      <c r="Z1323" s="5">
        <v>0</v>
      </c>
      <c r="AA1323" s="5">
        <v>12</v>
      </c>
      <c r="AB1323" s="5">
        <v>0</v>
      </c>
      <c r="AC1323" s="5">
        <v>0</v>
      </c>
      <c r="AD1323" s="5">
        <v>0</v>
      </c>
      <c r="AE1323" s="5">
        <v>0</v>
      </c>
      <c r="AF1323" s="5">
        <v>0</v>
      </c>
      <c r="AG1323" s="5">
        <v>0</v>
      </c>
      <c r="AH1323" s="5">
        <v>0</v>
      </c>
      <c r="AI1323" s="5">
        <v>0</v>
      </c>
      <c r="AJ1323" s="5">
        <v>6154</v>
      </c>
      <c r="AK1323" s="5">
        <v>0</v>
      </c>
      <c r="AL1323" s="5">
        <v>0</v>
      </c>
      <c r="AM1323" s="5">
        <v>3048</v>
      </c>
      <c r="AN1323" s="5">
        <v>0</v>
      </c>
      <c r="AO1323" s="5">
        <v>0</v>
      </c>
      <c r="AP1323" s="5">
        <v>0</v>
      </c>
      <c r="AQ1323" s="5">
        <v>0</v>
      </c>
      <c r="AR1323" s="5">
        <v>0</v>
      </c>
      <c r="AS1323" s="5">
        <v>0</v>
      </c>
      <c r="AT1323" s="5">
        <v>0</v>
      </c>
      <c r="AU1323" s="5">
        <v>55</v>
      </c>
      <c r="AV1323" s="5">
        <v>0</v>
      </c>
      <c r="AW1323" s="5">
        <v>0</v>
      </c>
      <c r="AX1323" s="5">
        <v>0</v>
      </c>
      <c r="AY1323" s="5">
        <v>0</v>
      </c>
      <c r="AZ1323" s="5">
        <v>0</v>
      </c>
      <c r="BA1323" s="5">
        <v>1276</v>
      </c>
      <c r="BB1323" s="5">
        <v>26</v>
      </c>
      <c r="BC1323" s="5">
        <v>87785</v>
      </c>
      <c r="BD1323" s="5">
        <v>0</v>
      </c>
      <c r="BE1323" s="5">
        <v>0</v>
      </c>
      <c r="BF1323" s="5">
        <v>0</v>
      </c>
      <c r="BG1323" s="5">
        <v>0</v>
      </c>
      <c r="BH1323" s="5">
        <v>107463</v>
      </c>
      <c r="BI1323" s="5">
        <v>84560</v>
      </c>
      <c r="BJ1323" s="5">
        <v>166881</v>
      </c>
      <c r="BK1323" s="5">
        <v>42430</v>
      </c>
      <c r="BL1323" s="5">
        <v>0</v>
      </c>
      <c r="BM1323" s="5">
        <v>0</v>
      </c>
      <c r="BN1323" s="5">
        <v>0</v>
      </c>
      <c r="BO1323" s="5">
        <v>48898</v>
      </c>
      <c r="BP1323" s="5">
        <v>12228</v>
      </c>
      <c r="BQ1323" s="5">
        <v>121187</v>
      </c>
      <c r="BR1323" s="5">
        <v>0</v>
      </c>
    </row>
    <row r="1324" spans="1:70">
      <c r="A1324" t="s">
        <v>2765</v>
      </c>
      <c r="B1324" t="s">
        <v>2766</v>
      </c>
      <c r="C1324" t="s">
        <v>1468</v>
      </c>
      <c r="D1324" t="s">
        <v>2795</v>
      </c>
      <c r="E1324" t="str">
        <f t="shared" si="20"/>
        <v>熊本県上天草・宇城水道企業団</v>
      </c>
      <c r="F1324" s="5">
        <v>0</v>
      </c>
      <c r="G1324" s="5">
        <v>9</v>
      </c>
      <c r="H1324" s="5">
        <v>0</v>
      </c>
      <c r="I1324" s="5">
        <v>0</v>
      </c>
      <c r="J1324" s="5">
        <v>0</v>
      </c>
      <c r="K1324" s="5">
        <v>0</v>
      </c>
      <c r="L1324" s="5">
        <v>7247</v>
      </c>
      <c r="M1324" s="5">
        <v>122576</v>
      </c>
      <c r="N1324" s="5">
        <v>0</v>
      </c>
      <c r="O1324" s="5">
        <v>0</v>
      </c>
      <c r="P1324" s="5">
        <v>731753</v>
      </c>
      <c r="Q1324" s="5">
        <v>2612942</v>
      </c>
      <c r="R1324" s="5">
        <v>215809</v>
      </c>
      <c r="S1324" s="5">
        <v>2</v>
      </c>
      <c r="T1324" s="5">
        <v>0</v>
      </c>
      <c r="U1324" s="5">
        <v>7051</v>
      </c>
      <c r="V1324" s="5">
        <v>0</v>
      </c>
      <c r="W1324" s="5">
        <v>4</v>
      </c>
      <c r="X1324" s="5">
        <v>6</v>
      </c>
      <c r="Y1324" s="5">
        <v>22700</v>
      </c>
      <c r="Z1324" s="5">
        <v>0</v>
      </c>
      <c r="AA1324" s="5">
        <v>8</v>
      </c>
      <c r="AB1324" s="5">
        <v>2</v>
      </c>
      <c r="AC1324" s="5">
        <v>0</v>
      </c>
      <c r="AD1324" s="5">
        <v>0</v>
      </c>
      <c r="AE1324" s="5">
        <v>0</v>
      </c>
      <c r="AF1324" s="5">
        <v>0</v>
      </c>
      <c r="AG1324" s="5">
        <v>22700</v>
      </c>
      <c r="AH1324" s="5">
        <v>0</v>
      </c>
      <c r="AI1324" s="5">
        <v>0</v>
      </c>
      <c r="AJ1324" s="5">
        <v>0</v>
      </c>
      <c r="AK1324" s="5">
        <v>0</v>
      </c>
      <c r="AL1324" s="5">
        <v>0</v>
      </c>
      <c r="AM1324" s="5">
        <v>0</v>
      </c>
      <c r="AN1324" s="5">
        <v>0</v>
      </c>
      <c r="AO1324" s="5">
        <v>0</v>
      </c>
      <c r="AP1324" s="5">
        <v>0</v>
      </c>
      <c r="AQ1324" s="5">
        <v>0</v>
      </c>
      <c r="AR1324" s="5">
        <v>0</v>
      </c>
      <c r="AS1324" s="5">
        <v>23373</v>
      </c>
      <c r="AT1324" s="5">
        <v>0</v>
      </c>
      <c r="AU1324" s="5">
        <v>0</v>
      </c>
      <c r="AV1324" s="5">
        <v>3224</v>
      </c>
      <c r="AW1324" s="5">
        <v>7985</v>
      </c>
      <c r="AX1324" s="5">
        <v>0</v>
      </c>
      <c r="AY1324" s="5">
        <v>0</v>
      </c>
      <c r="AZ1324" s="5">
        <v>0</v>
      </c>
      <c r="BA1324" s="5">
        <v>0</v>
      </c>
      <c r="BB1324" s="5">
        <v>0</v>
      </c>
      <c r="BC1324" s="5">
        <v>0</v>
      </c>
      <c r="BD1324" s="5">
        <v>0</v>
      </c>
      <c r="BE1324" s="5">
        <v>0</v>
      </c>
      <c r="BF1324" s="5">
        <v>0</v>
      </c>
      <c r="BG1324" s="5">
        <v>0</v>
      </c>
      <c r="BH1324" s="5">
        <v>731753</v>
      </c>
      <c r="BI1324" s="5">
        <v>374601</v>
      </c>
      <c r="BJ1324" s="5">
        <v>1070825</v>
      </c>
      <c r="BK1324" s="5">
        <v>52164</v>
      </c>
      <c r="BL1324" s="5">
        <v>0</v>
      </c>
      <c r="BM1324" s="5">
        <v>0</v>
      </c>
      <c r="BN1324" s="5">
        <v>0</v>
      </c>
      <c r="BO1324" s="5">
        <v>328772</v>
      </c>
      <c r="BP1324" s="5">
        <v>2521374</v>
      </c>
      <c r="BQ1324" s="5">
        <v>312781</v>
      </c>
      <c r="BR1324" s="5">
        <v>22700</v>
      </c>
    </row>
    <row r="1325" spans="1:70">
      <c r="A1325" t="s">
        <v>2796</v>
      </c>
      <c r="B1325" t="s">
        <v>2797</v>
      </c>
      <c r="C1325" t="s">
        <v>1280</v>
      </c>
      <c r="D1325" t="s">
        <v>2798</v>
      </c>
      <c r="E1325" t="str">
        <f t="shared" si="20"/>
        <v>大分県大分市</v>
      </c>
      <c r="F1325" s="5">
        <v>474322</v>
      </c>
      <c r="G1325" s="5">
        <v>193</v>
      </c>
      <c r="H1325" s="5">
        <v>1</v>
      </c>
      <c r="I1325" s="5">
        <v>1</v>
      </c>
      <c r="J1325" s="5">
        <v>3</v>
      </c>
      <c r="K1325" s="5">
        <v>3</v>
      </c>
      <c r="L1325" s="5">
        <v>10747</v>
      </c>
      <c r="M1325" s="5">
        <v>33007</v>
      </c>
      <c r="N1325" s="5">
        <v>102884</v>
      </c>
      <c r="O1325" s="5">
        <v>2681773</v>
      </c>
      <c r="P1325" s="5">
        <v>8950423</v>
      </c>
      <c r="Q1325" s="5">
        <v>19031508</v>
      </c>
      <c r="R1325" s="5">
        <v>1940359</v>
      </c>
      <c r="S1325" s="5">
        <v>141</v>
      </c>
      <c r="T1325" s="5">
        <v>45040</v>
      </c>
      <c r="U1325" s="5">
        <v>0</v>
      </c>
      <c r="V1325" s="5">
        <v>0</v>
      </c>
      <c r="W1325" s="5">
        <v>70</v>
      </c>
      <c r="X1325" s="5">
        <v>17</v>
      </c>
      <c r="Y1325" s="5">
        <v>198431</v>
      </c>
      <c r="Z1325" s="5">
        <v>0</v>
      </c>
      <c r="AA1325" s="5">
        <v>56</v>
      </c>
      <c r="AB1325" s="5">
        <v>39</v>
      </c>
      <c r="AC1325" s="5">
        <v>1331</v>
      </c>
      <c r="AD1325" s="5">
        <v>7926</v>
      </c>
      <c r="AE1325" s="5">
        <v>40053</v>
      </c>
      <c r="AF1325" s="5">
        <v>353659</v>
      </c>
      <c r="AG1325" s="5">
        <v>3700</v>
      </c>
      <c r="AH1325" s="5">
        <v>241675</v>
      </c>
      <c r="AI1325" s="5">
        <v>423590</v>
      </c>
      <c r="AJ1325" s="5">
        <v>9634</v>
      </c>
      <c r="AK1325" s="5">
        <v>124592</v>
      </c>
      <c r="AL1325" s="5">
        <v>36406</v>
      </c>
      <c r="AM1325" s="5">
        <v>9369</v>
      </c>
      <c r="AN1325" s="5">
        <v>466</v>
      </c>
      <c r="AO1325" s="5">
        <v>0</v>
      </c>
      <c r="AP1325" s="5">
        <v>0</v>
      </c>
      <c r="AQ1325" s="5">
        <v>3943</v>
      </c>
      <c r="AR1325" s="5">
        <v>0</v>
      </c>
      <c r="AS1325" s="5">
        <v>8435</v>
      </c>
      <c r="AT1325" s="5">
        <v>22482</v>
      </c>
      <c r="AU1325" s="5">
        <v>183746</v>
      </c>
      <c r="AV1325" s="5">
        <v>1332</v>
      </c>
      <c r="AW1325" s="5">
        <v>10467</v>
      </c>
      <c r="AX1325" s="5">
        <v>17903</v>
      </c>
      <c r="AY1325" s="5">
        <v>8171</v>
      </c>
      <c r="AZ1325" s="5">
        <v>7849</v>
      </c>
      <c r="BA1325" s="5">
        <v>608</v>
      </c>
      <c r="BB1325" s="5">
        <v>0</v>
      </c>
      <c r="BC1325" s="5">
        <v>159030</v>
      </c>
      <c r="BD1325" s="5">
        <v>46</v>
      </c>
      <c r="BE1325" s="5">
        <v>267</v>
      </c>
      <c r="BF1325" s="5">
        <v>1479</v>
      </c>
      <c r="BG1325" s="5">
        <v>3682</v>
      </c>
      <c r="BH1325" s="5">
        <v>9408607</v>
      </c>
      <c r="BI1325" s="5">
        <v>785353</v>
      </c>
      <c r="BJ1325" s="5">
        <v>7021072</v>
      </c>
      <c r="BK1325" s="5">
        <v>487482</v>
      </c>
      <c r="BL1325" s="5">
        <v>0</v>
      </c>
      <c r="BM1325" s="5">
        <v>0</v>
      </c>
      <c r="BN1325" s="5">
        <v>0</v>
      </c>
      <c r="BO1325" s="5">
        <v>717756</v>
      </c>
      <c r="BP1325" s="5">
        <v>9702400</v>
      </c>
      <c r="BQ1325" s="5">
        <v>3453653</v>
      </c>
      <c r="BR1325" s="5">
        <v>0</v>
      </c>
    </row>
    <row r="1326" spans="1:70">
      <c r="A1326" t="s">
        <v>2796</v>
      </c>
      <c r="B1326" t="s">
        <v>2797</v>
      </c>
      <c r="C1326" t="s">
        <v>1282</v>
      </c>
      <c r="D1326" t="s">
        <v>2799</v>
      </c>
      <c r="E1326" t="str">
        <f t="shared" si="20"/>
        <v>大分県由布市（湯布院）</v>
      </c>
      <c r="F1326" s="5">
        <v>6861</v>
      </c>
      <c r="G1326" s="5">
        <v>5</v>
      </c>
      <c r="H1326" s="5">
        <v>3</v>
      </c>
      <c r="I1326" s="5">
        <v>0</v>
      </c>
      <c r="J1326" s="5">
        <v>0</v>
      </c>
      <c r="K1326" s="5">
        <v>0</v>
      </c>
      <c r="L1326" s="5">
        <v>3117</v>
      </c>
      <c r="M1326" s="5">
        <v>6109</v>
      </c>
      <c r="N1326" s="5">
        <v>1858</v>
      </c>
      <c r="O1326" s="5">
        <v>47656</v>
      </c>
      <c r="P1326" s="5">
        <v>151547</v>
      </c>
      <c r="Q1326" s="5">
        <v>429141</v>
      </c>
      <c r="R1326" s="5">
        <v>19625</v>
      </c>
      <c r="S1326" s="5">
        <v>2</v>
      </c>
      <c r="T1326" s="5">
        <v>1465</v>
      </c>
      <c r="U1326" s="5">
        <v>0</v>
      </c>
      <c r="V1326" s="5">
        <v>0</v>
      </c>
      <c r="W1326" s="5">
        <v>1</v>
      </c>
      <c r="X1326" s="5">
        <v>24</v>
      </c>
      <c r="Y1326" s="5">
        <v>8524</v>
      </c>
      <c r="Z1326" s="5">
        <v>0</v>
      </c>
      <c r="AA1326" s="5">
        <v>3</v>
      </c>
      <c r="AB1326" s="5">
        <v>0</v>
      </c>
      <c r="AC1326" s="5">
        <v>0</v>
      </c>
      <c r="AD1326" s="5">
        <v>0</v>
      </c>
      <c r="AE1326" s="5">
        <v>0</v>
      </c>
      <c r="AF1326" s="5">
        <v>0</v>
      </c>
      <c r="AG1326" s="5">
        <v>0</v>
      </c>
      <c r="AH1326" s="5">
        <v>0</v>
      </c>
      <c r="AI1326" s="5">
        <v>0</v>
      </c>
      <c r="AJ1326" s="5">
        <v>2579</v>
      </c>
      <c r="AK1326" s="5">
        <v>1400</v>
      </c>
      <c r="AL1326" s="5">
        <v>0</v>
      </c>
      <c r="AM1326" s="5">
        <v>1043</v>
      </c>
      <c r="AN1326" s="5">
        <v>0</v>
      </c>
      <c r="AO1326" s="5">
        <v>0</v>
      </c>
      <c r="AP1326" s="5">
        <v>0</v>
      </c>
      <c r="AQ1326" s="5">
        <v>2161</v>
      </c>
      <c r="AR1326" s="5">
        <v>0</v>
      </c>
      <c r="AS1326" s="5">
        <v>0</v>
      </c>
      <c r="AT1326" s="5">
        <v>0</v>
      </c>
      <c r="AU1326" s="5">
        <v>0</v>
      </c>
      <c r="AV1326" s="5">
        <v>0</v>
      </c>
      <c r="AW1326" s="5">
        <v>0</v>
      </c>
      <c r="AX1326" s="5">
        <v>0</v>
      </c>
      <c r="AY1326" s="5">
        <v>0</v>
      </c>
      <c r="AZ1326" s="5">
        <v>345</v>
      </c>
      <c r="BA1326" s="5">
        <v>0</v>
      </c>
      <c r="BB1326" s="5">
        <v>0</v>
      </c>
      <c r="BC1326" s="5">
        <v>1715</v>
      </c>
      <c r="BD1326" s="5">
        <v>0</v>
      </c>
      <c r="BE1326" s="5">
        <v>0</v>
      </c>
      <c r="BF1326" s="5">
        <v>0</v>
      </c>
      <c r="BG1326" s="5">
        <v>0</v>
      </c>
      <c r="BH1326" s="5">
        <v>160557</v>
      </c>
      <c r="BI1326" s="5">
        <v>17412</v>
      </c>
      <c r="BJ1326" s="5">
        <v>131260</v>
      </c>
      <c r="BK1326" s="5">
        <v>7302</v>
      </c>
      <c r="BL1326" s="5">
        <v>0</v>
      </c>
      <c r="BM1326" s="5">
        <v>0</v>
      </c>
      <c r="BN1326" s="5">
        <v>0</v>
      </c>
      <c r="BO1326" s="5">
        <v>11548</v>
      </c>
      <c r="BP1326" s="5">
        <v>855786</v>
      </c>
      <c r="BQ1326" s="5">
        <v>37347</v>
      </c>
      <c r="BR1326" s="5">
        <v>0</v>
      </c>
    </row>
    <row r="1327" spans="1:70">
      <c r="A1327" t="s">
        <v>2796</v>
      </c>
      <c r="B1327" t="s">
        <v>2797</v>
      </c>
      <c r="C1327" t="s">
        <v>1286</v>
      </c>
      <c r="D1327" t="s">
        <v>2800</v>
      </c>
      <c r="E1327" t="str">
        <f t="shared" si="20"/>
        <v>大分県別府市</v>
      </c>
      <c r="F1327" s="5">
        <v>116560</v>
      </c>
      <c r="G1327" s="5">
        <v>69</v>
      </c>
      <c r="H1327" s="5">
        <v>7</v>
      </c>
      <c r="I1327" s="5">
        <v>1</v>
      </c>
      <c r="J1327" s="5">
        <v>2</v>
      </c>
      <c r="K1327" s="5">
        <v>2</v>
      </c>
      <c r="L1327" s="5">
        <v>8659</v>
      </c>
      <c r="M1327" s="5">
        <v>31807</v>
      </c>
      <c r="N1327" s="5">
        <v>24357</v>
      </c>
      <c r="O1327" s="5">
        <v>486989</v>
      </c>
      <c r="P1327" s="5">
        <v>2168190</v>
      </c>
      <c r="Q1327" s="5">
        <v>3444084</v>
      </c>
      <c r="R1327" s="5">
        <v>307726</v>
      </c>
      <c r="S1327" s="5">
        <v>55</v>
      </c>
      <c r="T1327" s="5">
        <v>13400</v>
      </c>
      <c r="U1327" s="5">
        <v>0</v>
      </c>
      <c r="V1327" s="5">
        <v>3</v>
      </c>
      <c r="W1327" s="5">
        <v>36</v>
      </c>
      <c r="X1327" s="5">
        <v>25</v>
      </c>
      <c r="Y1327" s="5">
        <v>71050</v>
      </c>
      <c r="Z1327" s="5">
        <v>0</v>
      </c>
      <c r="AA1327" s="5">
        <v>880</v>
      </c>
      <c r="AB1327" s="5">
        <v>345</v>
      </c>
      <c r="AC1327" s="5">
        <v>3685</v>
      </c>
      <c r="AD1327" s="5">
        <v>6982</v>
      </c>
      <c r="AE1327" s="5">
        <v>6046</v>
      </c>
      <c r="AF1327" s="5">
        <v>215994</v>
      </c>
      <c r="AG1327" s="5">
        <v>70940</v>
      </c>
      <c r="AH1327" s="5">
        <v>52750</v>
      </c>
      <c r="AI1327" s="5">
        <v>8000</v>
      </c>
      <c r="AJ1327" s="5">
        <v>0</v>
      </c>
      <c r="AK1327" s="5">
        <v>19721</v>
      </c>
      <c r="AL1327" s="5">
        <v>28989</v>
      </c>
      <c r="AM1327" s="5">
        <v>0</v>
      </c>
      <c r="AN1327" s="5">
        <v>0</v>
      </c>
      <c r="AO1327" s="5">
        <v>0</v>
      </c>
      <c r="AP1327" s="5">
        <v>0</v>
      </c>
      <c r="AQ1327" s="5">
        <v>0</v>
      </c>
      <c r="AR1327" s="5">
        <v>766</v>
      </c>
      <c r="AS1327" s="5">
        <v>4677</v>
      </c>
      <c r="AT1327" s="5">
        <v>6244</v>
      </c>
      <c r="AU1327" s="5">
        <v>10137</v>
      </c>
      <c r="AV1327" s="5">
        <v>0</v>
      </c>
      <c r="AW1327" s="5">
        <v>0</v>
      </c>
      <c r="AX1327" s="5">
        <v>0</v>
      </c>
      <c r="AY1327" s="5">
        <v>0</v>
      </c>
      <c r="AZ1327" s="5">
        <v>2332</v>
      </c>
      <c r="BA1327" s="5">
        <v>7003</v>
      </c>
      <c r="BB1327" s="5">
        <v>1096</v>
      </c>
      <c r="BC1327" s="5">
        <v>35860</v>
      </c>
      <c r="BD1327" s="5">
        <v>0</v>
      </c>
      <c r="BE1327" s="5">
        <v>0</v>
      </c>
      <c r="BF1327" s="5">
        <v>0</v>
      </c>
      <c r="BG1327" s="5">
        <v>0</v>
      </c>
      <c r="BH1327" s="5">
        <v>2268389</v>
      </c>
      <c r="BI1327" s="5">
        <v>52140</v>
      </c>
      <c r="BJ1327" s="5">
        <v>2001369</v>
      </c>
      <c r="BK1327" s="5">
        <v>94085</v>
      </c>
      <c r="BL1327" s="5">
        <v>0</v>
      </c>
      <c r="BM1327" s="5">
        <v>0</v>
      </c>
      <c r="BN1327" s="5">
        <v>0</v>
      </c>
      <c r="BO1327" s="5">
        <v>35313</v>
      </c>
      <c r="BP1327" s="5">
        <v>2564508</v>
      </c>
      <c r="BQ1327" s="5">
        <v>871854</v>
      </c>
      <c r="BR1327" s="5">
        <v>0</v>
      </c>
    </row>
    <row r="1328" spans="1:70">
      <c r="A1328" t="s">
        <v>2796</v>
      </c>
      <c r="B1328" t="s">
        <v>2797</v>
      </c>
      <c r="C1328" t="s">
        <v>1288</v>
      </c>
      <c r="D1328" t="s">
        <v>2801</v>
      </c>
      <c r="E1328" t="str">
        <f t="shared" si="20"/>
        <v>大分県中津市</v>
      </c>
      <c r="F1328" s="5">
        <v>68209</v>
      </c>
      <c r="G1328" s="5">
        <v>21</v>
      </c>
      <c r="H1328" s="5">
        <v>19</v>
      </c>
      <c r="I1328" s="5">
        <v>6</v>
      </c>
      <c r="J1328" s="5">
        <v>1</v>
      </c>
      <c r="K1328" s="5">
        <v>0</v>
      </c>
      <c r="L1328" s="5">
        <v>2393</v>
      </c>
      <c r="M1328" s="5">
        <v>11233</v>
      </c>
      <c r="N1328" s="5">
        <v>6509</v>
      </c>
      <c r="O1328" s="5">
        <v>538480</v>
      </c>
      <c r="P1328" s="5">
        <v>1220728</v>
      </c>
      <c r="Q1328" s="5">
        <v>5265723</v>
      </c>
      <c r="R1328" s="5">
        <v>522083</v>
      </c>
      <c r="S1328" s="5">
        <v>15</v>
      </c>
      <c r="T1328" s="5">
        <v>6186</v>
      </c>
      <c r="U1328" s="5">
        <v>0</v>
      </c>
      <c r="V1328" s="5">
        <v>0</v>
      </c>
      <c r="W1328" s="5">
        <v>12</v>
      </c>
      <c r="X1328" s="5">
        <v>4</v>
      </c>
      <c r="Y1328" s="5">
        <v>27985</v>
      </c>
      <c r="Z1328" s="5">
        <v>0</v>
      </c>
      <c r="AA1328" s="5">
        <v>512</v>
      </c>
      <c r="AB1328" s="5">
        <v>278</v>
      </c>
      <c r="AC1328" s="5">
        <v>46</v>
      </c>
      <c r="AD1328" s="5">
        <v>0</v>
      </c>
      <c r="AE1328" s="5">
        <v>359</v>
      </c>
      <c r="AF1328" s="5">
        <v>23777</v>
      </c>
      <c r="AG1328" s="5">
        <v>8450</v>
      </c>
      <c r="AH1328" s="5">
        <v>0</v>
      </c>
      <c r="AI1328" s="5">
        <v>0</v>
      </c>
      <c r="AJ1328" s="5">
        <v>0</v>
      </c>
      <c r="AK1328" s="5">
        <v>6400</v>
      </c>
      <c r="AL1328" s="5">
        <v>500</v>
      </c>
      <c r="AM1328" s="5">
        <v>3051</v>
      </c>
      <c r="AN1328" s="5">
        <v>0</v>
      </c>
      <c r="AO1328" s="5">
        <v>0</v>
      </c>
      <c r="AP1328" s="5">
        <v>0</v>
      </c>
      <c r="AQ1328" s="5">
        <v>1650</v>
      </c>
      <c r="AR1328" s="5">
        <v>296</v>
      </c>
      <c r="AS1328" s="5">
        <v>0</v>
      </c>
      <c r="AT1328" s="5">
        <v>0</v>
      </c>
      <c r="AU1328" s="5">
        <v>2015</v>
      </c>
      <c r="AV1328" s="5">
        <v>0</v>
      </c>
      <c r="AW1328" s="5">
        <v>0</v>
      </c>
      <c r="AX1328" s="5">
        <v>0</v>
      </c>
      <c r="AY1328" s="5">
        <v>0</v>
      </c>
      <c r="AZ1328" s="5">
        <v>0</v>
      </c>
      <c r="BA1328" s="5">
        <v>1531</v>
      </c>
      <c r="BB1328" s="5">
        <v>0</v>
      </c>
      <c r="BC1328" s="5">
        <v>13916</v>
      </c>
      <c r="BD1328" s="5">
        <v>0</v>
      </c>
      <c r="BE1328" s="5">
        <v>0</v>
      </c>
      <c r="BF1328" s="5">
        <v>0</v>
      </c>
      <c r="BG1328" s="5">
        <v>0</v>
      </c>
      <c r="BH1328" s="5">
        <v>1283649</v>
      </c>
      <c r="BI1328" s="5">
        <v>248239</v>
      </c>
      <c r="BJ1328" s="5">
        <v>1132336</v>
      </c>
      <c r="BK1328" s="5">
        <v>115044</v>
      </c>
      <c r="BL1328" s="5">
        <v>0</v>
      </c>
      <c r="BM1328" s="5">
        <v>8581</v>
      </c>
      <c r="BN1328" s="5">
        <v>0</v>
      </c>
      <c r="BO1328" s="5">
        <v>167932</v>
      </c>
      <c r="BP1328" s="5">
        <v>1571500</v>
      </c>
      <c r="BQ1328" s="5">
        <v>734775</v>
      </c>
      <c r="BR1328" s="5">
        <v>0</v>
      </c>
    </row>
    <row r="1329" spans="1:70">
      <c r="A1329" t="s">
        <v>2796</v>
      </c>
      <c r="B1329" t="s">
        <v>2797</v>
      </c>
      <c r="C1329" t="s">
        <v>1290</v>
      </c>
      <c r="D1329" t="s">
        <v>2802</v>
      </c>
      <c r="E1329" t="str">
        <f t="shared" si="20"/>
        <v>大分県日田市</v>
      </c>
      <c r="F1329" s="5">
        <v>48876</v>
      </c>
      <c r="G1329" s="5">
        <v>14</v>
      </c>
      <c r="H1329" s="5">
        <v>2</v>
      </c>
      <c r="I1329" s="5">
        <v>0</v>
      </c>
      <c r="J1329" s="5">
        <v>2</v>
      </c>
      <c r="K1329" s="5">
        <v>0</v>
      </c>
      <c r="L1329" s="5">
        <v>1237</v>
      </c>
      <c r="M1329" s="5">
        <v>7075</v>
      </c>
      <c r="N1329" s="5">
        <v>0</v>
      </c>
      <c r="O1329" s="5">
        <v>213937</v>
      </c>
      <c r="P1329" s="5">
        <v>741803</v>
      </c>
      <c r="Q1329" s="5">
        <v>3161420</v>
      </c>
      <c r="R1329" s="5">
        <v>172912</v>
      </c>
      <c r="S1329" s="5">
        <v>12</v>
      </c>
      <c r="T1329" s="5">
        <v>4596</v>
      </c>
      <c r="U1329" s="5">
        <v>0</v>
      </c>
      <c r="V1329" s="5">
        <v>0</v>
      </c>
      <c r="W1329" s="5">
        <v>8</v>
      </c>
      <c r="X1329" s="5">
        <v>7</v>
      </c>
      <c r="Y1329" s="5">
        <v>25366</v>
      </c>
      <c r="Z1329" s="5">
        <v>0</v>
      </c>
      <c r="AA1329" s="5">
        <v>77</v>
      </c>
      <c r="AB1329" s="5">
        <v>38</v>
      </c>
      <c r="AC1329" s="5">
        <v>0</v>
      </c>
      <c r="AD1329" s="5">
        <v>635</v>
      </c>
      <c r="AE1329" s="5">
        <v>0</v>
      </c>
      <c r="AF1329" s="5">
        <v>15397</v>
      </c>
      <c r="AG1329" s="5">
        <v>16000</v>
      </c>
      <c r="AH1329" s="5">
        <v>16000</v>
      </c>
      <c r="AI1329" s="5">
        <v>9366</v>
      </c>
      <c r="AJ1329" s="5">
        <v>0</v>
      </c>
      <c r="AK1329" s="5">
        <v>255</v>
      </c>
      <c r="AL1329" s="5">
        <v>13888</v>
      </c>
      <c r="AM1329" s="5">
        <v>0</v>
      </c>
      <c r="AN1329" s="5">
        <v>0</v>
      </c>
      <c r="AO1329" s="5">
        <v>0</v>
      </c>
      <c r="AP1329" s="5">
        <v>0</v>
      </c>
      <c r="AQ1329" s="5">
        <v>0</v>
      </c>
      <c r="AR1329" s="5">
        <v>102</v>
      </c>
      <c r="AS1329" s="5">
        <v>47</v>
      </c>
      <c r="AT1329" s="5">
        <v>0</v>
      </c>
      <c r="AU1329" s="5">
        <v>516</v>
      </c>
      <c r="AV1329" s="5">
        <v>0</v>
      </c>
      <c r="AW1329" s="5">
        <v>0</v>
      </c>
      <c r="AX1329" s="5">
        <v>0</v>
      </c>
      <c r="AY1329" s="5">
        <v>0</v>
      </c>
      <c r="AZ1329" s="5">
        <v>0</v>
      </c>
      <c r="BA1329" s="5">
        <v>54</v>
      </c>
      <c r="BB1329" s="5">
        <v>0</v>
      </c>
      <c r="BC1329" s="5">
        <v>6444</v>
      </c>
      <c r="BD1329" s="5">
        <v>0</v>
      </c>
      <c r="BE1329" s="5">
        <v>0</v>
      </c>
      <c r="BF1329" s="5">
        <v>0</v>
      </c>
      <c r="BG1329" s="5">
        <v>0</v>
      </c>
      <c r="BH1329" s="5">
        <v>771100</v>
      </c>
      <c r="BI1329" s="5">
        <v>83674</v>
      </c>
      <c r="BJ1329" s="5">
        <v>667431</v>
      </c>
      <c r="BK1329" s="5">
        <v>57427</v>
      </c>
      <c r="BL1329" s="5">
        <v>0</v>
      </c>
      <c r="BM1329" s="5">
        <v>0</v>
      </c>
      <c r="BN1329" s="5">
        <v>0</v>
      </c>
      <c r="BO1329" s="5">
        <v>71382</v>
      </c>
      <c r="BP1329" s="5">
        <v>1541572</v>
      </c>
      <c r="BQ1329" s="5">
        <v>252222</v>
      </c>
      <c r="BR1329" s="5">
        <v>0</v>
      </c>
    </row>
    <row r="1330" spans="1:70">
      <c r="A1330" t="s">
        <v>2796</v>
      </c>
      <c r="B1330" t="s">
        <v>2797</v>
      </c>
      <c r="C1330" t="s">
        <v>1292</v>
      </c>
      <c r="D1330" t="s">
        <v>2803</v>
      </c>
      <c r="E1330" t="str">
        <f t="shared" si="20"/>
        <v>大分県佐伯市</v>
      </c>
      <c r="F1330" s="5">
        <v>67720</v>
      </c>
      <c r="G1330" s="5">
        <v>33</v>
      </c>
      <c r="H1330" s="5">
        <v>21</v>
      </c>
      <c r="I1330" s="5">
        <v>26</v>
      </c>
      <c r="J1330" s="5">
        <v>1</v>
      </c>
      <c r="K1330" s="5">
        <v>8</v>
      </c>
      <c r="L1330" s="5">
        <v>61829</v>
      </c>
      <c r="M1330" s="5">
        <v>60437</v>
      </c>
      <c r="N1330" s="5">
        <v>0</v>
      </c>
      <c r="O1330" s="5">
        <v>800535</v>
      </c>
      <c r="P1330" s="5">
        <v>1121192</v>
      </c>
      <c r="Q1330" s="5">
        <v>5780615</v>
      </c>
      <c r="R1330" s="5">
        <v>452829</v>
      </c>
      <c r="S1330" s="5">
        <v>22</v>
      </c>
      <c r="T1330" s="5">
        <v>8838</v>
      </c>
      <c r="U1330" s="5">
        <v>0</v>
      </c>
      <c r="V1330" s="5">
        <v>0</v>
      </c>
      <c r="W1330" s="5">
        <v>9</v>
      </c>
      <c r="X1330" s="5">
        <v>5</v>
      </c>
      <c r="Y1330" s="5">
        <v>44541</v>
      </c>
      <c r="Z1330" s="5">
        <v>0</v>
      </c>
      <c r="AA1330" s="5">
        <v>171</v>
      </c>
      <c r="AB1330" s="5">
        <v>93</v>
      </c>
      <c r="AC1330" s="5">
        <v>9396</v>
      </c>
      <c r="AD1330" s="5">
        <v>7651</v>
      </c>
      <c r="AE1330" s="5">
        <v>0</v>
      </c>
      <c r="AF1330" s="5">
        <v>138342</v>
      </c>
      <c r="AG1330" s="5">
        <v>24739</v>
      </c>
      <c r="AH1330" s="5">
        <v>22911</v>
      </c>
      <c r="AI1330" s="5">
        <v>0</v>
      </c>
      <c r="AJ1330" s="5">
        <v>66301</v>
      </c>
      <c r="AK1330" s="5">
        <v>14118</v>
      </c>
      <c r="AL1330" s="5">
        <v>2150</v>
      </c>
      <c r="AM1330" s="5">
        <v>7683</v>
      </c>
      <c r="AN1330" s="5">
        <v>827</v>
      </c>
      <c r="AO1330" s="5">
        <v>0</v>
      </c>
      <c r="AP1330" s="5">
        <v>0</v>
      </c>
      <c r="AQ1330" s="5">
        <v>180</v>
      </c>
      <c r="AR1330" s="5">
        <v>0</v>
      </c>
      <c r="AS1330" s="5">
        <v>2726</v>
      </c>
      <c r="AT1330" s="5">
        <v>0</v>
      </c>
      <c r="AU1330" s="5">
        <v>13135</v>
      </c>
      <c r="AV1330" s="5">
        <v>0</v>
      </c>
      <c r="AW1330" s="5">
        <v>135</v>
      </c>
      <c r="AX1330" s="5">
        <v>0</v>
      </c>
      <c r="AY1330" s="5">
        <v>1584</v>
      </c>
      <c r="AZ1330" s="5">
        <v>17720</v>
      </c>
      <c r="BA1330" s="5">
        <v>16666</v>
      </c>
      <c r="BB1330" s="5">
        <v>0</v>
      </c>
      <c r="BC1330" s="5">
        <v>86366</v>
      </c>
      <c r="BD1330" s="5">
        <v>1566</v>
      </c>
      <c r="BE1330" s="5">
        <v>31</v>
      </c>
      <c r="BF1330" s="5">
        <v>0</v>
      </c>
      <c r="BG1330" s="5">
        <v>31</v>
      </c>
      <c r="BH1330" s="5">
        <v>1147700</v>
      </c>
      <c r="BI1330" s="5">
        <v>378201</v>
      </c>
      <c r="BJ1330" s="5">
        <v>1468547</v>
      </c>
      <c r="BK1330" s="5">
        <v>119187</v>
      </c>
      <c r="BL1330" s="5">
        <v>0</v>
      </c>
      <c r="BM1330" s="5">
        <v>0</v>
      </c>
      <c r="BN1330" s="5">
        <v>0</v>
      </c>
      <c r="BO1330" s="5">
        <v>175916</v>
      </c>
      <c r="BP1330" s="5">
        <v>791685</v>
      </c>
      <c r="BQ1330" s="5">
        <v>568334</v>
      </c>
      <c r="BR1330" s="5">
        <v>0</v>
      </c>
    </row>
    <row r="1331" spans="1:70">
      <c r="A1331" t="s">
        <v>2796</v>
      </c>
      <c r="B1331" t="s">
        <v>2797</v>
      </c>
      <c r="C1331" t="s">
        <v>1294</v>
      </c>
      <c r="D1331" t="s">
        <v>2804</v>
      </c>
      <c r="E1331" t="str">
        <f t="shared" si="20"/>
        <v>大分県臼杵市</v>
      </c>
      <c r="F1331" s="5">
        <v>35231</v>
      </c>
      <c r="G1331" s="5">
        <v>20</v>
      </c>
      <c r="H1331" s="5">
        <v>5</v>
      </c>
      <c r="I1331" s="5">
        <v>1</v>
      </c>
      <c r="J1331" s="5">
        <v>0</v>
      </c>
      <c r="K1331" s="5">
        <v>1</v>
      </c>
      <c r="L1331" s="5">
        <v>7161</v>
      </c>
      <c r="M1331" s="5">
        <v>16257</v>
      </c>
      <c r="N1331" s="5">
        <v>9173</v>
      </c>
      <c r="O1331" s="5">
        <v>335354</v>
      </c>
      <c r="P1331" s="5">
        <v>642157</v>
      </c>
      <c r="Q1331" s="5">
        <v>3149054</v>
      </c>
      <c r="R1331" s="5">
        <v>244825</v>
      </c>
      <c r="S1331" s="5">
        <v>8</v>
      </c>
      <c r="T1331" s="5">
        <v>3638</v>
      </c>
      <c r="U1331" s="5">
        <v>0</v>
      </c>
      <c r="V1331" s="5">
        <v>0</v>
      </c>
      <c r="W1331" s="5">
        <v>10</v>
      </c>
      <c r="X1331" s="5">
        <v>5</v>
      </c>
      <c r="Y1331" s="5">
        <v>29700</v>
      </c>
      <c r="Z1331" s="5">
        <v>0</v>
      </c>
      <c r="AA1331" s="5">
        <v>37</v>
      </c>
      <c r="AB1331" s="5">
        <v>15</v>
      </c>
      <c r="AC1331" s="5">
        <v>3585</v>
      </c>
      <c r="AD1331" s="5">
        <v>0</v>
      </c>
      <c r="AE1331" s="5">
        <v>0</v>
      </c>
      <c r="AF1331" s="5">
        <v>129603</v>
      </c>
      <c r="AG1331" s="5">
        <v>0</v>
      </c>
      <c r="AH1331" s="5">
        <v>0</v>
      </c>
      <c r="AI1331" s="5">
        <v>381</v>
      </c>
      <c r="AJ1331" s="5">
        <v>0</v>
      </c>
      <c r="AK1331" s="5">
        <v>0</v>
      </c>
      <c r="AL1331" s="5">
        <v>12708</v>
      </c>
      <c r="AM1331" s="5">
        <v>0</v>
      </c>
      <c r="AN1331" s="5">
        <v>0</v>
      </c>
      <c r="AO1331" s="5">
        <v>0</v>
      </c>
      <c r="AP1331" s="5">
        <v>0</v>
      </c>
      <c r="AQ1331" s="5">
        <v>0</v>
      </c>
      <c r="AR1331" s="5">
        <v>640</v>
      </c>
      <c r="AS1331" s="5">
        <v>0</v>
      </c>
      <c r="AT1331" s="5">
        <v>956</v>
      </c>
      <c r="AU1331" s="5">
        <v>15521</v>
      </c>
      <c r="AV1331" s="5">
        <v>0</v>
      </c>
      <c r="AW1331" s="5">
        <v>0</v>
      </c>
      <c r="AX1331" s="5">
        <v>0</v>
      </c>
      <c r="AY1331" s="5">
        <v>21</v>
      </c>
      <c r="AZ1331" s="5">
        <v>1498</v>
      </c>
      <c r="BA1331" s="5">
        <v>1653</v>
      </c>
      <c r="BB1331" s="5">
        <v>0</v>
      </c>
      <c r="BC1331" s="5">
        <v>6056</v>
      </c>
      <c r="BD1331" s="5">
        <v>0</v>
      </c>
      <c r="BE1331" s="5">
        <v>0</v>
      </c>
      <c r="BF1331" s="5">
        <v>0</v>
      </c>
      <c r="BG1331" s="5">
        <v>0</v>
      </c>
      <c r="BH1331" s="5">
        <v>663012</v>
      </c>
      <c r="BI1331" s="5">
        <v>57882</v>
      </c>
      <c r="BJ1331" s="5">
        <v>558255</v>
      </c>
      <c r="BK1331" s="5">
        <v>79688</v>
      </c>
      <c r="BL1331" s="5">
        <v>362</v>
      </c>
      <c r="BM1331" s="5">
        <v>0</v>
      </c>
      <c r="BN1331" s="5">
        <v>0</v>
      </c>
      <c r="BO1331" s="5">
        <v>54880</v>
      </c>
      <c r="BP1331" s="5">
        <v>258121</v>
      </c>
      <c r="BQ1331" s="5">
        <v>333378</v>
      </c>
      <c r="BR1331" s="5">
        <v>0</v>
      </c>
    </row>
    <row r="1332" spans="1:70">
      <c r="A1332" t="s">
        <v>2796</v>
      </c>
      <c r="B1332" t="s">
        <v>2797</v>
      </c>
      <c r="C1332" t="s">
        <v>1298</v>
      </c>
      <c r="D1332" t="s">
        <v>2805</v>
      </c>
      <c r="E1332" t="str">
        <f t="shared" si="20"/>
        <v>大分県津久見市</v>
      </c>
      <c r="F1332" s="5">
        <v>15148</v>
      </c>
      <c r="G1332" s="5">
        <v>10</v>
      </c>
      <c r="H1332" s="5">
        <v>2</v>
      </c>
      <c r="I1332" s="5">
        <v>2</v>
      </c>
      <c r="J1332" s="5">
        <v>0</v>
      </c>
      <c r="K1332" s="5">
        <v>0</v>
      </c>
      <c r="L1332" s="5">
        <v>7779</v>
      </c>
      <c r="M1332" s="5">
        <v>10228</v>
      </c>
      <c r="N1332" s="5">
        <v>2211</v>
      </c>
      <c r="O1332" s="5">
        <v>129538</v>
      </c>
      <c r="P1332" s="5">
        <v>294810</v>
      </c>
      <c r="Q1332" s="5">
        <v>466749</v>
      </c>
      <c r="R1332" s="5">
        <v>49403</v>
      </c>
      <c r="S1332" s="5">
        <v>8</v>
      </c>
      <c r="T1332" s="5">
        <v>1985</v>
      </c>
      <c r="U1332" s="5">
        <v>0</v>
      </c>
      <c r="V1332" s="5">
        <v>0</v>
      </c>
      <c r="W1332" s="5">
        <v>5</v>
      </c>
      <c r="X1332" s="5">
        <v>7</v>
      </c>
      <c r="Y1332" s="5">
        <v>9400</v>
      </c>
      <c r="Z1332" s="5">
        <v>0</v>
      </c>
      <c r="AA1332" s="5">
        <v>41</v>
      </c>
      <c r="AB1332" s="5">
        <v>8</v>
      </c>
      <c r="AC1332" s="5">
        <v>343</v>
      </c>
      <c r="AD1332" s="5">
        <v>1301</v>
      </c>
      <c r="AE1332" s="5">
        <v>0</v>
      </c>
      <c r="AF1332" s="5">
        <v>6715</v>
      </c>
      <c r="AG1332" s="5">
        <v>0</v>
      </c>
      <c r="AH1332" s="5">
        <v>0</v>
      </c>
      <c r="AI1332" s="5">
        <v>0</v>
      </c>
      <c r="AJ1332" s="5">
        <v>0</v>
      </c>
      <c r="AK1332" s="5">
        <v>4000</v>
      </c>
      <c r="AL1332" s="5">
        <v>2322</v>
      </c>
      <c r="AM1332" s="5">
        <v>0</v>
      </c>
      <c r="AN1332" s="5">
        <v>0</v>
      </c>
      <c r="AO1332" s="5">
        <v>0</v>
      </c>
      <c r="AP1332" s="5">
        <v>0</v>
      </c>
      <c r="AQ1332" s="5">
        <v>135</v>
      </c>
      <c r="AR1332" s="5">
        <v>0</v>
      </c>
      <c r="AS1332" s="5">
        <v>36</v>
      </c>
      <c r="AT1332" s="5">
        <v>35</v>
      </c>
      <c r="AU1332" s="5">
        <v>3006</v>
      </c>
      <c r="AV1332" s="5">
        <v>0</v>
      </c>
      <c r="AW1332" s="5">
        <v>0</v>
      </c>
      <c r="AX1332" s="5">
        <v>0</v>
      </c>
      <c r="AY1332" s="5">
        <v>0</v>
      </c>
      <c r="AZ1332" s="5">
        <v>1509</v>
      </c>
      <c r="BA1332" s="5">
        <v>4985</v>
      </c>
      <c r="BB1332" s="5">
        <v>0</v>
      </c>
      <c r="BC1332" s="5">
        <v>11694</v>
      </c>
      <c r="BD1332" s="5">
        <v>0</v>
      </c>
      <c r="BE1332" s="5">
        <v>0</v>
      </c>
      <c r="BF1332" s="5">
        <v>0</v>
      </c>
      <c r="BG1332" s="5">
        <v>0</v>
      </c>
      <c r="BH1332" s="5">
        <v>299255</v>
      </c>
      <c r="BI1332" s="5">
        <v>28652</v>
      </c>
      <c r="BJ1332" s="5">
        <v>285757</v>
      </c>
      <c r="BK1332" s="5">
        <v>10608</v>
      </c>
      <c r="BL1332" s="5">
        <v>0</v>
      </c>
      <c r="BM1332" s="5">
        <v>978</v>
      </c>
      <c r="BN1332" s="5">
        <v>0</v>
      </c>
      <c r="BO1332" s="5">
        <v>25131</v>
      </c>
      <c r="BP1332" s="5">
        <v>914051</v>
      </c>
      <c r="BQ1332" s="5">
        <v>98170</v>
      </c>
      <c r="BR1332" s="5">
        <v>0</v>
      </c>
    </row>
    <row r="1333" spans="1:70">
      <c r="A1333" t="s">
        <v>2796</v>
      </c>
      <c r="B1333" t="s">
        <v>2797</v>
      </c>
      <c r="C1333" t="s">
        <v>1300</v>
      </c>
      <c r="D1333" t="s">
        <v>2806</v>
      </c>
      <c r="E1333" t="str">
        <f t="shared" si="20"/>
        <v>大分県竹田市</v>
      </c>
      <c r="F1333" s="5">
        <v>6306</v>
      </c>
      <c r="G1333" s="5">
        <v>5</v>
      </c>
      <c r="H1333" s="5">
        <v>4</v>
      </c>
      <c r="I1333" s="5">
        <v>0</v>
      </c>
      <c r="J1333" s="5">
        <v>0</v>
      </c>
      <c r="K1333" s="5">
        <v>0</v>
      </c>
      <c r="L1333" s="5">
        <v>3308</v>
      </c>
      <c r="M1333" s="5">
        <v>3186</v>
      </c>
      <c r="N1333" s="5">
        <v>0</v>
      </c>
      <c r="O1333" s="5">
        <v>66088</v>
      </c>
      <c r="P1333" s="5">
        <v>153850</v>
      </c>
      <c r="Q1333" s="5">
        <v>214216</v>
      </c>
      <c r="R1333" s="5">
        <v>26867</v>
      </c>
      <c r="S1333" s="5">
        <v>5</v>
      </c>
      <c r="T1333" s="5">
        <v>841</v>
      </c>
      <c r="U1333" s="5">
        <v>0</v>
      </c>
      <c r="V1333" s="5">
        <v>0</v>
      </c>
      <c r="W1333" s="5">
        <v>2</v>
      </c>
      <c r="X1333" s="5">
        <v>5</v>
      </c>
      <c r="Y1333" s="5">
        <v>6000</v>
      </c>
      <c r="Z1333" s="5">
        <v>4590</v>
      </c>
      <c r="AA1333" s="5">
        <v>44</v>
      </c>
      <c r="AB1333" s="5">
        <v>16</v>
      </c>
      <c r="AC1333" s="5">
        <v>1289</v>
      </c>
      <c r="AD1333" s="5">
        <v>1454</v>
      </c>
      <c r="AE1333" s="5">
        <v>0</v>
      </c>
      <c r="AF1333" s="5">
        <v>23857</v>
      </c>
      <c r="AG1333" s="5">
        <v>0</v>
      </c>
      <c r="AH1333" s="5">
        <v>0</v>
      </c>
      <c r="AI1333" s="5">
        <v>0</v>
      </c>
      <c r="AJ1333" s="5">
        <v>0</v>
      </c>
      <c r="AK1333" s="5">
        <v>0</v>
      </c>
      <c r="AL1333" s="5">
        <v>0</v>
      </c>
      <c r="AM1333" s="5">
        <v>2400</v>
      </c>
      <c r="AN1333" s="5">
        <v>0</v>
      </c>
      <c r="AO1333" s="5">
        <v>0</v>
      </c>
      <c r="AP1333" s="5">
        <v>0</v>
      </c>
      <c r="AQ1333" s="5">
        <v>0</v>
      </c>
      <c r="AR1333" s="5">
        <v>861</v>
      </c>
      <c r="AS1333" s="5">
        <v>0</v>
      </c>
      <c r="AT1333" s="5">
        <v>0</v>
      </c>
      <c r="AU1333" s="5">
        <v>8687</v>
      </c>
      <c r="AV1333" s="5">
        <v>0</v>
      </c>
      <c r="AW1333" s="5">
        <v>0</v>
      </c>
      <c r="AX1333" s="5">
        <v>0</v>
      </c>
      <c r="AY1333" s="5">
        <v>0</v>
      </c>
      <c r="AZ1333" s="5">
        <v>0</v>
      </c>
      <c r="BA1333" s="5">
        <v>0</v>
      </c>
      <c r="BB1333" s="5">
        <v>0</v>
      </c>
      <c r="BC1333" s="5">
        <v>5922</v>
      </c>
      <c r="BD1333" s="5">
        <v>0</v>
      </c>
      <c r="BE1333" s="5">
        <v>0</v>
      </c>
      <c r="BF1333" s="5">
        <v>0</v>
      </c>
      <c r="BG1333" s="5">
        <v>0</v>
      </c>
      <c r="BH1333" s="5">
        <v>154454</v>
      </c>
      <c r="BI1333" s="5">
        <v>6555</v>
      </c>
      <c r="BJ1333" s="5">
        <v>141410</v>
      </c>
      <c r="BK1333" s="5">
        <v>4038</v>
      </c>
      <c r="BL1333" s="5">
        <v>0</v>
      </c>
      <c r="BM1333" s="5">
        <v>0</v>
      </c>
      <c r="BN1333" s="5">
        <v>0</v>
      </c>
      <c r="BO1333" s="5">
        <v>6014</v>
      </c>
      <c r="BP1333" s="5">
        <v>320713</v>
      </c>
      <c r="BQ1333" s="5">
        <v>44096</v>
      </c>
      <c r="BR1333" s="5">
        <v>6529</v>
      </c>
    </row>
    <row r="1334" spans="1:70">
      <c r="A1334" t="s">
        <v>2796</v>
      </c>
      <c r="B1334" t="s">
        <v>2797</v>
      </c>
      <c r="C1334" t="s">
        <v>1302</v>
      </c>
      <c r="D1334" t="s">
        <v>2807</v>
      </c>
      <c r="E1334" t="str">
        <f t="shared" si="20"/>
        <v>大分県豊後高田市</v>
      </c>
      <c r="F1334" s="5">
        <v>13026</v>
      </c>
      <c r="G1334" s="5">
        <v>4</v>
      </c>
      <c r="H1334" s="5">
        <v>5</v>
      </c>
      <c r="I1334" s="5">
        <v>0</v>
      </c>
      <c r="J1334" s="5">
        <v>0</v>
      </c>
      <c r="K1334" s="5">
        <v>0</v>
      </c>
      <c r="L1334" s="5">
        <v>4607</v>
      </c>
      <c r="M1334" s="5">
        <v>3114</v>
      </c>
      <c r="N1334" s="5">
        <v>0</v>
      </c>
      <c r="O1334" s="5">
        <v>156696</v>
      </c>
      <c r="P1334" s="5">
        <v>211718</v>
      </c>
      <c r="Q1334" s="5">
        <v>914640</v>
      </c>
      <c r="R1334" s="5">
        <v>56112</v>
      </c>
      <c r="S1334" s="5">
        <v>4</v>
      </c>
      <c r="T1334" s="5">
        <v>1624</v>
      </c>
      <c r="U1334" s="5">
        <v>0</v>
      </c>
      <c r="V1334" s="5">
        <v>0</v>
      </c>
      <c r="W1334" s="5">
        <v>1</v>
      </c>
      <c r="X1334" s="5">
        <v>25</v>
      </c>
      <c r="Y1334" s="5">
        <v>7200</v>
      </c>
      <c r="Z1334" s="5">
        <v>0</v>
      </c>
      <c r="AA1334" s="5">
        <v>12</v>
      </c>
      <c r="AB1334" s="5">
        <v>0</v>
      </c>
      <c r="AC1334" s="5">
        <v>1285</v>
      </c>
      <c r="AD1334" s="5">
        <v>50</v>
      </c>
      <c r="AE1334" s="5">
        <v>0</v>
      </c>
      <c r="AF1334" s="5">
        <v>5478</v>
      </c>
      <c r="AG1334" s="5">
        <v>3880</v>
      </c>
      <c r="AH1334" s="5">
        <v>3880</v>
      </c>
      <c r="AI1334" s="5">
        <v>3320</v>
      </c>
      <c r="AJ1334" s="5">
        <v>0</v>
      </c>
      <c r="AK1334" s="5">
        <v>3013</v>
      </c>
      <c r="AL1334" s="5">
        <v>0</v>
      </c>
      <c r="AM1334" s="5">
        <v>0</v>
      </c>
      <c r="AN1334" s="5">
        <v>0</v>
      </c>
      <c r="AO1334" s="5">
        <v>423</v>
      </c>
      <c r="AP1334" s="5">
        <v>0</v>
      </c>
      <c r="AQ1334" s="5">
        <v>0</v>
      </c>
      <c r="AR1334" s="5">
        <v>0</v>
      </c>
      <c r="AS1334" s="5">
        <v>0</v>
      </c>
      <c r="AT1334" s="5">
        <v>0</v>
      </c>
      <c r="AU1334" s="5">
        <v>0</v>
      </c>
      <c r="AV1334" s="5">
        <v>0</v>
      </c>
      <c r="AW1334" s="5">
        <v>0</v>
      </c>
      <c r="AX1334" s="5">
        <v>0</v>
      </c>
      <c r="AY1334" s="5">
        <v>0</v>
      </c>
      <c r="AZ1334" s="5">
        <v>110</v>
      </c>
      <c r="BA1334" s="5">
        <v>272</v>
      </c>
      <c r="BB1334" s="5">
        <v>0</v>
      </c>
      <c r="BC1334" s="5">
        <v>614</v>
      </c>
      <c r="BD1334" s="5">
        <v>0</v>
      </c>
      <c r="BE1334" s="5">
        <v>0</v>
      </c>
      <c r="BF1334" s="5">
        <v>0</v>
      </c>
      <c r="BG1334" s="5">
        <v>0</v>
      </c>
      <c r="BH1334" s="5">
        <v>218678</v>
      </c>
      <c r="BI1334" s="5">
        <v>55225</v>
      </c>
      <c r="BJ1334" s="5">
        <v>242217</v>
      </c>
      <c r="BK1334" s="5">
        <v>15046</v>
      </c>
      <c r="BL1334" s="5">
        <v>37</v>
      </c>
      <c r="BM1334" s="5">
        <v>0</v>
      </c>
      <c r="BN1334" s="5">
        <v>0</v>
      </c>
      <c r="BO1334" s="5">
        <v>47358</v>
      </c>
      <c r="BP1334" s="5">
        <v>269717</v>
      </c>
      <c r="BQ1334" s="5">
        <v>106758</v>
      </c>
      <c r="BR1334" s="5">
        <v>0</v>
      </c>
    </row>
    <row r="1335" spans="1:70">
      <c r="A1335" t="s">
        <v>2796</v>
      </c>
      <c r="B1335" t="s">
        <v>2797</v>
      </c>
      <c r="C1335" t="s">
        <v>1523</v>
      </c>
      <c r="D1335" t="s">
        <v>2808</v>
      </c>
      <c r="E1335" t="str">
        <f t="shared" si="20"/>
        <v>大分県杵築市</v>
      </c>
      <c r="F1335" s="5">
        <v>20975</v>
      </c>
      <c r="G1335" s="5">
        <v>15</v>
      </c>
      <c r="H1335" s="5">
        <v>4</v>
      </c>
      <c r="I1335" s="5">
        <v>0</v>
      </c>
      <c r="J1335" s="5">
        <v>1</v>
      </c>
      <c r="K1335" s="5">
        <v>0</v>
      </c>
      <c r="L1335" s="5">
        <v>7150</v>
      </c>
      <c r="M1335" s="5">
        <v>8615</v>
      </c>
      <c r="N1335" s="5">
        <v>0</v>
      </c>
      <c r="O1335" s="5">
        <v>168976</v>
      </c>
      <c r="P1335" s="5">
        <v>376090</v>
      </c>
      <c r="Q1335" s="5">
        <v>1186894</v>
      </c>
      <c r="R1335" s="5">
        <v>82178</v>
      </c>
      <c r="S1335" s="5">
        <v>7</v>
      </c>
      <c r="T1335" s="5">
        <v>2435</v>
      </c>
      <c r="U1335" s="5">
        <v>0</v>
      </c>
      <c r="V1335" s="5">
        <v>0</v>
      </c>
      <c r="W1335" s="5">
        <v>3</v>
      </c>
      <c r="X1335" s="5">
        <v>15</v>
      </c>
      <c r="Y1335" s="5">
        <v>10772</v>
      </c>
      <c r="Z1335" s="5">
        <v>0</v>
      </c>
      <c r="AA1335" s="5">
        <v>37</v>
      </c>
      <c r="AB1335" s="5">
        <v>14</v>
      </c>
      <c r="AC1335" s="5">
        <v>3841</v>
      </c>
      <c r="AD1335" s="5">
        <v>3429</v>
      </c>
      <c r="AE1335" s="5">
        <v>0</v>
      </c>
      <c r="AF1335" s="5">
        <v>15192</v>
      </c>
      <c r="AG1335" s="5">
        <v>0</v>
      </c>
      <c r="AH1335" s="5">
        <v>0</v>
      </c>
      <c r="AI1335" s="5">
        <v>0</v>
      </c>
      <c r="AJ1335" s="5">
        <v>0</v>
      </c>
      <c r="AK1335" s="5">
        <v>0</v>
      </c>
      <c r="AL1335" s="5">
        <v>0</v>
      </c>
      <c r="AM1335" s="5">
        <v>3555</v>
      </c>
      <c r="AN1335" s="5">
        <v>0</v>
      </c>
      <c r="AO1335" s="5">
        <v>0</v>
      </c>
      <c r="AP1335" s="5">
        <v>0</v>
      </c>
      <c r="AQ1335" s="5">
        <v>996</v>
      </c>
      <c r="AR1335" s="5">
        <v>0</v>
      </c>
      <c r="AS1335" s="5">
        <v>0</v>
      </c>
      <c r="AT1335" s="5">
        <v>0</v>
      </c>
      <c r="AU1335" s="5">
        <v>0</v>
      </c>
      <c r="AV1335" s="5">
        <v>1302</v>
      </c>
      <c r="AW1335" s="5">
        <v>266</v>
      </c>
      <c r="AX1335" s="5">
        <v>0</v>
      </c>
      <c r="AY1335" s="5">
        <v>103</v>
      </c>
      <c r="AZ1335" s="5">
        <v>0</v>
      </c>
      <c r="BA1335" s="5">
        <v>0</v>
      </c>
      <c r="BB1335" s="5">
        <v>0</v>
      </c>
      <c r="BC1335" s="5">
        <v>29716</v>
      </c>
      <c r="BD1335" s="5">
        <v>0</v>
      </c>
      <c r="BE1335" s="5">
        <v>0</v>
      </c>
      <c r="BF1335" s="5">
        <v>0</v>
      </c>
      <c r="BG1335" s="5">
        <v>0</v>
      </c>
      <c r="BH1335" s="5">
        <v>391548</v>
      </c>
      <c r="BI1335" s="5">
        <v>8279</v>
      </c>
      <c r="BJ1335" s="5">
        <v>307940</v>
      </c>
      <c r="BK1335" s="5">
        <v>19884</v>
      </c>
      <c r="BL1335" s="5">
        <v>0</v>
      </c>
      <c r="BM1335" s="5">
        <v>0</v>
      </c>
      <c r="BN1335" s="5">
        <v>0</v>
      </c>
      <c r="BO1335" s="5">
        <v>4015</v>
      </c>
      <c r="BP1335" s="5">
        <v>481788</v>
      </c>
      <c r="BQ1335" s="5">
        <v>119082</v>
      </c>
      <c r="BR1335" s="5">
        <v>0</v>
      </c>
    </row>
    <row r="1336" spans="1:70">
      <c r="A1336" t="s">
        <v>2796</v>
      </c>
      <c r="B1336" t="s">
        <v>2797</v>
      </c>
      <c r="C1336" t="s">
        <v>1306</v>
      </c>
      <c r="D1336" t="s">
        <v>2809</v>
      </c>
      <c r="E1336" t="str">
        <f t="shared" si="20"/>
        <v>大分県豊後大野市</v>
      </c>
      <c r="F1336" s="5">
        <v>14921</v>
      </c>
      <c r="G1336" s="5">
        <v>4</v>
      </c>
      <c r="H1336" s="5">
        <v>0</v>
      </c>
      <c r="I1336" s="5">
        <v>1</v>
      </c>
      <c r="J1336" s="5">
        <v>1</v>
      </c>
      <c r="K1336" s="5">
        <v>1</v>
      </c>
      <c r="L1336" s="5">
        <v>8138</v>
      </c>
      <c r="M1336" s="5">
        <v>11701</v>
      </c>
      <c r="N1336" s="5">
        <v>0</v>
      </c>
      <c r="O1336" s="5">
        <v>185085</v>
      </c>
      <c r="P1336" s="5">
        <v>264114</v>
      </c>
      <c r="Q1336" s="5">
        <v>2831294</v>
      </c>
      <c r="R1336" s="5">
        <v>111602</v>
      </c>
      <c r="S1336" s="5">
        <v>2</v>
      </c>
      <c r="T1336" s="5">
        <v>1705</v>
      </c>
      <c r="U1336" s="5">
        <v>0</v>
      </c>
      <c r="V1336" s="5">
        <v>0</v>
      </c>
      <c r="W1336" s="5">
        <v>1</v>
      </c>
      <c r="X1336" s="5">
        <v>3</v>
      </c>
      <c r="Y1336" s="5">
        <v>8341</v>
      </c>
      <c r="Z1336" s="5">
        <v>0</v>
      </c>
      <c r="AA1336" s="5">
        <v>30</v>
      </c>
      <c r="AB1336" s="5">
        <v>3</v>
      </c>
      <c r="AC1336" s="5">
        <v>77</v>
      </c>
      <c r="AD1336" s="5">
        <v>2430</v>
      </c>
      <c r="AE1336" s="5">
        <v>0</v>
      </c>
      <c r="AF1336" s="5">
        <v>2255</v>
      </c>
      <c r="AG1336" s="5">
        <v>6000</v>
      </c>
      <c r="AH1336" s="5">
        <v>0</v>
      </c>
      <c r="AI1336" s="5">
        <v>0</v>
      </c>
      <c r="AJ1336" s="5">
        <v>0</v>
      </c>
      <c r="AK1336" s="5">
        <v>1767</v>
      </c>
      <c r="AL1336" s="5">
        <v>0</v>
      </c>
      <c r="AM1336" s="5">
        <v>2862</v>
      </c>
      <c r="AN1336" s="5">
        <v>0</v>
      </c>
      <c r="AO1336" s="5">
        <v>0</v>
      </c>
      <c r="AP1336" s="5">
        <v>0</v>
      </c>
      <c r="AQ1336" s="5">
        <v>0</v>
      </c>
      <c r="AR1336" s="5">
        <v>3367</v>
      </c>
      <c r="AS1336" s="5">
        <v>0</v>
      </c>
      <c r="AT1336" s="5">
        <v>0</v>
      </c>
      <c r="AU1336" s="5">
        <v>2083</v>
      </c>
      <c r="AV1336" s="5">
        <v>0</v>
      </c>
      <c r="AW1336" s="5">
        <v>0</v>
      </c>
      <c r="AX1336" s="5">
        <v>0</v>
      </c>
      <c r="AY1336" s="5">
        <v>0</v>
      </c>
      <c r="AZ1336" s="5">
        <v>2756</v>
      </c>
      <c r="BA1336" s="5">
        <v>2552</v>
      </c>
      <c r="BB1336" s="5">
        <v>0</v>
      </c>
      <c r="BC1336" s="5">
        <v>8044</v>
      </c>
      <c r="BD1336" s="5">
        <v>71</v>
      </c>
      <c r="BE1336" s="5">
        <v>61</v>
      </c>
      <c r="BF1336" s="5">
        <v>0</v>
      </c>
      <c r="BG1336" s="5">
        <v>0</v>
      </c>
      <c r="BH1336" s="5">
        <v>268766</v>
      </c>
      <c r="BI1336" s="5">
        <v>35052</v>
      </c>
      <c r="BJ1336" s="5">
        <v>308856</v>
      </c>
      <c r="BK1336" s="5">
        <v>44391</v>
      </c>
      <c r="BL1336" s="5">
        <v>150</v>
      </c>
      <c r="BM1336" s="5">
        <v>0</v>
      </c>
      <c r="BN1336" s="5">
        <v>0</v>
      </c>
      <c r="BO1336" s="5">
        <v>25874</v>
      </c>
      <c r="BP1336" s="5">
        <v>641034</v>
      </c>
      <c r="BQ1336" s="5">
        <v>140092</v>
      </c>
      <c r="BR1336" s="5">
        <v>0</v>
      </c>
    </row>
    <row r="1337" spans="1:70">
      <c r="A1337" t="s">
        <v>2796</v>
      </c>
      <c r="B1337" t="s">
        <v>2797</v>
      </c>
      <c r="C1337" t="s">
        <v>1308</v>
      </c>
      <c r="D1337" t="s">
        <v>2810</v>
      </c>
      <c r="E1337" t="str">
        <f t="shared" si="20"/>
        <v>大分県日出町</v>
      </c>
      <c r="F1337" s="5">
        <v>25756</v>
      </c>
      <c r="G1337" s="5">
        <v>11</v>
      </c>
      <c r="H1337" s="5">
        <v>5</v>
      </c>
      <c r="I1337" s="5">
        <v>0</v>
      </c>
      <c r="J1337" s="5">
        <v>2</v>
      </c>
      <c r="K1337" s="5">
        <v>0</v>
      </c>
      <c r="L1337" s="5">
        <v>10002</v>
      </c>
      <c r="M1337" s="5">
        <v>11222</v>
      </c>
      <c r="N1337" s="5">
        <v>4304</v>
      </c>
      <c r="O1337" s="5">
        <v>211771</v>
      </c>
      <c r="P1337" s="5">
        <v>357141</v>
      </c>
      <c r="Q1337" s="5">
        <v>829939</v>
      </c>
      <c r="R1337" s="5">
        <v>61740</v>
      </c>
      <c r="S1337" s="5">
        <v>8</v>
      </c>
      <c r="T1337" s="5">
        <v>2981</v>
      </c>
      <c r="U1337" s="5">
        <v>0</v>
      </c>
      <c r="V1337" s="5">
        <v>0</v>
      </c>
      <c r="W1337" s="5">
        <v>4</v>
      </c>
      <c r="X1337" s="5">
        <v>5</v>
      </c>
      <c r="Y1337" s="5">
        <v>15500</v>
      </c>
      <c r="Z1337" s="5">
        <v>0</v>
      </c>
      <c r="AA1337" s="5">
        <v>47</v>
      </c>
      <c r="AB1337" s="5">
        <v>18</v>
      </c>
      <c r="AC1337" s="5">
        <v>50</v>
      </c>
      <c r="AD1337" s="5">
        <v>2248</v>
      </c>
      <c r="AE1337" s="5">
        <v>78</v>
      </c>
      <c r="AF1337" s="5">
        <v>26660</v>
      </c>
      <c r="AG1337" s="5">
        <v>1200</v>
      </c>
      <c r="AH1337" s="5">
        <v>0</v>
      </c>
      <c r="AI1337" s="5">
        <v>7250</v>
      </c>
      <c r="AJ1337" s="5">
        <v>0</v>
      </c>
      <c r="AK1337" s="5">
        <v>1200</v>
      </c>
      <c r="AL1337" s="5">
        <v>3600</v>
      </c>
      <c r="AM1337" s="5">
        <v>0</v>
      </c>
      <c r="AN1337" s="5">
        <v>0</v>
      </c>
      <c r="AO1337" s="5">
        <v>0</v>
      </c>
      <c r="AP1337" s="5">
        <v>462</v>
      </c>
      <c r="AQ1337" s="5">
        <v>0</v>
      </c>
      <c r="AR1337" s="5">
        <v>0</v>
      </c>
      <c r="AS1337" s="5">
        <v>0</v>
      </c>
      <c r="AT1337" s="5">
        <v>0</v>
      </c>
      <c r="AU1337" s="5">
        <v>262</v>
      </c>
      <c r="AV1337" s="5">
        <v>95</v>
      </c>
      <c r="AW1337" s="5">
        <v>191</v>
      </c>
      <c r="AX1337" s="5">
        <v>203</v>
      </c>
      <c r="AY1337" s="5">
        <v>7028</v>
      </c>
      <c r="AZ1337" s="5">
        <v>0</v>
      </c>
      <c r="BA1337" s="5">
        <v>1146</v>
      </c>
      <c r="BB1337" s="5">
        <v>0</v>
      </c>
      <c r="BC1337" s="5">
        <v>10510</v>
      </c>
      <c r="BD1337" s="5">
        <v>0</v>
      </c>
      <c r="BE1337" s="5">
        <v>0</v>
      </c>
      <c r="BF1337" s="5">
        <v>0</v>
      </c>
      <c r="BG1337" s="5">
        <v>0</v>
      </c>
      <c r="BH1337" s="5">
        <v>376211</v>
      </c>
      <c r="BI1337" s="5">
        <v>27878</v>
      </c>
      <c r="BJ1337" s="5">
        <v>315598</v>
      </c>
      <c r="BK1337" s="5">
        <v>13188</v>
      </c>
      <c r="BL1337" s="5">
        <v>0</v>
      </c>
      <c r="BM1337" s="5">
        <v>0</v>
      </c>
      <c r="BN1337" s="5">
        <v>0</v>
      </c>
      <c r="BO1337" s="5">
        <v>27580</v>
      </c>
      <c r="BP1337" s="5">
        <v>550025</v>
      </c>
      <c r="BQ1337" s="5">
        <v>115092</v>
      </c>
      <c r="BR1337" s="5">
        <v>0</v>
      </c>
    </row>
    <row r="1338" spans="1:70">
      <c r="A1338" t="s">
        <v>2796</v>
      </c>
      <c r="B1338" t="s">
        <v>2797</v>
      </c>
      <c r="C1338" t="s">
        <v>1310</v>
      </c>
      <c r="D1338" t="s">
        <v>2811</v>
      </c>
      <c r="E1338" t="str">
        <f t="shared" si="20"/>
        <v>大分県玖珠町</v>
      </c>
      <c r="F1338" s="5">
        <v>8204</v>
      </c>
      <c r="G1338" s="5">
        <v>6</v>
      </c>
      <c r="H1338" s="5">
        <v>1</v>
      </c>
      <c r="I1338" s="5">
        <v>2</v>
      </c>
      <c r="J1338" s="5">
        <v>0</v>
      </c>
      <c r="K1338" s="5">
        <v>0</v>
      </c>
      <c r="L1338" s="5">
        <v>5405</v>
      </c>
      <c r="M1338" s="5">
        <v>696</v>
      </c>
      <c r="N1338" s="5">
        <v>55170</v>
      </c>
      <c r="O1338" s="5">
        <v>17093</v>
      </c>
      <c r="P1338" s="5">
        <v>166569</v>
      </c>
      <c r="Q1338" s="5">
        <v>401150</v>
      </c>
      <c r="R1338" s="5">
        <v>43394</v>
      </c>
      <c r="S1338" s="5">
        <v>6</v>
      </c>
      <c r="T1338" s="5">
        <v>1050</v>
      </c>
      <c r="U1338" s="5">
        <v>0</v>
      </c>
      <c r="V1338" s="5">
        <v>0</v>
      </c>
      <c r="W1338" s="5">
        <v>4</v>
      </c>
      <c r="X1338" s="5">
        <v>15</v>
      </c>
      <c r="Y1338" s="5">
        <v>6160</v>
      </c>
      <c r="Z1338" s="5">
        <v>0</v>
      </c>
      <c r="AA1338" s="5">
        <v>0</v>
      </c>
      <c r="AB1338" s="5">
        <v>0</v>
      </c>
      <c r="AC1338" s="5">
        <v>4050</v>
      </c>
      <c r="AD1338" s="5">
        <v>80</v>
      </c>
      <c r="AE1338" s="5">
        <v>4094</v>
      </c>
      <c r="AF1338" s="5">
        <v>2342</v>
      </c>
      <c r="AG1338" s="5">
        <v>0</v>
      </c>
      <c r="AH1338" s="5">
        <v>0</v>
      </c>
      <c r="AI1338" s="5">
        <v>0</v>
      </c>
      <c r="AJ1338" s="5">
        <v>0</v>
      </c>
      <c r="AK1338" s="5">
        <v>0</v>
      </c>
      <c r="AL1338" s="5">
        <v>3388</v>
      </c>
      <c r="AM1338" s="5">
        <v>0</v>
      </c>
      <c r="AN1338" s="5">
        <v>0</v>
      </c>
      <c r="AO1338" s="5">
        <v>0</v>
      </c>
      <c r="AP1338" s="5">
        <v>0</v>
      </c>
      <c r="AQ1338" s="5">
        <v>0</v>
      </c>
      <c r="AR1338" s="5">
        <v>0</v>
      </c>
      <c r="AS1338" s="5">
        <v>0</v>
      </c>
      <c r="AT1338" s="5">
        <v>0</v>
      </c>
      <c r="AU1338" s="5">
        <v>0</v>
      </c>
      <c r="AV1338" s="5">
        <v>2003</v>
      </c>
      <c r="AW1338" s="5">
        <v>0</v>
      </c>
      <c r="AX1338" s="5">
        <v>0</v>
      </c>
      <c r="AY1338" s="5">
        <v>0</v>
      </c>
      <c r="AZ1338" s="5">
        <v>0</v>
      </c>
      <c r="BA1338" s="5">
        <v>0</v>
      </c>
      <c r="BB1338" s="5">
        <v>0</v>
      </c>
      <c r="BC1338" s="5">
        <v>0</v>
      </c>
      <c r="BD1338" s="5">
        <v>0</v>
      </c>
      <c r="BE1338" s="5">
        <v>0</v>
      </c>
      <c r="BF1338" s="5">
        <v>0</v>
      </c>
      <c r="BG1338" s="5">
        <v>0</v>
      </c>
      <c r="BH1338" s="5">
        <v>175918</v>
      </c>
      <c r="BI1338" s="5">
        <v>36519</v>
      </c>
      <c r="BJ1338" s="5">
        <v>163740</v>
      </c>
      <c r="BK1338" s="5">
        <v>10569</v>
      </c>
      <c r="BL1338" s="5">
        <v>1016</v>
      </c>
      <c r="BM1338" s="5">
        <v>6302</v>
      </c>
      <c r="BN1338" s="5">
        <v>0</v>
      </c>
      <c r="BO1338" s="5">
        <v>36463</v>
      </c>
      <c r="BP1338" s="5">
        <v>292433</v>
      </c>
      <c r="BQ1338" s="5">
        <v>56842</v>
      </c>
      <c r="BR1338" s="5">
        <v>0</v>
      </c>
    </row>
    <row r="1339" spans="1:70">
      <c r="A1339" t="s">
        <v>2796</v>
      </c>
      <c r="B1339" t="s">
        <v>2797</v>
      </c>
      <c r="C1339" t="s">
        <v>1314</v>
      </c>
      <c r="D1339" t="s">
        <v>2812</v>
      </c>
      <c r="E1339" t="str">
        <f t="shared" si="20"/>
        <v>大分県宇佐市</v>
      </c>
      <c r="F1339" s="5">
        <v>39805</v>
      </c>
      <c r="G1339" s="5">
        <v>19</v>
      </c>
      <c r="H1339" s="5">
        <v>23</v>
      </c>
      <c r="I1339" s="5">
        <v>0</v>
      </c>
      <c r="J1339" s="5">
        <v>0</v>
      </c>
      <c r="K1339" s="5">
        <v>0</v>
      </c>
      <c r="L1339" s="5">
        <v>24702</v>
      </c>
      <c r="M1339" s="5">
        <v>35244</v>
      </c>
      <c r="N1339" s="5">
        <v>12512</v>
      </c>
      <c r="O1339" s="5">
        <v>649985</v>
      </c>
      <c r="P1339" s="5">
        <v>662953</v>
      </c>
      <c r="Q1339" s="5">
        <v>4245995</v>
      </c>
      <c r="R1339" s="5">
        <v>253793</v>
      </c>
      <c r="S1339" s="5">
        <v>14</v>
      </c>
      <c r="T1339" s="5">
        <v>4259</v>
      </c>
      <c r="U1339" s="5">
        <v>0</v>
      </c>
      <c r="V1339" s="5">
        <v>0</v>
      </c>
      <c r="W1339" s="5">
        <v>7</v>
      </c>
      <c r="X1339" s="5">
        <v>3</v>
      </c>
      <c r="Y1339" s="5">
        <v>21825</v>
      </c>
      <c r="Z1339" s="5">
        <v>0</v>
      </c>
      <c r="AA1339" s="5">
        <v>143</v>
      </c>
      <c r="AB1339" s="5">
        <v>66</v>
      </c>
      <c r="AC1339" s="5">
        <v>11506</v>
      </c>
      <c r="AD1339" s="5">
        <v>8187</v>
      </c>
      <c r="AE1339" s="5">
        <v>10903</v>
      </c>
      <c r="AF1339" s="5">
        <v>109310</v>
      </c>
      <c r="AG1339" s="5">
        <v>15300</v>
      </c>
      <c r="AH1339" s="5">
        <v>1325</v>
      </c>
      <c r="AI1339" s="5">
        <v>65905</v>
      </c>
      <c r="AJ1339" s="5">
        <v>571</v>
      </c>
      <c r="AK1339" s="5">
        <v>7650</v>
      </c>
      <c r="AL1339" s="5">
        <v>4446</v>
      </c>
      <c r="AM1339" s="5">
        <v>90</v>
      </c>
      <c r="AN1339" s="5">
        <v>0</v>
      </c>
      <c r="AO1339" s="5">
        <v>0</v>
      </c>
      <c r="AP1339" s="5">
        <v>0</v>
      </c>
      <c r="AQ1339" s="5">
        <v>0</v>
      </c>
      <c r="AR1339" s="5">
        <v>39</v>
      </c>
      <c r="AS1339" s="5">
        <v>0</v>
      </c>
      <c r="AT1339" s="5">
        <v>326</v>
      </c>
      <c r="AU1339" s="5">
        <v>26</v>
      </c>
      <c r="AV1339" s="5">
        <v>280</v>
      </c>
      <c r="AW1339" s="5">
        <v>0</v>
      </c>
      <c r="AX1339" s="5">
        <v>334</v>
      </c>
      <c r="AY1339" s="5">
        <v>0</v>
      </c>
      <c r="AZ1339" s="5">
        <v>345</v>
      </c>
      <c r="BA1339" s="5">
        <v>0</v>
      </c>
      <c r="BB1339" s="5">
        <v>0</v>
      </c>
      <c r="BC1339" s="5">
        <v>11099</v>
      </c>
      <c r="BD1339" s="5">
        <v>33</v>
      </c>
      <c r="BE1339" s="5">
        <v>0</v>
      </c>
      <c r="BF1339" s="5">
        <v>0</v>
      </c>
      <c r="BG1339" s="5">
        <v>0</v>
      </c>
      <c r="BH1339" s="5">
        <v>679614</v>
      </c>
      <c r="BI1339" s="5">
        <v>307363</v>
      </c>
      <c r="BJ1339" s="5">
        <v>879169</v>
      </c>
      <c r="BK1339" s="5">
        <v>89273</v>
      </c>
      <c r="BL1339" s="5">
        <v>0</v>
      </c>
      <c r="BM1339" s="5">
        <v>0</v>
      </c>
      <c r="BN1339" s="5">
        <v>0</v>
      </c>
      <c r="BO1339" s="5">
        <v>130880</v>
      </c>
      <c r="BP1339" s="5">
        <v>1579170</v>
      </c>
      <c r="BQ1339" s="5">
        <v>310756</v>
      </c>
      <c r="BR1339" s="5">
        <v>0</v>
      </c>
    </row>
    <row r="1340" spans="1:70">
      <c r="A1340" t="s">
        <v>2796</v>
      </c>
      <c r="B1340" t="s">
        <v>2797</v>
      </c>
      <c r="C1340" t="s">
        <v>1316</v>
      </c>
      <c r="D1340" t="s">
        <v>2813</v>
      </c>
      <c r="E1340" t="str">
        <f t="shared" si="20"/>
        <v>大分県由布市（挾間）</v>
      </c>
      <c r="F1340" s="5">
        <v>16360</v>
      </c>
      <c r="G1340" s="5">
        <v>7</v>
      </c>
      <c r="H1340" s="5">
        <v>0</v>
      </c>
      <c r="I1340" s="5">
        <v>0</v>
      </c>
      <c r="J1340" s="5">
        <v>1</v>
      </c>
      <c r="K1340" s="5">
        <v>0</v>
      </c>
      <c r="L1340" s="5">
        <v>1428</v>
      </c>
      <c r="M1340" s="5">
        <v>14341</v>
      </c>
      <c r="N1340" s="5">
        <v>8224</v>
      </c>
      <c r="O1340" s="5">
        <v>120770</v>
      </c>
      <c r="P1340" s="5">
        <v>268088</v>
      </c>
      <c r="Q1340" s="5">
        <v>1512846</v>
      </c>
      <c r="R1340" s="5">
        <v>170425</v>
      </c>
      <c r="S1340" s="5">
        <v>3</v>
      </c>
      <c r="T1340" s="5">
        <v>1684</v>
      </c>
      <c r="U1340" s="5">
        <v>0</v>
      </c>
      <c r="V1340" s="5">
        <v>0</v>
      </c>
      <c r="W1340" s="5">
        <v>2</v>
      </c>
      <c r="X1340" s="5">
        <v>8</v>
      </c>
      <c r="Y1340" s="5">
        <v>8600</v>
      </c>
      <c r="Z1340" s="5">
        <v>0</v>
      </c>
      <c r="AA1340" s="5">
        <v>35</v>
      </c>
      <c r="AB1340" s="5">
        <v>7</v>
      </c>
      <c r="AC1340" s="5">
        <v>0</v>
      </c>
      <c r="AD1340" s="5">
        <v>0</v>
      </c>
      <c r="AE1340" s="5">
        <v>0</v>
      </c>
      <c r="AF1340" s="5">
        <v>0</v>
      </c>
      <c r="AG1340" s="5">
        <v>0</v>
      </c>
      <c r="AH1340" s="5">
        <v>0</v>
      </c>
      <c r="AI1340" s="5">
        <v>0</v>
      </c>
      <c r="AJ1340" s="5">
        <v>14013</v>
      </c>
      <c r="AK1340" s="5">
        <v>0</v>
      </c>
      <c r="AL1340" s="5">
        <v>0</v>
      </c>
      <c r="AM1340" s="5">
        <v>1522</v>
      </c>
      <c r="AN1340" s="5">
        <v>0</v>
      </c>
      <c r="AO1340" s="5">
        <v>0</v>
      </c>
      <c r="AP1340" s="5">
        <v>0</v>
      </c>
      <c r="AQ1340" s="5">
        <v>3601</v>
      </c>
      <c r="AR1340" s="5">
        <v>0</v>
      </c>
      <c r="AS1340" s="5">
        <v>0</v>
      </c>
      <c r="AT1340" s="5">
        <v>0</v>
      </c>
      <c r="AU1340" s="5">
        <v>0</v>
      </c>
      <c r="AV1340" s="5">
        <v>0</v>
      </c>
      <c r="AW1340" s="5">
        <v>0</v>
      </c>
      <c r="AX1340" s="5">
        <v>0</v>
      </c>
      <c r="AY1340" s="5">
        <v>0</v>
      </c>
      <c r="AZ1340" s="5">
        <v>0</v>
      </c>
      <c r="BA1340" s="5">
        <v>737</v>
      </c>
      <c r="BB1340" s="5">
        <v>434</v>
      </c>
      <c r="BC1340" s="5">
        <v>5069</v>
      </c>
      <c r="BD1340" s="5">
        <v>0</v>
      </c>
      <c r="BE1340" s="5">
        <v>0</v>
      </c>
      <c r="BF1340" s="5">
        <v>0</v>
      </c>
      <c r="BG1340" s="5">
        <v>0</v>
      </c>
      <c r="BH1340" s="5">
        <v>291151</v>
      </c>
      <c r="BI1340" s="5">
        <v>99584</v>
      </c>
      <c r="BJ1340" s="5">
        <v>355711</v>
      </c>
      <c r="BK1340" s="5">
        <v>39042</v>
      </c>
      <c r="BL1340" s="5">
        <v>0</v>
      </c>
      <c r="BM1340" s="5">
        <v>0</v>
      </c>
      <c r="BN1340" s="5">
        <v>0</v>
      </c>
      <c r="BO1340" s="5">
        <v>85274</v>
      </c>
      <c r="BP1340" s="5">
        <v>-484876</v>
      </c>
      <c r="BQ1340" s="5">
        <v>214626</v>
      </c>
      <c r="BR1340" s="5">
        <v>0</v>
      </c>
    </row>
    <row r="1341" spans="1:70">
      <c r="A1341" t="s">
        <v>2796</v>
      </c>
      <c r="B1341" t="s">
        <v>2797</v>
      </c>
      <c r="C1341" t="s">
        <v>1320</v>
      </c>
      <c r="D1341" t="s">
        <v>2814</v>
      </c>
      <c r="E1341" t="str">
        <f t="shared" si="20"/>
        <v>大分県国東市</v>
      </c>
      <c r="F1341" s="5">
        <v>14105</v>
      </c>
      <c r="G1341" s="5">
        <v>12</v>
      </c>
      <c r="H1341" s="5">
        <v>11</v>
      </c>
      <c r="I1341" s="5">
        <v>0</v>
      </c>
      <c r="J1341" s="5">
        <v>6</v>
      </c>
      <c r="K1341" s="5">
        <v>0</v>
      </c>
      <c r="L1341" s="5">
        <v>11945</v>
      </c>
      <c r="M1341" s="5">
        <v>16505</v>
      </c>
      <c r="N1341" s="5">
        <v>225</v>
      </c>
      <c r="O1341" s="5">
        <v>191689</v>
      </c>
      <c r="P1341" s="5">
        <v>256891</v>
      </c>
      <c r="Q1341" s="5">
        <v>1279756</v>
      </c>
      <c r="R1341" s="5">
        <v>161993</v>
      </c>
      <c r="S1341" s="5">
        <v>12</v>
      </c>
      <c r="T1341" s="5">
        <v>1641</v>
      </c>
      <c r="U1341" s="5">
        <v>0</v>
      </c>
      <c r="V1341" s="5">
        <v>0</v>
      </c>
      <c r="W1341" s="5">
        <v>0</v>
      </c>
      <c r="X1341" s="5">
        <v>4</v>
      </c>
      <c r="Y1341" s="5">
        <v>8569</v>
      </c>
      <c r="Z1341" s="5">
        <v>0</v>
      </c>
      <c r="AA1341" s="5">
        <v>0</v>
      </c>
      <c r="AB1341" s="5">
        <v>0</v>
      </c>
      <c r="AC1341" s="5">
        <v>0</v>
      </c>
      <c r="AD1341" s="5">
        <v>0</v>
      </c>
      <c r="AE1341" s="5">
        <v>0</v>
      </c>
      <c r="AF1341" s="5">
        <v>0</v>
      </c>
      <c r="AG1341" s="5">
        <v>0</v>
      </c>
      <c r="AH1341" s="5">
        <v>0</v>
      </c>
      <c r="AI1341" s="5">
        <v>6850</v>
      </c>
      <c r="AJ1341" s="5">
        <v>0</v>
      </c>
      <c r="AK1341" s="5">
        <v>0</v>
      </c>
      <c r="AL1341" s="5">
        <v>5700</v>
      </c>
      <c r="AM1341" s="5">
        <v>0</v>
      </c>
      <c r="AN1341" s="5">
        <v>0</v>
      </c>
      <c r="AO1341" s="5">
        <v>0</v>
      </c>
      <c r="AP1341" s="5">
        <v>0</v>
      </c>
      <c r="AQ1341" s="5">
        <v>0</v>
      </c>
      <c r="AR1341" s="5">
        <v>0</v>
      </c>
      <c r="AS1341" s="5">
        <v>983</v>
      </c>
      <c r="AT1341" s="5">
        <v>0</v>
      </c>
      <c r="AU1341" s="5">
        <v>15</v>
      </c>
      <c r="AV1341" s="5">
        <v>0</v>
      </c>
      <c r="AW1341" s="5">
        <v>0</v>
      </c>
      <c r="AX1341" s="5">
        <v>0</v>
      </c>
      <c r="AY1341" s="5">
        <v>0</v>
      </c>
      <c r="AZ1341" s="5">
        <v>785</v>
      </c>
      <c r="BA1341" s="5">
        <v>67</v>
      </c>
      <c r="BB1341" s="5">
        <v>0</v>
      </c>
      <c r="BC1341" s="5">
        <v>819</v>
      </c>
      <c r="BD1341" s="5">
        <v>0</v>
      </c>
      <c r="BE1341" s="5">
        <v>0</v>
      </c>
      <c r="BF1341" s="5">
        <v>0</v>
      </c>
      <c r="BG1341" s="5">
        <v>0</v>
      </c>
      <c r="BH1341" s="5">
        <v>265717</v>
      </c>
      <c r="BI1341" s="5">
        <v>95569</v>
      </c>
      <c r="BJ1341" s="5">
        <v>347584</v>
      </c>
      <c r="BK1341" s="5">
        <v>29496</v>
      </c>
      <c r="BL1341" s="5">
        <v>0</v>
      </c>
      <c r="BM1341" s="5">
        <v>0</v>
      </c>
      <c r="BN1341" s="5">
        <v>0</v>
      </c>
      <c r="BO1341" s="5">
        <v>63911</v>
      </c>
      <c r="BP1341" s="5">
        <v>98926</v>
      </c>
      <c r="BQ1341" s="5">
        <v>192714</v>
      </c>
      <c r="BR1341" s="5">
        <v>0</v>
      </c>
    </row>
    <row r="1342" spans="1:70">
      <c r="A1342" t="s">
        <v>2815</v>
      </c>
      <c r="B1342" t="s">
        <v>2816</v>
      </c>
      <c r="C1342" t="s">
        <v>1280</v>
      </c>
      <c r="D1342" t="s">
        <v>2817</v>
      </c>
      <c r="E1342" t="str">
        <f t="shared" si="20"/>
        <v>宮崎県宮崎市</v>
      </c>
      <c r="F1342" s="5">
        <v>395498</v>
      </c>
      <c r="G1342" s="5">
        <v>157</v>
      </c>
      <c r="H1342" s="5">
        <v>0</v>
      </c>
      <c r="I1342" s="5">
        <v>0</v>
      </c>
      <c r="J1342" s="5">
        <v>7</v>
      </c>
      <c r="K1342" s="5">
        <v>1</v>
      </c>
      <c r="L1342" s="5">
        <v>14988</v>
      </c>
      <c r="M1342" s="5">
        <v>93314</v>
      </c>
      <c r="N1342" s="5">
        <v>154616</v>
      </c>
      <c r="O1342" s="5">
        <v>2340127</v>
      </c>
      <c r="P1342" s="5">
        <v>7103970</v>
      </c>
      <c r="Q1342" s="5">
        <v>35760809</v>
      </c>
      <c r="R1342" s="5">
        <v>1838660</v>
      </c>
      <c r="S1342" s="5">
        <v>108</v>
      </c>
      <c r="T1342" s="5">
        <v>43499</v>
      </c>
      <c r="U1342" s="5">
        <v>0</v>
      </c>
      <c r="V1342" s="5">
        <v>0</v>
      </c>
      <c r="W1342" s="5">
        <v>99</v>
      </c>
      <c r="X1342" s="5">
        <v>17</v>
      </c>
      <c r="Y1342" s="5">
        <v>196491</v>
      </c>
      <c r="Z1342" s="5">
        <v>0</v>
      </c>
      <c r="AA1342" s="5">
        <v>1300</v>
      </c>
      <c r="AB1342" s="5">
        <v>298</v>
      </c>
      <c r="AC1342" s="5">
        <v>1425</v>
      </c>
      <c r="AD1342" s="5">
        <v>5584</v>
      </c>
      <c r="AE1342" s="5">
        <v>43684</v>
      </c>
      <c r="AF1342" s="5">
        <v>442177</v>
      </c>
      <c r="AG1342" s="5">
        <v>12900</v>
      </c>
      <c r="AH1342" s="5">
        <v>93610</v>
      </c>
      <c r="AI1342" s="5">
        <v>0</v>
      </c>
      <c r="AJ1342" s="5">
        <v>295096</v>
      </c>
      <c r="AK1342" s="5">
        <v>84221</v>
      </c>
      <c r="AL1342" s="5">
        <v>19141</v>
      </c>
      <c r="AM1342" s="5">
        <v>1392</v>
      </c>
      <c r="AN1342" s="5">
        <v>755</v>
      </c>
      <c r="AO1342" s="5">
        <v>0</v>
      </c>
      <c r="AP1342" s="5">
        <v>0</v>
      </c>
      <c r="AQ1342" s="5">
        <v>410</v>
      </c>
      <c r="AR1342" s="5">
        <v>593</v>
      </c>
      <c r="AS1342" s="5">
        <v>31848</v>
      </c>
      <c r="AT1342" s="5">
        <v>43761</v>
      </c>
      <c r="AU1342" s="5">
        <v>184739</v>
      </c>
      <c r="AV1342" s="5">
        <v>702</v>
      </c>
      <c r="AW1342" s="5">
        <v>8859</v>
      </c>
      <c r="AX1342" s="5">
        <v>8299</v>
      </c>
      <c r="AY1342" s="5">
        <v>3052</v>
      </c>
      <c r="AZ1342" s="5">
        <v>130</v>
      </c>
      <c r="BA1342" s="5">
        <v>1923</v>
      </c>
      <c r="BB1342" s="5">
        <v>0</v>
      </c>
      <c r="BC1342" s="5">
        <v>2716</v>
      </c>
      <c r="BD1342" s="5">
        <v>19</v>
      </c>
      <c r="BE1342" s="5">
        <v>1424</v>
      </c>
      <c r="BF1342" s="5">
        <v>2169</v>
      </c>
      <c r="BG1342" s="5">
        <v>9481</v>
      </c>
      <c r="BH1342" s="5">
        <v>7445083</v>
      </c>
      <c r="BI1342" s="5">
        <v>481949</v>
      </c>
      <c r="BJ1342" s="5">
        <v>6043121</v>
      </c>
      <c r="BK1342" s="5">
        <v>588397</v>
      </c>
      <c r="BL1342" s="5">
        <v>0</v>
      </c>
      <c r="BM1342" s="5">
        <v>21942</v>
      </c>
      <c r="BN1342" s="5">
        <v>0</v>
      </c>
      <c r="BO1342" s="5">
        <v>262448</v>
      </c>
      <c r="BP1342" s="5">
        <v>8722747</v>
      </c>
      <c r="BQ1342" s="5">
        <v>3199945</v>
      </c>
      <c r="BR1342" s="5">
        <v>0</v>
      </c>
    </row>
    <row r="1343" spans="1:70">
      <c r="A1343" t="s">
        <v>2815</v>
      </c>
      <c r="B1343" t="s">
        <v>2816</v>
      </c>
      <c r="C1343" t="s">
        <v>1282</v>
      </c>
      <c r="D1343" t="s">
        <v>2818</v>
      </c>
      <c r="E1343" t="str">
        <f t="shared" si="20"/>
        <v>宮崎県延岡市</v>
      </c>
      <c r="F1343" s="5">
        <v>116912</v>
      </c>
      <c r="G1343" s="5">
        <v>51</v>
      </c>
      <c r="H1343" s="5">
        <v>12</v>
      </c>
      <c r="I1343" s="5">
        <v>0</v>
      </c>
      <c r="J1343" s="5">
        <v>0</v>
      </c>
      <c r="K1343" s="5">
        <v>0</v>
      </c>
      <c r="L1343" s="5">
        <v>14962</v>
      </c>
      <c r="M1343" s="5">
        <v>23154</v>
      </c>
      <c r="N1343" s="5">
        <v>42171</v>
      </c>
      <c r="O1343" s="5">
        <v>942854</v>
      </c>
      <c r="P1343" s="5">
        <v>2129539</v>
      </c>
      <c r="Q1343" s="5">
        <v>8380463</v>
      </c>
      <c r="R1343" s="5">
        <v>578266</v>
      </c>
      <c r="S1343" s="5">
        <v>33</v>
      </c>
      <c r="T1343" s="5">
        <v>14257</v>
      </c>
      <c r="U1343" s="5">
        <v>0</v>
      </c>
      <c r="V1343" s="5">
        <v>0</v>
      </c>
      <c r="W1343" s="5">
        <v>28</v>
      </c>
      <c r="X1343" s="5">
        <v>5</v>
      </c>
      <c r="Y1343" s="5">
        <v>55900</v>
      </c>
      <c r="Z1343" s="5">
        <v>0</v>
      </c>
      <c r="AA1343" s="5">
        <v>525</v>
      </c>
      <c r="AB1343" s="5">
        <v>185</v>
      </c>
      <c r="AC1343" s="5">
        <v>47</v>
      </c>
      <c r="AD1343" s="5">
        <v>3989</v>
      </c>
      <c r="AE1343" s="5">
        <v>13751</v>
      </c>
      <c r="AF1343" s="5">
        <v>93878</v>
      </c>
      <c r="AG1343" s="5">
        <v>15534</v>
      </c>
      <c r="AH1343" s="5">
        <v>61692</v>
      </c>
      <c r="AI1343" s="5">
        <v>0</v>
      </c>
      <c r="AJ1343" s="5">
        <v>97632</v>
      </c>
      <c r="AK1343" s="5">
        <v>25391</v>
      </c>
      <c r="AL1343" s="5">
        <v>1500</v>
      </c>
      <c r="AM1343" s="5">
        <v>13910</v>
      </c>
      <c r="AN1343" s="5">
        <v>511</v>
      </c>
      <c r="AO1343" s="5">
        <v>0</v>
      </c>
      <c r="AP1343" s="5">
        <v>0</v>
      </c>
      <c r="AQ1343" s="5">
        <v>4812</v>
      </c>
      <c r="AR1343" s="5">
        <v>1260</v>
      </c>
      <c r="AS1343" s="5">
        <v>1645</v>
      </c>
      <c r="AT1343" s="5">
        <v>3993</v>
      </c>
      <c r="AU1343" s="5">
        <v>82383</v>
      </c>
      <c r="AV1343" s="5">
        <v>1451</v>
      </c>
      <c r="AW1343" s="5">
        <v>3488</v>
      </c>
      <c r="AX1343" s="5">
        <v>1966</v>
      </c>
      <c r="AY1343" s="5">
        <v>17883</v>
      </c>
      <c r="AZ1343" s="5">
        <v>3809</v>
      </c>
      <c r="BA1343" s="5">
        <v>7998</v>
      </c>
      <c r="BB1343" s="5">
        <v>315</v>
      </c>
      <c r="BC1343" s="5">
        <v>128034</v>
      </c>
      <c r="BD1343" s="5">
        <v>24</v>
      </c>
      <c r="BE1343" s="5">
        <v>255</v>
      </c>
      <c r="BF1343" s="5">
        <v>27</v>
      </c>
      <c r="BG1343" s="5">
        <v>4031</v>
      </c>
      <c r="BH1343" s="5">
        <v>2233654</v>
      </c>
      <c r="BI1343" s="5">
        <v>175279</v>
      </c>
      <c r="BJ1343" s="5">
        <v>1904153</v>
      </c>
      <c r="BK1343" s="5">
        <v>160320</v>
      </c>
      <c r="BL1343" s="5">
        <v>4632</v>
      </c>
      <c r="BM1343" s="5">
        <v>35502</v>
      </c>
      <c r="BN1343" s="5">
        <v>0</v>
      </c>
      <c r="BO1343" s="5">
        <v>145566</v>
      </c>
      <c r="BP1343" s="5">
        <v>2001169</v>
      </c>
      <c r="BQ1343" s="5">
        <v>821370</v>
      </c>
      <c r="BR1343" s="5">
        <v>0</v>
      </c>
    </row>
    <row r="1344" spans="1:70">
      <c r="A1344" t="s">
        <v>2815</v>
      </c>
      <c r="B1344" t="s">
        <v>2816</v>
      </c>
      <c r="C1344" t="s">
        <v>1284</v>
      </c>
      <c r="D1344" t="s">
        <v>2819</v>
      </c>
      <c r="E1344" t="str">
        <f t="shared" si="20"/>
        <v>宮崎県日南市</v>
      </c>
      <c r="F1344" s="5">
        <v>50510</v>
      </c>
      <c r="G1344" s="5">
        <v>26</v>
      </c>
      <c r="H1344" s="5">
        <v>9</v>
      </c>
      <c r="I1344" s="5">
        <v>2</v>
      </c>
      <c r="J1344" s="5">
        <v>1</v>
      </c>
      <c r="K1344" s="5">
        <v>0</v>
      </c>
      <c r="L1344" s="5">
        <v>11486</v>
      </c>
      <c r="M1344" s="5">
        <v>35704</v>
      </c>
      <c r="N1344" s="5">
        <v>17715</v>
      </c>
      <c r="O1344" s="5">
        <v>489721</v>
      </c>
      <c r="P1344" s="5">
        <v>982943</v>
      </c>
      <c r="Q1344" s="5">
        <v>6165279</v>
      </c>
      <c r="R1344" s="5">
        <v>401157</v>
      </c>
      <c r="S1344" s="5">
        <v>23</v>
      </c>
      <c r="T1344" s="5">
        <v>6155</v>
      </c>
      <c r="U1344" s="5">
        <v>0</v>
      </c>
      <c r="V1344" s="5">
        <v>0</v>
      </c>
      <c r="W1344" s="5">
        <v>8</v>
      </c>
      <c r="X1344" s="5">
        <v>23</v>
      </c>
      <c r="Y1344" s="5">
        <v>28100</v>
      </c>
      <c r="Z1344" s="5">
        <v>0</v>
      </c>
      <c r="AA1344" s="5">
        <v>148</v>
      </c>
      <c r="AB1344" s="5">
        <v>131</v>
      </c>
      <c r="AC1344" s="5">
        <v>1963</v>
      </c>
      <c r="AD1344" s="5">
        <v>3755</v>
      </c>
      <c r="AE1344" s="5">
        <v>366</v>
      </c>
      <c r="AF1344" s="5">
        <v>77218</v>
      </c>
      <c r="AG1344" s="5">
        <v>19687</v>
      </c>
      <c r="AH1344" s="5">
        <v>19687</v>
      </c>
      <c r="AI1344" s="5">
        <v>0</v>
      </c>
      <c r="AJ1344" s="5">
        <v>8413</v>
      </c>
      <c r="AK1344" s="5">
        <v>3372</v>
      </c>
      <c r="AL1344" s="5">
        <v>11650</v>
      </c>
      <c r="AM1344" s="5">
        <v>5293</v>
      </c>
      <c r="AN1344" s="5">
        <v>0</v>
      </c>
      <c r="AO1344" s="5">
        <v>0</v>
      </c>
      <c r="AP1344" s="5">
        <v>0</v>
      </c>
      <c r="AQ1344" s="5">
        <v>0</v>
      </c>
      <c r="AR1344" s="5">
        <v>1478</v>
      </c>
      <c r="AS1344" s="5">
        <v>5458</v>
      </c>
      <c r="AT1344" s="5">
        <v>1727</v>
      </c>
      <c r="AU1344" s="5">
        <v>4948</v>
      </c>
      <c r="AV1344" s="5">
        <v>0</v>
      </c>
      <c r="AW1344" s="5">
        <v>0</v>
      </c>
      <c r="AX1344" s="5">
        <v>0</v>
      </c>
      <c r="AY1344" s="5">
        <v>0</v>
      </c>
      <c r="AZ1344" s="5">
        <v>61</v>
      </c>
      <c r="BA1344" s="5">
        <v>2420</v>
      </c>
      <c r="BB1344" s="5">
        <v>0</v>
      </c>
      <c r="BC1344" s="5">
        <v>26844</v>
      </c>
      <c r="BD1344" s="5">
        <v>112</v>
      </c>
      <c r="BE1344" s="5">
        <v>56</v>
      </c>
      <c r="BF1344" s="5">
        <v>65</v>
      </c>
      <c r="BG1344" s="5">
        <v>3399</v>
      </c>
      <c r="BH1344" s="5">
        <v>1012674</v>
      </c>
      <c r="BI1344" s="5">
        <v>52613</v>
      </c>
      <c r="BJ1344" s="5">
        <v>936161</v>
      </c>
      <c r="BK1344" s="5">
        <v>112387</v>
      </c>
      <c r="BL1344" s="5">
        <v>0</v>
      </c>
      <c r="BM1344" s="5">
        <v>5079</v>
      </c>
      <c r="BN1344" s="5">
        <v>0</v>
      </c>
      <c r="BO1344" s="5">
        <v>44021</v>
      </c>
      <c r="BP1344" s="5">
        <v>1270482</v>
      </c>
      <c r="BQ1344" s="5">
        <v>604840</v>
      </c>
      <c r="BR1344" s="5">
        <v>0</v>
      </c>
    </row>
    <row r="1345" spans="1:70">
      <c r="A1345" t="s">
        <v>2815</v>
      </c>
      <c r="B1345" t="s">
        <v>2816</v>
      </c>
      <c r="C1345" t="s">
        <v>1286</v>
      </c>
      <c r="D1345" t="s">
        <v>2820</v>
      </c>
      <c r="E1345" t="str">
        <f t="shared" si="20"/>
        <v>宮崎県都城市</v>
      </c>
      <c r="F1345" s="5">
        <v>148152</v>
      </c>
      <c r="G1345" s="5">
        <v>56</v>
      </c>
      <c r="H1345" s="5">
        <v>9</v>
      </c>
      <c r="I1345" s="5">
        <v>0</v>
      </c>
      <c r="J1345" s="5">
        <v>0</v>
      </c>
      <c r="K1345" s="5">
        <v>0</v>
      </c>
      <c r="L1345" s="5">
        <v>43441</v>
      </c>
      <c r="M1345" s="5">
        <v>41723</v>
      </c>
      <c r="N1345" s="5">
        <v>188515</v>
      </c>
      <c r="O1345" s="5">
        <v>1339005</v>
      </c>
      <c r="P1345" s="5">
        <v>2065612</v>
      </c>
      <c r="Q1345" s="5">
        <v>8560384</v>
      </c>
      <c r="R1345" s="5">
        <v>468285</v>
      </c>
      <c r="S1345" s="5">
        <v>44</v>
      </c>
      <c r="T1345" s="5">
        <v>16013</v>
      </c>
      <c r="U1345" s="5">
        <v>0</v>
      </c>
      <c r="V1345" s="5">
        <v>0</v>
      </c>
      <c r="W1345" s="5">
        <v>20</v>
      </c>
      <c r="X1345" s="5">
        <v>8</v>
      </c>
      <c r="Y1345" s="5">
        <v>64100</v>
      </c>
      <c r="Z1345" s="5">
        <v>0</v>
      </c>
      <c r="AA1345" s="5">
        <v>1191</v>
      </c>
      <c r="AB1345" s="5">
        <v>510</v>
      </c>
      <c r="AC1345" s="5">
        <v>4729</v>
      </c>
      <c r="AD1345" s="5">
        <v>7541</v>
      </c>
      <c r="AE1345" s="5">
        <v>17058</v>
      </c>
      <c r="AF1345" s="5">
        <v>308053</v>
      </c>
      <c r="AG1345" s="5">
        <v>0</v>
      </c>
      <c r="AH1345" s="5">
        <v>0</v>
      </c>
      <c r="AI1345" s="5">
        <v>0</v>
      </c>
      <c r="AJ1345" s="5">
        <v>93908</v>
      </c>
      <c r="AK1345" s="5">
        <v>0</v>
      </c>
      <c r="AL1345" s="5">
        <v>0</v>
      </c>
      <c r="AM1345" s="5">
        <v>38371</v>
      </c>
      <c r="AN1345" s="5">
        <v>0</v>
      </c>
      <c r="AO1345" s="5">
        <v>0</v>
      </c>
      <c r="AP1345" s="5">
        <v>0</v>
      </c>
      <c r="AQ1345" s="5">
        <v>0</v>
      </c>
      <c r="AR1345" s="5">
        <v>2035</v>
      </c>
      <c r="AS1345" s="5">
        <v>9006</v>
      </c>
      <c r="AT1345" s="5">
        <v>4315</v>
      </c>
      <c r="AU1345" s="5">
        <v>1563</v>
      </c>
      <c r="AV1345" s="5">
        <v>828</v>
      </c>
      <c r="AW1345" s="5">
        <v>366</v>
      </c>
      <c r="AX1345" s="5">
        <v>1170</v>
      </c>
      <c r="AY1345" s="5">
        <v>9728</v>
      </c>
      <c r="AZ1345" s="5">
        <v>5762</v>
      </c>
      <c r="BA1345" s="5">
        <v>5933</v>
      </c>
      <c r="BB1345" s="5">
        <v>15619</v>
      </c>
      <c r="BC1345" s="5">
        <v>55698</v>
      </c>
      <c r="BD1345" s="5">
        <v>74</v>
      </c>
      <c r="BE1345" s="5">
        <v>0</v>
      </c>
      <c r="BF1345" s="5">
        <v>0</v>
      </c>
      <c r="BG1345" s="5">
        <v>0</v>
      </c>
      <c r="BH1345" s="5">
        <v>2079789</v>
      </c>
      <c r="BI1345" s="5">
        <v>263025</v>
      </c>
      <c r="BJ1345" s="5">
        <v>1892295</v>
      </c>
      <c r="BK1345" s="5">
        <v>255790</v>
      </c>
      <c r="BL1345" s="5">
        <v>0</v>
      </c>
      <c r="BM1345" s="5">
        <v>8215</v>
      </c>
      <c r="BN1345" s="5">
        <v>0</v>
      </c>
      <c r="BO1345" s="5">
        <v>50706</v>
      </c>
      <c r="BP1345" s="5">
        <v>4114908</v>
      </c>
      <c r="BQ1345" s="5">
        <v>1013650</v>
      </c>
      <c r="BR1345" s="5">
        <v>0</v>
      </c>
    </row>
    <row r="1346" spans="1:70">
      <c r="A1346" t="s">
        <v>2815</v>
      </c>
      <c r="B1346" t="s">
        <v>2816</v>
      </c>
      <c r="C1346" t="s">
        <v>1288</v>
      </c>
      <c r="D1346" t="s">
        <v>2821</v>
      </c>
      <c r="E1346" t="str">
        <f t="shared" si="20"/>
        <v>宮崎県日向市</v>
      </c>
      <c r="F1346" s="5">
        <v>55762</v>
      </c>
      <c r="G1346" s="5">
        <v>22</v>
      </c>
      <c r="H1346" s="5">
        <v>0</v>
      </c>
      <c r="I1346" s="5">
        <v>0</v>
      </c>
      <c r="J1346" s="5">
        <v>1</v>
      </c>
      <c r="K1346" s="5">
        <v>0</v>
      </c>
      <c r="L1346" s="5">
        <v>0</v>
      </c>
      <c r="M1346" s="5">
        <v>13276</v>
      </c>
      <c r="N1346" s="5">
        <v>5052</v>
      </c>
      <c r="O1346" s="5">
        <v>372098</v>
      </c>
      <c r="P1346" s="5">
        <v>992008</v>
      </c>
      <c r="Q1346" s="5">
        <v>2896463</v>
      </c>
      <c r="R1346" s="5">
        <v>351210</v>
      </c>
      <c r="S1346" s="5">
        <v>16</v>
      </c>
      <c r="T1346" s="5">
        <v>7095</v>
      </c>
      <c r="U1346" s="5">
        <v>0</v>
      </c>
      <c r="V1346" s="5">
        <v>0</v>
      </c>
      <c r="W1346" s="5">
        <v>4</v>
      </c>
      <c r="X1346" s="5">
        <v>4</v>
      </c>
      <c r="Y1346" s="5">
        <v>42300</v>
      </c>
      <c r="Z1346" s="5">
        <v>0</v>
      </c>
      <c r="AA1346" s="5">
        <v>12</v>
      </c>
      <c r="AB1346" s="5">
        <v>6</v>
      </c>
      <c r="AC1346" s="5">
        <v>0</v>
      </c>
      <c r="AD1346" s="5">
        <v>927</v>
      </c>
      <c r="AE1346" s="5">
        <v>0</v>
      </c>
      <c r="AF1346" s="5">
        <v>98967</v>
      </c>
      <c r="AG1346" s="5">
        <v>0</v>
      </c>
      <c r="AH1346" s="5">
        <v>0</v>
      </c>
      <c r="AI1346" s="5">
        <v>0</v>
      </c>
      <c r="AJ1346" s="5">
        <v>116064</v>
      </c>
      <c r="AK1346" s="5">
        <v>0</v>
      </c>
      <c r="AL1346" s="5">
        <v>19383</v>
      </c>
      <c r="AM1346" s="5">
        <v>19383</v>
      </c>
      <c r="AN1346" s="5">
        <v>0</v>
      </c>
      <c r="AO1346" s="5">
        <v>0</v>
      </c>
      <c r="AP1346" s="5">
        <v>19383</v>
      </c>
      <c r="AQ1346" s="5">
        <v>0</v>
      </c>
      <c r="AR1346" s="5">
        <v>0</v>
      </c>
      <c r="AS1346" s="5">
        <v>3288</v>
      </c>
      <c r="AT1346" s="5">
        <v>831</v>
      </c>
      <c r="AU1346" s="5">
        <v>25165</v>
      </c>
      <c r="AV1346" s="5">
        <v>0</v>
      </c>
      <c r="AW1346" s="5">
        <v>1353</v>
      </c>
      <c r="AX1346" s="5">
        <v>2385</v>
      </c>
      <c r="AY1346" s="5">
        <v>2101</v>
      </c>
      <c r="AZ1346" s="5">
        <v>0</v>
      </c>
      <c r="BA1346" s="5">
        <v>4002</v>
      </c>
      <c r="BB1346" s="5">
        <v>0</v>
      </c>
      <c r="BC1346" s="5">
        <v>12281</v>
      </c>
      <c r="BD1346" s="5">
        <v>0</v>
      </c>
      <c r="BE1346" s="5">
        <v>54</v>
      </c>
      <c r="BF1346" s="5">
        <v>375</v>
      </c>
      <c r="BG1346" s="5">
        <v>2220</v>
      </c>
      <c r="BH1346" s="5">
        <v>1057405</v>
      </c>
      <c r="BI1346" s="5">
        <v>79511</v>
      </c>
      <c r="BJ1346" s="5">
        <v>982315</v>
      </c>
      <c r="BK1346" s="5">
        <v>76891</v>
      </c>
      <c r="BL1346" s="5">
        <v>64</v>
      </c>
      <c r="BM1346" s="5">
        <v>0</v>
      </c>
      <c r="BN1346" s="5">
        <v>0</v>
      </c>
      <c r="BO1346" s="5">
        <v>53905</v>
      </c>
      <c r="BP1346" s="5">
        <v>1311398</v>
      </c>
      <c r="BQ1346" s="5">
        <v>548190</v>
      </c>
      <c r="BR1346" s="5">
        <v>0</v>
      </c>
    </row>
    <row r="1347" spans="1:70">
      <c r="A1347" t="s">
        <v>2815</v>
      </c>
      <c r="B1347" t="s">
        <v>2816</v>
      </c>
      <c r="C1347" t="s">
        <v>1290</v>
      </c>
      <c r="D1347" t="s">
        <v>2822</v>
      </c>
      <c r="E1347" t="str">
        <f t="shared" si="20"/>
        <v>宮崎県高原町</v>
      </c>
      <c r="F1347" s="5">
        <v>8664</v>
      </c>
      <c r="G1347" s="5">
        <v>5</v>
      </c>
      <c r="H1347" s="5">
        <v>6</v>
      </c>
      <c r="I1347" s="5">
        <v>0</v>
      </c>
      <c r="J1347" s="5">
        <v>0</v>
      </c>
      <c r="K1347" s="5">
        <v>0</v>
      </c>
      <c r="L1347" s="5">
        <v>3521</v>
      </c>
      <c r="M1347" s="5">
        <v>18417</v>
      </c>
      <c r="N1347" s="5">
        <v>102000</v>
      </c>
      <c r="O1347" s="5">
        <v>75764</v>
      </c>
      <c r="P1347" s="5">
        <v>168988</v>
      </c>
      <c r="Q1347" s="5">
        <v>793458</v>
      </c>
      <c r="R1347" s="5">
        <v>54391</v>
      </c>
      <c r="S1347" s="5">
        <v>5</v>
      </c>
      <c r="T1347" s="5">
        <v>1214</v>
      </c>
      <c r="U1347" s="5">
        <v>0</v>
      </c>
      <c r="V1347" s="5">
        <v>0</v>
      </c>
      <c r="W1347" s="5">
        <v>2</v>
      </c>
      <c r="X1347" s="5">
        <v>4</v>
      </c>
      <c r="Y1347" s="5">
        <v>6500</v>
      </c>
      <c r="Z1347" s="5">
        <v>0</v>
      </c>
      <c r="AA1347" s="5">
        <v>0</v>
      </c>
      <c r="AB1347" s="5">
        <v>0</v>
      </c>
      <c r="AC1347" s="5">
        <v>53</v>
      </c>
      <c r="AD1347" s="5">
        <v>1867</v>
      </c>
      <c r="AE1347" s="5">
        <v>8251</v>
      </c>
      <c r="AF1347" s="5">
        <v>16600</v>
      </c>
      <c r="AG1347" s="5">
        <v>6500</v>
      </c>
      <c r="AH1347" s="5">
        <v>0</v>
      </c>
      <c r="AI1347" s="5">
        <v>0</v>
      </c>
      <c r="AJ1347" s="5">
        <v>0</v>
      </c>
      <c r="AK1347" s="5">
        <v>1108</v>
      </c>
      <c r="AL1347" s="5">
        <v>3646</v>
      </c>
      <c r="AM1347" s="5">
        <v>0</v>
      </c>
      <c r="AN1347" s="5">
        <v>0</v>
      </c>
      <c r="AO1347" s="5">
        <v>193</v>
      </c>
      <c r="AP1347" s="5">
        <v>0</v>
      </c>
      <c r="AQ1347" s="5">
        <v>0</v>
      </c>
      <c r="AR1347" s="5">
        <v>56</v>
      </c>
      <c r="AS1347" s="5">
        <v>0</v>
      </c>
      <c r="AT1347" s="5">
        <v>0</v>
      </c>
      <c r="AU1347" s="5">
        <v>0</v>
      </c>
      <c r="AV1347" s="5">
        <v>0</v>
      </c>
      <c r="AW1347" s="5">
        <v>0</v>
      </c>
      <c r="AX1347" s="5">
        <v>0</v>
      </c>
      <c r="AY1347" s="5">
        <v>0</v>
      </c>
      <c r="AZ1347" s="5">
        <v>428</v>
      </c>
      <c r="BA1347" s="5">
        <v>1624</v>
      </c>
      <c r="BB1347" s="5">
        <v>5297</v>
      </c>
      <c r="BC1347" s="5">
        <v>1086</v>
      </c>
      <c r="BD1347" s="5">
        <v>0</v>
      </c>
      <c r="BE1347" s="5">
        <v>0</v>
      </c>
      <c r="BF1347" s="5">
        <v>0</v>
      </c>
      <c r="BG1347" s="5">
        <v>0</v>
      </c>
      <c r="BH1347" s="5">
        <v>170826</v>
      </c>
      <c r="BI1347" s="5">
        <v>23046</v>
      </c>
      <c r="BJ1347" s="5">
        <v>162050</v>
      </c>
      <c r="BK1347" s="5">
        <v>16828</v>
      </c>
      <c r="BL1347" s="5">
        <v>0</v>
      </c>
      <c r="BM1347" s="5">
        <v>1727</v>
      </c>
      <c r="BN1347" s="5">
        <v>0</v>
      </c>
      <c r="BO1347" s="5">
        <v>20375</v>
      </c>
      <c r="BP1347" s="5">
        <v>235508</v>
      </c>
      <c r="BQ1347" s="5">
        <v>64345</v>
      </c>
      <c r="BR1347" s="5">
        <v>0</v>
      </c>
    </row>
    <row r="1348" spans="1:70">
      <c r="A1348" t="s">
        <v>2815</v>
      </c>
      <c r="B1348" t="s">
        <v>2816</v>
      </c>
      <c r="C1348" t="s">
        <v>1292</v>
      </c>
      <c r="D1348" t="s">
        <v>2823</v>
      </c>
      <c r="E1348" t="str">
        <f t="shared" ref="E1348:E1411" si="21">+B1348&amp;D1348</f>
        <v>宮崎県串間市</v>
      </c>
      <c r="F1348" s="5">
        <v>16909</v>
      </c>
      <c r="G1348" s="5">
        <v>8</v>
      </c>
      <c r="H1348" s="5">
        <v>4</v>
      </c>
      <c r="I1348" s="5">
        <v>0</v>
      </c>
      <c r="J1348" s="5">
        <v>0</v>
      </c>
      <c r="K1348" s="5">
        <v>2</v>
      </c>
      <c r="L1348" s="5">
        <v>7280</v>
      </c>
      <c r="M1348" s="5">
        <v>31030</v>
      </c>
      <c r="N1348" s="5">
        <v>18176</v>
      </c>
      <c r="O1348" s="5">
        <v>262177</v>
      </c>
      <c r="P1348" s="5">
        <v>368794</v>
      </c>
      <c r="Q1348" s="5">
        <v>1830522</v>
      </c>
      <c r="R1348" s="5">
        <v>137177</v>
      </c>
      <c r="S1348" s="5">
        <v>4</v>
      </c>
      <c r="T1348" s="5">
        <v>1792</v>
      </c>
      <c r="U1348" s="5">
        <v>0</v>
      </c>
      <c r="V1348" s="5">
        <v>0</v>
      </c>
      <c r="W1348" s="5">
        <v>2</v>
      </c>
      <c r="X1348" s="5">
        <v>3</v>
      </c>
      <c r="Y1348" s="5">
        <v>10032</v>
      </c>
      <c r="Z1348" s="5">
        <v>0</v>
      </c>
      <c r="AA1348" s="5">
        <v>76</v>
      </c>
      <c r="AB1348" s="5">
        <v>18</v>
      </c>
      <c r="AC1348" s="5">
        <v>0</v>
      </c>
      <c r="AD1348" s="5">
        <v>0</v>
      </c>
      <c r="AE1348" s="5">
        <v>0</v>
      </c>
      <c r="AF1348" s="5">
        <v>0</v>
      </c>
      <c r="AG1348" s="5">
        <v>9771</v>
      </c>
      <c r="AH1348" s="5">
        <v>0</v>
      </c>
      <c r="AI1348" s="5">
        <v>0</v>
      </c>
      <c r="AJ1348" s="5">
        <v>0</v>
      </c>
      <c r="AK1348" s="5">
        <v>605</v>
      </c>
      <c r="AL1348" s="5">
        <v>5718</v>
      </c>
      <c r="AM1348" s="5">
        <v>0</v>
      </c>
      <c r="AN1348" s="5">
        <v>0</v>
      </c>
      <c r="AO1348" s="5">
        <v>0</v>
      </c>
      <c r="AP1348" s="5">
        <v>0</v>
      </c>
      <c r="AQ1348" s="5">
        <v>0</v>
      </c>
      <c r="AR1348" s="5">
        <v>1700</v>
      </c>
      <c r="AS1348" s="5">
        <v>2585</v>
      </c>
      <c r="AT1348" s="5">
        <v>1737</v>
      </c>
      <c r="AU1348" s="5">
        <v>180</v>
      </c>
      <c r="AV1348" s="5">
        <v>0</v>
      </c>
      <c r="AW1348" s="5">
        <v>0</v>
      </c>
      <c r="AX1348" s="5">
        <v>0</v>
      </c>
      <c r="AY1348" s="5">
        <v>0</v>
      </c>
      <c r="AZ1348" s="5">
        <v>3995</v>
      </c>
      <c r="BA1348" s="5">
        <v>12391</v>
      </c>
      <c r="BB1348" s="5">
        <v>5214</v>
      </c>
      <c r="BC1348" s="5">
        <v>30833</v>
      </c>
      <c r="BD1348" s="5">
        <v>0</v>
      </c>
      <c r="BE1348" s="5">
        <v>0</v>
      </c>
      <c r="BF1348" s="5">
        <v>0</v>
      </c>
      <c r="BG1348" s="5">
        <v>0</v>
      </c>
      <c r="BH1348" s="5">
        <v>377808</v>
      </c>
      <c r="BI1348" s="5">
        <v>130051</v>
      </c>
      <c r="BJ1348" s="5">
        <v>419710</v>
      </c>
      <c r="BK1348" s="5">
        <v>39499</v>
      </c>
      <c r="BL1348" s="5">
        <v>0</v>
      </c>
      <c r="BM1348" s="5">
        <v>0</v>
      </c>
      <c r="BN1348" s="5">
        <v>0</v>
      </c>
      <c r="BO1348" s="5">
        <v>51553</v>
      </c>
      <c r="BP1348" s="5">
        <v>507853</v>
      </c>
      <c r="BQ1348" s="5">
        <v>164467</v>
      </c>
      <c r="BR1348" s="5">
        <v>0</v>
      </c>
    </row>
    <row r="1349" spans="1:70">
      <c r="A1349" t="s">
        <v>2815</v>
      </c>
      <c r="B1349" t="s">
        <v>2816</v>
      </c>
      <c r="C1349" t="s">
        <v>1294</v>
      </c>
      <c r="D1349" t="s">
        <v>2824</v>
      </c>
      <c r="E1349" t="str">
        <f t="shared" si="21"/>
        <v>宮崎県小林市</v>
      </c>
      <c r="F1349" s="5">
        <v>42822</v>
      </c>
      <c r="G1349" s="5">
        <v>22</v>
      </c>
      <c r="H1349" s="5">
        <v>19</v>
      </c>
      <c r="I1349" s="5">
        <v>3</v>
      </c>
      <c r="J1349" s="5">
        <v>7</v>
      </c>
      <c r="K1349" s="5">
        <v>0</v>
      </c>
      <c r="L1349" s="5">
        <v>8688</v>
      </c>
      <c r="M1349" s="5">
        <v>32115</v>
      </c>
      <c r="N1349" s="5">
        <v>98491</v>
      </c>
      <c r="O1349" s="5">
        <v>410040</v>
      </c>
      <c r="P1349" s="5">
        <v>701094</v>
      </c>
      <c r="Q1349" s="5">
        <v>4986927</v>
      </c>
      <c r="R1349" s="5">
        <v>302979</v>
      </c>
      <c r="S1349" s="5">
        <v>14</v>
      </c>
      <c r="T1349" s="5">
        <v>5839</v>
      </c>
      <c r="U1349" s="5">
        <v>0</v>
      </c>
      <c r="V1349" s="5">
        <v>0</v>
      </c>
      <c r="W1349" s="5">
        <v>6</v>
      </c>
      <c r="X1349" s="5">
        <v>5</v>
      </c>
      <c r="Y1349" s="5">
        <v>24932</v>
      </c>
      <c r="Z1349" s="5">
        <v>0</v>
      </c>
      <c r="AA1349" s="5">
        <v>110</v>
      </c>
      <c r="AB1349" s="5">
        <v>14</v>
      </c>
      <c r="AC1349" s="5">
        <v>647</v>
      </c>
      <c r="AD1349" s="5">
        <v>5623</v>
      </c>
      <c r="AE1349" s="5">
        <v>7291</v>
      </c>
      <c r="AF1349" s="5">
        <v>62452</v>
      </c>
      <c r="AG1349" s="5">
        <v>2307</v>
      </c>
      <c r="AH1349" s="5">
        <v>2070</v>
      </c>
      <c r="AI1349" s="5">
        <v>12399</v>
      </c>
      <c r="AJ1349" s="5">
        <v>6318</v>
      </c>
      <c r="AK1349" s="5">
        <v>1275</v>
      </c>
      <c r="AL1349" s="5">
        <v>12111</v>
      </c>
      <c r="AM1349" s="5">
        <v>1239</v>
      </c>
      <c r="AN1349" s="5">
        <v>0</v>
      </c>
      <c r="AO1349" s="5">
        <v>348</v>
      </c>
      <c r="AP1349" s="5">
        <v>0</v>
      </c>
      <c r="AQ1349" s="5">
        <v>1342</v>
      </c>
      <c r="AR1349" s="5">
        <v>2614</v>
      </c>
      <c r="AS1349" s="5">
        <v>2578</v>
      </c>
      <c r="AT1349" s="5">
        <v>8718</v>
      </c>
      <c r="AU1349" s="5">
        <v>4072</v>
      </c>
      <c r="AV1349" s="5">
        <v>0</v>
      </c>
      <c r="AW1349" s="5">
        <v>0</v>
      </c>
      <c r="AX1349" s="5">
        <v>0</v>
      </c>
      <c r="AY1349" s="5">
        <v>0</v>
      </c>
      <c r="AZ1349" s="5">
        <v>0</v>
      </c>
      <c r="BA1349" s="5">
        <v>0</v>
      </c>
      <c r="BB1349" s="5">
        <v>2608</v>
      </c>
      <c r="BC1349" s="5">
        <v>25473</v>
      </c>
      <c r="BD1349" s="5">
        <v>0</v>
      </c>
      <c r="BE1349" s="5">
        <v>0</v>
      </c>
      <c r="BF1349" s="5">
        <v>0</v>
      </c>
      <c r="BG1349" s="5">
        <v>0</v>
      </c>
      <c r="BH1349" s="5">
        <v>724035</v>
      </c>
      <c r="BI1349" s="5">
        <v>130979</v>
      </c>
      <c r="BJ1349" s="5">
        <v>762371</v>
      </c>
      <c r="BK1349" s="5">
        <v>79597</v>
      </c>
      <c r="BL1349" s="5">
        <v>0</v>
      </c>
      <c r="BM1349" s="5">
        <v>13971</v>
      </c>
      <c r="BN1349" s="5">
        <v>0</v>
      </c>
      <c r="BO1349" s="5">
        <v>80882</v>
      </c>
      <c r="BP1349" s="5">
        <v>653486</v>
      </c>
      <c r="BQ1349" s="5">
        <v>373136</v>
      </c>
      <c r="BR1349" s="5">
        <v>24932</v>
      </c>
    </row>
    <row r="1350" spans="1:70">
      <c r="A1350" t="s">
        <v>2815</v>
      </c>
      <c r="B1350" t="s">
        <v>2816</v>
      </c>
      <c r="C1350" t="s">
        <v>1296</v>
      </c>
      <c r="D1350" t="s">
        <v>2825</v>
      </c>
      <c r="E1350" t="str">
        <f t="shared" si="21"/>
        <v>宮崎県高千穂町</v>
      </c>
      <c r="F1350" s="5">
        <v>5951</v>
      </c>
      <c r="G1350" s="5">
        <v>6</v>
      </c>
      <c r="H1350" s="5">
        <v>1</v>
      </c>
      <c r="I1350" s="5">
        <v>0</v>
      </c>
      <c r="J1350" s="5">
        <v>0</v>
      </c>
      <c r="K1350" s="5">
        <v>0</v>
      </c>
      <c r="L1350" s="5">
        <v>3030</v>
      </c>
      <c r="M1350" s="5">
        <v>3414</v>
      </c>
      <c r="N1350" s="5">
        <v>20015</v>
      </c>
      <c r="O1350" s="5">
        <v>40656</v>
      </c>
      <c r="P1350" s="5">
        <v>127608</v>
      </c>
      <c r="Q1350" s="5">
        <v>156728</v>
      </c>
      <c r="R1350" s="5">
        <v>12845</v>
      </c>
      <c r="S1350" s="5">
        <v>6</v>
      </c>
      <c r="T1350" s="5">
        <v>880</v>
      </c>
      <c r="U1350" s="5">
        <v>0</v>
      </c>
      <c r="V1350" s="5">
        <v>0</v>
      </c>
      <c r="W1350" s="5">
        <v>2</v>
      </c>
      <c r="X1350" s="5">
        <v>16</v>
      </c>
      <c r="Y1350" s="5">
        <v>6000</v>
      </c>
      <c r="Z1350" s="5">
        <v>0</v>
      </c>
      <c r="AA1350" s="5">
        <v>20</v>
      </c>
      <c r="AB1350" s="5">
        <v>6</v>
      </c>
      <c r="AC1350" s="5">
        <v>1014</v>
      </c>
      <c r="AD1350" s="5">
        <v>1968</v>
      </c>
      <c r="AE1350" s="5">
        <v>1276</v>
      </c>
      <c r="AF1350" s="5">
        <v>22451</v>
      </c>
      <c r="AG1350" s="5">
        <v>0</v>
      </c>
      <c r="AH1350" s="5">
        <v>0</v>
      </c>
      <c r="AI1350" s="5">
        <v>0</v>
      </c>
      <c r="AJ1350" s="5">
        <v>0</v>
      </c>
      <c r="AK1350" s="5">
        <v>0</v>
      </c>
      <c r="AL1350" s="5">
        <v>3673</v>
      </c>
      <c r="AM1350" s="5">
        <v>0</v>
      </c>
      <c r="AN1350" s="5">
        <v>0</v>
      </c>
      <c r="AO1350" s="5">
        <v>0</v>
      </c>
      <c r="AP1350" s="5">
        <v>0</v>
      </c>
      <c r="AQ1350" s="5">
        <v>0</v>
      </c>
      <c r="AR1350" s="5">
        <v>15</v>
      </c>
      <c r="AS1350" s="5">
        <v>0</v>
      </c>
      <c r="AT1350" s="5">
        <v>742</v>
      </c>
      <c r="AU1350" s="5">
        <v>0</v>
      </c>
      <c r="AV1350" s="5">
        <v>0</v>
      </c>
      <c r="AW1350" s="5">
        <v>0</v>
      </c>
      <c r="AX1350" s="5">
        <v>0</v>
      </c>
      <c r="AY1350" s="5">
        <v>0</v>
      </c>
      <c r="AZ1350" s="5">
        <v>24</v>
      </c>
      <c r="BA1350" s="5">
        <v>0</v>
      </c>
      <c r="BB1350" s="5">
        <v>676</v>
      </c>
      <c r="BC1350" s="5">
        <v>170</v>
      </c>
      <c r="BD1350" s="5">
        <v>0</v>
      </c>
      <c r="BE1350" s="5">
        <v>0</v>
      </c>
      <c r="BF1350" s="5">
        <v>0</v>
      </c>
      <c r="BG1350" s="5">
        <v>0</v>
      </c>
      <c r="BH1350" s="5">
        <v>134801</v>
      </c>
      <c r="BI1350" s="5">
        <v>5006</v>
      </c>
      <c r="BJ1350" s="5">
        <v>112756</v>
      </c>
      <c r="BK1350" s="5">
        <v>3657</v>
      </c>
      <c r="BL1350" s="5">
        <v>411</v>
      </c>
      <c r="BM1350" s="5">
        <v>0</v>
      </c>
      <c r="BN1350" s="5">
        <v>0</v>
      </c>
      <c r="BO1350" s="5">
        <v>4800</v>
      </c>
      <c r="BP1350" s="5">
        <v>288402</v>
      </c>
      <c r="BQ1350" s="5">
        <v>35947</v>
      </c>
      <c r="BR1350" s="5">
        <v>0</v>
      </c>
    </row>
    <row r="1351" spans="1:70">
      <c r="A1351" t="s">
        <v>2815</v>
      </c>
      <c r="B1351" t="s">
        <v>2816</v>
      </c>
      <c r="C1351" t="s">
        <v>1302</v>
      </c>
      <c r="D1351" t="s">
        <v>2826</v>
      </c>
      <c r="E1351" t="str">
        <f t="shared" si="21"/>
        <v>宮崎県三股町</v>
      </c>
      <c r="F1351" s="5">
        <v>25129</v>
      </c>
      <c r="G1351" s="5">
        <v>7</v>
      </c>
      <c r="H1351" s="5">
        <v>2</v>
      </c>
      <c r="I1351" s="5">
        <v>0</v>
      </c>
      <c r="J1351" s="5">
        <v>0</v>
      </c>
      <c r="K1351" s="5">
        <v>0</v>
      </c>
      <c r="L1351" s="5">
        <v>6290</v>
      </c>
      <c r="M1351" s="5">
        <v>2240</v>
      </c>
      <c r="N1351" s="5">
        <v>1867</v>
      </c>
      <c r="O1351" s="5">
        <v>249116</v>
      </c>
      <c r="P1351" s="5">
        <v>342867</v>
      </c>
      <c r="Q1351" s="5">
        <v>1338780</v>
      </c>
      <c r="R1351" s="5">
        <v>98886</v>
      </c>
      <c r="S1351" s="5">
        <v>7</v>
      </c>
      <c r="T1351" s="5">
        <v>2501</v>
      </c>
      <c r="U1351" s="5">
        <v>0</v>
      </c>
      <c r="V1351" s="5">
        <v>0</v>
      </c>
      <c r="W1351" s="5">
        <v>4</v>
      </c>
      <c r="X1351" s="5">
        <v>5</v>
      </c>
      <c r="Y1351" s="5">
        <v>11000</v>
      </c>
      <c r="Z1351" s="5">
        <v>0</v>
      </c>
      <c r="AA1351" s="5">
        <v>49</v>
      </c>
      <c r="AB1351" s="5">
        <v>8</v>
      </c>
      <c r="AC1351" s="5">
        <v>80</v>
      </c>
      <c r="AD1351" s="5">
        <v>360</v>
      </c>
      <c r="AE1351" s="5">
        <v>0</v>
      </c>
      <c r="AF1351" s="5">
        <v>23659</v>
      </c>
      <c r="AG1351" s="5">
        <v>0</v>
      </c>
      <c r="AH1351" s="5">
        <v>0</v>
      </c>
      <c r="AI1351" s="5">
        <v>0</v>
      </c>
      <c r="AJ1351" s="5">
        <v>11000</v>
      </c>
      <c r="AK1351" s="5">
        <v>3243</v>
      </c>
      <c r="AL1351" s="5">
        <v>0</v>
      </c>
      <c r="AM1351" s="5">
        <v>3530</v>
      </c>
      <c r="AN1351" s="5">
        <v>0</v>
      </c>
      <c r="AO1351" s="5">
        <v>0</v>
      </c>
      <c r="AP1351" s="5">
        <v>0</v>
      </c>
      <c r="AQ1351" s="5">
        <v>0</v>
      </c>
      <c r="AR1351" s="5">
        <v>0</v>
      </c>
      <c r="AS1351" s="5">
        <v>0</v>
      </c>
      <c r="AT1351" s="5">
        <v>0</v>
      </c>
      <c r="AU1351" s="5">
        <v>1736</v>
      </c>
      <c r="AV1351" s="5">
        <v>0</v>
      </c>
      <c r="AW1351" s="5">
        <v>0</v>
      </c>
      <c r="AX1351" s="5">
        <v>0</v>
      </c>
      <c r="AY1351" s="5">
        <v>0</v>
      </c>
      <c r="AZ1351" s="5">
        <v>0</v>
      </c>
      <c r="BA1351" s="5">
        <v>20</v>
      </c>
      <c r="BB1351" s="5">
        <v>35</v>
      </c>
      <c r="BC1351" s="5">
        <v>0</v>
      </c>
      <c r="BD1351" s="5">
        <v>0</v>
      </c>
      <c r="BE1351" s="5">
        <v>0</v>
      </c>
      <c r="BF1351" s="5">
        <v>0</v>
      </c>
      <c r="BG1351" s="5">
        <v>0</v>
      </c>
      <c r="BH1351" s="5">
        <v>365219</v>
      </c>
      <c r="BI1351" s="5">
        <v>25387</v>
      </c>
      <c r="BJ1351" s="5">
        <v>297109</v>
      </c>
      <c r="BK1351" s="5">
        <v>31590</v>
      </c>
      <c r="BL1351" s="5">
        <v>0</v>
      </c>
      <c r="BM1351" s="5">
        <v>0</v>
      </c>
      <c r="BN1351" s="5">
        <v>0</v>
      </c>
      <c r="BO1351" s="5">
        <v>20480</v>
      </c>
      <c r="BP1351" s="5">
        <v>409471</v>
      </c>
      <c r="BQ1351" s="5">
        <v>135340</v>
      </c>
      <c r="BR1351" s="5">
        <v>0</v>
      </c>
    </row>
    <row r="1352" spans="1:70">
      <c r="A1352" t="s">
        <v>2815</v>
      </c>
      <c r="B1352" t="s">
        <v>2816</v>
      </c>
      <c r="C1352" t="s">
        <v>1523</v>
      </c>
      <c r="D1352" t="s">
        <v>2827</v>
      </c>
      <c r="E1352" t="str">
        <f t="shared" si="21"/>
        <v>宮崎県新富町</v>
      </c>
      <c r="F1352" s="5">
        <v>13982</v>
      </c>
      <c r="G1352" s="5">
        <v>10</v>
      </c>
      <c r="H1352" s="5">
        <v>0</v>
      </c>
      <c r="I1352" s="5">
        <v>0</v>
      </c>
      <c r="J1352" s="5">
        <v>1</v>
      </c>
      <c r="K1352" s="5">
        <v>0</v>
      </c>
      <c r="L1352" s="5">
        <v>3244</v>
      </c>
      <c r="M1352" s="5">
        <v>6756</v>
      </c>
      <c r="N1352" s="5">
        <v>29773</v>
      </c>
      <c r="O1352" s="5">
        <v>75564</v>
      </c>
      <c r="P1352" s="5">
        <v>235700</v>
      </c>
      <c r="Q1352" s="5">
        <v>437266</v>
      </c>
      <c r="R1352" s="5">
        <v>41214</v>
      </c>
      <c r="S1352" s="5">
        <v>5</v>
      </c>
      <c r="T1352" s="5">
        <v>1538</v>
      </c>
      <c r="U1352" s="5">
        <v>0</v>
      </c>
      <c r="V1352" s="5">
        <v>0</v>
      </c>
      <c r="W1352" s="5">
        <v>1</v>
      </c>
      <c r="X1352" s="5">
        <v>4</v>
      </c>
      <c r="Y1352" s="5">
        <v>9000</v>
      </c>
      <c r="Z1352" s="5">
        <v>0</v>
      </c>
      <c r="AA1352" s="5">
        <v>7</v>
      </c>
      <c r="AB1352" s="5">
        <v>1</v>
      </c>
      <c r="AC1352" s="5">
        <v>0</v>
      </c>
      <c r="AD1352" s="5">
        <v>0</v>
      </c>
      <c r="AE1352" s="5">
        <v>0</v>
      </c>
      <c r="AF1352" s="5">
        <v>0</v>
      </c>
      <c r="AG1352" s="5">
        <v>4000</v>
      </c>
      <c r="AH1352" s="5">
        <v>0</v>
      </c>
      <c r="AI1352" s="5">
        <v>9000</v>
      </c>
      <c r="AJ1352" s="5">
        <v>0</v>
      </c>
      <c r="AK1352" s="5">
        <v>1410</v>
      </c>
      <c r="AL1352" s="5">
        <v>2800</v>
      </c>
      <c r="AM1352" s="5">
        <v>0</v>
      </c>
      <c r="AN1352" s="5">
        <v>0</v>
      </c>
      <c r="AO1352" s="5">
        <v>0</v>
      </c>
      <c r="AP1352" s="5">
        <v>0</v>
      </c>
      <c r="AQ1352" s="5">
        <v>0</v>
      </c>
      <c r="AR1352" s="5">
        <v>0</v>
      </c>
      <c r="AS1352" s="5">
        <v>0</v>
      </c>
      <c r="AT1352" s="5">
        <v>2364</v>
      </c>
      <c r="AU1352" s="5">
        <v>1700</v>
      </c>
      <c r="AV1352" s="5">
        <v>0</v>
      </c>
      <c r="AW1352" s="5">
        <v>0</v>
      </c>
      <c r="AX1352" s="5">
        <v>0</v>
      </c>
      <c r="AY1352" s="5">
        <v>0</v>
      </c>
      <c r="AZ1352" s="5">
        <v>0</v>
      </c>
      <c r="BA1352" s="5">
        <v>0</v>
      </c>
      <c r="BB1352" s="5">
        <v>2048</v>
      </c>
      <c r="BC1352" s="5">
        <v>476</v>
      </c>
      <c r="BD1352" s="5">
        <v>0</v>
      </c>
      <c r="BE1352" s="5">
        <v>0</v>
      </c>
      <c r="BF1352" s="5">
        <v>0</v>
      </c>
      <c r="BG1352" s="5">
        <v>99</v>
      </c>
      <c r="BH1352" s="5">
        <v>240968</v>
      </c>
      <c r="BI1352" s="5">
        <v>60591</v>
      </c>
      <c r="BJ1352" s="5">
        <v>265446</v>
      </c>
      <c r="BK1352" s="5">
        <v>8316</v>
      </c>
      <c r="BL1352" s="5">
        <v>0</v>
      </c>
      <c r="BM1352" s="5">
        <v>50</v>
      </c>
      <c r="BN1352" s="5">
        <v>0</v>
      </c>
      <c r="BO1352" s="5">
        <v>56688</v>
      </c>
      <c r="BP1352" s="5">
        <v>705593</v>
      </c>
      <c r="BQ1352" s="5">
        <v>69225</v>
      </c>
      <c r="BR1352" s="5">
        <v>8525</v>
      </c>
    </row>
    <row r="1353" spans="1:70">
      <c r="A1353" t="s">
        <v>2815</v>
      </c>
      <c r="B1353" t="s">
        <v>2816</v>
      </c>
      <c r="C1353" t="s">
        <v>1304</v>
      </c>
      <c r="D1353" t="s">
        <v>2828</v>
      </c>
      <c r="E1353" t="str">
        <f t="shared" si="21"/>
        <v>宮崎県国富町</v>
      </c>
      <c r="F1353" s="5">
        <v>18958</v>
      </c>
      <c r="G1353" s="5">
        <v>7</v>
      </c>
      <c r="H1353" s="5">
        <v>2</v>
      </c>
      <c r="I1353" s="5">
        <v>0</v>
      </c>
      <c r="J1353" s="5">
        <v>0</v>
      </c>
      <c r="K1353" s="5">
        <v>0</v>
      </c>
      <c r="L1353" s="5">
        <v>8843</v>
      </c>
      <c r="M1353" s="5">
        <v>10584</v>
      </c>
      <c r="N1353" s="5">
        <v>0</v>
      </c>
      <c r="O1353" s="5">
        <v>155357</v>
      </c>
      <c r="P1353" s="5">
        <v>362864</v>
      </c>
      <c r="Q1353" s="5">
        <v>2717466</v>
      </c>
      <c r="R1353" s="5">
        <v>188378</v>
      </c>
      <c r="S1353" s="5">
        <v>7</v>
      </c>
      <c r="T1353" s="5">
        <v>2163</v>
      </c>
      <c r="U1353" s="5">
        <v>0</v>
      </c>
      <c r="V1353" s="5">
        <v>0</v>
      </c>
      <c r="W1353" s="5">
        <v>0</v>
      </c>
      <c r="X1353" s="5">
        <v>5</v>
      </c>
      <c r="Y1353" s="5">
        <v>12600</v>
      </c>
      <c r="Z1353" s="5">
        <v>0</v>
      </c>
      <c r="AA1353" s="5">
        <v>31</v>
      </c>
      <c r="AB1353" s="5">
        <v>0</v>
      </c>
      <c r="AC1353" s="5">
        <v>0</v>
      </c>
      <c r="AD1353" s="5">
        <v>0</v>
      </c>
      <c r="AE1353" s="5">
        <v>0</v>
      </c>
      <c r="AF1353" s="5">
        <v>0</v>
      </c>
      <c r="AG1353" s="5">
        <v>0</v>
      </c>
      <c r="AH1353" s="5">
        <v>1300</v>
      </c>
      <c r="AI1353" s="5">
        <v>450</v>
      </c>
      <c r="AJ1353" s="5">
        <v>0</v>
      </c>
      <c r="AK1353" s="5">
        <v>6120</v>
      </c>
      <c r="AL1353" s="5">
        <v>1500</v>
      </c>
      <c r="AM1353" s="5">
        <v>0</v>
      </c>
      <c r="AN1353" s="5">
        <v>0</v>
      </c>
      <c r="AO1353" s="5">
        <v>0</v>
      </c>
      <c r="AP1353" s="5">
        <v>0</v>
      </c>
      <c r="AQ1353" s="5">
        <v>0</v>
      </c>
      <c r="AR1353" s="5">
        <v>2173</v>
      </c>
      <c r="AS1353" s="5">
        <v>1873</v>
      </c>
      <c r="AT1353" s="5">
        <v>0</v>
      </c>
      <c r="AU1353" s="5">
        <v>287</v>
      </c>
      <c r="AV1353" s="5">
        <v>0</v>
      </c>
      <c r="AW1353" s="5">
        <v>309</v>
      </c>
      <c r="AX1353" s="5">
        <v>0</v>
      </c>
      <c r="AY1353" s="5">
        <v>0</v>
      </c>
      <c r="AZ1353" s="5">
        <v>0</v>
      </c>
      <c r="BA1353" s="5">
        <v>1057</v>
      </c>
      <c r="BB1353" s="5">
        <v>0</v>
      </c>
      <c r="BC1353" s="5">
        <v>5684</v>
      </c>
      <c r="BD1353" s="5">
        <v>0</v>
      </c>
      <c r="BE1353" s="5">
        <v>0</v>
      </c>
      <c r="BF1353" s="5">
        <v>0</v>
      </c>
      <c r="BG1353" s="5">
        <v>0</v>
      </c>
      <c r="BH1353" s="5">
        <v>386002</v>
      </c>
      <c r="BI1353" s="5">
        <v>43887</v>
      </c>
      <c r="BJ1353" s="5">
        <v>336890</v>
      </c>
      <c r="BK1353" s="5">
        <v>56669</v>
      </c>
      <c r="BL1353" s="5">
        <v>0</v>
      </c>
      <c r="BM1353" s="5">
        <v>0</v>
      </c>
      <c r="BN1353" s="5">
        <v>0</v>
      </c>
      <c r="BO1353" s="5">
        <v>33647</v>
      </c>
      <c r="BP1353" s="5">
        <v>242200</v>
      </c>
      <c r="BQ1353" s="5">
        <v>225043</v>
      </c>
      <c r="BR1353" s="5">
        <v>0</v>
      </c>
    </row>
    <row r="1354" spans="1:70">
      <c r="A1354" t="s">
        <v>2815</v>
      </c>
      <c r="B1354" t="s">
        <v>2816</v>
      </c>
      <c r="C1354" t="s">
        <v>1306</v>
      </c>
      <c r="D1354" t="s">
        <v>2829</v>
      </c>
      <c r="E1354" t="str">
        <f t="shared" si="21"/>
        <v>宮崎県えびの市</v>
      </c>
      <c r="F1354" s="5">
        <v>17460</v>
      </c>
      <c r="G1354" s="5">
        <v>11</v>
      </c>
      <c r="H1354" s="5">
        <v>0</v>
      </c>
      <c r="I1354" s="5">
        <v>0</v>
      </c>
      <c r="J1354" s="5">
        <v>2</v>
      </c>
      <c r="K1354" s="5">
        <v>0</v>
      </c>
      <c r="L1354" s="5">
        <v>11336</v>
      </c>
      <c r="M1354" s="5">
        <v>36932</v>
      </c>
      <c r="N1354" s="5">
        <v>6296</v>
      </c>
      <c r="O1354" s="5">
        <v>292815</v>
      </c>
      <c r="P1354" s="5">
        <v>295800</v>
      </c>
      <c r="Q1354" s="5">
        <v>1872623</v>
      </c>
      <c r="R1354" s="5">
        <v>51361</v>
      </c>
      <c r="S1354" s="5">
        <v>9</v>
      </c>
      <c r="T1354" s="5">
        <v>1938</v>
      </c>
      <c r="U1354" s="5">
        <v>0</v>
      </c>
      <c r="V1354" s="5">
        <v>0</v>
      </c>
      <c r="W1354" s="5">
        <v>5</v>
      </c>
      <c r="X1354" s="5">
        <v>4</v>
      </c>
      <c r="Y1354" s="5">
        <v>9000</v>
      </c>
      <c r="Z1354" s="5">
        <v>0</v>
      </c>
      <c r="AA1354" s="5">
        <v>100</v>
      </c>
      <c r="AB1354" s="5">
        <v>60</v>
      </c>
      <c r="AC1354" s="5">
        <v>0</v>
      </c>
      <c r="AD1354" s="5">
        <v>3497</v>
      </c>
      <c r="AE1354" s="5">
        <v>0</v>
      </c>
      <c r="AF1354" s="5">
        <v>12549</v>
      </c>
      <c r="AG1354" s="5">
        <v>1540</v>
      </c>
      <c r="AH1354" s="5">
        <v>0</v>
      </c>
      <c r="AI1354" s="5">
        <v>0</v>
      </c>
      <c r="AJ1354" s="5">
        <v>0</v>
      </c>
      <c r="AK1354" s="5">
        <v>0</v>
      </c>
      <c r="AL1354" s="5">
        <v>3258</v>
      </c>
      <c r="AM1354" s="5">
        <v>0</v>
      </c>
      <c r="AN1354" s="5">
        <v>0</v>
      </c>
      <c r="AO1354" s="5">
        <v>0</v>
      </c>
      <c r="AP1354" s="5">
        <v>0</v>
      </c>
      <c r="AQ1354" s="5">
        <v>0</v>
      </c>
      <c r="AR1354" s="5">
        <v>0</v>
      </c>
      <c r="AS1354" s="5">
        <v>0</v>
      </c>
      <c r="AT1354" s="5">
        <v>615</v>
      </c>
      <c r="AU1354" s="5">
        <v>0</v>
      </c>
      <c r="AV1354" s="5">
        <v>278</v>
      </c>
      <c r="AW1354" s="5">
        <v>255</v>
      </c>
      <c r="AX1354" s="5">
        <v>0</v>
      </c>
      <c r="AY1354" s="5">
        <v>750</v>
      </c>
      <c r="AZ1354" s="5">
        <v>233</v>
      </c>
      <c r="BA1354" s="5">
        <v>6085</v>
      </c>
      <c r="BB1354" s="5">
        <v>0</v>
      </c>
      <c r="BC1354" s="5">
        <v>3443</v>
      </c>
      <c r="BD1354" s="5">
        <v>0</v>
      </c>
      <c r="BE1354" s="5">
        <v>0</v>
      </c>
      <c r="BF1354" s="5">
        <v>0</v>
      </c>
      <c r="BG1354" s="5">
        <v>0</v>
      </c>
      <c r="BH1354" s="5">
        <v>308729</v>
      </c>
      <c r="BI1354" s="5">
        <v>22075</v>
      </c>
      <c r="BJ1354" s="5">
        <v>334992</v>
      </c>
      <c r="BK1354" s="5">
        <v>24544</v>
      </c>
      <c r="BL1354" s="5">
        <v>0</v>
      </c>
      <c r="BM1354" s="5">
        <v>0</v>
      </c>
      <c r="BN1354" s="5">
        <v>0</v>
      </c>
      <c r="BO1354" s="5">
        <v>17273</v>
      </c>
      <c r="BP1354" s="5">
        <v>521802</v>
      </c>
      <c r="BQ1354" s="5">
        <v>80275</v>
      </c>
      <c r="BR1354" s="5">
        <v>0</v>
      </c>
    </row>
    <row r="1355" spans="1:70">
      <c r="A1355" t="s">
        <v>2815</v>
      </c>
      <c r="B1355" t="s">
        <v>2816</v>
      </c>
      <c r="C1355" t="s">
        <v>1312</v>
      </c>
      <c r="D1355" t="s">
        <v>2830</v>
      </c>
      <c r="E1355" t="str">
        <f t="shared" si="21"/>
        <v>宮崎県高鍋町</v>
      </c>
      <c r="F1355" s="5">
        <v>18402</v>
      </c>
      <c r="G1355" s="5">
        <v>5</v>
      </c>
      <c r="H1355" s="5">
        <v>0</v>
      </c>
      <c r="I1355" s="5">
        <v>0</v>
      </c>
      <c r="J1355" s="5">
        <v>2</v>
      </c>
      <c r="K1355" s="5">
        <v>0</v>
      </c>
      <c r="L1355" s="5">
        <v>523</v>
      </c>
      <c r="M1355" s="5">
        <v>1231</v>
      </c>
      <c r="N1355" s="5">
        <v>14993</v>
      </c>
      <c r="O1355" s="5">
        <v>148569</v>
      </c>
      <c r="P1355" s="5">
        <v>376372</v>
      </c>
      <c r="Q1355" s="5">
        <v>2206202</v>
      </c>
      <c r="R1355" s="5">
        <v>207104</v>
      </c>
      <c r="S1355" s="5">
        <v>3</v>
      </c>
      <c r="T1355" s="5">
        <v>1977</v>
      </c>
      <c r="U1355" s="5">
        <v>0</v>
      </c>
      <c r="V1355" s="5">
        <v>0</v>
      </c>
      <c r="W1355" s="5">
        <v>2</v>
      </c>
      <c r="X1355" s="5">
        <v>3</v>
      </c>
      <c r="Y1355" s="5">
        <v>9000</v>
      </c>
      <c r="Z1355" s="5">
        <v>0</v>
      </c>
      <c r="AA1355" s="5">
        <v>149</v>
      </c>
      <c r="AB1355" s="5">
        <v>33</v>
      </c>
      <c r="AC1355" s="5">
        <v>0</v>
      </c>
      <c r="AD1355" s="5">
        <v>0</v>
      </c>
      <c r="AE1355" s="5">
        <v>0</v>
      </c>
      <c r="AF1355" s="5">
        <v>0</v>
      </c>
      <c r="AG1355" s="5">
        <v>0</v>
      </c>
      <c r="AH1355" s="5">
        <v>0</v>
      </c>
      <c r="AI1355" s="5">
        <v>0</v>
      </c>
      <c r="AJ1355" s="5">
        <v>0</v>
      </c>
      <c r="AK1355" s="5">
        <v>1638</v>
      </c>
      <c r="AL1355" s="5">
        <v>2260</v>
      </c>
      <c r="AM1355" s="5">
        <v>245</v>
      </c>
      <c r="AN1355" s="5">
        <v>0</v>
      </c>
      <c r="AO1355" s="5">
        <v>0</v>
      </c>
      <c r="AP1355" s="5">
        <v>0</v>
      </c>
      <c r="AQ1355" s="5">
        <v>0</v>
      </c>
      <c r="AR1355" s="5">
        <v>0</v>
      </c>
      <c r="AS1355" s="5">
        <v>57</v>
      </c>
      <c r="AT1355" s="5">
        <v>6445</v>
      </c>
      <c r="AU1355" s="5">
        <v>3988</v>
      </c>
      <c r="AV1355" s="5">
        <v>0</v>
      </c>
      <c r="AW1355" s="5">
        <v>0</v>
      </c>
      <c r="AX1355" s="5">
        <v>0</v>
      </c>
      <c r="AY1355" s="5">
        <v>0</v>
      </c>
      <c r="AZ1355" s="5">
        <v>213</v>
      </c>
      <c r="BA1355" s="5">
        <v>0</v>
      </c>
      <c r="BB1355" s="5">
        <v>0</v>
      </c>
      <c r="BC1355" s="5">
        <v>4224</v>
      </c>
      <c r="BD1355" s="5">
        <v>310</v>
      </c>
      <c r="BE1355" s="5">
        <v>0</v>
      </c>
      <c r="BF1355" s="5">
        <v>474</v>
      </c>
      <c r="BG1355" s="5">
        <v>0</v>
      </c>
      <c r="BH1355" s="5">
        <v>412264</v>
      </c>
      <c r="BI1355" s="5">
        <v>31034</v>
      </c>
      <c r="BJ1355" s="5">
        <v>345516</v>
      </c>
      <c r="BK1355" s="5">
        <v>45035</v>
      </c>
      <c r="BL1355" s="5">
        <v>6212</v>
      </c>
      <c r="BM1355" s="5">
        <v>0</v>
      </c>
      <c r="BN1355" s="5">
        <v>0</v>
      </c>
      <c r="BO1355" s="5">
        <v>20178</v>
      </c>
      <c r="BP1355" s="5">
        <v>369076</v>
      </c>
      <c r="BQ1355" s="5">
        <v>244289</v>
      </c>
      <c r="BR1355" s="5">
        <v>0</v>
      </c>
    </row>
    <row r="1356" spans="1:70">
      <c r="A1356" t="s">
        <v>2815</v>
      </c>
      <c r="B1356" t="s">
        <v>2816</v>
      </c>
      <c r="C1356" t="s">
        <v>1531</v>
      </c>
      <c r="D1356" t="s">
        <v>2831</v>
      </c>
      <c r="E1356" t="str">
        <f t="shared" si="21"/>
        <v>宮崎県川南町</v>
      </c>
      <c r="F1356" s="5">
        <v>14498</v>
      </c>
      <c r="G1356" s="5">
        <v>10</v>
      </c>
      <c r="H1356" s="5">
        <v>1</v>
      </c>
      <c r="I1356" s="5">
        <v>0</v>
      </c>
      <c r="J1356" s="5">
        <v>1</v>
      </c>
      <c r="K1356" s="5">
        <v>0</v>
      </c>
      <c r="L1356" s="5">
        <v>4173</v>
      </c>
      <c r="M1356" s="5">
        <v>4676</v>
      </c>
      <c r="N1356" s="5">
        <v>59307</v>
      </c>
      <c r="O1356" s="5">
        <v>193518</v>
      </c>
      <c r="P1356" s="5">
        <v>332062</v>
      </c>
      <c r="Q1356" s="5">
        <v>215546</v>
      </c>
      <c r="R1356" s="5">
        <v>35363</v>
      </c>
      <c r="S1356" s="5">
        <v>6</v>
      </c>
      <c r="T1356" s="5">
        <v>1707</v>
      </c>
      <c r="U1356" s="5">
        <v>0</v>
      </c>
      <c r="V1356" s="5">
        <v>0</v>
      </c>
      <c r="W1356" s="5">
        <v>4</v>
      </c>
      <c r="X1356" s="5">
        <v>3</v>
      </c>
      <c r="Y1356" s="5">
        <v>7600</v>
      </c>
      <c r="Z1356" s="5">
        <v>0</v>
      </c>
      <c r="AA1356" s="5">
        <v>276</v>
      </c>
      <c r="AB1356" s="5">
        <v>189</v>
      </c>
      <c r="AC1356" s="5">
        <v>0</v>
      </c>
      <c r="AD1356" s="5">
        <v>1970</v>
      </c>
      <c r="AE1356" s="5">
        <v>36030</v>
      </c>
      <c r="AF1356" s="5">
        <v>132000</v>
      </c>
      <c r="AG1356" s="5">
        <v>2600</v>
      </c>
      <c r="AH1356" s="5">
        <v>2600</v>
      </c>
      <c r="AI1356" s="5">
        <v>5000</v>
      </c>
      <c r="AJ1356" s="5">
        <v>0</v>
      </c>
      <c r="AK1356" s="5">
        <v>234</v>
      </c>
      <c r="AL1356" s="5">
        <v>5393</v>
      </c>
      <c r="AM1356" s="5">
        <v>464</v>
      </c>
      <c r="AN1356" s="5">
        <v>0</v>
      </c>
      <c r="AO1356" s="5">
        <v>0</v>
      </c>
      <c r="AP1356" s="5">
        <v>0</v>
      </c>
      <c r="AQ1356" s="5">
        <v>0</v>
      </c>
      <c r="AR1356" s="5">
        <v>10</v>
      </c>
      <c r="AS1356" s="5">
        <v>5</v>
      </c>
      <c r="AT1356" s="5">
        <v>5137</v>
      </c>
      <c r="AU1356" s="5">
        <v>740</v>
      </c>
      <c r="AV1356" s="5">
        <v>0</v>
      </c>
      <c r="AW1356" s="5">
        <v>0</v>
      </c>
      <c r="AX1356" s="5">
        <v>0</v>
      </c>
      <c r="AY1356" s="5">
        <v>0</v>
      </c>
      <c r="AZ1356" s="5">
        <v>1866</v>
      </c>
      <c r="BA1356" s="5">
        <v>308</v>
      </c>
      <c r="BB1356" s="5">
        <v>7935</v>
      </c>
      <c r="BC1356" s="5">
        <v>14536</v>
      </c>
      <c r="BD1356" s="5">
        <v>0</v>
      </c>
      <c r="BE1356" s="5">
        <v>0</v>
      </c>
      <c r="BF1356" s="5">
        <v>0</v>
      </c>
      <c r="BG1356" s="5">
        <v>0</v>
      </c>
      <c r="BH1356" s="5">
        <v>337618</v>
      </c>
      <c r="BI1356" s="5">
        <v>11380</v>
      </c>
      <c r="BJ1356" s="5">
        <v>282327</v>
      </c>
      <c r="BK1356" s="5">
        <v>8715</v>
      </c>
      <c r="BL1356" s="5">
        <v>0</v>
      </c>
      <c r="BM1356" s="5">
        <v>1862</v>
      </c>
      <c r="BN1356" s="5">
        <v>0</v>
      </c>
      <c r="BO1356" s="5">
        <v>8508</v>
      </c>
      <c r="BP1356" s="5">
        <v>562465</v>
      </c>
      <c r="BQ1356" s="5">
        <v>74120</v>
      </c>
      <c r="BR1356" s="5">
        <v>0</v>
      </c>
    </row>
    <row r="1357" spans="1:70">
      <c r="A1357" t="s">
        <v>2815</v>
      </c>
      <c r="B1357" t="s">
        <v>2816</v>
      </c>
      <c r="C1357" t="s">
        <v>1322</v>
      </c>
      <c r="D1357" t="s">
        <v>2832</v>
      </c>
      <c r="E1357" t="str">
        <f t="shared" si="21"/>
        <v>宮崎県門川町</v>
      </c>
      <c r="F1357" s="5">
        <v>17156</v>
      </c>
      <c r="G1357" s="5">
        <v>7</v>
      </c>
      <c r="H1357" s="5">
        <v>1</v>
      </c>
      <c r="I1357" s="5">
        <v>0</v>
      </c>
      <c r="J1357" s="5">
        <v>0</v>
      </c>
      <c r="K1357" s="5">
        <v>0</v>
      </c>
      <c r="L1357" s="5">
        <v>505</v>
      </c>
      <c r="M1357" s="5">
        <v>4279</v>
      </c>
      <c r="N1357" s="5">
        <v>31781</v>
      </c>
      <c r="O1357" s="5">
        <v>115064</v>
      </c>
      <c r="P1357" s="5">
        <v>279460</v>
      </c>
      <c r="Q1357" s="5">
        <v>978417</v>
      </c>
      <c r="R1357" s="5">
        <v>91836</v>
      </c>
      <c r="S1357" s="5">
        <v>6</v>
      </c>
      <c r="T1357" s="5">
        <v>2293</v>
      </c>
      <c r="U1357" s="5">
        <v>0</v>
      </c>
      <c r="V1357" s="5">
        <v>0</v>
      </c>
      <c r="W1357" s="5">
        <v>1</v>
      </c>
      <c r="X1357" s="5">
        <v>4</v>
      </c>
      <c r="Y1357" s="5">
        <v>12150</v>
      </c>
      <c r="Z1357" s="5">
        <v>0</v>
      </c>
      <c r="AA1357" s="5">
        <v>7</v>
      </c>
      <c r="AB1357" s="5">
        <v>5</v>
      </c>
      <c r="AC1357" s="5">
        <v>102</v>
      </c>
      <c r="AD1357" s="5">
        <v>0</v>
      </c>
      <c r="AE1357" s="5">
        <v>2325</v>
      </c>
      <c r="AF1357" s="5">
        <v>29714</v>
      </c>
      <c r="AG1357" s="5">
        <v>12150</v>
      </c>
      <c r="AH1357" s="5">
        <v>4100</v>
      </c>
      <c r="AI1357" s="5">
        <v>7500</v>
      </c>
      <c r="AJ1357" s="5">
        <v>0</v>
      </c>
      <c r="AK1357" s="5">
        <v>7900</v>
      </c>
      <c r="AL1357" s="5">
        <v>0</v>
      </c>
      <c r="AM1357" s="5">
        <v>0</v>
      </c>
      <c r="AN1357" s="5">
        <v>0</v>
      </c>
      <c r="AO1357" s="5">
        <v>0</v>
      </c>
      <c r="AP1357" s="5">
        <v>0</v>
      </c>
      <c r="AQ1357" s="5">
        <v>0</v>
      </c>
      <c r="AR1357" s="5">
        <v>0</v>
      </c>
      <c r="AS1357" s="5">
        <v>1889</v>
      </c>
      <c r="AT1357" s="5">
        <v>538</v>
      </c>
      <c r="AU1357" s="5">
        <v>114</v>
      </c>
      <c r="AV1357" s="5">
        <v>0</v>
      </c>
      <c r="AW1357" s="5">
        <v>0</v>
      </c>
      <c r="AX1357" s="5">
        <v>5</v>
      </c>
      <c r="AY1357" s="5">
        <v>395</v>
      </c>
      <c r="AZ1357" s="5">
        <v>0</v>
      </c>
      <c r="BA1357" s="5">
        <v>953</v>
      </c>
      <c r="BB1357" s="5">
        <v>2618</v>
      </c>
      <c r="BC1357" s="5">
        <v>1306</v>
      </c>
      <c r="BD1357" s="5">
        <v>0</v>
      </c>
      <c r="BE1357" s="5">
        <v>0</v>
      </c>
      <c r="BF1357" s="5">
        <v>0</v>
      </c>
      <c r="BG1357" s="5">
        <v>0</v>
      </c>
      <c r="BH1357" s="5">
        <v>282911</v>
      </c>
      <c r="BI1357" s="5">
        <v>17240</v>
      </c>
      <c r="BJ1357" s="5">
        <v>223891</v>
      </c>
      <c r="BK1357" s="5">
        <v>26365</v>
      </c>
      <c r="BL1357" s="5">
        <v>0</v>
      </c>
      <c r="BM1357" s="5">
        <v>0</v>
      </c>
      <c r="BN1357" s="5">
        <v>0</v>
      </c>
      <c r="BO1357" s="5">
        <v>17092</v>
      </c>
      <c r="BP1357" s="5">
        <v>429506</v>
      </c>
      <c r="BQ1357" s="5">
        <v>144603</v>
      </c>
      <c r="BR1357" s="5">
        <v>10000</v>
      </c>
    </row>
    <row r="1358" spans="1:70">
      <c r="A1358" t="s">
        <v>2815</v>
      </c>
      <c r="B1358" t="s">
        <v>2816</v>
      </c>
      <c r="C1358" t="s">
        <v>1324</v>
      </c>
      <c r="D1358" t="s">
        <v>2833</v>
      </c>
      <c r="E1358" t="str">
        <f t="shared" si="21"/>
        <v>宮崎県綾町</v>
      </c>
      <c r="F1358" s="5">
        <v>6884</v>
      </c>
      <c r="G1358" s="5">
        <v>3</v>
      </c>
      <c r="H1358" s="5">
        <v>1</v>
      </c>
      <c r="I1358" s="5">
        <v>0</v>
      </c>
      <c r="J1358" s="5">
        <v>0</v>
      </c>
      <c r="K1358" s="5">
        <v>0</v>
      </c>
      <c r="L1358" s="5">
        <v>0</v>
      </c>
      <c r="M1358" s="5">
        <v>1310</v>
      </c>
      <c r="N1358" s="5">
        <v>0</v>
      </c>
      <c r="O1358" s="5">
        <v>58357</v>
      </c>
      <c r="P1358" s="5">
        <v>87024</v>
      </c>
      <c r="Q1358" s="5">
        <v>221644</v>
      </c>
      <c r="R1358" s="5">
        <v>34270</v>
      </c>
      <c r="S1358" s="5">
        <v>2</v>
      </c>
      <c r="T1358" s="5">
        <v>727</v>
      </c>
      <c r="U1358" s="5">
        <v>0</v>
      </c>
      <c r="V1358" s="5">
        <v>0</v>
      </c>
      <c r="W1358" s="5">
        <v>0</v>
      </c>
      <c r="X1358" s="5">
        <v>2</v>
      </c>
      <c r="Y1358" s="5">
        <v>3144</v>
      </c>
      <c r="Z1358" s="5">
        <v>0</v>
      </c>
      <c r="AA1358" s="5">
        <v>2</v>
      </c>
      <c r="AB1358" s="5">
        <v>0</v>
      </c>
      <c r="AC1358" s="5">
        <v>0</v>
      </c>
      <c r="AD1358" s="5">
        <v>0</v>
      </c>
      <c r="AE1358" s="5">
        <v>0</v>
      </c>
      <c r="AF1358" s="5">
        <v>43797</v>
      </c>
      <c r="AG1358" s="5">
        <v>0</v>
      </c>
      <c r="AH1358" s="5">
        <v>0</v>
      </c>
      <c r="AI1358" s="5">
        <v>0</v>
      </c>
      <c r="AJ1358" s="5">
        <v>0</v>
      </c>
      <c r="AK1358" s="5">
        <v>0</v>
      </c>
      <c r="AL1358" s="5">
        <v>1500</v>
      </c>
      <c r="AM1358" s="5">
        <v>0</v>
      </c>
      <c r="AN1358" s="5">
        <v>0</v>
      </c>
      <c r="AO1358" s="5">
        <v>0</v>
      </c>
      <c r="AP1358" s="5">
        <v>0</v>
      </c>
      <c r="AQ1358" s="5">
        <v>0</v>
      </c>
      <c r="AR1358" s="5">
        <v>0</v>
      </c>
      <c r="AS1358" s="5">
        <v>0</v>
      </c>
      <c r="AT1358" s="5">
        <v>0</v>
      </c>
      <c r="AU1358" s="5">
        <v>0</v>
      </c>
      <c r="AV1358" s="5">
        <v>0</v>
      </c>
      <c r="AW1358" s="5">
        <v>0</v>
      </c>
      <c r="AX1358" s="5">
        <v>0</v>
      </c>
      <c r="AY1358" s="5">
        <v>0</v>
      </c>
      <c r="AZ1358" s="5">
        <v>0</v>
      </c>
      <c r="BA1358" s="5">
        <v>0</v>
      </c>
      <c r="BB1358" s="5">
        <v>0</v>
      </c>
      <c r="BC1358" s="5">
        <v>0</v>
      </c>
      <c r="BD1358" s="5">
        <v>0</v>
      </c>
      <c r="BE1358" s="5">
        <v>0</v>
      </c>
      <c r="BF1358" s="5">
        <v>0</v>
      </c>
      <c r="BG1358" s="5">
        <v>0</v>
      </c>
      <c r="BH1358" s="5">
        <v>89693</v>
      </c>
      <c r="BI1358" s="5">
        <v>832</v>
      </c>
      <c r="BJ1358" s="5">
        <v>91879</v>
      </c>
      <c r="BK1358" s="5">
        <v>6748</v>
      </c>
      <c r="BL1358" s="5">
        <v>0</v>
      </c>
      <c r="BM1358" s="5">
        <v>0</v>
      </c>
      <c r="BN1358" s="5">
        <v>0</v>
      </c>
      <c r="BO1358" s="5">
        <v>633</v>
      </c>
      <c r="BP1358" s="5">
        <v>68062</v>
      </c>
      <c r="BQ1358" s="5">
        <v>57595</v>
      </c>
      <c r="BR1358" s="5">
        <v>0</v>
      </c>
    </row>
    <row r="1359" spans="1:70">
      <c r="A1359" t="s">
        <v>2815</v>
      </c>
      <c r="B1359" t="s">
        <v>2816</v>
      </c>
      <c r="C1359" t="s">
        <v>1326</v>
      </c>
      <c r="D1359" t="s">
        <v>2834</v>
      </c>
      <c r="E1359" t="str">
        <f t="shared" si="21"/>
        <v>宮崎県西都市</v>
      </c>
      <c r="F1359" s="5">
        <v>24285</v>
      </c>
      <c r="G1359" s="5">
        <v>9</v>
      </c>
      <c r="H1359" s="5">
        <v>1</v>
      </c>
      <c r="I1359" s="5">
        <v>0</v>
      </c>
      <c r="J1359" s="5">
        <v>3</v>
      </c>
      <c r="K1359" s="5">
        <v>0</v>
      </c>
      <c r="L1359" s="5">
        <v>216</v>
      </c>
      <c r="M1359" s="5">
        <v>17759</v>
      </c>
      <c r="N1359" s="5">
        <v>165490</v>
      </c>
      <c r="O1359" s="5">
        <v>150221</v>
      </c>
      <c r="P1359" s="5">
        <v>431006</v>
      </c>
      <c r="Q1359" s="5">
        <v>2170616</v>
      </c>
      <c r="R1359" s="5">
        <v>200592</v>
      </c>
      <c r="S1359" s="5">
        <v>8</v>
      </c>
      <c r="T1359" s="5">
        <v>2812</v>
      </c>
      <c r="U1359" s="5">
        <v>0</v>
      </c>
      <c r="V1359" s="5">
        <v>0</v>
      </c>
      <c r="W1359" s="5">
        <v>4</v>
      </c>
      <c r="X1359" s="5">
        <v>5</v>
      </c>
      <c r="Y1359" s="5">
        <v>12830</v>
      </c>
      <c r="Z1359" s="5">
        <v>0</v>
      </c>
      <c r="AA1359" s="5">
        <v>66</v>
      </c>
      <c r="AB1359" s="5">
        <v>51</v>
      </c>
      <c r="AC1359" s="5">
        <v>105</v>
      </c>
      <c r="AD1359" s="5">
        <v>3209</v>
      </c>
      <c r="AE1359" s="5">
        <v>7243</v>
      </c>
      <c r="AF1359" s="5">
        <v>11361</v>
      </c>
      <c r="AG1359" s="5">
        <v>1530</v>
      </c>
      <c r="AH1359" s="5">
        <v>1530</v>
      </c>
      <c r="AI1359" s="5">
        <v>0</v>
      </c>
      <c r="AJ1359" s="5">
        <v>11300</v>
      </c>
      <c r="AK1359" s="5">
        <v>0</v>
      </c>
      <c r="AL1359" s="5">
        <v>0</v>
      </c>
      <c r="AM1359" s="5">
        <v>8080</v>
      </c>
      <c r="AN1359" s="5">
        <v>0</v>
      </c>
      <c r="AO1359" s="5">
        <v>0</v>
      </c>
      <c r="AP1359" s="5">
        <v>0</v>
      </c>
      <c r="AQ1359" s="5">
        <v>350</v>
      </c>
      <c r="AR1359" s="5">
        <v>111</v>
      </c>
      <c r="AS1359" s="5">
        <v>745</v>
      </c>
      <c r="AT1359" s="5">
        <v>7172</v>
      </c>
      <c r="AU1359" s="5">
        <v>1306</v>
      </c>
      <c r="AV1359" s="5">
        <v>0</v>
      </c>
      <c r="AW1359" s="5">
        <v>0</v>
      </c>
      <c r="AX1359" s="5">
        <v>0</v>
      </c>
      <c r="AY1359" s="5">
        <v>0</v>
      </c>
      <c r="AZ1359" s="5">
        <v>0</v>
      </c>
      <c r="BA1359" s="5">
        <v>1334</v>
      </c>
      <c r="BB1359" s="5">
        <v>9854</v>
      </c>
      <c r="BC1359" s="5">
        <v>8977</v>
      </c>
      <c r="BD1359" s="5">
        <v>0</v>
      </c>
      <c r="BE1359" s="5">
        <v>31</v>
      </c>
      <c r="BF1359" s="5">
        <v>737</v>
      </c>
      <c r="BG1359" s="5">
        <v>223</v>
      </c>
      <c r="BH1359" s="5">
        <v>439108</v>
      </c>
      <c r="BI1359" s="5">
        <v>94282</v>
      </c>
      <c r="BJ1359" s="5">
        <v>427403</v>
      </c>
      <c r="BK1359" s="5">
        <v>54274</v>
      </c>
      <c r="BL1359" s="5">
        <v>1416</v>
      </c>
      <c r="BM1359" s="5">
        <v>0</v>
      </c>
      <c r="BN1359" s="5">
        <v>0</v>
      </c>
      <c r="BO1359" s="5">
        <v>56336</v>
      </c>
      <c r="BP1359" s="5">
        <v>649836</v>
      </c>
      <c r="BQ1359" s="5">
        <v>251006</v>
      </c>
      <c r="BR1359" s="5">
        <v>0</v>
      </c>
    </row>
    <row r="1360" spans="1:70">
      <c r="A1360" t="s">
        <v>2815</v>
      </c>
      <c r="B1360" t="s">
        <v>2816</v>
      </c>
      <c r="C1360" t="s">
        <v>1328</v>
      </c>
      <c r="D1360" t="s">
        <v>2835</v>
      </c>
      <c r="E1360" t="str">
        <f t="shared" si="21"/>
        <v>宮崎県都農町</v>
      </c>
      <c r="F1360" s="5">
        <v>9412</v>
      </c>
      <c r="G1360" s="5">
        <v>12</v>
      </c>
      <c r="H1360" s="5">
        <v>0</v>
      </c>
      <c r="I1360" s="5">
        <v>0</v>
      </c>
      <c r="J1360" s="5">
        <v>1</v>
      </c>
      <c r="K1360" s="5">
        <v>0</v>
      </c>
      <c r="L1360" s="5">
        <v>2990</v>
      </c>
      <c r="M1360" s="5">
        <v>2858</v>
      </c>
      <c r="N1360" s="5">
        <v>34203</v>
      </c>
      <c r="O1360" s="5">
        <v>119465</v>
      </c>
      <c r="P1360" s="5">
        <v>190591</v>
      </c>
      <c r="Q1360" s="5">
        <v>350235</v>
      </c>
      <c r="R1360" s="5">
        <v>32188</v>
      </c>
      <c r="S1360" s="5">
        <v>5</v>
      </c>
      <c r="T1360" s="5">
        <v>1123</v>
      </c>
      <c r="U1360" s="5">
        <v>0</v>
      </c>
      <c r="V1360" s="5">
        <v>0</v>
      </c>
      <c r="W1360" s="5">
        <v>3</v>
      </c>
      <c r="X1360" s="5">
        <v>9</v>
      </c>
      <c r="Y1360" s="5">
        <v>5700</v>
      </c>
      <c r="Z1360" s="5">
        <v>0</v>
      </c>
      <c r="AA1360" s="5">
        <v>6</v>
      </c>
      <c r="AB1360" s="5">
        <v>0</v>
      </c>
      <c r="AC1360" s="5">
        <v>0</v>
      </c>
      <c r="AD1360" s="5">
        <v>0</v>
      </c>
      <c r="AE1360" s="5">
        <v>0</v>
      </c>
      <c r="AF1360" s="5">
        <v>0</v>
      </c>
      <c r="AG1360" s="5">
        <v>0</v>
      </c>
      <c r="AH1360" s="5">
        <v>0</v>
      </c>
      <c r="AI1360" s="5">
        <v>0</v>
      </c>
      <c r="AJ1360" s="5">
        <v>0</v>
      </c>
      <c r="AK1360" s="5">
        <v>520</v>
      </c>
      <c r="AL1360" s="5">
        <v>0</v>
      </c>
      <c r="AM1360" s="5">
        <v>2260</v>
      </c>
      <c r="AN1360" s="5">
        <v>0</v>
      </c>
      <c r="AO1360" s="5">
        <v>0</v>
      </c>
      <c r="AP1360" s="5">
        <v>0</v>
      </c>
      <c r="AQ1360" s="5">
        <v>0</v>
      </c>
      <c r="AR1360" s="5">
        <v>128</v>
      </c>
      <c r="AS1360" s="5">
        <v>495</v>
      </c>
      <c r="AT1360" s="5">
        <v>441</v>
      </c>
      <c r="AU1360" s="5">
        <v>0</v>
      </c>
      <c r="AV1360" s="5">
        <v>0</v>
      </c>
      <c r="AW1360" s="5">
        <v>0</v>
      </c>
      <c r="AX1360" s="5">
        <v>0</v>
      </c>
      <c r="AY1360" s="5">
        <v>0</v>
      </c>
      <c r="AZ1360" s="5">
        <v>0</v>
      </c>
      <c r="BA1360" s="5">
        <v>0</v>
      </c>
      <c r="BB1360" s="5">
        <v>2438</v>
      </c>
      <c r="BC1360" s="5">
        <v>5272</v>
      </c>
      <c r="BD1360" s="5">
        <v>0</v>
      </c>
      <c r="BE1360" s="5">
        <v>0</v>
      </c>
      <c r="BF1360" s="5">
        <v>0</v>
      </c>
      <c r="BG1360" s="5">
        <v>0</v>
      </c>
      <c r="BH1360" s="5">
        <v>201079</v>
      </c>
      <c r="BI1360" s="5">
        <v>24626</v>
      </c>
      <c r="BJ1360" s="5">
        <v>179067</v>
      </c>
      <c r="BK1360" s="5">
        <v>660</v>
      </c>
      <c r="BL1360" s="5">
        <v>0</v>
      </c>
      <c r="BM1360" s="5">
        <v>0</v>
      </c>
      <c r="BN1360" s="5">
        <v>0</v>
      </c>
      <c r="BO1360" s="5">
        <v>17973</v>
      </c>
      <c r="BP1360" s="5">
        <v>464659</v>
      </c>
      <c r="BQ1360" s="5">
        <v>44022</v>
      </c>
      <c r="BR1360" s="5">
        <v>0</v>
      </c>
    </row>
    <row r="1361" spans="1:70">
      <c r="A1361" t="s">
        <v>2815</v>
      </c>
      <c r="B1361" t="s">
        <v>2816</v>
      </c>
      <c r="C1361" t="s">
        <v>1330</v>
      </c>
      <c r="D1361" t="s">
        <v>2836</v>
      </c>
      <c r="E1361" t="str">
        <f t="shared" si="21"/>
        <v>宮崎県一ツ瀬川営農飲雑用水広域水道企業団</v>
      </c>
      <c r="F1361" s="5">
        <v>6491</v>
      </c>
      <c r="G1361" s="5">
        <v>7</v>
      </c>
      <c r="H1361" s="5">
        <v>1</v>
      </c>
      <c r="I1361" s="5">
        <v>0</v>
      </c>
      <c r="J1361" s="5">
        <v>0</v>
      </c>
      <c r="K1361" s="5">
        <v>0</v>
      </c>
      <c r="L1361" s="5">
        <v>1085</v>
      </c>
      <c r="M1361" s="5">
        <v>8168</v>
      </c>
      <c r="N1361" s="5">
        <v>0</v>
      </c>
      <c r="O1361" s="5">
        <v>185221</v>
      </c>
      <c r="P1361" s="5">
        <v>167475</v>
      </c>
      <c r="Q1361" s="5">
        <v>241566</v>
      </c>
      <c r="R1361" s="5">
        <v>19120</v>
      </c>
      <c r="S1361" s="5">
        <v>5</v>
      </c>
      <c r="T1361" s="5">
        <v>1182</v>
      </c>
      <c r="U1361" s="5">
        <v>0</v>
      </c>
      <c r="V1361" s="5">
        <v>0</v>
      </c>
      <c r="W1361" s="5">
        <v>2</v>
      </c>
      <c r="X1361" s="5">
        <v>27</v>
      </c>
      <c r="Y1361" s="5">
        <v>5407</v>
      </c>
      <c r="Z1361" s="5">
        <v>0</v>
      </c>
      <c r="AA1361" s="5">
        <v>18</v>
      </c>
      <c r="AB1361" s="5">
        <v>10</v>
      </c>
      <c r="AC1361" s="5">
        <v>0</v>
      </c>
      <c r="AD1361" s="5">
        <v>0</v>
      </c>
      <c r="AE1361" s="5">
        <v>0</v>
      </c>
      <c r="AF1361" s="5">
        <v>0</v>
      </c>
      <c r="AG1361" s="5">
        <v>5407</v>
      </c>
      <c r="AH1361" s="5">
        <v>0</v>
      </c>
      <c r="AI1361" s="5">
        <v>0</v>
      </c>
      <c r="AJ1361" s="5">
        <v>0</v>
      </c>
      <c r="AK1361" s="5">
        <v>1200</v>
      </c>
      <c r="AL1361" s="5">
        <v>2115</v>
      </c>
      <c r="AM1361" s="5">
        <v>0</v>
      </c>
      <c r="AN1361" s="5">
        <v>0</v>
      </c>
      <c r="AO1361" s="5">
        <v>0</v>
      </c>
      <c r="AP1361" s="5">
        <v>0</v>
      </c>
      <c r="AQ1361" s="5">
        <v>0</v>
      </c>
      <c r="AR1361" s="5">
        <v>52</v>
      </c>
      <c r="AS1361" s="5">
        <v>4262</v>
      </c>
      <c r="AT1361" s="5">
        <v>0</v>
      </c>
      <c r="AU1361" s="5">
        <v>12</v>
      </c>
      <c r="AV1361" s="5">
        <v>0</v>
      </c>
      <c r="AW1361" s="5">
        <v>0</v>
      </c>
      <c r="AX1361" s="5">
        <v>0</v>
      </c>
      <c r="AY1361" s="5">
        <v>0</v>
      </c>
      <c r="AZ1361" s="5">
        <v>0</v>
      </c>
      <c r="BA1361" s="5">
        <v>0</v>
      </c>
      <c r="BB1361" s="5">
        <v>0</v>
      </c>
      <c r="BC1361" s="5">
        <v>1209</v>
      </c>
      <c r="BD1361" s="5">
        <v>15</v>
      </c>
      <c r="BE1361" s="5">
        <v>0</v>
      </c>
      <c r="BF1361" s="5">
        <v>0</v>
      </c>
      <c r="BG1361" s="5">
        <v>326</v>
      </c>
      <c r="BH1361" s="5">
        <v>171036</v>
      </c>
      <c r="BI1361" s="5">
        <v>118583</v>
      </c>
      <c r="BJ1361" s="5">
        <v>255859</v>
      </c>
      <c r="BK1361" s="5">
        <v>8847</v>
      </c>
      <c r="BL1361" s="5">
        <v>240</v>
      </c>
      <c r="BM1361" s="5">
        <v>0</v>
      </c>
      <c r="BN1361" s="5">
        <v>0</v>
      </c>
      <c r="BO1361" s="5">
        <v>112308</v>
      </c>
      <c r="BP1361" s="5">
        <v>459316</v>
      </c>
      <c r="BQ1361" s="5">
        <v>25515</v>
      </c>
      <c r="BR1361" s="5">
        <v>0</v>
      </c>
    </row>
    <row r="1362" spans="1:70">
      <c r="A1362" t="s">
        <v>2837</v>
      </c>
      <c r="B1362" t="s">
        <v>2838</v>
      </c>
      <c r="C1362" t="s">
        <v>1280</v>
      </c>
      <c r="D1362" t="s">
        <v>2839</v>
      </c>
      <c r="E1362" t="str">
        <f t="shared" si="21"/>
        <v>鹿児島県鹿児島市</v>
      </c>
      <c r="F1362" s="5">
        <v>575600</v>
      </c>
      <c r="G1362" s="5">
        <v>274</v>
      </c>
      <c r="H1362" s="5">
        <v>56</v>
      </c>
      <c r="I1362" s="5">
        <v>4</v>
      </c>
      <c r="J1362" s="5">
        <v>5</v>
      </c>
      <c r="K1362" s="5">
        <v>1</v>
      </c>
      <c r="L1362" s="5">
        <v>76872</v>
      </c>
      <c r="M1362" s="5">
        <v>224152</v>
      </c>
      <c r="N1362" s="5">
        <v>113892</v>
      </c>
      <c r="O1362" s="5">
        <v>2992632</v>
      </c>
      <c r="P1362" s="5">
        <v>10236151</v>
      </c>
      <c r="Q1362" s="5">
        <v>34027354</v>
      </c>
      <c r="R1362" s="5">
        <v>2404739</v>
      </c>
      <c r="S1362" s="5">
        <v>224</v>
      </c>
      <c r="T1362" s="5">
        <v>59534</v>
      </c>
      <c r="U1362" s="5">
        <v>0</v>
      </c>
      <c r="V1362" s="5">
        <v>0</v>
      </c>
      <c r="W1362" s="5">
        <v>188</v>
      </c>
      <c r="X1362" s="5">
        <v>20</v>
      </c>
      <c r="Y1362" s="5">
        <v>308910</v>
      </c>
      <c r="Z1362" s="5">
        <v>0</v>
      </c>
      <c r="AA1362" s="5">
        <v>3063</v>
      </c>
      <c r="AB1362" s="5">
        <v>1752</v>
      </c>
      <c r="AC1362" s="5">
        <v>13989</v>
      </c>
      <c r="AD1362" s="5">
        <v>54625</v>
      </c>
      <c r="AE1362" s="5">
        <v>4708</v>
      </c>
      <c r="AF1362" s="5">
        <v>574356</v>
      </c>
      <c r="AG1362" s="5">
        <v>13350</v>
      </c>
      <c r="AH1362" s="5">
        <v>74001</v>
      </c>
      <c r="AI1362" s="5">
        <v>0</v>
      </c>
      <c r="AJ1362" s="5">
        <v>1189446</v>
      </c>
      <c r="AK1362" s="5">
        <v>141804</v>
      </c>
      <c r="AL1362" s="5">
        <v>43632</v>
      </c>
      <c r="AM1362" s="5">
        <v>112922</v>
      </c>
      <c r="AN1362" s="5">
        <v>0</v>
      </c>
      <c r="AO1362" s="5">
        <v>0</v>
      </c>
      <c r="AP1362" s="5">
        <v>0</v>
      </c>
      <c r="AQ1362" s="5">
        <v>0</v>
      </c>
      <c r="AR1362" s="5">
        <v>5950</v>
      </c>
      <c r="AS1362" s="5">
        <v>87018</v>
      </c>
      <c r="AT1362" s="5">
        <v>21925</v>
      </c>
      <c r="AU1362" s="5">
        <v>579579</v>
      </c>
      <c r="AV1362" s="5">
        <v>6700</v>
      </c>
      <c r="AW1362" s="5">
        <v>5087</v>
      </c>
      <c r="AX1362" s="5">
        <v>5518</v>
      </c>
      <c r="AY1362" s="5">
        <v>1127</v>
      </c>
      <c r="AZ1362" s="5">
        <v>1358</v>
      </c>
      <c r="BA1362" s="5">
        <v>4665</v>
      </c>
      <c r="BB1362" s="5">
        <v>0</v>
      </c>
      <c r="BC1362" s="5">
        <v>125888</v>
      </c>
      <c r="BD1362" s="5">
        <v>0</v>
      </c>
      <c r="BE1362" s="5">
        <v>0</v>
      </c>
      <c r="BF1362" s="5">
        <v>0</v>
      </c>
      <c r="BG1362" s="5">
        <v>0</v>
      </c>
      <c r="BH1362" s="5">
        <v>10595362</v>
      </c>
      <c r="BI1362" s="5">
        <v>909275</v>
      </c>
      <c r="BJ1362" s="5">
        <v>9163691</v>
      </c>
      <c r="BK1362" s="5">
        <v>739521</v>
      </c>
      <c r="BL1362" s="5">
        <v>0</v>
      </c>
      <c r="BM1362" s="5">
        <v>0</v>
      </c>
      <c r="BN1362" s="5">
        <v>0</v>
      </c>
      <c r="BO1362" s="5">
        <v>825017</v>
      </c>
      <c r="BP1362" s="5">
        <v>11847676</v>
      </c>
      <c r="BQ1362" s="5">
        <v>4368459</v>
      </c>
      <c r="BR1362" s="5">
        <v>0</v>
      </c>
    </row>
    <row r="1363" spans="1:70">
      <c r="A1363" t="s">
        <v>2837</v>
      </c>
      <c r="B1363" t="s">
        <v>2838</v>
      </c>
      <c r="C1363" t="s">
        <v>1282</v>
      </c>
      <c r="D1363" t="s">
        <v>2840</v>
      </c>
      <c r="E1363" t="str">
        <f t="shared" si="21"/>
        <v>鹿児島県鹿屋市</v>
      </c>
      <c r="F1363" s="5">
        <v>97647</v>
      </c>
      <c r="G1363" s="5">
        <v>49</v>
      </c>
      <c r="H1363" s="5">
        <v>16</v>
      </c>
      <c r="I1363" s="5">
        <v>2</v>
      </c>
      <c r="J1363" s="5">
        <v>0</v>
      </c>
      <c r="K1363" s="5">
        <v>0</v>
      </c>
      <c r="L1363" s="5">
        <v>29404</v>
      </c>
      <c r="M1363" s="5">
        <v>50109</v>
      </c>
      <c r="N1363" s="5">
        <v>185652</v>
      </c>
      <c r="O1363" s="5">
        <v>940767</v>
      </c>
      <c r="P1363" s="5">
        <v>1554013</v>
      </c>
      <c r="Q1363" s="5">
        <v>2381161</v>
      </c>
      <c r="R1363" s="5">
        <v>167549</v>
      </c>
      <c r="S1363" s="5">
        <v>25</v>
      </c>
      <c r="T1363" s="5">
        <v>10479</v>
      </c>
      <c r="U1363" s="5">
        <v>0</v>
      </c>
      <c r="V1363" s="5">
        <v>0</v>
      </c>
      <c r="W1363" s="5">
        <v>14</v>
      </c>
      <c r="X1363" s="5">
        <v>25</v>
      </c>
      <c r="Y1363" s="5">
        <v>45573</v>
      </c>
      <c r="Z1363" s="5">
        <v>4600</v>
      </c>
      <c r="AA1363" s="5">
        <v>464</v>
      </c>
      <c r="AB1363" s="5">
        <v>259</v>
      </c>
      <c r="AC1363" s="5">
        <v>7997</v>
      </c>
      <c r="AD1363" s="5">
        <v>1392</v>
      </c>
      <c r="AE1363" s="5">
        <v>19493</v>
      </c>
      <c r="AF1363" s="5">
        <v>243991</v>
      </c>
      <c r="AG1363" s="5">
        <v>9970</v>
      </c>
      <c r="AH1363" s="5">
        <v>17920</v>
      </c>
      <c r="AI1363" s="5">
        <v>22710</v>
      </c>
      <c r="AJ1363" s="5">
        <v>0</v>
      </c>
      <c r="AK1363" s="5">
        <v>15450</v>
      </c>
      <c r="AL1363" s="5">
        <v>0</v>
      </c>
      <c r="AM1363" s="5">
        <v>12557</v>
      </c>
      <c r="AN1363" s="5">
        <v>0</v>
      </c>
      <c r="AO1363" s="5">
        <v>0</v>
      </c>
      <c r="AP1363" s="5">
        <v>0</v>
      </c>
      <c r="AQ1363" s="5">
        <v>0</v>
      </c>
      <c r="AR1363" s="5">
        <v>6244</v>
      </c>
      <c r="AS1363" s="5">
        <v>8797</v>
      </c>
      <c r="AT1363" s="5">
        <v>8690</v>
      </c>
      <c r="AU1363" s="5">
        <v>3075</v>
      </c>
      <c r="AV1363" s="5">
        <v>0</v>
      </c>
      <c r="AW1363" s="5">
        <v>0</v>
      </c>
      <c r="AX1363" s="5">
        <v>0</v>
      </c>
      <c r="AY1363" s="5">
        <v>0</v>
      </c>
      <c r="AZ1363" s="5">
        <v>58</v>
      </c>
      <c r="BA1363" s="5">
        <v>1560</v>
      </c>
      <c r="BB1363" s="5">
        <v>520</v>
      </c>
      <c r="BC1363" s="5">
        <v>4133</v>
      </c>
      <c r="BD1363" s="5">
        <v>0</v>
      </c>
      <c r="BE1363" s="5">
        <v>0</v>
      </c>
      <c r="BF1363" s="5">
        <v>0</v>
      </c>
      <c r="BG1363" s="5">
        <v>0</v>
      </c>
      <c r="BH1363" s="5">
        <v>1582564</v>
      </c>
      <c r="BI1363" s="5">
        <v>127303</v>
      </c>
      <c r="BJ1363" s="5">
        <v>1302281</v>
      </c>
      <c r="BK1363" s="5">
        <v>54972</v>
      </c>
      <c r="BL1363" s="5">
        <v>0</v>
      </c>
      <c r="BM1363" s="5">
        <v>0</v>
      </c>
      <c r="BN1363" s="5">
        <v>0</v>
      </c>
      <c r="BO1363" s="5">
        <v>36735</v>
      </c>
      <c r="BP1363" s="5">
        <v>2889792</v>
      </c>
      <c r="BQ1363" s="5">
        <v>232493</v>
      </c>
      <c r="BR1363" s="5">
        <v>0</v>
      </c>
    </row>
    <row r="1364" spans="1:70">
      <c r="A1364" t="s">
        <v>2837</v>
      </c>
      <c r="B1364" t="s">
        <v>2838</v>
      </c>
      <c r="C1364" t="s">
        <v>1284</v>
      </c>
      <c r="D1364" t="s">
        <v>2841</v>
      </c>
      <c r="E1364" t="str">
        <f t="shared" si="21"/>
        <v>鹿児島県さつま町</v>
      </c>
      <c r="F1364" s="5">
        <v>19768</v>
      </c>
      <c r="G1364" s="5">
        <v>8</v>
      </c>
      <c r="H1364" s="5">
        <v>30</v>
      </c>
      <c r="I1364" s="5">
        <v>2</v>
      </c>
      <c r="J1364" s="5">
        <v>2</v>
      </c>
      <c r="K1364" s="5">
        <v>0</v>
      </c>
      <c r="L1364" s="5">
        <v>11947</v>
      </c>
      <c r="M1364" s="5">
        <v>32982</v>
      </c>
      <c r="N1364" s="5">
        <v>15583</v>
      </c>
      <c r="O1364" s="5">
        <v>390030</v>
      </c>
      <c r="P1364" s="5">
        <v>336489</v>
      </c>
      <c r="Q1364" s="5">
        <v>964461</v>
      </c>
      <c r="R1364" s="5">
        <v>78562</v>
      </c>
      <c r="S1364" s="5">
        <v>8</v>
      </c>
      <c r="T1364" s="5">
        <v>2146</v>
      </c>
      <c r="U1364" s="5">
        <v>0</v>
      </c>
      <c r="V1364" s="5">
        <v>0</v>
      </c>
      <c r="W1364" s="5">
        <v>2</v>
      </c>
      <c r="X1364" s="5">
        <v>7</v>
      </c>
      <c r="Y1364" s="5">
        <v>9620</v>
      </c>
      <c r="Z1364" s="5">
        <v>0</v>
      </c>
      <c r="AA1364" s="5">
        <v>184</v>
      </c>
      <c r="AB1364" s="5">
        <v>111</v>
      </c>
      <c r="AC1364" s="5">
        <v>1292</v>
      </c>
      <c r="AD1364" s="5">
        <v>2354</v>
      </c>
      <c r="AE1364" s="5">
        <v>0</v>
      </c>
      <c r="AF1364" s="5">
        <v>90471</v>
      </c>
      <c r="AG1364" s="5">
        <v>0</v>
      </c>
      <c r="AH1364" s="5">
        <v>0</v>
      </c>
      <c r="AI1364" s="5">
        <v>4780</v>
      </c>
      <c r="AJ1364" s="5">
        <v>0</v>
      </c>
      <c r="AK1364" s="5">
        <v>650</v>
      </c>
      <c r="AL1364" s="5">
        <v>3538</v>
      </c>
      <c r="AM1364" s="5">
        <v>2761</v>
      </c>
      <c r="AN1364" s="5">
        <v>0</v>
      </c>
      <c r="AO1364" s="5">
        <v>0</v>
      </c>
      <c r="AP1364" s="5">
        <v>0</v>
      </c>
      <c r="AQ1364" s="5">
        <v>0</v>
      </c>
      <c r="AR1364" s="5">
        <v>0</v>
      </c>
      <c r="AS1364" s="5">
        <v>0</v>
      </c>
      <c r="AT1364" s="5">
        <v>0</v>
      </c>
      <c r="AU1364" s="5">
        <v>0</v>
      </c>
      <c r="AV1364" s="5">
        <v>0</v>
      </c>
      <c r="AW1364" s="5">
        <v>0</v>
      </c>
      <c r="AX1364" s="5">
        <v>0</v>
      </c>
      <c r="AY1364" s="5">
        <v>0</v>
      </c>
      <c r="AZ1364" s="5">
        <v>30</v>
      </c>
      <c r="BA1364" s="5">
        <v>1001</v>
      </c>
      <c r="BB1364" s="5">
        <v>31</v>
      </c>
      <c r="BC1364" s="5">
        <v>4757</v>
      </c>
      <c r="BD1364" s="5">
        <v>0</v>
      </c>
      <c r="BE1364" s="5">
        <v>0</v>
      </c>
      <c r="BF1364" s="5">
        <v>0</v>
      </c>
      <c r="BG1364" s="5">
        <v>0</v>
      </c>
      <c r="BH1364" s="5">
        <v>339586</v>
      </c>
      <c r="BI1364" s="5">
        <v>71684</v>
      </c>
      <c r="BJ1364" s="5">
        <v>385411</v>
      </c>
      <c r="BK1364" s="5">
        <v>19866</v>
      </c>
      <c r="BL1364" s="5">
        <v>0</v>
      </c>
      <c r="BM1364" s="5">
        <v>0</v>
      </c>
      <c r="BN1364" s="5">
        <v>0</v>
      </c>
      <c r="BO1364" s="5">
        <v>61560</v>
      </c>
      <c r="BP1364" s="5">
        <v>537966</v>
      </c>
      <c r="BQ1364" s="5">
        <v>103506</v>
      </c>
      <c r="BR1364" s="5">
        <v>0</v>
      </c>
    </row>
    <row r="1365" spans="1:70">
      <c r="A1365" t="s">
        <v>2837</v>
      </c>
      <c r="B1365" t="s">
        <v>2838</v>
      </c>
      <c r="C1365" t="s">
        <v>1290</v>
      </c>
      <c r="D1365" t="s">
        <v>2842</v>
      </c>
      <c r="E1365" t="str">
        <f t="shared" si="21"/>
        <v>鹿児島県指宿市</v>
      </c>
      <c r="F1365" s="5">
        <v>40454</v>
      </c>
      <c r="G1365" s="5">
        <v>22</v>
      </c>
      <c r="H1365" s="5">
        <v>4</v>
      </c>
      <c r="I1365" s="5">
        <v>0</v>
      </c>
      <c r="J1365" s="5">
        <v>2</v>
      </c>
      <c r="K1365" s="5">
        <v>0</v>
      </c>
      <c r="L1365" s="5">
        <v>3220</v>
      </c>
      <c r="M1365" s="5">
        <v>39316</v>
      </c>
      <c r="N1365" s="5">
        <v>136309</v>
      </c>
      <c r="O1365" s="5">
        <v>266903</v>
      </c>
      <c r="P1365" s="5">
        <v>654305</v>
      </c>
      <c r="Q1365" s="5">
        <v>1761514</v>
      </c>
      <c r="R1365" s="5">
        <v>182718</v>
      </c>
      <c r="S1365" s="5">
        <v>15</v>
      </c>
      <c r="T1365" s="5">
        <v>6185</v>
      </c>
      <c r="U1365" s="5">
        <v>0</v>
      </c>
      <c r="V1365" s="5">
        <v>0</v>
      </c>
      <c r="W1365" s="5">
        <v>6</v>
      </c>
      <c r="X1365" s="5">
        <v>3</v>
      </c>
      <c r="Y1365" s="5">
        <v>37447</v>
      </c>
      <c r="Z1365" s="5">
        <v>1060</v>
      </c>
      <c r="AA1365" s="5">
        <v>268</v>
      </c>
      <c r="AB1365" s="5">
        <v>143</v>
      </c>
      <c r="AC1365" s="5">
        <v>240</v>
      </c>
      <c r="AD1365" s="5">
        <v>9903</v>
      </c>
      <c r="AE1365" s="5">
        <v>10735</v>
      </c>
      <c r="AF1365" s="5">
        <v>26009</v>
      </c>
      <c r="AG1365" s="5">
        <v>0</v>
      </c>
      <c r="AH1365" s="5">
        <v>0</v>
      </c>
      <c r="AI1365" s="5">
        <v>0</v>
      </c>
      <c r="AJ1365" s="5">
        <v>0</v>
      </c>
      <c r="AK1365" s="5">
        <v>1505</v>
      </c>
      <c r="AL1365" s="5">
        <v>20180</v>
      </c>
      <c r="AM1365" s="5">
        <v>0</v>
      </c>
      <c r="AN1365" s="5">
        <v>0</v>
      </c>
      <c r="AO1365" s="5">
        <v>0</v>
      </c>
      <c r="AP1365" s="5">
        <v>0</v>
      </c>
      <c r="AQ1365" s="5">
        <v>0</v>
      </c>
      <c r="AR1365" s="5">
        <v>0</v>
      </c>
      <c r="AS1365" s="5">
        <v>2085</v>
      </c>
      <c r="AT1365" s="5">
        <v>4693</v>
      </c>
      <c r="AU1365" s="5">
        <v>544</v>
      </c>
      <c r="AV1365" s="5">
        <v>29</v>
      </c>
      <c r="AW1365" s="5">
        <v>12902</v>
      </c>
      <c r="AX1365" s="5">
        <v>46</v>
      </c>
      <c r="AY1365" s="5">
        <v>273</v>
      </c>
      <c r="AZ1365" s="5">
        <v>0</v>
      </c>
      <c r="BA1365" s="5">
        <v>0</v>
      </c>
      <c r="BB1365" s="5">
        <v>0</v>
      </c>
      <c r="BC1365" s="5">
        <v>0</v>
      </c>
      <c r="BD1365" s="5">
        <v>0</v>
      </c>
      <c r="BE1365" s="5">
        <v>0</v>
      </c>
      <c r="BF1365" s="5">
        <v>0</v>
      </c>
      <c r="BG1365" s="5">
        <v>0</v>
      </c>
      <c r="BH1365" s="5">
        <v>665041</v>
      </c>
      <c r="BI1365" s="5">
        <v>42854</v>
      </c>
      <c r="BJ1365" s="5">
        <v>562950</v>
      </c>
      <c r="BK1365" s="5">
        <v>43423</v>
      </c>
      <c r="BL1365" s="5">
        <v>0</v>
      </c>
      <c r="BM1365" s="5">
        <v>0</v>
      </c>
      <c r="BN1365" s="5">
        <v>0</v>
      </c>
      <c r="BO1365" s="5">
        <v>24797</v>
      </c>
      <c r="BP1365" s="5">
        <v>715965</v>
      </c>
      <c r="BQ1365" s="5">
        <v>297420</v>
      </c>
      <c r="BR1365" s="5">
        <v>0</v>
      </c>
    </row>
    <row r="1366" spans="1:70">
      <c r="A1366" t="s">
        <v>2837</v>
      </c>
      <c r="B1366" t="s">
        <v>2838</v>
      </c>
      <c r="C1366" t="s">
        <v>1292</v>
      </c>
      <c r="D1366" t="s">
        <v>2843</v>
      </c>
      <c r="E1366" t="str">
        <f t="shared" si="21"/>
        <v>鹿児島県枕崎市</v>
      </c>
      <c r="F1366" s="5">
        <v>18365</v>
      </c>
      <c r="G1366" s="5">
        <v>13</v>
      </c>
      <c r="H1366" s="5">
        <v>2</v>
      </c>
      <c r="I1366" s="5">
        <v>0</v>
      </c>
      <c r="J1366" s="5">
        <v>1</v>
      </c>
      <c r="K1366" s="5">
        <v>0</v>
      </c>
      <c r="L1366" s="5">
        <v>6007</v>
      </c>
      <c r="M1366" s="5">
        <v>22291</v>
      </c>
      <c r="N1366" s="5">
        <v>6871</v>
      </c>
      <c r="O1366" s="5">
        <v>240290</v>
      </c>
      <c r="P1366" s="5">
        <v>406223</v>
      </c>
      <c r="Q1366" s="5">
        <v>1854540</v>
      </c>
      <c r="R1366" s="5">
        <v>125038</v>
      </c>
      <c r="S1366" s="5">
        <v>12</v>
      </c>
      <c r="T1366" s="5">
        <v>2533</v>
      </c>
      <c r="U1366" s="5">
        <v>0</v>
      </c>
      <c r="V1366" s="5">
        <v>0</v>
      </c>
      <c r="W1366" s="5">
        <v>7</v>
      </c>
      <c r="X1366" s="5">
        <v>10</v>
      </c>
      <c r="Y1366" s="5">
        <v>13100</v>
      </c>
      <c r="Z1366" s="5">
        <v>0</v>
      </c>
      <c r="AA1366" s="5">
        <v>103</v>
      </c>
      <c r="AB1366" s="5">
        <v>50</v>
      </c>
      <c r="AC1366" s="5">
        <v>1017</v>
      </c>
      <c r="AD1366" s="5">
        <v>140</v>
      </c>
      <c r="AE1366" s="5">
        <v>22</v>
      </c>
      <c r="AF1366" s="5">
        <v>35497</v>
      </c>
      <c r="AG1366" s="5">
        <v>0</v>
      </c>
      <c r="AH1366" s="5">
        <v>0</v>
      </c>
      <c r="AI1366" s="5">
        <v>3120</v>
      </c>
      <c r="AJ1366" s="5">
        <v>0</v>
      </c>
      <c r="AK1366" s="5">
        <v>3000</v>
      </c>
      <c r="AL1366" s="5">
        <v>4600</v>
      </c>
      <c r="AM1366" s="5">
        <v>1798</v>
      </c>
      <c r="AN1366" s="5">
        <v>100</v>
      </c>
      <c r="AO1366" s="5">
        <v>0</v>
      </c>
      <c r="AP1366" s="5">
        <v>0</v>
      </c>
      <c r="AQ1366" s="5">
        <v>620</v>
      </c>
      <c r="AR1366" s="5">
        <v>40</v>
      </c>
      <c r="AS1366" s="5">
        <v>512</v>
      </c>
      <c r="AT1366" s="5">
        <v>435</v>
      </c>
      <c r="AU1366" s="5">
        <v>0</v>
      </c>
      <c r="AV1366" s="5">
        <v>0</v>
      </c>
      <c r="AW1366" s="5">
        <v>392</v>
      </c>
      <c r="AX1366" s="5">
        <v>22</v>
      </c>
      <c r="AY1366" s="5">
        <v>390</v>
      </c>
      <c r="AZ1366" s="5">
        <v>0</v>
      </c>
      <c r="BA1366" s="5">
        <v>0</v>
      </c>
      <c r="BB1366" s="5">
        <v>0</v>
      </c>
      <c r="BC1366" s="5">
        <v>0</v>
      </c>
      <c r="BD1366" s="5">
        <v>0</v>
      </c>
      <c r="BE1366" s="5">
        <v>0</v>
      </c>
      <c r="BF1366" s="5">
        <v>0</v>
      </c>
      <c r="BG1366" s="5">
        <v>0</v>
      </c>
      <c r="BH1366" s="5">
        <v>407646</v>
      </c>
      <c r="BI1366" s="5">
        <v>19571</v>
      </c>
      <c r="BJ1366" s="5">
        <v>331558</v>
      </c>
      <c r="BK1366" s="5">
        <v>38144</v>
      </c>
      <c r="BL1366" s="5">
        <v>23</v>
      </c>
      <c r="BM1366" s="5">
        <v>0</v>
      </c>
      <c r="BN1366" s="5">
        <v>0</v>
      </c>
      <c r="BO1366" s="5">
        <v>5211</v>
      </c>
      <c r="BP1366" s="5">
        <v>802967</v>
      </c>
      <c r="BQ1366" s="5">
        <v>169089</v>
      </c>
      <c r="BR1366" s="5">
        <v>0</v>
      </c>
    </row>
    <row r="1367" spans="1:70">
      <c r="A1367" t="s">
        <v>2837</v>
      </c>
      <c r="B1367" t="s">
        <v>2838</v>
      </c>
      <c r="C1367" t="s">
        <v>1294</v>
      </c>
      <c r="D1367" t="s">
        <v>2844</v>
      </c>
      <c r="E1367" t="str">
        <f t="shared" si="21"/>
        <v>鹿児島県阿久根市</v>
      </c>
      <c r="F1367" s="5">
        <v>13255</v>
      </c>
      <c r="G1367" s="5">
        <v>10</v>
      </c>
      <c r="H1367" s="5">
        <v>3</v>
      </c>
      <c r="I1367" s="5">
        <v>0</v>
      </c>
      <c r="J1367" s="5">
        <v>0</v>
      </c>
      <c r="K1367" s="5">
        <v>0</v>
      </c>
      <c r="L1367" s="5">
        <v>592</v>
      </c>
      <c r="M1367" s="5">
        <v>4519</v>
      </c>
      <c r="N1367" s="5">
        <v>0</v>
      </c>
      <c r="O1367" s="5">
        <v>156084</v>
      </c>
      <c r="P1367" s="5">
        <v>332223</v>
      </c>
      <c r="Q1367" s="5">
        <v>483456</v>
      </c>
      <c r="R1367" s="5">
        <v>56741</v>
      </c>
      <c r="S1367" s="5">
        <v>10</v>
      </c>
      <c r="T1367" s="5">
        <v>2294</v>
      </c>
      <c r="U1367" s="5">
        <v>0</v>
      </c>
      <c r="V1367" s="5">
        <v>0</v>
      </c>
      <c r="W1367" s="5">
        <v>3</v>
      </c>
      <c r="X1367" s="5">
        <v>7</v>
      </c>
      <c r="Y1367" s="5">
        <v>12562</v>
      </c>
      <c r="Z1367" s="5">
        <v>0</v>
      </c>
      <c r="AA1367" s="5">
        <v>10</v>
      </c>
      <c r="AB1367" s="5">
        <v>0</v>
      </c>
      <c r="AC1367" s="5">
        <v>0</v>
      </c>
      <c r="AD1367" s="5">
        <v>0</v>
      </c>
      <c r="AE1367" s="5">
        <v>0</v>
      </c>
      <c r="AF1367" s="5">
        <v>0</v>
      </c>
      <c r="AG1367" s="5">
        <v>0</v>
      </c>
      <c r="AH1367" s="5">
        <v>0</v>
      </c>
      <c r="AI1367" s="5">
        <v>300</v>
      </c>
      <c r="AJ1367" s="5">
        <v>0</v>
      </c>
      <c r="AK1367" s="5">
        <v>0</v>
      </c>
      <c r="AL1367" s="5">
        <v>6813</v>
      </c>
      <c r="AM1367" s="5">
        <v>0</v>
      </c>
      <c r="AN1367" s="5">
        <v>0</v>
      </c>
      <c r="AO1367" s="5">
        <v>0</v>
      </c>
      <c r="AP1367" s="5">
        <v>0</v>
      </c>
      <c r="AQ1367" s="5">
        <v>0</v>
      </c>
      <c r="AR1367" s="5">
        <v>0</v>
      </c>
      <c r="AS1367" s="5">
        <v>165</v>
      </c>
      <c r="AT1367" s="5">
        <v>0</v>
      </c>
      <c r="AU1367" s="5">
        <v>0</v>
      </c>
      <c r="AV1367" s="5">
        <v>0</v>
      </c>
      <c r="AW1367" s="5">
        <v>0</v>
      </c>
      <c r="AX1367" s="5">
        <v>0</v>
      </c>
      <c r="AY1367" s="5">
        <v>0</v>
      </c>
      <c r="AZ1367" s="5">
        <v>0</v>
      </c>
      <c r="BA1367" s="5">
        <v>0</v>
      </c>
      <c r="BB1367" s="5">
        <v>0</v>
      </c>
      <c r="BC1367" s="5">
        <v>60</v>
      </c>
      <c r="BD1367" s="5">
        <v>0</v>
      </c>
      <c r="BE1367" s="5">
        <v>0</v>
      </c>
      <c r="BF1367" s="5">
        <v>0</v>
      </c>
      <c r="BG1367" s="5">
        <v>0</v>
      </c>
      <c r="BH1367" s="5">
        <v>333939</v>
      </c>
      <c r="BI1367" s="5">
        <v>11515</v>
      </c>
      <c r="BJ1367" s="5">
        <v>254788</v>
      </c>
      <c r="BK1367" s="5">
        <v>14072</v>
      </c>
      <c r="BL1367" s="5">
        <v>0</v>
      </c>
      <c r="BM1367" s="5">
        <v>0</v>
      </c>
      <c r="BN1367" s="5">
        <v>0</v>
      </c>
      <c r="BO1367" s="5">
        <v>9101</v>
      </c>
      <c r="BP1367" s="5">
        <v>1153850</v>
      </c>
      <c r="BQ1367" s="5">
        <v>71869</v>
      </c>
      <c r="BR1367" s="5">
        <v>12562</v>
      </c>
    </row>
    <row r="1368" spans="1:70">
      <c r="A1368" t="s">
        <v>2837</v>
      </c>
      <c r="B1368" t="s">
        <v>2838</v>
      </c>
      <c r="C1368" t="s">
        <v>1296</v>
      </c>
      <c r="D1368" t="s">
        <v>2845</v>
      </c>
      <c r="E1368" t="str">
        <f t="shared" si="21"/>
        <v>鹿児島県南さつま市</v>
      </c>
      <c r="F1368" s="5">
        <v>22360</v>
      </c>
      <c r="G1368" s="5">
        <v>12</v>
      </c>
      <c r="H1368" s="5">
        <v>2</v>
      </c>
      <c r="I1368" s="5">
        <v>0</v>
      </c>
      <c r="J1368" s="5">
        <v>0</v>
      </c>
      <c r="K1368" s="5">
        <v>0</v>
      </c>
      <c r="L1368" s="5">
        <v>9596</v>
      </c>
      <c r="M1368" s="5">
        <v>13036</v>
      </c>
      <c r="N1368" s="5">
        <v>57701</v>
      </c>
      <c r="O1368" s="5">
        <v>230806</v>
      </c>
      <c r="P1368" s="5">
        <v>475490</v>
      </c>
      <c r="Q1368" s="5">
        <v>1670208</v>
      </c>
      <c r="R1368" s="5">
        <v>119872</v>
      </c>
      <c r="S1368" s="5">
        <v>12</v>
      </c>
      <c r="T1368" s="5">
        <v>3128</v>
      </c>
      <c r="U1368" s="5">
        <v>0</v>
      </c>
      <c r="V1368" s="5">
        <v>0</v>
      </c>
      <c r="W1368" s="5">
        <v>4</v>
      </c>
      <c r="X1368" s="5">
        <v>22</v>
      </c>
      <c r="Y1368" s="5">
        <v>12342</v>
      </c>
      <c r="Z1368" s="5">
        <v>0</v>
      </c>
      <c r="AA1368" s="5">
        <v>34</v>
      </c>
      <c r="AB1368" s="5">
        <v>24</v>
      </c>
      <c r="AC1368" s="5">
        <v>0</v>
      </c>
      <c r="AD1368" s="5">
        <v>1851</v>
      </c>
      <c r="AE1368" s="5">
        <v>0</v>
      </c>
      <c r="AF1368" s="5">
        <v>78953</v>
      </c>
      <c r="AG1368" s="5">
        <v>0</v>
      </c>
      <c r="AH1368" s="5">
        <v>0</v>
      </c>
      <c r="AI1368" s="5">
        <v>0</v>
      </c>
      <c r="AJ1368" s="5">
        <v>0</v>
      </c>
      <c r="AK1368" s="5">
        <v>2000</v>
      </c>
      <c r="AL1368" s="5">
        <v>7540</v>
      </c>
      <c r="AM1368" s="5">
        <v>0</v>
      </c>
      <c r="AN1368" s="5">
        <v>0</v>
      </c>
      <c r="AO1368" s="5">
        <v>0</v>
      </c>
      <c r="AP1368" s="5">
        <v>256</v>
      </c>
      <c r="AQ1368" s="5">
        <v>0</v>
      </c>
      <c r="AR1368" s="5">
        <v>4466</v>
      </c>
      <c r="AS1368" s="5">
        <v>2475</v>
      </c>
      <c r="AT1368" s="5">
        <v>714</v>
      </c>
      <c r="AU1368" s="5">
        <v>26916</v>
      </c>
      <c r="AV1368" s="5">
        <v>0</v>
      </c>
      <c r="AW1368" s="5">
        <v>0</v>
      </c>
      <c r="AX1368" s="5">
        <v>0</v>
      </c>
      <c r="AY1368" s="5">
        <v>0</v>
      </c>
      <c r="AZ1368" s="5">
        <v>464</v>
      </c>
      <c r="BA1368" s="5">
        <v>3464</v>
      </c>
      <c r="BB1368" s="5">
        <v>0</v>
      </c>
      <c r="BC1368" s="5">
        <v>1555</v>
      </c>
      <c r="BD1368" s="5">
        <v>0</v>
      </c>
      <c r="BE1368" s="5">
        <v>0</v>
      </c>
      <c r="BF1368" s="5">
        <v>0</v>
      </c>
      <c r="BG1368" s="5">
        <v>0</v>
      </c>
      <c r="BH1368" s="5">
        <v>481677</v>
      </c>
      <c r="BI1368" s="5">
        <v>14894</v>
      </c>
      <c r="BJ1368" s="5">
        <v>355681</v>
      </c>
      <c r="BK1368" s="5">
        <v>35668</v>
      </c>
      <c r="BL1368" s="5">
        <v>1454</v>
      </c>
      <c r="BM1368" s="5">
        <v>0</v>
      </c>
      <c r="BN1368" s="5">
        <v>0</v>
      </c>
      <c r="BO1368" s="5">
        <v>14058</v>
      </c>
      <c r="BP1368" s="5">
        <v>827103</v>
      </c>
      <c r="BQ1368" s="5">
        <v>141491</v>
      </c>
      <c r="BR1368" s="5">
        <v>0</v>
      </c>
    </row>
    <row r="1369" spans="1:70">
      <c r="A1369" t="s">
        <v>2837</v>
      </c>
      <c r="B1369" t="s">
        <v>2838</v>
      </c>
      <c r="C1369" t="s">
        <v>1298</v>
      </c>
      <c r="D1369" t="s">
        <v>2846</v>
      </c>
      <c r="E1369" t="str">
        <f t="shared" si="21"/>
        <v>鹿児島県志布志市</v>
      </c>
      <c r="F1369" s="5">
        <v>31236</v>
      </c>
      <c r="G1369" s="5">
        <v>17</v>
      </c>
      <c r="H1369" s="5">
        <v>20</v>
      </c>
      <c r="I1369" s="5">
        <v>0</v>
      </c>
      <c r="J1369" s="5">
        <v>0</v>
      </c>
      <c r="K1369" s="5">
        <v>0</v>
      </c>
      <c r="L1369" s="5">
        <v>2560</v>
      </c>
      <c r="M1369" s="5">
        <v>50370</v>
      </c>
      <c r="N1369" s="5">
        <v>429</v>
      </c>
      <c r="O1369" s="5">
        <v>723624</v>
      </c>
      <c r="P1369" s="5">
        <v>503495</v>
      </c>
      <c r="Q1369" s="5">
        <v>1216585</v>
      </c>
      <c r="R1369" s="5">
        <v>80850</v>
      </c>
      <c r="S1369" s="5">
        <v>7</v>
      </c>
      <c r="T1369" s="5">
        <v>4452</v>
      </c>
      <c r="U1369" s="5">
        <v>0</v>
      </c>
      <c r="V1369" s="5">
        <v>0</v>
      </c>
      <c r="W1369" s="5">
        <v>4</v>
      </c>
      <c r="X1369" s="5">
        <v>6</v>
      </c>
      <c r="Y1369" s="5">
        <v>17600</v>
      </c>
      <c r="Z1369" s="5">
        <v>0</v>
      </c>
      <c r="AA1369" s="5">
        <v>66</v>
      </c>
      <c r="AB1369" s="5">
        <v>0</v>
      </c>
      <c r="AC1369" s="5">
        <v>0</v>
      </c>
      <c r="AD1369" s="5">
        <v>6071</v>
      </c>
      <c r="AE1369" s="5">
        <v>0</v>
      </c>
      <c r="AF1369" s="5">
        <v>157370</v>
      </c>
      <c r="AG1369" s="5">
        <v>5770</v>
      </c>
      <c r="AH1369" s="5">
        <v>5440</v>
      </c>
      <c r="AI1369" s="5">
        <v>0</v>
      </c>
      <c r="AJ1369" s="5">
        <v>11830</v>
      </c>
      <c r="AK1369" s="5">
        <v>2330</v>
      </c>
      <c r="AL1369" s="5">
        <v>7500</v>
      </c>
      <c r="AM1369" s="5">
        <v>7240</v>
      </c>
      <c r="AN1369" s="5">
        <v>0</v>
      </c>
      <c r="AO1369" s="5">
        <v>0</v>
      </c>
      <c r="AP1369" s="5">
        <v>0</v>
      </c>
      <c r="AQ1369" s="5">
        <v>0</v>
      </c>
      <c r="AR1369" s="5">
        <v>104</v>
      </c>
      <c r="AS1369" s="5">
        <v>4481</v>
      </c>
      <c r="AT1369" s="5">
        <v>0</v>
      </c>
      <c r="AU1369" s="5">
        <v>117</v>
      </c>
      <c r="AV1369" s="5">
        <v>0</v>
      </c>
      <c r="AW1369" s="5">
        <v>0</v>
      </c>
      <c r="AX1369" s="5">
        <v>0</v>
      </c>
      <c r="AY1369" s="5">
        <v>0</v>
      </c>
      <c r="AZ1369" s="5">
        <v>0</v>
      </c>
      <c r="BA1369" s="5">
        <v>0</v>
      </c>
      <c r="BB1369" s="5">
        <v>0</v>
      </c>
      <c r="BC1369" s="5">
        <v>10892</v>
      </c>
      <c r="BD1369" s="5">
        <v>0</v>
      </c>
      <c r="BE1369" s="5">
        <v>0</v>
      </c>
      <c r="BF1369" s="5">
        <v>0</v>
      </c>
      <c r="BG1369" s="5">
        <v>0</v>
      </c>
      <c r="BH1369" s="5">
        <v>515633</v>
      </c>
      <c r="BI1369" s="5">
        <v>64465</v>
      </c>
      <c r="BJ1369" s="5">
        <v>522864</v>
      </c>
      <c r="BK1369" s="5">
        <v>24658</v>
      </c>
      <c r="BL1369" s="5">
        <v>0</v>
      </c>
      <c r="BM1369" s="5">
        <v>0</v>
      </c>
      <c r="BN1369" s="5">
        <v>138</v>
      </c>
      <c r="BO1369" s="5">
        <v>3123</v>
      </c>
      <c r="BP1369" s="5">
        <v>1180465</v>
      </c>
      <c r="BQ1369" s="5">
        <v>101677</v>
      </c>
      <c r="BR1369" s="5">
        <v>0</v>
      </c>
    </row>
    <row r="1370" spans="1:70">
      <c r="A1370" t="s">
        <v>2837</v>
      </c>
      <c r="B1370" t="s">
        <v>2838</v>
      </c>
      <c r="C1370" t="s">
        <v>1300</v>
      </c>
      <c r="D1370" t="s">
        <v>2847</v>
      </c>
      <c r="E1370" t="str">
        <f t="shared" si="21"/>
        <v>鹿児島県いちき串木野市</v>
      </c>
      <c r="F1370" s="5">
        <v>27199</v>
      </c>
      <c r="G1370" s="5">
        <v>12</v>
      </c>
      <c r="H1370" s="5">
        <v>12</v>
      </c>
      <c r="I1370" s="5">
        <v>0</v>
      </c>
      <c r="J1370" s="5">
        <v>4</v>
      </c>
      <c r="K1370" s="5">
        <v>0</v>
      </c>
      <c r="L1370" s="5">
        <v>15703</v>
      </c>
      <c r="M1370" s="5">
        <v>45282</v>
      </c>
      <c r="N1370" s="5">
        <v>30566</v>
      </c>
      <c r="O1370" s="5">
        <v>389508</v>
      </c>
      <c r="P1370" s="5">
        <v>508458</v>
      </c>
      <c r="Q1370" s="5">
        <v>4017744</v>
      </c>
      <c r="R1370" s="5">
        <v>222671</v>
      </c>
      <c r="S1370" s="5">
        <v>12</v>
      </c>
      <c r="T1370" s="5">
        <v>4061</v>
      </c>
      <c r="U1370" s="5">
        <v>0</v>
      </c>
      <c r="V1370" s="5">
        <v>0</v>
      </c>
      <c r="W1370" s="5">
        <v>3</v>
      </c>
      <c r="X1370" s="5">
        <v>5</v>
      </c>
      <c r="Y1370" s="5">
        <v>19670</v>
      </c>
      <c r="Z1370" s="5">
        <v>0</v>
      </c>
      <c r="AA1370" s="5">
        <v>240</v>
      </c>
      <c r="AB1370" s="5">
        <v>145</v>
      </c>
      <c r="AC1370" s="5">
        <v>7560</v>
      </c>
      <c r="AD1370" s="5">
        <v>6745</v>
      </c>
      <c r="AE1370" s="5">
        <v>5181</v>
      </c>
      <c r="AF1370" s="5">
        <v>92099</v>
      </c>
      <c r="AG1370" s="5">
        <v>3712</v>
      </c>
      <c r="AH1370" s="5">
        <v>6336</v>
      </c>
      <c r="AI1370" s="5">
        <v>9086</v>
      </c>
      <c r="AJ1370" s="5">
        <v>19872</v>
      </c>
      <c r="AK1370" s="5">
        <v>3764</v>
      </c>
      <c r="AL1370" s="5">
        <v>2709</v>
      </c>
      <c r="AM1370" s="5">
        <v>7013</v>
      </c>
      <c r="AN1370" s="5">
        <v>27</v>
      </c>
      <c r="AO1370" s="5">
        <v>0</v>
      </c>
      <c r="AP1370" s="5">
        <v>31</v>
      </c>
      <c r="AQ1370" s="5">
        <v>94</v>
      </c>
      <c r="AR1370" s="5">
        <v>3841</v>
      </c>
      <c r="AS1370" s="5">
        <v>4761</v>
      </c>
      <c r="AT1370" s="5">
        <v>1952</v>
      </c>
      <c r="AU1370" s="5">
        <v>2455</v>
      </c>
      <c r="AV1370" s="5">
        <v>0</v>
      </c>
      <c r="AW1370" s="5">
        <v>0</v>
      </c>
      <c r="AX1370" s="5">
        <v>0</v>
      </c>
      <c r="AY1370" s="5">
        <v>0</v>
      </c>
      <c r="AZ1370" s="5">
        <v>1073</v>
      </c>
      <c r="BA1370" s="5">
        <v>4389</v>
      </c>
      <c r="BB1370" s="5">
        <v>1651</v>
      </c>
      <c r="BC1370" s="5">
        <v>5342</v>
      </c>
      <c r="BD1370" s="5">
        <v>0</v>
      </c>
      <c r="BE1370" s="5">
        <v>0</v>
      </c>
      <c r="BF1370" s="5">
        <v>0</v>
      </c>
      <c r="BG1370" s="5">
        <v>0</v>
      </c>
      <c r="BH1370" s="5">
        <v>510387</v>
      </c>
      <c r="BI1370" s="5">
        <v>56458</v>
      </c>
      <c r="BJ1370" s="5">
        <v>532753</v>
      </c>
      <c r="BK1370" s="5">
        <v>74068</v>
      </c>
      <c r="BL1370" s="5">
        <v>0</v>
      </c>
      <c r="BM1370" s="5">
        <v>0</v>
      </c>
      <c r="BN1370" s="5">
        <v>0</v>
      </c>
      <c r="BO1370" s="5">
        <v>34644</v>
      </c>
      <c r="BP1370" s="5">
        <v>710442</v>
      </c>
      <c r="BQ1370" s="5">
        <v>277147</v>
      </c>
      <c r="BR1370" s="5">
        <v>0</v>
      </c>
    </row>
    <row r="1371" spans="1:70">
      <c r="A1371" t="s">
        <v>2837</v>
      </c>
      <c r="B1371" t="s">
        <v>2838</v>
      </c>
      <c r="C1371" t="s">
        <v>1306</v>
      </c>
      <c r="D1371" t="s">
        <v>2848</v>
      </c>
      <c r="E1371" t="str">
        <f t="shared" si="21"/>
        <v>鹿児島県西之表市</v>
      </c>
      <c r="F1371" s="5">
        <v>14327</v>
      </c>
      <c r="G1371" s="5">
        <v>14</v>
      </c>
      <c r="H1371" s="5">
        <v>0</v>
      </c>
      <c r="I1371" s="5">
        <v>9</v>
      </c>
      <c r="J1371" s="5">
        <v>3</v>
      </c>
      <c r="K1371" s="5">
        <v>0</v>
      </c>
      <c r="L1371" s="5">
        <v>14522</v>
      </c>
      <c r="M1371" s="5">
        <v>37509</v>
      </c>
      <c r="N1371" s="5">
        <v>24694</v>
      </c>
      <c r="O1371" s="5">
        <v>181763</v>
      </c>
      <c r="P1371" s="5">
        <v>375972</v>
      </c>
      <c r="Q1371" s="5">
        <v>1836619</v>
      </c>
      <c r="R1371" s="5">
        <v>161406</v>
      </c>
      <c r="S1371" s="5">
        <v>9</v>
      </c>
      <c r="T1371" s="5">
        <v>1519</v>
      </c>
      <c r="U1371" s="5">
        <v>0</v>
      </c>
      <c r="V1371" s="5">
        <v>0</v>
      </c>
      <c r="W1371" s="5">
        <v>4</v>
      </c>
      <c r="X1371" s="5">
        <v>6</v>
      </c>
      <c r="Y1371" s="5">
        <v>9243</v>
      </c>
      <c r="Z1371" s="5">
        <v>0</v>
      </c>
      <c r="AA1371" s="5">
        <v>15</v>
      </c>
      <c r="AB1371" s="5">
        <v>11</v>
      </c>
      <c r="AC1371" s="5">
        <v>3205</v>
      </c>
      <c r="AD1371" s="5">
        <v>4993</v>
      </c>
      <c r="AE1371" s="5">
        <v>4121</v>
      </c>
      <c r="AF1371" s="5">
        <v>56469</v>
      </c>
      <c r="AG1371" s="5">
        <v>0</v>
      </c>
      <c r="AH1371" s="5">
        <v>0</v>
      </c>
      <c r="AI1371" s="5">
        <v>0</v>
      </c>
      <c r="AJ1371" s="5">
        <v>0</v>
      </c>
      <c r="AK1371" s="5">
        <v>0</v>
      </c>
      <c r="AL1371" s="5">
        <v>0</v>
      </c>
      <c r="AM1371" s="5">
        <v>4898</v>
      </c>
      <c r="AN1371" s="5">
        <v>0</v>
      </c>
      <c r="AO1371" s="5">
        <v>0</v>
      </c>
      <c r="AP1371" s="5">
        <v>0</v>
      </c>
      <c r="AQ1371" s="5">
        <v>0</v>
      </c>
      <c r="AR1371" s="5">
        <v>0</v>
      </c>
      <c r="AS1371" s="5">
        <v>2128</v>
      </c>
      <c r="AT1371" s="5">
        <v>5464</v>
      </c>
      <c r="AU1371" s="5">
        <v>3364</v>
      </c>
      <c r="AV1371" s="5">
        <v>0</v>
      </c>
      <c r="AW1371" s="5">
        <v>0</v>
      </c>
      <c r="AX1371" s="5">
        <v>0</v>
      </c>
      <c r="AY1371" s="5">
        <v>0</v>
      </c>
      <c r="AZ1371" s="5">
        <v>0</v>
      </c>
      <c r="BA1371" s="5">
        <v>0</v>
      </c>
      <c r="BB1371" s="5">
        <v>0</v>
      </c>
      <c r="BC1371" s="5">
        <v>329</v>
      </c>
      <c r="BD1371" s="5">
        <v>0</v>
      </c>
      <c r="BE1371" s="5">
        <v>0</v>
      </c>
      <c r="BF1371" s="5">
        <v>0</v>
      </c>
      <c r="BG1371" s="5">
        <v>0</v>
      </c>
      <c r="BH1371" s="5">
        <v>379759</v>
      </c>
      <c r="BI1371" s="5">
        <v>35255</v>
      </c>
      <c r="BJ1371" s="5">
        <v>352624</v>
      </c>
      <c r="BK1371" s="5">
        <v>32712</v>
      </c>
      <c r="BL1371" s="5">
        <v>0</v>
      </c>
      <c r="BM1371" s="5">
        <v>750</v>
      </c>
      <c r="BN1371" s="5">
        <v>0</v>
      </c>
      <c r="BO1371" s="5">
        <v>22596</v>
      </c>
      <c r="BP1371" s="5">
        <v>972953</v>
      </c>
      <c r="BQ1371" s="5">
        <v>710948</v>
      </c>
      <c r="BR1371" s="5">
        <v>0</v>
      </c>
    </row>
    <row r="1372" spans="1:70">
      <c r="A1372" t="s">
        <v>2837</v>
      </c>
      <c r="B1372" t="s">
        <v>2838</v>
      </c>
      <c r="C1372" t="s">
        <v>1308</v>
      </c>
      <c r="D1372" t="s">
        <v>2849</v>
      </c>
      <c r="E1372" t="str">
        <f t="shared" si="21"/>
        <v>鹿児島県伊佐市</v>
      </c>
      <c r="F1372" s="5">
        <v>15140</v>
      </c>
      <c r="G1372" s="5">
        <v>11</v>
      </c>
      <c r="H1372" s="5">
        <v>5</v>
      </c>
      <c r="I1372" s="5">
        <v>0</v>
      </c>
      <c r="J1372" s="5">
        <v>1</v>
      </c>
      <c r="K1372" s="5">
        <v>0</v>
      </c>
      <c r="L1372" s="5">
        <v>2922</v>
      </c>
      <c r="M1372" s="5">
        <v>3696</v>
      </c>
      <c r="N1372" s="5">
        <v>63274</v>
      </c>
      <c r="O1372" s="5">
        <v>123196</v>
      </c>
      <c r="P1372" s="5">
        <v>299597</v>
      </c>
      <c r="Q1372" s="5">
        <v>1004332</v>
      </c>
      <c r="R1372" s="5">
        <v>130236</v>
      </c>
      <c r="S1372" s="5">
        <v>7</v>
      </c>
      <c r="T1372" s="5">
        <v>1282</v>
      </c>
      <c r="U1372" s="5">
        <v>0</v>
      </c>
      <c r="V1372" s="5">
        <v>0</v>
      </c>
      <c r="W1372" s="5">
        <v>4</v>
      </c>
      <c r="X1372" s="5">
        <v>6</v>
      </c>
      <c r="Y1372" s="5">
        <v>9250</v>
      </c>
      <c r="Z1372" s="5">
        <v>0</v>
      </c>
      <c r="AA1372" s="5">
        <v>16</v>
      </c>
      <c r="AB1372" s="5">
        <v>0</v>
      </c>
      <c r="AC1372" s="5">
        <v>0</v>
      </c>
      <c r="AD1372" s="5">
        <v>0</v>
      </c>
      <c r="AE1372" s="5">
        <v>6613</v>
      </c>
      <c r="AF1372" s="5">
        <v>50661</v>
      </c>
      <c r="AG1372" s="5">
        <v>0</v>
      </c>
      <c r="AH1372" s="5">
        <v>0</v>
      </c>
      <c r="AI1372" s="5">
        <v>0</v>
      </c>
      <c r="AJ1372" s="5">
        <v>0</v>
      </c>
      <c r="AK1372" s="5">
        <v>2040</v>
      </c>
      <c r="AL1372" s="5">
        <v>0</v>
      </c>
      <c r="AM1372" s="5">
        <v>2913</v>
      </c>
      <c r="AN1372" s="5">
        <v>0</v>
      </c>
      <c r="AO1372" s="5">
        <v>0</v>
      </c>
      <c r="AP1372" s="5">
        <v>0</v>
      </c>
      <c r="AQ1372" s="5">
        <v>0</v>
      </c>
      <c r="AR1372" s="5">
        <v>0</v>
      </c>
      <c r="AS1372" s="5">
        <v>0</v>
      </c>
      <c r="AT1372" s="5">
        <v>0</v>
      </c>
      <c r="AU1372" s="5">
        <v>0</v>
      </c>
      <c r="AV1372" s="5">
        <v>59</v>
      </c>
      <c r="AW1372" s="5">
        <v>5</v>
      </c>
      <c r="AX1372" s="5">
        <v>662</v>
      </c>
      <c r="AY1372" s="5">
        <v>155</v>
      </c>
      <c r="AZ1372" s="5">
        <v>80</v>
      </c>
      <c r="BA1372" s="5">
        <v>988</v>
      </c>
      <c r="BB1372" s="5">
        <v>0</v>
      </c>
      <c r="BC1372" s="5">
        <v>344</v>
      </c>
      <c r="BD1372" s="5">
        <v>0</v>
      </c>
      <c r="BE1372" s="5">
        <v>0</v>
      </c>
      <c r="BF1372" s="5">
        <v>0</v>
      </c>
      <c r="BG1372" s="5">
        <v>0</v>
      </c>
      <c r="BH1372" s="5">
        <v>303770</v>
      </c>
      <c r="BI1372" s="5">
        <v>76262</v>
      </c>
      <c r="BJ1372" s="5">
        <v>292667</v>
      </c>
      <c r="BK1372" s="5">
        <v>26869</v>
      </c>
      <c r="BL1372" s="5">
        <v>0</v>
      </c>
      <c r="BM1372" s="5">
        <v>0</v>
      </c>
      <c r="BN1372" s="5">
        <v>0</v>
      </c>
      <c r="BO1372" s="5">
        <v>36566</v>
      </c>
      <c r="BP1372" s="5">
        <v>543108</v>
      </c>
      <c r="BQ1372" s="5">
        <v>153248</v>
      </c>
      <c r="BR1372" s="5">
        <v>0</v>
      </c>
    </row>
    <row r="1373" spans="1:70">
      <c r="A1373" t="s">
        <v>2837</v>
      </c>
      <c r="B1373" t="s">
        <v>2838</v>
      </c>
      <c r="C1373" t="s">
        <v>1316</v>
      </c>
      <c r="D1373" t="s">
        <v>2850</v>
      </c>
      <c r="E1373" t="str">
        <f t="shared" si="21"/>
        <v>鹿児島県薩摩川内市</v>
      </c>
      <c r="F1373" s="5">
        <v>87706</v>
      </c>
      <c r="G1373" s="5">
        <v>26</v>
      </c>
      <c r="H1373" s="5">
        <v>44</v>
      </c>
      <c r="I1373" s="5">
        <v>0</v>
      </c>
      <c r="J1373" s="5">
        <v>1</v>
      </c>
      <c r="K1373" s="5">
        <v>0</v>
      </c>
      <c r="L1373" s="5">
        <v>17921</v>
      </c>
      <c r="M1373" s="5">
        <v>44480</v>
      </c>
      <c r="N1373" s="5">
        <v>0</v>
      </c>
      <c r="O1373" s="5">
        <v>1063879</v>
      </c>
      <c r="P1373" s="5">
        <v>1627529</v>
      </c>
      <c r="Q1373" s="5">
        <v>4362345</v>
      </c>
      <c r="R1373" s="5">
        <v>398230</v>
      </c>
      <c r="S1373" s="5">
        <v>22</v>
      </c>
      <c r="T1373" s="5">
        <v>9217</v>
      </c>
      <c r="U1373" s="5">
        <v>0</v>
      </c>
      <c r="V1373" s="5">
        <v>0</v>
      </c>
      <c r="W1373" s="5">
        <v>14</v>
      </c>
      <c r="X1373" s="5">
        <v>24</v>
      </c>
      <c r="Y1373" s="5">
        <v>48799</v>
      </c>
      <c r="Z1373" s="5">
        <v>0</v>
      </c>
      <c r="AA1373" s="5">
        <v>17</v>
      </c>
      <c r="AB1373" s="5">
        <v>3</v>
      </c>
      <c r="AC1373" s="5">
        <v>591</v>
      </c>
      <c r="AD1373" s="5">
        <v>5822</v>
      </c>
      <c r="AE1373" s="5">
        <v>0</v>
      </c>
      <c r="AF1373" s="5">
        <v>161577</v>
      </c>
      <c r="AG1373" s="5">
        <v>26400</v>
      </c>
      <c r="AH1373" s="5">
        <v>572</v>
      </c>
      <c r="AI1373" s="5">
        <v>0</v>
      </c>
      <c r="AJ1373" s="5">
        <v>0</v>
      </c>
      <c r="AK1373" s="5">
        <v>4614</v>
      </c>
      <c r="AL1373" s="5">
        <v>521</v>
      </c>
      <c r="AM1373" s="5">
        <v>33825</v>
      </c>
      <c r="AN1373" s="5">
        <v>0</v>
      </c>
      <c r="AO1373" s="5">
        <v>0</v>
      </c>
      <c r="AP1373" s="5">
        <v>0</v>
      </c>
      <c r="AQ1373" s="5">
        <v>0</v>
      </c>
      <c r="AR1373" s="5">
        <v>0</v>
      </c>
      <c r="AS1373" s="5">
        <v>310</v>
      </c>
      <c r="AT1373" s="5">
        <v>0</v>
      </c>
      <c r="AU1373" s="5">
        <v>9039</v>
      </c>
      <c r="AV1373" s="5">
        <v>0</v>
      </c>
      <c r="AW1373" s="5">
        <v>0</v>
      </c>
      <c r="AX1373" s="5">
        <v>0</v>
      </c>
      <c r="AY1373" s="5">
        <v>0</v>
      </c>
      <c r="AZ1373" s="5">
        <v>3147</v>
      </c>
      <c r="BA1373" s="5">
        <v>1689</v>
      </c>
      <c r="BB1373" s="5">
        <v>0</v>
      </c>
      <c r="BC1373" s="5">
        <v>8386</v>
      </c>
      <c r="BD1373" s="5">
        <v>0</v>
      </c>
      <c r="BE1373" s="5">
        <v>0</v>
      </c>
      <c r="BF1373" s="5">
        <v>0</v>
      </c>
      <c r="BG1373" s="5">
        <v>0</v>
      </c>
      <c r="BH1373" s="5">
        <v>1645200</v>
      </c>
      <c r="BI1373" s="5">
        <v>166538</v>
      </c>
      <c r="BJ1373" s="5">
        <v>1360964</v>
      </c>
      <c r="BK1373" s="5">
        <v>82068</v>
      </c>
      <c r="BL1373" s="5">
        <v>0</v>
      </c>
      <c r="BM1373" s="5">
        <v>0</v>
      </c>
      <c r="BN1373" s="5">
        <v>0</v>
      </c>
      <c r="BO1373" s="5">
        <v>113570</v>
      </c>
      <c r="BP1373" s="5">
        <v>1475110</v>
      </c>
      <c r="BQ1373" s="5">
        <v>712178</v>
      </c>
      <c r="BR1373" s="5">
        <v>0</v>
      </c>
    </row>
    <row r="1374" spans="1:70">
      <c r="A1374" t="s">
        <v>2837</v>
      </c>
      <c r="B1374" t="s">
        <v>2838</v>
      </c>
      <c r="C1374" t="s">
        <v>1531</v>
      </c>
      <c r="D1374" t="s">
        <v>2851</v>
      </c>
      <c r="E1374" t="str">
        <f t="shared" si="21"/>
        <v>鹿児島県瀬戸内町</v>
      </c>
      <c r="F1374" s="5">
        <v>5133</v>
      </c>
      <c r="G1374" s="5">
        <v>9</v>
      </c>
      <c r="H1374" s="5">
        <v>0</v>
      </c>
      <c r="I1374" s="5">
        <v>0</v>
      </c>
      <c r="J1374" s="5">
        <v>0</v>
      </c>
      <c r="K1374" s="5">
        <v>0</v>
      </c>
      <c r="L1374" s="5">
        <v>10730</v>
      </c>
      <c r="M1374" s="5">
        <v>142</v>
      </c>
      <c r="N1374" s="5">
        <v>825</v>
      </c>
      <c r="O1374" s="5">
        <v>27625</v>
      </c>
      <c r="P1374" s="5">
        <v>142369</v>
      </c>
      <c r="Q1374" s="5">
        <v>657160</v>
      </c>
      <c r="R1374" s="5">
        <v>34887</v>
      </c>
      <c r="S1374" s="5">
        <v>6</v>
      </c>
      <c r="T1374" s="5">
        <v>609</v>
      </c>
      <c r="U1374" s="5">
        <v>0</v>
      </c>
      <c r="V1374" s="5">
        <v>0</v>
      </c>
      <c r="W1374" s="5">
        <v>4</v>
      </c>
      <c r="X1374" s="5">
        <v>8</v>
      </c>
      <c r="Y1374" s="5">
        <v>4400</v>
      </c>
      <c r="Z1374" s="5">
        <v>0</v>
      </c>
      <c r="AA1374" s="5">
        <v>4</v>
      </c>
      <c r="AB1374" s="5">
        <v>0</v>
      </c>
      <c r="AC1374" s="5">
        <v>0</v>
      </c>
      <c r="AD1374" s="5">
        <v>0</v>
      </c>
      <c r="AE1374" s="5">
        <v>0</v>
      </c>
      <c r="AF1374" s="5">
        <v>0</v>
      </c>
      <c r="AG1374" s="5">
        <v>0</v>
      </c>
      <c r="AH1374" s="5">
        <v>0</v>
      </c>
      <c r="AI1374" s="5">
        <v>0</v>
      </c>
      <c r="AJ1374" s="5">
        <v>0</v>
      </c>
      <c r="AK1374" s="5">
        <v>0</v>
      </c>
      <c r="AL1374" s="5">
        <v>1485</v>
      </c>
      <c r="AM1374" s="5">
        <v>0</v>
      </c>
      <c r="AN1374" s="5">
        <v>0</v>
      </c>
      <c r="AO1374" s="5">
        <v>0</v>
      </c>
      <c r="AP1374" s="5">
        <v>0</v>
      </c>
      <c r="AQ1374" s="5">
        <v>0</v>
      </c>
      <c r="AR1374" s="5">
        <v>0</v>
      </c>
      <c r="AS1374" s="5">
        <v>0</v>
      </c>
      <c r="AT1374" s="5">
        <v>0</v>
      </c>
      <c r="AU1374" s="5">
        <v>0</v>
      </c>
      <c r="AV1374" s="5">
        <v>48</v>
      </c>
      <c r="AW1374" s="5">
        <v>0</v>
      </c>
      <c r="AX1374" s="5">
        <v>0</v>
      </c>
      <c r="AY1374" s="5">
        <v>0</v>
      </c>
      <c r="AZ1374" s="5">
        <v>725</v>
      </c>
      <c r="BA1374" s="5">
        <v>0</v>
      </c>
      <c r="BB1374" s="5">
        <v>0</v>
      </c>
      <c r="BC1374" s="5">
        <v>0</v>
      </c>
      <c r="BD1374" s="5">
        <v>0</v>
      </c>
      <c r="BE1374" s="5">
        <v>0</v>
      </c>
      <c r="BF1374" s="5">
        <v>0</v>
      </c>
      <c r="BG1374" s="5">
        <v>0</v>
      </c>
      <c r="BH1374" s="5">
        <v>143466</v>
      </c>
      <c r="BI1374" s="5">
        <v>2418</v>
      </c>
      <c r="BJ1374" s="5">
        <v>131116</v>
      </c>
      <c r="BK1374" s="5">
        <v>3616</v>
      </c>
      <c r="BL1374" s="5">
        <v>0</v>
      </c>
      <c r="BM1374" s="5">
        <v>0</v>
      </c>
      <c r="BN1374" s="5">
        <v>0</v>
      </c>
      <c r="BO1374" s="5">
        <v>1365</v>
      </c>
      <c r="BP1374" s="5">
        <v>307149</v>
      </c>
      <c r="BQ1374" s="5">
        <v>45359</v>
      </c>
      <c r="BR1374" s="5">
        <v>4400</v>
      </c>
    </row>
    <row r="1375" spans="1:70">
      <c r="A1375" t="s">
        <v>2837</v>
      </c>
      <c r="B1375" t="s">
        <v>2838</v>
      </c>
      <c r="C1375" t="s">
        <v>1322</v>
      </c>
      <c r="D1375" t="s">
        <v>2852</v>
      </c>
      <c r="E1375" t="str">
        <f t="shared" si="21"/>
        <v>鹿児島県奄美市</v>
      </c>
      <c r="F1375" s="5">
        <v>27174</v>
      </c>
      <c r="G1375" s="5">
        <v>19</v>
      </c>
      <c r="H1375" s="5">
        <v>0</v>
      </c>
      <c r="I1375" s="5">
        <v>0</v>
      </c>
      <c r="J1375" s="5">
        <v>0</v>
      </c>
      <c r="K1375" s="5">
        <v>0</v>
      </c>
      <c r="L1375" s="5">
        <v>9193</v>
      </c>
      <c r="M1375" s="5">
        <v>5788</v>
      </c>
      <c r="N1375" s="5">
        <v>24249</v>
      </c>
      <c r="O1375" s="5">
        <v>92046</v>
      </c>
      <c r="P1375" s="5">
        <v>526005</v>
      </c>
      <c r="Q1375" s="5">
        <v>0</v>
      </c>
      <c r="R1375" s="5">
        <v>0</v>
      </c>
      <c r="S1375" s="5">
        <v>4</v>
      </c>
      <c r="T1375" s="5">
        <v>3107</v>
      </c>
      <c r="U1375" s="5">
        <v>0</v>
      </c>
      <c r="V1375" s="5">
        <v>0</v>
      </c>
      <c r="W1375" s="5">
        <v>0</v>
      </c>
      <c r="X1375" s="5">
        <v>11</v>
      </c>
      <c r="Y1375" s="5">
        <v>17312</v>
      </c>
      <c r="Z1375" s="5">
        <v>0</v>
      </c>
      <c r="AA1375" s="5">
        <v>8</v>
      </c>
      <c r="AB1375" s="5">
        <v>6</v>
      </c>
      <c r="AC1375" s="5">
        <v>0</v>
      </c>
      <c r="AD1375" s="5">
        <v>0</v>
      </c>
      <c r="AE1375" s="5">
        <v>13798</v>
      </c>
      <c r="AF1375" s="5">
        <v>14735</v>
      </c>
      <c r="AG1375" s="5">
        <v>15600</v>
      </c>
      <c r="AH1375" s="5">
        <v>0</v>
      </c>
      <c r="AI1375" s="5">
        <v>0</v>
      </c>
      <c r="AJ1375" s="5">
        <v>265000</v>
      </c>
      <c r="AK1375" s="5">
        <v>0</v>
      </c>
      <c r="AL1375" s="5">
        <v>0</v>
      </c>
      <c r="AM1375" s="5">
        <v>11045</v>
      </c>
      <c r="AN1375" s="5">
        <v>0</v>
      </c>
      <c r="AO1375" s="5">
        <v>0</v>
      </c>
      <c r="AP1375" s="5">
        <v>0</v>
      </c>
      <c r="AQ1375" s="5">
        <v>0</v>
      </c>
      <c r="AR1375" s="5">
        <v>0</v>
      </c>
      <c r="AS1375" s="5">
        <v>0</v>
      </c>
      <c r="AT1375" s="5">
        <v>0</v>
      </c>
      <c r="AU1375" s="5">
        <v>0</v>
      </c>
      <c r="AV1375" s="5">
        <v>0</v>
      </c>
      <c r="AW1375" s="5">
        <v>0</v>
      </c>
      <c r="AX1375" s="5">
        <v>0</v>
      </c>
      <c r="AY1375" s="5">
        <v>0</v>
      </c>
      <c r="AZ1375" s="5">
        <v>1505</v>
      </c>
      <c r="BA1375" s="5">
        <v>0</v>
      </c>
      <c r="BB1375" s="5">
        <v>0</v>
      </c>
      <c r="BC1375" s="5">
        <v>0</v>
      </c>
      <c r="BD1375" s="5">
        <v>0</v>
      </c>
      <c r="BE1375" s="5">
        <v>0</v>
      </c>
      <c r="BF1375" s="5">
        <v>0</v>
      </c>
      <c r="BG1375" s="5">
        <v>0</v>
      </c>
      <c r="BH1375" s="5">
        <v>560273</v>
      </c>
      <c r="BI1375" s="5">
        <v>74857</v>
      </c>
      <c r="BJ1375" s="5">
        <v>599719</v>
      </c>
      <c r="BK1375" s="5">
        <v>6342</v>
      </c>
      <c r="BL1375" s="5">
        <v>6321</v>
      </c>
      <c r="BM1375" s="5">
        <v>0</v>
      </c>
      <c r="BN1375" s="5">
        <v>0</v>
      </c>
      <c r="BO1375" s="5">
        <v>71702</v>
      </c>
      <c r="BP1375" s="5">
        <v>851502</v>
      </c>
      <c r="BQ1375" s="5">
        <v>50171</v>
      </c>
      <c r="BR1375" s="5">
        <v>0</v>
      </c>
    </row>
    <row r="1376" spans="1:70">
      <c r="A1376" t="s">
        <v>2837</v>
      </c>
      <c r="B1376" t="s">
        <v>2838</v>
      </c>
      <c r="C1376" t="s">
        <v>1324</v>
      </c>
      <c r="D1376" t="s">
        <v>2853</v>
      </c>
      <c r="E1376" t="str">
        <f t="shared" si="21"/>
        <v>鹿児島県大崎町</v>
      </c>
      <c r="F1376" s="5">
        <v>11117</v>
      </c>
      <c r="G1376" s="5">
        <v>9</v>
      </c>
      <c r="H1376" s="5">
        <v>5</v>
      </c>
      <c r="I1376" s="5">
        <v>0</v>
      </c>
      <c r="J1376" s="5">
        <v>0</v>
      </c>
      <c r="K1376" s="5">
        <v>0</v>
      </c>
      <c r="L1376" s="5">
        <v>437</v>
      </c>
      <c r="M1376" s="5">
        <v>13614</v>
      </c>
      <c r="N1376" s="5">
        <v>0</v>
      </c>
      <c r="O1376" s="5">
        <v>195538</v>
      </c>
      <c r="P1376" s="5">
        <v>204952</v>
      </c>
      <c r="Q1376" s="5">
        <v>34820</v>
      </c>
      <c r="R1376" s="5">
        <v>20788</v>
      </c>
      <c r="S1376" s="5">
        <v>9</v>
      </c>
      <c r="T1376" s="5">
        <v>1115</v>
      </c>
      <c r="U1376" s="5">
        <v>0</v>
      </c>
      <c r="V1376" s="5">
        <v>0</v>
      </c>
      <c r="W1376" s="5">
        <v>2</v>
      </c>
      <c r="X1376" s="5">
        <v>3</v>
      </c>
      <c r="Y1376" s="5">
        <v>6660</v>
      </c>
      <c r="Z1376" s="5">
        <v>0</v>
      </c>
      <c r="AA1376" s="5">
        <v>82</v>
      </c>
      <c r="AB1376" s="5">
        <v>70</v>
      </c>
      <c r="AC1376" s="5">
        <v>350</v>
      </c>
      <c r="AD1376" s="5">
        <v>3090</v>
      </c>
      <c r="AE1376" s="5">
        <v>0</v>
      </c>
      <c r="AF1376" s="5">
        <v>80300</v>
      </c>
      <c r="AG1376" s="5">
        <v>0</v>
      </c>
      <c r="AH1376" s="5">
        <v>0</v>
      </c>
      <c r="AI1376" s="5">
        <v>0</v>
      </c>
      <c r="AJ1376" s="5">
        <v>0</v>
      </c>
      <c r="AK1376" s="5">
        <v>0</v>
      </c>
      <c r="AL1376" s="5">
        <v>0</v>
      </c>
      <c r="AM1376" s="5">
        <v>4499</v>
      </c>
      <c r="AN1376" s="5">
        <v>0</v>
      </c>
      <c r="AO1376" s="5">
        <v>0</v>
      </c>
      <c r="AP1376" s="5">
        <v>0</v>
      </c>
      <c r="AQ1376" s="5">
        <v>0</v>
      </c>
      <c r="AR1376" s="5">
        <v>0</v>
      </c>
      <c r="AS1376" s="5">
        <v>1195</v>
      </c>
      <c r="AT1376" s="5">
        <v>0</v>
      </c>
      <c r="AU1376" s="5">
        <v>3890</v>
      </c>
      <c r="AV1376" s="5">
        <v>0</v>
      </c>
      <c r="AW1376" s="5">
        <v>0</v>
      </c>
      <c r="AX1376" s="5">
        <v>0</v>
      </c>
      <c r="AY1376" s="5">
        <v>0</v>
      </c>
      <c r="AZ1376" s="5">
        <v>0</v>
      </c>
      <c r="BA1376" s="5">
        <v>0</v>
      </c>
      <c r="BB1376" s="5">
        <v>0</v>
      </c>
      <c r="BC1376" s="5">
        <v>5383</v>
      </c>
      <c r="BD1376" s="5">
        <v>0</v>
      </c>
      <c r="BE1376" s="5">
        <v>0</v>
      </c>
      <c r="BF1376" s="5">
        <v>0</v>
      </c>
      <c r="BG1376" s="5">
        <v>0</v>
      </c>
      <c r="BH1376" s="5">
        <v>206375</v>
      </c>
      <c r="BI1376" s="5">
        <v>17796</v>
      </c>
      <c r="BJ1376" s="5">
        <v>180481</v>
      </c>
      <c r="BK1376" s="5">
        <v>4004</v>
      </c>
      <c r="BL1376" s="5">
        <v>0</v>
      </c>
      <c r="BM1376" s="5">
        <v>0</v>
      </c>
      <c r="BN1376" s="5">
        <v>0</v>
      </c>
      <c r="BO1376" s="5">
        <v>14920</v>
      </c>
      <c r="BP1376" s="5">
        <v>608716</v>
      </c>
      <c r="BQ1376" s="5">
        <v>44194</v>
      </c>
      <c r="BR1376" s="5">
        <v>0</v>
      </c>
    </row>
    <row r="1377" spans="1:70">
      <c r="A1377" t="s">
        <v>2837</v>
      </c>
      <c r="B1377" t="s">
        <v>2838</v>
      </c>
      <c r="C1377" t="s">
        <v>1326</v>
      </c>
      <c r="D1377" t="s">
        <v>2854</v>
      </c>
      <c r="E1377" t="str">
        <f t="shared" si="21"/>
        <v>鹿児島県中種子町</v>
      </c>
      <c r="F1377" s="5">
        <v>7861</v>
      </c>
      <c r="G1377" s="5">
        <v>7</v>
      </c>
      <c r="H1377" s="5">
        <v>0</v>
      </c>
      <c r="I1377" s="5">
        <v>2</v>
      </c>
      <c r="J1377" s="5">
        <v>4</v>
      </c>
      <c r="K1377" s="5">
        <v>0</v>
      </c>
      <c r="L1377" s="5">
        <v>18710</v>
      </c>
      <c r="M1377" s="5">
        <v>16158</v>
      </c>
      <c r="N1377" s="5">
        <v>8001</v>
      </c>
      <c r="O1377" s="5">
        <v>224635</v>
      </c>
      <c r="P1377" s="5">
        <v>167161</v>
      </c>
      <c r="Q1377" s="5">
        <v>1084281</v>
      </c>
      <c r="R1377" s="5">
        <v>62538</v>
      </c>
      <c r="S1377" s="5">
        <v>5</v>
      </c>
      <c r="T1377" s="5">
        <v>933</v>
      </c>
      <c r="U1377" s="5">
        <v>0</v>
      </c>
      <c r="V1377" s="5">
        <v>0</v>
      </c>
      <c r="W1377" s="5">
        <v>2</v>
      </c>
      <c r="X1377" s="5">
        <v>7</v>
      </c>
      <c r="Y1377" s="5">
        <v>5042</v>
      </c>
      <c r="Z1377" s="5">
        <v>0</v>
      </c>
      <c r="AA1377" s="5">
        <v>75</v>
      </c>
      <c r="AB1377" s="5">
        <v>0</v>
      </c>
      <c r="AC1377" s="5">
        <v>627</v>
      </c>
      <c r="AD1377" s="5">
        <v>103</v>
      </c>
      <c r="AE1377" s="5">
        <v>0</v>
      </c>
      <c r="AF1377" s="5">
        <v>43000</v>
      </c>
      <c r="AG1377" s="5">
        <v>0</v>
      </c>
      <c r="AH1377" s="5">
        <v>0</v>
      </c>
      <c r="AI1377" s="5">
        <v>0</v>
      </c>
      <c r="AJ1377" s="5">
        <v>0</v>
      </c>
      <c r="AK1377" s="5">
        <v>0</v>
      </c>
      <c r="AL1377" s="5">
        <v>0</v>
      </c>
      <c r="AM1377" s="5">
        <v>3331</v>
      </c>
      <c r="AN1377" s="5">
        <v>0</v>
      </c>
      <c r="AO1377" s="5">
        <v>0</v>
      </c>
      <c r="AP1377" s="5">
        <v>0</v>
      </c>
      <c r="AQ1377" s="5">
        <v>0</v>
      </c>
      <c r="AR1377" s="5">
        <v>0</v>
      </c>
      <c r="AS1377" s="5">
        <v>0</v>
      </c>
      <c r="AT1377" s="5">
        <v>2923</v>
      </c>
      <c r="AU1377" s="5">
        <v>0</v>
      </c>
      <c r="AV1377" s="5">
        <v>150</v>
      </c>
      <c r="AW1377" s="5">
        <v>0</v>
      </c>
      <c r="AX1377" s="5">
        <v>0</v>
      </c>
      <c r="AY1377" s="5">
        <v>28</v>
      </c>
      <c r="AZ1377" s="5">
        <v>50</v>
      </c>
      <c r="BA1377" s="5">
        <v>0</v>
      </c>
      <c r="BB1377" s="5">
        <v>0</v>
      </c>
      <c r="BC1377" s="5">
        <v>36</v>
      </c>
      <c r="BD1377" s="5">
        <v>0</v>
      </c>
      <c r="BE1377" s="5">
        <v>0</v>
      </c>
      <c r="BF1377" s="5">
        <v>0</v>
      </c>
      <c r="BG1377" s="5">
        <v>0</v>
      </c>
      <c r="BH1377" s="5">
        <v>167691</v>
      </c>
      <c r="BI1377" s="5">
        <v>76242</v>
      </c>
      <c r="BJ1377" s="5">
        <v>269180</v>
      </c>
      <c r="BK1377" s="5">
        <v>12572</v>
      </c>
      <c r="BL1377" s="5">
        <v>0</v>
      </c>
      <c r="BM1377" s="5">
        <v>0</v>
      </c>
      <c r="BN1377" s="5">
        <v>0</v>
      </c>
      <c r="BO1377" s="5">
        <v>45897</v>
      </c>
      <c r="BP1377" s="5">
        <v>125506</v>
      </c>
      <c r="BQ1377" s="5">
        <v>79521</v>
      </c>
      <c r="BR1377" s="5">
        <v>0</v>
      </c>
    </row>
    <row r="1378" spans="1:70">
      <c r="A1378" t="s">
        <v>2837</v>
      </c>
      <c r="B1378" t="s">
        <v>2838</v>
      </c>
      <c r="C1378" t="s">
        <v>1328</v>
      </c>
      <c r="D1378" t="s">
        <v>2855</v>
      </c>
      <c r="E1378" t="str">
        <f t="shared" si="21"/>
        <v>鹿児島県出水市（出水）</v>
      </c>
      <c r="F1378" s="5">
        <v>33721</v>
      </c>
      <c r="G1378" s="5">
        <v>16</v>
      </c>
      <c r="H1378" s="5">
        <v>6</v>
      </c>
      <c r="I1378" s="5">
        <v>0</v>
      </c>
      <c r="J1378" s="5">
        <v>1</v>
      </c>
      <c r="K1378" s="5">
        <v>0</v>
      </c>
      <c r="L1378" s="5">
        <v>6332</v>
      </c>
      <c r="M1378" s="5">
        <v>10195</v>
      </c>
      <c r="N1378" s="5">
        <v>6797</v>
      </c>
      <c r="O1378" s="5">
        <v>252127</v>
      </c>
      <c r="P1378" s="5">
        <v>563840</v>
      </c>
      <c r="Q1378" s="5">
        <v>2933551</v>
      </c>
      <c r="R1378" s="5">
        <v>207167</v>
      </c>
      <c r="S1378" s="5">
        <v>9</v>
      </c>
      <c r="T1378" s="5">
        <v>3856</v>
      </c>
      <c r="U1378" s="5">
        <v>0</v>
      </c>
      <c r="V1378" s="5">
        <v>0</v>
      </c>
      <c r="W1378" s="5">
        <v>6</v>
      </c>
      <c r="X1378" s="5">
        <v>8</v>
      </c>
      <c r="Y1378" s="5">
        <v>25080</v>
      </c>
      <c r="Z1378" s="5">
        <v>0</v>
      </c>
      <c r="AA1378" s="5">
        <v>192</v>
      </c>
      <c r="AB1378" s="5">
        <v>164</v>
      </c>
      <c r="AC1378" s="5">
        <v>1465</v>
      </c>
      <c r="AD1378" s="5">
        <v>2529</v>
      </c>
      <c r="AE1378" s="5">
        <v>0</v>
      </c>
      <c r="AF1378" s="5">
        <v>45083</v>
      </c>
      <c r="AG1378" s="5">
        <v>5200</v>
      </c>
      <c r="AH1378" s="5">
        <v>0</v>
      </c>
      <c r="AI1378" s="5">
        <v>0</v>
      </c>
      <c r="AJ1378" s="5">
        <v>0</v>
      </c>
      <c r="AK1378" s="5">
        <v>7879</v>
      </c>
      <c r="AL1378" s="5">
        <v>0</v>
      </c>
      <c r="AM1378" s="5">
        <v>0</v>
      </c>
      <c r="AN1378" s="5">
        <v>0</v>
      </c>
      <c r="AO1378" s="5">
        <v>0</v>
      </c>
      <c r="AP1378" s="5">
        <v>0</v>
      </c>
      <c r="AQ1378" s="5">
        <v>7470</v>
      </c>
      <c r="AR1378" s="5">
        <v>0</v>
      </c>
      <c r="AS1378" s="5">
        <v>1690</v>
      </c>
      <c r="AT1378" s="5">
        <v>5593</v>
      </c>
      <c r="AU1378" s="5">
        <v>85</v>
      </c>
      <c r="AV1378" s="5">
        <v>0</v>
      </c>
      <c r="AW1378" s="5">
        <v>1584</v>
      </c>
      <c r="AX1378" s="5">
        <v>0</v>
      </c>
      <c r="AY1378" s="5">
        <v>1747</v>
      </c>
      <c r="AZ1378" s="5">
        <v>0</v>
      </c>
      <c r="BA1378" s="5">
        <v>0</v>
      </c>
      <c r="BB1378" s="5">
        <v>0</v>
      </c>
      <c r="BC1378" s="5">
        <v>347</v>
      </c>
      <c r="BD1378" s="5">
        <v>0</v>
      </c>
      <c r="BE1378" s="5">
        <v>0</v>
      </c>
      <c r="BF1378" s="5">
        <v>0</v>
      </c>
      <c r="BG1378" s="5">
        <v>0</v>
      </c>
      <c r="BH1378" s="5">
        <v>585549</v>
      </c>
      <c r="BI1378" s="5">
        <v>56813</v>
      </c>
      <c r="BJ1378" s="5">
        <v>468927</v>
      </c>
      <c r="BK1378" s="5">
        <v>68829</v>
      </c>
      <c r="BL1378" s="5">
        <v>0</v>
      </c>
      <c r="BM1378" s="5">
        <v>0</v>
      </c>
      <c r="BN1378" s="5">
        <v>0</v>
      </c>
      <c r="BO1378" s="5">
        <v>37590</v>
      </c>
      <c r="BP1378" s="5">
        <v>1036606</v>
      </c>
      <c r="BQ1378" s="5">
        <v>285063</v>
      </c>
      <c r="BR1378" s="5">
        <v>0</v>
      </c>
    </row>
    <row r="1379" spans="1:70">
      <c r="A1379" t="s">
        <v>2837</v>
      </c>
      <c r="B1379" t="s">
        <v>2838</v>
      </c>
      <c r="C1379" t="s">
        <v>1330</v>
      </c>
      <c r="D1379" t="s">
        <v>2856</v>
      </c>
      <c r="E1379" t="str">
        <f t="shared" si="21"/>
        <v>鹿児島県曽於市（大隅）</v>
      </c>
      <c r="F1379" s="5">
        <v>6742</v>
      </c>
      <c r="G1379" s="5">
        <v>2</v>
      </c>
      <c r="H1379" s="5">
        <v>3</v>
      </c>
      <c r="I1379" s="5">
        <v>0</v>
      </c>
      <c r="J1379" s="5">
        <v>0</v>
      </c>
      <c r="K1379" s="5">
        <v>0</v>
      </c>
      <c r="L1379" s="5">
        <v>750</v>
      </c>
      <c r="M1379" s="5">
        <v>4012</v>
      </c>
      <c r="N1379" s="5">
        <v>677</v>
      </c>
      <c r="O1379" s="5">
        <v>54862</v>
      </c>
      <c r="P1379" s="5">
        <v>87617</v>
      </c>
      <c r="Q1379" s="5">
        <v>176120</v>
      </c>
      <c r="R1379" s="5">
        <v>15159</v>
      </c>
      <c r="S1379" s="5">
        <v>2</v>
      </c>
      <c r="T1379" s="5">
        <v>615</v>
      </c>
      <c r="U1379" s="5">
        <v>0</v>
      </c>
      <c r="V1379" s="5">
        <v>0</v>
      </c>
      <c r="W1379" s="5">
        <v>0</v>
      </c>
      <c r="X1379" s="5">
        <v>1</v>
      </c>
      <c r="Y1379" s="5">
        <v>3400</v>
      </c>
      <c r="Z1379" s="5">
        <v>0</v>
      </c>
      <c r="AA1379" s="5">
        <v>58</v>
      </c>
      <c r="AB1379" s="5">
        <v>0</v>
      </c>
      <c r="AC1379" s="5">
        <v>0</v>
      </c>
      <c r="AD1379" s="5">
        <v>0</v>
      </c>
      <c r="AE1379" s="5">
        <v>0</v>
      </c>
      <c r="AF1379" s="5">
        <v>13321</v>
      </c>
      <c r="AG1379" s="5">
        <v>0</v>
      </c>
      <c r="AH1379" s="5">
        <v>0</v>
      </c>
      <c r="AI1379" s="5">
        <v>0</v>
      </c>
      <c r="AJ1379" s="5">
        <v>6400</v>
      </c>
      <c r="AK1379" s="5">
        <v>0</v>
      </c>
      <c r="AL1379" s="5">
        <v>0</v>
      </c>
      <c r="AM1379" s="5">
        <v>2427</v>
      </c>
      <c r="AN1379" s="5">
        <v>0</v>
      </c>
      <c r="AO1379" s="5">
        <v>0</v>
      </c>
      <c r="AP1379" s="5">
        <v>0</v>
      </c>
      <c r="AQ1379" s="5">
        <v>0</v>
      </c>
      <c r="AR1379" s="5">
        <v>0</v>
      </c>
      <c r="AS1379" s="5">
        <v>0</v>
      </c>
      <c r="AT1379" s="5">
        <v>0</v>
      </c>
      <c r="AU1379" s="5">
        <v>0</v>
      </c>
      <c r="AV1379" s="5">
        <v>0</v>
      </c>
      <c r="AW1379" s="5">
        <v>0</v>
      </c>
      <c r="AX1379" s="5">
        <v>0</v>
      </c>
      <c r="AY1379" s="5">
        <v>0</v>
      </c>
      <c r="AZ1379" s="5">
        <v>0</v>
      </c>
      <c r="BA1379" s="5">
        <v>0</v>
      </c>
      <c r="BB1379" s="5">
        <v>677</v>
      </c>
      <c r="BC1379" s="5">
        <v>450</v>
      </c>
      <c r="BD1379" s="5">
        <v>0</v>
      </c>
      <c r="BE1379" s="5">
        <v>0</v>
      </c>
      <c r="BF1379" s="5">
        <v>0</v>
      </c>
      <c r="BG1379" s="5">
        <v>0</v>
      </c>
      <c r="BH1379" s="5">
        <v>87758</v>
      </c>
      <c r="BI1379" s="5">
        <v>27</v>
      </c>
      <c r="BJ1379" s="5">
        <v>72454</v>
      </c>
      <c r="BK1379" s="5">
        <v>4132</v>
      </c>
      <c r="BL1379" s="5">
        <v>0</v>
      </c>
      <c r="BM1379" s="5">
        <v>0</v>
      </c>
      <c r="BN1379" s="5">
        <v>0</v>
      </c>
      <c r="BO1379" s="5">
        <v>0</v>
      </c>
      <c r="BP1379" s="5">
        <v>254396</v>
      </c>
      <c r="BQ1379" s="5">
        <v>17132</v>
      </c>
      <c r="BR1379" s="5">
        <v>3400</v>
      </c>
    </row>
    <row r="1380" spans="1:70">
      <c r="A1380" t="s">
        <v>2837</v>
      </c>
      <c r="B1380" t="s">
        <v>2838</v>
      </c>
      <c r="C1380" t="s">
        <v>1535</v>
      </c>
      <c r="D1380" t="s">
        <v>2857</v>
      </c>
      <c r="E1380" t="str">
        <f t="shared" si="21"/>
        <v>鹿児島県曽於市（財部）</v>
      </c>
      <c r="F1380" s="5">
        <v>5876</v>
      </c>
      <c r="G1380" s="5">
        <v>2</v>
      </c>
      <c r="H1380" s="5">
        <v>5</v>
      </c>
      <c r="I1380" s="5">
        <v>0</v>
      </c>
      <c r="J1380" s="5">
        <v>0</v>
      </c>
      <c r="K1380" s="5">
        <v>0</v>
      </c>
      <c r="L1380" s="5">
        <v>244</v>
      </c>
      <c r="M1380" s="5">
        <v>2773</v>
      </c>
      <c r="N1380" s="5">
        <v>936</v>
      </c>
      <c r="O1380" s="5">
        <v>58617</v>
      </c>
      <c r="P1380" s="5">
        <v>93630</v>
      </c>
      <c r="Q1380" s="5">
        <v>482937</v>
      </c>
      <c r="R1380" s="5">
        <v>7272</v>
      </c>
      <c r="S1380" s="5">
        <v>2</v>
      </c>
      <c r="T1380" s="5">
        <v>564</v>
      </c>
      <c r="U1380" s="5">
        <v>0</v>
      </c>
      <c r="V1380" s="5">
        <v>0</v>
      </c>
      <c r="W1380" s="5">
        <v>0</v>
      </c>
      <c r="X1380" s="5">
        <v>4</v>
      </c>
      <c r="Y1380" s="5">
        <v>2605</v>
      </c>
      <c r="Z1380" s="5">
        <v>0</v>
      </c>
      <c r="AA1380" s="5">
        <v>21</v>
      </c>
      <c r="AB1380" s="5">
        <v>0</v>
      </c>
      <c r="AC1380" s="5">
        <v>0</v>
      </c>
      <c r="AD1380" s="5">
        <v>0</v>
      </c>
      <c r="AE1380" s="5">
        <v>0</v>
      </c>
      <c r="AF1380" s="5">
        <v>15104</v>
      </c>
      <c r="AG1380" s="5">
        <v>0</v>
      </c>
      <c r="AH1380" s="5">
        <v>0</v>
      </c>
      <c r="AI1380" s="5">
        <v>0</v>
      </c>
      <c r="AJ1380" s="5">
        <v>2867</v>
      </c>
      <c r="AK1380" s="5">
        <v>0</v>
      </c>
      <c r="AL1380" s="5">
        <v>0</v>
      </c>
      <c r="AM1380" s="5">
        <v>2605</v>
      </c>
      <c r="AN1380" s="5">
        <v>0</v>
      </c>
      <c r="AO1380" s="5">
        <v>0</v>
      </c>
      <c r="AP1380" s="5">
        <v>0</v>
      </c>
      <c r="AQ1380" s="5">
        <v>0</v>
      </c>
      <c r="AR1380" s="5">
        <v>0</v>
      </c>
      <c r="AS1380" s="5">
        <v>0</v>
      </c>
      <c r="AT1380" s="5">
        <v>0</v>
      </c>
      <c r="AU1380" s="5">
        <v>0</v>
      </c>
      <c r="AV1380" s="5">
        <v>0</v>
      </c>
      <c r="AW1380" s="5">
        <v>0</v>
      </c>
      <c r="AX1380" s="5">
        <v>0</v>
      </c>
      <c r="AY1380" s="5">
        <v>0</v>
      </c>
      <c r="AZ1380" s="5">
        <v>0</v>
      </c>
      <c r="BA1380" s="5">
        <v>1420</v>
      </c>
      <c r="BB1380" s="5">
        <v>0</v>
      </c>
      <c r="BC1380" s="5">
        <v>1428</v>
      </c>
      <c r="BD1380" s="5">
        <v>0</v>
      </c>
      <c r="BE1380" s="5">
        <v>0</v>
      </c>
      <c r="BF1380" s="5">
        <v>0</v>
      </c>
      <c r="BG1380" s="5">
        <v>0</v>
      </c>
      <c r="BH1380" s="5">
        <v>94287</v>
      </c>
      <c r="BI1380" s="5">
        <v>2064</v>
      </c>
      <c r="BJ1380" s="5">
        <v>87292</v>
      </c>
      <c r="BK1380" s="5">
        <v>5104</v>
      </c>
      <c r="BL1380" s="5">
        <v>0</v>
      </c>
      <c r="BM1380" s="5">
        <v>0</v>
      </c>
      <c r="BN1380" s="5">
        <v>0</v>
      </c>
      <c r="BO1380" s="5">
        <v>0</v>
      </c>
      <c r="BP1380" s="5">
        <v>274678</v>
      </c>
      <c r="BQ1380" s="5">
        <v>9612</v>
      </c>
      <c r="BR1380" s="5">
        <v>2605</v>
      </c>
    </row>
    <row r="1381" spans="1:70">
      <c r="A1381" t="s">
        <v>2837</v>
      </c>
      <c r="B1381" t="s">
        <v>2838</v>
      </c>
      <c r="C1381" t="s">
        <v>1332</v>
      </c>
      <c r="D1381" t="s">
        <v>2858</v>
      </c>
      <c r="E1381" t="str">
        <f t="shared" si="21"/>
        <v>鹿児島県垂水市</v>
      </c>
      <c r="F1381" s="5">
        <v>12332</v>
      </c>
      <c r="G1381" s="5">
        <v>9</v>
      </c>
      <c r="H1381" s="5">
        <v>2</v>
      </c>
      <c r="I1381" s="5">
        <v>1</v>
      </c>
      <c r="J1381" s="5">
        <v>1</v>
      </c>
      <c r="K1381" s="5">
        <v>0</v>
      </c>
      <c r="L1381" s="5">
        <v>4495</v>
      </c>
      <c r="M1381" s="5">
        <v>7372</v>
      </c>
      <c r="N1381" s="5">
        <v>12604</v>
      </c>
      <c r="O1381" s="5">
        <v>128293</v>
      </c>
      <c r="P1381" s="5">
        <v>244041</v>
      </c>
      <c r="Q1381" s="5">
        <v>1062305</v>
      </c>
      <c r="R1381" s="5">
        <v>76480</v>
      </c>
      <c r="S1381" s="5">
        <v>5</v>
      </c>
      <c r="T1381" s="5">
        <v>1538</v>
      </c>
      <c r="U1381" s="5">
        <v>0</v>
      </c>
      <c r="V1381" s="5">
        <v>0</v>
      </c>
      <c r="W1381" s="5">
        <v>2</v>
      </c>
      <c r="X1381" s="5">
        <v>2</v>
      </c>
      <c r="Y1381" s="5">
        <v>8400</v>
      </c>
      <c r="Z1381" s="5">
        <v>0</v>
      </c>
      <c r="AA1381" s="5">
        <v>28</v>
      </c>
      <c r="AB1381" s="5">
        <v>17</v>
      </c>
      <c r="AC1381" s="5">
        <v>397</v>
      </c>
      <c r="AD1381" s="5">
        <v>1241</v>
      </c>
      <c r="AE1381" s="5">
        <v>0</v>
      </c>
      <c r="AF1381" s="5">
        <v>30190</v>
      </c>
      <c r="AG1381" s="5">
        <v>7000</v>
      </c>
      <c r="AH1381" s="5">
        <v>0</v>
      </c>
      <c r="AI1381" s="5">
        <v>0</v>
      </c>
      <c r="AJ1381" s="5">
        <v>0</v>
      </c>
      <c r="AK1381" s="5">
        <v>0</v>
      </c>
      <c r="AL1381" s="5">
        <v>2396</v>
      </c>
      <c r="AM1381" s="5">
        <v>0</v>
      </c>
      <c r="AN1381" s="5">
        <v>1336</v>
      </c>
      <c r="AO1381" s="5">
        <v>1460</v>
      </c>
      <c r="AP1381" s="5">
        <v>0</v>
      </c>
      <c r="AQ1381" s="5">
        <v>0</v>
      </c>
      <c r="AR1381" s="5">
        <v>0</v>
      </c>
      <c r="AS1381" s="5">
        <v>82</v>
      </c>
      <c r="AT1381" s="5">
        <v>2446</v>
      </c>
      <c r="AU1381" s="5">
        <v>442</v>
      </c>
      <c r="AV1381" s="5">
        <v>581</v>
      </c>
      <c r="AW1381" s="5">
        <v>99</v>
      </c>
      <c r="AX1381" s="5">
        <v>13</v>
      </c>
      <c r="AY1381" s="5">
        <v>920</v>
      </c>
      <c r="AZ1381" s="5">
        <v>331</v>
      </c>
      <c r="BA1381" s="5">
        <v>216</v>
      </c>
      <c r="BB1381" s="5">
        <v>616</v>
      </c>
      <c r="BC1381" s="5">
        <v>1675</v>
      </c>
      <c r="BD1381" s="5">
        <v>0</v>
      </c>
      <c r="BE1381" s="5">
        <v>0</v>
      </c>
      <c r="BF1381" s="5">
        <v>0</v>
      </c>
      <c r="BG1381" s="5">
        <v>0</v>
      </c>
      <c r="BH1381" s="5">
        <v>247203</v>
      </c>
      <c r="BI1381" s="5">
        <v>14329</v>
      </c>
      <c r="BJ1381" s="5">
        <v>204202</v>
      </c>
      <c r="BK1381" s="5">
        <v>25450</v>
      </c>
      <c r="BL1381" s="5">
        <v>0</v>
      </c>
      <c r="BM1381" s="5">
        <v>0</v>
      </c>
      <c r="BN1381" s="5">
        <v>0</v>
      </c>
      <c r="BO1381" s="5">
        <v>13984</v>
      </c>
      <c r="BP1381" s="5">
        <v>521462</v>
      </c>
      <c r="BQ1381" s="5">
        <v>83229</v>
      </c>
      <c r="BR1381" s="5">
        <v>0</v>
      </c>
    </row>
    <row r="1382" spans="1:70">
      <c r="A1382" t="s">
        <v>2837</v>
      </c>
      <c r="B1382" t="s">
        <v>2838</v>
      </c>
      <c r="C1382" t="s">
        <v>1334</v>
      </c>
      <c r="D1382" t="s">
        <v>2859</v>
      </c>
      <c r="E1382" t="str">
        <f t="shared" si="21"/>
        <v>鹿児島県出水市（高尾野）</v>
      </c>
      <c r="F1382" s="5">
        <v>11093</v>
      </c>
      <c r="G1382" s="5">
        <v>5</v>
      </c>
      <c r="H1382" s="5">
        <v>3</v>
      </c>
      <c r="I1382" s="5">
        <v>0</v>
      </c>
      <c r="J1382" s="5">
        <v>1</v>
      </c>
      <c r="K1382" s="5">
        <v>0</v>
      </c>
      <c r="L1382" s="5">
        <v>3928</v>
      </c>
      <c r="M1382" s="5">
        <v>1453</v>
      </c>
      <c r="N1382" s="5">
        <v>2590</v>
      </c>
      <c r="O1382" s="5">
        <v>100605</v>
      </c>
      <c r="P1382" s="5">
        <v>0</v>
      </c>
      <c r="Q1382" s="5">
        <v>0</v>
      </c>
      <c r="R1382" s="5">
        <v>0</v>
      </c>
      <c r="S1382" s="5">
        <v>4</v>
      </c>
      <c r="T1382" s="5">
        <v>1172</v>
      </c>
      <c r="U1382" s="5">
        <v>0</v>
      </c>
      <c r="V1382" s="5">
        <v>0</v>
      </c>
      <c r="W1382" s="5">
        <v>2</v>
      </c>
      <c r="X1382" s="5">
        <v>6</v>
      </c>
      <c r="Y1382" s="5">
        <v>6750</v>
      </c>
      <c r="Z1382" s="5">
        <v>0</v>
      </c>
      <c r="AA1382" s="5">
        <v>26</v>
      </c>
      <c r="AB1382" s="5">
        <v>22</v>
      </c>
      <c r="AC1382" s="5">
        <v>77</v>
      </c>
      <c r="AD1382" s="5">
        <v>0</v>
      </c>
      <c r="AE1382" s="5">
        <v>0</v>
      </c>
      <c r="AF1382" s="5">
        <v>631</v>
      </c>
      <c r="AG1382" s="5">
        <v>1132</v>
      </c>
      <c r="AH1382" s="5">
        <v>0</v>
      </c>
      <c r="AI1382" s="5">
        <v>1030</v>
      </c>
      <c r="AJ1382" s="5">
        <v>0</v>
      </c>
      <c r="AK1382" s="5">
        <v>1132</v>
      </c>
      <c r="AL1382" s="5">
        <v>0</v>
      </c>
      <c r="AM1382" s="5">
        <v>0</v>
      </c>
      <c r="AN1382" s="5">
        <v>0</v>
      </c>
      <c r="AO1382" s="5">
        <v>0</v>
      </c>
      <c r="AP1382" s="5">
        <v>0</v>
      </c>
      <c r="AQ1382" s="5">
        <v>2055</v>
      </c>
      <c r="AR1382" s="5">
        <v>0</v>
      </c>
      <c r="AS1382" s="5">
        <v>0</v>
      </c>
      <c r="AT1382" s="5">
        <v>2590</v>
      </c>
      <c r="AU1382" s="5">
        <v>0</v>
      </c>
      <c r="AV1382" s="5">
        <v>77</v>
      </c>
      <c r="AW1382" s="5">
        <v>25</v>
      </c>
      <c r="AX1382" s="5">
        <v>0</v>
      </c>
      <c r="AY1382" s="5">
        <v>82</v>
      </c>
      <c r="AZ1382" s="5">
        <v>0</v>
      </c>
      <c r="BA1382" s="5">
        <v>0</v>
      </c>
      <c r="BB1382" s="5">
        <v>0</v>
      </c>
      <c r="BC1382" s="5">
        <v>727</v>
      </c>
      <c r="BD1382" s="5">
        <v>0</v>
      </c>
      <c r="BE1382" s="5">
        <v>0</v>
      </c>
      <c r="BF1382" s="5">
        <v>0</v>
      </c>
      <c r="BG1382" s="5">
        <v>0</v>
      </c>
      <c r="BH1382" s="5">
        <v>0</v>
      </c>
      <c r="BI1382" s="5">
        <v>0</v>
      </c>
      <c r="BJ1382" s="5">
        <v>0</v>
      </c>
      <c r="BK1382" s="5">
        <v>0</v>
      </c>
      <c r="BL1382" s="5">
        <v>0</v>
      </c>
      <c r="BM1382" s="5">
        <v>0</v>
      </c>
      <c r="BN1382" s="5">
        <v>0</v>
      </c>
      <c r="BO1382" s="5">
        <v>0</v>
      </c>
      <c r="BP1382" s="5">
        <v>0</v>
      </c>
      <c r="BQ1382" s="5">
        <v>0</v>
      </c>
      <c r="BR1382" s="5">
        <v>0</v>
      </c>
    </row>
    <row r="1383" spans="1:70">
      <c r="A1383" t="s">
        <v>2837</v>
      </c>
      <c r="B1383" t="s">
        <v>2838</v>
      </c>
      <c r="C1383" t="s">
        <v>1338</v>
      </c>
      <c r="D1383" t="s">
        <v>2860</v>
      </c>
      <c r="E1383" t="str">
        <f t="shared" si="21"/>
        <v>鹿児島県肝付町</v>
      </c>
      <c r="F1383" s="5">
        <v>14360</v>
      </c>
      <c r="G1383" s="5">
        <v>9</v>
      </c>
      <c r="H1383" s="5">
        <v>7</v>
      </c>
      <c r="I1383" s="5">
        <v>0</v>
      </c>
      <c r="J1383" s="5">
        <v>4</v>
      </c>
      <c r="K1383" s="5">
        <v>0</v>
      </c>
      <c r="L1383" s="5">
        <v>4792</v>
      </c>
      <c r="M1383" s="5">
        <v>6429</v>
      </c>
      <c r="N1383" s="5">
        <v>37556</v>
      </c>
      <c r="O1383" s="5">
        <v>163636</v>
      </c>
      <c r="P1383" s="5">
        <v>230279</v>
      </c>
      <c r="Q1383" s="5">
        <v>2324246</v>
      </c>
      <c r="R1383" s="5">
        <v>123520</v>
      </c>
      <c r="S1383" s="5">
        <v>3</v>
      </c>
      <c r="T1383" s="5">
        <v>1387</v>
      </c>
      <c r="U1383" s="5">
        <v>0</v>
      </c>
      <c r="V1383" s="5">
        <v>0</v>
      </c>
      <c r="W1383" s="5">
        <v>1</v>
      </c>
      <c r="X1383" s="5">
        <v>1</v>
      </c>
      <c r="Y1383" s="5">
        <v>11092</v>
      </c>
      <c r="Z1383" s="5">
        <v>0</v>
      </c>
      <c r="AA1383" s="5">
        <v>30</v>
      </c>
      <c r="AB1383" s="5">
        <v>0</v>
      </c>
      <c r="AC1383" s="5">
        <v>0</v>
      </c>
      <c r="AD1383" s="5">
        <v>0</v>
      </c>
      <c r="AE1383" s="5">
        <v>0</v>
      </c>
      <c r="AF1383" s="5">
        <v>45050</v>
      </c>
      <c r="AG1383" s="5">
        <v>0</v>
      </c>
      <c r="AH1383" s="5">
        <v>0</v>
      </c>
      <c r="AI1383" s="5">
        <v>0</v>
      </c>
      <c r="AJ1383" s="5">
        <v>12778</v>
      </c>
      <c r="AK1383" s="5">
        <v>0</v>
      </c>
      <c r="AL1383" s="5">
        <v>0</v>
      </c>
      <c r="AM1383" s="5">
        <v>5517</v>
      </c>
      <c r="AN1383" s="5">
        <v>0</v>
      </c>
      <c r="AO1383" s="5">
        <v>0</v>
      </c>
      <c r="AP1383" s="5">
        <v>0</v>
      </c>
      <c r="AQ1383" s="5">
        <v>0</v>
      </c>
      <c r="AR1383" s="5">
        <v>0</v>
      </c>
      <c r="AS1383" s="5">
        <v>0</v>
      </c>
      <c r="AT1383" s="5">
        <v>722</v>
      </c>
      <c r="AU1383" s="5">
        <v>0</v>
      </c>
      <c r="AV1383" s="5">
        <v>0</v>
      </c>
      <c r="AW1383" s="5">
        <v>0</v>
      </c>
      <c r="AX1383" s="5">
        <v>0</v>
      </c>
      <c r="AY1383" s="5">
        <v>0</v>
      </c>
      <c r="AZ1383" s="5">
        <v>0</v>
      </c>
      <c r="BA1383" s="5">
        <v>0</v>
      </c>
      <c r="BB1383" s="5">
        <v>0</v>
      </c>
      <c r="BC1383" s="5">
        <v>1234</v>
      </c>
      <c r="BD1383" s="5">
        <v>0</v>
      </c>
      <c r="BE1383" s="5">
        <v>0</v>
      </c>
      <c r="BF1383" s="5">
        <v>0</v>
      </c>
      <c r="BG1383" s="5">
        <v>0</v>
      </c>
      <c r="BH1383" s="5">
        <v>232193</v>
      </c>
      <c r="BI1383" s="5">
        <v>71525</v>
      </c>
      <c r="BJ1383" s="5">
        <v>279133</v>
      </c>
      <c r="BK1383" s="5">
        <v>36328</v>
      </c>
      <c r="BL1383" s="5">
        <v>0</v>
      </c>
      <c r="BM1383" s="5">
        <v>0</v>
      </c>
      <c r="BN1383" s="5">
        <v>0</v>
      </c>
      <c r="BO1383" s="5">
        <v>58768</v>
      </c>
      <c r="BP1383" s="5">
        <v>736630</v>
      </c>
      <c r="BQ1383" s="5">
        <v>133216</v>
      </c>
      <c r="BR1383" s="5">
        <v>0</v>
      </c>
    </row>
    <row r="1384" spans="1:70">
      <c r="A1384" t="s">
        <v>2837</v>
      </c>
      <c r="B1384" t="s">
        <v>2838</v>
      </c>
      <c r="C1384" t="s">
        <v>1340</v>
      </c>
      <c r="D1384" t="s">
        <v>2861</v>
      </c>
      <c r="E1384" t="str">
        <f t="shared" si="21"/>
        <v>鹿児島県湧水町</v>
      </c>
      <c r="F1384" s="5">
        <v>9220</v>
      </c>
      <c r="G1384" s="5">
        <v>4</v>
      </c>
      <c r="H1384" s="5">
        <v>5</v>
      </c>
      <c r="I1384" s="5">
        <v>0</v>
      </c>
      <c r="J1384" s="5">
        <v>0</v>
      </c>
      <c r="K1384" s="5">
        <v>0</v>
      </c>
      <c r="L1384" s="5">
        <v>5428</v>
      </c>
      <c r="M1384" s="5">
        <v>7640</v>
      </c>
      <c r="N1384" s="5">
        <v>0</v>
      </c>
      <c r="O1384" s="5">
        <v>172473</v>
      </c>
      <c r="P1384" s="5">
        <v>133559</v>
      </c>
      <c r="Q1384" s="5">
        <v>855737</v>
      </c>
      <c r="R1384" s="5">
        <v>55601</v>
      </c>
      <c r="S1384" s="5">
        <v>3</v>
      </c>
      <c r="T1384" s="5">
        <v>1087</v>
      </c>
      <c r="U1384" s="5">
        <v>0</v>
      </c>
      <c r="V1384" s="5">
        <v>0</v>
      </c>
      <c r="W1384" s="5">
        <v>1</v>
      </c>
      <c r="X1384" s="5">
        <v>5</v>
      </c>
      <c r="Y1384" s="5">
        <v>5589</v>
      </c>
      <c r="Z1384" s="5">
        <v>0</v>
      </c>
      <c r="AA1384" s="5">
        <v>45</v>
      </c>
      <c r="AB1384" s="5">
        <v>0</v>
      </c>
      <c r="AC1384" s="5">
        <v>1432</v>
      </c>
      <c r="AD1384" s="5">
        <v>2838</v>
      </c>
      <c r="AE1384" s="5">
        <v>0</v>
      </c>
      <c r="AF1384" s="5">
        <v>25569</v>
      </c>
      <c r="AG1384" s="5">
        <v>2057</v>
      </c>
      <c r="AH1384" s="5">
        <v>0</v>
      </c>
      <c r="AI1384" s="5">
        <v>0</v>
      </c>
      <c r="AJ1384" s="5">
        <v>2412</v>
      </c>
      <c r="AK1384" s="5">
        <v>1084</v>
      </c>
      <c r="AL1384" s="5">
        <v>0</v>
      </c>
      <c r="AM1384" s="5">
        <v>1557</v>
      </c>
      <c r="AN1384" s="5">
        <v>1515</v>
      </c>
      <c r="AO1384" s="5">
        <v>0</v>
      </c>
      <c r="AP1384" s="5">
        <v>0</v>
      </c>
      <c r="AQ1384" s="5">
        <v>0</v>
      </c>
      <c r="AR1384" s="5">
        <v>0</v>
      </c>
      <c r="AS1384" s="5">
        <v>0</v>
      </c>
      <c r="AT1384" s="5">
        <v>0</v>
      </c>
      <c r="AU1384" s="5">
        <v>2446</v>
      </c>
      <c r="AV1384" s="5">
        <v>0</v>
      </c>
      <c r="AW1384" s="5">
        <v>0</v>
      </c>
      <c r="AX1384" s="5">
        <v>0</v>
      </c>
      <c r="AY1384" s="5">
        <v>0</v>
      </c>
      <c r="AZ1384" s="5">
        <v>0</v>
      </c>
      <c r="BA1384" s="5">
        <v>935</v>
      </c>
      <c r="BB1384" s="5">
        <v>0</v>
      </c>
      <c r="BC1384" s="5">
        <v>3108</v>
      </c>
      <c r="BD1384" s="5">
        <v>0</v>
      </c>
      <c r="BE1384" s="5">
        <v>0</v>
      </c>
      <c r="BF1384" s="5">
        <v>0</v>
      </c>
      <c r="BG1384" s="5">
        <v>281</v>
      </c>
      <c r="BH1384" s="5">
        <v>133747</v>
      </c>
      <c r="BI1384" s="5">
        <v>77224</v>
      </c>
      <c r="BJ1384" s="5">
        <v>171142</v>
      </c>
      <c r="BK1384" s="5">
        <v>17389</v>
      </c>
      <c r="BL1384" s="5">
        <v>0</v>
      </c>
      <c r="BM1384" s="5">
        <v>0</v>
      </c>
      <c r="BN1384" s="5">
        <v>0</v>
      </c>
      <c r="BO1384" s="5">
        <v>29206</v>
      </c>
      <c r="BP1384" s="5">
        <v>586552</v>
      </c>
      <c r="BQ1384" s="5">
        <v>70927</v>
      </c>
      <c r="BR1384" s="5">
        <v>0</v>
      </c>
    </row>
    <row r="1385" spans="1:70">
      <c r="A1385" t="s">
        <v>2837</v>
      </c>
      <c r="B1385" t="s">
        <v>2838</v>
      </c>
      <c r="C1385" t="s">
        <v>1346</v>
      </c>
      <c r="D1385" t="s">
        <v>2862</v>
      </c>
      <c r="E1385" t="str">
        <f t="shared" si="21"/>
        <v>鹿児島県曽於市（末吉）</v>
      </c>
      <c r="F1385" s="5">
        <v>17319</v>
      </c>
      <c r="G1385" s="5">
        <v>6</v>
      </c>
      <c r="H1385" s="5">
        <v>1</v>
      </c>
      <c r="I1385" s="5">
        <v>0</v>
      </c>
      <c r="J1385" s="5">
        <v>0</v>
      </c>
      <c r="K1385" s="5">
        <v>0</v>
      </c>
      <c r="L1385" s="5">
        <v>2372</v>
      </c>
      <c r="M1385" s="5">
        <v>24263</v>
      </c>
      <c r="N1385" s="5">
        <v>1806</v>
      </c>
      <c r="O1385" s="5">
        <v>260663</v>
      </c>
      <c r="P1385" s="5">
        <v>266475</v>
      </c>
      <c r="Q1385" s="5">
        <v>732667</v>
      </c>
      <c r="R1385" s="5">
        <v>50942</v>
      </c>
      <c r="S1385" s="5">
        <v>6</v>
      </c>
      <c r="T1385" s="5">
        <v>1927</v>
      </c>
      <c r="U1385" s="5">
        <v>0</v>
      </c>
      <c r="V1385" s="5">
        <v>0</v>
      </c>
      <c r="W1385" s="5">
        <v>3</v>
      </c>
      <c r="X1385" s="5">
        <v>5</v>
      </c>
      <c r="Y1385" s="5">
        <v>7740</v>
      </c>
      <c r="Z1385" s="5">
        <v>7331</v>
      </c>
      <c r="AA1385" s="5">
        <v>0</v>
      </c>
      <c r="AB1385" s="5">
        <v>0</v>
      </c>
      <c r="AC1385" s="5">
        <v>0</v>
      </c>
      <c r="AD1385" s="5">
        <v>0</v>
      </c>
      <c r="AE1385" s="5">
        <v>0</v>
      </c>
      <c r="AF1385" s="5">
        <v>0</v>
      </c>
      <c r="AG1385" s="5">
        <v>0</v>
      </c>
      <c r="AH1385" s="5">
        <v>0</v>
      </c>
      <c r="AI1385" s="5">
        <v>0</v>
      </c>
      <c r="AJ1385" s="5">
        <v>7740</v>
      </c>
      <c r="AK1385" s="5">
        <v>0</v>
      </c>
      <c r="AL1385" s="5">
        <v>0</v>
      </c>
      <c r="AM1385" s="5">
        <v>4936</v>
      </c>
      <c r="AN1385" s="5">
        <v>0</v>
      </c>
      <c r="AO1385" s="5">
        <v>0</v>
      </c>
      <c r="AP1385" s="5">
        <v>0</v>
      </c>
      <c r="AQ1385" s="5">
        <v>0</v>
      </c>
      <c r="AR1385" s="5">
        <v>0</v>
      </c>
      <c r="AS1385" s="5">
        <v>0</v>
      </c>
      <c r="AT1385" s="5">
        <v>0</v>
      </c>
      <c r="AU1385" s="5">
        <v>0</v>
      </c>
      <c r="AV1385" s="5">
        <v>0</v>
      </c>
      <c r="AW1385" s="5">
        <v>0</v>
      </c>
      <c r="AX1385" s="5">
        <v>0</v>
      </c>
      <c r="AY1385" s="5">
        <v>0</v>
      </c>
      <c r="AZ1385" s="5">
        <v>0</v>
      </c>
      <c r="BA1385" s="5">
        <v>4569</v>
      </c>
      <c r="BB1385" s="5">
        <v>0</v>
      </c>
      <c r="BC1385" s="5">
        <v>3212</v>
      </c>
      <c r="BD1385" s="5">
        <v>0</v>
      </c>
      <c r="BE1385" s="5">
        <v>0</v>
      </c>
      <c r="BF1385" s="5">
        <v>0</v>
      </c>
      <c r="BG1385" s="5">
        <v>0</v>
      </c>
      <c r="BH1385" s="5">
        <v>267767</v>
      </c>
      <c r="BI1385" s="5">
        <v>55094</v>
      </c>
      <c r="BJ1385" s="5">
        <v>255827</v>
      </c>
      <c r="BK1385" s="5">
        <v>15123</v>
      </c>
      <c r="BL1385" s="5">
        <v>0</v>
      </c>
      <c r="BM1385" s="5">
        <v>0</v>
      </c>
      <c r="BN1385" s="5">
        <v>0</v>
      </c>
      <c r="BO1385" s="5">
        <v>670</v>
      </c>
      <c r="BP1385" s="5">
        <v>585028</v>
      </c>
      <c r="BQ1385" s="5">
        <v>54801</v>
      </c>
      <c r="BR1385" s="5">
        <v>0</v>
      </c>
    </row>
    <row r="1386" spans="1:70">
      <c r="A1386" t="s">
        <v>2837</v>
      </c>
      <c r="B1386" t="s">
        <v>2838</v>
      </c>
      <c r="C1386" t="s">
        <v>1539</v>
      </c>
      <c r="D1386" t="s">
        <v>2863</v>
      </c>
      <c r="E1386" t="str">
        <f t="shared" si="21"/>
        <v>鹿児島県和泊町</v>
      </c>
      <c r="F1386" s="5">
        <v>6510</v>
      </c>
      <c r="G1386" s="5">
        <v>6</v>
      </c>
      <c r="H1386" s="5">
        <v>2</v>
      </c>
      <c r="I1386" s="5">
        <v>0</v>
      </c>
      <c r="J1386" s="5">
        <v>0</v>
      </c>
      <c r="K1386" s="5">
        <v>0</v>
      </c>
      <c r="L1386" s="5">
        <v>5024</v>
      </c>
      <c r="M1386" s="5">
        <v>6272</v>
      </c>
      <c r="N1386" s="5">
        <v>86434</v>
      </c>
      <c r="O1386" s="5">
        <v>19607</v>
      </c>
      <c r="P1386" s="5">
        <v>170576</v>
      </c>
      <c r="Q1386" s="5">
        <v>1258661</v>
      </c>
      <c r="R1386" s="5">
        <v>56466</v>
      </c>
      <c r="S1386" s="5">
        <v>3</v>
      </c>
      <c r="T1386" s="5">
        <v>700</v>
      </c>
      <c r="U1386" s="5">
        <v>0</v>
      </c>
      <c r="V1386" s="5">
        <v>0</v>
      </c>
      <c r="W1386" s="5">
        <v>2</v>
      </c>
      <c r="X1386" s="5">
        <v>20</v>
      </c>
      <c r="Y1386" s="5">
        <v>5000</v>
      </c>
      <c r="Z1386" s="5">
        <v>0</v>
      </c>
      <c r="AA1386" s="5">
        <v>25</v>
      </c>
      <c r="AB1386" s="5">
        <v>0</v>
      </c>
      <c r="AC1386" s="5">
        <v>0</v>
      </c>
      <c r="AD1386" s="5">
        <v>0</v>
      </c>
      <c r="AE1386" s="5">
        <v>0</v>
      </c>
      <c r="AF1386" s="5">
        <v>0</v>
      </c>
      <c r="AG1386" s="5">
        <v>5000</v>
      </c>
      <c r="AH1386" s="5">
        <v>5000</v>
      </c>
      <c r="AI1386" s="5">
        <v>0</v>
      </c>
      <c r="AJ1386" s="5">
        <v>0</v>
      </c>
      <c r="AK1386" s="5">
        <v>2070</v>
      </c>
      <c r="AL1386" s="5">
        <v>914</v>
      </c>
      <c r="AM1386" s="5">
        <v>0</v>
      </c>
      <c r="AN1386" s="5">
        <v>0</v>
      </c>
      <c r="AO1386" s="5">
        <v>0</v>
      </c>
      <c r="AP1386" s="5">
        <v>0</v>
      </c>
      <c r="AQ1386" s="5">
        <v>0</v>
      </c>
      <c r="AR1386" s="5">
        <v>0</v>
      </c>
      <c r="AS1386" s="5">
        <v>2130</v>
      </c>
      <c r="AT1386" s="5">
        <v>3388</v>
      </c>
      <c r="AU1386" s="5">
        <v>0</v>
      </c>
      <c r="AV1386" s="5">
        <v>0</v>
      </c>
      <c r="AW1386" s="5">
        <v>15</v>
      </c>
      <c r="AX1386" s="5">
        <v>0</v>
      </c>
      <c r="AY1386" s="5">
        <v>0</v>
      </c>
      <c r="AZ1386" s="5">
        <v>0</v>
      </c>
      <c r="BA1386" s="5">
        <v>0</v>
      </c>
      <c r="BB1386" s="5">
        <v>0</v>
      </c>
      <c r="BC1386" s="5">
        <v>0</v>
      </c>
      <c r="BD1386" s="5">
        <v>0</v>
      </c>
      <c r="BE1386" s="5">
        <v>5</v>
      </c>
      <c r="BF1386" s="5">
        <v>73</v>
      </c>
      <c r="BG1386" s="5">
        <v>0</v>
      </c>
      <c r="BH1386" s="5">
        <v>171517</v>
      </c>
      <c r="BI1386" s="5">
        <v>1754</v>
      </c>
      <c r="BJ1386" s="5">
        <v>148867</v>
      </c>
      <c r="BK1386" s="5">
        <v>27887</v>
      </c>
      <c r="BL1386" s="5">
        <v>110</v>
      </c>
      <c r="BM1386" s="5">
        <v>78</v>
      </c>
      <c r="BN1386" s="5">
        <v>0</v>
      </c>
      <c r="BO1386" s="5">
        <v>762</v>
      </c>
      <c r="BP1386" s="5">
        <v>111306</v>
      </c>
      <c r="BQ1386" s="5">
        <v>70890</v>
      </c>
      <c r="BR1386" s="5">
        <v>0</v>
      </c>
    </row>
    <row r="1387" spans="1:70">
      <c r="A1387" t="s">
        <v>2837</v>
      </c>
      <c r="B1387" t="s">
        <v>2838</v>
      </c>
      <c r="C1387" t="s">
        <v>1356</v>
      </c>
      <c r="D1387" t="s">
        <v>2864</v>
      </c>
      <c r="E1387" t="str">
        <f t="shared" si="21"/>
        <v>鹿児島県知名町</v>
      </c>
      <c r="F1387" s="5">
        <v>5904</v>
      </c>
      <c r="G1387" s="5">
        <v>11</v>
      </c>
      <c r="H1387" s="5">
        <v>1</v>
      </c>
      <c r="I1387" s="5">
        <v>0</v>
      </c>
      <c r="J1387" s="5">
        <v>5</v>
      </c>
      <c r="K1387" s="5">
        <v>0</v>
      </c>
      <c r="L1387" s="5">
        <v>9150</v>
      </c>
      <c r="M1387" s="5">
        <v>17730</v>
      </c>
      <c r="N1387" s="5">
        <v>36964</v>
      </c>
      <c r="O1387" s="5">
        <v>23706</v>
      </c>
      <c r="P1387" s="5">
        <v>163120</v>
      </c>
      <c r="Q1387" s="5">
        <v>782651</v>
      </c>
      <c r="R1387" s="5">
        <v>53424</v>
      </c>
      <c r="S1387" s="5">
        <v>3</v>
      </c>
      <c r="T1387" s="5">
        <v>685</v>
      </c>
      <c r="U1387" s="5">
        <v>0</v>
      </c>
      <c r="V1387" s="5">
        <v>0</v>
      </c>
      <c r="W1387" s="5">
        <v>2</v>
      </c>
      <c r="X1387" s="5">
        <v>4</v>
      </c>
      <c r="Y1387" s="5">
        <v>4060</v>
      </c>
      <c r="Z1387" s="5">
        <v>0</v>
      </c>
      <c r="AA1387" s="5">
        <v>27</v>
      </c>
      <c r="AB1387" s="5">
        <v>1</v>
      </c>
      <c r="AC1387" s="5">
        <v>0</v>
      </c>
      <c r="AD1387" s="5">
        <v>0</v>
      </c>
      <c r="AE1387" s="5">
        <v>0</v>
      </c>
      <c r="AF1387" s="5">
        <v>0</v>
      </c>
      <c r="AG1387" s="5">
        <v>870</v>
      </c>
      <c r="AH1387" s="5">
        <v>0</v>
      </c>
      <c r="AI1387" s="5">
        <v>0</v>
      </c>
      <c r="AJ1387" s="5">
        <v>0</v>
      </c>
      <c r="AK1387" s="5">
        <v>0</v>
      </c>
      <c r="AL1387" s="5">
        <v>0</v>
      </c>
      <c r="AM1387" s="5">
        <v>0</v>
      </c>
      <c r="AN1387" s="5">
        <v>0</v>
      </c>
      <c r="AO1387" s="5">
        <v>1160</v>
      </c>
      <c r="AP1387" s="5">
        <v>478</v>
      </c>
      <c r="AQ1387" s="5">
        <v>668</v>
      </c>
      <c r="AR1387" s="5">
        <v>160</v>
      </c>
      <c r="AS1387" s="5">
        <v>79</v>
      </c>
      <c r="AT1387" s="5">
        <v>0</v>
      </c>
      <c r="AU1387" s="5">
        <v>0</v>
      </c>
      <c r="AV1387" s="5">
        <v>800</v>
      </c>
      <c r="AW1387" s="5">
        <v>0</v>
      </c>
      <c r="AX1387" s="5">
        <v>0</v>
      </c>
      <c r="AY1387" s="5">
        <v>0</v>
      </c>
      <c r="AZ1387" s="5">
        <v>0</v>
      </c>
      <c r="BA1387" s="5">
        <v>0</v>
      </c>
      <c r="BB1387" s="5">
        <v>0</v>
      </c>
      <c r="BC1387" s="5">
        <v>0</v>
      </c>
      <c r="BD1387" s="5">
        <v>0</v>
      </c>
      <c r="BE1387" s="5">
        <v>0</v>
      </c>
      <c r="BF1387" s="5">
        <v>0</v>
      </c>
      <c r="BG1387" s="5">
        <v>0</v>
      </c>
      <c r="BH1387" s="5">
        <v>163823</v>
      </c>
      <c r="BI1387" s="5">
        <v>15133</v>
      </c>
      <c r="BJ1387" s="5">
        <v>161056</v>
      </c>
      <c r="BK1387" s="5">
        <v>16006</v>
      </c>
      <c r="BL1387" s="5">
        <v>82</v>
      </c>
      <c r="BM1387" s="5">
        <v>89</v>
      </c>
      <c r="BN1387" s="5">
        <v>0</v>
      </c>
      <c r="BO1387" s="5">
        <v>9742</v>
      </c>
      <c r="BP1387" s="5">
        <v>213787</v>
      </c>
      <c r="BQ1387" s="5">
        <v>57830</v>
      </c>
      <c r="BR1387" s="5">
        <v>0</v>
      </c>
    </row>
    <row r="1388" spans="1:70">
      <c r="A1388" t="s">
        <v>2837</v>
      </c>
      <c r="B1388" t="s">
        <v>2838</v>
      </c>
      <c r="C1388" t="s">
        <v>1720</v>
      </c>
      <c r="D1388" t="s">
        <v>2865</v>
      </c>
      <c r="E1388" t="str">
        <f t="shared" si="21"/>
        <v>鹿児島県与論町</v>
      </c>
      <c r="F1388" s="5">
        <v>5195</v>
      </c>
      <c r="G1388" s="5">
        <v>7</v>
      </c>
      <c r="H1388" s="5">
        <v>0</v>
      </c>
      <c r="I1388" s="5">
        <v>0</v>
      </c>
      <c r="J1388" s="5">
        <v>1</v>
      </c>
      <c r="K1388" s="5">
        <v>0</v>
      </c>
      <c r="L1388" s="5">
        <v>3633</v>
      </c>
      <c r="M1388" s="5">
        <v>10203</v>
      </c>
      <c r="N1388" s="5">
        <v>20066</v>
      </c>
      <c r="O1388" s="5">
        <v>68815</v>
      </c>
      <c r="P1388" s="5">
        <v>155354</v>
      </c>
      <c r="Q1388" s="5">
        <v>132538</v>
      </c>
      <c r="R1388" s="5">
        <v>12810</v>
      </c>
      <c r="S1388" s="5">
        <v>3</v>
      </c>
      <c r="T1388" s="5">
        <v>577</v>
      </c>
      <c r="U1388" s="5">
        <v>0</v>
      </c>
      <c r="V1388" s="5">
        <v>0</v>
      </c>
      <c r="W1388" s="5">
        <v>2</v>
      </c>
      <c r="X1388" s="5">
        <v>5</v>
      </c>
      <c r="Y1388" s="5">
        <v>3600</v>
      </c>
      <c r="Z1388" s="5">
        <v>0</v>
      </c>
      <c r="AA1388" s="5">
        <v>14</v>
      </c>
      <c r="AB1388" s="5">
        <v>9</v>
      </c>
      <c r="AC1388" s="5">
        <v>0</v>
      </c>
      <c r="AD1388" s="5">
        <v>1271</v>
      </c>
      <c r="AE1388" s="5">
        <v>3636</v>
      </c>
      <c r="AF1388" s="5">
        <v>39128</v>
      </c>
      <c r="AG1388" s="5">
        <v>0</v>
      </c>
      <c r="AH1388" s="5">
        <v>0</v>
      </c>
      <c r="AI1388" s="5">
        <v>0</v>
      </c>
      <c r="AJ1388" s="5">
        <v>3600</v>
      </c>
      <c r="AK1388" s="5">
        <v>0</v>
      </c>
      <c r="AL1388" s="5">
        <v>0</v>
      </c>
      <c r="AM1388" s="5">
        <v>1050</v>
      </c>
      <c r="AN1388" s="5">
        <v>0</v>
      </c>
      <c r="AO1388" s="5">
        <v>0</v>
      </c>
      <c r="AP1388" s="5">
        <v>0</v>
      </c>
      <c r="AQ1388" s="5">
        <v>0</v>
      </c>
      <c r="AR1388" s="5">
        <v>0</v>
      </c>
      <c r="AS1388" s="5">
        <v>0</v>
      </c>
      <c r="AT1388" s="5">
        <v>0</v>
      </c>
      <c r="AU1388" s="5">
        <v>0</v>
      </c>
      <c r="AV1388" s="5">
        <v>0</v>
      </c>
      <c r="AW1388" s="5">
        <v>0</v>
      </c>
      <c r="AX1388" s="5">
        <v>0</v>
      </c>
      <c r="AY1388" s="5">
        <v>0</v>
      </c>
      <c r="AZ1388" s="5">
        <v>0</v>
      </c>
      <c r="BA1388" s="5">
        <v>0</v>
      </c>
      <c r="BB1388" s="5">
        <v>0</v>
      </c>
      <c r="BC1388" s="5">
        <v>0</v>
      </c>
      <c r="BD1388" s="5">
        <v>0</v>
      </c>
      <c r="BE1388" s="5">
        <v>0</v>
      </c>
      <c r="BF1388" s="5">
        <v>0</v>
      </c>
      <c r="BG1388" s="5">
        <v>0</v>
      </c>
      <c r="BH1388" s="5">
        <v>157572</v>
      </c>
      <c r="BI1388" s="5">
        <v>15286</v>
      </c>
      <c r="BJ1388" s="5">
        <v>158378</v>
      </c>
      <c r="BK1388" s="5">
        <v>2696</v>
      </c>
      <c r="BL1388" s="5">
        <v>358</v>
      </c>
      <c r="BM1388" s="5">
        <v>0</v>
      </c>
      <c r="BN1388" s="5">
        <v>0</v>
      </c>
      <c r="BO1388" s="5">
        <v>14264</v>
      </c>
      <c r="BP1388" s="5">
        <v>251981</v>
      </c>
      <c r="BQ1388" s="5">
        <v>25484</v>
      </c>
      <c r="BR1388" s="5">
        <v>0</v>
      </c>
    </row>
    <row r="1389" spans="1:70">
      <c r="A1389" t="s">
        <v>2837</v>
      </c>
      <c r="B1389" t="s">
        <v>2838</v>
      </c>
      <c r="C1389" t="s">
        <v>1362</v>
      </c>
      <c r="D1389" t="s">
        <v>2866</v>
      </c>
      <c r="E1389" t="str">
        <f t="shared" si="21"/>
        <v>鹿児島県徳之島町</v>
      </c>
      <c r="F1389" s="5">
        <v>7767</v>
      </c>
      <c r="G1389" s="5">
        <v>5</v>
      </c>
      <c r="H1389" s="5">
        <v>0</v>
      </c>
      <c r="I1389" s="5">
        <v>3</v>
      </c>
      <c r="J1389" s="5">
        <v>1</v>
      </c>
      <c r="K1389" s="5">
        <v>0</v>
      </c>
      <c r="L1389" s="5">
        <v>11290</v>
      </c>
      <c r="M1389" s="5">
        <v>1290</v>
      </c>
      <c r="N1389" s="5">
        <v>14257</v>
      </c>
      <c r="O1389" s="5">
        <v>29904</v>
      </c>
      <c r="P1389" s="5">
        <v>153212</v>
      </c>
      <c r="Q1389" s="5">
        <v>1103067</v>
      </c>
      <c r="R1389" s="5">
        <v>50332</v>
      </c>
      <c r="S1389" s="5">
        <v>3</v>
      </c>
      <c r="T1389" s="5">
        <v>969</v>
      </c>
      <c r="U1389" s="5">
        <v>0</v>
      </c>
      <c r="V1389" s="5">
        <v>0</v>
      </c>
      <c r="W1389" s="5">
        <v>0</v>
      </c>
      <c r="X1389" s="5">
        <v>16</v>
      </c>
      <c r="Y1389" s="5">
        <v>5700</v>
      </c>
      <c r="Z1389" s="5">
        <v>0</v>
      </c>
      <c r="AA1389" s="5">
        <v>51</v>
      </c>
      <c r="AB1389" s="5">
        <v>5</v>
      </c>
      <c r="AC1389" s="5">
        <v>0</v>
      </c>
      <c r="AD1389" s="5">
        <v>0</v>
      </c>
      <c r="AE1389" s="5">
        <v>0</v>
      </c>
      <c r="AF1389" s="5">
        <v>0</v>
      </c>
      <c r="AG1389" s="5">
        <v>0</v>
      </c>
      <c r="AH1389" s="5">
        <v>0</v>
      </c>
      <c r="AI1389" s="5">
        <v>0</v>
      </c>
      <c r="AJ1389" s="5">
        <v>0</v>
      </c>
      <c r="AK1389" s="5">
        <v>0</v>
      </c>
      <c r="AL1389" s="5">
        <v>0</v>
      </c>
      <c r="AM1389" s="5">
        <v>2500</v>
      </c>
      <c r="AN1389" s="5">
        <v>0</v>
      </c>
      <c r="AO1389" s="5">
        <v>0</v>
      </c>
      <c r="AP1389" s="5">
        <v>0</v>
      </c>
      <c r="AQ1389" s="5">
        <v>0</v>
      </c>
      <c r="AR1389" s="5">
        <v>2246</v>
      </c>
      <c r="AS1389" s="5">
        <v>0</v>
      </c>
      <c r="AT1389" s="5">
        <v>3134</v>
      </c>
      <c r="AU1389" s="5">
        <v>3737</v>
      </c>
      <c r="AV1389" s="5">
        <v>0</v>
      </c>
      <c r="AW1389" s="5">
        <v>0</v>
      </c>
      <c r="AX1389" s="5">
        <v>0</v>
      </c>
      <c r="AY1389" s="5">
        <v>332</v>
      </c>
      <c r="AZ1389" s="5">
        <v>0</v>
      </c>
      <c r="BA1389" s="5">
        <v>0</v>
      </c>
      <c r="BB1389" s="5">
        <v>0</v>
      </c>
      <c r="BC1389" s="5">
        <v>0</v>
      </c>
      <c r="BD1389" s="5">
        <v>0</v>
      </c>
      <c r="BE1389" s="5">
        <v>0</v>
      </c>
      <c r="BF1389" s="5">
        <v>0</v>
      </c>
      <c r="BG1389" s="5">
        <v>0</v>
      </c>
      <c r="BH1389" s="5">
        <v>153212</v>
      </c>
      <c r="BI1389" s="5">
        <v>9953</v>
      </c>
      <c r="BJ1389" s="5">
        <v>144380</v>
      </c>
      <c r="BK1389" s="5">
        <v>13289</v>
      </c>
      <c r="BL1389" s="5">
        <v>0</v>
      </c>
      <c r="BM1389" s="5">
        <v>0</v>
      </c>
      <c r="BN1389" s="5">
        <v>0</v>
      </c>
      <c r="BO1389" s="5">
        <v>9588</v>
      </c>
      <c r="BP1389" s="5">
        <v>588799</v>
      </c>
      <c r="BQ1389" s="5">
        <v>401245</v>
      </c>
      <c r="BR1389" s="5">
        <v>0</v>
      </c>
    </row>
    <row r="1390" spans="1:70">
      <c r="A1390" t="s">
        <v>2837</v>
      </c>
      <c r="B1390" t="s">
        <v>2838</v>
      </c>
      <c r="C1390" t="s">
        <v>1364</v>
      </c>
      <c r="D1390" t="s">
        <v>2867</v>
      </c>
      <c r="E1390" t="str">
        <f t="shared" si="21"/>
        <v>鹿児島県伊仙町</v>
      </c>
      <c r="F1390" s="5">
        <v>3303</v>
      </c>
      <c r="G1390" s="5">
        <v>4</v>
      </c>
      <c r="H1390" s="5">
        <v>0</v>
      </c>
      <c r="I1390" s="5">
        <v>4</v>
      </c>
      <c r="J1390" s="5">
        <v>1</v>
      </c>
      <c r="K1390" s="5">
        <v>0</v>
      </c>
      <c r="L1390" s="5">
        <v>10332</v>
      </c>
      <c r="M1390" s="5">
        <v>9083</v>
      </c>
      <c r="N1390" s="5">
        <v>0</v>
      </c>
      <c r="O1390" s="5">
        <v>34239</v>
      </c>
      <c r="P1390" s="5">
        <v>53878</v>
      </c>
      <c r="Q1390" s="5">
        <v>225425</v>
      </c>
      <c r="R1390" s="5">
        <v>12077</v>
      </c>
      <c r="S1390" s="5">
        <v>4</v>
      </c>
      <c r="T1390" s="5">
        <v>344</v>
      </c>
      <c r="U1390" s="5">
        <v>0</v>
      </c>
      <c r="V1390" s="5">
        <v>0</v>
      </c>
      <c r="W1390" s="5">
        <v>0</v>
      </c>
      <c r="X1390" s="5">
        <v>6</v>
      </c>
      <c r="Y1390" s="5">
        <v>2370</v>
      </c>
      <c r="Z1390" s="5">
        <v>0</v>
      </c>
      <c r="AA1390" s="5">
        <v>17</v>
      </c>
      <c r="AB1390" s="5">
        <v>2</v>
      </c>
      <c r="AC1390" s="5">
        <v>0</v>
      </c>
      <c r="AD1390" s="5">
        <v>0</v>
      </c>
      <c r="AE1390" s="5">
        <v>0</v>
      </c>
      <c r="AF1390" s="5">
        <v>0</v>
      </c>
      <c r="AG1390" s="5">
        <v>0</v>
      </c>
      <c r="AH1390" s="5">
        <v>0</v>
      </c>
      <c r="AI1390" s="5">
        <v>0</v>
      </c>
      <c r="AJ1390" s="5">
        <v>0</v>
      </c>
      <c r="AK1390" s="5">
        <v>0</v>
      </c>
      <c r="AL1390" s="5">
        <v>0</v>
      </c>
      <c r="AM1390" s="5">
        <v>0</v>
      </c>
      <c r="AN1390" s="5">
        <v>900</v>
      </c>
      <c r="AO1390" s="5">
        <v>0</v>
      </c>
      <c r="AP1390" s="5">
        <v>0</v>
      </c>
      <c r="AQ1390" s="5">
        <v>601</v>
      </c>
      <c r="AR1390" s="5">
        <v>0</v>
      </c>
      <c r="AS1390" s="5">
        <v>0</v>
      </c>
      <c r="AT1390" s="5">
        <v>0</v>
      </c>
      <c r="AU1390" s="5">
        <v>0</v>
      </c>
      <c r="AV1390" s="5">
        <v>0</v>
      </c>
      <c r="AW1390" s="5">
        <v>0</v>
      </c>
      <c r="AX1390" s="5">
        <v>0</v>
      </c>
      <c r="AY1390" s="5">
        <v>0</v>
      </c>
      <c r="AZ1390" s="5">
        <v>0</v>
      </c>
      <c r="BA1390" s="5">
        <v>0</v>
      </c>
      <c r="BB1390" s="5">
        <v>0</v>
      </c>
      <c r="BC1390" s="5">
        <v>0</v>
      </c>
      <c r="BD1390" s="5">
        <v>0</v>
      </c>
      <c r="BE1390" s="5">
        <v>0</v>
      </c>
      <c r="BF1390" s="5">
        <v>0</v>
      </c>
      <c r="BG1390" s="5">
        <v>0</v>
      </c>
      <c r="BH1390" s="5">
        <v>86098</v>
      </c>
      <c r="BI1390" s="5">
        <v>18204</v>
      </c>
      <c r="BJ1390" s="5">
        <v>96598</v>
      </c>
      <c r="BK1390" s="5">
        <v>2827</v>
      </c>
      <c r="BL1390" s="5">
        <v>0</v>
      </c>
      <c r="BM1390" s="5">
        <v>0</v>
      </c>
      <c r="BN1390" s="5">
        <v>0</v>
      </c>
      <c r="BO1390" s="5">
        <v>2176</v>
      </c>
      <c r="BP1390" s="5">
        <v>371325</v>
      </c>
      <c r="BQ1390" s="5">
        <v>25667</v>
      </c>
      <c r="BR1390" s="5">
        <v>0</v>
      </c>
    </row>
    <row r="1391" spans="1:70">
      <c r="A1391" t="s">
        <v>2837</v>
      </c>
      <c r="B1391" t="s">
        <v>2838</v>
      </c>
      <c r="C1391" t="s">
        <v>1677</v>
      </c>
      <c r="D1391" t="s">
        <v>2868</v>
      </c>
      <c r="E1391" t="str">
        <f t="shared" si="21"/>
        <v>鹿児島県霧島市</v>
      </c>
      <c r="F1391" s="5">
        <v>103878</v>
      </c>
      <c r="G1391" s="5">
        <v>35</v>
      </c>
      <c r="H1391" s="5">
        <v>28</v>
      </c>
      <c r="I1391" s="5">
        <v>0</v>
      </c>
      <c r="J1391" s="5">
        <v>1</v>
      </c>
      <c r="K1391" s="5">
        <v>0</v>
      </c>
      <c r="L1391" s="5">
        <v>19728</v>
      </c>
      <c r="M1391" s="5">
        <v>27089</v>
      </c>
      <c r="N1391" s="5">
        <v>10682</v>
      </c>
      <c r="O1391" s="5">
        <v>775586</v>
      </c>
      <c r="P1391" s="5">
        <v>1980084</v>
      </c>
      <c r="Q1391" s="5">
        <v>1452753</v>
      </c>
      <c r="R1391" s="5">
        <v>188186</v>
      </c>
      <c r="S1391" s="5">
        <v>24</v>
      </c>
      <c r="T1391" s="5">
        <v>12600</v>
      </c>
      <c r="U1391" s="5">
        <v>0</v>
      </c>
      <c r="V1391" s="5">
        <v>0</v>
      </c>
      <c r="W1391" s="5">
        <v>14</v>
      </c>
      <c r="X1391" s="5">
        <v>7</v>
      </c>
      <c r="Y1391" s="5">
        <v>48600</v>
      </c>
      <c r="Z1391" s="5">
        <v>0</v>
      </c>
      <c r="AA1391" s="5">
        <v>128</v>
      </c>
      <c r="AB1391" s="5">
        <v>7</v>
      </c>
      <c r="AC1391" s="5">
        <v>690</v>
      </c>
      <c r="AD1391" s="5">
        <v>13870</v>
      </c>
      <c r="AE1391" s="5">
        <v>1250</v>
      </c>
      <c r="AF1391" s="5">
        <v>90744</v>
      </c>
      <c r="AG1391" s="5">
        <v>0</v>
      </c>
      <c r="AH1391" s="5">
        <v>0</v>
      </c>
      <c r="AI1391" s="5">
        <v>440</v>
      </c>
      <c r="AJ1391" s="5">
        <v>0</v>
      </c>
      <c r="AK1391" s="5">
        <v>9350</v>
      </c>
      <c r="AL1391" s="5">
        <v>17570</v>
      </c>
      <c r="AM1391" s="5">
        <v>8392</v>
      </c>
      <c r="AN1391" s="5">
        <v>0</v>
      </c>
      <c r="AO1391" s="5">
        <v>0</v>
      </c>
      <c r="AP1391" s="5">
        <v>0</v>
      </c>
      <c r="AQ1391" s="5">
        <v>0</v>
      </c>
      <c r="AR1391" s="5">
        <v>1852</v>
      </c>
      <c r="AS1391" s="5">
        <v>1196</v>
      </c>
      <c r="AT1391" s="5">
        <v>8406</v>
      </c>
      <c r="AU1391" s="5">
        <v>8323</v>
      </c>
      <c r="AV1391" s="5">
        <v>1142</v>
      </c>
      <c r="AW1391" s="5">
        <v>10150</v>
      </c>
      <c r="AX1391" s="5">
        <v>0</v>
      </c>
      <c r="AY1391" s="5">
        <v>26</v>
      </c>
      <c r="AZ1391" s="5">
        <v>495</v>
      </c>
      <c r="BA1391" s="5">
        <v>678</v>
      </c>
      <c r="BB1391" s="5">
        <v>0</v>
      </c>
      <c r="BC1391" s="5">
        <v>23397</v>
      </c>
      <c r="BD1391" s="5">
        <v>0</v>
      </c>
      <c r="BE1391" s="5">
        <v>0</v>
      </c>
      <c r="BF1391" s="5">
        <v>0</v>
      </c>
      <c r="BG1391" s="5">
        <v>0</v>
      </c>
      <c r="BH1391" s="5">
        <v>2062178</v>
      </c>
      <c r="BI1391" s="5">
        <v>180235</v>
      </c>
      <c r="BJ1391" s="5">
        <v>1604572</v>
      </c>
      <c r="BK1391" s="5">
        <v>41455</v>
      </c>
      <c r="BL1391" s="5">
        <v>0</v>
      </c>
      <c r="BM1391" s="5">
        <v>0</v>
      </c>
      <c r="BN1391" s="5">
        <v>0</v>
      </c>
      <c r="BO1391" s="5">
        <v>107403</v>
      </c>
      <c r="BP1391" s="5">
        <v>3638175</v>
      </c>
      <c r="BQ1391" s="5">
        <v>389042</v>
      </c>
      <c r="BR1391" s="5">
        <v>0</v>
      </c>
    </row>
    <row r="1392" spans="1:70">
      <c r="A1392" t="s">
        <v>2837</v>
      </c>
      <c r="B1392" t="s">
        <v>2838</v>
      </c>
      <c r="C1392" t="s">
        <v>1776</v>
      </c>
      <c r="D1392" t="s">
        <v>2869</v>
      </c>
      <c r="E1392" t="str">
        <f t="shared" si="21"/>
        <v>鹿児島県日置市</v>
      </c>
      <c r="F1392" s="5">
        <v>46099</v>
      </c>
      <c r="G1392" s="5">
        <v>17</v>
      </c>
      <c r="H1392" s="5">
        <v>42</v>
      </c>
      <c r="I1392" s="5">
        <v>3</v>
      </c>
      <c r="J1392" s="5">
        <v>7</v>
      </c>
      <c r="K1392" s="5">
        <v>0</v>
      </c>
      <c r="L1392" s="5">
        <v>16645</v>
      </c>
      <c r="M1392" s="5">
        <v>78582</v>
      </c>
      <c r="N1392" s="5">
        <v>67037</v>
      </c>
      <c r="O1392" s="5">
        <v>635602</v>
      </c>
      <c r="P1392" s="5">
        <v>684991</v>
      </c>
      <c r="Q1392" s="5">
        <v>1100643</v>
      </c>
      <c r="R1392" s="5">
        <v>112416</v>
      </c>
      <c r="S1392" s="5">
        <v>11</v>
      </c>
      <c r="T1392" s="5">
        <v>4968</v>
      </c>
      <c r="U1392" s="5">
        <v>0</v>
      </c>
      <c r="V1392" s="5">
        <v>0</v>
      </c>
      <c r="W1392" s="5">
        <v>6</v>
      </c>
      <c r="X1392" s="5">
        <v>8</v>
      </c>
      <c r="Y1392" s="5">
        <v>21500</v>
      </c>
      <c r="Z1392" s="5">
        <v>0</v>
      </c>
      <c r="AA1392" s="5">
        <v>225</v>
      </c>
      <c r="AB1392" s="5">
        <v>48</v>
      </c>
      <c r="AC1392" s="5">
        <v>1371</v>
      </c>
      <c r="AD1392" s="5">
        <v>6992</v>
      </c>
      <c r="AE1392" s="5">
        <v>5626</v>
      </c>
      <c r="AF1392" s="5">
        <v>0</v>
      </c>
      <c r="AG1392" s="5">
        <v>0</v>
      </c>
      <c r="AH1392" s="5">
        <v>0</v>
      </c>
      <c r="AI1392" s="5">
        <v>0</v>
      </c>
      <c r="AJ1392" s="5">
        <v>0</v>
      </c>
      <c r="AK1392" s="5">
        <v>500</v>
      </c>
      <c r="AL1392" s="5">
        <v>0</v>
      </c>
      <c r="AM1392" s="5">
        <v>14687</v>
      </c>
      <c r="AN1392" s="5">
        <v>0</v>
      </c>
      <c r="AO1392" s="5">
        <v>0</v>
      </c>
      <c r="AP1392" s="5">
        <v>0</v>
      </c>
      <c r="AQ1392" s="5">
        <v>0</v>
      </c>
      <c r="AR1392" s="5">
        <v>1336</v>
      </c>
      <c r="AS1392" s="5">
        <v>134</v>
      </c>
      <c r="AT1392" s="5">
        <v>0</v>
      </c>
      <c r="AU1392" s="5">
        <v>3056</v>
      </c>
      <c r="AV1392" s="5">
        <v>0</v>
      </c>
      <c r="AW1392" s="5">
        <v>0</v>
      </c>
      <c r="AX1392" s="5">
        <v>0</v>
      </c>
      <c r="AY1392" s="5">
        <v>0</v>
      </c>
      <c r="AZ1392" s="5">
        <v>1765</v>
      </c>
      <c r="BA1392" s="5">
        <v>4410</v>
      </c>
      <c r="BB1392" s="5">
        <v>394</v>
      </c>
      <c r="BC1392" s="5">
        <v>0</v>
      </c>
      <c r="BD1392" s="5">
        <v>0</v>
      </c>
      <c r="BE1392" s="5">
        <v>0</v>
      </c>
      <c r="BF1392" s="5">
        <v>0</v>
      </c>
      <c r="BG1392" s="5">
        <v>0</v>
      </c>
      <c r="BH1392" s="5">
        <v>687606</v>
      </c>
      <c r="BI1392" s="5">
        <v>115859</v>
      </c>
      <c r="BJ1392" s="5">
        <v>689177</v>
      </c>
      <c r="BK1392" s="5">
        <v>42746</v>
      </c>
      <c r="BL1392" s="5">
        <v>0</v>
      </c>
      <c r="BM1392" s="5">
        <v>0</v>
      </c>
      <c r="BN1392" s="5">
        <v>0</v>
      </c>
      <c r="BO1392" s="5">
        <v>95442</v>
      </c>
      <c r="BP1392" s="5">
        <v>1797537</v>
      </c>
      <c r="BQ1392" s="5">
        <v>172133</v>
      </c>
      <c r="BR1392" s="5">
        <v>0</v>
      </c>
    </row>
    <row r="1393" spans="1:70">
      <c r="A1393" t="s">
        <v>2837</v>
      </c>
      <c r="B1393" t="s">
        <v>2838</v>
      </c>
      <c r="C1393" t="s">
        <v>1368</v>
      </c>
      <c r="D1393" t="s">
        <v>2870</v>
      </c>
      <c r="E1393" t="str">
        <f t="shared" si="21"/>
        <v>鹿児島県姶良市</v>
      </c>
      <c r="F1393" s="5">
        <v>74200</v>
      </c>
      <c r="G1393" s="5">
        <v>22</v>
      </c>
      <c r="H1393" s="5">
        <v>3</v>
      </c>
      <c r="I1393" s="5">
        <v>0</v>
      </c>
      <c r="J1393" s="5">
        <v>3</v>
      </c>
      <c r="K1393" s="5">
        <v>0</v>
      </c>
      <c r="L1393" s="5">
        <v>10441</v>
      </c>
      <c r="M1393" s="5">
        <v>18554</v>
      </c>
      <c r="N1393" s="5">
        <v>93421</v>
      </c>
      <c r="O1393" s="5">
        <v>436079</v>
      </c>
      <c r="P1393" s="5">
        <v>1172214</v>
      </c>
      <c r="Q1393" s="5">
        <v>3835159</v>
      </c>
      <c r="R1393" s="5">
        <v>272471</v>
      </c>
      <c r="S1393" s="5">
        <v>17</v>
      </c>
      <c r="T1393" s="5">
        <v>8024</v>
      </c>
      <c r="U1393" s="5">
        <v>0</v>
      </c>
      <c r="V1393" s="5">
        <v>0</v>
      </c>
      <c r="W1393" s="5">
        <v>8</v>
      </c>
      <c r="X1393" s="5">
        <v>7</v>
      </c>
      <c r="Y1393" s="5">
        <v>45744</v>
      </c>
      <c r="Z1393" s="5">
        <v>0</v>
      </c>
      <c r="AA1393" s="5">
        <v>611</v>
      </c>
      <c r="AB1393" s="5">
        <v>304</v>
      </c>
      <c r="AC1393" s="5">
        <v>1576</v>
      </c>
      <c r="AD1393" s="5">
        <v>1237</v>
      </c>
      <c r="AE1393" s="5">
        <v>9287</v>
      </c>
      <c r="AF1393" s="5">
        <v>88644</v>
      </c>
      <c r="AG1393" s="5">
        <v>0</v>
      </c>
      <c r="AH1393" s="5">
        <v>0</v>
      </c>
      <c r="AI1393" s="5">
        <v>0</v>
      </c>
      <c r="AJ1393" s="5">
        <v>0</v>
      </c>
      <c r="AK1393" s="5">
        <v>1570</v>
      </c>
      <c r="AL1393" s="5">
        <v>0</v>
      </c>
      <c r="AM1393" s="5">
        <v>15705</v>
      </c>
      <c r="AN1393" s="5">
        <v>90</v>
      </c>
      <c r="AO1393" s="5">
        <v>0</v>
      </c>
      <c r="AP1393" s="5">
        <v>0</v>
      </c>
      <c r="AQ1393" s="5">
        <v>1990</v>
      </c>
      <c r="AR1393" s="5">
        <v>0</v>
      </c>
      <c r="AS1393" s="5">
        <v>695</v>
      </c>
      <c r="AT1393" s="5">
        <v>5771</v>
      </c>
      <c r="AU1393" s="5">
        <v>1749</v>
      </c>
      <c r="AV1393" s="5">
        <v>0</v>
      </c>
      <c r="AW1393" s="5">
        <v>0</v>
      </c>
      <c r="AX1393" s="5">
        <v>0</v>
      </c>
      <c r="AY1393" s="5">
        <v>0</v>
      </c>
      <c r="AZ1393" s="5">
        <v>1229</v>
      </c>
      <c r="BA1393" s="5">
        <v>357</v>
      </c>
      <c r="BB1393" s="5">
        <v>0</v>
      </c>
      <c r="BC1393" s="5">
        <v>10332</v>
      </c>
      <c r="BD1393" s="5">
        <v>0</v>
      </c>
      <c r="BE1393" s="5">
        <v>0</v>
      </c>
      <c r="BF1393" s="5">
        <v>0</v>
      </c>
      <c r="BG1393" s="5">
        <v>0</v>
      </c>
      <c r="BH1393" s="5">
        <v>1206584</v>
      </c>
      <c r="BI1393" s="5">
        <v>231686</v>
      </c>
      <c r="BJ1393" s="5">
        <v>1097786</v>
      </c>
      <c r="BK1393" s="5">
        <v>92114</v>
      </c>
      <c r="BL1393" s="5">
        <v>0</v>
      </c>
      <c r="BM1393" s="5">
        <v>0</v>
      </c>
      <c r="BN1393" s="5">
        <v>0</v>
      </c>
      <c r="BO1393" s="5">
        <v>104866</v>
      </c>
      <c r="BP1393" s="5">
        <v>2123931</v>
      </c>
      <c r="BQ1393" s="5">
        <v>405406</v>
      </c>
      <c r="BR1393" s="5">
        <v>0</v>
      </c>
    </row>
    <row r="1394" spans="1:70">
      <c r="A1394" t="s">
        <v>2837</v>
      </c>
      <c r="B1394" t="s">
        <v>2838</v>
      </c>
      <c r="C1394" t="s">
        <v>1370</v>
      </c>
      <c r="D1394" t="s">
        <v>2871</v>
      </c>
      <c r="E1394" t="str">
        <f t="shared" si="21"/>
        <v>鹿児島県南九州市</v>
      </c>
      <c r="F1394" s="5">
        <v>34852</v>
      </c>
      <c r="G1394" s="5">
        <v>18</v>
      </c>
      <c r="H1394" s="5">
        <v>26</v>
      </c>
      <c r="I1394" s="5">
        <v>0</v>
      </c>
      <c r="J1394" s="5">
        <v>0</v>
      </c>
      <c r="K1394" s="5">
        <v>0</v>
      </c>
      <c r="L1394" s="5">
        <v>11687</v>
      </c>
      <c r="M1394" s="5">
        <v>76704</v>
      </c>
      <c r="N1394" s="5">
        <v>230077</v>
      </c>
      <c r="O1394" s="5">
        <v>413351</v>
      </c>
      <c r="P1394" s="5">
        <v>518776</v>
      </c>
      <c r="Q1394" s="5">
        <v>1982610</v>
      </c>
      <c r="R1394" s="5">
        <v>132768</v>
      </c>
      <c r="S1394" s="5">
        <v>13</v>
      </c>
      <c r="T1394" s="5">
        <v>4103</v>
      </c>
      <c r="U1394" s="5">
        <v>0</v>
      </c>
      <c r="V1394" s="5">
        <v>0</v>
      </c>
      <c r="W1394" s="5">
        <v>3</v>
      </c>
      <c r="X1394" s="5">
        <v>8</v>
      </c>
      <c r="Y1394" s="5">
        <v>20932</v>
      </c>
      <c r="Z1394" s="5">
        <v>0</v>
      </c>
      <c r="AA1394" s="5">
        <v>0</v>
      </c>
      <c r="AB1394" s="5">
        <v>0</v>
      </c>
      <c r="AC1394" s="5">
        <v>120</v>
      </c>
      <c r="AD1394" s="5">
        <v>8931</v>
      </c>
      <c r="AE1394" s="5">
        <v>22793</v>
      </c>
      <c r="AF1394" s="5">
        <v>76514</v>
      </c>
      <c r="AG1394" s="5">
        <v>0</v>
      </c>
      <c r="AH1394" s="5">
        <v>0</v>
      </c>
      <c r="AI1394" s="5">
        <v>0</v>
      </c>
      <c r="AJ1394" s="5">
        <v>0</v>
      </c>
      <c r="AK1394" s="5">
        <v>0</v>
      </c>
      <c r="AL1394" s="5">
        <v>0</v>
      </c>
      <c r="AM1394" s="5">
        <v>0</v>
      </c>
      <c r="AN1394" s="5">
        <v>0</v>
      </c>
      <c r="AO1394" s="5">
        <v>13446</v>
      </c>
      <c r="AP1394" s="5">
        <v>0</v>
      </c>
      <c r="AQ1394" s="5">
        <v>0</v>
      </c>
      <c r="AR1394" s="5">
        <v>0</v>
      </c>
      <c r="AS1394" s="5">
        <v>0</v>
      </c>
      <c r="AT1394" s="5">
        <v>0</v>
      </c>
      <c r="AU1394" s="5">
        <v>0</v>
      </c>
      <c r="AV1394" s="5">
        <v>0</v>
      </c>
      <c r="AW1394" s="5">
        <v>0</v>
      </c>
      <c r="AX1394" s="5">
        <v>0</v>
      </c>
      <c r="AY1394" s="5">
        <v>0</v>
      </c>
      <c r="AZ1394" s="5">
        <v>0</v>
      </c>
      <c r="BA1394" s="5">
        <v>577</v>
      </c>
      <c r="BB1394" s="5">
        <v>322</v>
      </c>
      <c r="BC1394" s="5">
        <v>617</v>
      </c>
      <c r="BD1394" s="5">
        <v>0</v>
      </c>
      <c r="BE1394" s="5">
        <v>0</v>
      </c>
      <c r="BF1394" s="5">
        <v>0</v>
      </c>
      <c r="BG1394" s="5">
        <v>0</v>
      </c>
      <c r="BH1394" s="5">
        <v>523991</v>
      </c>
      <c r="BI1394" s="5">
        <v>125537</v>
      </c>
      <c r="BJ1394" s="5">
        <v>606042</v>
      </c>
      <c r="BK1394" s="5">
        <v>38710</v>
      </c>
      <c r="BL1394" s="5">
        <v>5256</v>
      </c>
      <c r="BM1394" s="5">
        <v>0</v>
      </c>
      <c r="BN1394" s="5">
        <v>0</v>
      </c>
      <c r="BO1394" s="5">
        <v>66351</v>
      </c>
      <c r="BP1394" s="5">
        <v>376239</v>
      </c>
      <c r="BQ1394" s="5">
        <v>157114</v>
      </c>
      <c r="BR1394" s="5">
        <v>0</v>
      </c>
    </row>
    <row r="1395" spans="1:70">
      <c r="A1395" t="s">
        <v>2837</v>
      </c>
      <c r="B1395" t="s">
        <v>2838</v>
      </c>
      <c r="C1395" t="s">
        <v>1374</v>
      </c>
      <c r="D1395" t="s">
        <v>2872</v>
      </c>
      <c r="E1395" t="str">
        <f t="shared" si="21"/>
        <v>鹿児島県龍郷町</v>
      </c>
      <c r="F1395" s="5">
        <v>5926</v>
      </c>
      <c r="G1395" s="5">
        <v>11</v>
      </c>
      <c r="H1395" s="5">
        <v>4</v>
      </c>
      <c r="I1395" s="5">
        <v>0</v>
      </c>
      <c r="J1395" s="5">
        <v>0</v>
      </c>
      <c r="K1395" s="5">
        <v>0</v>
      </c>
      <c r="L1395" s="5">
        <v>11138</v>
      </c>
      <c r="M1395" s="5">
        <v>37161</v>
      </c>
      <c r="N1395" s="5">
        <v>14085</v>
      </c>
      <c r="O1395" s="5">
        <v>78680</v>
      </c>
      <c r="P1395" s="5">
        <v>137059</v>
      </c>
      <c r="Q1395" s="5">
        <v>2026750</v>
      </c>
      <c r="R1395" s="5">
        <v>133400</v>
      </c>
      <c r="S1395" s="5">
        <v>9</v>
      </c>
      <c r="T1395" s="5">
        <v>790</v>
      </c>
      <c r="U1395" s="5">
        <v>0</v>
      </c>
      <c r="V1395" s="5">
        <v>0</v>
      </c>
      <c r="W1395" s="5">
        <v>1</v>
      </c>
      <c r="X1395" s="5">
        <v>18</v>
      </c>
      <c r="Y1395" s="5">
        <v>2862</v>
      </c>
      <c r="Z1395" s="5">
        <v>0</v>
      </c>
      <c r="AA1395" s="5">
        <v>79</v>
      </c>
      <c r="AB1395" s="5">
        <v>0</v>
      </c>
      <c r="AC1395" s="5">
        <v>0</v>
      </c>
      <c r="AD1395" s="5">
        <v>0</v>
      </c>
      <c r="AE1395" s="5">
        <v>0</v>
      </c>
      <c r="AF1395" s="5">
        <v>0</v>
      </c>
      <c r="AG1395" s="5">
        <v>1395</v>
      </c>
      <c r="AH1395" s="5">
        <v>1728</v>
      </c>
      <c r="AI1395" s="5">
        <v>0</v>
      </c>
      <c r="AJ1395" s="5">
        <v>525</v>
      </c>
      <c r="AK1395" s="5">
        <v>2152</v>
      </c>
      <c r="AL1395" s="5">
        <v>0</v>
      </c>
      <c r="AM1395" s="5">
        <v>0</v>
      </c>
      <c r="AN1395" s="5">
        <v>0</v>
      </c>
      <c r="AO1395" s="5">
        <v>0</v>
      </c>
      <c r="AP1395" s="5">
        <v>0</v>
      </c>
      <c r="AQ1395" s="5">
        <v>189</v>
      </c>
      <c r="AR1395" s="5">
        <v>4015</v>
      </c>
      <c r="AS1395" s="5">
        <v>22932</v>
      </c>
      <c r="AT1395" s="5">
        <v>0</v>
      </c>
      <c r="AU1395" s="5">
        <v>0</v>
      </c>
      <c r="AV1395" s="5">
        <v>0</v>
      </c>
      <c r="AW1395" s="5">
        <v>0</v>
      </c>
      <c r="AX1395" s="5">
        <v>0</v>
      </c>
      <c r="AY1395" s="5">
        <v>0</v>
      </c>
      <c r="AZ1395" s="5">
        <v>0</v>
      </c>
      <c r="BA1395" s="5">
        <v>0</v>
      </c>
      <c r="BB1395" s="5">
        <v>0</v>
      </c>
      <c r="BC1395" s="5">
        <v>0</v>
      </c>
      <c r="BD1395" s="5">
        <v>0</v>
      </c>
      <c r="BE1395" s="5">
        <v>0</v>
      </c>
      <c r="BF1395" s="5">
        <v>0</v>
      </c>
      <c r="BG1395" s="5">
        <v>0</v>
      </c>
      <c r="BH1395" s="5">
        <v>141690</v>
      </c>
      <c r="BI1395" s="5">
        <v>190970</v>
      </c>
      <c r="BJ1395" s="5">
        <v>257259</v>
      </c>
      <c r="BK1395" s="5">
        <v>29474</v>
      </c>
      <c r="BL1395" s="5">
        <v>2891</v>
      </c>
      <c r="BM1395" s="5">
        <v>0</v>
      </c>
      <c r="BN1395" s="5">
        <v>0</v>
      </c>
      <c r="BO1395" s="5">
        <v>64543</v>
      </c>
      <c r="BP1395" s="5">
        <v>108667</v>
      </c>
      <c r="BQ1395" s="5">
        <v>137530</v>
      </c>
      <c r="BR1395" s="5">
        <v>0</v>
      </c>
    </row>
    <row r="1396" spans="1:70">
      <c r="A1396" t="s">
        <v>2873</v>
      </c>
      <c r="B1396" t="s">
        <v>2874</v>
      </c>
      <c r="C1396" t="s">
        <v>1280</v>
      </c>
      <c r="D1396" t="s">
        <v>2875</v>
      </c>
      <c r="E1396" t="str">
        <f t="shared" si="21"/>
        <v>沖縄県那覇市</v>
      </c>
      <c r="F1396" s="5">
        <v>316971</v>
      </c>
      <c r="G1396" s="5">
        <v>128</v>
      </c>
      <c r="H1396" s="5">
        <v>0</v>
      </c>
      <c r="I1396" s="5">
        <v>0</v>
      </c>
      <c r="J1396" s="5">
        <v>0</v>
      </c>
      <c r="K1396" s="5">
        <v>0</v>
      </c>
      <c r="L1396" s="5">
        <v>0</v>
      </c>
      <c r="M1396" s="5">
        <v>15725</v>
      </c>
      <c r="N1396" s="5">
        <v>103376</v>
      </c>
      <c r="O1396" s="5">
        <v>711436</v>
      </c>
      <c r="P1396" s="5">
        <v>6852771</v>
      </c>
      <c r="Q1396" s="5">
        <v>1555668</v>
      </c>
      <c r="R1396" s="5">
        <v>257159</v>
      </c>
      <c r="S1396" s="5">
        <v>94</v>
      </c>
      <c r="T1396" s="5">
        <v>37148</v>
      </c>
      <c r="U1396" s="5">
        <v>0</v>
      </c>
      <c r="V1396" s="5">
        <v>0</v>
      </c>
      <c r="W1396" s="5">
        <v>57</v>
      </c>
      <c r="X1396" s="5">
        <v>21</v>
      </c>
      <c r="Y1396" s="5">
        <v>0</v>
      </c>
      <c r="Z1396" s="5">
        <v>0</v>
      </c>
      <c r="AA1396" s="5">
        <v>0</v>
      </c>
      <c r="AB1396" s="5">
        <v>0</v>
      </c>
      <c r="AC1396" s="5">
        <v>0</v>
      </c>
      <c r="AD1396" s="5">
        <v>3053</v>
      </c>
      <c r="AE1396" s="5">
        <v>43</v>
      </c>
      <c r="AF1396" s="5">
        <v>6875</v>
      </c>
      <c r="AG1396" s="5">
        <v>0</v>
      </c>
      <c r="AH1396" s="5">
        <v>42850</v>
      </c>
      <c r="AI1396" s="5">
        <v>0</v>
      </c>
      <c r="AJ1396" s="5">
        <v>0</v>
      </c>
      <c r="AK1396" s="5">
        <v>50100</v>
      </c>
      <c r="AL1396" s="5">
        <v>4800</v>
      </c>
      <c r="AM1396" s="5">
        <v>0</v>
      </c>
      <c r="AN1396" s="5">
        <v>0</v>
      </c>
      <c r="AO1396" s="5">
        <v>0</v>
      </c>
      <c r="AP1396" s="5">
        <v>0</v>
      </c>
      <c r="AQ1396" s="5">
        <v>0</v>
      </c>
      <c r="AR1396" s="5">
        <v>0</v>
      </c>
      <c r="AS1396" s="5">
        <v>5082</v>
      </c>
      <c r="AT1396" s="5">
        <v>28545</v>
      </c>
      <c r="AU1396" s="5">
        <v>18380</v>
      </c>
      <c r="AV1396" s="5">
        <v>0</v>
      </c>
      <c r="AW1396" s="5">
        <v>0</v>
      </c>
      <c r="AX1396" s="5">
        <v>38</v>
      </c>
      <c r="AY1396" s="5">
        <v>0</v>
      </c>
      <c r="AZ1396" s="5">
        <v>0</v>
      </c>
      <c r="BA1396" s="5">
        <v>0</v>
      </c>
      <c r="BB1396" s="5">
        <v>0</v>
      </c>
      <c r="BC1396" s="5">
        <v>0</v>
      </c>
      <c r="BD1396" s="5">
        <v>0</v>
      </c>
      <c r="BE1396" s="5">
        <v>88</v>
      </c>
      <c r="BF1396" s="5">
        <v>120</v>
      </c>
      <c r="BG1396" s="5">
        <v>0</v>
      </c>
      <c r="BH1396" s="5">
        <v>7201743</v>
      </c>
      <c r="BI1396" s="5">
        <v>523414</v>
      </c>
      <c r="BJ1396" s="5">
        <v>6620587</v>
      </c>
      <c r="BK1396" s="5">
        <v>60987</v>
      </c>
      <c r="BL1396" s="5">
        <v>0</v>
      </c>
      <c r="BM1396" s="5">
        <v>0</v>
      </c>
      <c r="BN1396" s="5">
        <v>0</v>
      </c>
      <c r="BO1396" s="5">
        <v>390796</v>
      </c>
      <c r="BP1396" s="5">
        <v>12771525</v>
      </c>
      <c r="BQ1396" s="5">
        <v>1083868</v>
      </c>
      <c r="BR1396" s="5">
        <v>135000</v>
      </c>
    </row>
    <row r="1397" spans="1:70">
      <c r="A1397" t="s">
        <v>2873</v>
      </c>
      <c r="B1397" t="s">
        <v>2874</v>
      </c>
      <c r="C1397" t="s">
        <v>1284</v>
      </c>
      <c r="D1397" t="s">
        <v>2876</v>
      </c>
      <c r="E1397" t="str">
        <f t="shared" si="21"/>
        <v>沖縄県名護市</v>
      </c>
      <c r="F1397" s="5">
        <v>61541</v>
      </c>
      <c r="G1397" s="5">
        <v>24</v>
      </c>
      <c r="H1397" s="5">
        <v>0</v>
      </c>
      <c r="I1397" s="5">
        <v>0</v>
      </c>
      <c r="J1397" s="5">
        <v>2</v>
      </c>
      <c r="K1397" s="5">
        <v>0</v>
      </c>
      <c r="L1397" s="5">
        <v>20629</v>
      </c>
      <c r="M1397" s="5">
        <v>33272</v>
      </c>
      <c r="N1397" s="5">
        <v>78146</v>
      </c>
      <c r="O1397" s="5">
        <v>381662</v>
      </c>
      <c r="P1397" s="5">
        <v>1542351</v>
      </c>
      <c r="Q1397" s="5">
        <v>2048186</v>
      </c>
      <c r="R1397" s="5">
        <v>258655</v>
      </c>
      <c r="S1397" s="5">
        <v>20</v>
      </c>
      <c r="T1397" s="5">
        <v>7271</v>
      </c>
      <c r="U1397" s="5">
        <v>0</v>
      </c>
      <c r="V1397" s="5">
        <v>0</v>
      </c>
      <c r="W1397" s="5">
        <v>13</v>
      </c>
      <c r="X1397" s="5">
        <v>3</v>
      </c>
      <c r="Y1397" s="5">
        <v>23000</v>
      </c>
      <c r="Z1397" s="5">
        <v>0</v>
      </c>
      <c r="AA1397" s="5">
        <v>43</v>
      </c>
      <c r="AB1397" s="5">
        <v>39</v>
      </c>
      <c r="AC1397" s="5">
        <v>110</v>
      </c>
      <c r="AD1397" s="5">
        <v>1477</v>
      </c>
      <c r="AE1397" s="5">
        <v>12208</v>
      </c>
      <c r="AF1397" s="5">
        <v>34571</v>
      </c>
      <c r="AG1397" s="5">
        <v>0</v>
      </c>
      <c r="AH1397" s="5">
        <v>0</v>
      </c>
      <c r="AI1397" s="5">
        <v>47548</v>
      </c>
      <c r="AJ1397" s="5">
        <v>0</v>
      </c>
      <c r="AK1397" s="5">
        <v>0</v>
      </c>
      <c r="AL1397" s="5">
        <v>18385</v>
      </c>
      <c r="AM1397" s="5">
        <v>0</v>
      </c>
      <c r="AN1397" s="5">
        <v>0</v>
      </c>
      <c r="AO1397" s="5">
        <v>0</v>
      </c>
      <c r="AP1397" s="5">
        <v>142</v>
      </c>
      <c r="AQ1397" s="5">
        <v>0</v>
      </c>
      <c r="AR1397" s="5">
        <v>52</v>
      </c>
      <c r="AS1397" s="5">
        <v>2737</v>
      </c>
      <c r="AT1397" s="5">
        <v>8572</v>
      </c>
      <c r="AU1397" s="5">
        <v>7805</v>
      </c>
      <c r="AV1397" s="5">
        <v>226</v>
      </c>
      <c r="AW1397" s="5">
        <v>8016</v>
      </c>
      <c r="AX1397" s="5">
        <v>173</v>
      </c>
      <c r="AY1397" s="5">
        <v>0</v>
      </c>
      <c r="AZ1397" s="5">
        <v>20</v>
      </c>
      <c r="BA1397" s="5">
        <v>0</v>
      </c>
      <c r="BB1397" s="5">
        <v>1054</v>
      </c>
      <c r="BC1397" s="5">
        <v>14281</v>
      </c>
      <c r="BD1397" s="5">
        <v>0</v>
      </c>
      <c r="BE1397" s="5">
        <v>0</v>
      </c>
      <c r="BF1397" s="5">
        <v>0</v>
      </c>
      <c r="BG1397" s="5">
        <v>24</v>
      </c>
      <c r="BH1397" s="5">
        <v>1584862</v>
      </c>
      <c r="BI1397" s="5">
        <v>246575</v>
      </c>
      <c r="BJ1397" s="5">
        <v>1445572</v>
      </c>
      <c r="BK1397" s="5">
        <v>56962</v>
      </c>
      <c r="BL1397" s="5">
        <v>0</v>
      </c>
      <c r="BM1397" s="5">
        <v>0</v>
      </c>
      <c r="BN1397" s="5">
        <v>0</v>
      </c>
      <c r="BO1397" s="5">
        <v>238165</v>
      </c>
      <c r="BP1397" s="5">
        <v>1721777</v>
      </c>
      <c r="BQ1397" s="5">
        <v>504048</v>
      </c>
      <c r="BR1397" s="5">
        <v>10609</v>
      </c>
    </row>
    <row r="1398" spans="1:70">
      <c r="A1398" t="s">
        <v>2873</v>
      </c>
      <c r="B1398" t="s">
        <v>2874</v>
      </c>
      <c r="C1398" t="s">
        <v>1286</v>
      </c>
      <c r="D1398" t="s">
        <v>2877</v>
      </c>
      <c r="E1398" t="str">
        <f t="shared" si="21"/>
        <v>沖縄県本部町</v>
      </c>
      <c r="F1398" s="5">
        <v>13127</v>
      </c>
      <c r="G1398" s="5">
        <v>11</v>
      </c>
      <c r="H1398" s="5">
        <v>1</v>
      </c>
      <c r="I1398" s="5">
        <v>2</v>
      </c>
      <c r="J1398" s="5">
        <v>1</v>
      </c>
      <c r="K1398" s="5">
        <v>0</v>
      </c>
      <c r="L1398" s="5">
        <v>9350</v>
      </c>
      <c r="M1398" s="5">
        <v>40846</v>
      </c>
      <c r="N1398" s="5">
        <v>4239</v>
      </c>
      <c r="O1398" s="5">
        <v>172285</v>
      </c>
      <c r="P1398" s="5">
        <v>403971</v>
      </c>
      <c r="Q1398" s="5">
        <v>805978</v>
      </c>
      <c r="R1398" s="5">
        <v>99332</v>
      </c>
      <c r="S1398" s="5">
        <v>11</v>
      </c>
      <c r="T1398" s="5">
        <v>2052</v>
      </c>
      <c r="U1398" s="5">
        <v>0</v>
      </c>
      <c r="V1398" s="5">
        <v>0</v>
      </c>
      <c r="W1398" s="5">
        <v>0</v>
      </c>
      <c r="X1398" s="5">
        <v>9</v>
      </c>
      <c r="Y1398" s="5">
        <v>6600</v>
      </c>
      <c r="Z1398" s="5">
        <v>0</v>
      </c>
      <c r="AA1398" s="5">
        <v>12</v>
      </c>
      <c r="AB1398" s="5">
        <v>11</v>
      </c>
      <c r="AC1398" s="5">
        <v>2079</v>
      </c>
      <c r="AD1398" s="5">
        <v>5065</v>
      </c>
      <c r="AE1398" s="5">
        <v>720</v>
      </c>
      <c r="AF1398" s="5">
        <v>66960</v>
      </c>
      <c r="AG1398" s="5">
        <v>0</v>
      </c>
      <c r="AH1398" s="5">
        <v>0</v>
      </c>
      <c r="AI1398" s="5">
        <v>0</v>
      </c>
      <c r="AJ1398" s="5">
        <v>30450</v>
      </c>
      <c r="AK1398" s="5">
        <v>0</v>
      </c>
      <c r="AL1398" s="5">
        <v>0</v>
      </c>
      <c r="AM1398" s="5">
        <v>10857</v>
      </c>
      <c r="AN1398" s="5">
        <v>0</v>
      </c>
      <c r="AO1398" s="5">
        <v>0</v>
      </c>
      <c r="AP1398" s="5">
        <v>0</v>
      </c>
      <c r="AQ1398" s="5">
        <v>931</v>
      </c>
      <c r="AR1398" s="5">
        <v>0</v>
      </c>
      <c r="AS1398" s="5">
        <v>0</v>
      </c>
      <c r="AT1398" s="5">
        <v>0</v>
      </c>
      <c r="AU1398" s="5">
        <v>816</v>
      </c>
      <c r="AV1398" s="5">
        <v>0</v>
      </c>
      <c r="AW1398" s="5">
        <v>0</v>
      </c>
      <c r="AX1398" s="5">
        <v>0</v>
      </c>
      <c r="AY1398" s="5">
        <v>0</v>
      </c>
      <c r="AZ1398" s="5">
        <v>0</v>
      </c>
      <c r="BA1398" s="5">
        <v>7627</v>
      </c>
      <c r="BB1398" s="5">
        <v>0</v>
      </c>
      <c r="BC1398" s="5">
        <v>9118</v>
      </c>
      <c r="BD1398" s="5">
        <v>0</v>
      </c>
      <c r="BE1398" s="5">
        <v>0</v>
      </c>
      <c r="BF1398" s="5">
        <v>0</v>
      </c>
      <c r="BG1398" s="5">
        <v>0</v>
      </c>
      <c r="BH1398" s="5">
        <v>409503</v>
      </c>
      <c r="BI1398" s="5">
        <v>64493</v>
      </c>
      <c r="BJ1398" s="5">
        <v>384495</v>
      </c>
      <c r="BK1398" s="5">
        <v>21825</v>
      </c>
      <c r="BL1398" s="5">
        <v>0</v>
      </c>
      <c r="BM1398" s="5">
        <v>0</v>
      </c>
      <c r="BN1398" s="5">
        <v>0</v>
      </c>
      <c r="BO1398" s="5">
        <v>62621</v>
      </c>
      <c r="BP1398" s="5">
        <v>390989</v>
      </c>
      <c r="BQ1398" s="5">
        <v>153339</v>
      </c>
      <c r="BR1398" s="5">
        <v>3642</v>
      </c>
    </row>
    <row r="1399" spans="1:70">
      <c r="A1399" t="s">
        <v>2873</v>
      </c>
      <c r="B1399" t="s">
        <v>2874</v>
      </c>
      <c r="C1399" t="s">
        <v>1288</v>
      </c>
      <c r="D1399" t="s">
        <v>2878</v>
      </c>
      <c r="E1399" t="str">
        <f t="shared" si="21"/>
        <v>沖縄県宜野湾市</v>
      </c>
      <c r="F1399" s="5">
        <v>97274</v>
      </c>
      <c r="G1399" s="5">
        <v>42</v>
      </c>
      <c r="H1399" s="5">
        <v>0</v>
      </c>
      <c r="I1399" s="5">
        <v>0</v>
      </c>
      <c r="J1399" s="5">
        <v>0</v>
      </c>
      <c r="K1399" s="5">
        <v>0</v>
      </c>
      <c r="L1399" s="5">
        <v>0</v>
      </c>
      <c r="M1399" s="5">
        <v>8592</v>
      </c>
      <c r="N1399" s="5">
        <v>13600</v>
      </c>
      <c r="O1399" s="5">
        <v>261092</v>
      </c>
      <c r="P1399" s="5">
        <v>1899943</v>
      </c>
      <c r="Q1399" s="5">
        <v>238465</v>
      </c>
      <c r="R1399" s="5">
        <v>24942</v>
      </c>
      <c r="S1399" s="5">
        <v>26</v>
      </c>
      <c r="T1399" s="5">
        <v>10331</v>
      </c>
      <c r="U1399" s="5">
        <v>0</v>
      </c>
      <c r="V1399" s="5">
        <v>0</v>
      </c>
      <c r="W1399" s="5">
        <v>14</v>
      </c>
      <c r="X1399" s="5">
        <v>5</v>
      </c>
      <c r="Y1399" s="5">
        <v>0</v>
      </c>
      <c r="Z1399" s="5">
        <v>0</v>
      </c>
      <c r="AA1399" s="5">
        <v>0</v>
      </c>
      <c r="AB1399" s="5">
        <v>0</v>
      </c>
      <c r="AC1399" s="5">
        <v>0</v>
      </c>
      <c r="AD1399" s="5">
        <v>159</v>
      </c>
      <c r="AE1399" s="5">
        <v>0</v>
      </c>
      <c r="AF1399" s="5">
        <v>10583</v>
      </c>
      <c r="AG1399" s="5">
        <v>0</v>
      </c>
      <c r="AH1399" s="5">
        <v>0</v>
      </c>
      <c r="AI1399" s="5">
        <v>0</v>
      </c>
      <c r="AJ1399" s="5">
        <v>4000</v>
      </c>
      <c r="AK1399" s="5">
        <v>10500</v>
      </c>
      <c r="AL1399" s="5">
        <v>3500</v>
      </c>
      <c r="AM1399" s="5">
        <v>0</v>
      </c>
      <c r="AN1399" s="5">
        <v>0</v>
      </c>
      <c r="AO1399" s="5">
        <v>0</v>
      </c>
      <c r="AP1399" s="5">
        <v>0</v>
      </c>
      <c r="AQ1399" s="5">
        <v>0</v>
      </c>
      <c r="AR1399" s="5">
        <v>0</v>
      </c>
      <c r="AS1399" s="5">
        <v>2702</v>
      </c>
      <c r="AT1399" s="5">
        <v>3350</v>
      </c>
      <c r="AU1399" s="5">
        <v>18622</v>
      </c>
      <c r="AV1399" s="5">
        <v>0</v>
      </c>
      <c r="AW1399" s="5">
        <v>0</v>
      </c>
      <c r="AX1399" s="5">
        <v>0</v>
      </c>
      <c r="AY1399" s="5">
        <v>0</v>
      </c>
      <c r="AZ1399" s="5">
        <v>0</v>
      </c>
      <c r="BA1399" s="5">
        <v>2740</v>
      </c>
      <c r="BB1399" s="5">
        <v>2344</v>
      </c>
      <c r="BC1399" s="5">
        <v>9811</v>
      </c>
      <c r="BD1399" s="5">
        <v>0</v>
      </c>
      <c r="BE1399" s="5">
        <v>0</v>
      </c>
      <c r="BF1399" s="5">
        <v>0</v>
      </c>
      <c r="BG1399" s="5">
        <v>54</v>
      </c>
      <c r="BH1399" s="5">
        <v>1944072</v>
      </c>
      <c r="BI1399" s="5">
        <v>122164</v>
      </c>
      <c r="BJ1399" s="5">
        <v>1796194</v>
      </c>
      <c r="BK1399" s="5">
        <v>8528</v>
      </c>
      <c r="BL1399" s="5">
        <v>711</v>
      </c>
      <c r="BM1399" s="5">
        <v>0</v>
      </c>
      <c r="BN1399" s="5">
        <v>0</v>
      </c>
      <c r="BO1399" s="5">
        <v>99417</v>
      </c>
      <c r="BP1399" s="5">
        <v>2434591</v>
      </c>
      <c r="BQ1399" s="5">
        <v>222060</v>
      </c>
      <c r="BR1399" s="5">
        <v>35900</v>
      </c>
    </row>
    <row r="1400" spans="1:70">
      <c r="A1400" t="s">
        <v>2873</v>
      </c>
      <c r="B1400" t="s">
        <v>2874</v>
      </c>
      <c r="C1400" t="s">
        <v>1292</v>
      </c>
      <c r="D1400" t="s">
        <v>2879</v>
      </c>
      <c r="E1400" t="str">
        <f t="shared" si="21"/>
        <v>沖縄県石垣市</v>
      </c>
      <c r="F1400" s="5">
        <v>47122</v>
      </c>
      <c r="G1400" s="5">
        <v>46</v>
      </c>
      <c r="H1400" s="5">
        <v>0</v>
      </c>
      <c r="I1400" s="5">
        <v>3</v>
      </c>
      <c r="J1400" s="5">
        <v>0</v>
      </c>
      <c r="K1400" s="5">
        <v>0</v>
      </c>
      <c r="L1400" s="5">
        <v>57529</v>
      </c>
      <c r="M1400" s="5">
        <v>26117</v>
      </c>
      <c r="N1400" s="5">
        <v>104234</v>
      </c>
      <c r="O1400" s="5">
        <v>315309</v>
      </c>
      <c r="P1400" s="5">
        <v>1361989</v>
      </c>
      <c r="Q1400" s="5">
        <v>4539878</v>
      </c>
      <c r="R1400" s="5">
        <v>456016</v>
      </c>
      <c r="S1400" s="5">
        <v>22</v>
      </c>
      <c r="T1400" s="5">
        <v>7292</v>
      </c>
      <c r="U1400" s="5">
        <v>0</v>
      </c>
      <c r="V1400" s="5">
        <v>107</v>
      </c>
      <c r="W1400" s="5">
        <v>7</v>
      </c>
      <c r="X1400" s="5">
        <v>3</v>
      </c>
      <c r="Y1400" s="5">
        <v>32455</v>
      </c>
      <c r="Z1400" s="5">
        <v>0</v>
      </c>
      <c r="AA1400" s="5">
        <v>36</v>
      </c>
      <c r="AB1400" s="5">
        <v>2</v>
      </c>
      <c r="AC1400" s="5">
        <v>3200</v>
      </c>
      <c r="AD1400" s="5">
        <v>4609</v>
      </c>
      <c r="AE1400" s="5">
        <v>503</v>
      </c>
      <c r="AF1400" s="5">
        <v>32673</v>
      </c>
      <c r="AG1400" s="5">
        <v>0</v>
      </c>
      <c r="AH1400" s="5">
        <v>0</v>
      </c>
      <c r="AI1400" s="5">
        <v>35690</v>
      </c>
      <c r="AJ1400" s="5">
        <v>0</v>
      </c>
      <c r="AK1400" s="5">
        <v>2000</v>
      </c>
      <c r="AL1400" s="5">
        <v>14932</v>
      </c>
      <c r="AM1400" s="5">
        <v>0</v>
      </c>
      <c r="AN1400" s="5">
        <v>0</v>
      </c>
      <c r="AO1400" s="5">
        <v>0</v>
      </c>
      <c r="AP1400" s="5">
        <v>0</v>
      </c>
      <c r="AQ1400" s="5">
        <v>0</v>
      </c>
      <c r="AR1400" s="5">
        <v>1847</v>
      </c>
      <c r="AS1400" s="5">
        <v>6919</v>
      </c>
      <c r="AT1400" s="5">
        <v>762</v>
      </c>
      <c r="AU1400" s="5">
        <v>9061</v>
      </c>
      <c r="AV1400" s="5">
        <v>0</v>
      </c>
      <c r="AW1400" s="5">
        <v>0</v>
      </c>
      <c r="AX1400" s="5">
        <v>0</v>
      </c>
      <c r="AY1400" s="5">
        <v>0</v>
      </c>
      <c r="AZ1400" s="5">
        <v>2180</v>
      </c>
      <c r="BA1400" s="5">
        <v>0</v>
      </c>
      <c r="BB1400" s="5">
        <v>0</v>
      </c>
      <c r="BC1400" s="5">
        <v>0</v>
      </c>
      <c r="BD1400" s="5">
        <v>39</v>
      </c>
      <c r="BE1400" s="5">
        <v>0</v>
      </c>
      <c r="BF1400" s="5">
        <v>114</v>
      </c>
      <c r="BG1400" s="5">
        <v>0</v>
      </c>
      <c r="BH1400" s="5">
        <v>1401230</v>
      </c>
      <c r="BI1400" s="5">
        <v>450628</v>
      </c>
      <c r="BJ1400" s="5">
        <v>1390690</v>
      </c>
      <c r="BK1400" s="5">
        <v>110101</v>
      </c>
      <c r="BL1400" s="5">
        <v>1717</v>
      </c>
      <c r="BM1400" s="5">
        <v>0</v>
      </c>
      <c r="BN1400" s="5">
        <v>0</v>
      </c>
      <c r="BO1400" s="5">
        <v>423392</v>
      </c>
      <c r="BP1400" s="5">
        <v>2062747</v>
      </c>
      <c r="BQ1400" s="5">
        <v>557949</v>
      </c>
      <c r="BR1400" s="5">
        <v>0</v>
      </c>
    </row>
    <row r="1401" spans="1:70">
      <c r="A1401" t="s">
        <v>2873</v>
      </c>
      <c r="B1401" t="s">
        <v>2874</v>
      </c>
      <c r="C1401" t="s">
        <v>1294</v>
      </c>
      <c r="D1401" t="s">
        <v>2880</v>
      </c>
      <c r="E1401" t="str">
        <f t="shared" si="21"/>
        <v>沖縄県浦添市</v>
      </c>
      <c r="F1401" s="5">
        <v>114254</v>
      </c>
      <c r="G1401" s="5">
        <v>40</v>
      </c>
      <c r="H1401" s="5">
        <v>0</v>
      </c>
      <c r="I1401" s="5">
        <v>0</v>
      </c>
      <c r="J1401" s="5">
        <v>0</v>
      </c>
      <c r="K1401" s="5">
        <v>0</v>
      </c>
      <c r="L1401" s="5">
        <v>0</v>
      </c>
      <c r="M1401" s="5">
        <v>2141</v>
      </c>
      <c r="N1401" s="5">
        <v>52900</v>
      </c>
      <c r="O1401" s="5">
        <v>283204</v>
      </c>
      <c r="P1401" s="5">
        <v>2244580</v>
      </c>
      <c r="Q1401" s="5">
        <v>150346</v>
      </c>
      <c r="R1401" s="5">
        <v>42710</v>
      </c>
      <c r="S1401" s="5">
        <v>30</v>
      </c>
      <c r="T1401" s="5">
        <v>12651</v>
      </c>
      <c r="U1401" s="5">
        <v>0</v>
      </c>
      <c r="V1401" s="5">
        <v>0</v>
      </c>
      <c r="W1401" s="5">
        <v>16</v>
      </c>
      <c r="X1401" s="5">
        <v>4</v>
      </c>
      <c r="Y1401" s="5">
        <v>0</v>
      </c>
      <c r="Z1401" s="5">
        <v>0</v>
      </c>
      <c r="AA1401" s="5">
        <v>0</v>
      </c>
      <c r="AB1401" s="5">
        <v>0</v>
      </c>
      <c r="AC1401" s="5">
        <v>0</v>
      </c>
      <c r="AD1401" s="5">
        <v>478</v>
      </c>
      <c r="AE1401" s="5">
        <v>5284</v>
      </c>
      <c r="AF1401" s="5">
        <v>19248</v>
      </c>
      <c r="AG1401" s="5">
        <v>0</v>
      </c>
      <c r="AH1401" s="5">
        <v>9605</v>
      </c>
      <c r="AI1401" s="5">
        <v>0</v>
      </c>
      <c r="AJ1401" s="5">
        <v>0</v>
      </c>
      <c r="AK1401" s="5">
        <v>16000</v>
      </c>
      <c r="AL1401" s="5">
        <v>0</v>
      </c>
      <c r="AM1401" s="5">
        <v>273</v>
      </c>
      <c r="AN1401" s="5">
        <v>0</v>
      </c>
      <c r="AO1401" s="5">
        <v>0</v>
      </c>
      <c r="AP1401" s="5">
        <v>0</v>
      </c>
      <c r="AQ1401" s="5">
        <v>0</v>
      </c>
      <c r="AR1401" s="5">
        <v>0</v>
      </c>
      <c r="AS1401" s="5">
        <v>481</v>
      </c>
      <c r="AT1401" s="5">
        <v>7156</v>
      </c>
      <c r="AU1401" s="5">
        <v>9059</v>
      </c>
      <c r="AV1401" s="5">
        <v>0</v>
      </c>
      <c r="AW1401" s="5">
        <v>0</v>
      </c>
      <c r="AX1401" s="5">
        <v>0</v>
      </c>
      <c r="AY1401" s="5">
        <v>0</v>
      </c>
      <c r="AZ1401" s="5">
        <v>0</v>
      </c>
      <c r="BA1401" s="5">
        <v>0</v>
      </c>
      <c r="BB1401" s="5">
        <v>3113</v>
      </c>
      <c r="BC1401" s="5">
        <v>4586</v>
      </c>
      <c r="BD1401" s="5">
        <v>0</v>
      </c>
      <c r="BE1401" s="5">
        <v>0</v>
      </c>
      <c r="BF1401" s="5">
        <v>0</v>
      </c>
      <c r="BG1401" s="5">
        <v>0</v>
      </c>
      <c r="BH1401" s="5">
        <v>2345578</v>
      </c>
      <c r="BI1401" s="5">
        <v>125491</v>
      </c>
      <c r="BJ1401" s="5">
        <v>2298496</v>
      </c>
      <c r="BK1401" s="5">
        <v>10185</v>
      </c>
      <c r="BL1401" s="5">
        <v>481</v>
      </c>
      <c r="BM1401" s="5">
        <v>0</v>
      </c>
      <c r="BN1401" s="5">
        <v>0</v>
      </c>
      <c r="BO1401" s="5">
        <v>101500</v>
      </c>
      <c r="BP1401" s="5">
        <v>2807103</v>
      </c>
      <c r="BQ1401" s="5">
        <v>342130</v>
      </c>
      <c r="BR1401" s="5">
        <v>48191</v>
      </c>
    </row>
    <row r="1402" spans="1:70">
      <c r="A1402" t="s">
        <v>2873</v>
      </c>
      <c r="B1402" t="s">
        <v>2874</v>
      </c>
      <c r="C1402" t="s">
        <v>1296</v>
      </c>
      <c r="D1402" t="s">
        <v>2881</v>
      </c>
      <c r="E1402" t="str">
        <f t="shared" si="21"/>
        <v>沖縄県南部水道企業団</v>
      </c>
      <c r="F1402" s="5">
        <v>69919</v>
      </c>
      <c r="G1402" s="5">
        <v>22</v>
      </c>
      <c r="H1402" s="5">
        <v>0</v>
      </c>
      <c r="I1402" s="5">
        <v>1</v>
      </c>
      <c r="J1402" s="5">
        <v>0</v>
      </c>
      <c r="K1402" s="5">
        <v>0</v>
      </c>
      <c r="L1402" s="5">
        <v>668</v>
      </c>
      <c r="M1402" s="5">
        <v>17869</v>
      </c>
      <c r="N1402" s="5">
        <v>43084</v>
      </c>
      <c r="O1402" s="5">
        <v>395050</v>
      </c>
      <c r="P1402" s="5">
        <v>1430199</v>
      </c>
      <c r="Q1402" s="5">
        <v>1148432</v>
      </c>
      <c r="R1402" s="5">
        <v>104058</v>
      </c>
      <c r="S1402" s="5">
        <v>22</v>
      </c>
      <c r="T1402" s="5">
        <v>7248</v>
      </c>
      <c r="U1402" s="5">
        <v>0</v>
      </c>
      <c r="V1402" s="5">
        <v>0</v>
      </c>
      <c r="W1402" s="5">
        <v>11</v>
      </c>
      <c r="X1402" s="5">
        <v>18</v>
      </c>
      <c r="Y1402" s="5">
        <v>2500</v>
      </c>
      <c r="Z1402" s="5">
        <v>0</v>
      </c>
      <c r="AA1402" s="5">
        <v>40</v>
      </c>
      <c r="AB1402" s="5">
        <v>15</v>
      </c>
      <c r="AC1402" s="5">
        <v>54</v>
      </c>
      <c r="AD1402" s="5">
        <v>1191</v>
      </c>
      <c r="AE1402" s="5">
        <v>9032</v>
      </c>
      <c r="AF1402" s="5">
        <v>9203</v>
      </c>
      <c r="AG1402" s="5">
        <v>1633</v>
      </c>
      <c r="AH1402" s="5">
        <v>17011</v>
      </c>
      <c r="AI1402" s="5">
        <v>2506</v>
      </c>
      <c r="AJ1402" s="5">
        <v>0</v>
      </c>
      <c r="AK1402" s="5">
        <v>14300</v>
      </c>
      <c r="AL1402" s="5">
        <v>0</v>
      </c>
      <c r="AM1402" s="5">
        <v>0</v>
      </c>
      <c r="AN1402" s="5">
        <v>0</v>
      </c>
      <c r="AO1402" s="5">
        <v>0</v>
      </c>
      <c r="AP1402" s="5">
        <v>0</v>
      </c>
      <c r="AQ1402" s="5">
        <v>720</v>
      </c>
      <c r="AR1402" s="5">
        <v>641</v>
      </c>
      <c r="AS1402" s="5">
        <v>5493</v>
      </c>
      <c r="AT1402" s="5">
        <v>13914</v>
      </c>
      <c r="AU1402" s="5">
        <v>178</v>
      </c>
      <c r="AV1402" s="5">
        <v>0</v>
      </c>
      <c r="AW1402" s="5">
        <v>0</v>
      </c>
      <c r="AX1402" s="5">
        <v>0</v>
      </c>
      <c r="AY1402" s="5">
        <v>0</v>
      </c>
      <c r="AZ1402" s="5">
        <v>0</v>
      </c>
      <c r="BA1402" s="5">
        <v>0</v>
      </c>
      <c r="BB1402" s="5">
        <v>18</v>
      </c>
      <c r="BC1402" s="5">
        <v>26385</v>
      </c>
      <c r="BD1402" s="5">
        <v>0</v>
      </c>
      <c r="BE1402" s="5">
        <v>0</v>
      </c>
      <c r="BF1402" s="5">
        <v>0</v>
      </c>
      <c r="BG1402" s="5">
        <v>0</v>
      </c>
      <c r="BH1402" s="5">
        <v>1472004</v>
      </c>
      <c r="BI1402" s="5">
        <v>150641</v>
      </c>
      <c r="BJ1402" s="5">
        <v>1443472</v>
      </c>
      <c r="BK1402" s="5">
        <v>31621</v>
      </c>
      <c r="BL1402" s="5">
        <v>0</v>
      </c>
      <c r="BM1402" s="5">
        <v>0</v>
      </c>
      <c r="BN1402" s="5">
        <v>0</v>
      </c>
      <c r="BO1402" s="5">
        <v>147492</v>
      </c>
      <c r="BP1402" s="5">
        <v>1921568</v>
      </c>
      <c r="BQ1402" s="5">
        <v>293172</v>
      </c>
      <c r="BR1402" s="5">
        <v>20924</v>
      </c>
    </row>
    <row r="1403" spans="1:70">
      <c r="A1403" t="s">
        <v>2873</v>
      </c>
      <c r="B1403" t="s">
        <v>2874</v>
      </c>
      <c r="C1403" t="s">
        <v>1298</v>
      </c>
      <c r="D1403" t="s">
        <v>2882</v>
      </c>
      <c r="E1403" t="str">
        <f t="shared" si="21"/>
        <v>沖縄県嘉手納町</v>
      </c>
      <c r="F1403" s="5">
        <v>13503</v>
      </c>
      <c r="G1403" s="5">
        <v>8</v>
      </c>
      <c r="H1403" s="5">
        <v>0</v>
      </c>
      <c r="I1403" s="5">
        <v>0</v>
      </c>
      <c r="J1403" s="5">
        <v>0</v>
      </c>
      <c r="K1403" s="5">
        <v>0</v>
      </c>
      <c r="L1403" s="5">
        <v>0</v>
      </c>
      <c r="M1403" s="5">
        <v>20</v>
      </c>
      <c r="N1403" s="5">
        <v>7372</v>
      </c>
      <c r="O1403" s="5">
        <v>47019</v>
      </c>
      <c r="P1403" s="5">
        <v>145647</v>
      </c>
      <c r="Q1403" s="5">
        <v>0</v>
      </c>
      <c r="R1403" s="5">
        <v>3784</v>
      </c>
      <c r="S1403" s="5">
        <v>8</v>
      </c>
      <c r="T1403" s="5">
        <v>2362</v>
      </c>
      <c r="U1403" s="5">
        <v>0</v>
      </c>
      <c r="V1403" s="5">
        <v>0</v>
      </c>
      <c r="W1403" s="5">
        <v>2</v>
      </c>
      <c r="X1403" s="5">
        <v>4</v>
      </c>
      <c r="Y1403" s="5">
        <v>0</v>
      </c>
      <c r="Z1403" s="5">
        <v>0</v>
      </c>
      <c r="AA1403" s="5">
        <v>0</v>
      </c>
      <c r="AB1403" s="5">
        <v>0</v>
      </c>
      <c r="AC1403" s="5">
        <v>0</v>
      </c>
      <c r="AD1403" s="5">
        <v>0</v>
      </c>
      <c r="AE1403" s="5">
        <v>0</v>
      </c>
      <c r="AF1403" s="5">
        <v>0</v>
      </c>
      <c r="AG1403" s="5">
        <v>0</v>
      </c>
      <c r="AH1403" s="5">
        <v>0</v>
      </c>
      <c r="AI1403" s="5">
        <v>0</v>
      </c>
      <c r="AJ1403" s="5">
        <v>0</v>
      </c>
      <c r="AK1403" s="5">
        <v>0</v>
      </c>
      <c r="AL1403" s="5">
        <v>1200</v>
      </c>
      <c r="AM1403" s="5">
        <v>0</v>
      </c>
      <c r="AN1403" s="5">
        <v>0</v>
      </c>
      <c r="AO1403" s="5">
        <v>0</v>
      </c>
      <c r="AP1403" s="5">
        <v>0</v>
      </c>
      <c r="AQ1403" s="5">
        <v>0</v>
      </c>
      <c r="AR1403" s="5">
        <v>0</v>
      </c>
      <c r="AS1403" s="5">
        <v>0</v>
      </c>
      <c r="AT1403" s="5">
        <v>526</v>
      </c>
      <c r="AU1403" s="5">
        <v>1584</v>
      </c>
      <c r="AV1403" s="5">
        <v>0</v>
      </c>
      <c r="AW1403" s="5">
        <v>0</v>
      </c>
      <c r="AX1403" s="5">
        <v>0</v>
      </c>
      <c r="AY1403" s="5">
        <v>0</v>
      </c>
      <c r="AZ1403" s="5">
        <v>0</v>
      </c>
      <c r="BA1403" s="5">
        <v>0</v>
      </c>
      <c r="BB1403" s="5">
        <v>0</v>
      </c>
      <c r="BC1403" s="5">
        <v>4683</v>
      </c>
      <c r="BD1403" s="5">
        <v>0</v>
      </c>
      <c r="BE1403" s="5">
        <v>0</v>
      </c>
      <c r="BF1403" s="5">
        <v>0</v>
      </c>
      <c r="BG1403" s="5">
        <v>0</v>
      </c>
      <c r="BH1403" s="5">
        <v>273573</v>
      </c>
      <c r="BI1403" s="5">
        <v>31979</v>
      </c>
      <c r="BJ1403" s="5">
        <v>311254</v>
      </c>
      <c r="BK1403" s="5">
        <v>433</v>
      </c>
      <c r="BL1403" s="5">
        <v>0</v>
      </c>
      <c r="BM1403" s="5">
        <v>0</v>
      </c>
      <c r="BN1403" s="5">
        <v>0</v>
      </c>
      <c r="BO1403" s="5">
        <v>28738</v>
      </c>
      <c r="BP1403" s="5">
        <v>1115288</v>
      </c>
      <c r="BQ1403" s="5">
        <v>63920</v>
      </c>
      <c r="BR1403" s="5">
        <v>11510</v>
      </c>
    </row>
    <row r="1404" spans="1:70">
      <c r="A1404" t="s">
        <v>2873</v>
      </c>
      <c r="B1404" t="s">
        <v>2874</v>
      </c>
      <c r="C1404" t="s">
        <v>1302</v>
      </c>
      <c r="D1404" t="s">
        <v>2883</v>
      </c>
      <c r="E1404" t="str">
        <f t="shared" si="21"/>
        <v>沖縄県西原町</v>
      </c>
      <c r="F1404" s="5">
        <v>34342</v>
      </c>
      <c r="G1404" s="5">
        <v>11</v>
      </c>
      <c r="H1404" s="5">
        <v>0</v>
      </c>
      <c r="I1404" s="5">
        <v>0</v>
      </c>
      <c r="J1404" s="5">
        <v>0</v>
      </c>
      <c r="K1404" s="5">
        <v>0</v>
      </c>
      <c r="L1404" s="5">
        <v>0</v>
      </c>
      <c r="M1404" s="5">
        <v>8572</v>
      </c>
      <c r="N1404" s="5">
        <v>1495</v>
      </c>
      <c r="O1404" s="5">
        <v>159736</v>
      </c>
      <c r="P1404" s="5">
        <v>769926</v>
      </c>
      <c r="Q1404" s="5">
        <v>137170</v>
      </c>
      <c r="R1404" s="5">
        <v>35315</v>
      </c>
      <c r="S1404" s="5">
        <v>9</v>
      </c>
      <c r="T1404" s="5">
        <v>3966</v>
      </c>
      <c r="U1404" s="5">
        <v>0</v>
      </c>
      <c r="V1404" s="5">
        <v>0</v>
      </c>
      <c r="W1404" s="5">
        <v>7</v>
      </c>
      <c r="X1404" s="5">
        <v>5</v>
      </c>
      <c r="Y1404" s="5">
        <v>0</v>
      </c>
      <c r="Z1404" s="5">
        <v>0</v>
      </c>
      <c r="AA1404" s="5">
        <v>0</v>
      </c>
      <c r="AB1404" s="5">
        <v>0</v>
      </c>
      <c r="AC1404" s="5">
        <v>0</v>
      </c>
      <c r="AD1404" s="5">
        <v>0</v>
      </c>
      <c r="AE1404" s="5">
        <v>0</v>
      </c>
      <c r="AF1404" s="5">
        <v>4510</v>
      </c>
      <c r="AG1404" s="5">
        <v>0</v>
      </c>
      <c r="AH1404" s="5">
        <v>7575</v>
      </c>
      <c r="AI1404" s="5">
        <v>0</v>
      </c>
      <c r="AJ1404" s="5">
        <v>3283</v>
      </c>
      <c r="AK1404" s="5">
        <v>5700</v>
      </c>
      <c r="AL1404" s="5">
        <v>0</v>
      </c>
      <c r="AM1404" s="5">
        <v>2500</v>
      </c>
      <c r="AN1404" s="5">
        <v>0</v>
      </c>
      <c r="AO1404" s="5">
        <v>0</v>
      </c>
      <c r="AP1404" s="5">
        <v>0</v>
      </c>
      <c r="AQ1404" s="5">
        <v>0</v>
      </c>
      <c r="AR1404" s="5">
        <v>0</v>
      </c>
      <c r="AS1404" s="5">
        <v>467</v>
      </c>
      <c r="AT1404" s="5">
        <v>225</v>
      </c>
      <c r="AU1404" s="5">
        <v>6782</v>
      </c>
      <c r="AV1404" s="5">
        <v>0</v>
      </c>
      <c r="AW1404" s="5">
        <v>0</v>
      </c>
      <c r="AX1404" s="5">
        <v>0</v>
      </c>
      <c r="AY1404" s="5">
        <v>0</v>
      </c>
      <c r="AZ1404" s="5">
        <v>0</v>
      </c>
      <c r="BA1404" s="5">
        <v>0</v>
      </c>
      <c r="BB1404" s="5">
        <v>0</v>
      </c>
      <c r="BC1404" s="5">
        <v>435</v>
      </c>
      <c r="BD1404" s="5">
        <v>0</v>
      </c>
      <c r="BE1404" s="5">
        <v>0</v>
      </c>
      <c r="BF1404" s="5">
        <v>0</v>
      </c>
      <c r="BG1404" s="5">
        <v>0</v>
      </c>
      <c r="BH1404" s="5">
        <v>780745</v>
      </c>
      <c r="BI1404" s="5">
        <v>44476</v>
      </c>
      <c r="BJ1404" s="5">
        <v>714536</v>
      </c>
      <c r="BK1404" s="5">
        <v>7417</v>
      </c>
      <c r="BL1404" s="5">
        <v>0</v>
      </c>
      <c r="BM1404" s="5">
        <v>0</v>
      </c>
      <c r="BN1404" s="5">
        <v>0</v>
      </c>
      <c r="BO1404" s="5">
        <v>44149</v>
      </c>
      <c r="BP1404" s="5">
        <v>1856825</v>
      </c>
      <c r="BQ1404" s="5">
        <v>107784</v>
      </c>
      <c r="BR1404" s="5">
        <v>12630</v>
      </c>
    </row>
    <row r="1405" spans="1:70">
      <c r="A1405" t="s">
        <v>2873</v>
      </c>
      <c r="B1405" t="s">
        <v>2874</v>
      </c>
      <c r="C1405" t="s">
        <v>1523</v>
      </c>
      <c r="D1405" t="s">
        <v>2884</v>
      </c>
      <c r="E1405" t="str">
        <f t="shared" si="21"/>
        <v>沖縄県読谷村</v>
      </c>
      <c r="F1405" s="5">
        <v>39453</v>
      </c>
      <c r="G1405" s="5">
        <v>13</v>
      </c>
      <c r="H1405" s="5">
        <v>0</v>
      </c>
      <c r="I1405" s="5">
        <v>0</v>
      </c>
      <c r="J1405" s="5">
        <v>0</v>
      </c>
      <c r="K1405" s="5">
        <v>0</v>
      </c>
      <c r="L1405" s="5">
        <v>0</v>
      </c>
      <c r="M1405" s="5">
        <v>7572</v>
      </c>
      <c r="N1405" s="5">
        <v>58649</v>
      </c>
      <c r="O1405" s="5">
        <v>154575</v>
      </c>
      <c r="P1405" s="5">
        <v>853590</v>
      </c>
      <c r="Q1405" s="5">
        <v>12676</v>
      </c>
      <c r="R1405" s="5">
        <v>2889</v>
      </c>
      <c r="S1405" s="5">
        <v>8</v>
      </c>
      <c r="T1405" s="5">
        <v>4708</v>
      </c>
      <c r="U1405" s="5">
        <v>0</v>
      </c>
      <c r="V1405" s="5">
        <v>0</v>
      </c>
      <c r="W1405" s="5">
        <v>4</v>
      </c>
      <c r="X1405" s="5">
        <v>4</v>
      </c>
      <c r="Y1405" s="5">
        <v>0</v>
      </c>
      <c r="Z1405" s="5">
        <v>0</v>
      </c>
      <c r="AA1405" s="5">
        <v>0</v>
      </c>
      <c r="AB1405" s="5">
        <v>0</v>
      </c>
      <c r="AC1405" s="5">
        <v>0</v>
      </c>
      <c r="AD1405" s="5">
        <v>3941</v>
      </c>
      <c r="AE1405" s="5">
        <v>11040</v>
      </c>
      <c r="AF1405" s="5">
        <v>32671</v>
      </c>
      <c r="AG1405" s="5">
        <v>0</v>
      </c>
      <c r="AH1405" s="5">
        <v>0</v>
      </c>
      <c r="AI1405" s="5">
        <v>0</v>
      </c>
      <c r="AJ1405" s="5">
        <v>5472</v>
      </c>
      <c r="AK1405" s="5">
        <v>2000</v>
      </c>
      <c r="AL1405" s="5">
        <v>4000</v>
      </c>
      <c r="AM1405" s="5">
        <v>0</v>
      </c>
      <c r="AN1405" s="5">
        <v>0</v>
      </c>
      <c r="AO1405" s="5">
        <v>0</v>
      </c>
      <c r="AP1405" s="5">
        <v>0</v>
      </c>
      <c r="AQ1405" s="5">
        <v>0</v>
      </c>
      <c r="AR1405" s="5">
        <v>0</v>
      </c>
      <c r="AS1405" s="5">
        <v>3358</v>
      </c>
      <c r="AT1405" s="5">
        <v>2168</v>
      </c>
      <c r="AU1405" s="5">
        <v>6112</v>
      </c>
      <c r="AV1405" s="5">
        <v>0</v>
      </c>
      <c r="AW1405" s="5">
        <v>0</v>
      </c>
      <c r="AX1405" s="5">
        <v>0</v>
      </c>
      <c r="AY1405" s="5">
        <v>0</v>
      </c>
      <c r="AZ1405" s="5">
        <v>0</v>
      </c>
      <c r="BA1405" s="5">
        <v>0</v>
      </c>
      <c r="BB1405" s="5">
        <v>0</v>
      </c>
      <c r="BC1405" s="5">
        <v>1060</v>
      </c>
      <c r="BD1405" s="5">
        <v>0</v>
      </c>
      <c r="BE1405" s="5">
        <v>0</v>
      </c>
      <c r="BF1405" s="5">
        <v>0</v>
      </c>
      <c r="BG1405" s="5">
        <v>0</v>
      </c>
      <c r="BH1405" s="5">
        <v>862536</v>
      </c>
      <c r="BI1405" s="5">
        <v>48035</v>
      </c>
      <c r="BJ1405" s="5">
        <v>779679</v>
      </c>
      <c r="BK1405" s="5">
        <v>1086</v>
      </c>
      <c r="BL1405" s="5">
        <v>0</v>
      </c>
      <c r="BM1405" s="5">
        <v>0</v>
      </c>
      <c r="BN1405" s="5">
        <v>0</v>
      </c>
      <c r="BO1405" s="5">
        <v>47202</v>
      </c>
      <c r="BP1405" s="5">
        <v>1059284</v>
      </c>
      <c r="BQ1405" s="5">
        <v>137150</v>
      </c>
      <c r="BR1405" s="5">
        <v>17270</v>
      </c>
    </row>
    <row r="1406" spans="1:70">
      <c r="A1406" t="s">
        <v>2873</v>
      </c>
      <c r="B1406" t="s">
        <v>2874</v>
      </c>
      <c r="C1406" t="s">
        <v>1306</v>
      </c>
      <c r="D1406" t="s">
        <v>2885</v>
      </c>
      <c r="E1406" t="str">
        <f t="shared" si="21"/>
        <v>沖縄県うるま市</v>
      </c>
      <c r="F1406" s="5">
        <v>120920</v>
      </c>
      <c r="G1406" s="5">
        <v>48</v>
      </c>
      <c r="H1406" s="5">
        <v>0</v>
      </c>
      <c r="I1406" s="5">
        <v>0</v>
      </c>
      <c r="J1406" s="5">
        <v>0</v>
      </c>
      <c r="K1406" s="5">
        <v>0</v>
      </c>
      <c r="L1406" s="5">
        <v>0</v>
      </c>
      <c r="M1406" s="5">
        <v>61081</v>
      </c>
      <c r="N1406" s="5">
        <v>40782</v>
      </c>
      <c r="O1406" s="5">
        <v>668342</v>
      </c>
      <c r="P1406" s="5">
        <v>2476870</v>
      </c>
      <c r="Q1406" s="5">
        <v>1354304</v>
      </c>
      <c r="R1406" s="5">
        <v>141177</v>
      </c>
      <c r="S1406" s="5">
        <v>28</v>
      </c>
      <c r="T1406" s="5">
        <v>12652</v>
      </c>
      <c r="U1406" s="5">
        <v>0</v>
      </c>
      <c r="V1406" s="5">
        <v>0</v>
      </c>
      <c r="W1406" s="5">
        <v>17</v>
      </c>
      <c r="X1406" s="5">
        <v>5</v>
      </c>
      <c r="Y1406" s="5">
        <v>0</v>
      </c>
      <c r="Z1406" s="5">
        <v>0</v>
      </c>
      <c r="AA1406" s="5">
        <v>0</v>
      </c>
      <c r="AB1406" s="5">
        <v>0</v>
      </c>
      <c r="AC1406" s="5">
        <v>0</v>
      </c>
      <c r="AD1406" s="5">
        <v>13544</v>
      </c>
      <c r="AE1406" s="5">
        <v>4259</v>
      </c>
      <c r="AF1406" s="5">
        <v>33518</v>
      </c>
      <c r="AG1406" s="5">
        <v>0</v>
      </c>
      <c r="AH1406" s="5">
        <v>1908</v>
      </c>
      <c r="AI1406" s="5">
        <v>0</v>
      </c>
      <c r="AJ1406" s="5">
        <v>9572</v>
      </c>
      <c r="AK1406" s="5">
        <v>5380</v>
      </c>
      <c r="AL1406" s="5">
        <v>0</v>
      </c>
      <c r="AM1406" s="5">
        <v>13679</v>
      </c>
      <c r="AN1406" s="5">
        <v>0</v>
      </c>
      <c r="AO1406" s="5">
        <v>0</v>
      </c>
      <c r="AP1406" s="5">
        <v>0</v>
      </c>
      <c r="AQ1406" s="5">
        <v>0</v>
      </c>
      <c r="AR1406" s="5">
        <v>0</v>
      </c>
      <c r="AS1406" s="5">
        <v>3294</v>
      </c>
      <c r="AT1406" s="5">
        <v>2419</v>
      </c>
      <c r="AU1406" s="5">
        <v>121</v>
      </c>
      <c r="AV1406" s="5">
        <v>0</v>
      </c>
      <c r="AW1406" s="5">
        <v>7308</v>
      </c>
      <c r="AX1406" s="5">
        <v>18</v>
      </c>
      <c r="AY1406" s="5">
        <v>144</v>
      </c>
      <c r="AZ1406" s="5">
        <v>0</v>
      </c>
      <c r="BA1406" s="5">
        <v>2897</v>
      </c>
      <c r="BB1406" s="5">
        <v>3079</v>
      </c>
      <c r="BC1406" s="5">
        <v>88666</v>
      </c>
      <c r="BD1406" s="5">
        <v>0</v>
      </c>
      <c r="BE1406" s="5">
        <v>0</v>
      </c>
      <c r="BF1406" s="5">
        <v>0</v>
      </c>
      <c r="BG1406" s="5">
        <v>0</v>
      </c>
      <c r="BH1406" s="5">
        <v>2574448</v>
      </c>
      <c r="BI1406" s="5">
        <v>258459</v>
      </c>
      <c r="BJ1406" s="5">
        <v>2635334</v>
      </c>
      <c r="BK1406" s="5">
        <v>38906</v>
      </c>
      <c r="BL1406" s="5">
        <v>74</v>
      </c>
      <c r="BM1406" s="5">
        <v>0</v>
      </c>
      <c r="BN1406" s="5">
        <v>0</v>
      </c>
      <c r="BO1406" s="5">
        <v>238460</v>
      </c>
      <c r="BP1406" s="5">
        <v>2617018</v>
      </c>
      <c r="BQ1406" s="5">
        <v>438833</v>
      </c>
      <c r="BR1406" s="5">
        <v>51750</v>
      </c>
    </row>
    <row r="1407" spans="1:70">
      <c r="A1407" t="s">
        <v>2873</v>
      </c>
      <c r="B1407" t="s">
        <v>2874</v>
      </c>
      <c r="C1407" t="s">
        <v>1308</v>
      </c>
      <c r="D1407" t="s">
        <v>2886</v>
      </c>
      <c r="E1407" t="str">
        <f t="shared" si="21"/>
        <v>沖縄県北谷町</v>
      </c>
      <c r="F1407" s="5">
        <v>28226</v>
      </c>
      <c r="G1407" s="5">
        <v>15</v>
      </c>
      <c r="H1407" s="5">
        <v>0</v>
      </c>
      <c r="I1407" s="5">
        <v>0</v>
      </c>
      <c r="J1407" s="5">
        <v>0</v>
      </c>
      <c r="K1407" s="5">
        <v>0</v>
      </c>
      <c r="L1407" s="5">
        <v>0</v>
      </c>
      <c r="M1407" s="5">
        <v>3487</v>
      </c>
      <c r="N1407" s="5">
        <v>329</v>
      </c>
      <c r="O1407" s="5">
        <v>161915</v>
      </c>
      <c r="P1407" s="5">
        <v>644988</v>
      </c>
      <c r="Q1407" s="5">
        <v>372480</v>
      </c>
      <c r="R1407" s="5">
        <v>35157</v>
      </c>
      <c r="S1407" s="5">
        <v>11</v>
      </c>
      <c r="T1407" s="5">
        <v>5097</v>
      </c>
      <c r="U1407" s="5">
        <v>0</v>
      </c>
      <c r="V1407" s="5">
        <v>0</v>
      </c>
      <c r="W1407" s="5">
        <v>6</v>
      </c>
      <c r="X1407" s="5">
        <v>2</v>
      </c>
      <c r="Y1407" s="5">
        <v>0</v>
      </c>
      <c r="Z1407" s="5">
        <v>0</v>
      </c>
      <c r="AA1407" s="5">
        <v>0</v>
      </c>
      <c r="AB1407" s="5">
        <v>0</v>
      </c>
      <c r="AC1407" s="5">
        <v>0</v>
      </c>
      <c r="AD1407" s="5">
        <v>0</v>
      </c>
      <c r="AE1407" s="5">
        <v>0</v>
      </c>
      <c r="AF1407" s="5">
        <v>7528</v>
      </c>
      <c r="AG1407" s="5">
        <v>0</v>
      </c>
      <c r="AH1407" s="5">
        <v>0</v>
      </c>
      <c r="AI1407" s="5">
        <v>0</v>
      </c>
      <c r="AJ1407" s="5">
        <v>0</v>
      </c>
      <c r="AK1407" s="5">
        <v>5200</v>
      </c>
      <c r="AL1407" s="5">
        <v>2300</v>
      </c>
      <c r="AM1407" s="5">
        <v>0</v>
      </c>
      <c r="AN1407" s="5">
        <v>0</v>
      </c>
      <c r="AO1407" s="5">
        <v>0</v>
      </c>
      <c r="AP1407" s="5">
        <v>0</v>
      </c>
      <c r="AQ1407" s="5">
        <v>0</v>
      </c>
      <c r="AR1407" s="5">
        <v>0</v>
      </c>
      <c r="AS1407" s="5">
        <v>0</v>
      </c>
      <c r="AT1407" s="5">
        <v>0</v>
      </c>
      <c r="AU1407" s="5">
        <v>5005</v>
      </c>
      <c r="AV1407" s="5">
        <v>0</v>
      </c>
      <c r="AW1407" s="5">
        <v>0</v>
      </c>
      <c r="AX1407" s="5">
        <v>0</v>
      </c>
      <c r="AY1407" s="5">
        <v>0</v>
      </c>
      <c r="AZ1407" s="5">
        <v>0</v>
      </c>
      <c r="BA1407" s="5">
        <v>0</v>
      </c>
      <c r="BB1407" s="5">
        <v>0</v>
      </c>
      <c r="BC1407" s="5">
        <v>0</v>
      </c>
      <c r="BD1407" s="5">
        <v>0</v>
      </c>
      <c r="BE1407" s="5">
        <v>0</v>
      </c>
      <c r="BF1407" s="5">
        <v>0</v>
      </c>
      <c r="BG1407" s="5">
        <v>0</v>
      </c>
      <c r="BH1407" s="5">
        <v>778162</v>
      </c>
      <c r="BI1407" s="5">
        <v>59622</v>
      </c>
      <c r="BJ1407" s="5">
        <v>776952</v>
      </c>
      <c r="BK1407" s="5">
        <v>8775</v>
      </c>
      <c r="BL1407" s="5">
        <v>0</v>
      </c>
      <c r="BM1407" s="5">
        <v>0</v>
      </c>
      <c r="BN1407" s="5">
        <v>0</v>
      </c>
      <c r="BO1407" s="5">
        <v>57247</v>
      </c>
      <c r="BP1407" s="5">
        <v>2711041</v>
      </c>
      <c r="BQ1407" s="5">
        <v>187581</v>
      </c>
      <c r="BR1407" s="5">
        <v>19906</v>
      </c>
    </row>
    <row r="1408" spans="1:70">
      <c r="A1408" t="s">
        <v>2873</v>
      </c>
      <c r="B1408" t="s">
        <v>2874</v>
      </c>
      <c r="C1408" t="s">
        <v>1310</v>
      </c>
      <c r="D1408" t="s">
        <v>2887</v>
      </c>
      <c r="E1408" t="str">
        <f t="shared" si="21"/>
        <v>沖縄県与那原町</v>
      </c>
      <c r="F1408" s="5">
        <v>19390</v>
      </c>
      <c r="G1408" s="5">
        <v>9</v>
      </c>
      <c r="H1408" s="5">
        <v>0</v>
      </c>
      <c r="I1408" s="5">
        <v>0</v>
      </c>
      <c r="J1408" s="5">
        <v>0</v>
      </c>
      <c r="K1408" s="5">
        <v>0</v>
      </c>
      <c r="L1408" s="5">
        <v>0</v>
      </c>
      <c r="M1408" s="5">
        <v>4016</v>
      </c>
      <c r="N1408" s="5">
        <v>5519</v>
      </c>
      <c r="O1408" s="5">
        <v>67671</v>
      </c>
      <c r="P1408" s="5">
        <v>390734</v>
      </c>
      <c r="Q1408" s="5">
        <v>165237</v>
      </c>
      <c r="R1408" s="5">
        <v>16160</v>
      </c>
      <c r="S1408" s="5">
        <v>9</v>
      </c>
      <c r="T1408" s="5">
        <v>1897</v>
      </c>
      <c r="U1408" s="5">
        <v>0</v>
      </c>
      <c r="V1408" s="5">
        <v>0</v>
      </c>
      <c r="W1408" s="5">
        <v>1</v>
      </c>
      <c r="X1408" s="5">
        <v>3</v>
      </c>
      <c r="Y1408" s="5">
        <v>0</v>
      </c>
      <c r="Z1408" s="5">
        <v>0</v>
      </c>
      <c r="AA1408" s="5">
        <v>0</v>
      </c>
      <c r="AB1408" s="5">
        <v>0</v>
      </c>
      <c r="AC1408" s="5">
        <v>0</v>
      </c>
      <c r="AD1408" s="5">
        <v>0</v>
      </c>
      <c r="AE1408" s="5">
        <v>0</v>
      </c>
      <c r="AF1408" s="5">
        <v>0</v>
      </c>
      <c r="AG1408" s="5">
        <v>0</v>
      </c>
      <c r="AH1408" s="5">
        <v>3972</v>
      </c>
      <c r="AI1408" s="5">
        <v>0</v>
      </c>
      <c r="AJ1408" s="5">
        <v>0</v>
      </c>
      <c r="AK1408" s="5">
        <v>3430</v>
      </c>
      <c r="AL1408" s="5">
        <v>1000</v>
      </c>
      <c r="AM1408" s="5">
        <v>0</v>
      </c>
      <c r="AN1408" s="5">
        <v>0</v>
      </c>
      <c r="AO1408" s="5">
        <v>0</v>
      </c>
      <c r="AP1408" s="5">
        <v>0</v>
      </c>
      <c r="AQ1408" s="5">
        <v>0</v>
      </c>
      <c r="AR1408" s="5">
        <v>0</v>
      </c>
      <c r="AS1408" s="5">
        <v>957</v>
      </c>
      <c r="AT1408" s="5">
        <v>156</v>
      </c>
      <c r="AU1408" s="5">
        <v>1166</v>
      </c>
      <c r="AV1408" s="5">
        <v>0</v>
      </c>
      <c r="AW1408" s="5">
        <v>0</v>
      </c>
      <c r="AX1408" s="5">
        <v>0</v>
      </c>
      <c r="AY1408" s="5">
        <v>0</v>
      </c>
      <c r="AZ1408" s="5">
        <v>0</v>
      </c>
      <c r="BA1408" s="5">
        <v>0</v>
      </c>
      <c r="BB1408" s="5">
        <v>0</v>
      </c>
      <c r="BC1408" s="5">
        <v>805</v>
      </c>
      <c r="BD1408" s="5">
        <v>0</v>
      </c>
      <c r="BE1408" s="5">
        <v>0</v>
      </c>
      <c r="BF1408" s="5">
        <v>0</v>
      </c>
      <c r="BG1408" s="5">
        <v>0</v>
      </c>
      <c r="BH1408" s="5">
        <v>398512</v>
      </c>
      <c r="BI1408" s="5">
        <v>23806</v>
      </c>
      <c r="BJ1408" s="5">
        <v>384570</v>
      </c>
      <c r="BK1408" s="5">
        <v>4240</v>
      </c>
      <c r="BL1408" s="5">
        <v>0</v>
      </c>
      <c r="BM1408" s="5">
        <v>505</v>
      </c>
      <c r="BN1408" s="5">
        <v>0</v>
      </c>
      <c r="BO1408" s="5">
        <v>21717</v>
      </c>
      <c r="BP1408" s="5">
        <v>287557</v>
      </c>
      <c r="BQ1408" s="5">
        <v>65524</v>
      </c>
      <c r="BR1408" s="5">
        <v>8351</v>
      </c>
    </row>
    <row r="1409" spans="1:70">
      <c r="A1409" t="s">
        <v>2873</v>
      </c>
      <c r="B1409" t="s">
        <v>2874</v>
      </c>
      <c r="C1409" t="s">
        <v>1314</v>
      </c>
      <c r="D1409" t="s">
        <v>2888</v>
      </c>
      <c r="E1409" t="str">
        <f t="shared" si="21"/>
        <v>沖縄県中城村</v>
      </c>
      <c r="F1409" s="5">
        <v>21174</v>
      </c>
      <c r="G1409" s="5">
        <v>7</v>
      </c>
      <c r="H1409" s="5">
        <v>0</v>
      </c>
      <c r="I1409" s="5">
        <v>0</v>
      </c>
      <c r="J1409" s="5">
        <v>0</v>
      </c>
      <c r="K1409" s="5">
        <v>0</v>
      </c>
      <c r="L1409" s="5">
        <v>0</v>
      </c>
      <c r="M1409" s="5">
        <v>1433</v>
      </c>
      <c r="N1409" s="5">
        <v>0</v>
      </c>
      <c r="O1409" s="5">
        <v>140061</v>
      </c>
      <c r="P1409" s="5">
        <v>424544</v>
      </c>
      <c r="Q1409" s="5">
        <v>109778</v>
      </c>
      <c r="R1409" s="5">
        <v>8462</v>
      </c>
      <c r="S1409" s="5">
        <v>4</v>
      </c>
      <c r="T1409" s="5">
        <v>2094</v>
      </c>
      <c r="U1409" s="5">
        <v>0</v>
      </c>
      <c r="V1409" s="5">
        <v>0</v>
      </c>
      <c r="W1409" s="5">
        <v>1</v>
      </c>
      <c r="X1409" s="5">
        <v>2</v>
      </c>
      <c r="Y1409" s="5">
        <v>0</v>
      </c>
      <c r="Z1409" s="5">
        <v>0</v>
      </c>
      <c r="AA1409" s="5">
        <v>0</v>
      </c>
      <c r="AB1409" s="5">
        <v>0</v>
      </c>
      <c r="AC1409" s="5">
        <v>0</v>
      </c>
      <c r="AD1409" s="5">
        <v>0</v>
      </c>
      <c r="AE1409" s="5">
        <v>0</v>
      </c>
      <c r="AF1409" s="5">
        <v>0</v>
      </c>
      <c r="AG1409" s="5">
        <v>0</v>
      </c>
      <c r="AH1409" s="5">
        <v>1810</v>
      </c>
      <c r="AI1409" s="5">
        <v>0</v>
      </c>
      <c r="AJ1409" s="5">
        <v>3442</v>
      </c>
      <c r="AK1409" s="5">
        <v>1000</v>
      </c>
      <c r="AL1409" s="5">
        <v>0</v>
      </c>
      <c r="AM1409" s="5">
        <v>2071</v>
      </c>
      <c r="AN1409" s="5">
        <v>0</v>
      </c>
      <c r="AO1409" s="5">
        <v>0</v>
      </c>
      <c r="AP1409" s="5">
        <v>0</v>
      </c>
      <c r="AQ1409" s="5">
        <v>0</v>
      </c>
      <c r="AR1409" s="5">
        <v>0</v>
      </c>
      <c r="AS1409" s="5">
        <v>0</v>
      </c>
      <c r="AT1409" s="5">
        <v>0</v>
      </c>
      <c r="AU1409" s="5">
        <v>0</v>
      </c>
      <c r="AV1409" s="5">
        <v>0</v>
      </c>
      <c r="AW1409" s="5">
        <v>0</v>
      </c>
      <c r="AX1409" s="5">
        <v>0</v>
      </c>
      <c r="AY1409" s="5">
        <v>0</v>
      </c>
      <c r="AZ1409" s="5">
        <v>0</v>
      </c>
      <c r="BA1409" s="5">
        <v>113</v>
      </c>
      <c r="BB1409" s="5">
        <v>0</v>
      </c>
      <c r="BC1409" s="5">
        <v>7640</v>
      </c>
      <c r="BD1409" s="5">
        <v>0</v>
      </c>
      <c r="BE1409" s="5">
        <v>0</v>
      </c>
      <c r="BF1409" s="5">
        <v>0</v>
      </c>
      <c r="BG1409" s="5">
        <v>0</v>
      </c>
      <c r="BH1409" s="5">
        <v>435551</v>
      </c>
      <c r="BI1409" s="5">
        <v>53248</v>
      </c>
      <c r="BJ1409" s="5">
        <v>426260</v>
      </c>
      <c r="BK1409" s="5">
        <v>2967</v>
      </c>
      <c r="BL1409" s="5">
        <v>0</v>
      </c>
      <c r="BM1409" s="5">
        <v>0</v>
      </c>
      <c r="BN1409" s="5">
        <v>0</v>
      </c>
      <c r="BO1409" s="5">
        <v>44847</v>
      </c>
      <c r="BP1409" s="5">
        <v>677997</v>
      </c>
      <c r="BQ1409" s="5">
        <v>47573</v>
      </c>
      <c r="BR1409" s="5">
        <v>6109</v>
      </c>
    </row>
    <row r="1410" spans="1:70">
      <c r="A1410" t="s">
        <v>2873</v>
      </c>
      <c r="B1410" t="s">
        <v>2874</v>
      </c>
      <c r="C1410" t="s">
        <v>1316</v>
      </c>
      <c r="D1410" t="s">
        <v>2889</v>
      </c>
      <c r="E1410" t="str">
        <f t="shared" si="21"/>
        <v>沖縄県糸満市</v>
      </c>
      <c r="F1410" s="5">
        <v>59915</v>
      </c>
      <c r="G1410" s="5">
        <v>15</v>
      </c>
      <c r="H1410" s="5">
        <v>0</v>
      </c>
      <c r="I1410" s="5">
        <v>0</v>
      </c>
      <c r="J1410" s="5">
        <v>0</v>
      </c>
      <c r="K1410" s="5">
        <v>0</v>
      </c>
      <c r="L1410" s="5">
        <v>0</v>
      </c>
      <c r="M1410" s="5">
        <v>11317</v>
      </c>
      <c r="N1410" s="5">
        <v>75374</v>
      </c>
      <c r="O1410" s="5">
        <v>281098</v>
      </c>
      <c r="P1410" s="5">
        <v>1293192</v>
      </c>
      <c r="Q1410" s="5">
        <v>220312</v>
      </c>
      <c r="R1410" s="5">
        <v>36576</v>
      </c>
      <c r="S1410" s="5">
        <v>13</v>
      </c>
      <c r="T1410" s="5">
        <v>6493</v>
      </c>
      <c r="U1410" s="5">
        <v>0</v>
      </c>
      <c r="V1410" s="5">
        <v>0</v>
      </c>
      <c r="W1410" s="5">
        <v>5</v>
      </c>
      <c r="X1410" s="5">
        <v>2</v>
      </c>
      <c r="Y1410" s="5">
        <v>0</v>
      </c>
      <c r="Z1410" s="5">
        <v>0</v>
      </c>
      <c r="AA1410" s="5">
        <v>0</v>
      </c>
      <c r="AB1410" s="5">
        <v>0</v>
      </c>
      <c r="AC1410" s="5">
        <v>0</v>
      </c>
      <c r="AD1410" s="5">
        <v>3347</v>
      </c>
      <c r="AE1410" s="5">
        <v>13526</v>
      </c>
      <c r="AF1410" s="5">
        <v>1230</v>
      </c>
      <c r="AG1410" s="5">
        <v>0</v>
      </c>
      <c r="AH1410" s="5">
        <v>25003</v>
      </c>
      <c r="AI1410" s="5">
        <v>0</v>
      </c>
      <c r="AJ1410" s="5">
        <v>0</v>
      </c>
      <c r="AK1410" s="5">
        <v>13000</v>
      </c>
      <c r="AL1410" s="5">
        <v>0</v>
      </c>
      <c r="AM1410" s="5">
        <v>0</v>
      </c>
      <c r="AN1410" s="5">
        <v>0</v>
      </c>
      <c r="AO1410" s="5">
        <v>0</v>
      </c>
      <c r="AP1410" s="5">
        <v>0</v>
      </c>
      <c r="AQ1410" s="5">
        <v>0</v>
      </c>
      <c r="AR1410" s="5">
        <v>0</v>
      </c>
      <c r="AS1410" s="5">
        <v>0</v>
      </c>
      <c r="AT1410" s="5">
        <v>4799</v>
      </c>
      <c r="AU1410" s="5">
        <v>619</v>
      </c>
      <c r="AV1410" s="5">
        <v>0</v>
      </c>
      <c r="AW1410" s="5">
        <v>0</v>
      </c>
      <c r="AX1410" s="5">
        <v>0</v>
      </c>
      <c r="AY1410" s="5">
        <v>0</v>
      </c>
      <c r="AZ1410" s="5">
        <v>0</v>
      </c>
      <c r="BA1410" s="5">
        <v>0</v>
      </c>
      <c r="BB1410" s="5">
        <v>2215</v>
      </c>
      <c r="BC1410" s="5">
        <v>33226</v>
      </c>
      <c r="BD1410" s="5">
        <v>0</v>
      </c>
      <c r="BE1410" s="5">
        <v>0</v>
      </c>
      <c r="BF1410" s="5">
        <v>0</v>
      </c>
      <c r="BG1410" s="5">
        <v>0</v>
      </c>
      <c r="BH1410" s="5">
        <v>1343957</v>
      </c>
      <c r="BI1410" s="5">
        <v>164361</v>
      </c>
      <c r="BJ1410" s="5">
        <v>1403805</v>
      </c>
      <c r="BK1410" s="5">
        <v>8801</v>
      </c>
      <c r="BL1410" s="5">
        <v>0</v>
      </c>
      <c r="BM1410" s="5">
        <v>0</v>
      </c>
      <c r="BN1410" s="5">
        <v>0</v>
      </c>
      <c r="BO1410" s="5">
        <v>149556</v>
      </c>
      <c r="BP1410" s="5">
        <v>1500577</v>
      </c>
      <c r="BQ1410" s="5">
        <v>247389</v>
      </c>
      <c r="BR1410" s="5">
        <v>25002</v>
      </c>
    </row>
    <row r="1411" spans="1:70">
      <c r="A1411" t="s">
        <v>2873</v>
      </c>
      <c r="B1411" t="s">
        <v>2874</v>
      </c>
      <c r="C1411" t="s">
        <v>1318</v>
      </c>
      <c r="D1411" t="s">
        <v>2890</v>
      </c>
      <c r="E1411" t="str">
        <f t="shared" si="21"/>
        <v>沖縄県伊江村</v>
      </c>
      <c r="F1411" s="5">
        <v>4122</v>
      </c>
      <c r="G1411" s="5">
        <v>3</v>
      </c>
      <c r="H1411" s="5">
        <v>0</v>
      </c>
      <c r="I1411" s="5">
        <v>0</v>
      </c>
      <c r="J1411" s="5">
        <v>0</v>
      </c>
      <c r="K1411" s="5">
        <v>1</v>
      </c>
      <c r="L1411" s="5">
        <v>6308</v>
      </c>
      <c r="M1411" s="5">
        <v>2944</v>
      </c>
      <c r="N1411" s="5">
        <v>0</v>
      </c>
      <c r="O1411" s="5">
        <v>59569</v>
      </c>
      <c r="P1411" s="5">
        <v>139836</v>
      </c>
      <c r="Q1411" s="5">
        <v>73772</v>
      </c>
      <c r="R1411" s="5">
        <v>11363</v>
      </c>
      <c r="S1411" s="5">
        <v>3</v>
      </c>
      <c r="T1411" s="5">
        <v>590</v>
      </c>
      <c r="U1411" s="5">
        <v>0</v>
      </c>
      <c r="V1411" s="5">
        <v>0</v>
      </c>
      <c r="W1411" s="5">
        <v>1</v>
      </c>
      <c r="X1411" s="5">
        <v>16</v>
      </c>
      <c r="Y1411" s="5">
        <v>600</v>
      </c>
      <c r="Z1411" s="5">
        <v>0</v>
      </c>
      <c r="AA1411" s="5">
        <v>7</v>
      </c>
      <c r="AB1411" s="5">
        <v>7</v>
      </c>
      <c r="AC1411" s="5">
        <v>0</v>
      </c>
      <c r="AD1411" s="5">
        <v>0</v>
      </c>
      <c r="AE1411" s="5">
        <v>0</v>
      </c>
      <c r="AF1411" s="5">
        <v>0</v>
      </c>
      <c r="AG1411" s="5">
        <v>0</v>
      </c>
      <c r="AH1411" s="5">
        <v>0</v>
      </c>
      <c r="AI1411" s="5">
        <v>3456</v>
      </c>
      <c r="AJ1411" s="5">
        <v>0</v>
      </c>
      <c r="AK1411" s="5">
        <v>0</v>
      </c>
      <c r="AL1411" s="5">
        <v>0</v>
      </c>
      <c r="AM1411" s="5">
        <v>0</v>
      </c>
      <c r="AN1411" s="5">
        <v>0</v>
      </c>
      <c r="AO1411" s="5">
        <v>5880</v>
      </c>
      <c r="AP1411" s="5">
        <v>0</v>
      </c>
      <c r="AQ1411" s="5">
        <v>0</v>
      </c>
      <c r="AR1411" s="5">
        <v>0</v>
      </c>
      <c r="AS1411" s="5">
        <v>2660</v>
      </c>
      <c r="AT1411" s="5">
        <v>0</v>
      </c>
      <c r="AU1411" s="5">
        <v>0</v>
      </c>
      <c r="AV1411" s="5">
        <v>0</v>
      </c>
      <c r="AW1411" s="5">
        <v>0</v>
      </c>
      <c r="AX1411" s="5">
        <v>0</v>
      </c>
      <c r="AY1411" s="5">
        <v>0</v>
      </c>
      <c r="AZ1411" s="5">
        <v>27</v>
      </c>
      <c r="BA1411" s="5">
        <v>284</v>
      </c>
      <c r="BB1411" s="5">
        <v>0</v>
      </c>
      <c r="BC1411" s="5">
        <v>0</v>
      </c>
      <c r="BD1411" s="5">
        <v>0</v>
      </c>
      <c r="BE1411" s="5">
        <v>0</v>
      </c>
      <c r="BF1411" s="5">
        <v>0</v>
      </c>
      <c r="BG1411" s="5">
        <v>0</v>
      </c>
      <c r="BH1411" s="5">
        <v>141227</v>
      </c>
      <c r="BI1411" s="5">
        <v>37201</v>
      </c>
      <c r="BJ1411" s="5">
        <v>174336</v>
      </c>
      <c r="BK1411" s="5">
        <v>2643</v>
      </c>
      <c r="BL1411" s="5">
        <v>0</v>
      </c>
      <c r="BM1411" s="5">
        <v>0</v>
      </c>
      <c r="BN1411" s="5">
        <v>0</v>
      </c>
      <c r="BO1411" s="5">
        <v>36128</v>
      </c>
      <c r="BP1411" s="5">
        <v>392901</v>
      </c>
      <c r="BQ1411" s="5">
        <v>40630</v>
      </c>
      <c r="BR1411" s="5">
        <v>2490</v>
      </c>
    </row>
    <row r="1412" spans="1:70">
      <c r="A1412" t="s">
        <v>2873</v>
      </c>
      <c r="B1412" t="s">
        <v>2874</v>
      </c>
      <c r="C1412" t="s">
        <v>1320</v>
      </c>
      <c r="D1412" t="s">
        <v>2891</v>
      </c>
      <c r="E1412" t="str">
        <f t="shared" ref="E1412:E1422" si="22">+B1412&amp;D1412</f>
        <v>沖縄県豊見城市</v>
      </c>
      <c r="F1412" s="5">
        <v>63051</v>
      </c>
      <c r="G1412" s="5">
        <v>23</v>
      </c>
      <c r="H1412" s="5">
        <v>0</v>
      </c>
      <c r="I1412" s="5">
        <v>0</v>
      </c>
      <c r="J1412" s="5">
        <v>0</v>
      </c>
      <c r="K1412" s="5">
        <v>0</v>
      </c>
      <c r="L1412" s="5">
        <v>0</v>
      </c>
      <c r="M1412" s="5">
        <v>11531</v>
      </c>
      <c r="N1412" s="5">
        <v>14154</v>
      </c>
      <c r="O1412" s="5">
        <v>273088</v>
      </c>
      <c r="P1412" s="5">
        <v>1368780</v>
      </c>
      <c r="Q1412" s="5">
        <v>891215</v>
      </c>
      <c r="R1412" s="5">
        <v>99612</v>
      </c>
      <c r="S1412" s="5">
        <v>23</v>
      </c>
      <c r="T1412" s="5">
        <v>6399</v>
      </c>
      <c r="U1412" s="5">
        <v>0</v>
      </c>
      <c r="V1412" s="5">
        <v>0</v>
      </c>
      <c r="W1412" s="5">
        <v>8</v>
      </c>
      <c r="X1412" s="5">
        <v>4</v>
      </c>
      <c r="Y1412" s="5">
        <v>0</v>
      </c>
      <c r="Z1412" s="5">
        <v>0</v>
      </c>
      <c r="AA1412" s="5">
        <v>0</v>
      </c>
      <c r="AB1412" s="5">
        <v>0</v>
      </c>
      <c r="AC1412" s="5">
        <v>0</v>
      </c>
      <c r="AD1412" s="5">
        <v>0</v>
      </c>
      <c r="AE1412" s="5">
        <v>89</v>
      </c>
      <c r="AF1412" s="5">
        <v>26567</v>
      </c>
      <c r="AG1412" s="5">
        <v>0</v>
      </c>
      <c r="AH1412" s="5">
        <v>0</v>
      </c>
      <c r="AI1412" s="5">
        <v>0</v>
      </c>
      <c r="AJ1412" s="5">
        <v>43305</v>
      </c>
      <c r="AK1412" s="5">
        <v>12740</v>
      </c>
      <c r="AL1412" s="5">
        <v>0</v>
      </c>
      <c r="AM1412" s="5">
        <v>0</v>
      </c>
      <c r="AN1412" s="5">
        <v>0</v>
      </c>
      <c r="AO1412" s="5">
        <v>0</v>
      </c>
      <c r="AP1412" s="5">
        <v>0</v>
      </c>
      <c r="AQ1412" s="5">
        <v>0</v>
      </c>
      <c r="AR1412" s="5">
        <v>0</v>
      </c>
      <c r="AS1412" s="5">
        <v>4118</v>
      </c>
      <c r="AT1412" s="5">
        <v>588</v>
      </c>
      <c r="AU1412" s="5">
        <v>8558</v>
      </c>
      <c r="AV1412" s="5">
        <v>0</v>
      </c>
      <c r="AW1412" s="5">
        <v>0</v>
      </c>
      <c r="AX1412" s="5">
        <v>0</v>
      </c>
      <c r="AY1412" s="5">
        <v>0</v>
      </c>
      <c r="AZ1412" s="5">
        <v>0</v>
      </c>
      <c r="BA1412" s="5">
        <v>0</v>
      </c>
      <c r="BB1412" s="5">
        <v>0</v>
      </c>
      <c r="BC1412" s="5">
        <v>819</v>
      </c>
      <c r="BD1412" s="5">
        <v>0</v>
      </c>
      <c r="BE1412" s="5">
        <v>0</v>
      </c>
      <c r="BF1412" s="5">
        <v>0</v>
      </c>
      <c r="BG1412" s="5">
        <v>0</v>
      </c>
      <c r="BH1412" s="5">
        <v>1418323</v>
      </c>
      <c r="BI1412" s="5">
        <v>134180</v>
      </c>
      <c r="BJ1412" s="5">
        <v>1305420</v>
      </c>
      <c r="BK1412" s="5">
        <v>25465</v>
      </c>
      <c r="BL1412" s="5">
        <v>0</v>
      </c>
      <c r="BM1412" s="5">
        <v>0</v>
      </c>
      <c r="BN1412" s="5">
        <v>0</v>
      </c>
      <c r="BO1412" s="5">
        <v>131338</v>
      </c>
      <c r="BP1412" s="5">
        <v>1553073</v>
      </c>
      <c r="BQ1412" s="5">
        <v>277878</v>
      </c>
      <c r="BR1412" s="5">
        <v>24500</v>
      </c>
    </row>
    <row r="1413" spans="1:70">
      <c r="A1413" t="s">
        <v>2873</v>
      </c>
      <c r="B1413" t="s">
        <v>2874</v>
      </c>
      <c r="C1413" t="s">
        <v>1322</v>
      </c>
      <c r="D1413" t="s">
        <v>2892</v>
      </c>
      <c r="E1413" t="str">
        <f t="shared" si="22"/>
        <v>沖縄県宮古島市</v>
      </c>
      <c r="F1413" s="5">
        <v>51363</v>
      </c>
      <c r="G1413" s="5">
        <v>43</v>
      </c>
      <c r="H1413" s="5">
        <v>0</v>
      </c>
      <c r="I1413" s="5">
        <v>0</v>
      </c>
      <c r="J1413" s="5">
        <v>0</v>
      </c>
      <c r="K1413" s="5">
        <v>0</v>
      </c>
      <c r="L1413" s="5">
        <v>15436</v>
      </c>
      <c r="M1413" s="5">
        <v>25619</v>
      </c>
      <c r="N1413" s="5">
        <v>2091</v>
      </c>
      <c r="O1413" s="5">
        <v>469583</v>
      </c>
      <c r="P1413" s="5">
        <v>1696688</v>
      </c>
      <c r="Q1413" s="5">
        <v>3512810</v>
      </c>
      <c r="R1413" s="5">
        <v>313960</v>
      </c>
      <c r="S1413" s="5">
        <v>32</v>
      </c>
      <c r="T1413" s="5">
        <v>7526</v>
      </c>
      <c r="U1413" s="5">
        <v>0</v>
      </c>
      <c r="V1413" s="5">
        <v>0</v>
      </c>
      <c r="W1413" s="5">
        <v>19</v>
      </c>
      <c r="X1413" s="5">
        <v>14</v>
      </c>
      <c r="Y1413" s="5">
        <v>31000</v>
      </c>
      <c r="Z1413" s="5">
        <v>0</v>
      </c>
      <c r="AA1413" s="5">
        <v>14</v>
      </c>
      <c r="AB1413" s="5">
        <v>8</v>
      </c>
      <c r="AC1413" s="5">
        <v>4026</v>
      </c>
      <c r="AD1413" s="5">
        <v>9083</v>
      </c>
      <c r="AE1413" s="5">
        <v>0</v>
      </c>
      <c r="AF1413" s="5">
        <v>75611</v>
      </c>
      <c r="AG1413" s="5">
        <v>3342</v>
      </c>
      <c r="AH1413" s="5">
        <v>15900</v>
      </c>
      <c r="AI1413" s="5">
        <v>19200</v>
      </c>
      <c r="AJ1413" s="5">
        <v>0</v>
      </c>
      <c r="AK1413" s="5">
        <v>0</v>
      </c>
      <c r="AL1413" s="5">
        <v>5000</v>
      </c>
      <c r="AM1413" s="5">
        <v>0</v>
      </c>
      <c r="AN1413" s="5">
        <v>3660</v>
      </c>
      <c r="AO1413" s="5">
        <v>8190</v>
      </c>
      <c r="AP1413" s="5">
        <v>0</v>
      </c>
      <c r="AQ1413" s="5">
        <v>0</v>
      </c>
      <c r="AR1413" s="5">
        <v>91</v>
      </c>
      <c r="AS1413" s="5">
        <v>3709</v>
      </c>
      <c r="AT1413" s="5">
        <v>0</v>
      </c>
      <c r="AU1413" s="5">
        <v>16240</v>
      </c>
      <c r="AV1413" s="5">
        <v>0</v>
      </c>
      <c r="AW1413" s="5">
        <v>0</v>
      </c>
      <c r="AX1413" s="5">
        <v>0</v>
      </c>
      <c r="AY1413" s="5">
        <v>0</v>
      </c>
      <c r="AZ1413" s="5">
        <v>0</v>
      </c>
      <c r="BA1413" s="5">
        <v>5048</v>
      </c>
      <c r="BB1413" s="5">
        <v>0</v>
      </c>
      <c r="BC1413" s="5">
        <v>13175</v>
      </c>
      <c r="BD1413" s="5">
        <v>0</v>
      </c>
      <c r="BE1413" s="5">
        <v>30</v>
      </c>
      <c r="BF1413" s="5">
        <v>0</v>
      </c>
      <c r="BG1413" s="5">
        <v>0</v>
      </c>
      <c r="BH1413" s="5">
        <v>1713319</v>
      </c>
      <c r="BI1413" s="5">
        <v>290182</v>
      </c>
      <c r="BJ1413" s="5">
        <v>1593645</v>
      </c>
      <c r="BK1413" s="5">
        <v>142263</v>
      </c>
      <c r="BL1413" s="5">
        <v>0</v>
      </c>
      <c r="BM1413" s="5">
        <v>0</v>
      </c>
      <c r="BN1413" s="5">
        <v>0</v>
      </c>
      <c r="BO1413" s="5">
        <v>240340</v>
      </c>
      <c r="BP1413" s="5">
        <v>1139819</v>
      </c>
      <c r="BQ1413" s="5">
        <v>679637</v>
      </c>
      <c r="BR1413" s="5">
        <v>0</v>
      </c>
    </row>
    <row r="1414" spans="1:70">
      <c r="A1414" t="s">
        <v>2873</v>
      </c>
      <c r="B1414" t="s">
        <v>2874</v>
      </c>
      <c r="C1414" t="s">
        <v>1485</v>
      </c>
      <c r="D1414" t="s">
        <v>2893</v>
      </c>
      <c r="E1414" t="str">
        <f t="shared" si="22"/>
        <v>沖縄県北中城村</v>
      </c>
      <c r="F1414" s="5">
        <v>16569</v>
      </c>
      <c r="G1414" s="5">
        <v>9</v>
      </c>
      <c r="H1414" s="5">
        <v>0</v>
      </c>
      <c r="I1414" s="5">
        <v>0</v>
      </c>
      <c r="J1414" s="5">
        <v>0</v>
      </c>
      <c r="K1414" s="5">
        <v>0</v>
      </c>
      <c r="L1414" s="5">
        <v>0</v>
      </c>
      <c r="M1414" s="5">
        <v>4362</v>
      </c>
      <c r="N1414" s="5">
        <v>10040</v>
      </c>
      <c r="O1414" s="5">
        <v>94797</v>
      </c>
      <c r="P1414" s="5">
        <v>487598</v>
      </c>
      <c r="Q1414" s="5">
        <v>106884</v>
      </c>
      <c r="R1414" s="5">
        <v>10395</v>
      </c>
      <c r="S1414" s="5">
        <v>5</v>
      </c>
      <c r="T1414" s="5">
        <v>2518</v>
      </c>
      <c r="U1414" s="5">
        <v>0</v>
      </c>
      <c r="V1414" s="5">
        <v>0</v>
      </c>
      <c r="W1414" s="5">
        <v>3</v>
      </c>
      <c r="X1414" s="5">
        <v>4</v>
      </c>
      <c r="Y1414" s="5">
        <v>0</v>
      </c>
      <c r="Z1414" s="5">
        <v>0</v>
      </c>
      <c r="AA1414" s="5">
        <v>0</v>
      </c>
      <c r="AB1414" s="5">
        <v>0</v>
      </c>
      <c r="AC1414" s="5">
        <v>0</v>
      </c>
      <c r="AD1414" s="5">
        <v>0</v>
      </c>
      <c r="AE1414" s="5">
        <v>0</v>
      </c>
      <c r="AF1414" s="5">
        <v>5592</v>
      </c>
      <c r="AG1414" s="5">
        <v>0</v>
      </c>
      <c r="AH1414" s="5">
        <v>9330</v>
      </c>
      <c r="AI1414" s="5">
        <v>1775</v>
      </c>
      <c r="AJ1414" s="5">
        <v>0</v>
      </c>
      <c r="AK1414" s="5">
        <v>4550</v>
      </c>
      <c r="AL1414" s="5">
        <v>2400</v>
      </c>
      <c r="AM1414" s="5">
        <v>0</v>
      </c>
      <c r="AN1414" s="5">
        <v>0</v>
      </c>
      <c r="AO1414" s="5">
        <v>0</v>
      </c>
      <c r="AP1414" s="5">
        <v>0</v>
      </c>
      <c r="AQ1414" s="5">
        <v>0</v>
      </c>
      <c r="AR1414" s="5">
        <v>0</v>
      </c>
      <c r="AS1414" s="5">
        <v>100</v>
      </c>
      <c r="AT1414" s="5">
        <v>4683</v>
      </c>
      <c r="AU1414" s="5">
        <v>215</v>
      </c>
      <c r="AV1414" s="5">
        <v>0</v>
      </c>
      <c r="AW1414" s="5">
        <v>0</v>
      </c>
      <c r="AX1414" s="5">
        <v>0</v>
      </c>
      <c r="AY1414" s="5">
        <v>0</v>
      </c>
      <c r="AZ1414" s="5">
        <v>0</v>
      </c>
      <c r="BA1414" s="5">
        <v>0</v>
      </c>
      <c r="BB1414" s="5">
        <v>47</v>
      </c>
      <c r="BC1414" s="5">
        <v>6939</v>
      </c>
      <c r="BD1414" s="5">
        <v>0</v>
      </c>
      <c r="BE1414" s="5">
        <v>0</v>
      </c>
      <c r="BF1414" s="5">
        <v>0</v>
      </c>
      <c r="BG1414" s="5">
        <v>0</v>
      </c>
      <c r="BH1414" s="5">
        <v>502714</v>
      </c>
      <c r="BI1414" s="5">
        <v>32128</v>
      </c>
      <c r="BJ1414" s="5">
        <v>509430</v>
      </c>
      <c r="BK1414" s="5">
        <v>2861</v>
      </c>
      <c r="BL1414" s="5">
        <v>0</v>
      </c>
      <c r="BM1414" s="5">
        <v>0</v>
      </c>
      <c r="BN1414" s="5">
        <v>0</v>
      </c>
      <c r="BO1414" s="5">
        <v>29910</v>
      </c>
      <c r="BP1414" s="5">
        <v>1261775</v>
      </c>
      <c r="BQ1414" s="5">
        <v>138420</v>
      </c>
      <c r="BR1414" s="5">
        <v>10500</v>
      </c>
    </row>
    <row r="1415" spans="1:70">
      <c r="A1415" t="s">
        <v>2873</v>
      </c>
      <c r="B1415" t="s">
        <v>2874</v>
      </c>
      <c r="C1415" t="s">
        <v>1330</v>
      </c>
      <c r="D1415" t="s">
        <v>2894</v>
      </c>
      <c r="E1415" t="str">
        <f t="shared" si="22"/>
        <v>沖縄県南城市</v>
      </c>
      <c r="F1415" s="5">
        <v>43282</v>
      </c>
      <c r="G1415" s="5">
        <v>12</v>
      </c>
      <c r="H1415" s="5">
        <v>0</v>
      </c>
      <c r="I1415" s="5">
        <v>0</v>
      </c>
      <c r="J1415" s="5">
        <v>0</v>
      </c>
      <c r="K1415" s="5">
        <v>0</v>
      </c>
      <c r="L1415" s="5">
        <v>0</v>
      </c>
      <c r="M1415" s="5">
        <v>29559</v>
      </c>
      <c r="N1415" s="5">
        <v>56864</v>
      </c>
      <c r="O1415" s="5">
        <v>325494</v>
      </c>
      <c r="P1415" s="5">
        <v>879620</v>
      </c>
      <c r="Q1415" s="5">
        <v>1659733</v>
      </c>
      <c r="R1415" s="5">
        <v>144743</v>
      </c>
      <c r="S1415" s="5">
        <v>10</v>
      </c>
      <c r="T1415" s="5">
        <v>4355</v>
      </c>
      <c r="U1415" s="5">
        <v>0</v>
      </c>
      <c r="V1415" s="5">
        <v>0</v>
      </c>
      <c r="W1415" s="5">
        <v>4</v>
      </c>
      <c r="X1415" s="5">
        <v>3</v>
      </c>
      <c r="Y1415" s="5">
        <v>0</v>
      </c>
      <c r="Z1415" s="5">
        <v>0</v>
      </c>
      <c r="AA1415" s="5">
        <v>0</v>
      </c>
      <c r="AB1415" s="5">
        <v>0</v>
      </c>
      <c r="AC1415" s="5">
        <v>0</v>
      </c>
      <c r="AD1415" s="5">
        <v>1027</v>
      </c>
      <c r="AE1415" s="5">
        <v>13286</v>
      </c>
      <c r="AF1415" s="5">
        <v>5662</v>
      </c>
      <c r="AG1415" s="5">
        <v>0</v>
      </c>
      <c r="AH1415" s="5">
        <v>0</v>
      </c>
      <c r="AI1415" s="5">
        <v>3347</v>
      </c>
      <c r="AJ1415" s="5">
        <v>9237</v>
      </c>
      <c r="AK1415" s="5">
        <v>1500</v>
      </c>
      <c r="AL1415" s="5">
        <v>1575</v>
      </c>
      <c r="AM1415" s="5">
        <v>6172</v>
      </c>
      <c r="AN1415" s="5">
        <v>0</v>
      </c>
      <c r="AO1415" s="5">
        <v>0</v>
      </c>
      <c r="AP1415" s="5">
        <v>0</v>
      </c>
      <c r="AQ1415" s="5">
        <v>0</v>
      </c>
      <c r="AR1415" s="5">
        <v>0</v>
      </c>
      <c r="AS1415" s="5">
        <v>0</v>
      </c>
      <c r="AT1415" s="5">
        <v>6709</v>
      </c>
      <c r="AU1415" s="5">
        <v>41</v>
      </c>
      <c r="AV1415" s="5">
        <v>0</v>
      </c>
      <c r="AW1415" s="5">
        <v>0</v>
      </c>
      <c r="AX1415" s="5">
        <v>0</v>
      </c>
      <c r="AY1415" s="5">
        <v>0</v>
      </c>
      <c r="AZ1415" s="5">
        <v>0</v>
      </c>
      <c r="BA1415" s="5">
        <v>6603</v>
      </c>
      <c r="BB1415" s="5">
        <v>0</v>
      </c>
      <c r="BC1415" s="5">
        <v>2872</v>
      </c>
      <c r="BD1415" s="5">
        <v>0</v>
      </c>
      <c r="BE1415" s="5">
        <v>0</v>
      </c>
      <c r="BF1415" s="5">
        <v>0</v>
      </c>
      <c r="BG1415" s="5">
        <v>0</v>
      </c>
      <c r="BH1415" s="5">
        <v>911795</v>
      </c>
      <c r="BI1415" s="5">
        <v>141642</v>
      </c>
      <c r="BJ1415" s="5">
        <v>920309</v>
      </c>
      <c r="BK1415" s="5">
        <v>35767</v>
      </c>
      <c r="BL1415" s="5">
        <v>0</v>
      </c>
      <c r="BM1415" s="5">
        <v>0</v>
      </c>
      <c r="BN1415" s="5">
        <v>0</v>
      </c>
      <c r="BO1415" s="5">
        <v>140736</v>
      </c>
      <c r="BP1415" s="5">
        <v>648572</v>
      </c>
      <c r="BQ1415" s="5">
        <v>256432</v>
      </c>
      <c r="BR1415" s="5">
        <v>14990</v>
      </c>
    </row>
    <row r="1416" spans="1:70">
      <c r="A1416" t="s">
        <v>2873</v>
      </c>
      <c r="B1416" t="s">
        <v>2874</v>
      </c>
      <c r="C1416" t="s">
        <v>1535</v>
      </c>
      <c r="D1416" t="s">
        <v>2895</v>
      </c>
      <c r="E1416" t="str">
        <f t="shared" si="22"/>
        <v>沖縄県沖縄市</v>
      </c>
      <c r="F1416" s="5">
        <v>141085</v>
      </c>
      <c r="G1416" s="5">
        <v>66</v>
      </c>
      <c r="H1416" s="5">
        <v>0</v>
      </c>
      <c r="I1416" s="5">
        <v>0</v>
      </c>
      <c r="J1416" s="5">
        <v>0</v>
      </c>
      <c r="K1416" s="5">
        <v>0</v>
      </c>
      <c r="L1416" s="5">
        <v>0</v>
      </c>
      <c r="M1416" s="5">
        <v>10124</v>
      </c>
      <c r="N1416" s="5">
        <v>28671</v>
      </c>
      <c r="O1416" s="5">
        <v>537474</v>
      </c>
      <c r="P1416" s="5">
        <v>3024469</v>
      </c>
      <c r="Q1416" s="5">
        <v>333079</v>
      </c>
      <c r="R1416" s="5">
        <v>79927</v>
      </c>
      <c r="S1416" s="5">
        <v>42</v>
      </c>
      <c r="T1416" s="5">
        <v>16912</v>
      </c>
      <c r="U1416" s="5">
        <v>0</v>
      </c>
      <c r="V1416" s="5">
        <v>0</v>
      </c>
      <c r="W1416" s="5">
        <v>24</v>
      </c>
      <c r="X1416" s="5">
        <v>13</v>
      </c>
      <c r="Y1416" s="5">
        <v>0</v>
      </c>
      <c r="Z1416" s="5">
        <v>0</v>
      </c>
      <c r="AA1416" s="5">
        <v>0</v>
      </c>
      <c r="AB1416" s="5">
        <v>0</v>
      </c>
      <c r="AC1416" s="5">
        <v>0</v>
      </c>
      <c r="AD1416" s="5">
        <v>0</v>
      </c>
      <c r="AE1416" s="5">
        <v>0</v>
      </c>
      <c r="AF1416" s="5">
        <v>26590</v>
      </c>
      <c r="AG1416" s="5">
        <v>0</v>
      </c>
      <c r="AH1416" s="5">
        <v>0</v>
      </c>
      <c r="AI1416" s="5">
        <v>7712</v>
      </c>
      <c r="AJ1416" s="5">
        <v>0</v>
      </c>
      <c r="AK1416" s="5">
        <v>24670</v>
      </c>
      <c r="AL1416" s="5">
        <v>0</v>
      </c>
      <c r="AM1416" s="5">
        <v>0</v>
      </c>
      <c r="AN1416" s="5">
        <v>0</v>
      </c>
      <c r="AO1416" s="5">
        <v>0</v>
      </c>
      <c r="AP1416" s="5">
        <v>0</v>
      </c>
      <c r="AQ1416" s="5">
        <v>0</v>
      </c>
      <c r="AR1416" s="5">
        <v>0</v>
      </c>
      <c r="AS1416" s="5">
        <v>201</v>
      </c>
      <c r="AT1416" s="5">
        <v>10141</v>
      </c>
      <c r="AU1416" s="5">
        <v>5242</v>
      </c>
      <c r="AV1416" s="5">
        <v>0</v>
      </c>
      <c r="AW1416" s="5">
        <v>0</v>
      </c>
      <c r="AX1416" s="5">
        <v>0</v>
      </c>
      <c r="AY1416" s="5">
        <v>0</v>
      </c>
      <c r="AZ1416" s="5">
        <v>0</v>
      </c>
      <c r="BA1416" s="5">
        <v>0</v>
      </c>
      <c r="BB1416" s="5">
        <v>0</v>
      </c>
      <c r="BC1416" s="5">
        <v>74956</v>
      </c>
      <c r="BD1416" s="5">
        <v>0</v>
      </c>
      <c r="BE1416" s="5">
        <v>0</v>
      </c>
      <c r="BF1416" s="5">
        <v>29</v>
      </c>
      <c r="BG1416" s="5">
        <v>0</v>
      </c>
      <c r="BH1416" s="5">
        <v>3109433</v>
      </c>
      <c r="BI1416" s="5">
        <v>197862</v>
      </c>
      <c r="BJ1416" s="5">
        <v>3135714</v>
      </c>
      <c r="BK1416" s="5">
        <v>19247</v>
      </c>
      <c r="BL1416" s="5">
        <v>0</v>
      </c>
      <c r="BM1416" s="5">
        <v>0</v>
      </c>
      <c r="BN1416" s="5">
        <v>0</v>
      </c>
      <c r="BO1416" s="5">
        <v>190209</v>
      </c>
      <c r="BP1416" s="5">
        <v>2832259</v>
      </c>
      <c r="BQ1416" s="5">
        <v>604640</v>
      </c>
      <c r="BR1416" s="5">
        <v>72800</v>
      </c>
    </row>
    <row r="1417" spans="1:70">
      <c r="A1417" t="s">
        <v>2873</v>
      </c>
      <c r="B1417" t="s">
        <v>2874</v>
      </c>
      <c r="C1417" t="s">
        <v>1334</v>
      </c>
      <c r="D1417" t="s">
        <v>2896</v>
      </c>
      <c r="E1417" t="str">
        <f t="shared" si="22"/>
        <v>沖縄県恩納村</v>
      </c>
      <c r="F1417" s="5">
        <v>10748</v>
      </c>
      <c r="G1417" s="5">
        <v>8</v>
      </c>
      <c r="H1417" s="5">
        <v>0</v>
      </c>
      <c r="I1417" s="5">
        <v>0</v>
      </c>
      <c r="J1417" s="5">
        <v>0</v>
      </c>
      <c r="K1417" s="5">
        <v>0</v>
      </c>
      <c r="L1417" s="5">
        <v>0</v>
      </c>
      <c r="M1417" s="5">
        <v>7003</v>
      </c>
      <c r="N1417" s="5">
        <v>37025</v>
      </c>
      <c r="O1417" s="5">
        <v>110739</v>
      </c>
      <c r="P1417" s="5">
        <v>684989</v>
      </c>
      <c r="Q1417" s="5">
        <v>429872</v>
      </c>
      <c r="R1417" s="5">
        <v>57709</v>
      </c>
      <c r="S1417" s="5">
        <v>7</v>
      </c>
      <c r="T1417" s="5">
        <v>3235</v>
      </c>
      <c r="U1417" s="5">
        <v>0</v>
      </c>
      <c r="V1417" s="5">
        <v>0</v>
      </c>
      <c r="W1417" s="5">
        <v>2</v>
      </c>
      <c r="X1417" s="5">
        <v>3</v>
      </c>
      <c r="Y1417" s="5">
        <v>0</v>
      </c>
      <c r="Z1417" s="5">
        <v>0</v>
      </c>
      <c r="AA1417" s="5">
        <v>0</v>
      </c>
      <c r="AB1417" s="5">
        <v>0</v>
      </c>
      <c r="AC1417" s="5">
        <v>0</v>
      </c>
      <c r="AD1417" s="5">
        <v>231</v>
      </c>
      <c r="AE1417" s="5">
        <v>29795</v>
      </c>
      <c r="AF1417" s="5">
        <v>4992</v>
      </c>
      <c r="AG1417" s="5">
        <v>0</v>
      </c>
      <c r="AH1417" s="5">
        <v>0</v>
      </c>
      <c r="AI1417" s="5">
        <v>2728</v>
      </c>
      <c r="AJ1417" s="5">
        <v>0</v>
      </c>
      <c r="AK1417" s="5">
        <v>0</v>
      </c>
      <c r="AL1417" s="5">
        <v>8976</v>
      </c>
      <c r="AM1417" s="5">
        <v>0</v>
      </c>
      <c r="AN1417" s="5">
        <v>0</v>
      </c>
      <c r="AO1417" s="5">
        <v>0</v>
      </c>
      <c r="AP1417" s="5">
        <v>0</v>
      </c>
      <c r="AQ1417" s="5">
        <v>0</v>
      </c>
      <c r="AR1417" s="5">
        <v>0</v>
      </c>
      <c r="AS1417" s="5">
        <v>308</v>
      </c>
      <c r="AT1417" s="5">
        <v>1062</v>
      </c>
      <c r="AU1417" s="5">
        <v>43</v>
      </c>
      <c r="AV1417" s="5">
        <v>0</v>
      </c>
      <c r="AW1417" s="5">
        <v>0</v>
      </c>
      <c r="AX1417" s="5">
        <v>0</v>
      </c>
      <c r="AY1417" s="5">
        <v>0</v>
      </c>
      <c r="AZ1417" s="5">
        <v>0</v>
      </c>
      <c r="BA1417" s="5">
        <v>295</v>
      </c>
      <c r="BB1417" s="5">
        <v>7</v>
      </c>
      <c r="BC1417" s="5">
        <v>2735</v>
      </c>
      <c r="BD1417" s="5">
        <v>0</v>
      </c>
      <c r="BE1417" s="5">
        <v>0</v>
      </c>
      <c r="BF1417" s="5">
        <v>0</v>
      </c>
      <c r="BG1417" s="5">
        <v>0</v>
      </c>
      <c r="BH1417" s="5">
        <v>686559</v>
      </c>
      <c r="BI1417" s="5">
        <v>53355</v>
      </c>
      <c r="BJ1417" s="5">
        <v>605711</v>
      </c>
      <c r="BK1417" s="5">
        <v>18372</v>
      </c>
      <c r="BL1417" s="5">
        <v>0</v>
      </c>
      <c r="BM1417" s="5">
        <v>0</v>
      </c>
      <c r="BN1417" s="5">
        <v>0</v>
      </c>
      <c r="BO1417" s="5">
        <v>31620</v>
      </c>
      <c r="BP1417" s="5">
        <v>750591</v>
      </c>
      <c r="BQ1417" s="5">
        <v>159747</v>
      </c>
      <c r="BR1417" s="5">
        <v>13513</v>
      </c>
    </row>
    <row r="1418" spans="1:70">
      <c r="A1418" t="s">
        <v>2873</v>
      </c>
      <c r="B1418" t="s">
        <v>2874</v>
      </c>
      <c r="C1418" t="s">
        <v>1609</v>
      </c>
      <c r="D1418" t="s">
        <v>2897</v>
      </c>
      <c r="E1418" t="str">
        <f t="shared" si="22"/>
        <v>沖縄県宜野座村</v>
      </c>
      <c r="F1418" s="5">
        <v>5747</v>
      </c>
      <c r="G1418" s="5">
        <v>8</v>
      </c>
      <c r="H1418" s="5">
        <v>0</v>
      </c>
      <c r="I1418" s="5">
        <v>0</v>
      </c>
      <c r="J1418" s="5">
        <v>0</v>
      </c>
      <c r="K1418" s="5">
        <v>0</v>
      </c>
      <c r="L1418" s="5">
        <v>7796</v>
      </c>
      <c r="M1418" s="5">
        <v>2731</v>
      </c>
      <c r="N1418" s="5">
        <v>10726</v>
      </c>
      <c r="O1418" s="5">
        <v>70698</v>
      </c>
      <c r="P1418" s="5">
        <v>122917</v>
      </c>
      <c r="Q1418" s="5">
        <v>413947</v>
      </c>
      <c r="R1418" s="5">
        <v>59661</v>
      </c>
      <c r="S1418" s="5">
        <v>2</v>
      </c>
      <c r="T1418" s="5">
        <v>764</v>
      </c>
      <c r="U1418" s="5">
        <v>0</v>
      </c>
      <c r="V1418" s="5">
        <v>0</v>
      </c>
      <c r="W1418" s="5">
        <v>1</v>
      </c>
      <c r="X1418" s="5">
        <v>9</v>
      </c>
      <c r="Y1418" s="5">
        <v>5300</v>
      </c>
      <c r="Z1418" s="5">
        <v>0</v>
      </c>
      <c r="AA1418" s="5">
        <v>73</v>
      </c>
      <c r="AB1418" s="5">
        <v>73</v>
      </c>
      <c r="AC1418" s="5">
        <v>0</v>
      </c>
      <c r="AD1418" s="5">
        <v>0</v>
      </c>
      <c r="AE1418" s="5">
        <v>0</v>
      </c>
      <c r="AF1418" s="5">
        <v>0</v>
      </c>
      <c r="AG1418" s="5">
        <v>0</v>
      </c>
      <c r="AH1418" s="5">
        <v>0</v>
      </c>
      <c r="AI1418" s="5">
        <v>0</v>
      </c>
      <c r="AJ1418" s="5">
        <v>17022</v>
      </c>
      <c r="AK1418" s="5">
        <v>0</v>
      </c>
      <c r="AL1418" s="5">
        <v>0</v>
      </c>
      <c r="AM1418" s="5">
        <v>1856</v>
      </c>
      <c r="AN1418" s="5">
        <v>0</v>
      </c>
      <c r="AO1418" s="5">
        <v>0</v>
      </c>
      <c r="AP1418" s="5">
        <v>0</v>
      </c>
      <c r="AQ1418" s="5">
        <v>0</v>
      </c>
      <c r="AR1418" s="5">
        <v>0</v>
      </c>
      <c r="AS1418" s="5">
        <v>0</v>
      </c>
      <c r="AT1418" s="5">
        <v>336</v>
      </c>
      <c r="AU1418" s="5">
        <v>56</v>
      </c>
      <c r="AV1418" s="5">
        <v>0</v>
      </c>
      <c r="AW1418" s="5">
        <v>0</v>
      </c>
      <c r="AX1418" s="5">
        <v>0</v>
      </c>
      <c r="AY1418" s="5">
        <v>0</v>
      </c>
      <c r="AZ1418" s="5">
        <v>0</v>
      </c>
      <c r="BA1418" s="5">
        <v>200</v>
      </c>
      <c r="BB1418" s="5">
        <v>107</v>
      </c>
      <c r="BC1418" s="5">
        <v>2023</v>
      </c>
      <c r="BD1418" s="5">
        <v>0</v>
      </c>
      <c r="BE1418" s="5">
        <v>0</v>
      </c>
      <c r="BF1418" s="5">
        <v>0</v>
      </c>
      <c r="BG1418" s="5">
        <v>0</v>
      </c>
      <c r="BH1418" s="5">
        <v>127136</v>
      </c>
      <c r="BI1418" s="5">
        <v>119324</v>
      </c>
      <c r="BJ1418" s="5">
        <v>183075</v>
      </c>
      <c r="BK1418" s="5">
        <v>23751</v>
      </c>
      <c r="BL1418" s="5">
        <v>0</v>
      </c>
      <c r="BM1418" s="5">
        <v>0</v>
      </c>
      <c r="BN1418" s="5">
        <v>0</v>
      </c>
      <c r="BO1418" s="5">
        <v>38542</v>
      </c>
      <c r="BP1418" s="5">
        <v>445544</v>
      </c>
      <c r="BQ1418" s="5">
        <v>194265</v>
      </c>
      <c r="BR1418" s="5">
        <v>0</v>
      </c>
    </row>
    <row r="1419" spans="1:70">
      <c r="A1419" t="s">
        <v>2873</v>
      </c>
      <c r="B1419" t="s">
        <v>2874</v>
      </c>
      <c r="C1419" t="s">
        <v>1336</v>
      </c>
      <c r="D1419" t="s">
        <v>2898</v>
      </c>
      <c r="E1419" t="str">
        <f t="shared" si="22"/>
        <v>沖縄県金武町</v>
      </c>
      <c r="F1419" s="5">
        <v>10285</v>
      </c>
      <c r="G1419" s="5">
        <v>6</v>
      </c>
      <c r="H1419" s="5">
        <v>0</v>
      </c>
      <c r="I1419" s="5">
        <v>2</v>
      </c>
      <c r="J1419" s="5">
        <v>3</v>
      </c>
      <c r="K1419" s="5">
        <v>0</v>
      </c>
      <c r="L1419" s="5">
        <v>7739</v>
      </c>
      <c r="M1419" s="5">
        <v>20874</v>
      </c>
      <c r="N1419" s="5">
        <v>540</v>
      </c>
      <c r="O1419" s="5">
        <v>87664</v>
      </c>
      <c r="P1419" s="5">
        <v>338131</v>
      </c>
      <c r="Q1419" s="5">
        <v>177259</v>
      </c>
      <c r="R1419" s="5">
        <v>0</v>
      </c>
      <c r="S1419" s="5">
        <v>6</v>
      </c>
      <c r="T1419" s="5">
        <v>2158</v>
      </c>
      <c r="U1419" s="5">
        <v>0</v>
      </c>
      <c r="V1419" s="5">
        <v>0</v>
      </c>
      <c r="W1419" s="5">
        <v>0</v>
      </c>
      <c r="X1419" s="5">
        <v>8</v>
      </c>
      <c r="Y1419" s="5">
        <v>3767</v>
      </c>
      <c r="Z1419" s="5">
        <v>0</v>
      </c>
      <c r="AA1419" s="5">
        <v>81</v>
      </c>
      <c r="AB1419" s="5">
        <v>3</v>
      </c>
      <c r="AC1419" s="5">
        <v>0</v>
      </c>
      <c r="AD1419" s="5">
        <v>0</v>
      </c>
      <c r="AE1419" s="5">
        <v>0</v>
      </c>
      <c r="AF1419" s="5">
        <v>0</v>
      </c>
      <c r="AG1419" s="5">
        <v>0</v>
      </c>
      <c r="AH1419" s="5">
        <v>0</v>
      </c>
      <c r="AI1419" s="5">
        <v>3530</v>
      </c>
      <c r="AJ1419" s="5">
        <v>0</v>
      </c>
      <c r="AK1419" s="5">
        <v>0</v>
      </c>
      <c r="AL1419" s="5">
        <v>2950</v>
      </c>
      <c r="AM1419" s="5">
        <v>500</v>
      </c>
      <c r="AN1419" s="5">
        <v>0</v>
      </c>
      <c r="AO1419" s="5">
        <v>0</v>
      </c>
      <c r="AP1419" s="5">
        <v>0</v>
      </c>
      <c r="AQ1419" s="5">
        <v>0</v>
      </c>
      <c r="AR1419" s="5">
        <v>0</v>
      </c>
      <c r="AS1419" s="5">
        <v>390</v>
      </c>
      <c r="AT1419" s="5">
        <v>0</v>
      </c>
      <c r="AU1419" s="5">
        <v>0</v>
      </c>
      <c r="AV1419" s="5">
        <v>0</v>
      </c>
      <c r="AW1419" s="5">
        <v>0</v>
      </c>
      <c r="AX1419" s="5">
        <v>0</v>
      </c>
      <c r="AY1419" s="5">
        <v>0</v>
      </c>
      <c r="AZ1419" s="5">
        <v>0</v>
      </c>
      <c r="BA1419" s="5">
        <v>425</v>
      </c>
      <c r="BB1419" s="5">
        <v>0</v>
      </c>
      <c r="BC1419" s="5">
        <v>0</v>
      </c>
      <c r="BD1419" s="5">
        <v>0</v>
      </c>
      <c r="BE1419" s="5">
        <v>0</v>
      </c>
      <c r="BF1419" s="5">
        <v>0</v>
      </c>
      <c r="BG1419" s="5">
        <v>0</v>
      </c>
      <c r="BH1419" s="5">
        <v>342024</v>
      </c>
      <c r="BI1419" s="5">
        <v>103246</v>
      </c>
      <c r="BJ1419" s="5">
        <v>447121</v>
      </c>
      <c r="BK1419" s="5">
        <v>6725</v>
      </c>
      <c r="BL1419" s="5">
        <v>0</v>
      </c>
      <c r="BM1419" s="5">
        <v>0</v>
      </c>
      <c r="BN1419" s="5">
        <v>0</v>
      </c>
      <c r="BO1419" s="5">
        <v>93568</v>
      </c>
      <c r="BP1419" s="5">
        <v>528113</v>
      </c>
      <c r="BQ1419" s="5">
        <v>70571</v>
      </c>
      <c r="BR1419" s="5">
        <v>5275</v>
      </c>
    </row>
    <row r="1420" spans="1:70">
      <c r="A1420" t="s">
        <v>2873</v>
      </c>
      <c r="B1420" t="s">
        <v>2874</v>
      </c>
      <c r="C1420" t="s">
        <v>1338</v>
      </c>
      <c r="D1420" t="s">
        <v>2899</v>
      </c>
      <c r="E1420" t="str">
        <f t="shared" si="22"/>
        <v>沖縄県久米島町</v>
      </c>
      <c r="F1420" s="5">
        <v>7218</v>
      </c>
      <c r="G1420" s="5">
        <v>10</v>
      </c>
      <c r="H1420" s="5">
        <v>0</v>
      </c>
      <c r="I1420" s="5">
        <v>2</v>
      </c>
      <c r="J1420" s="5">
        <v>1</v>
      </c>
      <c r="K1420" s="5">
        <v>0</v>
      </c>
      <c r="L1420" s="5">
        <v>14799</v>
      </c>
      <c r="M1420" s="5">
        <v>18311</v>
      </c>
      <c r="N1420" s="5">
        <v>18475</v>
      </c>
      <c r="O1420" s="5">
        <v>87968</v>
      </c>
      <c r="P1420" s="5">
        <v>189502</v>
      </c>
      <c r="Q1420" s="5">
        <v>376483</v>
      </c>
      <c r="R1420" s="5">
        <v>51857</v>
      </c>
      <c r="S1420" s="5">
        <v>4</v>
      </c>
      <c r="T1420" s="5">
        <v>948</v>
      </c>
      <c r="U1420" s="5">
        <v>0</v>
      </c>
      <c r="V1420" s="5">
        <v>0</v>
      </c>
      <c r="W1420" s="5">
        <v>1</v>
      </c>
      <c r="X1420" s="5">
        <v>11</v>
      </c>
      <c r="Y1420" s="5">
        <v>5140</v>
      </c>
      <c r="Z1420" s="5">
        <v>0</v>
      </c>
      <c r="AA1420" s="5">
        <v>79</v>
      </c>
      <c r="AB1420" s="5">
        <v>73</v>
      </c>
      <c r="AC1420" s="5">
        <v>2250</v>
      </c>
      <c r="AD1420" s="5">
        <v>12012</v>
      </c>
      <c r="AE1420" s="5">
        <v>5674</v>
      </c>
      <c r="AF1420" s="5">
        <v>60723</v>
      </c>
      <c r="AG1420" s="5">
        <v>0</v>
      </c>
      <c r="AH1420" s="5">
        <v>0</v>
      </c>
      <c r="AI1420" s="5">
        <v>0</v>
      </c>
      <c r="AJ1420" s="5">
        <v>6400</v>
      </c>
      <c r="AK1420" s="5">
        <v>0</v>
      </c>
      <c r="AL1420" s="5">
        <v>0</v>
      </c>
      <c r="AM1420" s="5">
        <v>2970</v>
      </c>
      <c r="AN1420" s="5">
        <v>0</v>
      </c>
      <c r="AO1420" s="5">
        <v>0</v>
      </c>
      <c r="AP1420" s="5">
        <v>0</v>
      </c>
      <c r="AQ1420" s="5">
        <v>0</v>
      </c>
      <c r="AR1420" s="5">
        <v>0</v>
      </c>
      <c r="AS1420" s="5">
        <v>0</v>
      </c>
      <c r="AT1420" s="5">
        <v>0</v>
      </c>
      <c r="AU1420" s="5">
        <v>0</v>
      </c>
      <c r="AV1420" s="5">
        <v>0</v>
      </c>
      <c r="AW1420" s="5">
        <v>0</v>
      </c>
      <c r="AX1420" s="5">
        <v>0</v>
      </c>
      <c r="AY1420" s="5">
        <v>0</v>
      </c>
      <c r="AZ1420" s="5">
        <v>0</v>
      </c>
      <c r="BA1420" s="5">
        <v>0</v>
      </c>
      <c r="BB1420" s="5">
        <v>0</v>
      </c>
      <c r="BC1420" s="5">
        <v>0</v>
      </c>
      <c r="BD1420" s="5">
        <v>0</v>
      </c>
      <c r="BE1420" s="5">
        <v>0</v>
      </c>
      <c r="BF1420" s="5">
        <v>0</v>
      </c>
      <c r="BG1420" s="5">
        <v>0</v>
      </c>
      <c r="BH1420" s="5">
        <v>191259</v>
      </c>
      <c r="BI1420" s="5">
        <v>41831</v>
      </c>
      <c r="BJ1420" s="5">
        <v>181331</v>
      </c>
      <c r="BK1420" s="5">
        <v>13377</v>
      </c>
      <c r="BL1420" s="5">
        <v>0</v>
      </c>
      <c r="BM1420" s="5">
        <v>0</v>
      </c>
      <c r="BN1420" s="5">
        <v>0</v>
      </c>
      <c r="BO1420" s="5">
        <v>32941</v>
      </c>
      <c r="BP1420" s="5">
        <v>306807</v>
      </c>
      <c r="BQ1420" s="5">
        <v>69162</v>
      </c>
      <c r="BR1420" s="5">
        <v>0</v>
      </c>
    </row>
    <row r="1421" spans="1:70">
      <c r="A1421" t="s">
        <v>2873</v>
      </c>
      <c r="B1421" t="s">
        <v>2874</v>
      </c>
      <c r="C1421" t="s">
        <v>1340</v>
      </c>
      <c r="D1421" t="s">
        <v>2900</v>
      </c>
      <c r="E1421" t="str">
        <f t="shared" si="22"/>
        <v>沖縄県今帰仁村</v>
      </c>
      <c r="F1421" s="5">
        <v>9285</v>
      </c>
      <c r="G1421" s="5">
        <v>7</v>
      </c>
      <c r="H1421" s="5">
        <v>0</v>
      </c>
      <c r="I1421" s="5">
        <v>3</v>
      </c>
      <c r="J1421" s="5">
        <v>0</v>
      </c>
      <c r="K1421" s="5">
        <v>0</v>
      </c>
      <c r="L1421" s="5">
        <v>8598</v>
      </c>
      <c r="M1421" s="5">
        <v>35178</v>
      </c>
      <c r="N1421" s="5">
        <v>3510</v>
      </c>
      <c r="O1421" s="5">
        <v>217692</v>
      </c>
      <c r="P1421" s="5">
        <v>199650</v>
      </c>
      <c r="Q1421" s="5">
        <v>1842903</v>
      </c>
      <c r="R1421" s="5">
        <v>71488</v>
      </c>
      <c r="S1421" s="5">
        <v>1</v>
      </c>
      <c r="T1421" s="5">
        <v>1134</v>
      </c>
      <c r="U1421" s="5">
        <v>0</v>
      </c>
      <c r="V1421" s="5">
        <v>0</v>
      </c>
      <c r="W1421" s="5">
        <v>1</v>
      </c>
      <c r="X1421" s="5">
        <v>3</v>
      </c>
      <c r="Y1421" s="5">
        <v>3655</v>
      </c>
      <c r="Z1421" s="5">
        <v>0</v>
      </c>
      <c r="AA1421" s="5">
        <v>4</v>
      </c>
      <c r="AB1421" s="5">
        <v>0</v>
      </c>
      <c r="AC1421" s="5">
        <v>90</v>
      </c>
      <c r="AD1421" s="5">
        <v>12829</v>
      </c>
      <c r="AE1421" s="5">
        <v>0</v>
      </c>
      <c r="AF1421" s="5">
        <v>23987</v>
      </c>
      <c r="AG1421" s="5">
        <v>2080</v>
      </c>
      <c r="AH1421" s="5">
        <v>3686</v>
      </c>
      <c r="AI1421" s="5">
        <v>0</v>
      </c>
      <c r="AJ1421" s="5">
        <v>6204</v>
      </c>
      <c r="AK1421" s="5">
        <v>1280</v>
      </c>
      <c r="AL1421" s="5">
        <v>0</v>
      </c>
      <c r="AM1421" s="5">
        <v>3065</v>
      </c>
      <c r="AN1421" s="5">
        <v>0</v>
      </c>
      <c r="AO1421" s="5">
        <v>0</v>
      </c>
      <c r="AP1421" s="5">
        <v>0</v>
      </c>
      <c r="AQ1421" s="5">
        <v>0</v>
      </c>
      <c r="AR1421" s="5">
        <v>1539</v>
      </c>
      <c r="AS1421" s="5">
        <v>140</v>
      </c>
      <c r="AT1421" s="5">
        <v>1799</v>
      </c>
      <c r="AU1421" s="5">
        <v>4065</v>
      </c>
      <c r="AV1421" s="5">
        <v>0</v>
      </c>
      <c r="AW1421" s="5">
        <v>0</v>
      </c>
      <c r="AX1421" s="5">
        <v>0</v>
      </c>
      <c r="AY1421" s="5">
        <v>0</v>
      </c>
      <c r="AZ1421" s="5">
        <v>1980</v>
      </c>
      <c r="BA1421" s="5">
        <v>6695</v>
      </c>
      <c r="BB1421" s="5">
        <v>0</v>
      </c>
      <c r="BC1421" s="5">
        <v>1669</v>
      </c>
      <c r="BD1421" s="5">
        <v>0</v>
      </c>
      <c r="BE1421" s="5">
        <v>0</v>
      </c>
      <c r="BF1421" s="5">
        <v>0</v>
      </c>
      <c r="BG1421" s="5">
        <v>0</v>
      </c>
      <c r="BH1421" s="5">
        <v>200394</v>
      </c>
      <c r="BI1421" s="5">
        <v>156242</v>
      </c>
      <c r="BJ1421" s="5">
        <v>355729</v>
      </c>
      <c r="BK1421" s="5">
        <v>31749</v>
      </c>
      <c r="BL1421" s="5">
        <v>276</v>
      </c>
      <c r="BM1421" s="5">
        <v>0</v>
      </c>
      <c r="BN1421" s="5">
        <v>0</v>
      </c>
      <c r="BO1421" s="5">
        <v>146314</v>
      </c>
      <c r="BP1421" s="5">
        <v>105901</v>
      </c>
      <c r="BQ1421" s="5">
        <v>287343</v>
      </c>
      <c r="BR1421" s="5">
        <v>2334</v>
      </c>
    </row>
    <row r="1422" spans="1:70">
      <c r="A1422" t="s">
        <v>2873</v>
      </c>
      <c r="B1422" t="s">
        <v>2874</v>
      </c>
      <c r="C1422" t="s">
        <v>1466</v>
      </c>
      <c r="D1422" t="s">
        <v>2874</v>
      </c>
      <c r="E1422" t="str">
        <f t="shared" si="22"/>
        <v>沖縄県沖縄県</v>
      </c>
      <c r="F1422" s="5">
        <v>0</v>
      </c>
      <c r="G1422" s="5">
        <v>227</v>
      </c>
      <c r="H1422" s="5">
        <v>0</v>
      </c>
      <c r="I1422" s="5">
        <v>0</v>
      </c>
      <c r="J1422" s="5">
        <v>5</v>
      </c>
      <c r="K1422" s="5">
        <v>2</v>
      </c>
      <c r="L1422" s="5">
        <v>325559</v>
      </c>
      <c r="M1422" s="5">
        <v>364433</v>
      </c>
      <c r="N1422" s="5">
        <v>0</v>
      </c>
      <c r="O1422" s="5">
        <v>0</v>
      </c>
      <c r="P1422" s="5">
        <v>15603043</v>
      </c>
      <c r="Q1422" s="5">
        <v>59085049</v>
      </c>
      <c r="R1422" s="5">
        <v>4061832</v>
      </c>
      <c r="S1422" s="5">
        <v>185</v>
      </c>
      <c r="T1422" s="5">
        <v>0</v>
      </c>
      <c r="U1422" s="5">
        <v>152612</v>
      </c>
      <c r="V1422" s="5">
        <v>0</v>
      </c>
      <c r="W1422" s="5">
        <v>178</v>
      </c>
      <c r="X1422" s="5">
        <v>18</v>
      </c>
      <c r="Y1422" s="5">
        <v>601000</v>
      </c>
      <c r="Z1422" s="5">
        <v>0</v>
      </c>
      <c r="AA1422" s="5">
        <v>4066</v>
      </c>
      <c r="AB1422" s="5">
        <v>1720</v>
      </c>
      <c r="AC1422" s="5">
        <v>99995</v>
      </c>
      <c r="AD1422" s="5">
        <v>110941</v>
      </c>
      <c r="AE1422" s="5">
        <v>0</v>
      </c>
      <c r="AF1422" s="5">
        <v>0</v>
      </c>
      <c r="AG1422" s="5">
        <v>232600</v>
      </c>
      <c r="AH1422" s="5">
        <v>1231160</v>
      </c>
      <c r="AI1422" s="5">
        <v>172300</v>
      </c>
      <c r="AJ1422" s="5">
        <v>398300</v>
      </c>
      <c r="AK1422" s="5">
        <v>297580</v>
      </c>
      <c r="AL1422" s="5">
        <v>43200</v>
      </c>
      <c r="AM1422" s="5">
        <v>0</v>
      </c>
      <c r="AN1422" s="5">
        <v>0</v>
      </c>
      <c r="AO1422" s="5">
        <v>0</v>
      </c>
      <c r="AP1422" s="5">
        <v>0</v>
      </c>
      <c r="AQ1422" s="5">
        <v>0</v>
      </c>
      <c r="AR1422" s="5">
        <v>13736</v>
      </c>
      <c r="AS1422" s="5">
        <v>50748</v>
      </c>
      <c r="AT1422" s="5">
        <v>0</v>
      </c>
      <c r="AU1422" s="5">
        <v>0</v>
      </c>
      <c r="AV1422" s="5">
        <v>86815</v>
      </c>
      <c r="AW1422" s="5">
        <v>23868</v>
      </c>
      <c r="AX1422" s="5">
        <v>0</v>
      </c>
      <c r="AY1422" s="5">
        <v>0</v>
      </c>
      <c r="AZ1422" s="5">
        <v>0</v>
      </c>
      <c r="BA1422" s="5">
        <v>0</v>
      </c>
      <c r="BB1422" s="5">
        <v>0</v>
      </c>
      <c r="BC1422" s="5">
        <v>0</v>
      </c>
      <c r="BD1422" s="5">
        <v>107</v>
      </c>
      <c r="BE1422" s="5">
        <v>198</v>
      </c>
      <c r="BF1422" s="5">
        <v>0</v>
      </c>
      <c r="BG1422" s="5">
        <v>0</v>
      </c>
      <c r="BH1422" s="5">
        <v>15659450</v>
      </c>
      <c r="BI1422" s="5">
        <v>12924479</v>
      </c>
      <c r="BJ1422" s="5">
        <v>27000286</v>
      </c>
      <c r="BK1422" s="5">
        <v>1229288</v>
      </c>
      <c r="BL1422" s="5">
        <v>300</v>
      </c>
      <c r="BM1422" s="5">
        <v>0</v>
      </c>
      <c r="BN1422" s="5">
        <v>0</v>
      </c>
      <c r="BO1422" s="5">
        <v>12766424</v>
      </c>
      <c r="BP1422" s="5">
        <v>17843547</v>
      </c>
      <c r="BQ1422" s="5">
        <v>9520562</v>
      </c>
      <c r="BR1422" s="5">
        <v>0</v>
      </c>
    </row>
  </sheetData>
  <phoneticPr fontId="2"/>
  <pageMargins left="0.7" right="0.7" top="0.75" bottom="0.75" header="0.3" footer="0.3"/>
  <pageSetup paperSize="9" orientation="portrait"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はじめに</vt:lpstr>
      <vt:lpstr>分析ツール</vt:lpstr>
      <vt:lpstr>a</vt:lpstr>
      <vt:lpstr>b</vt:lpstr>
      <vt:lpstr>c</vt:lpstr>
      <vt:lpstr>d</vt:lpstr>
      <vt:lpstr>e</vt:lpstr>
      <vt:lpstr>'c'!Print_Area</vt:lpstr>
      <vt:lpstr>はじめに!Print_Area</vt:lpstr>
      <vt:lpstr>分析ツール!Print_Area</vt:lpstr>
      <vt:lpstr>'c'!Print_Titles</vt:lpstr>
      <vt:lpstr>分析ツール!Print_Titles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西山 優輔</dc:creator>
  <cp:lastModifiedBy>西山 優輔</cp:lastModifiedBy>
  <cp:lastPrinted>2021-01-14T06:32:34Z</cp:lastPrinted>
  <dcterms:created xsi:type="dcterms:W3CDTF">2020-11-09T02:13:21Z</dcterms:created>
  <dcterms:modified xsi:type="dcterms:W3CDTF">2021-03-22T00:53:36Z</dcterms:modified>
</cp:coreProperties>
</file>